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r Line" sheetId="4" state="visible" r:id="rId4"/>
    <sheet xmlns:r="http://schemas.openxmlformats.org/officeDocument/2006/relationships" name="Per Invoice" sheetId="5" state="visible" r:id="rId5"/>
    <sheet xmlns:r="http://schemas.openxmlformats.org/officeDocument/2006/relationships" name="Petrojet Haram 4th line" sheetId="6" state="visible" r:id="rId6"/>
    <sheet xmlns:r="http://schemas.openxmlformats.org/officeDocument/2006/relationships" name="Petrojet North (Pensioners)" sheetId="7" state="visible" r:id="rId7"/>
    <sheet xmlns:r="http://schemas.openxmlformats.org/officeDocument/2006/relationships" name="Petrojet North (Pensioners) P1" sheetId="8" state="visible" r:id="rId8"/>
    <sheet xmlns:r="http://schemas.openxmlformats.org/officeDocument/2006/relationships" name="Petrojet North (Pensioners) P2" sheetId="9" state="visible" r:id="rId9"/>
    <sheet xmlns:r="http://schemas.openxmlformats.org/officeDocument/2006/relationships" name="Petrojet North" sheetId="10" state="visible" r:id="rId10"/>
    <sheet xmlns:r="http://schemas.openxmlformats.org/officeDocument/2006/relationships" name="Petrojet North P1" sheetId="11" state="visible" r:id="rId11"/>
    <sheet xmlns:r="http://schemas.openxmlformats.org/officeDocument/2006/relationships" name="Petrojet North P2" sheetId="12" state="visible" r:id="rId12"/>
    <sheet xmlns:r="http://schemas.openxmlformats.org/officeDocument/2006/relationships" name="Petrojet Central Shops" sheetId="13" state="visible" r:id="rId13"/>
    <sheet xmlns:r="http://schemas.openxmlformats.org/officeDocument/2006/relationships" name="Petrojet Central Shops P1" sheetId="14" state="visible" r:id="rId14"/>
    <sheet xmlns:r="http://schemas.openxmlformats.org/officeDocument/2006/relationships" name="Petrojet Central Shops P2" sheetId="15" state="visible" r:id="rId15"/>
    <sheet xmlns:r="http://schemas.openxmlformats.org/officeDocument/2006/relationships" name="Petrojet Assiut" sheetId="16" state="visible" r:id="rId16"/>
    <sheet xmlns:r="http://schemas.openxmlformats.org/officeDocument/2006/relationships" name="Petrojet Assiut P1" sheetId="17" state="visible" r:id="rId17"/>
    <sheet xmlns:r="http://schemas.openxmlformats.org/officeDocument/2006/relationships" name="Petrojet Assiut P2" sheetId="18" state="visible" r:id="rId18"/>
    <sheet xmlns:r="http://schemas.openxmlformats.org/officeDocument/2006/relationships" name="Petrojet Assiut P3" sheetId="19" state="visible" r:id="rId19"/>
    <sheet xmlns:r="http://schemas.openxmlformats.org/officeDocument/2006/relationships" name="القطار السريع" sheetId="20" state="visible" r:id="rId20"/>
    <sheet xmlns:r="http://schemas.openxmlformats.org/officeDocument/2006/relationships" name="مشروع المنظومه الذكيه" sheetId="21" state="visible" r:id="rId21"/>
    <sheet xmlns:r="http://schemas.openxmlformats.org/officeDocument/2006/relationships" name="خطوط حياه كريمه" sheetId="22" state="visible" r:id="rId22"/>
    <sheet xmlns:r="http://schemas.openxmlformats.org/officeDocument/2006/relationships" name="Petrojet ضواغط دهشور" sheetId="23" state="visible" r:id="rId23"/>
    <sheet xmlns:r="http://schemas.openxmlformats.org/officeDocument/2006/relationships" name="Petrojet الدائرى الاوسطي" sheetId="24" state="visible" r:id="rId24"/>
    <sheet xmlns:r="http://schemas.openxmlformats.org/officeDocument/2006/relationships" name="Petrojet البنية 1600 فدن" sheetId="25" state="visible" r:id="rId25"/>
    <sheet xmlns:r="http://schemas.openxmlformats.org/officeDocument/2006/relationships" name="Extra 1" sheetId="26" state="visible" r:id="rId26"/>
    <sheet xmlns:r="http://schemas.openxmlformats.org/officeDocument/2006/relationships" name="Extra 2" sheetId="27" state="visible" r:id="rId27"/>
    <sheet xmlns:r="http://schemas.openxmlformats.org/officeDocument/2006/relationships" name="Extra 3" sheetId="28" state="visible" r:id="rId28"/>
    <sheet xmlns:r="http://schemas.openxmlformats.org/officeDocument/2006/relationships" name="Extra 4" sheetId="29" state="visible" r:id="rId29"/>
  </sheets>
  <definedNames>
    <definedName name="_xlnm._FilterDatabase" localSheetId="3" hidden="1">'Per Line'!$A$1:$AM$7001</definedName>
    <definedName name="_xlnm._FilterDatabase" localSheetId="4" hidden="1">'Per Invoice'!$A$1:$AB$1301</definedName>
    <definedName name="_xlnm._FilterDatabase" localSheetId="5" hidden="1">'Petrojet Haram 4th line'!$A$1:$AA$101</definedName>
    <definedName name="_xlnm._FilterDatabase" localSheetId="6" hidden="1">'Petrojet North (Pensioners)'!$A$1:$AA$101</definedName>
    <definedName name="_xlnm._FilterDatabase" localSheetId="7" hidden="1">'Petrojet North (Pensioners) P1'!$A$1:$AA$101</definedName>
    <definedName name="_xlnm._FilterDatabase" localSheetId="8" hidden="1">'Petrojet North (Pensioners) P2'!$A$1:$AA$101</definedName>
    <definedName name="_xlnm._FilterDatabase" localSheetId="9" hidden="1">'Petrojet North'!$A$1:$AA$101</definedName>
    <definedName name="_xlnm._FilterDatabase" localSheetId="10" hidden="1">'Petrojet North P1'!$A$1:$AA$101</definedName>
    <definedName name="_xlnm._FilterDatabase" localSheetId="11" hidden="1">'Petrojet North P2'!$A$1:$AA$101</definedName>
    <definedName name="_xlnm._FilterDatabase" localSheetId="12" hidden="1">'Petrojet Central Shops'!$A$1:$AA$101</definedName>
    <definedName name="_xlnm._FilterDatabase" localSheetId="13" hidden="1">'Petrojet Central Shops P1'!$A$1:$AA$101</definedName>
    <definedName name="_xlnm._FilterDatabase" localSheetId="14" hidden="1">'Petrojet Central Shops P2'!$A$1:$AA$101</definedName>
    <definedName name="_xlnm._FilterDatabase" localSheetId="15" hidden="1">'Petrojet Assiut'!$A$1:$AA$101</definedName>
    <definedName name="_xlnm._FilterDatabase" localSheetId="16" hidden="1">'Petrojet Assiut P1'!$A$1:$AA$101</definedName>
    <definedName name="_xlnm._FilterDatabase" localSheetId="17" hidden="1">'Petrojet Assiut P2'!$A$1:$AA$101</definedName>
    <definedName name="_xlnm._FilterDatabase" localSheetId="18" hidden="1">'Petrojet Assiut P3'!$A$1:$AA$101</definedName>
    <definedName name="_xlnm._FilterDatabase" localSheetId="19" hidden="1">'القطار السريع'!$A$1:$AA$101</definedName>
    <definedName name="_xlnm._FilterDatabase" localSheetId="20" hidden="1">'مشروع المنظومه الذكيه'!$A$1:$AA$101</definedName>
    <definedName name="_xlnm._FilterDatabase" localSheetId="21" hidden="1">'خطوط حياه كريمه'!$A$1:$AA$101</definedName>
    <definedName name="_xlnm._FilterDatabase" localSheetId="22" hidden="1">'Petrojet ضواغط دهشور'!$A$1:$AA$101</definedName>
    <definedName name="_xlnm._FilterDatabase" localSheetId="23" hidden="1">'Petrojet الدائرى الاوسطي'!$A$1:$AA$101</definedName>
    <definedName name="_xlnm._FilterDatabase" localSheetId="24" hidden="1">'Petrojet البنية 1600 فدن'!$A$1:$AA$101</definedName>
    <definedName name="_xlnm._FilterDatabase" localSheetId="25" hidden="1">'Extra 1'!$A$1:$AA$101</definedName>
    <definedName name="_xlnm._FilterDatabase" localSheetId="26" hidden="1">'Extra 2'!$A$1:$AA$101</definedName>
    <definedName name="_xlnm._FilterDatabase" localSheetId="27" hidden="1">'Extra 3'!$A$1:$AA$101</definedName>
    <definedName name="_xlnm._FilterDatabase" localSheetId="28" hidden="1">'Extra 4'!$A$1:$AA$101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0" borderId="0" pivotButton="0" quotePrefix="0" xfId="0"/>
    <xf numFmtId="166" fontId="0" fillId="5" borderId="0" pivotButton="0" quotePrefix="0" xfId="0"/>
    <xf numFmtId="0" fontId="0" fillId="5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center" vertical="center" wrapText="1"/>
    </xf>
    <xf numFmtId="165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PETROJET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A-L, N-V, AA-AH (same order as the system export).</t>
        </is>
      </c>
    </row>
    <row r="6">
      <c r="A6" s="3" t="inlineStr">
        <is>
          <t>3. Green columns (M, W, X, Y, Z) and the grey helper columns (AI-AM)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B 'Invoice' (blue): type it yourself. Everything else is formula.</t>
        </is>
      </c>
    </row>
    <row r="9">
      <c r="A9" s="3" t="inlineStr">
        <is>
          <t>6. One tab per site and 'Summary' fill themselves from 'Per Invoice'. Column C 'Site Tab (##)' decides the tab: the Corporate name, and 'P1', 'P2' ... when a site has more than the invoices-per-tab limit in Settings (C8).</t>
        </is>
      </c>
    </row>
    <row r="10">
      <c r="A10" s="3" t="inlineStr">
        <is>
          <t>7. Open 'Settings' and check STATUS says OK (Per Line = Per Invoice, and every invoice has a payer that is listed in Settings).</t>
        </is>
      </c>
    </row>
    <row r="12">
      <c r="A12" s="2" t="inlineStr">
        <is>
          <t>Colour legend</t>
        </is>
      </c>
    </row>
    <row r="13">
      <c r="A13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5">
      <c r="A15" s="2" t="inlineStr">
        <is>
          <t>Calculation rules (taken from the September 2026 sheet)</t>
        </is>
      </c>
    </row>
    <row r="16">
      <c r="A16" s="3" t="inlineStr">
        <is>
          <t>Co val = Order Co Payment x Total / 100.   Discount = Total x Rebates / 100.   Subtotal = Total - Discount.   Net = Subtotal - Co val.   (Total = 'Product Total')</t>
        </is>
      </c>
    </row>
    <row r="17">
      <c r="A17" s="3" t="inlineStr">
        <is>
          <t>Rebates per line = Local rate (16%) if Local is TRUE, otherwise Imported rate (8%). Lines with 'Special Rebates?' = Yes get 0%. EXCEPTION: a Special line whose product name contains one of the keywords in Settings (F6:F13, e.g. insulin pens) still gets its normal rate. Rates are set in 'Settings'.</t>
        </is>
      </c>
    </row>
    <row r="19">
      <c r="A19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1">
      <c r="A21" s="3" t="inlineStr">
        <is>
          <t>Capacity: up to 7,000 lines and 1,300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51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  <col width="34" customWidth="1" min="6" max="6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PETROJET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All Petrojet sites (one tab each - see Settings)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  <c r="F5" s="5" t="inlineStr">
        <is>
          <t>Special lines that STILL get a rebate (product name contains)</t>
        </is>
      </c>
    </row>
    <row r="6">
      <c r="B6" t="inlineStr">
        <is>
          <t>Local products rebate %</t>
        </is>
      </c>
      <c r="C6" s="6" t="n">
        <v>0.16</v>
      </c>
      <c r="D6" t="inlineStr">
        <is>
          <t>Source: Sep sheets (Rebates = 16 on Local lines).</t>
        </is>
      </c>
      <c r="F6" s="7" t="inlineStr">
        <is>
          <t>PENFIL</t>
        </is>
      </c>
      <c r="G6" t="inlineStr">
        <is>
          <t>Special Rebates? = Yes gives 0% EXCEPT when the product name contains one of these words (insulin pens, ...).</t>
        </is>
      </c>
    </row>
    <row r="7">
      <c r="B7" t="inlineStr">
        <is>
          <t>Imported (IMP) products rebate %</t>
        </is>
      </c>
      <c r="C7" s="6" t="n">
        <v>0.08</v>
      </c>
      <c r="D7" t="inlineStr">
        <is>
          <t>Source: Sep sheets (Rebates = 8 on non-local lines).</t>
        </is>
      </c>
      <c r="F7" s="7" t="inlineStr">
        <is>
          <t>FLEXPEN</t>
        </is>
      </c>
    </row>
    <row r="8">
      <c r="B8" t="inlineStr">
        <is>
          <t>Max invoices per site tab</t>
        </is>
      </c>
      <c r="C8" s="7" t="n">
        <v>100</v>
      </c>
      <c r="D8" t="inlineStr">
        <is>
          <t>A site (Corporate) with more invoices than this is split into "&lt;site&gt; P1", "&lt;site&gt; P2" ... tabs.</t>
        </is>
      </c>
      <c r="F8" s="7" t="inlineStr">
        <is>
          <t>FLEXTOUCH</t>
        </is>
      </c>
    </row>
    <row r="9">
      <c r="B9" s="5" t="inlineStr">
        <is>
          <t>Month totals / reconciliation</t>
        </is>
      </c>
      <c r="F9" s="7" t="inlineStr">
        <is>
          <t>SOLOSTAR</t>
        </is>
      </c>
    </row>
    <row r="10">
      <c r="B10" t="inlineStr">
        <is>
          <t>Lines loaded</t>
        </is>
      </c>
      <c r="C10">
        <f>COUNTA('Per Line'!$C$2:$C$7001)</f>
        <v/>
      </c>
      <c r="F10" s="7" t="inlineStr">
        <is>
          <t>IU</t>
        </is>
      </c>
    </row>
    <row r="11">
      <c r="B11" t="inlineStr">
        <is>
          <t>Invoices (unique Order #)</t>
        </is>
      </c>
      <c r="C11">
        <f>MAX('Per Line'!$AJ$2:$AJ$7001)</f>
        <v/>
      </c>
      <c r="F11" s="7" t="inlineStr">
        <is>
          <t>I.U</t>
        </is>
      </c>
    </row>
    <row r="12">
      <c r="B12" t="inlineStr">
        <is>
          <t>Invoices shown in Per Invoice</t>
        </is>
      </c>
      <c r="C12">
        <f>SUMPRODUCT(--('Per Invoice'!$A$2:$A$1301&lt;&gt;""))</f>
        <v/>
      </c>
      <c r="F12" s="7" t="inlineStr">
        <is>
          <t>100U</t>
        </is>
      </c>
    </row>
    <row r="13">
      <c r="B13" t="inlineStr">
        <is>
          <t>Grand Total - Per Line (Product Total)</t>
        </is>
      </c>
      <c r="C13" s="8">
        <f>SUM('Per Line'!$T$2:$T$7001)</f>
        <v/>
      </c>
      <c r="F13" s="7" t="n"/>
    </row>
    <row r="14">
      <c r="B14" t="inlineStr">
        <is>
          <t>Grand Total - Per Invoice</t>
        </is>
      </c>
      <c r="C14" s="8">
        <f>SUM('Per Invoice'!$Y$2:$Y$1301)</f>
        <v/>
      </c>
    </row>
    <row r="15">
      <c r="B15" t="inlineStr">
        <is>
          <t>Discount - Per Line</t>
        </is>
      </c>
      <c r="C15" s="8">
        <f>SUM('Per Line'!$X$2:$X$7001)</f>
        <v/>
      </c>
    </row>
    <row r="16">
      <c r="B16" t="inlineStr">
        <is>
          <t>Discount - Per Invoice</t>
        </is>
      </c>
      <c r="C16" s="8">
        <f>SUM('Per Invoice'!$W$2:$W$1301)</f>
        <v/>
      </c>
    </row>
    <row r="17">
      <c r="B17" t="inlineStr">
        <is>
          <t>Co val - Per Line</t>
        </is>
      </c>
      <c r="C17" s="8">
        <f>SUM('Per Line'!$M$2:$M$7001)</f>
        <v/>
      </c>
    </row>
    <row r="18">
      <c r="B18" t="inlineStr">
        <is>
          <t>Co val - Per Invoice</t>
        </is>
      </c>
      <c r="C18" s="8">
        <f>SUM('Per Invoice'!$N$2:$N$1301)</f>
        <v/>
      </c>
    </row>
    <row r="19">
      <c r="B19" t="inlineStr">
        <is>
          <t>Net - Per Line</t>
        </is>
      </c>
      <c r="C19" s="8">
        <f>SUM('Per Line'!$Z$2:$Z$7001)</f>
        <v/>
      </c>
    </row>
    <row r="20">
      <c r="B20" t="inlineStr">
        <is>
          <t>Net - Per Invoice</t>
        </is>
      </c>
      <c r="C20" s="8">
        <f>SUM('Per Invoice'!$Z$2:$Z$1301)</f>
        <v/>
      </c>
    </row>
    <row r="21">
      <c r="B21" t="inlineStr">
        <is>
          <t>Max Limit adjustment (Co val, Per Invoice only)</t>
        </is>
      </c>
      <c r="C21" s="8" t="n">
        <v>0</v>
      </c>
      <c r="D21" t="inlineStr">
        <is>
          <t>This company's Per Invoice has no Max Limit rule.</t>
        </is>
      </c>
    </row>
    <row r="23">
      <c r="B23" s="5" t="inlineStr">
        <is>
          <t>STATUS</t>
        </is>
      </c>
      <c r="C23" s="5">
        <f>IF(C10=0,"No data loaded",IF(COUNTA('Per Line'!$C:$C)-1&gt;7000,"TOO MANY LINES - extend template",IF(C11&gt;1300,"TOO MANY INVOICES - extend template",IF(AND(ROUND(C13-C14,2)=0,ROUND(C15-C16,2)=0,ROUND(C17+C21-C18,2)=0,ROUND(C19-C21-C20,2)=0,C11=C12,C51=0,MAX(D26:D49)&lt;=100),"OK","CHECK - Per Line and Per Invoice do not match"))))</f>
        <v/>
      </c>
      <c r="D23" t="inlineStr">
        <is>
          <t>Must say OK after you paste the month data.</t>
        </is>
      </c>
    </row>
    <row r="25">
      <c r="B25" s="5" t="inlineStr">
        <is>
          <t>Site tabs</t>
        </is>
      </c>
      <c r="C25" s="5" t="inlineStr">
        <is>
          <t>Site name exactly as in the Site Tab (##) column</t>
        </is>
      </c>
      <c r="D25" s="5" t="inlineStr">
        <is>
          <t>Invoices (formula)</t>
        </is>
      </c>
    </row>
    <row r="26">
      <c r="B26" t="inlineStr">
        <is>
          <t>Petrojet Haram 4th line</t>
        </is>
      </c>
      <c r="C26" s="7" t="inlineStr">
        <is>
          <t>Petrojet Haram 4th line</t>
        </is>
      </c>
      <c r="D26" s="9">
        <f>IF(C26="",0,COUNTIF('Per Invoice'!$C$2:$C$1301,C26))</f>
        <v/>
      </c>
    </row>
    <row r="27">
      <c r="B27" t="inlineStr">
        <is>
          <t>Petrojet North (Pensioners)</t>
        </is>
      </c>
      <c r="C27" s="7" t="inlineStr">
        <is>
          <t>Petrojet North (Pensioners)</t>
        </is>
      </c>
      <c r="D27" s="9">
        <f>IF(C27="",0,COUNTIF('Per Invoice'!$C$2:$C$1301,C27))</f>
        <v/>
      </c>
    </row>
    <row r="28">
      <c r="B28" t="inlineStr">
        <is>
          <t>Petrojet North (Pensioners) P1</t>
        </is>
      </c>
      <c r="C28" s="7" t="inlineStr">
        <is>
          <t>Petrojet North (Pensioners) P1</t>
        </is>
      </c>
      <c r="D28" s="9">
        <f>IF(C28="",0,COUNTIF('Per Invoice'!$C$2:$C$1301,C28))</f>
        <v/>
      </c>
    </row>
    <row r="29">
      <c r="B29" t="inlineStr">
        <is>
          <t>Petrojet North (Pensioners) P2</t>
        </is>
      </c>
      <c r="C29" s="7" t="inlineStr">
        <is>
          <t>Petrojet North (Pensioners) P2</t>
        </is>
      </c>
      <c r="D29" s="9">
        <f>IF(C29="",0,COUNTIF('Per Invoice'!$C$2:$C$1301,C29))</f>
        <v/>
      </c>
    </row>
    <row r="30">
      <c r="B30" t="inlineStr">
        <is>
          <t>Petrojet North</t>
        </is>
      </c>
      <c r="C30" s="7" t="inlineStr">
        <is>
          <t>Petrojet North</t>
        </is>
      </c>
      <c r="D30" s="9">
        <f>IF(C30="",0,COUNTIF('Per Invoice'!$C$2:$C$1301,C30))</f>
        <v/>
      </c>
    </row>
    <row r="31">
      <c r="B31" t="inlineStr">
        <is>
          <t>Petrojet North P1</t>
        </is>
      </c>
      <c r="C31" s="7" t="inlineStr">
        <is>
          <t>Petrojet North P1</t>
        </is>
      </c>
      <c r="D31" s="9">
        <f>IF(C31="",0,COUNTIF('Per Invoice'!$C$2:$C$1301,C31))</f>
        <v/>
      </c>
    </row>
    <row r="32">
      <c r="B32" t="inlineStr">
        <is>
          <t>Petrojet North P2</t>
        </is>
      </c>
      <c r="C32" s="7" t="inlineStr">
        <is>
          <t>Petrojet North P2</t>
        </is>
      </c>
      <c r="D32" s="9">
        <f>IF(C32="",0,COUNTIF('Per Invoice'!$C$2:$C$1301,C32))</f>
        <v/>
      </c>
    </row>
    <row r="33">
      <c r="B33" t="inlineStr">
        <is>
          <t>Petrojet Central Shops</t>
        </is>
      </c>
      <c r="C33" s="7" t="inlineStr">
        <is>
          <t>Petrojet Central Shops</t>
        </is>
      </c>
      <c r="D33" s="9">
        <f>IF(C33="",0,COUNTIF('Per Invoice'!$C$2:$C$1301,C33))</f>
        <v/>
      </c>
    </row>
    <row r="34">
      <c r="B34" t="inlineStr">
        <is>
          <t>Petrojet Central Shops P1</t>
        </is>
      </c>
      <c r="C34" s="7" t="inlineStr">
        <is>
          <t>Petrojet Central Shops P1</t>
        </is>
      </c>
      <c r="D34" s="9">
        <f>IF(C34="",0,COUNTIF('Per Invoice'!$C$2:$C$1301,C34))</f>
        <v/>
      </c>
    </row>
    <row r="35">
      <c r="B35" t="inlineStr">
        <is>
          <t>Petrojet Central Shops P2</t>
        </is>
      </c>
      <c r="C35" s="7" t="inlineStr">
        <is>
          <t>Petrojet Central Shops P2</t>
        </is>
      </c>
      <c r="D35" s="9">
        <f>IF(C35="",0,COUNTIF('Per Invoice'!$C$2:$C$1301,C35))</f>
        <v/>
      </c>
    </row>
    <row r="36">
      <c r="B36" t="inlineStr">
        <is>
          <t>Petrojet Assiut</t>
        </is>
      </c>
      <c r="C36" s="7" t="inlineStr">
        <is>
          <t>Petrojet Assiut</t>
        </is>
      </c>
      <c r="D36" s="9">
        <f>IF(C36="",0,COUNTIF('Per Invoice'!$C$2:$C$1301,C36))</f>
        <v/>
      </c>
    </row>
    <row r="37">
      <c r="B37" t="inlineStr">
        <is>
          <t>Petrojet Assiut P1</t>
        </is>
      </c>
      <c r="C37" s="7" t="inlineStr">
        <is>
          <t>Petrojet Assiut P1</t>
        </is>
      </c>
      <c r="D37" s="9">
        <f>IF(C37="",0,COUNTIF('Per Invoice'!$C$2:$C$1301,C37))</f>
        <v/>
      </c>
    </row>
    <row r="38">
      <c r="B38" t="inlineStr">
        <is>
          <t>Petrojet Assiut P2</t>
        </is>
      </c>
      <c r="C38" s="7" t="inlineStr">
        <is>
          <t>Petrojet Assiut P2</t>
        </is>
      </c>
      <c r="D38" s="9">
        <f>IF(C38="",0,COUNTIF('Per Invoice'!$C$2:$C$1301,C38))</f>
        <v/>
      </c>
    </row>
    <row r="39">
      <c r="B39" t="inlineStr">
        <is>
          <t>Petrojet Assiut P3</t>
        </is>
      </c>
      <c r="C39" s="7" t="inlineStr">
        <is>
          <t>Petrojet Assiut P3</t>
        </is>
      </c>
      <c r="D39" s="9">
        <f>IF(C39="",0,COUNTIF('Per Invoice'!$C$2:$C$1301,C39))</f>
        <v/>
      </c>
    </row>
    <row r="40">
      <c r="B40" t="inlineStr">
        <is>
          <t>القطار السريع</t>
        </is>
      </c>
      <c r="C40" s="7" t="inlineStr">
        <is>
          <t>القطار السريع</t>
        </is>
      </c>
      <c r="D40" s="9">
        <f>IF(C40="",0,COUNTIF('Per Invoice'!$C$2:$C$1301,C40))</f>
        <v/>
      </c>
    </row>
    <row r="41">
      <c r="B41" t="inlineStr">
        <is>
          <t>مشروع المنظومه الذكيه</t>
        </is>
      </c>
      <c r="C41" s="7" t="inlineStr">
        <is>
          <t>مشروع المنظومه الذكيه</t>
        </is>
      </c>
      <c r="D41" s="9">
        <f>IF(C41="",0,COUNTIF('Per Invoice'!$C$2:$C$1301,C41))</f>
        <v/>
      </c>
    </row>
    <row r="42">
      <c r="B42" t="inlineStr">
        <is>
          <t>خطوط حياه كريمه</t>
        </is>
      </c>
      <c r="C42" s="7" t="inlineStr">
        <is>
          <t>خطوط حياه كريمه</t>
        </is>
      </c>
      <c r="D42" s="9">
        <f>IF(C42="",0,COUNTIF('Per Invoice'!$C$2:$C$1301,C42))</f>
        <v/>
      </c>
    </row>
    <row r="43">
      <c r="B43" t="inlineStr">
        <is>
          <t>Petrojet ضواغط دهشور</t>
        </is>
      </c>
      <c r="C43" s="7" t="inlineStr">
        <is>
          <t>Petrojet ضواغط دهشور</t>
        </is>
      </c>
      <c r="D43" s="9">
        <f>IF(C43="",0,COUNTIF('Per Invoice'!$C$2:$C$1301,C43))</f>
        <v/>
      </c>
    </row>
    <row r="44">
      <c r="B44" t="inlineStr">
        <is>
          <t>Petrojet الدائرى الاوسطي</t>
        </is>
      </c>
      <c r="C44" s="7" t="inlineStr">
        <is>
          <t>Petrojet الدائرى الاوسطي</t>
        </is>
      </c>
      <c r="D44" s="9">
        <f>IF(C44="",0,COUNTIF('Per Invoice'!$C$2:$C$1301,C44))</f>
        <v/>
      </c>
    </row>
    <row r="45">
      <c r="B45" t="inlineStr">
        <is>
          <t>Petrojet البنية 1600 فدن</t>
        </is>
      </c>
      <c r="C45" s="7" t="inlineStr">
        <is>
          <t>Petrojet البنية 1600 فدن</t>
        </is>
      </c>
      <c r="D45" s="9">
        <f>IF(C45="",0,COUNTIF('Per Invoice'!$C$2:$C$1301,C45))</f>
        <v/>
      </c>
    </row>
    <row r="46">
      <c r="B46" t="inlineStr">
        <is>
          <t>Extra 1</t>
        </is>
      </c>
      <c r="C46" s="7" t="n"/>
      <c r="D46" s="9">
        <f>IF(C46="",0,COUNTIF('Per Invoice'!$C$2:$C$1301,C46))</f>
        <v/>
      </c>
    </row>
    <row r="47">
      <c r="B47" t="inlineStr">
        <is>
          <t>Extra 2</t>
        </is>
      </c>
      <c r="C47" s="7" t="n"/>
      <c r="D47" s="9">
        <f>IF(C47="",0,COUNTIF('Per Invoice'!$C$2:$C$1301,C47))</f>
        <v/>
      </c>
    </row>
    <row r="48">
      <c r="B48" t="inlineStr">
        <is>
          <t>Extra 3</t>
        </is>
      </c>
      <c r="C48" s="7" t="n"/>
      <c r="D48" s="9">
        <f>IF(C48="",0,COUNTIF('Per Invoice'!$C$2:$C$1301,C48))</f>
        <v/>
      </c>
    </row>
    <row r="49">
      <c r="B49" t="inlineStr">
        <is>
          <t>Extra 4</t>
        </is>
      </c>
      <c r="C49" s="7" t="n"/>
      <c r="D49" s="9">
        <f>IF(C49="",0,COUNTIF('Per Invoice'!$C$2:$C$1301,C49))</f>
        <v/>
      </c>
    </row>
    <row r="51">
      <c r="B51" t="inlineStr">
        <is>
          <t>Invoices not in any site tab (must be 0)</t>
        </is>
      </c>
      <c r="C51">
        <f>C11-SUM(D26:D49)</f>
        <v/>
      </c>
      <c r="D51" t="inlineStr">
        <is>
          <t>If not 0: a new site appeared. Type its exact name in one of the empty yellow cells above (Extra 1 ... Extra 4); the tab Extra n then shows it. Each tab holds up to 100 invoices.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Row Labels</t>
        </is>
      </c>
      <c r="B1" s="10" t="inlineStr">
        <is>
          <t>Count of Order #</t>
        </is>
      </c>
      <c r="C1" s="10" t="inlineStr">
        <is>
          <t>Sum of CO VAL</t>
        </is>
      </c>
      <c r="D1" s="10" t="inlineStr">
        <is>
          <t>Sum of SUBTOTAL</t>
        </is>
      </c>
      <c r="E1" s="10" t="inlineStr">
        <is>
          <t>Sum of Grand Total</t>
        </is>
      </c>
      <c r="F1" s="10" t="inlineStr">
        <is>
          <t>Sum of NET</t>
        </is>
      </c>
    </row>
    <row r="2">
      <c r="A2">
        <f>IF(Settings!$C$26="","",Settings!$C$26)</f>
        <v/>
      </c>
      <c r="B2">
        <f>IF($A2="","",COUNTIF('Per Invoice'!$C$2:$C$1301,$A2))</f>
        <v/>
      </c>
      <c r="C2" s="8">
        <f>IF($A2="","",SUMIFS('Per Invoice'!$N$2:$N$1301,'Per Invoice'!$C$2:$C$1301,$A2))</f>
        <v/>
      </c>
      <c r="D2" s="8">
        <f>IF($A2="","",SUMIFS('Per Invoice'!$X$2:$X$1301,'Per Invoice'!$C$2:$C$1301,$A2))</f>
        <v/>
      </c>
      <c r="E2" s="8">
        <f>IF($A2="","",SUMIFS('Per Invoice'!$Y$2:$Y$1301,'Per Invoice'!$C$2:$C$1301,$A2))</f>
        <v/>
      </c>
      <c r="F2" s="8">
        <f>IF($A2="","",SUMIFS('Per Invoice'!$Z$2:$Z$1301,'Per Invoice'!$C$2:$C$1301,$A2))</f>
        <v/>
      </c>
    </row>
    <row r="3">
      <c r="A3">
        <f>IF(Settings!$C$27="","",Settings!$C$27)</f>
        <v/>
      </c>
      <c r="B3">
        <f>IF($A3="","",COUNTIF('Per Invoice'!$C$2:$C$1301,$A3))</f>
        <v/>
      </c>
      <c r="C3" s="8">
        <f>IF($A3="","",SUMIFS('Per Invoice'!$N$2:$N$1301,'Per Invoice'!$C$2:$C$1301,$A3))</f>
        <v/>
      </c>
      <c r="D3" s="8">
        <f>IF($A3="","",SUMIFS('Per Invoice'!$X$2:$X$1301,'Per Invoice'!$C$2:$C$1301,$A3))</f>
        <v/>
      </c>
      <c r="E3" s="8">
        <f>IF($A3="","",SUMIFS('Per Invoice'!$Y$2:$Y$1301,'Per Invoice'!$C$2:$C$1301,$A3))</f>
        <v/>
      </c>
      <c r="F3" s="8">
        <f>IF($A3="","",SUMIFS('Per Invoice'!$Z$2:$Z$1301,'Per Invoice'!$C$2:$C$1301,$A3))</f>
        <v/>
      </c>
    </row>
    <row r="4">
      <c r="A4">
        <f>IF(Settings!$C$28="","",Settings!$C$28)</f>
        <v/>
      </c>
      <c r="B4">
        <f>IF($A4="","",COUNTIF('Per Invoice'!$C$2:$C$1301,$A4))</f>
        <v/>
      </c>
      <c r="C4" s="8">
        <f>IF($A4="","",SUMIFS('Per Invoice'!$N$2:$N$1301,'Per Invoice'!$C$2:$C$1301,$A4))</f>
        <v/>
      </c>
      <c r="D4" s="8">
        <f>IF($A4="","",SUMIFS('Per Invoice'!$X$2:$X$1301,'Per Invoice'!$C$2:$C$1301,$A4))</f>
        <v/>
      </c>
      <c r="E4" s="8">
        <f>IF($A4="","",SUMIFS('Per Invoice'!$Y$2:$Y$1301,'Per Invoice'!$C$2:$C$1301,$A4))</f>
        <v/>
      </c>
      <c r="F4" s="8">
        <f>IF($A4="","",SUMIFS('Per Invoice'!$Z$2:$Z$1301,'Per Invoice'!$C$2:$C$1301,$A4))</f>
        <v/>
      </c>
    </row>
    <row r="5">
      <c r="A5">
        <f>IF(Settings!$C$29="","",Settings!$C$29)</f>
        <v/>
      </c>
      <c r="B5">
        <f>IF($A5="","",COUNTIF('Per Invoice'!$C$2:$C$1301,$A5))</f>
        <v/>
      </c>
      <c r="C5" s="8">
        <f>IF($A5="","",SUMIFS('Per Invoice'!$N$2:$N$1301,'Per Invoice'!$C$2:$C$1301,$A5))</f>
        <v/>
      </c>
      <c r="D5" s="8">
        <f>IF($A5="","",SUMIFS('Per Invoice'!$X$2:$X$1301,'Per Invoice'!$C$2:$C$1301,$A5))</f>
        <v/>
      </c>
      <c r="E5" s="8">
        <f>IF($A5="","",SUMIFS('Per Invoice'!$Y$2:$Y$1301,'Per Invoice'!$C$2:$C$1301,$A5))</f>
        <v/>
      </c>
      <c r="F5" s="8">
        <f>IF($A5="","",SUMIFS('Per Invoice'!$Z$2:$Z$1301,'Per Invoice'!$C$2:$C$1301,$A5))</f>
        <v/>
      </c>
    </row>
    <row r="6">
      <c r="A6">
        <f>IF(Settings!$C$30="","",Settings!$C$30)</f>
        <v/>
      </c>
      <c r="B6">
        <f>IF($A6="","",COUNTIF('Per Invoice'!$C$2:$C$1301,$A6))</f>
        <v/>
      </c>
      <c r="C6" s="8">
        <f>IF($A6="","",SUMIFS('Per Invoice'!$N$2:$N$1301,'Per Invoice'!$C$2:$C$1301,$A6))</f>
        <v/>
      </c>
      <c r="D6" s="8">
        <f>IF($A6="","",SUMIFS('Per Invoice'!$X$2:$X$1301,'Per Invoice'!$C$2:$C$1301,$A6))</f>
        <v/>
      </c>
      <c r="E6" s="8">
        <f>IF($A6="","",SUMIFS('Per Invoice'!$Y$2:$Y$1301,'Per Invoice'!$C$2:$C$1301,$A6))</f>
        <v/>
      </c>
      <c r="F6" s="8">
        <f>IF($A6="","",SUMIFS('Per Invoice'!$Z$2:$Z$1301,'Per Invoice'!$C$2:$C$1301,$A6))</f>
        <v/>
      </c>
    </row>
    <row r="7">
      <c r="A7">
        <f>IF(Settings!$C$31="","",Settings!$C$31)</f>
        <v/>
      </c>
      <c r="B7">
        <f>IF($A7="","",COUNTIF('Per Invoice'!$C$2:$C$1301,$A7))</f>
        <v/>
      </c>
      <c r="C7" s="8">
        <f>IF($A7="","",SUMIFS('Per Invoice'!$N$2:$N$1301,'Per Invoice'!$C$2:$C$1301,$A7))</f>
        <v/>
      </c>
      <c r="D7" s="8">
        <f>IF($A7="","",SUMIFS('Per Invoice'!$X$2:$X$1301,'Per Invoice'!$C$2:$C$1301,$A7))</f>
        <v/>
      </c>
      <c r="E7" s="8">
        <f>IF($A7="","",SUMIFS('Per Invoice'!$Y$2:$Y$1301,'Per Invoice'!$C$2:$C$1301,$A7))</f>
        <v/>
      </c>
      <c r="F7" s="8">
        <f>IF($A7="","",SUMIFS('Per Invoice'!$Z$2:$Z$1301,'Per Invoice'!$C$2:$C$1301,$A7))</f>
        <v/>
      </c>
    </row>
    <row r="8">
      <c r="A8">
        <f>IF(Settings!$C$32="","",Settings!$C$32)</f>
        <v/>
      </c>
      <c r="B8">
        <f>IF($A8="","",COUNTIF('Per Invoice'!$C$2:$C$1301,$A8))</f>
        <v/>
      </c>
      <c r="C8" s="8">
        <f>IF($A8="","",SUMIFS('Per Invoice'!$N$2:$N$1301,'Per Invoice'!$C$2:$C$1301,$A8))</f>
        <v/>
      </c>
      <c r="D8" s="8">
        <f>IF($A8="","",SUMIFS('Per Invoice'!$X$2:$X$1301,'Per Invoice'!$C$2:$C$1301,$A8))</f>
        <v/>
      </c>
      <c r="E8" s="8">
        <f>IF($A8="","",SUMIFS('Per Invoice'!$Y$2:$Y$1301,'Per Invoice'!$C$2:$C$1301,$A8))</f>
        <v/>
      </c>
      <c r="F8" s="8">
        <f>IF($A8="","",SUMIFS('Per Invoice'!$Z$2:$Z$1301,'Per Invoice'!$C$2:$C$1301,$A8))</f>
        <v/>
      </c>
    </row>
    <row r="9">
      <c r="A9">
        <f>IF(Settings!$C$33="","",Settings!$C$33)</f>
        <v/>
      </c>
      <c r="B9">
        <f>IF($A9="","",COUNTIF('Per Invoice'!$C$2:$C$1301,$A9))</f>
        <v/>
      </c>
      <c r="C9" s="8">
        <f>IF($A9="","",SUMIFS('Per Invoice'!$N$2:$N$1301,'Per Invoice'!$C$2:$C$1301,$A9))</f>
        <v/>
      </c>
      <c r="D9" s="8">
        <f>IF($A9="","",SUMIFS('Per Invoice'!$X$2:$X$1301,'Per Invoice'!$C$2:$C$1301,$A9))</f>
        <v/>
      </c>
      <c r="E9" s="8">
        <f>IF($A9="","",SUMIFS('Per Invoice'!$Y$2:$Y$1301,'Per Invoice'!$C$2:$C$1301,$A9))</f>
        <v/>
      </c>
      <c r="F9" s="8">
        <f>IF($A9="","",SUMIFS('Per Invoice'!$Z$2:$Z$1301,'Per Invoice'!$C$2:$C$1301,$A9))</f>
        <v/>
      </c>
    </row>
    <row r="10">
      <c r="A10">
        <f>IF(Settings!$C$34="","",Settings!$C$34)</f>
        <v/>
      </c>
      <c r="B10">
        <f>IF($A10="","",COUNTIF('Per Invoice'!$C$2:$C$1301,$A10))</f>
        <v/>
      </c>
      <c r="C10" s="8">
        <f>IF($A10="","",SUMIFS('Per Invoice'!$N$2:$N$1301,'Per Invoice'!$C$2:$C$1301,$A10))</f>
        <v/>
      </c>
      <c r="D10" s="8">
        <f>IF($A10="","",SUMIFS('Per Invoice'!$X$2:$X$1301,'Per Invoice'!$C$2:$C$1301,$A10))</f>
        <v/>
      </c>
      <c r="E10" s="8">
        <f>IF($A10="","",SUMIFS('Per Invoice'!$Y$2:$Y$1301,'Per Invoice'!$C$2:$C$1301,$A10))</f>
        <v/>
      </c>
      <c r="F10" s="8">
        <f>IF($A10="","",SUMIFS('Per Invoice'!$Z$2:$Z$1301,'Per Invoice'!$C$2:$C$1301,$A10))</f>
        <v/>
      </c>
    </row>
    <row r="11">
      <c r="A11">
        <f>IF(Settings!$C$35="","",Settings!$C$35)</f>
        <v/>
      </c>
      <c r="B11">
        <f>IF($A11="","",COUNTIF('Per Invoice'!$C$2:$C$1301,$A11))</f>
        <v/>
      </c>
      <c r="C11" s="8">
        <f>IF($A11="","",SUMIFS('Per Invoice'!$N$2:$N$1301,'Per Invoice'!$C$2:$C$1301,$A11))</f>
        <v/>
      </c>
      <c r="D11" s="8">
        <f>IF($A11="","",SUMIFS('Per Invoice'!$X$2:$X$1301,'Per Invoice'!$C$2:$C$1301,$A11))</f>
        <v/>
      </c>
      <c r="E11" s="8">
        <f>IF($A11="","",SUMIFS('Per Invoice'!$Y$2:$Y$1301,'Per Invoice'!$C$2:$C$1301,$A11))</f>
        <v/>
      </c>
      <c r="F11" s="8">
        <f>IF($A11="","",SUMIFS('Per Invoice'!$Z$2:$Z$1301,'Per Invoice'!$C$2:$C$1301,$A11))</f>
        <v/>
      </c>
    </row>
    <row r="12">
      <c r="A12">
        <f>IF(Settings!$C$36="","",Settings!$C$36)</f>
        <v/>
      </c>
      <c r="B12">
        <f>IF($A12="","",COUNTIF('Per Invoice'!$C$2:$C$1301,$A12))</f>
        <v/>
      </c>
      <c r="C12" s="8">
        <f>IF($A12="","",SUMIFS('Per Invoice'!$N$2:$N$1301,'Per Invoice'!$C$2:$C$1301,$A12))</f>
        <v/>
      </c>
      <c r="D12" s="8">
        <f>IF($A12="","",SUMIFS('Per Invoice'!$X$2:$X$1301,'Per Invoice'!$C$2:$C$1301,$A12))</f>
        <v/>
      </c>
      <c r="E12" s="8">
        <f>IF($A12="","",SUMIFS('Per Invoice'!$Y$2:$Y$1301,'Per Invoice'!$C$2:$C$1301,$A12))</f>
        <v/>
      </c>
      <c r="F12" s="8">
        <f>IF($A12="","",SUMIFS('Per Invoice'!$Z$2:$Z$1301,'Per Invoice'!$C$2:$C$1301,$A12))</f>
        <v/>
      </c>
    </row>
    <row r="13">
      <c r="A13">
        <f>IF(Settings!$C$37="","",Settings!$C$37)</f>
        <v/>
      </c>
      <c r="B13">
        <f>IF($A13="","",COUNTIF('Per Invoice'!$C$2:$C$1301,$A13))</f>
        <v/>
      </c>
      <c r="C13" s="8">
        <f>IF($A13="","",SUMIFS('Per Invoice'!$N$2:$N$1301,'Per Invoice'!$C$2:$C$1301,$A13))</f>
        <v/>
      </c>
      <c r="D13" s="8">
        <f>IF($A13="","",SUMIFS('Per Invoice'!$X$2:$X$1301,'Per Invoice'!$C$2:$C$1301,$A13))</f>
        <v/>
      </c>
      <c r="E13" s="8">
        <f>IF($A13="","",SUMIFS('Per Invoice'!$Y$2:$Y$1301,'Per Invoice'!$C$2:$C$1301,$A13))</f>
        <v/>
      </c>
      <c r="F13" s="8">
        <f>IF($A13="","",SUMIFS('Per Invoice'!$Z$2:$Z$1301,'Per Invoice'!$C$2:$C$1301,$A13))</f>
        <v/>
      </c>
    </row>
    <row r="14">
      <c r="A14">
        <f>IF(Settings!$C$38="","",Settings!$C$38)</f>
        <v/>
      </c>
      <c r="B14">
        <f>IF($A14="","",COUNTIF('Per Invoice'!$C$2:$C$1301,$A14))</f>
        <v/>
      </c>
      <c r="C14" s="8">
        <f>IF($A14="","",SUMIFS('Per Invoice'!$N$2:$N$1301,'Per Invoice'!$C$2:$C$1301,$A14))</f>
        <v/>
      </c>
      <c r="D14" s="8">
        <f>IF($A14="","",SUMIFS('Per Invoice'!$X$2:$X$1301,'Per Invoice'!$C$2:$C$1301,$A14))</f>
        <v/>
      </c>
      <c r="E14" s="8">
        <f>IF($A14="","",SUMIFS('Per Invoice'!$Y$2:$Y$1301,'Per Invoice'!$C$2:$C$1301,$A14))</f>
        <v/>
      </c>
      <c r="F14" s="8">
        <f>IF($A14="","",SUMIFS('Per Invoice'!$Z$2:$Z$1301,'Per Invoice'!$C$2:$C$1301,$A14))</f>
        <v/>
      </c>
    </row>
    <row r="15">
      <c r="A15">
        <f>IF(Settings!$C$39="","",Settings!$C$39)</f>
        <v/>
      </c>
      <c r="B15">
        <f>IF($A15="","",COUNTIF('Per Invoice'!$C$2:$C$1301,$A15))</f>
        <v/>
      </c>
      <c r="C15" s="8">
        <f>IF($A15="","",SUMIFS('Per Invoice'!$N$2:$N$1301,'Per Invoice'!$C$2:$C$1301,$A15))</f>
        <v/>
      </c>
      <c r="D15" s="8">
        <f>IF($A15="","",SUMIFS('Per Invoice'!$X$2:$X$1301,'Per Invoice'!$C$2:$C$1301,$A15))</f>
        <v/>
      </c>
      <c r="E15" s="8">
        <f>IF($A15="","",SUMIFS('Per Invoice'!$Y$2:$Y$1301,'Per Invoice'!$C$2:$C$1301,$A15))</f>
        <v/>
      </c>
      <c r="F15" s="8">
        <f>IF($A15="","",SUMIFS('Per Invoice'!$Z$2:$Z$1301,'Per Invoice'!$C$2:$C$1301,$A15))</f>
        <v/>
      </c>
    </row>
    <row r="16">
      <c r="A16">
        <f>IF(Settings!$C$40="","",Settings!$C$40)</f>
        <v/>
      </c>
      <c r="B16">
        <f>IF($A16="","",COUNTIF('Per Invoice'!$C$2:$C$1301,$A16))</f>
        <v/>
      </c>
      <c r="C16" s="8">
        <f>IF($A16="","",SUMIFS('Per Invoice'!$N$2:$N$1301,'Per Invoice'!$C$2:$C$1301,$A16))</f>
        <v/>
      </c>
      <c r="D16" s="8">
        <f>IF($A16="","",SUMIFS('Per Invoice'!$X$2:$X$1301,'Per Invoice'!$C$2:$C$1301,$A16))</f>
        <v/>
      </c>
      <c r="E16" s="8">
        <f>IF($A16="","",SUMIFS('Per Invoice'!$Y$2:$Y$1301,'Per Invoice'!$C$2:$C$1301,$A16))</f>
        <v/>
      </c>
      <c r="F16" s="8">
        <f>IF($A16="","",SUMIFS('Per Invoice'!$Z$2:$Z$1301,'Per Invoice'!$C$2:$C$1301,$A16))</f>
        <v/>
      </c>
    </row>
    <row r="17">
      <c r="A17">
        <f>IF(Settings!$C$41="","",Settings!$C$41)</f>
        <v/>
      </c>
      <c r="B17">
        <f>IF($A17="","",COUNTIF('Per Invoice'!$C$2:$C$1301,$A17))</f>
        <v/>
      </c>
      <c r="C17" s="8">
        <f>IF($A17="","",SUMIFS('Per Invoice'!$N$2:$N$1301,'Per Invoice'!$C$2:$C$1301,$A17))</f>
        <v/>
      </c>
      <c r="D17" s="8">
        <f>IF($A17="","",SUMIFS('Per Invoice'!$X$2:$X$1301,'Per Invoice'!$C$2:$C$1301,$A17))</f>
        <v/>
      </c>
      <c r="E17" s="8">
        <f>IF($A17="","",SUMIFS('Per Invoice'!$Y$2:$Y$1301,'Per Invoice'!$C$2:$C$1301,$A17))</f>
        <v/>
      </c>
      <c r="F17" s="8">
        <f>IF($A17="","",SUMIFS('Per Invoice'!$Z$2:$Z$1301,'Per Invoice'!$C$2:$C$1301,$A17))</f>
        <v/>
      </c>
    </row>
    <row r="18">
      <c r="A18">
        <f>IF(Settings!$C$42="","",Settings!$C$42)</f>
        <v/>
      </c>
      <c r="B18">
        <f>IF($A18="","",COUNTIF('Per Invoice'!$C$2:$C$1301,$A18))</f>
        <v/>
      </c>
      <c r="C18" s="8">
        <f>IF($A18="","",SUMIFS('Per Invoice'!$N$2:$N$1301,'Per Invoice'!$C$2:$C$1301,$A18))</f>
        <v/>
      </c>
      <c r="D18" s="8">
        <f>IF($A18="","",SUMIFS('Per Invoice'!$X$2:$X$1301,'Per Invoice'!$C$2:$C$1301,$A18))</f>
        <v/>
      </c>
      <c r="E18" s="8">
        <f>IF($A18="","",SUMIFS('Per Invoice'!$Y$2:$Y$1301,'Per Invoice'!$C$2:$C$1301,$A18))</f>
        <v/>
      </c>
      <c r="F18" s="8">
        <f>IF($A18="","",SUMIFS('Per Invoice'!$Z$2:$Z$1301,'Per Invoice'!$C$2:$C$1301,$A18))</f>
        <v/>
      </c>
    </row>
    <row r="19">
      <c r="A19">
        <f>IF(Settings!$C$43="","",Settings!$C$43)</f>
        <v/>
      </c>
      <c r="B19">
        <f>IF($A19="","",COUNTIF('Per Invoice'!$C$2:$C$1301,$A19))</f>
        <v/>
      </c>
      <c r="C19" s="8">
        <f>IF($A19="","",SUMIFS('Per Invoice'!$N$2:$N$1301,'Per Invoice'!$C$2:$C$1301,$A19))</f>
        <v/>
      </c>
      <c r="D19" s="8">
        <f>IF($A19="","",SUMIFS('Per Invoice'!$X$2:$X$1301,'Per Invoice'!$C$2:$C$1301,$A19))</f>
        <v/>
      </c>
      <c r="E19" s="8">
        <f>IF($A19="","",SUMIFS('Per Invoice'!$Y$2:$Y$1301,'Per Invoice'!$C$2:$C$1301,$A19))</f>
        <v/>
      </c>
      <c r="F19" s="8">
        <f>IF($A19="","",SUMIFS('Per Invoice'!$Z$2:$Z$1301,'Per Invoice'!$C$2:$C$1301,$A19))</f>
        <v/>
      </c>
    </row>
    <row r="20">
      <c r="A20">
        <f>IF(Settings!$C$44="","",Settings!$C$44)</f>
        <v/>
      </c>
      <c r="B20">
        <f>IF($A20="","",COUNTIF('Per Invoice'!$C$2:$C$1301,$A20))</f>
        <v/>
      </c>
      <c r="C20" s="8">
        <f>IF($A20="","",SUMIFS('Per Invoice'!$N$2:$N$1301,'Per Invoice'!$C$2:$C$1301,$A20))</f>
        <v/>
      </c>
      <c r="D20" s="8">
        <f>IF($A20="","",SUMIFS('Per Invoice'!$X$2:$X$1301,'Per Invoice'!$C$2:$C$1301,$A20))</f>
        <v/>
      </c>
      <c r="E20" s="8">
        <f>IF($A20="","",SUMIFS('Per Invoice'!$Y$2:$Y$1301,'Per Invoice'!$C$2:$C$1301,$A20))</f>
        <v/>
      </c>
      <c r="F20" s="8">
        <f>IF($A20="","",SUMIFS('Per Invoice'!$Z$2:$Z$1301,'Per Invoice'!$C$2:$C$1301,$A20))</f>
        <v/>
      </c>
    </row>
    <row r="21">
      <c r="A21">
        <f>IF(Settings!$C$45="","",Settings!$C$45)</f>
        <v/>
      </c>
      <c r="B21">
        <f>IF($A21="","",COUNTIF('Per Invoice'!$C$2:$C$1301,$A21))</f>
        <v/>
      </c>
      <c r="C21" s="8">
        <f>IF($A21="","",SUMIFS('Per Invoice'!$N$2:$N$1301,'Per Invoice'!$C$2:$C$1301,$A21))</f>
        <v/>
      </c>
      <c r="D21" s="8">
        <f>IF($A21="","",SUMIFS('Per Invoice'!$X$2:$X$1301,'Per Invoice'!$C$2:$C$1301,$A21))</f>
        <v/>
      </c>
      <c r="E21" s="8">
        <f>IF($A21="","",SUMIFS('Per Invoice'!$Y$2:$Y$1301,'Per Invoice'!$C$2:$C$1301,$A21))</f>
        <v/>
      </c>
      <c r="F21" s="8">
        <f>IF($A21="","",SUMIFS('Per Invoice'!$Z$2:$Z$1301,'Per Invoice'!$C$2:$C$1301,$A21))</f>
        <v/>
      </c>
    </row>
    <row r="22">
      <c r="A22">
        <f>IF(Settings!$C$46="","",Settings!$C$46)</f>
        <v/>
      </c>
      <c r="B22">
        <f>IF($A22="","",COUNTIF('Per Invoice'!$C$2:$C$1301,$A22))</f>
        <v/>
      </c>
      <c r="C22" s="8">
        <f>IF($A22="","",SUMIFS('Per Invoice'!$N$2:$N$1301,'Per Invoice'!$C$2:$C$1301,$A22))</f>
        <v/>
      </c>
      <c r="D22" s="8">
        <f>IF($A22="","",SUMIFS('Per Invoice'!$X$2:$X$1301,'Per Invoice'!$C$2:$C$1301,$A22))</f>
        <v/>
      </c>
      <c r="E22" s="8">
        <f>IF($A22="","",SUMIFS('Per Invoice'!$Y$2:$Y$1301,'Per Invoice'!$C$2:$C$1301,$A22))</f>
        <v/>
      </c>
      <c r="F22" s="8">
        <f>IF($A22="","",SUMIFS('Per Invoice'!$Z$2:$Z$1301,'Per Invoice'!$C$2:$C$1301,$A22))</f>
        <v/>
      </c>
    </row>
    <row r="23">
      <c r="A23">
        <f>IF(Settings!$C$47="","",Settings!$C$47)</f>
        <v/>
      </c>
      <c r="B23">
        <f>IF($A23="","",COUNTIF('Per Invoice'!$C$2:$C$1301,$A23))</f>
        <v/>
      </c>
      <c r="C23" s="8">
        <f>IF($A23="","",SUMIFS('Per Invoice'!$N$2:$N$1301,'Per Invoice'!$C$2:$C$1301,$A23))</f>
        <v/>
      </c>
      <c r="D23" s="8">
        <f>IF($A23="","",SUMIFS('Per Invoice'!$X$2:$X$1301,'Per Invoice'!$C$2:$C$1301,$A23))</f>
        <v/>
      </c>
      <c r="E23" s="8">
        <f>IF($A23="","",SUMIFS('Per Invoice'!$Y$2:$Y$1301,'Per Invoice'!$C$2:$C$1301,$A23))</f>
        <v/>
      </c>
      <c r="F23" s="8">
        <f>IF($A23="","",SUMIFS('Per Invoice'!$Z$2:$Z$1301,'Per Invoice'!$C$2:$C$1301,$A23))</f>
        <v/>
      </c>
    </row>
    <row r="24">
      <c r="A24">
        <f>IF(Settings!$C$48="","",Settings!$C$48)</f>
        <v/>
      </c>
      <c r="B24">
        <f>IF($A24="","",COUNTIF('Per Invoice'!$C$2:$C$1301,$A24))</f>
        <v/>
      </c>
      <c r="C24" s="8">
        <f>IF($A24="","",SUMIFS('Per Invoice'!$N$2:$N$1301,'Per Invoice'!$C$2:$C$1301,$A24))</f>
        <v/>
      </c>
      <c r="D24" s="8">
        <f>IF($A24="","",SUMIFS('Per Invoice'!$X$2:$X$1301,'Per Invoice'!$C$2:$C$1301,$A24))</f>
        <v/>
      </c>
      <c r="E24" s="8">
        <f>IF($A24="","",SUMIFS('Per Invoice'!$Y$2:$Y$1301,'Per Invoice'!$C$2:$C$1301,$A24))</f>
        <v/>
      </c>
      <c r="F24" s="8">
        <f>IF($A24="","",SUMIFS('Per Invoice'!$Z$2:$Z$1301,'Per Invoice'!$C$2:$C$1301,$A24))</f>
        <v/>
      </c>
    </row>
    <row r="25">
      <c r="A25">
        <f>IF(Settings!$C$49="","",Settings!$C$49)</f>
        <v/>
      </c>
      <c r="B25">
        <f>IF($A25="","",COUNTIF('Per Invoice'!$C$2:$C$1301,$A25))</f>
        <v/>
      </c>
      <c r="C25" s="8">
        <f>IF($A25="","",SUMIFS('Per Invoice'!$N$2:$N$1301,'Per Invoice'!$C$2:$C$1301,$A25))</f>
        <v/>
      </c>
      <c r="D25" s="8">
        <f>IF($A25="","",SUMIFS('Per Invoice'!$X$2:$X$1301,'Per Invoice'!$C$2:$C$1301,$A25))</f>
        <v/>
      </c>
      <c r="E25" s="8">
        <f>IF($A25="","",SUMIFS('Per Invoice'!$Y$2:$Y$1301,'Per Invoice'!$C$2:$C$1301,$A25))</f>
        <v/>
      </c>
      <c r="F25" s="8">
        <f>IF($A25="","",SUMIFS('Per Invoice'!$Z$2:$Z$1301,'Per Invoice'!$C$2:$C$1301,$A25))</f>
        <v/>
      </c>
    </row>
    <row r="26">
      <c r="A26" s="5" t="inlineStr">
        <is>
          <t>Grand Total</t>
        </is>
      </c>
      <c r="B26" s="5">
        <f>SUM(B2:B25)</f>
        <v/>
      </c>
      <c r="C26" s="11">
        <f>SUM(C2:C25)</f>
        <v/>
      </c>
      <c r="D26" s="11">
        <f>SUM(D2:D25)</f>
        <v/>
      </c>
      <c r="E26" s="11">
        <f>SUM(E2:E25)</f>
        <v/>
      </c>
      <c r="F26" s="11">
        <f>SUM(F2:F25)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7" customWidth="1" min="5" max="5"/>
    <col width="18" customWidth="1" min="6" max="6"/>
    <col width="12" customWidth="1" min="7" max="7"/>
    <col width="12" customWidth="1" min="8" max="8"/>
    <col width="24" customWidth="1" min="9" max="9"/>
    <col width="26" customWidth="1" min="10" max="10"/>
    <col width="14" customWidth="1" min="11" max="11"/>
    <col width="12" customWidth="1" min="12" max="12"/>
    <col width="11" customWidth="1" min="13" max="13"/>
    <col width="12" customWidth="1" min="14" max="14"/>
    <col width="44" customWidth="1" min="15" max="15"/>
    <col width="12" customWidth="1" min="16" max="16"/>
    <col width="20" customWidth="1" min="17" max="17"/>
    <col width="12" customWidth="1" min="18" max="18"/>
    <col width="12" customWidth="1" min="19" max="19"/>
    <col width="12" customWidth="1" min="20" max="20"/>
    <col width="36" customWidth="1" min="21" max="21"/>
    <col width="12" customWidth="1" min="22" max="22"/>
    <col width="11" customWidth="1" min="23" max="23"/>
    <col width="11" customWidth="1" min="24" max="24"/>
    <col width="11" customWidth="1" min="25" max="25"/>
    <col width="11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7" customWidth="1" min="33" max="33"/>
    <col width="1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32" customHeight="1">
      <c r="A1" s="12" t="inlineStr">
        <is>
          <t>Cycle</t>
        </is>
      </c>
      <c r="B1" s="12" t="inlineStr">
        <is>
          <t>Stage</t>
        </is>
      </c>
      <c r="C1" s="12" t="inlineStr">
        <is>
          <t>Order #</t>
        </is>
      </c>
      <c r="D1" s="12" t="inlineStr">
        <is>
          <t>Channel</t>
        </is>
      </c>
      <c r="E1" s="12" t="inlineStr">
        <is>
          <t>Create At</t>
        </is>
      </c>
      <c r="F1" s="12" t="inlineStr">
        <is>
          <t>Insurance Company</t>
        </is>
      </c>
      <c r="G1" s="12" t="inlineStr">
        <is>
          <t>Country Portal ID</t>
        </is>
      </c>
      <c r="H1" s="12" t="inlineStr">
        <is>
          <t>Card</t>
        </is>
      </c>
      <c r="I1" s="12" t="inlineStr">
        <is>
          <t>Corporate</t>
        </is>
      </c>
      <c r="J1" s="12" t="inlineStr">
        <is>
          <t>Name</t>
        </is>
      </c>
      <c r="K1" s="12" t="inlineStr">
        <is>
          <t>Status</t>
        </is>
      </c>
      <c r="L1" s="12" t="inlineStr">
        <is>
          <t>Order Co Payment</t>
        </is>
      </c>
      <c r="M1" s="10" t="inlineStr">
        <is>
          <t>Co val</t>
        </is>
      </c>
      <c r="N1" s="12" t="inlineStr">
        <is>
          <t>heisenberg id</t>
        </is>
      </c>
      <c r="O1" s="12" t="inlineStr">
        <is>
          <t>Product Name</t>
        </is>
      </c>
      <c r="P1" s="12" t="inlineStr">
        <is>
          <t>Local</t>
        </is>
      </c>
      <c r="Q1" s="12" t="inlineStr">
        <is>
          <t>Unit</t>
        </is>
      </c>
      <c r="R1" s="12" t="inlineStr">
        <is>
          <t>Quantity</t>
        </is>
      </c>
      <c r="S1" s="12" t="inlineStr">
        <is>
          <t>Unit Price</t>
        </is>
      </c>
      <c r="T1" s="12" t="inlineStr">
        <is>
          <t>Product Total</t>
        </is>
      </c>
      <c r="U1" s="12" t="inlineStr">
        <is>
          <t>ERX ID</t>
        </is>
      </c>
      <c r="V1" s="12" t="inlineStr">
        <is>
          <t>Special Rebates?</t>
        </is>
      </c>
      <c r="W1" s="10" t="inlineStr">
        <is>
          <t>Rebates</t>
        </is>
      </c>
      <c r="X1" s="10" t="inlineStr">
        <is>
          <t>Discount</t>
        </is>
      </c>
      <c r="Y1" s="10" t="inlineStr">
        <is>
          <t>Subtotal</t>
        </is>
      </c>
      <c r="Z1" s="10" t="inlineStr">
        <is>
          <t>Net</t>
        </is>
      </c>
      <c r="AA1" s="12" t="inlineStr">
        <is>
          <t>Approval Type</t>
        </is>
      </c>
      <c r="AB1" s="12" t="inlineStr">
        <is>
          <t>Max Limit</t>
        </is>
      </c>
      <c r="AC1" s="12" t="inlineStr">
        <is>
          <t>Exceeding Limit</t>
        </is>
      </c>
      <c r="AD1" s="12" t="inlineStr">
        <is>
          <t>Amount collected from customer</t>
        </is>
      </c>
      <c r="AE1" s="12" t="inlineStr">
        <is>
          <t>By Patient (Delivered)</t>
        </is>
      </c>
      <c r="AF1" s="12" t="inlineStr">
        <is>
          <t>Dispense Number</t>
        </is>
      </c>
      <c r="AG1" s="12" t="inlineStr">
        <is>
          <t>Dispense Date</t>
        </is>
      </c>
      <c r="AH1" s="12" t="inlineStr">
        <is>
          <t>Has OTP?</t>
        </is>
      </c>
      <c r="AI1" s="13" t="inlineStr">
        <is>
          <t>Order 1st Row (helper)</t>
        </is>
      </c>
      <c r="AJ1" s="13" t="inlineStr">
        <is>
          <t>Invoice # (helper)</t>
        </is>
      </c>
      <c r="AK1" s="13" t="inlineStr">
        <is>
          <t>Is Local (helper)</t>
        </is>
      </c>
      <c r="AL1" s="13" t="inlineStr">
        <is>
          <t>Is Special (helper)</t>
        </is>
      </c>
      <c r="AM1" s="13" t="inlineStr">
        <is>
          <t>Sort Key (helper)</t>
        </is>
      </c>
    </row>
    <row r="2">
      <c r="E2" s="14" t="n"/>
      <c r="M2" s="8">
        <f>IF($C2="","",L2*T2/100)</f>
        <v/>
      </c>
      <c r="S2" s="8" t="n"/>
      <c r="T2" s="8" t="n"/>
      <c r="W2">
        <f>IF($C2="","",IF($AL2=1,0,IF($AK2=1,Settings!$C$6,Settings!$C$7))*100)</f>
        <v/>
      </c>
      <c r="X2" s="8">
        <f>IF($C2="","",T2*W2/100)</f>
        <v/>
      </c>
      <c r="Y2" s="8">
        <f>IF($C2="","",T2-X2)</f>
        <v/>
      </c>
      <c r="Z2" s="8">
        <f>IF($C2="","",Y2-M2)</f>
        <v/>
      </c>
      <c r="AD2" s="8" t="n"/>
      <c r="AG2" s="14" t="n"/>
      <c r="AI2">
        <f>IF($C2="","",IF(COUNTIF($C$2:$C2,$C2)=1,1,0))</f>
        <v/>
      </c>
      <c r="AJ2">
        <f>IF($AI2=1,SUMPRODUCT(--($AM$2:$AM$7001&lt;$AM2))+1,"")</f>
        <v/>
      </c>
      <c r="AK2">
        <f>IF($C2="","",IF(OR($P2=TRUE(),$P2="TRUE"),1,0))</f>
        <v/>
      </c>
      <c r="AL2">
        <f>IF($C2="","",IF(AND($V2="Yes",SUMPRODUCT((LEN(Settings!$F$6:$F$13)&gt;0)*ISNUMBER(SEARCH(Settings!$F$6:$F$13,$O2)))=0),1,0))</f>
        <v/>
      </c>
      <c r="AM2">
        <f>IF($AI2=1,IFERROR(IF(VALUE($C2)&lt;100000000,VALUE($C2),1000000000),IFERROR(IF(VALUE(MID($C2,2,20))&lt;100000000,VALUE(MID($C2,2,20)),1000000000),1000000000))+ROW()/100000,"")</f>
        <v/>
      </c>
    </row>
    <row r="3">
      <c r="E3" s="14" t="n"/>
      <c r="M3" s="8">
        <f>IF($C3="","",L3*T3/100)</f>
        <v/>
      </c>
      <c r="S3" s="8" t="n"/>
      <c r="T3" s="8" t="n"/>
      <c r="W3">
        <f>IF($C3="","",IF($AL3=1,0,IF($AK3=1,Settings!$C$6,Settings!$C$7))*100)</f>
        <v/>
      </c>
      <c r="X3" s="8">
        <f>IF($C3="","",T3*W3/100)</f>
        <v/>
      </c>
      <c r="Y3" s="8">
        <f>IF($C3="","",T3-X3)</f>
        <v/>
      </c>
      <c r="Z3" s="8">
        <f>IF($C3="","",Y3-M3)</f>
        <v/>
      </c>
      <c r="AD3" s="8" t="n"/>
      <c r="AG3" s="14" t="n"/>
      <c r="AI3">
        <f>IF($C3="","",IF(COUNTIF($C$2:$C3,$C3)=1,1,0))</f>
        <v/>
      </c>
      <c r="AJ3">
        <f>IF($AI3=1,SUMPRODUCT(--($AM$2:$AM$7001&lt;$AM3))+1,"")</f>
        <v/>
      </c>
      <c r="AK3">
        <f>IF($C3="","",IF(OR($P3=TRUE(),$P3="TRUE"),1,0))</f>
        <v/>
      </c>
      <c r="AL3">
        <f>IF($C3="","",IF(AND($V3="Yes",SUMPRODUCT((LEN(Settings!$F$6:$F$13)&gt;0)*ISNUMBER(SEARCH(Settings!$F$6:$F$13,$O3)))=0),1,0))</f>
        <v/>
      </c>
      <c r="AM3">
        <f>IF($AI3=1,IFERROR(IF(VALUE($C3)&lt;100000000,VALUE($C3),1000000000),IFERROR(IF(VALUE(MID($C3,2,20))&lt;100000000,VALUE(MID($C3,2,20)),1000000000),1000000000))+ROW()/100000,"")</f>
        <v/>
      </c>
    </row>
    <row r="4">
      <c r="E4" s="14" t="n"/>
      <c r="M4" s="8">
        <f>IF($C4="","",L4*T4/100)</f>
        <v/>
      </c>
      <c r="S4" s="8" t="n"/>
      <c r="T4" s="8" t="n"/>
      <c r="W4">
        <f>IF($C4="","",IF($AL4=1,0,IF($AK4=1,Settings!$C$6,Settings!$C$7))*100)</f>
        <v/>
      </c>
      <c r="X4" s="8">
        <f>IF($C4="","",T4*W4/100)</f>
        <v/>
      </c>
      <c r="Y4" s="8">
        <f>IF($C4="","",T4-X4)</f>
        <v/>
      </c>
      <c r="Z4" s="8">
        <f>IF($C4="","",Y4-M4)</f>
        <v/>
      </c>
      <c r="AD4" s="8" t="n"/>
      <c r="AG4" s="14" t="n"/>
      <c r="AI4">
        <f>IF($C4="","",IF(COUNTIF($C$2:$C4,$C4)=1,1,0))</f>
        <v/>
      </c>
      <c r="AJ4">
        <f>IF($AI4=1,SUMPRODUCT(--($AM$2:$AM$7001&lt;$AM4))+1,"")</f>
        <v/>
      </c>
      <c r="AK4">
        <f>IF($C4="","",IF(OR($P4=TRUE(),$P4="TRUE"),1,0))</f>
        <v/>
      </c>
      <c r="AL4">
        <f>IF($C4="","",IF(AND($V4="Yes",SUMPRODUCT((LEN(Settings!$F$6:$F$13)&gt;0)*ISNUMBER(SEARCH(Settings!$F$6:$F$13,$O4)))=0),1,0))</f>
        <v/>
      </c>
      <c r="AM4">
        <f>IF($AI4=1,IFERROR(IF(VALUE($C4)&lt;100000000,VALUE($C4),1000000000),IFERROR(IF(VALUE(MID($C4,2,20))&lt;100000000,VALUE(MID($C4,2,20)),1000000000),1000000000))+ROW()/100000,"")</f>
        <v/>
      </c>
    </row>
    <row r="5">
      <c r="E5" s="14" t="n"/>
      <c r="M5" s="8">
        <f>IF($C5="","",L5*T5/100)</f>
        <v/>
      </c>
      <c r="S5" s="8" t="n"/>
      <c r="T5" s="8" t="n"/>
      <c r="W5">
        <f>IF($C5="","",IF($AL5=1,0,IF($AK5=1,Settings!$C$6,Settings!$C$7))*100)</f>
        <v/>
      </c>
      <c r="X5" s="8">
        <f>IF($C5="","",T5*W5/100)</f>
        <v/>
      </c>
      <c r="Y5" s="8">
        <f>IF($C5="","",T5-X5)</f>
        <v/>
      </c>
      <c r="Z5" s="8">
        <f>IF($C5="","",Y5-M5)</f>
        <v/>
      </c>
      <c r="AD5" s="8" t="n"/>
      <c r="AG5" s="14" t="n"/>
      <c r="AI5">
        <f>IF($C5="","",IF(COUNTIF($C$2:$C5,$C5)=1,1,0))</f>
        <v/>
      </c>
      <c r="AJ5">
        <f>IF($AI5=1,SUMPRODUCT(--($AM$2:$AM$7001&lt;$AM5))+1,"")</f>
        <v/>
      </c>
      <c r="AK5">
        <f>IF($C5="","",IF(OR($P5=TRUE(),$P5="TRUE"),1,0))</f>
        <v/>
      </c>
      <c r="AL5">
        <f>IF($C5="","",IF(AND($V5="Yes",SUMPRODUCT((LEN(Settings!$F$6:$F$13)&gt;0)*ISNUMBER(SEARCH(Settings!$F$6:$F$13,$O5)))=0),1,0))</f>
        <v/>
      </c>
      <c r="AM5">
        <f>IF($AI5=1,IFERROR(IF(VALUE($C5)&lt;100000000,VALUE($C5),1000000000),IFERROR(IF(VALUE(MID($C5,2,20))&lt;100000000,VALUE(MID($C5,2,20)),1000000000),1000000000))+ROW()/100000,"")</f>
        <v/>
      </c>
    </row>
    <row r="6">
      <c r="E6" s="14" t="n"/>
      <c r="M6" s="8">
        <f>IF($C6="","",L6*T6/100)</f>
        <v/>
      </c>
      <c r="S6" s="8" t="n"/>
      <c r="T6" s="8" t="n"/>
      <c r="W6">
        <f>IF($C6="","",IF($AL6=1,0,IF($AK6=1,Settings!$C$6,Settings!$C$7))*100)</f>
        <v/>
      </c>
      <c r="X6" s="8">
        <f>IF($C6="","",T6*W6/100)</f>
        <v/>
      </c>
      <c r="Y6" s="8">
        <f>IF($C6="","",T6-X6)</f>
        <v/>
      </c>
      <c r="Z6" s="8">
        <f>IF($C6="","",Y6-M6)</f>
        <v/>
      </c>
      <c r="AD6" s="8" t="n"/>
      <c r="AG6" s="14" t="n"/>
      <c r="AI6">
        <f>IF($C6="","",IF(COUNTIF($C$2:$C6,$C6)=1,1,0))</f>
        <v/>
      </c>
      <c r="AJ6">
        <f>IF($AI6=1,SUMPRODUCT(--($AM$2:$AM$7001&lt;$AM6))+1,"")</f>
        <v/>
      </c>
      <c r="AK6">
        <f>IF($C6="","",IF(OR($P6=TRUE(),$P6="TRUE"),1,0))</f>
        <v/>
      </c>
      <c r="AL6">
        <f>IF($C6="","",IF(AND($V6="Yes",SUMPRODUCT((LEN(Settings!$F$6:$F$13)&gt;0)*ISNUMBER(SEARCH(Settings!$F$6:$F$13,$O6)))=0),1,0))</f>
        <v/>
      </c>
      <c r="AM6">
        <f>IF($AI6=1,IFERROR(IF(VALUE($C6)&lt;100000000,VALUE($C6),1000000000),IFERROR(IF(VALUE(MID($C6,2,20))&lt;100000000,VALUE(MID($C6,2,20)),1000000000),1000000000))+ROW()/100000,"")</f>
        <v/>
      </c>
    </row>
    <row r="7">
      <c r="E7" s="14" t="n"/>
      <c r="M7" s="8">
        <f>IF($C7="","",L7*T7/100)</f>
        <v/>
      </c>
      <c r="S7" s="8" t="n"/>
      <c r="T7" s="8" t="n"/>
      <c r="W7">
        <f>IF($C7="","",IF($AL7=1,0,IF($AK7=1,Settings!$C$6,Settings!$C$7))*100)</f>
        <v/>
      </c>
      <c r="X7" s="8">
        <f>IF($C7="","",T7*W7/100)</f>
        <v/>
      </c>
      <c r="Y7" s="8">
        <f>IF($C7="","",T7-X7)</f>
        <v/>
      </c>
      <c r="Z7" s="8">
        <f>IF($C7="","",Y7-M7)</f>
        <v/>
      </c>
      <c r="AD7" s="8" t="n"/>
      <c r="AG7" s="14" t="n"/>
      <c r="AI7">
        <f>IF($C7="","",IF(COUNTIF($C$2:$C7,$C7)=1,1,0))</f>
        <v/>
      </c>
      <c r="AJ7">
        <f>IF($AI7=1,SUMPRODUCT(--($AM$2:$AM$7001&lt;$AM7))+1,"")</f>
        <v/>
      </c>
      <c r="AK7">
        <f>IF($C7="","",IF(OR($P7=TRUE(),$P7="TRUE"),1,0))</f>
        <v/>
      </c>
      <c r="AL7">
        <f>IF($C7="","",IF(AND($V7="Yes",SUMPRODUCT((LEN(Settings!$F$6:$F$13)&gt;0)*ISNUMBER(SEARCH(Settings!$F$6:$F$13,$O7)))=0),1,0))</f>
        <v/>
      </c>
      <c r="AM7">
        <f>IF($AI7=1,IFERROR(IF(VALUE($C7)&lt;100000000,VALUE($C7),1000000000),IFERROR(IF(VALUE(MID($C7,2,20))&lt;100000000,VALUE(MID($C7,2,20)),1000000000),1000000000))+ROW()/100000,"")</f>
        <v/>
      </c>
    </row>
    <row r="8">
      <c r="E8" s="14" t="n"/>
      <c r="M8" s="8">
        <f>IF($C8="","",L8*T8/100)</f>
        <v/>
      </c>
      <c r="S8" s="8" t="n"/>
      <c r="T8" s="8" t="n"/>
      <c r="W8">
        <f>IF($C8="","",IF($AL8=1,0,IF($AK8=1,Settings!$C$6,Settings!$C$7))*100)</f>
        <v/>
      </c>
      <c r="X8" s="8">
        <f>IF($C8="","",T8*W8/100)</f>
        <v/>
      </c>
      <c r="Y8" s="8">
        <f>IF($C8="","",T8-X8)</f>
        <v/>
      </c>
      <c r="Z8" s="8">
        <f>IF($C8="","",Y8-M8)</f>
        <v/>
      </c>
      <c r="AD8" s="8" t="n"/>
      <c r="AG8" s="14" t="n"/>
      <c r="AI8">
        <f>IF($C8="","",IF(COUNTIF($C$2:$C8,$C8)=1,1,0))</f>
        <v/>
      </c>
      <c r="AJ8">
        <f>IF($AI8=1,SUMPRODUCT(--($AM$2:$AM$7001&lt;$AM8))+1,"")</f>
        <v/>
      </c>
      <c r="AK8">
        <f>IF($C8="","",IF(OR($P8=TRUE(),$P8="TRUE"),1,0))</f>
        <v/>
      </c>
      <c r="AL8">
        <f>IF($C8="","",IF(AND($V8="Yes",SUMPRODUCT((LEN(Settings!$F$6:$F$13)&gt;0)*ISNUMBER(SEARCH(Settings!$F$6:$F$13,$O8)))=0),1,0))</f>
        <v/>
      </c>
      <c r="AM8">
        <f>IF($AI8=1,IFERROR(IF(VALUE($C8)&lt;100000000,VALUE($C8),1000000000),IFERROR(IF(VALUE(MID($C8,2,20))&lt;100000000,VALUE(MID($C8,2,20)),1000000000),1000000000))+ROW()/100000,"")</f>
        <v/>
      </c>
    </row>
    <row r="9">
      <c r="E9" s="14" t="n"/>
      <c r="M9" s="8">
        <f>IF($C9="","",L9*T9/100)</f>
        <v/>
      </c>
      <c r="S9" s="8" t="n"/>
      <c r="T9" s="8" t="n"/>
      <c r="W9">
        <f>IF($C9="","",IF($AL9=1,0,IF($AK9=1,Settings!$C$6,Settings!$C$7))*100)</f>
        <v/>
      </c>
      <c r="X9" s="8">
        <f>IF($C9="","",T9*W9/100)</f>
        <v/>
      </c>
      <c r="Y9" s="8">
        <f>IF($C9="","",T9-X9)</f>
        <v/>
      </c>
      <c r="Z9" s="8">
        <f>IF($C9="","",Y9-M9)</f>
        <v/>
      </c>
      <c r="AD9" s="8" t="n"/>
      <c r="AG9" s="14" t="n"/>
      <c r="AI9">
        <f>IF($C9="","",IF(COUNTIF($C$2:$C9,$C9)=1,1,0))</f>
        <v/>
      </c>
      <c r="AJ9">
        <f>IF($AI9=1,SUMPRODUCT(--($AM$2:$AM$7001&lt;$AM9))+1,"")</f>
        <v/>
      </c>
      <c r="AK9">
        <f>IF($C9="","",IF(OR($P9=TRUE(),$P9="TRUE"),1,0))</f>
        <v/>
      </c>
      <c r="AL9">
        <f>IF($C9="","",IF(AND($V9="Yes",SUMPRODUCT((LEN(Settings!$F$6:$F$13)&gt;0)*ISNUMBER(SEARCH(Settings!$F$6:$F$13,$O9)))=0),1,0))</f>
        <v/>
      </c>
      <c r="AM9">
        <f>IF($AI9=1,IFERROR(IF(VALUE($C9)&lt;100000000,VALUE($C9),1000000000),IFERROR(IF(VALUE(MID($C9,2,20))&lt;100000000,VALUE(MID($C9,2,20)),1000000000),1000000000))+ROW()/100000,"")</f>
        <v/>
      </c>
    </row>
    <row r="10">
      <c r="E10" s="14" t="n"/>
      <c r="M10" s="8">
        <f>IF($C10="","",L10*T10/100)</f>
        <v/>
      </c>
      <c r="S10" s="8" t="n"/>
      <c r="T10" s="8" t="n"/>
      <c r="W10">
        <f>IF($C10="","",IF($AL10=1,0,IF($AK10=1,Settings!$C$6,Settings!$C$7))*100)</f>
        <v/>
      </c>
      <c r="X10" s="8">
        <f>IF($C10="","",T10*W10/100)</f>
        <v/>
      </c>
      <c r="Y10" s="8">
        <f>IF($C10="","",T10-X10)</f>
        <v/>
      </c>
      <c r="Z10" s="8">
        <f>IF($C10="","",Y10-M10)</f>
        <v/>
      </c>
      <c r="AD10" s="8" t="n"/>
      <c r="AG10" s="14" t="n"/>
      <c r="AI10">
        <f>IF($C10="","",IF(COUNTIF($C$2:$C10,$C10)=1,1,0))</f>
        <v/>
      </c>
      <c r="AJ10">
        <f>IF($AI10=1,SUMPRODUCT(--($AM$2:$AM$7001&lt;$AM10))+1,"")</f>
        <v/>
      </c>
      <c r="AK10">
        <f>IF($C10="","",IF(OR($P10=TRUE(),$P10="TRUE"),1,0))</f>
        <v/>
      </c>
      <c r="AL10">
        <f>IF($C10="","",IF(AND($V10="Yes",SUMPRODUCT((LEN(Settings!$F$6:$F$13)&gt;0)*ISNUMBER(SEARCH(Settings!$F$6:$F$13,$O10)))=0),1,0))</f>
        <v/>
      </c>
      <c r="AM10">
        <f>IF($AI10=1,IFERROR(IF(VALUE($C10)&lt;100000000,VALUE($C10),1000000000),IFERROR(IF(VALUE(MID($C10,2,20))&lt;100000000,VALUE(MID($C10,2,20)),1000000000),1000000000))+ROW()/100000,"")</f>
        <v/>
      </c>
    </row>
    <row r="11">
      <c r="E11" s="14" t="n"/>
      <c r="M11" s="8">
        <f>IF($C11="","",L11*T11/100)</f>
        <v/>
      </c>
      <c r="S11" s="8" t="n"/>
      <c r="T11" s="8" t="n"/>
      <c r="W11">
        <f>IF($C11="","",IF($AL11=1,0,IF($AK11=1,Settings!$C$6,Settings!$C$7))*100)</f>
        <v/>
      </c>
      <c r="X11" s="8">
        <f>IF($C11="","",T11*W11/100)</f>
        <v/>
      </c>
      <c r="Y11" s="8">
        <f>IF($C11="","",T11-X11)</f>
        <v/>
      </c>
      <c r="Z11" s="8">
        <f>IF($C11="","",Y11-M11)</f>
        <v/>
      </c>
      <c r="AD11" s="8" t="n"/>
      <c r="AG11" s="14" t="n"/>
      <c r="AI11">
        <f>IF($C11="","",IF(COUNTIF($C$2:$C11,$C11)=1,1,0))</f>
        <v/>
      </c>
      <c r="AJ11">
        <f>IF($AI11=1,SUMPRODUCT(--($AM$2:$AM$7001&lt;$AM11))+1,"")</f>
        <v/>
      </c>
      <c r="AK11">
        <f>IF($C11="","",IF(OR($P11=TRUE(),$P11="TRUE"),1,0))</f>
        <v/>
      </c>
      <c r="AL11">
        <f>IF($C11="","",IF(AND($V11="Yes",SUMPRODUCT((LEN(Settings!$F$6:$F$13)&gt;0)*ISNUMBER(SEARCH(Settings!$F$6:$F$13,$O11)))=0),1,0))</f>
        <v/>
      </c>
      <c r="AM11">
        <f>IF($AI11=1,IFERROR(IF(VALUE($C11)&lt;100000000,VALUE($C11),1000000000),IFERROR(IF(VALUE(MID($C11,2,20))&lt;100000000,VALUE(MID($C11,2,20)),1000000000),1000000000))+ROW()/100000,"")</f>
        <v/>
      </c>
    </row>
    <row r="12">
      <c r="E12" s="14" t="n"/>
      <c r="M12" s="8">
        <f>IF($C12="","",L12*T12/100)</f>
        <v/>
      </c>
      <c r="S12" s="8" t="n"/>
      <c r="T12" s="8" t="n"/>
      <c r="W12">
        <f>IF($C12="","",IF($AL12=1,0,IF($AK12=1,Settings!$C$6,Settings!$C$7))*100)</f>
        <v/>
      </c>
      <c r="X12" s="8">
        <f>IF($C12="","",T12*W12/100)</f>
        <v/>
      </c>
      <c r="Y12" s="8">
        <f>IF($C12="","",T12-X12)</f>
        <v/>
      </c>
      <c r="Z12" s="8">
        <f>IF($C12="","",Y12-M12)</f>
        <v/>
      </c>
      <c r="AD12" s="8" t="n"/>
      <c r="AG12" s="14" t="n"/>
      <c r="AI12">
        <f>IF($C12="","",IF(COUNTIF($C$2:$C12,$C12)=1,1,0))</f>
        <v/>
      </c>
      <c r="AJ12">
        <f>IF($AI12=1,SUMPRODUCT(--($AM$2:$AM$7001&lt;$AM12))+1,"")</f>
        <v/>
      </c>
      <c r="AK12">
        <f>IF($C12="","",IF(OR($P12=TRUE(),$P12="TRUE"),1,0))</f>
        <v/>
      </c>
      <c r="AL12">
        <f>IF($C12="","",IF(AND($V12="Yes",SUMPRODUCT((LEN(Settings!$F$6:$F$13)&gt;0)*ISNUMBER(SEARCH(Settings!$F$6:$F$13,$O12)))=0),1,0))</f>
        <v/>
      </c>
      <c r="AM12">
        <f>IF($AI12=1,IFERROR(IF(VALUE($C12)&lt;100000000,VALUE($C12),1000000000),IFERROR(IF(VALUE(MID($C12,2,20))&lt;100000000,VALUE(MID($C12,2,20)),1000000000),1000000000))+ROW()/100000,"")</f>
        <v/>
      </c>
    </row>
    <row r="13">
      <c r="E13" s="14" t="n"/>
      <c r="M13" s="8">
        <f>IF($C13="","",L13*T13/100)</f>
        <v/>
      </c>
      <c r="S13" s="8" t="n"/>
      <c r="T13" s="8" t="n"/>
      <c r="W13">
        <f>IF($C13="","",IF($AL13=1,0,IF($AK13=1,Settings!$C$6,Settings!$C$7))*100)</f>
        <v/>
      </c>
      <c r="X13" s="8">
        <f>IF($C13="","",T13*W13/100)</f>
        <v/>
      </c>
      <c r="Y13" s="8">
        <f>IF($C13="","",T13-X13)</f>
        <v/>
      </c>
      <c r="Z13" s="8">
        <f>IF($C13="","",Y13-M13)</f>
        <v/>
      </c>
      <c r="AD13" s="8" t="n"/>
      <c r="AG13" s="14" t="n"/>
      <c r="AI13">
        <f>IF($C13="","",IF(COUNTIF($C$2:$C13,$C13)=1,1,0))</f>
        <v/>
      </c>
      <c r="AJ13">
        <f>IF($AI13=1,SUMPRODUCT(--($AM$2:$AM$7001&lt;$AM13))+1,"")</f>
        <v/>
      </c>
      <c r="AK13">
        <f>IF($C13="","",IF(OR($P13=TRUE(),$P13="TRUE"),1,0))</f>
        <v/>
      </c>
      <c r="AL13">
        <f>IF($C13="","",IF(AND($V13="Yes",SUMPRODUCT((LEN(Settings!$F$6:$F$13)&gt;0)*ISNUMBER(SEARCH(Settings!$F$6:$F$13,$O13)))=0),1,0))</f>
        <v/>
      </c>
      <c r="AM13">
        <f>IF($AI13=1,IFERROR(IF(VALUE($C13)&lt;100000000,VALUE($C13),1000000000),IFERROR(IF(VALUE(MID($C13,2,20))&lt;100000000,VALUE(MID($C13,2,20)),1000000000),1000000000))+ROW()/100000,"")</f>
        <v/>
      </c>
    </row>
    <row r="14">
      <c r="E14" s="14" t="n"/>
      <c r="M14" s="8">
        <f>IF($C14="","",L14*T14/100)</f>
        <v/>
      </c>
      <c r="S14" s="8" t="n"/>
      <c r="T14" s="8" t="n"/>
      <c r="W14">
        <f>IF($C14="","",IF($AL14=1,0,IF($AK14=1,Settings!$C$6,Settings!$C$7))*100)</f>
        <v/>
      </c>
      <c r="X14" s="8">
        <f>IF($C14="","",T14*W14/100)</f>
        <v/>
      </c>
      <c r="Y14" s="8">
        <f>IF($C14="","",T14-X14)</f>
        <v/>
      </c>
      <c r="Z14" s="8">
        <f>IF($C14="","",Y14-M14)</f>
        <v/>
      </c>
      <c r="AD14" s="8" t="n"/>
      <c r="AG14" s="14" t="n"/>
      <c r="AI14">
        <f>IF($C14="","",IF(COUNTIF($C$2:$C14,$C14)=1,1,0))</f>
        <v/>
      </c>
      <c r="AJ14">
        <f>IF($AI14=1,SUMPRODUCT(--($AM$2:$AM$7001&lt;$AM14))+1,"")</f>
        <v/>
      </c>
      <c r="AK14">
        <f>IF($C14="","",IF(OR($P14=TRUE(),$P14="TRUE"),1,0))</f>
        <v/>
      </c>
      <c r="AL14">
        <f>IF($C14="","",IF(AND($V14="Yes",SUMPRODUCT((LEN(Settings!$F$6:$F$13)&gt;0)*ISNUMBER(SEARCH(Settings!$F$6:$F$13,$O14)))=0),1,0))</f>
        <v/>
      </c>
      <c r="AM14">
        <f>IF($AI14=1,IFERROR(IF(VALUE($C14)&lt;100000000,VALUE($C14),1000000000),IFERROR(IF(VALUE(MID($C14,2,20))&lt;100000000,VALUE(MID($C14,2,20)),1000000000),1000000000))+ROW()/100000,"")</f>
        <v/>
      </c>
    </row>
    <row r="15">
      <c r="E15" s="14" t="n"/>
      <c r="M15" s="8">
        <f>IF($C15="","",L15*T15/100)</f>
        <v/>
      </c>
      <c r="S15" s="8" t="n"/>
      <c r="T15" s="8" t="n"/>
      <c r="W15">
        <f>IF($C15="","",IF($AL15=1,0,IF($AK15=1,Settings!$C$6,Settings!$C$7))*100)</f>
        <v/>
      </c>
      <c r="X15" s="8">
        <f>IF($C15="","",T15*W15/100)</f>
        <v/>
      </c>
      <c r="Y15" s="8">
        <f>IF($C15="","",T15-X15)</f>
        <v/>
      </c>
      <c r="Z15" s="8">
        <f>IF($C15="","",Y15-M15)</f>
        <v/>
      </c>
      <c r="AD15" s="8" t="n"/>
      <c r="AG15" s="14" t="n"/>
      <c r="AI15">
        <f>IF($C15="","",IF(COUNTIF($C$2:$C15,$C15)=1,1,0))</f>
        <v/>
      </c>
      <c r="AJ15">
        <f>IF($AI15=1,SUMPRODUCT(--($AM$2:$AM$7001&lt;$AM15))+1,"")</f>
        <v/>
      </c>
      <c r="AK15">
        <f>IF($C15="","",IF(OR($P15=TRUE(),$P15="TRUE"),1,0))</f>
        <v/>
      </c>
      <c r="AL15">
        <f>IF($C15="","",IF(AND($V15="Yes",SUMPRODUCT((LEN(Settings!$F$6:$F$13)&gt;0)*ISNUMBER(SEARCH(Settings!$F$6:$F$13,$O15)))=0),1,0))</f>
        <v/>
      </c>
      <c r="AM15">
        <f>IF($AI15=1,IFERROR(IF(VALUE($C15)&lt;100000000,VALUE($C15),1000000000),IFERROR(IF(VALUE(MID($C15,2,20))&lt;100000000,VALUE(MID($C15,2,20)),1000000000),1000000000))+ROW()/100000,"")</f>
        <v/>
      </c>
    </row>
    <row r="16">
      <c r="E16" s="14" t="n"/>
      <c r="M16" s="8">
        <f>IF($C16="","",L16*T16/100)</f>
        <v/>
      </c>
      <c r="S16" s="8" t="n"/>
      <c r="T16" s="8" t="n"/>
      <c r="W16">
        <f>IF($C16="","",IF($AL16=1,0,IF($AK16=1,Settings!$C$6,Settings!$C$7))*100)</f>
        <v/>
      </c>
      <c r="X16" s="8">
        <f>IF($C16="","",T16*W16/100)</f>
        <v/>
      </c>
      <c r="Y16" s="8">
        <f>IF($C16="","",T16-X16)</f>
        <v/>
      </c>
      <c r="Z16" s="8">
        <f>IF($C16="","",Y16-M16)</f>
        <v/>
      </c>
      <c r="AD16" s="8" t="n"/>
      <c r="AG16" s="14" t="n"/>
      <c r="AI16">
        <f>IF($C16="","",IF(COUNTIF($C$2:$C16,$C16)=1,1,0))</f>
        <v/>
      </c>
      <c r="AJ16">
        <f>IF($AI16=1,SUMPRODUCT(--($AM$2:$AM$7001&lt;$AM16))+1,"")</f>
        <v/>
      </c>
      <c r="AK16">
        <f>IF($C16="","",IF(OR($P16=TRUE(),$P16="TRUE"),1,0))</f>
        <v/>
      </c>
      <c r="AL16">
        <f>IF($C16="","",IF(AND($V16="Yes",SUMPRODUCT((LEN(Settings!$F$6:$F$13)&gt;0)*ISNUMBER(SEARCH(Settings!$F$6:$F$13,$O16)))=0),1,0))</f>
        <v/>
      </c>
      <c r="AM16">
        <f>IF($AI16=1,IFERROR(IF(VALUE($C16)&lt;100000000,VALUE($C16),1000000000),IFERROR(IF(VALUE(MID($C16,2,20))&lt;100000000,VALUE(MID($C16,2,20)),1000000000),1000000000))+ROW()/100000,"")</f>
        <v/>
      </c>
    </row>
    <row r="17">
      <c r="E17" s="14" t="n"/>
      <c r="M17" s="8">
        <f>IF($C17="","",L17*T17/100)</f>
        <v/>
      </c>
      <c r="S17" s="8" t="n"/>
      <c r="T17" s="8" t="n"/>
      <c r="W17">
        <f>IF($C17="","",IF($AL17=1,0,IF($AK17=1,Settings!$C$6,Settings!$C$7))*100)</f>
        <v/>
      </c>
      <c r="X17" s="8">
        <f>IF($C17="","",T17*W17/100)</f>
        <v/>
      </c>
      <c r="Y17" s="8">
        <f>IF($C17="","",T17-X17)</f>
        <v/>
      </c>
      <c r="Z17" s="8">
        <f>IF($C17="","",Y17-M17)</f>
        <v/>
      </c>
      <c r="AD17" s="8" t="n"/>
      <c r="AG17" s="14" t="n"/>
      <c r="AI17">
        <f>IF($C17="","",IF(COUNTIF($C$2:$C17,$C17)=1,1,0))</f>
        <v/>
      </c>
      <c r="AJ17">
        <f>IF($AI17=1,SUMPRODUCT(--($AM$2:$AM$7001&lt;$AM17))+1,"")</f>
        <v/>
      </c>
      <c r="AK17">
        <f>IF($C17="","",IF(OR($P17=TRUE(),$P17="TRUE"),1,0))</f>
        <v/>
      </c>
      <c r="AL17">
        <f>IF($C17="","",IF(AND($V17="Yes",SUMPRODUCT((LEN(Settings!$F$6:$F$13)&gt;0)*ISNUMBER(SEARCH(Settings!$F$6:$F$13,$O17)))=0),1,0))</f>
        <v/>
      </c>
      <c r="AM17">
        <f>IF($AI17=1,IFERROR(IF(VALUE($C17)&lt;100000000,VALUE($C17),1000000000),IFERROR(IF(VALUE(MID($C17,2,20))&lt;100000000,VALUE(MID($C17,2,20)),1000000000),1000000000))+ROW()/100000,"")</f>
        <v/>
      </c>
    </row>
    <row r="18">
      <c r="E18" s="14" t="n"/>
      <c r="M18" s="8">
        <f>IF($C18="","",L18*T18/100)</f>
        <v/>
      </c>
      <c r="S18" s="8" t="n"/>
      <c r="T18" s="8" t="n"/>
      <c r="W18">
        <f>IF($C18="","",IF($AL18=1,0,IF($AK18=1,Settings!$C$6,Settings!$C$7))*100)</f>
        <v/>
      </c>
      <c r="X18" s="8">
        <f>IF($C18="","",T18*W18/100)</f>
        <v/>
      </c>
      <c r="Y18" s="8">
        <f>IF($C18="","",T18-X18)</f>
        <v/>
      </c>
      <c r="Z18" s="8">
        <f>IF($C18="","",Y18-M18)</f>
        <v/>
      </c>
      <c r="AD18" s="8" t="n"/>
      <c r="AG18" s="14" t="n"/>
      <c r="AI18">
        <f>IF($C18="","",IF(COUNTIF($C$2:$C18,$C18)=1,1,0))</f>
        <v/>
      </c>
      <c r="AJ18">
        <f>IF($AI18=1,SUMPRODUCT(--($AM$2:$AM$7001&lt;$AM18))+1,"")</f>
        <v/>
      </c>
      <c r="AK18">
        <f>IF($C18="","",IF(OR($P18=TRUE(),$P18="TRUE"),1,0))</f>
        <v/>
      </c>
      <c r="AL18">
        <f>IF($C18="","",IF(AND($V18="Yes",SUMPRODUCT((LEN(Settings!$F$6:$F$13)&gt;0)*ISNUMBER(SEARCH(Settings!$F$6:$F$13,$O18)))=0),1,0))</f>
        <v/>
      </c>
      <c r="AM18">
        <f>IF($AI18=1,IFERROR(IF(VALUE($C18)&lt;100000000,VALUE($C18),1000000000),IFERROR(IF(VALUE(MID($C18,2,20))&lt;100000000,VALUE(MID($C18,2,20)),1000000000),1000000000))+ROW()/100000,"")</f>
        <v/>
      </c>
    </row>
    <row r="19">
      <c r="E19" s="14" t="n"/>
      <c r="M19" s="8">
        <f>IF($C19="","",L19*T19/100)</f>
        <v/>
      </c>
      <c r="S19" s="8" t="n"/>
      <c r="T19" s="8" t="n"/>
      <c r="W19">
        <f>IF($C19="","",IF($AL19=1,0,IF($AK19=1,Settings!$C$6,Settings!$C$7))*100)</f>
        <v/>
      </c>
      <c r="X19" s="8">
        <f>IF($C19="","",T19*W19/100)</f>
        <v/>
      </c>
      <c r="Y19" s="8">
        <f>IF($C19="","",T19-X19)</f>
        <v/>
      </c>
      <c r="Z19" s="8">
        <f>IF($C19="","",Y19-M19)</f>
        <v/>
      </c>
      <c r="AD19" s="8" t="n"/>
      <c r="AG19" s="14" t="n"/>
      <c r="AI19">
        <f>IF($C19="","",IF(COUNTIF($C$2:$C19,$C19)=1,1,0))</f>
        <v/>
      </c>
      <c r="AJ19">
        <f>IF($AI19=1,SUMPRODUCT(--($AM$2:$AM$7001&lt;$AM19))+1,"")</f>
        <v/>
      </c>
      <c r="AK19">
        <f>IF($C19="","",IF(OR($P19=TRUE(),$P19="TRUE"),1,0))</f>
        <v/>
      </c>
      <c r="AL19">
        <f>IF($C19="","",IF(AND($V19="Yes",SUMPRODUCT((LEN(Settings!$F$6:$F$13)&gt;0)*ISNUMBER(SEARCH(Settings!$F$6:$F$13,$O19)))=0),1,0))</f>
        <v/>
      </c>
      <c r="AM19">
        <f>IF($AI19=1,IFERROR(IF(VALUE($C19)&lt;100000000,VALUE($C19),1000000000),IFERROR(IF(VALUE(MID($C19,2,20))&lt;100000000,VALUE(MID($C19,2,20)),1000000000),1000000000))+ROW()/100000,"")</f>
        <v/>
      </c>
    </row>
    <row r="20">
      <c r="E20" s="14" t="n"/>
      <c r="M20" s="8">
        <f>IF($C20="","",L20*T20/100)</f>
        <v/>
      </c>
      <c r="S20" s="8" t="n"/>
      <c r="T20" s="8" t="n"/>
      <c r="W20">
        <f>IF($C20="","",IF($AL20=1,0,IF($AK20=1,Settings!$C$6,Settings!$C$7))*100)</f>
        <v/>
      </c>
      <c r="X20" s="8">
        <f>IF($C20="","",T20*W20/100)</f>
        <v/>
      </c>
      <c r="Y20" s="8">
        <f>IF($C20="","",T20-X20)</f>
        <v/>
      </c>
      <c r="Z20" s="8">
        <f>IF($C20="","",Y20-M20)</f>
        <v/>
      </c>
      <c r="AD20" s="8" t="n"/>
      <c r="AG20" s="14" t="n"/>
      <c r="AI20">
        <f>IF($C20="","",IF(COUNTIF($C$2:$C20,$C20)=1,1,0))</f>
        <v/>
      </c>
      <c r="AJ20">
        <f>IF($AI20=1,SUMPRODUCT(--($AM$2:$AM$7001&lt;$AM20))+1,"")</f>
        <v/>
      </c>
      <c r="AK20">
        <f>IF($C20="","",IF(OR($P20=TRUE(),$P20="TRUE"),1,0))</f>
        <v/>
      </c>
      <c r="AL20">
        <f>IF($C20="","",IF(AND($V20="Yes",SUMPRODUCT((LEN(Settings!$F$6:$F$13)&gt;0)*ISNUMBER(SEARCH(Settings!$F$6:$F$13,$O20)))=0),1,0))</f>
        <v/>
      </c>
      <c r="AM20">
        <f>IF($AI20=1,IFERROR(IF(VALUE($C20)&lt;100000000,VALUE($C20),1000000000),IFERROR(IF(VALUE(MID($C20,2,20))&lt;100000000,VALUE(MID($C20,2,20)),1000000000),1000000000))+ROW()/100000,"")</f>
        <v/>
      </c>
    </row>
    <row r="21">
      <c r="E21" s="14" t="n"/>
      <c r="M21" s="8">
        <f>IF($C21="","",L21*T21/100)</f>
        <v/>
      </c>
      <c r="S21" s="8" t="n"/>
      <c r="T21" s="8" t="n"/>
      <c r="W21">
        <f>IF($C21="","",IF($AL21=1,0,IF($AK21=1,Settings!$C$6,Settings!$C$7))*100)</f>
        <v/>
      </c>
      <c r="X21" s="8">
        <f>IF($C21="","",T21*W21/100)</f>
        <v/>
      </c>
      <c r="Y21" s="8">
        <f>IF($C21="","",T21-X21)</f>
        <v/>
      </c>
      <c r="Z21" s="8">
        <f>IF($C21="","",Y21-M21)</f>
        <v/>
      </c>
      <c r="AD21" s="8" t="n"/>
      <c r="AG21" s="14" t="n"/>
      <c r="AI21">
        <f>IF($C21="","",IF(COUNTIF($C$2:$C21,$C21)=1,1,0))</f>
        <v/>
      </c>
      <c r="AJ21">
        <f>IF($AI21=1,SUMPRODUCT(--($AM$2:$AM$7001&lt;$AM21))+1,"")</f>
        <v/>
      </c>
      <c r="AK21">
        <f>IF($C21="","",IF(OR($P21=TRUE(),$P21="TRUE"),1,0))</f>
        <v/>
      </c>
      <c r="AL21">
        <f>IF($C21="","",IF(AND($V21="Yes",SUMPRODUCT((LEN(Settings!$F$6:$F$13)&gt;0)*ISNUMBER(SEARCH(Settings!$F$6:$F$13,$O21)))=0),1,0))</f>
        <v/>
      </c>
      <c r="AM21">
        <f>IF($AI21=1,IFERROR(IF(VALUE($C21)&lt;100000000,VALUE($C21),1000000000),IFERROR(IF(VALUE(MID($C21,2,20))&lt;100000000,VALUE(MID($C21,2,20)),1000000000),1000000000))+ROW()/100000,"")</f>
        <v/>
      </c>
    </row>
    <row r="22">
      <c r="E22" s="14" t="n"/>
      <c r="M22" s="8">
        <f>IF($C22="","",L22*T22/100)</f>
        <v/>
      </c>
      <c r="S22" s="8" t="n"/>
      <c r="T22" s="8" t="n"/>
      <c r="W22">
        <f>IF($C22="","",IF($AL22=1,0,IF($AK22=1,Settings!$C$6,Settings!$C$7))*100)</f>
        <v/>
      </c>
      <c r="X22" s="8">
        <f>IF($C22="","",T22*W22/100)</f>
        <v/>
      </c>
      <c r="Y22" s="8">
        <f>IF($C22="","",T22-X22)</f>
        <v/>
      </c>
      <c r="Z22" s="8">
        <f>IF($C22="","",Y22-M22)</f>
        <v/>
      </c>
      <c r="AD22" s="8" t="n"/>
      <c r="AG22" s="14" t="n"/>
      <c r="AI22">
        <f>IF($C22="","",IF(COUNTIF($C$2:$C22,$C22)=1,1,0))</f>
        <v/>
      </c>
      <c r="AJ22">
        <f>IF($AI22=1,SUMPRODUCT(--($AM$2:$AM$7001&lt;$AM22))+1,"")</f>
        <v/>
      </c>
      <c r="AK22">
        <f>IF($C22="","",IF(OR($P22=TRUE(),$P22="TRUE"),1,0))</f>
        <v/>
      </c>
      <c r="AL22">
        <f>IF($C22="","",IF(AND($V22="Yes",SUMPRODUCT((LEN(Settings!$F$6:$F$13)&gt;0)*ISNUMBER(SEARCH(Settings!$F$6:$F$13,$O22)))=0),1,0))</f>
        <v/>
      </c>
      <c r="AM22">
        <f>IF($AI22=1,IFERROR(IF(VALUE($C22)&lt;100000000,VALUE($C22),1000000000),IFERROR(IF(VALUE(MID($C22,2,20))&lt;100000000,VALUE(MID($C22,2,20)),1000000000),1000000000))+ROW()/100000,"")</f>
        <v/>
      </c>
    </row>
    <row r="23">
      <c r="E23" s="14" t="n"/>
      <c r="M23" s="8">
        <f>IF($C23="","",L23*T23/100)</f>
        <v/>
      </c>
      <c r="S23" s="8" t="n"/>
      <c r="T23" s="8" t="n"/>
      <c r="W23">
        <f>IF($C23="","",IF($AL23=1,0,IF($AK23=1,Settings!$C$6,Settings!$C$7))*100)</f>
        <v/>
      </c>
      <c r="X23" s="8">
        <f>IF($C23="","",T23*W23/100)</f>
        <v/>
      </c>
      <c r="Y23" s="8">
        <f>IF($C23="","",T23-X23)</f>
        <v/>
      </c>
      <c r="Z23" s="8">
        <f>IF($C23="","",Y23-M23)</f>
        <v/>
      </c>
      <c r="AD23" s="8" t="n"/>
      <c r="AG23" s="14" t="n"/>
      <c r="AI23">
        <f>IF($C23="","",IF(COUNTIF($C$2:$C23,$C23)=1,1,0))</f>
        <v/>
      </c>
      <c r="AJ23">
        <f>IF($AI23=1,SUMPRODUCT(--($AM$2:$AM$7001&lt;$AM23))+1,"")</f>
        <v/>
      </c>
      <c r="AK23">
        <f>IF($C23="","",IF(OR($P23=TRUE(),$P23="TRUE"),1,0))</f>
        <v/>
      </c>
      <c r="AL23">
        <f>IF($C23="","",IF(AND($V23="Yes",SUMPRODUCT((LEN(Settings!$F$6:$F$13)&gt;0)*ISNUMBER(SEARCH(Settings!$F$6:$F$13,$O23)))=0),1,0))</f>
        <v/>
      </c>
      <c r="AM23">
        <f>IF($AI23=1,IFERROR(IF(VALUE($C23)&lt;100000000,VALUE($C23),1000000000),IFERROR(IF(VALUE(MID($C23,2,20))&lt;100000000,VALUE(MID($C23,2,20)),1000000000),1000000000))+ROW()/100000,"")</f>
        <v/>
      </c>
    </row>
    <row r="24">
      <c r="E24" s="14" t="n"/>
      <c r="M24" s="8">
        <f>IF($C24="","",L24*T24/100)</f>
        <v/>
      </c>
      <c r="S24" s="8" t="n"/>
      <c r="T24" s="8" t="n"/>
      <c r="W24">
        <f>IF($C24="","",IF($AL24=1,0,IF($AK24=1,Settings!$C$6,Settings!$C$7))*100)</f>
        <v/>
      </c>
      <c r="X24" s="8">
        <f>IF($C24="","",T24*W24/100)</f>
        <v/>
      </c>
      <c r="Y24" s="8">
        <f>IF($C24="","",T24-X24)</f>
        <v/>
      </c>
      <c r="Z24" s="8">
        <f>IF($C24="","",Y24-M24)</f>
        <v/>
      </c>
      <c r="AD24" s="8" t="n"/>
      <c r="AG24" s="14" t="n"/>
      <c r="AI24">
        <f>IF($C24="","",IF(COUNTIF($C$2:$C24,$C24)=1,1,0))</f>
        <v/>
      </c>
      <c r="AJ24">
        <f>IF($AI24=1,SUMPRODUCT(--($AM$2:$AM$7001&lt;$AM24))+1,"")</f>
        <v/>
      </c>
      <c r="AK24">
        <f>IF($C24="","",IF(OR($P24=TRUE(),$P24="TRUE"),1,0))</f>
        <v/>
      </c>
      <c r="AL24">
        <f>IF($C24="","",IF(AND($V24="Yes",SUMPRODUCT((LEN(Settings!$F$6:$F$13)&gt;0)*ISNUMBER(SEARCH(Settings!$F$6:$F$13,$O24)))=0),1,0))</f>
        <v/>
      </c>
      <c r="AM24">
        <f>IF($AI24=1,IFERROR(IF(VALUE($C24)&lt;100000000,VALUE($C24),1000000000),IFERROR(IF(VALUE(MID($C24,2,20))&lt;100000000,VALUE(MID($C24,2,20)),1000000000),1000000000))+ROW()/100000,"")</f>
        <v/>
      </c>
    </row>
    <row r="25">
      <c r="E25" s="14" t="n"/>
      <c r="M25" s="8">
        <f>IF($C25="","",L25*T25/100)</f>
        <v/>
      </c>
      <c r="S25" s="8" t="n"/>
      <c r="T25" s="8" t="n"/>
      <c r="W25">
        <f>IF($C25="","",IF($AL25=1,0,IF($AK25=1,Settings!$C$6,Settings!$C$7))*100)</f>
        <v/>
      </c>
      <c r="X25" s="8">
        <f>IF($C25="","",T25*W25/100)</f>
        <v/>
      </c>
      <c r="Y25" s="8">
        <f>IF($C25="","",T25-X25)</f>
        <v/>
      </c>
      <c r="Z25" s="8">
        <f>IF($C25="","",Y25-M25)</f>
        <v/>
      </c>
      <c r="AD25" s="8" t="n"/>
      <c r="AG25" s="14" t="n"/>
      <c r="AI25">
        <f>IF($C25="","",IF(COUNTIF($C$2:$C25,$C25)=1,1,0))</f>
        <v/>
      </c>
      <c r="AJ25">
        <f>IF($AI25=1,SUMPRODUCT(--($AM$2:$AM$7001&lt;$AM25))+1,"")</f>
        <v/>
      </c>
      <c r="AK25">
        <f>IF($C25="","",IF(OR($P25=TRUE(),$P25="TRUE"),1,0))</f>
        <v/>
      </c>
      <c r="AL25">
        <f>IF($C25="","",IF(AND($V25="Yes",SUMPRODUCT((LEN(Settings!$F$6:$F$13)&gt;0)*ISNUMBER(SEARCH(Settings!$F$6:$F$13,$O25)))=0),1,0))</f>
        <v/>
      </c>
      <c r="AM25">
        <f>IF($AI25=1,IFERROR(IF(VALUE($C25)&lt;100000000,VALUE($C25),1000000000),IFERROR(IF(VALUE(MID($C25,2,20))&lt;100000000,VALUE(MID($C25,2,20)),1000000000),1000000000))+ROW()/100000,"")</f>
        <v/>
      </c>
    </row>
    <row r="26">
      <c r="E26" s="14" t="n"/>
      <c r="M26" s="8">
        <f>IF($C26="","",L26*T26/100)</f>
        <v/>
      </c>
      <c r="S26" s="8" t="n"/>
      <c r="T26" s="8" t="n"/>
      <c r="W26">
        <f>IF($C26="","",IF($AL26=1,0,IF($AK26=1,Settings!$C$6,Settings!$C$7))*100)</f>
        <v/>
      </c>
      <c r="X26" s="8">
        <f>IF($C26="","",T26*W26/100)</f>
        <v/>
      </c>
      <c r="Y26" s="8">
        <f>IF($C26="","",T26-X26)</f>
        <v/>
      </c>
      <c r="Z26" s="8">
        <f>IF($C26="","",Y26-M26)</f>
        <v/>
      </c>
      <c r="AD26" s="8" t="n"/>
      <c r="AG26" s="14" t="n"/>
      <c r="AI26">
        <f>IF($C26="","",IF(COUNTIF($C$2:$C26,$C26)=1,1,0))</f>
        <v/>
      </c>
      <c r="AJ26">
        <f>IF($AI26=1,SUMPRODUCT(--($AM$2:$AM$7001&lt;$AM26))+1,"")</f>
        <v/>
      </c>
      <c r="AK26">
        <f>IF($C26="","",IF(OR($P26=TRUE(),$P26="TRUE"),1,0))</f>
        <v/>
      </c>
      <c r="AL26">
        <f>IF($C26="","",IF(AND($V26="Yes",SUMPRODUCT((LEN(Settings!$F$6:$F$13)&gt;0)*ISNUMBER(SEARCH(Settings!$F$6:$F$13,$O26)))=0),1,0))</f>
        <v/>
      </c>
      <c r="AM26">
        <f>IF($AI26=1,IFERROR(IF(VALUE($C26)&lt;100000000,VALUE($C26),1000000000),IFERROR(IF(VALUE(MID($C26,2,20))&lt;100000000,VALUE(MID($C26,2,20)),1000000000),1000000000))+ROW()/100000,"")</f>
        <v/>
      </c>
    </row>
    <row r="27">
      <c r="E27" s="14" t="n"/>
      <c r="M27" s="8">
        <f>IF($C27="","",L27*T27/100)</f>
        <v/>
      </c>
      <c r="S27" s="8" t="n"/>
      <c r="T27" s="8" t="n"/>
      <c r="W27">
        <f>IF($C27="","",IF($AL27=1,0,IF($AK27=1,Settings!$C$6,Settings!$C$7))*100)</f>
        <v/>
      </c>
      <c r="X27" s="8">
        <f>IF($C27="","",T27*W27/100)</f>
        <v/>
      </c>
      <c r="Y27" s="8">
        <f>IF($C27="","",T27-X27)</f>
        <v/>
      </c>
      <c r="Z27" s="8">
        <f>IF($C27="","",Y27-M27)</f>
        <v/>
      </c>
      <c r="AD27" s="8" t="n"/>
      <c r="AG27" s="14" t="n"/>
      <c r="AI27">
        <f>IF($C27="","",IF(COUNTIF($C$2:$C27,$C27)=1,1,0))</f>
        <v/>
      </c>
      <c r="AJ27">
        <f>IF($AI27=1,SUMPRODUCT(--($AM$2:$AM$7001&lt;$AM27))+1,"")</f>
        <v/>
      </c>
      <c r="AK27">
        <f>IF($C27="","",IF(OR($P27=TRUE(),$P27="TRUE"),1,0))</f>
        <v/>
      </c>
      <c r="AL27">
        <f>IF($C27="","",IF(AND($V27="Yes",SUMPRODUCT((LEN(Settings!$F$6:$F$13)&gt;0)*ISNUMBER(SEARCH(Settings!$F$6:$F$13,$O27)))=0),1,0))</f>
        <v/>
      </c>
      <c r="AM27">
        <f>IF($AI27=1,IFERROR(IF(VALUE($C27)&lt;100000000,VALUE($C27),1000000000),IFERROR(IF(VALUE(MID($C27,2,20))&lt;100000000,VALUE(MID($C27,2,20)),1000000000),1000000000))+ROW()/100000,"")</f>
        <v/>
      </c>
    </row>
    <row r="28">
      <c r="E28" s="14" t="n"/>
      <c r="M28" s="8">
        <f>IF($C28="","",L28*T28/100)</f>
        <v/>
      </c>
      <c r="S28" s="8" t="n"/>
      <c r="T28" s="8" t="n"/>
      <c r="W28">
        <f>IF($C28="","",IF($AL28=1,0,IF($AK28=1,Settings!$C$6,Settings!$C$7))*100)</f>
        <v/>
      </c>
      <c r="X28" s="8">
        <f>IF($C28="","",T28*W28/100)</f>
        <v/>
      </c>
      <c r="Y28" s="8">
        <f>IF($C28="","",T28-X28)</f>
        <v/>
      </c>
      <c r="Z28" s="8">
        <f>IF($C28="","",Y28-M28)</f>
        <v/>
      </c>
      <c r="AD28" s="8" t="n"/>
      <c r="AG28" s="14" t="n"/>
      <c r="AI28">
        <f>IF($C28="","",IF(COUNTIF($C$2:$C28,$C28)=1,1,0))</f>
        <v/>
      </c>
      <c r="AJ28">
        <f>IF($AI28=1,SUMPRODUCT(--($AM$2:$AM$7001&lt;$AM28))+1,"")</f>
        <v/>
      </c>
      <c r="AK28">
        <f>IF($C28="","",IF(OR($P28=TRUE(),$P28="TRUE"),1,0))</f>
        <v/>
      </c>
      <c r="AL28">
        <f>IF($C28="","",IF(AND($V28="Yes",SUMPRODUCT((LEN(Settings!$F$6:$F$13)&gt;0)*ISNUMBER(SEARCH(Settings!$F$6:$F$13,$O28)))=0),1,0))</f>
        <v/>
      </c>
      <c r="AM28">
        <f>IF($AI28=1,IFERROR(IF(VALUE($C28)&lt;100000000,VALUE($C28),1000000000),IFERROR(IF(VALUE(MID($C28,2,20))&lt;100000000,VALUE(MID($C28,2,20)),1000000000),1000000000))+ROW()/100000,"")</f>
        <v/>
      </c>
    </row>
    <row r="29">
      <c r="E29" s="14" t="n"/>
      <c r="M29" s="8">
        <f>IF($C29="","",L29*T29/100)</f>
        <v/>
      </c>
      <c r="S29" s="8" t="n"/>
      <c r="T29" s="8" t="n"/>
      <c r="W29">
        <f>IF($C29="","",IF($AL29=1,0,IF($AK29=1,Settings!$C$6,Settings!$C$7))*100)</f>
        <v/>
      </c>
      <c r="X29" s="8">
        <f>IF($C29="","",T29*W29/100)</f>
        <v/>
      </c>
      <c r="Y29" s="8">
        <f>IF($C29="","",T29-X29)</f>
        <v/>
      </c>
      <c r="Z29" s="8">
        <f>IF($C29="","",Y29-M29)</f>
        <v/>
      </c>
      <c r="AD29" s="8" t="n"/>
      <c r="AG29" s="14" t="n"/>
      <c r="AI29">
        <f>IF($C29="","",IF(COUNTIF($C$2:$C29,$C29)=1,1,0))</f>
        <v/>
      </c>
      <c r="AJ29">
        <f>IF($AI29=1,SUMPRODUCT(--($AM$2:$AM$7001&lt;$AM29))+1,"")</f>
        <v/>
      </c>
      <c r="AK29">
        <f>IF($C29="","",IF(OR($P29=TRUE(),$P29="TRUE"),1,0))</f>
        <v/>
      </c>
      <c r="AL29">
        <f>IF($C29="","",IF(AND($V29="Yes",SUMPRODUCT((LEN(Settings!$F$6:$F$13)&gt;0)*ISNUMBER(SEARCH(Settings!$F$6:$F$13,$O29)))=0),1,0))</f>
        <v/>
      </c>
      <c r="AM29">
        <f>IF($AI29=1,IFERROR(IF(VALUE($C29)&lt;100000000,VALUE($C29),1000000000),IFERROR(IF(VALUE(MID($C29,2,20))&lt;100000000,VALUE(MID($C29,2,20)),1000000000),1000000000))+ROW()/100000,"")</f>
        <v/>
      </c>
    </row>
    <row r="30">
      <c r="E30" s="14" t="n"/>
      <c r="M30" s="8">
        <f>IF($C30="","",L30*T30/100)</f>
        <v/>
      </c>
      <c r="S30" s="8" t="n"/>
      <c r="T30" s="8" t="n"/>
      <c r="W30">
        <f>IF($C30="","",IF($AL30=1,0,IF($AK30=1,Settings!$C$6,Settings!$C$7))*100)</f>
        <v/>
      </c>
      <c r="X30" s="8">
        <f>IF($C30="","",T30*W30/100)</f>
        <v/>
      </c>
      <c r="Y30" s="8">
        <f>IF($C30="","",T30-X30)</f>
        <v/>
      </c>
      <c r="Z30" s="8">
        <f>IF($C30="","",Y30-M30)</f>
        <v/>
      </c>
      <c r="AD30" s="8" t="n"/>
      <c r="AG30" s="14" t="n"/>
      <c r="AI30">
        <f>IF($C30="","",IF(COUNTIF($C$2:$C30,$C30)=1,1,0))</f>
        <v/>
      </c>
      <c r="AJ30">
        <f>IF($AI30=1,SUMPRODUCT(--($AM$2:$AM$7001&lt;$AM30))+1,"")</f>
        <v/>
      </c>
      <c r="AK30">
        <f>IF($C30="","",IF(OR($P30=TRUE(),$P30="TRUE"),1,0))</f>
        <v/>
      </c>
      <c r="AL30">
        <f>IF($C30="","",IF(AND($V30="Yes",SUMPRODUCT((LEN(Settings!$F$6:$F$13)&gt;0)*ISNUMBER(SEARCH(Settings!$F$6:$F$13,$O30)))=0),1,0))</f>
        <v/>
      </c>
      <c r="AM30">
        <f>IF($AI30=1,IFERROR(IF(VALUE($C30)&lt;100000000,VALUE($C30),1000000000),IFERROR(IF(VALUE(MID($C30,2,20))&lt;100000000,VALUE(MID($C30,2,20)),1000000000),1000000000))+ROW()/100000,"")</f>
        <v/>
      </c>
    </row>
    <row r="31">
      <c r="E31" s="14" t="n"/>
      <c r="M31" s="8">
        <f>IF($C31="","",L31*T31/100)</f>
        <v/>
      </c>
      <c r="S31" s="8" t="n"/>
      <c r="T31" s="8" t="n"/>
      <c r="W31">
        <f>IF($C31="","",IF($AL31=1,0,IF($AK31=1,Settings!$C$6,Settings!$C$7))*100)</f>
        <v/>
      </c>
      <c r="X31" s="8">
        <f>IF($C31="","",T31*W31/100)</f>
        <v/>
      </c>
      <c r="Y31" s="8">
        <f>IF($C31="","",T31-X31)</f>
        <v/>
      </c>
      <c r="Z31" s="8">
        <f>IF($C31="","",Y31-M31)</f>
        <v/>
      </c>
      <c r="AD31" s="8" t="n"/>
      <c r="AG31" s="14" t="n"/>
      <c r="AI31">
        <f>IF($C31="","",IF(COUNTIF($C$2:$C31,$C31)=1,1,0))</f>
        <v/>
      </c>
      <c r="AJ31">
        <f>IF($AI31=1,SUMPRODUCT(--($AM$2:$AM$7001&lt;$AM31))+1,"")</f>
        <v/>
      </c>
      <c r="AK31">
        <f>IF($C31="","",IF(OR($P31=TRUE(),$P31="TRUE"),1,0))</f>
        <v/>
      </c>
      <c r="AL31">
        <f>IF($C31="","",IF(AND($V31="Yes",SUMPRODUCT((LEN(Settings!$F$6:$F$13)&gt;0)*ISNUMBER(SEARCH(Settings!$F$6:$F$13,$O31)))=0),1,0))</f>
        <v/>
      </c>
      <c r="AM31">
        <f>IF($AI31=1,IFERROR(IF(VALUE($C31)&lt;100000000,VALUE($C31),1000000000),IFERROR(IF(VALUE(MID($C31,2,20))&lt;100000000,VALUE(MID($C31,2,20)),1000000000),1000000000))+ROW()/100000,"")</f>
        <v/>
      </c>
    </row>
    <row r="32">
      <c r="E32" s="14" t="n"/>
      <c r="M32" s="8">
        <f>IF($C32="","",L32*T32/100)</f>
        <v/>
      </c>
      <c r="S32" s="8" t="n"/>
      <c r="T32" s="8" t="n"/>
      <c r="W32">
        <f>IF($C32="","",IF($AL32=1,0,IF($AK32=1,Settings!$C$6,Settings!$C$7))*100)</f>
        <v/>
      </c>
      <c r="X32" s="8">
        <f>IF($C32="","",T32*W32/100)</f>
        <v/>
      </c>
      <c r="Y32" s="8">
        <f>IF($C32="","",T32-X32)</f>
        <v/>
      </c>
      <c r="Z32" s="8">
        <f>IF($C32="","",Y32-M32)</f>
        <v/>
      </c>
      <c r="AD32" s="8" t="n"/>
      <c r="AG32" s="14" t="n"/>
      <c r="AI32">
        <f>IF($C32="","",IF(COUNTIF($C$2:$C32,$C32)=1,1,0))</f>
        <v/>
      </c>
      <c r="AJ32">
        <f>IF($AI32=1,SUMPRODUCT(--($AM$2:$AM$7001&lt;$AM32))+1,"")</f>
        <v/>
      </c>
      <c r="AK32">
        <f>IF($C32="","",IF(OR($P32=TRUE(),$P32="TRUE"),1,0))</f>
        <v/>
      </c>
      <c r="AL32">
        <f>IF($C32="","",IF(AND($V32="Yes",SUMPRODUCT((LEN(Settings!$F$6:$F$13)&gt;0)*ISNUMBER(SEARCH(Settings!$F$6:$F$13,$O32)))=0),1,0))</f>
        <v/>
      </c>
      <c r="AM32">
        <f>IF($AI32=1,IFERROR(IF(VALUE($C32)&lt;100000000,VALUE($C32),1000000000),IFERROR(IF(VALUE(MID($C32,2,20))&lt;100000000,VALUE(MID($C32,2,20)),1000000000),1000000000))+ROW()/100000,"")</f>
        <v/>
      </c>
    </row>
    <row r="33">
      <c r="E33" s="14" t="n"/>
      <c r="M33" s="8">
        <f>IF($C33="","",L33*T33/100)</f>
        <v/>
      </c>
      <c r="S33" s="8" t="n"/>
      <c r="T33" s="8" t="n"/>
      <c r="W33">
        <f>IF($C33="","",IF($AL33=1,0,IF($AK33=1,Settings!$C$6,Settings!$C$7))*100)</f>
        <v/>
      </c>
      <c r="X33" s="8">
        <f>IF($C33="","",T33*W33/100)</f>
        <v/>
      </c>
      <c r="Y33" s="8">
        <f>IF($C33="","",T33-X33)</f>
        <v/>
      </c>
      <c r="Z33" s="8">
        <f>IF($C33="","",Y33-M33)</f>
        <v/>
      </c>
      <c r="AD33" s="8" t="n"/>
      <c r="AG33" s="14" t="n"/>
      <c r="AI33">
        <f>IF($C33="","",IF(COUNTIF($C$2:$C33,$C33)=1,1,0))</f>
        <v/>
      </c>
      <c r="AJ33">
        <f>IF($AI33=1,SUMPRODUCT(--($AM$2:$AM$7001&lt;$AM33))+1,"")</f>
        <v/>
      </c>
      <c r="AK33">
        <f>IF($C33="","",IF(OR($P33=TRUE(),$P33="TRUE"),1,0))</f>
        <v/>
      </c>
      <c r="AL33">
        <f>IF($C33="","",IF(AND($V33="Yes",SUMPRODUCT((LEN(Settings!$F$6:$F$13)&gt;0)*ISNUMBER(SEARCH(Settings!$F$6:$F$13,$O33)))=0),1,0))</f>
        <v/>
      </c>
      <c r="AM33">
        <f>IF($AI33=1,IFERROR(IF(VALUE($C33)&lt;100000000,VALUE($C33),1000000000),IFERROR(IF(VALUE(MID($C33,2,20))&lt;100000000,VALUE(MID($C33,2,20)),1000000000),1000000000))+ROW()/100000,"")</f>
        <v/>
      </c>
    </row>
    <row r="34">
      <c r="E34" s="14" t="n"/>
      <c r="M34" s="8">
        <f>IF($C34="","",L34*T34/100)</f>
        <v/>
      </c>
      <c r="S34" s="8" t="n"/>
      <c r="T34" s="8" t="n"/>
      <c r="W34">
        <f>IF($C34="","",IF($AL34=1,0,IF($AK34=1,Settings!$C$6,Settings!$C$7))*100)</f>
        <v/>
      </c>
      <c r="X34" s="8">
        <f>IF($C34="","",T34*W34/100)</f>
        <v/>
      </c>
      <c r="Y34" s="8">
        <f>IF($C34="","",T34-X34)</f>
        <v/>
      </c>
      <c r="Z34" s="8">
        <f>IF($C34="","",Y34-M34)</f>
        <v/>
      </c>
      <c r="AD34" s="8" t="n"/>
      <c r="AG34" s="14" t="n"/>
      <c r="AI34">
        <f>IF($C34="","",IF(COUNTIF($C$2:$C34,$C34)=1,1,0))</f>
        <v/>
      </c>
      <c r="AJ34">
        <f>IF($AI34=1,SUMPRODUCT(--($AM$2:$AM$7001&lt;$AM34))+1,"")</f>
        <v/>
      </c>
      <c r="AK34">
        <f>IF($C34="","",IF(OR($P34=TRUE(),$P34="TRUE"),1,0))</f>
        <v/>
      </c>
      <c r="AL34">
        <f>IF($C34="","",IF(AND($V34="Yes",SUMPRODUCT((LEN(Settings!$F$6:$F$13)&gt;0)*ISNUMBER(SEARCH(Settings!$F$6:$F$13,$O34)))=0),1,0))</f>
        <v/>
      </c>
      <c r="AM34">
        <f>IF($AI34=1,IFERROR(IF(VALUE($C34)&lt;100000000,VALUE($C34),1000000000),IFERROR(IF(VALUE(MID($C34,2,20))&lt;100000000,VALUE(MID($C34,2,20)),1000000000),1000000000))+ROW()/100000,"")</f>
        <v/>
      </c>
    </row>
    <row r="35">
      <c r="E35" s="14" t="n"/>
      <c r="M35" s="8">
        <f>IF($C35="","",L35*T35/100)</f>
        <v/>
      </c>
      <c r="S35" s="8" t="n"/>
      <c r="T35" s="8" t="n"/>
      <c r="W35">
        <f>IF($C35="","",IF($AL35=1,0,IF($AK35=1,Settings!$C$6,Settings!$C$7))*100)</f>
        <v/>
      </c>
      <c r="X35" s="8">
        <f>IF($C35="","",T35*W35/100)</f>
        <v/>
      </c>
      <c r="Y35" s="8">
        <f>IF($C35="","",T35-X35)</f>
        <v/>
      </c>
      <c r="Z35" s="8">
        <f>IF($C35="","",Y35-M35)</f>
        <v/>
      </c>
      <c r="AD35" s="8" t="n"/>
      <c r="AG35" s="14" t="n"/>
      <c r="AI35">
        <f>IF($C35="","",IF(COUNTIF($C$2:$C35,$C35)=1,1,0))</f>
        <v/>
      </c>
      <c r="AJ35">
        <f>IF($AI35=1,SUMPRODUCT(--($AM$2:$AM$7001&lt;$AM35))+1,"")</f>
        <v/>
      </c>
      <c r="AK35">
        <f>IF($C35="","",IF(OR($P35=TRUE(),$P35="TRUE"),1,0))</f>
        <v/>
      </c>
      <c r="AL35">
        <f>IF($C35="","",IF(AND($V35="Yes",SUMPRODUCT((LEN(Settings!$F$6:$F$13)&gt;0)*ISNUMBER(SEARCH(Settings!$F$6:$F$13,$O35)))=0),1,0))</f>
        <v/>
      </c>
      <c r="AM35">
        <f>IF($AI35=1,IFERROR(IF(VALUE($C35)&lt;100000000,VALUE($C35),1000000000),IFERROR(IF(VALUE(MID($C35,2,20))&lt;100000000,VALUE(MID($C35,2,20)),1000000000),1000000000))+ROW()/100000,"")</f>
        <v/>
      </c>
    </row>
    <row r="36">
      <c r="E36" s="14" t="n"/>
      <c r="M36" s="8">
        <f>IF($C36="","",L36*T36/100)</f>
        <v/>
      </c>
      <c r="S36" s="8" t="n"/>
      <c r="T36" s="8" t="n"/>
      <c r="W36">
        <f>IF($C36="","",IF($AL36=1,0,IF($AK36=1,Settings!$C$6,Settings!$C$7))*100)</f>
        <v/>
      </c>
      <c r="X36" s="8">
        <f>IF($C36="","",T36*W36/100)</f>
        <v/>
      </c>
      <c r="Y36" s="8">
        <f>IF($C36="","",T36-X36)</f>
        <v/>
      </c>
      <c r="Z36" s="8">
        <f>IF($C36="","",Y36-M36)</f>
        <v/>
      </c>
      <c r="AD36" s="8" t="n"/>
      <c r="AG36" s="14" t="n"/>
      <c r="AI36">
        <f>IF($C36="","",IF(COUNTIF($C$2:$C36,$C36)=1,1,0))</f>
        <v/>
      </c>
      <c r="AJ36">
        <f>IF($AI36=1,SUMPRODUCT(--($AM$2:$AM$7001&lt;$AM36))+1,"")</f>
        <v/>
      </c>
      <c r="AK36">
        <f>IF($C36="","",IF(OR($P36=TRUE(),$P36="TRUE"),1,0))</f>
        <v/>
      </c>
      <c r="AL36">
        <f>IF($C36="","",IF(AND($V36="Yes",SUMPRODUCT((LEN(Settings!$F$6:$F$13)&gt;0)*ISNUMBER(SEARCH(Settings!$F$6:$F$13,$O36)))=0),1,0))</f>
        <v/>
      </c>
      <c r="AM36">
        <f>IF($AI36=1,IFERROR(IF(VALUE($C36)&lt;100000000,VALUE($C36),1000000000),IFERROR(IF(VALUE(MID($C36,2,20))&lt;100000000,VALUE(MID($C36,2,20)),1000000000),1000000000))+ROW()/100000,"")</f>
        <v/>
      </c>
    </row>
    <row r="37">
      <c r="E37" s="14" t="n"/>
      <c r="M37" s="8">
        <f>IF($C37="","",L37*T37/100)</f>
        <v/>
      </c>
      <c r="S37" s="8" t="n"/>
      <c r="T37" s="8" t="n"/>
      <c r="W37">
        <f>IF($C37="","",IF($AL37=1,0,IF($AK37=1,Settings!$C$6,Settings!$C$7))*100)</f>
        <v/>
      </c>
      <c r="X37" s="8">
        <f>IF($C37="","",T37*W37/100)</f>
        <v/>
      </c>
      <c r="Y37" s="8">
        <f>IF($C37="","",T37-X37)</f>
        <v/>
      </c>
      <c r="Z37" s="8">
        <f>IF($C37="","",Y37-M37)</f>
        <v/>
      </c>
      <c r="AD37" s="8" t="n"/>
      <c r="AG37" s="14" t="n"/>
      <c r="AI37">
        <f>IF($C37="","",IF(COUNTIF($C$2:$C37,$C37)=1,1,0))</f>
        <v/>
      </c>
      <c r="AJ37">
        <f>IF($AI37=1,SUMPRODUCT(--($AM$2:$AM$7001&lt;$AM37))+1,"")</f>
        <v/>
      </c>
      <c r="AK37">
        <f>IF($C37="","",IF(OR($P37=TRUE(),$P37="TRUE"),1,0))</f>
        <v/>
      </c>
      <c r="AL37">
        <f>IF($C37="","",IF(AND($V37="Yes",SUMPRODUCT((LEN(Settings!$F$6:$F$13)&gt;0)*ISNUMBER(SEARCH(Settings!$F$6:$F$13,$O37)))=0),1,0))</f>
        <v/>
      </c>
      <c r="AM37">
        <f>IF($AI37=1,IFERROR(IF(VALUE($C37)&lt;100000000,VALUE($C37),1000000000),IFERROR(IF(VALUE(MID($C37,2,20))&lt;100000000,VALUE(MID($C37,2,20)),1000000000),1000000000))+ROW()/100000,"")</f>
        <v/>
      </c>
    </row>
    <row r="38">
      <c r="E38" s="14" t="n"/>
      <c r="M38" s="8">
        <f>IF($C38="","",L38*T38/100)</f>
        <v/>
      </c>
      <c r="S38" s="8" t="n"/>
      <c r="T38" s="8" t="n"/>
      <c r="W38">
        <f>IF($C38="","",IF($AL38=1,0,IF($AK38=1,Settings!$C$6,Settings!$C$7))*100)</f>
        <v/>
      </c>
      <c r="X38" s="8">
        <f>IF($C38="","",T38*W38/100)</f>
        <v/>
      </c>
      <c r="Y38" s="8">
        <f>IF($C38="","",T38-X38)</f>
        <v/>
      </c>
      <c r="Z38" s="8">
        <f>IF($C38="","",Y38-M38)</f>
        <v/>
      </c>
      <c r="AD38" s="8" t="n"/>
      <c r="AG38" s="14" t="n"/>
      <c r="AI38">
        <f>IF($C38="","",IF(COUNTIF($C$2:$C38,$C38)=1,1,0))</f>
        <v/>
      </c>
      <c r="AJ38">
        <f>IF($AI38=1,SUMPRODUCT(--($AM$2:$AM$7001&lt;$AM38))+1,"")</f>
        <v/>
      </c>
      <c r="AK38">
        <f>IF($C38="","",IF(OR($P38=TRUE(),$P38="TRUE"),1,0))</f>
        <v/>
      </c>
      <c r="AL38">
        <f>IF($C38="","",IF(AND($V38="Yes",SUMPRODUCT((LEN(Settings!$F$6:$F$13)&gt;0)*ISNUMBER(SEARCH(Settings!$F$6:$F$13,$O38)))=0),1,0))</f>
        <v/>
      </c>
      <c r="AM38">
        <f>IF($AI38=1,IFERROR(IF(VALUE($C38)&lt;100000000,VALUE($C38),1000000000),IFERROR(IF(VALUE(MID($C38,2,20))&lt;100000000,VALUE(MID($C38,2,20)),1000000000),1000000000))+ROW()/100000,"")</f>
        <v/>
      </c>
    </row>
    <row r="39">
      <c r="E39" s="14" t="n"/>
      <c r="M39" s="8">
        <f>IF($C39="","",L39*T39/100)</f>
        <v/>
      </c>
      <c r="S39" s="8" t="n"/>
      <c r="T39" s="8" t="n"/>
      <c r="W39">
        <f>IF($C39="","",IF($AL39=1,0,IF($AK39=1,Settings!$C$6,Settings!$C$7))*100)</f>
        <v/>
      </c>
      <c r="X39" s="8">
        <f>IF($C39="","",T39*W39/100)</f>
        <v/>
      </c>
      <c r="Y39" s="8">
        <f>IF($C39="","",T39-X39)</f>
        <v/>
      </c>
      <c r="Z39" s="8">
        <f>IF($C39="","",Y39-M39)</f>
        <v/>
      </c>
      <c r="AD39" s="8" t="n"/>
      <c r="AG39" s="14" t="n"/>
      <c r="AI39">
        <f>IF($C39="","",IF(COUNTIF($C$2:$C39,$C39)=1,1,0))</f>
        <v/>
      </c>
      <c r="AJ39">
        <f>IF($AI39=1,SUMPRODUCT(--($AM$2:$AM$7001&lt;$AM39))+1,"")</f>
        <v/>
      </c>
      <c r="AK39">
        <f>IF($C39="","",IF(OR($P39=TRUE(),$P39="TRUE"),1,0))</f>
        <v/>
      </c>
      <c r="AL39">
        <f>IF($C39="","",IF(AND($V39="Yes",SUMPRODUCT((LEN(Settings!$F$6:$F$13)&gt;0)*ISNUMBER(SEARCH(Settings!$F$6:$F$13,$O39)))=0),1,0))</f>
        <v/>
      </c>
      <c r="AM39">
        <f>IF($AI39=1,IFERROR(IF(VALUE($C39)&lt;100000000,VALUE($C39),1000000000),IFERROR(IF(VALUE(MID($C39,2,20))&lt;100000000,VALUE(MID($C39,2,20)),1000000000),1000000000))+ROW()/100000,"")</f>
        <v/>
      </c>
    </row>
    <row r="40">
      <c r="E40" s="14" t="n"/>
      <c r="M40" s="8">
        <f>IF($C40="","",L40*T40/100)</f>
        <v/>
      </c>
      <c r="S40" s="8" t="n"/>
      <c r="T40" s="8" t="n"/>
      <c r="W40">
        <f>IF($C40="","",IF($AL40=1,0,IF($AK40=1,Settings!$C$6,Settings!$C$7))*100)</f>
        <v/>
      </c>
      <c r="X40" s="8">
        <f>IF($C40="","",T40*W40/100)</f>
        <v/>
      </c>
      <c r="Y40" s="8">
        <f>IF($C40="","",T40-X40)</f>
        <v/>
      </c>
      <c r="Z40" s="8">
        <f>IF($C40="","",Y40-M40)</f>
        <v/>
      </c>
      <c r="AD40" s="8" t="n"/>
      <c r="AG40" s="14" t="n"/>
      <c r="AI40">
        <f>IF($C40="","",IF(COUNTIF($C$2:$C40,$C40)=1,1,0))</f>
        <v/>
      </c>
      <c r="AJ40">
        <f>IF($AI40=1,SUMPRODUCT(--($AM$2:$AM$7001&lt;$AM40))+1,"")</f>
        <v/>
      </c>
      <c r="AK40">
        <f>IF($C40="","",IF(OR($P40=TRUE(),$P40="TRUE"),1,0))</f>
        <v/>
      </c>
      <c r="AL40">
        <f>IF($C40="","",IF(AND($V40="Yes",SUMPRODUCT((LEN(Settings!$F$6:$F$13)&gt;0)*ISNUMBER(SEARCH(Settings!$F$6:$F$13,$O40)))=0),1,0))</f>
        <v/>
      </c>
      <c r="AM40">
        <f>IF($AI40=1,IFERROR(IF(VALUE($C40)&lt;100000000,VALUE($C40),1000000000),IFERROR(IF(VALUE(MID($C40,2,20))&lt;100000000,VALUE(MID($C40,2,20)),1000000000),1000000000))+ROW()/100000,"")</f>
        <v/>
      </c>
    </row>
    <row r="41">
      <c r="E41" s="14" t="n"/>
      <c r="M41" s="8">
        <f>IF($C41="","",L41*T41/100)</f>
        <v/>
      </c>
      <c r="S41" s="8" t="n"/>
      <c r="T41" s="8" t="n"/>
      <c r="W41">
        <f>IF($C41="","",IF($AL41=1,0,IF($AK41=1,Settings!$C$6,Settings!$C$7))*100)</f>
        <v/>
      </c>
      <c r="X41" s="8">
        <f>IF($C41="","",T41*W41/100)</f>
        <v/>
      </c>
      <c r="Y41" s="8">
        <f>IF($C41="","",T41-X41)</f>
        <v/>
      </c>
      <c r="Z41" s="8">
        <f>IF($C41="","",Y41-M41)</f>
        <v/>
      </c>
      <c r="AD41" s="8" t="n"/>
      <c r="AG41" s="14" t="n"/>
      <c r="AI41">
        <f>IF($C41="","",IF(COUNTIF($C$2:$C41,$C41)=1,1,0))</f>
        <v/>
      </c>
      <c r="AJ41">
        <f>IF($AI41=1,SUMPRODUCT(--($AM$2:$AM$7001&lt;$AM41))+1,"")</f>
        <v/>
      </c>
      <c r="AK41">
        <f>IF($C41="","",IF(OR($P41=TRUE(),$P41="TRUE"),1,0))</f>
        <v/>
      </c>
      <c r="AL41">
        <f>IF($C41="","",IF(AND($V41="Yes",SUMPRODUCT((LEN(Settings!$F$6:$F$13)&gt;0)*ISNUMBER(SEARCH(Settings!$F$6:$F$13,$O41)))=0),1,0))</f>
        <v/>
      </c>
      <c r="AM41">
        <f>IF($AI41=1,IFERROR(IF(VALUE($C41)&lt;100000000,VALUE($C41),1000000000),IFERROR(IF(VALUE(MID($C41,2,20))&lt;100000000,VALUE(MID($C41,2,20)),1000000000),1000000000))+ROW()/100000,"")</f>
        <v/>
      </c>
    </row>
    <row r="42">
      <c r="E42" s="14" t="n"/>
      <c r="M42" s="8">
        <f>IF($C42="","",L42*T42/100)</f>
        <v/>
      </c>
      <c r="S42" s="8" t="n"/>
      <c r="T42" s="8" t="n"/>
      <c r="W42">
        <f>IF($C42="","",IF($AL42=1,0,IF($AK42=1,Settings!$C$6,Settings!$C$7))*100)</f>
        <v/>
      </c>
      <c r="X42" s="8">
        <f>IF($C42="","",T42*W42/100)</f>
        <v/>
      </c>
      <c r="Y42" s="8">
        <f>IF($C42="","",T42-X42)</f>
        <v/>
      </c>
      <c r="Z42" s="8">
        <f>IF($C42="","",Y42-M42)</f>
        <v/>
      </c>
      <c r="AD42" s="8" t="n"/>
      <c r="AG42" s="14" t="n"/>
      <c r="AI42">
        <f>IF($C42="","",IF(COUNTIF($C$2:$C42,$C42)=1,1,0))</f>
        <v/>
      </c>
      <c r="AJ42">
        <f>IF($AI42=1,SUMPRODUCT(--($AM$2:$AM$7001&lt;$AM42))+1,"")</f>
        <v/>
      </c>
      <c r="AK42">
        <f>IF($C42="","",IF(OR($P42=TRUE(),$P42="TRUE"),1,0))</f>
        <v/>
      </c>
      <c r="AL42">
        <f>IF($C42="","",IF(AND($V42="Yes",SUMPRODUCT((LEN(Settings!$F$6:$F$13)&gt;0)*ISNUMBER(SEARCH(Settings!$F$6:$F$13,$O42)))=0),1,0))</f>
        <v/>
      </c>
      <c r="AM42">
        <f>IF($AI42=1,IFERROR(IF(VALUE($C42)&lt;100000000,VALUE($C42),1000000000),IFERROR(IF(VALUE(MID($C42,2,20))&lt;100000000,VALUE(MID($C42,2,20)),1000000000),1000000000))+ROW()/100000,"")</f>
        <v/>
      </c>
    </row>
    <row r="43">
      <c r="E43" s="14" t="n"/>
      <c r="M43" s="8">
        <f>IF($C43="","",L43*T43/100)</f>
        <v/>
      </c>
      <c r="S43" s="8" t="n"/>
      <c r="T43" s="8" t="n"/>
      <c r="W43">
        <f>IF($C43="","",IF($AL43=1,0,IF($AK43=1,Settings!$C$6,Settings!$C$7))*100)</f>
        <v/>
      </c>
      <c r="X43" s="8">
        <f>IF($C43="","",T43*W43/100)</f>
        <v/>
      </c>
      <c r="Y43" s="8">
        <f>IF($C43="","",T43-X43)</f>
        <v/>
      </c>
      <c r="Z43" s="8">
        <f>IF($C43="","",Y43-M43)</f>
        <v/>
      </c>
      <c r="AD43" s="8" t="n"/>
      <c r="AG43" s="14" t="n"/>
      <c r="AI43">
        <f>IF($C43="","",IF(COUNTIF($C$2:$C43,$C43)=1,1,0))</f>
        <v/>
      </c>
      <c r="AJ43">
        <f>IF($AI43=1,SUMPRODUCT(--($AM$2:$AM$7001&lt;$AM43))+1,"")</f>
        <v/>
      </c>
      <c r="AK43">
        <f>IF($C43="","",IF(OR($P43=TRUE(),$P43="TRUE"),1,0))</f>
        <v/>
      </c>
      <c r="AL43">
        <f>IF($C43="","",IF(AND($V43="Yes",SUMPRODUCT((LEN(Settings!$F$6:$F$13)&gt;0)*ISNUMBER(SEARCH(Settings!$F$6:$F$13,$O43)))=0),1,0))</f>
        <v/>
      </c>
      <c r="AM43">
        <f>IF($AI43=1,IFERROR(IF(VALUE($C43)&lt;100000000,VALUE($C43),1000000000),IFERROR(IF(VALUE(MID($C43,2,20))&lt;100000000,VALUE(MID($C43,2,20)),1000000000),1000000000))+ROW()/100000,"")</f>
        <v/>
      </c>
    </row>
    <row r="44">
      <c r="E44" s="14" t="n"/>
      <c r="M44" s="8">
        <f>IF($C44="","",L44*T44/100)</f>
        <v/>
      </c>
      <c r="S44" s="8" t="n"/>
      <c r="T44" s="8" t="n"/>
      <c r="W44">
        <f>IF($C44="","",IF($AL44=1,0,IF($AK44=1,Settings!$C$6,Settings!$C$7))*100)</f>
        <v/>
      </c>
      <c r="X44" s="8">
        <f>IF($C44="","",T44*W44/100)</f>
        <v/>
      </c>
      <c r="Y44" s="8">
        <f>IF($C44="","",T44-X44)</f>
        <v/>
      </c>
      <c r="Z44" s="8">
        <f>IF($C44="","",Y44-M44)</f>
        <v/>
      </c>
      <c r="AD44" s="8" t="n"/>
      <c r="AG44" s="14" t="n"/>
      <c r="AI44">
        <f>IF($C44="","",IF(COUNTIF($C$2:$C44,$C44)=1,1,0))</f>
        <v/>
      </c>
      <c r="AJ44">
        <f>IF($AI44=1,SUMPRODUCT(--($AM$2:$AM$7001&lt;$AM44))+1,"")</f>
        <v/>
      </c>
      <c r="AK44">
        <f>IF($C44="","",IF(OR($P44=TRUE(),$P44="TRUE"),1,0))</f>
        <v/>
      </c>
      <c r="AL44">
        <f>IF($C44="","",IF(AND($V44="Yes",SUMPRODUCT((LEN(Settings!$F$6:$F$13)&gt;0)*ISNUMBER(SEARCH(Settings!$F$6:$F$13,$O44)))=0),1,0))</f>
        <v/>
      </c>
      <c r="AM44">
        <f>IF($AI44=1,IFERROR(IF(VALUE($C44)&lt;100000000,VALUE($C44),1000000000),IFERROR(IF(VALUE(MID($C44,2,20))&lt;100000000,VALUE(MID($C44,2,20)),1000000000),1000000000))+ROW()/100000,"")</f>
        <v/>
      </c>
    </row>
    <row r="45">
      <c r="E45" s="14" t="n"/>
      <c r="M45" s="8">
        <f>IF($C45="","",L45*T45/100)</f>
        <v/>
      </c>
      <c r="S45" s="8" t="n"/>
      <c r="T45" s="8" t="n"/>
      <c r="W45">
        <f>IF($C45="","",IF($AL45=1,0,IF($AK45=1,Settings!$C$6,Settings!$C$7))*100)</f>
        <v/>
      </c>
      <c r="X45" s="8">
        <f>IF($C45="","",T45*W45/100)</f>
        <v/>
      </c>
      <c r="Y45" s="8">
        <f>IF($C45="","",T45-X45)</f>
        <v/>
      </c>
      <c r="Z45" s="8">
        <f>IF($C45="","",Y45-M45)</f>
        <v/>
      </c>
      <c r="AD45" s="8" t="n"/>
      <c r="AG45" s="14" t="n"/>
      <c r="AI45">
        <f>IF($C45="","",IF(COUNTIF($C$2:$C45,$C45)=1,1,0))</f>
        <v/>
      </c>
      <c r="AJ45">
        <f>IF($AI45=1,SUMPRODUCT(--($AM$2:$AM$7001&lt;$AM45))+1,"")</f>
        <v/>
      </c>
      <c r="AK45">
        <f>IF($C45="","",IF(OR($P45=TRUE(),$P45="TRUE"),1,0))</f>
        <v/>
      </c>
      <c r="AL45">
        <f>IF($C45="","",IF(AND($V45="Yes",SUMPRODUCT((LEN(Settings!$F$6:$F$13)&gt;0)*ISNUMBER(SEARCH(Settings!$F$6:$F$13,$O45)))=0),1,0))</f>
        <v/>
      </c>
      <c r="AM45">
        <f>IF($AI45=1,IFERROR(IF(VALUE($C45)&lt;100000000,VALUE($C45),1000000000),IFERROR(IF(VALUE(MID($C45,2,20))&lt;100000000,VALUE(MID($C45,2,20)),1000000000),1000000000))+ROW()/100000,"")</f>
        <v/>
      </c>
    </row>
    <row r="46">
      <c r="E46" s="14" t="n"/>
      <c r="M46" s="8">
        <f>IF($C46="","",L46*T46/100)</f>
        <v/>
      </c>
      <c r="S46" s="8" t="n"/>
      <c r="T46" s="8" t="n"/>
      <c r="W46">
        <f>IF($C46="","",IF($AL46=1,0,IF($AK46=1,Settings!$C$6,Settings!$C$7))*100)</f>
        <v/>
      </c>
      <c r="X46" s="8">
        <f>IF($C46="","",T46*W46/100)</f>
        <v/>
      </c>
      <c r="Y46" s="8">
        <f>IF($C46="","",T46-X46)</f>
        <v/>
      </c>
      <c r="Z46" s="8">
        <f>IF($C46="","",Y46-M46)</f>
        <v/>
      </c>
      <c r="AD46" s="8" t="n"/>
      <c r="AG46" s="14" t="n"/>
      <c r="AI46">
        <f>IF($C46="","",IF(COUNTIF($C$2:$C46,$C46)=1,1,0))</f>
        <v/>
      </c>
      <c r="AJ46">
        <f>IF($AI46=1,SUMPRODUCT(--($AM$2:$AM$7001&lt;$AM46))+1,"")</f>
        <v/>
      </c>
      <c r="AK46">
        <f>IF($C46="","",IF(OR($P46=TRUE(),$P46="TRUE"),1,0))</f>
        <v/>
      </c>
      <c r="AL46">
        <f>IF($C46="","",IF(AND($V46="Yes",SUMPRODUCT((LEN(Settings!$F$6:$F$13)&gt;0)*ISNUMBER(SEARCH(Settings!$F$6:$F$13,$O46)))=0),1,0))</f>
        <v/>
      </c>
      <c r="AM46">
        <f>IF($AI46=1,IFERROR(IF(VALUE($C46)&lt;100000000,VALUE($C46),1000000000),IFERROR(IF(VALUE(MID($C46,2,20))&lt;100000000,VALUE(MID($C46,2,20)),1000000000),1000000000))+ROW()/100000,"")</f>
        <v/>
      </c>
    </row>
    <row r="47">
      <c r="E47" s="14" t="n"/>
      <c r="M47" s="8">
        <f>IF($C47="","",L47*T47/100)</f>
        <v/>
      </c>
      <c r="S47" s="8" t="n"/>
      <c r="T47" s="8" t="n"/>
      <c r="W47">
        <f>IF($C47="","",IF($AL47=1,0,IF($AK47=1,Settings!$C$6,Settings!$C$7))*100)</f>
        <v/>
      </c>
      <c r="X47" s="8">
        <f>IF($C47="","",T47*W47/100)</f>
        <v/>
      </c>
      <c r="Y47" s="8">
        <f>IF($C47="","",T47-X47)</f>
        <v/>
      </c>
      <c r="Z47" s="8">
        <f>IF($C47="","",Y47-M47)</f>
        <v/>
      </c>
      <c r="AD47" s="8" t="n"/>
      <c r="AG47" s="14" t="n"/>
      <c r="AI47">
        <f>IF($C47="","",IF(COUNTIF($C$2:$C47,$C47)=1,1,0))</f>
        <v/>
      </c>
      <c r="AJ47">
        <f>IF($AI47=1,SUMPRODUCT(--($AM$2:$AM$7001&lt;$AM47))+1,"")</f>
        <v/>
      </c>
      <c r="AK47">
        <f>IF($C47="","",IF(OR($P47=TRUE(),$P47="TRUE"),1,0))</f>
        <v/>
      </c>
      <c r="AL47">
        <f>IF($C47="","",IF(AND($V47="Yes",SUMPRODUCT((LEN(Settings!$F$6:$F$13)&gt;0)*ISNUMBER(SEARCH(Settings!$F$6:$F$13,$O47)))=0),1,0))</f>
        <v/>
      </c>
      <c r="AM47">
        <f>IF($AI47=1,IFERROR(IF(VALUE($C47)&lt;100000000,VALUE($C47),1000000000),IFERROR(IF(VALUE(MID($C47,2,20))&lt;100000000,VALUE(MID($C47,2,20)),1000000000),1000000000))+ROW()/100000,"")</f>
        <v/>
      </c>
    </row>
    <row r="48">
      <c r="E48" s="14" t="n"/>
      <c r="M48" s="8">
        <f>IF($C48="","",L48*T48/100)</f>
        <v/>
      </c>
      <c r="S48" s="8" t="n"/>
      <c r="T48" s="8" t="n"/>
      <c r="W48">
        <f>IF($C48="","",IF($AL48=1,0,IF($AK48=1,Settings!$C$6,Settings!$C$7))*100)</f>
        <v/>
      </c>
      <c r="X48" s="8">
        <f>IF($C48="","",T48*W48/100)</f>
        <v/>
      </c>
      <c r="Y48" s="8">
        <f>IF($C48="","",T48-X48)</f>
        <v/>
      </c>
      <c r="Z48" s="8">
        <f>IF($C48="","",Y48-M48)</f>
        <v/>
      </c>
      <c r="AD48" s="8" t="n"/>
      <c r="AG48" s="14" t="n"/>
      <c r="AI48">
        <f>IF($C48="","",IF(COUNTIF($C$2:$C48,$C48)=1,1,0))</f>
        <v/>
      </c>
      <c r="AJ48">
        <f>IF($AI48=1,SUMPRODUCT(--($AM$2:$AM$7001&lt;$AM48))+1,"")</f>
        <v/>
      </c>
      <c r="AK48">
        <f>IF($C48="","",IF(OR($P48=TRUE(),$P48="TRUE"),1,0))</f>
        <v/>
      </c>
      <c r="AL48">
        <f>IF($C48="","",IF(AND($V48="Yes",SUMPRODUCT((LEN(Settings!$F$6:$F$13)&gt;0)*ISNUMBER(SEARCH(Settings!$F$6:$F$13,$O48)))=0),1,0))</f>
        <v/>
      </c>
      <c r="AM48">
        <f>IF($AI48=1,IFERROR(IF(VALUE($C48)&lt;100000000,VALUE($C48),1000000000),IFERROR(IF(VALUE(MID($C48,2,20))&lt;100000000,VALUE(MID($C48,2,20)),1000000000),1000000000))+ROW()/100000,"")</f>
        <v/>
      </c>
    </row>
    <row r="49">
      <c r="E49" s="14" t="n"/>
      <c r="M49" s="8">
        <f>IF($C49="","",L49*T49/100)</f>
        <v/>
      </c>
      <c r="S49" s="8" t="n"/>
      <c r="T49" s="8" t="n"/>
      <c r="W49">
        <f>IF($C49="","",IF($AL49=1,0,IF($AK49=1,Settings!$C$6,Settings!$C$7))*100)</f>
        <v/>
      </c>
      <c r="X49" s="8">
        <f>IF($C49="","",T49*W49/100)</f>
        <v/>
      </c>
      <c r="Y49" s="8">
        <f>IF($C49="","",T49-X49)</f>
        <v/>
      </c>
      <c r="Z49" s="8">
        <f>IF($C49="","",Y49-M49)</f>
        <v/>
      </c>
      <c r="AD49" s="8" t="n"/>
      <c r="AG49" s="14" t="n"/>
      <c r="AI49">
        <f>IF($C49="","",IF(COUNTIF($C$2:$C49,$C49)=1,1,0))</f>
        <v/>
      </c>
      <c r="AJ49">
        <f>IF($AI49=1,SUMPRODUCT(--($AM$2:$AM$7001&lt;$AM49))+1,"")</f>
        <v/>
      </c>
      <c r="AK49">
        <f>IF($C49="","",IF(OR($P49=TRUE(),$P49="TRUE"),1,0))</f>
        <v/>
      </c>
      <c r="AL49">
        <f>IF($C49="","",IF(AND($V49="Yes",SUMPRODUCT((LEN(Settings!$F$6:$F$13)&gt;0)*ISNUMBER(SEARCH(Settings!$F$6:$F$13,$O49)))=0),1,0))</f>
        <v/>
      </c>
      <c r="AM49">
        <f>IF($AI49=1,IFERROR(IF(VALUE($C49)&lt;100000000,VALUE($C49),1000000000),IFERROR(IF(VALUE(MID($C49,2,20))&lt;100000000,VALUE(MID($C49,2,20)),1000000000),1000000000))+ROW()/100000,"")</f>
        <v/>
      </c>
    </row>
    <row r="50">
      <c r="E50" s="14" t="n"/>
      <c r="M50" s="8">
        <f>IF($C50="","",L50*T50/100)</f>
        <v/>
      </c>
      <c r="S50" s="8" t="n"/>
      <c r="T50" s="8" t="n"/>
      <c r="W50">
        <f>IF($C50="","",IF($AL50=1,0,IF($AK50=1,Settings!$C$6,Settings!$C$7))*100)</f>
        <v/>
      </c>
      <c r="X50" s="8">
        <f>IF($C50="","",T50*W50/100)</f>
        <v/>
      </c>
      <c r="Y50" s="8">
        <f>IF($C50="","",T50-X50)</f>
        <v/>
      </c>
      <c r="Z50" s="8">
        <f>IF($C50="","",Y50-M50)</f>
        <v/>
      </c>
      <c r="AD50" s="8" t="n"/>
      <c r="AG50" s="14" t="n"/>
      <c r="AI50">
        <f>IF($C50="","",IF(COUNTIF($C$2:$C50,$C50)=1,1,0))</f>
        <v/>
      </c>
      <c r="AJ50">
        <f>IF($AI50=1,SUMPRODUCT(--($AM$2:$AM$7001&lt;$AM50))+1,"")</f>
        <v/>
      </c>
      <c r="AK50">
        <f>IF($C50="","",IF(OR($P50=TRUE(),$P50="TRUE"),1,0))</f>
        <v/>
      </c>
      <c r="AL50">
        <f>IF($C50="","",IF(AND($V50="Yes",SUMPRODUCT((LEN(Settings!$F$6:$F$13)&gt;0)*ISNUMBER(SEARCH(Settings!$F$6:$F$13,$O50)))=0),1,0))</f>
        <v/>
      </c>
      <c r="AM50">
        <f>IF($AI50=1,IFERROR(IF(VALUE($C50)&lt;100000000,VALUE($C50),1000000000),IFERROR(IF(VALUE(MID($C50,2,20))&lt;100000000,VALUE(MID($C50,2,20)),1000000000),1000000000))+ROW()/100000,"")</f>
        <v/>
      </c>
    </row>
    <row r="51">
      <c r="E51" s="14" t="n"/>
      <c r="M51" s="8">
        <f>IF($C51="","",L51*T51/100)</f>
        <v/>
      </c>
      <c r="S51" s="8" t="n"/>
      <c r="T51" s="8" t="n"/>
      <c r="W51">
        <f>IF($C51="","",IF($AL51=1,0,IF($AK51=1,Settings!$C$6,Settings!$C$7))*100)</f>
        <v/>
      </c>
      <c r="X51" s="8">
        <f>IF($C51="","",T51*W51/100)</f>
        <v/>
      </c>
      <c r="Y51" s="8">
        <f>IF($C51="","",T51-X51)</f>
        <v/>
      </c>
      <c r="Z51" s="8">
        <f>IF($C51="","",Y51-M51)</f>
        <v/>
      </c>
      <c r="AD51" s="8" t="n"/>
      <c r="AG51" s="14" t="n"/>
      <c r="AI51">
        <f>IF($C51="","",IF(COUNTIF($C$2:$C51,$C51)=1,1,0))</f>
        <v/>
      </c>
      <c r="AJ51">
        <f>IF($AI51=1,SUMPRODUCT(--($AM$2:$AM$7001&lt;$AM51))+1,"")</f>
        <v/>
      </c>
      <c r="AK51">
        <f>IF($C51="","",IF(OR($P51=TRUE(),$P51="TRUE"),1,0))</f>
        <v/>
      </c>
      <c r="AL51">
        <f>IF($C51="","",IF(AND($V51="Yes",SUMPRODUCT((LEN(Settings!$F$6:$F$13)&gt;0)*ISNUMBER(SEARCH(Settings!$F$6:$F$13,$O51)))=0),1,0))</f>
        <v/>
      </c>
      <c r="AM51">
        <f>IF($AI51=1,IFERROR(IF(VALUE($C51)&lt;100000000,VALUE($C51),1000000000),IFERROR(IF(VALUE(MID($C51,2,20))&lt;100000000,VALUE(MID($C51,2,20)),1000000000),1000000000))+ROW()/100000,"")</f>
        <v/>
      </c>
    </row>
    <row r="52">
      <c r="E52" s="14" t="n"/>
      <c r="M52" s="8">
        <f>IF($C52="","",L52*T52/100)</f>
        <v/>
      </c>
      <c r="S52" s="8" t="n"/>
      <c r="T52" s="8" t="n"/>
      <c r="W52">
        <f>IF($C52="","",IF($AL52=1,0,IF($AK52=1,Settings!$C$6,Settings!$C$7))*100)</f>
        <v/>
      </c>
      <c r="X52" s="8">
        <f>IF($C52="","",T52*W52/100)</f>
        <v/>
      </c>
      <c r="Y52" s="8">
        <f>IF($C52="","",T52-X52)</f>
        <v/>
      </c>
      <c r="Z52" s="8">
        <f>IF($C52="","",Y52-M52)</f>
        <v/>
      </c>
      <c r="AD52" s="8" t="n"/>
      <c r="AG52" s="14" t="n"/>
      <c r="AI52">
        <f>IF($C52="","",IF(COUNTIF($C$2:$C52,$C52)=1,1,0))</f>
        <v/>
      </c>
      <c r="AJ52">
        <f>IF($AI52=1,SUMPRODUCT(--($AM$2:$AM$7001&lt;$AM52))+1,"")</f>
        <v/>
      </c>
      <c r="AK52">
        <f>IF($C52="","",IF(OR($P52=TRUE(),$P52="TRUE"),1,0))</f>
        <v/>
      </c>
      <c r="AL52">
        <f>IF($C52="","",IF(AND($V52="Yes",SUMPRODUCT((LEN(Settings!$F$6:$F$13)&gt;0)*ISNUMBER(SEARCH(Settings!$F$6:$F$13,$O52)))=0),1,0))</f>
        <v/>
      </c>
      <c r="AM52">
        <f>IF($AI52=1,IFERROR(IF(VALUE($C52)&lt;100000000,VALUE($C52),1000000000),IFERROR(IF(VALUE(MID($C52,2,20))&lt;100000000,VALUE(MID($C52,2,20)),1000000000),1000000000))+ROW()/100000,"")</f>
        <v/>
      </c>
    </row>
    <row r="53">
      <c r="E53" s="14" t="n"/>
      <c r="M53" s="8">
        <f>IF($C53="","",L53*T53/100)</f>
        <v/>
      </c>
      <c r="S53" s="8" t="n"/>
      <c r="T53" s="8" t="n"/>
      <c r="W53">
        <f>IF($C53="","",IF($AL53=1,0,IF($AK53=1,Settings!$C$6,Settings!$C$7))*100)</f>
        <v/>
      </c>
      <c r="X53" s="8">
        <f>IF($C53="","",T53*W53/100)</f>
        <v/>
      </c>
      <c r="Y53" s="8">
        <f>IF($C53="","",T53-X53)</f>
        <v/>
      </c>
      <c r="Z53" s="8">
        <f>IF($C53="","",Y53-M53)</f>
        <v/>
      </c>
      <c r="AD53" s="8" t="n"/>
      <c r="AG53" s="14" t="n"/>
      <c r="AI53">
        <f>IF($C53="","",IF(COUNTIF($C$2:$C53,$C53)=1,1,0))</f>
        <v/>
      </c>
      <c r="AJ53">
        <f>IF($AI53=1,SUMPRODUCT(--($AM$2:$AM$7001&lt;$AM53))+1,"")</f>
        <v/>
      </c>
      <c r="AK53">
        <f>IF($C53="","",IF(OR($P53=TRUE(),$P53="TRUE"),1,0))</f>
        <v/>
      </c>
      <c r="AL53">
        <f>IF($C53="","",IF(AND($V53="Yes",SUMPRODUCT((LEN(Settings!$F$6:$F$13)&gt;0)*ISNUMBER(SEARCH(Settings!$F$6:$F$13,$O53)))=0),1,0))</f>
        <v/>
      </c>
      <c r="AM53">
        <f>IF($AI53=1,IFERROR(IF(VALUE($C53)&lt;100000000,VALUE($C53),1000000000),IFERROR(IF(VALUE(MID($C53,2,20))&lt;100000000,VALUE(MID($C53,2,20)),1000000000),1000000000))+ROW()/100000,"")</f>
        <v/>
      </c>
    </row>
    <row r="54">
      <c r="E54" s="14" t="n"/>
      <c r="M54" s="8">
        <f>IF($C54="","",L54*T54/100)</f>
        <v/>
      </c>
      <c r="S54" s="8" t="n"/>
      <c r="T54" s="8" t="n"/>
      <c r="W54">
        <f>IF($C54="","",IF($AL54=1,0,IF($AK54=1,Settings!$C$6,Settings!$C$7))*100)</f>
        <v/>
      </c>
      <c r="X54" s="8">
        <f>IF($C54="","",T54*W54/100)</f>
        <v/>
      </c>
      <c r="Y54" s="8">
        <f>IF($C54="","",T54-X54)</f>
        <v/>
      </c>
      <c r="Z54" s="8">
        <f>IF($C54="","",Y54-M54)</f>
        <v/>
      </c>
      <c r="AD54" s="8" t="n"/>
      <c r="AG54" s="14" t="n"/>
      <c r="AI54">
        <f>IF($C54="","",IF(COUNTIF($C$2:$C54,$C54)=1,1,0))</f>
        <v/>
      </c>
      <c r="AJ54">
        <f>IF($AI54=1,SUMPRODUCT(--($AM$2:$AM$7001&lt;$AM54))+1,"")</f>
        <v/>
      </c>
      <c r="AK54">
        <f>IF($C54="","",IF(OR($P54=TRUE(),$P54="TRUE"),1,0))</f>
        <v/>
      </c>
      <c r="AL54">
        <f>IF($C54="","",IF(AND($V54="Yes",SUMPRODUCT((LEN(Settings!$F$6:$F$13)&gt;0)*ISNUMBER(SEARCH(Settings!$F$6:$F$13,$O54)))=0),1,0))</f>
        <v/>
      </c>
      <c r="AM54">
        <f>IF($AI54=1,IFERROR(IF(VALUE($C54)&lt;100000000,VALUE($C54),1000000000),IFERROR(IF(VALUE(MID($C54,2,20))&lt;100000000,VALUE(MID($C54,2,20)),1000000000),1000000000))+ROW()/100000,"")</f>
        <v/>
      </c>
    </row>
    <row r="55">
      <c r="E55" s="14" t="n"/>
      <c r="M55" s="8">
        <f>IF($C55="","",L55*T55/100)</f>
        <v/>
      </c>
      <c r="S55" s="8" t="n"/>
      <c r="T55" s="8" t="n"/>
      <c r="W55">
        <f>IF($C55="","",IF($AL55=1,0,IF($AK55=1,Settings!$C$6,Settings!$C$7))*100)</f>
        <v/>
      </c>
      <c r="X55" s="8">
        <f>IF($C55="","",T55*W55/100)</f>
        <v/>
      </c>
      <c r="Y55" s="8">
        <f>IF($C55="","",T55-X55)</f>
        <v/>
      </c>
      <c r="Z55" s="8">
        <f>IF($C55="","",Y55-M55)</f>
        <v/>
      </c>
      <c r="AD55" s="8" t="n"/>
      <c r="AG55" s="14" t="n"/>
      <c r="AI55">
        <f>IF($C55="","",IF(COUNTIF($C$2:$C55,$C55)=1,1,0))</f>
        <v/>
      </c>
      <c r="AJ55">
        <f>IF($AI55=1,SUMPRODUCT(--($AM$2:$AM$7001&lt;$AM55))+1,"")</f>
        <v/>
      </c>
      <c r="AK55">
        <f>IF($C55="","",IF(OR($P55=TRUE(),$P55="TRUE"),1,0))</f>
        <v/>
      </c>
      <c r="AL55">
        <f>IF($C55="","",IF(AND($V55="Yes",SUMPRODUCT((LEN(Settings!$F$6:$F$13)&gt;0)*ISNUMBER(SEARCH(Settings!$F$6:$F$13,$O55)))=0),1,0))</f>
        <v/>
      </c>
      <c r="AM55">
        <f>IF($AI55=1,IFERROR(IF(VALUE($C55)&lt;100000000,VALUE($C55),1000000000),IFERROR(IF(VALUE(MID($C55,2,20))&lt;100000000,VALUE(MID($C55,2,20)),1000000000),1000000000))+ROW()/100000,"")</f>
        <v/>
      </c>
    </row>
    <row r="56">
      <c r="E56" s="14" t="n"/>
      <c r="M56" s="8">
        <f>IF($C56="","",L56*T56/100)</f>
        <v/>
      </c>
      <c r="S56" s="8" t="n"/>
      <c r="T56" s="8" t="n"/>
      <c r="W56">
        <f>IF($C56="","",IF($AL56=1,0,IF($AK56=1,Settings!$C$6,Settings!$C$7))*100)</f>
        <v/>
      </c>
      <c r="X56" s="8">
        <f>IF($C56="","",T56*W56/100)</f>
        <v/>
      </c>
      <c r="Y56" s="8">
        <f>IF($C56="","",T56-X56)</f>
        <v/>
      </c>
      <c r="Z56" s="8">
        <f>IF($C56="","",Y56-M56)</f>
        <v/>
      </c>
      <c r="AD56" s="8" t="n"/>
      <c r="AG56" s="14" t="n"/>
      <c r="AI56">
        <f>IF($C56="","",IF(COUNTIF($C$2:$C56,$C56)=1,1,0))</f>
        <v/>
      </c>
      <c r="AJ56">
        <f>IF($AI56=1,SUMPRODUCT(--($AM$2:$AM$7001&lt;$AM56))+1,"")</f>
        <v/>
      </c>
      <c r="AK56">
        <f>IF($C56="","",IF(OR($P56=TRUE(),$P56="TRUE"),1,0))</f>
        <v/>
      </c>
      <c r="AL56">
        <f>IF($C56="","",IF(AND($V56="Yes",SUMPRODUCT((LEN(Settings!$F$6:$F$13)&gt;0)*ISNUMBER(SEARCH(Settings!$F$6:$F$13,$O56)))=0),1,0))</f>
        <v/>
      </c>
      <c r="AM56">
        <f>IF($AI56=1,IFERROR(IF(VALUE($C56)&lt;100000000,VALUE($C56),1000000000),IFERROR(IF(VALUE(MID($C56,2,20))&lt;100000000,VALUE(MID($C56,2,20)),1000000000),1000000000))+ROW()/100000,"")</f>
        <v/>
      </c>
    </row>
    <row r="57">
      <c r="E57" s="14" t="n"/>
      <c r="M57" s="8">
        <f>IF($C57="","",L57*T57/100)</f>
        <v/>
      </c>
      <c r="S57" s="8" t="n"/>
      <c r="T57" s="8" t="n"/>
      <c r="W57">
        <f>IF($C57="","",IF($AL57=1,0,IF($AK57=1,Settings!$C$6,Settings!$C$7))*100)</f>
        <v/>
      </c>
      <c r="X57" s="8">
        <f>IF($C57="","",T57*W57/100)</f>
        <v/>
      </c>
      <c r="Y57" s="8">
        <f>IF($C57="","",T57-X57)</f>
        <v/>
      </c>
      <c r="Z57" s="8">
        <f>IF($C57="","",Y57-M57)</f>
        <v/>
      </c>
      <c r="AD57" s="8" t="n"/>
      <c r="AG57" s="14" t="n"/>
      <c r="AI57">
        <f>IF($C57="","",IF(COUNTIF($C$2:$C57,$C57)=1,1,0))</f>
        <v/>
      </c>
      <c r="AJ57">
        <f>IF($AI57=1,SUMPRODUCT(--($AM$2:$AM$7001&lt;$AM57))+1,"")</f>
        <v/>
      </c>
      <c r="AK57">
        <f>IF($C57="","",IF(OR($P57=TRUE(),$P57="TRUE"),1,0))</f>
        <v/>
      </c>
      <c r="AL57">
        <f>IF($C57="","",IF(AND($V57="Yes",SUMPRODUCT((LEN(Settings!$F$6:$F$13)&gt;0)*ISNUMBER(SEARCH(Settings!$F$6:$F$13,$O57)))=0),1,0))</f>
        <v/>
      </c>
      <c r="AM57">
        <f>IF($AI57=1,IFERROR(IF(VALUE($C57)&lt;100000000,VALUE($C57),1000000000),IFERROR(IF(VALUE(MID($C57,2,20))&lt;100000000,VALUE(MID($C57,2,20)),1000000000),1000000000))+ROW()/100000,"")</f>
        <v/>
      </c>
    </row>
    <row r="58">
      <c r="E58" s="14" t="n"/>
      <c r="M58" s="8">
        <f>IF($C58="","",L58*T58/100)</f>
        <v/>
      </c>
      <c r="S58" s="8" t="n"/>
      <c r="T58" s="8" t="n"/>
      <c r="W58">
        <f>IF($C58="","",IF($AL58=1,0,IF($AK58=1,Settings!$C$6,Settings!$C$7))*100)</f>
        <v/>
      </c>
      <c r="X58" s="8">
        <f>IF($C58="","",T58*W58/100)</f>
        <v/>
      </c>
      <c r="Y58" s="8">
        <f>IF($C58="","",T58-X58)</f>
        <v/>
      </c>
      <c r="Z58" s="8">
        <f>IF($C58="","",Y58-M58)</f>
        <v/>
      </c>
      <c r="AD58" s="8" t="n"/>
      <c r="AG58" s="14" t="n"/>
      <c r="AI58">
        <f>IF($C58="","",IF(COUNTIF($C$2:$C58,$C58)=1,1,0))</f>
        <v/>
      </c>
      <c r="AJ58">
        <f>IF($AI58=1,SUMPRODUCT(--($AM$2:$AM$7001&lt;$AM58))+1,"")</f>
        <v/>
      </c>
      <c r="AK58">
        <f>IF($C58="","",IF(OR($P58=TRUE(),$P58="TRUE"),1,0))</f>
        <v/>
      </c>
      <c r="AL58">
        <f>IF($C58="","",IF(AND($V58="Yes",SUMPRODUCT((LEN(Settings!$F$6:$F$13)&gt;0)*ISNUMBER(SEARCH(Settings!$F$6:$F$13,$O58)))=0),1,0))</f>
        <v/>
      </c>
      <c r="AM58">
        <f>IF($AI58=1,IFERROR(IF(VALUE($C58)&lt;100000000,VALUE($C58),1000000000),IFERROR(IF(VALUE(MID($C58,2,20))&lt;100000000,VALUE(MID($C58,2,20)),1000000000),1000000000))+ROW()/100000,"")</f>
        <v/>
      </c>
    </row>
    <row r="59">
      <c r="E59" s="14" t="n"/>
      <c r="M59" s="8">
        <f>IF($C59="","",L59*T59/100)</f>
        <v/>
      </c>
      <c r="S59" s="8" t="n"/>
      <c r="T59" s="8" t="n"/>
      <c r="W59">
        <f>IF($C59="","",IF($AL59=1,0,IF($AK59=1,Settings!$C$6,Settings!$C$7))*100)</f>
        <v/>
      </c>
      <c r="X59" s="8">
        <f>IF($C59="","",T59*W59/100)</f>
        <v/>
      </c>
      <c r="Y59" s="8">
        <f>IF($C59="","",T59-X59)</f>
        <v/>
      </c>
      <c r="Z59" s="8">
        <f>IF($C59="","",Y59-M59)</f>
        <v/>
      </c>
      <c r="AD59" s="8" t="n"/>
      <c r="AG59" s="14" t="n"/>
      <c r="AI59">
        <f>IF($C59="","",IF(COUNTIF($C$2:$C59,$C59)=1,1,0))</f>
        <v/>
      </c>
      <c r="AJ59">
        <f>IF($AI59=1,SUMPRODUCT(--($AM$2:$AM$7001&lt;$AM59))+1,"")</f>
        <v/>
      </c>
      <c r="AK59">
        <f>IF($C59="","",IF(OR($P59=TRUE(),$P59="TRUE"),1,0))</f>
        <v/>
      </c>
      <c r="AL59">
        <f>IF($C59="","",IF(AND($V59="Yes",SUMPRODUCT((LEN(Settings!$F$6:$F$13)&gt;0)*ISNUMBER(SEARCH(Settings!$F$6:$F$13,$O59)))=0),1,0))</f>
        <v/>
      </c>
      <c r="AM59">
        <f>IF($AI59=1,IFERROR(IF(VALUE($C59)&lt;100000000,VALUE($C59),1000000000),IFERROR(IF(VALUE(MID($C59,2,20))&lt;100000000,VALUE(MID($C59,2,20)),1000000000),1000000000))+ROW()/100000,"")</f>
        <v/>
      </c>
    </row>
    <row r="60">
      <c r="E60" s="14" t="n"/>
      <c r="M60" s="8">
        <f>IF($C60="","",L60*T60/100)</f>
        <v/>
      </c>
      <c r="S60" s="8" t="n"/>
      <c r="T60" s="8" t="n"/>
      <c r="W60">
        <f>IF($C60="","",IF($AL60=1,0,IF($AK60=1,Settings!$C$6,Settings!$C$7))*100)</f>
        <v/>
      </c>
      <c r="X60" s="8">
        <f>IF($C60="","",T60*W60/100)</f>
        <v/>
      </c>
      <c r="Y60" s="8">
        <f>IF($C60="","",T60-X60)</f>
        <v/>
      </c>
      <c r="Z60" s="8">
        <f>IF($C60="","",Y60-M60)</f>
        <v/>
      </c>
      <c r="AD60" s="8" t="n"/>
      <c r="AG60" s="14" t="n"/>
      <c r="AI60">
        <f>IF($C60="","",IF(COUNTIF($C$2:$C60,$C60)=1,1,0))</f>
        <v/>
      </c>
      <c r="AJ60">
        <f>IF($AI60=1,SUMPRODUCT(--($AM$2:$AM$7001&lt;$AM60))+1,"")</f>
        <v/>
      </c>
      <c r="AK60">
        <f>IF($C60="","",IF(OR($P60=TRUE(),$P60="TRUE"),1,0))</f>
        <v/>
      </c>
      <c r="AL60">
        <f>IF($C60="","",IF(AND($V60="Yes",SUMPRODUCT((LEN(Settings!$F$6:$F$13)&gt;0)*ISNUMBER(SEARCH(Settings!$F$6:$F$13,$O60)))=0),1,0))</f>
        <v/>
      </c>
      <c r="AM60">
        <f>IF($AI60=1,IFERROR(IF(VALUE($C60)&lt;100000000,VALUE($C60),1000000000),IFERROR(IF(VALUE(MID($C60,2,20))&lt;100000000,VALUE(MID($C60,2,20)),1000000000),1000000000))+ROW()/100000,"")</f>
        <v/>
      </c>
    </row>
    <row r="61">
      <c r="E61" s="14" t="n"/>
      <c r="M61" s="8">
        <f>IF($C61="","",L61*T61/100)</f>
        <v/>
      </c>
      <c r="S61" s="8" t="n"/>
      <c r="T61" s="8" t="n"/>
      <c r="W61">
        <f>IF($C61="","",IF($AL61=1,0,IF($AK61=1,Settings!$C$6,Settings!$C$7))*100)</f>
        <v/>
      </c>
      <c r="X61" s="8">
        <f>IF($C61="","",T61*W61/100)</f>
        <v/>
      </c>
      <c r="Y61" s="8">
        <f>IF($C61="","",T61-X61)</f>
        <v/>
      </c>
      <c r="Z61" s="8">
        <f>IF($C61="","",Y61-M61)</f>
        <v/>
      </c>
      <c r="AD61" s="8" t="n"/>
      <c r="AG61" s="14" t="n"/>
      <c r="AI61">
        <f>IF($C61="","",IF(COUNTIF($C$2:$C61,$C61)=1,1,0))</f>
        <v/>
      </c>
      <c r="AJ61">
        <f>IF($AI61=1,SUMPRODUCT(--($AM$2:$AM$7001&lt;$AM61))+1,"")</f>
        <v/>
      </c>
      <c r="AK61">
        <f>IF($C61="","",IF(OR($P61=TRUE(),$P61="TRUE"),1,0))</f>
        <v/>
      </c>
      <c r="AL61">
        <f>IF($C61="","",IF(AND($V61="Yes",SUMPRODUCT((LEN(Settings!$F$6:$F$13)&gt;0)*ISNUMBER(SEARCH(Settings!$F$6:$F$13,$O61)))=0),1,0))</f>
        <v/>
      </c>
      <c r="AM61">
        <f>IF($AI61=1,IFERROR(IF(VALUE($C61)&lt;100000000,VALUE($C61),1000000000),IFERROR(IF(VALUE(MID($C61,2,20))&lt;100000000,VALUE(MID($C61,2,20)),1000000000),1000000000))+ROW()/100000,"")</f>
        <v/>
      </c>
    </row>
    <row r="62">
      <c r="E62" s="14" t="n"/>
      <c r="M62" s="8">
        <f>IF($C62="","",L62*T62/100)</f>
        <v/>
      </c>
      <c r="S62" s="8" t="n"/>
      <c r="T62" s="8" t="n"/>
      <c r="W62">
        <f>IF($C62="","",IF($AL62=1,0,IF($AK62=1,Settings!$C$6,Settings!$C$7))*100)</f>
        <v/>
      </c>
      <c r="X62" s="8">
        <f>IF($C62="","",T62*W62/100)</f>
        <v/>
      </c>
      <c r="Y62" s="8">
        <f>IF($C62="","",T62-X62)</f>
        <v/>
      </c>
      <c r="Z62" s="8">
        <f>IF($C62="","",Y62-M62)</f>
        <v/>
      </c>
      <c r="AD62" s="8" t="n"/>
      <c r="AG62" s="14" t="n"/>
      <c r="AI62">
        <f>IF($C62="","",IF(COUNTIF($C$2:$C62,$C62)=1,1,0))</f>
        <v/>
      </c>
      <c r="AJ62">
        <f>IF($AI62=1,SUMPRODUCT(--($AM$2:$AM$7001&lt;$AM62))+1,"")</f>
        <v/>
      </c>
      <c r="AK62">
        <f>IF($C62="","",IF(OR($P62=TRUE(),$P62="TRUE"),1,0))</f>
        <v/>
      </c>
      <c r="AL62">
        <f>IF($C62="","",IF(AND($V62="Yes",SUMPRODUCT((LEN(Settings!$F$6:$F$13)&gt;0)*ISNUMBER(SEARCH(Settings!$F$6:$F$13,$O62)))=0),1,0))</f>
        <v/>
      </c>
      <c r="AM62">
        <f>IF($AI62=1,IFERROR(IF(VALUE($C62)&lt;100000000,VALUE($C62),1000000000),IFERROR(IF(VALUE(MID($C62,2,20))&lt;100000000,VALUE(MID($C62,2,20)),1000000000),1000000000))+ROW()/100000,"")</f>
        <v/>
      </c>
    </row>
    <row r="63">
      <c r="E63" s="14" t="n"/>
      <c r="M63" s="8">
        <f>IF($C63="","",L63*T63/100)</f>
        <v/>
      </c>
      <c r="S63" s="8" t="n"/>
      <c r="T63" s="8" t="n"/>
      <c r="W63">
        <f>IF($C63="","",IF($AL63=1,0,IF($AK63=1,Settings!$C$6,Settings!$C$7))*100)</f>
        <v/>
      </c>
      <c r="X63" s="8">
        <f>IF($C63="","",T63*W63/100)</f>
        <v/>
      </c>
      <c r="Y63" s="8">
        <f>IF($C63="","",T63-X63)</f>
        <v/>
      </c>
      <c r="Z63" s="8">
        <f>IF($C63="","",Y63-M63)</f>
        <v/>
      </c>
      <c r="AD63" s="8" t="n"/>
      <c r="AG63" s="14" t="n"/>
      <c r="AI63">
        <f>IF($C63="","",IF(COUNTIF($C$2:$C63,$C63)=1,1,0))</f>
        <v/>
      </c>
      <c r="AJ63">
        <f>IF($AI63=1,SUMPRODUCT(--($AM$2:$AM$7001&lt;$AM63))+1,"")</f>
        <v/>
      </c>
      <c r="AK63">
        <f>IF($C63="","",IF(OR($P63=TRUE(),$P63="TRUE"),1,0))</f>
        <v/>
      </c>
      <c r="AL63">
        <f>IF($C63="","",IF(AND($V63="Yes",SUMPRODUCT((LEN(Settings!$F$6:$F$13)&gt;0)*ISNUMBER(SEARCH(Settings!$F$6:$F$13,$O63)))=0),1,0))</f>
        <v/>
      </c>
      <c r="AM63">
        <f>IF($AI63=1,IFERROR(IF(VALUE($C63)&lt;100000000,VALUE($C63),1000000000),IFERROR(IF(VALUE(MID($C63,2,20))&lt;100000000,VALUE(MID($C63,2,20)),1000000000),1000000000))+ROW()/100000,"")</f>
        <v/>
      </c>
    </row>
    <row r="64">
      <c r="E64" s="14" t="n"/>
      <c r="M64" s="8">
        <f>IF($C64="","",L64*T64/100)</f>
        <v/>
      </c>
      <c r="S64" s="8" t="n"/>
      <c r="T64" s="8" t="n"/>
      <c r="W64">
        <f>IF($C64="","",IF($AL64=1,0,IF($AK64=1,Settings!$C$6,Settings!$C$7))*100)</f>
        <v/>
      </c>
      <c r="X64" s="8">
        <f>IF($C64="","",T64*W64/100)</f>
        <v/>
      </c>
      <c r="Y64" s="8">
        <f>IF($C64="","",T64-X64)</f>
        <v/>
      </c>
      <c r="Z64" s="8">
        <f>IF($C64="","",Y64-M64)</f>
        <v/>
      </c>
      <c r="AD64" s="8" t="n"/>
      <c r="AG64" s="14" t="n"/>
      <c r="AI64">
        <f>IF($C64="","",IF(COUNTIF($C$2:$C64,$C64)=1,1,0))</f>
        <v/>
      </c>
      <c r="AJ64">
        <f>IF($AI64=1,SUMPRODUCT(--($AM$2:$AM$7001&lt;$AM64))+1,"")</f>
        <v/>
      </c>
      <c r="AK64">
        <f>IF($C64="","",IF(OR($P64=TRUE(),$P64="TRUE"),1,0))</f>
        <v/>
      </c>
      <c r="AL64">
        <f>IF($C64="","",IF(AND($V64="Yes",SUMPRODUCT((LEN(Settings!$F$6:$F$13)&gt;0)*ISNUMBER(SEARCH(Settings!$F$6:$F$13,$O64)))=0),1,0))</f>
        <v/>
      </c>
      <c r="AM64">
        <f>IF($AI64=1,IFERROR(IF(VALUE($C64)&lt;100000000,VALUE($C64),1000000000),IFERROR(IF(VALUE(MID($C64,2,20))&lt;100000000,VALUE(MID($C64,2,20)),1000000000),1000000000))+ROW()/100000,"")</f>
        <v/>
      </c>
    </row>
    <row r="65">
      <c r="E65" s="14" t="n"/>
      <c r="M65" s="8">
        <f>IF($C65="","",L65*T65/100)</f>
        <v/>
      </c>
      <c r="S65" s="8" t="n"/>
      <c r="T65" s="8" t="n"/>
      <c r="W65">
        <f>IF($C65="","",IF($AL65=1,0,IF($AK65=1,Settings!$C$6,Settings!$C$7))*100)</f>
        <v/>
      </c>
      <c r="X65" s="8">
        <f>IF($C65="","",T65*W65/100)</f>
        <v/>
      </c>
      <c r="Y65" s="8">
        <f>IF($C65="","",T65-X65)</f>
        <v/>
      </c>
      <c r="Z65" s="8">
        <f>IF($C65="","",Y65-M65)</f>
        <v/>
      </c>
      <c r="AD65" s="8" t="n"/>
      <c r="AG65" s="14" t="n"/>
      <c r="AI65">
        <f>IF($C65="","",IF(COUNTIF($C$2:$C65,$C65)=1,1,0))</f>
        <v/>
      </c>
      <c r="AJ65">
        <f>IF($AI65=1,SUMPRODUCT(--($AM$2:$AM$7001&lt;$AM65))+1,"")</f>
        <v/>
      </c>
      <c r="AK65">
        <f>IF($C65="","",IF(OR($P65=TRUE(),$P65="TRUE"),1,0))</f>
        <v/>
      </c>
      <c r="AL65">
        <f>IF($C65="","",IF(AND($V65="Yes",SUMPRODUCT((LEN(Settings!$F$6:$F$13)&gt;0)*ISNUMBER(SEARCH(Settings!$F$6:$F$13,$O65)))=0),1,0))</f>
        <v/>
      </c>
      <c r="AM65">
        <f>IF($AI65=1,IFERROR(IF(VALUE($C65)&lt;100000000,VALUE($C65),1000000000),IFERROR(IF(VALUE(MID($C65,2,20))&lt;100000000,VALUE(MID($C65,2,20)),1000000000),1000000000))+ROW()/100000,"")</f>
        <v/>
      </c>
    </row>
    <row r="66">
      <c r="E66" s="14" t="n"/>
      <c r="M66" s="8">
        <f>IF($C66="","",L66*T66/100)</f>
        <v/>
      </c>
      <c r="S66" s="8" t="n"/>
      <c r="T66" s="8" t="n"/>
      <c r="W66">
        <f>IF($C66="","",IF($AL66=1,0,IF($AK66=1,Settings!$C$6,Settings!$C$7))*100)</f>
        <v/>
      </c>
      <c r="X66" s="8">
        <f>IF($C66="","",T66*W66/100)</f>
        <v/>
      </c>
      <c r="Y66" s="8">
        <f>IF($C66="","",T66-X66)</f>
        <v/>
      </c>
      <c r="Z66" s="8">
        <f>IF($C66="","",Y66-M66)</f>
        <v/>
      </c>
      <c r="AD66" s="8" t="n"/>
      <c r="AG66" s="14" t="n"/>
      <c r="AI66">
        <f>IF($C66="","",IF(COUNTIF($C$2:$C66,$C66)=1,1,0))</f>
        <v/>
      </c>
      <c r="AJ66">
        <f>IF($AI66=1,SUMPRODUCT(--($AM$2:$AM$7001&lt;$AM66))+1,"")</f>
        <v/>
      </c>
      <c r="AK66">
        <f>IF($C66="","",IF(OR($P66=TRUE(),$P66="TRUE"),1,0))</f>
        <v/>
      </c>
      <c r="AL66">
        <f>IF($C66="","",IF(AND($V66="Yes",SUMPRODUCT((LEN(Settings!$F$6:$F$13)&gt;0)*ISNUMBER(SEARCH(Settings!$F$6:$F$13,$O66)))=0),1,0))</f>
        <v/>
      </c>
      <c r="AM66">
        <f>IF($AI66=1,IFERROR(IF(VALUE($C66)&lt;100000000,VALUE($C66),1000000000),IFERROR(IF(VALUE(MID($C66,2,20))&lt;100000000,VALUE(MID($C66,2,20)),1000000000),1000000000))+ROW()/100000,"")</f>
        <v/>
      </c>
    </row>
    <row r="67">
      <c r="E67" s="14" t="n"/>
      <c r="M67" s="8">
        <f>IF($C67="","",L67*T67/100)</f>
        <v/>
      </c>
      <c r="S67" s="8" t="n"/>
      <c r="T67" s="8" t="n"/>
      <c r="W67">
        <f>IF($C67="","",IF($AL67=1,0,IF($AK67=1,Settings!$C$6,Settings!$C$7))*100)</f>
        <v/>
      </c>
      <c r="X67" s="8">
        <f>IF($C67="","",T67*W67/100)</f>
        <v/>
      </c>
      <c r="Y67" s="8">
        <f>IF($C67="","",T67-X67)</f>
        <v/>
      </c>
      <c r="Z67" s="8">
        <f>IF($C67="","",Y67-M67)</f>
        <v/>
      </c>
      <c r="AD67" s="8" t="n"/>
      <c r="AG67" s="14" t="n"/>
      <c r="AI67">
        <f>IF($C67="","",IF(COUNTIF($C$2:$C67,$C67)=1,1,0))</f>
        <v/>
      </c>
      <c r="AJ67">
        <f>IF($AI67=1,SUMPRODUCT(--($AM$2:$AM$7001&lt;$AM67))+1,"")</f>
        <v/>
      </c>
      <c r="AK67">
        <f>IF($C67="","",IF(OR($P67=TRUE(),$P67="TRUE"),1,0))</f>
        <v/>
      </c>
      <c r="AL67">
        <f>IF($C67="","",IF(AND($V67="Yes",SUMPRODUCT((LEN(Settings!$F$6:$F$13)&gt;0)*ISNUMBER(SEARCH(Settings!$F$6:$F$13,$O67)))=0),1,0))</f>
        <v/>
      </c>
      <c r="AM67">
        <f>IF($AI67=1,IFERROR(IF(VALUE($C67)&lt;100000000,VALUE($C67),1000000000),IFERROR(IF(VALUE(MID($C67,2,20))&lt;100000000,VALUE(MID($C67,2,20)),1000000000),1000000000))+ROW()/100000,"")</f>
        <v/>
      </c>
    </row>
    <row r="68">
      <c r="E68" s="14" t="n"/>
      <c r="M68" s="8">
        <f>IF($C68="","",L68*T68/100)</f>
        <v/>
      </c>
      <c r="S68" s="8" t="n"/>
      <c r="T68" s="8" t="n"/>
      <c r="W68">
        <f>IF($C68="","",IF($AL68=1,0,IF($AK68=1,Settings!$C$6,Settings!$C$7))*100)</f>
        <v/>
      </c>
      <c r="X68" s="8">
        <f>IF($C68="","",T68*W68/100)</f>
        <v/>
      </c>
      <c r="Y68" s="8">
        <f>IF($C68="","",T68-X68)</f>
        <v/>
      </c>
      <c r="Z68" s="8">
        <f>IF($C68="","",Y68-M68)</f>
        <v/>
      </c>
      <c r="AD68" s="8" t="n"/>
      <c r="AG68" s="14" t="n"/>
      <c r="AI68">
        <f>IF($C68="","",IF(COUNTIF($C$2:$C68,$C68)=1,1,0))</f>
        <v/>
      </c>
      <c r="AJ68">
        <f>IF($AI68=1,SUMPRODUCT(--($AM$2:$AM$7001&lt;$AM68))+1,"")</f>
        <v/>
      </c>
      <c r="AK68">
        <f>IF($C68="","",IF(OR($P68=TRUE(),$P68="TRUE"),1,0))</f>
        <v/>
      </c>
      <c r="AL68">
        <f>IF($C68="","",IF(AND($V68="Yes",SUMPRODUCT((LEN(Settings!$F$6:$F$13)&gt;0)*ISNUMBER(SEARCH(Settings!$F$6:$F$13,$O68)))=0),1,0))</f>
        <v/>
      </c>
      <c r="AM68">
        <f>IF($AI68=1,IFERROR(IF(VALUE($C68)&lt;100000000,VALUE($C68),1000000000),IFERROR(IF(VALUE(MID($C68,2,20))&lt;100000000,VALUE(MID($C68,2,20)),1000000000),1000000000))+ROW()/100000,"")</f>
        <v/>
      </c>
    </row>
    <row r="69">
      <c r="E69" s="14" t="n"/>
      <c r="M69" s="8">
        <f>IF($C69="","",L69*T69/100)</f>
        <v/>
      </c>
      <c r="S69" s="8" t="n"/>
      <c r="T69" s="8" t="n"/>
      <c r="W69">
        <f>IF($C69="","",IF($AL69=1,0,IF($AK69=1,Settings!$C$6,Settings!$C$7))*100)</f>
        <v/>
      </c>
      <c r="X69" s="8">
        <f>IF($C69="","",T69*W69/100)</f>
        <v/>
      </c>
      <c r="Y69" s="8">
        <f>IF($C69="","",T69-X69)</f>
        <v/>
      </c>
      <c r="Z69" s="8">
        <f>IF($C69="","",Y69-M69)</f>
        <v/>
      </c>
      <c r="AD69" s="8" t="n"/>
      <c r="AG69" s="14" t="n"/>
      <c r="AI69">
        <f>IF($C69="","",IF(COUNTIF($C$2:$C69,$C69)=1,1,0))</f>
        <v/>
      </c>
      <c r="AJ69">
        <f>IF($AI69=1,SUMPRODUCT(--($AM$2:$AM$7001&lt;$AM69))+1,"")</f>
        <v/>
      </c>
      <c r="AK69">
        <f>IF($C69="","",IF(OR($P69=TRUE(),$P69="TRUE"),1,0))</f>
        <v/>
      </c>
      <c r="AL69">
        <f>IF($C69="","",IF(AND($V69="Yes",SUMPRODUCT((LEN(Settings!$F$6:$F$13)&gt;0)*ISNUMBER(SEARCH(Settings!$F$6:$F$13,$O69)))=0),1,0))</f>
        <v/>
      </c>
      <c r="AM69">
        <f>IF($AI69=1,IFERROR(IF(VALUE($C69)&lt;100000000,VALUE($C69),1000000000),IFERROR(IF(VALUE(MID($C69,2,20))&lt;100000000,VALUE(MID($C69,2,20)),1000000000),1000000000))+ROW()/100000,"")</f>
        <v/>
      </c>
    </row>
    <row r="70">
      <c r="E70" s="14" t="n"/>
      <c r="M70" s="8">
        <f>IF($C70="","",L70*T70/100)</f>
        <v/>
      </c>
      <c r="S70" s="8" t="n"/>
      <c r="T70" s="8" t="n"/>
      <c r="W70">
        <f>IF($C70="","",IF($AL70=1,0,IF($AK70=1,Settings!$C$6,Settings!$C$7))*100)</f>
        <v/>
      </c>
      <c r="X70" s="8">
        <f>IF($C70="","",T70*W70/100)</f>
        <v/>
      </c>
      <c r="Y70" s="8">
        <f>IF($C70="","",T70-X70)</f>
        <v/>
      </c>
      <c r="Z70" s="8">
        <f>IF($C70="","",Y70-M70)</f>
        <v/>
      </c>
      <c r="AD70" s="8" t="n"/>
      <c r="AG70" s="14" t="n"/>
      <c r="AI70">
        <f>IF($C70="","",IF(COUNTIF($C$2:$C70,$C70)=1,1,0))</f>
        <v/>
      </c>
      <c r="AJ70">
        <f>IF($AI70=1,SUMPRODUCT(--($AM$2:$AM$7001&lt;$AM70))+1,"")</f>
        <v/>
      </c>
      <c r="AK70">
        <f>IF($C70="","",IF(OR($P70=TRUE(),$P70="TRUE"),1,0))</f>
        <v/>
      </c>
      <c r="AL70">
        <f>IF($C70="","",IF(AND($V70="Yes",SUMPRODUCT((LEN(Settings!$F$6:$F$13)&gt;0)*ISNUMBER(SEARCH(Settings!$F$6:$F$13,$O70)))=0),1,0))</f>
        <v/>
      </c>
      <c r="AM70">
        <f>IF($AI70=1,IFERROR(IF(VALUE($C70)&lt;100000000,VALUE($C70),1000000000),IFERROR(IF(VALUE(MID($C70,2,20))&lt;100000000,VALUE(MID($C70,2,20)),1000000000),1000000000))+ROW()/100000,"")</f>
        <v/>
      </c>
    </row>
    <row r="71">
      <c r="E71" s="14" t="n"/>
      <c r="M71" s="8">
        <f>IF($C71="","",L71*T71/100)</f>
        <v/>
      </c>
      <c r="S71" s="8" t="n"/>
      <c r="T71" s="8" t="n"/>
      <c r="W71">
        <f>IF($C71="","",IF($AL71=1,0,IF($AK71=1,Settings!$C$6,Settings!$C$7))*100)</f>
        <v/>
      </c>
      <c r="X71" s="8">
        <f>IF($C71="","",T71*W71/100)</f>
        <v/>
      </c>
      <c r="Y71" s="8">
        <f>IF($C71="","",T71-X71)</f>
        <v/>
      </c>
      <c r="Z71" s="8">
        <f>IF($C71="","",Y71-M71)</f>
        <v/>
      </c>
      <c r="AD71" s="8" t="n"/>
      <c r="AG71" s="14" t="n"/>
      <c r="AI71">
        <f>IF($C71="","",IF(COUNTIF($C$2:$C71,$C71)=1,1,0))</f>
        <v/>
      </c>
      <c r="AJ71">
        <f>IF($AI71=1,SUMPRODUCT(--($AM$2:$AM$7001&lt;$AM71))+1,"")</f>
        <v/>
      </c>
      <c r="AK71">
        <f>IF($C71="","",IF(OR($P71=TRUE(),$P71="TRUE"),1,0))</f>
        <v/>
      </c>
      <c r="AL71">
        <f>IF($C71="","",IF(AND($V71="Yes",SUMPRODUCT((LEN(Settings!$F$6:$F$13)&gt;0)*ISNUMBER(SEARCH(Settings!$F$6:$F$13,$O71)))=0),1,0))</f>
        <v/>
      </c>
      <c r="AM71">
        <f>IF($AI71=1,IFERROR(IF(VALUE($C71)&lt;100000000,VALUE($C71),1000000000),IFERROR(IF(VALUE(MID($C71,2,20))&lt;100000000,VALUE(MID($C71,2,20)),1000000000),1000000000))+ROW()/100000,"")</f>
        <v/>
      </c>
    </row>
    <row r="72">
      <c r="E72" s="14" t="n"/>
      <c r="M72" s="8">
        <f>IF($C72="","",L72*T72/100)</f>
        <v/>
      </c>
      <c r="S72" s="8" t="n"/>
      <c r="T72" s="8" t="n"/>
      <c r="W72">
        <f>IF($C72="","",IF($AL72=1,0,IF($AK72=1,Settings!$C$6,Settings!$C$7))*100)</f>
        <v/>
      </c>
      <c r="X72" s="8">
        <f>IF($C72="","",T72*W72/100)</f>
        <v/>
      </c>
      <c r="Y72" s="8">
        <f>IF($C72="","",T72-X72)</f>
        <v/>
      </c>
      <c r="Z72" s="8">
        <f>IF($C72="","",Y72-M72)</f>
        <v/>
      </c>
      <c r="AD72" s="8" t="n"/>
      <c r="AG72" s="14" t="n"/>
      <c r="AI72">
        <f>IF($C72="","",IF(COUNTIF($C$2:$C72,$C72)=1,1,0))</f>
        <v/>
      </c>
      <c r="AJ72">
        <f>IF($AI72=1,SUMPRODUCT(--($AM$2:$AM$7001&lt;$AM72))+1,"")</f>
        <v/>
      </c>
      <c r="AK72">
        <f>IF($C72="","",IF(OR($P72=TRUE(),$P72="TRUE"),1,0))</f>
        <v/>
      </c>
      <c r="AL72">
        <f>IF($C72="","",IF(AND($V72="Yes",SUMPRODUCT((LEN(Settings!$F$6:$F$13)&gt;0)*ISNUMBER(SEARCH(Settings!$F$6:$F$13,$O72)))=0),1,0))</f>
        <v/>
      </c>
      <c r="AM72">
        <f>IF($AI72=1,IFERROR(IF(VALUE($C72)&lt;100000000,VALUE($C72),1000000000),IFERROR(IF(VALUE(MID($C72,2,20))&lt;100000000,VALUE(MID($C72,2,20)),1000000000),1000000000))+ROW()/100000,"")</f>
        <v/>
      </c>
    </row>
    <row r="73">
      <c r="E73" s="14" t="n"/>
      <c r="M73" s="8">
        <f>IF($C73="","",L73*T73/100)</f>
        <v/>
      </c>
      <c r="S73" s="8" t="n"/>
      <c r="T73" s="8" t="n"/>
      <c r="W73">
        <f>IF($C73="","",IF($AL73=1,0,IF($AK73=1,Settings!$C$6,Settings!$C$7))*100)</f>
        <v/>
      </c>
      <c r="X73" s="8">
        <f>IF($C73="","",T73*W73/100)</f>
        <v/>
      </c>
      <c r="Y73" s="8">
        <f>IF($C73="","",T73-X73)</f>
        <v/>
      </c>
      <c r="Z73" s="8">
        <f>IF($C73="","",Y73-M73)</f>
        <v/>
      </c>
      <c r="AD73" s="8" t="n"/>
      <c r="AG73" s="14" t="n"/>
      <c r="AI73">
        <f>IF($C73="","",IF(COUNTIF($C$2:$C73,$C73)=1,1,0))</f>
        <v/>
      </c>
      <c r="AJ73">
        <f>IF($AI73=1,SUMPRODUCT(--($AM$2:$AM$7001&lt;$AM73))+1,"")</f>
        <v/>
      </c>
      <c r="AK73">
        <f>IF($C73="","",IF(OR($P73=TRUE(),$P73="TRUE"),1,0))</f>
        <v/>
      </c>
      <c r="AL73">
        <f>IF($C73="","",IF(AND($V73="Yes",SUMPRODUCT((LEN(Settings!$F$6:$F$13)&gt;0)*ISNUMBER(SEARCH(Settings!$F$6:$F$13,$O73)))=0),1,0))</f>
        <v/>
      </c>
      <c r="AM73">
        <f>IF($AI73=1,IFERROR(IF(VALUE($C73)&lt;100000000,VALUE($C73),1000000000),IFERROR(IF(VALUE(MID($C73,2,20))&lt;100000000,VALUE(MID($C73,2,20)),1000000000),1000000000))+ROW()/100000,"")</f>
        <v/>
      </c>
    </row>
    <row r="74">
      <c r="E74" s="14" t="n"/>
      <c r="M74" s="8">
        <f>IF($C74="","",L74*T74/100)</f>
        <v/>
      </c>
      <c r="S74" s="8" t="n"/>
      <c r="T74" s="8" t="n"/>
      <c r="W74">
        <f>IF($C74="","",IF($AL74=1,0,IF($AK74=1,Settings!$C$6,Settings!$C$7))*100)</f>
        <v/>
      </c>
      <c r="X74" s="8">
        <f>IF($C74="","",T74*W74/100)</f>
        <v/>
      </c>
      <c r="Y74" s="8">
        <f>IF($C74="","",T74-X74)</f>
        <v/>
      </c>
      <c r="Z74" s="8">
        <f>IF($C74="","",Y74-M74)</f>
        <v/>
      </c>
      <c r="AD74" s="8" t="n"/>
      <c r="AG74" s="14" t="n"/>
      <c r="AI74">
        <f>IF($C74="","",IF(COUNTIF($C$2:$C74,$C74)=1,1,0))</f>
        <v/>
      </c>
      <c r="AJ74">
        <f>IF($AI74=1,SUMPRODUCT(--($AM$2:$AM$7001&lt;$AM74))+1,"")</f>
        <v/>
      </c>
      <c r="AK74">
        <f>IF($C74="","",IF(OR($P74=TRUE(),$P74="TRUE"),1,0))</f>
        <v/>
      </c>
      <c r="AL74">
        <f>IF($C74="","",IF(AND($V74="Yes",SUMPRODUCT((LEN(Settings!$F$6:$F$13)&gt;0)*ISNUMBER(SEARCH(Settings!$F$6:$F$13,$O74)))=0),1,0))</f>
        <v/>
      </c>
      <c r="AM74">
        <f>IF($AI74=1,IFERROR(IF(VALUE($C74)&lt;100000000,VALUE($C74),1000000000),IFERROR(IF(VALUE(MID($C74,2,20))&lt;100000000,VALUE(MID($C74,2,20)),1000000000),1000000000))+ROW()/100000,"")</f>
        <v/>
      </c>
    </row>
    <row r="75">
      <c r="E75" s="14" t="n"/>
      <c r="M75" s="8">
        <f>IF($C75="","",L75*T75/100)</f>
        <v/>
      </c>
      <c r="S75" s="8" t="n"/>
      <c r="T75" s="8" t="n"/>
      <c r="W75">
        <f>IF($C75="","",IF($AL75=1,0,IF($AK75=1,Settings!$C$6,Settings!$C$7))*100)</f>
        <v/>
      </c>
      <c r="X75" s="8">
        <f>IF($C75="","",T75*W75/100)</f>
        <v/>
      </c>
      <c r="Y75" s="8">
        <f>IF($C75="","",T75-X75)</f>
        <v/>
      </c>
      <c r="Z75" s="8">
        <f>IF($C75="","",Y75-M75)</f>
        <v/>
      </c>
      <c r="AD75" s="8" t="n"/>
      <c r="AG75" s="14" t="n"/>
      <c r="AI75">
        <f>IF($C75="","",IF(COUNTIF($C$2:$C75,$C75)=1,1,0))</f>
        <v/>
      </c>
      <c r="AJ75">
        <f>IF($AI75=1,SUMPRODUCT(--($AM$2:$AM$7001&lt;$AM75))+1,"")</f>
        <v/>
      </c>
      <c r="AK75">
        <f>IF($C75="","",IF(OR($P75=TRUE(),$P75="TRUE"),1,0))</f>
        <v/>
      </c>
      <c r="AL75">
        <f>IF($C75="","",IF(AND($V75="Yes",SUMPRODUCT((LEN(Settings!$F$6:$F$13)&gt;0)*ISNUMBER(SEARCH(Settings!$F$6:$F$13,$O75)))=0),1,0))</f>
        <v/>
      </c>
      <c r="AM75">
        <f>IF($AI75=1,IFERROR(IF(VALUE($C75)&lt;100000000,VALUE($C75),1000000000),IFERROR(IF(VALUE(MID($C75,2,20))&lt;100000000,VALUE(MID($C75,2,20)),1000000000),1000000000))+ROW()/100000,"")</f>
        <v/>
      </c>
    </row>
    <row r="76">
      <c r="E76" s="14" t="n"/>
      <c r="M76" s="8">
        <f>IF($C76="","",L76*T76/100)</f>
        <v/>
      </c>
      <c r="S76" s="8" t="n"/>
      <c r="T76" s="8" t="n"/>
      <c r="W76">
        <f>IF($C76="","",IF($AL76=1,0,IF($AK76=1,Settings!$C$6,Settings!$C$7))*100)</f>
        <v/>
      </c>
      <c r="X76" s="8">
        <f>IF($C76="","",T76*W76/100)</f>
        <v/>
      </c>
      <c r="Y76" s="8">
        <f>IF($C76="","",T76-X76)</f>
        <v/>
      </c>
      <c r="Z76" s="8">
        <f>IF($C76="","",Y76-M76)</f>
        <v/>
      </c>
      <c r="AD76" s="8" t="n"/>
      <c r="AG76" s="14" t="n"/>
      <c r="AI76">
        <f>IF($C76="","",IF(COUNTIF($C$2:$C76,$C76)=1,1,0))</f>
        <v/>
      </c>
      <c r="AJ76">
        <f>IF($AI76=1,SUMPRODUCT(--($AM$2:$AM$7001&lt;$AM76))+1,"")</f>
        <v/>
      </c>
      <c r="AK76">
        <f>IF($C76="","",IF(OR($P76=TRUE(),$P76="TRUE"),1,0))</f>
        <v/>
      </c>
      <c r="AL76">
        <f>IF($C76="","",IF(AND($V76="Yes",SUMPRODUCT((LEN(Settings!$F$6:$F$13)&gt;0)*ISNUMBER(SEARCH(Settings!$F$6:$F$13,$O76)))=0),1,0))</f>
        <v/>
      </c>
      <c r="AM76">
        <f>IF($AI76=1,IFERROR(IF(VALUE($C76)&lt;100000000,VALUE($C76),1000000000),IFERROR(IF(VALUE(MID($C76,2,20))&lt;100000000,VALUE(MID($C76,2,20)),1000000000),1000000000))+ROW()/100000,"")</f>
        <v/>
      </c>
    </row>
    <row r="77">
      <c r="E77" s="14" t="n"/>
      <c r="M77" s="8">
        <f>IF($C77="","",L77*T77/100)</f>
        <v/>
      </c>
      <c r="S77" s="8" t="n"/>
      <c r="T77" s="8" t="n"/>
      <c r="W77">
        <f>IF($C77="","",IF($AL77=1,0,IF($AK77=1,Settings!$C$6,Settings!$C$7))*100)</f>
        <v/>
      </c>
      <c r="X77" s="8">
        <f>IF($C77="","",T77*W77/100)</f>
        <v/>
      </c>
      <c r="Y77" s="8">
        <f>IF($C77="","",T77-X77)</f>
        <v/>
      </c>
      <c r="Z77" s="8">
        <f>IF($C77="","",Y77-M77)</f>
        <v/>
      </c>
      <c r="AD77" s="8" t="n"/>
      <c r="AG77" s="14" t="n"/>
      <c r="AI77">
        <f>IF($C77="","",IF(COUNTIF($C$2:$C77,$C77)=1,1,0))</f>
        <v/>
      </c>
      <c r="AJ77">
        <f>IF($AI77=1,SUMPRODUCT(--($AM$2:$AM$7001&lt;$AM77))+1,"")</f>
        <v/>
      </c>
      <c r="AK77">
        <f>IF($C77="","",IF(OR($P77=TRUE(),$P77="TRUE"),1,0))</f>
        <v/>
      </c>
      <c r="AL77">
        <f>IF($C77="","",IF(AND($V77="Yes",SUMPRODUCT((LEN(Settings!$F$6:$F$13)&gt;0)*ISNUMBER(SEARCH(Settings!$F$6:$F$13,$O77)))=0),1,0))</f>
        <v/>
      </c>
      <c r="AM77">
        <f>IF($AI77=1,IFERROR(IF(VALUE($C77)&lt;100000000,VALUE($C77),1000000000),IFERROR(IF(VALUE(MID($C77,2,20))&lt;100000000,VALUE(MID($C77,2,20)),1000000000),1000000000))+ROW()/100000,"")</f>
        <v/>
      </c>
    </row>
    <row r="78">
      <c r="E78" s="14" t="n"/>
      <c r="M78" s="8">
        <f>IF($C78="","",L78*T78/100)</f>
        <v/>
      </c>
      <c r="S78" s="8" t="n"/>
      <c r="T78" s="8" t="n"/>
      <c r="W78">
        <f>IF($C78="","",IF($AL78=1,0,IF($AK78=1,Settings!$C$6,Settings!$C$7))*100)</f>
        <v/>
      </c>
      <c r="X78" s="8">
        <f>IF($C78="","",T78*W78/100)</f>
        <v/>
      </c>
      <c r="Y78" s="8">
        <f>IF($C78="","",T78-X78)</f>
        <v/>
      </c>
      <c r="Z78" s="8">
        <f>IF($C78="","",Y78-M78)</f>
        <v/>
      </c>
      <c r="AD78" s="8" t="n"/>
      <c r="AG78" s="14" t="n"/>
      <c r="AI78">
        <f>IF($C78="","",IF(COUNTIF($C$2:$C78,$C78)=1,1,0))</f>
        <v/>
      </c>
      <c r="AJ78">
        <f>IF($AI78=1,SUMPRODUCT(--($AM$2:$AM$7001&lt;$AM78))+1,"")</f>
        <v/>
      </c>
      <c r="AK78">
        <f>IF($C78="","",IF(OR($P78=TRUE(),$P78="TRUE"),1,0))</f>
        <v/>
      </c>
      <c r="AL78">
        <f>IF($C78="","",IF(AND($V78="Yes",SUMPRODUCT((LEN(Settings!$F$6:$F$13)&gt;0)*ISNUMBER(SEARCH(Settings!$F$6:$F$13,$O78)))=0),1,0))</f>
        <v/>
      </c>
      <c r="AM78">
        <f>IF($AI78=1,IFERROR(IF(VALUE($C78)&lt;100000000,VALUE($C78),1000000000),IFERROR(IF(VALUE(MID($C78,2,20))&lt;100000000,VALUE(MID($C78,2,20)),1000000000),1000000000))+ROW()/100000,"")</f>
        <v/>
      </c>
    </row>
    <row r="79">
      <c r="E79" s="14" t="n"/>
      <c r="M79" s="8">
        <f>IF($C79="","",L79*T79/100)</f>
        <v/>
      </c>
      <c r="S79" s="8" t="n"/>
      <c r="T79" s="8" t="n"/>
      <c r="W79">
        <f>IF($C79="","",IF($AL79=1,0,IF($AK79=1,Settings!$C$6,Settings!$C$7))*100)</f>
        <v/>
      </c>
      <c r="X79" s="8">
        <f>IF($C79="","",T79*W79/100)</f>
        <v/>
      </c>
      <c r="Y79" s="8">
        <f>IF($C79="","",T79-X79)</f>
        <v/>
      </c>
      <c r="Z79" s="8">
        <f>IF($C79="","",Y79-M79)</f>
        <v/>
      </c>
      <c r="AD79" s="8" t="n"/>
      <c r="AG79" s="14" t="n"/>
      <c r="AI79">
        <f>IF($C79="","",IF(COUNTIF($C$2:$C79,$C79)=1,1,0))</f>
        <v/>
      </c>
      <c r="AJ79">
        <f>IF($AI79=1,SUMPRODUCT(--($AM$2:$AM$7001&lt;$AM79))+1,"")</f>
        <v/>
      </c>
      <c r="AK79">
        <f>IF($C79="","",IF(OR($P79=TRUE(),$P79="TRUE"),1,0))</f>
        <v/>
      </c>
      <c r="AL79">
        <f>IF($C79="","",IF(AND($V79="Yes",SUMPRODUCT((LEN(Settings!$F$6:$F$13)&gt;0)*ISNUMBER(SEARCH(Settings!$F$6:$F$13,$O79)))=0),1,0))</f>
        <v/>
      </c>
      <c r="AM79">
        <f>IF($AI79=1,IFERROR(IF(VALUE($C79)&lt;100000000,VALUE($C79),1000000000),IFERROR(IF(VALUE(MID($C79,2,20))&lt;100000000,VALUE(MID($C79,2,20)),1000000000),1000000000))+ROW()/100000,"")</f>
        <v/>
      </c>
    </row>
    <row r="80">
      <c r="E80" s="14" t="n"/>
      <c r="M80" s="8">
        <f>IF($C80="","",L80*T80/100)</f>
        <v/>
      </c>
      <c r="S80" s="8" t="n"/>
      <c r="T80" s="8" t="n"/>
      <c r="W80">
        <f>IF($C80="","",IF($AL80=1,0,IF($AK80=1,Settings!$C$6,Settings!$C$7))*100)</f>
        <v/>
      </c>
      <c r="X80" s="8">
        <f>IF($C80="","",T80*W80/100)</f>
        <v/>
      </c>
      <c r="Y80" s="8">
        <f>IF($C80="","",T80-X80)</f>
        <v/>
      </c>
      <c r="Z80" s="8">
        <f>IF($C80="","",Y80-M80)</f>
        <v/>
      </c>
      <c r="AD80" s="8" t="n"/>
      <c r="AG80" s="14" t="n"/>
      <c r="AI80">
        <f>IF($C80="","",IF(COUNTIF($C$2:$C80,$C80)=1,1,0))</f>
        <v/>
      </c>
      <c r="AJ80">
        <f>IF($AI80=1,SUMPRODUCT(--($AM$2:$AM$7001&lt;$AM80))+1,"")</f>
        <v/>
      </c>
      <c r="AK80">
        <f>IF($C80="","",IF(OR($P80=TRUE(),$P80="TRUE"),1,0))</f>
        <v/>
      </c>
      <c r="AL80">
        <f>IF($C80="","",IF(AND($V80="Yes",SUMPRODUCT((LEN(Settings!$F$6:$F$13)&gt;0)*ISNUMBER(SEARCH(Settings!$F$6:$F$13,$O80)))=0),1,0))</f>
        <v/>
      </c>
      <c r="AM80">
        <f>IF($AI80=1,IFERROR(IF(VALUE($C80)&lt;100000000,VALUE($C80),1000000000),IFERROR(IF(VALUE(MID($C80,2,20))&lt;100000000,VALUE(MID($C80,2,20)),1000000000),1000000000))+ROW()/100000,"")</f>
        <v/>
      </c>
    </row>
    <row r="81">
      <c r="E81" s="14" t="n"/>
      <c r="M81" s="8">
        <f>IF($C81="","",L81*T81/100)</f>
        <v/>
      </c>
      <c r="S81" s="8" t="n"/>
      <c r="T81" s="8" t="n"/>
      <c r="W81">
        <f>IF($C81="","",IF($AL81=1,0,IF($AK81=1,Settings!$C$6,Settings!$C$7))*100)</f>
        <v/>
      </c>
      <c r="X81" s="8">
        <f>IF($C81="","",T81*W81/100)</f>
        <v/>
      </c>
      <c r="Y81" s="8">
        <f>IF($C81="","",T81-X81)</f>
        <v/>
      </c>
      <c r="Z81" s="8">
        <f>IF($C81="","",Y81-M81)</f>
        <v/>
      </c>
      <c r="AD81" s="8" t="n"/>
      <c r="AG81" s="14" t="n"/>
      <c r="AI81">
        <f>IF($C81="","",IF(COUNTIF($C$2:$C81,$C81)=1,1,0))</f>
        <v/>
      </c>
      <c r="AJ81">
        <f>IF($AI81=1,SUMPRODUCT(--($AM$2:$AM$7001&lt;$AM81))+1,"")</f>
        <v/>
      </c>
      <c r="AK81">
        <f>IF($C81="","",IF(OR($P81=TRUE(),$P81="TRUE"),1,0))</f>
        <v/>
      </c>
      <c r="AL81">
        <f>IF($C81="","",IF(AND($V81="Yes",SUMPRODUCT((LEN(Settings!$F$6:$F$13)&gt;0)*ISNUMBER(SEARCH(Settings!$F$6:$F$13,$O81)))=0),1,0))</f>
        <v/>
      </c>
      <c r="AM81">
        <f>IF($AI81=1,IFERROR(IF(VALUE($C81)&lt;100000000,VALUE($C81),1000000000),IFERROR(IF(VALUE(MID($C81,2,20))&lt;100000000,VALUE(MID($C81,2,20)),1000000000),1000000000))+ROW()/100000,"")</f>
        <v/>
      </c>
    </row>
    <row r="82">
      <c r="E82" s="14" t="n"/>
      <c r="M82" s="8">
        <f>IF($C82="","",L82*T82/100)</f>
        <v/>
      </c>
      <c r="S82" s="8" t="n"/>
      <c r="T82" s="8" t="n"/>
      <c r="W82">
        <f>IF($C82="","",IF($AL82=1,0,IF($AK82=1,Settings!$C$6,Settings!$C$7))*100)</f>
        <v/>
      </c>
      <c r="X82" s="8">
        <f>IF($C82="","",T82*W82/100)</f>
        <v/>
      </c>
      <c r="Y82" s="8">
        <f>IF($C82="","",T82-X82)</f>
        <v/>
      </c>
      <c r="Z82" s="8">
        <f>IF($C82="","",Y82-M82)</f>
        <v/>
      </c>
      <c r="AD82" s="8" t="n"/>
      <c r="AG82" s="14" t="n"/>
      <c r="AI82">
        <f>IF($C82="","",IF(COUNTIF($C$2:$C82,$C82)=1,1,0))</f>
        <v/>
      </c>
      <c r="AJ82">
        <f>IF($AI82=1,SUMPRODUCT(--($AM$2:$AM$7001&lt;$AM82))+1,"")</f>
        <v/>
      </c>
      <c r="AK82">
        <f>IF($C82="","",IF(OR($P82=TRUE(),$P82="TRUE"),1,0))</f>
        <v/>
      </c>
      <c r="AL82">
        <f>IF($C82="","",IF(AND($V82="Yes",SUMPRODUCT((LEN(Settings!$F$6:$F$13)&gt;0)*ISNUMBER(SEARCH(Settings!$F$6:$F$13,$O82)))=0),1,0))</f>
        <v/>
      </c>
      <c r="AM82">
        <f>IF($AI82=1,IFERROR(IF(VALUE($C82)&lt;100000000,VALUE($C82),1000000000),IFERROR(IF(VALUE(MID($C82,2,20))&lt;100000000,VALUE(MID($C82,2,20)),1000000000),1000000000))+ROW()/100000,"")</f>
        <v/>
      </c>
    </row>
    <row r="83">
      <c r="E83" s="14" t="n"/>
      <c r="M83" s="8">
        <f>IF($C83="","",L83*T83/100)</f>
        <v/>
      </c>
      <c r="S83" s="8" t="n"/>
      <c r="T83" s="8" t="n"/>
      <c r="W83">
        <f>IF($C83="","",IF($AL83=1,0,IF($AK83=1,Settings!$C$6,Settings!$C$7))*100)</f>
        <v/>
      </c>
      <c r="X83" s="8">
        <f>IF($C83="","",T83*W83/100)</f>
        <v/>
      </c>
      <c r="Y83" s="8">
        <f>IF($C83="","",T83-X83)</f>
        <v/>
      </c>
      <c r="Z83" s="8">
        <f>IF($C83="","",Y83-M83)</f>
        <v/>
      </c>
      <c r="AD83" s="8" t="n"/>
      <c r="AG83" s="14" t="n"/>
      <c r="AI83">
        <f>IF($C83="","",IF(COUNTIF($C$2:$C83,$C83)=1,1,0))</f>
        <v/>
      </c>
      <c r="AJ83">
        <f>IF($AI83=1,SUMPRODUCT(--($AM$2:$AM$7001&lt;$AM83))+1,"")</f>
        <v/>
      </c>
      <c r="AK83">
        <f>IF($C83="","",IF(OR($P83=TRUE(),$P83="TRUE"),1,0))</f>
        <v/>
      </c>
      <c r="AL83">
        <f>IF($C83="","",IF(AND($V83="Yes",SUMPRODUCT((LEN(Settings!$F$6:$F$13)&gt;0)*ISNUMBER(SEARCH(Settings!$F$6:$F$13,$O83)))=0),1,0))</f>
        <v/>
      </c>
      <c r="AM83">
        <f>IF($AI83=1,IFERROR(IF(VALUE($C83)&lt;100000000,VALUE($C83),1000000000),IFERROR(IF(VALUE(MID($C83,2,20))&lt;100000000,VALUE(MID($C83,2,20)),1000000000),1000000000))+ROW()/100000,"")</f>
        <v/>
      </c>
    </row>
    <row r="84">
      <c r="E84" s="14" t="n"/>
      <c r="M84" s="8">
        <f>IF($C84="","",L84*T84/100)</f>
        <v/>
      </c>
      <c r="S84" s="8" t="n"/>
      <c r="T84" s="8" t="n"/>
      <c r="W84">
        <f>IF($C84="","",IF($AL84=1,0,IF($AK84=1,Settings!$C$6,Settings!$C$7))*100)</f>
        <v/>
      </c>
      <c r="X84" s="8">
        <f>IF($C84="","",T84*W84/100)</f>
        <v/>
      </c>
      <c r="Y84" s="8">
        <f>IF($C84="","",T84-X84)</f>
        <v/>
      </c>
      <c r="Z84" s="8">
        <f>IF($C84="","",Y84-M84)</f>
        <v/>
      </c>
      <c r="AD84" s="8" t="n"/>
      <c r="AG84" s="14" t="n"/>
      <c r="AI84">
        <f>IF($C84="","",IF(COUNTIF($C$2:$C84,$C84)=1,1,0))</f>
        <v/>
      </c>
      <c r="AJ84">
        <f>IF($AI84=1,SUMPRODUCT(--($AM$2:$AM$7001&lt;$AM84))+1,"")</f>
        <v/>
      </c>
      <c r="AK84">
        <f>IF($C84="","",IF(OR($P84=TRUE(),$P84="TRUE"),1,0))</f>
        <v/>
      </c>
      <c r="AL84">
        <f>IF($C84="","",IF(AND($V84="Yes",SUMPRODUCT((LEN(Settings!$F$6:$F$13)&gt;0)*ISNUMBER(SEARCH(Settings!$F$6:$F$13,$O84)))=0),1,0))</f>
        <v/>
      </c>
      <c r="AM84">
        <f>IF($AI84=1,IFERROR(IF(VALUE($C84)&lt;100000000,VALUE($C84),1000000000),IFERROR(IF(VALUE(MID($C84,2,20))&lt;100000000,VALUE(MID($C84,2,20)),1000000000),1000000000))+ROW()/100000,"")</f>
        <v/>
      </c>
    </row>
    <row r="85">
      <c r="E85" s="14" t="n"/>
      <c r="M85" s="8">
        <f>IF($C85="","",L85*T85/100)</f>
        <v/>
      </c>
      <c r="S85" s="8" t="n"/>
      <c r="T85" s="8" t="n"/>
      <c r="W85">
        <f>IF($C85="","",IF($AL85=1,0,IF($AK85=1,Settings!$C$6,Settings!$C$7))*100)</f>
        <v/>
      </c>
      <c r="X85" s="8">
        <f>IF($C85="","",T85*W85/100)</f>
        <v/>
      </c>
      <c r="Y85" s="8">
        <f>IF($C85="","",T85-X85)</f>
        <v/>
      </c>
      <c r="Z85" s="8">
        <f>IF($C85="","",Y85-M85)</f>
        <v/>
      </c>
      <c r="AD85" s="8" t="n"/>
      <c r="AG85" s="14" t="n"/>
      <c r="AI85">
        <f>IF($C85="","",IF(COUNTIF($C$2:$C85,$C85)=1,1,0))</f>
        <v/>
      </c>
      <c r="AJ85">
        <f>IF($AI85=1,SUMPRODUCT(--($AM$2:$AM$7001&lt;$AM85))+1,"")</f>
        <v/>
      </c>
      <c r="AK85">
        <f>IF($C85="","",IF(OR($P85=TRUE(),$P85="TRUE"),1,0))</f>
        <v/>
      </c>
      <c r="AL85">
        <f>IF($C85="","",IF(AND($V85="Yes",SUMPRODUCT((LEN(Settings!$F$6:$F$13)&gt;0)*ISNUMBER(SEARCH(Settings!$F$6:$F$13,$O85)))=0),1,0))</f>
        <v/>
      </c>
      <c r="AM85">
        <f>IF($AI85=1,IFERROR(IF(VALUE($C85)&lt;100000000,VALUE($C85),1000000000),IFERROR(IF(VALUE(MID($C85,2,20))&lt;100000000,VALUE(MID($C85,2,20)),1000000000),1000000000))+ROW()/100000,"")</f>
        <v/>
      </c>
    </row>
    <row r="86">
      <c r="E86" s="14" t="n"/>
      <c r="M86" s="8">
        <f>IF($C86="","",L86*T86/100)</f>
        <v/>
      </c>
      <c r="S86" s="8" t="n"/>
      <c r="T86" s="8" t="n"/>
      <c r="W86">
        <f>IF($C86="","",IF($AL86=1,0,IF($AK86=1,Settings!$C$6,Settings!$C$7))*100)</f>
        <v/>
      </c>
      <c r="X86" s="8">
        <f>IF($C86="","",T86*W86/100)</f>
        <v/>
      </c>
      <c r="Y86" s="8">
        <f>IF($C86="","",T86-X86)</f>
        <v/>
      </c>
      <c r="Z86" s="8">
        <f>IF($C86="","",Y86-M86)</f>
        <v/>
      </c>
      <c r="AD86" s="8" t="n"/>
      <c r="AG86" s="14" t="n"/>
      <c r="AI86">
        <f>IF($C86="","",IF(COUNTIF($C$2:$C86,$C86)=1,1,0))</f>
        <v/>
      </c>
      <c r="AJ86">
        <f>IF($AI86=1,SUMPRODUCT(--($AM$2:$AM$7001&lt;$AM86))+1,"")</f>
        <v/>
      </c>
      <c r="AK86">
        <f>IF($C86="","",IF(OR($P86=TRUE(),$P86="TRUE"),1,0))</f>
        <v/>
      </c>
      <c r="AL86">
        <f>IF($C86="","",IF(AND($V86="Yes",SUMPRODUCT((LEN(Settings!$F$6:$F$13)&gt;0)*ISNUMBER(SEARCH(Settings!$F$6:$F$13,$O86)))=0),1,0))</f>
        <v/>
      </c>
      <c r="AM86">
        <f>IF($AI86=1,IFERROR(IF(VALUE($C86)&lt;100000000,VALUE($C86),1000000000),IFERROR(IF(VALUE(MID($C86,2,20))&lt;100000000,VALUE(MID($C86,2,20)),1000000000),1000000000))+ROW()/100000,"")</f>
        <v/>
      </c>
    </row>
    <row r="87">
      <c r="E87" s="14" t="n"/>
      <c r="M87" s="8">
        <f>IF($C87="","",L87*T87/100)</f>
        <v/>
      </c>
      <c r="S87" s="8" t="n"/>
      <c r="T87" s="8" t="n"/>
      <c r="W87">
        <f>IF($C87="","",IF($AL87=1,0,IF($AK87=1,Settings!$C$6,Settings!$C$7))*100)</f>
        <v/>
      </c>
      <c r="X87" s="8">
        <f>IF($C87="","",T87*W87/100)</f>
        <v/>
      </c>
      <c r="Y87" s="8">
        <f>IF($C87="","",T87-X87)</f>
        <v/>
      </c>
      <c r="Z87" s="8">
        <f>IF($C87="","",Y87-M87)</f>
        <v/>
      </c>
      <c r="AD87" s="8" t="n"/>
      <c r="AG87" s="14" t="n"/>
      <c r="AI87">
        <f>IF($C87="","",IF(COUNTIF($C$2:$C87,$C87)=1,1,0))</f>
        <v/>
      </c>
      <c r="AJ87">
        <f>IF($AI87=1,SUMPRODUCT(--($AM$2:$AM$7001&lt;$AM87))+1,"")</f>
        <v/>
      </c>
      <c r="AK87">
        <f>IF($C87="","",IF(OR($P87=TRUE(),$P87="TRUE"),1,0))</f>
        <v/>
      </c>
      <c r="AL87">
        <f>IF($C87="","",IF(AND($V87="Yes",SUMPRODUCT((LEN(Settings!$F$6:$F$13)&gt;0)*ISNUMBER(SEARCH(Settings!$F$6:$F$13,$O87)))=0),1,0))</f>
        <v/>
      </c>
      <c r="AM87">
        <f>IF($AI87=1,IFERROR(IF(VALUE($C87)&lt;100000000,VALUE($C87),1000000000),IFERROR(IF(VALUE(MID($C87,2,20))&lt;100000000,VALUE(MID($C87,2,20)),1000000000),1000000000))+ROW()/100000,"")</f>
        <v/>
      </c>
    </row>
    <row r="88">
      <c r="E88" s="14" t="n"/>
      <c r="M88" s="8">
        <f>IF($C88="","",L88*T88/100)</f>
        <v/>
      </c>
      <c r="S88" s="8" t="n"/>
      <c r="T88" s="8" t="n"/>
      <c r="W88">
        <f>IF($C88="","",IF($AL88=1,0,IF($AK88=1,Settings!$C$6,Settings!$C$7))*100)</f>
        <v/>
      </c>
      <c r="X88" s="8">
        <f>IF($C88="","",T88*W88/100)</f>
        <v/>
      </c>
      <c r="Y88" s="8">
        <f>IF($C88="","",T88-X88)</f>
        <v/>
      </c>
      <c r="Z88" s="8">
        <f>IF($C88="","",Y88-M88)</f>
        <v/>
      </c>
      <c r="AD88" s="8" t="n"/>
      <c r="AG88" s="14" t="n"/>
      <c r="AI88">
        <f>IF($C88="","",IF(COUNTIF($C$2:$C88,$C88)=1,1,0))</f>
        <v/>
      </c>
      <c r="AJ88">
        <f>IF($AI88=1,SUMPRODUCT(--($AM$2:$AM$7001&lt;$AM88))+1,"")</f>
        <v/>
      </c>
      <c r="AK88">
        <f>IF($C88="","",IF(OR($P88=TRUE(),$P88="TRUE"),1,0))</f>
        <v/>
      </c>
      <c r="AL88">
        <f>IF($C88="","",IF(AND($V88="Yes",SUMPRODUCT((LEN(Settings!$F$6:$F$13)&gt;0)*ISNUMBER(SEARCH(Settings!$F$6:$F$13,$O88)))=0),1,0))</f>
        <v/>
      </c>
      <c r="AM88">
        <f>IF($AI88=1,IFERROR(IF(VALUE($C88)&lt;100000000,VALUE($C88),1000000000),IFERROR(IF(VALUE(MID($C88,2,20))&lt;100000000,VALUE(MID($C88,2,20)),1000000000),1000000000))+ROW()/100000,"")</f>
        <v/>
      </c>
    </row>
    <row r="89">
      <c r="E89" s="14" t="n"/>
      <c r="M89" s="8">
        <f>IF($C89="","",L89*T89/100)</f>
        <v/>
      </c>
      <c r="S89" s="8" t="n"/>
      <c r="T89" s="8" t="n"/>
      <c r="W89">
        <f>IF($C89="","",IF($AL89=1,0,IF($AK89=1,Settings!$C$6,Settings!$C$7))*100)</f>
        <v/>
      </c>
      <c r="X89" s="8">
        <f>IF($C89="","",T89*W89/100)</f>
        <v/>
      </c>
      <c r="Y89" s="8">
        <f>IF($C89="","",T89-X89)</f>
        <v/>
      </c>
      <c r="Z89" s="8">
        <f>IF($C89="","",Y89-M89)</f>
        <v/>
      </c>
      <c r="AD89" s="8" t="n"/>
      <c r="AG89" s="14" t="n"/>
      <c r="AI89">
        <f>IF($C89="","",IF(COUNTIF($C$2:$C89,$C89)=1,1,0))</f>
        <v/>
      </c>
      <c r="AJ89">
        <f>IF($AI89=1,SUMPRODUCT(--($AM$2:$AM$7001&lt;$AM89))+1,"")</f>
        <v/>
      </c>
      <c r="AK89">
        <f>IF($C89="","",IF(OR($P89=TRUE(),$P89="TRUE"),1,0))</f>
        <v/>
      </c>
      <c r="AL89">
        <f>IF($C89="","",IF(AND($V89="Yes",SUMPRODUCT((LEN(Settings!$F$6:$F$13)&gt;0)*ISNUMBER(SEARCH(Settings!$F$6:$F$13,$O89)))=0),1,0))</f>
        <v/>
      </c>
      <c r="AM89">
        <f>IF($AI89=1,IFERROR(IF(VALUE($C89)&lt;100000000,VALUE($C89),1000000000),IFERROR(IF(VALUE(MID($C89,2,20))&lt;100000000,VALUE(MID($C89,2,20)),1000000000),1000000000))+ROW()/100000,"")</f>
        <v/>
      </c>
    </row>
    <row r="90">
      <c r="E90" s="14" t="n"/>
      <c r="M90" s="8">
        <f>IF($C90="","",L90*T90/100)</f>
        <v/>
      </c>
      <c r="S90" s="8" t="n"/>
      <c r="T90" s="8" t="n"/>
      <c r="W90">
        <f>IF($C90="","",IF($AL90=1,0,IF($AK90=1,Settings!$C$6,Settings!$C$7))*100)</f>
        <v/>
      </c>
      <c r="X90" s="8">
        <f>IF($C90="","",T90*W90/100)</f>
        <v/>
      </c>
      <c r="Y90" s="8">
        <f>IF($C90="","",T90-X90)</f>
        <v/>
      </c>
      <c r="Z90" s="8">
        <f>IF($C90="","",Y90-M90)</f>
        <v/>
      </c>
      <c r="AD90" s="8" t="n"/>
      <c r="AG90" s="14" t="n"/>
      <c r="AI90">
        <f>IF($C90="","",IF(COUNTIF($C$2:$C90,$C90)=1,1,0))</f>
        <v/>
      </c>
      <c r="AJ90">
        <f>IF($AI90=1,SUMPRODUCT(--($AM$2:$AM$7001&lt;$AM90))+1,"")</f>
        <v/>
      </c>
      <c r="AK90">
        <f>IF($C90="","",IF(OR($P90=TRUE(),$P90="TRUE"),1,0))</f>
        <v/>
      </c>
      <c r="AL90">
        <f>IF($C90="","",IF(AND($V90="Yes",SUMPRODUCT((LEN(Settings!$F$6:$F$13)&gt;0)*ISNUMBER(SEARCH(Settings!$F$6:$F$13,$O90)))=0),1,0))</f>
        <v/>
      </c>
      <c r="AM90">
        <f>IF($AI90=1,IFERROR(IF(VALUE($C90)&lt;100000000,VALUE($C90),1000000000),IFERROR(IF(VALUE(MID($C90,2,20))&lt;100000000,VALUE(MID($C90,2,20)),1000000000),1000000000))+ROW()/100000,"")</f>
        <v/>
      </c>
    </row>
    <row r="91">
      <c r="E91" s="14" t="n"/>
      <c r="M91" s="8">
        <f>IF($C91="","",L91*T91/100)</f>
        <v/>
      </c>
      <c r="S91" s="8" t="n"/>
      <c r="T91" s="8" t="n"/>
      <c r="W91">
        <f>IF($C91="","",IF($AL91=1,0,IF($AK91=1,Settings!$C$6,Settings!$C$7))*100)</f>
        <v/>
      </c>
      <c r="X91" s="8">
        <f>IF($C91="","",T91*W91/100)</f>
        <v/>
      </c>
      <c r="Y91" s="8">
        <f>IF($C91="","",T91-X91)</f>
        <v/>
      </c>
      <c r="Z91" s="8">
        <f>IF($C91="","",Y91-M91)</f>
        <v/>
      </c>
      <c r="AD91" s="8" t="n"/>
      <c r="AG91" s="14" t="n"/>
      <c r="AI91">
        <f>IF($C91="","",IF(COUNTIF($C$2:$C91,$C91)=1,1,0))</f>
        <v/>
      </c>
      <c r="AJ91">
        <f>IF($AI91=1,SUMPRODUCT(--($AM$2:$AM$7001&lt;$AM91))+1,"")</f>
        <v/>
      </c>
      <c r="AK91">
        <f>IF($C91="","",IF(OR($P91=TRUE(),$P91="TRUE"),1,0))</f>
        <v/>
      </c>
      <c r="AL91">
        <f>IF($C91="","",IF(AND($V91="Yes",SUMPRODUCT((LEN(Settings!$F$6:$F$13)&gt;0)*ISNUMBER(SEARCH(Settings!$F$6:$F$13,$O91)))=0),1,0))</f>
        <v/>
      </c>
      <c r="AM91">
        <f>IF($AI91=1,IFERROR(IF(VALUE($C91)&lt;100000000,VALUE($C91),1000000000),IFERROR(IF(VALUE(MID($C91,2,20))&lt;100000000,VALUE(MID($C91,2,20)),1000000000),1000000000))+ROW()/100000,"")</f>
        <v/>
      </c>
    </row>
    <row r="92">
      <c r="E92" s="14" t="n"/>
      <c r="M92" s="8">
        <f>IF($C92="","",L92*T92/100)</f>
        <v/>
      </c>
      <c r="S92" s="8" t="n"/>
      <c r="T92" s="8" t="n"/>
      <c r="W92">
        <f>IF($C92="","",IF($AL92=1,0,IF($AK92=1,Settings!$C$6,Settings!$C$7))*100)</f>
        <v/>
      </c>
      <c r="X92" s="8">
        <f>IF($C92="","",T92*W92/100)</f>
        <v/>
      </c>
      <c r="Y92" s="8">
        <f>IF($C92="","",T92-X92)</f>
        <v/>
      </c>
      <c r="Z92" s="8">
        <f>IF($C92="","",Y92-M92)</f>
        <v/>
      </c>
      <c r="AD92" s="8" t="n"/>
      <c r="AG92" s="14" t="n"/>
      <c r="AI92">
        <f>IF($C92="","",IF(COUNTIF($C$2:$C92,$C92)=1,1,0))</f>
        <v/>
      </c>
      <c r="AJ92">
        <f>IF($AI92=1,SUMPRODUCT(--($AM$2:$AM$7001&lt;$AM92))+1,"")</f>
        <v/>
      </c>
      <c r="AK92">
        <f>IF($C92="","",IF(OR($P92=TRUE(),$P92="TRUE"),1,0))</f>
        <v/>
      </c>
      <c r="AL92">
        <f>IF($C92="","",IF(AND($V92="Yes",SUMPRODUCT((LEN(Settings!$F$6:$F$13)&gt;0)*ISNUMBER(SEARCH(Settings!$F$6:$F$13,$O92)))=0),1,0))</f>
        <v/>
      </c>
      <c r="AM92">
        <f>IF($AI92=1,IFERROR(IF(VALUE($C92)&lt;100000000,VALUE($C92),1000000000),IFERROR(IF(VALUE(MID($C92,2,20))&lt;100000000,VALUE(MID($C92,2,20)),1000000000),1000000000))+ROW()/100000,"")</f>
        <v/>
      </c>
    </row>
    <row r="93">
      <c r="E93" s="14" t="n"/>
      <c r="M93" s="8">
        <f>IF($C93="","",L93*T93/100)</f>
        <v/>
      </c>
      <c r="S93" s="8" t="n"/>
      <c r="T93" s="8" t="n"/>
      <c r="W93">
        <f>IF($C93="","",IF($AL93=1,0,IF($AK93=1,Settings!$C$6,Settings!$C$7))*100)</f>
        <v/>
      </c>
      <c r="X93" s="8">
        <f>IF($C93="","",T93*W93/100)</f>
        <v/>
      </c>
      <c r="Y93" s="8">
        <f>IF($C93="","",T93-X93)</f>
        <v/>
      </c>
      <c r="Z93" s="8">
        <f>IF($C93="","",Y93-M93)</f>
        <v/>
      </c>
      <c r="AD93" s="8" t="n"/>
      <c r="AG93" s="14" t="n"/>
      <c r="AI93">
        <f>IF($C93="","",IF(COUNTIF($C$2:$C93,$C93)=1,1,0))</f>
        <v/>
      </c>
      <c r="AJ93">
        <f>IF($AI93=1,SUMPRODUCT(--($AM$2:$AM$7001&lt;$AM93))+1,"")</f>
        <v/>
      </c>
      <c r="AK93">
        <f>IF($C93="","",IF(OR($P93=TRUE(),$P93="TRUE"),1,0))</f>
        <v/>
      </c>
      <c r="AL93">
        <f>IF($C93="","",IF(AND($V93="Yes",SUMPRODUCT((LEN(Settings!$F$6:$F$13)&gt;0)*ISNUMBER(SEARCH(Settings!$F$6:$F$13,$O93)))=0),1,0))</f>
        <v/>
      </c>
      <c r="AM93">
        <f>IF($AI93=1,IFERROR(IF(VALUE($C93)&lt;100000000,VALUE($C93),1000000000),IFERROR(IF(VALUE(MID($C93,2,20))&lt;100000000,VALUE(MID($C93,2,20)),1000000000),1000000000))+ROW()/100000,"")</f>
        <v/>
      </c>
    </row>
    <row r="94">
      <c r="E94" s="14" t="n"/>
      <c r="M94" s="8">
        <f>IF($C94="","",L94*T94/100)</f>
        <v/>
      </c>
      <c r="S94" s="8" t="n"/>
      <c r="T94" s="8" t="n"/>
      <c r="W94">
        <f>IF($C94="","",IF($AL94=1,0,IF($AK94=1,Settings!$C$6,Settings!$C$7))*100)</f>
        <v/>
      </c>
      <c r="X94" s="8">
        <f>IF($C94="","",T94*W94/100)</f>
        <v/>
      </c>
      <c r="Y94" s="8">
        <f>IF($C94="","",T94-X94)</f>
        <v/>
      </c>
      <c r="Z94" s="8">
        <f>IF($C94="","",Y94-M94)</f>
        <v/>
      </c>
      <c r="AD94" s="8" t="n"/>
      <c r="AG94" s="14" t="n"/>
      <c r="AI94">
        <f>IF($C94="","",IF(COUNTIF($C$2:$C94,$C94)=1,1,0))</f>
        <v/>
      </c>
      <c r="AJ94">
        <f>IF($AI94=1,SUMPRODUCT(--($AM$2:$AM$7001&lt;$AM94))+1,"")</f>
        <v/>
      </c>
      <c r="AK94">
        <f>IF($C94="","",IF(OR($P94=TRUE(),$P94="TRUE"),1,0))</f>
        <v/>
      </c>
      <c r="AL94">
        <f>IF($C94="","",IF(AND($V94="Yes",SUMPRODUCT((LEN(Settings!$F$6:$F$13)&gt;0)*ISNUMBER(SEARCH(Settings!$F$6:$F$13,$O94)))=0),1,0))</f>
        <v/>
      </c>
      <c r="AM94">
        <f>IF($AI94=1,IFERROR(IF(VALUE($C94)&lt;100000000,VALUE($C94),1000000000),IFERROR(IF(VALUE(MID($C94,2,20))&lt;100000000,VALUE(MID($C94,2,20)),1000000000),1000000000))+ROW()/100000,"")</f>
        <v/>
      </c>
    </row>
    <row r="95">
      <c r="E95" s="14" t="n"/>
      <c r="M95" s="8">
        <f>IF($C95="","",L95*T95/100)</f>
        <v/>
      </c>
      <c r="S95" s="8" t="n"/>
      <c r="T95" s="8" t="n"/>
      <c r="W95">
        <f>IF($C95="","",IF($AL95=1,0,IF($AK95=1,Settings!$C$6,Settings!$C$7))*100)</f>
        <v/>
      </c>
      <c r="X95" s="8">
        <f>IF($C95="","",T95*W95/100)</f>
        <v/>
      </c>
      <c r="Y95" s="8">
        <f>IF($C95="","",T95-X95)</f>
        <v/>
      </c>
      <c r="Z95" s="8">
        <f>IF($C95="","",Y95-M95)</f>
        <v/>
      </c>
      <c r="AD95" s="8" t="n"/>
      <c r="AG95" s="14" t="n"/>
      <c r="AI95">
        <f>IF($C95="","",IF(COUNTIF($C$2:$C95,$C95)=1,1,0))</f>
        <v/>
      </c>
      <c r="AJ95">
        <f>IF($AI95=1,SUMPRODUCT(--($AM$2:$AM$7001&lt;$AM95))+1,"")</f>
        <v/>
      </c>
      <c r="AK95">
        <f>IF($C95="","",IF(OR($P95=TRUE(),$P95="TRUE"),1,0))</f>
        <v/>
      </c>
      <c r="AL95">
        <f>IF($C95="","",IF(AND($V95="Yes",SUMPRODUCT((LEN(Settings!$F$6:$F$13)&gt;0)*ISNUMBER(SEARCH(Settings!$F$6:$F$13,$O95)))=0),1,0))</f>
        <v/>
      </c>
      <c r="AM95">
        <f>IF($AI95=1,IFERROR(IF(VALUE($C95)&lt;100000000,VALUE($C95),1000000000),IFERROR(IF(VALUE(MID($C95,2,20))&lt;100000000,VALUE(MID($C95,2,20)),1000000000),1000000000))+ROW()/100000,"")</f>
        <v/>
      </c>
    </row>
    <row r="96">
      <c r="E96" s="14" t="n"/>
      <c r="M96" s="8">
        <f>IF($C96="","",L96*T96/100)</f>
        <v/>
      </c>
      <c r="S96" s="8" t="n"/>
      <c r="T96" s="8" t="n"/>
      <c r="W96">
        <f>IF($C96="","",IF($AL96=1,0,IF($AK96=1,Settings!$C$6,Settings!$C$7))*100)</f>
        <v/>
      </c>
      <c r="X96" s="8">
        <f>IF($C96="","",T96*W96/100)</f>
        <v/>
      </c>
      <c r="Y96" s="8">
        <f>IF($C96="","",T96-X96)</f>
        <v/>
      </c>
      <c r="Z96" s="8">
        <f>IF($C96="","",Y96-M96)</f>
        <v/>
      </c>
      <c r="AD96" s="8" t="n"/>
      <c r="AG96" s="14" t="n"/>
      <c r="AI96">
        <f>IF($C96="","",IF(COUNTIF($C$2:$C96,$C96)=1,1,0))</f>
        <v/>
      </c>
      <c r="AJ96">
        <f>IF($AI96=1,SUMPRODUCT(--($AM$2:$AM$7001&lt;$AM96))+1,"")</f>
        <v/>
      </c>
      <c r="AK96">
        <f>IF($C96="","",IF(OR($P96=TRUE(),$P96="TRUE"),1,0))</f>
        <v/>
      </c>
      <c r="AL96">
        <f>IF($C96="","",IF(AND($V96="Yes",SUMPRODUCT((LEN(Settings!$F$6:$F$13)&gt;0)*ISNUMBER(SEARCH(Settings!$F$6:$F$13,$O96)))=0),1,0))</f>
        <v/>
      </c>
      <c r="AM96">
        <f>IF($AI96=1,IFERROR(IF(VALUE($C96)&lt;100000000,VALUE($C96),1000000000),IFERROR(IF(VALUE(MID($C96,2,20))&lt;100000000,VALUE(MID($C96,2,20)),1000000000),1000000000))+ROW()/100000,"")</f>
        <v/>
      </c>
    </row>
    <row r="97">
      <c r="E97" s="14" t="n"/>
      <c r="M97" s="8">
        <f>IF($C97="","",L97*T97/100)</f>
        <v/>
      </c>
      <c r="S97" s="8" t="n"/>
      <c r="T97" s="8" t="n"/>
      <c r="W97">
        <f>IF($C97="","",IF($AL97=1,0,IF($AK97=1,Settings!$C$6,Settings!$C$7))*100)</f>
        <v/>
      </c>
      <c r="X97" s="8">
        <f>IF($C97="","",T97*W97/100)</f>
        <v/>
      </c>
      <c r="Y97" s="8">
        <f>IF($C97="","",T97-X97)</f>
        <v/>
      </c>
      <c r="Z97" s="8">
        <f>IF($C97="","",Y97-M97)</f>
        <v/>
      </c>
      <c r="AD97" s="8" t="n"/>
      <c r="AG97" s="14" t="n"/>
      <c r="AI97">
        <f>IF($C97="","",IF(COUNTIF($C$2:$C97,$C97)=1,1,0))</f>
        <v/>
      </c>
      <c r="AJ97">
        <f>IF($AI97=1,SUMPRODUCT(--($AM$2:$AM$7001&lt;$AM97))+1,"")</f>
        <v/>
      </c>
      <c r="AK97">
        <f>IF($C97="","",IF(OR($P97=TRUE(),$P97="TRUE"),1,0))</f>
        <v/>
      </c>
      <c r="AL97">
        <f>IF($C97="","",IF(AND($V97="Yes",SUMPRODUCT((LEN(Settings!$F$6:$F$13)&gt;0)*ISNUMBER(SEARCH(Settings!$F$6:$F$13,$O97)))=0),1,0))</f>
        <v/>
      </c>
      <c r="AM97">
        <f>IF($AI97=1,IFERROR(IF(VALUE($C97)&lt;100000000,VALUE($C97),1000000000),IFERROR(IF(VALUE(MID($C97,2,20))&lt;100000000,VALUE(MID($C97,2,20)),1000000000),1000000000))+ROW()/100000,"")</f>
        <v/>
      </c>
    </row>
    <row r="98">
      <c r="E98" s="14" t="n"/>
      <c r="M98" s="8">
        <f>IF($C98="","",L98*T98/100)</f>
        <v/>
      </c>
      <c r="S98" s="8" t="n"/>
      <c r="T98" s="8" t="n"/>
      <c r="W98">
        <f>IF($C98="","",IF($AL98=1,0,IF($AK98=1,Settings!$C$6,Settings!$C$7))*100)</f>
        <v/>
      </c>
      <c r="X98" s="8">
        <f>IF($C98="","",T98*W98/100)</f>
        <v/>
      </c>
      <c r="Y98" s="8">
        <f>IF($C98="","",T98-X98)</f>
        <v/>
      </c>
      <c r="Z98" s="8">
        <f>IF($C98="","",Y98-M98)</f>
        <v/>
      </c>
      <c r="AD98" s="8" t="n"/>
      <c r="AG98" s="14" t="n"/>
      <c r="AI98">
        <f>IF($C98="","",IF(COUNTIF($C$2:$C98,$C98)=1,1,0))</f>
        <v/>
      </c>
      <c r="AJ98">
        <f>IF($AI98=1,SUMPRODUCT(--($AM$2:$AM$7001&lt;$AM98))+1,"")</f>
        <v/>
      </c>
      <c r="AK98">
        <f>IF($C98="","",IF(OR($P98=TRUE(),$P98="TRUE"),1,0))</f>
        <v/>
      </c>
      <c r="AL98">
        <f>IF($C98="","",IF(AND($V98="Yes",SUMPRODUCT((LEN(Settings!$F$6:$F$13)&gt;0)*ISNUMBER(SEARCH(Settings!$F$6:$F$13,$O98)))=0),1,0))</f>
        <v/>
      </c>
      <c r="AM98">
        <f>IF($AI98=1,IFERROR(IF(VALUE($C98)&lt;100000000,VALUE($C98),1000000000),IFERROR(IF(VALUE(MID($C98,2,20))&lt;100000000,VALUE(MID($C98,2,20)),1000000000),1000000000))+ROW()/100000,"")</f>
        <v/>
      </c>
    </row>
    <row r="99">
      <c r="E99" s="14" t="n"/>
      <c r="M99" s="8">
        <f>IF($C99="","",L99*T99/100)</f>
        <v/>
      </c>
      <c r="S99" s="8" t="n"/>
      <c r="T99" s="8" t="n"/>
      <c r="W99">
        <f>IF($C99="","",IF($AL99=1,0,IF($AK99=1,Settings!$C$6,Settings!$C$7))*100)</f>
        <v/>
      </c>
      <c r="X99" s="8">
        <f>IF($C99="","",T99*W99/100)</f>
        <v/>
      </c>
      <c r="Y99" s="8">
        <f>IF($C99="","",T99-X99)</f>
        <v/>
      </c>
      <c r="Z99" s="8">
        <f>IF($C99="","",Y99-M99)</f>
        <v/>
      </c>
      <c r="AD99" s="8" t="n"/>
      <c r="AG99" s="14" t="n"/>
      <c r="AI99">
        <f>IF($C99="","",IF(COUNTIF($C$2:$C99,$C99)=1,1,0))</f>
        <v/>
      </c>
      <c r="AJ99">
        <f>IF($AI99=1,SUMPRODUCT(--($AM$2:$AM$7001&lt;$AM99))+1,"")</f>
        <v/>
      </c>
      <c r="AK99">
        <f>IF($C99="","",IF(OR($P99=TRUE(),$P99="TRUE"),1,0))</f>
        <v/>
      </c>
      <c r="AL99">
        <f>IF($C99="","",IF(AND($V99="Yes",SUMPRODUCT((LEN(Settings!$F$6:$F$13)&gt;0)*ISNUMBER(SEARCH(Settings!$F$6:$F$13,$O99)))=0),1,0))</f>
        <v/>
      </c>
      <c r="AM99">
        <f>IF($AI99=1,IFERROR(IF(VALUE($C99)&lt;100000000,VALUE($C99),1000000000),IFERROR(IF(VALUE(MID($C99,2,20))&lt;100000000,VALUE(MID($C99,2,20)),1000000000),1000000000))+ROW()/100000,"")</f>
        <v/>
      </c>
    </row>
    <row r="100">
      <c r="E100" s="14" t="n"/>
      <c r="M100" s="8">
        <f>IF($C100="","",L100*T100/100)</f>
        <v/>
      </c>
      <c r="S100" s="8" t="n"/>
      <c r="T100" s="8" t="n"/>
      <c r="W100">
        <f>IF($C100="","",IF($AL100=1,0,IF($AK100=1,Settings!$C$6,Settings!$C$7))*100)</f>
        <v/>
      </c>
      <c r="X100" s="8">
        <f>IF($C100="","",T100*W100/100)</f>
        <v/>
      </c>
      <c r="Y100" s="8">
        <f>IF($C100="","",T100-X100)</f>
        <v/>
      </c>
      <c r="Z100" s="8">
        <f>IF($C100="","",Y100-M100)</f>
        <v/>
      </c>
      <c r="AD100" s="8" t="n"/>
      <c r="AG100" s="14" t="n"/>
      <c r="AI100">
        <f>IF($C100="","",IF(COUNTIF($C$2:$C100,$C100)=1,1,0))</f>
        <v/>
      </c>
      <c r="AJ100">
        <f>IF($AI100=1,SUMPRODUCT(--($AM$2:$AM$7001&lt;$AM100))+1,"")</f>
        <v/>
      </c>
      <c r="AK100">
        <f>IF($C100="","",IF(OR($P100=TRUE(),$P100="TRUE"),1,0))</f>
        <v/>
      </c>
      <c r="AL100">
        <f>IF($C100="","",IF(AND($V100="Yes",SUMPRODUCT((LEN(Settings!$F$6:$F$13)&gt;0)*ISNUMBER(SEARCH(Settings!$F$6:$F$13,$O100)))=0),1,0))</f>
        <v/>
      </c>
      <c r="AM100">
        <f>IF($AI100=1,IFERROR(IF(VALUE($C100)&lt;100000000,VALUE($C100),1000000000),IFERROR(IF(VALUE(MID($C100,2,20))&lt;100000000,VALUE(MID($C100,2,20)),1000000000),1000000000))+ROW()/100000,"")</f>
        <v/>
      </c>
    </row>
    <row r="101">
      <c r="E101" s="14" t="n"/>
      <c r="M101" s="8">
        <f>IF($C101="","",L101*T101/100)</f>
        <v/>
      </c>
      <c r="S101" s="8" t="n"/>
      <c r="T101" s="8" t="n"/>
      <c r="W101">
        <f>IF($C101="","",IF($AL101=1,0,IF($AK101=1,Settings!$C$6,Settings!$C$7))*100)</f>
        <v/>
      </c>
      <c r="X101" s="8">
        <f>IF($C101="","",T101*W101/100)</f>
        <v/>
      </c>
      <c r="Y101" s="8">
        <f>IF($C101="","",T101-X101)</f>
        <v/>
      </c>
      <c r="Z101" s="8">
        <f>IF($C101="","",Y101-M101)</f>
        <v/>
      </c>
      <c r="AD101" s="8" t="n"/>
      <c r="AG101" s="14" t="n"/>
      <c r="AI101">
        <f>IF($C101="","",IF(COUNTIF($C$2:$C101,$C101)=1,1,0))</f>
        <v/>
      </c>
      <c r="AJ101">
        <f>IF($AI101=1,SUMPRODUCT(--($AM$2:$AM$7001&lt;$AM101))+1,"")</f>
        <v/>
      </c>
      <c r="AK101">
        <f>IF($C101="","",IF(OR($P101=TRUE(),$P101="TRUE"),1,0))</f>
        <v/>
      </c>
      <c r="AL101">
        <f>IF($C101="","",IF(AND($V101="Yes",SUMPRODUCT((LEN(Settings!$F$6:$F$13)&gt;0)*ISNUMBER(SEARCH(Settings!$F$6:$F$13,$O101)))=0),1,0))</f>
        <v/>
      </c>
      <c r="AM101">
        <f>IF($AI101=1,IFERROR(IF(VALUE($C101)&lt;100000000,VALUE($C101),1000000000),IFERROR(IF(VALUE(MID($C101,2,20))&lt;100000000,VALUE(MID($C101,2,20)),1000000000),1000000000))+ROW()/100000,"")</f>
        <v/>
      </c>
    </row>
    <row r="102">
      <c r="E102" s="14" t="n"/>
      <c r="M102" s="8">
        <f>IF($C102="","",L102*T102/100)</f>
        <v/>
      </c>
      <c r="S102" s="8" t="n"/>
      <c r="T102" s="8" t="n"/>
      <c r="W102">
        <f>IF($C102="","",IF($AL102=1,0,IF($AK102=1,Settings!$C$6,Settings!$C$7))*100)</f>
        <v/>
      </c>
      <c r="X102" s="8">
        <f>IF($C102="","",T102*W102/100)</f>
        <v/>
      </c>
      <c r="Y102" s="8">
        <f>IF($C102="","",T102-X102)</f>
        <v/>
      </c>
      <c r="Z102" s="8">
        <f>IF($C102="","",Y102-M102)</f>
        <v/>
      </c>
      <c r="AD102" s="8" t="n"/>
      <c r="AG102" s="14" t="n"/>
      <c r="AI102">
        <f>IF($C102="","",IF(COUNTIF($C$2:$C102,$C102)=1,1,0))</f>
        <v/>
      </c>
      <c r="AJ102">
        <f>IF($AI102=1,SUMPRODUCT(--($AM$2:$AM$7001&lt;$AM102))+1,"")</f>
        <v/>
      </c>
      <c r="AK102">
        <f>IF($C102="","",IF(OR($P102=TRUE(),$P102="TRUE"),1,0))</f>
        <v/>
      </c>
      <c r="AL102">
        <f>IF($C102="","",IF(AND($V102="Yes",SUMPRODUCT((LEN(Settings!$F$6:$F$13)&gt;0)*ISNUMBER(SEARCH(Settings!$F$6:$F$13,$O102)))=0),1,0))</f>
        <v/>
      </c>
      <c r="AM102">
        <f>IF($AI102=1,IFERROR(IF(VALUE($C102)&lt;100000000,VALUE($C102),1000000000),IFERROR(IF(VALUE(MID($C102,2,20))&lt;100000000,VALUE(MID($C102,2,20)),1000000000),1000000000))+ROW()/100000,"")</f>
        <v/>
      </c>
    </row>
    <row r="103">
      <c r="E103" s="14" t="n"/>
      <c r="M103" s="8">
        <f>IF($C103="","",L103*T103/100)</f>
        <v/>
      </c>
      <c r="S103" s="8" t="n"/>
      <c r="T103" s="8" t="n"/>
      <c r="W103">
        <f>IF($C103="","",IF($AL103=1,0,IF($AK103=1,Settings!$C$6,Settings!$C$7))*100)</f>
        <v/>
      </c>
      <c r="X103" s="8">
        <f>IF($C103="","",T103*W103/100)</f>
        <v/>
      </c>
      <c r="Y103" s="8">
        <f>IF($C103="","",T103-X103)</f>
        <v/>
      </c>
      <c r="Z103" s="8">
        <f>IF($C103="","",Y103-M103)</f>
        <v/>
      </c>
      <c r="AD103" s="8" t="n"/>
      <c r="AG103" s="14" t="n"/>
      <c r="AI103">
        <f>IF($C103="","",IF(COUNTIF($C$2:$C103,$C103)=1,1,0))</f>
        <v/>
      </c>
      <c r="AJ103">
        <f>IF($AI103=1,SUMPRODUCT(--($AM$2:$AM$7001&lt;$AM103))+1,"")</f>
        <v/>
      </c>
      <c r="AK103">
        <f>IF($C103="","",IF(OR($P103=TRUE(),$P103="TRUE"),1,0))</f>
        <v/>
      </c>
      <c r="AL103">
        <f>IF($C103="","",IF(AND($V103="Yes",SUMPRODUCT((LEN(Settings!$F$6:$F$13)&gt;0)*ISNUMBER(SEARCH(Settings!$F$6:$F$13,$O103)))=0),1,0))</f>
        <v/>
      </c>
      <c r="AM103">
        <f>IF($AI103=1,IFERROR(IF(VALUE($C103)&lt;100000000,VALUE($C103),1000000000),IFERROR(IF(VALUE(MID($C103,2,20))&lt;100000000,VALUE(MID($C103,2,20)),1000000000),1000000000))+ROW()/100000,"")</f>
        <v/>
      </c>
    </row>
    <row r="104">
      <c r="E104" s="14" t="n"/>
      <c r="M104" s="8">
        <f>IF($C104="","",L104*T104/100)</f>
        <v/>
      </c>
      <c r="S104" s="8" t="n"/>
      <c r="T104" s="8" t="n"/>
      <c r="W104">
        <f>IF($C104="","",IF($AL104=1,0,IF($AK104=1,Settings!$C$6,Settings!$C$7))*100)</f>
        <v/>
      </c>
      <c r="X104" s="8">
        <f>IF($C104="","",T104*W104/100)</f>
        <v/>
      </c>
      <c r="Y104" s="8">
        <f>IF($C104="","",T104-X104)</f>
        <v/>
      </c>
      <c r="Z104" s="8">
        <f>IF($C104="","",Y104-M104)</f>
        <v/>
      </c>
      <c r="AD104" s="8" t="n"/>
      <c r="AG104" s="14" t="n"/>
      <c r="AI104">
        <f>IF($C104="","",IF(COUNTIF($C$2:$C104,$C104)=1,1,0))</f>
        <v/>
      </c>
      <c r="AJ104">
        <f>IF($AI104=1,SUMPRODUCT(--($AM$2:$AM$7001&lt;$AM104))+1,"")</f>
        <v/>
      </c>
      <c r="AK104">
        <f>IF($C104="","",IF(OR($P104=TRUE(),$P104="TRUE"),1,0))</f>
        <v/>
      </c>
      <c r="AL104">
        <f>IF($C104="","",IF(AND($V104="Yes",SUMPRODUCT((LEN(Settings!$F$6:$F$13)&gt;0)*ISNUMBER(SEARCH(Settings!$F$6:$F$13,$O104)))=0),1,0))</f>
        <v/>
      </c>
      <c r="AM104">
        <f>IF($AI104=1,IFERROR(IF(VALUE($C104)&lt;100000000,VALUE($C104),1000000000),IFERROR(IF(VALUE(MID($C104,2,20))&lt;100000000,VALUE(MID($C104,2,20)),1000000000),1000000000))+ROW()/100000,"")</f>
        <v/>
      </c>
    </row>
    <row r="105">
      <c r="E105" s="14" t="n"/>
      <c r="M105" s="8">
        <f>IF($C105="","",L105*T105/100)</f>
        <v/>
      </c>
      <c r="S105" s="8" t="n"/>
      <c r="T105" s="8" t="n"/>
      <c r="W105">
        <f>IF($C105="","",IF($AL105=1,0,IF($AK105=1,Settings!$C$6,Settings!$C$7))*100)</f>
        <v/>
      </c>
      <c r="X105" s="8">
        <f>IF($C105="","",T105*W105/100)</f>
        <v/>
      </c>
      <c r="Y105" s="8">
        <f>IF($C105="","",T105-X105)</f>
        <v/>
      </c>
      <c r="Z105" s="8">
        <f>IF($C105="","",Y105-M105)</f>
        <v/>
      </c>
      <c r="AD105" s="8" t="n"/>
      <c r="AG105" s="14" t="n"/>
      <c r="AI105">
        <f>IF($C105="","",IF(COUNTIF($C$2:$C105,$C105)=1,1,0))</f>
        <v/>
      </c>
      <c r="AJ105">
        <f>IF($AI105=1,SUMPRODUCT(--($AM$2:$AM$7001&lt;$AM105))+1,"")</f>
        <v/>
      </c>
      <c r="AK105">
        <f>IF($C105="","",IF(OR($P105=TRUE(),$P105="TRUE"),1,0))</f>
        <v/>
      </c>
      <c r="AL105">
        <f>IF($C105="","",IF(AND($V105="Yes",SUMPRODUCT((LEN(Settings!$F$6:$F$13)&gt;0)*ISNUMBER(SEARCH(Settings!$F$6:$F$13,$O105)))=0),1,0))</f>
        <v/>
      </c>
      <c r="AM105">
        <f>IF($AI105=1,IFERROR(IF(VALUE($C105)&lt;100000000,VALUE($C105),1000000000),IFERROR(IF(VALUE(MID($C105,2,20))&lt;100000000,VALUE(MID($C105,2,20)),1000000000),1000000000))+ROW()/100000,"")</f>
        <v/>
      </c>
    </row>
    <row r="106">
      <c r="E106" s="14" t="n"/>
      <c r="M106" s="8">
        <f>IF($C106="","",L106*T106/100)</f>
        <v/>
      </c>
      <c r="S106" s="8" t="n"/>
      <c r="T106" s="8" t="n"/>
      <c r="W106">
        <f>IF($C106="","",IF($AL106=1,0,IF($AK106=1,Settings!$C$6,Settings!$C$7))*100)</f>
        <v/>
      </c>
      <c r="X106" s="8">
        <f>IF($C106="","",T106*W106/100)</f>
        <v/>
      </c>
      <c r="Y106" s="8">
        <f>IF($C106="","",T106-X106)</f>
        <v/>
      </c>
      <c r="Z106" s="8">
        <f>IF($C106="","",Y106-M106)</f>
        <v/>
      </c>
      <c r="AD106" s="8" t="n"/>
      <c r="AG106" s="14" t="n"/>
      <c r="AI106">
        <f>IF($C106="","",IF(COUNTIF($C$2:$C106,$C106)=1,1,0))</f>
        <v/>
      </c>
      <c r="AJ106">
        <f>IF($AI106=1,SUMPRODUCT(--($AM$2:$AM$7001&lt;$AM106))+1,"")</f>
        <v/>
      </c>
      <c r="AK106">
        <f>IF($C106="","",IF(OR($P106=TRUE(),$P106="TRUE"),1,0))</f>
        <v/>
      </c>
      <c r="AL106">
        <f>IF($C106="","",IF(AND($V106="Yes",SUMPRODUCT((LEN(Settings!$F$6:$F$13)&gt;0)*ISNUMBER(SEARCH(Settings!$F$6:$F$13,$O106)))=0),1,0))</f>
        <v/>
      </c>
      <c r="AM106">
        <f>IF($AI106=1,IFERROR(IF(VALUE($C106)&lt;100000000,VALUE($C106),1000000000),IFERROR(IF(VALUE(MID($C106,2,20))&lt;100000000,VALUE(MID($C106,2,20)),1000000000),1000000000))+ROW()/100000,"")</f>
        <v/>
      </c>
    </row>
    <row r="107">
      <c r="E107" s="14" t="n"/>
      <c r="M107" s="8">
        <f>IF($C107="","",L107*T107/100)</f>
        <v/>
      </c>
      <c r="S107" s="8" t="n"/>
      <c r="T107" s="8" t="n"/>
      <c r="W107">
        <f>IF($C107="","",IF($AL107=1,0,IF($AK107=1,Settings!$C$6,Settings!$C$7))*100)</f>
        <v/>
      </c>
      <c r="X107" s="8">
        <f>IF($C107="","",T107*W107/100)</f>
        <v/>
      </c>
      <c r="Y107" s="8">
        <f>IF($C107="","",T107-X107)</f>
        <v/>
      </c>
      <c r="Z107" s="8">
        <f>IF($C107="","",Y107-M107)</f>
        <v/>
      </c>
      <c r="AD107" s="8" t="n"/>
      <c r="AG107" s="14" t="n"/>
      <c r="AI107">
        <f>IF($C107="","",IF(COUNTIF($C$2:$C107,$C107)=1,1,0))</f>
        <v/>
      </c>
      <c r="AJ107">
        <f>IF($AI107=1,SUMPRODUCT(--($AM$2:$AM$7001&lt;$AM107))+1,"")</f>
        <v/>
      </c>
      <c r="AK107">
        <f>IF($C107="","",IF(OR($P107=TRUE(),$P107="TRUE"),1,0))</f>
        <v/>
      </c>
      <c r="AL107">
        <f>IF($C107="","",IF(AND($V107="Yes",SUMPRODUCT((LEN(Settings!$F$6:$F$13)&gt;0)*ISNUMBER(SEARCH(Settings!$F$6:$F$13,$O107)))=0),1,0))</f>
        <v/>
      </c>
      <c r="AM107">
        <f>IF($AI107=1,IFERROR(IF(VALUE($C107)&lt;100000000,VALUE($C107),1000000000),IFERROR(IF(VALUE(MID($C107,2,20))&lt;100000000,VALUE(MID($C107,2,20)),1000000000),1000000000))+ROW()/100000,"")</f>
        <v/>
      </c>
    </row>
    <row r="108">
      <c r="E108" s="14" t="n"/>
      <c r="M108" s="8">
        <f>IF($C108="","",L108*T108/100)</f>
        <v/>
      </c>
      <c r="S108" s="8" t="n"/>
      <c r="T108" s="8" t="n"/>
      <c r="W108">
        <f>IF($C108="","",IF($AL108=1,0,IF($AK108=1,Settings!$C$6,Settings!$C$7))*100)</f>
        <v/>
      </c>
      <c r="X108" s="8">
        <f>IF($C108="","",T108*W108/100)</f>
        <v/>
      </c>
      <c r="Y108" s="8">
        <f>IF($C108="","",T108-X108)</f>
        <v/>
      </c>
      <c r="Z108" s="8">
        <f>IF($C108="","",Y108-M108)</f>
        <v/>
      </c>
      <c r="AD108" s="8" t="n"/>
      <c r="AG108" s="14" t="n"/>
      <c r="AI108">
        <f>IF($C108="","",IF(COUNTIF($C$2:$C108,$C108)=1,1,0))</f>
        <v/>
      </c>
      <c r="AJ108">
        <f>IF($AI108=1,SUMPRODUCT(--($AM$2:$AM$7001&lt;$AM108))+1,"")</f>
        <v/>
      </c>
      <c r="AK108">
        <f>IF($C108="","",IF(OR($P108=TRUE(),$P108="TRUE"),1,0))</f>
        <v/>
      </c>
      <c r="AL108">
        <f>IF($C108="","",IF(AND($V108="Yes",SUMPRODUCT((LEN(Settings!$F$6:$F$13)&gt;0)*ISNUMBER(SEARCH(Settings!$F$6:$F$13,$O108)))=0),1,0))</f>
        <v/>
      </c>
      <c r="AM108">
        <f>IF($AI108=1,IFERROR(IF(VALUE($C108)&lt;100000000,VALUE($C108),1000000000),IFERROR(IF(VALUE(MID($C108,2,20))&lt;100000000,VALUE(MID($C108,2,20)),1000000000),1000000000))+ROW()/100000,"")</f>
        <v/>
      </c>
    </row>
    <row r="109">
      <c r="E109" s="14" t="n"/>
      <c r="M109" s="8">
        <f>IF($C109="","",L109*T109/100)</f>
        <v/>
      </c>
      <c r="S109" s="8" t="n"/>
      <c r="T109" s="8" t="n"/>
      <c r="W109">
        <f>IF($C109="","",IF($AL109=1,0,IF($AK109=1,Settings!$C$6,Settings!$C$7))*100)</f>
        <v/>
      </c>
      <c r="X109" s="8">
        <f>IF($C109="","",T109*W109/100)</f>
        <v/>
      </c>
      <c r="Y109" s="8">
        <f>IF($C109="","",T109-X109)</f>
        <v/>
      </c>
      <c r="Z109" s="8">
        <f>IF($C109="","",Y109-M109)</f>
        <v/>
      </c>
      <c r="AD109" s="8" t="n"/>
      <c r="AG109" s="14" t="n"/>
      <c r="AI109">
        <f>IF($C109="","",IF(COUNTIF($C$2:$C109,$C109)=1,1,0))</f>
        <v/>
      </c>
      <c r="AJ109">
        <f>IF($AI109=1,SUMPRODUCT(--($AM$2:$AM$7001&lt;$AM109))+1,"")</f>
        <v/>
      </c>
      <c r="AK109">
        <f>IF($C109="","",IF(OR($P109=TRUE(),$P109="TRUE"),1,0))</f>
        <v/>
      </c>
      <c r="AL109">
        <f>IF($C109="","",IF(AND($V109="Yes",SUMPRODUCT((LEN(Settings!$F$6:$F$13)&gt;0)*ISNUMBER(SEARCH(Settings!$F$6:$F$13,$O109)))=0),1,0))</f>
        <v/>
      </c>
      <c r="AM109">
        <f>IF($AI109=1,IFERROR(IF(VALUE($C109)&lt;100000000,VALUE($C109),1000000000),IFERROR(IF(VALUE(MID($C109,2,20))&lt;100000000,VALUE(MID($C109,2,20)),1000000000),1000000000))+ROW()/100000,"")</f>
        <v/>
      </c>
    </row>
    <row r="110">
      <c r="E110" s="14" t="n"/>
      <c r="M110" s="8">
        <f>IF($C110="","",L110*T110/100)</f>
        <v/>
      </c>
      <c r="S110" s="8" t="n"/>
      <c r="T110" s="8" t="n"/>
      <c r="W110">
        <f>IF($C110="","",IF($AL110=1,0,IF($AK110=1,Settings!$C$6,Settings!$C$7))*100)</f>
        <v/>
      </c>
      <c r="X110" s="8">
        <f>IF($C110="","",T110*W110/100)</f>
        <v/>
      </c>
      <c r="Y110" s="8">
        <f>IF($C110="","",T110-X110)</f>
        <v/>
      </c>
      <c r="Z110" s="8">
        <f>IF($C110="","",Y110-M110)</f>
        <v/>
      </c>
      <c r="AD110" s="8" t="n"/>
      <c r="AG110" s="14" t="n"/>
      <c r="AI110">
        <f>IF($C110="","",IF(COUNTIF($C$2:$C110,$C110)=1,1,0))</f>
        <v/>
      </c>
      <c r="AJ110">
        <f>IF($AI110=1,SUMPRODUCT(--($AM$2:$AM$7001&lt;$AM110))+1,"")</f>
        <v/>
      </c>
      <c r="AK110">
        <f>IF($C110="","",IF(OR($P110=TRUE(),$P110="TRUE"),1,0))</f>
        <v/>
      </c>
      <c r="AL110">
        <f>IF($C110="","",IF(AND($V110="Yes",SUMPRODUCT((LEN(Settings!$F$6:$F$13)&gt;0)*ISNUMBER(SEARCH(Settings!$F$6:$F$13,$O110)))=0),1,0))</f>
        <v/>
      </c>
      <c r="AM110">
        <f>IF($AI110=1,IFERROR(IF(VALUE($C110)&lt;100000000,VALUE($C110),1000000000),IFERROR(IF(VALUE(MID($C110,2,20))&lt;100000000,VALUE(MID($C110,2,20)),1000000000),1000000000))+ROW()/100000,"")</f>
        <v/>
      </c>
    </row>
    <row r="111">
      <c r="E111" s="14" t="n"/>
      <c r="M111" s="8">
        <f>IF($C111="","",L111*T111/100)</f>
        <v/>
      </c>
      <c r="S111" s="8" t="n"/>
      <c r="T111" s="8" t="n"/>
      <c r="W111">
        <f>IF($C111="","",IF($AL111=1,0,IF($AK111=1,Settings!$C$6,Settings!$C$7))*100)</f>
        <v/>
      </c>
      <c r="X111" s="8">
        <f>IF($C111="","",T111*W111/100)</f>
        <v/>
      </c>
      <c r="Y111" s="8">
        <f>IF($C111="","",T111-X111)</f>
        <v/>
      </c>
      <c r="Z111" s="8">
        <f>IF($C111="","",Y111-M111)</f>
        <v/>
      </c>
      <c r="AD111" s="8" t="n"/>
      <c r="AG111" s="14" t="n"/>
      <c r="AI111">
        <f>IF($C111="","",IF(COUNTIF($C$2:$C111,$C111)=1,1,0))</f>
        <v/>
      </c>
      <c r="AJ111">
        <f>IF($AI111=1,SUMPRODUCT(--($AM$2:$AM$7001&lt;$AM111))+1,"")</f>
        <v/>
      </c>
      <c r="AK111">
        <f>IF($C111="","",IF(OR($P111=TRUE(),$P111="TRUE"),1,0))</f>
        <v/>
      </c>
      <c r="AL111">
        <f>IF($C111="","",IF(AND($V111="Yes",SUMPRODUCT((LEN(Settings!$F$6:$F$13)&gt;0)*ISNUMBER(SEARCH(Settings!$F$6:$F$13,$O111)))=0),1,0))</f>
        <v/>
      </c>
      <c r="AM111">
        <f>IF($AI111=1,IFERROR(IF(VALUE($C111)&lt;100000000,VALUE($C111),1000000000),IFERROR(IF(VALUE(MID($C111,2,20))&lt;100000000,VALUE(MID($C111,2,20)),1000000000),1000000000))+ROW()/100000,"")</f>
        <v/>
      </c>
    </row>
    <row r="112">
      <c r="E112" s="14" t="n"/>
      <c r="M112" s="8">
        <f>IF($C112="","",L112*T112/100)</f>
        <v/>
      </c>
      <c r="S112" s="8" t="n"/>
      <c r="T112" s="8" t="n"/>
      <c r="W112">
        <f>IF($C112="","",IF($AL112=1,0,IF($AK112=1,Settings!$C$6,Settings!$C$7))*100)</f>
        <v/>
      </c>
      <c r="X112" s="8">
        <f>IF($C112="","",T112*W112/100)</f>
        <v/>
      </c>
      <c r="Y112" s="8">
        <f>IF($C112="","",T112-X112)</f>
        <v/>
      </c>
      <c r="Z112" s="8">
        <f>IF($C112="","",Y112-M112)</f>
        <v/>
      </c>
      <c r="AD112" s="8" t="n"/>
      <c r="AG112" s="14" t="n"/>
      <c r="AI112">
        <f>IF($C112="","",IF(COUNTIF($C$2:$C112,$C112)=1,1,0))</f>
        <v/>
      </c>
      <c r="AJ112">
        <f>IF($AI112=1,SUMPRODUCT(--($AM$2:$AM$7001&lt;$AM112))+1,"")</f>
        <v/>
      </c>
      <c r="AK112">
        <f>IF($C112="","",IF(OR($P112=TRUE(),$P112="TRUE"),1,0))</f>
        <v/>
      </c>
      <c r="AL112">
        <f>IF($C112="","",IF(AND($V112="Yes",SUMPRODUCT((LEN(Settings!$F$6:$F$13)&gt;0)*ISNUMBER(SEARCH(Settings!$F$6:$F$13,$O112)))=0),1,0))</f>
        <v/>
      </c>
      <c r="AM112">
        <f>IF($AI112=1,IFERROR(IF(VALUE($C112)&lt;100000000,VALUE($C112),1000000000),IFERROR(IF(VALUE(MID($C112,2,20))&lt;100000000,VALUE(MID($C112,2,20)),1000000000),1000000000))+ROW()/100000,"")</f>
        <v/>
      </c>
    </row>
    <row r="113">
      <c r="E113" s="14" t="n"/>
      <c r="M113" s="8">
        <f>IF($C113="","",L113*T113/100)</f>
        <v/>
      </c>
      <c r="S113" s="8" t="n"/>
      <c r="T113" s="8" t="n"/>
      <c r="W113">
        <f>IF($C113="","",IF($AL113=1,0,IF($AK113=1,Settings!$C$6,Settings!$C$7))*100)</f>
        <v/>
      </c>
      <c r="X113" s="8">
        <f>IF($C113="","",T113*W113/100)</f>
        <v/>
      </c>
      <c r="Y113" s="8">
        <f>IF($C113="","",T113-X113)</f>
        <v/>
      </c>
      <c r="Z113" s="8">
        <f>IF($C113="","",Y113-M113)</f>
        <v/>
      </c>
      <c r="AD113" s="8" t="n"/>
      <c r="AG113" s="14" t="n"/>
      <c r="AI113">
        <f>IF($C113="","",IF(COUNTIF($C$2:$C113,$C113)=1,1,0))</f>
        <v/>
      </c>
      <c r="AJ113">
        <f>IF($AI113=1,SUMPRODUCT(--($AM$2:$AM$7001&lt;$AM113))+1,"")</f>
        <v/>
      </c>
      <c r="AK113">
        <f>IF($C113="","",IF(OR($P113=TRUE(),$P113="TRUE"),1,0))</f>
        <v/>
      </c>
      <c r="AL113">
        <f>IF($C113="","",IF(AND($V113="Yes",SUMPRODUCT((LEN(Settings!$F$6:$F$13)&gt;0)*ISNUMBER(SEARCH(Settings!$F$6:$F$13,$O113)))=0),1,0))</f>
        <v/>
      </c>
      <c r="AM113">
        <f>IF($AI113=1,IFERROR(IF(VALUE($C113)&lt;100000000,VALUE($C113),1000000000),IFERROR(IF(VALUE(MID($C113,2,20))&lt;100000000,VALUE(MID($C113,2,20)),1000000000),1000000000))+ROW()/100000,"")</f>
        <v/>
      </c>
    </row>
    <row r="114">
      <c r="E114" s="14" t="n"/>
      <c r="M114" s="8">
        <f>IF($C114="","",L114*T114/100)</f>
        <v/>
      </c>
      <c r="S114" s="8" t="n"/>
      <c r="T114" s="8" t="n"/>
      <c r="W114">
        <f>IF($C114="","",IF($AL114=1,0,IF($AK114=1,Settings!$C$6,Settings!$C$7))*100)</f>
        <v/>
      </c>
      <c r="X114" s="8">
        <f>IF($C114="","",T114*W114/100)</f>
        <v/>
      </c>
      <c r="Y114" s="8">
        <f>IF($C114="","",T114-X114)</f>
        <v/>
      </c>
      <c r="Z114" s="8">
        <f>IF($C114="","",Y114-M114)</f>
        <v/>
      </c>
      <c r="AD114" s="8" t="n"/>
      <c r="AG114" s="14" t="n"/>
      <c r="AI114">
        <f>IF($C114="","",IF(COUNTIF($C$2:$C114,$C114)=1,1,0))</f>
        <v/>
      </c>
      <c r="AJ114">
        <f>IF($AI114=1,SUMPRODUCT(--($AM$2:$AM$7001&lt;$AM114))+1,"")</f>
        <v/>
      </c>
      <c r="AK114">
        <f>IF($C114="","",IF(OR($P114=TRUE(),$P114="TRUE"),1,0))</f>
        <v/>
      </c>
      <c r="AL114">
        <f>IF($C114="","",IF(AND($V114="Yes",SUMPRODUCT((LEN(Settings!$F$6:$F$13)&gt;0)*ISNUMBER(SEARCH(Settings!$F$6:$F$13,$O114)))=0),1,0))</f>
        <v/>
      </c>
      <c r="AM114">
        <f>IF($AI114=1,IFERROR(IF(VALUE($C114)&lt;100000000,VALUE($C114),1000000000),IFERROR(IF(VALUE(MID($C114,2,20))&lt;100000000,VALUE(MID($C114,2,20)),1000000000),1000000000))+ROW()/100000,"")</f>
        <v/>
      </c>
    </row>
    <row r="115">
      <c r="E115" s="14" t="n"/>
      <c r="M115" s="8">
        <f>IF($C115="","",L115*T115/100)</f>
        <v/>
      </c>
      <c r="S115" s="8" t="n"/>
      <c r="T115" s="8" t="n"/>
      <c r="W115">
        <f>IF($C115="","",IF($AL115=1,0,IF($AK115=1,Settings!$C$6,Settings!$C$7))*100)</f>
        <v/>
      </c>
      <c r="X115" s="8">
        <f>IF($C115="","",T115*W115/100)</f>
        <v/>
      </c>
      <c r="Y115" s="8">
        <f>IF($C115="","",T115-X115)</f>
        <v/>
      </c>
      <c r="Z115" s="8">
        <f>IF($C115="","",Y115-M115)</f>
        <v/>
      </c>
      <c r="AD115" s="8" t="n"/>
      <c r="AG115" s="14" t="n"/>
      <c r="AI115">
        <f>IF($C115="","",IF(COUNTIF($C$2:$C115,$C115)=1,1,0))</f>
        <v/>
      </c>
      <c r="AJ115">
        <f>IF($AI115=1,SUMPRODUCT(--($AM$2:$AM$7001&lt;$AM115))+1,"")</f>
        <v/>
      </c>
      <c r="AK115">
        <f>IF($C115="","",IF(OR($P115=TRUE(),$P115="TRUE"),1,0))</f>
        <v/>
      </c>
      <c r="AL115">
        <f>IF($C115="","",IF(AND($V115="Yes",SUMPRODUCT((LEN(Settings!$F$6:$F$13)&gt;0)*ISNUMBER(SEARCH(Settings!$F$6:$F$13,$O115)))=0),1,0))</f>
        <v/>
      </c>
      <c r="AM115">
        <f>IF($AI115=1,IFERROR(IF(VALUE($C115)&lt;100000000,VALUE($C115),1000000000),IFERROR(IF(VALUE(MID($C115,2,20))&lt;100000000,VALUE(MID($C115,2,20)),1000000000),1000000000))+ROW()/100000,"")</f>
        <v/>
      </c>
    </row>
    <row r="116">
      <c r="E116" s="14" t="n"/>
      <c r="M116" s="8">
        <f>IF($C116="","",L116*T116/100)</f>
        <v/>
      </c>
      <c r="S116" s="8" t="n"/>
      <c r="T116" s="8" t="n"/>
      <c r="W116">
        <f>IF($C116="","",IF($AL116=1,0,IF($AK116=1,Settings!$C$6,Settings!$C$7))*100)</f>
        <v/>
      </c>
      <c r="X116" s="8">
        <f>IF($C116="","",T116*W116/100)</f>
        <v/>
      </c>
      <c r="Y116" s="8">
        <f>IF($C116="","",T116-X116)</f>
        <v/>
      </c>
      <c r="Z116" s="8">
        <f>IF($C116="","",Y116-M116)</f>
        <v/>
      </c>
      <c r="AD116" s="8" t="n"/>
      <c r="AG116" s="14" t="n"/>
      <c r="AI116">
        <f>IF($C116="","",IF(COUNTIF($C$2:$C116,$C116)=1,1,0))</f>
        <v/>
      </c>
      <c r="AJ116">
        <f>IF($AI116=1,SUMPRODUCT(--($AM$2:$AM$7001&lt;$AM116))+1,"")</f>
        <v/>
      </c>
      <c r="AK116">
        <f>IF($C116="","",IF(OR($P116=TRUE(),$P116="TRUE"),1,0))</f>
        <v/>
      </c>
      <c r="AL116">
        <f>IF($C116="","",IF(AND($V116="Yes",SUMPRODUCT((LEN(Settings!$F$6:$F$13)&gt;0)*ISNUMBER(SEARCH(Settings!$F$6:$F$13,$O116)))=0),1,0))</f>
        <v/>
      </c>
      <c r="AM116">
        <f>IF($AI116=1,IFERROR(IF(VALUE($C116)&lt;100000000,VALUE($C116),1000000000),IFERROR(IF(VALUE(MID($C116,2,20))&lt;100000000,VALUE(MID($C116,2,20)),1000000000),1000000000))+ROW()/100000,"")</f>
        <v/>
      </c>
    </row>
    <row r="117">
      <c r="E117" s="14" t="n"/>
      <c r="M117" s="8">
        <f>IF($C117="","",L117*T117/100)</f>
        <v/>
      </c>
      <c r="S117" s="8" t="n"/>
      <c r="T117" s="8" t="n"/>
      <c r="W117">
        <f>IF($C117="","",IF($AL117=1,0,IF($AK117=1,Settings!$C$6,Settings!$C$7))*100)</f>
        <v/>
      </c>
      <c r="X117" s="8">
        <f>IF($C117="","",T117*W117/100)</f>
        <v/>
      </c>
      <c r="Y117" s="8">
        <f>IF($C117="","",T117-X117)</f>
        <v/>
      </c>
      <c r="Z117" s="8">
        <f>IF($C117="","",Y117-M117)</f>
        <v/>
      </c>
      <c r="AD117" s="8" t="n"/>
      <c r="AG117" s="14" t="n"/>
      <c r="AI117">
        <f>IF($C117="","",IF(COUNTIF($C$2:$C117,$C117)=1,1,0))</f>
        <v/>
      </c>
      <c r="AJ117">
        <f>IF($AI117=1,SUMPRODUCT(--($AM$2:$AM$7001&lt;$AM117))+1,"")</f>
        <v/>
      </c>
      <c r="AK117">
        <f>IF($C117="","",IF(OR($P117=TRUE(),$P117="TRUE"),1,0))</f>
        <v/>
      </c>
      <c r="AL117">
        <f>IF($C117="","",IF(AND($V117="Yes",SUMPRODUCT((LEN(Settings!$F$6:$F$13)&gt;0)*ISNUMBER(SEARCH(Settings!$F$6:$F$13,$O117)))=0),1,0))</f>
        <v/>
      </c>
      <c r="AM117">
        <f>IF($AI117=1,IFERROR(IF(VALUE($C117)&lt;100000000,VALUE($C117),1000000000),IFERROR(IF(VALUE(MID($C117,2,20))&lt;100000000,VALUE(MID($C117,2,20)),1000000000),1000000000))+ROW()/100000,"")</f>
        <v/>
      </c>
    </row>
    <row r="118">
      <c r="E118" s="14" t="n"/>
      <c r="M118" s="8">
        <f>IF($C118="","",L118*T118/100)</f>
        <v/>
      </c>
      <c r="S118" s="8" t="n"/>
      <c r="T118" s="8" t="n"/>
      <c r="W118">
        <f>IF($C118="","",IF($AL118=1,0,IF($AK118=1,Settings!$C$6,Settings!$C$7))*100)</f>
        <v/>
      </c>
      <c r="X118" s="8">
        <f>IF($C118="","",T118*W118/100)</f>
        <v/>
      </c>
      <c r="Y118" s="8">
        <f>IF($C118="","",T118-X118)</f>
        <v/>
      </c>
      <c r="Z118" s="8">
        <f>IF($C118="","",Y118-M118)</f>
        <v/>
      </c>
      <c r="AD118" s="8" t="n"/>
      <c r="AG118" s="14" t="n"/>
      <c r="AI118">
        <f>IF($C118="","",IF(COUNTIF($C$2:$C118,$C118)=1,1,0))</f>
        <v/>
      </c>
      <c r="AJ118">
        <f>IF($AI118=1,SUMPRODUCT(--($AM$2:$AM$7001&lt;$AM118))+1,"")</f>
        <v/>
      </c>
      <c r="AK118">
        <f>IF($C118="","",IF(OR($P118=TRUE(),$P118="TRUE"),1,0))</f>
        <v/>
      </c>
      <c r="AL118">
        <f>IF($C118="","",IF(AND($V118="Yes",SUMPRODUCT((LEN(Settings!$F$6:$F$13)&gt;0)*ISNUMBER(SEARCH(Settings!$F$6:$F$13,$O118)))=0),1,0))</f>
        <v/>
      </c>
      <c r="AM118">
        <f>IF($AI118=1,IFERROR(IF(VALUE($C118)&lt;100000000,VALUE($C118),1000000000),IFERROR(IF(VALUE(MID($C118,2,20))&lt;100000000,VALUE(MID($C118,2,20)),1000000000),1000000000))+ROW()/100000,"")</f>
        <v/>
      </c>
    </row>
    <row r="119">
      <c r="E119" s="14" t="n"/>
      <c r="M119" s="8">
        <f>IF($C119="","",L119*T119/100)</f>
        <v/>
      </c>
      <c r="S119" s="8" t="n"/>
      <c r="T119" s="8" t="n"/>
      <c r="W119">
        <f>IF($C119="","",IF($AL119=1,0,IF($AK119=1,Settings!$C$6,Settings!$C$7))*100)</f>
        <v/>
      </c>
      <c r="X119" s="8">
        <f>IF($C119="","",T119*W119/100)</f>
        <v/>
      </c>
      <c r="Y119" s="8">
        <f>IF($C119="","",T119-X119)</f>
        <v/>
      </c>
      <c r="Z119" s="8">
        <f>IF($C119="","",Y119-M119)</f>
        <v/>
      </c>
      <c r="AD119" s="8" t="n"/>
      <c r="AG119" s="14" t="n"/>
      <c r="AI119">
        <f>IF($C119="","",IF(COUNTIF($C$2:$C119,$C119)=1,1,0))</f>
        <v/>
      </c>
      <c r="AJ119">
        <f>IF($AI119=1,SUMPRODUCT(--($AM$2:$AM$7001&lt;$AM119))+1,"")</f>
        <v/>
      </c>
      <c r="AK119">
        <f>IF($C119="","",IF(OR($P119=TRUE(),$P119="TRUE"),1,0))</f>
        <v/>
      </c>
      <c r="AL119">
        <f>IF($C119="","",IF(AND($V119="Yes",SUMPRODUCT((LEN(Settings!$F$6:$F$13)&gt;0)*ISNUMBER(SEARCH(Settings!$F$6:$F$13,$O119)))=0),1,0))</f>
        <v/>
      </c>
      <c r="AM119">
        <f>IF($AI119=1,IFERROR(IF(VALUE($C119)&lt;100000000,VALUE($C119),1000000000),IFERROR(IF(VALUE(MID($C119,2,20))&lt;100000000,VALUE(MID($C119,2,20)),1000000000),1000000000))+ROW()/100000,"")</f>
        <v/>
      </c>
    </row>
    <row r="120">
      <c r="E120" s="14" t="n"/>
      <c r="M120" s="8">
        <f>IF($C120="","",L120*T120/100)</f>
        <v/>
      </c>
      <c r="S120" s="8" t="n"/>
      <c r="T120" s="8" t="n"/>
      <c r="W120">
        <f>IF($C120="","",IF($AL120=1,0,IF($AK120=1,Settings!$C$6,Settings!$C$7))*100)</f>
        <v/>
      </c>
      <c r="X120" s="8">
        <f>IF($C120="","",T120*W120/100)</f>
        <v/>
      </c>
      <c r="Y120" s="8">
        <f>IF($C120="","",T120-X120)</f>
        <v/>
      </c>
      <c r="Z120" s="8">
        <f>IF($C120="","",Y120-M120)</f>
        <v/>
      </c>
      <c r="AD120" s="8" t="n"/>
      <c r="AG120" s="14" t="n"/>
      <c r="AI120">
        <f>IF($C120="","",IF(COUNTIF($C$2:$C120,$C120)=1,1,0))</f>
        <v/>
      </c>
      <c r="AJ120">
        <f>IF($AI120=1,SUMPRODUCT(--($AM$2:$AM$7001&lt;$AM120))+1,"")</f>
        <v/>
      </c>
      <c r="AK120">
        <f>IF($C120="","",IF(OR($P120=TRUE(),$P120="TRUE"),1,0))</f>
        <v/>
      </c>
      <c r="AL120">
        <f>IF($C120="","",IF(AND($V120="Yes",SUMPRODUCT((LEN(Settings!$F$6:$F$13)&gt;0)*ISNUMBER(SEARCH(Settings!$F$6:$F$13,$O120)))=0),1,0))</f>
        <v/>
      </c>
      <c r="AM120">
        <f>IF($AI120=1,IFERROR(IF(VALUE($C120)&lt;100000000,VALUE($C120),1000000000),IFERROR(IF(VALUE(MID($C120,2,20))&lt;100000000,VALUE(MID($C120,2,20)),1000000000),1000000000))+ROW()/100000,"")</f>
        <v/>
      </c>
    </row>
    <row r="121">
      <c r="E121" s="14" t="n"/>
      <c r="M121" s="8">
        <f>IF($C121="","",L121*T121/100)</f>
        <v/>
      </c>
      <c r="S121" s="8" t="n"/>
      <c r="T121" s="8" t="n"/>
      <c r="W121">
        <f>IF($C121="","",IF($AL121=1,0,IF($AK121=1,Settings!$C$6,Settings!$C$7))*100)</f>
        <v/>
      </c>
      <c r="X121" s="8">
        <f>IF($C121="","",T121*W121/100)</f>
        <v/>
      </c>
      <c r="Y121" s="8">
        <f>IF($C121="","",T121-X121)</f>
        <v/>
      </c>
      <c r="Z121" s="8">
        <f>IF($C121="","",Y121-M121)</f>
        <v/>
      </c>
      <c r="AD121" s="8" t="n"/>
      <c r="AG121" s="14" t="n"/>
      <c r="AI121">
        <f>IF($C121="","",IF(COUNTIF($C$2:$C121,$C121)=1,1,0))</f>
        <v/>
      </c>
      <c r="AJ121">
        <f>IF($AI121=1,SUMPRODUCT(--($AM$2:$AM$7001&lt;$AM121))+1,"")</f>
        <v/>
      </c>
      <c r="AK121">
        <f>IF($C121="","",IF(OR($P121=TRUE(),$P121="TRUE"),1,0))</f>
        <v/>
      </c>
      <c r="AL121">
        <f>IF($C121="","",IF(AND($V121="Yes",SUMPRODUCT((LEN(Settings!$F$6:$F$13)&gt;0)*ISNUMBER(SEARCH(Settings!$F$6:$F$13,$O121)))=0),1,0))</f>
        <v/>
      </c>
      <c r="AM121">
        <f>IF($AI121=1,IFERROR(IF(VALUE($C121)&lt;100000000,VALUE($C121),1000000000),IFERROR(IF(VALUE(MID($C121,2,20))&lt;100000000,VALUE(MID($C121,2,20)),1000000000),1000000000))+ROW()/100000,"")</f>
        <v/>
      </c>
    </row>
    <row r="122">
      <c r="E122" s="14" t="n"/>
      <c r="M122" s="8">
        <f>IF($C122="","",L122*T122/100)</f>
        <v/>
      </c>
      <c r="S122" s="8" t="n"/>
      <c r="T122" s="8" t="n"/>
      <c r="W122">
        <f>IF($C122="","",IF($AL122=1,0,IF($AK122=1,Settings!$C$6,Settings!$C$7))*100)</f>
        <v/>
      </c>
      <c r="X122" s="8">
        <f>IF($C122="","",T122*W122/100)</f>
        <v/>
      </c>
      <c r="Y122" s="8">
        <f>IF($C122="","",T122-X122)</f>
        <v/>
      </c>
      <c r="Z122" s="8">
        <f>IF($C122="","",Y122-M122)</f>
        <v/>
      </c>
      <c r="AD122" s="8" t="n"/>
      <c r="AG122" s="14" t="n"/>
      <c r="AI122">
        <f>IF($C122="","",IF(COUNTIF($C$2:$C122,$C122)=1,1,0))</f>
        <v/>
      </c>
      <c r="AJ122">
        <f>IF($AI122=1,SUMPRODUCT(--($AM$2:$AM$7001&lt;$AM122))+1,"")</f>
        <v/>
      </c>
      <c r="AK122">
        <f>IF($C122="","",IF(OR($P122=TRUE(),$P122="TRUE"),1,0))</f>
        <v/>
      </c>
      <c r="AL122">
        <f>IF($C122="","",IF(AND($V122="Yes",SUMPRODUCT((LEN(Settings!$F$6:$F$13)&gt;0)*ISNUMBER(SEARCH(Settings!$F$6:$F$13,$O122)))=0),1,0))</f>
        <v/>
      </c>
      <c r="AM122">
        <f>IF($AI122=1,IFERROR(IF(VALUE($C122)&lt;100000000,VALUE($C122),1000000000),IFERROR(IF(VALUE(MID($C122,2,20))&lt;100000000,VALUE(MID($C122,2,20)),1000000000),1000000000))+ROW()/100000,"")</f>
        <v/>
      </c>
    </row>
    <row r="123">
      <c r="E123" s="14" t="n"/>
      <c r="M123" s="8">
        <f>IF($C123="","",L123*T123/100)</f>
        <v/>
      </c>
      <c r="S123" s="8" t="n"/>
      <c r="T123" s="8" t="n"/>
      <c r="W123">
        <f>IF($C123="","",IF($AL123=1,0,IF($AK123=1,Settings!$C$6,Settings!$C$7))*100)</f>
        <v/>
      </c>
      <c r="X123" s="8">
        <f>IF($C123="","",T123*W123/100)</f>
        <v/>
      </c>
      <c r="Y123" s="8">
        <f>IF($C123="","",T123-X123)</f>
        <v/>
      </c>
      <c r="Z123" s="8">
        <f>IF($C123="","",Y123-M123)</f>
        <v/>
      </c>
      <c r="AD123" s="8" t="n"/>
      <c r="AG123" s="14" t="n"/>
      <c r="AI123">
        <f>IF($C123="","",IF(COUNTIF($C$2:$C123,$C123)=1,1,0))</f>
        <v/>
      </c>
      <c r="AJ123">
        <f>IF($AI123=1,SUMPRODUCT(--($AM$2:$AM$7001&lt;$AM123))+1,"")</f>
        <v/>
      </c>
      <c r="AK123">
        <f>IF($C123="","",IF(OR($P123=TRUE(),$P123="TRUE"),1,0))</f>
        <v/>
      </c>
      <c r="AL123">
        <f>IF($C123="","",IF(AND($V123="Yes",SUMPRODUCT((LEN(Settings!$F$6:$F$13)&gt;0)*ISNUMBER(SEARCH(Settings!$F$6:$F$13,$O123)))=0),1,0))</f>
        <v/>
      </c>
      <c r="AM123">
        <f>IF($AI123=1,IFERROR(IF(VALUE($C123)&lt;100000000,VALUE($C123),1000000000),IFERROR(IF(VALUE(MID($C123,2,20))&lt;100000000,VALUE(MID($C123,2,20)),1000000000),1000000000))+ROW()/100000,"")</f>
        <v/>
      </c>
    </row>
    <row r="124">
      <c r="E124" s="14" t="n"/>
      <c r="M124" s="8">
        <f>IF($C124="","",L124*T124/100)</f>
        <v/>
      </c>
      <c r="S124" s="8" t="n"/>
      <c r="T124" s="8" t="n"/>
      <c r="W124">
        <f>IF($C124="","",IF($AL124=1,0,IF($AK124=1,Settings!$C$6,Settings!$C$7))*100)</f>
        <v/>
      </c>
      <c r="X124" s="8">
        <f>IF($C124="","",T124*W124/100)</f>
        <v/>
      </c>
      <c r="Y124" s="8">
        <f>IF($C124="","",T124-X124)</f>
        <v/>
      </c>
      <c r="Z124" s="8">
        <f>IF($C124="","",Y124-M124)</f>
        <v/>
      </c>
      <c r="AD124" s="8" t="n"/>
      <c r="AG124" s="14" t="n"/>
      <c r="AI124">
        <f>IF($C124="","",IF(COUNTIF($C$2:$C124,$C124)=1,1,0))</f>
        <v/>
      </c>
      <c r="AJ124">
        <f>IF($AI124=1,SUMPRODUCT(--($AM$2:$AM$7001&lt;$AM124))+1,"")</f>
        <v/>
      </c>
      <c r="AK124">
        <f>IF($C124="","",IF(OR($P124=TRUE(),$P124="TRUE"),1,0))</f>
        <v/>
      </c>
      <c r="AL124">
        <f>IF($C124="","",IF(AND($V124="Yes",SUMPRODUCT((LEN(Settings!$F$6:$F$13)&gt;0)*ISNUMBER(SEARCH(Settings!$F$6:$F$13,$O124)))=0),1,0))</f>
        <v/>
      </c>
      <c r="AM124">
        <f>IF($AI124=1,IFERROR(IF(VALUE($C124)&lt;100000000,VALUE($C124),1000000000),IFERROR(IF(VALUE(MID($C124,2,20))&lt;100000000,VALUE(MID($C124,2,20)),1000000000),1000000000))+ROW()/100000,"")</f>
        <v/>
      </c>
    </row>
    <row r="125">
      <c r="E125" s="14" t="n"/>
      <c r="M125" s="8">
        <f>IF($C125="","",L125*T125/100)</f>
        <v/>
      </c>
      <c r="S125" s="8" t="n"/>
      <c r="T125" s="8" t="n"/>
      <c r="W125">
        <f>IF($C125="","",IF($AL125=1,0,IF($AK125=1,Settings!$C$6,Settings!$C$7))*100)</f>
        <v/>
      </c>
      <c r="X125" s="8">
        <f>IF($C125="","",T125*W125/100)</f>
        <v/>
      </c>
      <c r="Y125" s="8">
        <f>IF($C125="","",T125-X125)</f>
        <v/>
      </c>
      <c r="Z125" s="8">
        <f>IF($C125="","",Y125-M125)</f>
        <v/>
      </c>
      <c r="AD125" s="8" t="n"/>
      <c r="AG125" s="14" t="n"/>
      <c r="AI125">
        <f>IF($C125="","",IF(COUNTIF($C$2:$C125,$C125)=1,1,0))</f>
        <v/>
      </c>
      <c r="AJ125">
        <f>IF($AI125=1,SUMPRODUCT(--($AM$2:$AM$7001&lt;$AM125))+1,"")</f>
        <v/>
      </c>
      <c r="AK125">
        <f>IF($C125="","",IF(OR($P125=TRUE(),$P125="TRUE"),1,0))</f>
        <v/>
      </c>
      <c r="AL125">
        <f>IF($C125="","",IF(AND($V125="Yes",SUMPRODUCT((LEN(Settings!$F$6:$F$13)&gt;0)*ISNUMBER(SEARCH(Settings!$F$6:$F$13,$O125)))=0),1,0))</f>
        <v/>
      </c>
      <c r="AM125">
        <f>IF($AI125=1,IFERROR(IF(VALUE($C125)&lt;100000000,VALUE($C125),1000000000),IFERROR(IF(VALUE(MID($C125,2,20))&lt;100000000,VALUE(MID($C125,2,20)),1000000000),1000000000))+ROW()/100000,"")</f>
        <v/>
      </c>
    </row>
    <row r="126">
      <c r="E126" s="14" t="n"/>
      <c r="M126" s="8">
        <f>IF($C126="","",L126*T126/100)</f>
        <v/>
      </c>
      <c r="S126" s="8" t="n"/>
      <c r="T126" s="8" t="n"/>
      <c r="W126">
        <f>IF($C126="","",IF($AL126=1,0,IF($AK126=1,Settings!$C$6,Settings!$C$7))*100)</f>
        <v/>
      </c>
      <c r="X126" s="8">
        <f>IF($C126="","",T126*W126/100)</f>
        <v/>
      </c>
      <c r="Y126" s="8">
        <f>IF($C126="","",T126-X126)</f>
        <v/>
      </c>
      <c r="Z126" s="8">
        <f>IF($C126="","",Y126-M126)</f>
        <v/>
      </c>
      <c r="AD126" s="8" t="n"/>
      <c r="AG126" s="14" t="n"/>
      <c r="AI126">
        <f>IF($C126="","",IF(COUNTIF($C$2:$C126,$C126)=1,1,0))</f>
        <v/>
      </c>
      <c r="AJ126">
        <f>IF($AI126=1,SUMPRODUCT(--($AM$2:$AM$7001&lt;$AM126))+1,"")</f>
        <v/>
      </c>
      <c r="AK126">
        <f>IF($C126="","",IF(OR($P126=TRUE(),$P126="TRUE"),1,0))</f>
        <v/>
      </c>
      <c r="AL126">
        <f>IF($C126="","",IF(AND($V126="Yes",SUMPRODUCT((LEN(Settings!$F$6:$F$13)&gt;0)*ISNUMBER(SEARCH(Settings!$F$6:$F$13,$O126)))=0),1,0))</f>
        <v/>
      </c>
      <c r="AM126">
        <f>IF($AI126=1,IFERROR(IF(VALUE($C126)&lt;100000000,VALUE($C126),1000000000),IFERROR(IF(VALUE(MID($C126,2,20))&lt;100000000,VALUE(MID($C126,2,20)),1000000000),1000000000))+ROW()/100000,"")</f>
        <v/>
      </c>
    </row>
    <row r="127">
      <c r="E127" s="14" t="n"/>
      <c r="M127" s="8">
        <f>IF($C127="","",L127*T127/100)</f>
        <v/>
      </c>
      <c r="S127" s="8" t="n"/>
      <c r="T127" s="8" t="n"/>
      <c r="W127">
        <f>IF($C127="","",IF($AL127=1,0,IF($AK127=1,Settings!$C$6,Settings!$C$7))*100)</f>
        <v/>
      </c>
      <c r="X127" s="8">
        <f>IF($C127="","",T127*W127/100)</f>
        <v/>
      </c>
      <c r="Y127" s="8">
        <f>IF($C127="","",T127-X127)</f>
        <v/>
      </c>
      <c r="Z127" s="8">
        <f>IF($C127="","",Y127-M127)</f>
        <v/>
      </c>
      <c r="AD127" s="8" t="n"/>
      <c r="AG127" s="14" t="n"/>
      <c r="AI127">
        <f>IF($C127="","",IF(COUNTIF($C$2:$C127,$C127)=1,1,0))</f>
        <v/>
      </c>
      <c r="AJ127">
        <f>IF($AI127=1,SUMPRODUCT(--($AM$2:$AM$7001&lt;$AM127))+1,"")</f>
        <v/>
      </c>
      <c r="AK127">
        <f>IF($C127="","",IF(OR($P127=TRUE(),$P127="TRUE"),1,0))</f>
        <v/>
      </c>
      <c r="AL127">
        <f>IF($C127="","",IF(AND($V127="Yes",SUMPRODUCT((LEN(Settings!$F$6:$F$13)&gt;0)*ISNUMBER(SEARCH(Settings!$F$6:$F$13,$O127)))=0),1,0))</f>
        <v/>
      </c>
      <c r="AM127">
        <f>IF($AI127=1,IFERROR(IF(VALUE($C127)&lt;100000000,VALUE($C127),1000000000),IFERROR(IF(VALUE(MID($C127,2,20))&lt;100000000,VALUE(MID($C127,2,20)),1000000000),1000000000))+ROW()/100000,"")</f>
        <v/>
      </c>
    </row>
    <row r="128">
      <c r="E128" s="14" t="n"/>
      <c r="M128" s="8">
        <f>IF($C128="","",L128*T128/100)</f>
        <v/>
      </c>
      <c r="S128" s="8" t="n"/>
      <c r="T128" s="8" t="n"/>
      <c r="W128">
        <f>IF($C128="","",IF($AL128=1,0,IF($AK128=1,Settings!$C$6,Settings!$C$7))*100)</f>
        <v/>
      </c>
      <c r="X128" s="8">
        <f>IF($C128="","",T128*W128/100)</f>
        <v/>
      </c>
      <c r="Y128" s="8">
        <f>IF($C128="","",T128-X128)</f>
        <v/>
      </c>
      <c r="Z128" s="8">
        <f>IF($C128="","",Y128-M128)</f>
        <v/>
      </c>
      <c r="AD128" s="8" t="n"/>
      <c r="AG128" s="14" t="n"/>
      <c r="AI128">
        <f>IF($C128="","",IF(COUNTIF($C$2:$C128,$C128)=1,1,0))</f>
        <v/>
      </c>
      <c r="AJ128">
        <f>IF($AI128=1,SUMPRODUCT(--($AM$2:$AM$7001&lt;$AM128))+1,"")</f>
        <v/>
      </c>
      <c r="AK128">
        <f>IF($C128="","",IF(OR($P128=TRUE(),$P128="TRUE"),1,0))</f>
        <v/>
      </c>
      <c r="AL128">
        <f>IF($C128="","",IF(AND($V128="Yes",SUMPRODUCT((LEN(Settings!$F$6:$F$13)&gt;0)*ISNUMBER(SEARCH(Settings!$F$6:$F$13,$O128)))=0),1,0))</f>
        <v/>
      </c>
      <c r="AM128">
        <f>IF($AI128=1,IFERROR(IF(VALUE($C128)&lt;100000000,VALUE($C128),1000000000),IFERROR(IF(VALUE(MID($C128,2,20))&lt;100000000,VALUE(MID($C128,2,20)),1000000000),1000000000))+ROW()/100000,"")</f>
        <v/>
      </c>
    </row>
    <row r="129">
      <c r="E129" s="14" t="n"/>
      <c r="M129" s="8">
        <f>IF($C129="","",L129*T129/100)</f>
        <v/>
      </c>
      <c r="S129" s="8" t="n"/>
      <c r="T129" s="8" t="n"/>
      <c r="W129">
        <f>IF($C129="","",IF($AL129=1,0,IF($AK129=1,Settings!$C$6,Settings!$C$7))*100)</f>
        <v/>
      </c>
      <c r="X129" s="8">
        <f>IF($C129="","",T129*W129/100)</f>
        <v/>
      </c>
      <c r="Y129" s="8">
        <f>IF($C129="","",T129-X129)</f>
        <v/>
      </c>
      <c r="Z129" s="8">
        <f>IF($C129="","",Y129-M129)</f>
        <v/>
      </c>
      <c r="AD129" s="8" t="n"/>
      <c r="AG129" s="14" t="n"/>
      <c r="AI129">
        <f>IF($C129="","",IF(COUNTIF($C$2:$C129,$C129)=1,1,0))</f>
        <v/>
      </c>
      <c r="AJ129">
        <f>IF($AI129=1,SUMPRODUCT(--($AM$2:$AM$7001&lt;$AM129))+1,"")</f>
        <v/>
      </c>
      <c r="AK129">
        <f>IF($C129="","",IF(OR($P129=TRUE(),$P129="TRUE"),1,0))</f>
        <v/>
      </c>
      <c r="AL129">
        <f>IF($C129="","",IF(AND($V129="Yes",SUMPRODUCT((LEN(Settings!$F$6:$F$13)&gt;0)*ISNUMBER(SEARCH(Settings!$F$6:$F$13,$O129)))=0),1,0))</f>
        <v/>
      </c>
      <c r="AM129">
        <f>IF($AI129=1,IFERROR(IF(VALUE($C129)&lt;100000000,VALUE($C129),1000000000),IFERROR(IF(VALUE(MID($C129,2,20))&lt;100000000,VALUE(MID($C129,2,20)),1000000000),1000000000))+ROW()/100000,"")</f>
        <v/>
      </c>
    </row>
    <row r="130">
      <c r="E130" s="14" t="n"/>
      <c r="M130" s="8">
        <f>IF($C130="","",L130*T130/100)</f>
        <v/>
      </c>
      <c r="S130" s="8" t="n"/>
      <c r="T130" s="8" t="n"/>
      <c r="W130">
        <f>IF($C130="","",IF($AL130=1,0,IF($AK130=1,Settings!$C$6,Settings!$C$7))*100)</f>
        <v/>
      </c>
      <c r="X130" s="8">
        <f>IF($C130="","",T130*W130/100)</f>
        <v/>
      </c>
      <c r="Y130" s="8">
        <f>IF($C130="","",T130-X130)</f>
        <v/>
      </c>
      <c r="Z130" s="8">
        <f>IF($C130="","",Y130-M130)</f>
        <v/>
      </c>
      <c r="AD130" s="8" t="n"/>
      <c r="AG130" s="14" t="n"/>
      <c r="AI130">
        <f>IF($C130="","",IF(COUNTIF($C$2:$C130,$C130)=1,1,0))</f>
        <v/>
      </c>
      <c r="AJ130">
        <f>IF($AI130=1,SUMPRODUCT(--($AM$2:$AM$7001&lt;$AM130))+1,"")</f>
        <v/>
      </c>
      <c r="AK130">
        <f>IF($C130="","",IF(OR($P130=TRUE(),$P130="TRUE"),1,0))</f>
        <v/>
      </c>
      <c r="AL130">
        <f>IF($C130="","",IF(AND($V130="Yes",SUMPRODUCT((LEN(Settings!$F$6:$F$13)&gt;0)*ISNUMBER(SEARCH(Settings!$F$6:$F$13,$O130)))=0),1,0))</f>
        <v/>
      </c>
      <c r="AM130">
        <f>IF($AI130=1,IFERROR(IF(VALUE($C130)&lt;100000000,VALUE($C130),1000000000),IFERROR(IF(VALUE(MID($C130,2,20))&lt;100000000,VALUE(MID($C130,2,20)),1000000000),1000000000))+ROW()/100000,"")</f>
        <v/>
      </c>
    </row>
    <row r="131">
      <c r="E131" s="14" t="n"/>
      <c r="M131" s="8">
        <f>IF($C131="","",L131*T131/100)</f>
        <v/>
      </c>
      <c r="S131" s="8" t="n"/>
      <c r="T131" s="8" t="n"/>
      <c r="W131">
        <f>IF($C131="","",IF($AL131=1,0,IF($AK131=1,Settings!$C$6,Settings!$C$7))*100)</f>
        <v/>
      </c>
      <c r="X131" s="8">
        <f>IF($C131="","",T131*W131/100)</f>
        <v/>
      </c>
      <c r="Y131" s="8">
        <f>IF($C131="","",T131-X131)</f>
        <v/>
      </c>
      <c r="Z131" s="8">
        <f>IF($C131="","",Y131-M131)</f>
        <v/>
      </c>
      <c r="AD131" s="8" t="n"/>
      <c r="AG131" s="14" t="n"/>
      <c r="AI131">
        <f>IF($C131="","",IF(COUNTIF($C$2:$C131,$C131)=1,1,0))</f>
        <v/>
      </c>
      <c r="AJ131">
        <f>IF($AI131=1,SUMPRODUCT(--($AM$2:$AM$7001&lt;$AM131))+1,"")</f>
        <v/>
      </c>
      <c r="AK131">
        <f>IF($C131="","",IF(OR($P131=TRUE(),$P131="TRUE"),1,0))</f>
        <v/>
      </c>
      <c r="AL131">
        <f>IF($C131="","",IF(AND($V131="Yes",SUMPRODUCT((LEN(Settings!$F$6:$F$13)&gt;0)*ISNUMBER(SEARCH(Settings!$F$6:$F$13,$O131)))=0),1,0))</f>
        <v/>
      </c>
      <c r="AM131">
        <f>IF($AI131=1,IFERROR(IF(VALUE($C131)&lt;100000000,VALUE($C131),1000000000),IFERROR(IF(VALUE(MID($C131,2,20))&lt;100000000,VALUE(MID($C131,2,20)),1000000000),1000000000))+ROW()/100000,"")</f>
        <v/>
      </c>
    </row>
    <row r="132">
      <c r="E132" s="14" t="n"/>
      <c r="M132" s="8">
        <f>IF($C132="","",L132*T132/100)</f>
        <v/>
      </c>
      <c r="S132" s="8" t="n"/>
      <c r="T132" s="8" t="n"/>
      <c r="W132">
        <f>IF($C132="","",IF($AL132=1,0,IF($AK132=1,Settings!$C$6,Settings!$C$7))*100)</f>
        <v/>
      </c>
      <c r="X132" s="8">
        <f>IF($C132="","",T132*W132/100)</f>
        <v/>
      </c>
      <c r="Y132" s="8">
        <f>IF($C132="","",T132-X132)</f>
        <v/>
      </c>
      <c r="Z132" s="8">
        <f>IF($C132="","",Y132-M132)</f>
        <v/>
      </c>
      <c r="AD132" s="8" t="n"/>
      <c r="AG132" s="14" t="n"/>
      <c r="AI132">
        <f>IF($C132="","",IF(COUNTIF($C$2:$C132,$C132)=1,1,0))</f>
        <v/>
      </c>
      <c r="AJ132">
        <f>IF($AI132=1,SUMPRODUCT(--($AM$2:$AM$7001&lt;$AM132))+1,"")</f>
        <v/>
      </c>
      <c r="AK132">
        <f>IF($C132="","",IF(OR($P132=TRUE(),$P132="TRUE"),1,0))</f>
        <v/>
      </c>
      <c r="AL132">
        <f>IF($C132="","",IF(AND($V132="Yes",SUMPRODUCT((LEN(Settings!$F$6:$F$13)&gt;0)*ISNUMBER(SEARCH(Settings!$F$6:$F$13,$O132)))=0),1,0))</f>
        <v/>
      </c>
      <c r="AM132">
        <f>IF($AI132=1,IFERROR(IF(VALUE($C132)&lt;100000000,VALUE($C132),1000000000),IFERROR(IF(VALUE(MID($C132,2,20))&lt;100000000,VALUE(MID($C132,2,20)),1000000000),1000000000))+ROW()/100000,"")</f>
        <v/>
      </c>
    </row>
    <row r="133">
      <c r="E133" s="14" t="n"/>
      <c r="M133" s="8">
        <f>IF($C133="","",L133*T133/100)</f>
        <v/>
      </c>
      <c r="S133" s="8" t="n"/>
      <c r="T133" s="8" t="n"/>
      <c r="W133">
        <f>IF($C133="","",IF($AL133=1,0,IF($AK133=1,Settings!$C$6,Settings!$C$7))*100)</f>
        <v/>
      </c>
      <c r="X133" s="8">
        <f>IF($C133="","",T133*W133/100)</f>
        <v/>
      </c>
      <c r="Y133" s="8">
        <f>IF($C133="","",T133-X133)</f>
        <v/>
      </c>
      <c r="Z133" s="8">
        <f>IF($C133="","",Y133-M133)</f>
        <v/>
      </c>
      <c r="AD133" s="8" t="n"/>
      <c r="AG133" s="14" t="n"/>
      <c r="AI133">
        <f>IF($C133="","",IF(COUNTIF($C$2:$C133,$C133)=1,1,0))</f>
        <v/>
      </c>
      <c r="AJ133">
        <f>IF($AI133=1,SUMPRODUCT(--($AM$2:$AM$7001&lt;$AM133))+1,"")</f>
        <v/>
      </c>
      <c r="AK133">
        <f>IF($C133="","",IF(OR($P133=TRUE(),$P133="TRUE"),1,0))</f>
        <v/>
      </c>
      <c r="AL133">
        <f>IF($C133="","",IF(AND($V133="Yes",SUMPRODUCT((LEN(Settings!$F$6:$F$13)&gt;0)*ISNUMBER(SEARCH(Settings!$F$6:$F$13,$O133)))=0),1,0))</f>
        <v/>
      </c>
      <c r="AM133">
        <f>IF($AI133=1,IFERROR(IF(VALUE($C133)&lt;100000000,VALUE($C133),1000000000),IFERROR(IF(VALUE(MID($C133,2,20))&lt;100000000,VALUE(MID($C133,2,20)),1000000000),1000000000))+ROW()/100000,"")</f>
        <v/>
      </c>
    </row>
    <row r="134">
      <c r="E134" s="14" t="n"/>
      <c r="M134" s="8">
        <f>IF($C134="","",L134*T134/100)</f>
        <v/>
      </c>
      <c r="S134" s="8" t="n"/>
      <c r="T134" s="8" t="n"/>
      <c r="W134">
        <f>IF($C134="","",IF($AL134=1,0,IF($AK134=1,Settings!$C$6,Settings!$C$7))*100)</f>
        <v/>
      </c>
      <c r="X134" s="8">
        <f>IF($C134="","",T134*W134/100)</f>
        <v/>
      </c>
      <c r="Y134" s="8">
        <f>IF($C134="","",T134-X134)</f>
        <v/>
      </c>
      <c r="Z134" s="8">
        <f>IF($C134="","",Y134-M134)</f>
        <v/>
      </c>
      <c r="AD134" s="8" t="n"/>
      <c r="AG134" s="14" t="n"/>
      <c r="AI134">
        <f>IF($C134="","",IF(COUNTIF($C$2:$C134,$C134)=1,1,0))</f>
        <v/>
      </c>
      <c r="AJ134">
        <f>IF($AI134=1,SUMPRODUCT(--($AM$2:$AM$7001&lt;$AM134))+1,"")</f>
        <v/>
      </c>
      <c r="AK134">
        <f>IF($C134="","",IF(OR($P134=TRUE(),$P134="TRUE"),1,0))</f>
        <v/>
      </c>
      <c r="AL134">
        <f>IF($C134="","",IF(AND($V134="Yes",SUMPRODUCT((LEN(Settings!$F$6:$F$13)&gt;0)*ISNUMBER(SEARCH(Settings!$F$6:$F$13,$O134)))=0),1,0))</f>
        <v/>
      </c>
      <c r="AM134">
        <f>IF($AI134=1,IFERROR(IF(VALUE($C134)&lt;100000000,VALUE($C134),1000000000),IFERROR(IF(VALUE(MID($C134,2,20))&lt;100000000,VALUE(MID($C134,2,20)),1000000000),1000000000))+ROW()/100000,"")</f>
        <v/>
      </c>
    </row>
    <row r="135">
      <c r="E135" s="14" t="n"/>
      <c r="M135" s="8">
        <f>IF($C135="","",L135*T135/100)</f>
        <v/>
      </c>
      <c r="S135" s="8" t="n"/>
      <c r="T135" s="8" t="n"/>
      <c r="W135">
        <f>IF($C135="","",IF($AL135=1,0,IF($AK135=1,Settings!$C$6,Settings!$C$7))*100)</f>
        <v/>
      </c>
      <c r="X135" s="8">
        <f>IF($C135="","",T135*W135/100)</f>
        <v/>
      </c>
      <c r="Y135" s="8">
        <f>IF($C135="","",T135-X135)</f>
        <v/>
      </c>
      <c r="Z135" s="8">
        <f>IF($C135="","",Y135-M135)</f>
        <v/>
      </c>
      <c r="AD135" s="8" t="n"/>
      <c r="AG135" s="14" t="n"/>
      <c r="AI135">
        <f>IF($C135="","",IF(COUNTIF($C$2:$C135,$C135)=1,1,0))</f>
        <v/>
      </c>
      <c r="AJ135">
        <f>IF($AI135=1,SUMPRODUCT(--($AM$2:$AM$7001&lt;$AM135))+1,"")</f>
        <v/>
      </c>
      <c r="AK135">
        <f>IF($C135="","",IF(OR($P135=TRUE(),$P135="TRUE"),1,0))</f>
        <v/>
      </c>
      <c r="AL135">
        <f>IF($C135="","",IF(AND($V135="Yes",SUMPRODUCT((LEN(Settings!$F$6:$F$13)&gt;0)*ISNUMBER(SEARCH(Settings!$F$6:$F$13,$O135)))=0),1,0))</f>
        <v/>
      </c>
      <c r="AM135">
        <f>IF($AI135=1,IFERROR(IF(VALUE($C135)&lt;100000000,VALUE($C135),1000000000),IFERROR(IF(VALUE(MID($C135,2,20))&lt;100000000,VALUE(MID($C135,2,20)),1000000000),1000000000))+ROW()/100000,"")</f>
        <v/>
      </c>
    </row>
    <row r="136">
      <c r="E136" s="14" t="n"/>
      <c r="M136" s="8">
        <f>IF($C136="","",L136*T136/100)</f>
        <v/>
      </c>
      <c r="S136" s="8" t="n"/>
      <c r="T136" s="8" t="n"/>
      <c r="W136">
        <f>IF($C136="","",IF($AL136=1,0,IF($AK136=1,Settings!$C$6,Settings!$C$7))*100)</f>
        <v/>
      </c>
      <c r="X136" s="8">
        <f>IF($C136="","",T136*W136/100)</f>
        <v/>
      </c>
      <c r="Y136" s="8">
        <f>IF($C136="","",T136-X136)</f>
        <v/>
      </c>
      <c r="Z136" s="8">
        <f>IF($C136="","",Y136-M136)</f>
        <v/>
      </c>
      <c r="AD136" s="8" t="n"/>
      <c r="AG136" s="14" t="n"/>
      <c r="AI136">
        <f>IF($C136="","",IF(COUNTIF($C$2:$C136,$C136)=1,1,0))</f>
        <v/>
      </c>
      <c r="AJ136">
        <f>IF($AI136=1,SUMPRODUCT(--($AM$2:$AM$7001&lt;$AM136))+1,"")</f>
        <v/>
      </c>
      <c r="AK136">
        <f>IF($C136="","",IF(OR($P136=TRUE(),$P136="TRUE"),1,0))</f>
        <v/>
      </c>
      <c r="AL136">
        <f>IF($C136="","",IF(AND($V136="Yes",SUMPRODUCT((LEN(Settings!$F$6:$F$13)&gt;0)*ISNUMBER(SEARCH(Settings!$F$6:$F$13,$O136)))=0),1,0))</f>
        <v/>
      </c>
      <c r="AM136">
        <f>IF($AI136=1,IFERROR(IF(VALUE($C136)&lt;100000000,VALUE($C136),1000000000),IFERROR(IF(VALUE(MID($C136,2,20))&lt;100000000,VALUE(MID($C136,2,20)),1000000000),1000000000))+ROW()/100000,"")</f>
        <v/>
      </c>
    </row>
    <row r="137">
      <c r="E137" s="14" t="n"/>
      <c r="M137" s="8">
        <f>IF($C137="","",L137*T137/100)</f>
        <v/>
      </c>
      <c r="S137" s="8" t="n"/>
      <c r="T137" s="8" t="n"/>
      <c r="W137">
        <f>IF($C137="","",IF($AL137=1,0,IF($AK137=1,Settings!$C$6,Settings!$C$7))*100)</f>
        <v/>
      </c>
      <c r="X137" s="8">
        <f>IF($C137="","",T137*W137/100)</f>
        <v/>
      </c>
      <c r="Y137" s="8">
        <f>IF($C137="","",T137-X137)</f>
        <v/>
      </c>
      <c r="Z137" s="8">
        <f>IF($C137="","",Y137-M137)</f>
        <v/>
      </c>
      <c r="AD137" s="8" t="n"/>
      <c r="AG137" s="14" t="n"/>
      <c r="AI137">
        <f>IF($C137="","",IF(COUNTIF($C$2:$C137,$C137)=1,1,0))</f>
        <v/>
      </c>
      <c r="AJ137">
        <f>IF($AI137=1,SUMPRODUCT(--($AM$2:$AM$7001&lt;$AM137))+1,"")</f>
        <v/>
      </c>
      <c r="AK137">
        <f>IF($C137="","",IF(OR($P137=TRUE(),$P137="TRUE"),1,0))</f>
        <v/>
      </c>
      <c r="AL137">
        <f>IF($C137="","",IF(AND($V137="Yes",SUMPRODUCT((LEN(Settings!$F$6:$F$13)&gt;0)*ISNUMBER(SEARCH(Settings!$F$6:$F$13,$O137)))=0),1,0))</f>
        <v/>
      </c>
      <c r="AM137">
        <f>IF($AI137=1,IFERROR(IF(VALUE($C137)&lt;100000000,VALUE($C137),1000000000),IFERROR(IF(VALUE(MID($C137,2,20))&lt;100000000,VALUE(MID($C137,2,20)),1000000000),1000000000))+ROW()/100000,"")</f>
        <v/>
      </c>
    </row>
    <row r="138">
      <c r="E138" s="14" t="n"/>
      <c r="M138" s="8">
        <f>IF($C138="","",L138*T138/100)</f>
        <v/>
      </c>
      <c r="S138" s="8" t="n"/>
      <c r="T138" s="8" t="n"/>
      <c r="W138">
        <f>IF($C138="","",IF($AL138=1,0,IF($AK138=1,Settings!$C$6,Settings!$C$7))*100)</f>
        <v/>
      </c>
      <c r="X138" s="8">
        <f>IF($C138="","",T138*W138/100)</f>
        <v/>
      </c>
      <c r="Y138" s="8">
        <f>IF($C138="","",T138-X138)</f>
        <v/>
      </c>
      <c r="Z138" s="8">
        <f>IF($C138="","",Y138-M138)</f>
        <v/>
      </c>
      <c r="AD138" s="8" t="n"/>
      <c r="AG138" s="14" t="n"/>
      <c r="AI138">
        <f>IF($C138="","",IF(COUNTIF($C$2:$C138,$C138)=1,1,0))</f>
        <v/>
      </c>
      <c r="AJ138">
        <f>IF($AI138=1,SUMPRODUCT(--($AM$2:$AM$7001&lt;$AM138))+1,"")</f>
        <v/>
      </c>
      <c r="AK138">
        <f>IF($C138="","",IF(OR($P138=TRUE(),$P138="TRUE"),1,0))</f>
        <v/>
      </c>
      <c r="AL138">
        <f>IF($C138="","",IF(AND($V138="Yes",SUMPRODUCT((LEN(Settings!$F$6:$F$13)&gt;0)*ISNUMBER(SEARCH(Settings!$F$6:$F$13,$O138)))=0),1,0))</f>
        <v/>
      </c>
      <c r="AM138">
        <f>IF($AI138=1,IFERROR(IF(VALUE($C138)&lt;100000000,VALUE($C138),1000000000),IFERROR(IF(VALUE(MID($C138,2,20))&lt;100000000,VALUE(MID($C138,2,20)),1000000000),1000000000))+ROW()/100000,"")</f>
        <v/>
      </c>
    </row>
    <row r="139">
      <c r="E139" s="14" t="n"/>
      <c r="M139" s="8">
        <f>IF($C139="","",L139*T139/100)</f>
        <v/>
      </c>
      <c r="S139" s="8" t="n"/>
      <c r="T139" s="8" t="n"/>
      <c r="W139">
        <f>IF($C139="","",IF($AL139=1,0,IF($AK139=1,Settings!$C$6,Settings!$C$7))*100)</f>
        <v/>
      </c>
      <c r="X139" s="8">
        <f>IF($C139="","",T139*W139/100)</f>
        <v/>
      </c>
      <c r="Y139" s="8">
        <f>IF($C139="","",T139-X139)</f>
        <v/>
      </c>
      <c r="Z139" s="8">
        <f>IF($C139="","",Y139-M139)</f>
        <v/>
      </c>
      <c r="AD139" s="8" t="n"/>
      <c r="AG139" s="14" t="n"/>
      <c r="AI139">
        <f>IF($C139="","",IF(COUNTIF($C$2:$C139,$C139)=1,1,0))</f>
        <v/>
      </c>
      <c r="AJ139">
        <f>IF($AI139=1,SUMPRODUCT(--($AM$2:$AM$7001&lt;$AM139))+1,"")</f>
        <v/>
      </c>
      <c r="AK139">
        <f>IF($C139="","",IF(OR($P139=TRUE(),$P139="TRUE"),1,0))</f>
        <v/>
      </c>
      <c r="AL139">
        <f>IF($C139="","",IF(AND($V139="Yes",SUMPRODUCT((LEN(Settings!$F$6:$F$13)&gt;0)*ISNUMBER(SEARCH(Settings!$F$6:$F$13,$O139)))=0),1,0))</f>
        <v/>
      </c>
      <c r="AM139">
        <f>IF($AI139=1,IFERROR(IF(VALUE($C139)&lt;100000000,VALUE($C139),1000000000),IFERROR(IF(VALUE(MID($C139,2,20))&lt;100000000,VALUE(MID($C139,2,20)),1000000000),1000000000))+ROW()/100000,"")</f>
        <v/>
      </c>
    </row>
    <row r="140">
      <c r="E140" s="14" t="n"/>
      <c r="M140" s="8">
        <f>IF($C140="","",L140*T140/100)</f>
        <v/>
      </c>
      <c r="S140" s="8" t="n"/>
      <c r="T140" s="8" t="n"/>
      <c r="W140">
        <f>IF($C140="","",IF($AL140=1,0,IF($AK140=1,Settings!$C$6,Settings!$C$7))*100)</f>
        <v/>
      </c>
      <c r="X140" s="8">
        <f>IF($C140="","",T140*W140/100)</f>
        <v/>
      </c>
      <c r="Y140" s="8">
        <f>IF($C140="","",T140-X140)</f>
        <v/>
      </c>
      <c r="Z140" s="8">
        <f>IF($C140="","",Y140-M140)</f>
        <v/>
      </c>
      <c r="AD140" s="8" t="n"/>
      <c r="AG140" s="14" t="n"/>
      <c r="AI140">
        <f>IF($C140="","",IF(COUNTIF($C$2:$C140,$C140)=1,1,0))</f>
        <v/>
      </c>
      <c r="AJ140">
        <f>IF($AI140=1,SUMPRODUCT(--($AM$2:$AM$7001&lt;$AM140))+1,"")</f>
        <v/>
      </c>
      <c r="AK140">
        <f>IF($C140="","",IF(OR($P140=TRUE(),$P140="TRUE"),1,0))</f>
        <v/>
      </c>
      <c r="AL140">
        <f>IF($C140="","",IF(AND($V140="Yes",SUMPRODUCT((LEN(Settings!$F$6:$F$13)&gt;0)*ISNUMBER(SEARCH(Settings!$F$6:$F$13,$O140)))=0),1,0))</f>
        <v/>
      </c>
      <c r="AM140">
        <f>IF($AI140=1,IFERROR(IF(VALUE($C140)&lt;100000000,VALUE($C140),1000000000),IFERROR(IF(VALUE(MID($C140,2,20))&lt;100000000,VALUE(MID($C140,2,20)),1000000000),1000000000))+ROW()/100000,"")</f>
        <v/>
      </c>
    </row>
    <row r="141">
      <c r="E141" s="14" t="n"/>
      <c r="M141" s="8">
        <f>IF($C141="","",L141*T141/100)</f>
        <v/>
      </c>
      <c r="S141" s="8" t="n"/>
      <c r="T141" s="8" t="n"/>
      <c r="W141">
        <f>IF($C141="","",IF($AL141=1,0,IF($AK141=1,Settings!$C$6,Settings!$C$7))*100)</f>
        <v/>
      </c>
      <c r="X141" s="8">
        <f>IF($C141="","",T141*W141/100)</f>
        <v/>
      </c>
      <c r="Y141" s="8">
        <f>IF($C141="","",T141-X141)</f>
        <v/>
      </c>
      <c r="Z141" s="8">
        <f>IF($C141="","",Y141-M141)</f>
        <v/>
      </c>
      <c r="AD141" s="8" t="n"/>
      <c r="AG141" s="14" t="n"/>
      <c r="AI141">
        <f>IF($C141="","",IF(COUNTIF($C$2:$C141,$C141)=1,1,0))</f>
        <v/>
      </c>
      <c r="AJ141">
        <f>IF($AI141=1,SUMPRODUCT(--($AM$2:$AM$7001&lt;$AM141))+1,"")</f>
        <v/>
      </c>
      <c r="AK141">
        <f>IF($C141="","",IF(OR($P141=TRUE(),$P141="TRUE"),1,0))</f>
        <v/>
      </c>
      <c r="AL141">
        <f>IF($C141="","",IF(AND($V141="Yes",SUMPRODUCT((LEN(Settings!$F$6:$F$13)&gt;0)*ISNUMBER(SEARCH(Settings!$F$6:$F$13,$O141)))=0),1,0))</f>
        <v/>
      </c>
      <c r="AM141">
        <f>IF($AI141=1,IFERROR(IF(VALUE($C141)&lt;100000000,VALUE($C141),1000000000),IFERROR(IF(VALUE(MID($C141,2,20))&lt;100000000,VALUE(MID($C141,2,20)),1000000000),1000000000))+ROW()/100000,"")</f>
        <v/>
      </c>
    </row>
    <row r="142">
      <c r="E142" s="14" t="n"/>
      <c r="M142" s="8">
        <f>IF($C142="","",L142*T142/100)</f>
        <v/>
      </c>
      <c r="S142" s="8" t="n"/>
      <c r="T142" s="8" t="n"/>
      <c r="W142">
        <f>IF($C142="","",IF($AL142=1,0,IF($AK142=1,Settings!$C$6,Settings!$C$7))*100)</f>
        <v/>
      </c>
      <c r="X142" s="8">
        <f>IF($C142="","",T142*W142/100)</f>
        <v/>
      </c>
      <c r="Y142" s="8">
        <f>IF($C142="","",T142-X142)</f>
        <v/>
      </c>
      <c r="Z142" s="8">
        <f>IF($C142="","",Y142-M142)</f>
        <v/>
      </c>
      <c r="AD142" s="8" t="n"/>
      <c r="AG142" s="14" t="n"/>
      <c r="AI142">
        <f>IF($C142="","",IF(COUNTIF($C$2:$C142,$C142)=1,1,0))</f>
        <v/>
      </c>
      <c r="AJ142">
        <f>IF($AI142=1,SUMPRODUCT(--($AM$2:$AM$7001&lt;$AM142))+1,"")</f>
        <v/>
      </c>
      <c r="AK142">
        <f>IF($C142="","",IF(OR($P142=TRUE(),$P142="TRUE"),1,0))</f>
        <v/>
      </c>
      <c r="AL142">
        <f>IF($C142="","",IF(AND($V142="Yes",SUMPRODUCT((LEN(Settings!$F$6:$F$13)&gt;0)*ISNUMBER(SEARCH(Settings!$F$6:$F$13,$O142)))=0),1,0))</f>
        <v/>
      </c>
      <c r="AM142">
        <f>IF($AI142=1,IFERROR(IF(VALUE($C142)&lt;100000000,VALUE($C142),1000000000),IFERROR(IF(VALUE(MID($C142,2,20))&lt;100000000,VALUE(MID($C142,2,20)),1000000000),1000000000))+ROW()/100000,"")</f>
        <v/>
      </c>
    </row>
    <row r="143">
      <c r="E143" s="14" t="n"/>
      <c r="M143" s="8">
        <f>IF($C143="","",L143*T143/100)</f>
        <v/>
      </c>
      <c r="S143" s="8" t="n"/>
      <c r="T143" s="8" t="n"/>
      <c r="W143">
        <f>IF($C143="","",IF($AL143=1,0,IF($AK143=1,Settings!$C$6,Settings!$C$7))*100)</f>
        <v/>
      </c>
      <c r="X143" s="8">
        <f>IF($C143="","",T143*W143/100)</f>
        <v/>
      </c>
      <c r="Y143" s="8">
        <f>IF($C143="","",T143-X143)</f>
        <v/>
      </c>
      <c r="Z143" s="8">
        <f>IF($C143="","",Y143-M143)</f>
        <v/>
      </c>
      <c r="AD143" s="8" t="n"/>
      <c r="AG143" s="14" t="n"/>
      <c r="AI143">
        <f>IF($C143="","",IF(COUNTIF($C$2:$C143,$C143)=1,1,0))</f>
        <v/>
      </c>
      <c r="AJ143">
        <f>IF($AI143=1,SUMPRODUCT(--($AM$2:$AM$7001&lt;$AM143))+1,"")</f>
        <v/>
      </c>
      <c r="AK143">
        <f>IF($C143="","",IF(OR($P143=TRUE(),$P143="TRUE"),1,0))</f>
        <v/>
      </c>
      <c r="AL143">
        <f>IF($C143="","",IF(AND($V143="Yes",SUMPRODUCT((LEN(Settings!$F$6:$F$13)&gt;0)*ISNUMBER(SEARCH(Settings!$F$6:$F$13,$O143)))=0),1,0))</f>
        <v/>
      </c>
      <c r="AM143">
        <f>IF($AI143=1,IFERROR(IF(VALUE($C143)&lt;100000000,VALUE($C143),1000000000),IFERROR(IF(VALUE(MID($C143,2,20))&lt;100000000,VALUE(MID($C143,2,20)),1000000000),1000000000))+ROW()/100000,"")</f>
        <v/>
      </c>
    </row>
    <row r="144">
      <c r="E144" s="14" t="n"/>
      <c r="M144" s="8">
        <f>IF($C144="","",L144*T144/100)</f>
        <v/>
      </c>
      <c r="S144" s="8" t="n"/>
      <c r="T144" s="8" t="n"/>
      <c r="W144">
        <f>IF($C144="","",IF($AL144=1,0,IF($AK144=1,Settings!$C$6,Settings!$C$7))*100)</f>
        <v/>
      </c>
      <c r="X144" s="8">
        <f>IF($C144="","",T144*W144/100)</f>
        <v/>
      </c>
      <c r="Y144" s="8">
        <f>IF($C144="","",T144-X144)</f>
        <v/>
      </c>
      <c r="Z144" s="8">
        <f>IF($C144="","",Y144-M144)</f>
        <v/>
      </c>
      <c r="AD144" s="8" t="n"/>
      <c r="AG144" s="14" t="n"/>
      <c r="AI144">
        <f>IF($C144="","",IF(COUNTIF($C$2:$C144,$C144)=1,1,0))</f>
        <v/>
      </c>
      <c r="AJ144">
        <f>IF($AI144=1,SUMPRODUCT(--($AM$2:$AM$7001&lt;$AM144))+1,"")</f>
        <v/>
      </c>
      <c r="AK144">
        <f>IF($C144="","",IF(OR($P144=TRUE(),$P144="TRUE"),1,0))</f>
        <v/>
      </c>
      <c r="AL144">
        <f>IF($C144="","",IF(AND($V144="Yes",SUMPRODUCT((LEN(Settings!$F$6:$F$13)&gt;0)*ISNUMBER(SEARCH(Settings!$F$6:$F$13,$O144)))=0),1,0))</f>
        <v/>
      </c>
      <c r="AM144">
        <f>IF($AI144=1,IFERROR(IF(VALUE($C144)&lt;100000000,VALUE($C144),1000000000),IFERROR(IF(VALUE(MID($C144,2,20))&lt;100000000,VALUE(MID($C144,2,20)),1000000000),1000000000))+ROW()/100000,"")</f>
        <v/>
      </c>
    </row>
    <row r="145">
      <c r="E145" s="14" t="n"/>
      <c r="M145" s="8">
        <f>IF($C145="","",L145*T145/100)</f>
        <v/>
      </c>
      <c r="S145" s="8" t="n"/>
      <c r="T145" s="8" t="n"/>
      <c r="W145">
        <f>IF($C145="","",IF($AL145=1,0,IF($AK145=1,Settings!$C$6,Settings!$C$7))*100)</f>
        <v/>
      </c>
      <c r="X145" s="8">
        <f>IF($C145="","",T145*W145/100)</f>
        <v/>
      </c>
      <c r="Y145" s="8">
        <f>IF($C145="","",T145-X145)</f>
        <v/>
      </c>
      <c r="Z145" s="8">
        <f>IF($C145="","",Y145-M145)</f>
        <v/>
      </c>
      <c r="AD145" s="8" t="n"/>
      <c r="AG145" s="14" t="n"/>
      <c r="AI145">
        <f>IF($C145="","",IF(COUNTIF($C$2:$C145,$C145)=1,1,0))</f>
        <v/>
      </c>
      <c r="AJ145">
        <f>IF($AI145=1,SUMPRODUCT(--($AM$2:$AM$7001&lt;$AM145))+1,"")</f>
        <v/>
      </c>
      <c r="AK145">
        <f>IF($C145="","",IF(OR($P145=TRUE(),$P145="TRUE"),1,0))</f>
        <v/>
      </c>
      <c r="AL145">
        <f>IF($C145="","",IF(AND($V145="Yes",SUMPRODUCT((LEN(Settings!$F$6:$F$13)&gt;0)*ISNUMBER(SEARCH(Settings!$F$6:$F$13,$O145)))=0),1,0))</f>
        <v/>
      </c>
      <c r="AM145">
        <f>IF($AI145=1,IFERROR(IF(VALUE($C145)&lt;100000000,VALUE($C145),1000000000),IFERROR(IF(VALUE(MID($C145,2,20))&lt;100000000,VALUE(MID($C145,2,20)),1000000000),1000000000))+ROW()/100000,"")</f>
        <v/>
      </c>
    </row>
    <row r="146">
      <c r="E146" s="14" t="n"/>
      <c r="M146" s="8">
        <f>IF($C146="","",L146*T146/100)</f>
        <v/>
      </c>
      <c r="S146" s="8" t="n"/>
      <c r="T146" s="8" t="n"/>
      <c r="W146">
        <f>IF($C146="","",IF($AL146=1,0,IF($AK146=1,Settings!$C$6,Settings!$C$7))*100)</f>
        <v/>
      </c>
      <c r="X146" s="8">
        <f>IF($C146="","",T146*W146/100)</f>
        <v/>
      </c>
      <c r="Y146" s="8">
        <f>IF($C146="","",T146-X146)</f>
        <v/>
      </c>
      <c r="Z146" s="8">
        <f>IF($C146="","",Y146-M146)</f>
        <v/>
      </c>
      <c r="AD146" s="8" t="n"/>
      <c r="AG146" s="14" t="n"/>
      <c r="AI146">
        <f>IF($C146="","",IF(COUNTIF($C$2:$C146,$C146)=1,1,0))</f>
        <v/>
      </c>
      <c r="AJ146">
        <f>IF($AI146=1,SUMPRODUCT(--($AM$2:$AM$7001&lt;$AM146))+1,"")</f>
        <v/>
      </c>
      <c r="AK146">
        <f>IF($C146="","",IF(OR($P146=TRUE(),$P146="TRUE"),1,0))</f>
        <v/>
      </c>
      <c r="AL146">
        <f>IF($C146="","",IF(AND($V146="Yes",SUMPRODUCT((LEN(Settings!$F$6:$F$13)&gt;0)*ISNUMBER(SEARCH(Settings!$F$6:$F$13,$O146)))=0),1,0))</f>
        <v/>
      </c>
      <c r="AM146">
        <f>IF($AI146=1,IFERROR(IF(VALUE($C146)&lt;100000000,VALUE($C146),1000000000),IFERROR(IF(VALUE(MID($C146,2,20))&lt;100000000,VALUE(MID($C146,2,20)),1000000000),1000000000))+ROW()/100000,"")</f>
        <v/>
      </c>
    </row>
    <row r="147">
      <c r="E147" s="14" t="n"/>
      <c r="M147" s="8">
        <f>IF($C147="","",L147*T147/100)</f>
        <v/>
      </c>
      <c r="S147" s="8" t="n"/>
      <c r="T147" s="8" t="n"/>
      <c r="W147">
        <f>IF($C147="","",IF($AL147=1,0,IF($AK147=1,Settings!$C$6,Settings!$C$7))*100)</f>
        <v/>
      </c>
      <c r="X147" s="8">
        <f>IF($C147="","",T147*W147/100)</f>
        <v/>
      </c>
      <c r="Y147" s="8">
        <f>IF($C147="","",T147-X147)</f>
        <v/>
      </c>
      <c r="Z147" s="8">
        <f>IF($C147="","",Y147-M147)</f>
        <v/>
      </c>
      <c r="AD147" s="8" t="n"/>
      <c r="AG147" s="14" t="n"/>
      <c r="AI147">
        <f>IF($C147="","",IF(COUNTIF($C$2:$C147,$C147)=1,1,0))</f>
        <v/>
      </c>
      <c r="AJ147">
        <f>IF($AI147=1,SUMPRODUCT(--($AM$2:$AM$7001&lt;$AM147))+1,"")</f>
        <v/>
      </c>
      <c r="AK147">
        <f>IF($C147="","",IF(OR($P147=TRUE(),$P147="TRUE"),1,0))</f>
        <v/>
      </c>
      <c r="AL147">
        <f>IF($C147="","",IF(AND($V147="Yes",SUMPRODUCT((LEN(Settings!$F$6:$F$13)&gt;0)*ISNUMBER(SEARCH(Settings!$F$6:$F$13,$O147)))=0),1,0))</f>
        <v/>
      </c>
      <c r="AM147">
        <f>IF($AI147=1,IFERROR(IF(VALUE($C147)&lt;100000000,VALUE($C147),1000000000),IFERROR(IF(VALUE(MID($C147,2,20))&lt;100000000,VALUE(MID($C147,2,20)),1000000000),1000000000))+ROW()/100000,"")</f>
        <v/>
      </c>
    </row>
    <row r="148">
      <c r="E148" s="14" t="n"/>
      <c r="M148" s="8">
        <f>IF($C148="","",L148*T148/100)</f>
        <v/>
      </c>
      <c r="S148" s="8" t="n"/>
      <c r="T148" s="8" t="n"/>
      <c r="W148">
        <f>IF($C148="","",IF($AL148=1,0,IF($AK148=1,Settings!$C$6,Settings!$C$7))*100)</f>
        <v/>
      </c>
      <c r="X148" s="8">
        <f>IF($C148="","",T148*W148/100)</f>
        <v/>
      </c>
      <c r="Y148" s="8">
        <f>IF($C148="","",T148-X148)</f>
        <v/>
      </c>
      <c r="Z148" s="8">
        <f>IF($C148="","",Y148-M148)</f>
        <v/>
      </c>
      <c r="AD148" s="8" t="n"/>
      <c r="AG148" s="14" t="n"/>
      <c r="AI148">
        <f>IF($C148="","",IF(COUNTIF($C$2:$C148,$C148)=1,1,0))</f>
        <v/>
      </c>
      <c r="AJ148">
        <f>IF($AI148=1,SUMPRODUCT(--($AM$2:$AM$7001&lt;$AM148))+1,"")</f>
        <v/>
      </c>
      <c r="AK148">
        <f>IF($C148="","",IF(OR($P148=TRUE(),$P148="TRUE"),1,0))</f>
        <v/>
      </c>
      <c r="AL148">
        <f>IF($C148="","",IF(AND($V148="Yes",SUMPRODUCT((LEN(Settings!$F$6:$F$13)&gt;0)*ISNUMBER(SEARCH(Settings!$F$6:$F$13,$O148)))=0),1,0))</f>
        <v/>
      </c>
      <c r="AM148">
        <f>IF($AI148=1,IFERROR(IF(VALUE($C148)&lt;100000000,VALUE($C148),1000000000),IFERROR(IF(VALUE(MID($C148,2,20))&lt;100000000,VALUE(MID($C148,2,20)),1000000000),1000000000))+ROW()/100000,"")</f>
        <v/>
      </c>
    </row>
    <row r="149">
      <c r="E149" s="14" t="n"/>
      <c r="M149" s="8">
        <f>IF($C149="","",L149*T149/100)</f>
        <v/>
      </c>
      <c r="S149" s="8" t="n"/>
      <c r="T149" s="8" t="n"/>
      <c r="W149">
        <f>IF($C149="","",IF($AL149=1,0,IF($AK149=1,Settings!$C$6,Settings!$C$7))*100)</f>
        <v/>
      </c>
      <c r="X149" s="8">
        <f>IF($C149="","",T149*W149/100)</f>
        <v/>
      </c>
      <c r="Y149" s="8">
        <f>IF($C149="","",T149-X149)</f>
        <v/>
      </c>
      <c r="Z149" s="8">
        <f>IF($C149="","",Y149-M149)</f>
        <v/>
      </c>
      <c r="AD149" s="8" t="n"/>
      <c r="AG149" s="14" t="n"/>
      <c r="AI149">
        <f>IF($C149="","",IF(COUNTIF($C$2:$C149,$C149)=1,1,0))</f>
        <v/>
      </c>
      <c r="AJ149">
        <f>IF($AI149=1,SUMPRODUCT(--($AM$2:$AM$7001&lt;$AM149))+1,"")</f>
        <v/>
      </c>
      <c r="AK149">
        <f>IF($C149="","",IF(OR($P149=TRUE(),$P149="TRUE"),1,0))</f>
        <v/>
      </c>
      <c r="AL149">
        <f>IF($C149="","",IF(AND($V149="Yes",SUMPRODUCT((LEN(Settings!$F$6:$F$13)&gt;0)*ISNUMBER(SEARCH(Settings!$F$6:$F$13,$O149)))=0),1,0))</f>
        <v/>
      </c>
      <c r="AM149">
        <f>IF($AI149=1,IFERROR(IF(VALUE($C149)&lt;100000000,VALUE($C149),1000000000),IFERROR(IF(VALUE(MID($C149,2,20))&lt;100000000,VALUE(MID($C149,2,20)),1000000000),1000000000))+ROW()/100000,"")</f>
        <v/>
      </c>
    </row>
    <row r="150">
      <c r="E150" s="14" t="n"/>
      <c r="M150" s="8">
        <f>IF($C150="","",L150*T150/100)</f>
        <v/>
      </c>
      <c r="S150" s="8" t="n"/>
      <c r="T150" s="8" t="n"/>
      <c r="W150">
        <f>IF($C150="","",IF($AL150=1,0,IF($AK150=1,Settings!$C$6,Settings!$C$7))*100)</f>
        <v/>
      </c>
      <c r="X150" s="8">
        <f>IF($C150="","",T150*W150/100)</f>
        <v/>
      </c>
      <c r="Y150" s="8">
        <f>IF($C150="","",T150-X150)</f>
        <v/>
      </c>
      <c r="Z150" s="8">
        <f>IF($C150="","",Y150-M150)</f>
        <v/>
      </c>
      <c r="AD150" s="8" t="n"/>
      <c r="AG150" s="14" t="n"/>
      <c r="AI150">
        <f>IF($C150="","",IF(COUNTIF($C$2:$C150,$C150)=1,1,0))</f>
        <v/>
      </c>
      <c r="AJ150">
        <f>IF($AI150=1,SUMPRODUCT(--($AM$2:$AM$7001&lt;$AM150))+1,"")</f>
        <v/>
      </c>
      <c r="AK150">
        <f>IF($C150="","",IF(OR($P150=TRUE(),$P150="TRUE"),1,0))</f>
        <v/>
      </c>
      <c r="AL150">
        <f>IF($C150="","",IF(AND($V150="Yes",SUMPRODUCT((LEN(Settings!$F$6:$F$13)&gt;0)*ISNUMBER(SEARCH(Settings!$F$6:$F$13,$O150)))=0),1,0))</f>
        <v/>
      </c>
      <c r="AM150">
        <f>IF($AI150=1,IFERROR(IF(VALUE($C150)&lt;100000000,VALUE($C150),1000000000),IFERROR(IF(VALUE(MID($C150,2,20))&lt;100000000,VALUE(MID($C150,2,20)),1000000000),1000000000))+ROW()/100000,"")</f>
        <v/>
      </c>
    </row>
    <row r="151">
      <c r="E151" s="14" t="n"/>
      <c r="M151" s="8">
        <f>IF($C151="","",L151*T151/100)</f>
        <v/>
      </c>
      <c r="S151" s="8" t="n"/>
      <c r="T151" s="8" t="n"/>
      <c r="W151">
        <f>IF($C151="","",IF($AL151=1,0,IF($AK151=1,Settings!$C$6,Settings!$C$7))*100)</f>
        <v/>
      </c>
      <c r="X151" s="8">
        <f>IF($C151="","",T151*W151/100)</f>
        <v/>
      </c>
      <c r="Y151" s="8">
        <f>IF($C151="","",T151-X151)</f>
        <v/>
      </c>
      <c r="Z151" s="8">
        <f>IF($C151="","",Y151-M151)</f>
        <v/>
      </c>
      <c r="AD151" s="8" t="n"/>
      <c r="AG151" s="14" t="n"/>
      <c r="AI151">
        <f>IF($C151="","",IF(COUNTIF($C$2:$C151,$C151)=1,1,0))</f>
        <v/>
      </c>
      <c r="AJ151">
        <f>IF($AI151=1,SUMPRODUCT(--($AM$2:$AM$7001&lt;$AM151))+1,"")</f>
        <v/>
      </c>
      <c r="AK151">
        <f>IF($C151="","",IF(OR($P151=TRUE(),$P151="TRUE"),1,0))</f>
        <v/>
      </c>
      <c r="AL151">
        <f>IF($C151="","",IF(AND($V151="Yes",SUMPRODUCT((LEN(Settings!$F$6:$F$13)&gt;0)*ISNUMBER(SEARCH(Settings!$F$6:$F$13,$O151)))=0),1,0))</f>
        <v/>
      </c>
      <c r="AM151">
        <f>IF($AI151=1,IFERROR(IF(VALUE($C151)&lt;100000000,VALUE($C151),1000000000),IFERROR(IF(VALUE(MID($C151,2,20))&lt;100000000,VALUE(MID($C151,2,20)),1000000000),1000000000))+ROW()/100000,"")</f>
        <v/>
      </c>
    </row>
    <row r="152">
      <c r="E152" s="14" t="n"/>
      <c r="M152" s="8">
        <f>IF($C152="","",L152*T152/100)</f>
        <v/>
      </c>
      <c r="S152" s="8" t="n"/>
      <c r="T152" s="8" t="n"/>
      <c r="W152">
        <f>IF($C152="","",IF($AL152=1,0,IF($AK152=1,Settings!$C$6,Settings!$C$7))*100)</f>
        <v/>
      </c>
      <c r="X152" s="8">
        <f>IF($C152="","",T152*W152/100)</f>
        <v/>
      </c>
      <c r="Y152" s="8">
        <f>IF($C152="","",T152-X152)</f>
        <v/>
      </c>
      <c r="Z152" s="8">
        <f>IF($C152="","",Y152-M152)</f>
        <v/>
      </c>
      <c r="AD152" s="8" t="n"/>
      <c r="AG152" s="14" t="n"/>
      <c r="AI152">
        <f>IF($C152="","",IF(COUNTIF($C$2:$C152,$C152)=1,1,0))</f>
        <v/>
      </c>
      <c r="AJ152">
        <f>IF($AI152=1,SUMPRODUCT(--($AM$2:$AM$7001&lt;$AM152))+1,"")</f>
        <v/>
      </c>
      <c r="AK152">
        <f>IF($C152="","",IF(OR($P152=TRUE(),$P152="TRUE"),1,0))</f>
        <v/>
      </c>
      <c r="AL152">
        <f>IF($C152="","",IF(AND($V152="Yes",SUMPRODUCT((LEN(Settings!$F$6:$F$13)&gt;0)*ISNUMBER(SEARCH(Settings!$F$6:$F$13,$O152)))=0),1,0))</f>
        <v/>
      </c>
      <c r="AM152">
        <f>IF($AI152=1,IFERROR(IF(VALUE($C152)&lt;100000000,VALUE($C152),1000000000),IFERROR(IF(VALUE(MID($C152,2,20))&lt;100000000,VALUE(MID($C152,2,20)),1000000000),1000000000))+ROW()/100000,"")</f>
        <v/>
      </c>
    </row>
    <row r="153">
      <c r="E153" s="14" t="n"/>
      <c r="M153" s="8">
        <f>IF($C153="","",L153*T153/100)</f>
        <v/>
      </c>
      <c r="S153" s="8" t="n"/>
      <c r="T153" s="8" t="n"/>
      <c r="W153">
        <f>IF($C153="","",IF($AL153=1,0,IF($AK153=1,Settings!$C$6,Settings!$C$7))*100)</f>
        <v/>
      </c>
      <c r="X153" s="8">
        <f>IF($C153="","",T153*W153/100)</f>
        <v/>
      </c>
      <c r="Y153" s="8">
        <f>IF($C153="","",T153-X153)</f>
        <v/>
      </c>
      <c r="Z153" s="8">
        <f>IF($C153="","",Y153-M153)</f>
        <v/>
      </c>
      <c r="AD153" s="8" t="n"/>
      <c r="AG153" s="14" t="n"/>
      <c r="AI153">
        <f>IF($C153="","",IF(COUNTIF($C$2:$C153,$C153)=1,1,0))</f>
        <v/>
      </c>
      <c r="AJ153">
        <f>IF($AI153=1,SUMPRODUCT(--($AM$2:$AM$7001&lt;$AM153))+1,"")</f>
        <v/>
      </c>
      <c r="AK153">
        <f>IF($C153="","",IF(OR($P153=TRUE(),$P153="TRUE"),1,0))</f>
        <v/>
      </c>
      <c r="AL153">
        <f>IF($C153="","",IF(AND($V153="Yes",SUMPRODUCT((LEN(Settings!$F$6:$F$13)&gt;0)*ISNUMBER(SEARCH(Settings!$F$6:$F$13,$O153)))=0),1,0))</f>
        <v/>
      </c>
      <c r="AM153">
        <f>IF($AI153=1,IFERROR(IF(VALUE($C153)&lt;100000000,VALUE($C153),1000000000),IFERROR(IF(VALUE(MID($C153,2,20))&lt;100000000,VALUE(MID($C153,2,20)),1000000000),1000000000))+ROW()/100000,"")</f>
        <v/>
      </c>
    </row>
    <row r="154">
      <c r="E154" s="14" t="n"/>
      <c r="M154" s="8">
        <f>IF($C154="","",L154*T154/100)</f>
        <v/>
      </c>
      <c r="S154" s="8" t="n"/>
      <c r="T154" s="8" t="n"/>
      <c r="W154">
        <f>IF($C154="","",IF($AL154=1,0,IF($AK154=1,Settings!$C$6,Settings!$C$7))*100)</f>
        <v/>
      </c>
      <c r="X154" s="8">
        <f>IF($C154="","",T154*W154/100)</f>
        <v/>
      </c>
      <c r="Y154" s="8">
        <f>IF($C154="","",T154-X154)</f>
        <v/>
      </c>
      <c r="Z154" s="8">
        <f>IF($C154="","",Y154-M154)</f>
        <v/>
      </c>
      <c r="AD154" s="8" t="n"/>
      <c r="AG154" s="14" t="n"/>
      <c r="AI154">
        <f>IF($C154="","",IF(COUNTIF($C$2:$C154,$C154)=1,1,0))</f>
        <v/>
      </c>
      <c r="AJ154">
        <f>IF($AI154=1,SUMPRODUCT(--($AM$2:$AM$7001&lt;$AM154))+1,"")</f>
        <v/>
      </c>
      <c r="AK154">
        <f>IF($C154="","",IF(OR($P154=TRUE(),$P154="TRUE"),1,0))</f>
        <v/>
      </c>
      <c r="AL154">
        <f>IF($C154="","",IF(AND($V154="Yes",SUMPRODUCT((LEN(Settings!$F$6:$F$13)&gt;0)*ISNUMBER(SEARCH(Settings!$F$6:$F$13,$O154)))=0),1,0))</f>
        <v/>
      </c>
      <c r="AM154">
        <f>IF($AI154=1,IFERROR(IF(VALUE($C154)&lt;100000000,VALUE($C154),1000000000),IFERROR(IF(VALUE(MID($C154,2,20))&lt;100000000,VALUE(MID($C154,2,20)),1000000000),1000000000))+ROW()/100000,"")</f>
        <v/>
      </c>
    </row>
    <row r="155">
      <c r="E155" s="14" t="n"/>
      <c r="M155" s="8">
        <f>IF($C155="","",L155*T155/100)</f>
        <v/>
      </c>
      <c r="S155" s="8" t="n"/>
      <c r="T155" s="8" t="n"/>
      <c r="W155">
        <f>IF($C155="","",IF($AL155=1,0,IF($AK155=1,Settings!$C$6,Settings!$C$7))*100)</f>
        <v/>
      </c>
      <c r="X155" s="8">
        <f>IF($C155="","",T155*W155/100)</f>
        <v/>
      </c>
      <c r="Y155" s="8">
        <f>IF($C155="","",T155-X155)</f>
        <v/>
      </c>
      <c r="Z155" s="8">
        <f>IF($C155="","",Y155-M155)</f>
        <v/>
      </c>
      <c r="AD155" s="8" t="n"/>
      <c r="AG155" s="14" t="n"/>
      <c r="AI155">
        <f>IF($C155="","",IF(COUNTIF($C$2:$C155,$C155)=1,1,0))</f>
        <v/>
      </c>
      <c r="AJ155">
        <f>IF($AI155=1,SUMPRODUCT(--($AM$2:$AM$7001&lt;$AM155))+1,"")</f>
        <v/>
      </c>
      <c r="AK155">
        <f>IF($C155="","",IF(OR($P155=TRUE(),$P155="TRUE"),1,0))</f>
        <v/>
      </c>
      <c r="AL155">
        <f>IF($C155="","",IF(AND($V155="Yes",SUMPRODUCT((LEN(Settings!$F$6:$F$13)&gt;0)*ISNUMBER(SEARCH(Settings!$F$6:$F$13,$O155)))=0),1,0))</f>
        <v/>
      </c>
      <c r="AM155">
        <f>IF($AI155=1,IFERROR(IF(VALUE($C155)&lt;100000000,VALUE($C155),1000000000),IFERROR(IF(VALUE(MID($C155,2,20))&lt;100000000,VALUE(MID($C155,2,20)),1000000000),1000000000))+ROW()/100000,"")</f>
        <v/>
      </c>
    </row>
    <row r="156">
      <c r="E156" s="14" t="n"/>
      <c r="M156" s="8">
        <f>IF($C156="","",L156*T156/100)</f>
        <v/>
      </c>
      <c r="S156" s="8" t="n"/>
      <c r="T156" s="8" t="n"/>
      <c r="W156">
        <f>IF($C156="","",IF($AL156=1,0,IF($AK156=1,Settings!$C$6,Settings!$C$7))*100)</f>
        <v/>
      </c>
      <c r="X156" s="8">
        <f>IF($C156="","",T156*W156/100)</f>
        <v/>
      </c>
      <c r="Y156" s="8">
        <f>IF($C156="","",T156-X156)</f>
        <v/>
      </c>
      <c r="Z156" s="8">
        <f>IF($C156="","",Y156-M156)</f>
        <v/>
      </c>
      <c r="AD156" s="8" t="n"/>
      <c r="AG156" s="14" t="n"/>
      <c r="AI156">
        <f>IF($C156="","",IF(COUNTIF($C$2:$C156,$C156)=1,1,0))</f>
        <v/>
      </c>
      <c r="AJ156">
        <f>IF($AI156=1,SUMPRODUCT(--($AM$2:$AM$7001&lt;$AM156))+1,"")</f>
        <v/>
      </c>
      <c r="AK156">
        <f>IF($C156="","",IF(OR($P156=TRUE(),$P156="TRUE"),1,0))</f>
        <v/>
      </c>
      <c r="AL156">
        <f>IF($C156="","",IF(AND($V156="Yes",SUMPRODUCT((LEN(Settings!$F$6:$F$13)&gt;0)*ISNUMBER(SEARCH(Settings!$F$6:$F$13,$O156)))=0),1,0))</f>
        <v/>
      </c>
      <c r="AM156">
        <f>IF($AI156=1,IFERROR(IF(VALUE($C156)&lt;100000000,VALUE($C156),1000000000),IFERROR(IF(VALUE(MID($C156,2,20))&lt;100000000,VALUE(MID($C156,2,20)),1000000000),1000000000))+ROW()/100000,"")</f>
        <v/>
      </c>
    </row>
    <row r="157">
      <c r="E157" s="14" t="n"/>
      <c r="M157" s="8">
        <f>IF($C157="","",L157*T157/100)</f>
        <v/>
      </c>
      <c r="S157" s="8" t="n"/>
      <c r="T157" s="8" t="n"/>
      <c r="W157">
        <f>IF($C157="","",IF($AL157=1,0,IF($AK157=1,Settings!$C$6,Settings!$C$7))*100)</f>
        <v/>
      </c>
      <c r="X157" s="8">
        <f>IF($C157="","",T157*W157/100)</f>
        <v/>
      </c>
      <c r="Y157" s="8">
        <f>IF($C157="","",T157-X157)</f>
        <v/>
      </c>
      <c r="Z157" s="8">
        <f>IF($C157="","",Y157-M157)</f>
        <v/>
      </c>
      <c r="AD157" s="8" t="n"/>
      <c r="AG157" s="14" t="n"/>
      <c r="AI157">
        <f>IF($C157="","",IF(COUNTIF($C$2:$C157,$C157)=1,1,0))</f>
        <v/>
      </c>
      <c r="AJ157">
        <f>IF($AI157=1,SUMPRODUCT(--($AM$2:$AM$7001&lt;$AM157))+1,"")</f>
        <v/>
      </c>
      <c r="AK157">
        <f>IF($C157="","",IF(OR($P157=TRUE(),$P157="TRUE"),1,0))</f>
        <v/>
      </c>
      <c r="AL157">
        <f>IF($C157="","",IF(AND($V157="Yes",SUMPRODUCT((LEN(Settings!$F$6:$F$13)&gt;0)*ISNUMBER(SEARCH(Settings!$F$6:$F$13,$O157)))=0),1,0))</f>
        <v/>
      </c>
      <c r="AM157">
        <f>IF($AI157=1,IFERROR(IF(VALUE($C157)&lt;100000000,VALUE($C157),1000000000),IFERROR(IF(VALUE(MID($C157,2,20))&lt;100000000,VALUE(MID($C157,2,20)),1000000000),1000000000))+ROW()/100000,"")</f>
        <v/>
      </c>
    </row>
    <row r="158">
      <c r="E158" s="14" t="n"/>
      <c r="M158" s="8">
        <f>IF($C158="","",L158*T158/100)</f>
        <v/>
      </c>
      <c r="S158" s="8" t="n"/>
      <c r="T158" s="8" t="n"/>
      <c r="W158">
        <f>IF($C158="","",IF($AL158=1,0,IF($AK158=1,Settings!$C$6,Settings!$C$7))*100)</f>
        <v/>
      </c>
      <c r="X158" s="8">
        <f>IF($C158="","",T158*W158/100)</f>
        <v/>
      </c>
      <c r="Y158" s="8">
        <f>IF($C158="","",T158-X158)</f>
        <v/>
      </c>
      <c r="Z158" s="8">
        <f>IF($C158="","",Y158-M158)</f>
        <v/>
      </c>
      <c r="AD158" s="8" t="n"/>
      <c r="AG158" s="14" t="n"/>
      <c r="AI158">
        <f>IF($C158="","",IF(COUNTIF($C$2:$C158,$C158)=1,1,0))</f>
        <v/>
      </c>
      <c r="AJ158">
        <f>IF($AI158=1,SUMPRODUCT(--($AM$2:$AM$7001&lt;$AM158))+1,"")</f>
        <v/>
      </c>
      <c r="AK158">
        <f>IF($C158="","",IF(OR($P158=TRUE(),$P158="TRUE"),1,0))</f>
        <v/>
      </c>
      <c r="AL158">
        <f>IF($C158="","",IF(AND($V158="Yes",SUMPRODUCT((LEN(Settings!$F$6:$F$13)&gt;0)*ISNUMBER(SEARCH(Settings!$F$6:$F$13,$O158)))=0),1,0))</f>
        <v/>
      </c>
      <c r="AM158">
        <f>IF($AI158=1,IFERROR(IF(VALUE($C158)&lt;100000000,VALUE($C158),1000000000),IFERROR(IF(VALUE(MID($C158,2,20))&lt;100000000,VALUE(MID($C158,2,20)),1000000000),1000000000))+ROW()/100000,"")</f>
        <v/>
      </c>
    </row>
    <row r="159">
      <c r="E159" s="14" t="n"/>
      <c r="M159" s="8">
        <f>IF($C159="","",L159*T159/100)</f>
        <v/>
      </c>
      <c r="S159" s="8" t="n"/>
      <c r="T159" s="8" t="n"/>
      <c r="W159">
        <f>IF($C159="","",IF($AL159=1,0,IF($AK159=1,Settings!$C$6,Settings!$C$7))*100)</f>
        <v/>
      </c>
      <c r="X159" s="8">
        <f>IF($C159="","",T159*W159/100)</f>
        <v/>
      </c>
      <c r="Y159" s="8">
        <f>IF($C159="","",T159-X159)</f>
        <v/>
      </c>
      <c r="Z159" s="8">
        <f>IF($C159="","",Y159-M159)</f>
        <v/>
      </c>
      <c r="AD159" s="8" t="n"/>
      <c r="AG159" s="14" t="n"/>
      <c r="AI159">
        <f>IF($C159="","",IF(COUNTIF($C$2:$C159,$C159)=1,1,0))</f>
        <v/>
      </c>
      <c r="AJ159">
        <f>IF($AI159=1,SUMPRODUCT(--($AM$2:$AM$7001&lt;$AM159))+1,"")</f>
        <v/>
      </c>
      <c r="AK159">
        <f>IF($C159="","",IF(OR($P159=TRUE(),$P159="TRUE"),1,0))</f>
        <v/>
      </c>
      <c r="AL159">
        <f>IF($C159="","",IF(AND($V159="Yes",SUMPRODUCT((LEN(Settings!$F$6:$F$13)&gt;0)*ISNUMBER(SEARCH(Settings!$F$6:$F$13,$O159)))=0),1,0))</f>
        <v/>
      </c>
      <c r="AM159">
        <f>IF($AI159=1,IFERROR(IF(VALUE($C159)&lt;100000000,VALUE($C159),1000000000),IFERROR(IF(VALUE(MID($C159,2,20))&lt;100000000,VALUE(MID($C159,2,20)),1000000000),1000000000))+ROW()/100000,"")</f>
        <v/>
      </c>
    </row>
    <row r="160">
      <c r="E160" s="14" t="n"/>
      <c r="M160" s="8">
        <f>IF($C160="","",L160*T160/100)</f>
        <v/>
      </c>
      <c r="S160" s="8" t="n"/>
      <c r="T160" s="8" t="n"/>
      <c r="W160">
        <f>IF($C160="","",IF($AL160=1,0,IF($AK160=1,Settings!$C$6,Settings!$C$7))*100)</f>
        <v/>
      </c>
      <c r="X160" s="8">
        <f>IF($C160="","",T160*W160/100)</f>
        <v/>
      </c>
      <c r="Y160" s="8">
        <f>IF($C160="","",T160-X160)</f>
        <v/>
      </c>
      <c r="Z160" s="8">
        <f>IF($C160="","",Y160-M160)</f>
        <v/>
      </c>
      <c r="AD160" s="8" t="n"/>
      <c r="AG160" s="14" t="n"/>
      <c r="AI160">
        <f>IF($C160="","",IF(COUNTIF($C$2:$C160,$C160)=1,1,0))</f>
        <v/>
      </c>
      <c r="AJ160">
        <f>IF($AI160=1,SUMPRODUCT(--($AM$2:$AM$7001&lt;$AM160))+1,"")</f>
        <v/>
      </c>
      <c r="AK160">
        <f>IF($C160="","",IF(OR($P160=TRUE(),$P160="TRUE"),1,0))</f>
        <v/>
      </c>
      <c r="AL160">
        <f>IF($C160="","",IF(AND($V160="Yes",SUMPRODUCT((LEN(Settings!$F$6:$F$13)&gt;0)*ISNUMBER(SEARCH(Settings!$F$6:$F$13,$O160)))=0),1,0))</f>
        <v/>
      </c>
      <c r="AM160">
        <f>IF($AI160=1,IFERROR(IF(VALUE($C160)&lt;100000000,VALUE($C160),1000000000),IFERROR(IF(VALUE(MID($C160,2,20))&lt;100000000,VALUE(MID($C160,2,20)),1000000000),1000000000))+ROW()/100000,"")</f>
        <v/>
      </c>
    </row>
    <row r="161">
      <c r="E161" s="14" t="n"/>
      <c r="M161" s="8">
        <f>IF($C161="","",L161*T161/100)</f>
        <v/>
      </c>
      <c r="S161" s="8" t="n"/>
      <c r="T161" s="8" t="n"/>
      <c r="W161">
        <f>IF($C161="","",IF($AL161=1,0,IF($AK161=1,Settings!$C$6,Settings!$C$7))*100)</f>
        <v/>
      </c>
      <c r="X161" s="8">
        <f>IF($C161="","",T161*W161/100)</f>
        <v/>
      </c>
      <c r="Y161" s="8">
        <f>IF($C161="","",T161-X161)</f>
        <v/>
      </c>
      <c r="Z161" s="8">
        <f>IF($C161="","",Y161-M161)</f>
        <v/>
      </c>
      <c r="AD161" s="8" t="n"/>
      <c r="AG161" s="14" t="n"/>
      <c r="AI161">
        <f>IF($C161="","",IF(COUNTIF($C$2:$C161,$C161)=1,1,0))</f>
        <v/>
      </c>
      <c r="AJ161">
        <f>IF($AI161=1,SUMPRODUCT(--($AM$2:$AM$7001&lt;$AM161))+1,"")</f>
        <v/>
      </c>
      <c r="AK161">
        <f>IF($C161="","",IF(OR($P161=TRUE(),$P161="TRUE"),1,0))</f>
        <v/>
      </c>
      <c r="AL161">
        <f>IF($C161="","",IF(AND($V161="Yes",SUMPRODUCT((LEN(Settings!$F$6:$F$13)&gt;0)*ISNUMBER(SEARCH(Settings!$F$6:$F$13,$O161)))=0),1,0))</f>
        <v/>
      </c>
      <c r="AM161">
        <f>IF($AI161=1,IFERROR(IF(VALUE($C161)&lt;100000000,VALUE($C161),1000000000),IFERROR(IF(VALUE(MID($C161,2,20))&lt;100000000,VALUE(MID($C161,2,20)),1000000000),1000000000))+ROW()/100000,"")</f>
        <v/>
      </c>
    </row>
    <row r="162">
      <c r="E162" s="14" t="n"/>
      <c r="M162" s="8">
        <f>IF($C162="","",L162*T162/100)</f>
        <v/>
      </c>
      <c r="S162" s="8" t="n"/>
      <c r="T162" s="8" t="n"/>
      <c r="W162">
        <f>IF($C162="","",IF($AL162=1,0,IF($AK162=1,Settings!$C$6,Settings!$C$7))*100)</f>
        <v/>
      </c>
      <c r="X162" s="8">
        <f>IF($C162="","",T162*W162/100)</f>
        <v/>
      </c>
      <c r="Y162" s="8">
        <f>IF($C162="","",T162-X162)</f>
        <v/>
      </c>
      <c r="Z162" s="8">
        <f>IF($C162="","",Y162-M162)</f>
        <v/>
      </c>
      <c r="AD162" s="8" t="n"/>
      <c r="AG162" s="14" t="n"/>
      <c r="AI162">
        <f>IF($C162="","",IF(COUNTIF($C$2:$C162,$C162)=1,1,0))</f>
        <v/>
      </c>
      <c r="AJ162">
        <f>IF($AI162=1,SUMPRODUCT(--($AM$2:$AM$7001&lt;$AM162))+1,"")</f>
        <v/>
      </c>
      <c r="AK162">
        <f>IF($C162="","",IF(OR($P162=TRUE(),$P162="TRUE"),1,0))</f>
        <v/>
      </c>
      <c r="AL162">
        <f>IF($C162="","",IF(AND($V162="Yes",SUMPRODUCT((LEN(Settings!$F$6:$F$13)&gt;0)*ISNUMBER(SEARCH(Settings!$F$6:$F$13,$O162)))=0),1,0))</f>
        <v/>
      </c>
      <c r="AM162">
        <f>IF($AI162=1,IFERROR(IF(VALUE($C162)&lt;100000000,VALUE($C162),1000000000),IFERROR(IF(VALUE(MID($C162,2,20))&lt;100000000,VALUE(MID($C162,2,20)),1000000000),1000000000))+ROW()/100000,"")</f>
        <v/>
      </c>
    </row>
    <row r="163">
      <c r="E163" s="14" t="n"/>
      <c r="M163" s="8">
        <f>IF($C163="","",L163*T163/100)</f>
        <v/>
      </c>
      <c r="S163" s="8" t="n"/>
      <c r="T163" s="8" t="n"/>
      <c r="W163">
        <f>IF($C163="","",IF($AL163=1,0,IF($AK163=1,Settings!$C$6,Settings!$C$7))*100)</f>
        <v/>
      </c>
      <c r="X163" s="8">
        <f>IF($C163="","",T163*W163/100)</f>
        <v/>
      </c>
      <c r="Y163" s="8">
        <f>IF($C163="","",T163-X163)</f>
        <v/>
      </c>
      <c r="Z163" s="8">
        <f>IF($C163="","",Y163-M163)</f>
        <v/>
      </c>
      <c r="AD163" s="8" t="n"/>
      <c r="AG163" s="14" t="n"/>
      <c r="AI163">
        <f>IF($C163="","",IF(COUNTIF($C$2:$C163,$C163)=1,1,0))</f>
        <v/>
      </c>
      <c r="AJ163">
        <f>IF($AI163=1,SUMPRODUCT(--($AM$2:$AM$7001&lt;$AM163))+1,"")</f>
        <v/>
      </c>
      <c r="AK163">
        <f>IF($C163="","",IF(OR($P163=TRUE(),$P163="TRUE"),1,0))</f>
        <v/>
      </c>
      <c r="AL163">
        <f>IF($C163="","",IF(AND($V163="Yes",SUMPRODUCT((LEN(Settings!$F$6:$F$13)&gt;0)*ISNUMBER(SEARCH(Settings!$F$6:$F$13,$O163)))=0),1,0))</f>
        <v/>
      </c>
      <c r="AM163">
        <f>IF($AI163=1,IFERROR(IF(VALUE($C163)&lt;100000000,VALUE($C163),1000000000),IFERROR(IF(VALUE(MID($C163,2,20))&lt;100000000,VALUE(MID($C163,2,20)),1000000000),1000000000))+ROW()/100000,"")</f>
        <v/>
      </c>
    </row>
    <row r="164">
      <c r="E164" s="14" t="n"/>
      <c r="M164" s="8">
        <f>IF($C164="","",L164*T164/100)</f>
        <v/>
      </c>
      <c r="S164" s="8" t="n"/>
      <c r="T164" s="8" t="n"/>
      <c r="W164">
        <f>IF($C164="","",IF($AL164=1,0,IF($AK164=1,Settings!$C$6,Settings!$C$7))*100)</f>
        <v/>
      </c>
      <c r="X164" s="8">
        <f>IF($C164="","",T164*W164/100)</f>
        <v/>
      </c>
      <c r="Y164" s="8">
        <f>IF($C164="","",T164-X164)</f>
        <v/>
      </c>
      <c r="Z164" s="8">
        <f>IF($C164="","",Y164-M164)</f>
        <v/>
      </c>
      <c r="AD164" s="8" t="n"/>
      <c r="AG164" s="14" t="n"/>
      <c r="AI164">
        <f>IF($C164="","",IF(COUNTIF($C$2:$C164,$C164)=1,1,0))</f>
        <v/>
      </c>
      <c r="AJ164">
        <f>IF($AI164=1,SUMPRODUCT(--($AM$2:$AM$7001&lt;$AM164))+1,"")</f>
        <v/>
      </c>
      <c r="AK164">
        <f>IF($C164="","",IF(OR($P164=TRUE(),$P164="TRUE"),1,0))</f>
        <v/>
      </c>
      <c r="AL164">
        <f>IF($C164="","",IF(AND($V164="Yes",SUMPRODUCT((LEN(Settings!$F$6:$F$13)&gt;0)*ISNUMBER(SEARCH(Settings!$F$6:$F$13,$O164)))=0),1,0))</f>
        <v/>
      </c>
      <c r="AM164">
        <f>IF($AI164=1,IFERROR(IF(VALUE($C164)&lt;100000000,VALUE($C164),1000000000),IFERROR(IF(VALUE(MID($C164,2,20))&lt;100000000,VALUE(MID($C164,2,20)),1000000000),1000000000))+ROW()/100000,"")</f>
        <v/>
      </c>
    </row>
    <row r="165">
      <c r="E165" s="14" t="n"/>
      <c r="M165" s="8">
        <f>IF($C165="","",L165*T165/100)</f>
        <v/>
      </c>
      <c r="S165" s="8" t="n"/>
      <c r="T165" s="8" t="n"/>
      <c r="W165">
        <f>IF($C165="","",IF($AL165=1,0,IF($AK165=1,Settings!$C$6,Settings!$C$7))*100)</f>
        <v/>
      </c>
      <c r="X165" s="8">
        <f>IF($C165="","",T165*W165/100)</f>
        <v/>
      </c>
      <c r="Y165" s="8">
        <f>IF($C165="","",T165-X165)</f>
        <v/>
      </c>
      <c r="Z165" s="8">
        <f>IF($C165="","",Y165-M165)</f>
        <v/>
      </c>
      <c r="AD165" s="8" t="n"/>
      <c r="AG165" s="14" t="n"/>
      <c r="AI165">
        <f>IF($C165="","",IF(COUNTIF($C$2:$C165,$C165)=1,1,0))</f>
        <v/>
      </c>
      <c r="AJ165">
        <f>IF($AI165=1,SUMPRODUCT(--($AM$2:$AM$7001&lt;$AM165))+1,"")</f>
        <v/>
      </c>
      <c r="AK165">
        <f>IF($C165="","",IF(OR($P165=TRUE(),$P165="TRUE"),1,0))</f>
        <v/>
      </c>
      <c r="AL165">
        <f>IF($C165="","",IF(AND($V165="Yes",SUMPRODUCT((LEN(Settings!$F$6:$F$13)&gt;0)*ISNUMBER(SEARCH(Settings!$F$6:$F$13,$O165)))=0),1,0))</f>
        <v/>
      </c>
      <c r="AM165">
        <f>IF($AI165=1,IFERROR(IF(VALUE($C165)&lt;100000000,VALUE($C165),1000000000),IFERROR(IF(VALUE(MID($C165,2,20))&lt;100000000,VALUE(MID($C165,2,20)),1000000000),1000000000))+ROW()/100000,"")</f>
        <v/>
      </c>
    </row>
    <row r="166">
      <c r="E166" s="14" t="n"/>
      <c r="M166" s="8">
        <f>IF($C166="","",L166*T166/100)</f>
        <v/>
      </c>
      <c r="S166" s="8" t="n"/>
      <c r="T166" s="8" t="n"/>
      <c r="W166">
        <f>IF($C166="","",IF($AL166=1,0,IF($AK166=1,Settings!$C$6,Settings!$C$7))*100)</f>
        <v/>
      </c>
      <c r="X166" s="8">
        <f>IF($C166="","",T166*W166/100)</f>
        <v/>
      </c>
      <c r="Y166" s="8">
        <f>IF($C166="","",T166-X166)</f>
        <v/>
      </c>
      <c r="Z166" s="8">
        <f>IF($C166="","",Y166-M166)</f>
        <v/>
      </c>
      <c r="AD166" s="8" t="n"/>
      <c r="AG166" s="14" t="n"/>
      <c r="AI166">
        <f>IF($C166="","",IF(COUNTIF($C$2:$C166,$C166)=1,1,0))</f>
        <v/>
      </c>
      <c r="AJ166">
        <f>IF($AI166=1,SUMPRODUCT(--($AM$2:$AM$7001&lt;$AM166))+1,"")</f>
        <v/>
      </c>
      <c r="AK166">
        <f>IF($C166="","",IF(OR($P166=TRUE(),$P166="TRUE"),1,0))</f>
        <v/>
      </c>
      <c r="AL166">
        <f>IF($C166="","",IF(AND($V166="Yes",SUMPRODUCT((LEN(Settings!$F$6:$F$13)&gt;0)*ISNUMBER(SEARCH(Settings!$F$6:$F$13,$O166)))=0),1,0))</f>
        <v/>
      </c>
      <c r="AM166">
        <f>IF($AI166=1,IFERROR(IF(VALUE($C166)&lt;100000000,VALUE($C166),1000000000),IFERROR(IF(VALUE(MID($C166,2,20))&lt;100000000,VALUE(MID($C166,2,20)),1000000000),1000000000))+ROW()/100000,"")</f>
        <v/>
      </c>
    </row>
    <row r="167">
      <c r="E167" s="14" t="n"/>
      <c r="M167" s="8">
        <f>IF($C167="","",L167*T167/100)</f>
        <v/>
      </c>
      <c r="S167" s="8" t="n"/>
      <c r="T167" s="8" t="n"/>
      <c r="W167">
        <f>IF($C167="","",IF($AL167=1,0,IF($AK167=1,Settings!$C$6,Settings!$C$7))*100)</f>
        <v/>
      </c>
      <c r="X167" s="8">
        <f>IF($C167="","",T167*W167/100)</f>
        <v/>
      </c>
      <c r="Y167" s="8">
        <f>IF($C167="","",T167-X167)</f>
        <v/>
      </c>
      <c r="Z167" s="8">
        <f>IF($C167="","",Y167-M167)</f>
        <v/>
      </c>
      <c r="AD167" s="8" t="n"/>
      <c r="AG167" s="14" t="n"/>
      <c r="AI167">
        <f>IF($C167="","",IF(COUNTIF($C$2:$C167,$C167)=1,1,0))</f>
        <v/>
      </c>
      <c r="AJ167">
        <f>IF($AI167=1,SUMPRODUCT(--($AM$2:$AM$7001&lt;$AM167))+1,"")</f>
        <v/>
      </c>
      <c r="AK167">
        <f>IF($C167="","",IF(OR($P167=TRUE(),$P167="TRUE"),1,0))</f>
        <v/>
      </c>
      <c r="AL167">
        <f>IF($C167="","",IF(AND($V167="Yes",SUMPRODUCT((LEN(Settings!$F$6:$F$13)&gt;0)*ISNUMBER(SEARCH(Settings!$F$6:$F$13,$O167)))=0),1,0))</f>
        <v/>
      </c>
      <c r="AM167">
        <f>IF($AI167=1,IFERROR(IF(VALUE($C167)&lt;100000000,VALUE($C167),1000000000),IFERROR(IF(VALUE(MID($C167,2,20))&lt;100000000,VALUE(MID($C167,2,20)),1000000000),1000000000))+ROW()/100000,"")</f>
        <v/>
      </c>
    </row>
    <row r="168">
      <c r="E168" s="14" t="n"/>
      <c r="M168" s="8">
        <f>IF($C168="","",L168*T168/100)</f>
        <v/>
      </c>
      <c r="S168" s="8" t="n"/>
      <c r="T168" s="8" t="n"/>
      <c r="W168">
        <f>IF($C168="","",IF($AL168=1,0,IF($AK168=1,Settings!$C$6,Settings!$C$7))*100)</f>
        <v/>
      </c>
      <c r="X168" s="8">
        <f>IF($C168="","",T168*W168/100)</f>
        <v/>
      </c>
      <c r="Y168" s="8">
        <f>IF($C168="","",T168-X168)</f>
        <v/>
      </c>
      <c r="Z168" s="8">
        <f>IF($C168="","",Y168-M168)</f>
        <v/>
      </c>
      <c r="AD168" s="8" t="n"/>
      <c r="AG168" s="14" t="n"/>
      <c r="AI168">
        <f>IF($C168="","",IF(COUNTIF($C$2:$C168,$C168)=1,1,0))</f>
        <v/>
      </c>
      <c r="AJ168">
        <f>IF($AI168=1,SUMPRODUCT(--($AM$2:$AM$7001&lt;$AM168))+1,"")</f>
        <v/>
      </c>
      <c r="AK168">
        <f>IF($C168="","",IF(OR($P168=TRUE(),$P168="TRUE"),1,0))</f>
        <v/>
      </c>
      <c r="AL168">
        <f>IF($C168="","",IF(AND($V168="Yes",SUMPRODUCT((LEN(Settings!$F$6:$F$13)&gt;0)*ISNUMBER(SEARCH(Settings!$F$6:$F$13,$O168)))=0),1,0))</f>
        <v/>
      </c>
      <c r="AM168">
        <f>IF($AI168=1,IFERROR(IF(VALUE($C168)&lt;100000000,VALUE($C168),1000000000),IFERROR(IF(VALUE(MID($C168,2,20))&lt;100000000,VALUE(MID($C168,2,20)),1000000000),1000000000))+ROW()/100000,"")</f>
        <v/>
      </c>
    </row>
    <row r="169">
      <c r="E169" s="14" t="n"/>
      <c r="M169" s="8">
        <f>IF($C169="","",L169*T169/100)</f>
        <v/>
      </c>
      <c r="S169" s="8" t="n"/>
      <c r="T169" s="8" t="n"/>
      <c r="W169">
        <f>IF($C169="","",IF($AL169=1,0,IF($AK169=1,Settings!$C$6,Settings!$C$7))*100)</f>
        <v/>
      </c>
      <c r="X169" s="8">
        <f>IF($C169="","",T169*W169/100)</f>
        <v/>
      </c>
      <c r="Y169" s="8">
        <f>IF($C169="","",T169-X169)</f>
        <v/>
      </c>
      <c r="Z169" s="8">
        <f>IF($C169="","",Y169-M169)</f>
        <v/>
      </c>
      <c r="AD169" s="8" t="n"/>
      <c r="AG169" s="14" t="n"/>
      <c r="AI169">
        <f>IF($C169="","",IF(COUNTIF($C$2:$C169,$C169)=1,1,0))</f>
        <v/>
      </c>
      <c r="AJ169">
        <f>IF($AI169=1,SUMPRODUCT(--($AM$2:$AM$7001&lt;$AM169))+1,"")</f>
        <v/>
      </c>
      <c r="AK169">
        <f>IF($C169="","",IF(OR($P169=TRUE(),$P169="TRUE"),1,0))</f>
        <v/>
      </c>
      <c r="AL169">
        <f>IF($C169="","",IF(AND($V169="Yes",SUMPRODUCT((LEN(Settings!$F$6:$F$13)&gt;0)*ISNUMBER(SEARCH(Settings!$F$6:$F$13,$O169)))=0),1,0))</f>
        <v/>
      </c>
      <c r="AM169">
        <f>IF($AI169=1,IFERROR(IF(VALUE($C169)&lt;100000000,VALUE($C169),1000000000),IFERROR(IF(VALUE(MID($C169,2,20))&lt;100000000,VALUE(MID($C169,2,20)),1000000000),1000000000))+ROW()/100000,"")</f>
        <v/>
      </c>
    </row>
    <row r="170">
      <c r="E170" s="14" t="n"/>
      <c r="M170" s="8">
        <f>IF($C170="","",L170*T170/100)</f>
        <v/>
      </c>
      <c r="S170" s="8" t="n"/>
      <c r="T170" s="8" t="n"/>
      <c r="W170">
        <f>IF($C170="","",IF($AL170=1,0,IF($AK170=1,Settings!$C$6,Settings!$C$7))*100)</f>
        <v/>
      </c>
      <c r="X170" s="8">
        <f>IF($C170="","",T170*W170/100)</f>
        <v/>
      </c>
      <c r="Y170" s="8">
        <f>IF($C170="","",T170-X170)</f>
        <v/>
      </c>
      <c r="Z170" s="8">
        <f>IF($C170="","",Y170-M170)</f>
        <v/>
      </c>
      <c r="AD170" s="8" t="n"/>
      <c r="AG170" s="14" t="n"/>
      <c r="AI170">
        <f>IF($C170="","",IF(COUNTIF($C$2:$C170,$C170)=1,1,0))</f>
        <v/>
      </c>
      <c r="AJ170">
        <f>IF($AI170=1,SUMPRODUCT(--($AM$2:$AM$7001&lt;$AM170))+1,"")</f>
        <v/>
      </c>
      <c r="AK170">
        <f>IF($C170="","",IF(OR($P170=TRUE(),$P170="TRUE"),1,0))</f>
        <v/>
      </c>
      <c r="AL170">
        <f>IF($C170="","",IF(AND($V170="Yes",SUMPRODUCT((LEN(Settings!$F$6:$F$13)&gt;0)*ISNUMBER(SEARCH(Settings!$F$6:$F$13,$O170)))=0),1,0))</f>
        <v/>
      </c>
      <c r="AM170">
        <f>IF($AI170=1,IFERROR(IF(VALUE($C170)&lt;100000000,VALUE($C170),1000000000),IFERROR(IF(VALUE(MID($C170,2,20))&lt;100000000,VALUE(MID($C170,2,20)),1000000000),1000000000))+ROW()/100000,"")</f>
        <v/>
      </c>
    </row>
    <row r="171">
      <c r="E171" s="14" t="n"/>
      <c r="M171" s="8">
        <f>IF($C171="","",L171*T171/100)</f>
        <v/>
      </c>
      <c r="S171" s="8" t="n"/>
      <c r="T171" s="8" t="n"/>
      <c r="W171">
        <f>IF($C171="","",IF($AL171=1,0,IF($AK171=1,Settings!$C$6,Settings!$C$7))*100)</f>
        <v/>
      </c>
      <c r="X171" s="8">
        <f>IF($C171="","",T171*W171/100)</f>
        <v/>
      </c>
      <c r="Y171" s="8">
        <f>IF($C171="","",T171-X171)</f>
        <v/>
      </c>
      <c r="Z171" s="8">
        <f>IF($C171="","",Y171-M171)</f>
        <v/>
      </c>
      <c r="AD171" s="8" t="n"/>
      <c r="AG171" s="14" t="n"/>
      <c r="AI171">
        <f>IF($C171="","",IF(COUNTIF($C$2:$C171,$C171)=1,1,0))</f>
        <v/>
      </c>
      <c r="AJ171">
        <f>IF($AI171=1,SUMPRODUCT(--($AM$2:$AM$7001&lt;$AM171))+1,"")</f>
        <v/>
      </c>
      <c r="AK171">
        <f>IF($C171="","",IF(OR($P171=TRUE(),$P171="TRUE"),1,0))</f>
        <v/>
      </c>
      <c r="AL171">
        <f>IF($C171="","",IF(AND($V171="Yes",SUMPRODUCT((LEN(Settings!$F$6:$F$13)&gt;0)*ISNUMBER(SEARCH(Settings!$F$6:$F$13,$O171)))=0),1,0))</f>
        <v/>
      </c>
      <c r="AM171">
        <f>IF($AI171=1,IFERROR(IF(VALUE($C171)&lt;100000000,VALUE($C171),1000000000),IFERROR(IF(VALUE(MID($C171,2,20))&lt;100000000,VALUE(MID($C171,2,20)),1000000000),1000000000))+ROW()/100000,"")</f>
        <v/>
      </c>
    </row>
    <row r="172">
      <c r="E172" s="14" t="n"/>
      <c r="M172" s="8">
        <f>IF($C172="","",L172*T172/100)</f>
        <v/>
      </c>
      <c r="S172" s="8" t="n"/>
      <c r="T172" s="8" t="n"/>
      <c r="W172">
        <f>IF($C172="","",IF($AL172=1,0,IF($AK172=1,Settings!$C$6,Settings!$C$7))*100)</f>
        <v/>
      </c>
      <c r="X172" s="8">
        <f>IF($C172="","",T172*W172/100)</f>
        <v/>
      </c>
      <c r="Y172" s="8">
        <f>IF($C172="","",T172-X172)</f>
        <v/>
      </c>
      <c r="Z172" s="8">
        <f>IF($C172="","",Y172-M172)</f>
        <v/>
      </c>
      <c r="AD172" s="8" t="n"/>
      <c r="AG172" s="14" t="n"/>
      <c r="AI172">
        <f>IF($C172="","",IF(COUNTIF($C$2:$C172,$C172)=1,1,0))</f>
        <v/>
      </c>
      <c r="AJ172">
        <f>IF($AI172=1,SUMPRODUCT(--($AM$2:$AM$7001&lt;$AM172))+1,"")</f>
        <v/>
      </c>
      <c r="AK172">
        <f>IF($C172="","",IF(OR($P172=TRUE(),$P172="TRUE"),1,0))</f>
        <v/>
      </c>
      <c r="AL172">
        <f>IF($C172="","",IF(AND($V172="Yes",SUMPRODUCT((LEN(Settings!$F$6:$F$13)&gt;0)*ISNUMBER(SEARCH(Settings!$F$6:$F$13,$O172)))=0),1,0))</f>
        <v/>
      </c>
      <c r="AM172">
        <f>IF($AI172=1,IFERROR(IF(VALUE($C172)&lt;100000000,VALUE($C172),1000000000),IFERROR(IF(VALUE(MID($C172,2,20))&lt;100000000,VALUE(MID($C172,2,20)),1000000000),1000000000))+ROW()/100000,"")</f>
        <v/>
      </c>
    </row>
    <row r="173">
      <c r="E173" s="14" t="n"/>
      <c r="M173" s="8">
        <f>IF($C173="","",L173*T173/100)</f>
        <v/>
      </c>
      <c r="S173" s="8" t="n"/>
      <c r="T173" s="8" t="n"/>
      <c r="W173">
        <f>IF($C173="","",IF($AL173=1,0,IF($AK173=1,Settings!$C$6,Settings!$C$7))*100)</f>
        <v/>
      </c>
      <c r="X173" s="8">
        <f>IF($C173="","",T173*W173/100)</f>
        <v/>
      </c>
      <c r="Y173" s="8">
        <f>IF($C173="","",T173-X173)</f>
        <v/>
      </c>
      <c r="Z173" s="8">
        <f>IF($C173="","",Y173-M173)</f>
        <v/>
      </c>
      <c r="AD173" s="8" t="n"/>
      <c r="AG173" s="14" t="n"/>
      <c r="AI173">
        <f>IF($C173="","",IF(COUNTIF($C$2:$C173,$C173)=1,1,0))</f>
        <v/>
      </c>
      <c r="AJ173">
        <f>IF($AI173=1,SUMPRODUCT(--($AM$2:$AM$7001&lt;$AM173))+1,"")</f>
        <v/>
      </c>
      <c r="AK173">
        <f>IF($C173="","",IF(OR($P173=TRUE(),$P173="TRUE"),1,0))</f>
        <v/>
      </c>
      <c r="AL173">
        <f>IF($C173="","",IF(AND($V173="Yes",SUMPRODUCT((LEN(Settings!$F$6:$F$13)&gt;0)*ISNUMBER(SEARCH(Settings!$F$6:$F$13,$O173)))=0),1,0))</f>
        <v/>
      </c>
      <c r="AM173">
        <f>IF($AI173=1,IFERROR(IF(VALUE($C173)&lt;100000000,VALUE($C173),1000000000),IFERROR(IF(VALUE(MID($C173,2,20))&lt;100000000,VALUE(MID($C173,2,20)),1000000000),1000000000))+ROW()/100000,"")</f>
        <v/>
      </c>
    </row>
    <row r="174">
      <c r="E174" s="14" t="n"/>
      <c r="M174" s="8">
        <f>IF($C174="","",L174*T174/100)</f>
        <v/>
      </c>
      <c r="S174" s="8" t="n"/>
      <c r="T174" s="8" t="n"/>
      <c r="W174">
        <f>IF($C174="","",IF($AL174=1,0,IF($AK174=1,Settings!$C$6,Settings!$C$7))*100)</f>
        <v/>
      </c>
      <c r="X174" s="8">
        <f>IF($C174="","",T174*W174/100)</f>
        <v/>
      </c>
      <c r="Y174" s="8">
        <f>IF($C174="","",T174-X174)</f>
        <v/>
      </c>
      <c r="Z174" s="8">
        <f>IF($C174="","",Y174-M174)</f>
        <v/>
      </c>
      <c r="AD174" s="8" t="n"/>
      <c r="AG174" s="14" t="n"/>
      <c r="AI174">
        <f>IF($C174="","",IF(COUNTIF($C$2:$C174,$C174)=1,1,0))</f>
        <v/>
      </c>
      <c r="AJ174">
        <f>IF($AI174=1,SUMPRODUCT(--($AM$2:$AM$7001&lt;$AM174))+1,"")</f>
        <v/>
      </c>
      <c r="AK174">
        <f>IF($C174="","",IF(OR($P174=TRUE(),$P174="TRUE"),1,0))</f>
        <v/>
      </c>
      <c r="AL174">
        <f>IF($C174="","",IF(AND($V174="Yes",SUMPRODUCT((LEN(Settings!$F$6:$F$13)&gt;0)*ISNUMBER(SEARCH(Settings!$F$6:$F$13,$O174)))=0),1,0))</f>
        <v/>
      </c>
      <c r="AM174">
        <f>IF($AI174=1,IFERROR(IF(VALUE($C174)&lt;100000000,VALUE($C174),1000000000),IFERROR(IF(VALUE(MID($C174,2,20))&lt;100000000,VALUE(MID($C174,2,20)),1000000000),1000000000))+ROW()/100000,"")</f>
        <v/>
      </c>
    </row>
    <row r="175">
      <c r="E175" s="14" t="n"/>
      <c r="M175" s="8">
        <f>IF($C175="","",L175*T175/100)</f>
        <v/>
      </c>
      <c r="S175" s="8" t="n"/>
      <c r="T175" s="8" t="n"/>
      <c r="W175">
        <f>IF($C175="","",IF($AL175=1,0,IF($AK175=1,Settings!$C$6,Settings!$C$7))*100)</f>
        <v/>
      </c>
      <c r="X175" s="8">
        <f>IF($C175="","",T175*W175/100)</f>
        <v/>
      </c>
      <c r="Y175" s="8">
        <f>IF($C175="","",T175-X175)</f>
        <v/>
      </c>
      <c r="Z175" s="8">
        <f>IF($C175="","",Y175-M175)</f>
        <v/>
      </c>
      <c r="AD175" s="8" t="n"/>
      <c r="AG175" s="14" t="n"/>
      <c r="AI175">
        <f>IF($C175="","",IF(COUNTIF($C$2:$C175,$C175)=1,1,0))</f>
        <v/>
      </c>
      <c r="AJ175">
        <f>IF($AI175=1,SUMPRODUCT(--($AM$2:$AM$7001&lt;$AM175))+1,"")</f>
        <v/>
      </c>
      <c r="AK175">
        <f>IF($C175="","",IF(OR($P175=TRUE(),$P175="TRUE"),1,0))</f>
        <v/>
      </c>
      <c r="AL175">
        <f>IF($C175="","",IF(AND($V175="Yes",SUMPRODUCT((LEN(Settings!$F$6:$F$13)&gt;0)*ISNUMBER(SEARCH(Settings!$F$6:$F$13,$O175)))=0),1,0))</f>
        <v/>
      </c>
      <c r="AM175">
        <f>IF($AI175=1,IFERROR(IF(VALUE($C175)&lt;100000000,VALUE($C175),1000000000),IFERROR(IF(VALUE(MID($C175,2,20))&lt;100000000,VALUE(MID($C175,2,20)),1000000000),1000000000))+ROW()/100000,"")</f>
        <v/>
      </c>
    </row>
    <row r="176">
      <c r="E176" s="14" t="n"/>
      <c r="M176" s="8">
        <f>IF($C176="","",L176*T176/100)</f>
        <v/>
      </c>
      <c r="S176" s="8" t="n"/>
      <c r="T176" s="8" t="n"/>
      <c r="W176">
        <f>IF($C176="","",IF($AL176=1,0,IF($AK176=1,Settings!$C$6,Settings!$C$7))*100)</f>
        <v/>
      </c>
      <c r="X176" s="8">
        <f>IF($C176="","",T176*W176/100)</f>
        <v/>
      </c>
      <c r="Y176" s="8">
        <f>IF($C176="","",T176-X176)</f>
        <v/>
      </c>
      <c r="Z176" s="8">
        <f>IF($C176="","",Y176-M176)</f>
        <v/>
      </c>
      <c r="AD176" s="8" t="n"/>
      <c r="AG176" s="14" t="n"/>
      <c r="AI176">
        <f>IF($C176="","",IF(COUNTIF($C$2:$C176,$C176)=1,1,0))</f>
        <v/>
      </c>
      <c r="AJ176">
        <f>IF($AI176=1,SUMPRODUCT(--($AM$2:$AM$7001&lt;$AM176))+1,"")</f>
        <v/>
      </c>
      <c r="AK176">
        <f>IF($C176="","",IF(OR($P176=TRUE(),$P176="TRUE"),1,0))</f>
        <v/>
      </c>
      <c r="AL176">
        <f>IF($C176="","",IF(AND($V176="Yes",SUMPRODUCT((LEN(Settings!$F$6:$F$13)&gt;0)*ISNUMBER(SEARCH(Settings!$F$6:$F$13,$O176)))=0),1,0))</f>
        <v/>
      </c>
      <c r="AM176">
        <f>IF($AI176=1,IFERROR(IF(VALUE($C176)&lt;100000000,VALUE($C176),1000000000),IFERROR(IF(VALUE(MID($C176,2,20))&lt;100000000,VALUE(MID($C176,2,20)),1000000000),1000000000))+ROW()/100000,"")</f>
        <v/>
      </c>
    </row>
    <row r="177">
      <c r="E177" s="14" t="n"/>
      <c r="M177" s="8">
        <f>IF($C177="","",L177*T177/100)</f>
        <v/>
      </c>
      <c r="S177" s="8" t="n"/>
      <c r="T177" s="8" t="n"/>
      <c r="W177">
        <f>IF($C177="","",IF($AL177=1,0,IF($AK177=1,Settings!$C$6,Settings!$C$7))*100)</f>
        <v/>
      </c>
      <c r="X177" s="8">
        <f>IF($C177="","",T177*W177/100)</f>
        <v/>
      </c>
      <c r="Y177" s="8">
        <f>IF($C177="","",T177-X177)</f>
        <v/>
      </c>
      <c r="Z177" s="8">
        <f>IF($C177="","",Y177-M177)</f>
        <v/>
      </c>
      <c r="AD177" s="8" t="n"/>
      <c r="AG177" s="14" t="n"/>
      <c r="AI177">
        <f>IF($C177="","",IF(COUNTIF($C$2:$C177,$C177)=1,1,0))</f>
        <v/>
      </c>
      <c r="AJ177">
        <f>IF($AI177=1,SUMPRODUCT(--($AM$2:$AM$7001&lt;$AM177))+1,"")</f>
        <v/>
      </c>
      <c r="AK177">
        <f>IF($C177="","",IF(OR($P177=TRUE(),$P177="TRUE"),1,0))</f>
        <v/>
      </c>
      <c r="AL177">
        <f>IF($C177="","",IF(AND($V177="Yes",SUMPRODUCT((LEN(Settings!$F$6:$F$13)&gt;0)*ISNUMBER(SEARCH(Settings!$F$6:$F$13,$O177)))=0),1,0))</f>
        <v/>
      </c>
      <c r="AM177">
        <f>IF($AI177=1,IFERROR(IF(VALUE($C177)&lt;100000000,VALUE($C177),1000000000),IFERROR(IF(VALUE(MID($C177,2,20))&lt;100000000,VALUE(MID($C177,2,20)),1000000000),1000000000))+ROW()/100000,"")</f>
        <v/>
      </c>
    </row>
    <row r="178">
      <c r="E178" s="14" t="n"/>
      <c r="M178" s="8">
        <f>IF($C178="","",L178*T178/100)</f>
        <v/>
      </c>
      <c r="S178" s="8" t="n"/>
      <c r="T178" s="8" t="n"/>
      <c r="W178">
        <f>IF($C178="","",IF($AL178=1,0,IF($AK178=1,Settings!$C$6,Settings!$C$7))*100)</f>
        <v/>
      </c>
      <c r="X178" s="8">
        <f>IF($C178="","",T178*W178/100)</f>
        <v/>
      </c>
      <c r="Y178" s="8">
        <f>IF($C178="","",T178-X178)</f>
        <v/>
      </c>
      <c r="Z178" s="8">
        <f>IF($C178="","",Y178-M178)</f>
        <v/>
      </c>
      <c r="AD178" s="8" t="n"/>
      <c r="AG178" s="14" t="n"/>
      <c r="AI178">
        <f>IF($C178="","",IF(COUNTIF($C$2:$C178,$C178)=1,1,0))</f>
        <v/>
      </c>
      <c r="AJ178">
        <f>IF($AI178=1,SUMPRODUCT(--($AM$2:$AM$7001&lt;$AM178))+1,"")</f>
        <v/>
      </c>
      <c r="AK178">
        <f>IF($C178="","",IF(OR($P178=TRUE(),$P178="TRUE"),1,0))</f>
        <v/>
      </c>
      <c r="AL178">
        <f>IF($C178="","",IF(AND($V178="Yes",SUMPRODUCT((LEN(Settings!$F$6:$F$13)&gt;0)*ISNUMBER(SEARCH(Settings!$F$6:$F$13,$O178)))=0),1,0))</f>
        <v/>
      </c>
      <c r="AM178">
        <f>IF($AI178=1,IFERROR(IF(VALUE($C178)&lt;100000000,VALUE($C178),1000000000),IFERROR(IF(VALUE(MID($C178,2,20))&lt;100000000,VALUE(MID($C178,2,20)),1000000000),1000000000))+ROW()/100000,"")</f>
        <v/>
      </c>
    </row>
    <row r="179">
      <c r="E179" s="14" t="n"/>
      <c r="M179" s="8">
        <f>IF($C179="","",L179*T179/100)</f>
        <v/>
      </c>
      <c r="S179" s="8" t="n"/>
      <c r="T179" s="8" t="n"/>
      <c r="W179">
        <f>IF($C179="","",IF($AL179=1,0,IF($AK179=1,Settings!$C$6,Settings!$C$7))*100)</f>
        <v/>
      </c>
      <c r="X179" s="8">
        <f>IF($C179="","",T179*W179/100)</f>
        <v/>
      </c>
      <c r="Y179" s="8">
        <f>IF($C179="","",T179-X179)</f>
        <v/>
      </c>
      <c r="Z179" s="8">
        <f>IF($C179="","",Y179-M179)</f>
        <v/>
      </c>
      <c r="AD179" s="8" t="n"/>
      <c r="AG179" s="14" t="n"/>
      <c r="AI179">
        <f>IF($C179="","",IF(COUNTIF($C$2:$C179,$C179)=1,1,0))</f>
        <v/>
      </c>
      <c r="AJ179">
        <f>IF($AI179=1,SUMPRODUCT(--($AM$2:$AM$7001&lt;$AM179))+1,"")</f>
        <v/>
      </c>
      <c r="AK179">
        <f>IF($C179="","",IF(OR($P179=TRUE(),$P179="TRUE"),1,0))</f>
        <v/>
      </c>
      <c r="AL179">
        <f>IF($C179="","",IF(AND($V179="Yes",SUMPRODUCT((LEN(Settings!$F$6:$F$13)&gt;0)*ISNUMBER(SEARCH(Settings!$F$6:$F$13,$O179)))=0),1,0))</f>
        <v/>
      </c>
      <c r="AM179">
        <f>IF($AI179=1,IFERROR(IF(VALUE($C179)&lt;100000000,VALUE($C179),1000000000),IFERROR(IF(VALUE(MID($C179,2,20))&lt;100000000,VALUE(MID($C179,2,20)),1000000000),1000000000))+ROW()/100000,"")</f>
        <v/>
      </c>
    </row>
    <row r="180">
      <c r="E180" s="14" t="n"/>
      <c r="M180" s="8">
        <f>IF($C180="","",L180*T180/100)</f>
        <v/>
      </c>
      <c r="S180" s="8" t="n"/>
      <c r="T180" s="8" t="n"/>
      <c r="W180">
        <f>IF($C180="","",IF($AL180=1,0,IF($AK180=1,Settings!$C$6,Settings!$C$7))*100)</f>
        <v/>
      </c>
      <c r="X180" s="8">
        <f>IF($C180="","",T180*W180/100)</f>
        <v/>
      </c>
      <c r="Y180" s="8">
        <f>IF($C180="","",T180-X180)</f>
        <v/>
      </c>
      <c r="Z180" s="8">
        <f>IF($C180="","",Y180-M180)</f>
        <v/>
      </c>
      <c r="AD180" s="8" t="n"/>
      <c r="AG180" s="14" t="n"/>
      <c r="AI180">
        <f>IF($C180="","",IF(COUNTIF($C$2:$C180,$C180)=1,1,0))</f>
        <v/>
      </c>
      <c r="AJ180">
        <f>IF($AI180=1,SUMPRODUCT(--($AM$2:$AM$7001&lt;$AM180))+1,"")</f>
        <v/>
      </c>
      <c r="AK180">
        <f>IF($C180="","",IF(OR($P180=TRUE(),$P180="TRUE"),1,0))</f>
        <v/>
      </c>
      <c r="AL180">
        <f>IF($C180="","",IF(AND($V180="Yes",SUMPRODUCT((LEN(Settings!$F$6:$F$13)&gt;0)*ISNUMBER(SEARCH(Settings!$F$6:$F$13,$O180)))=0),1,0))</f>
        <v/>
      </c>
      <c r="AM180">
        <f>IF($AI180=1,IFERROR(IF(VALUE($C180)&lt;100000000,VALUE($C180),1000000000),IFERROR(IF(VALUE(MID($C180,2,20))&lt;100000000,VALUE(MID($C180,2,20)),1000000000),1000000000))+ROW()/100000,"")</f>
        <v/>
      </c>
    </row>
    <row r="181">
      <c r="E181" s="14" t="n"/>
      <c r="M181" s="8">
        <f>IF($C181="","",L181*T181/100)</f>
        <v/>
      </c>
      <c r="S181" s="8" t="n"/>
      <c r="T181" s="8" t="n"/>
      <c r="W181">
        <f>IF($C181="","",IF($AL181=1,0,IF($AK181=1,Settings!$C$6,Settings!$C$7))*100)</f>
        <v/>
      </c>
      <c r="X181" s="8">
        <f>IF($C181="","",T181*W181/100)</f>
        <v/>
      </c>
      <c r="Y181" s="8">
        <f>IF($C181="","",T181-X181)</f>
        <v/>
      </c>
      <c r="Z181" s="8">
        <f>IF($C181="","",Y181-M181)</f>
        <v/>
      </c>
      <c r="AD181" s="8" t="n"/>
      <c r="AG181" s="14" t="n"/>
      <c r="AI181">
        <f>IF($C181="","",IF(COUNTIF($C$2:$C181,$C181)=1,1,0))</f>
        <v/>
      </c>
      <c r="AJ181">
        <f>IF($AI181=1,SUMPRODUCT(--($AM$2:$AM$7001&lt;$AM181))+1,"")</f>
        <v/>
      </c>
      <c r="AK181">
        <f>IF($C181="","",IF(OR($P181=TRUE(),$P181="TRUE"),1,0))</f>
        <v/>
      </c>
      <c r="AL181">
        <f>IF($C181="","",IF(AND($V181="Yes",SUMPRODUCT((LEN(Settings!$F$6:$F$13)&gt;0)*ISNUMBER(SEARCH(Settings!$F$6:$F$13,$O181)))=0),1,0))</f>
        <v/>
      </c>
      <c r="AM181">
        <f>IF($AI181=1,IFERROR(IF(VALUE($C181)&lt;100000000,VALUE($C181),1000000000),IFERROR(IF(VALUE(MID($C181,2,20))&lt;100000000,VALUE(MID($C181,2,20)),1000000000),1000000000))+ROW()/100000,"")</f>
        <v/>
      </c>
    </row>
    <row r="182">
      <c r="E182" s="14" t="n"/>
      <c r="M182" s="8">
        <f>IF($C182="","",L182*T182/100)</f>
        <v/>
      </c>
      <c r="S182" s="8" t="n"/>
      <c r="T182" s="8" t="n"/>
      <c r="W182">
        <f>IF($C182="","",IF($AL182=1,0,IF($AK182=1,Settings!$C$6,Settings!$C$7))*100)</f>
        <v/>
      </c>
      <c r="X182" s="8">
        <f>IF($C182="","",T182*W182/100)</f>
        <v/>
      </c>
      <c r="Y182" s="8">
        <f>IF($C182="","",T182-X182)</f>
        <v/>
      </c>
      <c r="Z182" s="8">
        <f>IF($C182="","",Y182-M182)</f>
        <v/>
      </c>
      <c r="AD182" s="8" t="n"/>
      <c r="AG182" s="14" t="n"/>
      <c r="AI182">
        <f>IF($C182="","",IF(COUNTIF($C$2:$C182,$C182)=1,1,0))</f>
        <v/>
      </c>
      <c r="AJ182">
        <f>IF($AI182=1,SUMPRODUCT(--($AM$2:$AM$7001&lt;$AM182))+1,"")</f>
        <v/>
      </c>
      <c r="AK182">
        <f>IF($C182="","",IF(OR($P182=TRUE(),$P182="TRUE"),1,0))</f>
        <v/>
      </c>
      <c r="AL182">
        <f>IF($C182="","",IF(AND($V182="Yes",SUMPRODUCT((LEN(Settings!$F$6:$F$13)&gt;0)*ISNUMBER(SEARCH(Settings!$F$6:$F$13,$O182)))=0),1,0))</f>
        <v/>
      </c>
      <c r="AM182">
        <f>IF($AI182=1,IFERROR(IF(VALUE($C182)&lt;100000000,VALUE($C182),1000000000),IFERROR(IF(VALUE(MID($C182,2,20))&lt;100000000,VALUE(MID($C182,2,20)),1000000000),1000000000))+ROW()/100000,"")</f>
        <v/>
      </c>
    </row>
    <row r="183">
      <c r="E183" s="14" t="n"/>
      <c r="M183" s="8">
        <f>IF($C183="","",L183*T183/100)</f>
        <v/>
      </c>
      <c r="S183" s="8" t="n"/>
      <c r="T183" s="8" t="n"/>
      <c r="W183">
        <f>IF($C183="","",IF($AL183=1,0,IF($AK183=1,Settings!$C$6,Settings!$C$7))*100)</f>
        <v/>
      </c>
      <c r="X183" s="8">
        <f>IF($C183="","",T183*W183/100)</f>
        <v/>
      </c>
      <c r="Y183" s="8">
        <f>IF($C183="","",T183-X183)</f>
        <v/>
      </c>
      <c r="Z183" s="8">
        <f>IF($C183="","",Y183-M183)</f>
        <v/>
      </c>
      <c r="AD183" s="8" t="n"/>
      <c r="AG183" s="14" t="n"/>
      <c r="AI183">
        <f>IF($C183="","",IF(COUNTIF($C$2:$C183,$C183)=1,1,0))</f>
        <v/>
      </c>
      <c r="AJ183">
        <f>IF($AI183=1,SUMPRODUCT(--($AM$2:$AM$7001&lt;$AM183))+1,"")</f>
        <v/>
      </c>
      <c r="AK183">
        <f>IF($C183="","",IF(OR($P183=TRUE(),$P183="TRUE"),1,0))</f>
        <v/>
      </c>
      <c r="AL183">
        <f>IF($C183="","",IF(AND($V183="Yes",SUMPRODUCT((LEN(Settings!$F$6:$F$13)&gt;0)*ISNUMBER(SEARCH(Settings!$F$6:$F$13,$O183)))=0),1,0))</f>
        <v/>
      </c>
      <c r="AM183">
        <f>IF($AI183=1,IFERROR(IF(VALUE($C183)&lt;100000000,VALUE($C183),1000000000),IFERROR(IF(VALUE(MID($C183,2,20))&lt;100000000,VALUE(MID($C183,2,20)),1000000000),1000000000))+ROW()/100000,"")</f>
        <v/>
      </c>
    </row>
    <row r="184">
      <c r="E184" s="14" t="n"/>
      <c r="M184" s="8">
        <f>IF($C184="","",L184*T184/100)</f>
        <v/>
      </c>
      <c r="S184" s="8" t="n"/>
      <c r="T184" s="8" t="n"/>
      <c r="W184">
        <f>IF($C184="","",IF($AL184=1,0,IF($AK184=1,Settings!$C$6,Settings!$C$7))*100)</f>
        <v/>
      </c>
      <c r="X184" s="8">
        <f>IF($C184="","",T184*W184/100)</f>
        <v/>
      </c>
      <c r="Y184" s="8">
        <f>IF($C184="","",T184-X184)</f>
        <v/>
      </c>
      <c r="Z184" s="8">
        <f>IF($C184="","",Y184-M184)</f>
        <v/>
      </c>
      <c r="AD184" s="8" t="n"/>
      <c r="AG184" s="14" t="n"/>
      <c r="AI184">
        <f>IF($C184="","",IF(COUNTIF($C$2:$C184,$C184)=1,1,0))</f>
        <v/>
      </c>
      <c r="AJ184">
        <f>IF($AI184=1,SUMPRODUCT(--($AM$2:$AM$7001&lt;$AM184))+1,"")</f>
        <v/>
      </c>
      <c r="AK184">
        <f>IF($C184="","",IF(OR($P184=TRUE(),$P184="TRUE"),1,0))</f>
        <v/>
      </c>
      <c r="AL184">
        <f>IF($C184="","",IF(AND($V184="Yes",SUMPRODUCT((LEN(Settings!$F$6:$F$13)&gt;0)*ISNUMBER(SEARCH(Settings!$F$6:$F$13,$O184)))=0),1,0))</f>
        <v/>
      </c>
      <c r="AM184">
        <f>IF($AI184=1,IFERROR(IF(VALUE($C184)&lt;100000000,VALUE($C184),1000000000),IFERROR(IF(VALUE(MID($C184,2,20))&lt;100000000,VALUE(MID($C184,2,20)),1000000000),1000000000))+ROW()/100000,"")</f>
        <v/>
      </c>
    </row>
    <row r="185">
      <c r="E185" s="14" t="n"/>
      <c r="M185" s="8">
        <f>IF($C185="","",L185*T185/100)</f>
        <v/>
      </c>
      <c r="S185" s="8" t="n"/>
      <c r="T185" s="8" t="n"/>
      <c r="W185">
        <f>IF($C185="","",IF($AL185=1,0,IF($AK185=1,Settings!$C$6,Settings!$C$7))*100)</f>
        <v/>
      </c>
      <c r="X185" s="8">
        <f>IF($C185="","",T185*W185/100)</f>
        <v/>
      </c>
      <c r="Y185" s="8">
        <f>IF($C185="","",T185-X185)</f>
        <v/>
      </c>
      <c r="Z185" s="8">
        <f>IF($C185="","",Y185-M185)</f>
        <v/>
      </c>
      <c r="AD185" s="8" t="n"/>
      <c r="AG185" s="14" t="n"/>
      <c r="AI185">
        <f>IF($C185="","",IF(COUNTIF($C$2:$C185,$C185)=1,1,0))</f>
        <v/>
      </c>
      <c r="AJ185">
        <f>IF($AI185=1,SUMPRODUCT(--($AM$2:$AM$7001&lt;$AM185))+1,"")</f>
        <v/>
      </c>
      <c r="AK185">
        <f>IF($C185="","",IF(OR($P185=TRUE(),$P185="TRUE"),1,0))</f>
        <v/>
      </c>
      <c r="AL185">
        <f>IF($C185="","",IF(AND($V185="Yes",SUMPRODUCT((LEN(Settings!$F$6:$F$13)&gt;0)*ISNUMBER(SEARCH(Settings!$F$6:$F$13,$O185)))=0),1,0))</f>
        <v/>
      </c>
      <c r="AM185">
        <f>IF($AI185=1,IFERROR(IF(VALUE($C185)&lt;100000000,VALUE($C185),1000000000),IFERROR(IF(VALUE(MID($C185,2,20))&lt;100000000,VALUE(MID($C185,2,20)),1000000000),1000000000))+ROW()/100000,"")</f>
        <v/>
      </c>
    </row>
    <row r="186">
      <c r="E186" s="14" t="n"/>
      <c r="M186" s="8">
        <f>IF($C186="","",L186*T186/100)</f>
        <v/>
      </c>
      <c r="S186" s="8" t="n"/>
      <c r="T186" s="8" t="n"/>
      <c r="W186">
        <f>IF($C186="","",IF($AL186=1,0,IF($AK186=1,Settings!$C$6,Settings!$C$7))*100)</f>
        <v/>
      </c>
      <c r="X186" s="8">
        <f>IF($C186="","",T186*W186/100)</f>
        <v/>
      </c>
      <c r="Y186" s="8">
        <f>IF($C186="","",T186-X186)</f>
        <v/>
      </c>
      <c r="Z186" s="8">
        <f>IF($C186="","",Y186-M186)</f>
        <v/>
      </c>
      <c r="AD186" s="8" t="n"/>
      <c r="AG186" s="14" t="n"/>
      <c r="AI186">
        <f>IF($C186="","",IF(COUNTIF($C$2:$C186,$C186)=1,1,0))</f>
        <v/>
      </c>
      <c r="AJ186">
        <f>IF($AI186=1,SUMPRODUCT(--($AM$2:$AM$7001&lt;$AM186))+1,"")</f>
        <v/>
      </c>
      <c r="AK186">
        <f>IF($C186="","",IF(OR($P186=TRUE(),$P186="TRUE"),1,0))</f>
        <v/>
      </c>
      <c r="AL186">
        <f>IF($C186="","",IF(AND($V186="Yes",SUMPRODUCT((LEN(Settings!$F$6:$F$13)&gt;0)*ISNUMBER(SEARCH(Settings!$F$6:$F$13,$O186)))=0),1,0))</f>
        <v/>
      </c>
      <c r="AM186">
        <f>IF($AI186=1,IFERROR(IF(VALUE($C186)&lt;100000000,VALUE($C186),1000000000),IFERROR(IF(VALUE(MID($C186,2,20))&lt;100000000,VALUE(MID($C186,2,20)),1000000000),1000000000))+ROW()/100000,"")</f>
        <v/>
      </c>
    </row>
    <row r="187">
      <c r="E187" s="14" t="n"/>
      <c r="M187" s="8">
        <f>IF($C187="","",L187*T187/100)</f>
        <v/>
      </c>
      <c r="S187" s="8" t="n"/>
      <c r="T187" s="8" t="n"/>
      <c r="W187">
        <f>IF($C187="","",IF($AL187=1,0,IF($AK187=1,Settings!$C$6,Settings!$C$7))*100)</f>
        <v/>
      </c>
      <c r="X187" s="8">
        <f>IF($C187="","",T187*W187/100)</f>
        <v/>
      </c>
      <c r="Y187" s="8">
        <f>IF($C187="","",T187-X187)</f>
        <v/>
      </c>
      <c r="Z187" s="8">
        <f>IF($C187="","",Y187-M187)</f>
        <v/>
      </c>
      <c r="AD187" s="8" t="n"/>
      <c r="AG187" s="14" t="n"/>
      <c r="AI187">
        <f>IF($C187="","",IF(COUNTIF($C$2:$C187,$C187)=1,1,0))</f>
        <v/>
      </c>
      <c r="AJ187">
        <f>IF($AI187=1,SUMPRODUCT(--($AM$2:$AM$7001&lt;$AM187))+1,"")</f>
        <v/>
      </c>
      <c r="AK187">
        <f>IF($C187="","",IF(OR($P187=TRUE(),$P187="TRUE"),1,0))</f>
        <v/>
      </c>
      <c r="AL187">
        <f>IF($C187="","",IF(AND($V187="Yes",SUMPRODUCT((LEN(Settings!$F$6:$F$13)&gt;0)*ISNUMBER(SEARCH(Settings!$F$6:$F$13,$O187)))=0),1,0))</f>
        <v/>
      </c>
      <c r="AM187">
        <f>IF($AI187=1,IFERROR(IF(VALUE($C187)&lt;100000000,VALUE($C187),1000000000),IFERROR(IF(VALUE(MID($C187,2,20))&lt;100000000,VALUE(MID($C187,2,20)),1000000000),1000000000))+ROW()/100000,"")</f>
        <v/>
      </c>
    </row>
    <row r="188">
      <c r="E188" s="14" t="n"/>
      <c r="M188" s="8">
        <f>IF($C188="","",L188*T188/100)</f>
        <v/>
      </c>
      <c r="S188" s="8" t="n"/>
      <c r="T188" s="8" t="n"/>
      <c r="W188">
        <f>IF($C188="","",IF($AL188=1,0,IF($AK188=1,Settings!$C$6,Settings!$C$7))*100)</f>
        <v/>
      </c>
      <c r="X188" s="8">
        <f>IF($C188="","",T188*W188/100)</f>
        <v/>
      </c>
      <c r="Y188" s="8">
        <f>IF($C188="","",T188-X188)</f>
        <v/>
      </c>
      <c r="Z188" s="8">
        <f>IF($C188="","",Y188-M188)</f>
        <v/>
      </c>
      <c r="AD188" s="8" t="n"/>
      <c r="AG188" s="14" t="n"/>
      <c r="AI188">
        <f>IF($C188="","",IF(COUNTIF($C$2:$C188,$C188)=1,1,0))</f>
        <v/>
      </c>
      <c r="AJ188">
        <f>IF($AI188=1,SUMPRODUCT(--($AM$2:$AM$7001&lt;$AM188))+1,"")</f>
        <v/>
      </c>
      <c r="AK188">
        <f>IF($C188="","",IF(OR($P188=TRUE(),$P188="TRUE"),1,0))</f>
        <v/>
      </c>
      <c r="AL188">
        <f>IF($C188="","",IF(AND($V188="Yes",SUMPRODUCT((LEN(Settings!$F$6:$F$13)&gt;0)*ISNUMBER(SEARCH(Settings!$F$6:$F$13,$O188)))=0),1,0))</f>
        <v/>
      </c>
      <c r="AM188">
        <f>IF($AI188=1,IFERROR(IF(VALUE($C188)&lt;100000000,VALUE($C188),1000000000),IFERROR(IF(VALUE(MID($C188,2,20))&lt;100000000,VALUE(MID($C188,2,20)),1000000000),1000000000))+ROW()/100000,"")</f>
        <v/>
      </c>
    </row>
    <row r="189">
      <c r="E189" s="14" t="n"/>
      <c r="M189" s="8">
        <f>IF($C189="","",L189*T189/100)</f>
        <v/>
      </c>
      <c r="S189" s="8" t="n"/>
      <c r="T189" s="8" t="n"/>
      <c r="W189">
        <f>IF($C189="","",IF($AL189=1,0,IF($AK189=1,Settings!$C$6,Settings!$C$7))*100)</f>
        <v/>
      </c>
      <c r="X189" s="8">
        <f>IF($C189="","",T189*W189/100)</f>
        <v/>
      </c>
      <c r="Y189" s="8">
        <f>IF($C189="","",T189-X189)</f>
        <v/>
      </c>
      <c r="Z189" s="8">
        <f>IF($C189="","",Y189-M189)</f>
        <v/>
      </c>
      <c r="AD189" s="8" t="n"/>
      <c r="AG189" s="14" t="n"/>
      <c r="AI189">
        <f>IF($C189="","",IF(COUNTIF($C$2:$C189,$C189)=1,1,0))</f>
        <v/>
      </c>
      <c r="AJ189">
        <f>IF($AI189=1,SUMPRODUCT(--($AM$2:$AM$7001&lt;$AM189))+1,"")</f>
        <v/>
      </c>
      <c r="AK189">
        <f>IF($C189="","",IF(OR($P189=TRUE(),$P189="TRUE"),1,0))</f>
        <v/>
      </c>
      <c r="AL189">
        <f>IF($C189="","",IF(AND($V189="Yes",SUMPRODUCT((LEN(Settings!$F$6:$F$13)&gt;0)*ISNUMBER(SEARCH(Settings!$F$6:$F$13,$O189)))=0),1,0))</f>
        <v/>
      </c>
      <c r="AM189">
        <f>IF($AI189=1,IFERROR(IF(VALUE($C189)&lt;100000000,VALUE($C189),1000000000),IFERROR(IF(VALUE(MID($C189,2,20))&lt;100000000,VALUE(MID($C189,2,20)),1000000000),1000000000))+ROW()/100000,"")</f>
        <v/>
      </c>
    </row>
    <row r="190">
      <c r="E190" s="14" t="n"/>
      <c r="M190" s="8">
        <f>IF($C190="","",L190*T190/100)</f>
        <v/>
      </c>
      <c r="S190" s="8" t="n"/>
      <c r="T190" s="8" t="n"/>
      <c r="W190">
        <f>IF($C190="","",IF($AL190=1,0,IF($AK190=1,Settings!$C$6,Settings!$C$7))*100)</f>
        <v/>
      </c>
      <c r="X190" s="8">
        <f>IF($C190="","",T190*W190/100)</f>
        <v/>
      </c>
      <c r="Y190" s="8">
        <f>IF($C190="","",T190-X190)</f>
        <v/>
      </c>
      <c r="Z190" s="8">
        <f>IF($C190="","",Y190-M190)</f>
        <v/>
      </c>
      <c r="AD190" s="8" t="n"/>
      <c r="AG190" s="14" t="n"/>
      <c r="AI190">
        <f>IF($C190="","",IF(COUNTIF($C$2:$C190,$C190)=1,1,0))</f>
        <v/>
      </c>
      <c r="AJ190">
        <f>IF($AI190=1,SUMPRODUCT(--($AM$2:$AM$7001&lt;$AM190))+1,"")</f>
        <v/>
      </c>
      <c r="AK190">
        <f>IF($C190="","",IF(OR($P190=TRUE(),$P190="TRUE"),1,0))</f>
        <v/>
      </c>
      <c r="AL190">
        <f>IF($C190="","",IF(AND($V190="Yes",SUMPRODUCT((LEN(Settings!$F$6:$F$13)&gt;0)*ISNUMBER(SEARCH(Settings!$F$6:$F$13,$O190)))=0),1,0))</f>
        <v/>
      </c>
      <c r="AM190">
        <f>IF($AI190=1,IFERROR(IF(VALUE($C190)&lt;100000000,VALUE($C190),1000000000),IFERROR(IF(VALUE(MID($C190,2,20))&lt;100000000,VALUE(MID($C190,2,20)),1000000000),1000000000))+ROW()/100000,"")</f>
        <v/>
      </c>
    </row>
    <row r="191">
      <c r="E191" s="14" t="n"/>
      <c r="M191" s="8">
        <f>IF($C191="","",L191*T191/100)</f>
        <v/>
      </c>
      <c r="S191" s="8" t="n"/>
      <c r="T191" s="8" t="n"/>
      <c r="W191">
        <f>IF($C191="","",IF($AL191=1,0,IF($AK191=1,Settings!$C$6,Settings!$C$7))*100)</f>
        <v/>
      </c>
      <c r="X191" s="8">
        <f>IF($C191="","",T191*W191/100)</f>
        <v/>
      </c>
      <c r="Y191" s="8">
        <f>IF($C191="","",T191-X191)</f>
        <v/>
      </c>
      <c r="Z191" s="8">
        <f>IF($C191="","",Y191-M191)</f>
        <v/>
      </c>
      <c r="AD191" s="8" t="n"/>
      <c r="AG191" s="14" t="n"/>
      <c r="AI191">
        <f>IF($C191="","",IF(COUNTIF($C$2:$C191,$C191)=1,1,0))</f>
        <v/>
      </c>
      <c r="AJ191">
        <f>IF($AI191=1,SUMPRODUCT(--($AM$2:$AM$7001&lt;$AM191))+1,"")</f>
        <v/>
      </c>
      <c r="AK191">
        <f>IF($C191="","",IF(OR($P191=TRUE(),$P191="TRUE"),1,0))</f>
        <v/>
      </c>
      <c r="AL191">
        <f>IF($C191="","",IF(AND($V191="Yes",SUMPRODUCT((LEN(Settings!$F$6:$F$13)&gt;0)*ISNUMBER(SEARCH(Settings!$F$6:$F$13,$O191)))=0),1,0))</f>
        <v/>
      </c>
      <c r="AM191">
        <f>IF($AI191=1,IFERROR(IF(VALUE($C191)&lt;100000000,VALUE($C191),1000000000),IFERROR(IF(VALUE(MID($C191,2,20))&lt;100000000,VALUE(MID($C191,2,20)),1000000000),1000000000))+ROW()/100000,"")</f>
        <v/>
      </c>
    </row>
    <row r="192">
      <c r="E192" s="14" t="n"/>
      <c r="M192" s="8">
        <f>IF($C192="","",L192*T192/100)</f>
        <v/>
      </c>
      <c r="S192" s="8" t="n"/>
      <c r="T192" s="8" t="n"/>
      <c r="W192">
        <f>IF($C192="","",IF($AL192=1,0,IF($AK192=1,Settings!$C$6,Settings!$C$7))*100)</f>
        <v/>
      </c>
      <c r="X192" s="8">
        <f>IF($C192="","",T192*W192/100)</f>
        <v/>
      </c>
      <c r="Y192" s="8">
        <f>IF($C192="","",T192-X192)</f>
        <v/>
      </c>
      <c r="Z192" s="8">
        <f>IF($C192="","",Y192-M192)</f>
        <v/>
      </c>
      <c r="AD192" s="8" t="n"/>
      <c r="AG192" s="14" t="n"/>
      <c r="AI192">
        <f>IF($C192="","",IF(COUNTIF($C$2:$C192,$C192)=1,1,0))</f>
        <v/>
      </c>
      <c r="AJ192">
        <f>IF($AI192=1,SUMPRODUCT(--($AM$2:$AM$7001&lt;$AM192))+1,"")</f>
        <v/>
      </c>
      <c r="AK192">
        <f>IF($C192="","",IF(OR($P192=TRUE(),$P192="TRUE"),1,0))</f>
        <v/>
      </c>
      <c r="AL192">
        <f>IF($C192="","",IF(AND($V192="Yes",SUMPRODUCT((LEN(Settings!$F$6:$F$13)&gt;0)*ISNUMBER(SEARCH(Settings!$F$6:$F$13,$O192)))=0),1,0))</f>
        <v/>
      </c>
      <c r="AM192">
        <f>IF($AI192=1,IFERROR(IF(VALUE($C192)&lt;100000000,VALUE($C192),1000000000),IFERROR(IF(VALUE(MID($C192,2,20))&lt;100000000,VALUE(MID($C192,2,20)),1000000000),1000000000))+ROW()/100000,"")</f>
        <v/>
      </c>
    </row>
    <row r="193">
      <c r="E193" s="14" t="n"/>
      <c r="M193" s="8">
        <f>IF($C193="","",L193*T193/100)</f>
        <v/>
      </c>
      <c r="S193" s="8" t="n"/>
      <c r="T193" s="8" t="n"/>
      <c r="W193">
        <f>IF($C193="","",IF($AL193=1,0,IF($AK193=1,Settings!$C$6,Settings!$C$7))*100)</f>
        <v/>
      </c>
      <c r="X193" s="8">
        <f>IF($C193="","",T193*W193/100)</f>
        <v/>
      </c>
      <c r="Y193" s="8">
        <f>IF($C193="","",T193-X193)</f>
        <v/>
      </c>
      <c r="Z193" s="8">
        <f>IF($C193="","",Y193-M193)</f>
        <v/>
      </c>
      <c r="AD193" s="8" t="n"/>
      <c r="AG193" s="14" t="n"/>
      <c r="AI193">
        <f>IF($C193="","",IF(COUNTIF($C$2:$C193,$C193)=1,1,0))</f>
        <v/>
      </c>
      <c r="AJ193">
        <f>IF($AI193=1,SUMPRODUCT(--($AM$2:$AM$7001&lt;$AM193))+1,"")</f>
        <v/>
      </c>
      <c r="AK193">
        <f>IF($C193="","",IF(OR($P193=TRUE(),$P193="TRUE"),1,0))</f>
        <v/>
      </c>
      <c r="AL193">
        <f>IF($C193="","",IF(AND($V193="Yes",SUMPRODUCT((LEN(Settings!$F$6:$F$13)&gt;0)*ISNUMBER(SEARCH(Settings!$F$6:$F$13,$O193)))=0),1,0))</f>
        <v/>
      </c>
      <c r="AM193">
        <f>IF($AI193=1,IFERROR(IF(VALUE($C193)&lt;100000000,VALUE($C193),1000000000),IFERROR(IF(VALUE(MID($C193,2,20))&lt;100000000,VALUE(MID($C193,2,20)),1000000000),1000000000))+ROW()/100000,"")</f>
        <v/>
      </c>
    </row>
    <row r="194">
      <c r="E194" s="14" t="n"/>
      <c r="M194" s="8">
        <f>IF($C194="","",L194*T194/100)</f>
        <v/>
      </c>
      <c r="S194" s="8" t="n"/>
      <c r="T194" s="8" t="n"/>
      <c r="W194">
        <f>IF($C194="","",IF($AL194=1,0,IF($AK194=1,Settings!$C$6,Settings!$C$7))*100)</f>
        <v/>
      </c>
      <c r="X194" s="8">
        <f>IF($C194="","",T194*W194/100)</f>
        <v/>
      </c>
      <c r="Y194" s="8">
        <f>IF($C194="","",T194-X194)</f>
        <v/>
      </c>
      <c r="Z194" s="8">
        <f>IF($C194="","",Y194-M194)</f>
        <v/>
      </c>
      <c r="AD194" s="8" t="n"/>
      <c r="AG194" s="14" t="n"/>
      <c r="AI194">
        <f>IF($C194="","",IF(COUNTIF($C$2:$C194,$C194)=1,1,0))</f>
        <v/>
      </c>
      <c r="AJ194">
        <f>IF($AI194=1,SUMPRODUCT(--($AM$2:$AM$7001&lt;$AM194))+1,"")</f>
        <v/>
      </c>
      <c r="AK194">
        <f>IF($C194="","",IF(OR($P194=TRUE(),$P194="TRUE"),1,0))</f>
        <v/>
      </c>
      <c r="AL194">
        <f>IF($C194="","",IF(AND($V194="Yes",SUMPRODUCT((LEN(Settings!$F$6:$F$13)&gt;0)*ISNUMBER(SEARCH(Settings!$F$6:$F$13,$O194)))=0),1,0))</f>
        <v/>
      </c>
      <c r="AM194">
        <f>IF($AI194=1,IFERROR(IF(VALUE($C194)&lt;100000000,VALUE($C194),1000000000),IFERROR(IF(VALUE(MID($C194,2,20))&lt;100000000,VALUE(MID($C194,2,20)),1000000000),1000000000))+ROW()/100000,"")</f>
        <v/>
      </c>
    </row>
    <row r="195">
      <c r="E195" s="14" t="n"/>
      <c r="M195" s="8">
        <f>IF($C195="","",L195*T195/100)</f>
        <v/>
      </c>
      <c r="S195" s="8" t="n"/>
      <c r="T195" s="8" t="n"/>
      <c r="W195">
        <f>IF($C195="","",IF($AL195=1,0,IF($AK195=1,Settings!$C$6,Settings!$C$7))*100)</f>
        <v/>
      </c>
      <c r="X195" s="8">
        <f>IF($C195="","",T195*W195/100)</f>
        <v/>
      </c>
      <c r="Y195" s="8">
        <f>IF($C195="","",T195-X195)</f>
        <v/>
      </c>
      <c r="Z195" s="8">
        <f>IF($C195="","",Y195-M195)</f>
        <v/>
      </c>
      <c r="AD195" s="8" t="n"/>
      <c r="AG195" s="14" t="n"/>
      <c r="AI195">
        <f>IF($C195="","",IF(COUNTIF($C$2:$C195,$C195)=1,1,0))</f>
        <v/>
      </c>
      <c r="AJ195">
        <f>IF($AI195=1,SUMPRODUCT(--($AM$2:$AM$7001&lt;$AM195))+1,"")</f>
        <v/>
      </c>
      <c r="AK195">
        <f>IF($C195="","",IF(OR($P195=TRUE(),$P195="TRUE"),1,0))</f>
        <v/>
      </c>
      <c r="AL195">
        <f>IF($C195="","",IF(AND($V195="Yes",SUMPRODUCT((LEN(Settings!$F$6:$F$13)&gt;0)*ISNUMBER(SEARCH(Settings!$F$6:$F$13,$O195)))=0),1,0))</f>
        <v/>
      </c>
      <c r="AM195">
        <f>IF($AI195=1,IFERROR(IF(VALUE($C195)&lt;100000000,VALUE($C195),1000000000),IFERROR(IF(VALUE(MID($C195,2,20))&lt;100000000,VALUE(MID($C195,2,20)),1000000000),1000000000))+ROW()/100000,"")</f>
        <v/>
      </c>
    </row>
    <row r="196">
      <c r="E196" s="14" t="n"/>
      <c r="M196" s="8">
        <f>IF($C196="","",L196*T196/100)</f>
        <v/>
      </c>
      <c r="S196" s="8" t="n"/>
      <c r="T196" s="8" t="n"/>
      <c r="W196">
        <f>IF($C196="","",IF($AL196=1,0,IF($AK196=1,Settings!$C$6,Settings!$C$7))*100)</f>
        <v/>
      </c>
      <c r="X196" s="8">
        <f>IF($C196="","",T196*W196/100)</f>
        <v/>
      </c>
      <c r="Y196" s="8">
        <f>IF($C196="","",T196-X196)</f>
        <v/>
      </c>
      <c r="Z196" s="8">
        <f>IF($C196="","",Y196-M196)</f>
        <v/>
      </c>
      <c r="AD196" s="8" t="n"/>
      <c r="AG196" s="14" t="n"/>
      <c r="AI196">
        <f>IF($C196="","",IF(COUNTIF($C$2:$C196,$C196)=1,1,0))</f>
        <v/>
      </c>
      <c r="AJ196">
        <f>IF($AI196=1,SUMPRODUCT(--($AM$2:$AM$7001&lt;$AM196))+1,"")</f>
        <v/>
      </c>
      <c r="AK196">
        <f>IF($C196="","",IF(OR($P196=TRUE(),$P196="TRUE"),1,0))</f>
        <v/>
      </c>
      <c r="AL196">
        <f>IF($C196="","",IF(AND($V196="Yes",SUMPRODUCT((LEN(Settings!$F$6:$F$13)&gt;0)*ISNUMBER(SEARCH(Settings!$F$6:$F$13,$O196)))=0),1,0))</f>
        <v/>
      </c>
      <c r="AM196">
        <f>IF($AI196=1,IFERROR(IF(VALUE($C196)&lt;100000000,VALUE($C196),1000000000),IFERROR(IF(VALUE(MID($C196,2,20))&lt;100000000,VALUE(MID($C196,2,20)),1000000000),1000000000))+ROW()/100000,"")</f>
        <v/>
      </c>
    </row>
    <row r="197">
      <c r="E197" s="14" t="n"/>
      <c r="M197" s="8">
        <f>IF($C197="","",L197*T197/100)</f>
        <v/>
      </c>
      <c r="S197" s="8" t="n"/>
      <c r="T197" s="8" t="n"/>
      <c r="W197">
        <f>IF($C197="","",IF($AL197=1,0,IF($AK197=1,Settings!$C$6,Settings!$C$7))*100)</f>
        <v/>
      </c>
      <c r="X197" s="8">
        <f>IF($C197="","",T197*W197/100)</f>
        <v/>
      </c>
      <c r="Y197" s="8">
        <f>IF($C197="","",T197-X197)</f>
        <v/>
      </c>
      <c r="Z197" s="8">
        <f>IF($C197="","",Y197-M197)</f>
        <v/>
      </c>
      <c r="AD197" s="8" t="n"/>
      <c r="AG197" s="14" t="n"/>
      <c r="AI197">
        <f>IF($C197="","",IF(COUNTIF($C$2:$C197,$C197)=1,1,0))</f>
        <v/>
      </c>
      <c r="AJ197">
        <f>IF($AI197=1,SUMPRODUCT(--($AM$2:$AM$7001&lt;$AM197))+1,"")</f>
        <v/>
      </c>
      <c r="AK197">
        <f>IF($C197="","",IF(OR($P197=TRUE(),$P197="TRUE"),1,0))</f>
        <v/>
      </c>
      <c r="AL197">
        <f>IF($C197="","",IF(AND($V197="Yes",SUMPRODUCT((LEN(Settings!$F$6:$F$13)&gt;0)*ISNUMBER(SEARCH(Settings!$F$6:$F$13,$O197)))=0),1,0))</f>
        <v/>
      </c>
      <c r="AM197">
        <f>IF($AI197=1,IFERROR(IF(VALUE($C197)&lt;100000000,VALUE($C197),1000000000),IFERROR(IF(VALUE(MID($C197,2,20))&lt;100000000,VALUE(MID($C197,2,20)),1000000000),1000000000))+ROW()/100000,"")</f>
        <v/>
      </c>
    </row>
    <row r="198">
      <c r="E198" s="14" t="n"/>
      <c r="M198" s="8">
        <f>IF($C198="","",L198*T198/100)</f>
        <v/>
      </c>
      <c r="S198" s="8" t="n"/>
      <c r="T198" s="8" t="n"/>
      <c r="W198">
        <f>IF($C198="","",IF($AL198=1,0,IF($AK198=1,Settings!$C$6,Settings!$C$7))*100)</f>
        <v/>
      </c>
      <c r="X198" s="8">
        <f>IF($C198="","",T198*W198/100)</f>
        <v/>
      </c>
      <c r="Y198" s="8">
        <f>IF($C198="","",T198-X198)</f>
        <v/>
      </c>
      <c r="Z198" s="8">
        <f>IF($C198="","",Y198-M198)</f>
        <v/>
      </c>
      <c r="AD198" s="8" t="n"/>
      <c r="AG198" s="14" t="n"/>
      <c r="AI198">
        <f>IF($C198="","",IF(COUNTIF($C$2:$C198,$C198)=1,1,0))</f>
        <v/>
      </c>
      <c r="AJ198">
        <f>IF($AI198=1,SUMPRODUCT(--($AM$2:$AM$7001&lt;$AM198))+1,"")</f>
        <v/>
      </c>
      <c r="AK198">
        <f>IF($C198="","",IF(OR($P198=TRUE(),$P198="TRUE"),1,0))</f>
        <v/>
      </c>
      <c r="AL198">
        <f>IF($C198="","",IF(AND($V198="Yes",SUMPRODUCT((LEN(Settings!$F$6:$F$13)&gt;0)*ISNUMBER(SEARCH(Settings!$F$6:$F$13,$O198)))=0),1,0))</f>
        <v/>
      </c>
      <c r="AM198">
        <f>IF($AI198=1,IFERROR(IF(VALUE($C198)&lt;100000000,VALUE($C198),1000000000),IFERROR(IF(VALUE(MID($C198,2,20))&lt;100000000,VALUE(MID($C198,2,20)),1000000000),1000000000))+ROW()/100000,"")</f>
        <v/>
      </c>
    </row>
    <row r="199">
      <c r="E199" s="14" t="n"/>
      <c r="M199" s="8">
        <f>IF($C199="","",L199*T199/100)</f>
        <v/>
      </c>
      <c r="S199" s="8" t="n"/>
      <c r="T199" s="8" t="n"/>
      <c r="W199">
        <f>IF($C199="","",IF($AL199=1,0,IF($AK199=1,Settings!$C$6,Settings!$C$7))*100)</f>
        <v/>
      </c>
      <c r="X199" s="8">
        <f>IF($C199="","",T199*W199/100)</f>
        <v/>
      </c>
      <c r="Y199" s="8">
        <f>IF($C199="","",T199-X199)</f>
        <v/>
      </c>
      <c r="Z199" s="8">
        <f>IF($C199="","",Y199-M199)</f>
        <v/>
      </c>
      <c r="AD199" s="8" t="n"/>
      <c r="AG199" s="14" t="n"/>
      <c r="AI199">
        <f>IF($C199="","",IF(COUNTIF($C$2:$C199,$C199)=1,1,0))</f>
        <v/>
      </c>
      <c r="AJ199">
        <f>IF($AI199=1,SUMPRODUCT(--($AM$2:$AM$7001&lt;$AM199))+1,"")</f>
        <v/>
      </c>
      <c r="AK199">
        <f>IF($C199="","",IF(OR($P199=TRUE(),$P199="TRUE"),1,0))</f>
        <v/>
      </c>
      <c r="AL199">
        <f>IF($C199="","",IF(AND($V199="Yes",SUMPRODUCT((LEN(Settings!$F$6:$F$13)&gt;0)*ISNUMBER(SEARCH(Settings!$F$6:$F$13,$O199)))=0),1,0))</f>
        <v/>
      </c>
      <c r="AM199">
        <f>IF($AI199=1,IFERROR(IF(VALUE($C199)&lt;100000000,VALUE($C199),1000000000),IFERROR(IF(VALUE(MID($C199,2,20))&lt;100000000,VALUE(MID($C199,2,20)),1000000000),1000000000))+ROW()/100000,"")</f>
        <v/>
      </c>
    </row>
    <row r="200">
      <c r="E200" s="14" t="n"/>
      <c r="M200" s="8">
        <f>IF($C200="","",L200*T200/100)</f>
        <v/>
      </c>
      <c r="S200" s="8" t="n"/>
      <c r="T200" s="8" t="n"/>
      <c r="W200">
        <f>IF($C200="","",IF($AL200=1,0,IF($AK200=1,Settings!$C$6,Settings!$C$7))*100)</f>
        <v/>
      </c>
      <c r="X200" s="8">
        <f>IF($C200="","",T200*W200/100)</f>
        <v/>
      </c>
      <c r="Y200" s="8">
        <f>IF($C200="","",T200-X200)</f>
        <v/>
      </c>
      <c r="Z200" s="8">
        <f>IF($C200="","",Y200-M200)</f>
        <v/>
      </c>
      <c r="AD200" s="8" t="n"/>
      <c r="AG200" s="14" t="n"/>
      <c r="AI200">
        <f>IF($C200="","",IF(COUNTIF($C$2:$C200,$C200)=1,1,0))</f>
        <v/>
      </c>
      <c r="AJ200">
        <f>IF($AI200=1,SUMPRODUCT(--($AM$2:$AM$7001&lt;$AM200))+1,"")</f>
        <v/>
      </c>
      <c r="AK200">
        <f>IF($C200="","",IF(OR($P200=TRUE(),$P200="TRUE"),1,0))</f>
        <v/>
      </c>
      <c r="AL200">
        <f>IF($C200="","",IF(AND($V200="Yes",SUMPRODUCT((LEN(Settings!$F$6:$F$13)&gt;0)*ISNUMBER(SEARCH(Settings!$F$6:$F$13,$O200)))=0),1,0))</f>
        <v/>
      </c>
      <c r="AM200">
        <f>IF($AI200=1,IFERROR(IF(VALUE($C200)&lt;100000000,VALUE($C200),1000000000),IFERROR(IF(VALUE(MID($C200,2,20))&lt;100000000,VALUE(MID($C200,2,20)),1000000000),1000000000))+ROW()/100000,"")</f>
        <v/>
      </c>
    </row>
    <row r="201">
      <c r="E201" s="14" t="n"/>
      <c r="M201" s="8">
        <f>IF($C201="","",L201*T201/100)</f>
        <v/>
      </c>
      <c r="S201" s="8" t="n"/>
      <c r="T201" s="8" t="n"/>
      <c r="W201">
        <f>IF($C201="","",IF($AL201=1,0,IF($AK201=1,Settings!$C$6,Settings!$C$7))*100)</f>
        <v/>
      </c>
      <c r="X201" s="8">
        <f>IF($C201="","",T201*W201/100)</f>
        <v/>
      </c>
      <c r="Y201" s="8">
        <f>IF($C201="","",T201-X201)</f>
        <v/>
      </c>
      <c r="Z201" s="8">
        <f>IF($C201="","",Y201-M201)</f>
        <v/>
      </c>
      <c r="AD201" s="8" t="n"/>
      <c r="AG201" s="14" t="n"/>
      <c r="AI201">
        <f>IF($C201="","",IF(COUNTIF($C$2:$C201,$C201)=1,1,0))</f>
        <v/>
      </c>
      <c r="AJ201">
        <f>IF($AI201=1,SUMPRODUCT(--($AM$2:$AM$7001&lt;$AM201))+1,"")</f>
        <v/>
      </c>
      <c r="AK201">
        <f>IF($C201="","",IF(OR($P201=TRUE(),$P201="TRUE"),1,0))</f>
        <v/>
      </c>
      <c r="AL201">
        <f>IF($C201="","",IF(AND($V201="Yes",SUMPRODUCT((LEN(Settings!$F$6:$F$13)&gt;0)*ISNUMBER(SEARCH(Settings!$F$6:$F$13,$O201)))=0),1,0))</f>
        <v/>
      </c>
      <c r="AM201">
        <f>IF($AI201=1,IFERROR(IF(VALUE($C201)&lt;100000000,VALUE($C201),1000000000),IFERROR(IF(VALUE(MID($C201,2,20))&lt;100000000,VALUE(MID($C201,2,20)),1000000000),1000000000))+ROW()/100000,"")</f>
        <v/>
      </c>
    </row>
    <row r="202">
      <c r="E202" s="14" t="n"/>
      <c r="M202" s="8">
        <f>IF($C202="","",L202*T202/100)</f>
        <v/>
      </c>
      <c r="S202" s="8" t="n"/>
      <c r="T202" s="8" t="n"/>
      <c r="W202">
        <f>IF($C202="","",IF($AL202=1,0,IF($AK202=1,Settings!$C$6,Settings!$C$7))*100)</f>
        <v/>
      </c>
      <c r="X202" s="8">
        <f>IF($C202="","",T202*W202/100)</f>
        <v/>
      </c>
      <c r="Y202" s="8">
        <f>IF($C202="","",T202-X202)</f>
        <v/>
      </c>
      <c r="Z202" s="8">
        <f>IF($C202="","",Y202-M202)</f>
        <v/>
      </c>
      <c r="AD202" s="8" t="n"/>
      <c r="AG202" s="14" t="n"/>
      <c r="AI202">
        <f>IF($C202="","",IF(COUNTIF($C$2:$C202,$C202)=1,1,0))</f>
        <v/>
      </c>
      <c r="AJ202">
        <f>IF($AI202=1,SUMPRODUCT(--($AM$2:$AM$7001&lt;$AM202))+1,"")</f>
        <v/>
      </c>
      <c r="AK202">
        <f>IF($C202="","",IF(OR($P202=TRUE(),$P202="TRUE"),1,0))</f>
        <v/>
      </c>
      <c r="AL202">
        <f>IF($C202="","",IF(AND($V202="Yes",SUMPRODUCT((LEN(Settings!$F$6:$F$13)&gt;0)*ISNUMBER(SEARCH(Settings!$F$6:$F$13,$O202)))=0),1,0))</f>
        <v/>
      </c>
      <c r="AM202">
        <f>IF($AI202=1,IFERROR(IF(VALUE($C202)&lt;100000000,VALUE($C202),1000000000),IFERROR(IF(VALUE(MID($C202,2,20))&lt;100000000,VALUE(MID($C202,2,20)),1000000000),1000000000))+ROW()/100000,"")</f>
        <v/>
      </c>
    </row>
    <row r="203">
      <c r="E203" s="14" t="n"/>
      <c r="M203" s="8">
        <f>IF($C203="","",L203*T203/100)</f>
        <v/>
      </c>
      <c r="S203" s="8" t="n"/>
      <c r="T203" s="8" t="n"/>
      <c r="W203">
        <f>IF($C203="","",IF($AL203=1,0,IF($AK203=1,Settings!$C$6,Settings!$C$7))*100)</f>
        <v/>
      </c>
      <c r="X203" s="8">
        <f>IF($C203="","",T203*W203/100)</f>
        <v/>
      </c>
      <c r="Y203" s="8">
        <f>IF($C203="","",T203-X203)</f>
        <v/>
      </c>
      <c r="Z203" s="8">
        <f>IF($C203="","",Y203-M203)</f>
        <v/>
      </c>
      <c r="AD203" s="8" t="n"/>
      <c r="AG203" s="14" t="n"/>
      <c r="AI203">
        <f>IF($C203="","",IF(COUNTIF($C$2:$C203,$C203)=1,1,0))</f>
        <v/>
      </c>
      <c r="AJ203">
        <f>IF($AI203=1,SUMPRODUCT(--($AM$2:$AM$7001&lt;$AM203))+1,"")</f>
        <v/>
      </c>
      <c r="AK203">
        <f>IF($C203="","",IF(OR($P203=TRUE(),$P203="TRUE"),1,0))</f>
        <v/>
      </c>
      <c r="AL203">
        <f>IF($C203="","",IF(AND($V203="Yes",SUMPRODUCT((LEN(Settings!$F$6:$F$13)&gt;0)*ISNUMBER(SEARCH(Settings!$F$6:$F$13,$O203)))=0),1,0))</f>
        <v/>
      </c>
      <c r="AM203">
        <f>IF($AI203=1,IFERROR(IF(VALUE($C203)&lt;100000000,VALUE($C203),1000000000),IFERROR(IF(VALUE(MID($C203,2,20))&lt;100000000,VALUE(MID($C203,2,20)),1000000000),1000000000))+ROW()/100000,"")</f>
        <v/>
      </c>
    </row>
    <row r="204">
      <c r="E204" s="14" t="n"/>
      <c r="M204" s="8">
        <f>IF($C204="","",L204*T204/100)</f>
        <v/>
      </c>
      <c r="S204" s="8" t="n"/>
      <c r="T204" s="8" t="n"/>
      <c r="W204">
        <f>IF($C204="","",IF($AL204=1,0,IF($AK204=1,Settings!$C$6,Settings!$C$7))*100)</f>
        <v/>
      </c>
      <c r="X204" s="8">
        <f>IF($C204="","",T204*W204/100)</f>
        <v/>
      </c>
      <c r="Y204" s="8">
        <f>IF($C204="","",T204-X204)</f>
        <v/>
      </c>
      <c r="Z204" s="8">
        <f>IF($C204="","",Y204-M204)</f>
        <v/>
      </c>
      <c r="AD204" s="8" t="n"/>
      <c r="AG204" s="14" t="n"/>
      <c r="AI204">
        <f>IF($C204="","",IF(COUNTIF($C$2:$C204,$C204)=1,1,0))</f>
        <v/>
      </c>
      <c r="AJ204">
        <f>IF($AI204=1,SUMPRODUCT(--($AM$2:$AM$7001&lt;$AM204))+1,"")</f>
        <v/>
      </c>
      <c r="AK204">
        <f>IF($C204="","",IF(OR($P204=TRUE(),$P204="TRUE"),1,0))</f>
        <v/>
      </c>
      <c r="AL204">
        <f>IF($C204="","",IF(AND($V204="Yes",SUMPRODUCT((LEN(Settings!$F$6:$F$13)&gt;0)*ISNUMBER(SEARCH(Settings!$F$6:$F$13,$O204)))=0),1,0))</f>
        <v/>
      </c>
      <c r="AM204">
        <f>IF($AI204=1,IFERROR(IF(VALUE($C204)&lt;100000000,VALUE($C204),1000000000),IFERROR(IF(VALUE(MID($C204,2,20))&lt;100000000,VALUE(MID($C204,2,20)),1000000000),1000000000))+ROW()/100000,"")</f>
        <v/>
      </c>
    </row>
    <row r="205">
      <c r="E205" s="14" t="n"/>
      <c r="M205" s="8">
        <f>IF($C205="","",L205*T205/100)</f>
        <v/>
      </c>
      <c r="S205" s="8" t="n"/>
      <c r="T205" s="8" t="n"/>
      <c r="W205">
        <f>IF($C205="","",IF($AL205=1,0,IF($AK205=1,Settings!$C$6,Settings!$C$7))*100)</f>
        <v/>
      </c>
      <c r="X205" s="8">
        <f>IF($C205="","",T205*W205/100)</f>
        <v/>
      </c>
      <c r="Y205" s="8">
        <f>IF($C205="","",T205-X205)</f>
        <v/>
      </c>
      <c r="Z205" s="8">
        <f>IF($C205="","",Y205-M205)</f>
        <v/>
      </c>
      <c r="AD205" s="8" t="n"/>
      <c r="AG205" s="14" t="n"/>
      <c r="AI205">
        <f>IF($C205="","",IF(COUNTIF($C$2:$C205,$C205)=1,1,0))</f>
        <v/>
      </c>
      <c r="AJ205">
        <f>IF($AI205=1,SUMPRODUCT(--($AM$2:$AM$7001&lt;$AM205))+1,"")</f>
        <v/>
      </c>
      <c r="AK205">
        <f>IF($C205="","",IF(OR($P205=TRUE(),$P205="TRUE"),1,0))</f>
        <v/>
      </c>
      <c r="AL205">
        <f>IF($C205="","",IF(AND($V205="Yes",SUMPRODUCT((LEN(Settings!$F$6:$F$13)&gt;0)*ISNUMBER(SEARCH(Settings!$F$6:$F$13,$O205)))=0),1,0))</f>
        <v/>
      </c>
      <c r="AM205">
        <f>IF($AI205=1,IFERROR(IF(VALUE($C205)&lt;100000000,VALUE($C205),1000000000),IFERROR(IF(VALUE(MID($C205,2,20))&lt;100000000,VALUE(MID($C205,2,20)),1000000000),1000000000))+ROW()/100000,"")</f>
        <v/>
      </c>
    </row>
    <row r="206">
      <c r="E206" s="14" t="n"/>
      <c r="M206" s="8">
        <f>IF($C206="","",L206*T206/100)</f>
        <v/>
      </c>
      <c r="S206" s="8" t="n"/>
      <c r="T206" s="8" t="n"/>
      <c r="W206">
        <f>IF($C206="","",IF($AL206=1,0,IF($AK206=1,Settings!$C$6,Settings!$C$7))*100)</f>
        <v/>
      </c>
      <c r="X206" s="8">
        <f>IF($C206="","",T206*W206/100)</f>
        <v/>
      </c>
      <c r="Y206" s="8">
        <f>IF($C206="","",T206-X206)</f>
        <v/>
      </c>
      <c r="Z206" s="8">
        <f>IF($C206="","",Y206-M206)</f>
        <v/>
      </c>
      <c r="AD206" s="8" t="n"/>
      <c r="AG206" s="14" t="n"/>
      <c r="AI206">
        <f>IF($C206="","",IF(COUNTIF($C$2:$C206,$C206)=1,1,0))</f>
        <v/>
      </c>
      <c r="AJ206">
        <f>IF($AI206=1,SUMPRODUCT(--($AM$2:$AM$7001&lt;$AM206))+1,"")</f>
        <v/>
      </c>
      <c r="AK206">
        <f>IF($C206="","",IF(OR($P206=TRUE(),$P206="TRUE"),1,0))</f>
        <v/>
      </c>
      <c r="AL206">
        <f>IF($C206="","",IF(AND($V206="Yes",SUMPRODUCT((LEN(Settings!$F$6:$F$13)&gt;0)*ISNUMBER(SEARCH(Settings!$F$6:$F$13,$O206)))=0),1,0))</f>
        <v/>
      </c>
      <c r="AM206">
        <f>IF($AI206=1,IFERROR(IF(VALUE($C206)&lt;100000000,VALUE($C206),1000000000),IFERROR(IF(VALUE(MID($C206,2,20))&lt;100000000,VALUE(MID($C206,2,20)),1000000000),1000000000))+ROW()/100000,"")</f>
        <v/>
      </c>
    </row>
    <row r="207">
      <c r="E207" s="14" t="n"/>
      <c r="M207" s="8">
        <f>IF($C207="","",L207*T207/100)</f>
        <v/>
      </c>
      <c r="S207" s="8" t="n"/>
      <c r="T207" s="8" t="n"/>
      <c r="W207">
        <f>IF($C207="","",IF($AL207=1,0,IF($AK207=1,Settings!$C$6,Settings!$C$7))*100)</f>
        <v/>
      </c>
      <c r="X207" s="8">
        <f>IF($C207="","",T207*W207/100)</f>
        <v/>
      </c>
      <c r="Y207" s="8">
        <f>IF($C207="","",T207-X207)</f>
        <v/>
      </c>
      <c r="Z207" s="8">
        <f>IF($C207="","",Y207-M207)</f>
        <v/>
      </c>
      <c r="AD207" s="8" t="n"/>
      <c r="AG207" s="14" t="n"/>
      <c r="AI207">
        <f>IF($C207="","",IF(COUNTIF($C$2:$C207,$C207)=1,1,0))</f>
        <v/>
      </c>
      <c r="AJ207">
        <f>IF($AI207=1,SUMPRODUCT(--($AM$2:$AM$7001&lt;$AM207))+1,"")</f>
        <v/>
      </c>
      <c r="AK207">
        <f>IF($C207="","",IF(OR($P207=TRUE(),$P207="TRUE"),1,0))</f>
        <v/>
      </c>
      <c r="AL207">
        <f>IF($C207="","",IF(AND($V207="Yes",SUMPRODUCT((LEN(Settings!$F$6:$F$13)&gt;0)*ISNUMBER(SEARCH(Settings!$F$6:$F$13,$O207)))=0),1,0))</f>
        <v/>
      </c>
      <c r="AM207">
        <f>IF($AI207=1,IFERROR(IF(VALUE($C207)&lt;100000000,VALUE($C207),1000000000),IFERROR(IF(VALUE(MID($C207,2,20))&lt;100000000,VALUE(MID($C207,2,20)),1000000000),1000000000))+ROW()/100000,"")</f>
        <v/>
      </c>
    </row>
    <row r="208">
      <c r="E208" s="14" t="n"/>
      <c r="M208" s="8">
        <f>IF($C208="","",L208*T208/100)</f>
        <v/>
      </c>
      <c r="S208" s="8" t="n"/>
      <c r="T208" s="8" t="n"/>
      <c r="W208">
        <f>IF($C208="","",IF($AL208=1,0,IF($AK208=1,Settings!$C$6,Settings!$C$7))*100)</f>
        <v/>
      </c>
      <c r="X208" s="8">
        <f>IF($C208="","",T208*W208/100)</f>
        <v/>
      </c>
      <c r="Y208" s="8">
        <f>IF($C208="","",T208-X208)</f>
        <v/>
      </c>
      <c r="Z208" s="8">
        <f>IF($C208="","",Y208-M208)</f>
        <v/>
      </c>
      <c r="AD208" s="8" t="n"/>
      <c r="AG208" s="14" t="n"/>
      <c r="AI208">
        <f>IF($C208="","",IF(COUNTIF($C$2:$C208,$C208)=1,1,0))</f>
        <v/>
      </c>
      <c r="AJ208">
        <f>IF($AI208=1,SUMPRODUCT(--($AM$2:$AM$7001&lt;$AM208))+1,"")</f>
        <v/>
      </c>
      <c r="AK208">
        <f>IF($C208="","",IF(OR($P208=TRUE(),$P208="TRUE"),1,0))</f>
        <v/>
      </c>
      <c r="AL208">
        <f>IF($C208="","",IF(AND($V208="Yes",SUMPRODUCT((LEN(Settings!$F$6:$F$13)&gt;0)*ISNUMBER(SEARCH(Settings!$F$6:$F$13,$O208)))=0),1,0))</f>
        <v/>
      </c>
      <c r="AM208">
        <f>IF($AI208=1,IFERROR(IF(VALUE($C208)&lt;100000000,VALUE($C208),1000000000),IFERROR(IF(VALUE(MID($C208,2,20))&lt;100000000,VALUE(MID($C208,2,20)),1000000000),1000000000))+ROW()/100000,"")</f>
        <v/>
      </c>
    </row>
    <row r="209">
      <c r="E209" s="14" t="n"/>
      <c r="M209" s="8">
        <f>IF($C209="","",L209*T209/100)</f>
        <v/>
      </c>
      <c r="S209" s="8" t="n"/>
      <c r="T209" s="8" t="n"/>
      <c r="W209">
        <f>IF($C209="","",IF($AL209=1,0,IF($AK209=1,Settings!$C$6,Settings!$C$7))*100)</f>
        <v/>
      </c>
      <c r="X209" s="8">
        <f>IF($C209="","",T209*W209/100)</f>
        <v/>
      </c>
      <c r="Y209" s="8">
        <f>IF($C209="","",T209-X209)</f>
        <v/>
      </c>
      <c r="Z209" s="8">
        <f>IF($C209="","",Y209-M209)</f>
        <v/>
      </c>
      <c r="AD209" s="8" t="n"/>
      <c r="AG209" s="14" t="n"/>
      <c r="AI209">
        <f>IF($C209="","",IF(COUNTIF($C$2:$C209,$C209)=1,1,0))</f>
        <v/>
      </c>
      <c r="AJ209">
        <f>IF($AI209=1,SUMPRODUCT(--($AM$2:$AM$7001&lt;$AM209))+1,"")</f>
        <v/>
      </c>
      <c r="AK209">
        <f>IF($C209="","",IF(OR($P209=TRUE(),$P209="TRUE"),1,0))</f>
        <v/>
      </c>
      <c r="AL209">
        <f>IF($C209="","",IF(AND($V209="Yes",SUMPRODUCT((LEN(Settings!$F$6:$F$13)&gt;0)*ISNUMBER(SEARCH(Settings!$F$6:$F$13,$O209)))=0),1,0))</f>
        <v/>
      </c>
      <c r="AM209">
        <f>IF($AI209=1,IFERROR(IF(VALUE($C209)&lt;100000000,VALUE($C209),1000000000),IFERROR(IF(VALUE(MID($C209,2,20))&lt;100000000,VALUE(MID($C209,2,20)),1000000000),1000000000))+ROW()/100000,"")</f>
        <v/>
      </c>
    </row>
    <row r="210">
      <c r="E210" s="14" t="n"/>
      <c r="M210" s="8">
        <f>IF($C210="","",L210*T210/100)</f>
        <v/>
      </c>
      <c r="S210" s="8" t="n"/>
      <c r="T210" s="8" t="n"/>
      <c r="W210">
        <f>IF($C210="","",IF($AL210=1,0,IF($AK210=1,Settings!$C$6,Settings!$C$7))*100)</f>
        <v/>
      </c>
      <c r="X210" s="8">
        <f>IF($C210="","",T210*W210/100)</f>
        <v/>
      </c>
      <c r="Y210" s="8">
        <f>IF($C210="","",T210-X210)</f>
        <v/>
      </c>
      <c r="Z210" s="8">
        <f>IF($C210="","",Y210-M210)</f>
        <v/>
      </c>
      <c r="AD210" s="8" t="n"/>
      <c r="AG210" s="14" t="n"/>
      <c r="AI210">
        <f>IF($C210="","",IF(COUNTIF($C$2:$C210,$C210)=1,1,0))</f>
        <v/>
      </c>
      <c r="AJ210">
        <f>IF($AI210=1,SUMPRODUCT(--($AM$2:$AM$7001&lt;$AM210))+1,"")</f>
        <v/>
      </c>
      <c r="AK210">
        <f>IF($C210="","",IF(OR($P210=TRUE(),$P210="TRUE"),1,0))</f>
        <v/>
      </c>
      <c r="AL210">
        <f>IF($C210="","",IF(AND($V210="Yes",SUMPRODUCT((LEN(Settings!$F$6:$F$13)&gt;0)*ISNUMBER(SEARCH(Settings!$F$6:$F$13,$O210)))=0),1,0))</f>
        <v/>
      </c>
      <c r="AM210">
        <f>IF($AI210=1,IFERROR(IF(VALUE($C210)&lt;100000000,VALUE($C210),1000000000),IFERROR(IF(VALUE(MID($C210,2,20))&lt;100000000,VALUE(MID($C210,2,20)),1000000000),1000000000))+ROW()/100000,"")</f>
        <v/>
      </c>
    </row>
    <row r="211">
      <c r="E211" s="14" t="n"/>
      <c r="M211" s="8">
        <f>IF($C211="","",L211*T211/100)</f>
        <v/>
      </c>
      <c r="S211" s="8" t="n"/>
      <c r="T211" s="8" t="n"/>
      <c r="W211">
        <f>IF($C211="","",IF($AL211=1,0,IF($AK211=1,Settings!$C$6,Settings!$C$7))*100)</f>
        <v/>
      </c>
      <c r="X211" s="8">
        <f>IF($C211="","",T211*W211/100)</f>
        <v/>
      </c>
      <c r="Y211" s="8">
        <f>IF($C211="","",T211-X211)</f>
        <v/>
      </c>
      <c r="Z211" s="8">
        <f>IF($C211="","",Y211-M211)</f>
        <v/>
      </c>
      <c r="AD211" s="8" t="n"/>
      <c r="AG211" s="14" t="n"/>
      <c r="AI211">
        <f>IF($C211="","",IF(COUNTIF($C$2:$C211,$C211)=1,1,0))</f>
        <v/>
      </c>
      <c r="AJ211">
        <f>IF($AI211=1,SUMPRODUCT(--($AM$2:$AM$7001&lt;$AM211))+1,"")</f>
        <v/>
      </c>
      <c r="AK211">
        <f>IF($C211="","",IF(OR($P211=TRUE(),$P211="TRUE"),1,0))</f>
        <v/>
      </c>
      <c r="AL211">
        <f>IF($C211="","",IF(AND($V211="Yes",SUMPRODUCT((LEN(Settings!$F$6:$F$13)&gt;0)*ISNUMBER(SEARCH(Settings!$F$6:$F$13,$O211)))=0),1,0))</f>
        <v/>
      </c>
      <c r="AM211">
        <f>IF($AI211=1,IFERROR(IF(VALUE($C211)&lt;100000000,VALUE($C211),1000000000),IFERROR(IF(VALUE(MID($C211,2,20))&lt;100000000,VALUE(MID($C211,2,20)),1000000000),1000000000))+ROW()/100000,"")</f>
        <v/>
      </c>
    </row>
    <row r="212">
      <c r="E212" s="14" t="n"/>
      <c r="M212" s="8">
        <f>IF($C212="","",L212*T212/100)</f>
        <v/>
      </c>
      <c r="S212" s="8" t="n"/>
      <c r="T212" s="8" t="n"/>
      <c r="W212">
        <f>IF($C212="","",IF($AL212=1,0,IF($AK212=1,Settings!$C$6,Settings!$C$7))*100)</f>
        <v/>
      </c>
      <c r="X212" s="8">
        <f>IF($C212="","",T212*W212/100)</f>
        <v/>
      </c>
      <c r="Y212" s="8">
        <f>IF($C212="","",T212-X212)</f>
        <v/>
      </c>
      <c r="Z212" s="8">
        <f>IF($C212="","",Y212-M212)</f>
        <v/>
      </c>
      <c r="AD212" s="8" t="n"/>
      <c r="AG212" s="14" t="n"/>
      <c r="AI212">
        <f>IF($C212="","",IF(COUNTIF($C$2:$C212,$C212)=1,1,0))</f>
        <v/>
      </c>
      <c r="AJ212">
        <f>IF($AI212=1,SUMPRODUCT(--($AM$2:$AM$7001&lt;$AM212))+1,"")</f>
        <v/>
      </c>
      <c r="AK212">
        <f>IF($C212="","",IF(OR($P212=TRUE(),$P212="TRUE"),1,0))</f>
        <v/>
      </c>
      <c r="AL212">
        <f>IF($C212="","",IF(AND($V212="Yes",SUMPRODUCT((LEN(Settings!$F$6:$F$13)&gt;0)*ISNUMBER(SEARCH(Settings!$F$6:$F$13,$O212)))=0),1,0))</f>
        <v/>
      </c>
      <c r="AM212">
        <f>IF($AI212=1,IFERROR(IF(VALUE($C212)&lt;100000000,VALUE($C212),1000000000),IFERROR(IF(VALUE(MID($C212,2,20))&lt;100000000,VALUE(MID($C212,2,20)),1000000000),1000000000))+ROW()/100000,"")</f>
        <v/>
      </c>
    </row>
    <row r="213">
      <c r="E213" s="14" t="n"/>
      <c r="M213" s="8">
        <f>IF($C213="","",L213*T213/100)</f>
        <v/>
      </c>
      <c r="S213" s="8" t="n"/>
      <c r="T213" s="8" t="n"/>
      <c r="W213">
        <f>IF($C213="","",IF($AL213=1,0,IF($AK213=1,Settings!$C$6,Settings!$C$7))*100)</f>
        <v/>
      </c>
      <c r="X213" s="8">
        <f>IF($C213="","",T213*W213/100)</f>
        <v/>
      </c>
      <c r="Y213" s="8">
        <f>IF($C213="","",T213-X213)</f>
        <v/>
      </c>
      <c r="Z213" s="8">
        <f>IF($C213="","",Y213-M213)</f>
        <v/>
      </c>
      <c r="AD213" s="8" t="n"/>
      <c r="AG213" s="14" t="n"/>
      <c r="AI213">
        <f>IF($C213="","",IF(COUNTIF($C$2:$C213,$C213)=1,1,0))</f>
        <v/>
      </c>
      <c r="AJ213">
        <f>IF($AI213=1,SUMPRODUCT(--($AM$2:$AM$7001&lt;$AM213))+1,"")</f>
        <v/>
      </c>
      <c r="AK213">
        <f>IF($C213="","",IF(OR($P213=TRUE(),$P213="TRUE"),1,0))</f>
        <v/>
      </c>
      <c r="AL213">
        <f>IF($C213="","",IF(AND($V213="Yes",SUMPRODUCT((LEN(Settings!$F$6:$F$13)&gt;0)*ISNUMBER(SEARCH(Settings!$F$6:$F$13,$O213)))=0),1,0))</f>
        <v/>
      </c>
      <c r="AM213">
        <f>IF($AI213=1,IFERROR(IF(VALUE($C213)&lt;100000000,VALUE($C213),1000000000),IFERROR(IF(VALUE(MID($C213,2,20))&lt;100000000,VALUE(MID($C213,2,20)),1000000000),1000000000))+ROW()/100000,"")</f>
        <v/>
      </c>
    </row>
    <row r="214">
      <c r="E214" s="14" t="n"/>
      <c r="M214" s="8">
        <f>IF($C214="","",L214*T214/100)</f>
        <v/>
      </c>
      <c r="S214" s="8" t="n"/>
      <c r="T214" s="8" t="n"/>
      <c r="W214">
        <f>IF($C214="","",IF($AL214=1,0,IF($AK214=1,Settings!$C$6,Settings!$C$7))*100)</f>
        <v/>
      </c>
      <c r="X214" s="8">
        <f>IF($C214="","",T214*W214/100)</f>
        <v/>
      </c>
      <c r="Y214" s="8">
        <f>IF($C214="","",T214-X214)</f>
        <v/>
      </c>
      <c r="Z214" s="8">
        <f>IF($C214="","",Y214-M214)</f>
        <v/>
      </c>
      <c r="AD214" s="8" t="n"/>
      <c r="AG214" s="14" t="n"/>
      <c r="AI214">
        <f>IF($C214="","",IF(COUNTIF($C$2:$C214,$C214)=1,1,0))</f>
        <v/>
      </c>
      <c r="AJ214">
        <f>IF($AI214=1,SUMPRODUCT(--($AM$2:$AM$7001&lt;$AM214))+1,"")</f>
        <v/>
      </c>
      <c r="AK214">
        <f>IF($C214="","",IF(OR($P214=TRUE(),$P214="TRUE"),1,0))</f>
        <v/>
      </c>
      <c r="AL214">
        <f>IF($C214="","",IF(AND($V214="Yes",SUMPRODUCT((LEN(Settings!$F$6:$F$13)&gt;0)*ISNUMBER(SEARCH(Settings!$F$6:$F$13,$O214)))=0),1,0))</f>
        <v/>
      </c>
      <c r="AM214">
        <f>IF($AI214=1,IFERROR(IF(VALUE($C214)&lt;100000000,VALUE($C214),1000000000),IFERROR(IF(VALUE(MID($C214,2,20))&lt;100000000,VALUE(MID($C214,2,20)),1000000000),1000000000))+ROW()/100000,"")</f>
        <v/>
      </c>
    </row>
    <row r="215">
      <c r="E215" s="14" t="n"/>
      <c r="M215" s="8">
        <f>IF($C215="","",L215*T215/100)</f>
        <v/>
      </c>
      <c r="S215" s="8" t="n"/>
      <c r="T215" s="8" t="n"/>
      <c r="W215">
        <f>IF($C215="","",IF($AL215=1,0,IF($AK215=1,Settings!$C$6,Settings!$C$7))*100)</f>
        <v/>
      </c>
      <c r="X215" s="8">
        <f>IF($C215="","",T215*W215/100)</f>
        <v/>
      </c>
      <c r="Y215" s="8">
        <f>IF($C215="","",T215-X215)</f>
        <v/>
      </c>
      <c r="Z215" s="8">
        <f>IF($C215="","",Y215-M215)</f>
        <v/>
      </c>
      <c r="AD215" s="8" t="n"/>
      <c r="AG215" s="14" t="n"/>
      <c r="AI215">
        <f>IF($C215="","",IF(COUNTIF($C$2:$C215,$C215)=1,1,0))</f>
        <v/>
      </c>
      <c r="AJ215">
        <f>IF($AI215=1,SUMPRODUCT(--($AM$2:$AM$7001&lt;$AM215))+1,"")</f>
        <v/>
      </c>
      <c r="AK215">
        <f>IF($C215="","",IF(OR($P215=TRUE(),$P215="TRUE"),1,0))</f>
        <v/>
      </c>
      <c r="AL215">
        <f>IF($C215="","",IF(AND($V215="Yes",SUMPRODUCT((LEN(Settings!$F$6:$F$13)&gt;0)*ISNUMBER(SEARCH(Settings!$F$6:$F$13,$O215)))=0),1,0))</f>
        <v/>
      </c>
      <c r="AM215">
        <f>IF($AI215=1,IFERROR(IF(VALUE($C215)&lt;100000000,VALUE($C215),1000000000),IFERROR(IF(VALUE(MID($C215,2,20))&lt;100000000,VALUE(MID($C215,2,20)),1000000000),1000000000))+ROW()/100000,"")</f>
        <v/>
      </c>
    </row>
    <row r="216">
      <c r="E216" s="14" t="n"/>
      <c r="M216" s="8">
        <f>IF($C216="","",L216*T216/100)</f>
        <v/>
      </c>
      <c r="S216" s="8" t="n"/>
      <c r="T216" s="8" t="n"/>
      <c r="W216">
        <f>IF($C216="","",IF($AL216=1,0,IF($AK216=1,Settings!$C$6,Settings!$C$7))*100)</f>
        <v/>
      </c>
      <c r="X216" s="8">
        <f>IF($C216="","",T216*W216/100)</f>
        <v/>
      </c>
      <c r="Y216" s="8">
        <f>IF($C216="","",T216-X216)</f>
        <v/>
      </c>
      <c r="Z216" s="8">
        <f>IF($C216="","",Y216-M216)</f>
        <v/>
      </c>
      <c r="AD216" s="8" t="n"/>
      <c r="AG216" s="14" t="n"/>
      <c r="AI216">
        <f>IF($C216="","",IF(COUNTIF($C$2:$C216,$C216)=1,1,0))</f>
        <v/>
      </c>
      <c r="AJ216">
        <f>IF($AI216=1,SUMPRODUCT(--($AM$2:$AM$7001&lt;$AM216))+1,"")</f>
        <v/>
      </c>
      <c r="AK216">
        <f>IF($C216="","",IF(OR($P216=TRUE(),$P216="TRUE"),1,0))</f>
        <v/>
      </c>
      <c r="AL216">
        <f>IF($C216="","",IF(AND($V216="Yes",SUMPRODUCT((LEN(Settings!$F$6:$F$13)&gt;0)*ISNUMBER(SEARCH(Settings!$F$6:$F$13,$O216)))=0),1,0))</f>
        <v/>
      </c>
      <c r="AM216">
        <f>IF($AI216=1,IFERROR(IF(VALUE($C216)&lt;100000000,VALUE($C216),1000000000),IFERROR(IF(VALUE(MID($C216,2,20))&lt;100000000,VALUE(MID($C216,2,20)),1000000000),1000000000))+ROW()/100000,"")</f>
        <v/>
      </c>
    </row>
    <row r="217">
      <c r="E217" s="14" t="n"/>
      <c r="M217" s="8">
        <f>IF($C217="","",L217*T217/100)</f>
        <v/>
      </c>
      <c r="S217" s="8" t="n"/>
      <c r="T217" s="8" t="n"/>
      <c r="W217">
        <f>IF($C217="","",IF($AL217=1,0,IF($AK217=1,Settings!$C$6,Settings!$C$7))*100)</f>
        <v/>
      </c>
      <c r="X217" s="8">
        <f>IF($C217="","",T217*W217/100)</f>
        <v/>
      </c>
      <c r="Y217" s="8">
        <f>IF($C217="","",T217-X217)</f>
        <v/>
      </c>
      <c r="Z217" s="8">
        <f>IF($C217="","",Y217-M217)</f>
        <v/>
      </c>
      <c r="AD217" s="8" t="n"/>
      <c r="AG217" s="14" t="n"/>
      <c r="AI217">
        <f>IF($C217="","",IF(COUNTIF($C$2:$C217,$C217)=1,1,0))</f>
        <v/>
      </c>
      <c r="AJ217">
        <f>IF($AI217=1,SUMPRODUCT(--($AM$2:$AM$7001&lt;$AM217))+1,"")</f>
        <v/>
      </c>
      <c r="AK217">
        <f>IF($C217="","",IF(OR($P217=TRUE(),$P217="TRUE"),1,0))</f>
        <v/>
      </c>
      <c r="AL217">
        <f>IF($C217="","",IF(AND($V217="Yes",SUMPRODUCT((LEN(Settings!$F$6:$F$13)&gt;0)*ISNUMBER(SEARCH(Settings!$F$6:$F$13,$O217)))=0),1,0))</f>
        <v/>
      </c>
      <c r="AM217">
        <f>IF($AI217=1,IFERROR(IF(VALUE($C217)&lt;100000000,VALUE($C217),1000000000),IFERROR(IF(VALUE(MID($C217,2,20))&lt;100000000,VALUE(MID($C217,2,20)),1000000000),1000000000))+ROW()/100000,"")</f>
        <v/>
      </c>
    </row>
    <row r="218">
      <c r="E218" s="14" t="n"/>
      <c r="M218" s="8">
        <f>IF($C218="","",L218*T218/100)</f>
        <v/>
      </c>
      <c r="S218" s="8" t="n"/>
      <c r="T218" s="8" t="n"/>
      <c r="W218">
        <f>IF($C218="","",IF($AL218=1,0,IF($AK218=1,Settings!$C$6,Settings!$C$7))*100)</f>
        <v/>
      </c>
      <c r="X218" s="8">
        <f>IF($C218="","",T218*W218/100)</f>
        <v/>
      </c>
      <c r="Y218" s="8">
        <f>IF($C218="","",T218-X218)</f>
        <v/>
      </c>
      <c r="Z218" s="8">
        <f>IF($C218="","",Y218-M218)</f>
        <v/>
      </c>
      <c r="AD218" s="8" t="n"/>
      <c r="AG218" s="14" t="n"/>
      <c r="AI218">
        <f>IF($C218="","",IF(COUNTIF($C$2:$C218,$C218)=1,1,0))</f>
        <v/>
      </c>
      <c r="AJ218">
        <f>IF($AI218=1,SUMPRODUCT(--($AM$2:$AM$7001&lt;$AM218))+1,"")</f>
        <v/>
      </c>
      <c r="AK218">
        <f>IF($C218="","",IF(OR($P218=TRUE(),$P218="TRUE"),1,0))</f>
        <v/>
      </c>
      <c r="AL218">
        <f>IF($C218="","",IF(AND($V218="Yes",SUMPRODUCT((LEN(Settings!$F$6:$F$13)&gt;0)*ISNUMBER(SEARCH(Settings!$F$6:$F$13,$O218)))=0),1,0))</f>
        <v/>
      </c>
      <c r="AM218">
        <f>IF($AI218=1,IFERROR(IF(VALUE($C218)&lt;100000000,VALUE($C218),1000000000),IFERROR(IF(VALUE(MID($C218,2,20))&lt;100000000,VALUE(MID($C218,2,20)),1000000000),1000000000))+ROW()/100000,"")</f>
        <v/>
      </c>
    </row>
    <row r="219">
      <c r="E219" s="14" t="n"/>
      <c r="M219" s="8">
        <f>IF($C219="","",L219*T219/100)</f>
        <v/>
      </c>
      <c r="S219" s="8" t="n"/>
      <c r="T219" s="8" t="n"/>
      <c r="W219">
        <f>IF($C219="","",IF($AL219=1,0,IF($AK219=1,Settings!$C$6,Settings!$C$7))*100)</f>
        <v/>
      </c>
      <c r="X219" s="8">
        <f>IF($C219="","",T219*W219/100)</f>
        <v/>
      </c>
      <c r="Y219" s="8">
        <f>IF($C219="","",T219-X219)</f>
        <v/>
      </c>
      <c r="Z219" s="8">
        <f>IF($C219="","",Y219-M219)</f>
        <v/>
      </c>
      <c r="AD219" s="8" t="n"/>
      <c r="AG219" s="14" t="n"/>
      <c r="AI219">
        <f>IF($C219="","",IF(COUNTIF($C$2:$C219,$C219)=1,1,0))</f>
        <v/>
      </c>
      <c r="AJ219">
        <f>IF($AI219=1,SUMPRODUCT(--($AM$2:$AM$7001&lt;$AM219))+1,"")</f>
        <v/>
      </c>
      <c r="AK219">
        <f>IF($C219="","",IF(OR($P219=TRUE(),$P219="TRUE"),1,0))</f>
        <v/>
      </c>
      <c r="AL219">
        <f>IF($C219="","",IF(AND($V219="Yes",SUMPRODUCT((LEN(Settings!$F$6:$F$13)&gt;0)*ISNUMBER(SEARCH(Settings!$F$6:$F$13,$O219)))=0),1,0))</f>
        <v/>
      </c>
      <c r="AM219">
        <f>IF($AI219=1,IFERROR(IF(VALUE($C219)&lt;100000000,VALUE($C219),1000000000),IFERROR(IF(VALUE(MID($C219,2,20))&lt;100000000,VALUE(MID($C219,2,20)),1000000000),1000000000))+ROW()/100000,"")</f>
        <v/>
      </c>
    </row>
    <row r="220">
      <c r="E220" s="14" t="n"/>
      <c r="M220" s="8">
        <f>IF($C220="","",L220*T220/100)</f>
        <v/>
      </c>
      <c r="S220" s="8" t="n"/>
      <c r="T220" s="8" t="n"/>
      <c r="W220">
        <f>IF($C220="","",IF($AL220=1,0,IF($AK220=1,Settings!$C$6,Settings!$C$7))*100)</f>
        <v/>
      </c>
      <c r="X220" s="8">
        <f>IF($C220="","",T220*W220/100)</f>
        <v/>
      </c>
      <c r="Y220" s="8">
        <f>IF($C220="","",T220-X220)</f>
        <v/>
      </c>
      <c r="Z220" s="8">
        <f>IF($C220="","",Y220-M220)</f>
        <v/>
      </c>
      <c r="AD220" s="8" t="n"/>
      <c r="AG220" s="14" t="n"/>
      <c r="AI220">
        <f>IF($C220="","",IF(COUNTIF($C$2:$C220,$C220)=1,1,0))</f>
        <v/>
      </c>
      <c r="AJ220">
        <f>IF($AI220=1,SUMPRODUCT(--($AM$2:$AM$7001&lt;$AM220))+1,"")</f>
        <v/>
      </c>
      <c r="AK220">
        <f>IF($C220="","",IF(OR($P220=TRUE(),$P220="TRUE"),1,0))</f>
        <v/>
      </c>
      <c r="AL220">
        <f>IF($C220="","",IF(AND($V220="Yes",SUMPRODUCT((LEN(Settings!$F$6:$F$13)&gt;0)*ISNUMBER(SEARCH(Settings!$F$6:$F$13,$O220)))=0),1,0))</f>
        <v/>
      </c>
      <c r="AM220">
        <f>IF($AI220=1,IFERROR(IF(VALUE($C220)&lt;100000000,VALUE($C220),1000000000),IFERROR(IF(VALUE(MID($C220,2,20))&lt;100000000,VALUE(MID($C220,2,20)),1000000000),1000000000))+ROW()/100000,"")</f>
        <v/>
      </c>
    </row>
    <row r="221">
      <c r="E221" s="14" t="n"/>
      <c r="M221" s="8">
        <f>IF($C221="","",L221*T221/100)</f>
        <v/>
      </c>
      <c r="S221" s="8" t="n"/>
      <c r="T221" s="8" t="n"/>
      <c r="W221">
        <f>IF($C221="","",IF($AL221=1,0,IF($AK221=1,Settings!$C$6,Settings!$C$7))*100)</f>
        <v/>
      </c>
      <c r="X221" s="8">
        <f>IF($C221="","",T221*W221/100)</f>
        <v/>
      </c>
      <c r="Y221" s="8">
        <f>IF($C221="","",T221-X221)</f>
        <v/>
      </c>
      <c r="Z221" s="8">
        <f>IF($C221="","",Y221-M221)</f>
        <v/>
      </c>
      <c r="AD221" s="8" t="n"/>
      <c r="AG221" s="14" t="n"/>
      <c r="AI221">
        <f>IF($C221="","",IF(COUNTIF($C$2:$C221,$C221)=1,1,0))</f>
        <v/>
      </c>
      <c r="AJ221">
        <f>IF($AI221=1,SUMPRODUCT(--($AM$2:$AM$7001&lt;$AM221))+1,"")</f>
        <v/>
      </c>
      <c r="AK221">
        <f>IF($C221="","",IF(OR($P221=TRUE(),$P221="TRUE"),1,0))</f>
        <v/>
      </c>
      <c r="AL221">
        <f>IF($C221="","",IF(AND($V221="Yes",SUMPRODUCT((LEN(Settings!$F$6:$F$13)&gt;0)*ISNUMBER(SEARCH(Settings!$F$6:$F$13,$O221)))=0),1,0))</f>
        <v/>
      </c>
      <c r="AM221">
        <f>IF($AI221=1,IFERROR(IF(VALUE($C221)&lt;100000000,VALUE($C221),1000000000),IFERROR(IF(VALUE(MID($C221,2,20))&lt;100000000,VALUE(MID($C221,2,20)),1000000000),1000000000))+ROW()/100000,"")</f>
        <v/>
      </c>
    </row>
    <row r="222">
      <c r="E222" s="14" t="n"/>
      <c r="M222" s="8">
        <f>IF($C222="","",L222*T222/100)</f>
        <v/>
      </c>
      <c r="S222" s="8" t="n"/>
      <c r="T222" s="8" t="n"/>
      <c r="W222">
        <f>IF($C222="","",IF($AL222=1,0,IF($AK222=1,Settings!$C$6,Settings!$C$7))*100)</f>
        <v/>
      </c>
      <c r="X222" s="8">
        <f>IF($C222="","",T222*W222/100)</f>
        <v/>
      </c>
      <c r="Y222" s="8">
        <f>IF($C222="","",T222-X222)</f>
        <v/>
      </c>
      <c r="Z222" s="8">
        <f>IF($C222="","",Y222-M222)</f>
        <v/>
      </c>
      <c r="AD222" s="8" t="n"/>
      <c r="AG222" s="14" t="n"/>
      <c r="AI222">
        <f>IF($C222="","",IF(COUNTIF($C$2:$C222,$C222)=1,1,0))</f>
        <v/>
      </c>
      <c r="AJ222">
        <f>IF($AI222=1,SUMPRODUCT(--($AM$2:$AM$7001&lt;$AM222))+1,"")</f>
        <v/>
      </c>
      <c r="AK222">
        <f>IF($C222="","",IF(OR($P222=TRUE(),$P222="TRUE"),1,0))</f>
        <v/>
      </c>
      <c r="AL222">
        <f>IF($C222="","",IF(AND($V222="Yes",SUMPRODUCT((LEN(Settings!$F$6:$F$13)&gt;0)*ISNUMBER(SEARCH(Settings!$F$6:$F$13,$O222)))=0),1,0))</f>
        <v/>
      </c>
      <c r="AM222">
        <f>IF($AI222=1,IFERROR(IF(VALUE($C222)&lt;100000000,VALUE($C222),1000000000),IFERROR(IF(VALUE(MID($C222,2,20))&lt;100000000,VALUE(MID($C222,2,20)),1000000000),1000000000))+ROW()/100000,"")</f>
        <v/>
      </c>
    </row>
    <row r="223">
      <c r="E223" s="14" t="n"/>
      <c r="M223" s="8">
        <f>IF($C223="","",L223*T223/100)</f>
        <v/>
      </c>
      <c r="S223" s="8" t="n"/>
      <c r="T223" s="8" t="n"/>
      <c r="W223">
        <f>IF($C223="","",IF($AL223=1,0,IF($AK223=1,Settings!$C$6,Settings!$C$7))*100)</f>
        <v/>
      </c>
      <c r="X223" s="8">
        <f>IF($C223="","",T223*W223/100)</f>
        <v/>
      </c>
      <c r="Y223" s="8">
        <f>IF($C223="","",T223-X223)</f>
        <v/>
      </c>
      <c r="Z223" s="8">
        <f>IF($C223="","",Y223-M223)</f>
        <v/>
      </c>
      <c r="AD223" s="8" t="n"/>
      <c r="AG223" s="14" t="n"/>
      <c r="AI223">
        <f>IF($C223="","",IF(COUNTIF($C$2:$C223,$C223)=1,1,0))</f>
        <v/>
      </c>
      <c r="AJ223">
        <f>IF($AI223=1,SUMPRODUCT(--($AM$2:$AM$7001&lt;$AM223))+1,"")</f>
        <v/>
      </c>
      <c r="AK223">
        <f>IF($C223="","",IF(OR($P223=TRUE(),$P223="TRUE"),1,0))</f>
        <v/>
      </c>
      <c r="AL223">
        <f>IF($C223="","",IF(AND($V223="Yes",SUMPRODUCT((LEN(Settings!$F$6:$F$13)&gt;0)*ISNUMBER(SEARCH(Settings!$F$6:$F$13,$O223)))=0),1,0))</f>
        <v/>
      </c>
      <c r="AM223">
        <f>IF($AI223=1,IFERROR(IF(VALUE($C223)&lt;100000000,VALUE($C223),1000000000),IFERROR(IF(VALUE(MID($C223,2,20))&lt;100000000,VALUE(MID($C223,2,20)),1000000000),1000000000))+ROW()/100000,"")</f>
        <v/>
      </c>
    </row>
    <row r="224">
      <c r="E224" s="14" t="n"/>
      <c r="M224" s="8">
        <f>IF($C224="","",L224*T224/100)</f>
        <v/>
      </c>
      <c r="S224" s="8" t="n"/>
      <c r="T224" s="8" t="n"/>
      <c r="W224">
        <f>IF($C224="","",IF($AL224=1,0,IF($AK224=1,Settings!$C$6,Settings!$C$7))*100)</f>
        <v/>
      </c>
      <c r="X224" s="8">
        <f>IF($C224="","",T224*W224/100)</f>
        <v/>
      </c>
      <c r="Y224" s="8">
        <f>IF($C224="","",T224-X224)</f>
        <v/>
      </c>
      <c r="Z224" s="8">
        <f>IF($C224="","",Y224-M224)</f>
        <v/>
      </c>
      <c r="AD224" s="8" t="n"/>
      <c r="AG224" s="14" t="n"/>
      <c r="AI224">
        <f>IF($C224="","",IF(COUNTIF($C$2:$C224,$C224)=1,1,0))</f>
        <v/>
      </c>
      <c r="AJ224">
        <f>IF($AI224=1,SUMPRODUCT(--($AM$2:$AM$7001&lt;$AM224))+1,"")</f>
        <v/>
      </c>
      <c r="AK224">
        <f>IF($C224="","",IF(OR($P224=TRUE(),$P224="TRUE"),1,0))</f>
        <v/>
      </c>
      <c r="AL224">
        <f>IF($C224="","",IF(AND($V224="Yes",SUMPRODUCT((LEN(Settings!$F$6:$F$13)&gt;0)*ISNUMBER(SEARCH(Settings!$F$6:$F$13,$O224)))=0),1,0))</f>
        <v/>
      </c>
      <c r="AM224">
        <f>IF($AI224=1,IFERROR(IF(VALUE($C224)&lt;100000000,VALUE($C224),1000000000),IFERROR(IF(VALUE(MID($C224,2,20))&lt;100000000,VALUE(MID($C224,2,20)),1000000000),1000000000))+ROW()/100000,"")</f>
        <v/>
      </c>
    </row>
    <row r="225">
      <c r="E225" s="14" t="n"/>
      <c r="M225" s="8">
        <f>IF($C225="","",L225*T225/100)</f>
        <v/>
      </c>
      <c r="S225" s="8" t="n"/>
      <c r="T225" s="8" t="n"/>
      <c r="W225">
        <f>IF($C225="","",IF($AL225=1,0,IF($AK225=1,Settings!$C$6,Settings!$C$7))*100)</f>
        <v/>
      </c>
      <c r="X225" s="8">
        <f>IF($C225="","",T225*W225/100)</f>
        <v/>
      </c>
      <c r="Y225" s="8">
        <f>IF($C225="","",T225-X225)</f>
        <v/>
      </c>
      <c r="Z225" s="8">
        <f>IF($C225="","",Y225-M225)</f>
        <v/>
      </c>
      <c r="AD225" s="8" t="n"/>
      <c r="AG225" s="14" t="n"/>
      <c r="AI225">
        <f>IF($C225="","",IF(COUNTIF($C$2:$C225,$C225)=1,1,0))</f>
        <v/>
      </c>
      <c r="AJ225">
        <f>IF($AI225=1,SUMPRODUCT(--($AM$2:$AM$7001&lt;$AM225))+1,"")</f>
        <v/>
      </c>
      <c r="AK225">
        <f>IF($C225="","",IF(OR($P225=TRUE(),$P225="TRUE"),1,0))</f>
        <v/>
      </c>
      <c r="AL225">
        <f>IF($C225="","",IF(AND($V225="Yes",SUMPRODUCT((LEN(Settings!$F$6:$F$13)&gt;0)*ISNUMBER(SEARCH(Settings!$F$6:$F$13,$O225)))=0),1,0))</f>
        <v/>
      </c>
      <c r="AM225">
        <f>IF($AI225=1,IFERROR(IF(VALUE($C225)&lt;100000000,VALUE($C225),1000000000),IFERROR(IF(VALUE(MID($C225,2,20))&lt;100000000,VALUE(MID($C225,2,20)),1000000000),1000000000))+ROW()/100000,"")</f>
        <v/>
      </c>
    </row>
    <row r="226">
      <c r="E226" s="14" t="n"/>
      <c r="M226" s="8">
        <f>IF($C226="","",L226*T226/100)</f>
        <v/>
      </c>
      <c r="S226" s="8" t="n"/>
      <c r="T226" s="8" t="n"/>
      <c r="W226">
        <f>IF($C226="","",IF($AL226=1,0,IF($AK226=1,Settings!$C$6,Settings!$C$7))*100)</f>
        <v/>
      </c>
      <c r="X226" s="8">
        <f>IF($C226="","",T226*W226/100)</f>
        <v/>
      </c>
      <c r="Y226" s="8">
        <f>IF($C226="","",T226-X226)</f>
        <v/>
      </c>
      <c r="Z226" s="8">
        <f>IF($C226="","",Y226-M226)</f>
        <v/>
      </c>
      <c r="AD226" s="8" t="n"/>
      <c r="AG226" s="14" t="n"/>
      <c r="AI226">
        <f>IF($C226="","",IF(COUNTIF($C$2:$C226,$C226)=1,1,0))</f>
        <v/>
      </c>
      <c r="AJ226">
        <f>IF($AI226=1,SUMPRODUCT(--($AM$2:$AM$7001&lt;$AM226))+1,"")</f>
        <v/>
      </c>
      <c r="AK226">
        <f>IF($C226="","",IF(OR($P226=TRUE(),$P226="TRUE"),1,0))</f>
        <v/>
      </c>
      <c r="AL226">
        <f>IF($C226="","",IF(AND($V226="Yes",SUMPRODUCT((LEN(Settings!$F$6:$F$13)&gt;0)*ISNUMBER(SEARCH(Settings!$F$6:$F$13,$O226)))=0),1,0))</f>
        <v/>
      </c>
      <c r="AM226">
        <f>IF($AI226=1,IFERROR(IF(VALUE($C226)&lt;100000000,VALUE($C226),1000000000),IFERROR(IF(VALUE(MID($C226,2,20))&lt;100000000,VALUE(MID($C226,2,20)),1000000000),1000000000))+ROW()/100000,"")</f>
        <v/>
      </c>
    </row>
    <row r="227">
      <c r="E227" s="14" t="n"/>
      <c r="M227" s="8">
        <f>IF($C227="","",L227*T227/100)</f>
        <v/>
      </c>
      <c r="S227" s="8" t="n"/>
      <c r="T227" s="8" t="n"/>
      <c r="W227">
        <f>IF($C227="","",IF($AL227=1,0,IF($AK227=1,Settings!$C$6,Settings!$C$7))*100)</f>
        <v/>
      </c>
      <c r="X227" s="8">
        <f>IF($C227="","",T227*W227/100)</f>
        <v/>
      </c>
      <c r="Y227" s="8">
        <f>IF($C227="","",T227-X227)</f>
        <v/>
      </c>
      <c r="Z227" s="8">
        <f>IF($C227="","",Y227-M227)</f>
        <v/>
      </c>
      <c r="AD227" s="8" t="n"/>
      <c r="AG227" s="14" t="n"/>
      <c r="AI227">
        <f>IF($C227="","",IF(COUNTIF($C$2:$C227,$C227)=1,1,0))</f>
        <v/>
      </c>
      <c r="AJ227">
        <f>IF($AI227=1,SUMPRODUCT(--($AM$2:$AM$7001&lt;$AM227))+1,"")</f>
        <v/>
      </c>
      <c r="AK227">
        <f>IF($C227="","",IF(OR($P227=TRUE(),$P227="TRUE"),1,0))</f>
        <v/>
      </c>
      <c r="AL227">
        <f>IF($C227="","",IF(AND($V227="Yes",SUMPRODUCT((LEN(Settings!$F$6:$F$13)&gt;0)*ISNUMBER(SEARCH(Settings!$F$6:$F$13,$O227)))=0),1,0))</f>
        <v/>
      </c>
      <c r="AM227">
        <f>IF($AI227=1,IFERROR(IF(VALUE($C227)&lt;100000000,VALUE($C227),1000000000),IFERROR(IF(VALUE(MID($C227,2,20))&lt;100000000,VALUE(MID($C227,2,20)),1000000000),1000000000))+ROW()/100000,"")</f>
        <v/>
      </c>
    </row>
    <row r="228">
      <c r="E228" s="14" t="n"/>
      <c r="M228" s="8">
        <f>IF($C228="","",L228*T228/100)</f>
        <v/>
      </c>
      <c r="S228" s="8" t="n"/>
      <c r="T228" s="8" t="n"/>
      <c r="W228">
        <f>IF($C228="","",IF($AL228=1,0,IF($AK228=1,Settings!$C$6,Settings!$C$7))*100)</f>
        <v/>
      </c>
      <c r="X228" s="8">
        <f>IF($C228="","",T228*W228/100)</f>
        <v/>
      </c>
      <c r="Y228" s="8">
        <f>IF($C228="","",T228-X228)</f>
        <v/>
      </c>
      <c r="Z228" s="8">
        <f>IF($C228="","",Y228-M228)</f>
        <v/>
      </c>
      <c r="AD228" s="8" t="n"/>
      <c r="AG228" s="14" t="n"/>
      <c r="AI228">
        <f>IF($C228="","",IF(COUNTIF($C$2:$C228,$C228)=1,1,0))</f>
        <v/>
      </c>
      <c r="AJ228">
        <f>IF($AI228=1,SUMPRODUCT(--($AM$2:$AM$7001&lt;$AM228))+1,"")</f>
        <v/>
      </c>
      <c r="AK228">
        <f>IF($C228="","",IF(OR($P228=TRUE(),$P228="TRUE"),1,0))</f>
        <v/>
      </c>
      <c r="AL228">
        <f>IF($C228="","",IF(AND($V228="Yes",SUMPRODUCT((LEN(Settings!$F$6:$F$13)&gt;0)*ISNUMBER(SEARCH(Settings!$F$6:$F$13,$O228)))=0),1,0))</f>
        <v/>
      </c>
      <c r="AM228">
        <f>IF($AI228=1,IFERROR(IF(VALUE($C228)&lt;100000000,VALUE($C228),1000000000),IFERROR(IF(VALUE(MID($C228,2,20))&lt;100000000,VALUE(MID($C228,2,20)),1000000000),1000000000))+ROW()/100000,"")</f>
        <v/>
      </c>
    </row>
    <row r="229">
      <c r="E229" s="14" t="n"/>
      <c r="M229" s="8">
        <f>IF($C229="","",L229*T229/100)</f>
        <v/>
      </c>
      <c r="S229" s="8" t="n"/>
      <c r="T229" s="8" t="n"/>
      <c r="W229">
        <f>IF($C229="","",IF($AL229=1,0,IF($AK229=1,Settings!$C$6,Settings!$C$7))*100)</f>
        <v/>
      </c>
      <c r="X229" s="8">
        <f>IF($C229="","",T229*W229/100)</f>
        <v/>
      </c>
      <c r="Y229" s="8">
        <f>IF($C229="","",T229-X229)</f>
        <v/>
      </c>
      <c r="Z229" s="8">
        <f>IF($C229="","",Y229-M229)</f>
        <v/>
      </c>
      <c r="AD229" s="8" t="n"/>
      <c r="AG229" s="14" t="n"/>
      <c r="AI229">
        <f>IF($C229="","",IF(COUNTIF($C$2:$C229,$C229)=1,1,0))</f>
        <v/>
      </c>
      <c r="AJ229">
        <f>IF($AI229=1,SUMPRODUCT(--($AM$2:$AM$7001&lt;$AM229))+1,"")</f>
        <v/>
      </c>
      <c r="AK229">
        <f>IF($C229="","",IF(OR($P229=TRUE(),$P229="TRUE"),1,0))</f>
        <v/>
      </c>
      <c r="AL229">
        <f>IF($C229="","",IF(AND($V229="Yes",SUMPRODUCT((LEN(Settings!$F$6:$F$13)&gt;0)*ISNUMBER(SEARCH(Settings!$F$6:$F$13,$O229)))=0),1,0))</f>
        <v/>
      </c>
      <c r="AM229">
        <f>IF($AI229=1,IFERROR(IF(VALUE($C229)&lt;100000000,VALUE($C229),1000000000),IFERROR(IF(VALUE(MID($C229,2,20))&lt;100000000,VALUE(MID($C229,2,20)),1000000000),1000000000))+ROW()/100000,"")</f>
        <v/>
      </c>
    </row>
    <row r="230">
      <c r="E230" s="14" t="n"/>
      <c r="M230" s="8">
        <f>IF($C230="","",L230*T230/100)</f>
        <v/>
      </c>
      <c r="S230" s="8" t="n"/>
      <c r="T230" s="8" t="n"/>
      <c r="W230">
        <f>IF($C230="","",IF($AL230=1,0,IF($AK230=1,Settings!$C$6,Settings!$C$7))*100)</f>
        <v/>
      </c>
      <c r="X230" s="8">
        <f>IF($C230="","",T230*W230/100)</f>
        <v/>
      </c>
      <c r="Y230" s="8">
        <f>IF($C230="","",T230-X230)</f>
        <v/>
      </c>
      <c r="Z230" s="8">
        <f>IF($C230="","",Y230-M230)</f>
        <v/>
      </c>
      <c r="AD230" s="8" t="n"/>
      <c r="AG230" s="14" t="n"/>
      <c r="AI230">
        <f>IF($C230="","",IF(COUNTIF($C$2:$C230,$C230)=1,1,0))</f>
        <v/>
      </c>
      <c r="AJ230">
        <f>IF($AI230=1,SUMPRODUCT(--($AM$2:$AM$7001&lt;$AM230))+1,"")</f>
        <v/>
      </c>
      <c r="AK230">
        <f>IF($C230="","",IF(OR($P230=TRUE(),$P230="TRUE"),1,0))</f>
        <v/>
      </c>
      <c r="AL230">
        <f>IF($C230="","",IF(AND($V230="Yes",SUMPRODUCT((LEN(Settings!$F$6:$F$13)&gt;0)*ISNUMBER(SEARCH(Settings!$F$6:$F$13,$O230)))=0),1,0))</f>
        <v/>
      </c>
      <c r="AM230">
        <f>IF($AI230=1,IFERROR(IF(VALUE($C230)&lt;100000000,VALUE($C230),1000000000),IFERROR(IF(VALUE(MID($C230,2,20))&lt;100000000,VALUE(MID($C230,2,20)),1000000000),1000000000))+ROW()/100000,"")</f>
        <v/>
      </c>
    </row>
    <row r="231">
      <c r="E231" s="14" t="n"/>
      <c r="M231" s="8">
        <f>IF($C231="","",L231*T231/100)</f>
        <v/>
      </c>
      <c r="S231" s="8" t="n"/>
      <c r="T231" s="8" t="n"/>
      <c r="W231">
        <f>IF($C231="","",IF($AL231=1,0,IF($AK231=1,Settings!$C$6,Settings!$C$7))*100)</f>
        <v/>
      </c>
      <c r="X231" s="8">
        <f>IF($C231="","",T231*W231/100)</f>
        <v/>
      </c>
      <c r="Y231" s="8">
        <f>IF($C231="","",T231-X231)</f>
        <v/>
      </c>
      <c r="Z231" s="8">
        <f>IF($C231="","",Y231-M231)</f>
        <v/>
      </c>
      <c r="AD231" s="8" t="n"/>
      <c r="AG231" s="14" t="n"/>
      <c r="AI231">
        <f>IF($C231="","",IF(COUNTIF($C$2:$C231,$C231)=1,1,0))</f>
        <v/>
      </c>
      <c r="AJ231">
        <f>IF($AI231=1,SUMPRODUCT(--($AM$2:$AM$7001&lt;$AM231))+1,"")</f>
        <v/>
      </c>
      <c r="AK231">
        <f>IF($C231="","",IF(OR($P231=TRUE(),$P231="TRUE"),1,0))</f>
        <v/>
      </c>
      <c r="AL231">
        <f>IF($C231="","",IF(AND($V231="Yes",SUMPRODUCT((LEN(Settings!$F$6:$F$13)&gt;0)*ISNUMBER(SEARCH(Settings!$F$6:$F$13,$O231)))=0),1,0))</f>
        <v/>
      </c>
      <c r="AM231">
        <f>IF($AI231=1,IFERROR(IF(VALUE($C231)&lt;100000000,VALUE($C231),1000000000),IFERROR(IF(VALUE(MID($C231,2,20))&lt;100000000,VALUE(MID($C231,2,20)),1000000000),1000000000))+ROW()/100000,"")</f>
        <v/>
      </c>
    </row>
    <row r="232">
      <c r="E232" s="14" t="n"/>
      <c r="M232" s="8">
        <f>IF($C232="","",L232*T232/100)</f>
        <v/>
      </c>
      <c r="S232" s="8" t="n"/>
      <c r="T232" s="8" t="n"/>
      <c r="W232">
        <f>IF($C232="","",IF($AL232=1,0,IF($AK232=1,Settings!$C$6,Settings!$C$7))*100)</f>
        <v/>
      </c>
      <c r="X232" s="8">
        <f>IF($C232="","",T232*W232/100)</f>
        <v/>
      </c>
      <c r="Y232" s="8">
        <f>IF($C232="","",T232-X232)</f>
        <v/>
      </c>
      <c r="Z232" s="8">
        <f>IF($C232="","",Y232-M232)</f>
        <v/>
      </c>
      <c r="AD232" s="8" t="n"/>
      <c r="AG232" s="14" t="n"/>
      <c r="AI232">
        <f>IF($C232="","",IF(COUNTIF($C$2:$C232,$C232)=1,1,0))</f>
        <v/>
      </c>
      <c r="AJ232">
        <f>IF($AI232=1,SUMPRODUCT(--($AM$2:$AM$7001&lt;$AM232))+1,"")</f>
        <v/>
      </c>
      <c r="AK232">
        <f>IF($C232="","",IF(OR($P232=TRUE(),$P232="TRUE"),1,0))</f>
        <v/>
      </c>
      <c r="AL232">
        <f>IF($C232="","",IF(AND($V232="Yes",SUMPRODUCT((LEN(Settings!$F$6:$F$13)&gt;0)*ISNUMBER(SEARCH(Settings!$F$6:$F$13,$O232)))=0),1,0))</f>
        <v/>
      </c>
      <c r="AM232">
        <f>IF($AI232=1,IFERROR(IF(VALUE($C232)&lt;100000000,VALUE($C232),1000000000),IFERROR(IF(VALUE(MID($C232,2,20))&lt;100000000,VALUE(MID($C232,2,20)),1000000000),1000000000))+ROW()/100000,"")</f>
        <v/>
      </c>
    </row>
    <row r="233">
      <c r="E233" s="14" t="n"/>
      <c r="M233" s="8">
        <f>IF($C233="","",L233*T233/100)</f>
        <v/>
      </c>
      <c r="S233" s="8" t="n"/>
      <c r="T233" s="8" t="n"/>
      <c r="W233">
        <f>IF($C233="","",IF($AL233=1,0,IF($AK233=1,Settings!$C$6,Settings!$C$7))*100)</f>
        <v/>
      </c>
      <c r="X233" s="8">
        <f>IF($C233="","",T233*W233/100)</f>
        <v/>
      </c>
      <c r="Y233" s="8">
        <f>IF($C233="","",T233-X233)</f>
        <v/>
      </c>
      <c r="Z233" s="8">
        <f>IF($C233="","",Y233-M233)</f>
        <v/>
      </c>
      <c r="AD233" s="8" t="n"/>
      <c r="AG233" s="14" t="n"/>
      <c r="AI233">
        <f>IF($C233="","",IF(COUNTIF($C$2:$C233,$C233)=1,1,0))</f>
        <v/>
      </c>
      <c r="AJ233">
        <f>IF($AI233=1,SUMPRODUCT(--($AM$2:$AM$7001&lt;$AM233))+1,"")</f>
        <v/>
      </c>
      <c r="AK233">
        <f>IF($C233="","",IF(OR($P233=TRUE(),$P233="TRUE"),1,0))</f>
        <v/>
      </c>
      <c r="AL233">
        <f>IF($C233="","",IF(AND($V233="Yes",SUMPRODUCT((LEN(Settings!$F$6:$F$13)&gt;0)*ISNUMBER(SEARCH(Settings!$F$6:$F$13,$O233)))=0),1,0))</f>
        <v/>
      </c>
      <c r="AM233">
        <f>IF($AI233=1,IFERROR(IF(VALUE($C233)&lt;100000000,VALUE($C233),1000000000),IFERROR(IF(VALUE(MID($C233,2,20))&lt;100000000,VALUE(MID($C233,2,20)),1000000000),1000000000))+ROW()/100000,"")</f>
        <v/>
      </c>
    </row>
    <row r="234">
      <c r="E234" s="14" t="n"/>
      <c r="M234" s="8">
        <f>IF($C234="","",L234*T234/100)</f>
        <v/>
      </c>
      <c r="S234" s="8" t="n"/>
      <c r="T234" s="8" t="n"/>
      <c r="W234">
        <f>IF($C234="","",IF($AL234=1,0,IF($AK234=1,Settings!$C$6,Settings!$C$7))*100)</f>
        <v/>
      </c>
      <c r="X234" s="8">
        <f>IF($C234="","",T234*W234/100)</f>
        <v/>
      </c>
      <c r="Y234" s="8">
        <f>IF($C234="","",T234-X234)</f>
        <v/>
      </c>
      <c r="Z234" s="8">
        <f>IF($C234="","",Y234-M234)</f>
        <v/>
      </c>
      <c r="AD234" s="8" t="n"/>
      <c r="AG234" s="14" t="n"/>
      <c r="AI234">
        <f>IF($C234="","",IF(COUNTIF($C$2:$C234,$C234)=1,1,0))</f>
        <v/>
      </c>
      <c r="AJ234">
        <f>IF($AI234=1,SUMPRODUCT(--($AM$2:$AM$7001&lt;$AM234))+1,"")</f>
        <v/>
      </c>
      <c r="AK234">
        <f>IF($C234="","",IF(OR($P234=TRUE(),$P234="TRUE"),1,0))</f>
        <v/>
      </c>
      <c r="AL234">
        <f>IF($C234="","",IF(AND($V234="Yes",SUMPRODUCT((LEN(Settings!$F$6:$F$13)&gt;0)*ISNUMBER(SEARCH(Settings!$F$6:$F$13,$O234)))=0),1,0))</f>
        <v/>
      </c>
      <c r="AM234">
        <f>IF($AI234=1,IFERROR(IF(VALUE($C234)&lt;100000000,VALUE($C234),1000000000),IFERROR(IF(VALUE(MID($C234,2,20))&lt;100000000,VALUE(MID($C234,2,20)),1000000000),1000000000))+ROW()/100000,"")</f>
        <v/>
      </c>
    </row>
    <row r="235">
      <c r="E235" s="14" t="n"/>
      <c r="M235" s="8">
        <f>IF($C235="","",L235*T235/100)</f>
        <v/>
      </c>
      <c r="S235" s="8" t="n"/>
      <c r="T235" s="8" t="n"/>
      <c r="W235">
        <f>IF($C235="","",IF($AL235=1,0,IF($AK235=1,Settings!$C$6,Settings!$C$7))*100)</f>
        <v/>
      </c>
      <c r="X235" s="8">
        <f>IF($C235="","",T235*W235/100)</f>
        <v/>
      </c>
      <c r="Y235" s="8">
        <f>IF($C235="","",T235-X235)</f>
        <v/>
      </c>
      <c r="Z235" s="8">
        <f>IF($C235="","",Y235-M235)</f>
        <v/>
      </c>
      <c r="AD235" s="8" t="n"/>
      <c r="AG235" s="14" t="n"/>
      <c r="AI235">
        <f>IF($C235="","",IF(COUNTIF($C$2:$C235,$C235)=1,1,0))</f>
        <v/>
      </c>
      <c r="AJ235">
        <f>IF($AI235=1,SUMPRODUCT(--($AM$2:$AM$7001&lt;$AM235))+1,"")</f>
        <v/>
      </c>
      <c r="AK235">
        <f>IF($C235="","",IF(OR($P235=TRUE(),$P235="TRUE"),1,0))</f>
        <v/>
      </c>
      <c r="AL235">
        <f>IF($C235="","",IF(AND($V235="Yes",SUMPRODUCT((LEN(Settings!$F$6:$F$13)&gt;0)*ISNUMBER(SEARCH(Settings!$F$6:$F$13,$O235)))=0),1,0))</f>
        <v/>
      </c>
      <c r="AM235">
        <f>IF($AI235=1,IFERROR(IF(VALUE($C235)&lt;100000000,VALUE($C235),1000000000),IFERROR(IF(VALUE(MID($C235,2,20))&lt;100000000,VALUE(MID($C235,2,20)),1000000000),1000000000))+ROW()/100000,"")</f>
        <v/>
      </c>
    </row>
    <row r="236">
      <c r="E236" s="14" t="n"/>
      <c r="M236" s="8">
        <f>IF($C236="","",L236*T236/100)</f>
        <v/>
      </c>
      <c r="S236" s="8" t="n"/>
      <c r="T236" s="8" t="n"/>
      <c r="W236">
        <f>IF($C236="","",IF($AL236=1,0,IF($AK236=1,Settings!$C$6,Settings!$C$7))*100)</f>
        <v/>
      </c>
      <c r="X236" s="8">
        <f>IF($C236="","",T236*W236/100)</f>
        <v/>
      </c>
      <c r="Y236" s="8">
        <f>IF($C236="","",T236-X236)</f>
        <v/>
      </c>
      <c r="Z236" s="8">
        <f>IF($C236="","",Y236-M236)</f>
        <v/>
      </c>
      <c r="AD236" s="8" t="n"/>
      <c r="AG236" s="14" t="n"/>
      <c r="AI236">
        <f>IF($C236="","",IF(COUNTIF($C$2:$C236,$C236)=1,1,0))</f>
        <v/>
      </c>
      <c r="AJ236">
        <f>IF($AI236=1,SUMPRODUCT(--($AM$2:$AM$7001&lt;$AM236))+1,"")</f>
        <v/>
      </c>
      <c r="AK236">
        <f>IF($C236="","",IF(OR($P236=TRUE(),$P236="TRUE"),1,0))</f>
        <v/>
      </c>
      <c r="AL236">
        <f>IF($C236="","",IF(AND($V236="Yes",SUMPRODUCT((LEN(Settings!$F$6:$F$13)&gt;0)*ISNUMBER(SEARCH(Settings!$F$6:$F$13,$O236)))=0),1,0))</f>
        <v/>
      </c>
      <c r="AM236">
        <f>IF($AI236=1,IFERROR(IF(VALUE($C236)&lt;100000000,VALUE($C236),1000000000),IFERROR(IF(VALUE(MID($C236,2,20))&lt;100000000,VALUE(MID($C236,2,20)),1000000000),1000000000))+ROW()/100000,"")</f>
        <v/>
      </c>
    </row>
    <row r="237">
      <c r="E237" s="14" t="n"/>
      <c r="M237" s="8">
        <f>IF($C237="","",L237*T237/100)</f>
        <v/>
      </c>
      <c r="S237" s="8" t="n"/>
      <c r="T237" s="8" t="n"/>
      <c r="W237">
        <f>IF($C237="","",IF($AL237=1,0,IF($AK237=1,Settings!$C$6,Settings!$C$7))*100)</f>
        <v/>
      </c>
      <c r="X237" s="8">
        <f>IF($C237="","",T237*W237/100)</f>
        <v/>
      </c>
      <c r="Y237" s="8">
        <f>IF($C237="","",T237-X237)</f>
        <v/>
      </c>
      <c r="Z237" s="8">
        <f>IF($C237="","",Y237-M237)</f>
        <v/>
      </c>
      <c r="AD237" s="8" t="n"/>
      <c r="AG237" s="14" t="n"/>
      <c r="AI237">
        <f>IF($C237="","",IF(COUNTIF($C$2:$C237,$C237)=1,1,0))</f>
        <v/>
      </c>
      <c r="AJ237">
        <f>IF($AI237=1,SUMPRODUCT(--($AM$2:$AM$7001&lt;$AM237))+1,"")</f>
        <v/>
      </c>
      <c r="AK237">
        <f>IF($C237="","",IF(OR($P237=TRUE(),$P237="TRUE"),1,0))</f>
        <v/>
      </c>
      <c r="AL237">
        <f>IF($C237="","",IF(AND($V237="Yes",SUMPRODUCT((LEN(Settings!$F$6:$F$13)&gt;0)*ISNUMBER(SEARCH(Settings!$F$6:$F$13,$O237)))=0),1,0))</f>
        <v/>
      </c>
      <c r="AM237">
        <f>IF($AI237=1,IFERROR(IF(VALUE($C237)&lt;100000000,VALUE($C237),1000000000),IFERROR(IF(VALUE(MID($C237,2,20))&lt;100000000,VALUE(MID($C237,2,20)),1000000000),1000000000))+ROW()/100000,"")</f>
        <v/>
      </c>
    </row>
    <row r="238">
      <c r="E238" s="14" t="n"/>
      <c r="M238" s="8">
        <f>IF($C238="","",L238*T238/100)</f>
        <v/>
      </c>
      <c r="S238" s="8" t="n"/>
      <c r="T238" s="8" t="n"/>
      <c r="W238">
        <f>IF($C238="","",IF($AL238=1,0,IF($AK238=1,Settings!$C$6,Settings!$C$7))*100)</f>
        <v/>
      </c>
      <c r="X238" s="8">
        <f>IF($C238="","",T238*W238/100)</f>
        <v/>
      </c>
      <c r="Y238" s="8">
        <f>IF($C238="","",T238-X238)</f>
        <v/>
      </c>
      <c r="Z238" s="8">
        <f>IF($C238="","",Y238-M238)</f>
        <v/>
      </c>
      <c r="AD238" s="8" t="n"/>
      <c r="AG238" s="14" t="n"/>
      <c r="AI238">
        <f>IF($C238="","",IF(COUNTIF($C$2:$C238,$C238)=1,1,0))</f>
        <v/>
      </c>
      <c r="AJ238">
        <f>IF($AI238=1,SUMPRODUCT(--($AM$2:$AM$7001&lt;$AM238))+1,"")</f>
        <v/>
      </c>
      <c r="AK238">
        <f>IF($C238="","",IF(OR($P238=TRUE(),$P238="TRUE"),1,0))</f>
        <v/>
      </c>
      <c r="AL238">
        <f>IF($C238="","",IF(AND($V238="Yes",SUMPRODUCT((LEN(Settings!$F$6:$F$13)&gt;0)*ISNUMBER(SEARCH(Settings!$F$6:$F$13,$O238)))=0),1,0))</f>
        <v/>
      </c>
      <c r="AM238">
        <f>IF($AI238=1,IFERROR(IF(VALUE($C238)&lt;100000000,VALUE($C238),1000000000),IFERROR(IF(VALUE(MID($C238,2,20))&lt;100000000,VALUE(MID($C238,2,20)),1000000000),1000000000))+ROW()/100000,"")</f>
        <v/>
      </c>
    </row>
    <row r="239">
      <c r="E239" s="14" t="n"/>
      <c r="M239" s="8">
        <f>IF($C239="","",L239*T239/100)</f>
        <v/>
      </c>
      <c r="S239" s="8" t="n"/>
      <c r="T239" s="8" t="n"/>
      <c r="W239">
        <f>IF($C239="","",IF($AL239=1,0,IF($AK239=1,Settings!$C$6,Settings!$C$7))*100)</f>
        <v/>
      </c>
      <c r="X239" s="8">
        <f>IF($C239="","",T239*W239/100)</f>
        <v/>
      </c>
      <c r="Y239" s="8">
        <f>IF($C239="","",T239-X239)</f>
        <v/>
      </c>
      <c r="Z239" s="8">
        <f>IF($C239="","",Y239-M239)</f>
        <v/>
      </c>
      <c r="AD239" s="8" t="n"/>
      <c r="AG239" s="14" t="n"/>
      <c r="AI239">
        <f>IF($C239="","",IF(COUNTIF($C$2:$C239,$C239)=1,1,0))</f>
        <v/>
      </c>
      <c r="AJ239">
        <f>IF($AI239=1,SUMPRODUCT(--($AM$2:$AM$7001&lt;$AM239))+1,"")</f>
        <v/>
      </c>
      <c r="AK239">
        <f>IF($C239="","",IF(OR($P239=TRUE(),$P239="TRUE"),1,0))</f>
        <v/>
      </c>
      <c r="AL239">
        <f>IF($C239="","",IF(AND($V239="Yes",SUMPRODUCT((LEN(Settings!$F$6:$F$13)&gt;0)*ISNUMBER(SEARCH(Settings!$F$6:$F$13,$O239)))=0),1,0))</f>
        <v/>
      </c>
      <c r="AM239">
        <f>IF($AI239=1,IFERROR(IF(VALUE($C239)&lt;100000000,VALUE($C239),1000000000),IFERROR(IF(VALUE(MID($C239,2,20))&lt;100000000,VALUE(MID($C239,2,20)),1000000000),1000000000))+ROW()/100000,"")</f>
        <v/>
      </c>
    </row>
    <row r="240">
      <c r="E240" s="14" t="n"/>
      <c r="M240" s="8">
        <f>IF($C240="","",L240*T240/100)</f>
        <v/>
      </c>
      <c r="S240" s="8" t="n"/>
      <c r="T240" s="8" t="n"/>
      <c r="W240">
        <f>IF($C240="","",IF($AL240=1,0,IF($AK240=1,Settings!$C$6,Settings!$C$7))*100)</f>
        <v/>
      </c>
      <c r="X240" s="8">
        <f>IF($C240="","",T240*W240/100)</f>
        <v/>
      </c>
      <c r="Y240" s="8">
        <f>IF($C240="","",T240-X240)</f>
        <v/>
      </c>
      <c r="Z240" s="8">
        <f>IF($C240="","",Y240-M240)</f>
        <v/>
      </c>
      <c r="AD240" s="8" t="n"/>
      <c r="AG240" s="14" t="n"/>
      <c r="AI240">
        <f>IF($C240="","",IF(COUNTIF($C$2:$C240,$C240)=1,1,0))</f>
        <v/>
      </c>
      <c r="AJ240">
        <f>IF($AI240=1,SUMPRODUCT(--($AM$2:$AM$7001&lt;$AM240))+1,"")</f>
        <v/>
      </c>
      <c r="AK240">
        <f>IF($C240="","",IF(OR($P240=TRUE(),$P240="TRUE"),1,0))</f>
        <v/>
      </c>
      <c r="AL240">
        <f>IF($C240="","",IF(AND($V240="Yes",SUMPRODUCT((LEN(Settings!$F$6:$F$13)&gt;0)*ISNUMBER(SEARCH(Settings!$F$6:$F$13,$O240)))=0),1,0))</f>
        <v/>
      </c>
      <c r="AM240">
        <f>IF($AI240=1,IFERROR(IF(VALUE($C240)&lt;100000000,VALUE($C240),1000000000),IFERROR(IF(VALUE(MID($C240,2,20))&lt;100000000,VALUE(MID($C240,2,20)),1000000000),1000000000))+ROW()/100000,"")</f>
        <v/>
      </c>
    </row>
    <row r="241">
      <c r="E241" s="14" t="n"/>
      <c r="M241" s="8">
        <f>IF($C241="","",L241*T241/100)</f>
        <v/>
      </c>
      <c r="S241" s="8" t="n"/>
      <c r="T241" s="8" t="n"/>
      <c r="W241">
        <f>IF($C241="","",IF($AL241=1,0,IF($AK241=1,Settings!$C$6,Settings!$C$7))*100)</f>
        <v/>
      </c>
      <c r="X241" s="8">
        <f>IF($C241="","",T241*W241/100)</f>
        <v/>
      </c>
      <c r="Y241" s="8">
        <f>IF($C241="","",T241-X241)</f>
        <v/>
      </c>
      <c r="Z241" s="8">
        <f>IF($C241="","",Y241-M241)</f>
        <v/>
      </c>
      <c r="AD241" s="8" t="n"/>
      <c r="AG241" s="14" t="n"/>
      <c r="AI241">
        <f>IF($C241="","",IF(COUNTIF($C$2:$C241,$C241)=1,1,0))</f>
        <v/>
      </c>
      <c r="AJ241">
        <f>IF($AI241=1,SUMPRODUCT(--($AM$2:$AM$7001&lt;$AM241))+1,"")</f>
        <v/>
      </c>
      <c r="AK241">
        <f>IF($C241="","",IF(OR($P241=TRUE(),$P241="TRUE"),1,0))</f>
        <v/>
      </c>
      <c r="AL241">
        <f>IF($C241="","",IF(AND($V241="Yes",SUMPRODUCT((LEN(Settings!$F$6:$F$13)&gt;0)*ISNUMBER(SEARCH(Settings!$F$6:$F$13,$O241)))=0),1,0))</f>
        <v/>
      </c>
      <c r="AM241">
        <f>IF($AI241=1,IFERROR(IF(VALUE($C241)&lt;100000000,VALUE($C241),1000000000),IFERROR(IF(VALUE(MID($C241,2,20))&lt;100000000,VALUE(MID($C241,2,20)),1000000000),1000000000))+ROW()/100000,"")</f>
        <v/>
      </c>
    </row>
    <row r="242">
      <c r="E242" s="14" t="n"/>
      <c r="M242" s="8">
        <f>IF($C242="","",L242*T242/100)</f>
        <v/>
      </c>
      <c r="S242" s="8" t="n"/>
      <c r="T242" s="8" t="n"/>
      <c r="W242">
        <f>IF($C242="","",IF($AL242=1,0,IF($AK242=1,Settings!$C$6,Settings!$C$7))*100)</f>
        <v/>
      </c>
      <c r="X242" s="8">
        <f>IF($C242="","",T242*W242/100)</f>
        <v/>
      </c>
      <c r="Y242" s="8">
        <f>IF($C242="","",T242-X242)</f>
        <v/>
      </c>
      <c r="Z242" s="8">
        <f>IF($C242="","",Y242-M242)</f>
        <v/>
      </c>
      <c r="AD242" s="8" t="n"/>
      <c r="AG242" s="14" t="n"/>
      <c r="AI242">
        <f>IF($C242="","",IF(COUNTIF($C$2:$C242,$C242)=1,1,0))</f>
        <v/>
      </c>
      <c r="AJ242">
        <f>IF($AI242=1,SUMPRODUCT(--($AM$2:$AM$7001&lt;$AM242))+1,"")</f>
        <v/>
      </c>
      <c r="AK242">
        <f>IF($C242="","",IF(OR($P242=TRUE(),$P242="TRUE"),1,0))</f>
        <v/>
      </c>
      <c r="AL242">
        <f>IF($C242="","",IF(AND($V242="Yes",SUMPRODUCT((LEN(Settings!$F$6:$F$13)&gt;0)*ISNUMBER(SEARCH(Settings!$F$6:$F$13,$O242)))=0),1,0))</f>
        <v/>
      </c>
      <c r="AM242">
        <f>IF($AI242=1,IFERROR(IF(VALUE($C242)&lt;100000000,VALUE($C242),1000000000),IFERROR(IF(VALUE(MID($C242,2,20))&lt;100000000,VALUE(MID($C242,2,20)),1000000000),1000000000))+ROW()/100000,"")</f>
        <v/>
      </c>
    </row>
    <row r="243">
      <c r="E243" s="14" t="n"/>
      <c r="M243" s="8">
        <f>IF($C243="","",L243*T243/100)</f>
        <v/>
      </c>
      <c r="S243" s="8" t="n"/>
      <c r="T243" s="8" t="n"/>
      <c r="W243">
        <f>IF($C243="","",IF($AL243=1,0,IF($AK243=1,Settings!$C$6,Settings!$C$7))*100)</f>
        <v/>
      </c>
      <c r="X243" s="8">
        <f>IF($C243="","",T243*W243/100)</f>
        <v/>
      </c>
      <c r="Y243" s="8">
        <f>IF($C243="","",T243-X243)</f>
        <v/>
      </c>
      <c r="Z243" s="8">
        <f>IF($C243="","",Y243-M243)</f>
        <v/>
      </c>
      <c r="AD243" s="8" t="n"/>
      <c r="AG243" s="14" t="n"/>
      <c r="AI243">
        <f>IF($C243="","",IF(COUNTIF($C$2:$C243,$C243)=1,1,0))</f>
        <v/>
      </c>
      <c r="AJ243">
        <f>IF($AI243=1,SUMPRODUCT(--($AM$2:$AM$7001&lt;$AM243))+1,"")</f>
        <v/>
      </c>
      <c r="AK243">
        <f>IF($C243="","",IF(OR($P243=TRUE(),$P243="TRUE"),1,0))</f>
        <v/>
      </c>
      <c r="AL243">
        <f>IF($C243="","",IF(AND($V243="Yes",SUMPRODUCT((LEN(Settings!$F$6:$F$13)&gt;0)*ISNUMBER(SEARCH(Settings!$F$6:$F$13,$O243)))=0),1,0))</f>
        <v/>
      </c>
      <c r="AM243">
        <f>IF($AI243=1,IFERROR(IF(VALUE($C243)&lt;100000000,VALUE($C243),1000000000),IFERROR(IF(VALUE(MID($C243,2,20))&lt;100000000,VALUE(MID($C243,2,20)),1000000000),1000000000))+ROW()/100000,"")</f>
        <v/>
      </c>
    </row>
    <row r="244">
      <c r="E244" s="14" t="n"/>
      <c r="M244" s="8">
        <f>IF($C244="","",L244*T244/100)</f>
        <v/>
      </c>
      <c r="S244" s="8" t="n"/>
      <c r="T244" s="8" t="n"/>
      <c r="W244">
        <f>IF($C244="","",IF($AL244=1,0,IF($AK244=1,Settings!$C$6,Settings!$C$7))*100)</f>
        <v/>
      </c>
      <c r="X244" s="8">
        <f>IF($C244="","",T244*W244/100)</f>
        <v/>
      </c>
      <c r="Y244" s="8">
        <f>IF($C244="","",T244-X244)</f>
        <v/>
      </c>
      <c r="Z244" s="8">
        <f>IF($C244="","",Y244-M244)</f>
        <v/>
      </c>
      <c r="AD244" s="8" t="n"/>
      <c r="AG244" s="14" t="n"/>
      <c r="AI244">
        <f>IF($C244="","",IF(COUNTIF($C$2:$C244,$C244)=1,1,0))</f>
        <v/>
      </c>
      <c r="AJ244">
        <f>IF($AI244=1,SUMPRODUCT(--($AM$2:$AM$7001&lt;$AM244))+1,"")</f>
        <v/>
      </c>
      <c r="AK244">
        <f>IF($C244="","",IF(OR($P244=TRUE(),$P244="TRUE"),1,0))</f>
        <v/>
      </c>
      <c r="AL244">
        <f>IF($C244="","",IF(AND($V244="Yes",SUMPRODUCT((LEN(Settings!$F$6:$F$13)&gt;0)*ISNUMBER(SEARCH(Settings!$F$6:$F$13,$O244)))=0),1,0))</f>
        <v/>
      </c>
      <c r="AM244">
        <f>IF($AI244=1,IFERROR(IF(VALUE($C244)&lt;100000000,VALUE($C244),1000000000),IFERROR(IF(VALUE(MID($C244,2,20))&lt;100000000,VALUE(MID($C244,2,20)),1000000000),1000000000))+ROW()/100000,"")</f>
        <v/>
      </c>
    </row>
    <row r="245">
      <c r="E245" s="14" t="n"/>
      <c r="M245" s="8">
        <f>IF($C245="","",L245*T245/100)</f>
        <v/>
      </c>
      <c r="S245" s="8" t="n"/>
      <c r="T245" s="8" t="n"/>
      <c r="W245">
        <f>IF($C245="","",IF($AL245=1,0,IF($AK245=1,Settings!$C$6,Settings!$C$7))*100)</f>
        <v/>
      </c>
      <c r="X245" s="8">
        <f>IF($C245="","",T245*W245/100)</f>
        <v/>
      </c>
      <c r="Y245" s="8">
        <f>IF($C245="","",T245-X245)</f>
        <v/>
      </c>
      <c r="Z245" s="8">
        <f>IF($C245="","",Y245-M245)</f>
        <v/>
      </c>
      <c r="AD245" s="8" t="n"/>
      <c r="AG245" s="14" t="n"/>
      <c r="AI245">
        <f>IF($C245="","",IF(COUNTIF($C$2:$C245,$C245)=1,1,0))</f>
        <v/>
      </c>
      <c r="AJ245">
        <f>IF($AI245=1,SUMPRODUCT(--($AM$2:$AM$7001&lt;$AM245))+1,"")</f>
        <v/>
      </c>
      <c r="AK245">
        <f>IF($C245="","",IF(OR($P245=TRUE(),$P245="TRUE"),1,0))</f>
        <v/>
      </c>
      <c r="AL245">
        <f>IF($C245="","",IF(AND($V245="Yes",SUMPRODUCT((LEN(Settings!$F$6:$F$13)&gt;0)*ISNUMBER(SEARCH(Settings!$F$6:$F$13,$O245)))=0),1,0))</f>
        <v/>
      </c>
      <c r="AM245">
        <f>IF($AI245=1,IFERROR(IF(VALUE($C245)&lt;100000000,VALUE($C245),1000000000),IFERROR(IF(VALUE(MID($C245,2,20))&lt;100000000,VALUE(MID($C245,2,20)),1000000000),1000000000))+ROW()/100000,"")</f>
        <v/>
      </c>
    </row>
    <row r="246">
      <c r="E246" s="14" t="n"/>
      <c r="M246" s="8">
        <f>IF($C246="","",L246*T246/100)</f>
        <v/>
      </c>
      <c r="S246" s="8" t="n"/>
      <c r="T246" s="8" t="n"/>
      <c r="W246">
        <f>IF($C246="","",IF($AL246=1,0,IF($AK246=1,Settings!$C$6,Settings!$C$7))*100)</f>
        <v/>
      </c>
      <c r="X246" s="8">
        <f>IF($C246="","",T246*W246/100)</f>
        <v/>
      </c>
      <c r="Y246" s="8">
        <f>IF($C246="","",T246-X246)</f>
        <v/>
      </c>
      <c r="Z246" s="8">
        <f>IF($C246="","",Y246-M246)</f>
        <v/>
      </c>
      <c r="AD246" s="8" t="n"/>
      <c r="AG246" s="14" t="n"/>
      <c r="AI246">
        <f>IF($C246="","",IF(COUNTIF($C$2:$C246,$C246)=1,1,0))</f>
        <v/>
      </c>
      <c r="AJ246">
        <f>IF($AI246=1,SUMPRODUCT(--($AM$2:$AM$7001&lt;$AM246))+1,"")</f>
        <v/>
      </c>
      <c r="AK246">
        <f>IF($C246="","",IF(OR($P246=TRUE(),$P246="TRUE"),1,0))</f>
        <v/>
      </c>
      <c r="AL246">
        <f>IF($C246="","",IF(AND($V246="Yes",SUMPRODUCT((LEN(Settings!$F$6:$F$13)&gt;0)*ISNUMBER(SEARCH(Settings!$F$6:$F$13,$O246)))=0),1,0))</f>
        <v/>
      </c>
      <c r="AM246">
        <f>IF($AI246=1,IFERROR(IF(VALUE($C246)&lt;100000000,VALUE($C246),1000000000),IFERROR(IF(VALUE(MID($C246,2,20))&lt;100000000,VALUE(MID($C246,2,20)),1000000000),1000000000))+ROW()/100000,"")</f>
        <v/>
      </c>
    </row>
    <row r="247">
      <c r="E247" s="14" t="n"/>
      <c r="M247" s="8">
        <f>IF($C247="","",L247*T247/100)</f>
        <v/>
      </c>
      <c r="S247" s="8" t="n"/>
      <c r="T247" s="8" t="n"/>
      <c r="W247">
        <f>IF($C247="","",IF($AL247=1,0,IF($AK247=1,Settings!$C$6,Settings!$C$7))*100)</f>
        <v/>
      </c>
      <c r="X247" s="8">
        <f>IF($C247="","",T247*W247/100)</f>
        <v/>
      </c>
      <c r="Y247" s="8">
        <f>IF($C247="","",T247-X247)</f>
        <v/>
      </c>
      <c r="Z247" s="8">
        <f>IF($C247="","",Y247-M247)</f>
        <v/>
      </c>
      <c r="AD247" s="8" t="n"/>
      <c r="AG247" s="14" t="n"/>
      <c r="AI247">
        <f>IF($C247="","",IF(COUNTIF($C$2:$C247,$C247)=1,1,0))</f>
        <v/>
      </c>
      <c r="AJ247">
        <f>IF($AI247=1,SUMPRODUCT(--($AM$2:$AM$7001&lt;$AM247))+1,"")</f>
        <v/>
      </c>
      <c r="AK247">
        <f>IF($C247="","",IF(OR($P247=TRUE(),$P247="TRUE"),1,0))</f>
        <v/>
      </c>
      <c r="AL247">
        <f>IF($C247="","",IF(AND($V247="Yes",SUMPRODUCT((LEN(Settings!$F$6:$F$13)&gt;0)*ISNUMBER(SEARCH(Settings!$F$6:$F$13,$O247)))=0),1,0))</f>
        <v/>
      </c>
      <c r="AM247">
        <f>IF($AI247=1,IFERROR(IF(VALUE($C247)&lt;100000000,VALUE($C247),1000000000),IFERROR(IF(VALUE(MID($C247,2,20))&lt;100000000,VALUE(MID($C247,2,20)),1000000000),1000000000))+ROW()/100000,"")</f>
        <v/>
      </c>
    </row>
    <row r="248">
      <c r="E248" s="14" t="n"/>
      <c r="M248" s="8">
        <f>IF($C248="","",L248*T248/100)</f>
        <v/>
      </c>
      <c r="S248" s="8" t="n"/>
      <c r="T248" s="8" t="n"/>
      <c r="W248">
        <f>IF($C248="","",IF($AL248=1,0,IF($AK248=1,Settings!$C$6,Settings!$C$7))*100)</f>
        <v/>
      </c>
      <c r="X248" s="8">
        <f>IF($C248="","",T248*W248/100)</f>
        <v/>
      </c>
      <c r="Y248" s="8">
        <f>IF($C248="","",T248-X248)</f>
        <v/>
      </c>
      <c r="Z248" s="8">
        <f>IF($C248="","",Y248-M248)</f>
        <v/>
      </c>
      <c r="AD248" s="8" t="n"/>
      <c r="AG248" s="14" t="n"/>
      <c r="AI248">
        <f>IF($C248="","",IF(COUNTIF($C$2:$C248,$C248)=1,1,0))</f>
        <v/>
      </c>
      <c r="AJ248">
        <f>IF($AI248=1,SUMPRODUCT(--($AM$2:$AM$7001&lt;$AM248))+1,"")</f>
        <v/>
      </c>
      <c r="AK248">
        <f>IF($C248="","",IF(OR($P248=TRUE(),$P248="TRUE"),1,0))</f>
        <v/>
      </c>
      <c r="AL248">
        <f>IF($C248="","",IF(AND($V248="Yes",SUMPRODUCT((LEN(Settings!$F$6:$F$13)&gt;0)*ISNUMBER(SEARCH(Settings!$F$6:$F$13,$O248)))=0),1,0))</f>
        <v/>
      </c>
      <c r="AM248">
        <f>IF($AI248=1,IFERROR(IF(VALUE($C248)&lt;100000000,VALUE($C248),1000000000),IFERROR(IF(VALUE(MID($C248,2,20))&lt;100000000,VALUE(MID($C248,2,20)),1000000000),1000000000))+ROW()/100000,"")</f>
        <v/>
      </c>
    </row>
    <row r="249">
      <c r="E249" s="14" t="n"/>
      <c r="M249" s="8">
        <f>IF($C249="","",L249*T249/100)</f>
        <v/>
      </c>
      <c r="S249" s="8" t="n"/>
      <c r="T249" s="8" t="n"/>
      <c r="W249">
        <f>IF($C249="","",IF($AL249=1,0,IF($AK249=1,Settings!$C$6,Settings!$C$7))*100)</f>
        <v/>
      </c>
      <c r="X249" s="8">
        <f>IF($C249="","",T249*W249/100)</f>
        <v/>
      </c>
      <c r="Y249" s="8">
        <f>IF($C249="","",T249-X249)</f>
        <v/>
      </c>
      <c r="Z249" s="8">
        <f>IF($C249="","",Y249-M249)</f>
        <v/>
      </c>
      <c r="AD249" s="8" t="n"/>
      <c r="AG249" s="14" t="n"/>
      <c r="AI249">
        <f>IF($C249="","",IF(COUNTIF($C$2:$C249,$C249)=1,1,0))</f>
        <v/>
      </c>
      <c r="AJ249">
        <f>IF($AI249=1,SUMPRODUCT(--($AM$2:$AM$7001&lt;$AM249))+1,"")</f>
        <v/>
      </c>
      <c r="AK249">
        <f>IF($C249="","",IF(OR($P249=TRUE(),$P249="TRUE"),1,0))</f>
        <v/>
      </c>
      <c r="AL249">
        <f>IF($C249="","",IF(AND($V249="Yes",SUMPRODUCT((LEN(Settings!$F$6:$F$13)&gt;0)*ISNUMBER(SEARCH(Settings!$F$6:$F$13,$O249)))=0),1,0))</f>
        <v/>
      </c>
      <c r="AM249">
        <f>IF($AI249=1,IFERROR(IF(VALUE($C249)&lt;100000000,VALUE($C249),1000000000),IFERROR(IF(VALUE(MID($C249,2,20))&lt;100000000,VALUE(MID($C249,2,20)),1000000000),1000000000))+ROW()/100000,"")</f>
        <v/>
      </c>
    </row>
    <row r="250">
      <c r="E250" s="14" t="n"/>
      <c r="M250" s="8">
        <f>IF($C250="","",L250*T250/100)</f>
        <v/>
      </c>
      <c r="S250" s="8" t="n"/>
      <c r="T250" s="8" t="n"/>
      <c r="W250">
        <f>IF($C250="","",IF($AL250=1,0,IF($AK250=1,Settings!$C$6,Settings!$C$7))*100)</f>
        <v/>
      </c>
      <c r="X250" s="8">
        <f>IF($C250="","",T250*W250/100)</f>
        <v/>
      </c>
      <c r="Y250" s="8">
        <f>IF($C250="","",T250-X250)</f>
        <v/>
      </c>
      <c r="Z250" s="8">
        <f>IF($C250="","",Y250-M250)</f>
        <v/>
      </c>
      <c r="AD250" s="8" t="n"/>
      <c r="AG250" s="14" t="n"/>
      <c r="AI250">
        <f>IF($C250="","",IF(COUNTIF($C$2:$C250,$C250)=1,1,0))</f>
        <v/>
      </c>
      <c r="AJ250">
        <f>IF($AI250=1,SUMPRODUCT(--($AM$2:$AM$7001&lt;$AM250))+1,"")</f>
        <v/>
      </c>
      <c r="AK250">
        <f>IF($C250="","",IF(OR($P250=TRUE(),$P250="TRUE"),1,0))</f>
        <v/>
      </c>
      <c r="AL250">
        <f>IF($C250="","",IF(AND($V250="Yes",SUMPRODUCT((LEN(Settings!$F$6:$F$13)&gt;0)*ISNUMBER(SEARCH(Settings!$F$6:$F$13,$O250)))=0),1,0))</f>
        <v/>
      </c>
      <c r="AM250">
        <f>IF($AI250=1,IFERROR(IF(VALUE($C250)&lt;100000000,VALUE($C250),1000000000),IFERROR(IF(VALUE(MID($C250,2,20))&lt;100000000,VALUE(MID($C250,2,20)),1000000000),1000000000))+ROW()/100000,"")</f>
        <v/>
      </c>
    </row>
    <row r="251">
      <c r="E251" s="14" t="n"/>
      <c r="M251" s="8">
        <f>IF($C251="","",L251*T251/100)</f>
        <v/>
      </c>
      <c r="S251" s="8" t="n"/>
      <c r="T251" s="8" t="n"/>
      <c r="W251">
        <f>IF($C251="","",IF($AL251=1,0,IF($AK251=1,Settings!$C$6,Settings!$C$7))*100)</f>
        <v/>
      </c>
      <c r="X251" s="8">
        <f>IF($C251="","",T251*W251/100)</f>
        <v/>
      </c>
      <c r="Y251" s="8">
        <f>IF($C251="","",T251-X251)</f>
        <v/>
      </c>
      <c r="Z251" s="8">
        <f>IF($C251="","",Y251-M251)</f>
        <v/>
      </c>
      <c r="AD251" s="8" t="n"/>
      <c r="AG251" s="14" t="n"/>
      <c r="AI251">
        <f>IF($C251="","",IF(COUNTIF($C$2:$C251,$C251)=1,1,0))</f>
        <v/>
      </c>
      <c r="AJ251">
        <f>IF($AI251=1,SUMPRODUCT(--($AM$2:$AM$7001&lt;$AM251))+1,"")</f>
        <v/>
      </c>
      <c r="AK251">
        <f>IF($C251="","",IF(OR($P251=TRUE(),$P251="TRUE"),1,0))</f>
        <v/>
      </c>
      <c r="AL251">
        <f>IF($C251="","",IF(AND($V251="Yes",SUMPRODUCT((LEN(Settings!$F$6:$F$13)&gt;0)*ISNUMBER(SEARCH(Settings!$F$6:$F$13,$O251)))=0),1,0))</f>
        <v/>
      </c>
      <c r="AM251">
        <f>IF($AI251=1,IFERROR(IF(VALUE($C251)&lt;100000000,VALUE($C251),1000000000),IFERROR(IF(VALUE(MID($C251,2,20))&lt;100000000,VALUE(MID($C251,2,20)),1000000000),1000000000))+ROW()/100000,"")</f>
        <v/>
      </c>
    </row>
    <row r="252">
      <c r="E252" s="14" t="n"/>
      <c r="M252" s="8">
        <f>IF($C252="","",L252*T252/100)</f>
        <v/>
      </c>
      <c r="S252" s="8" t="n"/>
      <c r="T252" s="8" t="n"/>
      <c r="W252">
        <f>IF($C252="","",IF($AL252=1,0,IF($AK252=1,Settings!$C$6,Settings!$C$7))*100)</f>
        <v/>
      </c>
      <c r="X252" s="8">
        <f>IF($C252="","",T252*W252/100)</f>
        <v/>
      </c>
      <c r="Y252" s="8">
        <f>IF($C252="","",T252-X252)</f>
        <v/>
      </c>
      <c r="Z252" s="8">
        <f>IF($C252="","",Y252-M252)</f>
        <v/>
      </c>
      <c r="AD252" s="8" t="n"/>
      <c r="AG252" s="14" t="n"/>
      <c r="AI252">
        <f>IF($C252="","",IF(COUNTIF($C$2:$C252,$C252)=1,1,0))</f>
        <v/>
      </c>
      <c r="AJ252">
        <f>IF($AI252=1,SUMPRODUCT(--($AM$2:$AM$7001&lt;$AM252))+1,"")</f>
        <v/>
      </c>
      <c r="AK252">
        <f>IF($C252="","",IF(OR($P252=TRUE(),$P252="TRUE"),1,0))</f>
        <v/>
      </c>
      <c r="AL252">
        <f>IF($C252="","",IF(AND($V252="Yes",SUMPRODUCT((LEN(Settings!$F$6:$F$13)&gt;0)*ISNUMBER(SEARCH(Settings!$F$6:$F$13,$O252)))=0),1,0))</f>
        <v/>
      </c>
      <c r="AM252">
        <f>IF($AI252=1,IFERROR(IF(VALUE($C252)&lt;100000000,VALUE($C252),1000000000),IFERROR(IF(VALUE(MID($C252,2,20))&lt;100000000,VALUE(MID($C252,2,20)),1000000000),1000000000))+ROW()/100000,"")</f>
        <v/>
      </c>
    </row>
    <row r="253">
      <c r="E253" s="14" t="n"/>
      <c r="M253" s="8">
        <f>IF($C253="","",L253*T253/100)</f>
        <v/>
      </c>
      <c r="S253" s="8" t="n"/>
      <c r="T253" s="8" t="n"/>
      <c r="W253">
        <f>IF($C253="","",IF($AL253=1,0,IF($AK253=1,Settings!$C$6,Settings!$C$7))*100)</f>
        <v/>
      </c>
      <c r="X253" s="8">
        <f>IF($C253="","",T253*W253/100)</f>
        <v/>
      </c>
      <c r="Y253" s="8">
        <f>IF($C253="","",T253-X253)</f>
        <v/>
      </c>
      <c r="Z253" s="8">
        <f>IF($C253="","",Y253-M253)</f>
        <v/>
      </c>
      <c r="AD253" s="8" t="n"/>
      <c r="AG253" s="14" t="n"/>
      <c r="AI253">
        <f>IF($C253="","",IF(COUNTIF($C$2:$C253,$C253)=1,1,0))</f>
        <v/>
      </c>
      <c r="AJ253">
        <f>IF($AI253=1,SUMPRODUCT(--($AM$2:$AM$7001&lt;$AM253))+1,"")</f>
        <v/>
      </c>
      <c r="AK253">
        <f>IF($C253="","",IF(OR($P253=TRUE(),$P253="TRUE"),1,0))</f>
        <v/>
      </c>
      <c r="AL253">
        <f>IF($C253="","",IF(AND($V253="Yes",SUMPRODUCT((LEN(Settings!$F$6:$F$13)&gt;0)*ISNUMBER(SEARCH(Settings!$F$6:$F$13,$O253)))=0),1,0))</f>
        <v/>
      </c>
      <c r="AM253">
        <f>IF($AI253=1,IFERROR(IF(VALUE($C253)&lt;100000000,VALUE($C253),1000000000),IFERROR(IF(VALUE(MID($C253,2,20))&lt;100000000,VALUE(MID($C253,2,20)),1000000000),1000000000))+ROW()/100000,"")</f>
        <v/>
      </c>
    </row>
    <row r="254">
      <c r="E254" s="14" t="n"/>
      <c r="M254" s="8">
        <f>IF($C254="","",L254*T254/100)</f>
        <v/>
      </c>
      <c r="S254" s="8" t="n"/>
      <c r="T254" s="8" t="n"/>
      <c r="W254">
        <f>IF($C254="","",IF($AL254=1,0,IF($AK254=1,Settings!$C$6,Settings!$C$7))*100)</f>
        <v/>
      </c>
      <c r="X254" s="8">
        <f>IF($C254="","",T254*W254/100)</f>
        <v/>
      </c>
      <c r="Y254" s="8">
        <f>IF($C254="","",T254-X254)</f>
        <v/>
      </c>
      <c r="Z254" s="8">
        <f>IF($C254="","",Y254-M254)</f>
        <v/>
      </c>
      <c r="AD254" s="8" t="n"/>
      <c r="AG254" s="14" t="n"/>
      <c r="AI254">
        <f>IF($C254="","",IF(COUNTIF($C$2:$C254,$C254)=1,1,0))</f>
        <v/>
      </c>
      <c r="AJ254">
        <f>IF($AI254=1,SUMPRODUCT(--($AM$2:$AM$7001&lt;$AM254))+1,"")</f>
        <v/>
      </c>
      <c r="AK254">
        <f>IF($C254="","",IF(OR($P254=TRUE(),$P254="TRUE"),1,0))</f>
        <v/>
      </c>
      <c r="AL254">
        <f>IF($C254="","",IF(AND($V254="Yes",SUMPRODUCT((LEN(Settings!$F$6:$F$13)&gt;0)*ISNUMBER(SEARCH(Settings!$F$6:$F$13,$O254)))=0),1,0))</f>
        <v/>
      </c>
      <c r="AM254">
        <f>IF($AI254=1,IFERROR(IF(VALUE($C254)&lt;100000000,VALUE($C254),1000000000),IFERROR(IF(VALUE(MID($C254,2,20))&lt;100000000,VALUE(MID($C254,2,20)),1000000000),1000000000))+ROW()/100000,"")</f>
        <v/>
      </c>
    </row>
    <row r="255">
      <c r="E255" s="14" t="n"/>
      <c r="M255" s="8">
        <f>IF($C255="","",L255*T255/100)</f>
        <v/>
      </c>
      <c r="S255" s="8" t="n"/>
      <c r="T255" s="8" t="n"/>
      <c r="W255">
        <f>IF($C255="","",IF($AL255=1,0,IF($AK255=1,Settings!$C$6,Settings!$C$7))*100)</f>
        <v/>
      </c>
      <c r="X255" s="8">
        <f>IF($C255="","",T255*W255/100)</f>
        <v/>
      </c>
      <c r="Y255" s="8">
        <f>IF($C255="","",T255-X255)</f>
        <v/>
      </c>
      <c r="Z255" s="8">
        <f>IF($C255="","",Y255-M255)</f>
        <v/>
      </c>
      <c r="AD255" s="8" t="n"/>
      <c r="AG255" s="14" t="n"/>
      <c r="AI255">
        <f>IF($C255="","",IF(COUNTIF($C$2:$C255,$C255)=1,1,0))</f>
        <v/>
      </c>
      <c r="AJ255">
        <f>IF($AI255=1,SUMPRODUCT(--($AM$2:$AM$7001&lt;$AM255))+1,"")</f>
        <v/>
      </c>
      <c r="AK255">
        <f>IF($C255="","",IF(OR($P255=TRUE(),$P255="TRUE"),1,0))</f>
        <v/>
      </c>
      <c r="AL255">
        <f>IF($C255="","",IF(AND($V255="Yes",SUMPRODUCT((LEN(Settings!$F$6:$F$13)&gt;0)*ISNUMBER(SEARCH(Settings!$F$6:$F$13,$O255)))=0),1,0))</f>
        <v/>
      </c>
      <c r="AM255">
        <f>IF($AI255=1,IFERROR(IF(VALUE($C255)&lt;100000000,VALUE($C255),1000000000),IFERROR(IF(VALUE(MID($C255,2,20))&lt;100000000,VALUE(MID($C255,2,20)),1000000000),1000000000))+ROW()/100000,"")</f>
        <v/>
      </c>
    </row>
    <row r="256">
      <c r="E256" s="14" t="n"/>
      <c r="M256" s="8">
        <f>IF($C256="","",L256*T256/100)</f>
        <v/>
      </c>
      <c r="S256" s="8" t="n"/>
      <c r="T256" s="8" t="n"/>
      <c r="W256">
        <f>IF($C256="","",IF($AL256=1,0,IF($AK256=1,Settings!$C$6,Settings!$C$7))*100)</f>
        <v/>
      </c>
      <c r="X256" s="8">
        <f>IF($C256="","",T256*W256/100)</f>
        <v/>
      </c>
      <c r="Y256" s="8">
        <f>IF($C256="","",T256-X256)</f>
        <v/>
      </c>
      <c r="Z256" s="8">
        <f>IF($C256="","",Y256-M256)</f>
        <v/>
      </c>
      <c r="AD256" s="8" t="n"/>
      <c r="AG256" s="14" t="n"/>
      <c r="AI256">
        <f>IF($C256="","",IF(COUNTIF($C$2:$C256,$C256)=1,1,0))</f>
        <v/>
      </c>
      <c r="AJ256">
        <f>IF($AI256=1,SUMPRODUCT(--($AM$2:$AM$7001&lt;$AM256))+1,"")</f>
        <v/>
      </c>
      <c r="AK256">
        <f>IF($C256="","",IF(OR($P256=TRUE(),$P256="TRUE"),1,0))</f>
        <v/>
      </c>
      <c r="AL256">
        <f>IF($C256="","",IF(AND($V256="Yes",SUMPRODUCT((LEN(Settings!$F$6:$F$13)&gt;0)*ISNUMBER(SEARCH(Settings!$F$6:$F$13,$O256)))=0),1,0))</f>
        <v/>
      </c>
      <c r="AM256">
        <f>IF($AI256=1,IFERROR(IF(VALUE($C256)&lt;100000000,VALUE($C256),1000000000),IFERROR(IF(VALUE(MID($C256,2,20))&lt;100000000,VALUE(MID($C256,2,20)),1000000000),1000000000))+ROW()/100000,"")</f>
        <v/>
      </c>
    </row>
    <row r="257">
      <c r="E257" s="14" t="n"/>
      <c r="M257" s="8">
        <f>IF($C257="","",L257*T257/100)</f>
        <v/>
      </c>
      <c r="S257" s="8" t="n"/>
      <c r="T257" s="8" t="n"/>
      <c r="W257">
        <f>IF($C257="","",IF($AL257=1,0,IF($AK257=1,Settings!$C$6,Settings!$C$7))*100)</f>
        <v/>
      </c>
      <c r="X257" s="8">
        <f>IF($C257="","",T257*W257/100)</f>
        <v/>
      </c>
      <c r="Y257" s="8">
        <f>IF($C257="","",T257-X257)</f>
        <v/>
      </c>
      <c r="Z257" s="8">
        <f>IF($C257="","",Y257-M257)</f>
        <v/>
      </c>
      <c r="AD257" s="8" t="n"/>
      <c r="AG257" s="14" t="n"/>
      <c r="AI257">
        <f>IF($C257="","",IF(COUNTIF($C$2:$C257,$C257)=1,1,0))</f>
        <v/>
      </c>
      <c r="AJ257">
        <f>IF($AI257=1,SUMPRODUCT(--($AM$2:$AM$7001&lt;$AM257))+1,"")</f>
        <v/>
      </c>
      <c r="AK257">
        <f>IF($C257="","",IF(OR($P257=TRUE(),$P257="TRUE"),1,0))</f>
        <v/>
      </c>
      <c r="AL257">
        <f>IF($C257="","",IF(AND($V257="Yes",SUMPRODUCT((LEN(Settings!$F$6:$F$13)&gt;0)*ISNUMBER(SEARCH(Settings!$F$6:$F$13,$O257)))=0),1,0))</f>
        <v/>
      </c>
      <c r="AM257">
        <f>IF($AI257=1,IFERROR(IF(VALUE($C257)&lt;100000000,VALUE($C257),1000000000),IFERROR(IF(VALUE(MID($C257,2,20))&lt;100000000,VALUE(MID($C257,2,20)),1000000000),1000000000))+ROW()/100000,"")</f>
        <v/>
      </c>
    </row>
    <row r="258">
      <c r="E258" s="14" t="n"/>
      <c r="M258" s="8">
        <f>IF($C258="","",L258*T258/100)</f>
        <v/>
      </c>
      <c r="S258" s="8" t="n"/>
      <c r="T258" s="8" t="n"/>
      <c r="W258">
        <f>IF($C258="","",IF($AL258=1,0,IF($AK258=1,Settings!$C$6,Settings!$C$7))*100)</f>
        <v/>
      </c>
      <c r="X258" s="8">
        <f>IF($C258="","",T258*W258/100)</f>
        <v/>
      </c>
      <c r="Y258" s="8">
        <f>IF($C258="","",T258-X258)</f>
        <v/>
      </c>
      <c r="Z258" s="8">
        <f>IF($C258="","",Y258-M258)</f>
        <v/>
      </c>
      <c r="AD258" s="8" t="n"/>
      <c r="AG258" s="14" t="n"/>
      <c r="AI258">
        <f>IF($C258="","",IF(COUNTIF($C$2:$C258,$C258)=1,1,0))</f>
        <v/>
      </c>
      <c r="AJ258">
        <f>IF($AI258=1,SUMPRODUCT(--($AM$2:$AM$7001&lt;$AM258))+1,"")</f>
        <v/>
      </c>
      <c r="AK258">
        <f>IF($C258="","",IF(OR($P258=TRUE(),$P258="TRUE"),1,0))</f>
        <v/>
      </c>
      <c r="AL258">
        <f>IF($C258="","",IF(AND($V258="Yes",SUMPRODUCT((LEN(Settings!$F$6:$F$13)&gt;0)*ISNUMBER(SEARCH(Settings!$F$6:$F$13,$O258)))=0),1,0))</f>
        <v/>
      </c>
      <c r="AM258">
        <f>IF($AI258=1,IFERROR(IF(VALUE($C258)&lt;100000000,VALUE($C258),1000000000),IFERROR(IF(VALUE(MID($C258,2,20))&lt;100000000,VALUE(MID($C258,2,20)),1000000000),1000000000))+ROW()/100000,"")</f>
        <v/>
      </c>
    </row>
    <row r="259">
      <c r="E259" s="14" t="n"/>
      <c r="M259" s="8">
        <f>IF($C259="","",L259*T259/100)</f>
        <v/>
      </c>
      <c r="S259" s="8" t="n"/>
      <c r="T259" s="8" t="n"/>
      <c r="W259">
        <f>IF($C259="","",IF($AL259=1,0,IF($AK259=1,Settings!$C$6,Settings!$C$7))*100)</f>
        <v/>
      </c>
      <c r="X259" s="8">
        <f>IF($C259="","",T259*W259/100)</f>
        <v/>
      </c>
      <c r="Y259" s="8">
        <f>IF($C259="","",T259-X259)</f>
        <v/>
      </c>
      <c r="Z259" s="8">
        <f>IF($C259="","",Y259-M259)</f>
        <v/>
      </c>
      <c r="AD259" s="8" t="n"/>
      <c r="AG259" s="14" t="n"/>
      <c r="AI259">
        <f>IF($C259="","",IF(COUNTIF($C$2:$C259,$C259)=1,1,0))</f>
        <v/>
      </c>
      <c r="AJ259">
        <f>IF($AI259=1,SUMPRODUCT(--($AM$2:$AM$7001&lt;$AM259))+1,"")</f>
        <v/>
      </c>
      <c r="AK259">
        <f>IF($C259="","",IF(OR($P259=TRUE(),$P259="TRUE"),1,0))</f>
        <v/>
      </c>
      <c r="AL259">
        <f>IF($C259="","",IF(AND($V259="Yes",SUMPRODUCT((LEN(Settings!$F$6:$F$13)&gt;0)*ISNUMBER(SEARCH(Settings!$F$6:$F$13,$O259)))=0),1,0))</f>
        <v/>
      </c>
      <c r="AM259">
        <f>IF($AI259=1,IFERROR(IF(VALUE($C259)&lt;100000000,VALUE($C259),1000000000),IFERROR(IF(VALUE(MID($C259,2,20))&lt;100000000,VALUE(MID($C259,2,20)),1000000000),1000000000))+ROW()/100000,"")</f>
        <v/>
      </c>
    </row>
    <row r="260">
      <c r="E260" s="14" t="n"/>
      <c r="M260" s="8">
        <f>IF($C260="","",L260*T260/100)</f>
        <v/>
      </c>
      <c r="S260" s="8" t="n"/>
      <c r="T260" s="8" t="n"/>
      <c r="W260">
        <f>IF($C260="","",IF($AL260=1,0,IF($AK260=1,Settings!$C$6,Settings!$C$7))*100)</f>
        <v/>
      </c>
      <c r="X260" s="8">
        <f>IF($C260="","",T260*W260/100)</f>
        <v/>
      </c>
      <c r="Y260" s="8">
        <f>IF($C260="","",T260-X260)</f>
        <v/>
      </c>
      <c r="Z260" s="8">
        <f>IF($C260="","",Y260-M260)</f>
        <v/>
      </c>
      <c r="AD260" s="8" t="n"/>
      <c r="AG260" s="14" t="n"/>
      <c r="AI260">
        <f>IF($C260="","",IF(COUNTIF($C$2:$C260,$C260)=1,1,0))</f>
        <v/>
      </c>
      <c r="AJ260">
        <f>IF($AI260=1,SUMPRODUCT(--($AM$2:$AM$7001&lt;$AM260))+1,"")</f>
        <v/>
      </c>
      <c r="AK260">
        <f>IF($C260="","",IF(OR($P260=TRUE(),$P260="TRUE"),1,0))</f>
        <v/>
      </c>
      <c r="AL260">
        <f>IF($C260="","",IF(AND($V260="Yes",SUMPRODUCT((LEN(Settings!$F$6:$F$13)&gt;0)*ISNUMBER(SEARCH(Settings!$F$6:$F$13,$O260)))=0),1,0))</f>
        <v/>
      </c>
      <c r="AM260">
        <f>IF($AI260=1,IFERROR(IF(VALUE($C260)&lt;100000000,VALUE($C260),1000000000),IFERROR(IF(VALUE(MID($C260,2,20))&lt;100000000,VALUE(MID($C260,2,20)),1000000000),1000000000))+ROW()/100000,"")</f>
        <v/>
      </c>
    </row>
    <row r="261">
      <c r="E261" s="14" t="n"/>
      <c r="M261" s="8">
        <f>IF($C261="","",L261*T261/100)</f>
        <v/>
      </c>
      <c r="S261" s="8" t="n"/>
      <c r="T261" s="8" t="n"/>
      <c r="W261">
        <f>IF($C261="","",IF($AL261=1,0,IF($AK261=1,Settings!$C$6,Settings!$C$7))*100)</f>
        <v/>
      </c>
      <c r="X261" s="8">
        <f>IF($C261="","",T261*W261/100)</f>
        <v/>
      </c>
      <c r="Y261" s="8">
        <f>IF($C261="","",T261-X261)</f>
        <v/>
      </c>
      <c r="Z261" s="8">
        <f>IF($C261="","",Y261-M261)</f>
        <v/>
      </c>
      <c r="AD261" s="8" t="n"/>
      <c r="AG261" s="14" t="n"/>
      <c r="AI261">
        <f>IF($C261="","",IF(COUNTIF($C$2:$C261,$C261)=1,1,0))</f>
        <v/>
      </c>
      <c r="AJ261">
        <f>IF($AI261=1,SUMPRODUCT(--($AM$2:$AM$7001&lt;$AM261))+1,"")</f>
        <v/>
      </c>
      <c r="AK261">
        <f>IF($C261="","",IF(OR($P261=TRUE(),$P261="TRUE"),1,0))</f>
        <v/>
      </c>
      <c r="AL261">
        <f>IF($C261="","",IF(AND($V261="Yes",SUMPRODUCT((LEN(Settings!$F$6:$F$13)&gt;0)*ISNUMBER(SEARCH(Settings!$F$6:$F$13,$O261)))=0),1,0))</f>
        <v/>
      </c>
      <c r="AM261">
        <f>IF($AI261=1,IFERROR(IF(VALUE($C261)&lt;100000000,VALUE($C261),1000000000),IFERROR(IF(VALUE(MID($C261,2,20))&lt;100000000,VALUE(MID($C261,2,20)),1000000000),1000000000))+ROW()/100000,"")</f>
        <v/>
      </c>
    </row>
    <row r="262">
      <c r="E262" s="14" t="n"/>
      <c r="M262" s="8">
        <f>IF($C262="","",L262*T262/100)</f>
        <v/>
      </c>
      <c r="S262" s="8" t="n"/>
      <c r="T262" s="8" t="n"/>
      <c r="W262">
        <f>IF($C262="","",IF($AL262=1,0,IF($AK262=1,Settings!$C$6,Settings!$C$7))*100)</f>
        <v/>
      </c>
      <c r="X262" s="8">
        <f>IF($C262="","",T262*W262/100)</f>
        <v/>
      </c>
      <c r="Y262" s="8">
        <f>IF($C262="","",T262-X262)</f>
        <v/>
      </c>
      <c r="Z262" s="8">
        <f>IF($C262="","",Y262-M262)</f>
        <v/>
      </c>
      <c r="AD262" s="8" t="n"/>
      <c r="AG262" s="14" t="n"/>
      <c r="AI262">
        <f>IF($C262="","",IF(COUNTIF($C$2:$C262,$C262)=1,1,0))</f>
        <v/>
      </c>
      <c r="AJ262">
        <f>IF($AI262=1,SUMPRODUCT(--($AM$2:$AM$7001&lt;$AM262))+1,"")</f>
        <v/>
      </c>
      <c r="AK262">
        <f>IF($C262="","",IF(OR($P262=TRUE(),$P262="TRUE"),1,0))</f>
        <v/>
      </c>
      <c r="AL262">
        <f>IF($C262="","",IF(AND($V262="Yes",SUMPRODUCT((LEN(Settings!$F$6:$F$13)&gt;0)*ISNUMBER(SEARCH(Settings!$F$6:$F$13,$O262)))=0),1,0))</f>
        <v/>
      </c>
      <c r="AM262">
        <f>IF($AI262=1,IFERROR(IF(VALUE($C262)&lt;100000000,VALUE($C262),1000000000),IFERROR(IF(VALUE(MID($C262,2,20))&lt;100000000,VALUE(MID($C262,2,20)),1000000000),1000000000))+ROW()/100000,"")</f>
        <v/>
      </c>
    </row>
    <row r="263">
      <c r="E263" s="14" t="n"/>
      <c r="M263" s="8">
        <f>IF($C263="","",L263*T263/100)</f>
        <v/>
      </c>
      <c r="S263" s="8" t="n"/>
      <c r="T263" s="8" t="n"/>
      <c r="W263">
        <f>IF($C263="","",IF($AL263=1,0,IF($AK263=1,Settings!$C$6,Settings!$C$7))*100)</f>
        <v/>
      </c>
      <c r="X263" s="8">
        <f>IF($C263="","",T263*W263/100)</f>
        <v/>
      </c>
      <c r="Y263" s="8">
        <f>IF($C263="","",T263-X263)</f>
        <v/>
      </c>
      <c r="Z263" s="8">
        <f>IF($C263="","",Y263-M263)</f>
        <v/>
      </c>
      <c r="AD263" s="8" t="n"/>
      <c r="AG263" s="14" t="n"/>
      <c r="AI263">
        <f>IF($C263="","",IF(COUNTIF($C$2:$C263,$C263)=1,1,0))</f>
        <v/>
      </c>
      <c r="AJ263">
        <f>IF($AI263=1,SUMPRODUCT(--($AM$2:$AM$7001&lt;$AM263))+1,"")</f>
        <v/>
      </c>
      <c r="AK263">
        <f>IF($C263="","",IF(OR($P263=TRUE(),$P263="TRUE"),1,0))</f>
        <v/>
      </c>
      <c r="AL263">
        <f>IF($C263="","",IF(AND($V263="Yes",SUMPRODUCT((LEN(Settings!$F$6:$F$13)&gt;0)*ISNUMBER(SEARCH(Settings!$F$6:$F$13,$O263)))=0),1,0))</f>
        <v/>
      </c>
      <c r="AM263">
        <f>IF($AI263=1,IFERROR(IF(VALUE($C263)&lt;100000000,VALUE($C263),1000000000),IFERROR(IF(VALUE(MID($C263,2,20))&lt;100000000,VALUE(MID($C263,2,20)),1000000000),1000000000))+ROW()/100000,"")</f>
        <v/>
      </c>
    </row>
    <row r="264">
      <c r="E264" s="14" t="n"/>
      <c r="M264" s="8">
        <f>IF($C264="","",L264*T264/100)</f>
        <v/>
      </c>
      <c r="S264" s="8" t="n"/>
      <c r="T264" s="8" t="n"/>
      <c r="W264">
        <f>IF($C264="","",IF($AL264=1,0,IF($AK264=1,Settings!$C$6,Settings!$C$7))*100)</f>
        <v/>
      </c>
      <c r="X264" s="8">
        <f>IF($C264="","",T264*W264/100)</f>
        <v/>
      </c>
      <c r="Y264" s="8">
        <f>IF($C264="","",T264-X264)</f>
        <v/>
      </c>
      <c r="Z264" s="8">
        <f>IF($C264="","",Y264-M264)</f>
        <v/>
      </c>
      <c r="AD264" s="8" t="n"/>
      <c r="AG264" s="14" t="n"/>
      <c r="AI264">
        <f>IF($C264="","",IF(COUNTIF($C$2:$C264,$C264)=1,1,0))</f>
        <v/>
      </c>
      <c r="AJ264">
        <f>IF($AI264=1,SUMPRODUCT(--($AM$2:$AM$7001&lt;$AM264))+1,"")</f>
        <v/>
      </c>
      <c r="AK264">
        <f>IF($C264="","",IF(OR($P264=TRUE(),$P264="TRUE"),1,0))</f>
        <v/>
      </c>
      <c r="AL264">
        <f>IF($C264="","",IF(AND($V264="Yes",SUMPRODUCT((LEN(Settings!$F$6:$F$13)&gt;0)*ISNUMBER(SEARCH(Settings!$F$6:$F$13,$O264)))=0),1,0))</f>
        <v/>
      </c>
      <c r="AM264">
        <f>IF($AI264=1,IFERROR(IF(VALUE($C264)&lt;100000000,VALUE($C264),1000000000),IFERROR(IF(VALUE(MID($C264,2,20))&lt;100000000,VALUE(MID($C264,2,20)),1000000000),1000000000))+ROW()/100000,"")</f>
        <v/>
      </c>
    </row>
    <row r="265">
      <c r="E265" s="14" t="n"/>
      <c r="M265" s="8">
        <f>IF($C265="","",L265*T265/100)</f>
        <v/>
      </c>
      <c r="S265" s="8" t="n"/>
      <c r="T265" s="8" t="n"/>
      <c r="W265">
        <f>IF($C265="","",IF($AL265=1,0,IF($AK265=1,Settings!$C$6,Settings!$C$7))*100)</f>
        <v/>
      </c>
      <c r="X265" s="8">
        <f>IF($C265="","",T265*W265/100)</f>
        <v/>
      </c>
      <c r="Y265" s="8">
        <f>IF($C265="","",T265-X265)</f>
        <v/>
      </c>
      <c r="Z265" s="8">
        <f>IF($C265="","",Y265-M265)</f>
        <v/>
      </c>
      <c r="AD265" s="8" t="n"/>
      <c r="AG265" s="14" t="n"/>
      <c r="AI265">
        <f>IF($C265="","",IF(COUNTIF($C$2:$C265,$C265)=1,1,0))</f>
        <v/>
      </c>
      <c r="AJ265">
        <f>IF($AI265=1,SUMPRODUCT(--($AM$2:$AM$7001&lt;$AM265))+1,"")</f>
        <v/>
      </c>
      <c r="AK265">
        <f>IF($C265="","",IF(OR($P265=TRUE(),$P265="TRUE"),1,0))</f>
        <v/>
      </c>
      <c r="AL265">
        <f>IF($C265="","",IF(AND($V265="Yes",SUMPRODUCT((LEN(Settings!$F$6:$F$13)&gt;0)*ISNUMBER(SEARCH(Settings!$F$6:$F$13,$O265)))=0),1,0))</f>
        <v/>
      </c>
      <c r="AM265">
        <f>IF($AI265=1,IFERROR(IF(VALUE($C265)&lt;100000000,VALUE($C265),1000000000),IFERROR(IF(VALUE(MID($C265,2,20))&lt;100000000,VALUE(MID($C265,2,20)),1000000000),1000000000))+ROW()/100000,"")</f>
        <v/>
      </c>
    </row>
    <row r="266">
      <c r="E266" s="14" t="n"/>
      <c r="M266" s="8">
        <f>IF($C266="","",L266*T266/100)</f>
        <v/>
      </c>
      <c r="S266" s="8" t="n"/>
      <c r="T266" s="8" t="n"/>
      <c r="W266">
        <f>IF($C266="","",IF($AL266=1,0,IF($AK266=1,Settings!$C$6,Settings!$C$7))*100)</f>
        <v/>
      </c>
      <c r="X266" s="8">
        <f>IF($C266="","",T266*W266/100)</f>
        <v/>
      </c>
      <c r="Y266" s="8">
        <f>IF($C266="","",T266-X266)</f>
        <v/>
      </c>
      <c r="Z266" s="8">
        <f>IF($C266="","",Y266-M266)</f>
        <v/>
      </c>
      <c r="AD266" s="8" t="n"/>
      <c r="AG266" s="14" t="n"/>
      <c r="AI266">
        <f>IF($C266="","",IF(COUNTIF($C$2:$C266,$C266)=1,1,0))</f>
        <v/>
      </c>
      <c r="AJ266">
        <f>IF($AI266=1,SUMPRODUCT(--($AM$2:$AM$7001&lt;$AM266))+1,"")</f>
        <v/>
      </c>
      <c r="AK266">
        <f>IF($C266="","",IF(OR($P266=TRUE(),$P266="TRUE"),1,0))</f>
        <v/>
      </c>
      <c r="AL266">
        <f>IF($C266="","",IF(AND($V266="Yes",SUMPRODUCT((LEN(Settings!$F$6:$F$13)&gt;0)*ISNUMBER(SEARCH(Settings!$F$6:$F$13,$O266)))=0),1,0))</f>
        <v/>
      </c>
      <c r="AM266">
        <f>IF($AI266=1,IFERROR(IF(VALUE($C266)&lt;100000000,VALUE($C266),1000000000),IFERROR(IF(VALUE(MID($C266,2,20))&lt;100000000,VALUE(MID($C266,2,20)),1000000000),1000000000))+ROW()/100000,"")</f>
        <v/>
      </c>
    </row>
    <row r="267">
      <c r="E267" s="14" t="n"/>
      <c r="M267" s="8">
        <f>IF($C267="","",L267*T267/100)</f>
        <v/>
      </c>
      <c r="S267" s="8" t="n"/>
      <c r="T267" s="8" t="n"/>
      <c r="W267">
        <f>IF($C267="","",IF($AL267=1,0,IF($AK267=1,Settings!$C$6,Settings!$C$7))*100)</f>
        <v/>
      </c>
      <c r="X267" s="8">
        <f>IF($C267="","",T267*W267/100)</f>
        <v/>
      </c>
      <c r="Y267" s="8">
        <f>IF($C267="","",T267-X267)</f>
        <v/>
      </c>
      <c r="Z267" s="8">
        <f>IF($C267="","",Y267-M267)</f>
        <v/>
      </c>
      <c r="AD267" s="8" t="n"/>
      <c r="AG267" s="14" t="n"/>
      <c r="AI267">
        <f>IF($C267="","",IF(COUNTIF($C$2:$C267,$C267)=1,1,0))</f>
        <v/>
      </c>
      <c r="AJ267">
        <f>IF($AI267=1,SUMPRODUCT(--($AM$2:$AM$7001&lt;$AM267))+1,"")</f>
        <v/>
      </c>
      <c r="AK267">
        <f>IF($C267="","",IF(OR($P267=TRUE(),$P267="TRUE"),1,0))</f>
        <v/>
      </c>
      <c r="AL267">
        <f>IF($C267="","",IF(AND($V267="Yes",SUMPRODUCT((LEN(Settings!$F$6:$F$13)&gt;0)*ISNUMBER(SEARCH(Settings!$F$6:$F$13,$O267)))=0),1,0))</f>
        <v/>
      </c>
      <c r="AM267">
        <f>IF($AI267=1,IFERROR(IF(VALUE($C267)&lt;100000000,VALUE($C267),1000000000),IFERROR(IF(VALUE(MID($C267,2,20))&lt;100000000,VALUE(MID($C267,2,20)),1000000000),1000000000))+ROW()/100000,"")</f>
        <v/>
      </c>
    </row>
    <row r="268">
      <c r="E268" s="14" t="n"/>
      <c r="M268" s="8">
        <f>IF($C268="","",L268*T268/100)</f>
        <v/>
      </c>
      <c r="S268" s="8" t="n"/>
      <c r="T268" s="8" t="n"/>
      <c r="W268">
        <f>IF($C268="","",IF($AL268=1,0,IF($AK268=1,Settings!$C$6,Settings!$C$7))*100)</f>
        <v/>
      </c>
      <c r="X268" s="8">
        <f>IF($C268="","",T268*W268/100)</f>
        <v/>
      </c>
      <c r="Y268" s="8">
        <f>IF($C268="","",T268-X268)</f>
        <v/>
      </c>
      <c r="Z268" s="8">
        <f>IF($C268="","",Y268-M268)</f>
        <v/>
      </c>
      <c r="AD268" s="8" t="n"/>
      <c r="AG268" s="14" t="n"/>
      <c r="AI268">
        <f>IF($C268="","",IF(COUNTIF($C$2:$C268,$C268)=1,1,0))</f>
        <v/>
      </c>
      <c r="AJ268">
        <f>IF($AI268=1,SUMPRODUCT(--($AM$2:$AM$7001&lt;$AM268))+1,"")</f>
        <v/>
      </c>
      <c r="AK268">
        <f>IF($C268="","",IF(OR($P268=TRUE(),$P268="TRUE"),1,0))</f>
        <v/>
      </c>
      <c r="AL268">
        <f>IF($C268="","",IF(AND($V268="Yes",SUMPRODUCT((LEN(Settings!$F$6:$F$13)&gt;0)*ISNUMBER(SEARCH(Settings!$F$6:$F$13,$O268)))=0),1,0))</f>
        <v/>
      </c>
      <c r="AM268">
        <f>IF($AI268=1,IFERROR(IF(VALUE($C268)&lt;100000000,VALUE($C268),1000000000),IFERROR(IF(VALUE(MID($C268,2,20))&lt;100000000,VALUE(MID($C268,2,20)),1000000000),1000000000))+ROW()/100000,"")</f>
        <v/>
      </c>
    </row>
    <row r="269">
      <c r="E269" s="14" t="n"/>
      <c r="M269" s="8">
        <f>IF($C269="","",L269*T269/100)</f>
        <v/>
      </c>
      <c r="S269" s="8" t="n"/>
      <c r="T269" s="8" t="n"/>
      <c r="W269">
        <f>IF($C269="","",IF($AL269=1,0,IF($AK269=1,Settings!$C$6,Settings!$C$7))*100)</f>
        <v/>
      </c>
      <c r="X269" s="8">
        <f>IF($C269="","",T269*W269/100)</f>
        <v/>
      </c>
      <c r="Y269" s="8">
        <f>IF($C269="","",T269-X269)</f>
        <v/>
      </c>
      <c r="Z269" s="8">
        <f>IF($C269="","",Y269-M269)</f>
        <v/>
      </c>
      <c r="AD269" s="8" t="n"/>
      <c r="AG269" s="14" t="n"/>
      <c r="AI269">
        <f>IF($C269="","",IF(COUNTIF($C$2:$C269,$C269)=1,1,0))</f>
        <v/>
      </c>
      <c r="AJ269">
        <f>IF($AI269=1,SUMPRODUCT(--($AM$2:$AM$7001&lt;$AM269))+1,"")</f>
        <v/>
      </c>
      <c r="AK269">
        <f>IF($C269="","",IF(OR($P269=TRUE(),$P269="TRUE"),1,0))</f>
        <v/>
      </c>
      <c r="AL269">
        <f>IF($C269="","",IF(AND($V269="Yes",SUMPRODUCT((LEN(Settings!$F$6:$F$13)&gt;0)*ISNUMBER(SEARCH(Settings!$F$6:$F$13,$O269)))=0),1,0))</f>
        <v/>
      </c>
      <c r="AM269">
        <f>IF($AI269=1,IFERROR(IF(VALUE($C269)&lt;100000000,VALUE($C269),1000000000),IFERROR(IF(VALUE(MID($C269,2,20))&lt;100000000,VALUE(MID($C269,2,20)),1000000000),1000000000))+ROW()/100000,"")</f>
        <v/>
      </c>
    </row>
    <row r="270">
      <c r="E270" s="14" t="n"/>
      <c r="M270" s="8">
        <f>IF($C270="","",L270*T270/100)</f>
        <v/>
      </c>
      <c r="S270" s="8" t="n"/>
      <c r="T270" s="8" t="n"/>
      <c r="W270">
        <f>IF($C270="","",IF($AL270=1,0,IF($AK270=1,Settings!$C$6,Settings!$C$7))*100)</f>
        <v/>
      </c>
      <c r="X270" s="8">
        <f>IF($C270="","",T270*W270/100)</f>
        <v/>
      </c>
      <c r="Y270" s="8">
        <f>IF($C270="","",T270-X270)</f>
        <v/>
      </c>
      <c r="Z270" s="8">
        <f>IF($C270="","",Y270-M270)</f>
        <v/>
      </c>
      <c r="AD270" s="8" t="n"/>
      <c r="AG270" s="14" t="n"/>
      <c r="AI270">
        <f>IF($C270="","",IF(COUNTIF($C$2:$C270,$C270)=1,1,0))</f>
        <v/>
      </c>
      <c r="AJ270">
        <f>IF($AI270=1,SUMPRODUCT(--($AM$2:$AM$7001&lt;$AM270))+1,"")</f>
        <v/>
      </c>
      <c r="AK270">
        <f>IF($C270="","",IF(OR($P270=TRUE(),$P270="TRUE"),1,0))</f>
        <v/>
      </c>
      <c r="AL270">
        <f>IF($C270="","",IF(AND($V270="Yes",SUMPRODUCT((LEN(Settings!$F$6:$F$13)&gt;0)*ISNUMBER(SEARCH(Settings!$F$6:$F$13,$O270)))=0),1,0))</f>
        <v/>
      </c>
      <c r="AM270">
        <f>IF($AI270=1,IFERROR(IF(VALUE($C270)&lt;100000000,VALUE($C270),1000000000),IFERROR(IF(VALUE(MID($C270,2,20))&lt;100000000,VALUE(MID($C270,2,20)),1000000000),1000000000))+ROW()/100000,"")</f>
        <v/>
      </c>
    </row>
    <row r="271">
      <c r="E271" s="14" t="n"/>
      <c r="M271" s="8">
        <f>IF($C271="","",L271*T271/100)</f>
        <v/>
      </c>
      <c r="S271" s="8" t="n"/>
      <c r="T271" s="8" t="n"/>
      <c r="W271">
        <f>IF($C271="","",IF($AL271=1,0,IF($AK271=1,Settings!$C$6,Settings!$C$7))*100)</f>
        <v/>
      </c>
      <c r="X271" s="8">
        <f>IF($C271="","",T271*W271/100)</f>
        <v/>
      </c>
      <c r="Y271" s="8">
        <f>IF($C271="","",T271-X271)</f>
        <v/>
      </c>
      <c r="Z271" s="8">
        <f>IF($C271="","",Y271-M271)</f>
        <v/>
      </c>
      <c r="AD271" s="8" t="n"/>
      <c r="AG271" s="14" t="n"/>
      <c r="AI271">
        <f>IF($C271="","",IF(COUNTIF($C$2:$C271,$C271)=1,1,0))</f>
        <v/>
      </c>
      <c r="AJ271">
        <f>IF($AI271=1,SUMPRODUCT(--($AM$2:$AM$7001&lt;$AM271))+1,"")</f>
        <v/>
      </c>
      <c r="AK271">
        <f>IF($C271="","",IF(OR($P271=TRUE(),$P271="TRUE"),1,0))</f>
        <v/>
      </c>
      <c r="AL271">
        <f>IF($C271="","",IF(AND($V271="Yes",SUMPRODUCT((LEN(Settings!$F$6:$F$13)&gt;0)*ISNUMBER(SEARCH(Settings!$F$6:$F$13,$O271)))=0),1,0))</f>
        <v/>
      </c>
      <c r="AM271">
        <f>IF($AI271=1,IFERROR(IF(VALUE($C271)&lt;100000000,VALUE($C271),1000000000),IFERROR(IF(VALUE(MID($C271,2,20))&lt;100000000,VALUE(MID($C271,2,20)),1000000000),1000000000))+ROW()/100000,"")</f>
        <v/>
      </c>
    </row>
    <row r="272">
      <c r="E272" s="14" t="n"/>
      <c r="M272" s="8">
        <f>IF($C272="","",L272*T272/100)</f>
        <v/>
      </c>
      <c r="S272" s="8" t="n"/>
      <c r="T272" s="8" t="n"/>
      <c r="W272">
        <f>IF($C272="","",IF($AL272=1,0,IF($AK272=1,Settings!$C$6,Settings!$C$7))*100)</f>
        <v/>
      </c>
      <c r="X272" s="8">
        <f>IF($C272="","",T272*W272/100)</f>
        <v/>
      </c>
      <c r="Y272" s="8">
        <f>IF($C272="","",T272-X272)</f>
        <v/>
      </c>
      <c r="Z272" s="8">
        <f>IF($C272="","",Y272-M272)</f>
        <v/>
      </c>
      <c r="AD272" s="8" t="n"/>
      <c r="AG272" s="14" t="n"/>
      <c r="AI272">
        <f>IF($C272="","",IF(COUNTIF($C$2:$C272,$C272)=1,1,0))</f>
        <v/>
      </c>
      <c r="AJ272">
        <f>IF($AI272=1,SUMPRODUCT(--($AM$2:$AM$7001&lt;$AM272))+1,"")</f>
        <v/>
      </c>
      <c r="AK272">
        <f>IF($C272="","",IF(OR($P272=TRUE(),$P272="TRUE"),1,0))</f>
        <v/>
      </c>
      <c r="AL272">
        <f>IF($C272="","",IF(AND($V272="Yes",SUMPRODUCT((LEN(Settings!$F$6:$F$13)&gt;0)*ISNUMBER(SEARCH(Settings!$F$6:$F$13,$O272)))=0),1,0))</f>
        <v/>
      </c>
      <c r="AM272">
        <f>IF($AI272=1,IFERROR(IF(VALUE($C272)&lt;100000000,VALUE($C272),1000000000),IFERROR(IF(VALUE(MID($C272,2,20))&lt;100000000,VALUE(MID($C272,2,20)),1000000000),1000000000))+ROW()/100000,"")</f>
        <v/>
      </c>
    </row>
    <row r="273">
      <c r="E273" s="14" t="n"/>
      <c r="M273" s="8">
        <f>IF($C273="","",L273*T273/100)</f>
        <v/>
      </c>
      <c r="S273" s="8" t="n"/>
      <c r="T273" s="8" t="n"/>
      <c r="W273">
        <f>IF($C273="","",IF($AL273=1,0,IF($AK273=1,Settings!$C$6,Settings!$C$7))*100)</f>
        <v/>
      </c>
      <c r="X273" s="8">
        <f>IF($C273="","",T273*W273/100)</f>
        <v/>
      </c>
      <c r="Y273" s="8">
        <f>IF($C273="","",T273-X273)</f>
        <v/>
      </c>
      <c r="Z273" s="8">
        <f>IF($C273="","",Y273-M273)</f>
        <v/>
      </c>
      <c r="AD273" s="8" t="n"/>
      <c r="AG273" s="14" t="n"/>
      <c r="AI273">
        <f>IF($C273="","",IF(COUNTIF($C$2:$C273,$C273)=1,1,0))</f>
        <v/>
      </c>
      <c r="AJ273">
        <f>IF($AI273=1,SUMPRODUCT(--($AM$2:$AM$7001&lt;$AM273))+1,"")</f>
        <v/>
      </c>
      <c r="AK273">
        <f>IF($C273="","",IF(OR($P273=TRUE(),$P273="TRUE"),1,0))</f>
        <v/>
      </c>
      <c r="AL273">
        <f>IF($C273="","",IF(AND($V273="Yes",SUMPRODUCT((LEN(Settings!$F$6:$F$13)&gt;0)*ISNUMBER(SEARCH(Settings!$F$6:$F$13,$O273)))=0),1,0))</f>
        <v/>
      </c>
      <c r="AM273">
        <f>IF($AI273=1,IFERROR(IF(VALUE($C273)&lt;100000000,VALUE($C273),1000000000),IFERROR(IF(VALUE(MID($C273,2,20))&lt;100000000,VALUE(MID($C273,2,20)),1000000000),1000000000))+ROW()/100000,"")</f>
        <v/>
      </c>
    </row>
    <row r="274">
      <c r="E274" s="14" t="n"/>
      <c r="M274" s="8">
        <f>IF($C274="","",L274*T274/100)</f>
        <v/>
      </c>
      <c r="S274" s="8" t="n"/>
      <c r="T274" s="8" t="n"/>
      <c r="W274">
        <f>IF($C274="","",IF($AL274=1,0,IF($AK274=1,Settings!$C$6,Settings!$C$7))*100)</f>
        <v/>
      </c>
      <c r="X274" s="8">
        <f>IF($C274="","",T274*W274/100)</f>
        <v/>
      </c>
      <c r="Y274" s="8">
        <f>IF($C274="","",T274-X274)</f>
        <v/>
      </c>
      <c r="Z274" s="8">
        <f>IF($C274="","",Y274-M274)</f>
        <v/>
      </c>
      <c r="AD274" s="8" t="n"/>
      <c r="AG274" s="14" t="n"/>
      <c r="AI274">
        <f>IF($C274="","",IF(COUNTIF($C$2:$C274,$C274)=1,1,0))</f>
        <v/>
      </c>
      <c r="AJ274">
        <f>IF($AI274=1,SUMPRODUCT(--($AM$2:$AM$7001&lt;$AM274))+1,"")</f>
        <v/>
      </c>
      <c r="AK274">
        <f>IF($C274="","",IF(OR($P274=TRUE(),$P274="TRUE"),1,0))</f>
        <v/>
      </c>
      <c r="AL274">
        <f>IF($C274="","",IF(AND($V274="Yes",SUMPRODUCT((LEN(Settings!$F$6:$F$13)&gt;0)*ISNUMBER(SEARCH(Settings!$F$6:$F$13,$O274)))=0),1,0))</f>
        <v/>
      </c>
      <c r="AM274">
        <f>IF($AI274=1,IFERROR(IF(VALUE($C274)&lt;100000000,VALUE($C274),1000000000),IFERROR(IF(VALUE(MID($C274,2,20))&lt;100000000,VALUE(MID($C274,2,20)),1000000000),1000000000))+ROW()/100000,"")</f>
        <v/>
      </c>
    </row>
    <row r="275">
      <c r="E275" s="14" t="n"/>
      <c r="M275" s="8">
        <f>IF($C275="","",L275*T275/100)</f>
        <v/>
      </c>
      <c r="S275" s="8" t="n"/>
      <c r="T275" s="8" t="n"/>
      <c r="W275">
        <f>IF($C275="","",IF($AL275=1,0,IF($AK275=1,Settings!$C$6,Settings!$C$7))*100)</f>
        <v/>
      </c>
      <c r="X275" s="8">
        <f>IF($C275="","",T275*W275/100)</f>
        <v/>
      </c>
      <c r="Y275" s="8">
        <f>IF($C275="","",T275-X275)</f>
        <v/>
      </c>
      <c r="Z275" s="8">
        <f>IF($C275="","",Y275-M275)</f>
        <v/>
      </c>
      <c r="AD275" s="8" t="n"/>
      <c r="AG275" s="14" t="n"/>
      <c r="AI275">
        <f>IF($C275="","",IF(COUNTIF($C$2:$C275,$C275)=1,1,0))</f>
        <v/>
      </c>
      <c r="AJ275">
        <f>IF($AI275=1,SUMPRODUCT(--($AM$2:$AM$7001&lt;$AM275))+1,"")</f>
        <v/>
      </c>
      <c r="AK275">
        <f>IF($C275="","",IF(OR($P275=TRUE(),$P275="TRUE"),1,0))</f>
        <v/>
      </c>
      <c r="AL275">
        <f>IF($C275="","",IF(AND($V275="Yes",SUMPRODUCT((LEN(Settings!$F$6:$F$13)&gt;0)*ISNUMBER(SEARCH(Settings!$F$6:$F$13,$O275)))=0),1,0))</f>
        <v/>
      </c>
      <c r="AM275">
        <f>IF($AI275=1,IFERROR(IF(VALUE($C275)&lt;100000000,VALUE($C275),1000000000),IFERROR(IF(VALUE(MID($C275,2,20))&lt;100000000,VALUE(MID($C275,2,20)),1000000000),1000000000))+ROW()/100000,"")</f>
        <v/>
      </c>
    </row>
    <row r="276">
      <c r="E276" s="14" t="n"/>
      <c r="M276" s="8">
        <f>IF($C276="","",L276*T276/100)</f>
        <v/>
      </c>
      <c r="S276" s="8" t="n"/>
      <c r="T276" s="8" t="n"/>
      <c r="W276">
        <f>IF($C276="","",IF($AL276=1,0,IF($AK276=1,Settings!$C$6,Settings!$C$7))*100)</f>
        <v/>
      </c>
      <c r="X276" s="8">
        <f>IF($C276="","",T276*W276/100)</f>
        <v/>
      </c>
      <c r="Y276" s="8">
        <f>IF($C276="","",T276-X276)</f>
        <v/>
      </c>
      <c r="Z276" s="8">
        <f>IF($C276="","",Y276-M276)</f>
        <v/>
      </c>
      <c r="AD276" s="8" t="n"/>
      <c r="AG276" s="14" t="n"/>
      <c r="AI276">
        <f>IF($C276="","",IF(COUNTIF($C$2:$C276,$C276)=1,1,0))</f>
        <v/>
      </c>
      <c r="AJ276">
        <f>IF($AI276=1,SUMPRODUCT(--($AM$2:$AM$7001&lt;$AM276))+1,"")</f>
        <v/>
      </c>
      <c r="AK276">
        <f>IF($C276="","",IF(OR($P276=TRUE(),$P276="TRUE"),1,0))</f>
        <v/>
      </c>
      <c r="AL276">
        <f>IF($C276="","",IF(AND($V276="Yes",SUMPRODUCT((LEN(Settings!$F$6:$F$13)&gt;0)*ISNUMBER(SEARCH(Settings!$F$6:$F$13,$O276)))=0),1,0))</f>
        <v/>
      </c>
      <c r="AM276">
        <f>IF($AI276=1,IFERROR(IF(VALUE($C276)&lt;100000000,VALUE($C276),1000000000),IFERROR(IF(VALUE(MID($C276,2,20))&lt;100000000,VALUE(MID($C276,2,20)),1000000000),1000000000))+ROW()/100000,"")</f>
        <v/>
      </c>
    </row>
    <row r="277">
      <c r="E277" s="14" t="n"/>
      <c r="M277" s="8">
        <f>IF($C277="","",L277*T277/100)</f>
        <v/>
      </c>
      <c r="S277" s="8" t="n"/>
      <c r="T277" s="8" t="n"/>
      <c r="W277">
        <f>IF($C277="","",IF($AL277=1,0,IF($AK277=1,Settings!$C$6,Settings!$C$7))*100)</f>
        <v/>
      </c>
      <c r="X277" s="8">
        <f>IF($C277="","",T277*W277/100)</f>
        <v/>
      </c>
      <c r="Y277" s="8">
        <f>IF($C277="","",T277-X277)</f>
        <v/>
      </c>
      <c r="Z277" s="8">
        <f>IF($C277="","",Y277-M277)</f>
        <v/>
      </c>
      <c r="AD277" s="8" t="n"/>
      <c r="AG277" s="14" t="n"/>
      <c r="AI277">
        <f>IF($C277="","",IF(COUNTIF($C$2:$C277,$C277)=1,1,0))</f>
        <v/>
      </c>
      <c r="AJ277">
        <f>IF($AI277=1,SUMPRODUCT(--($AM$2:$AM$7001&lt;$AM277))+1,"")</f>
        <v/>
      </c>
      <c r="AK277">
        <f>IF($C277="","",IF(OR($P277=TRUE(),$P277="TRUE"),1,0))</f>
        <v/>
      </c>
      <c r="AL277">
        <f>IF($C277="","",IF(AND($V277="Yes",SUMPRODUCT((LEN(Settings!$F$6:$F$13)&gt;0)*ISNUMBER(SEARCH(Settings!$F$6:$F$13,$O277)))=0),1,0))</f>
        <v/>
      </c>
      <c r="AM277">
        <f>IF($AI277=1,IFERROR(IF(VALUE($C277)&lt;100000000,VALUE($C277),1000000000),IFERROR(IF(VALUE(MID($C277,2,20))&lt;100000000,VALUE(MID($C277,2,20)),1000000000),1000000000))+ROW()/100000,"")</f>
        <v/>
      </c>
    </row>
    <row r="278">
      <c r="E278" s="14" t="n"/>
      <c r="M278" s="8">
        <f>IF($C278="","",L278*T278/100)</f>
        <v/>
      </c>
      <c r="S278" s="8" t="n"/>
      <c r="T278" s="8" t="n"/>
      <c r="W278">
        <f>IF($C278="","",IF($AL278=1,0,IF($AK278=1,Settings!$C$6,Settings!$C$7))*100)</f>
        <v/>
      </c>
      <c r="X278" s="8">
        <f>IF($C278="","",T278*W278/100)</f>
        <v/>
      </c>
      <c r="Y278" s="8">
        <f>IF($C278="","",T278-X278)</f>
        <v/>
      </c>
      <c r="Z278" s="8">
        <f>IF($C278="","",Y278-M278)</f>
        <v/>
      </c>
      <c r="AD278" s="8" t="n"/>
      <c r="AG278" s="14" t="n"/>
      <c r="AI278">
        <f>IF($C278="","",IF(COUNTIF($C$2:$C278,$C278)=1,1,0))</f>
        <v/>
      </c>
      <c r="AJ278">
        <f>IF($AI278=1,SUMPRODUCT(--($AM$2:$AM$7001&lt;$AM278))+1,"")</f>
        <v/>
      </c>
      <c r="AK278">
        <f>IF($C278="","",IF(OR($P278=TRUE(),$P278="TRUE"),1,0))</f>
        <v/>
      </c>
      <c r="AL278">
        <f>IF($C278="","",IF(AND($V278="Yes",SUMPRODUCT((LEN(Settings!$F$6:$F$13)&gt;0)*ISNUMBER(SEARCH(Settings!$F$6:$F$13,$O278)))=0),1,0))</f>
        <v/>
      </c>
      <c r="AM278">
        <f>IF($AI278=1,IFERROR(IF(VALUE($C278)&lt;100000000,VALUE($C278),1000000000),IFERROR(IF(VALUE(MID($C278,2,20))&lt;100000000,VALUE(MID($C278,2,20)),1000000000),1000000000))+ROW()/100000,"")</f>
        <v/>
      </c>
    </row>
    <row r="279">
      <c r="E279" s="14" t="n"/>
      <c r="M279" s="8">
        <f>IF($C279="","",L279*T279/100)</f>
        <v/>
      </c>
      <c r="S279" s="8" t="n"/>
      <c r="T279" s="8" t="n"/>
      <c r="W279">
        <f>IF($C279="","",IF($AL279=1,0,IF($AK279=1,Settings!$C$6,Settings!$C$7))*100)</f>
        <v/>
      </c>
      <c r="X279" s="8">
        <f>IF($C279="","",T279*W279/100)</f>
        <v/>
      </c>
      <c r="Y279" s="8">
        <f>IF($C279="","",T279-X279)</f>
        <v/>
      </c>
      <c r="Z279" s="8">
        <f>IF($C279="","",Y279-M279)</f>
        <v/>
      </c>
      <c r="AD279" s="8" t="n"/>
      <c r="AG279" s="14" t="n"/>
      <c r="AI279">
        <f>IF($C279="","",IF(COUNTIF($C$2:$C279,$C279)=1,1,0))</f>
        <v/>
      </c>
      <c r="AJ279">
        <f>IF($AI279=1,SUMPRODUCT(--($AM$2:$AM$7001&lt;$AM279))+1,"")</f>
        <v/>
      </c>
      <c r="AK279">
        <f>IF($C279="","",IF(OR($P279=TRUE(),$P279="TRUE"),1,0))</f>
        <v/>
      </c>
      <c r="AL279">
        <f>IF($C279="","",IF(AND($V279="Yes",SUMPRODUCT((LEN(Settings!$F$6:$F$13)&gt;0)*ISNUMBER(SEARCH(Settings!$F$6:$F$13,$O279)))=0),1,0))</f>
        <v/>
      </c>
      <c r="AM279">
        <f>IF($AI279=1,IFERROR(IF(VALUE($C279)&lt;100000000,VALUE($C279),1000000000),IFERROR(IF(VALUE(MID($C279,2,20))&lt;100000000,VALUE(MID($C279,2,20)),1000000000),1000000000))+ROW()/100000,"")</f>
        <v/>
      </c>
    </row>
    <row r="280">
      <c r="E280" s="14" t="n"/>
      <c r="M280" s="8">
        <f>IF($C280="","",L280*T280/100)</f>
        <v/>
      </c>
      <c r="S280" s="8" t="n"/>
      <c r="T280" s="8" t="n"/>
      <c r="W280">
        <f>IF($C280="","",IF($AL280=1,0,IF($AK280=1,Settings!$C$6,Settings!$C$7))*100)</f>
        <v/>
      </c>
      <c r="X280" s="8">
        <f>IF($C280="","",T280*W280/100)</f>
        <v/>
      </c>
      <c r="Y280" s="8">
        <f>IF($C280="","",T280-X280)</f>
        <v/>
      </c>
      <c r="Z280" s="8">
        <f>IF($C280="","",Y280-M280)</f>
        <v/>
      </c>
      <c r="AD280" s="8" t="n"/>
      <c r="AG280" s="14" t="n"/>
      <c r="AI280">
        <f>IF($C280="","",IF(COUNTIF($C$2:$C280,$C280)=1,1,0))</f>
        <v/>
      </c>
      <c r="AJ280">
        <f>IF($AI280=1,SUMPRODUCT(--($AM$2:$AM$7001&lt;$AM280))+1,"")</f>
        <v/>
      </c>
      <c r="AK280">
        <f>IF($C280="","",IF(OR($P280=TRUE(),$P280="TRUE"),1,0))</f>
        <v/>
      </c>
      <c r="AL280">
        <f>IF($C280="","",IF(AND($V280="Yes",SUMPRODUCT((LEN(Settings!$F$6:$F$13)&gt;0)*ISNUMBER(SEARCH(Settings!$F$6:$F$13,$O280)))=0),1,0))</f>
        <v/>
      </c>
      <c r="AM280">
        <f>IF($AI280=1,IFERROR(IF(VALUE($C280)&lt;100000000,VALUE($C280),1000000000),IFERROR(IF(VALUE(MID($C280,2,20))&lt;100000000,VALUE(MID($C280,2,20)),1000000000),1000000000))+ROW()/100000,"")</f>
        <v/>
      </c>
    </row>
    <row r="281">
      <c r="E281" s="14" t="n"/>
      <c r="M281" s="8">
        <f>IF($C281="","",L281*T281/100)</f>
        <v/>
      </c>
      <c r="S281" s="8" t="n"/>
      <c r="T281" s="8" t="n"/>
      <c r="W281">
        <f>IF($C281="","",IF($AL281=1,0,IF($AK281=1,Settings!$C$6,Settings!$C$7))*100)</f>
        <v/>
      </c>
      <c r="X281" s="8">
        <f>IF($C281="","",T281*W281/100)</f>
        <v/>
      </c>
      <c r="Y281" s="8">
        <f>IF($C281="","",T281-X281)</f>
        <v/>
      </c>
      <c r="Z281" s="8">
        <f>IF($C281="","",Y281-M281)</f>
        <v/>
      </c>
      <c r="AD281" s="8" t="n"/>
      <c r="AG281" s="14" t="n"/>
      <c r="AI281">
        <f>IF($C281="","",IF(COUNTIF($C$2:$C281,$C281)=1,1,0))</f>
        <v/>
      </c>
      <c r="AJ281">
        <f>IF($AI281=1,SUMPRODUCT(--($AM$2:$AM$7001&lt;$AM281))+1,"")</f>
        <v/>
      </c>
      <c r="AK281">
        <f>IF($C281="","",IF(OR($P281=TRUE(),$P281="TRUE"),1,0))</f>
        <v/>
      </c>
      <c r="AL281">
        <f>IF($C281="","",IF(AND($V281="Yes",SUMPRODUCT((LEN(Settings!$F$6:$F$13)&gt;0)*ISNUMBER(SEARCH(Settings!$F$6:$F$13,$O281)))=0),1,0))</f>
        <v/>
      </c>
      <c r="AM281">
        <f>IF($AI281=1,IFERROR(IF(VALUE($C281)&lt;100000000,VALUE($C281),1000000000),IFERROR(IF(VALUE(MID($C281,2,20))&lt;100000000,VALUE(MID($C281,2,20)),1000000000),1000000000))+ROW()/100000,"")</f>
        <v/>
      </c>
    </row>
    <row r="282">
      <c r="E282" s="14" t="n"/>
      <c r="M282" s="8">
        <f>IF($C282="","",L282*T282/100)</f>
        <v/>
      </c>
      <c r="S282" s="8" t="n"/>
      <c r="T282" s="8" t="n"/>
      <c r="W282">
        <f>IF($C282="","",IF($AL282=1,0,IF($AK282=1,Settings!$C$6,Settings!$C$7))*100)</f>
        <v/>
      </c>
      <c r="X282" s="8">
        <f>IF($C282="","",T282*W282/100)</f>
        <v/>
      </c>
      <c r="Y282" s="8">
        <f>IF($C282="","",T282-X282)</f>
        <v/>
      </c>
      <c r="Z282" s="8">
        <f>IF($C282="","",Y282-M282)</f>
        <v/>
      </c>
      <c r="AD282" s="8" t="n"/>
      <c r="AG282" s="14" t="n"/>
      <c r="AI282">
        <f>IF($C282="","",IF(COUNTIF($C$2:$C282,$C282)=1,1,0))</f>
        <v/>
      </c>
      <c r="AJ282">
        <f>IF($AI282=1,SUMPRODUCT(--($AM$2:$AM$7001&lt;$AM282))+1,"")</f>
        <v/>
      </c>
      <c r="AK282">
        <f>IF($C282="","",IF(OR($P282=TRUE(),$P282="TRUE"),1,0))</f>
        <v/>
      </c>
      <c r="AL282">
        <f>IF($C282="","",IF(AND($V282="Yes",SUMPRODUCT((LEN(Settings!$F$6:$F$13)&gt;0)*ISNUMBER(SEARCH(Settings!$F$6:$F$13,$O282)))=0),1,0))</f>
        <v/>
      </c>
      <c r="AM282">
        <f>IF($AI282=1,IFERROR(IF(VALUE($C282)&lt;100000000,VALUE($C282),1000000000),IFERROR(IF(VALUE(MID($C282,2,20))&lt;100000000,VALUE(MID($C282,2,20)),1000000000),1000000000))+ROW()/100000,"")</f>
        <v/>
      </c>
    </row>
    <row r="283">
      <c r="E283" s="14" t="n"/>
      <c r="M283" s="8">
        <f>IF($C283="","",L283*T283/100)</f>
        <v/>
      </c>
      <c r="S283" s="8" t="n"/>
      <c r="T283" s="8" t="n"/>
      <c r="W283">
        <f>IF($C283="","",IF($AL283=1,0,IF($AK283=1,Settings!$C$6,Settings!$C$7))*100)</f>
        <v/>
      </c>
      <c r="X283" s="8">
        <f>IF($C283="","",T283*W283/100)</f>
        <v/>
      </c>
      <c r="Y283" s="8">
        <f>IF($C283="","",T283-X283)</f>
        <v/>
      </c>
      <c r="Z283" s="8">
        <f>IF($C283="","",Y283-M283)</f>
        <v/>
      </c>
      <c r="AD283" s="8" t="n"/>
      <c r="AG283" s="14" t="n"/>
      <c r="AI283">
        <f>IF($C283="","",IF(COUNTIF($C$2:$C283,$C283)=1,1,0))</f>
        <v/>
      </c>
      <c r="AJ283">
        <f>IF($AI283=1,SUMPRODUCT(--($AM$2:$AM$7001&lt;$AM283))+1,"")</f>
        <v/>
      </c>
      <c r="AK283">
        <f>IF($C283="","",IF(OR($P283=TRUE(),$P283="TRUE"),1,0))</f>
        <v/>
      </c>
      <c r="AL283">
        <f>IF($C283="","",IF(AND($V283="Yes",SUMPRODUCT((LEN(Settings!$F$6:$F$13)&gt;0)*ISNUMBER(SEARCH(Settings!$F$6:$F$13,$O283)))=0),1,0))</f>
        <v/>
      </c>
      <c r="AM283">
        <f>IF($AI283=1,IFERROR(IF(VALUE($C283)&lt;100000000,VALUE($C283),1000000000),IFERROR(IF(VALUE(MID($C283,2,20))&lt;100000000,VALUE(MID($C283,2,20)),1000000000),1000000000))+ROW()/100000,"")</f>
        <v/>
      </c>
    </row>
    <row r="284">
      <c r="E284" s="14" t="n"/>
      <c r="M284" s="8">
        <f>IF($C284="","",L284*T284/100)</f>
        <v/>
      </c>
      <c r="S284" s="8" t="n"/>
      <c r="T284" s="8" t="n"/>
      <c r="W284">
        <f>IF($C284="","",IF($AL284=1,0,IF($AK284=1,Settings!$C$6,Settings!$C$7))*100)</f>
        <v/>
      </c>
      <c r="X284" s="8">
        <f>IF($C284="","",T284*W284/100)</f>
        <v/>
      </c>
      <c r="Y284" s="8">
        <f>IF($C284="","",T284-X284)</f>
        <v/>
      </c>
      <c r="Z284" s="8">
        <f>IF($C284="","",Y284-M284)</f>
        <v/>
      </c>
      <c r="AD284" s="8" t="n"/>
      <c r="AG284" s="14" t="n"/>
      <c r="AI284">
        <f>IF($C284="","",IF(COUNTIF($C$2:$C284,$C284)=1,1,0))</f>
        <v/>
      </c>
      <c r="AJ284">
        <f>IF($AI284=1,SUMPRODUCT(--($AM$2:$AM$7001&lt;$AM284))+1,"")</f>
        <v/>
      </c>
      <c r="AK284">
        <f>IF($C284="","",IF(OR($P284=TRUE(),$P284="TRUE"),1,0))</f>
        <v/>
      </c>
      <c r="AL284">
        <f>IF($C284="","",IF(AND($V284="Yes",SUMPRODUCT((LEN(Settings!$F$6:$F$13)&gt;0)*ISNUMBER(SEARCH(Settings!$F$6:$F$13,$O284)))=0),1,0))</f>
        <v/>
      </c>
      <c r="AM284">
        <f>IF($AI284=1,IFERROR(IF(VALUE($C284)&lt;100000000,VALUE($C284),1000000000),IFERROR(IF(VALUE(MID($C284,2,20))&lt;100000000,VALUE(MID($C284,2,20)),1000000000),1000000000))+ROW()/100000,"")</f>
        <v/>
      </c>
    </row>
    <row r="285">
      <c r="E285" s="14" t="n"/>
      <c r="M285" s="8">
        <f>IF($C285="","",L285*T285/100)</f>
        <v/>
      </c>
      <c r="S285" s="8" t="n"/>
      <c r="T285" s="8" t="n"/>
      <c r="W285">
        <f>IF($C285="","",IF($AL285=1,0,IF($AK285=1,Settings!$C$6,Settings!$C$7))*100)</f>
        <v/>
      </c>
      <c r="X285" s="8">
        <f>IF($C285="","",T285*W285/100)</f>
        <v/>
      </c>
      <c r="Y285" s="8">
        <f>IF($C285="","",T285-X285)</f>
        <v/>
      </c>
      <c r="Z285" s="8">
        <f>IF($C285="","",Y285-M285)</f>
        <v/>
      </c>
      <c r="AD285" s="8" t="n"/>
      <c r="AG285" s="14" t="n"/>
      <c r="AI285">
        <f>IF($C285="","",IF(COUNTIF($C$2:$C285,$C285)=1,1,0))</f>
        <v/>
      </c>
      <c r="AJ285">
        <f>IF($AI285=1,SUMPRODUCT(--($AM$2:$AM$7001&lt;$AM285))+1,"")</f>
        <v/>
      </c>
      <c r="AK285">
        <f>IF($C285="","",IF(OR($P285=TRUE(),$P285="TRUE"),1,0))</f>
        <v/>
      </c>
      <c r="AL285">
        <f>IF($C285="","",IF(AND($V285="Yes",SUMPRODUCT((LEN(Settings!$F$6:$F$13)&gt;0)*ISNUMBER(SEARCH(Settings!$F$6:$F$13,$O285)))=0),1,0))</f>
        <v/>
      </c>
      <c r="AM285">
        <f>IF($AI285=1,IFERROR(IF(VALUE($C285)&lt;100000000,VALUE($C285),1000000000),IFERROR(IF(VALUE(MID($C285,2,20))&lt;100000000,VALUE(MID($C285,2,20)),1000000000),1000000000))+ROW()/100000,"")</f>
        <v/>
      </c>
    </row>
    <row r="286">
      <c r="E286" s="14" t="n"/>
      <c r="M286" s="8">
        <f>IF($C286="","",L286*T286/100)</f>
        <v/>
      </c>
      <c r="S286" s="8" t="n"/>
      <c r="T286" s="8" t="n"/>
      <c r="W286">
        <f>IF($C286="","",IF($AL286=1,0,IF($AK286=1,Settings!$C$6,Settings!$C$7))*100)</f>
        <v/>
      </c>
      <c r="X286" s="8">
        <f>IF($C286="","",T286*W286/100)</f>
        <v/>
      </c>
      <c r="Y286" s="8">
        <f>IF($C286="","",T286-X286)</f>
        <v/>
      </c>
      <c r="Z286" s="8">
        <f>IF($C286="","",Y286-M286)</f>
        <v/>
      </c>
      <c r="AD286" s="8" t="n"/>
      <c r="AG286" s="14" t="n"/>
      <c r="AI286">
        <f>IF($C286="","",IF(COUNTIF($C$2:$C286,$C286)=1,1,0))</f>
        <v/>
      </c>
      <c r="AJ286">
        <f>IF($AI286=1,SUMPRODUCT(--($AM$2:$AM$7001&lt;$AM286))+1,"")</f>
        <v/>
      </c>
      <c r="AK286">
        <f>IF($C286="","",IF(OR($P286=TRUE(),$P286="TRUE"),1,0))</f>
        <v/>
      </c>
      <c r="AL286">
        <f>IF($C286="","",IF(AND($V286="Yes",SUMPRODUCT((LEN(Settings!$F$6:$F$13)&gt;0)*ISNUMBER(SEARCH(Settings!$F$6:$F$13,$O286)))=0),1,0))</f>
        <v/>
      </c>
      <c r="AM286">
        <f>IF($AI286=1,IFERROR(IF(VALUE($C286)&lt;100000000,VALUE($C286),1000000000),IFERROR(IF(VALUE(MID($C286,2,20))&lt;100000000,VALUE(MID($C286,2,20)),1000000000),1000000000))+ROW()/100000,"")</f>
        <v/>
      </c>
    </row>
    <row r="287">
      <c r="E287" s="14" t="n"/>
      <c r="M287" s="8">
        <f>IF($C287="","",L287*T287/100)</f>
        <v/>
      </c>
      <c r="S287" s="8" t="n"/>
      <c r="T287" s="8" t="n"/>
      <c r="W287">
        <f>IF($C287="","",IF($AL287=1,0,IF($AK287=1,Settings!$C$6,Settings!$C$7))*100)</f>
        <v/>
      </c>
      <c r="X287" s="8">
        <f>IF($C287="","",T287*W287/100)</f>
        <v/>
      </c>
      <c r="Y287" s="8">
        <f>IF($C287="","",T287-X287)</f>
        <v/>
      </c>
      <c r="Z287" s="8">
        <f>IF($C287="","",Y287-M287)</f>
        <v/>
      </c>
      <c r="AD287" s="8" t="n"/>
      <c r="AG287" s="14" t="n"/>
      <c r="AI287">
        <f>IF($C287="","",IF(COUNTIF($C$2:$C287,$C287)=1,1,0))</f>
        <v/>
      </c>
      <c r="AJ287">
        <f>IF($AI287=1,SUMPRODUCT(--($AM$2:$AM$7001&lt;$AM287))+1,"")</f>
        <v/>
      </c>
      <c r="AK287">
        <f>IF($C287="","",IF(OR($P287=TRUE(),$P287="TRUE"),1,0))</f>
        <v/>
      </c>
      <c r="AL287">
        <f>IF($C287="","",IF(AND($V287="Yes",SUMPRODUCT((LEN(Settings!$F$6:$F$13)&gt;0)*ISNUMBER(SEARCH(Settings!$F$6:$F$13,$O287)))=0),1,0))</f>
        <v/>
      </c>
      <c r="AM287">
        <f>IF($AI287=1,IFERROR(IF(VALUE($C287)&lt;100000000,VALUE($C287),1000000000),IFERROR(IF(VALUE(MID($C287,2,20))&lt;100000000,VALUE(MID($C287,2,20)),1000000000),1000000000))+ROW()/100000,"")</f>
        <v/>
      </c>
    </row>
    <row r="288">
      <c r="E288" s="14" t="n"/>
      <c r="M288" s="8">
        <f>IF($C288="","",L288*T288/100)</f>
        <v/>
      </c>
      <c r="S288" s="8" t="n"/>
      <c r="T288" s="8" t="n"/>
      <c r="W288">
        <f>IF($C288="","",IF($AL288=1,0,IF($AK288=1,Settings!$C$6,Settings!$C$7))*100)</f>
        <v/>
      </c>
      <c r="X288" s="8">
        <f>IF($C288="","",T288*W288/100)</f>
        <v/>
      </c>
      <c r="Y288" s="8">
        <f>IF($C288="","",T288-X288)</f>
        <v/>
      </c>
      <c r="Z288" s="8">
        <f>IF($C288="","",Y288-M288)</f>
        <v/>
      </c>
      <c r="AD288" s="8" t="n"/>
      <c r="AG288" s="14" t="n"/>
      <c r="AI288">
        <f>IF($C288="","",IF(COUNTIF($C$2:$C288,$C288)=1,1,0))</f>
        <v/>
      </c>
      <c r="AJ288">
        <f>IF($AI288=1,SUMPRODUCT(--($AM$2:$AM$7001&lt;$AM288))+1,"")</f>
        <v/>
      </c>
      <c r="AK288">
        <f>IF($C288="","",IF(OR($P288=TRUE(),$P288="TRUE"),1,0))</f>
        <v/>
      </c>
      <c r="AL288">
        <f>IF($C288="","",IF(AND($V288="Yes",SUMPRODUCT((LEN(Settings!$F$6:$F$13)&gt;0)*ISNUMBER(SEARCH(Settings!$F$6:$F$13,$O288)))=0),1,0))</f>
        <v/>
      </c>
      <c r="AM288">
        <f>IF($AI288=1,IFERROR(IF(VALUE($C288)&lt;100000000,VALUE($C288),1000000000),IFERROR(IF(VALUE(MID($C288,2,20))&lt;100000000,VALUE(MID($C288,2,20)),1000000000),1000000000))+ROW()/100000,"")</f>
        <v/>
      </c>
    </row>
    <row r="289">
      <c r="E289" s="14" t="n"/>
      <c r="M289" s="8">
        <f>IF($C289="","",L289*T289/100)</f>
        <v/>
      </c>
      <c r="S289" s="8" t="n"/>
      <c r="T289" s="8" t="n"/>
      <c r="W289">
        <f>IF($C289="","",IF($AL289=1,0,IF($AK289=1,Settings!$C$6,Settings!$C$7))*100)</f>
        <v/>
      </c>
      <c r="X289" s="8">
        <f>IF($C289="","",T289*W289/100)</f>
        <v/>
      </c>
      <c r="Y289" s="8">
        <f>IF($C289="","",T289-X289)</f>
        <v/>
      </c>
      <c r="Z289" s="8">
        <f>IF($C289="","",Y289-M289)</f>
        <v/>
      </c>
      <c r="AD289" s="8" t="n"/>
      <c r="AG289" s="14" t="n"/>
      <c r="AI289">
        <f>IF($C289="","",IF(COUNTIF($C$2:$C289,$C289)=1,1,0))</f>
        <v/>
      </c>
      <c r="AJ289">
        <f>IF($AI289=1,SUMPRODUCT(--($AM$2:$AM$7001&lt;$AM289))+1,"")</f>
        <v/>
      </c>
      <c r="AK289">
        <f>IF($C289="","",IF(OR($P289=TRUE(),$P289="TRUE"),1,0))</f>
        <v/>
      </c>
      <c r="AL289">
        <f>IF($C289="","",IF(AND($V289="Yes",SUMPRODUCT((LEN(Settings!$F$6:$F$13)&gt;0)*ISNUMBER(SEARCH(Settings!$F$6:$F$13,$O289)))=0),1,0))</f>
        <v/>
      </c>
      <c r="AM289">
        <f>IF($AI289=1,IFERROR(IF(VALUE($C289)&lt;100000000,VALUE($C289),1000000000),IFERROR(IF(VALUE(MID($C289,2,20))&lt;100000000,VALUE(MID($C289,2,20)),1000000000),1000000000))+ROW()/100000,"")</f>
        <v/>
      </c>
    </row>
    <row r="290">
      <c r="E290" s="14" t="n"/>
      <c r="M290" s="8">
        <f>IF($C290="","",L290*T290/100)</f>
        <v/>
      </c>
      <c r="S290" s="8" t="n"/>
      <c r="T290" s="8" t="n"/>
      <c r="W290">
        <f>IF($C290="","",IF($AL290=1,0,IF($AK290=1,Settings!$C$6,Settings!$C$7))*100)</f>
        <v/>
      </c>
      <c r="X290" s="8">
        <f>IF($C290="","",T290*W290/100)</f>
        <v/>
      </c>
      <c r="Y290" s="8">
        <f>IF($C290="","",T290-X290)</f>
        <v/>
      </c>
      <c r="Z290" s="8">
        <f>IF($C290="","",Y290-M290)</f>
        <v/>
      </c>
      <c r="AD290" s="8" t="n"/>
      <c r="AG290" s="14" t="n"/>
      <c r="AI290">
        <f>IF($C290="","",IF(COUNTIF($C$2:$C290,$C290)=1,1,0))</f>
        <v/>
      </c>
      <c r="AJ290">
        <f>IF($AI290=1,SUMPRODUCT(--($AM$2:$AM$7001&lt;$AM290))+1,"")</f>
        <v/>
      </c>
      <c r="AK290">
        <f>IF($C290="","",IF(OR($P290=TRUE(),$P290="TRUE"),1,0))</f>
        <v/>
      </c>
      <c r="AL290">
        <f>IF($C290="","",IF(AND($V290="Yes",SUMPRODUCT((LEN(Settings!$F$6:$F$13)&gt;0)*ISNUMBER(SEARCH(Settings!$F$6:$F$13,$O290)))=0),1,0))</f>
        <v/>
      </c>
      <c r="AM290">
        <f>IF($AI290=1,IFERROR(IF(VALUE($C290)&lt;100000000,VALUE($C290),1000000000),IFERROR(IF(VALUE(MID($C290,2,20))&lt;100000000,VALUE(MID($C290,2,20)),1000000000),1000000000))+ROW()/100000,"")</f>
        <v/>
      </c>
    </row>
    <row r="291">
      <c r="E291" s="14" t="n"/>
      <c r="M291" s="8">
        <f>IF($C291="","",L291*T291/100)</f>
        <v/>
      </c>
      <c r="S291" s="8" t="n"/>
      <c r="T291" s="8" t="n"/>
      <c r="W291">
        <f>IF($C291="","",IF($AL291=1,0,IF($AK291=1,Settings!$C$6,Settings!$C$7))*100)</f>
        <v/>
      </c>
      <c r="X291" s="8">
        <f>IF($C291="","",T291*W291/100)</f>
        <v/>
      </c>
      <c r="Y291" s="8">
        <f>IF($C291="","",T291-X291)</f>
        <v/>
      </c>
      <c r="Z291" s="8">
        <f>IF($C291="","",Y291-M291)</f>
        <v/>
      </c>
      <c r="AD291" s="8" t="n"/>
      <c r="AG291" s="14" t="n"/>
      <c r="AI291">
        <f>IF($C291="","",IF(COUNTIF($C$2:$C291,$C291)=1,1,0))</f>
        <v/>
      </c>
      <c r="AJ291">
        <f>IF($AI291=1,SUMPRODUCT(--($AM$2:$AM$7001&lt;$AM291))+1,"")</f>
        <v/>
      </c>
      <c r="AK291">
        <f>IF($C291="","",IF(OR($P291=TRUE(),$P291="TRUE"),1,0))</f>
        <v/>
      </c>
      <c r="AL291">
        <f>IF($C291="","",IF(AND($V291="Yes",SUMPRODUCT((LEN(Settings!$F$6:$F$13)&gt;0)*ISNUMBER(SEARCH(Settings!$F$6:$F$13,$O291)))=0),1,0))</f>
        <v/>
      </c>
      <c r="AM291">
        <f>IF($AI291=1,IFERROR(IF(VALUE($C291)&lt;100000000,VALUE($C291),1000000000),IFERROR(IF(VALUE(MID($C291,2,20))&lt;100000000,VALUE(MID($C291,2,20)),1000000000),1000000000))+ROW()/100000,"")</f>
        <v/>
      </c>
    </row>
    <row r="292">
      <c r="E292" s="14" t="n"/>
      <c r="M292" s="8">
        <f>IF($C292="","",L292*T292/100)</f>
        <v/>
      </c>
      <c r="S292" s="8" t="n"/>
      <c r="T292" s="8" t="n"/>
      <c r="W292">
        <f>IF($C292="","",IF($AL292=1,0,IF($AK292=1,Settings!$C$6,Settings!$C$7))*100)</f>
        <v/>
      </c>
      <c r="X292" s="8">
        <f>IF($C292="","",T292*W292/100)</f>
        <v/>
      </c>
      <c r="Y292" s="8">
        <f>IF($C292="","",T292-X292)</f>
        <v/>
      </c>
      <c r="Z292" s="8">
        <f>IF($C292="","",Y292-M292)</f>
        <v/>
      </c>
      <c r="AD292" s="8" t="n"/>
      <c r="AG292" s="14" t="n"/>
      <c r="AI292">
        <f>IF($C292="","",IF(COUNTIF($C$2:$C292,$C292)=1,1,0))</f>
        <v/>
      </c>
      <c r="AJ292">
        <f>IF($AI292=1,SUMPRODUCT(--($AM$2:$AM$7001&lt;$AM292))+1,"")</f>
        <v/>
      </c>
      <c r="AK292">
        <f>IF($C292="","",IF(OR($P292=TRUE(),$P292="TRUE"),1,0))</f>
        <v/>
      </c>
      <c r="AL292">
        <f>IF($C292="","",IF(AND($V292="Yes",SUMPRODUCT((LEN(Settings!$F$6:$F$13)&gt;0)*ISNUMBER(SEARCH(Settings!$F$6:$F$13,$O292)))=0),1,0))</f>
        <v/>
      </c>
      <c r="AM292">
        <f>IF($AI292=1,IFERROR(IF(VALUE($C292)&lt;100000000,VALUE($C292),1000000000),IFERROR(IF(VALUE(MID($C292,2,20))&lt;100000000,VALUE(MID($C292,2,20)),1000000000),1000000000))+ROW()/100000,"")</f>
        <v/>
      </c>
    </row>
    <row r="293">
      <c r="E293" s="14" t="n"/>
      <c r="M293" s="8">
        <f>IF($C293="","",L293*T293/100)</f>
        <v/>
      </c>
      <c r="S293" s="8" t="n"/>
      <c r="T293" s="8" t="n"/>
      <c r="W293">
        <f>IF($C293="","",IF($AL293=1,0,IF($AK293=1,Settings!$C$6,Settings!$C$7))*100)</f>
        <v/>
      </c>
      <c r="X293" s="8">
        <f>IF($C293="","",T293*W293/100)</f>
        <v/>
      </c>
      <c r="Y293" s="8">
        <f>IF($C293="","",T293-X293)</f>
        <v/>
      </c>
      <c r="Z293" s="8">
        <f>IF($C293="","",Y293-M293)</f>
        <v/>
      </c>
      <c r="AD293" s="8" t="n"/>
      <c r="AG293" s="14" t="n"/>
      <c r="AI293">
        <f>IF($C293="","",IF(COUNTIF($C$2:$C293,$C293)=1,1,0))</f>
        <v/>
      </c>
      <c r="AJ293">
        <f>IF($AI293=1,SUMPRODUCT(--($AM$2:$AM$7001&lt;$AM293))+1,"")</f>
        <v/>
      </c>
      <c r="AK293">
        <f>IF($C293="","",IF(OR($P293=TRUE(),$P293="TRUE"),1,0))</f>
        <v/>
      </c>
      <c r="AL293">
        <f>IF($C293="","",IF(AND($V293="Yes",SUMPRODUCT((LEN(Settings!$F$6:$F$13)&gt;0)*ISNUMBER(SEARCH(Settings!$F$6:$F$13,$O293)))=0),1,0))</f>
        <v/>
      </c>
      <c r="AM293">
        <f>IF($AI293=1,IFERROR(IF(VALUE($C293)&lt;100000000,VALUE($C293),1000000000),IFERROR(IF(VALUE(MID($C293,2,20))&lt;100000000,VALUE(MID($C293,2,20)),1000000000),1000000000))+ROW()/100000,"")</f>
        <v/>
      </c>
    </row>
    <row r="294">
      <c r="E294" s="14" t="n"/>
      <c r="M294" s="8">
        <f>IF($C294="","",L294*T294/100)</f>
        <v/>
      </c>
      <c r="S294" s="8" t="n"/>
      <c r="T294" s="8" t="n"/>
      <c r="W294">
        <f>IF($C294="","",IF($AL294=1,0,IF($AK294=1,Settings!$C$6,Settings!$C$7))*100)</f>
        <v/>
      </c>
      <c r="X294" s="8">
        <f>IF($C294="","",T294*W294/100)</f>
        <v/>
      </c>
      <c r="Y294" s="8">
        <f>IF($C294="","",T294-X294)</f>
        <v/>
      </c>
      <c r="Z294" s="8">
        <f>IF($C294="","",Y294-M294)</f>
        <v/>
      </c>
      <c r="AD294" s="8" t="n"/>
      <c r="AG294" s="14" t="n"/>
      <c r="AI294">
        <f>IF($C294="","",IF(COUNTIF($C$2:$C294,$C294)=1,1,0))</f>
        <v/>
      </c>
      <c r="AJ294">
        <f>IF($AI294=1,SUMPRODUCT(--($AM$2:$AM$7001&lt;$AM294))+1,"")</f>
        <v/>
      </c>
      <c r="AK294">
        <f>IF($C294="","",IF(OR($P294=TRUE(),$P294="TRUE"),1,0))</f>
        <v/>
      </c>
      <c r="AL294">
        <f>IF($C294="","",IF(AND($V294="Yes",SUMPRODUCT((LEN(Settings!$F$6:$F$13)&gt;0)*ISNUMBER(SEARCH(Settings!$F$6:$F$13,$O294)))=0),1,0))</f>
        <v/>
      </c>
      <c r="AM294">
        <f>IF($AI294=1,IFERROR(IF(VALUE($C294)&lt;100000000,VALUE($C294),1000000000),IFERROR(IF(VALUE(MID($C294,2,20))&lt;100000000,VALUE(MID($C294,2,20)),1000000000),1000000000))+ROW()/100000,"")</f>
        <v/>
      </c>
    </row>
    <row r="295">
      <c r="E295" s="14" t="n"/>
      <c r="M295" s="8">
        <f>IF($C295="","",L295*T295/100)</f>
        <v/>
      </c>
      <c r="S295" s="8" t="n"/>
      <c r="T295" s="8" t="n"/>
      <c r="W295">
        <f>IF($C295="","",IF($AL295=1,0,IF($AK295=1,Settings!$C$6,Settings!$C$7))*100)</f>
        <v/>
      </c>
      <c r="X295" s="8">
        <f>IF($C295="","",T295*W295/100)</f>
        <v/>
      </c>
      <c r="Y295" s="8">
        <f>IF($C295="","",T295-X295)</f>
        <v/>
      </c>
      <c r="Z295" s="8">
        <f>IF($C295="","",Y295-M295)</f>
        <v/>
      </c>
      <c r="AD295" s="8" t="n"/>
      <c r="AG295" s="14" t="n"/>
      <c r="AI295">
        <f>IF($C295="","",IF(COUNTIF($C$2:$C295,$C295)=1,1,0))</f>
        <v/>
      </c>
      <c r="AJ295">
        <f>IF($AI295=1,SUMPRODUCT(--($AM$2:$AM$7001&lt;$AM295))+1,"")</f>
        <v/>
      </c>
      <c r="AK295">
        <f>IF($C295="","",IF(OR($P295=TRUE(),$P295="TRUE"),1,0))</f>
        <v/>
      </c>
      <c r="AL295">
        <f>IF($C295="","",IF(AND($V295="Yes",SUMPRODUCT((LEN(Settings!$F$6:$F$13)&gt;0)*ISNUMBER(SEARCH(Settings!$F$6:$F$13,$O295)))=0),1,0))</f>
        <v/>
      </c>
      <c r="AM295">
        <f>IF($AI295=1,IFERROR(IF(VALUE($C295)&lt;100000000,VALUE($C295),1000000000),IFERROR(IF(VALUE(MID($C295,2,20))&lt;100000000,VALUE(MID($C295,2,20)),1000000000),1000000000))+ROW()/100000,"")</f>
        <v/>
      </c>
    </row>
    <row r="296">
      <c r="E296" s="14" t="n"/>
      <c r="M296" s="8">
        <f>IF($C296="","",L296*T296/100)</f>
        <v/>
      </c>
      <c r="S296" s="8" t="n"/>
      <c r="T296" s="8" t="n"/>
      <c r="W296">
        <f>IF($C296="","",IF($AL296=1,0,IF($AK296=1,Settings!$C$6,Settings!$C$7))*100)</f>
        <v/>
      </c>
      <c r="X296" s="8">
        <f>IF($C296="","",T296*W296/100)</f>
        <v/>
      </c>
      <c r="Y296" s="8">
        <f>IF($C296="","",T296-X296)</f>
        <v/>
      </c>
      <c r="Z296" s="8">
        <f>IF($C296="","",Y296-M296)</f>
        <v/>
      </c>
      <c r="AD296" s="8" t="n"/>
      <c r="AG296" s="14" t="n"/>
      <c r="AI296">
        <f>IF($C296="","",IF(COUNTIF($C$2:$C296,$C296)=1,1,0))</f>
        <v/>
      </c>
      <c r="AJ296">
        <f>IF($AI296=1,SUMPRODUCT(--($AM$2:$AM$7001&lt;$AM296))+1,"")</f>
        <v/>
      </c>
      <c r="AK296">
        <f>IF($C296="","",IF(OR($P296=TRUE(),$P296="TRUE"),1,0))</f>
        <v/>
      </c>
      <c r="AL296">
        <f>IF($C296="","",IF(AND($V296="Yes",SUMPRODUCT((LEN(Settings!$F$6:$F$13)&gt;0)*ISNUMBER(SEARCH(Settings!$F$6:$F$13,$O296)))=0),1,0))</f>
        <v/>
      </c>
      <c r="AM296">
        <f>IF($AI296=1,IFERROR(IF(VALUE($C296)&lt;100000000,VALUE($C296),1000000000),IFERROR(IF(VALUE(MID($C296,2,20))&lt;100000000,VALUE(MID($C296,2,20)),1000000000),1000000000))+ROW()/100000,"")</f>
        <v/>
      </c>
    </row>
    <row r="297">
      <c r="E297" s="14" t="n"/>
      <c r="M297" s="8">
        <f>IF($C297="","",L297*T297/100)</f>
        <v/>
      </c>
      <c r="S297" s="8" t="n"/>
      <c r="T297" s="8" t="n"/>
      <c r="W297">
        <f>IF($C297="","",IF($AL297=1,0,IF($AK297=1,Settings!$C$6,Settings!$C$7))*100)</f>
        <v/>
      </c>
      <c r="X297" s="8">
        <f>IF($C297="","",T297*W297/100)</f>
        <v/>
      </c>
      <c r="Y297" s="8">
        <f>IF($C297="","",T297-X297)</f>
        <v/>
      </c>
      <c r="Z297" s="8">
        <f>IF($C297="","",Y297-M297)</f>
        <v/>
      </c>
      <c r="AD297" s="8" t="n"/>
      <c r="AG297" s="14" t="n"/>
      <c r="AI297">
        <f>IF($C297="","",IF(COUNTIF($C$2:$C297,$C297)=1,1,0))</f>
        <v/>
      </c>
      <c r="AJ297">
        <f>IF($AI297=1,SUMPRODUCT(--($AM$2:$AM$7001&lt;$AM297))+1,"")</f>
        <v/>
      </c>
      <c r="AK297">
        <f>IF($C297="","",IF(OR($P297=TRUE(),$P297="TRUE"),1,0))</f>
        <v/>
      </c>
      <c r="AL297">
        <f>IF($C297="","",IF(AND($V297="Yes",SUMPRODUCT((LEN(Settings!$F$6:$F$13)&gt;0)*ISNUMBER(SEARCH(Settings!$F$6:$F$13,$O297)))=0),1,0))</f>
        <v/>
      </c>
      <c r="AM297">
        <f>IF($AI297=1,IFERROR(IF(VALUE($C297)&lt;100000000,VALUE($C297),1000000000),IFERROR(IF(VALUE(MID($C297,2,20))&lt;100000000,VALUE(MID($C297,2,20)),1000000000),1000000000))+ROW()/100000,"")</f>
        <v/>
      </c>
    </row>
    <row r="298">
      <c r="E298" s="14" t="n"/>
      <c r="M298" s="8">
        <f>IF($C298="","",L298*T298/100)</f>
        <v/>
      </c>
      <c r="S298" s="8" t="n"/>
      <c r="T298" s="8" t="n"/>
      <c r="W298">
        <f>IF($C298="","",IF($AL298=1,0,IF($AK298=1,Settings!$C$6,Settings!$C$7))*100)</f>
        <v/>
      </c>
      <c r="X298" s="8">
        <f>IF($C298="","",T298*W298/100)</f>
        <v/>
      </c>
      <c r="Y298" s="8">
        <f>IF($C298="","",T298-X298)</f>
        <v/>
      </c>
      <c r="Z298" s="8">
        <f>IF($C298="","",Y298-M298)</f>
        <v/>
      </c>
      <c r="AD298" s="8" t="n"/>
      <c r="AG298" s="14" t="n"/>
      <c r="AI298">
        <f>IF($C298="","",IF(COUNTIF($C$2:$C298,$C298)=1,1,0))</f>
        <v/>
      </c>
      <c r="AJ298">
        <f>IF($AI298=1,SUMPRODUCT(--($AM$2:$AM$7001&lt;$AM298))+1,"")</f>
        <v/>
      </c>
      <c r="AK298">
        <f>IF($C298="","",IF(OR($P298=TRUE(),$P298="TRUE"),1,0))</f>
        <v/>
      </c>
      <c r="AL298">
        <f>IF($C298="","",IF(AND($V298="Yes",SUMPRODUCT((LEN(Settings!$F$6:$F$13)&gt;0)*ISNUMBER(SEARCH(Settings!$F$6:$F$13,$O298)))=0),1,0))</f>
        <v/>
      </c>
      <c r="AM298">
        <f>IF($AI298=1,IFERROR(IF(VALUE($C298)&lt;100000000,VALUE($C298),1000000000),IFERROR(IF(VALUE(MID($C298,2,20))&lt;100000000,VALUE(MID($C298,2,20)),1000000000),1000000000))+ROW()/100000,"")</f>
        <v/>
      </c>
    </row>
    <row r="299">
      <c r="E299" s="14" t="n"/>
      <c r="M299" s="8">
        <f>IF($C299="","",L299*T299/100)</f>
        <v/>
      </c>
      <c r="S299" s="8" t="n"/>
      <c r="T299" s="8" t="n"/>
      <c r="W299">
        <f>IF($C299="","",IF($AL299=1,0,IF($AK299=1,Settings!$C$6,Settings!$C$7))*100)</f>
        <v/>
      </c>
      <c r="X299" s="8">
        <f>IF($C299="","",T299*W299/100)</f>
        <v/>
      </c>
      <c r="Y299" s="8">
        <f>IF($C299="","",T299-X299)</f>
        <v/>
      </c>
      <c r="Z299" s="8">
        <f>IF($C299="","",Y299-M299)</f>
        <v/>
      </c>
      <c r="AD299" s="8" t="n"/>
      <c r="AG299" s="14" t="n"/>
      <c r="AI299">
        <f>IF($C299="","",IF(COUNTIF($C$2:$C299,$C299)=1,1,0))</f>
        <v/>
      </c>
      <c r="AJ299">
        <f>IF($AI299=1,SUMPRODUCT(--($AM$2:$AM$7001&lt;$AM299))+1,"")</f>
        <v/>
      </c>
      <c r="AK299">
        <f>IF($C299="","",IF(OR($P299=TRUE(),$P299="TRUE"),1,0))</f>
        <v/>
      </c>
      <c r="AL299">
        <f>IF($C299="","",IF(AND($V299="Yes",SUMPRODUCT((LEN(Settings!$F$6:$F$13)&gt;0)*ISNUMBER(SEARCH(Settings!$F$6:$F$13,$O299)))=0),1,0))</f>
        <v/>
      </c>
      <c r="AM299">
        <f>IF($AI299=1,IFERROR(IF(VALUE($C299)&lt;100000000,VALUE($C299),1000000000),IFERROR(IF(VALUE(MID($C299,2,20))&lt;100000000,VALUE(MID($C299,2,20)),1000000000),1000000000))+ROW()/100000,"")</f>
        <v/>
      </c>
    </row>
    <row r="300">
      <c r="E300" s="14" t="n"/>
      <c r="M300" s="8">
        <f>IF($C300="","",L300*T300/100)</f>
        <v/>
      </c>
      <c r="S300" s="8" t="n"/>
      <c r="T300" s="8" t="n"/>
      <c r="W300">
        <f>IF($C300="","",IF($AL300=1,0,IF($AK300=1,Settings!$C$6,Settings!$C$7))*100)</f>
        <v/>
      </c>
      <c r="X300" s="8">
        <f>IF($C300="","",T300*W300/100)</f>
        <v/>
      </c>
      <c r="Y300" s="8">
        <f>IF($C300="","",T300-X300)</f>
        <v/>
      </c>
      <c r="Z300" s="8">
        <f>IF($C300="","",Y300-M300)</f>
        <v/>
      </c>
      <c r="AD300" s="8" t="n"/>
      <c r="AG300" s="14" t="n"/>
      <c r="AI300">
        <f>IF($C300="","",IF(COUNTIF($C$2:$C300,$C300)=1,1,0))</f>
        <v/>
      </c>
      <c r="AJ300">
        <f>IF($AI300=1,SUMPRODUCT(--($AM$2:$AM$7001&lt;$AM300))+1,"")</f>
        <v/>
      </c>
      <c r="AK300">
        <f>IF($C300="","",IF(OR($P300=TRUE(),$P300="TRUE"),1,0))</f>
        <v/>
      </c>
      <c r="AL300">
        <f>IF($C300="","",IF(AND($V300="Yes",SUMPRODUCT((LEN(Settings!$F$6:$F$13)&gt;0)*ISNUMBER(SEARCH(Settings!$F$6:$F$13,$O300)))=0),1,0))</f>
        <v/>
      </c>
      <c r="AM300">
        <f>IF($AI300=1,IFERROR(IF(VALUE($C300)&lt;100000000,VALUE($C300),1000000000),IFERROR(IF(VALUE(MID($C300,2,20))&lt;100000000,VALUE(MID($C300,2,20)),1000000000),1000000000))+ROW()/100000,"")</f>
        <v/>
      </c>
    </row>
    <row r="301">
      <c r="E301" s="14" t="n"/>
      <c r="M301" s="8">
        <f>IF($C301="","",L301*T301/100)</f>
        <v/>
      </c>
      <c r="S301" s="8" t="n"/>
      <c r="T301" s="8" t="n"/>
      <c r="W301">
        <f>IF($C301="","",IF($AL301=1,0,IF($AK301=1,Settings!$C$6,Settings!$C$7))*100)</f>
        <v/>
      </c>
      <c r="X301" s="8">
        <f>IF($C301="","",T301*W301/100)</f>
        <v/>
      </c>
      <c r="Y301" s="8">
        <f>IF($C301="","",T301-X301)</f>
        <v/>
      </c>
      <c r="Z301" s="8">
        <f>IF($C301="","",Y301-M301)</f>
        <v/>
      </c>
      <c r="AD301" s="8" t="n"/>
      <c r="AG301" s="14" t="n"/>
      <c r="AI301">
        <f>IF($C301="","",IF(COUNTIF($C$2:$C301,$C301)=1,1,0))</f>
        <v/>
      </c>
      <c r="AJ301">
        <f>IF($AI301=1,SUMPRODUCT(--($AM$2:$AM$7001&lt;$AM301))+1,"")</f>
        <v/>
      </c>
      <c r="AK301">
        <f>IF($C301="","",IF(OR($P301=TRUE(),$P301="TRUE"),1,0))</f>
        <v/>
      </c>
      <c r="AL301">
        <f>IF($C301="","",IF(AND($V301="Yes",SUMPRODUCT((LEN(Settings!$F$6:$F$13)&gt;0)*ISNUMBER(SEARCH(Settings!$F$6:$F$13,$O301)))=0),1,0))</f>
        <v/>
      </c>
      <c r="AM301">
        <f>IF($AI301=1,IFERROR(IF(VALUE($C301)&lt;100000000,VALUE($C301),1000000000),IFERROR(IF(VALUE(MID($C301,2,20))&lt;100000000,VALUE(MID($C301,2,20)),1000000000),1000000000))+ROW()/100000,"")</f>
        <v/>
      </c>
    </row>
    <row r="302">
      <c r="E302" s="14" t="n"/>
      <c r="M302" s="8">
        <f>IF($C302="","",L302*T302/100)</f>
        <v/>
      </c>
      <c r="S302" s="8" t="n"/>
      <c r="T302" s="8" t="n"/>
      <c r="W302">
        <f>IF($C302="","",IF($AL302=1,0,IF($AK302=1,Settings!$C$6,Settings!$C$7))*100)</f>
        <v/>
      </c>
      <c r="X302" s="8">
        <f>IF($C302="","",T302*W302/100)</f>
        <v/>
      </c>
      <c r="Y302" s="8">
        <f>IF($C302="","",T302-X302)</f>
        <v/>
      </c>
      <c r="Z302" s="8">
        <f>IF($C302="","",Y302-M302)</f>
        <v/>
      </c>
      <c r="AD302" s="8" t="n"/>
      <c r="AG302" s="14" t="n"/>
      <c r="AI302">
        <f>IF($C302="","",IF(COUNTIF($C$2:$C302,$C302)=1,1,0))</f>
        <v/>
      </c>
      <c r="AJ302">
        <f>IF($AI302=1,SUMPRODUCT(--($AM$2:$AM$7001&lt;$AM302))+1,"")</f>
        <v/>
      </c>
      <c r="AK302">
        <f>IF($C302="","",IF(OR($P302=TRUE(),$P302="TRUE"),1,0))</f>
        <v/>
      </c>
      <c r="AL302">
        <f>IF($C302="","",IF(AND($V302="Yes",SUMPRODUCT((LEN(Settings!$F$6:$F$13)&gt;0)*ISNUMBER(SEARCH(Settings!$F$6:$F$13,$O302)))=0),1,0))</f>
        <v/>
      </c>
      <c r="AM302">
        <f>IF($AI302=1,IFERROR(IF(VALUE($C302)&lt;100000000,VALUE($C302),1000000000),IFERROR(IF(VALUE(MID($C302,2,20))&lt;100000000,VALUE(MID($C302,2,20)),1000000000),1000000000))+ROW()/100000,"")</f>
        <v/>
      </c>
    </row>
    <row r="303">
      <c r="E303" s="14" t="n"/>
      <c r="M303" s="8">
        <f>IF($C303="","",L303*T303/100)</f>
        <v/>
      </c>
      <c r="S303" s="8" t="n"/>
      <c r="T303" s="8" t="n"/>
      <c r="W303">
        <f>IF($C303="","",IF($AL303=1,0,IF($AK303=1,Settings!$C$6,Settings!$C$7))*100)</f>
        <v/>
      </c>
      <c r="X303" s="8">
        <f>IF($C303="","",T303*W303/100)</f>
        <v/>
      </c>
      <c r="Y303" s="8">
        <f>IF($C303="","",T303-X303)</f>
        <v/>
      </c>
      <c r="Z303" s="8">
        <f>IF($C303="","",Y303-M303)</f>
        <v/>
      </c>
      <c r="AD303" s="8" t="n"/>
      <c r="AG303" s="14" t="n"/>
      <c r="AI303">
        <f>IF($C303="","",IF(COUNTIF($C$2:$C303,$C303)=1,1,0))</f>
        <v/>
      </c>
      <c r="AJ303">
        <f>IF($AI303=1,SUMPRODUCT(--($AM$2:$AM$7001&lt;$AM303))+1,"")</f>
        <v/>
      </c>
      <c r="AK303">
        <f>IF($C303="","",IF(OR($P303=TRUE(),$P303="TRUE"),1,0))</f>
        <v/>
      </c>
      <c r="AL303">
        <f>IF($C303="","",IF(AND($V303="Yes",SUMPRODUCT((LEN(Settings!$F$6:$F$13)&gt;0)*ISNUMBER(SEARCH(Settings!$F$6:$F$13,$O303)))=0),1,0))</f>
        <v/>
      </c>
      <c r="AM303">
        <f>IF($AI303=1,IFERROR(IF(VALUE($C303)&lt;100000000,VALUE($C303),1000000000),IFERROR(IF(VALUE(MID($C303,2,20))&lt;100000000,VALUE(MID($C303,2,20)),1000000000),1000000000))+ROW()/100000,"")</f>
        <v/>
      </c>
    </row>
    <row r="304">
      <c r="E304" s="14" t="n"/>
      <c r="M304" s="8">
        <f>IF($C304="","",L304*T304/100)</f>
        <v/>
      </c>
      <c r="S304" s="8" t="n"/>
      <c r="T304" s="8" t="n"/>
      <c r="W304">
        <f>IF($C304="","",IF($AL304=1,0,IF($AK304=1,Settings!$C$6,Settings!$C$7))*100)</f>
        <v/>
      </c>
      <c r="X304" s="8">
        <f>IF($C304="","",T304*W304/100)</f>
        <v/>
      </c>
      <c r="Y304" s="8">
        <f>IF($C304="","",T304-X304)</f>
        <v/>
      </c>
      <c r="Z304" s="8">
        <f>IF($C304="","",Y304-M304)</f>
        <v/>
      </c>
      <c r="AD304" s="8" t="n"/>
      <c r="AG304" s="14" t="n"/>
      <c r="AI304">
        <f>IF($C304="","",IF(COUNTIF($C$2:$C304,$C304)=1,1,0))</f>
        <v/>
      </c>
      <c r="AJ304">
        <f>IF($AI304=1,SUMPRODUCT(--($AM$2:$AM$7001&lt;$AM304))+1,"")</f>
        <v/>
      </c>
      <c r="AK304">
        <f>IF($C304="","",IF(OR($P304=TRUE(),$P304="TRUE"),1,0))</f>
        <v/>
      </c>
      <c r="AL304">
        <f>IF($C304="","",IF(AND($V304="Yes",SUMPRODUCT((LEN(Settings!$F$6:$F$13)&gt;0)*ISNUMBER(SEARCH(Settings!$F$6:$F$13,$O304)))=0),1,0))</f>
        <v/>
      </c>
      <c r="AM304">
        <f>IF($AI304=1,IFERROR(IF(VALUE($C304)&lt;100000000,VALUE($C304),1000000000),IFERROR(IF(VALUE(MID($C304,2,20))&lt;100000000,VALUE(MID($C304,2,20)),1000000000),1000000000))+ROW()/100000,"")</f>
        <v/>
      </c>
    </row>
    <row r="305">
      <c r="E305" s="14" t="n"/>
      <c r="M305" s="8">
        <f>IF($C305="","",L305*T305/100)</f>
        <v/>
      </c>
      <c r="S305" s="8" t="n"/>
      <c r="T305" s="8" t="n"/>
      <c r="W305">
        <f>IF($C305="","",IF($AL305=1,0,IF($AK305=1,Settings!$C$6,Settings!$C$7))*100)</f>
        <v/>
      </c>
      <c r="X305" s="8">
        <f>IF($C305="","",T305*W305/100)</f>
        <v/>
      </c>
      <c r="Y305" s="8">
        <f>IF($C305="","",T305-X305)</f>
        <v/>
      </c>
      <c r="Z305" s="8">
        <f>IF($C305="","",Y305-M305)</f>
        <v/>
      </c>
      <c r="AD305" s="8" t="n"/>
      <c r="AG305" s="14" t="n"/>
      <c r="AI305">
        <f>IF($C305="","",IF(COUNTIF($C$2:$C305,$C305)=1,1,0))</f>
        <v/>
      </c>
      <c r="AJ305">
        <f>IF($AI305=1,SUMPRODUCT(--($AM$2:$AM$7001&lt;$AM305))+1,"")</f>
        <v/>
      </c>
      <c r="AK305">
        <f>IF($C305="","",IF(OR($P305=TRUE(),$P305="TRUE"),1,0))</f>
        <v/>
      </c>
      <c r="AL305">
        <f>IF($C305="","",IF(AND($V305="Yes",SUMPRODUCT((LEN(Settings!$F$6:$F$13)&gt;0)*ISNUMBER(SEARCH(Settings!$F$6:$F$13,$O305)))=0),1,0))</f>
        <v/>
      </c>
      <c r="AM305">
        <f>IF($AI305=1,IFERROR(IF(VALUE($C305)&lt;100000000,VALUE($C305),1000000000),IFERROR(IF(VALUE(MID($C305,2,20))&lt;100000000,VALUE(MID($C305,2,20)),1000000000),1000000000))+ROW()/100000,"")</f>
        <v/>
      </c>
    </row>
    <row r="306">
      <c r="E306" s="14" t="n"/>
      <c r="M306" s="8">
        <f>IF($C306="","",L306*T306/100)</f>
        <v/>
      </c>
      <c r="S306" s="8" t="n"/>
      <c r="T306" s="8" t="n"/>
      <c r="W306">
        <f>IF($C306="","",IF($AL306=1,0,IF($AK306=1,Settings!$C$6,Settings!$C$7))*100)</f>
        <v/>
      </c>
      <c r="X306" s="8">
        <f>IF($C306="","",T306*W306/100)</f>
        <v/>
      </c>
      <c r="Y306" s="8">
        <f>IF($C306="","",T306-X306)</f>
        <v/>
      </c>
      <c r="Z306" s="8">
        <f>IF($C306="","",Y306-M306)</f>
        <v/>
      </c>
      <c r="AD306" s="8" t="n"/>
      <c r="AG306" s="14" t="n"/>
      <c r="AI306">
        <f>IF($C306="","",IF(COUNTIF($C$2:$C306,$C306)=1,1,0))</f>
        <v/>
      </c>
      <c r="AJ306">
        <f>IF($AI306=1,SUMPRODUCT(--($AM$2:$AM$7001&lt;$AM306))+1,"")</f>
        <v/>
      </c>
      <c r="AK306">
        <f>IF($C306="","",IF(OR($P306=TRUE(),$P306="TRUE"),1,0))</f>
        <v/>
      </c>
      <c r="AL306">
        <f>IF($C306="","",IF(AND($V306="Yes",SUMPRODUCT((LEN(Settings!$F$6:$F$13)&gt;0)*ISNUMBER(SEARCH(Settings!$F$6:$F$13,$O306)))=0),1,0))</f>
        <v/>
      </c>
      <c r="AM306">
        <f>IF($AI306=1,IFERROR(IF(VALUE($C306)&lt;100000000,VALUE($C306),1000000000),IFERROR(IF(VALUE(MID($C306,2,20))&lt;100000000,VALUE(MID($C306,2,20)),1000000000),1000000000))+ROW()/100000,"")</f>
        <v/>
      </c>
    </row>
    <row r="307">
      <c r="E307" s="14" t="n"/>
      <c r="M307" s="8">
        <f>IF($C307="","",L307*T307/100)</f>
        <v/>
      </c>
      <c r="S307" s="8" t="n"/>
      <c r="T307" s="8" t="n"/>
      <c r="W307">
        <f>IF($C307="","",IF($AL307=1,0,IF($AK307=1,Settings!$C$6,Settings!$C$7))*100)</f>
        <v/>
      </c>
      <c r="X307" s="8">
        <f>IF($C307="","",T307*W307/100)</f>
        <v/>
      </c>
      <c r="Y307" s="8">
        <f>IF($C307="","",T307-X307)</f>
        <v/>
      </c>
      <c r="Z307" s="8">
        <f>IF($C307="","",Y307-M307)</f>
        <v/>
      </c>
      <c r="AD307" s="8" t="n"/>
      <c r="AG307" s="14" t="n"/>
      <c r="AI307">
        <f>IF($C307="","",IF(COUNTIF($C$2:$C307,$C307)=1,1,0))</f>
        <v/>
      </c>
      <c r="AJ307">
        <f>IF($AI307=1,SUMPRODUCT(--($AM$2:$AM$7001&lt;$AM307))+1,"")</f>
        <v/>
      </c>
      <c r="AK307">
        <f>IF($C307="","",IF(OR($P307=TRUE(),$P307="TRUE"),1,0))</f>
        <v/>
      </c>
      <c r="AL307">
        <f>IF($C307="","",IF(AND($V307="Yes",SUMPRODUCT((LEN(Settings!$F$6:$F$13)&gt;0)*ISNUMBER(SEARCH(Settings!$F$6:$F$13,$O307)))=0),1,0))</f>
        <v/>
      </c>
      <c r="AM307">
        <f>IF($AI307=1,IFERROR(IF(VALUE($C307)&lt;100000000,VALUE($C307),1000000000),IFERROR(IF(VALUE(MID($C307,2,20))&lt;100000000,VALUE(MID($C307,2,20)),1000000000),1000000000))+ROW()/100000,"")</f>
        <v/>
      </c>
    </row>
    <row r="308">
      <c r="E308" s="14" t="n"/>
      <c r="M308" s="8">
        <f>IF($C308="","",L308*T308/100)</f>
        <v/>
      </c>
      <c r="S308" s="8" t="n"/>
      <c r="T308" s="8" t="n"/>
      <c r="W308">
        <f>IF($C308="","",IF($AL308=1,0,IF($AK308=1,Settings!$C$6,Settings!$C$7))*100)</f>
        <v/>
      </c>
      <c r="X308" s="8">
        <f>IF($C308="","",T308*W308/100)</f>
        <v/>
      </c>
      <c r="Y308" s="8">
        <f>IF($C308="","",T308-X308)</f>
        <v/>
      </c>
      <c r="Z308" s="8">
        <f>IF($C308="","",Y308-M308)</f>
        <v/>
      </c>
      <c r="AD308" s="8" t="n"/>
      <c r="AG308" s="14" t="n"/>
      <c r="AI308">
        <f>IF($C308="","",IF(COUNTIF($C$2:$C308,$C308)=1,1,0))</f>
        <v/>
      </c>
      <c r="AJ308">
        <f>IF($AI308=1,SUMPRODUCT(--($AM$2:$AM$7001&lt;$AM308))+1,"")</f>
        <v/>
      </c>
      <c r="AK308">
        <f>IF($C308="","",IF(OR($P308=TRUE(),$P308="TRUE"),1,0))</f>
        <v/>
      </c>
      <c r="AL308">
        <f>IF($C308="","",IF(AND($V308="Yes",SUMPRODUCT((LEN(Settings!$F$6:$F$13)&gt;0)*ISNUMBER(SEARCH(Settings!$F$6:$F$13,$O308)))=0),1,0))</f>
        <v/>
      </c>
      <c r="AM308">
        <f>IF($AI308=1,IFERROR(IF(VALUE($C308)&lt;100000000,VALUE($C308),1000000000),IFERROR(IF(VALUE(MID($C308,2,20))&lt;100000000,VALUE(MID($C308,2,20)),1000000000),1000000000))+ROW()/100000,"")</f>
        <v/>
      </c>
    </row>
    <row r="309">
      <c r="E309" s="14" t="n"/>
      <c r="M309" s="8">
        <f>IF($C309="","",L309*T309/100)</f>
        <v/>
      </c>
      <c r="S309" s="8" t="n"/>
      <c r="T309" s="8" t="n"/>
      <c r="W309">
        <f>IF($C309="","",IF($AL309=1,0,IF($AK309=1,Settings!$C$6,Settings!$C$7))*100)</f>
        <v/>
      </c>
      <c r="X309" s="8">
        <f>IF($C309="","",T309*W309/100)</f>
        <v/>
      </c>
      <c r="Y309" s="8">
        <f>IF($C309="","",T309-X309)</f>
        <v/>
      </c>
      <c r="Z309" s="8">
        <f>IF($C309="","",Y309-M309)</f>
        <v/>
      </c>
      <c r="AD309" s="8" t="n"/>
      <c r="AG309" s="14" t="n"/>
      <c r="AI309">
        <f>IF($C309="","",IF(COUNTIF($C$2:$C309,$C309)=1,1,0))</f>
        <v/>
      </c>
      <c r="AJ309">
        <f>IF($AI309=1,SUMPRODUCT(--($AM$2:$AM$7001&lt;$AM309))+1,"")</f>
        <v/>
      </c>
      <c r="AK309">
        <f>IF($C309="","",IF(OR($P309=TRUE(),$P309="TRUE"),1,0))</f>
        <v/>
      </c>
      <c r="AL309">
        <f>IF($C309="","",IF(AND($V309="Yes",SUMPRODUCT((LEN(Settings!$F$6:$F$13)&gt;0)*ISNUMBER(SEARCH(Settings!$F$6:$F$13,$O309)))=0),1,0))</f>
        <v/>
      </c>
      <c r="AM309">
        <f>IF($AI309=1,IFERROR(IF(VALUE($C309)&lt;100000000,VALUE($C309),1000000000),IFERROR(IF(VALUE(MID($C309,2,20))&lt;100000000,VALUE(MID($C309,2,20)),1000000000),1000000000))+ROW()/100000,"")</f>
        <v/>
      </c>
    </row>
    <row r="310">
      <c r="E310" s="14" t="n"/>
      <c r="M310" s="8">
        <f>IF($C310="","",L310*T310/100)</f>
        <v/>
      </c>
      <c r="S310" s="8" t="n"/>
      <c r="T310" s="8" t="n"/>
      <c r="W310">
        <f>IF($C310="","",IF($AL310=1,0,IF($AK310=1,Settings!$C$6,Settings!$C$7))*100)</f>
        <v/>
      </c>
      <c r="X310" s="8">
        <f>IF($C310="","",T310*W310/100)</f>
        <v/>
      </c>
      <c r="Y310" s="8">
        <f>IF($C310="","",T310-X310)</f>
        <v/>
      </c>
      <c r="Z310" s="8">
        <f>IF($C310="","",Y310-M310)</f>
        <v/>
      </c>
      <c r="AD310" s="8" t="n"/>
      <c r="AG310" s="14" t="n"/>
      <c r="AI310">
        <f>IF($C310="","",IF(COUNTIF($C$2:$C310,$C310)=1,1,0))</f>
        <v/>
      </c>
      <c r="AJ310">
        <f>IF($AI310=1,SUMPRODUCT(--($AM$2:$AM$7001&lt;$AM310))+1,"")</f>
        <v/>
      </c>
      <c r="AK310">
        <f>IF($C310="","",IF(OR($P310=TRUE(),$P310="TRUE"),1,0))</f>
        <v/>
      </c>
      <c r="AL310">
        <f>IF($C310="","",IF(AND($V310="Yes",SUMPRODUCT((LEN(Settings!$F$6:$F$13)&gt;0)*ISNUMBER(SEARCH(Settings!$F$6:$F$13,$O310)))=0),1,0))</f>
        <v/>
      </c>
      <c r="AM310">
        <f>IF($AI310=1,IFERROR(IF(VALUE($C310)&lt;100000000,VALUE($C310),1000000000),IFERROR(IF(VALUE(MID($C310,2,20))&lt;100000000,VALUE(MID($C310,2,20)),1000000000),1000000000))+ROW()/100000,"")</f>
        <v/>
      </c>
    </row>
    <row r="311">
      <c r="E311" s="14" t="n"/>
      <c r="M311" s="8">
        <f>IF($C311="","",L311*T311/100)</f>
        <v/>
      </c>
      <c r="S311" s="8" t="n"/>
      <c r="T311" s="8" t="n"/>
      <c r="W311">
        <f>IF($C311="","",IF($AL311=1,0,IF($AK311=1,Settings!$C$6,Settings!$C$7))*100)</f>
        <v/>
      </c>
      <c r="X311" s="8">
        <f>IF($C311="","",T311*W311/100)</f>
        <v/>
      </c>
      <c r="Y311" s="8">
        <f>IF($C311="","",T311-X311)</f>
        <v/>
      </c>
      <c r="Z311" s="8">
        <f>IF($C311="","",Y311-M311)</f>
        <v/>
      </c>
      <c r="AD311" s="8" t="n"/>
      <c r="AG311" s="14" t="n"/>
      <c r="AI311">
        <f>IF($C311="","",IF(COUNTIF($C$2:$C311,$C311)=1,1,0))</f>
        <v/>
      </c>
      <c r="AJ311">
        <f>IF($AI311=1,SUMPRODUCT(--($AM$2:$AM$7001&lt;$AM311))+1,"")</f>
        <v/>
      </c>
      <c r="AK311">
        <f>IF($C311="","",IF(OR($P311=TRUE(),$P311="TRUE"),1,0))</f>
        <v/>
      </c>
      <c r="AL311">
        <f>IF($C311="","",IF(AND($V311="Yes",SUMPRODUCT((LEN(Settings!$F$6:$F$13)&gt;0)*ISNUMBER(SEARCH(Settings!$F$6:$F$13,$O311)))=0),1,0))</f>
        <v/>
      </c>
      <c r="AM311">
        <f>IF($AI311=1,IFERROR(IF(VALUE($C311)&lt;100000000,VALUE($C311),1000000000),IFERROR(IF(VALUE(MID($C311,2,20))&lt;100000000,VALUE(MID($C311,2,20)),1000000000),1000000000))+ROW()/100000,"")</f>
        <v/>
      </c>
    </row>
    <row r="312">
      <c r="E312" s="14" t="n"/>
      <c r="M312" s="8">
        <f>IF($C312="","",L312*T312/100)</f>
        <v/>
      </c>
      <c r="S312" s="8" t="n"/>
      <c r="T312" s="8" t="n"/>
      <c r="W312">
        <f>IF($C312="","",IF($AL312=1,0,IF($AK312=1,Settings!$C$6,Settings!$C$7))*100)</f>
        <v/>
      </c>
      <c r="X312" s="8">
        <f>IF($C312="","",T312*W312/100)</f>
        <v/>
      </c>
      <c r="Y312" s="8">
        <f>IF($C312="","",T312-X312)</f>
        <v/>
      </c>
      <c r="Z312" s="8">
        <f>IF($C312="","",Y312-M312)</f>
        <v/>
      </c>
      <c r="AD312" s="8" t="n"/>
      <c r="AG312" s="14" t="n"/>
      <c r="AI312">
        <f>IF($C312="","",IF(COUNTIF($C$2:$C312,$C312)=1,1,0))</f>
        <v/>
      </c>
      <c r="AJ312">
        <f>IF($AI312=1,SUMPRODUCT(--($AM$2:$AM$7001&lt;$AM312))+1,"")</f>
        <v/>
      </c>
      <c r="AK312">
        <f>IF($C312="","",IF(OR($P312=TRUE(),$P312="TRUE"),1,0))</f>
        <v/>
      </c>
      <c r="AL312">
        <f>IF($C312="","",IF(AND($V312="Yes",SUMPRODUCT((LEN(Settings!$F$6:$F$13)&gt;0)*ISNUMBER(SEARCH(Settings!$F$6:$F$13,$O312)))=0),1,0))</f>
        <v/>
      </c>
      <c r="AM312">
        <f>IF($AI312=1,IFERROR(IF(VALUE($C312)&lt;100000000,VALUE($C312),1000000000),IFERROR(IF(VALUE(MID($C312,2,20))&lt;100000000,VALUE(MID($C312,2,20)),1000000000),1000000000))+ROW()/100000,"")</f>
        <v/>
      </c>
    </row>
    <row r="313">
      <c r="E313" s="14" t="n"/>
      <c r="M313" s="8">
        <f>IF($C313="","",L313*T313/100)</f>
        <v/>
      </c>
      <c r="S313" s="8" t="n"/>
      <c r="T313" s="8" t="n"/>
      <c r="W313">
        <f>IF($C313="","",IF($AL313=1,0,IF($AK313=1,Settings!$C$6,Settings!$C$7))*100)</f>
        <v/>
      </c>
      <c r="X313" s="8">
        <f>IF($C313="","",T313*W313/100)</f>
        <v/>
      </c>
      <c r="Y313" s="8">
        <f>IF($C313="","",T313-X313)</f>
        <v/>
      </c>
      <c r="Z313" s="8">
        <f>IF($C313="","",Y313-M313)</f>
        <v/>
      </c>
      <c r="AD313" s="8" t="n"/>
      <c r="AG313" s="14" t="n"/>
      <c r="AI313">
        <f>IF($C313="","",IF(COUNTIF($C$2:$C313,$C313)=1,1,0))</f>
        <v/>
      </c>
      <c r="AJ313">
        <f>IF($AI313=1,SUMPRODUCT(--($AM$2:$AM$7001&lt;$AM313))+1,"")</f>
        <v/>
      </c>
      <c r="AK313">
        <f>IF($C313="","",IF(OR($P313=TRUE(),$P313="TRUE"),1,0))</f>
        <v/>
      </c>
      <c r="AL313">
        <f>IF($C313="","",IF(AND($V313="Yes",SUMPRODUCT((LEN(Settings!$F$6:$F$13)&gt;0)*ISNUMBER(SEARCH(Settings!$F$6:$F$13,$O313)))=0),1,0))</f>
        <v/>
      </c>
      <c r="AM313">
        <f>IF($AI313=1,IFERROR(IF(VALUE($C313)&lt;100000000,VALUE($C313),1000000000),IFERROR(IF(VALUE(MID($C313,2,20))&lt;100000000,VALUE(MID($C313,2,20)),1000000000),1000000000))+ROW()/100000,"")</f>
        <v/>
      </c>
    </row>
    <row r="314">
      <c r="E314" s="14" t="n"/>
      <c r="M314" s="8">
        <f>IF($C314="","",L314*T314/100)</f>
        <v/>
      </c>
      <c r="S314" s="8" t="n"/>
      <c r="T314" s="8" t="n"/>
      <c r="W314">
        <f>IF($C314="","",IF($AL314=1,0,IF($AK314=1,Settings!$C$6,Settings!$C$7))*100)</f>
        <v/>
      </c>
      <c r="X314" s="8">
        <f>IF($C314="","",T314*W314/100)</f>
        <v/>
      </c>
      <c r="Y314" s="8">
        <f>IF($C314="","",T314-X314)</f>
        <v/>
      </c>
      <c r="Z314" s="8">
        <f>IF($C314="","",Y314-M314)</f>
        <v/>
      </c>
      <c r="AD314" s="8" t="n"/>
      <c r="AG314" s="14" t="n"/>
      <c r="AI314">
        <f>IF($C314="","",IF(COUNTIF($C$2:$C314,$C314)=1,1,0))</f>
        <v/>
      </c>
      <c r="AJ314">
        <f>IF($AI314=1,SUMPRODUCT(--($AM$2:$AM$7001&lt;$AM314))+1,"")</f>
        <v/>
      </c>
      <c r="AK314">
        <f>IF($C314="","",IF(OR($P314=TRUE(),$P314="TRUE"),1,0))</f>
        <v/>
      </c>
      <c r="AL314">
        <f>IF($C314="","",IF(AND($V314="Yes",SUMPRODUCT((LEN(Settings!$F$6:$F$13)&gt;0)*ISNUMBER(SEARCH(Settings!$F$6:$F$13,$O314)))=0),1,0))</f>
        <v/>
      </c>
      <c r="AM314">
        <f>IF($AI314=1,IFERROR(IF(VALUE($C314)&lt;100000000,VALUE($C314),1000000000),IFERROR(IF(VALUE(MID($C314,2,20))&lt;100000000,VALUE(MID($C314,2,20)),1000000000),1000000000))+ROW()/100000,"")</f>
        <v/>
      </c>
    </row>
    <row r="315">
      <c r="E315" s="14" t="n"/>
      <c r="M315" s="8">
        <f>IF($C315="","",L315*T315/100)</f>
        <v/>
      </c>
      <c r="S315" s="8" t="n"/>
      <c r="T315" s="8" t="n"/>
      <c r="W315">
        <f>IF($C315="","",IF($AL315=1,0,IF($AK315=1,Settings!$C$6,Settings!$C$7))*100)</f>
        <v/>
      </c>
      <c r="X315" s="8">
        <f>IF($C315="","",T315*W315/100)</f>
        <v/>
      </c>
      <c r="Y315" s="8">
        <f>IF($C315="","",T315-X315)</f>
        <v/>
      </c>
      <c r="Z315" s="8">
        <f>IF($C315="","",Y315-M315)</f>
        <v/>
      </c>
      <c r="AD315" s="8" t="n"/>
      <c r="AG315" s="14" t="n"/>
      <c r="AI315">
        <f>IF($C315="","",IF(COUNTIF($C$2:$C315,$C315)=1,1,0))</f>
        <v/>
      </c>
      <c r="AJ315">
        <f>IF($AI315=1,SUMPRODUCT(--($AM$2:$AM$7001&lt;$AM315))+1,"")</f>
        <v/>
      </c>
      <c r="AK315">
        <f>IF($C315="","",IF(OR($P315=TRUE(),$P315="TRUE"),1,0))</f>
        <v/>
      </c>
      <c r="AL315">
        <f>IF($C315="","",IF(AND($V315="Yes",SUMPRODUCT((LEN(Settings!$F$6:$F$13)&gt;0)*ISNUMBER(SEARCH(Settings!$F$6:$F$13,$O315)))=0),1,0))</f>
        <v/>
      </c>
      <c r="AM315">
        <f>IF($AI315=1,IFERROR(IF(VALUE($C315)&lt;100000000,VALUE($C315),1000000000),IFERROR(IF(VALUE(MID($C315,2,20))&lt;100000000,VALUE(MID($C315,2,20)),1000000000),1000000000))+ROW()/100000,"")</f>
        <v/>
      </c>
    </row>
    <row r="316">
      <c r="E316" s="14" t="n"/>
      <c r="M316" s="8">
        <f>IF($C316="","",L316*T316/100)</f>
        <v/>
      </c>
      <c r="S316" s="8" t="n"/>
      <c r="T316" s="8" t="n"/>
      <c r="W316">
        <f>IF($C316="","",IF($AL316=1,0,IF($AK316=1,Settings!$C$6,Settings!$C$7))*100)</f>
        <v/>
      </c>
      <c r="X316" s="8">
        <f>IF($C316="","",T316*W316/100)</f>
        <v/>
      </c>
      <c r="Y316" s="8">
        <f>IF($C316="","",T316-X316)</f>
        <v/>
      </c>
      <c r="Z316" s="8">
        <f>IF($C316="","",Y316-M316)</f>
        <v/>
      </c>
      <c r="AD316" s="8" t="n"/>
      <c r="AG316" s="14" t="n"/>
      <c r="AI316">
        <f>IF($C316="","",IF(COUNTIF($C$2:$C316,$C316)=1,1,0))</f>
        <v/>
      </c>
      <c r="AJ316">
        <f>IF($AI316=1,SUMPRODUCT(--($AM$2:$AM$7001&lt;$AM316))+1,"")</f>
        <v/>
      </c>
      <c r="AK316">
        <f>IF($C316="","",IF(OR($P316=TRUE(),$P316="TRUE"),1,0))</f>
        <v/>
      </c>
      <c r="AL316">
        <f>IF($C316="","",IF(AND($V316="Yes",SUMPRODUCT((LEN(Settings!$F$6:$F$13)&gt;0)*ISNUMBER(SEARCH(Settings!$F$6:$F$13,$O316)))=0),1,0))</f>
        <v/>
      </c>
      <c r="AM316">
        <f>IF($AI316=1,IFERROR(IF(VALUE($C316)&lt;100000000,VALUE($C316),1000000000),IFERROR(IF(VALUE(MID($C316,2,20))&lt;100000000,VALUE(MID($C316,2,20)),1000000000),1000000000))+ROW()/100000,"")</f>
        <v/>
      </c>
    </row>
    <row r="317">
      <c r="E317" s="14" t="n"/>
      <c r="M317" s="8">
        <f>IF($C317="","",L317*T317/100)</f>
        <v/>
      </c>
      <c r="S317" s="8" t="n"/>
      <c r="T317" s="8" t="n"/>
      <c r="W317">
        <f>IF($C317="","",IF($AL317=1,0,IF($AK317=1,Settings!$C$6,Settings!$C$7))*100)</f>
        <v/>
      </c>
      <c r="X317" s="8">
        <f>IF($C317="","",T317*W317/100)</f>
        <v/>
      </c>
      <c r="Y317" s="8">
        <f>IF($C317="","",T317-X317)</f>
        <v/>
      </c>
      <c r="Z317" s="8">
        <f>IF($C317="","",Y317-M317)</f>
        <v/>
      </c>
      <c r="AD317" s="8" t="n"/>
      <c r="AG317" s="14" t="n"/>
      <c r="AI317">
        <f>IF($C317="","",IF(COUNTIF($C$2:$C317,$C317)=1,1,0))</f>
        <v/>
      </c>
      <c r="AJ317">
        <f>IF($AI317=1,SUMPRODUCT(--($AM$2:$AM$7001&lt;$AM317))+1,"")</f>
        <v/>
      </c>
      <c r="AK317">
        <f>IF($C317="","",IF(OR($P317=TRUE(),$P317="TRUE"),1,0))</f>
        <v/>
      </c>
      <c r="AL317">
        <f>IF($C317="","",IF(AND($V317="Yes",SUMPRODUCT((LEN(Settings!$F$6:$F$13)&gt;0)*ISNUMBER(SEARCH(Settings!$F$6:$F$13,$O317)))=0),1,0))</f>
        <v/>
      </c>
      <c r="AM317">
        <f>IF($AI317=1,IFERROR(IF(VALUE($C317)&lt;100000000,VALUE($C317),1000000000),IFERROR(IF(VALUE(MID($C317,2,20))&lt;100000000,VALUE(MID($C317,2,20)),1000000000),1000000000))+ROW()/100000,"")</f>
        <v/>
      </c>
    </row>
    <row r="318">
      <c r="E318" s="14" t="n"/>
      <c r="M318" s="8">
        <f>IF($C318="","",L318*T318/100)</f>
        <v/>
      </c>
      <c r="S318" s="8" t="n"/>
      <c r="T318" s="8" t="n"/>
      <c r="W318">
        <f>IF($C318="","",IF($AL318=1,0,IF($AK318=1,Settings!$C$6,Settings!$C$7))*100)</f>
        <v/>
      </c>
      <c r="X318" s="8">
        <f>IF($C318="","",T318*W318/100)</f>
        <v/>
      </c>
      <c r="Y318" s="8">
        <f>IF($C318="","",T318-X318)</f>
        <v/>
      </c>
      <c r="Z318" s="8">
        <f>IF($C318="","",Y318-M318)</f>
        <v/>
      </c>
      <c r="AD318" s="8" t="n"/>
      <c r="AG318" s="14" t="n"/>
      <c r="AI318">
        <f>IF($C318="","",IF(COUNTIF($C$2:$C318,$C318)=1,1,0))</f>
        <v/>
      </c>
      <c r="AJ318">
        <f>IF($AI318=1,SUMPRODUCT(--($AM$2:$AM$7001&lt;$AM318))+1,"")</f>
        <v/>
      </c>
      <c r="AK318">
        <f>IF($C318="","",IF(OR($P318=TRUE(),$P318="TRUE"),1,0))</f>
        <v/>
      </c>
      <c r="AL318">
        <f>IF($C318="","",IF(AND($V318="Yes",SUMPRODUCT((LEN(Settings!$F$6:$F$13)&gt;0)*ISNUMBER(SEARCH(Settings!$F$6:$F$13,$O318)))=0),1,0))</f>
        <v/>
      </c>
      <c r="AM318">
        <f>IF($AI318=1,IFERROR(IF(VALUE($C318)&lt;100000000,VALUE($C318),1000000000),IFERROR(IF(VALUE(MID($C318,2,20))&lt;100000000,VALUE(MID($C318,2,20)),1000000000),1000000000))+ROW()/100000,"")</f>
        <v/>
      </c>
    </row>
    <row r="319">
      <c r="E319" s="14" t="n"/>
      <c r="M319" s="8">
        <f>IF($C319="","",L319*T319/100)</f>
        <v/>
      </c>
      <c r="S319" s="8" t="n"/>
      <c r="T319" s="8" t="n"/>
      <c r="W319">
        <f>IF($C319="","",IF($AL319=1,0,IF($AK319=1,Settings!$C$6,Settings!$C$7))*100)</f>
        <v/>
      </c>
      <c r="X319" s="8">
        <f>IF($C319="","",T319*W319/100)</f>
        <v/>
      </c>
      <c r="Y319" s="8">
        <f>IF($C319="","",T319-X319)</f>
        <v/>
      </c>
      <c r="Z319" s="8">
        <f>IF($C319="","",Y319-M319)</f>
        <v/>
      </c>
      <c r="AD319" s="8" t="n"/>
      <c r="AG319" s="14" t="n"/>
      <c r="AI319">
        <f>IF($C319="","",IF(COUNTIF($C$2:$C319,$C319)=1,1,0))</f>
        <v/>
      </c>
      <c r="AJ319">
        <f>IF($AI319=1,SUMPRODUCT(--($AM$2:$AM$7001&lt;$AM319))+1,"")</f>
        <v/>
      </c>
      <c r="AK319">
        <f>IF($C319="","",IF(OR($P319=TRUE(),$P319="TRUE"),1,0))</f>
        <v/>
      </c>
      <c r="AL319">
        <f>IF($C319="","",IF(AND($V319="Yes",SUMPRODUCT((LEN(Settings!$F$6:$F$13)&gt;0)*ISNUMBER(SEARCH(Settings!$F$6:$F$13,$O319)))=0),1,0))</f>
        <v/>
      </c>
      <c r="AM319">
        <f>IF($AI319=1,IFERROR(IF(VALUE($C319)&lt;100000000,VALUE($C319),1000000000),IFERROR(IF(VALUE(MID($C319,2,20))&lt;100000000,VALUE(MID($C319,2,20)),1000000000),1000000000))+ROW()/100000,"")</f>
        <v/>
      </c>
    </row>
    <row r="320">
      <c r="E320" s="14" t="n"/>
      <c r="M320" s="8">
        <f>IF($C320="","",L320*T320/100)</f>
        <v/>
      </c>
      <c r="S320" s="8" t="n"/>
      <c r="T320" s="8" t="n"/>
      <c r="W320">
        <f>IF($C320="","",IF($AL320=1,0,IF($AK320=1,Settings!$C$6,Settings!$C$7))*100)</f>
        <v/>
      </c>
      <c r="X320" s="8">
        <f>IF($C320="","",T320*W320/100)</f>
        <v/>
      </c>
      <c r="Y320" s="8">
        <f>IF($C320="","",T320-X320)</f>
        <v/>
      </c>
      <c r="Z320" s="8">
        <f>IF($C320="","",Y320-M320)</f>
        <v/>
      </c>
      <c r="AD320" s="8" t="n"/>
      <c r="AG320" s="14" t="n"/>
      <c r="AI320">
        <f>IF($C320="","",IF(COUNTIF($C$2:$C320,$C320)=1,1,0))</f>
        <v/>
      </c>
      <c r="AJ320">
        <f>IF($AI320=1,SUMPRODUCT(--($AM$2:$AM$7001&lt;$AM320))+1,"")</f>
        <v/>
      </c>
      <c r="AK320">
        <f>IF($C320="","",IF(OR($P320=TRUE(),$P320="TRUE"),1,0))</f>
        <v/>
      </c>
      <c r="AL320">
        <f>IF($C320="","",IF(AND($V320="Yes",SUMPRODUCT((LEN(Settings!$F$6:$F$13)&gt;0)*ISNUMBER(SEARCH(Settings!$F$6:$F$13,$O320)))=0),1,0))</f>
        <v/>
      </c>
      <c r="AM320">
        <f>IF($AI320=1,IFERROR(IF(VALUE($C320)&lt;100000000,VALUE($C320),1000000000),IFERROR(IF(VALUE(MID($C320,2,20))&lt;100000000,VALUE(MID($C320,2,20)),1000000000),1000000000))+ROW()/100000,"")</f>
        <v/>
      </c>
    </row>
    <row r="321">
      <c r="E321" s="14" t="n"/>
      <c r="M321" s="8">
        <f>IF($C321="","",L321*T321/100)</f>
        <v/>
      </c>
      <c r="S321" s="8" t="n"/>
      <c r="T321" s="8" t="n"/>
      <c r="W321">
        <f>IF($C321="","",IF($AL321=1,0,IF($AK321=1,Settings!$C$6,Settings!$C$7))*100)</f>
        <v/>
      </c>
      <c r="X321" s="8">
        <f>IF($C321="","",T321*W321/100)</f>
        <v/>
      </c>
      <c r="Y321" s="8">
        <f>IF($C321="","",T321-X321)</f>
        <v/>
      </c>
      <c r="Z321" s="8">
        <f>IF($C321="","",Y321-M321)</f>
        <v/>
      </c>
      <c r="AD321" s="8" t="n"/>
      <c r="AG321" s="14" t="n"/>
      <c r="AI321">
        <f>IF($C321="","",IF(COUNTIF($C$2:$C321,$C321)=1,1,0))</f>
        <v/>
      </c>
      <c r="AJ321">
        <f>IF($AI321=1,SUMPRODUCT(--($AM$2:$AM$7001&lt;$AM321))+1,"")</f>
        <v/>
      </c>
      <c r="AK321">
        <f>IF($C321="","",IF(OR($P321=TRUE(),$P321="TRUE"),1,0))</f>
        <v/>
      </c>
      <c r="AL321">
        <f>IF($C321="","",IF(AND($V321="Yes",SUMPRODUCT((LEN(Settings!$F$6:$F$13)&gt;0)*ISNUMBER(SEARCH(Settings!$F$6:$F$13,$O321)))=0),1,0))</f>
        <v/>
      </c>
      <c r="AM321">
        <f>IF($AI321=1,IFERROR(IF(VALUE($C321)&lt;100000000,VALUE($C321),1000000000),IFERROR(IF(VALUE(MID($C321,2,20))&lt;100000000,VALUE(MID($C321,2,20)),1000000000),1000000000))+ROW()/100000,"")</f>
        <v/>
      </c>
    </row>
    <row r="322">
      <c r="E322" s="14" t="n"/>
      <c r="M322" s="8">
        <f>IF($C322="","",L322*T322/100)</f>
        <v/>
      </c>
      <c r="S322" s="8" t="n"/>
      <c r="T322" s="8" t="n"/>
      <c r="W322">
        <f>IF($C322="","",IF($AL322=1,0,IF($AK322=1,Settings!$C$6,Settings!$C$7))*100)</f>
        <v/>
      </c>
      <c r="X322" s="8">
        <f>IF($C322="","",T322*W322/100)</f>
        <v/>
      </c>
      <c r="Y322" s="8">
        <f>IF($C322="","",T322-X322)</f>
        <v/>
      </c>
      <c r="Z322" s="8">
        <f>IF($C322="","",Y322-M322)</f>
        <v/>
      </c>
      <c r="AD322" s="8" t="n"/>
      <c r="AG322" s="14" t="n"/>
      <c r="AI322">
        <f>IF($C322="","",IF(COUNTIF($C$2:$C322,$C322)=1,1,0))</f>
        <v/>
      </c>
      <c r="AJ322">
        <f>IF($AI322=1,SUMPRODUCT(--($AM$2:$AM$7001&lt;$AM322))+1,"")</f>
        <v/>
      </c>
      <c r="AK322">
        <f>IF($C322="","",IF(OR($P322=TRUE(),$P322="TRUE"),1,0))</f>
        <v/>
      </c>
      <c r="AL322">
        <f>IF($C322="","",IF(AND($V322="Yes",SUMPRODUCT((LEN(Settings!$F$6:$F$13)&gt;0)*ISNUMBER(SEARCH(Settings!$F$6:$F$13,$O322)))=0),1,0))</f>
        <v/>
      </c>
      <c r="AM322">
        <f>IF($AI322=1,IFERROR(IF(VALUE($C322)&lt;100000000,VALUE($C322),1000000000),IFERROR(IF(VALUE(MID($C322,2,20))&lt;100000000,VALUE(MID($C322,2,20)),1000000000),1000000000))+ROW()/100000,"")</f>
        <v/>
      </c>
    </row>
    <row r="323">
      <c r="E323" s="14" t="n"/>
      <c r="M323" s="8">
        <f>IF($C323="","",L323*T323/100)</f>
        <v/>
      </c>
      <c r="S323" s="8" t="n"/>
      <c r="T323" s="8" t="n"/>
      <c r="W323">
        <f>IF($C323="","",IF($AL323=1,0,IF($AK323=1,Settings!$C$6,Settings!$C$7))*100)</f>
        <v/>
      </c>
      <c r="X323" s="8">
        <f>IF($C323="","",T323*W323/100)</f>
        <v/>
      </c>
      <c r="Y323" s="8">
        <f>IF($C323="","",T323-X323)</f>
        <v/>
      </c>
      <c r="Z323" s="8">
        <f>IF($C323="","",Y323-M323)</f>
        <v/>
      </c>
      <c r="AD323" s="8" t="n"/>
      <c r="AG323" s="14" t="n"/>
      <c r="AI323">
        <f>IF($C323="","",IF(COUNTIF($C$2:$C323,$C323)=1,1,0))</f>
        <v/>
      </c>
      <c r="AJ323">
        <f>IF($AI323=1,SUMPRODUCT(--($AM$2:$AM$7001&lt;$AM323))+1,"")</f>
        <v/>
      </c>
      <c r="AK323">
        <f>IF($C323="","",IF(OR($P323=TRUE(),$P323="TRUE"),1,0))</f>
        <v/>
      </c>
      <c r="AL323">
        <f>IF($C323="","",IF(AND($V323="Yes",SUMPRODUCT((LEN(Settings!$F$6:$F$13)&gt;0)*ISNUMBER(SEARCH(Settings!$F$6:$F$13,$O323)))=0),1,0))</f>
        <v/>
      </c>
      <c r="AM323">
        <f>IF($AI323=1,IFERROR(IF(VALUE($C323)&lt;100000000,VALUE($C323),1000000000),IFERROR(IF(VALUE(MID($C323,2,20))&lt;100000000,VALUE(MID($C323,2,20)),1000000000),1000000000))+ROW()/100000,"")</f>
        <v/>
      </c>
    </row>
    <row r="324">
      <c r="E324" s="14" t="n"/>
      <c r="M324" s="8">
        <f>IF($C324="","",L324*T324/100)</f>
        <v/>
      </c>
      <c r="S324" s="8" t="n"/>
      <c r="T324" s="8" t="n"/>
      <c r="W324">
        <f>IF($C324="","",IF($AL324=1,0,IF($AK324=1,Settings!$C$6,Settings!$C$7))*100)</f>
        <v/>
      </c>
      <c r="X324" s="8">
        <f>IF($C324="","",T324*W324/100)</f>
        <v/>
      </c>
      <c r="Y324" s="8">
        <f>IF($C324="","",T324-X324)</f>
        <v/>
      </c>
      <c r="Z324" s="8">
        <f>IF($C324="","",Y324-M324)</f>
        <v/>
      </c>
      <c r="AD324" s="8" t="n"/>
      <c r="AG324" s="14" t="n"/>
      <c r="AI324">
        <f>IF($C324="","",IF(COUNTIF($C$2:$C324,$C324)=1,1,0))</f>
        <v/>
      </c>
      <c r="AJ324">
        <f>IF($AI324=1,SUMPRODUCT(--($AM$2:$AM$7001&lt;$AM324))+1,"")</f>
        <v/>
      </c>
      <c r="AK324">
        <f>IF($C324="","",IF(OR($P324=TRUE(),$P324="TRUE"),1,0))</f>
        <v/>
      </c>
      <c r="AL324">
        <f>IF($C324="","",IF(AND($V324="Yes",SUMPRODUCT((LEN(Settings!$F$6:$F$13)&gt;0)*ISNUMBER(SEARCH(Settings!$F$6:$F$13,$O324)))=0),1,0))</f>
        <v/>
      </c>
      <c r="AM324">
        <f>IF($AI324=1,IFERROR(IF(VALUE($C324)&lt;100000000,VALUE($C324),1000000000),IFERROR(IF(VALUE(MID($C324,2,20))&lt;100000000,VALUE(MID($C324,2,20)),1000000000),1000000000))+ROW()/100000,"")</f>
        <v/>
      </c>
    </row>
    <row r="325">
      <c r="E325" s="14" t="n"/>
      <c r="M325" s="8">
        <f>IF($C325="","",L325*T325/100)</f>
        <v/>
      </c>
      <c r="S325" s="8" t="n"/>
      <c r="T325" s="8" t="n"/>
      <c r="W325">
        <f>IF($C325="","",IF($AL325=1,0,IF($AK325=1,Settings!$C$6,Settings!$C$7))*100)</f>
        <v/>
      </c>
      <c r="X325" s="8">
        <f>IF($C325="","",T325*W325/100)</f>
        <v/>
      </c>
      <c r="Y325" s="8">
        <f>IF($C325="","",T325-X325)</f>
        <v/>
      </c>
      <c r="Z325" s="8">
        <f>IF($C325="","",Y325-M325)</f>
        <v/>
      </c>
      <c r="AD325" s="8" t="n"/>
      <c r="AG325" s="14" t="n"/>
      <c r="AI325">
        <f>IF($C325="","",IF(COUNTIF($C$2:$C325,$C325)=1,1,0))</f>
        <v/>
      </c>
      <c r="AJ325">
        <f>IF($AI325=1,SUMPRODUCT(--($AM$2:$AM$7001&lt;$AM325))+1,"")</f>
        <v/>
      </c>
      <c r="AK325">
        <f>IF($C325="","",IF(OR($P325=TRUE(),$P325="TRUE"),1,0))</f>
        <v/>
      </c>
      <c r="AL325">
        <f>IF($C325="","",IF(AND($V325="Yes",SUMPRODUCT((LEN(Settings!$F$6:$F$13)&gt;0)*ISNUMBER(SEARCH(Settings!$F$6:$F$13,$O325)))=0),1,0))</f>
        <v/>
      </c>
      <c r="AM325">
        <f>IF($AI325=1,IFERROR(IF(VALUE($C325)&lt;100000000,VALUE($C325),1000000000),IFERROR(IF(VALUE(MID($C325,2,20))&lt;100000000,VALUE(MID($C325,2,20)),1000000000),1000000000))+ROW()/100000,"")</f>
        <v/>
      </c>
    </row>
    <row r="326">
      <c r="E326" s="14" t="n"/>
      <c r="M326" s="8">
        <f>IF($C326="","",L326*T326/100)</f>
        <v/>
      </c>
      <c r="S326" s="8" t="n"/>
      <c r="T326" s="8" t="n"/>
      <c r="W326">
        <f>IF($C326="","",IF($AL326=1,0,IF($AK326=1,Settings!$C$6,Settings!$C$7))*100)</f>
        <v/>
      </c>
      <c r="X326" s="8">
        <f>IF($C326="","",T326*W326/100)</f>
        <v/>
      </c>
      <c r="Y326" s="8">
        <f>IF($C326="","",T326-X326)</f>
        <v/>
      </c>
      <c r="Z326" s="8">
        <f>IF($C326="","",Y326-M326)</f>
        <v/>
      </c>
      <c r="AD326" s="8" t="n"/>
      <c r="AG326" s="14" t="n"/>
      <c r="AI326">
        <f>IF($C326="","",IF(COUNTIF($C$2:$C326,$C326)=1,1,0))</f>
        <v/>
      </c>
      <c r="AJ326">
        <f>IF($AI326=1,SUMPRODUCT(--($AM$2:$AM$7001&lt;$AM326))+1,"")</f>
        <v/>
      </c>
      <c r="AK326">
        <f>IF($C326="","",IF(OR($P326=TRUE(),$P326="TRUE"),1,0))</f>
        <v/>
      </c>
      <c r="AL326">
        <f>IF($C326="","",IF(AND($V326="Yes",SUMPRODUCT((LEN(Settings!$F$6:$F$13)&gt;0)*ISNUMBER(SEARCH(Settings!$F$6:$F$13,$O326)))=0),1,0))</f>
        <v/>
      </c>
      <c r="AM326">
        <f>IF($AI326=1,IFERROR(IF(VALUE($C326)&lt;100000000,VALUE($C326),1000000000),IFERROR(IF(VALUE(MID($C326,2,20))&lt;100000000,VALUE(MID($C326,2,20)),1000000000),1000000000))+ROW()/100000,"")</f>
        <v/>
      </c>
    </row>
    <row r="327">
      <c r="E327" s="14" t="n"/>
      <c r="M327" s="8">
        <f>IF($C327="","",L327*T327/100)</f>
        <v/>
      </c>
      <c r="S327" s="8" t="n"/>
      <c r="T327" s="8" t="n"/>
      <c r="W327">
        <f>IF($C327="","",IF($AL327=1,0,IF($AK327=1,Settings!$C$6,Settings!$C$7))*100)</f>
        <v/>
      </c>
      <c r="X327" s="8">
        <f>IF($C327="","",T327*W327/100)</f>
        <v/>
      </c>
      <c r="Y327" s="8">
        <f>IF($C327="","",T327-X327)</f>
        <v/>
      </c>
      <c r="Z327" s="8">
        <f>IF($C327="","",Y327-M327)</f>
        <v/>
      </c>
      <c r="AD327" s="8" t="n"/>
      <c r="AG327" s="14" t="n"/>
      <c r="AI327">
        <f>IF($C327="","",IF(COUNTIF($C$2:$C327,$C327)=1,1,0))</f>
        <v/>
      </c>
      <c r="AJ327">
        <f>IF($AI327=1,SUMPRODUCT(--($AM$2:$AM$7001&lt;$AM327))+1,"")</f>
        <v/>
      </c>
      <c r="AK327">
        <f>IF($C327="","",IF(OR($P327=TRUE(),$P327="TRUE"),1,0))</f>
        <v/>
      </c>
      <c r="AL327">
        <f>IF($C327="","",IF(AND($V327="Yes",SUMPRODUCT((LEN(Settings!$F$6:$F$13)&gt;0)*ISNUMBER(SEARCH(Settings!$F$6:$F$13,$O327)))=0),1,0))</f>
        <v/>
      </c>
      <c r="AM327">
        <f>IF($AI327=1,IFERROR(IF(VALUE($C327)&lt;100000000,VALUE($C327),1000000000),IFERROR(IF(VALUE(MID($C327,2,20))&lt;100000000,VALUE(MID($C327,2,20)),1000000000),1000000000))+ROW()/100000,"")</f>
        <v/>
      </c>
    </row>
    <row r="328">
      <c r="E328" s="14" t="n"/>
      <c r="M328" s="8">
        <f>IF($C328="","",L328*T328/100)</f>
        <v/>
      </c>
      <c r="S328" s="8" t="n"/>
      <c r="T328" s="8" t="n"/>
      <c r="W328">
        <f>IF($C328="","",IF($AL328=1,0,IF($AK328=1,Settings!$C$6,Settings!$C$7))*100)</f>
        <v/>
      </c>
      <c r="X328" s="8">
        <f>IF($C328="","",T328*W328/100)</f>
        <v/>
      </c>
      <c r="Y328" s="8">
        <f>IF($C328="","",T328-X328)</f>
        <v/>
      </c>
      <c r="Z328" s="8">
        <f>IF($C328="","",Y328-M328)</f>
        <v/>
      </c>
      <c r="AD328" s="8" t="n"/>
      <c r="AG328" s="14" t="n"/>
      <c r="AI328">
        <f>IF($C328="","",IF(COUNTIF($C$2:$C328,$C328)=1,1,0))</f>
        <v/>
      </c>
      <c r="AJ328">
        <f>IF($AI328=1,SUMPRODUCT(--($AM$2:$AM$7001&lt;$AM328))+1,"")</f>
        <v/>
      </c>
      <c r="AK328">
        <f>IF($C328="","",IF(OR($P328=TRUE(),$P328="TRUE"),1,0))</f>
        <v/>
      </c>
      <c r="AL328">
        <f>IF($C328="","",IF(AND($V328="Yes",SUMPRODUCT((LEN(Settings!$F$6:$F$13)&gt;0)*ISNUMBER(SEARCH(Settings!$F$6:$F$13,$O328)))=0),1,0))</f>
        <v/>
      </c>
      <c r="AM328">
        <f>IF($AI328=1,IFERROR(IF(VALUE($C328)&lt;100000000,VALUE($C328),1000000000),IFERROR(IF(VALUE(MID($C328,2,20))&lt;100000000,VALUE(MID($C328,2,20)),1000000000),1000000000))+ROW()/100000,"")</f>
        <v/>
      </c>
    </row>
    <row r="329">
      <c r="E329" s="14" t="n"/>
      <c r="M329" s="8">
        <f>IF($C329="","",L329*T329/100)</f>
        <v/>
      </c>
      <c r="S329" s="8" t="n"/>
      <c r="T329" s="8" t="n"/>
      <c r="W329">
        <f>IF($C329="","",IF($AL329=1,0,IF($AK329=1,Settings!$C$6,Settings!$C$7))*100)</f>
        <v/>
      </c>
      <c r="X329" s="8">
        <f>IF($C329="","",T329*W329/100)</f>
        <v/>
      </c>
      <c r="Y329" s="8">
        <f>IF($C329="","",T329-X329)</f>
        <v/>
      </c>
      <c r="Z329" s="8">
        <f>IF($C329="","",Y329-M329)</f>
        <v/>
      </c>
      <c r="AD329" s="8" t="n"/>
      <c r="AG329" s="14" t="n"/>
      <c r="AI329">
        <f>IF($C329="","",IF(COUNTIF($C$2:$C329,$C329)=1,1,0))</f>
        <v/>
      </c>
      <c r="AJ329">
        <f>IF($AI329=1,SUMPRODUCT(--($AM$2:$AM$7001&lt;$AM329))+1,"")</f>
        <v/>
      </c>
      <c r="AK329">
        <f>IF($C329="","",IF(OR($P329=TRUE(),$P329="TRUE"),1,0))</f>
        <v/>
      </c>
      <c r="AL329">
        <f>IF($C329="","",IF(AND($V329="Yes",SUMPRODUCT((LEN(Settings!$F$6:$F$13)&gt;0)*ISNUMBER(SEARCH(Settings!$F$6:$F$13,$O329)))=0),1,0))</f>
        <v/>
      </c>
      <c r="AM329">
        <f>IF($AI329=1,IFERROR(IF(VALUE($C329)&lt;100000000,VALUE($C329),1000000000),IFERROR(IF(VALUE(MID($C329,2,20))&lt;100000000,VALUE(MID($C329,2,20)),1000000000),1000000000))+ROW()/100000,"")</f>
        <v/>
      </c>
    </row>
    <row r="330">
      <c r="E330" s="14" t="n"/>
      <c r="M330" s="8">
        <f>IF($C330="","",L330*T330/100)</f>
        <v/>
      </c>
      <c r="S330" s="8" t="n"/>
      <c r="T330" s="8" t="n"/>
      <c r="W330">
        <f>IF($C330="","",IF($AL330=1,0,IF($AK330=1,Settings!$C$6,Settings!$C$7))*100)</f>
        <v/>
      </c>
      <c r="X330" s="8">
        <f>IF($C330="","",T330*W330/100)</f>
        <v/>
      </c>
      <c r="Y330" s="8">
        <f>IF($C330="","",T330-X330)</f>
        <v/>
      </c>
      <c r="Z330" s="8">
        <f>IF($C330="","",Y330-M330)</f>
        <v/>
      </c>
      <c r="AD330" s="8" t="n"/>
      <c r="AG330" s="14" t="n"/>
      <c r="AI330">
        <f>IF($C330="","",IF(COUNTIF($C$2:$C330,$C330)=1,1,0))</f>
        <v/>
      </c>
      <c r="AJ330">
        <f>IF($AI330=1,SUMPRODUCT(--($AM$2:$AM$7001&lt;$AM330))+1,"")</f>
        <v/>
      </c>
      <c r="AK330">
        <f>IF($C330="","",IF(OR($P330=TRUE(),$P330="TRUE"),1,0))</f>
        <v/>
      </c>
      <c r="AL330">
        <f>IF($C330="","",IF(AND($V330="Yes",SUMPRODUCT((LEN(Settings!$F$6:$F$13)&gt;0)*ISNUMBER(SEARCH(Settings!$F$6:$F$13,$O330)))=0),1,0))</f>
        <v/>
      </c>
      <c r="AM330">
        <f>IF($AI330=1,IFERROR(IF(VALUE($C330)&lt;100000000,VALUE($C330),1000000000),IFERROR(IF(VALUE(MID($C330,2,20))&lt;100000000,VALUE(MID($C330,2,20)),1000000000),1000000000))+ROW()/100000,"")</f>
        <v/>
      </c>
    </row>
    <row r="331">
      <c r="E331" s="14" t="n"/>
      <c r="M331" s="8">
        <f>IF($C331="","",L331*T331/100)</f>
        <v/>
      </c>
      <c r="S331" s="8" t="n"/>
      <c r="T331" s="8" t="n"/>
      <c r="W331">
        <f>IF($C331="","",IF($AL331=1,0,IF($AK331=1,Settings!$C$6,Settings!$C$7))*100)</f>
        <v/>
      </c>
      <c r="X331" s="8">
        <f>IF($C331="","",T331*W331/100)</f>
        <v/>
      </c>
      <c r="Y331" s="8">
        <f>IF($C331="","",T331-X331)</f>
        <v/>
      </c>
      <c r="Z331" s="8">
        <f>IF($C331="","",Y331-M331)</f>
        <v/>
      </c>
      <c r="AD331" s="8" t="n"/>
      <c r="AG331" s="14" t="n"/>
      <c r="AI331">
        <f>IF($C331="","",IF(COUNTIF($C$2:$C331,$C331)=1,1,0))</f>
        <v/>
      </c>
      <c r="AJ331">
        <f>IF($AI331=1,SUMPRODUCT(--($AM$2:$AM$7001&lt;$AM331))+1,"")</f>
        <v/>
      </c>
      <c r="AK331">
        <f>IF($C331="","",IF(OR($P331=TRUE(),$P331="TRUE"),1,0))</f>
        <v/>
      </c>
      <c r="AL331">
        <f>IF($C331="","",IF(AND($V331="Yes",SUMPRODUCT((LEN(Settings!$F$6:$F$13)&gt;0)*ISNUMBER(SEARCH(Settings!$F$6:$F$13,$O331)))=0),1,0))</f>
        <v/>
      </c>
      <c r="AM331">
        <f>IF($AI331=1,IFERROR(IF(VALUE($C331)&lt;100000000,VALUE($C331),1000000000),IFERROR(IF(VALUE(MID($C331,2,20))&lt;100000000,VALUE(MID($C331,2,20)),1000000000),1000000000))+ROW()/100000,"")</f>
        <v/>
      </c>
    </row>
    <row r="332">
      <c r="E332" s="14" t="n"/>
      <c r="M332" s="8">
        <f>IF($C332="","",L332*T332/100)</f>
        <v/>
      </c>
      <c r="S332" s="8" t="n"/>
      <c r="T332" s="8" t="n"/>
      <c r="W332">
        <f>IF($C332="","",IF($AL332=1,0,IF($AK332=1,Settings!$C$6,Settings!$C$7))*100)</f>
        <v/>
      </c>
      <c r="X332" s="8">
        <f>IF($C332="","",T332*W332/100)</f>
        <v/>
      </c>
      <c r="Y332" s="8">
        <f>IF($C332="","",T332-X332)</f>
        <v/>
      </c>
      <c r="Z332" s="8">
        <f>IF($C332="","",Y332-M332)</f>
        <v/>
      </c>
      <c r="AD332" s="8" t="n"/>
      <c r="AG332" s="14" t="n"/>
      <c r="AI332">
        <f>IF($C332="","",IF(COUNTIF($C$2:$C332,$C332)=1,1,0))</f>
        <v/>
      </c>
      <c r="AJ332">
        <f>IF($AI332=1,SUMPRODUCT(--($AM$2:$AM$7001&lt;$AM332))+1,"")</f>
        <v/>
      </c>
      <c r="AK332">
        <f>IF($C332="","",IF(OR($P332=TRUE(),$P332="TRUE"),1,0))</f>
        <v/>
      </c>
      <c r="AL332">
        <f>IF($C332="","",IF(AND($V332="Yes",SUMPRODUCT((LEN(Settings!$F$6:$F$13)&gt;0)*ISNUMBER(SEARCH(Settings!$F$6:$F$13,$O332)))=0),1,0))</f>
        <v/>
      </c>
      <c r="AM332">
        <f>IF($AI332=1,IFERROR(IF(VALUE($C332)&lt;100000000,VALUE($C332),1000000000),IFERROR(IF(VALUE(MID($C332,2,20))&lt;100000000,VALUE(MID($C332,2,20)),1000000000),1000000000))+ROW()/100000,"")</f>
        <v/>
      </c>
    </row>
    <row r="333">
      <c r="E333" s="14" t="n"/>
      <c r="M333" s="8">
        <f>IF($C333="","",L333*T333/100)</f>
        <v/>
      </c>
      <c r="S333" s="8" t="n"/>
      <c r="T333" s="8" t="n"/>
      <c r="W333">
        <f>IF($C333="","",IF($AL333=1,0,IF($AK333=1,Settings!$C$6,Settings!$C$7))*100)</f>
        <v/>
      </c>
      <c r="X333" s="8">
        <f>IF($C333="","",T333*W333/100)</f>
        <v/>
      </c>
      <c r="Y333" s="8">
        <f>IF($C333="","",T333-X333)</f>
        <v/>
      </c>
      <c r="Z333" s="8">
        <f>IF($C333="","",Y333-M333)</f>
        <v/>
      </c>
      <c r="AD333" s="8" t="n"/>
      <c r="AG333" s="14" t="n"/>
      <c r="AI333">
        <f>IF($C333="","",IF(COUNTIF($C$2:$C333,$C333)=1,1,0))</f>
        <v/>
      </c>
      <c r="AJ333">
        <f>IF($AI333=1,SUMPRODUCT(--($AM$2:$AM$7001&lt;$AM333))+1,"")</f>
        <v/>
      </c>
      <c r="AK333">
        <f>IF($C333="","",IF(OR($P333=TRUE(),$P333="TRUE"),1,0))</f>
        <v/>
      </c>
      <c r="AL333">
        <f>IF($C333="","",IF(AND($V333="Yes",SUMPRODUCT((LEN(Settings!$F$6:$F$13)&gt;0)*ISNUMBER(SEARCH(Settings!$F$6:$F$13,$O333)))=0),1,0))</f>
        <v/>
      </c>
      <c r="AM333">
        <f>IF($AI333=1,IFERROR(IF(VALUE($C333)&lt;100000000,VALUE($C333),1000000000),IFERROR(IF(VALUE(MID($C333,2,20))&lt;100000000,VALUE(MID($C333,2,20)),1000000000),1000000000))+ROW()/100000,"")</f>
        <v/>
      </c>
    </row>
    <row r="334">
      <c r="E334" s="14" t="n"/>
      <c r="M334" s="8">
        <f>IF($C334="","",L334*T334/100)</f>
        <v/>
      </c>
      <c r="S334" s="8" t="n"/>
      <c r="T334" s="8" t="n"/>
      <c r="W334">
        <f>IF($C334="","",IF($AL334=1,0,IF($AK334=1,Settings!$C$6,Settings!$C$7))*100)</f>
        <v/>
      </c>
      <c r="X334" s="8">
        <f>IF($C334="","",T334*W334/100)</f>
        <v/>
      </c>
      <c r="Y334" s="8">
        <f>IF($C334="","",T334-X334)</f>
        <v/>
      </c>
      <c r="Z334" s="8">
        <f>IF($C334="","",Y334-M334)</f>
        <v/>
      </c>
      <c r="AD334" s="8" t="n"/>
      <c r="AG334" s="14" t="n"/>
      <c r="AI334">
        <f>IF($C334="","",IF(COUNTIF($C$2:$C334,$C334)=1,1,0))</f>
        <v/>
      </c>
      <c r="AJ334">
        <f>IF($AI334=1,SUMPRODUCT(--($AM$2:$AM$7001&lt;$AM334))+1,"")</f>
        <v/>
      </c>
      <c r="AK334">
        <f>IF($C334="","",IF(OR($P334=TRUE(),$P334="TRUE"),1,0))</f>
        <v/>
      </c>
      <c r="AL334">
        <f>IF($C334="","",IF(AND($V334="Yes",SUMPRODUCT((LEN(Settings!$F$6:$F$13)&gt;0)*ISNUMBER(SEARCH(Settings!$F$6:$F$13,$O334)))=0),1,0))</f>
        <v/>
      </c>
      <c r="AM334">
        <f>IF($AI334=1,IFERROR(IF(VALUE($C334)&lt;100000000,VALUE($C334),1000000000),IFERROR(IF(VALUE(MID($C334,2,20))&lt;100000000,VALUE(MID($C334,2,20)),1000000000),1000000000))+ROW()/100000,"")</f>
        <v/>
      </c>
    </row>
    <row r="335">
      <c r="E335" s="14" t="n"/>
      <c r="M335" s="8">
        <f>IF($C335="","",L335*T335/100)</f>
        <v/>
      </c>
      <c r="S335" s="8" t="n"/>
      <c r="T335" s="8" t="n"/>
      <c r="W335">
        <f>IF($C335="","",IF($AL335=1,0,IF($AK335=1,Settings!$C$6,Settings!$C$7))*100)</f>
        <v/>
      </c>
      <c r="X335" s="8">
        <f>IF($C335="","",T335*W335/100)</f>
        <v/>
      </c>
      <c r="Y335" s="8">
        <f>IF($C335="","",T335-X335)</f>
        <v/>
      </c>
      <c r="Z335" s="8">
        <f>IF($C335="","",Y335-M335)</f>
        <v/>
      </c>
      <c r="AD335" s="8" t="n"/>
      <c r="AG335" s="14" t="n"/>
      <c r="AI335">
        <f>IF($C335="","",IF(COUNTIF($C$2:$C335,$C335)=1,1,0))</f>
        <v/>
      </c>
      <c r="AJ335">
        <f>IF($AI335=1,SUMPRODUCT(--($AM$2:$AM$7001&lt;$AM335))+1,"")</f>
        <v/>
      </c>
      <c r="AK335">
        <f>IF($C335="","",IF(OR($P335=TRUE(),$P335="TRUE"),1,0))</f>
        <v/>
      </c>
      <c r="AL335">
        <f>IF($C335="","",IF(AND($V335="Yes",SUMPRODUCT((LEN(Settings!$F$6:$F$13)&gt;0)*ISNUMBER(SEARCH(Settings!$F$6:$F$13,$O335)))=0),1,0))</f>
        <v/>
      </c>
      <c r="AM335">
        <f>IF($AI335=1,IFERROR(IF(VALUE($C335)&lt;100000000,VALUE($C335),1000000000),IFERROR(IF(VALUE(MID($C335,2,20))&lt;100000000,VALUE(MID($C335,2,20)),1000000000),1000000000))+ROW()/100000,"")</f>
        <v/>
      </c>
    </row>
    <row r="336">
      <c r="E336" s="14" t="n"/>
      <c r="M336" s="8">
        <f>IF($C336="","",L336*T336/100)</f>
        <v/>
      </c>
      <c r="S336" s="8" t="n"/>
      <c r="T336" s="8" t="n"/>
      <c r="W336">
        <f>IF($C336="","",IF($AL336=1,0,IF($AK336=1,Settings!$C$6,Settings!$C$7))*100)</f>
        <v/>
      </c>
      <c r="X336" s="8">
        <f>IF($C336="","",T336*W336/100)</f>
        <v/>
      </c>
      <c r="Y336" s="8">
        <f>IF($C336="","",T336-X336)</f>
        <v/>
      </c>
      <c r="Z336" s="8">
        <f>IF($C336="","",Y336-M336)</f>
        <v/>
      </c>
      <c r="AD336" s="8" t="n"/>
      <c r="AG336" s="14" t="n"/>
      <c r="AI336">
        <f>IF($C336="","",IF(COUNTIF($C$2:$C336,$C336)=1,1,0))</f>
        <v/>
      </c>
      <c r="AJ336">
        <f>IF($AI336=1,SUMPRODUCT(--($AM$2:$AM$7001&lt;$AM336))+1,"")</f>
        <v/>
      </c>
      <c r="AK336">
        <f>IF($C336="","",IF(OR($P336=TRUE(),$P336="TRUE"),1,0))</f>
        <v/>
      </c>
      <c r="AL336">
        <f>IF($C336="","",IF(AND($V336="Yes",SUMPRODUCT((LEN(Settings!$F$6:$F$13)&gt;0)*ISNUMBER(SEARCH(Settings!$F$6:$F$13,$O336)))=0),1,0))</f>
        <v/>
      </c>
      <c r="AM336">
        <f>IF($AI336=1,IFERROR(IF(VALUE($C336)&lt;100000000,VALUE($C336),1000000000),IFERROR(IF(VALUE(MID($C336,2,20))&lt;100000000,VALUE(MID($C336,2,20)),1000000000),1000000000))+ROW()/100000,"")</f>
        <v/>
      </c>
    </row>
    <row r="337">
      <c r="E337" s="14" t="n"/>
      <c r="M337" s="8">
        <f>IF($C337="","",L337*T337/100)</f>
        <v/>
      </c>
      <c r="S337" s="8" t="n"/>
      <c r="T337" s="8" t="n"/>
      <c r="W337">
        <f>IF($C337="","",IF($AL337=1,0,IF($AK337=1,Settings!$C$6,Settings!$C$7))*100)</f>
        <v/>
      </c>
      <c r="X337" s="8">
        <f>IF($C337="","",T337*W337/100)</f>
        <v/>
      </c>
      <c r="Y337" s="8">
        <f>IF($C337="","",T337-X337)</f>
        <v/>
      </c>
      <c r="Z337" s="8">
        <f>IF($C337="","",Y337-M337)</f>
        <v/>
      </c>
      <c r="AD337" s="8" t="n"/>
      <c r="AG337" s="14" t="n"/>
      <c r="AI337">
        <f>IF($C337="","",IF(COUNTIF($C$2:$C337,$C337)=1,1,0))</f>
        <v/>
      </c>
      <c r="AJ337">
        <f>IF($AI337=1,SUMPRODUCT(--($AM$2:$AM$7001&lt;$AM337))+1,"")</f>
        <v/>
      </c>
      <c r="AK337">
        <f>IF($C337="","",IF(OR($P337=TRUE(),$P337="TRUE"),1,0))</f>
        <v/>
      </c>
      <c r="AL337">
        <f>IF($C337="","",IF(AND($V337="Yes",SUMPRODUCT((LEN(Settings!$F$6:$F$13)&gt;0)*ISNUMBER(SEARCH(Settings!$F$6:$F$13,$O337)))=0),1,0))</f>
        <v/>
      </c>
      <c r="AM337">
        <f>IF($AI337=1,IFERROR(IF(VALUE($C337)&lt;100000000,VALUE($C337),1000000000),IFERROR(IF(VALUE(MID($C337,2,20))&lt;100000000,VALUE(MID($C337,2,20)),1000000000),1000000000))+ROW()/100000,"")</f>
        <v/>
      </c>
    </row>
    <row r="338">
      <c r="E338" s="14" t="n"/>
      <c r="M338" s="8">
        <f>IF($C338="","",L338*T338/100)</f>
        <v/>
      </c>
      <c r="S338" s="8" t="n"/>
      <c r="T338" s="8" t="n"/>
      <c r="W338">
        <f>IF($C338="","",IF($AL338=1,0,IF($AK338=1,Settings!$C$6,Settings!$C$7))*100)</f>
        <v/>
      </c>
      <c r="X338" s="8">
        <f>IF($C338="","",T338*W338/100)</f>
        <v/>
      </c>
      <c r="Y338" s="8">
        <f>IF($C338="","",T338-X338)</f>
        <v/>
      </c>
      <c r="Z338" s="8">
        <f>IF($C338="","",Y338-M338)</f>
        <v/>
      </c>
      <c r="AD338" s="8" t="n"/>
      <c r="AG338" s="14" t="n"/>
      <c r="AI338">
        <f>IF($C338="","",IF(COUNTIF($C$2:$C338,$C338)=1,1,0))</f>
        <v/>
      </c>
      <c r="AJ338">
        <f>IF($AI338=1,SUMPRODUCT(--($AM$2:$AM$7001&lt;$AM338))+1,"")</f>
        <v/>
      </c>
      <c r="AK338">
        <f>IF($C338="","",IF(OR($P338=TRUE(),$P338="TRUE"),1,0))</f>
        <v/>
      </c>
      <c r="AL338">
        <f>IF($C338="","",IF(AND($V338="Yes",SUMPRODUCT((LEN(Settings!$F$6:$F$13)&gt;0)*ISNUMBER(SEARCH(Settings!$F$6:$F$13,$O338)))=0),1,0))</f>
        <v/>
      </c>
      <c r="AM338">
        <f>IF($AI338=1,IFERROR(IF(VALUE($C338)&lt;100000000,VALUE($C338),1000000000),IFERROR(IF(VALUE(MID($C338,2,20))&lt;100000000,VALUE(MID($C338,2,20)),1000000000),1000000000))+ROW()/100000,"")</f>
        <v/>
      </c>
    </row>
    <row r="339">
      <c r="E339" s="14" t="n"/>
      <c r="M339" s="8">
        <f>IF($C339="","",L339*T339/100)</f>
        <v/>
      </c>
      <c r="S339" s="8" t="n"/>
      <c r="T339" s="8" t="n"/>
      <c r="W339">
        <f>IF($C339="","",IF($AL339=1,0,IF($AK339=1,Settings!$C$6,Settings!$C$7))*100)</f>
        <v/>
      </c>
      <c r="X339" s="8">
        <f>IF($C339="","",T339*W339/100)</f>
        <v/>
      </c>
      <c r="Y339" s="8">
        <f>IF($C339="","",T339-X339)</f>
        <v/>
      </c>
      <c r="Z339" s="8">
        <f>IF($C339="","",Y339-M339)</f>
        <v/>
      </c>
      <c r="AD339" s="8" t="n"/>
      <c r="AG339" s="14" t="n"/>
      <c r="AI339">
        <f>IF($C339="","",IF(COUNTIF($C$2:$C339,$C339)=1,1,0))</f>
        <v/>
      </c>
      <c r="AJ339">
        <f>IF($AI339=1,SUMPRODUCT(--($AM$2:$AM$7001&lt;$AM339))+1,"")</f>
        <v/>
      </c>
      <c r="AK339">
        <f>IF($C339="","",IF(OR($P339=TRUE(),$P339="TRUE"),1,0))</f>
        <v/>
      </c>
      <c r="AL339">
        <f>IF($C339="","",IF(AND($V339="Yes",SUMPRODUCT((LEN(Settings!$F$6:$F$13)&gt;0)*ISNUMBER(SEARCH(Settings!$F$6:$F$13,$O339)))=0),1,0))</f>
        <v/>
      </c>
      <c r="AM339">
        <f>IF($AI339=1,IFERROR(IF(VALUE($C339)&lt;100000000,VALUE($C339),1000000000),IFERROR(IF(VALUE(MID($C339,2,20))&lt;100000000,VALUE(MID($C339,2,20)),1000000000),1000000000))+ROW()/100000,"")</f>
        <v/>
      </c>
    </row>
    <row r="340">
      <c r="E340" s="14" t="n"/>
      <c r="M340" s="8">
        <f>IF($C340="","",L340*T340/100)</f>
        <v/>
      </c>
      <c r="S340" s="8" t="n"/>
      <c r="T340" s="8" t="n"/>
      <c r="W340">
        <f>IF($C340="","",IF($AL340=1,0,IF($AK340=1,Settings!$C$6,Settings!$C$7))*100)</f>
        <v/>
      </c>
      <c r="X340" s="8">
        <f>IF($C340="","",T340*W340/100)</f>
        <v/>
      </c>
      <c r="Y340" s="8">
        <f>IF($C340="","",T340-X340)</f>
        <v/>
      </c>
      <c r="Z340" s="8">
        <f>IF($C340="","",Y340-M340)</f>
        <v/>
      </c>
      <c r="AD340" s="8" t="n"/>
      <c r="AG340" s="14" t="n"/>
      <c r="AI340">
        <f>IF($C340="","",IF(COUNTIF($C$2:$C340,$C340)=1,1,0))</f>
        <v/>
      </c>
      <c r="AJ340">
        <f>IF($AI340=1,SUMPRODUCT(--($AM$2:$AM$7001&lt;$AM340))+1,"")</f>
        <v/>
      </c>
      <c r="AK340">
        <f>IF($C340="","",IF(OR($P340=TRUE(),$P340="TRUE"),1,0))</f>
        <v/>
      </c>
      <c r="AL340">
        <f>IF($C340="","",IF(AND($V340="Yes",SUMPRODUCT((LEN(Settings!$F$6:$F$13)&gt;0)*ISNUMBER(SEARCH(Settings!$F$6:$F$13,$O340)))=0),1,0))</f>
        <v/>
      </c>
      <c r="AM340">
        <f>IF($AI340=1,IFERROR(IF(VALUE($C340)&lt;100000000,VALUE($C340),1000000000),IFERROR(IF(VALUE(MID($C340,2,20))&lt;100000000,VALUE(MID($C340,2,20)),1000000000),1000000000))+ROW()/100000,"")</f>
        <v/>
      </c>
    </row>
    <row r="341">
      <c r="E341" s="14" t="n"/>
      <c r="M341" s="8">
        <f>IF($C341="","",L341*T341/100)</f>
        <v/>
      </c>
      <c r="S341" s="8" t="n"/>
      <c r="T341" s="8" t="n"/>
      <c r="W341">
        <f>IF($C341="","",IF($AL341=1,0,IF($AK341=1,Settings!$C$6,Settings!$C$7))*100)</f>
        <v/>
      </c>
      <c r="X341" s="8">
        <f>IF($C341="","",T341*W341/100)</f>
        <v/>
      </c>
      <c r="Y341" s="8">
        <f>IF($C341="","",T341-X341)</f>
        <v/>
      </c>
      <c r="Z341" s="8">
        <f>IF($C341="","",Y341-M341)</f>
        <v/>
      </c>
      <c r="AD341" s="8" t="n"/>
      <c r="AG341" s="14" t="n"/>
      <c r="AI341">
        <f>IF($C341="","",IF(COUNTIF($C$2:$C341,$C341)=1,1,0))</f>
        <v/>
      </c>
      <c r="AJ341">
        <f>IF($AI341=1,SUMPRODUCT(--($AM$2:$AM$7001&lt;$AM341))+1,"")</f>
        <v/>
      </c>
      <c r="AK341">
        <f>IF($C341="","",IF(OR($P341=TRUE(),$P341="TRUE"),1,0))</f>
        <v/>
      </c>
      <c r="AL341">
        <f>IF($C341="","",IF(AND($V341="Yes",SUMPRODUCT((LEN(Settings!$F$6:$F$13)&gt;0)*ISNUMBER(SEARCH(Settings!$F$6:$F$13,$O341)))=0),1,0))</f>
        <v/>
      </c>
      <c r="AM341">
        <f>IF($AI341=1,IFERROR(IF(VALUE($C341)&lt;100000000,VALUE($C341),1000000000),IFERROR(IF(VALUE(MID($C341,2,20))&lt;100000000,VALUE(MID($C341,2,20)),1000000000),1000000000))+ROW()/100000,"")</f>
        <v/>
      </c>
    </row>
    <row r="342">
      <c r="E342" s="14" t="n"/>
      <c r="M342" s="8">
        <f>IF($C342="","",L342*T342/100)</f>
        <v/>
      </c>
      <c r="S342" s="8" t="n"/>
      <c r="T342" s="8" t="n"/>
      <c r="W342">
        <f>IF($C342="","",IF($AL342=1,0,IF($AK342=1,Settings!$C$6,Settings!$C$7))*100)</f>
        <v/>
      </c>
      <c r="X342" s="8">
        <f>IF($C342="","",T342*W342/100)</f>
        <v/>
      </c>
      <c r="Y342" s="8">
        <f>IF($C342="","",T342-X342)</f>
        <v/>
      </c>
      <c r="Z342" s="8">
        <f>IF($C342="","",Y342-M342)</f>
        <v/>
      </c>
      <c r="AD342" s="8" t="n"/>
      <c r="AG342" s="14" t="n"/>
      <c r="AI342">
        <f>IF($C342="","",IF(COUNTIF($C$2:$C342,$C342)=1,1,0))</f>
        <v/>
      </c>
      <c r="AJ342">
        <f>IF($AI342=1,SUMPRODUCT(--($AM$2:$AM$7001&lt;$AM342))+1,"")</f>
        <v/>
      </c>
      <c r="AK342">
        <f>IF($C342="","",IF(OR($P342=TRUE(),$P342="TRUE"),1,0))</f>
        <v/>
      </c>
      <c r="AL342">
        <f>IF($C342="","",IF(AND($V342="Yes",SUMPRODUCT((LEN(Settings!$F$6:$F$13)&gt;0)*ISNUMBER(SEARCH(Settings!$F$6:$F$13,$O342)))=0),1,0))</f>
        <v/>
      </c>
      <c r="AM342">
        <f>IF($AI342=1,IFERROR(IF(VALUE($C342)&lt;100000000,VALUE($C342),1000000000),IFERROR(IF(VALUE(MID($C342,2,20))&lt;100000000,VALUE(MID($C342,2,20)),1000000000),1000000000))+ROW()/100000,"")</f>
        <v/>
      </c>
    </row>
    <row r="343">
      <c r="E343" s="14" t="n"/>
      <c r="M343" s="8">
        <f>IF($C343="","",L343*T343/100)</f>
        <v/>
      </c>
      <c r="S343" s="8" t="n"/>
      <c r="T343" s="8" t="n"/>
      <c r="W343">
        <f>IF($C343="","",IF($AL343=1,0,IF($AK343=1,Settings!$C$6,Settings!$C$7))*100)</f>
        <v/>
      </c>
      <c r="X343" s="8">
        <f>IF($C343="","",T343*W343/100)</f>
        <v/>
      </c>
      <c r="Y343" s="8">
        <f>IF($C343="","",T343-X343)</f>
        <v/>
      </c>
      <c r="Z343" s="8">
        <f>IF($C343="","",Y343-M343)</f>
        <v/>
      </c>
      <c r="AD343" s="8" t="n"/>
      <c r="AG343" s="14" t="n"/>
      <c r="AI343">
        <f>IF($C343="","",IF(COUNTIF($C$2:$C343,$C343)=1,1,0))</f>
        <v/>
      </c>
      <c r="AJ343">
        <f>IF($AI343=1,SUMPRODUCT(--($AM$2:$AM$7001&lt;$AM343))+1,"")</f>
        <v/>
      </c>
      <c r="AK343">
        <f>IF($C343="","",IF(OR($P343=TRUE(),$P343="TRUE"),1,0))</f>
        <v/>
      </c>
      <c r="AL343">
        <f>IF($C343="","",IF(AND($V343="Yes",SUMPRODUCT((LEN(Settings!$F$6:$F$13)&gt;0)*ISNUMBER(SEARCH(Settings!$F$6:$F$13,$O343)))=0),1,0))</f>
        <v/>
      </c>
      <c r="AM343">
        <f>IF($AI343=1,IFERROR(IF(VALUE($C343)&lt;100000000,VALUE($C343),1000000000),IFERROR(IF(VALUE(MID($C343,2,20))&lt;100000000,VALUE(MID($C343,2,20)),1000000000),1000000000))+ROW()/100000,"")</f>
        <v/>
      </c>
    </row>
    <row r="344">
      <c r="E344" s="14" t="n"/>
      <c r="M344" s="8">
        <f>IF($C344="","",L344*T344/100)</f>
        <v/>
      </c>
      <c r="S344" s="8" t="n"/>
      <c r="T344" s="8" t="n"/>
      <c r="W344">
        <f>IF($C344="","",IF($AL344=1,0,IF($AK344=1,Settings!$C$6,Settings!$C$7))*100)</f>
        <v/>
      </c>
      <c r="X344" s="8">
        <f>IF($C344="","",T344*W344/100)</f>
        <v/>
      </c>
      <c r="Y344" s="8">
        <f>IF($C344="","",T344-X344)</f>
        <v/>
      </c>
      <c r="Z344" s="8">
        <f>IF($C344="","",Y344-M344)</f>
        <v/>
      </c>
      <c r="AD344" s="8" t="n"/>
      <c r="AG344" s="14" t="n"/>
      <c r="AI344">
        <f>IF($C344="","",IF(COUNTIF($C$2:$C344,$C344)=1,1,0))</f>
        <v/>
      </c>
      <c r="AJ344">
        <f>IF($AI344=1,SUMPRODUCT(--($AM$2:$AM$7001&lt;$AM344))+1,"")</f>
        <v/>
      </c>
      <c r="AK344">
        <f>IF($C344="","",IF(OR($P344=TRUE(),$P344="TRUE"),1,0))</f>
        <v/>
      </c>
      <c r="AL344">
        <f>IF($C344="","",IF(AND($V344="Yes",SUMPRODUCT((LEN(Settings!$F$6:$F$13)&gt;0)*ISNUMBER(SEARCH(Settings!$F$6:$F$13,$O344)))=0),1,0))</f>
        <v/>
      </c>
      <c r="AM344">
        <f>IF($AI344=1,IFERROR(IF(VALUE($C344)&lt;100000000,VALUE($C344),1000000000),IFERROR(IF(VALUE(MID($C344,2,20))&lt;100000000,VALUE(MID($C344,2,20)),1000000000),1000000000))+ROW()/100000,"")</f>
        <v/>
      </c>
    </row>
    <row r="345">
      <c r="E345" s="14" t="n"/>
      <c r="M345" s="8">
        <f>IF($C345="","",L345*T345/100)</f>
        <v/>
      </c>
      <c r="S345" s="8" t="n"/>
      <c r="T345" s="8" t="n"/>
      <c r="W345">
        <f>IF($C345="","",IF($AL345=1,0,IF($AK345=1,Settings!$C$6,Settings!$C$7))*100)</f>
        <v/>
      </c>
      <c r="X345" s="8">
        <f>IF($C345="","",T345*W345/100)</f>
        <v/>
      </c>
      <c r="Y345" s="8">
        <f>IF($C345="","",T345-X345)</f>
        <v/>
      </c>
      <c r="Z345" s="8">
        <f>IF($C345="","",Y345-M345)</f>
        <v/>
      </c>
      <c r="AD345" s="8" t="n"/>
      <c r="AG345" s="14" t="n"/>
      <c r="AI345">
        <f>IF($C345="","",IF(COUNTIF($C$2:$C345,$C345)=1,1,0))</f>
        <v/>
      </c>
      <c r="AJ345">
        <f>IF($AI345=1,SUMPRODUCT(--($AM$2:$AM$7001&lt;$AM345))+1,"")</f>
        <v/>
      </c>
      <c r="AK345">
        <f>IF($C345="","",IF(OR($P345=TRUE(),$P345="TRUE"),1,0))</f>
        <v/>
      </c>
      <c r="AL345">
        <f>IF($C345="","",IF(AND($V345="Yes",SUMPRODUCT((LEN(Settings!$F$6:$F$13)&gt;0)*ISNUMBER(SEARCH(Settings!$F$6:$F$13,$O345)))=0),1,0))</f>
        <v/>
      </c>
      <c r="AM345">
        <f>IF($AI345=1,IFERROR(IF(VALUE($C345)&lt;100000000,VALUE($C345),1000000000),IFERROR(IF(VALUE(MID($C345,2,20))&lt;100000000,VALUE(MID($C345,2,20)),1000000000),1000000000))+ROW()/100000,"")</f>
        <v/>
      </c>
    </row>
    <row r="346">
      <c r="E346" s="14" t="n"/>
      <c r="M346" s="8">
        <f>IF($C346="","",L346*T346/100)</f>
        <v/>
      </c>
      <c r="S346" s="8" t="n"/>
      <c r="T346" s="8" t="n"/>
      <c r="W346">
        <f>IF($C346="","",IF($AL346=1,0,IF($AK346=1,Settings!$C$6,Settings!$C$7))*100)</f>
        <v/>
      </c>
      <c r="X346" s="8">
        <f>IF($C346="","",T346*W346/100)</f>
        <v/>
      </c>
      <c r="Y346" s="8">
        <f>IF($C346="","",T346-X346)</f>
        <v/>
      </c>
      <c r="Z346" s="8">
        <f>IF($C346="","",Y346-M346)</f>
        <v/>
      </c>
      <c r="AD346" s="8" t="n"/>
      <c r="AG346" s="14" t="n"/>
      <c r="AI346">
        <f>IF($C346="","",IF(COUNTIF($C$2:$C346,$C346)=1,1,0))</f>
        <v/>
      </c>
      <c r="AJ346">
        <f>IF($AI346=1,SUMPRODUCT(--($AM$2:$AM$7001&lt;$AM346))+1,"")</f>
        <v/>
      </c>
      <c r="AK346">
        <f>IF($C346="","",IF(OR($P346=TRUE(),$P346="TRUE"),1,0))</f>
        <v/>
      </c>
      <c r="AL346">
        <f>IF($C346="","",IF(AND($V346="Yes",SUMPRODUCT((LEN(Settings!$F$6:$F$13)&gt;0)*ISNUMBER(SEARCH(Settings!$F$6:$F$13,$O346)))=0),1,0))</f>
        <v/>
      </c>
      <c r="AM346">
        <f>IF($AI346=1,IFERROR(IF(VALUE($C346)&lt;100000000,VALUE($C346),1000000000),IFERROR(IF(VALUE(MID($C346,2,20))&lt;100000000,VALUE(MID($C346,2,20)),1000000000),1000000000))+ROW()/100000,"")</f>
        <v/>
      </c>
    </row>
    <row r="347">
      <c r="E347" s="14" t="n"/>
      <c r="M347" s="8">
        <f>IF($C347="","",L347*T347/100)</f>
        <v/>
      </c>
      <c r="S347" s="8" t="n"/>
      <c r="T347" s="8" t="n"/>
      <c r="W347">
        <f>IF($C347="","",IF($AL347=1,0,IF($AK347=1,Settings!$C$6,Settings!$C$7))*100)</f>
        <v/>
      </c>
      <c r="X347" s="8">
        <f>IF($C347="","",T347*W347/100)</f>
        <v/>
      </c>
      <c r="Y347" s="8">
        <f>IF($C347="","",T347-X347)</f>
        <v/>
      </c>
      <c r="Z347" s="8">
        <f>IF($C347="","",Y347-M347)</f>
        <v/>
      </c>
      <c r="AD347" s="8" t="n"/>
      <c r="AG347" s="14" t="n"/>
      <c r="AI347">
        <f>IF($C347="","",IF(COUNTIF($C$2:$C347,$C347)=1,1,0))</f>
        <v/>
      </c>
      <c r="AJ347">
        <f>IF($AI347=1,SUMPRODUCT(--($AM$2:$AM$7001&lt;$AM347))+1,"")</f>
        <v/>
      </c>
      <c r="AK347">
        <f>IF($C347="","",IF(OR($P347=TRUE(),$P347="TRUE"),1,0))</f>
        <v/>
      </c>
      <c r="AL347">
        <f>IF($C347="","",IF(AND($V347="Yes",SUMPRODUCT((LEN(Settings!$F$6:$F$13)&gt;0)*ISNUMBER(SEARCH(Settings!$F$6:$F$13,$O347)))=0),1,0))</f>
        <v/>
      </c>
      <c r="AM347">
        <f>IF($AI347=1,IFERROR(IF(VALUE($C347)&lt;100000000,VALUE($C347),1000000000),IFERROR(IF(VALUE(MID($C347,2,20))&lt;100000000,VALUE(MID($C347,2,20)),1000000000),1000000000))+ROW()/100000,"")</f>
        <v/>
      </c>
    </row>
    <row r="348">
      <c r="E348" s="14" t="n"/>
      <c r="M348" s="8">
        <f>IF($C348="","",L348*T348/100)</f>
        <v/>
      </c>
      <c r="S348" s="8" t="n"/>
      <c r="T348" s="8" t="n"/>
      <c r="W348">
        <f>IF($C348="","",IF($AL348=1,0,IF($AK348=1,Settings!$C$6,Settings!$C$7))*100)</f>
        <v/>
      </c>
      <c r="X348" s="8">
        <f>IF($C348="","",T348*W348/100)</f>
        <v/>
      </c>
      <c r="Y348" s="8">
        <f>IF($C348="","",T348-X348)</f>
        <v/>
      </c>
      <c r="Z348" s="8">
        <f>IF($C348="","",Y348-M348)</f>
        <v/>
      </c>
      <c r="AD348" s="8" t="n"/>
      <c r="AG348" s="14" t="n"/>
      <c r="AI348">
        <f>IF($C348="","",IF(COUNTIF($C$2:$C348,$C348)=1,1,0))</f>
        <v/>
      </c>
      <c r="AJ348">
        <f>IF($AI348=1,SUMPRODUCT(--($AM$2:$AM$7001&lt;$AM348))+1,"")</f>
        <v/>
      </c>
      <c r="AK348">
        <f>IF($C348="","",IF(OR($P348=TRUE(),$P348="TRUE"),1,0))</f>
        <v/>
      </c>
      <c r="AL348">
        <f>IF($C348="","",IF(AND($V348="Yes",SUMPRODUCT((LEN(Settings!$F$6:$F$13)&gt;0)*ISNUMBER(SEARCH(Settings!$F$6:$F$13,$O348)))=0),1,0))</f>
        <v/>
      </c>
      <c r="AM348">
        <f>IF($AI348=1,IFERROR(IF(VALUE($C348)&lt;100000000,VALUE($C348),1000000000),IFERROR(IF(VALUE(MID($C348,2,20))&lt;100000000,VALUE(MID($C348,2,20)),1000000000),1000000000))+ROW()/100000,"")</f>
        <v/>
      </c>
    </row>
    <row r="349">
      <c r="E349" s="14" t="n"/>
      <c r="M349" s="8">
        <f>IF($C349="","",L349*T349/100)</f>
        <v/>
      </c>
      <c r="S349" s="8" t="n"/>
      <c r="T349" s="8" t="n"/>
      <c r="W349">
        <f>IF($C349="","",IF($AL349=1,0,IF($AK349=1,Settings!$C$6,Settings!$C$7))*100)</f>
        <v/>
      </c>
      <c r="X349" s="8">
        <f>IF($C349="","",T349*W349/100)</f>
        <v/>
      </c>
      <c r="Y349" s="8">
        <f>IF($C349="","",T349-X349)</f>
        <v/>
      </c>
      <c r="Z349" s="8">
        <f>IF($C349="","",Y349-M349)</f>
        <v/>
      </c>
      <c r="AD349" s="8" t="n"/>
      <c r="AG349" s="14" t="n"/>
      <c r="AI349">
        <f>IF($C349="","",IF(COUNTIF($C$2:$C349,$C349)=1,1,0))</f>
        <v/>
      </c>
      <c r="AJ349">
        <f>IF($AI349=1,SUMPRODUCT(--($AM$2:$AM$7001&lt;$AM349))+1,"")</f>
        <v/>
      </c>
      <c r="AK349">
        <f>IF($C349="","",IF(OR($P349=TRUE(),$P349="TRUE"),1,0))</f>
        <v/>
      </c>
      <c r="AL349">
        <f>IF($C349="","",IF(AND($V349="Yes",SUMPRODUCT((LEN(Settings!$F$6:$F$13)&gt;0)*ISNUMBER(SEARCH(Settings!$F$6:$F$13,$O349)))=0),1,0))</f>
        <v/>
      </c>
      <c r="AM349">
        <f>IF($AI349=1,IFERROR(IF(VALUE($C349)&lt;100000000,VALUE($C349),1000000000),IFERROR(IF(VALUE(MID($C349,2,20))&lt;100000000,VALUE(MID($C349,2,20)),1000000000),1000000000))+ROW()/100000,"")</f>
        <v/>
      </c>
    </row>
    <row r="350">
      <c r="E350" s="14" t="n"/>
      <c r="M350" s="8">
        <f>IF($C350="","",L350*T350/100)</f>
        <v/>
      </c>
      <c r="S350" s="8" t="n"/>
      <c r="T350" s="8" t="n"/>
      <c r="W350">
        <f>IF($C350="","",IF($AL350=1,0,IF($AK350=1,Settings!$C$6,Settings!$C$7))*100)</f>
        <v/>
      </c>
      <c r="X350" s="8">
        <f>IF($C350="","",T350*W350/100)</f>
        <v/>
      </c>
      <c r="Y350" s="8">
        <f>IF($C350="","",T350-X350)</f>
        <v/>
      </c>
      <c r="Z350" s="8">
        <f>IF($C350="","",Y350-M350)</f>
        <v/>
      </c>
      <c r="AD350" s="8" t="n"/>
      <c r="AG350" s="14" t="n"/>
      <c r="AI350">
        <f>IF($C350="","",IF(COUNTIF($C$2:$C350,$C350)=1,1,0))</f>
        <v/>
      </c>
      <c r="AJ350">
        <f>IF($AI350=1,SUMPRODUCT(--($AM$2:$AM$7001&lt;$AM350))+1,"")</f>
        <v/>
      </c>
      <c r="AK350">
        <f>IF($C350="","",IF(OR($P350=TRUE(),$P350="TRUE"),1,0))</f>
        <v/>
      </c>
      <c r="AL350">
        <f>IF($C350="","",IF(AND($V350="Yes",SUMPRODUCT((LEN(Settings!$F$6:$F$13)&gt;0)*ISNUMBER(SEARCH(Settings!$F$6:$F$13,$O350)))=0),1,0))</f>
        <v/>
      </c>
      <c r="AM350">
        <f>IF($AI350=1,IFERROR(IF(VALUE($C350)&lt;100000000,VALUE($C350),1000000000),IFERROR(IF(VALUE(MID($C350,2,20))&lt;100000000,VALUE(MID($C350,2,20)),1000000000),1000000000))+ROW()/100000,"")</f>
        <v/>
      </c>
    </row>
    <row r="351">
      <c r="E351" s="14" t="n"/>
      <c r="M351" s="8">
        <f>IF($C351="","",L351*T351/100)</f>
        <v/>
      </c>
      <c r="S351" s="8" t="n"/>
      <c r="T351" s="8" t="n"/>
      <c r="W351">
        <f>IF($C351="","",IF($AL351=1,0,IF($AK351=1,Settings!$C$6,Settings!$C$7))*100)</f>
        <v/>
      </c>
      <c r="X351" s="8">
        <f>IF($C351="","",T351*W351/100)</f>
        <v/>
      </c>
      <c r="Y351" s="8">
        <f>IF($C351="","",T351-X351)</f>
        <v/>
      </c>
      <c r="Z351" s="8">
        <f>IF($C351="","",Y351-M351)</f>
        <v/>
      </c>
      <c r="AD351" s="8" t="n"/>
      <c r="AG351" s="14" t="n"/>
      <c r="AI351">
        <f>IF($C351="","",IF(COUNTIF($C$2:$C351,$C351)=1,1,0))</f>
        <v/>
      </c>
      <c r="AJ351">
        <f>IF($AI351=1,SUMPRODUCT(--($AM$2:$AM$7001&lt;$AM351))+1,"")</f>
        <v/>
      </c>
      <c r="AK351">
        <f>IF($C351="","",IF(OR($P351=TRUE(),$P351="TRUE"),1,0))</f>
        <v/>
      </c>
      <c r="AL351">
        <f>IF($C351="","",IF(AND($V351="Yes",SUMPRODUCT((LEN(Settings!$F$6:$F$13)&gt;0)*ISNUMBER(SEARCH(Settings!$F$6:$F$13,$O351)))=0),1,0))</f>
        <v/>
      </c>
      <c r="AM351">
        <f>IF($AI351=1,IFERROR(IF(VALUE($C351)&lt;100000000,VALUE($C351),1000000000),IFERROR(IF(VALUE(MID($C351,2,20))&lt;100000000,VALUE(MID($C351,2,20)),1000000000),1000000000))+ROW()/100000,"")</f>
        <v/>
      </c>
    </row>
    <row r="352">
      <c r="E352" s="14" t="n"/>
      <c r="M352" s="8">
        <f>IF($C352="","",L352*T352/100)</f>
        <v/>
      </c>
      <c r="S352" s="8" t="n"/>
      <c r="T352" s="8" t="n"/>
      <c r="W352">
        <f>IF($C352="","",IF($AL352=1,0,IF($AK352=1,Settings!$C$6,Settings!$C$7))*100)</f>
        <v/>
      </c>
      <c r="X352" s="8">
        <f>IF($C352="","",T352*W352/100)</f>
        <v/>
      </c>
      <c r="Y352" s="8">
        <f>IF($C352="","",T352-X352)</f>
        <v/>
      </c>
      <c r="Z352" s="8">
        <f>IF($C352="","",Y352-M352)</f>
        <v/>
      </c>
      <c r="AD352" s="8" t="n"/>
      <c r="AG352" s="14" t="n"/>
      <c r="AI352">
        <f>IF($C352="","",IF(COUNTIF($C$2:$C352,$C352)=1,1,0))</f>
        <v/>
      </c>
      <c r="AJ352">
        <f>IF($AI352=1,SUMPRODUCT(--($AM$2:$AM$7001&lt;$AM352))+1,"")</f>
        <v/>
      </c>
      <c r="AK352">
        <f>IF($C352="","",IF(OR($P352=TRUE(),$P352="TRUE"),1,0))</f>
        <v/>
      </c>
      <c r="AL352">
        <f>IF($C352="","",IF(AND($V352="Yes",SUMPRODUCT((LEN(Settings!$F$6:$F$13)&gt;0)*ISNUMBER(SEARCH(Settings!$F$6:$F$13,$O352)))=0),1,0))</f>
        <v/>
      </c>
      <c r="AM352">
        <f>IF($AI352=1,IFERROR(IF(VALUE($C352)&lt;100000000,VALUE($C352),1000000000),IFERROR(IF(VALUE(MID($C352,2,20))&lt;100000000,VALUE(MID($C352,2,20)),1000000000),1000000000))+ROW()/100000,"")</f>
        <v/>
      </c>
    </row>
    <row r="353">
      <c r="E353" s="14" t="n"/>
      <c r="M353" s="8">
        <f>IF($C353="","",L353*T353/100)</f>
        <v/>
      </c>
      <c r="S353" s="8" t="n"/>
      <c r="T353" s="8" t="n"/>
      <c r="W353">
        <f>IF($C353="","",IF($AL353=1,0,IF($AK353=1,Settings!$C$6,Settings!$C$7))*100)</f>
        <v/>
      </c>
      <c r="X353" s="8">
        <f>IF($C353="","",T353*W353/100)</f>
        <v/>
      </c>
      <c r="Y353" s="8">
        <f>IF($C353="","",T353-X353)</f>
        <v/>
      </c>
      <c r="Z353" s="8">
        <f>IF($C353="","",Y353-M353)</f>
        <v/>
      </c>
      <c r="AD353" s="8" t="n"/>
      <c r="AG353" s="14" t="n"/>
      <c r="AI353">
        <f>IF($C353="","",IF(COUNTIF($C$2:$C353,$C353)=1,1,0))</f>
        <v/>
      </c>
      <c r="AJ353">
        <f>IF($AI353=1,SUMPRODUCT(--($AM$2:$AM$7001&lt;$AM353))+1,"")</f>
        <v/>
      </c>
      <c r="AK353">
        <f>IF($C353="","",IF(OR($P353=TRUE(),$P353="TRUE"),1,0))</f>
        <v/>
      </c>
      <c r="AL353">
        <f>IF($C353="","",IF(AND($V353="Yes",SUMPRODUCT((LEN(Settings!$F$6:$F$13)&gt;0)*ISNUMBER(SEARCH(Settings!$F$6:$F$13,$O353)))=0),1,0))</f>
        <v/>
      </c>
      <c r="AM353">
        <f>IF($AI353=1,IFERROR(IF(VALUE($C353)&lt;100000000,VALUE($C353),1000000000),IFERROR(IF(VALUE(MID($C353,2,20))&lt;100000000,VALUE(MID($C353,2,20)),1000000000),1000000000))+ROW()/100000,"")</f>
        <v/>
      </c>
    </row>
    <row r="354">
      <c r="E354" s="14" t="n"/>
      <c r="M354" s="8">
        <f>IF($C354="","",L354*T354/100)</f>
        <v/>
      </c>
      <c r="S354" s="8" t="n"/>
      <c r="T354" s="8" t="n"/>
      <c r="W354">
        <f>IF($C354="","",IF($AL354=1,0,IF($AK354=1,Settings!$C$6,Settings!$C$7))*100)</f>
        <v/>
      </c>
      <c r="X354" s="8">
        <f>IF($C354="","",T354*W354/100)</f>
        <v/>
      </c>
      <c r="Y354" s="8">
        <f>IF($C354="","",T354-X354)</f>
        <v/>
      </c>
      <c r="Z354" s="8">
        <f>IF($C354="","",Y354-M354)</f>
        <v/>
      </c>
      <c r="AD354" s="8" t="n"/>
      <c r="AG354" s="14" t="n"/>
      <c r="AI354">
        <f>IF($C354="","",IF(COUNTIF($C$2:$C354,$C354)=1,1,0))</f>
        <v/>
      </c>
      <c r="AJ354">
        <f>IF($AI354=1,SUMPRODUCT(--($AM$2:$AM$7001&lt;$AM354))+1,"")</f>
        <v/>
      </c>
      <c r="AK354">
        <f>IF($C354="","",IF(OR($P354=TRUE(),$P354="TRUE"),1,0))</f>
        <v/>
      </c>
      <c r="AL354">
        <f>IF($C354="","",IF(AND($V354="Yes",SUMPRODUCT((LEN(Settings!$F$6:$F$13)&gt;0)*ISNUMBER(SEARCH(Settings!$F$6:$F$13,$O354)))=0),1,0))</f>
        <v/>
      </c>
      <c r="AM354">
        <f>IF($AI354=1,IFERROR(IF(VALUE($C354)&lt;100000000,VALUE($C354),1000000000),IFERROR(IF(VALUE(MID($C354,2,20))&lt;100000000,VALUE(MID($C354,2,20)),1000000000),1000000000))+ROW()/100000,"")</f>
        <v/>
      </c>
    </row>
    <row r="355">
      <c r="E355" s="14" t="n"/>
      <c r="M355" s="8">
        <f>IF($C355="","",L355*T355/100)</f>
        <v/>
      </c>
      <c r="S355" s="8" t="n"/>
      <c r="T355" s="8" t="n"/>
      <c r="W355">
        <f>IF($C355="","",IF($AL355=1,0,IF($AK355=1,Settings!$C$6,Settings!$C$7))*100)</f>
        <v/>
      </c>
      <c r="X355" s="8">
        <f>IF($C355="","",T355*W355/100)</f>
        <v/>
      </c>
      <c r="Y355" s="8">
        <f>IF($C355="","",T355-X355)</f>
        <v/>
      </c>
      <c r="Z355" s="8">
        <f>IF($C355="","",Y355-M355)</f>
        <v/>
      </c>
      <c r="AD355" s="8" t="n"/>
      <c r="AG355" s="14" t="n"/>
      <c r="AI355">
        <f>IF($C355="","",IF(COUNTIF($C$2:$C355,$C355)=1,1,0))</f>
        <v/>
      </c>
      <c r="AJ355">
        <f>IF($AI355=1,SUMPRODUCT(--($AM$2:$AM$7001&lt;$AM355))+1,"")</f>
        <v/>
      </c>
      <c r="AK355">
        <f>IF($C355="","",IF(OR($P355=TRUE(),$P355="TRUE"),1,0))</f>
        <v/>
      </c>
      <c r="AL355">
        <f>IF($C355="","",IF(AND($V355="Yes",SUMPRODUCT((LEN(Settings!$F$6:$F$13)&gt;0)*ISNUMBER(SEARCH(Settings!$F$6:$F$13,$O355)))=0),1,0))</f>
        <v/>
      </c>
      <c r="AM355">
        <f>IF($AI355=1,IFERROR(IF(VALUE($C355)&lt;100000000,VALUE($C355),1000000000),IFERROR(IF(VALUE(MID($C355,2,20))&lt;100000000,VALUE(MID($C355,2,20)),1000000000),1000000000))+ROW()/100000,"")</f>
        <v/>
      </c>
    </row>
    <row r="356">
      <c r="E356" s="14" t="n"/>
      <c r="M356" s="8">
        <f>IF($C356="","",L356*T356/100)</f>
        <v/>
      </c>
      <c r="S356" s="8" t="n"/>
      <c r="T356" s="8" t="n"/>
      <c r="W356">
        <f>IF($C356="","",IF($AL356=1,0,IF($AK356=1,Settings!$C$6,Settings!$C$7))*100)</f>
        <v/>
      </c>
      <c r="X356" s="8">
        <f>IF($C356="","",T356*W356/100)</f>
        <v/>
      </c>
      <c r="Y356" s="8">
        <f>IF($C356="","",T356-X356)</f>
        <v/>
      </c>
      <c r="Z356" s="8">
        <f>IF($C356="","",Y356-M356)</f>
        <v/>
      </c>
      <c r="AD356" s="8" t="n"/>
      <c r="AG356" s="14" t="n"/>
      <c r="AI356">
        <f>IF($C356="","",IF(COUNTIF($C$2:$C356,$C356)=1,1,0))</f>
        <v/>
      </c>
      <c r="AJ356">
        <f>IF($AI356=1,SUMPRODUCT(--($AM$2:$AM$7001&lt;$AM356))+1,"")</f>
        <v/>
      </c>
      <c r="AK356">
        <f>IF($C356="","",IF(OR($P356=TRUE(),$P356="TRUE"),1,0))</f>
        <v/>
      </c>
      <c r="AL356">
        <f>IF($C356="","",IF(AND($V356="Yes",SUMPRODUCT((LEN(Settings!$F$6:$F$13)&gt;0)*ISNUMBER(SEARCH(Settings!$F$6:$F$13,$O356)))=0),1,0))</f>
        <v/>
      </c>
      <c r="AM356">
        <f>IF($AI356=1,IFERROR(IF(VALUE($C356)&lt;100000000,VALUE($C356),1000000000),IFERROR(IF(VALUE(MID($C356,2,20))&lt;100000000,VALUE(MID($C356,2,20)),1000000000),1000000000))+ROW()/100000,"")</f>
        <v/>
      </c>
    </row>
    <row r="357">
      <c r="E357" s="14" t="n"/>
      <c r="M357" s="8">
        <f>IF($C357="","",L357*T357/100)</f>
        <v/>
      </c>
      <c r="S357" s="8" t="n"/>
      <c r="T357" s="8" t="n"/>
      <c r="W357">
        <f>IF($C357="","",IF($AL357=1,0,IF($AK357=1,Settings!$C$6,Settings!$C$7))*100)</f>
        <v/>
      </c>
      <c r="X357" s="8">
        <f>IF($C357="","",T357*W357/100)</f>
        <v/>
      </c>
      <c r="Y357" s="8">
        <f>IF($C357="","",T357-X357)</f>
        <v/>
      </c>
      <c r="Z357" s="8">
        <f>IF($C357="","",Y357-M357)</f>
        <v/>
      </c>
      <c r="AD357" s="8" t="n"/>
      <c r="AG357" s="14" t="n"/>
      <c r="AI357">
        <f>IF($C357="","",IF(COUNTIF($C$2:$C357,$C357)=1,1,0))</f>
        <v/>
      </c>
      <c r="AJ357">
        <f>IF($AI357=1,SUMPRODUCT(--($AM$2:$AM$7001&lt;$AM357))+1,"")</f>
        <v/>
      </c>
      <c r="AK357">
        <f>IF($C357="","",IF(OR($P357=TRUE(),$P357="TRUE"),1,0))</f>
        <v/>
      </c>
      <c r="AL357">
        <f>IF($C357="","",IF(AND($V357="Yes",SUMPRODUCT((LEN(Settings!$F$6:$F$13)&gt;0)*ISNUMBER(SEARCH(Settings!$F$6:$F$13,$O357)))=0),1,0))</f>
        <v/>
      </c>
      <c r="AM357">
        <f>IF($AI357=1,IFERROR(IF(VALUE($C357)&lt;100000000,VALUE($C357),1000000000),IFERROR(IF(VALUE(MID($C357,2,20))&lt;100000000,VALUE(MID($C357,2,20)),1000000000),1000000000))+ROW()/100000,"")</f>
        <v/>
      </c>
    </row>
    <row r="358">
      <c r="E358" s="14" t="n"/>
      <c r="M358" s="8">
        <f>IF($C358="","",L358*T358/100)</f>
        <v/>
      </c>
      <c r="S358" s="8" t="n"/>
      <c r="T358" s="8" t="n"/>
      <c r="W358">
        <f>IF($C358="","",IF($AL358=1,0,IF($AK358=1,Settings!$C$6,Settings!$C$7))*100)</f>
        <v/>
      </c>
      <c r="X358" s="8">
        <f>IF($C358="","",T358*W358/100)</f>
        <v/>
      </c>
      <c r="Y358" s="8">
        <f>IF($C358="","",T358-X358)</f>
        <v/>
      </c>
      <c r="Z358" s="8">
        <f>IF($C358="","",Y358-M358)</f>
        <v/>
      </c>
      <c r="AD358" s="8" t="n"/>
      <c r="AG358" s="14" t="n"/>
      <c r="AI358">
        <f>IF($C358="","",IF(COUNTIF($C$2:$C358,$C358)=1,1,0))</f>
        <v/>
      </c>
      <c r="AJ358">
        <f>IF($AI358=1,SUMPRODUCT(--($AM$2:$AM$7001&lt;$AM358))+1,"")</f>
        <v/>
      </c>
      <c r="AK358">
        <f>IF($C358="","",IF(OR($P358=TRUE(),$P358="TRUE"),1,0))</f>
        <v/>
      </c>
      <c r="AL358">
        <f>IF($C358="","",IF(AND($V358="Yes",SUMPRODUCT((LEN(Settings!$F$6:$F$13)&gt;0)*ISNUMBER(SEARCH(Settings!$F$6:$F$13,$O358)))=0),1,0))</f>
        <v/>
      </c>
      <c r="AM358">
        <f>IF($AI358=1,IFERROR(IF(VALUE($C358)&lt;100000000,VALUE($C358),1000000000),IFERROR(IF(VALUE(MID($C358,2,20))&lt;100000000,VALUE(MID($C358,2,20)),1000000000),1000000000))+ROW()/100000,"")</f>
        <v/>
      </c>
    </row>
    <row r="359">
      <c r="E359" s="14" t="n"/>
      <c r="M359" s="8">
        <f>IF($C359="","",L359*T359/100)</f>
        <v/>
      </c>
      <c r="S359" s="8" t="n"/>
      <c r="T359" s="8" t="n"/>
      <c r="W359">
        <f>IF($C359="","",IF($AL359=1,0,IF($AK359=1,Settings!$C$6,Settings!$C$7))*100)</f>
        <v/>
      </c>
      <c r="X359" s="8">
        <f>IF($C359="","",T359*W359/100)</f>
        <v/>
      </c>
      <c r="Y359" s="8">
        <f>IF($C359="","",T359-X359)</f>
        <v/>
      </c>
      <c r="Z359" s="8">
        <f>IF($C359="","",Y359-M359)</f>
        <v/>
      </c>
      <c r="AD359" s="8" t="n"/>
      <c r="AG359" s="14" t="n"/>
      <c r="AI359">
        <f>IF($C359="","",IF(COUNTIF($C$2:$C359,$C359)=1,1,0))</f>
        <v/>
      </c>
      <c r="AJ359">
        <f>IF($AI359=1,SUMPRODUCT(--($AM$2:$AM$7001&lt;$AM359))+1,"")</f>
        <v/>
      </c>
      <c r="AK359">
        <f>IF($C359="","",IF(OR($P359=TRUE(),$P359="TRUE"),1,0))</f>
        <v/>
      </c>
      <c r="AL359">
        <f>IF($C359="","",IF(AND($V359="Yes",SUMPRODUCT((LEN(Settings!$F$6:$F$13)&gt;0)*ISNUMBER(SEARCH(Settings!$F$6:$F$13,$O359)))=0),1,0))</f>
        <v/>
      </c>
      <c r="AM359">
        <f>IF($AI359=1,IFERROR(IF(VALUE($C359)&lt;100000000,VALUE($C359),1000000000),IFERROR(IF(VALUE(MID($C359,2,20))&lt;100000000,VALUE(MID($C359,2,20)),1000000000),1000000000))+ROW()/100000,"")</f>
        <v/>
      </c>
    </row>
    <row r="360">
      <c r="E360" s="14" t="n"/>
      <c r="M360" s="8">
        <f>IF($C360="","",L360*T360/100)</f>
        <v/>
      </c>
      <c r="S360" s="8" t="n"/>
      <c r="T360" s="8" t="n"/>
      <c r="W360">
        <f>IF($C360="","",IF($AL360=1,0,IF($AK360=1,Settings!$C$6,Settings!$C$7))*100)</f>
        <v/>
      </c>
      <c r="X360" s="8">
        <f>IF($C360="","",T360*W360/100)</f>
        <v/>
      </c>
      <c r="Y360" s="8">
        <f>IF($C360="","",T360-X360)</f>
        <v/>
      </c>
      <c r="Z360" s="8">
        <f>IF($C360="","",Y360-M360)</f>
        <v/>
      </c>
      <c r="AD360" s="8" t="n"/>
      <c r="AG360" s="14" t="n"/>
      <c r="AI360">
        <f>IF($C360="","",IF(COUNTIF($C$2:$C360,$C360)=1,1,0))</f>
        <v/>
      </c>
      <c r="AJ360">
        <f>IF($AI360=1,SUMPRODUCT(--($AM$2:$AM$7001&lt;$AM360))+1,"")</f>
        <v/>
      </c>
      <c r="AK360">
        <f>IF($C360="","",IF(OR($P360=TRUE(),$P360="TRUE"),1,0))</f>
        <v/>
      </c>
      <c r="AL360">
        <f>IF($C360="","",IF(AND($V360="Yes",SUMPRODUCT((LEN(Settings!$F$6:$F$13)&gt;0)*ISNUMBER(SEARCH(Settings!$F$6:$F$13,$O360)))=0),1,0))</f>
        <v/>
      </c>
      <c r="AM360">
        <f>IF($AI360=1,IFERROR(IF(VALUE($C360)&lt;100000000,VALUE($C360),1000000000),IFERROR(IF(VALUE(MID($C360,2,20))&lt;100000000,VALUE(MID($C360,2,20)),1000000000),1000000000))+ROW()/100000,"")</f>
        <v/>
      </c>
    </row>
    <row r="361">
      <c r="E361" s="14" t="n"/>
      <c r="M361" s="8">
        <f>IF($C361="","",L361*T361/100)</f>
        <v/>
      </c>
      <c r="S361" s="8" t="n"/>
      <c r="T361" s="8" t="n"/>
      <c r="W361">
        <f>IF($C361="","",IF($AL361=1,0,IF($AK361=1,Settings!$C$6,Settings!$C$7))*100)</f>
        <v/>
      </c>
      <c r="X361" s="8">
        <f>IF($C361="","",T361*W361/100)</f>
        <v/>
      </c>
      <c r="Y361" s="8">
        <f>IF($C361="","",T361-X361)</f>
        <v/>
      </c>
      <c r="Z361" s="8">
        <f>IF($C361="","",Y361-M361)</f>
        <v/>
      </c>
      <c r="AD361" s="8" t="n"/>
      <c r="AG361" s="14" t="n"/>
      <c r="AI361">
        <f>IF($C361="","",IF(COUNTIF($C$2:$C361,$C361)=1,1,0))</f>
        <v/>
      </c>
      <c r="AJ361">
        <f>IF($AI361=1,SUMPRODUCT(--($AM$2:$AM$7001&lt;$AM361))+1,"")</f>
        <v/>
      </c>
      <c r="AK361">
        <f>IF($C361="","",IF(OR($P361=TRUE(),$P361="TRUE"),1,0))</f>
        <v/>
      </c>
      <c r="AL361">
        <f>IF($C361="","",IF(AND($V361="Yes",SUMPRODUCT((LEN(Settings!$F$6:$F$13)&gt;0)*ISNUMBER(SEARCH(Settings!$F$6:$F$13,$O361)))=0),1,0))</f>
        <v/>
      </c>
      <c r="AM361">
        <f>IF($AI361=1,IFERROR(IF(VALUE($C361)&lt;100000000,VALUE($C361),1000000000),IFERROR(IF(VALUE(MID($C361,2,20))&lt;100000000,VALUE(MID($C361,2,20)),1000000000),1000000000))+ROW()/100000,"")</f>
        <v/>
      </c>
    </row>
    <row r="362">
      <c r="E362" s="14" t="n"/>
      <c r="M362" s="8">
        <f>IF($C362="","",L362*T362/100)</f>
        <v/>
      </c>
      <c r="S362" s="8" t="n"/>
      <c r="T362" s="8" t="n"/>
      <c r="W362">
        <f>IF($C362="","",IF($AL362=1,0,IF($AK362=1,Settings!$C$6,Settings!$C$7))*100)</f>
        <v/>
      </c>
      <c r="X362" s="8">
        <f>IF($C362="","",T362*W362/100)</f>
        <v/>
      </c>
      <c r="Y362" s="8">
        <f>IF($C362="","",T362-X362)</f>
        <v/>
      </c>
      <c r="Z362" s="8">
        <f>IF($C362="","",Y362-M362)</f>
        <v/>
      </c>
      <c r="AD362" s="8" t="n"/>
      <c r="AG362" s="14" t="n"/>
      <c r="AI362">
        <f>IF($C362="","",IF(COUNTIF($C$2:$C362,$C362)=1,1,0))</f>
        <v/>
      </c>
      <c r="AJ362">
        <f>IF($AI362=1,SUMPRODUCT(--($AM$2:$AM$7001&lt;$AM362))+1,"")</f>
        <v/>
      </c>
      <c r="AK362">
        <f>IF($C362="","",IF(OR($P362=TRUE(),$P362="TRUE"),1,0))</f>
        <v/>
      </c>
      <c r="AL362">
        <f>IF($C362="","",IF(AND($V362="Yes",SUMPRODUCT((LEN(Settings!$F$6:$F$13)&gt;0)*ISNUMBER(SEARCH(Settings!$F$6:$F$13,$O362)))=0),1,0))</f>
        <v/>
      </c>
      <c r="AM362">
        <f>IF($AI362=1,IFERROR(IF(VALUE($C362)&lt;100000000,VALUE($C362),1000000000),IFERROR(IF(VALUE(MID($C362,2,20))&lt;100000000,VALUE(MID($C362,2,20)),1000000000),1000000000))+ROW()/100000,"")</f>
        <v/>
      </c>
    </row>
    <row r="363">
      <c r="E363" s="14" t="n"/>
      <c r="M363" s="8">
        <f>IF($C363="","",L363*T363/100)</f>
        <v/>
      </c>
      <c r="S363" s="8" t="n"/>
      <c r="T363" s="8" t="n"/>
      <c r="W363">
        <f>IF($C363="","",IF($AL363=1,0,IF($AK363=1,Settings!$C$6,Settings!$C$7))*100)</f>
        <v/>
      </c>
      <c r="X363" s="8">
        <f>IF($C363="","",T363*W363/100)</f>
        <v/>
      </c>
      <c r="Y363" s="8">
        <f>IF($C363="","",T363-X363)</f>
        <v/>
      </c>
      <c r="Z363" s="8">
        <f>IF($C363="","",Y363-M363)</f>
        <v/>
      </c>
      <c r="AD363" s="8" t="n"/>
      <c r="AG363" s="14" t="n"/>
      <c r="AI363">
        <f>IF($C363="","",IF(COUNTIF($C$2:$C363,$C363)=1,1,0))</f>
        <v/>
      </c>
      <c r="AJ363">
        <f>IF($AI363=1,SUMPRODUCT(--($AM$2:$AM$7001&lt;$AM363))+1,"")</f>
        <v/>
      </c>
      <c r="AK363">
        <f>IF($C363="","",IF(OR($P363=TRUE(),$P363="TRUE"),1,0))</f>
        <v/>
      </c>
      <c r="AL363">
        <f>IF($C363="","",IF(AND($V363="Yes",SUMPRODUCT((LEN(Settings!$F$6:$F$13)&gt;0)*ISNUMBER(SEARCH(Settings!$F$6:$F$13,$O363)))=0),1,0))</f>
        <v/>
      </c>
      <c r="AM363">
        <f>IF($AI363=1,IFERROR(IF(VALUE($C363)&lt;100000000,VALUE($C363),1000000000),IFERROR(IF(VALUE(MID($C363,2,20))&lt;100000000,VALUE(MID($C363,2,20)),1000000000),1000000000))+ROW()/100000,"")</f>
        <v/>
      </c>
    </row>
    <row r="364">
      <c r="E364" s="14" t="n"/>
      <c r="M364" s="8">
        <f>IF($C364="","",L364*T364/100)</f>
        <v/>
      </c>
      <c r="S364" s="8" t="n"/>
      <c r="T364" s="8" t="n"/>
      <c r="W364">
        <f>IF($C364="","",IF($AL364=1,0,IF($AK364=1,Settings!$C$6,Settings!$C$7))*100)</f>
        <v/>
      </c>
      <c r="X364" s="8">
        <f>IF($C364="","",T364*W364/100)</f>
        <v/>
      </c>
      <c r="Y364" s="8">
        <f>IF($C364="","",T364-X364)</f>
        <v/>
      </c>
      <c r="Z364" s="8">
        <f>IF($C364="","",Y364-M364)</f>
        <v/>
      </c>
      <c r="AD364" s="8" t="n"/>
      <c r="AG364" s="14" t="n"/>
      <c r="AI364">
        <f>IF($C364="","",IF(COUNTIF($C$2:$C364,$C364)=1,1,0))</f>
        <v/>
      </c>
      <c r="AJ364">
        <f>IF($AI364=1,SUMPRODUCT(--($AM$2:$AM$7001&lt;$AM364))+1,"")</f>
        <v/>
      </c>
      <c r="AK364">
        <f>IF($C364="","",IF(OR($P364=TRUE(),$P364="TRUE"),1,0))</f>
        <v/>
      </c>
      <c r="AL364">
        <f>IF($C364="","",IF(AND($V364="Yes",SUMPRODUCT((LEN(Settings!$F$6:$F$13)&gt;0)*ISNUMBER(SEARCH(Settings!$F$6:$F$13,$O364)))=0),1,0))</f>
        <v/>
      </c>
      <c r="AM364">
        <f>IF($AI364=1,IFERROR(IF(VALUE($C364)&lt;100000000,VALUE($C364),1000000000),IFERROR(IF(VALUE(MID($C364,2,20))&lt;100000000,VALUE(MID($C364,2,20)),1000000000),1000000000))+ROW()/100000,"")</f>
        <v/>
      </c>
    </row>
    <row r="365">
      <c r="E365" s="14" t="n"/>
      <c r="M365" s="8">
        <f>IF($C365="","",L365*T365/100)</f>
        <v/>
      </c>
      <c r="S365" s="8" t="n"/>
      <c r="T365" s="8" t="n"/>
      <c r="W365">
        <f>IF($C365="","",IF($AL365=1,0,IF($AK365=1,Settings!$C$6,Settings!$C$7))*100)</f>
        <v/>
      </c>
      <c r="X365" s="8">
        <f>IF($C365="","",T365*W365/100)</f>
        <v/>
      </c>
      <c r="Y365" s="8">
        <f>IF($C365="","",T365-X365)</f>
        <v/>
      </c>
      <c r="Z365" s="8">
        <f>IF($C365="","",Y365-M365)</f>
        <v/>
      </c>
      <c r="AD365" s="8" t="n"/>
      <c r="AG365" s="14" t="n"/>
      <c r="AI365">
        <f>IF($C365="","",IF(COUNTIF($C$2:$C365,$C365)=1,1,0))</f>
        <v/>
      </c>
      <c r="AJ365">
        <f>IF($AI365=1,SUMPRODUCT(--($AM$2:$AM$7001&lt;$AM365))+1,"")</f>
        <v/>
      </c>
      <c r="AK365">
        <f>IF($C365="","",IF(OR($P365=TRUE(),$P365="TRUE"),1,0))</f>
        <v/>
      </c>
      <c r="AL365">
        <f>IF($C365="","",IF(AND($V365="Yes",SUMPRODUCT((LEN(Settings!$F$6:$F$13)&gt;0)*ISNUMBER(SEARCH(Settings!$F$6:$F$13,$O365)))=0),1,0))</f>
        <v/>
      </c>
      <c r="AM365">
        <f>IF($AI365=1,IFERROR(IF(VALUE($C365)&lt;100000000,VALUE($C365),1000000000),IFERROR(IF(VALUE(MID($C365,2,20))&lt;100000000,VALUE(MID($C365,2,20)),1000000000),1000000000))+ROW()/100000,"")</f>
        <v/>
      </c>
    </row>
    <row r="366">
      <c r="E366" s="14" t="n"/>
      <c r="M366" s="8">
        <f>IF($C366="","",L366*T366/100)</f>
        <v/>
      </c>
      <c r="S366" s="8" t="n"/>
      <c r="T366" s="8" t="n"/>
      <c r="W366">
        <f>IF($C366="","",IF($AL366=1,0,IF($AK366=1,Settings!$C$6,Settings!$C$7))*100)</f>
        <v/>
      </c>
      <c r="X366" s="8">
        <f>IF($C366="","",T366*W366/100)</f>
        <v/>
      </c>
      <c r="Y366" s="8">
        <f>IF($C366="","",T366-X366)</f>
        <v/>
      </c>
      <c r="Z366" s="8">
        <f>IF($C366="","",Y366-M366)</f>
        <v/>
      </c>
      <c r="AD366" s="8" t="n"/>
      <c r="AG366" s="14" t="n"/>
      <c r="AI366">
        <f>IF($C366="","",IF(COUNTIF($C$2:$C366,$C366)=1,1,0))</f>
        <v/>
      </c>
      <c r="AJ366">
        <f>IF($AI366=1,SUMPRODUCT(--($AM$2:$AM$7001&lt;$AM366))+1,"")</f>
        <v/>
      </c>
      <c r="AK366">
        <f>IF($C366="","",IF(OR($P366=TRUE(),$P366="TRUE"),1,0))</f>
        <v/>
      </c>
      <c r="AL366">
        <f>IF($C366="","",IF(AND($V366="Yes",SUMPRODUCT((LEN(Settings!$F$6:$F$13)&gt;0)*ISNUMBER(SEARCH(Settings!$F$6:$F$13,$O366)))=0),1,0))</f>
        <v/>
      </c>
      <c r="AM366">
        <f>IF($AI366=1,IFERROR(IF(VALUE($C366)&lt;100000000,VALUE($C366),1000000000),IFERROR(IF(VALUE(MID($C366,2,20))&lt;100000000,VALUE(MID($C366,2,20)),1000000000),1000000000))+ROW()/100000,"")</f>
        <v/>
      </c>
    </row>
    <row r="367">
      <c r="E367" s="14" t="n"/>
      <c r="M367" s="8">
        <f>IF($C367="","",L367*T367/100)</f>
        <v/>
      </c>
      <c r="S367" s="8" t="n"/>
      <c r="T367" s="8" t="n"/>
      <c r="W367">
        <f>IF($C367="","",IF($AL367=1,0,IF($AK367=1,Settings!$C$6,Settings!$C$7))*100)</f>
        <v/>
      </c>
      <c r="X367" s="8">
        <f>IF($C367="","",T367*W367/100)</f>
        <v/>
      </c>
      <c r="Y367" s="8">
        <f>IF($C367="","",T367-X367)</f>
        <v/>
      </c>
      <c r="Z367" s="8">
        <f>IF($C367="","",Y367-M367)</f>
        <v/>
      </c>
      <c r="AD367" s="8" t="n"/>
      <c r="AG367" s="14" t="n"/>
      <c r="AI367">
        <f>IF($C367="","",IF(COUNTIF($C$2:$C367,$C367)=1,1,0))</f>
        <v/>
      </c>
      <c r="AJ367">
        <f>IF($AI367=1,SUMPRODUCT(--($AM$2:$AM$7001&lt;$AM367))+1,"")</f>
        <v/>
      </c>
      <c r="AK367">
        <f>IF($C367="","",IF(OR($P367=TRUE(),$P367="TRUE"),1,0))</f>
        <v/>
      </c>
      <c r="AL367">
        <f>IF($C367="","",IF(AND($V367="Yes",SUMPRODUCT((LEN(Settings!$F$6:$F$13)&gt;0)*ISNUMBER(SEARCH(Settings!$F$6:$F$13,$O367)))=0),1,0))</f>
        <v/>
      </c>
      <c r="AM367">
        <f>IF($AI367=1,IFERROR(IF(VALUE($C367)&lt;100000000,VALUE($C367),1000000000),IFERROR(IF(VALUE(MID($C367,2,20))&lt;100000000,VALUE(MID($C367,2,20)),1000000000),1000000000))+ROW()/100000,"")</f>
        <v/>
      </c>
    </row>
    <row r="368">
      <c r="E368" s="14" t="n"/>
      <c r="M368" s="8">
        <f>IF($C368="","",L368*T368/100)</f>
        <v/>
      </c>
      <c r="S368" s="8" t="n"/>
      <c r="T368" s="8" t="n"/>
      <c r="W368">
        <f>IF($C368="","",IF($AL368=1,0,IF($AK368=1,Settings!$C$6,Settings!$C$7))*100)</f>
        <v/>
      </c>
      <c r="X368" s="8">
        <f>IF($C368="","",T368*W368/100)</f>
        <v/>
      </c>
      <c r="Y368" s="8">
        <f>IF($C368="","",T368-X368)</f>
        <v/>
      </c>
      <c r="Z368" s="8">
        <f>IF($C368="","",Y368-M368)</f>
        <v/>
      </c>
      <c r="AD368" s="8" t="n"/>
      <c r="AG368" s="14" t="n"/>
      <c r="AI368">
        <f>IF($C368="","",IF(COUNTIF($C$2:$C368,$C368)=1,1,0))</f>
        <v/>
      </c>
      <c r="AJ368">
        <f>IF($AI368=1,SUMPRODUCT(--($AM$2:$AM$7001&lt;$AM368))+1,"")</f>
        <v/>
      </c>
      <c r="AK368">
        <f>IF($C368="","",IF(OR($P368=TRUE(),$P368="TRUE"),1,0))</f>
        <v/>
      </c>
      <c r="AL368">
        <f>IF($C368="","",IF(AND($V368="Yes",SUMPRODUCT((LEN(Settings!$F$6:$F$13)&gt;0)*ISNUMBER(SEARCH(Settings!$F$6:$F$13,$O368)))=0),1,0))</f>
        <v/>
      </c>
      <c r="AM368">
        <f>IF($AI368=1,IFERROR(IF(VALUE($C368)&lt;100000000,VALUE($C368),1000000000),IFERROR(IF(VALUE(MID($C368,2,20))&lt;100000000,VALUE(MID($C368,2,20)),1000000000),1000000000))+ROW()/100000,"")</f>
        <v/>
      </c>
    </row>
    <row r="369">
      <c r="E369" s="14" t="n"/>
      <c r="M369" s="8">
        <f>IF($C369="","",L369*T369/100)</f>
        <v/>
      </c>
      <c r="S369" s="8" t="n"/>
      <c r="T369" s="8" t="n"/>
      <c r="W369">
        <f>IF($C369="","",IF($AL369=1,0,IF($AK369=1,Settings!$C$6,Settings!$C$7))*100)</f>
        <v/>
      </c>
      <c r="X369" s="8">
        <f>IF($C369="","",T369*W369/100)</f>
        <v/>
      </c>
      <c r="Y369" s="8">
        <f>IF($C369="","",T369-X369)</f>
        <v/>
      </c>
      <c r="Z369" s="8">
        <f>IF($C369="","",Y369-M369)</f>
        <v/>
      </c>
      <c r="AD369" s="8" t="n"/>
      <c r="AG369" s="14" t="n"/>
      <c r="AI369">
        <f>IF($C369="","",IF(COUNTIF($C$2:$C369,$C369)=1,1,0))</f>
        <v/>
      </c>
      <c r="AJ369">
        <f>IF($AI369=1,SUMPRODUCT(--($AM$2:$AM$7001&lt;$AM369))+1,"")</f>
        <v/>
      </c>
      <c r="AK369">
        <f>IF($C369="","",IF(OR($P369=TRUE(),$P369="TRUE"),1,0))</f>
        <v/>
      </c>
      <c r="AL369">
        <f>IF($C369="","",IF(AND($V369="Yes",SUMPRODUCT((LEN(Settings!$F$6:$F$13)&gt;0)*ISNUMBER(SEARCH(Settings!$F$6:$F$13,$O369)))=0),1,0))</f>
        <v/>
      </c>
      <c r="AM369">
        <f>IF($AI369=1,IFERROR(IF(VALUE($C369)&lt;100000000,VALUE($C369),1000000000),IFERROR(IF(VALUE(MID($C369,2,20))&lt;100000000,VALUE(MID($C369,2,20)),1000000000),1000000000))+ROW()/100000,"")</f>
        <v/>
      </c>
    </row>
    <row r="370">
      <c r="E370" s="14" t="n"/>
      <c r="M370" s="8">
        <f>IF($C370="","",L370*T370/100)</f>
        <v/>
      </c>
      <c r="S370" s="8" t="n"/>
      <c r="T370" s="8" t="n"/>
      <c r="W370">
        <f>IF($C370="","",IF($AL370=1,0,IF($AK370=1,Settings!$C$6,Settings!$C$7))*100)</f>
        <v/>
      </c>
      <c r="X370" s="8">
        <f>IF($C370="","",T370*W370/100)</f>
        <v/>
      </c>
      <c r="Y370" s="8">
        <f>IF($C370="","",T370-X370)</f>
        <v/>
      </c>
      <c r="Z370" s="8">
        <f>IF($C370="","",Y370-M370)</f>
        <v/>
      </c>
      <c r="AD370" s="8" t="n"/>
      <c r="AG370" s="14" t="n"/>
      <c r="AI370">
        <f>IF($C370="","",IF(COUNTIF($C$2:$C370,$C370)=1,1,0))</f>
        <v/>
      </c>
      <c r="AJ370">
        <f>IF($AI370=1,SUMPRODUCT(--($AM$2:$AM$7001&lt;$AM370))+1,"")</f>
        <v/>
      </c>
      <c r="AK370">
        <f>IF($C370="","",IF(OR($P370=TRUE(),$P370="TRUE"),1,0))</f>
        <v/>
      </c>
      <c r="AL370">
        <f>IF($C370="","",IF(AND($V370="Yes",SUMPRODUCT((LEN(Settings!$F$6:$F$13)&gt;0)*ISNUMBER(SEARCH(Settings!$F$6:$F$13,$O370)))=0),1,0))</f>
        <v/>
      </c>
      <c r="AM370">
        <f>IF($AI370=1,IFERROR(IF(VALUE($C370)&lt;100000000,VALUE($C370),1000000000),IFERROR(IF(VALUE(MID($C370,2,20))&lt;100000000,VALUE(MID($C370,2,20)),1000000000),1000000000))+ROW()/100000,"")</f>
        <v/>
      </c>
    </row>
    <row r="371">
      <c r="E371" s="14" t="n"/>
      <c r="M371" s="8">
        <f>IF($C371="","",L371*T371/100)</f>
        <v/>
      </c>
      <c r="S371" s="8" t="n"/>
      <c r="T371" s="8" t="n"/>
      <c r="W371">
        <f>IF($C371="","",IF($AL371=1,0,IF($AK371=1,Settings!$C$6,Settings!$C$7))*100)</f>
        <v/>
      </c>
      <c r="X371" s="8">
        <f>IF($C371="","",T371*W371/100)</f>
        <v/>
      </c>
      <c r="Y371" s="8">
        <f>IF($C371="","",T371-X371)</f>
        <v/>
      </c>
      <c r="Z371" s="8">
        <f>IF($C371="","",Y371-M371)</f>
        <v/>
      </c>
      <c r="AD371" s="8" t="n"/>
      <c r="AG371" s="14" t="n"/>
      <c r="AI371">
        <f>IF($C371="","",IF(COUNTIF($C$2:$C371,$C371)=1,1,0))</f>
        <v/>
      </c>
      <c r="AJ371">
        <f>IF($AI371=1,SUMPRODUCT(--($AM$2:$AM$7001&lt;$AM371))+1,"")</f>
        <v/>
      </c>
      <c r="AK371">
        <f>IF($C371="","",IF(OR($P371=TRUE(),$P371="TRUE"),1,0))</f>
        <v/>
      </c>
      <c r="AL371">
        <f>IF($C371="","",IF(AND($V371="Yes",SUMPRODUCT((LEN(Settings!$F$6:$F$13)&gt;0)*ISNUMBER(SEARCH(Settings!$F$6:$F$13,$O371)))=0),1,0))</f>
        <v/>
      </c>
      <c r="AM371">
        <f>IF($AI371=1,IFERROR(IF(VALUE($C371)&lt;100000000,VALUE($C371),1000000000),IFERROR(IF(VALUE(MID($C371,2,20))&lt;100000000,VALUE(MID($C371,2,20)),1000000000),1000000000))+ROW()/100000,"")</f>
        <v/>
      </c>
    </row>
    <row r="372">
      <c r="E372" s="14" t="n"/>
      <c r="M372" s="8">
        <f>IF($C372="","",L372*T372/100)</f>
        <v/>
      </c>
      <c r="S372" s="8" t="n"/>
      <c r="T372" s="8" t="n"/>
      <c r="W372">
        <f>IF($C372="","",IF($AL372=1,0,IF($AK372=1,Settings!$C$6,Settings!$C$7))*100)</f>
        <v/>
      </c>
      <c r="X372" s="8">
        <f>IF($C372="","",T372*W372/100)</f>
        <v/>
      </c>
      <c r="Y372" s="8">
        <f>IF($C372="","",T372-X372)</f>
        <v/>
      </c>
      <c r="Z372" s="8">
        <f>IF($C372="","",Y372-M372)</f>
        <v/>
      </c>
      <c r="AD372" s="8" t="n"/>
      <c r="AG372" s="14" t="n"/>
      <c r="AI372">
        <f>IF($C372="","",IF(COUNTIF($C$2:$C372,$C372)=1,1,0))</f>
        <v/>
      </c>
      <c r="AJ372">
        <f>IF($AI372=1,SUMPRODUCT(--($AM$2:$AM$7001&lt;$AM372))+1,"")</f>
        <v/>
      </c>
      <c r="AK372">
        <f>IF($C372="","",IF(OR($P372=TRUE(),$P372="TRUE"),1,0))</f>
        <v/>
      </c>
      <c r="AL372">
        <f>IF($C372="","",IF(AND($V372="Yes",SUMPRODUCT((LEN(Settings!$F$6:$F$13)&gt;0)*ISNUMBER(SEARCH(Settings!$F$6:$F$13,$O372)))=0),1,0))</f>
        <v/>
      </c>
      <c r="AM372">
        <f>IF($AI372=1,IFERROR(IF(VALUE($C372)&lt;100000000,VALUE($C372),1000000000),IFERROR(IF(VALUE(MID($C372,2,20))&lt;100000000,VALUE(MID($C372,2,20)),1000000000),1000000000))+ROW()/100000,"")</f>
        <v/>
      </c>
    </row>
    <row r="373">
      <c r="E373" s="14" t="n"/>
      <c r="M373" s="8">
        <f>IF($C373="","",L373*T373/100)</f>
        <v/>
      </c>
      <c r="S373" s="8" t="n"/>
      <c r="T373" s="8" t="n"/>
      <c r="W373">
        <f>IF($C373="","",IF($AL373=1,0,IF($AK373=1,Settings!$C$6,Settings!$C$7))*100)</f>
        <v/>
      </c>
      <c r="X373" s="8">
        <f>IF($C373="","",T373*W373/100)</f>
        <v/>
      </c>
      <c r="Y373" s="8">
        <f>IF($C373="","",T373-X373)</f>
        <v/>
      </c>
      <c r="Z373" s="8">
        <f>IF($C373="","",Y373-M373)</f>
        <v/>
      </c>
      <c r="AD373" s="8" t="n"/>
      <c r="AG373" s="14" t="n"/>
      <c r="AI373">
        <f>IF($C373="","",IF(COUNTIF($C$2:$C373,$C373)=1,1,0))</f>
        <v/>
      </c>
      <c r="AJ373">
        <f>IF($AI373=1,SUMPRODUCT(--($AM$2:$AM$7001&lt;$AM373))+1,"")</f>
        <v/>
      </c>
      <c r="AK373">
        <f>IF($C373="","",IF(OR($P373=TRUE(),$P373="TRUE"),1,0))</f>
        <v/>
      </c>
      <c r="AL373">
        <f>IF($C373="","",IF(AND($V373="Yes",SUMPRODUCT((LEN(Settings!$F$6:$F$13)&gt;0)*ISNUMBER(SEARCH(Settings!$F$6:$F$13,$O373)))=0),1,0))</f>
        <v/>
      </c>
      <c r="AM373">
        <f>IF($AI373=1,IFERROR(IF(VALUE($C373)&lt;100000000,VALUE($C373),1000000000),IFERROR(IF(VALUE(MID($C373,2,20))&lt;100000000,VALUE(MID($C373,2,20)),1000000000),1000000000))+ROW()/100000,"")</f>
        <v/>
      </c>
    </row>
    <row r="374">
      <c r="E374" s="14" t="n"/>
      <c r="M374" s="8">
        <f>IF($C374="","",L374*T374/100)</f>
        <v/>
      </c>
      <c r="S374" s="8" t="n"/>
      <c r="T374" s="8" t="n"/>
      <c r="W374">
        <f>IF($C374="","",IF($AL374=1,0,IF($AK374=1,Settings!$C$6,Settings!$C$7))*100)</f>
        <v/>
      </c>
      <c r="X374" s="8">
        <f>IF($C374="","",T374*W374/100)</f>
        <v/>
      </c>
      <c r="Y374" s="8">
        <f>IF($C374="","",T374-X374)</f>
        <v/>
      </c>
      <c r="Z374" s="8">
        <f>IF($C374="","",Y374-M374)</f>
        <v/>
      </c>
      <c r="AD374" s="8" t="n"/>
      <c r="AG374" s="14" t="n"/>
      <c r="AI374">
        <f>IF($C374="","",IF(COUNTIF($C$2:$C374,$C374)=1,1,0))</f>
        <v/>
      </c>
      <c r="AJ374">
        <f>IF($AI374=1,SUMPRODUCT(--($AM$2:$AM$7001&lt;$AM374))+1,"")</f>
        <v/>
      </c>
      <c r="AK374">
        <f>IF($C374="","",IF(OR($P374=TRUE(),$P374="TRUE"),1,0))</f>
        <v/>
      </c>
      <c r="AL374">
        <f>IF($C374="","",IF(AND($V374="Yes",SUMPRODUCT((LEN(Settings!$F$6:$F$13)&gt;0)*ISNUMBER(SEARCH(Settings!$F$6:$F$13,$O374)))=0),1,0))</f>
        <v/>
      </c>
      <c r="AM374">
        <f>IF($AI374=1,IFERROR(IF(VALUE($C374)&lt;100000000,VALUE($C374),1000000000),IFERROR(IF(VALUE(MID($C374,2,20))&lt;100000000,VALUE(MID($C374,2,20)),1000000000),1000000000))+ROW()/100000,"")</f>
        <v/>
      </c>
    </row>
    <row r="375">
      <c r="E375" s="14" t="n"/>
      <c r="M375" s="8">
        <f>IF($C375="","",L375*T375/100)</f>
        <v/>
      </c>
      <c r="S375" s="8" t="n"/>
      <c r="T375" s="8" t="n"/>
      <c r="W375">
        <f>IF($C375="","",IF($AL375=1,0,IF($AK375=1,Settings!$C$6,Settings!$C$7))*100)</f>
        <v/>
      </c>
      <c r="X375" s="8">
        <f>IF($C375="","",T375*W375/100)</f>
        <v/>
      </c>
      <c r="Y375" s="8">
        <f>IF($C375="","",T375-X375)</f>
        <v/>
      </c>
      <c r="Z375" s="8">
        <f>IF($C375="","",Y375-M375)</f>
        <v/>
      </c>
      <c r="AD375" s="8" t="n"/>
      <c r="AG375" s="14" t="n"/>
      <c r="AI375">
        <f>IF($C375="","",IF(COUNTIF($C$2:$C375,$C375)=1,1,0))</f>
        <v/>
      </c>
      <c r="AJ375">
        <f>IF($AI375=1,SUMPRODUCT(--($AM$2:$AM$7001&lt;$AM375))+1,"")</f>
        <v/>
      </c>
      <c r="AK375">
        <f>IF($C375="","",IF(OR($P375=TRUE(),$P375="TRUE"),1,0))</f>
        <v/>
      </c>
      <c r="AL375">
        <f>IF($C375="","",IF(AND($V375="Yes",SUMPRODUCT((LEN(Settings!$F$6:$F$13)&gt;0)*ISNUMBER(SEARCH(Settings!$F$6:$F$13,$O375)))=0),1,0))</f>
        <v/>
      </c>
      <c r="AM375">
        <f>IF($AI375=1,IFERROR(IF(VALUE($C375)&lt;100000000,VALUE($C375),1000000000),IFERROR(IF(VALUE(MID($C375,2,20))&lt;100000000,VALUE(MID($C375,2,20)),1000000000),1000000000))+ROW()/100000,"")</f>
        <v/>
      </c>
    </row>
    <row r="376">
      <c r="E376" s="14" t="n"/>
      <c r="M376" s="8">
        <f>IF($C376="","",L376*T376/100)</f>
        <v/>
      </c>
      <c r="S376" s="8" t="n"/>
      <c r="T376" s="8" t="n"/>
      <c r="W376">
        <f>IF($C376="","",IF($AL376=1,0,IF($AK376=1,Settings!$C$6,Settings!$C$7))*100)</f>
        <v/>
      </c>
      <c r="X376" s="8">
        <f>IF($C376="","",T376*W376/100)</f>
        <v/>
      </c>
      <c r="Y376" s="8">
        <f>IF($C376="","",T376-X376)</f>
        <v/>
      </c>
      <c r="Z376" s="8">
        <f>IF($C376="","",Y376-M376)</f>
        <v/>
      </c>
      <c r="AD376" s="8" t="n"/>
      <c r="AG376" s="14" t="n"/>
      <c r="AI376">
        <f>IF($C376="","",IF(COUNTIF($C$2:$C376,$C376)=1,1,0))</f>
        <v/>
      </c>
      <c r="AJ376">
        <f>IF($AI376=1,SUMPRODUCT(--($AM$2:$AM$7001&lt;$AM376))+1,"")</f>
        <v/>
      </c>
      <c r="AK376">
        <f>IF($C376="","",IF(OR($P376=TRUE(),$P376="TRUE"),1,0))</f>
        <v/>
      </c>
      <c r="AL376">
        <f>IF($C376="","",IF(AND($V376="Yes",SUMPRODUCT((LEN(Settings!$F$6:$F$13)&gt;0)*ISNUMBER(SEARCH(Settings!$F$6:$F$13,$O376)))=0),1,0))</f>
        <v/>
      </c>
      <c r="AM376">
        <f>IF($AI376=1,IFERROR(IF(VALUE($C376)&lt;100000000,VALUE($C376),1000000000),IFERROR(IF(VALUE(MID($C376,2,20))&lt;100000000,VALUE(MID($C376,2,20)),1000000000),1000000000))+ROW()/100000,"")</f>
        <v/>
      </c>
    </row>
    <row r="377">
      <c r="E377" s="14" t="n"/>
      <c r="M377" s="8">
        <f>IF($C377="","",L377*T377/100)</f>
        <v/>
      </c>
      <c r="S377" s="8" t="n"/>
      <c r="T377" s="8" t="n"/>
      <c r="W377">
        <f>IF($C377="","",IF($AL377=1,0,IF($AK377=1,Settings!$C$6,Settings!$C$7))*100)</f>
        <v/>
      </c>
      <c r="X377" s="8">
        <f>IF($C377="","",T377*W377/100)</f>
        <v/>
      </c>
      <c r="Y377" s="8">
        <f>IF($C377="","",T377-X377)</f>
        <v/>
      </c>
      <c r="Z377" s="8">
        <f>IF($C377="","",Y377-M377)</f>
        <v/>
      </c>
      <c r="AD377" s="8" t="n"/>
      <c r="AG377" s="14" t="n"/>
      <c r="AI377">
        <f>IF($C377="","",IF(COUNTIF($C$2:$C377,$C377)=1,1,0))</f>
        <v/>
      </c>
      <c r="AJ377">
        <f>IF($AI377=1,SUMPRODUCT(--($AM$2:$AM$7001&lt;$AM377))+1,"")</f>
        <v/>
      </c>
      <c r="AK377">
        <f>IF($C377="","",IF(OR($P377=TRUE(),$P377="TRUE"),1,0))</f>
        <v/>
      </c>
      <c r="AL377">
        <f>IF($C377="","",IF(AND($V377="Yes",SUMPRODUCT((LEN(Settings!$F$6:$F$13)&gt;0)*ISNUMBER(SEARCH(Settings!$F$6:$F$13,$O377)))=0),1,0))</f>
        <v/>
      </c>
      <c r="AM377">
        <f>IF($AI377=1,IFERROR(IF(VALUE($C377)&lt;100000000,VALUE($C377),1000000000),IFERROR(IF(VALUE(MID($C377,2,20))&lt;100000000,VALUE(MID($C377,2,20)),1000000000),1000000000))+ROW()/100000,"")</f>
        <v/>
      </c>
    </row>
    <row r="378">
      <c r="E378" s="14" t="n"/>
      <c r="M378" s="8">
        <f>IF($C378="","",L378*T378/100)</f>
        <v/>
      </c>
      <c r="S378" s="8" t="n"/>
      <c r="T378" s="8" t="n"/>
      <c r="W378">
        <f>IF($C378="","",IF($AL378=1,0,IF($AK378=1,Settings!$C$6,Settings!$C$7))*100)</f>
        <v/>
      </c>
      <c r="X378" s="8">
        <f>IF($C378="","",T378*W378/100)</f>
        <v/>
      </c>
      <c r="Y378" s="8">
        <f>IF($C378="","",T378-X378)</f>
        <v/>
      </c>
      <c r="Z378" s="8">
        <f>IF($C378="","",Y378-M378)</f>
        <v/>
      </c>
      <c r="AD378" s="8" t="n"/>
      <c r="AG378" s="14" t="n"/>
      <c r="AI378">
        <f>IF($C378="","",IF(COUNTIF($C$2:$C378,$C378)=1,1,0))</f>
        <v/>
      </c>
      <c r="AJ378">
        <f>IF($AI378=1,SUMPRODUCT(--($AM$2:$AM$7001&lt;$AM378))+1,"")</f>
        <v/>
      </c>
      <c r="AK378">
        <f>IF($C378="","",IF(OR($P378=TRUE(),$P378="TRUE"),1,0))</f>
        <v/>
      </c>
      <c r="AL378">
        <f>IF($C378="","",IF(AND($V378="Yes",SUMPRODUCT((LEN(Settings!$F$6:$F$13)&gt;0)*ISNUMBER(SEARCH(Settings!$F$6:$F$13,$O378)))=0),1,0))</f>
        <v/>
      </c>
      <c r="AM378">
        <f>IF($AI378=1,IFERROR(IF(VALUE($C378)&lt;100000000,VALUE($C378),1000000000),IFERROR(IF(VALUE(MID($C378,2,20))&lt;100000000,VALUE(MID($C378,2,20)),1000000000),1000000000))+ROW()/100000,"")</f>
        <v/>
      </c>
    </row>
    <row r="379">
      <c r="E379" s="14" t="n"/>
      <c r="M379" s="8">
        <f>IF($C379="","",L379*T379/100)</f>
        <v/>
      </c>
      <c r="S379" s="8" t="n"/>
      <c r="T379" s="8" t="n"/>
      <c r="W379">
        <f>IF($C379="","",IF($AL379=1,0,IF($AK379=1,Settings!$C$6,Settings!$C$7))*100)</f>
        <v/>
      </c>
      <c r="X379" s="8">
        <f>IF($C379="","",T379*W379/100)</f>
        <v/>
      </c>
      <c r="Y379" s="8">
        <f>IF($C379="","",T379-X379)</f>
        <v/>
      </c>
      <c r="Z379" s="8">
        <f>IF($C379="","",Y379-M379)</f>
        <v/>
      </c>
      <c r="AD379" s="8" t="n"/>
      <c r="AG379" s="14" t="n"/>
      <c r="AI379">
        <f>IF($C379="","",IF(COUNTIF($C$2:$C379,$C379)=1,1,0))</f>
        <v/>
      </c>
      <c r="AJ379">
        <f>IF($AI379=1,SUMPRODUCT(--($AM$2:$AM$7001&lt;$AM379))+1,"")</f>
        <v/>
      </c>
      <c r="AK379">
        <f>IF($C379="","",IF(OR($P379=TRUE(),$P379="TRUE"),1,0))</f>
        <v/>
      </c>
      <c r="AL379">
        <f>IF($C379="","",IF(AND($V379="Yes",SUMPRODUCT((LEN(Settings!$F$6:$F$13)&gt;0)*ISNUMBER(SEARCH(Settings!$F$6:$F$13,$O379)))=0),1,0))</f>
        <v/>
      </c>
      <c r="AM379">
        <f>IF($AI379=1,IFERROR(IF(VALUE($C379)&lt;100000000,VALUE($C379),1000000000),IFERROR(IF(VALUE(MID($C379,2,20))&lt;100000000,VALUE(MID($C379,2,20)),1000000000),1000000000))+ROW()/100000,"")</f>
        <v/>
      </c>
    </row>
    <row r="380">
      <c r="E380" s="14" t="n"/>
      <c r="M380" s="8">
        <f>IF($C380="","",L380*T380/100)</f>
        <v/>
      </c>
      <c r="S380" s="8" t="n"/>
      <c r="T380" s="8" t="n"/>
      <c r="W380">
        <f>IF($C380="","",IF($AL380=1,0,IF($AK380=1,Settings!$C$6,Settings!$C$7))*100)</f>
        <v/>
      </c>
      <c r="X380" s="8">
        <f>IF($C380="","",T380*W380/100)</f>
        <v/>
      </c>
      <c r="Y380" s="8">
        <f>IF($C380="","",T380-X380)</f>
        <v/>
      </c>
      <c r="Z380" s="8">
        <f>IF($C380="","",Y380-M380)</f>
        <v/>
      </c>
      <c r="AD380" s="8" t="n"/>
      <c r="AG380" s="14" t="n"/>
      <c r="AI380">
        <f>IF($C380="","",IF(COUNTIF($C$2:$C380,$C380)=1,1,0))</f>
        <v/>
      </c>
      <c r="AJ380">
        <f>IF($AI380=1,SUMPRODUCT(--($AM$2:$AM$7001&lt;$AM380))+1,"")</f>
        <v/>
      </c>
      <c r="AK380">
        <f>IF($C380="","",IF(OR($P380=TRUE(),$P380="TRUE"),1,0))</f>
        <v/>
      </c>
      <c r="AL380">
        <f>IF($C380="","",IF(AND($V380="Yes",SUMPRODUCT((LEN(Settings!$F$6:$F$13)&gt;0)*ISNUMBER(SEARCH(Settings!$F$6:$F$13,$O380)))=0),1,0))</f>
        <v/>
      </c>
      <c r="AM380">
        <f>IF($AI380=1,IFERROR(IF(VALUE($C380)&lt;100000000,VALUE($C380),1000000000),IFERROR(IF(VALUE(MID($C380,2,20))&lt;100000000,VALUE(MID($C380,2,20)),1000000000),1000000000))+ROW()/100000,"")</f>
        <v/>
      </c>
    </row>
    <row r="381">
      <c r="E381" s="14" t="n"/>
      <c r="M381" s="8">
        <f>IF($C381="","",L381*T381/100)</f>
        <v/>
      </c>
      <c r="S381" s="8" t="n"/>
      <c r="T381" s="8" t="n"/>
      <c r="W381">
        <f>IF($C381="","",IF($AL381=1,0,IF($AK381=1,Settings!$C$6,Settings!$C$7))*100)</f>
        <v/>
      </c>
      <c r="X381" s="8">
        <f>IF($C381="","",T381*W381/100)</f>
        <v/>
      </c>
      <c r="Y381" s="8">
        <f>IF($C381="","",T381-X381)</f>
        <v/>
      </c>
      <c r="Z381" s="8">
        <f>IF($C381="","",Y381-M381)</f>
        <v/>
      </c>
      <c r="AD381" s="8" t="n"/>
      <c r="AG381" s="14" t="n"/>
      <c r="AI381">
        <f>IF($C381="","",IF(COUNTIF($C$2:$C381,$C381)=1,1,0))</f>
        <v/>
      </c>
      <c r="AJ381">
        <f>IF($AI381=1,SUMPRODUCT(--($AM$2:$AM$7001&lt;$AM381))+1,"")</f>
        <v/>
      </c>
      <c r="AK381">
        <f>IF($C381="","",IF(OR($P381=TRUE(),$P381="TRUE"),1,0))</f>
        <v/>
      </c>
      <c r="AL381">
        <f>IF($C381="","",IF(AND($V381="Yes",SUMPRODUCT((LEN(Settings!$F$6:$F$13)&gt;0)*ISNUMBER(SEARCH(Settings!$F$6:$F$13,$O381)))=0),1,0))</f>
        <v/>
      </c>
      <c r="AM381">
        <f>IF($AI381=1,IFERROR(IF(VALUE($C381)&lt;100000000,VALUE($C381),1000000000),IFERROR(IF(VALUE(MID($C381,2,20))&lt;100000000,VALUE(MID($C381,2,20)),1000000000),1000000000))+ROW()/100000,"")</f>
        <v/>
      </c>
    </row>
    <row r="382">
      <c r="E382" s="14" t="n"/>
      <c r="M382" s="8">
        <f>IF($C382="","",L382*T382/100)</f>
        <v/>
      </c>
      <c r="S382" s="8" t="n"/>
      <c r="T382" s="8" t="n"/>
      <c r="W382">
        <f>IF($C382="","",IF($AL382=1,0,IF($AK382=1,Settings!$C$6,Settings!$C$7))*100)</f>
        <v/>
      </c>
      <c r="X382" s="8">
        <f>IF($C382="","",T382*W382/100)</f>
        <v/>
      </c>
      <c r="Y382" s="8">
        <f>IF($C382="","",T382-X382)</f>
        <v/>
      </c>
      <c r="Z382" s="8">
        <f>IF($C382="","",Y382-M382)</f>
        <v/>
      </c>
      <c r="AD382" s="8" t="n"/>
      <c r="AG382" s="14" t="n"/>
      <c r="AI382">
        <f>IF($C382="","",IF(COUNTIF($C$2:$C382,$C382)=1,1,0))</f>
        <v/>
      </c>
      <c r="AJ382">
        <f>IF($AI382=1,SUMPRODUCT(--($AM$2:$AM$7001&lt;$AM382))+1,"")</f>
        <v/>
      </c>
      <c r="AK382">
        <f>IF($C382="","",IF(OR($P382=TRUE(),$P382="TRUE"),1,0))</f>
        <v/>
      </c>
      <c r="AL382">
        <f>IF($C382="","",IF(AND($V382="Yes",SUMPRODUCT((LEN(Settings!$F$6:$F$13)&gt;0)*ISNUMBER(SEARCH(Settings!$F$6:$F$13,$O382)))=0),1,0))</f>
        <v/>
      </c>
      <c r="AM382">
        <f>IF($AI382=1,IFERROR(IF(VALUE($C382)&lt;100000000,VALUE($C382),1000000000),IFERROR(IF(VALUE(MID($C382,2,20))&lt;100000000,VALUE(MID($C382,2,20)),1000000000),1000000000))+ROW()/100000,"")</f>
        <v/>
      </c>
    </row>
    <row r="383">
      <c r="E383" s="14" t="n"/>
      <c r="M383" s="8">
        <f>IF($C383="","",L383*T383/100)</f>
        <v/>
      </c>
      <c r="S383" s="8" t="n"/>
      <c r="T383" s="8" t="n"/>
      <c r="W383">
        <f>IF($C383="","",IF($AL383=1,0,IF($AK383=1,Settings!$C$6,Settings!$C$7))*100)</f>
        <v/>
      </c>
      <c r="X383" s="8">
        <f>IF($C383="","",T383*W383/100)</f>
        <v/>
      </c>
      <c r="Y383" s="8">
        <f>IF($C383="","",T383-X383)</f>
        <v/>
      </c>
      <c r="Z383" s="8">
        <f>IF($C383="","",Y383-M383)</f>
        <v/>
      </c>
      <c r="AD383" s="8" t="n"/>
      <c r="AG383" s="14" t="n"/>
      <c r="AI383">
        <f>IF($C383="","",IF(COUNTIF($C$2:$C383,$C383)=1,1,0))</f>
        <v/>
      </c>
      <c r="AJ383">
        <f>IF($AI383=1,SUMPRODUCT(--($AM$2:$AM$7001&lt;$AM383))+1,"")</f>
        <v/>
      </c>
      <c r="AK383">
        <f>IF($C383="","",IF(OR($P383=TRUE(),$P383="TRUE"),1,0))</f>
        <v/>
      </c>
      <c r="AL383">
        <f>IF($C383="","",IF(AND($V383="Yes",SUMPRODUCT((LEN(Settings!$F$6:$F$13)&gt;0)*ISNUMBER(SEARCH(Settings!$F$6:$F$13,$O383)))=0),1,0))</f>
        <v/>
      </c>
      <c r="AM383">
        <f>IF($AI383=1,IFERROR(IF(VALUE($C383)&lt;100000000,VALUE($C383),1000000000),IFERROR(IF(VALUE(MID($C383,2,20))&lt;100000000,VALUE(MID($C383,2,20)),1000000000),1000000000))+ROW()/100000,"")</f>
        <v/>
      </c>
    </row>
    <row r="384">
      <c r="E384" s="14" t="n"/>
      <c r="M384" s="8">
        <f>IF($C384="","",L384*T384/100)</f>
        <v/>
      </c>
      <c r="S384" s="8" t="n"/>
      <c r="T384" s="8" t="n"/>
      <c r="W384">
        <f>IF($C384="","",IF($AL384=1,0,IF($AK384=1,Settings!$C$6,Settings!$C$7))*100)</f>
        <v/>
      </c>
      <c r="X384" s="8">
        <f>IF($C384="","",T384*W384/100)</f>
        <v/>
      </c>
      <c r="Y384" s="8">
        <f>IF($C384="","",T384-X384)</f>
        <v/>
      </c>
      <c r="Z384" s="8">
        <f>IF($C384="","",Y384-M384)</f>
        <v/>
      </c>
      <c r="AD384" s="8" t="n"/>
      <c r="AG384" s="14" t="n"/>
      <c r="AI384">
        <f>IF($C384="","",IF(COUNTIF($C$2:$C384,$C384)=1,1,0))</f>
        <v/>
      </c>
      <c r="AJ384">
        <f>IF($AI384=1,SUMPRODUCT(--($AM$2:$AM$7001&lt;$AM384))+1,"")</f>
        <v/>
      </c>
      <c r="AK384">
        <f>IF($C384="","",IF(OR($P384=TRUE(),$P384="TRUE"),1,0))</f>
        <v/>
      </c>
      <c r="AL384">
        <f>IF($C384="","",IF(AND($V384="Yes",SUMPRODUCT((LEN(Settings!$F$6:$F$13)&gt;0)*ISNUMBER(SEARCH(Settings!$F$6:$F$13,$O384)))=0),1,0))</f>
        <v/>
      </c>
      <c r="AM384">
        <f>IF($AI384=1,IFERROR(IF(VALUE($C384)&lt;100000000,VALUE($C384),1000000000),IFERROR(IF(VALUE(MID($C384,2,20))&lt;100000000,VALUE(MID($C384,2,20)),1000000000),1000000000))+ROW()/100000,"")</f>
        <v/>
      </c>
    </row>
    <row r="385">
      <c r="E385" s="14" t="n"/>
      <c r="M385" s="8">
        <f>IF($C385="","",L385*T385/100)</f>
        <v/>
      </c>
      <c r="S385" s="8" t="n"/>
      <c r="T385" s="8" t="n"/>
      <c r="W385">
        <f>IF($C385="","",IF($AL385=1,0,IF($AK385=1,Settings!$C$6,Settings!$C$7))*100)</f>
        <v/>
      </c>
      <c r="X385" s="8">
        <f>IF($C385="","",T385*W385/100)</f>
        <v/>
      </c>
      <c r="Y385" s="8">
        <f>IF($C385="","",T385-X385)</f>
        <v/>
      </c>
      <c r="Z385" s="8">
        <f>IF($C385="","",Y385-M385)</f>
        <v/>
      </c>
      <c r="AD385" s="8" t="n"/>
      <c r="AG385" s="14" t="n"/>
      <c r="AI385">
        <f>IF($C385="","",IF(COUNTIF($C$2:$C385,$C385)=1,1,0))</f>
        <v/>
      </c>
      <c r="AJ385">
        <f>IF($AI385=1,SUMPRODUCT(--($AM$2:$AM$7001&lt;$AM385))+1,"")</f>
        <v/>
      </c>
      <c r="AK385">
        <f>IF($C385="","",IF(OR($P385=TRUE(),$P385="TRUE"),1,0))</f>
        <v/>
      </c>
      <c r="AL385">
        <f>IF($C385="","",IF(AND($V385="Yes",SUMPRODUCT((LEN(Settings!$F$6:$F$13)&gt;0)*ISNUMBER(SEARCH(Settings!$F$6:$F$13,$O385)))=0),1,0))</f>
        <v/>
      </c>
      <c r="AM385">
        <f>IF($AI385=1,IFERROR(IF(VALUE($C385)&lt;100000000,VALUE($C385),1000000000),IFERROR(IF(VALUE(MID($C385,2,20))&lt;100000000,VALUE(MID($C385,2,20)),1000000000),1000000000))+ROW()/100000,"")</f>
        <v/>
      </c>
    </row>
    <row r="386">
      <c r="E386" s="14" t="n"/>
      <c r="M386" s="8">
        <f>IF($C386="","",L386*T386/100)</f>
        <v/>
      </c>
      <c r="S386" s="8" t="n"/>
      <c r="T386" s="8" t="n"/>
      <c r="W386">
        <f>IF($C386="","",IF($AL386=1,0,IF($AK386=1,Settings!$C$6,Settings!$C$7))*100)</f>
        <v/>
      </c>
      <c r="X386" s="8">
        <f>IF($C386="","",T386*W386/100)</f>
        <v/>
      </c>
      <c r="Y386" s="8">
        <f>IF($C386="","",T386-X386)</f>
        <v/>
      </c>
      <c r="Z386" s="8">
        <f>IF($C386="","",Y386-M386)</f>
        <v/>
      </c>
      <c r="AD386" s="8" t="n"/>
      <c r="AG386" s="14" t="n"/>
      <c r="AI386">
        <f>IF($C386="","",IF(COUNTIF($C$2:$C386,$C386)=1,1,0))</f>
        <v/>
      </c>
      <c r="AJ386">
        <f>IF($AI386=1,SUMPRODUCT(--($AM$2:$AM$7001&lt;$AM386))+1,"")</f>
        <v/>
      </c>
      <c r="AK386">
        <f>IF($C386="","",IF(OR($P386=TRUE(),$P386="TRUE"),1,0))</f>
        <v/>
      </c>
      <c r="AL386">
        <f>IF($C386="","",IF(AND($V386="Yes",SUMPRODUCT((LEN(Settings!$F$6:$F$13)&gt;0)*ISNUMBER(SEARCH(Settings!$F$6:$F$13,$O386)))=0),1,0))</f>
        <v/>
      </c>
      <c r="AM386">
        <f>IF($AI386=1,IFERROR(IF(VALUE($C386)&lt;100000000,VALUE($C386),1000000000),IFERROR(IF(VALUE(MID($C386,2,20))&lt;100000000,VALUE(MID($C386,2,20)),1000000000),1000000000))+ROW()/100000,"")</f>
        <v/>
      </c>
    </row>
    <row r="387">
      <c r="E387" s="14" t="n"/>
      <c r="M387" s="8">
        <f>IF($C387="","",L387*T387/100)</f>
        <v/>
      </c>
      <c r="S387" s="8" t="n"/>
      <c r="T387" s="8" t="n"/>
      <c r="W387">
        <f>IF($C387="","",IF($AL387=1,0,IF($AK387=1,Settings!$C$6,Settings!$C$7))*100)</f>
        <v/>
      </c>
      <c r="X387" s="8">
        <f>IF($C387="","",T387*W387/100)</f>
        <v/>
      </c>
      <c r="Y387" s="8">
        <f>IF($C387="","",T387-X387)</f>
        <v/>
      </c>
      <c r="Z387" s="8">
        <f>IF($C387="","",Y387-M387)</f>
        <v/>
      </c>
      <c r="AD387" s="8" t="n"/>
      <c r="AG387" s="14" t="n"/>
      <c r="AI387">
        <f>IF($C387="","",IF(COUNTIF($C$2:$C387,$C387)=1,1,0))</f>
        <v/>
      </c>
      <c r="AJ387">
        <f>IF($AI387=1,SUMPRODUCT(--($AM$2:$AM$7001&lt;$AM387))+1,"")</f>
        <v/>
      </c>
      <c r="AK387">
        <f>IF($C387="","",IF(OR($P387=TRUE(),$P387="TRUE"),1,0))</f>
        <v/>
      </c>
      <c r="AL387">
        <f>IF($C387="","",IF(AND($V387="Yes",SUMPRODUCT((LEN(Settings!$F$6:$F$13)&gt;0)*ISNUMBER(SEARCH(Settings!$F$6:$F$13,$O387)))=0),1,0))</f>
        <v/>
      </c>
      <c r="AM387">
        <f>IF($AI387=1,IFERROR(IF(VALUE($C387)&lt;100000000,VALUE($C387),1000000000),IFERROR(IF(VALUE(MID($C387,2,20))&lt;100000000,VALUE(MID($C387,2,20)),1000000000),1000000000))+ROW()/100000,"")</f>
        <v/>
      </c>
    </row>
    <row r="388">
      <c r="E388" s="14" t="n"/>
      <c r="M388" s="8">
        <f>IF($C388="","",L388*T388/100)</f>
        <v/>
      </c>
      <c r="S388" s="8" t="n"/>
      <c r="T388" s="8" t="n"/>
      <c r="W388">
        <f>IF($C388="","",IF($AL388=1,0,IF($AK388=1,Settings!$C$6,Settings!$C$7))*100)</f>
        <v/>
      </c>
      <c r="X388" s="8">
        <f>IF($C388="","",T388*W388/100)</f>
        <v/>
      </c>
      <c r="Y388" s="8">
        <f>IF($C388="","",T388-X388)</f>
        <v/>
      </c>
      <c r="Z388" s="8">
        <f>IF($C388="","",Y388-M388)</f>
        <v/>
      </c>
      <c r="AD388" s="8" t="n"/>
      <c r="AG388" s="14" t="n"/>
      <c r="AI388">
        <f>IF($C388="","",IF(COUNTIF($C$2:$C388,$C388)=1,1,0))</f>
        <v/>
      </c>
      <c r="AJ388">
        <f>IF($AI388=1,SUMPRODUCT(--($AM$2:$AM$7001&lt;$AM388))+1,"")</f>
        <v/>
      </c>
      <c r="AK388">
        <f>IF($C388="","",IF(OR($P388=TRUE(),$P388="TRUE"),1,0))</f>
        <v/>
      </c>
      <c r="AL388">
        <f>IF($C388="","",IF(AND($V388="Yes",SUMPRODUCT((LEN(Settings!$F$6:$F$13)&gt;0)*ISNUMBER(SEARCH(Settings!$F$6:$F$13,$O388)))=0),1,0))</f>
        <v/>
      </c>
      <c r="AM388">
        <f>IF($AI388=1,IFERROR(IF(VALUE($C388)&lt;100000000,VALUE($C388),1000000000),IFERROR(IF(VALUE(MID($C388,2,20))&lt;100000000,VALUE(MID($C388,2,20)),1000000000),1000000000))+ROW()/100000,"")</f>
        <v/>
      </c>
    </row>
    <row r="389">
      <c r="E389" s="14" t="n"/>
      <c r="M389" s="8">
        <f>IF($C389="","",L389*T389/100)</f>
        <v/>
      </c>
      <c r="S389" s="8" t="n"/>
      <c r="T389" s="8" t="n"/>
      <c r="W389">
        <f>IF($C389="","",IF($AL389=1,0,IF($AK389=1,Settings!$C$6,Settings!$C$7))*100)</f>
        <v/>
      </c>
      <c r="X389" s="8">
        <f>IF($C389="","",T389*W389/100)</f>
        <v/>
      </c>
      <c r="Y389" s="8">
        <f>IF($C389="","",T389-X389)</f>
        <v/>
      </c>
      <c r="Z389" s="8">
        <f>IF($C389="","",Y389-M389)</f>
        <v/>
      </c>
      <c r="AD389" s="8" t="n"/>
      <c r="AG389" s="14" t="n"/>
      <c r="AI389">
        <f>IF($C389="","",IF(COUNTIF($C$2:$C389,$C389)=1,1,0))</f>
        <v/>
      </c>
      <c r="AJ389">
        <f>IF($AI389=1,SUMPRODUCT(--($AM$2:$AM$7001&lt;$AM389))+1,"")</f>
        <v/>
      </c>
      <c r="AK389">
        <f>IF($C389="","",IF(OR($P389=TRUE(),$P389="TRUE"),1,0))</f>
        <v/>
      </c>
      <c r="AL389">
        <f>IF($C389="","",IF(AND($V389="Yes",SUMPRODUCT((LEN(Settings!$F$6:$F$13)&gt;0)*ISNUMBER(SEARCH(Settings!$F$6:$F$13,$O389)))=0),1,0))</f>
        <v/>
      </c>
      <c r="AM389">
        <f>IF($AI389=1,IFERROR(IF(VALUE($C389)&lt;100000000,VALUE($C389),1000000000),IFERROR(IF(VALUE(MID($C389,2,20))&lt;100000000,VALUE(MID($C389,2,20)),1000000000),1000000000))+ROW()/100000,"")</f>
        <v/>
      </c>
    </row>
    <row r="390">
      <c r="E390" s="14" t="n"/>
      <c r="M390" s="8">
        <f>IF($C390="","",L390*T390/100)</f>
        <v/>
      </c>
      <c r="S390" s="8" t="n"/>
      <c r="T390" s="8" t="n"/>
      <c r="W390">
        <f>IF($C390="","",IF($AL390=1,0,IF($AK390=1,Settings!$C$6,Settings!$C$7))*100)</f>
        <v/>
      </c>
      <c r="X390" s="8">
        <f>IF($C390="","",T390*W390/100)</f>
        <v/>
      </c>
      <c r="Y390" s="8">
        <f>IF($C390="","",T390-X390)</f>
        <v/>
      </c>
      <c r="Z390" s="8">
        <f>IF($C390="","",Y390-M390)</f>
        <v/>
      </c>
      <c r="AD390" s="8" t="n"/>
      <c r="AG390" s="14" t="n"/>
      <c r="AI390">
        <f>IF($C390="","",IF(COUNTIF($C$2:$C390,$C390)=1,1,0))</f>
        <v/>
      </c>
      <c r="AJ390">
        <f>IF($AI390=1,SUMPRODUCT(--($AM$2:$AM$7001&lt;$AM390))+1,"")</f>
        <v/>
      </c>
      <c r="AK390">
        <f>IF($C390="","",IF(OR($P390=TRUE(),$P390="TRUE"),1,0))</f>
        <v/>
      </c>
      <c r="AL390">
        <f>IF($C390="","",IF(AND($V390="Yes",SUMPRODUCT((LEN(Settings!$F$6:$F$13)&gt;0)*ISNUMBER(SEARCH(Settings!$F$6:$F$13,$O390)))=0),1,0))</f>
        <v/>
      </c>
      <c r="AM390">
        <f>IF($AI390=1,IFERROR(IF(VALUE($C390)&lt;100000000,VALUE($C390),1000000000),IFERROR(IF(VALUE(MID($C390,2,20))&lt;100000000,VALUE(MID($C390,2,20)),1000000000),1000000000))+ROW()/100000,"")</f>
        <v/>
      </c>
    </row>
    <row r="391">
      <c r="E391" s="14" t="n"/>
      <c r="M391" s="8">
        <f>IF($C391="","",L391*T391/100)</f>
        <v/>
      </c>
      <c r="S391" s="8" t="n"/>
      <c r="T391" s="8" t="n"/>
      <c r="W391">
        <f>IF($C391="","",IF($AL391=1,0,IF($AK391=1,Settings!$C$6,Settings!$C$7))*100)</f>
        <v/>
      </c>
      <c r="X391" s="8">
        <f>IF($C391="","",T391*W391/100)</f>
        <v/>
      </c>
      <c r="Y391" s="8">
        <f>IF($C391="","",T391-X391)</f>
        <v/>
      </c>
      <c r="Z391" s="8">
        <f>IF($C391="","",Y391-M391)</f>
        <v/>
      </c>
      <c r="AD391" s="8" t="n"/>
      <c r="AG391" s="14" t="n"/>
      <c r="AI391">
        <f>IF($C391="","",IF(COUNTIF($C$2:$C391,$C391)=1,1,0))</f>
        <v/>
      </c>
      <c r="AJ391">
        <f>IF($AI391=1,SUMPRODUCT(--($AM$2:$AM$7001&lt;$AM391))+1,"")</f>
        <v/>
      </c>
      <c r="AK391">
        <f>IF($C391="","",IF(OR($P391=TRUE(),$P391="TRUE"),1,0))</f>
        <v/>
      </c>
      <c r="AL391">
        <f>IF($C391="","",IF(AND($V391="Yes",SUMPRODUCT((LEN(Settings!$F$6:$F$13)&gt;0)*ISNUMBER(SEARCH(Settings!$F$6:$F$13,$O391)))=0),1,0))</f>
        <v/>
      </c>
      <c r="AM391">
        <f>IF($AI391=1,IFERROR(IF(VALUE($C391)&lt;100000000,VALUE($C391),1000000000),IFERROR(IF(VALUE(MID($C391,2,20))&lt;100000000,VALUE(MID($C391,2,20)),1000000000),1000000000))+ROW()/100000,"")</f>
        <v/>
      </c>
    </row>
    <row r="392">
      <c r="E392" s="14" t="n"/>
      <c r="M392" s="8">
        <f>IF($C392="","",L392*T392/100)</f>
        <v/>
      </c>
      <c r="S392" s="8" t="n"/>
      <c r="T392" s="8" t="n"/>
      <c r="W392">
        <f>IF($C392="","",IF($AL392=1,0,IF($AK392=1,Settings!$C$6,Settings!$C$7))*100)</f>
        <v/>
      </c>
      <c r="X392" s="8">
        <f>IF($C392="","",T392*W392/100)</f>
        <v/>
      </c>
      <c r="Y392" s="8">
        <f>IF($C392="","",T392-X392)</f>
        <v/>
      </c>
      <c r="Z392" s="8">
        <f>IF($C392="","",Y392-M392)</f>
        <v/>
      </c>
      <c r="AD392" s="8" t="n"/>
      <c r="AG392" s="14" t="n"/>
      <c r="AI392">
        <f>IF($C392="","",IF(COUNTIF($C$2:$C392,$C392)=1,1,0))</f>
        <v/>
      </c>
      <c r="AJ392">
        <f>IF($AI392=1,SUMPRODUCT(--($AM$2:$AM$7001&lt;$AM392))+1,"")</f>
        <v/>
      </c>
      <c r="AK392">
        <f>IF($C392="","",IF(OR($P392=TRUE(),$P392="TRUE"),1,0))</f>
        <v/>
      </c>
      <c r="AL392">
        <f>IF($C392="","",IF(AND($V392="Yes",SUMPRODUCT((LEN(Settings!$F$6:$F$13)&gt;0)*ISNUMBER(SEARCH(Settings!$F$6:$F$13,$O392)))=0),1,0))</f>
        <v/>
      </c>
      <c r="AM392">
        <f>IF($AI392=1,IFERROR(IF(VALUE($C392)&lt;100000000,VALUE($C392),1000000000),IFERROR(IF(VALUE(MID($C392,2,20))&lt;100000000,VALUE(MID($C392,2,20)),1000000000),1000000000))+ROW()/100000,"")</f>
        <v/>
      </c>
    </row>
    <row r="393">
      <c r="E393" s="14" t="n"/>
      <c r="M393" s="8">
        <f>IF($C393="","",L393*T393/100)</f>
        <v/>
      </c>
      <c r="S393" s="8" t="n"/>
      <c r="T393" s="8" t="n"/>
      <c r="W393">
        <f>IF($C393="","",IF($AL393=1,0,IF($AK393=1,Settings!$C$6,Settings!$C$7))*100)</f>
        <v/>
      </c>
      <c r="X393" s="8">
        <f>IF($C393="","",T393*W393/100)</f>
        <v/>
      </c>
      <c r="Y393" s="8">
        <f>IF($C393="","",T393-X393)</f>
        <v/>
      </c>
      <c r="Z393" s="8">
        <f>IF($C393="","",Y393-M393)</f>
        <v/>
      </c>
      <c r="AD393" s="8" t="n"/>
      <c r="AG393" s="14" t="n"/>
      <c r="AI393">
        <f>IF($C393="","",IF(COUNTIF($C$2:$C393,$C393)=1,1,0))</f>
        <v/>
      </c>
      <c r="AJ393">
        <f>IF($AI393=1,SUMPRODUCT(--($AM$2:$AM$7001&lt;$AM393))+1,"")</f>
        <v/>
      </c>
      <c r="AK393">
        <f>IF($C393="","",IF(OR($P393=TRUE(),$P393="TRUE"),1,0))</f>
        <v/>
      </c>
      <c r="AL393">
        <f>IF($C393="","",IF(AND($V393="Yes",SUMPRODUCT((LEN(Settings!$F$6:$F$13)&gt;0)*ISNUMBER(SEARCH(Settings!$F$6:$F$13,$O393)))=0),1,0))</f>
        <v/>
      </c>
      <c r="AM393">
        <f>IF($AI393=1,IFERROR(IF(VALUE($C393)&lt;100000000,VALUE($C393),1000000000),IFERROR(IF(VALUE(MID($C393,2,20))&lt;100000000,VALUE(MID($C393,2,20)),1000000000),1000000000))+ROW()/100000,"")</f>
        <v/>
      </c>
    </row>
    <row r="394">
      <c r="E394" s="14" t="n"/>
      <c r="M394" s="8">
        <f>IF($C394="","",L394*T394/100)</f>
        <v/>
      </c>
      <c r="S394" s="8" t="n"/>
      <c r="T394" s="8" t="n"/>
      <c r="W394">
        <f>IF($C394="","",IF($AL394=1,0,IF($AK394=1,Settings!$C$6,Settings!$C$7))*100)</f>
        <v/>
      </c>
      <c r="X394" s="8">
        <f>IF($C394="","",T394*W394/100)</f>
        <v/>
      </c>
      <c r="Y394" s="8">
        <f>IF($C394="","",T394-X394)</f>
        <v/>
      </c>
      <c r="Z394" s="8">
        <f>IF($C394="","",Y394-M394)</f>
        <v/>
      </c>
      <c r="AD394" s="8" t="n"/>
      <c r="AG394" s="14" t="n"/>
      <c r="AI394">
        <f>IF($C394="","",IF(COUNTIF($C$2:$C394,$C394)=1,1,0))</f>
        <v/>
      </c>
      <c r="AJ394">
        <f>IF($AI394=1,SUMPRODUCT(--($AM$2:$AM$7001&lt;$AM394))+1,"")</f>
        <v/>
      </c>
      <c r="AK394">
        <f>IF($C394="","",IF(OR($P394=TRUE(),$P394="TRUE"),1,0))</f>
        <v/>
      </c>
      <c r="AL394">
        <f>IF($C394="","",IF(AND($V394="Yes",SUMPRODUCT((LEN(Settings!$F$6:$F$13)&gt;0)*ISNUMBER(SEARCH(Settings!$F$6:$F$13,$O394)))=0),1,0))</f>
        <v/>
      </c>
      <c r="AM394">
        <f>IF($AI394=1,IFERROR(IF(VALUE($C394)&lt;100000000,VALUE($C394),1000000000),IFERROR(IF(VALUE(MID($C394,2,20))&lt;100000000,VALUE(MID($C394,2,20)),1000000000),1000000000))+ROW()/100000,"")</f>
        <v/>
      </c>
    </row>
    <row r="395">
      <c r="E395" s="14" t="n"/>
      <c r="M395" s="8">
        <f>IF($C395="","",L395*T395/100)</f>
        <v/>
      </c>
      <c r="S395" s="8" t="n"/>
      <c r="T395" s="8" t="n"/>
      <c r="W395">
        <f>IF($C395="","",IF($AL395=1,0,IF($AK395=1,Settings!$C$6,Settings!$C$7))*100)</f>
        <v/>
      </c>
      <c r="X395" s="8">
        <f>IF($C395="","",T395*W395/100)</f>
        <v/>
      </c>
      <c r="Y395" s="8">
        <f>IF($C395="","",T395-X395)</f>
        <v/>
      </c>
      <c r="Z395" s="8">
        <f>IF($C395="","",Y395-M395)</f>
        <v/>
      </c>
      <c r="AD395" s="8" t="n"/>
      <c r="AG395" s="14" t="n"/>
      <c r="AI395">
        <f>IF($C395="","",IF(COUNTIF($C$2:$C395,$C395)=1,1,0))</f>
        <v/>
      </c>
      <c r="AJ395">
        <f>IF($AI395=1,SUMPRODUCT(--($AM$2:$AM$7001&lt;$AM395))+1,"")</f>
        <v/>
      </c>
      <c r="AK395">
        <f>IF($C395="","",IF(OR($P395=TRUE(),$P395="TRUE"),1,0))</f>
        <v/>
      </c>
      <c r="AL395">
        <f>IF($C395="","",IF(AND($V395="Yes",SUMPRODUCT((LEN(Settings!$F$6:$F$13)&gt;0)*ISNUMBER(SEARCH(Settings!$F$6:$F$13,$O395)))=0),1,0))</f>
        <v/>
      </c>
      <c r="AM395">
        <f>IF($AI395=1,IFERROR(IF(VALUE($C395)&lt;100000000,VALUE($C395),1000000000),IFERROR(IF(VALUE(MID($C395,2,20))&lt;100000000,VALUE(MID($C395,2,20)),1000000000),1000000000))+ROW()/100000,"")</f>
        <v/>
      </c>
    </row>
    <row r="396">
      <c r="E396" s="14" t="n"/>
      <c r="M396" s="8">
        <f>IF($C396="","",L396*T396/100)</f>
        <v/>
      </c>
      <c r="S396" s="8" t="n"/>
      <c r="T396" s="8" t="n"/>
      <c r="W396">
        <f>IF($C396="","",IF($AL396=1,0,IF($AK396=1,Settings!$C$6,Settings!$C$7))*100)</f>
        <v/>
      </c>
      <c r="X396" s="8">
        <f>IF($C396="","",T396*W396/100)</f>
        <v/>
      </c>
      <c r="Y396" s="8">
        <f>IF($C396="","",T396-X396)</f>
        <v/>
      </c>
      <c r="Z396" s="8">
        <f>IF($C396="","",Y396-M396)</f>
        <v/>
      </c>
      <c r="AD396" s="8" t="n"/>
      <c r="AG396" s="14" t="n"/>
      <c r="AI396">
        <f>IF($C396="","",IF(COUNTIF($C$2:$C396,$C396)=1,1,0))</f>
        <v/>
      </c>
      <c r="AJ396">
        <f>IF($AI396=1,SUMPRODUCT(--($AM$2:$AM$7001&lt;$AM396))+1,"")</f>
        <v/>
      </c>
      <c r="AK396">
        <f>IF($C396="","",IF(OR($P396=TRUE(),$P396="TRUE"),1,0))</f>
        <v/>
      </c>
      <c r="AL396">
        <f>IF($C396="","",IF(AND($V396="Yes",SUMPRODUCT((LEN(Settings!$F$6:$F$13)&gt;0)*ISNUMBER(SEARCH(Settings!$F$6:$F$13,$O396)))=0),1,0))</f>
        <v/>
      </c>
      <c r="AM396">
        <f>IF($AI396=1,IFERROR(IF(VALUE($C396)&lt;100000000,VALUE($C396),1000000000),IFERROR(IF(VALUE(MID($C396,2,20))&lt;100000000,VALUE(MID($C396,2,20)),1000000000),1000000000))+ROW()/100000,"")</f>
        <v/>
      </c>
    </row>
    <row r="397">
      <c r="E397" s="14" t="n"/>
      <c r="M397" s="8">
        <f>IF($C397="","",L397*T397/100)</f>
        <v/>
      </c>
      <c r="S397" s="8" t="n"/>
      <c r="T397" s="8" t="n"/>
      <c r="W397">
        <f>IF($C397="","",IF($AL397=1,0,IF($AK397=1,Settings!$C$6,Settings!$C$7))*100)</f>
        <v/>
      </c>
      <c r="X397" s="8">
        <f>IF($C397="","",T397*W397/100)</f>
        <v/>
      </c>
      <c r="Y397" s="8">
        <f>IF($C397="","",T397-X397)</f>
        <v/>
      </c>
      <c r="Z397" s="8">
        <f>IF($C397="","",Y397-M397)</f>
        <v/>
      </c>
      <c r="AD397" s="8" t="n"/>
      <c r="AG397" s="14" t="n"/>
      <c r="AI397">
        <f>IF($C397="","",IF(COUNTIF($C$2:$C397,$C397)=1,1,0))</f>
        <v/>
      </c>
      <c r="AJ397">
        <f>IF($AI397=1,SUMPRODUCT(--($AM$2:$AM$7001&lt;$AM397))+1,"")</f>
        <v/>
      </c>
      <c r="AK397">
        <f>IF($C397="","",IF(OR($P397=TRUE(),$P397="TRUE"),1,0))</f>
        <v/>
      </c>
      <c r="AL397">
        <f>IF($C397="","",IF(AND($V397="Yes",SUMPRODUCT((LEN(Settings!$F$6:$F$13)&gt;0)*ISNUMBER(SEARCH(Settings!$F$6:$F$13,$O397)))=0),1,0))</f>
        <v/>
      </c>
      <c r="AM397">
        <f>IF($AI397=1,IFERROR(IF(VALUE($C397)&lt;100000000,VALUE($C397),1000000000),IFERROR(IF(VALUE(MID($C397,2,20))&lt;100000000,VALUE(MID($C397,2,20)),1000000000),1000000000))+ROW()/100000,"")</f>
        <v/>
      </c>
    </row>
    <row r="398">
      <c r="E398" s="14" t="n"/>
      <c r="M398" s="8">
        <f>IF($C398="","",L398*T398/100)</f>
        <v/>
      </c>
      <c r="S398" s="8" t="n"/>
      <c r="T398" s="8" t="n"/>
      <c r="W398">
        <f>IF($C398="","",IF($AL398=1,0,IF($AK398=1,Settings!$C$6,Settings!$C$7))*100)</f>
        <v/>
      </c>
      <c r="X398" s="8">
        <f>IF($C398="","",T398*W398/100)</f>
        <v/>
      </c>
      <c r="Y398" s="8">
        <f>IF($C398="","",T398-X398)</f>
        <v/>
      </c>
      <c r="Z398" s="8">
        <f>IF($C398="","",Y398-M398)</f>
        <v/>
      </c>
      <c r="AD398" s="8" t="n"/>
      <c r="AG398" s="14" t="n"/>
      <c r="AI398">
        <f>IF($C398="","",IF(COUNTIF($C$2:$C398,$C398)=1,1,0))</f>
        <v/>
      </c>
      <c r="AJ398">
        <f>IF($AI398=1,SUMPRODUCT(--($AM$2:$AM$7001&lt;$AM398))+1,"")</f>
        <v/>
      </c>
      <c r="AK398">
        <f>IF($C398="","",IF(OR($P398=TRUE(),$P398="TRUE"),1,0))</f>
        <v/>
      </c>
      <c r="AL398">
        <f>IF($C398="","",IF(AND($V398="Yes",SUMPRODUCT((LEN(Settings!$F$6:$F$13)&gt;0)*ISNUMBER(SEARCH(Settings!$F$6:$F$13,$O398)))=0),1,0))</f>
        <v/>
      </c>
      <c r="AM398">
        <f>IF($AI398=1,IFERROR(IF(VALUE($C398)&lt;100000000,VALUE($C398),1000000000),IFERROR(IF(VALUE(MID($C398,2,20))&lt;100000000,VALUE(MID($C398,2,20)),1000000000),1000000000))+ROW()/100000,"")</f>
        <v/>
      </c>
    </row>
    <row r="399">
      <c r="E399" s="14" t="n"/>
      <c r="M399" s="8">
        <f>IF($C399="","",L399*T399/100)</f>
        <v/>
      </c>
      <c r="S399" s="8" t="n"/>
      <c r="T399" s="8" t="n"/>
      <c r="W399">
        <f>IF($C399="","",IF($AL399=1,0,IF($AK399=1,Settings!$C$6,Settings!$C$7))*100)</f>
        <v/>
      </c>
      <c r="X399" s="8">
        <f>IF($C399="","",T399*W399/100)</f>
        <v/>
      </c>
      <c r="Y399" s="8">
        <f>IF($C399="","",T399-X399)</f>
        <v/>
      </c>
      <c r="Z399" s="8">
        <f>IF($C399="","",Y399-M399)</f>
        <v/>
      </c>
      <c r="AD399" s="8" t="n"/>
      <c r="AG399" s="14" t="n"/>
      <c r="AI399">
        <f>IF($C399="","",IF(COUNTIF($C$2:$C399,$C399)=1,1,0))</f>
        <v/>
      </c>
      <c r="AJ399">
        <f>IF($AI399=1,SUMPRODUCT(--($AM$2:$AM$7001&lt;$AM399))+1,"")</f>
        <v/>
      </c>
      <c r="AK399">
        <f>IF($C399="","",IF(OR($P399=TRUE(),$P399="TRUE"),1,0))</f>
        <v/>
      </c>
      <c r="AL399">
        <f>IF($C399="","",IF(AND($V399="Yes",SUMPRODUCT((LEN(Settings!$F$6:$F$13)&gt;0)*ISNUMBER(SEARCH(Settings!$F$6:$F$13,$O399)))=0),1,0))</f>
        <v/>
      </c>
      <c r="AM399">
        <f>IF($AI399=1,IFERROR(IF(VALUE($C399)&lt;100000000,VALUE($C399),1000000000),IFERROR(IF(VALUE(MID($C399,2,20))&lt;100000000,VALUE(MID($C399,2,20)),1000000000),1000000000))+ROW()/100000,"")</f>
        <v/>
      </c>
    </row>
    <row r="400">
      <c r="E400" s="14" t="n"/>
      <c r="M400" s="8">
        <f>IF($C400="","",L400*T400/100)</f>
        <v/>
      </c>
      <c r="S400" s="8" t="n"/>
      <c r="T400" s="8" t="n"/>
      <c r="W400">
        <f>IF($C400="","",IF($AL400=1,0,IF($AK400=1,Settings!$C$6,Settings!$C$7))*100)</f>
        <v/>
      </c>
      <c r="X400" s="8">
        <f>IF($C400="","",T400*W400/100)</f>
        <v/>
      </c>
      <c r="Y400" s="8">
        <f>IF($C400="","",T400-X400)</f>
        <v/>
      </c>
      <c r="Z400" s="8">
        <f>IF($C400="","",Y400-M400)</f>
        <v/>
      </c>
      <c r="AD400" s="8" t="n"/>
      <c r="AG400" s="14" t="n"/>
      <c r="AI400">
        <f>IF($C400="","",IF(COUNTIF($C$2:$C400,$C400)=1,1,0))</f>
        <v/>
      </c>
      <c r="AJ400">
        <f>IF($AI400=1,SUMPRODUCT(--($AM$2:$AM$7001&lt;$AM400))+1,"")</f>
        <v/>
      </c>
      <c r="AK400">
        <f>IF($C400="","",IF(OR($P400=TRUE(),$P400="TRUE"),1,0))</f>
        <v/>
      </c>
      <c r="AL400">
        <f>IF($C400="","",IF(AND($V400="Yes",SUMPRODUCT((LEN(Settings!$F$6:$F$13)&gt;0)*ISNUMBER(SEARCH(Settings!$F$6:$F$13,$O400)))=0),1,0))</f>
        <v/>
      </c>
      <c r="AM400">
        <f>IF($AI400=1,IFERROR(IF(VALUE($C400)&lt;100000000,VALUE($C400),1000000000),IFERROR(IF(VALUE(MID($C400,2,20))&lt;100000000,VALUE(MID($C400,2,20)),1000000000),1000000000))+ROW()/100000,"")</f>
        <v/>
      </c>
    </row>
    <row r="401">
      <c r="E401" s="14" t="n"/>
      <c r="M401" s="8">
        <f>IF($C401="","",L401*T401/100)</f>
        <v/>
      </c>
      <c r="S401" s="8" t="n"/>
      <c r="T401" s="8" t="n"/>
      <c r="W401">
        <f>IF($C401="","",IF($AL401=1,0,IF($AK401=1,Settings!$C$6,Settings!$C$7))*100)</f>
        <v/>
      </c>
      <c r="X401" s="8">
        <f>IF($C401="","",T401*W401/100)</f>
        <v/>
      </c>
      <c r="Y401" s="8">
        <f>IF($C401="","",T401-X401)</f>
        <v/>
      </c>
      <c r="Z401" s="8">
        <f>IF($C401="","",Y401-M401)</f>
        <v/>
      </c>
      <c r="AD401" s="8" t="n"/>
      <c r="AG401" s="14" t="n"/>
      <c r="AI401">
        <f>IF($C401="","",IF(COUNTIF($C$2:$C401,$C401)=1,1,0))</f>
        <v/>
      </c>
      <c r="AJ401">
        <f>IF($AI401=1,SUMPRODUCT(--($AM$2:$AM$7001&lt;$AM401))+1,"")</f>
        <v/>
      </c>
      <c r="AK401">
        <f>IF($C401="","",IF(OR($P401=TRUE(),$P401="TRUE"),1,0))</f>
        <v/>
      </c>
      <c r="AL401">
        <f>IF($C401="","",IF(AND($V401="Yes",SUMPRODUCT((LEN(Settings!$F$6:$F$13)&gt;0)*ISNUMBER(SEARCH(Settings!$F$6:$F$13,$O401)))=0),1,0))</f>
        <v/>
      </c>
      <c r="AM401">
        <f>IF($AI401=1,IFERROR(IF(VALUE($C401)&lt;100000000,VALUE($C401),1000000000),IFERROR(IF(VALUE(MID($C401,2,20))&lt;100000000,VALUE(MID($C401,2,20)),1000000000),1000000000))+ROW()/100000,"")</f>
        <v/>
      </c>
    </row>
    <row r="402">
      <c r="E402" s="14" t="n"/>
      <c r="M402" s="8">
        <f>IF($C402="","",L402*T402/100)</f>
        <v/>
      </c>
      <c r="S402" s="8" t="n"/>
      <c r="T402" s="8" t="n"/>
      <c r="W402">
        <f>IF($C402="","",IF($AL402=1,0,IF($AK402=1,Settings!$C$6,Settings!$C$7))*100)</f>
        <v/>
      </c>
      <c r="X402" s="8">
        <f>IF($C402="","",T402*W402/100)</f>
        <v/>
      </c>
      <c r="Y402" s="8">
        <f>IF($C402="","",T402-X402)</f>
        <v/>
      </c>
      <c r="Z402" s="8">
        <f>IF($C402="","",Y402-M402)</f>
        <v/>
      </c>
      <c r="AD402" s="8" t="n"/>
      <c r="AG402" s="14" t="n"/>
      <c r="AI402">
        <f>IF($C402="","",IF(COUNTIF($C$2:$C402,$C402)=1,1,0))</f>
        <v/>
      </c>
      <c r="AJ402">
        <f>IF($AI402=1,SUMPRODUCT(--($AM$2:$AM$7001&lt;$AM402))+1,"")</f>
        <v/>
      </c>
      <c r="AK402">
        <f>IF($C402="","",IF(OR($P402=TRUE(),$P402="TRUE"),1,0))</f>
        <v/>
      </c>
      <c r="AL402">
        <f>IF($C402="","",IF(AND($V402="Yes",SUMPRODUCT((LEN(Settings!$F$6:$F$13)&gt;0)*ISNUMBER(SEARCH(Settings!$F$6:$F$13,$O402)))=0),1,0))</f>
        <v/>
      </c>
      <c r="AM402">
        <f>IF($AI402=1,IFERROR(IF(VALUE($C402)&lt;100000000,VALUE($C402),1000000000),IFERROR(IF(VALUE(MID($C402,2,20))&lt;100000000,VALUE(MID($C402,2,20)),1000000000),1000000000))+ROW()/100000,"")</f>
        <v/>
      </c>
    </row>
    <row r="403">
      <c r="E403" s="14" t="n"/>
      <c r="M403" s="8">
        <f>IF($C403="","",L403*T403/100)</f>
        <v/>
      </c>
      <c r="S403" s="8" t="n"/>
      <c r="T403" s="8" t="n"/>
      <c r="W403">
        <f>IF($C403="","",IF($AL403=1,0,IF($AK403=1,Settings!$C$6,Settings!$C$7))*100)</f>
        <v/>
      </c>
      <c r="X403" s="8">
        <f>IF($C403="","",T403*W403/100)</f>
        <v/>
      </c>
      <c r="Y403" s="8">
        <f>IF($C403="","",T403-X403)</f>
        <v/>
      </c>
      <c r="Z403" s="8">
        <f>IF($C403="","",Y403-M403)</f>
        <v/>
      </c>
      <c r="AD403" s="8" t="n"/>
      <c r="AG403" s="14" t="n"/>
      <c r="AI403">
        <f>IF($C403="","",IF(COUNTIF($C$2:$C403,$C403)=1,1,0))</f>
        <v/>
      </c>
      <c r="AJ403">
        <f>IF($AI403=1,SUMPRODUCT(--($AM$2:$AM$7001&lt;$AM403))+1,"")</f>
        <v/>
      </c>
      <c r="AK403">
        <f>IF($C403="","",IF(OR($P403=TRUE(),$P403="TRUE"),1,0))</f>
        <v/>
      </c>
      <c r="AL403">
        <f>IF($C403="","",IF(AND($V403="Yes",SUMPRODUCT((LEN(Settings!$F$6:$F$13)&gt;0)*ISNUMBER(SEARCH(Settings!$F$6:$F$13,$O403)))=0),1,0))</f>
        <v/>
      </c>
      <c r="AM403">
        <f>IF($AI403=1,IFERROR(IF(VALUE($C403)&lt;100000000,VALUE($C403),1000000000),IFERROR(IF(VALUE(MID($C403,2,20))&lt;100000000,VALUE(MID($C403,2,20)),1000000000),1000000000))+ROW()/100000,"")</f>
        <v/>
      </c>
    </row>
    <row r="404">
      <c r="E404" s="14" t="n"/>
      <c r="M404" s="8">
        <f>IF($C404="","",L404*T404/100)</f>
        <v/>
      </c>
      <c r="S404" s="8" t="n"/>
      <c r="T404" s="8" t="n"/>
      <c r="W404">
        <f>IF($C404="","",IF($AL404=1,0,IF($AK404=1,Settings!$C$6,Settings!$C$7))*100)</f>
        <v/>
      </c>
      <c r="X404" s="8">
        <f>IF($C404="","",T404*W404/100)</f>
        <v/>
      </c>
      <c r="Y404" s="8">
        <f>IF($C404="","",T404-X404)</f>
        <v/>
      </c>
      <c r="Z404" s="8">
        <f>IF($C404="","",Y404-M404)</f>
        <v/>
      </c>
      <c r="AD404" s="8" t="n"/>
      <c r="AG404" s="14" t="n"/>
      <c r="AI404">
        <f>IF($C404="","",IF(COUNTIF($C$2:$C404,$C404)=1,1,0))</f>
        <v/>
      </c>
      <c r="AJ404">
        <f>IF($AI404=1,SUMPRODUCT(--($AM$2:$AM$7001&lt;$AM404))+1,"")</f>
        <v/>
      </c>
      <c r="AK404">
        <f>IF($C404="","",IF(OR($P404=TRUE(),$P404="TRUE"),1,0))</f>
        <v/>
      </c>
      <c r="AL404">
        <f>IF($C404="","",IF(AND($V404="Yes",SUMPRODUCT((LEN(Settings!$F$6:$F$13)&gt;0)*ISNUMBER(SEARCH(Settings!$F$6:$F$13,$O404)))=0),1,0))</f>
        <v/>
      </c>
      <c r="AM404">
        <f>IF($AI404=1,IFERROR(IF(VALUE($C404)&lt;100000000,VALUE($C404),1000000000),IFERROR(IF(VALUE(MID($C404,2,20))&lt;100000000,VALUE(MID($C404,2,20)),1000000000),1000000000))+ROW()/100000,"")</f>
        <v/>
      </c>
    </row>
    <row r="405">
      <c r="E405" s="14" t="n"/>
      <c r="M405" s="8">
        <f>IF($C405="","",L405*T405/100)</f>
        <v/>
      </c>
      <c r="S405" s="8" t="n"/>
      <c r="T405" s="8" t="n"/>
      <c r="W405">
        <f>IF($C405="","",IF($AL405=1,0,IF($AK405=1,Settings!$C$6,Settings!$C$7))*100)</f>
        <v/>
      </c>
      <c r="X405" s="8">
        <f>IF($C405="","",T405*W405/100)</f>
        <v/>
      </c>
      <c r="Y405" s="8">
        <f>IF($C405="","",T405-X405)</f>
        <v/>
      </c>
      <c r="Z405" s="8">
        <f>IF($C405="","",Y405-M405)</f>
        <v/>
      </c>
      <c r="AD405" s="8" t="n"/>
      <c r="AG405" s="14" t="n"/>
      <c r="AI405">
        <f>IF($C405="","",IF(COUNTIF($C$2:$C405,$C405)=1,1,0))</f>
        <v/>
      </c>
      <c r="AJ405">
        <f>IF($AI405=1,SUMPRODUCT(--($AM$2:$AM$7001&lt;$AM405))+1,"")</f>
        <v/>
      </c>
      <c r="AK405">
        <f>IF($C405="","",IF(OR($P405=TRUE(),$P405="TRUE"),1,0))</f>
        <v/>
      </c>
      <c r="AL405">
        <f>IF($C405="","",IF(AND($V405="Yes",SUMPRODUCT((LEN(Settings!$F$6:$F$13)&gt;0)*ISNUMBER(SEARCH(Settings!$F$6:$F$13,$O405)))=0),1,0))</f>
        <v/>
      </c>
      <c r="AM405">
        <f>IF($AI405=1,IFERROR(IF(VALUE($C405)&lt;100000000,VALUE($C405),1000000000),IFERROR(IF(VALUE(MID($C405,2,20))&lt;100000000,VALUE(MID($C405,2,20)),1000000000),1000000000))+ROW()/100000,"")</f>
        <v/>
      </c>
    </row>
    <row r="406">
      <c r="E406" s="14" t="n"/>
      <c r="M406" s="8">
        <f>IF($C406="","",L406*T406/100)</f>
        <v/>
      </c>
      <c r="S406" s="8" t="n"/>
      <c r="T406" s="8" t="n"/>
      <c r="W406">
        <f>IF($C406="","",IF($AL406=1,0,IF($AK406=1,Settings!$C$6,Settings!$C$7))*100)</f>
        <v/>
      </c>
      <c r="X406" s="8">
        <f>IF($C406="","",T406*W406/100)</f>
        <v/>
      </c>
      <c r="Y406" s="8">
        <f>IF($C406="","",T406-X406)</f>
        <v/>
      </c>
      <c r="Z406" s="8">
        <f>IF($C406="","",Y406-M406)</f>
        <v/>
      </c>
      <c r="AD406" s="8" t="n"/>
      <c r="AG406" s="14" t="n"/>
      <c r="AI406">
        <f>IF($C406="","",IF(COUNTIF($C$2:$C406,$C406)=1,1,0))</f>
        <v/>
      </c>
      <c r="AJ406">
        <f>IF($AI406=1,SUMPRODUCT(--($AM$2:$AM$7001&lt;$AM406))+1,"")</f>
        <v/>
      </c>
      <c r="AK406">
        <f>IF($C406="","",IF(OR($P406=TRUE(),$P406="TRUE"),1,0))</f>
        <v/>
      </c>
      <c r="AL406">
        <f>IF($C406="","",IF(AND($V406="Yes",SUMPRODUCT((LEN(Settings!$F$6:$F$13)&gt;0)*ISNUMBER(SEARCH(Settings!$F$6:$F$13,$O406)))=0),1,0))</f>
        <v/>
      </c>
      <c r="AM406">
        <f>IF($AI406=1,IFERROR(IF(VALUE($C406)&lt;100000000,VALUE($C406),1000000000),IFERROR(IF(VALUE(MID($C406,2,20))&lt;100000000,VALUE(MID($C406,2,20)),1000000000),1000000000))+ROW()/100000,"")</f>
        <v/>
      </c>
    </row>
    <row r="407">
      <c r="E407" s="14" t="n"/>
      <c r="M407" s="8">
        <f>IF($C407="","",L407*T407/100)</f>
        <v/>
      </c>
      <c r="S407" s="8" t="n"/>
      <c r="T407" s="8" t="n"/>
      <c r="W407">
        <f>IF($C407="","",IF($AL407=1,0,IF($AK407=1,Settings!$C$6,Settings!$C$7))*100)</f>
        <v/>
      </c>
      <c r="X407" s="8">
        <f>IF($C407="","",T407*W407/100)</f>
        <v/>
      </c>
      <c r="Y407" s="8">
        <f>IF($C407="","",T407-X407)</f>
        <v/>
      </c>
      <c r="Z407" s="8">
        <f>IF($C407="","",Y407-M407)</f>
        <v/>
      </c>
      <c r="AD407" s="8" t="n"/>
      <c r="AG407" s="14" t="n"/>
      <c r="AI407">
        <f>IF($C407="","",IF(COUNTIF($C$2:$C407,$C407)=1,1,0))</f>
        <v/>
      </c>
      <c r="AJ407">
        <f>IF($AI407=1,SUMPRODUCT(--($AM$2:$AM$7001&lt;$AM407))+1,"")</f>
        <v/>
      </c>
      <c r="AK407">
        <f>IF($C407="","",IF(OR($P407=TRUE(),$P407="TRUE"),1,0))</f>
        <v/>
      </c>
      <c r="AL407">
        <f>IF($C407="","",IF(AND($V407="Yes",SUMPRODUCT((LEN(Settings!$F$6:$F$13)&gt;0)*ISNUMBER(SEARCH(Settings!$F$6:$F$13,$O407)))=0),1,0))</f>
        <v/>
      </c>
      <c r="AM407">
        <f>IF($AI407=1,IFERROR(IF(VALUE($C407)&lt;100000000,VALUE($C407),1000000000),IFERROR(IF(VALUE(MID($C407,2,20))&lt;100000000,VALUE(MID($C407,2,20)),1000000000),1000000000))+ROW()/100000,"")</f>
        <v/>
      </c>
    </row>
    <row r="408">
      <c r="E408" s="14" t="n"/>
      <c r="M408" s="8">
        <f>IF($C408="","",L408*T408/100)</f>
        <v/>
      </c>
      <c r="S408" s="8" t="n"/>
      <c r="T408" s="8" t="n"/>
      <c r="W408">
        <f>IF($C408="","",IF($AL408=1,0,IF($AK408=1,Settings!$C$6,Settings!$C$7))*100)</f>
        <v/>
      </c>
      <c r="X408" s="8">
        <f>IF($C408="","",T408*W408/100)</f>
        <v/>
      </c>
      <c r="Y408" s="8">
        <f>IF($C408="","",T408-X408)</f>
        <v/>
      </c>
      <c r="Z408" s="8">
        <f>IF($C408="","",Y408-M408)</f>
        <v/>
      </c>
      <c r="AD408" s="8" t="n"/>
      <c r="AG408" s="14" t="n"/>
      <c r="AI408">
        <f>IF($C408="","",IF(COUNTIF($C$2:$C408,$C408)=1,1,0))</f>
        <v/>
      </c>
      <c r="AJ408">
        <f>IF($AI408=1,SUMPRODUCT(--($AM$2:$AM$7001&lt;$AM408))+1,"")</f>
        <v/>
      </c>
      <c r="AK408">
        <f>IF($C408="","",IF(OR($P408=TRUE(),$P408="TRUE"),1,0))</f>
        <v/>
      </c>
      <c r="AL408">
        <f>IF($C408="","",IF(AND($V408="Yes",SUMPRODUCT((LEN(Settings!$F$6:$F$13)&gt;0)*ISNUMBER(SEARCH(Settings!$F$6:$F$13,$O408)))=0),1,0))</f>
        <v/>
      </c>
      <c r="AM408">
        <f>IF($AI408=1,IFERROR(IF(VALUE($C408)&lt;100000000,VALUE($C408),1000000000),IFERROR(IF(VALUE(MID($C408,2,20))&lt;100000000,VALUE(MID($C408,2,20)),1000000000),1000000000))+ROW()/100000,"")</f>
        <v/>
      </c>
    </row>
    <row r="409">
      <c r="E409" s="14" t="n"/>
      <c r="M409" s="8">
        <f>IF($C409="","",L409*T409/100)</f>
        <v/>
      </c>
      <c r="S409" s="8" t="n"/>
      <c r="T409" s="8" t="n"/>
      <c r="W409">
        <f>IF($C409="","",IF($AL409=1,0,IF($AK409=1,Settings!$C$6,Settings!$C$7))*100)</f>
        <v/>
      </c>
      <c r="X409" s="8">
        <f>IF($C409="","",T409*W409/100)</f>
        <v/>
      </c>
      <c r="Y409" s="8">
        <f>IF($C409="","",T409-X409)</f>
        <v/>
      </c>
      <c r="Z409" s="8">
        <f>IF($C409="","",Y409-M409)</f>
        <v/>
      </c>
      <c r="AD409" s="8" t="n"/>
      <c r="AG409" s="14" t="n"/>
      <c r="AI409">
        <f>IF($C409="","",IF(COUNTIF($C$2:$C409,$C409)=1,1,0))</f>
        <v/>
      </c>
      <c r="AJ409">
        <f>IF($AI409=1,SUMPRODUCT(--($AM$2:$AM$7001&lt;$AM409))+1,"")</f>
        <v/>
      </c>
      <c r="AK409">
        <f>IF($C409="","",IF(OR($P409=TRUE(),$P409="TRUE"),1,0))</f>
        <v/>
      </c>
      <c r="AL409">
        <f>IF($C409="","",IF(AND($V409="Yes",SUMPRODUCT((LEN(Settings!$F$6:$F$13)&gt;0)*ISNUMBER(SEARCH(Settings!$F$6:$F$13,$O409)))=0),1,0))</f>
        <v/>
      </c>
      <c r="AM409">
        <f>IF($AI409=1,IFERROR(IF(VALUE($C409)&lt;100000000,VALUE($C409),1000000000),IFERROR(IF(VALUE(MID($C409,2,20))&lt;100000000,VALUE(MID($C409,2,20)),1000000000),1000000000))+ROW()/100000,"")</f>
        <v/>
      </c>
    </row>
    <row r="410">
      <c r="E410" s="14" t="n"/>
      <c r="M410" s="8">
        <f>IF($C410="","",L410*T410/100)</f>
        <v/>
      </c>
      <c r="S410" s="8" t="n"/>
      <c r="T410" s="8" t="n"/>
      <c r="W410">
        <f>IF($C410="","",IF($AL410=1,0,IF($AK410=1,Settings!$C$6,Settings!$C$7))*100)</f>
        <v/>
      </c>
      <c r="X410" s="8">
        <f>IF($C410="","",T410*W410/100)</f>
        <v/>
      </c>
      <c r="Y410" s="8">
        <f>IF($C410="","",T410-X410)</f>
        <v/>
      </c>
      <c r="Z410" s="8">
        <f>IF($C410="","",Y410-M410)</f>
        <v/>
      </c>
      <c r="AD410" s="8" t="n"/>
      <c r="AG410" s="14" t="n"/>
      <c r="AI410">
        <f>IF($C410="","",IF(COUNTIF($C$2:$C410,$C410)=1,1,0))</f>
        <v/>
      </c>
      <c r="AJ410">
        <f>IF($AI410=1,SUMPRODUCT(--($AM$2:$AM$7001&lt;$AM410))+1,"")</f>
        <v/>
      </c>
      <c r="AK410">
        <f>IF($C410="","",IF(OR($P410=TRUE(),$P410="TRUE"),1,0))</f>
        <v/>
      </c>
      <c r="AL410">
        <f>IF($C410="","",IF(AND($V410="Yes",SUMPRODUCT((LEN(Settings!$F$6:$F$13)&gt;0)*ISNUMBER(SEARCH(Settings!$F$6:$F$13,$O410)))=0),1,0))</f>
        <v/>
      </c>
      <c r="AM410">
        <f>IF($AI410=1,IFERROR(IF(VALUE($C410)&lt;100000000,VALUE($C410),1000000000),IFERROR(IF(VALUE(MID($C410,2,20))&lt;100000000,VALUE(MID($C410,2,20)),1000000000),1000000000))+ROW()/100000,"")</f>
        <v/>
      </c>
    </row>
    <row r="411">
      <c r="E411" s="14" t="n"/>
      <c r="M411" s="8">
        <f>IF($C411="","",L411*T411/100)</f>
        <v/>
      </c>
      <c r="S411" s="8" t="n"/>
      <c r="T411" s="8" t="n"/>
      <c r="W411">
        <f>IF($C411="","",IF($AL411=1,0,IF($AK411=1,Settings!$C$6,Settings!$C$7))*100)</f>
        <v/>
      </c>
      <c r="X411" s="8">
        <f>IF($C411="","",T411*W411/100)</f>
        <v/>
      </c>
      <c r="Y411" s="8">
        <f>IF($C411="","",T411-X411)</f>
        <v/>
      </c>
      <c r="Z411" s="8">
        <f>IF($C411="","",Y411-M411)</f>
        <v/>
      </c>
      <c r="AD411" s="8" t="n"/>
      <c r="AG411" s="14" t="n"/>
      <c r="AI411">
        <f>IF($C411="","",IF(COUNTIF($C$2:$C411,$C411)=1,1,0))</f>
        <v/>
      </c>
      <c r="AJ411">
        <f>IF($AI411=1,SUMPRODUCT(--($AM$2:$AM$7001&lt;$AM411))+1,"")</f>
        <v/>
      </c>
      <c r="AK411">
        <f>IF($C411="","",IF(OR($P411=TRUE(),$P411="TRUE"),1,0))</f>
        <v/>
      </c>
      <c r="AL411">
        <f>IF($C411="","",IF(AND($V411="Yes",SUMPRODUCT((LEN(Settings!$F$6:$F$13)&gt;0)*ISNUMBER(SEARCH(Settings!$F$6:$F$13,$O411)))=0),1,0))</f>
        <v/>
      </c>
      <c r="AM411">
        <f>IF($AI411=1,IFERROR(IF(VALUE($C411)&lt;100000000,VALUE($C411),1000000000),IFERROR(IF(VALUE(MID($C411,2,20))&lt;100000000,VALUE(MID($C411,2,20)),1000000000),1000000000))+ROW()/100000,"")</f>
        <v/>
      </c>
    </row>
    <row r="412">
      <c r="E412" s="14" t="n"/>
      <c r="M412" s="8">
        <f>IF($C412="","",L412*T412/100)</f>
        <v/>
      </c>
      <c r="S412" s="8" t="n"/>
      <c r="T412" s="8" t="n"/>
      <c r="W412">
        <f>IF($C412="","",IF($AL412=1,0,IF($AK412=1,Settings!$C$6,Settings!$C$7))*100)</f>
        <v/>
      </c>
      <c r="X412" s="8">
        <f>IF($C412="","",T412*W412/100)</f>
        <v/>
      </c>
      <c r="Y412" s="8">
        <f>IF($C412="","",T412-X412)</f>
        <v/>
      </c>
      <c r="Z412" s="8">
        <f>IF($C412="","",Y412-M412)</f>
        <v/>
      </c>
      <c r="AD412" s="8" t="n"/>
      <c r="AG412" s="14" t="n"/>
      <c r="AI412">
        <f>IF($C412="","",IF(COUNTIF($C$2:$C412,$C412)=1,1,0))</f>
        <v/>
      </c>
      <c r="AJ412">
        <f>IF($AI412=1,SUMPRODUCT(--($AM$2:$AM$7001&lt;$AM412))+1,"")</f>
        <v/>
      </c>
      <c r="AK412">
        <f>IF($C412="","",IF(OR($P412=TRUE(),$P412="TRUE"),1,0))</f>
        <v/>
      </c>
      <c r="AL412">
        <f>IF($C412="","",IF(AND($V412="Yes",SUMPRODUCT((LEN(Settings!$F$6:$F$13)&gt;0)*ISNUMBER(SEARCH(Settings!$F$6:$F$13,$O412)))=0),1,0))</f>
        <v/>
      </c>
      <c r="AM412">
        <f>IF($AI412=1,IFERROR(IF(VALUE($C412)&lt;100000000,VALUE($C412),1000000000),IFERROR(IF(VALUE(MID($C412,2,20))&lt;100000000,VALUE(MID($C412,2,20)),1000000000),1000000000))+ROW()/100000,"")</f>
        <v/>
      </c>
    </row>
    <row r="413">
      <c r="E413" s="14" t="n"/>
      <c r="M413" s="8">
        <f>IF($C413="","",L413*T413/100)</f>
        <v/>
      </c>
      <c r="S413" s="8" t="n"/>
      <c r="T413" s="8" t="n"/>
      <c r="W413">
        <f>IF($C413="","",IF($AL413=1,0,IF($AK413=1,Settings!$C$6,Settings!$C$7))*100)</f>
        <v/>
      </c>
      <c r="X413" s="8">
        <f>IF($C413="","",T413*W413/100)</f>
        <v/>
      </c>
      <c r="Y413" s="8">
        <f>IF($C413="","",T413-X413)</f>
        <v/>
      </c>
      <c r="Z413" s="8">
        <f>IF($C413="","",Y413-M413)</f>
        <v/>
      </c>
      <c r="AD413" s="8" t="n"/>
      <c r="AG413" s="14" t="n"/>
      <c r="AI413">
        <f>IF($C413="","",IF(COUNTIF($C$2:$C413,$C413)=1,1,0))</f>
        <v/>
      </c>
      <c r="AJ413">
        <f>IF($AI413=1,SUMPRODUCT(--($AM$2:$AM$7001&lt;$AM413))+1,"")</f>
        <v/>
      </c>
      <c r="AK413">
        <f>IF($C413="","",IF(OR($P413=TRUE(),$P413="TRUE"),1,0))</f>
        <v/>
      </c>
      <c r="AL413">
        <f>IF($C413="","",IF(AND($V413="Yes",SUMPRODUCT((LEN(Settings!$F$6:$F$13)&gt;0)*ISNUMBER(SEARCH(Settings!$F$6:$F$13,$O413)))=0),1,0))</f>
        <v/>
      </c>
      <c r="AM413">
        <f>IF($AI413=1,IFERROR(IF(VALUE($C413)&lt;100000000,VALUE($C413),1000000000),IFERROR(IF(VALUE(MID($C413,2,20))&lt;100000000,VALUE(MID($C413,2,20)),1000000000),1000000000))+ROW()/100000,"")</f>
        <v/>
      </c>
    </row>
    <row r="414">
      <c r="E414" s="14" t="n"/>
      <c r="M414" s="8">
        <f>IF($C414="","",L414*T414/100)</f>
        <v/>
      </c>
      <c r="S414" s="8" t="n"/>
      <c r="T414" s="8" t="n"/>
      <c r="W414">
        <f>IF($C414="","",IF($AL414=1,0,IF($AK414=1,Settings!$C$6,Settings!$C$7))*100)</f>
        <v/>
      </c>
      <c r="X414" s="8">
        <f>IF($C414="","",T414*W414/100)</f>
        <v/>
      </c>
      <c r="Y414" s="8">
        <f>IF($C414="","",T414-X414)</f>
        <v/>
      </c>
      <c r="Z414" s="8">
        <f>IF($C414="","",Y414-M414)</f>
        <v/>
      </c>
      <c r="AD414" s="8" t="n"/>
      <c r="AG414" s="14" t="n"/>
      <c r="AI414">
        <f>IF($C414="","",IF(COUNTIF($C$2:$C414,$C414)=1,1,0))</f>
        <v/>
      </c>
      <c r="AJ414">
        <f>IF($AI414=1,SUMPRODUCT(--($AM$2:$AM$7001&lt;$AM414))+1,"")</f>
        <v/>
      </c>
      <c r="AK414">
        <f>IF($C414="","",IF(OR($P414=TRUE(),$P414="TRUE"),1,0))</f>
        <v/>
      </c>
      <c r="AL414">
        <f>IF($C414="","",IF(AND($V414="Yes",SUMPRODUCT((LEN(Settings!$F$6:$F$13)&gt;0)*ISNUMBER(SEARCH(Settings!$F$6:$F$13,$O414)))=0),1,0))</f>
        <v/>
      </c>
      <c r="AM414">
        <f>IF($AI414=1,IFERROR(IF(VALUE($C414)&lt;100000000,VALUE($C414),1000000000),IFERROR(IF(VALUE(MID($C414,2,20))&lt;100000000,VALUE(MID($C414,2,20)),1000000000),1000000000))+ROW()/100000,"")</f>
        <v/>
      </c>
    </row>
    <row r="415">
      <c r="E415" s="14" t="n"/>
      <c r="M415" s="8">
        <f>IF($C415="","",L415*T415/100)</f>
        <v/>
      </c>
      <c r="S415" s="8" t="n"/>
      <c r="T415" s="8" t="n"/>
      <c r="W415">
        <f>IF($C415="","",IF($AL415=1,0,IF($AK415=1,Settings!$C$6,Settings!$C$7))*100)</f>
        <v/>
      </c>
      <c r="X415" s="8">
        <f>IF($C415="","",T415*W415/100)</f>
        <v/>
      </c>
      <c r="Y415" s="8">
        <f>IF($C415="","",T415-X415)</f>
        <v/>
      </c>
      <c r="Z415" s="8">
        <f>IF($C415="","",Y415-M415)</f>
        <v/>
      </c>
      <c r="AD415" s="8" t="n"/>
      <c r="AG415" s="14" t="n"/>
      <c r="AI415">
        <f>IF($C415="","",IF(COUNTIF($C$2:$C415,$C415)=1,1,0))</f>
        <v/>
      </c>
      <c r="AJ415">
        <f>IF($AI415=1,SUMPRODUCT(--($AM$2:$AM$7001&lt;$AM415))+1,"")</f>
        <v/>
      </c>
      <c r="AK415">
        <f>IF($C415="","",IF(OR($P415=TRUE(),$P415="TRUE"),1,0))</f>
        <v/>
      </c>
      <c r="AL415">
        <f>IF($C415="","",IF(AND($V415="Yes",SUMPRODUCT((LEN(Settings!$F$6:$F$13)&gt;0)*ISNUMBER(SEARCH(Settings!$F$6:$F$13,$O415)))=0),1,0))</f>
        <v/>
      </c>
      <c r="AM415">
        <f>IF($AI415=1,IFERROR(IF(VALUE($C415)&lt;100000000,VALUE($C415),1000000000),IFERROR(IF(VALUE(MID($C415,2,20))&lt;100000000,VALUE(MID($C415,2,20)),1000000000),1000000000))+ROW()/100000,"")</f>
        <v/>
      </c>
    </row>
    <row r="416">
      <c r="E416" s="14" t="n"/>
      <c r="M416" s="8">
        <f>IF($C416="","",L416*T416/100)</f>
        <v/>
      </c>
      <c r="S416" s="8" t="n"/>
      <c r="T416" s="8" t="n"/>
      <c r="W416">
        <f>IF($C416="","",IF($AL416=1,0,IF($AK416=1,Settings!$C$6,Settings!$C$7))*100)</f>
        <v/>
      </c>
      <c r="X416" s="8">
        <f>IF($C416="","",T416*W416/100)</f>
        <v/>
      </c>
      <c r="Y416" s="8">
        <f>IF($C416="","",T416-X416)</f>
        <v/>
      </c>
      <c r="Z416" s="8">
        <f>IF($C416="","",Y416-M416)</f>
        <v/>
      </c>
      <c r="AD416" s="8" t="n"/>
      <c r="AG416" s="14" t="n"/>
      <c r="AI416">
        <f>IF($C416="","",IF(COUNTIF($C$2:$C416,$C416)=1,1,0))</f>
        <v/>
      </c>
      <c r="AJ416">
        <f>IF($AI416=1,SUMPRODUCT(--($AM$2:$AM$7001&lt;$AM416))+1,"")</f>
        <v/>
      </c>
      <c r="AK416">
        <f>IF($C416="","",IF(OR($P416=TRUE(),$P416="TRUE"),1,0))</f>
        <v/>
      </c>
      <c r="AL416">
        <f>IF($C416="","",IF(AND($V416="Yes",SUMPRODUCT((LEN(Settings!$F$6:$F$13)&gt;0)*ISNUMBER(SEARCH(Settings!$F$6:$F$13,$O416)))=0),1,0))</f>
        <v/>
      </c>
      <c r="AM416">
        <f>IF($AI416=1,IFERROR(IF(VALUE($C416)&lt;100000000,VALUE($C416),1000000000),IFERROR(IF(VALUE(MID($C416,2,20))&lt;100000000,VALUE(MID($C416,2,20)),1000000000),1000000000))+ROW()/100000,"")</f>
        <v/>
      </c>
    </row>
    <row r="417">
      <c r="E417" s="14" t="n"/>
      <c r="M417" s="8">
        <f>IF($C417="","",L417*T417/100)</f>
        <v/>
      </c>
      <c r="S417" s="8" t="n"/>
      <c r="T417" s="8" t="n"/>
      <c r="W417">
        <f>IF($C417="","",IF($AL417=1,0,IF($AK417=1,Settings!$C$6,Settings!$C$7))*100)</f>
        <v/>
      </c>
      <c r="X417" s="8">
        <f>IF($C417="","",T417*W417/100)</f>
        <v/>
      </c>
      <c r="Y417" s="8">
        <f>IF($C417="","",T417-X417)</f>
        <v/>
      </c>
      <c r="Z417" s="8">
        <f>IF($C417="","",Y417-M417)</f>
        <v/>
      </c>
      <c r="AD417" s="8" t="n"/>
      <c r="AG417" s="14" t="n"/>
      <c r="AI417">
        <f>IF($C417="","",IF(COUNTIF($C$2:$C417,$C417)=1,1,0))</f>
        <v/>
      </c>
      <c r="AJ417">
        <f>IF($AI417=1,SUMPRODUCT(--($AM$2:$AM$7001&lt;$AM417))+1,"")</f>
        <v/>
      </c>
      <c r="AK417">
        <f>IF($C417="","",IF(OR($P417=TRUE(),$P417="TRUE"),1,0))</f>
        <v/>
      </c>
      <c r="AL417">
        <f>IF($C417="","",IF(AND($V417="Yes",SUMPRODUCT((LEN(Settings!$F$6:$F$13)&gt;0)*ISNUMBER(SEARCH(Settings!$F$6:$F$13,$O417)))=0),1,0))</f>
        <v/>
      </c>
      <c r="AM417">
        <f>IF($AI417=1,IFERROR(IF(VALUE($C417)&lt;100000000,VALUE($C417),1000000000),IFERROR(IF(VALUE(MID($C417,2,20))&lt;100000000,VALUE(MID($C417,2,20)),1000000000),1000000000))+ROW()/100000,"")</f>
        <v/>
      </c>
    </row>
    <row r="418">
      <c r="E418" s="14" t="n"/>
      <c r="M418" s="8">
        <f>IF($C418="","",L418*T418/100)</f>
        <v/>
      </c>
      <c r="S418" s="8" t="n"/>
      <c r="T418" s="8" t="n"/>
      <c r="W418">
        <f>IF($C418="","",IF($AL418=1,0,IF($AK418=1,Settings!$C$6,Settings!$C$7))*100)</f>
        <v/>
      </c>
      <c r="X418" s="8">
        <f>IF($C418="","",T418*W418/100)</f>
        <v/>
      </c>
      <c r="Y418" s="8">
        <f>IF($C418="","",T418-X418)</f>
        <v/>
      </c>
      <c r="Z418" s="8">
        <f>IF($C418="","",Y418-M418)</f>
        <v/>
      </c>
      <c r="AD418" s="8" t="n"/>
      <c r="AG418" s="14" t="n"/>
      <c r="AI418">
        <f>IF($C418="","",IF(COUNTIF($C$2:$C418,$C418)=1,1,0))</f>
        <v/>
      </c>
      <c r="AJ418">
        <f>IF($AI418=1,SUMPRODUCT(--($AM$2:$AM$7001&lt;$AM418))+1,"")</f>
        <v/>
      </c>
      <c r="AK418">
        <f>IF($C418="","",IF(OR($P418=TRUE(),$P418="TRUE"),1,0))</f>
        <v/>
      </c>
      <c r="AL418">
        <f>IF($C418="","",IF(AND($V418="Yes",SUMPRODUCT((LEN(Settings!$F$6:$F$13)&gt;0)*ISNUMBER(SEARCH(Settings!$F$6:$F$13,$O418)))=0),1,0))</f>
        <v/>
      </c>
      <c r="AM418">
        <f>IF($AI418=1,IFERROR(IF(VALUE($C418)&lt;100000000,VALUE($C418),1000000000),IFERROR(IF(VALUE(MID($C418,2,20))&lt;100000000,VALUE(MID($C418,2,20)),1000000000),1000000000))+ROW()/100000,"")</f>
        <v/>
      </c>
    </row>
    <row r="419">
      <c r="E419" s="14" t="n"/>
      <c r="M419" s="8">
        <f>IF($C419="","",L419*T419/100)</f>
        <v/>
      </c>
      <c r="S419" s="8" t="n"/>
      <c r="T419" s="8" t="n"/>
      <c r="W419">
        <f>IF($C419="","",IF($AL419=1,0,IF($AK419=1,Settings!$C$6,Settings!$C$7))*100)</f>
        <v/>
      </c>
      <c r="X419" s="8">
        <f>IF($C419="","",T419*W419/100)</f>
        <v/>
      </c>
      <c r="Y419" s="8">
        <f>IF($C419="","",T419-X419)</f>
        <v/>
      </c>
      <c r="Z419" s="8">
        <f>IF($C419="","",Y419-M419)</f>
        <v/>
      </c>
      <c r="AD419" s="8" t="n"/>
      <c r="AG419" s="14" t="n"/>
      <c r="AI419">
        <f>IF($C419="","",IF(COUNTIF($C$2:$C419,$C419)=1,1,0))</f>
        <v/>
      </c>
      <c r="AJ419">
        <f>IF($AI419=1,SUMPRODUCT(--($AM$2:$AM$7001&lt;$AM419))+1,"")</f>
        <v/>
      </c>
      <c r="AK419">
        <f>IF($C419="","",IF(OR($P419=TRUE(),$P419="TRUE"),1,0))</f>
        <v/>
      </c>
      <c r="AL419">
        <f>IF($C419="","",IF(AND($V419="Yes",SUMPRODUCT((LEN(Settings!$F$6:$F$13)&gt;0)*ISNUMBER(SEARCH(Settings!$F$6:$F$13,$O419)))=0),1,0))</f>
        <v/>
      </c>
      <c r="AM419">
        <f>IF($AI419=1,IFERROR(IF(VALUE($C419)&lt;100000000,VALUE($C419),1000000000),IFERROR(IF(VALUE(MID($C419,2,20))&lt;100000000,VALUE(MID($C419,2,20)),1000000000),1000000000))+ROW()/100000,"")</f>
        <v/>
      </c>
    </row>
    <row r="420">
      <c r="E420" s="14" t="n"/>
      <c r="M420" s="8">
        <f>IF($C420="","",L420*T420/100)</f>
        <v/>
      </c>
      <c r="S420" s="8" t="n"/>
      <c r="T420" s="8" t="n"/>
      <c r="W420">
        <f>IF($C420="","",IF($AL420=1,0,IF($AK420=1,Settings!$C$6,Settings!$C$7))*100)</f>
        <v/>
      </c>
      <c r="X420" s="8">
        <f>IF($C420="","",T420*W420/100)</f>
        <v/>
      </c>
      <c r="Y420" s="8">
        <f>IF($C420="","",T420-X420)</f>
        <v/>
      </c>
      <c r="Z420" s="8">
        <f>IF($C420="","",Y420-M420)</f>
        <v/>
      </c>
      <c r="AD420" s="8" t="n"/>
      <c r="AG420" s="14" t="n"/>
      <c r="AI420">
        <f>IF($C420="","",IF(COUNTIF($C$2:$C420,$C420)=1,1,0))</f>
        <v/>
      </c>
      <c r="AJ420">
        <f>IF($AI420=1,SUMPRODUCT(--($AM$2:$AM$7001&lt;$AM420))+1,"")</f>
        <v/>
      </c>
      <c r="AK420">
        <f>IF($C420="","",IF(OR($P420=TRUE(),$P420="TRUE"),1,0))</f>
        <v/>
      </c>
      <c r="AL420">
        <f>IF($C420="","",IF(AND($V420="Yes",SUMPRODUCT((LEN(Settings!$F$6:$F$13)&gt;0)*ISNUMBER(SEARCH(Settings!$F$6:$F$13,$O420)))=0),1,0))</f>
        <v/>
      </c>
      <c r="AM420">
        <f>IF($AI420=1,IFERROR(IF(VALUE($C420)&lt;100000000,VALUE($C420),1000000000),IFERROR(IF(VALUE(MID($C420,2,20))&lt;100000000,VALUE(MID($C420,2,20)),1000000000),1000000000))+ROW()/100000,"")</f>
        <v/>
      </c>
    </row>
    <row r="421">
      <c r="E421" s="14" t="n"/>
      <c r="M421" s="8">
        <f>IF($C421="","",L421*T421/100)</f>
        <v/>
      </c>
      <c r="S421" s="8" t="n"/>
      <c r="T421" s="8" t="n"/>
      <c r="W421">
        <f>IF($C421="","",IF($AL421=1,0,IF($AK421=1,Settings!$C$6,Settings!$C$7))*100)</f>
        <v/>
      </c>
      <c r="X421" s="8">
        <f>IF($C421="","",T421*W421/100)</f>
        <v/>
      </c>
      <c r="Y421" s="8">
        <f>IF($C421="","",T421-X421)</f>
        <v/>
      </c>
      <c r="Z421" s="8">
        <f>IF($C421="","",Y421-M421)</f>
        <v/>
      </c>
      <c r="AD421" s="8" t="n"/>
      <c r="AG421" s="14" t="n"/>
      <c r="AI421">
        <f>IF($C421="","",IF(COUNTIF($C$2:$C421,$C421)=1,1,0))</f>
        <v/>
      </c>
      <c r="AJ421">
        <f>IF($AI421=1,SUMPRODUCT(--($AM$2:$AM$7001&lt;$AM421))+1,"")</f>
        <v/>
      </c>
      <c r="AK421">
        <f>IF($C421="","",IF(OR($P421=TRUE(),$P421="TRUE"),1,0))</f>
        <v/>
      </c>
      <c r="AL421">
        <f>IF($C421="","",IF(AND($V421="Yes",SUMPRODUCT((LEN(Settings!$F$6:$F$13)&gt;0)*ISNUMBER(SEARCH(Settings!$F$6:$F$13,$O421)))=0),1,0))</f>
        <v/>
      </c>
      <c r="AM421">
        <f>IF($AI421=1,IFERROR(IF(VALUE($C421)&lt;100000000,VALUE($C421),1000000000),IFERROR(IF(VALUE(MID($C421,2,20))&lt;100000000,VALUE(MID($C421,2,20)),1000000000),1000000000))+ROW()/100000,"")</f>
        <v/>
      </c>
    </row>
    <row r="422">
      <c r="E422" s="14" t="n"/>
      <c r="M422" s="8">
        <f>IF($C422="","",L422*T422/100)</f>
        <v/>
      </c>
      <c r="S422" s="8" t="n"/>
      <c r="T422" s="8" t="n"/>
      <c r="W422">
        <f>IF($C422="","",IF($AL422=1,0,IF($AK422=1,Settings!$C$6,Settings!$C$7))*100)</f>
        <v/>
      </c>
      <c r="X422" s="8">
        <f>IF($C422="","",T422*W422/100)</f>
        <v/>
      </c>
      <c r="Y422" s="8">
        <f>IF($C422="","",T422-X422)</f>
        <v/>
      </c>
      <c r="Z422" s="8">
        <f>IF($C422="","",Y422-M422)</f>
        <v/>
      </c>
      <c r="AD422" s="8" t="n"/>
      <c r="AG422" s="14" t="n"/>
      <c r="AI422">
        <f>IF($C422="","",IF(COUNTIF($C$2:$C422,$C422)=1,1,0))</f>
        <v/>
      </c>
      <c r="AJ422">
        <f>IF($AI422=1,SUMPRODUCT(--($AM$2:$AM$7001&lt;$AM422))+1,"")</f>
        <v/>
      </c>
      <c r="AK422">
        <f>IF($C422="","",IF(OR($P422=TRUE(),$P422="TRUE"),1,0))</f>
        <v/>
      </c>
      <c r="AL422">
        <f>IF($C422="","",IF(AND($V422="Yes",SUMPRODUCT((LEN(Settings!$F$6:$F$13)&gt;0)*ISNUMBER(SEARCH(Settings!$F$6:$F$13,$O422)))=0),1,0))</f>
        <v/>
      </c>
      <c r="AM422">
        <f>IF($AI422=1,IFERROR(IF(VALUE($C422)&lt;100000000,VALUE($C422),1000000000),IFERROR(IF(VALUE(MID($C422,2,20))&lt;100000000,VALUE(MID($C422,2,20)),1000000000),1000000000))+ROW()/100000,"")</f>
        <v/>
      </c>
    </row>
    <row r="423">
      <c r="E423" s="14" t="n"/>
      <c r="M423" s="8">
        <f>IF($C423="","",L423*T423/100)</f>
        <v/>
      </c>
      <c r="S423" s="8" t="n"/>
      <c r="T423" s="8" t="n"/>
      <c r="W423">
        <f>IF($C423="","",IF($AL423=1,0,IF($AK423=1,Settings!$C$6,Settings!$C$7))*100)</f>
        <v/>
      </c>
      <c r="X423" s="8">
        <f>IF($C423="","",T423*W423/100)</f>
        <v/>
      </c>
      <c r="Y423" s="8">
        <f>IF($C423="","",T423-X423)</f>
        <v/>
      </c>
      <c r="Z423" s="8">
        <f>IF($C423="","",Y423-M423)</f>
        <v/>
      </c>
      <c r="AD423" s="8" t="n"/>
      <c r="AG423" s="14" t="n"/>
      <c r="AI423">
        <f>IF($C423="","",IF(COUNTIF($C$2:$C423,$C423)=1,1,0))</f>
        <v/>
      </c>
      <c r="AJ423">
        <f>IF($AI423=1,SUMPRODUCT(--($AM$2:$AM$7001&lt;$AM423))+1,"")</f>
        <v/>
      </c>
      <c r="AK423">
        <f>IF($C423="","",IF(OR($P423=TRUE(),$P423="TRUE"),1,0))</f>
        <v/>
      </c>
      <c r="AL423">
        <f>IF($C423="","",IF(AND($V423="Yes",SUMPRODUCT((LEN(Settings!$F$6:$F$13)&gt;0)*ISNUMBER(SEARCH(Settings!$F$6:$F$13,$O423)))=0),1,0))</f>
        <v/>
      </c>
      <c r="AM423">
        <f>IF($AI423=1,IFERROR(IF(VALUE($C423)&lt;100000000,VALUE($C423),1000000000),IFERROR(IF(VALUE(MID($C423,2,20))&lt;100000000,VALUE(MID($C423,2,20)),1000000000),1000000000))+ROW()/100000,"")</f>
        <v/>
      </c>
    </row>
    <row r="424">
      <c r="E424" s="14" t="n"/>
      <c r="M424" s="8">
        <f>IF($C424="","",L424*T424/100)</f>
        <v/>
      </c>
      <c r="S424" s="8" t="n"/>
      <c r="T424" s="8" t="n"/>
      <c r="W424">
        <f>IF($C424="","",IF($AL424=1,0,IF($AK424=1,Settings!$C$6,Settings!$C$7))*100)</f>
        <v/>
      </c>
      <c r="X424" s="8">
        <f>IF($C424="","",T424*W424/100)</f>
        <v/>
      </c>
      <c r="Y424" s="8">
        <f>IF($C424="","",T424-X424)</f>
        <v/>
      </c>
      <c r="Z424" s="8">
        <f>IF($C424="","",Y424-M424)</f>
        <v/>
      </c>
      <c r="AD424" s="8" t="n"/>
      <c r="AG424" s="14" t="n"/>
      <c r="AI424">
        <f>IF($C424="","",IF(COUNTIF($C$2:$C424,$C424)=1,1,0))</f>
        <v/>
      </c>
      <c r="AJ424">
        <f>IF($AI424=1,SUMPRODUCT(--($AM$2:$AM$7001&lt;$AM424))+1,"")</f>
        <v/>
      </c>
      <c r="AK424">
        <f>IF($C424="","",IF(OR($P424=TRUE(),$P424="TRUE"),1,0))</f>
        <v/>
      </c>
      <c r="AL424">
        <f>IF($C424="","",IF(AND($V424="Yes",SUMPRODUCT((LEN(Settings!$F$6:$F$13)&gt;0)*ISNUMBER(SEARCH(Settings!$F$6:$F$13,$O424)))=0),1,0))</f>
        <v/>
      </c>
      <c r="AM424">
        <f>IF($AI424=1,IFERROR(IF(VALUE($C424)&lt;100000000,VALUE($C424),1000000000),IFERROR(IF(VALUE(MID($C424,2,20))&lt;100000000,VALUE(MID($C424,2,20)),1000000000),1000000000))+ROW()/100000,"")</f>
        <v/>
      </c>
    </row>
    <row r="425">
      <c r="E425" s="14" t="n"/>
      <c r="M425" s="8">
        <f>IF($C425="","",L425*T425/100)</f>
        <v/>
      </c>
      <c r="S425" s="8" t="n"/>
      <c r="T425" s="8" t="n"/>
      <c r="W425">
        <f>IF($C425="","",IF($AL425=1,0,IF($AK425=1,Settings!$C$6,Settings!$C$7))*100)</f>
        <v/>
      </c>
      <c r="X425" s="8">
        <f>IF($C425="","",T425*W425/100)</f>
        <v/>
      </c>
      <c r="Y425" s="8">
        <f>IF($C425="","",T425-X425)</f>
        <v/>
      </c>
      <c r="Z425" s="8">
        <f>IF($C425="","",Y425-M425)</f>
        <v/>
      </c>
      <c r="AD425" s="8" t="n"/>
      <c r="AG425" s="14" t="n"/>
      <c r="AI425">
        <f>IF($C425="","",IF(COUNTIF($C$2:$C425,$C425)=1,1,0))</f>
        <v/>
      </c>
      <c r="AJ425">
        <f>IF($AI425=1,SUMPRODUCT(--($AM$2:$AM$7001&lt;$AM425))+1,"")</f>
        <v/>
      </c>
      <c r="AK425">
        <f>IF($C425="","",IF(OR($P425=TRUE(),$P425="TRUE"),1,0))</f>
        <v/>
      </c>
      <c r="AL425">
        <f>IF($C425="","",IF(AND($V425="Yes",SUMPRODUCT((LEN(Settings!$F$6:$F$13)&gt;0)*ISNUMBER(SEARCH(Settings!$F$6:$F$13,$O425)))=0),1,0))</f>
        <v/>
      </c>
      <c r="AM425">
        <f>IF($AI425=1,IFERROR(IF(VALUE($C425)&lt;100000000,VALUE($C425),1000000000),IFERROR(IF(VALUE(MID($C425,2,20))&lt;100000000,VALUE(MID($C425,2,20)),1000000000),1000000000))+ROW()/100000,"")</f>
        <v/>
      </c>
    </row>
    <row r="426">
      <c r="E426" s="14" t="n"/>
      <c r="M426" s="8">
        <f>IF($C426="","",L426*T426/100)</f>
        <v/>
      </c>
      <c r="S426" s="8" t="n"/>
      <c r="T426" s="8" t="n"/>
      <c r="W426">
        <f>IF($C426="","",IF($AL426=1,0,IF($AK426=1,Settings!$C$6,Settings!$C$7))*100)</f>
        <v/>
      </c>
      <c r="X426" s="8">
        <f>IF($C426="","",T426*W426/100)</f>
        <v/>
      </c>
      <c r="Y426" s="8">
        <f>IF($C426="","",T426-X426)</f>
        <v/>
      </c>
      <c r="Z426" s="8">
        <f>IF($C426="","",Y426-M426)</f>
        <v/>
      </c>
      <c r="AD426" s="8" t="n"/>
      <c r="AG426" s="14" t="n"/>
      <c r="AI426">
        <f>IF($C426="","",IF(COUNTIF($C$2:$C426,$C426)=1,1,0))</f>
        <v/>
      </c>
      <c r="AJ426">
        <f>IF($AI426=1,SUMPRODUCT(--($AM$2:$AM$7001&lt;$AM426))+1,"")</f>
        <v/>
      </c>
      <c r="AK426">
        <f>IF($C426="","",IF(OR($P426=TRUE(),$P426="TRUE"),1,0))</f>
        <v/>
      </c>
      <c r="AL426">
        <f>IF($C426="","",IF(AND($V426="Yes",SUMPRODUCT((LEN(Settings!$F$6:$F$13)&gt;0)*ISNUMBER(SEARCH(Settings!$F$6:$F$13,$O426)))=0),1,0))</f>
        <v/>
      </c>
      <c r="AM426">
        <f>IF($AI426=1,IFERROR(IF(VALUE($C426)&lt;100000000,VALUE($C426),1000000000),IFERROR(IF(VALUE(MID($C426,2,20))&lt;100000000,VALUE(MID($C426,2,20)),1000000000),1000000000))+ROW()/100000,"")</f>
        <v/>
      </c>
    </row>
    <row r="427">
      <c r="E427" s="14" t="n"/>
      <c r="M427" s="8">
        <f>IF($C427="","",L427*T427/100)</f>
        <v/>
      </c>
      <c r="S427" s="8" t="n"/>
      <c r="T427" s="8" t="n"/>
      <c r="W427">
        <f>IF($C427="","",IF($AL427=1,0,IF($AK427=1,Settings!$C$6,Settings!$C$7))*100)</f>
        <v/>
      </c>
      <c r="X427" s="8">
        <f>IF($C427="","",T427*W427/100)</f>
        <v/>
      </c>
      <c r="Y427" s="8">
        <f>IF($C427="","",T427-X427)</f>
        <v/>
      </c>
      <c r="Z427" s="8">
        <f>IF($C427="","",Y427-M427)</f>
        <v/>
      </c>
      <c r="AD427" s="8" t="n"/>
      <c r="AG427" s="14" t="n"/>
      <c r="AI427">
        <f>IF($C427="","",IF(COUNTIF($C$2:$C427,$C427)=1,1,0))</f>
        <v/>
      </c>
      <c r="AJ427">
        <f>IF($AI427=1,SUMPRODUCT(--($AM$2:$AM$7001&lt;$AM427))+1,"")</f>
        <v/>
      </c>
      <c r="AK427">
        <f>IF($C427="","",IF(OR($P427=TRUE(),$P427="TRUE"),1,0))</f>
        <v/>
      </c>
      <c r="AL427">
        <f>IF($C427="","",IF(AND($V427="Yes",SUMPRODUCT((LEN(Settings!$F$6:$F$13)&gt;0)*ISNUMBER(SEARCH(Settings!$F$6:$F$13,$O427)))=0),1,0))</f>
        <v/>
      </c>
      <c r="AM427">
        <f>IF($AI427=1,IFERROR(IF(VALUE($C427)&lt;100000000,VALUE($C427),1000000000),IFERROR(IF(VALUE(MID($C427,2,20))&lt;100000000,VALUE(MID($C427,2,20)),1000000000),1000000000))+ROW()/100000,"")</f>
        <v/>
      </c>
    </row>
    <row r="428">
      <c r="E428" s="14" t="n"/>
      <c r="M428" s="8">
        <f>IF($C428="","",L428*T428/100)</f>
        <v/>
      </c>
      <c r="S428" s="8" t="n"/>
      <c r="T428" s="8" t="n"/>
      <c r="W428">
        <f>IF($C428="","",IF($AL428=1,0,IF($AK428=1,Settings!$C$6,Settings!$C$7))*100)</f>
        <v/>
      </c>
      <c r="X428" s="8">
        <f>IF($C428="","",T428*W428/100)</f>
        <v/>
      </c>
      <c r="Y428" s="8">
        <f>IF($C428="","",T428-X428)</f>
        <v/>
      </c>
      <c r="Z428" s="8">
        <f>IF($C428="","",Y428-M428)</f>
        <v/>
      </c>
      <c r="AD428" s="8" t="n"/>
      <c r="AG428" s="14" t="n"/>
      <c r="AI428">
        <f>IF($C428="","",IF(COUNTIF($C$2:$C428,$C428)=1,1,0))</f>
        <v/>
      </c>
      <c r="AJ428">
        <f>IF($AI428=1,SUMPRODUCT(--($AM$2:$AM$7001&lt;$AM428))+1,"")</f>
        <v/>
      </c>
      <c r="AK428">
        <f>IF($C428="","",IF(OR($P428=TRUE(),$P428="TRUE"),1,0))</f>
        <v/>
      </c>
      <c r="AL428">
        <f>IF($C428="","",IF(AND($V428="Yes",SUMPRODUCT((LEN(Settings!$F$6:$F$13)&gt;0)*ISNUMBER(SEARCH(Settings!$F$6:$F$13,$O428)))=0),1,0))</f>
        <v/>
      </c>
      <c r="AM428">
        <f>IF($AI428=1,IFERROR(IF(VALUE($C428)&lt;100000000,VALUE($C428),1000000000),IFERROR(IF(VALUE(MID($C428,2,20))&lt;100000000,VALUE(MID($C428,2,20)),1000000000),1000000000))+ROW()/100000,"")</f>
        <v/>
      </c>
    </row>
    <row r="429">
      <c r="E429" s="14" t="n"/>
      <c r="M429" s="8">
        <f>IF($C429="","",L429*T429/100)</f>
        <v/>
      </c>
      <c r="S429" s="8" t="n"/>
      <c r="T429" s="8" t="n"/>
      <c r="W429">
        <f>IF($C429="","",IF($AL429=1,0,IF($AK429=1,Settings!$C$6,Settings!$C$7))*100)</f>
        <v/>
      </c>
      <c r="X429" s="8">
        <f>IF($C429="","",T429*W429/100)</f>
        <v/>
      </c>
      <c r="Y429" s="8">
        <f>IF($C429="","",T429-X429)</f>
        <v/>
      </c>
      <c r="Z429" s="8">
        <f>IF($C429="","",Y429-M429)</f>
        <v/>
      </c>
      <c r="AD429" s="8" t="n"/>
      <c r="AG429" s="14" t="n"/>
      <c r="AI429">
        <f>IF($C429="","",IF(COUNTIF($C$2:$C429,$C429)=1,1,0))</f>
        <v/>
      </c>
      <c r="AJ429">
        <f>IF($AI429=1,SUMPRODUCT(--($AM$2:$AM$7001&lt;$AM429))+1,"")</f>
        <v/>
      </c>
      <c r="AK429">
        <f>IF($C429="","",IF(OR($P429=TRUE(),$P429="TRUE"),1,0))</f>
        <v/>
      </c>
      <c r="AL429">
        <f>IF($C429="","",IF(AND($V429="Yes",SUMPRODUCT((LEN(Settings!$F$6:$F$13)&gt;0)*ISNUMBER(SEARCH(Settings!$F$6:$F$13,$O429)))=0),1,0))</f>
        <v/>
      </c>
      <c r="AM429">
        <f>IF($AI429=1,IFERROR(IF(VALUE($C429)&lt;100000000,VALUE($C429),1000000000),IFERROR(IF(VALUE(MID($C429,2,20))&lt;100000000,VALUE(MID($C429,2,20)),1000000000),1000000000))+ROW()/100000,"")</f>
        <v/>
      </c>
    </row>
    <row r="430">
      <c r="E430" s="14" t="n"/>
      <c r="M430" s="8">
        <f>IF($C430="","",L430*T430/100)</f>
        <v/>
      </c>
      <c r="S430" s="8" t="n"/>
      <c r="T430" s="8" t="n"/>
      <c r="W430">
        <f>IF($C430="","",IF($AL430=1,0,IF($AK430=1,Settings!$C$6,Settings!$C$7))*100)</f>
        <v/>
      </c>
      <c r="X430" s="8">
        <f>IF($C430="","",T430*W430/100)</f>
        <v/>
      </c>
      <c r="Y430" s="8">
        <f>IF($C430="","",T430-X430)</f>
        <v/>
      </c>
      <c r="Z430" s="8">
        <f>IF($C430="","",Y430-M430)</f>
        <v/>
      </c>
      <c r="AD430" s="8" t="n"/>
      <c r="AG430" s="14" t="n"/>
      <c r="AI430">
        <f>IF($C430="","",IF(COUNTIF($C$2:$C430,$C430)=1,1,0))</f>
        <v/>
      </c>
      <c r="AJ430">
        <f>IF($AI430=1,SUMPRODUCT(--($AM$2:$AM$7001&lt;$AM430))+1,"")</f>
        <v/>
      </c>
      <c r="AK430">
        <f>IF($C430="","",IF(OR($P430=TRUE(),$P430="TRUE"),1,0))</f>
        <v/>
      </c>
      <c r="AL430">
        <f>IF($C430="","",IF(AND($V430="Yes",SUMPRODUCT((LEN(Settings!$F$6:$F$13)&gt;0)*ISNUMBER(SEARCH(Settings!$F$6:$F$13,$O430)))=0),1,0))</f>
        <v/>
      </c>
      <c r="AM430">
        <f>IF($AI430=1,IFERROR(IF(VALUE($C430)&lt;100000000,VALUE($C430),1000000000),IFERROR(IF(VALUE(MID($C430,2,20))&lt;100000000,VALUE(MID($C430,2,20)),1000000000),1000000000))+ROW()/100000,"")</f>
        <v/>
      </c>
    </row>
    <row r="431">
      <c r="E431" s="14" t="n"/>
      <c r="M431" s="8">
        <f>IF($C431="","",L431*T431/100)</f>
        <v/>
      </c>
      <c r="S431" s="8" t="n"/>
      <c r="T431" s="8" t="n"/>
      <c r="W431">
        <f>IF($C431="","",IF($AL431=1,0,IF($AK431=1,Settings!$C$6,Settings!$C$7))*100)</f>
        <v/>
      </c>
      <c r="X431" s="8">
        <f>IF($C431="","",T431*W431/100)</f>
        <v/>
      </c>
      <c r="Y431" s="8">
        <f>IF($C431="","",T431-X431)</f>
        <v/>
      </c>
      <c r="Z431" s="8">
        <f>IF($C431="","",Y431-M431)</f>
        <v/>
      </c>
      <c r="AD431" s="8" t="n"/>
      <c r="AG431" s="14" t="n"/>
      <c r="AI431">
        <f>IF($C431="","",IF(COUNTIF($C$2:$C431,$C431)=1,1,0))</f>
        <v/>
      </c>
      <c r="AJ431">
        <f>IF($AI431=1,SUMPRODUCT(--($AM$2:$AM$7001&lt;$AM431))+1,"")</f>
        <v/>
      </c>
      <c r="AK431">
        <f>IF($C431="","",IF(OR($P431=TRUE(),$P431="TRUE"),1,0))</f>
        <v/>
      </c>
      <c r="AL431">
        <f>IF($C431="","",IF(AND($V431="Yes",SUMPRODUCT((LEN(Settings!$F$6:$F$13)&gt;0)*ISNUMBER(SEARCH(Settings!$F$6:$F$13,$O431)))=0),1,0))</f>
        <v/>
      </c>
      <c r="AM431">
        <f>IF($AI431=1,IFERROR(IF(VALUE($C431)&lt;100000000,VALUE($C431),1000000000),IFERROR(IF(VALUE(MID($C431,2,20))&lt;100000000,VALUE(MID($C431,2,20)),1000000000),1000000000))+ROW()/100000,"")</f>
        <v/>
      </c>
    </row>
    <row r="432">
      <c r="E432" s="14" t="n"/>
      <c r="M432" s="8">
        <f>IF($C432="","",L432*T432/100)</f>
        <v/>
      </c>
      <c r="S432" s="8" t="n"/>
      <c r="T432" s="8" t="n"/>
      <c r="W432">
        <f>IF($C432="","",IF($AL432=1,0,IF($AK432=1,Settings!$C$6,Settings!$C$7))*100)</f>
        <v/>
      </c>
      <c r="X432" s="8">
        <f>IF($C432="","",T432*W432/100)</f>
        <v/>
      </c>
      <c r="Y432" s="8">
        <f>IF($C432="","",T432-X432)</f>
        <v/>
      </c>
      <c r="Z432" s="8">
        <f>IF($C432="","",Y432-M432)</f>
        <v/>
      </c>
      <c r="AD432" s="8" t="n"/>
      <c r="AG432" s="14" t="n"/>
      <c r="AI432">
        <f>IF($C432="","",IF(COUNTIF($C$2:$C432,$C432)=1,1,0))</f>
        <v/>
      </c>
      <c r="AJ432">
        <f>IF($AI432=1,SUMPRODUCT(--($AM$2:$AM$7001&lt;$AM432))+1,"")</f>
        <v/>
      </c>
      <c r="AK432">
        <f>IF($C432="","",IF(OR($P432=TRUE(),$P432="TRUE"),1,0))</f>
        <v/>
      </c>
      <c r="AL432">
        <f>IF($C432="","",IF(AND($V432="Yes",SUMPRODUCT((LEN(Settings!$F$6:$F$13)&gt;0)*ISNUMBER(SEARCH(Settings!$F$6:$F$13,$O432)))=0),1,0))</f>
        <v/>
      </c>
      <c r="AM432">
        <f>IF($AI432=1,IFERROR(IF(VALUE($C432)&lt;100000000,VALUE($C432),1000000000),IFERROR(IF(VALUE(MID($C432,2,20))&lt;100000000,VALUE(MID($C432,2,20)),1000000000),1000000000))+ROW()/100000,"")</f>
        <v/>
      </c>
    </row>
    <row r="433">
      <c r="E433" s="14" t="n"/>
      <c r="M433" s="8">
        <f>IF($C433="","",L433*T433/100)</f>
        <v/>
      </c>
      <c r="S433" s="8" t="n"/>
      <c r="T433" s="8" t="n"/>
      <c r="W433">
        <f>IF($C433="","",IF($AL433=1,0,IF($AK433=1,Settings!$C$6,Settings!$C$7))*100)</f>
        <v/>
      </c>
      <c r="X433" s="8">
        <f>IF($C433="","",T433*W433/100)</f>
        <v/>
      </c>
      <c r="Y433" s="8">
        <f>IF($C433="","",T433-X433)</f>
        <v/>
      </c>
      <c r="Z433" s="8">
        <f>IF($C433="","",Y433-M433)</f>
        <v/>
      </c>
      <c r="AD433" s="8" t="n"/>
      <c r="AG433" s="14" t="n"/>
      <c r="AI433">
        <f>IF($C433="","",IF(COUNTIF($C$2:$C433,$C433)=1,1,0))</f>
        <v/>
      </c>
      <c r="AJ433">
        <f>IF($AI433=1,SUMPRODUCT(--($AM$2:$AM$7001&lt;$AM433))+1,"")</f>
        <v/>
      </c>
      <c r="AK433">
        <f>IF($C433="","",IF(OR($P433=TRUE(),$P433="TRUE"),1,0))</f>
        <v/>
      </c>
      <c r="AL433">
        <f>IF($C433="","",IF(AND($V433="Yes",SUMPRODUCT((LEN(Settings!$F$6:$F$13)&gt;0)*ISNUMBER(SEARCH(Settings!$F$6:$F$13,$O433)))=0),1,0))</f>
        <v/>
      </c>
      <c r="AM433">
        <f>IF($AI433=1,IFERROR(IF(VALUE($C433)&lt;100000000,VALUE($C433),1000000000),IFERROR(IF(VALUE(MID($C433,2,20))&lt;100000000,VALUE(MID($C433,2,20)),1000000000),1000000000))+ROW()/100000,"")</f>
        <v/>
      </c>
    </row>
    <row r="434">
      <c r="E434" s="14" t="n"/>
      <c r="M434" s="8">
        <f>IF($C434="","",L434*T434/100)</f>
        <v/>
      </c>
      <c r="S434" s="8" t="n"/>
      <c r="T434" s="8" t="n"/>
      <c r="W434">
        <f>IF($C434="","",IF($AL434=1,0,IF($AK434=1,Settings!$C$6,Settings!$C$7))*100)</f>
        <v/>
      </c>
      <c r="X434" s="8">
        <f>IF($C434="","",T434*W434/100)</f>
        <v/>
      </c>
      <c r="Y434" s="8">
        <f>IF($C434="","",T434-X434)</f>
        <v/>
      </c>
      <c r="Z434" s="8">
        <f>IF($C434="","",Y434-M434)</f>
        <v/>
      </c>
      <c r="AD434" s="8" t="n"/>
      <c r="AG434" s="14" t="n"/>
      <c r="AI434">
        <f>IF($C434="","",IF(COUNTIF($C$2:$C434,$C434)=1,1,0))</f>
        <v/>
      </c>
      <c r="AJ434">
        <f>IF($AI434=1,SUMPRODUCT(--($AM$2:$AM$7001&lt;$AM434))+1,"")</f>
        <v/>
      </c>
      <c r="AK434">
        <f>IF($C434="","",IF(OR($P434=TRUE(),$P434="TRUE"),1,0))</f>
        <v/>
      </c>
      <c r="AL434">
        <f>IF($C434="","",IF(AND($V434="Yes",SUMPRODUCT((LEN(Settings!$F$6:$F$13)&gt;0)*ISNUMBER(SEARCH(Settings!$F$6:$F$13,$O434)))=0),1,0))</f>
        <v/>
      </c>
      <c r="AM434">
        <f>IF($AI434=1,IFERROR(IF(VALUE($C434)&lt;100000000,VALUE($C434),1000000000),IFERROR(IF(VALUE(MID($C434,2,20))&lt;100000000,VALUE(MID($C434,2,20)),1000000000),1000000000))+ROW()/100000,"")</f>
        <v/>
      </c>
    </row>
    <row r="435">
      <c r="E435" s="14" t="n"/>
      <c r="M435" s="8">
        <f>IF($C435="","",L435*T435/100)</f>
        <v/>
      </c>
      <c r="S435" s="8" t="n"/>
      <c r="T435" s="8" t="n"/>
      <c r="W435">
        <f>IF($C435="","",IF($AL435=1,0,IF($AK435=1,Settings!$C$6,Settings!$C$7))*100)</f>
        <v/>
      </c>
      <c r="X435" s="8">
        <f>IF($C435="","",T435*W435/100)</f>
        <v/>
      </c>
      <c r="Y435" s="8">
        <f>IF($C435="","",T435-X435)</f>
        <v/>
      </c>
      <c r="Z435" s="8">
        <f>IF($C435="","",Y435-M435)</f>
        <v/>
      </c>
      <c r="AD435" s="8" t="n"/>
      <c r="AG435" s="14" t="n"/>
      <c r="AI435">
        <f>IF($C435="","",IF(COUNTIF($C$2:$C435,$C435)=1,1,0))</f>
        <v/>
      </c>
      <c r="AJ435">
        <f>IF($AI435=1,SUMPRODUCT(--($AM$2:$AM$7001&lt;$AM435))+1,"")</f>
        <v/>
      </c>
      <c r="AK435">
        <f>IF($C435="","",IF(OR($P435=TRUE(),$P435="TRUE"),1,0))</f>
        <v/>
      </c>
      <c r="AL435">
        <f>IF($C435="","",IF(AND($V435="Yes",SUMPRODUCT((LEN(Settings!$F$6:$F$13)&gt;0)*ISNUMBER(SEARCH(Settings!$F$6:$F$13,$O435)))=0),1,0))</f>
        <v/>
      </c>
      <c r="AM435">
        <f>IF($AI435=1,IFERROR(IF(VALUE($C435)&lt;100000000,VALUE($C435),1000000000),IFERROR(IF(VALUE(MID($C435,2,20))&lt;100000000,VALUE(MID($C435,2,20)),1000000000),1000000000))+ROW()/100000,"")</f>
        <v/>
      </c>
    </row>
    <row r="436">
      <c r="E436" s="14" t="n"/>
      <c r="M436" s="8">
        <f>IF($C436="","",L436*T436/100)</f>
        <v/>
      </c>
      <c r="S436" s="8" t="n"/>
      <c r="T436" s="8" t="n"/>
      <c r="W436">
        <f>IF($C436="","",IF($AL436=1,0,IF($AK436=1,Settings!$C$6,Settings!$C$7))*100)</f>
        <v/>
      </c>
      <c r="X436" s="8">
        <f>IF($C436="","",T436*W436/100)</f>
        <v/>
      </c>
      <c r="Y436" s="8">
        <f>IF($C436="","",T436-X436)</f>
        <v/>
      </c>
      <c r="Z436" s="8">
        <f>IF($C436="","",Y436-M436)</f>
        <v/>
      </c>
      <c r="AD436" s="8" t="n"/>
      <c r="AG436" s="14" t="n"/>
      <c r="AI436">
        <f>IF($C436="","",IF(COUNTIF($C$2:$C436,$C436)=1,1,0))</f>
        <v/>
      </c>
      <c r="AJ436">
        <f>IF($AI436=1,SUMPRODUCT(--($AM$2:$AM$7001&lt;$AM436))+1,"")</f>
        <v/>
      </c>
      <c r="AK436">
        <f>IF($C436="","",IF(OR($P436=TRUE(),$P436="TRUE"),1,0))</f>
        <v/>
      </c>
      <c r="AL436">
        <f>IF($C436="","",IF(AND($V436="Yes",SUMPRODUCT((LEN(Settings!$F$6:$F$13)&gt;0)*ISNUMBER(SEARCH(Settings!$F$6:$F$13,$O436)))=0),1,0))</f>
        <v/>
      </c>
      <c r="AM436">
        <f>IF($AI436=1,IFERROR(IF(VALUE($C436)&lt;100000000,VALUE($C436),1000000000),IFERROR(IF(VALUE(MID($C436,2,20))&lt;100000000,VALUE(MID($C436,2,20)),1000000000),1000000000))+ROW()/100000,"")</f>
        <v/>
      </c>
    </row>
    <row r="437">
      <c r="E437" s="14" t="n"/>
      <c r="M437" s="8">
        <f>IF($C437="","",L437*T437/100)</f>
        <v/>
      </c>
      <c r="S437" s="8" t="n"/>
      <c r="T437" s="8" t="n"/>
      <c r="W437">
        <f>IF($C437="","",IF($AL437=1,0,IF($AK437=1,Settings!$C$6,Settings!$C$7))*100)</f>
        <v/>
      </c>
      <c r="X437" s="8">
        <f>IF($C437="","",T437*W437/100)</f>
        <v/>
      </c>
      <c r="Y437" s="8">
        <f>IF($C437="","",T437-X437)</f>
        <v/>
      </c>
      <c r="Z437" s="8">
        <f>IF($C437="","",Y437-M437)</f>
        <v/>
      </c>
      <c r="AD437" s="8" t="n"/>
      <c r="AG437" s="14" t="n"/>
      <c r="AI437">
        <f>IF($C437="","",IF(COUNTIF($C$2:$C437,$C437)=1,1,0))</f>
        <v/>
      </c>
      <c r="AJ437">
        <f>IF($AI437=1,SUMPRODUCT(--($AM$2:$AM$7001&lt;$AM437))+1,"")</f>
        <v/>
      </c>
      <c r="AK437">
        <f>IF($C437="","",IF(OR($P437=TRUE(),$P437="TRUE"),1,0))</f>
        <v/>
      </c>
      <c r="AL437">
        <f>IF($C437="","",IF(AND($V437="Yes",SUMPRODUCT((LEN(Settings!$F$6:$F$13)&gt;0)*ISNUMBER(SEARCH(Settings!$F$6:$F$13,$O437)))=0),1,0))</f>
        <v/>
      </c>
      <c r="AM437">
        <f>IF($AI437=1,IFERROR(IF(VALUE($C437)&lt;100000000,VALUE($C437),1000000000),IFERROR(IF(VALUE(MID($C437,2,20))&lt;100000000,VALUE(MID($C437,2,20)),1000000000),1000000000))+ROW()/100000,"")</f>
        <v/>
      </c>
    </row>
    <row r="438">
      <c r="E438" s="14" t="n"/>
      <c r="M438" s="8">
        <f>IF($C438="","",L438*T438/100)</f>
        <v/>
      </c>
      <c r="S438" s="8" t="n"/>
      <c r="T438" s="8" t="n"/>
      <c r="W438">
        <f>IF($C438="","",IF($AL438=1,0,IF($AK438=1,Settings!$C$6,Settings!$C$7))*100)</f>
        <v/>
      </c>
      <c r="X438" s="8">
        <f>IF($C438="","",T438*W438/100)</f>
        <v/>
      </c>
      <c r="Y438" s="8">
        <f>IF($C438="","",T438-X438)</f>
        <v/>
      </c>
      <c r="Z438" s="8">
        <f>IF($C438="","",Y438-M438)</f>
        <v/>
      </c>
      <c r="AD438" s="8" t="n"/>
      <c r="AG438" s="14" t="n"/>
      <c r="AI438">
        <f>IF($C438="","",IF(COUNTIF($C$2:$C438,$C438)=1,1,0))</f>
        <v/>
      </c>
      <c r="AJ438">
        <f>IF($AI438=1,SUMPRODUCT(--($AM$2:$AM$7001&lt;$AM438))+1,"")</f>
        <v/>
      </c>
      <c r="AK438">
        <f>IF($C438="","",IF(OR($P438=TRUE(),$P438="TRUE"),1,0))</f>
        <v/>
      </c>
      <c r="AL438">
        <f>IF($C438="","",IF(AND($V438="Yes",SUMPRODUCT((LEN(Settings!$F$6:$F$13)&gt;0)*ISNUMBER(SEARCH(Settings!$F$6:$F$13,$O438)))=0),1,0))</f>
        <v/>
      </c>
      <c r="AM438">
        <f>IF($AI438=1,IFERROR(IF(VALUE($C438)&lt;100000000,VALUE($C438),1000000000),IFERROR(IF(VALUE(MID($C438,2,20))&lt;100000000,VALUE(MID($C438,2,20)),1000000000),1000000000))+ROW()/100000,"")</f>
        <v/>
      </c>
    </row>
    <row r="439">
      <c r="E439" s="14" t="n"/>
      <c r="M439" s="8">
        <f>IF($C439="","",L439*T439/100)</f>
        <v/>
      </c>
      <c r="S439" s="8" t="n"/>
      <c r="T439" s="8" t="n"/>
      <c r="W439">
        <f>IF($C439="","",IF($AL439=1,0,IF($AK439=1,Settings!$C$6,Settings!$C$7))*100)</f>
        <v/>
      </c>
      <c r="X439" s="8">
        <f>IF($C439="","",T439*W439/100)</f>
        <v/>
      </c>
      <c r="Y439" s="8">
        <f>IF($C439="","",T439-X439)</f>
        <v/>
      </c>
      <c r="Z439" s="8">
        <f>IF($C439="","",Y439-M439)</f>
        <v/>
      </c>
      <c r="AD439" s="8" t="n"/>
      <c r="AG439" s="14" t="n"/>
      <c r="AI439">
        <f>IF($C439="","",IF(COUNTIF($C$2:$C439,$C439)=1,1,0))</f>
        <v/>
      </c>
      <c r="AJ439">
        <f>IF($AI439=1,SUMPRODUCT(--($AM$2:$AM$7001&lt;$AM439))+1,"")</f>
        <v/>
      </c>
      <c r="AK439">
        <f>IF($C439="","",IF(OR($P439=TRUE(),$P439="TRUE"),1,0))</f>
        <v/>
      </c>
      <c r="AL439">
        <f>IF($C439="","",IF(AND($V439="Yes",SUMPRODUCT((LEN(Settings!$F$6:$F$13)&gt;0)*ISNUMBER(SEARCH(Settings!$F$6:$F$13,$O439)))=0),1,0))</f>
        <v/>
      </c>
      <c r="AM439">
        <f>IF($AI439=1,IFERROR(IF(VALUE($C439)&lt;100000000,VALUE($C439),1000000000),IFERROR(IF(VALUE(MID($C439,2,20))&lt;100000000,VALUE(MID($C439,2,20)),1000000000),1000000000))+ROW()/100000,"")</f>
        <v/>
      </c>
    </row>
    <row r="440">
      <c r="E440" s="14" t="n"/>
      <c r="M440" s="8">
        <f>IF($C440="","",L440*T440/100)</f>
        <v/>
      </c>
      <c r="S440" s="8" t="n"/>
      <c r="T440" s="8" t="n"/>
      <c r="W440">
        <f>IF($C440="","",IF($AL440=1,0,IF($AK440=1,Settings!$C$6,Settings!$C$7))*100)</f>
        <v/>
      </c>
      <c r="X440" s="8">
        <f>IF($C440="","",T440*W440/100)</f>
        <v/>
      </c>
      <c r="Y440" s="8">
        <f>IF($C440="","",T440-X440)</f>
        <v/>
      </c>
      <c r="Z440" s="8">
        <f>IF($C440="","",Y440-M440)</f>
        <v/>
      </c>
      <c r="AD440" s="8" t="n"/>
      <c r="AG440" s="14" t="n"/>
      <c r="AI440">
        <f>IF($C440="","",IF(COUNTIF($C$2:$C440,$C440)=1,1,0))</f>
        <v/>
      </c>
      <c r="AJ440">
        <f>IF($AI440=1,SUMPRODUCT(--($AM$2:$AM$7001&lt;$AM440))+1,"")</f>
        <v/>
      </c>
      <c r="AK440">
        <f>IF($C440="","",IF(OR($P440=TRUE(),$P440="TRUE"),1,0))</f>
        <v/>
      </c>
      <c r="AL440">
        <f>IF($C440="","",IF(AND($V440="Yes",SUMPRODUCT((LEN(Settings!$F$6:$F$13)&gt;0)*ISNUMBER(SEARCH(Settings!$F$6:$F$13,$O440)))=0),1,0))</f>
        <v/>
      </c>
      <c r="AM440">
        <f>IF($AI440=1,IFERROR(IF(VALUE($C440)&lt;100000000,VALUE($C440),1000000000),IFERROR(IF(VALUE(MID($C440,2,20))&lt;100000000,VALUE(MID($C440,2,20)),1000000000),1000000000))+ROW()/100000,"")</f>
        <v/>
      </c>
    </row>
    <row r="441">
      <c r="E441" s="14" t="n"/>
      <c r="M441" s="8">
        <f>IF($C441="","",L441*T441/100)</f>
        <v/>
      </c>
      <c r="S441" s="8" t="n"/>
      <c r="T441" s="8" t="n"/>
      <c r="W441">
        <f>IF($C441="","",IF($AL441=1,0,IF($AK441=1,Settings!$C$6,Settings!$C$7))*100)</f>
        <v/>
      </c>
      <c r="X441" s="8">
        <f>IF($C441="","",T441*W441/100)</f>
        <v/>
      </c>
      <c r="Y441" s="8">
        <f>IF($C441="","",T441-X441)</f>
        <v/>
      </c>
      <c r="Z441" s="8">
        <f>IF($C441="","",Y441-M441)</f>
        <v/>
      </c>
      <c r="AD441" s="8" t="n"/>
      <c r="AG441" s="14" t="n"/>
      <c r="AI441">
        <f>IF($C441="","",IF(COUNTIF($C$2:$C441,$C441)=1,1,0))</f>
        <v/>
      </c>
      <c r="AJ441">
        <f>IF($AI441=1,SUMPRODUCT(--($AM$2:$AM$7001&lt;$AM441))+1,"")</f>
        <v/>
      </c>
      <c r="AK441">
        <f>IF($C441="","",IF(OR($P441=TRUE(),$P441="TRUE"),1,0))</f>
        <v/>
      </c>
      <c r="AL441">
        <f>IF($C441="","",IF(AND($V441="Yes",SUMPRODUCT((LEN(Settings!$F$6:$F$13)&gt;0)*ISNUMBER(SEARCH(Settings!$F$6:$F$13,$O441)))=0),1,0))</f>
        <v/>
      </c>
      <c r="AM441">
        <f>IF($AI441=1,IFERROR(IF(VALUE($C441)&lt;100000000,VALUE($C441),1000000000),IFERROR(IF(VALUE(MID($C441,2,20))&lt;100000000,VALUE(MID($C441,2,20)),1000000000),1000000000))+ROW()/100000,"")</f>
        <v/>
      </c>
    </row>
    <row r="442">
      <c r="E442" s="14" t="n"/>
      <c r="M442" s="8">
        <f>IF($C442="","",L442*T442/100)</f>
        <v/>
      </c>
      <c r="S442" s="8" t="n"/>
      <c r="T442" s="8" t="n"/>
      <c r="W442">
        <f>IF($C442="","",IF($AL442=1,0,IF($AK442=1,Settings!$C$6,Settings!$C$7))*100)</f>
        <v/>
      </c>
      <c r="X442" s="8">
        <f>IF($C442="","",T442*W442/100)</f>
        <v/>
      </c>
      <c r="Y442" s="8">
        <f>IF($C442="","",T442-X442)</f>
        <v/>
      </c>
      <c r="Z442" s="8">
        <f>IF($C442="","",Y442-M442)</f>
        <v/>
      </c>
      <c r="AD442" s="8" t="n"/>
      <c r="AG442" s="14" t="n"/>
      <c r="AI442">
        <f>IF($C442="","",IF(COUNTIF($C$2:$C442,$C442)=1,1,0))</f>
        <v/>
      </c>
      <c r="AJ442">
        <f>IF($AI442=1,SUMPRODUCT(--($AM$2:$AM$7001&lt;$AM442))+1,"")</f>
        <v/>
      </c>
      <c r="AK442">
        <f>IF($C442="","",IF(OR($P442=TRUE(),$P442="TRUE"),1,0))</f>
        <v/>
      </c>
      <c r="AL442">
        <f>IF($C442="","",IF(AND($V442="Yes",SUMPRODUCT((LEN(Settings!$F$6:$F$13)&gt;0)*ISNUMBER(SEARCH(Settings!$F$6:$F$13,$O442)))=0),1,0))</f>
        <v/>
      </c>
      <c r="AM442">
        <f>IF($AI442=1,IFERROR(IF(VALUE($C442)&lt;100000000,VALUE($C442),1000000000),IFERROR(IF(VALUE(MID($C442,2,20))&lt;100000000,VALUE(MID($C442,2,20)),1000000000),1000000000))+ROW()/100000,"")</f>
        <v/>
      </c>
    </row>
    <row r="443">
      <c r="E443" s="14" t="n"/>
      <c r="M443" s="8">
        <f>IF($C443="","",L443*T443/100)</f>
        <v/>
      </c>
      <c r="S443" s="8" t="n"/>
      <c r="T443" s="8" t="n"/>
      <c r="W443">
        <f>IF($C443="","",IF($AL443=1,0,IF($AK443=1,Settings!$C$6,Settings!$C$7))*100)</f>
        <v/>
      </c>
      <c r="X443" s="8">
        <f>IF($C443="","",T443*W443/100)</f>
        <v/>
      </c>
      <c r="Y443" s="8">
        <f>IF($C443="","",T443-X443)</f>
        <v/>
      </c>
      <c r="Z443" s="8">
        <f>IF($C443="","",Y443-M443)</f>
        <v/>
      </c>
      <c r="AD443" s="8" t="n"/>
      <c r="AG443" s="14" t="n"/>
      <c r="AI443">
        <f>IF($C443="","",IF(COUNTIF($C$2:$C443,$C443)=1,1,0))</f>
        <v/>
      </c>
      <c r="AJ443">
        <f>IF($AI443=1,SUMPRODUCT(--($AM$2:$AM$7001&lt;$AM443))+1,"")</f>
        <v/>
      </c>
      <c r="AK443">
        <f>IF($C443="","",IF(OR($P443=TRUE(),$P443="TRUE"),1,0))</f>
        <v/>
      </c>
      <c r="AL443">
        <f>IF($C443="","",IF(AND($V443="Yes",SUMPRODUCT((LEN(Settings!$F$6:$F$13)&gt;0)*ISNUMBER(SEARCH(Settings!$F$6:$F$13,$O443)))=0),1,0))</f>
        <v/>
      </c>
      <c r="AM443">
        <f>IF($AI443=1,IFERROR(IF(VALUE($C443)&lt;100000000,VALUE($C443),1000000000),IFERROR(IF(VALUE(MID($C443,2,20))&lt;100000000,VALUE(MID($C443,2,20)),1000000000),1000000000))+ROW()/100000,"")</f>
        <v/>
      </c>
    </row>
    <row r="444">
      <c r="E444" s="14" t="n"/>
      <c r="M444" s="8">
        <f>IF($C444="","",L444*T444/100)</f>
        <v/>
      </c>
      <c r="S444" s="8" t="n"/>
      <c r="T444" s="8" t="n"/>
      <c r="W444">
        <f>IF($C444="","",IF($AL444=1,0,IF($AK444=1,Settings!$C$6,Settings!$C$7))*100)</f>
        <v/>
      </c>
      <c r="X444" s="8">
        <f>IF($C444="","",T444*W444/100)</f>
        <v/>
      </c>
      <c r="Y444" s="8">
        <f>IF($C444="","",T444-X444)</f>
        <v/>
      </c>
      <c r="Z444" s="8">
        <f>IF($C444="","",Y444-M444)</f>
        <v/>
      </c>
      <c r="AD444" s="8" t="n"/>
      <c r="AG444" s="14" t="n"/>
      <c r="AI444">
        <f>IF($C444="","",IF(COUNTIF($C$2:$C444,$C444)=1,1,0))</f>
        <v/>
      </c>
      <c r="AJ444">
        <f>IF($AI444=1,SUMPRODUCT(--($AM$2:$AM$7001&lt;$AM444))+1,"")</f>
        <v/>
      </c>
      <c r="AK444">
        <f>IF($C444="","",IF(OR($P444=TRUE(),$P444="TRUE"),1,0))</f>
        <v/>
      </c>
      <c r="AL444">
        <f>IF($C444="","",IF(AND($V444="Yes",SUMPRODUCT((LEN(Settings!$F$6:$F$13)&gt;0)*ISNUMBER(SEARCH(Settings!$F$6:$F$13,$O444)))=0),1,0))</f>
        <v/>
      </c>
      <c r="AM444">
        <f>IF($AI444=1,IFERROR(IF(VALUE($C444)&lt;100000000,VALUE($C444),1000000000),IFERROR(IF(VALUE(MID($C444,2,20))&lt;100000000,VALUE(MID($C444,2,20)),1000000000),1000000000))+ROW()/100000,"")</f>
        <v/>
      </c>
    </row>
    <row r="445">
      <c r="E445" s="14" t="n"/>
      <c r="M445" s="8">
        <f>IF($C445="","",L445*T445/100)</f>
        <v/>
      </c>
      <c r="S445" s="8" t="n"/>
      <c r="T445" s="8" t="n"/>
      <c r="W445">
        <f>IF($C445="","",IF($AL445=1,0,IF($AK445=1,Settings!$C$6,Settings!$C$7))*100)</f>
        <v/>
      </c>
      <c r="X445" s="8">
        <f>IF($C445="","",T445*W445/100)</f>
        <v/>
      </c>
      <c r="Y445" s="8">
        <f>IF($C445="","",T445-X445)</f>
        <v/>
      </c>
      <c r="Z445" s="8">
        <f>IF($C445="","",Y445-M445)</f>
        <v/>
      </c>
      <c r="AD445" s="8" t="n"/>
      <c r="AG445" s="14" t="n"/>
      <c r="AI445">
        <f>IF($C445="","",IF(COUNTIF($C$2:$C445,$C445)=1,1,0))</f>
        <v/>
      </c>
      <c r="AJ445">
        <f>IF($AI445=1,SUMPRODUCT(--($AM$2:$AM$7001&lt;$AM445))+1,"")</f>
        <v/>
      </c>
      <c r="AK445">
        <f>IF($C445="","",IF(OR($P445=TRUE(),$P445="TRUE"),1,0))</f>
        <v/>
      </c>
      <c r="AL445">
        <f>IF($C445="","",IF(AND($V445="Yes",SUMPRODUCT((LEN(Settings!$F$6:$F$13)&gt;0)*ISNUMBER(SEARCH(Settings!$F$6:$F$13,$O445)))=0),1,0))</f>
        <v/>
      </c>
      <c r="AM445">
        <f>IF($AI445=1,IFERROR(IF(VALUE($C445)&lt;100000000,VALUE($C445),1000000000),IFERROR(IF(VALUE(MID($C445,2,20))&lt;100000000,VALUE(MID($C445,2,20)),1000000000),1000000000))+ROW()/100000,"")</f>
        <v/>
      </c>
    </row>
    <row r="446">
      <c r="E446" s="14" t="n"/>
      <c r="M446" s="8">
        <f>IF($C446="","",L446*T446/100)</f>
        <v/>
      </c>
      <c r="S446" s="8" t="n"/>
      <c r="T446" s="8" t="n"/>
      <c r="W446">
        <f>IF($C446="","",IF($AL446=1,0,IF($AK446=1,Settings!$C$6,Settings!$C$7))*100)</f>
        <v/>
      </c>
      <c r="X446" s="8">
        <f>IF($C446="","",T446*W446/100)</f>
        <v/>
      </c>
      <c r="Y446" s="8">
        <f>IF($C446="","",T446-X446)</f>
        <v/>
      </c>
      <c r="Z446" s="8">
        <f>IF($C446="","",Y446-M446)</f>
        <v/>
      </c>
      <c r="AD446" s="8" t="n"/>
      <c r="AG446" s="14" t="n"/>
      <c r="AI446">
        <f>IF($C446="","",IF(COUNTIF($C$2:$C446,$C446)=1,1,0))</f>
        <v/>
      </c>
      <c r="AJ446">
        <f>IF($AI446=1,SUMPRODUCT(--($AM$2:$AM$7001&lt;$AM446))+1,"")</f>
        <v/>
      </c>
      <c r="AK446">
        <f>IF($C446="","",IF(OR($P446=TRUE(),$P446="TRUE"),1,0))</f>
        <v/>
      </c>
      <c r="AL446">
        <f>IF($C446="","",IF(AND($V446="Yes",SUMPRODUCT((LEN(Settings!$F$6:$F$13)&gt;0)*ISNUMBER(SEARCH(Settings!$F$6:$F$13,$O446)))=0),1,0))</f>
        <v/>
      </c>
      <c r="AM446">
        <f>IF($AI446=1,IFERROR(IF(VALUE($C446)&lt;100000000,VALUE($C446),1000000000),IFERROR(IF(VALUE(MID($C446,2,20))&lt;100000000,VALUE(MID($C446,2,20)),1000000000),1000000000))+ROW()/100000,"")</f>
        <v/>
      </c>
    </row>
    <row r="447">
      <c r="E447" s="14" t="n"/>
      <c r="M447" s="8">
        <f>IF($C447="","",L447*T447/100)</f>
        <v/>
      </c>
      <c r="S447" s="8" t="n"/>
      <c r="T447" s="8" t="n"/>
      <c r="W447">
        <f>IF($C447="","",IF($AL447=1,0,IF($AK447=1,Settings!$C$6,Settings!$C$7))*100)</f>
        <v/>
      </c>
      <c r="X447" s="8">
        <f>IF($C447="","",T447*W447/100)</f>
        <v/>
      </c>
      <c r="Y447" s="8">
        <f>IF($C447="","",T447-X447)</f>
        <v/>
      </c>
      <c r="Z447" s="8">
        <f>IF($C447="","",Y447-M447)</f>
        <v/>
      </c>
      <c r="AD447" s="8" t="n"/>
      <c r="AG447" s="14" t="n"/>
      <c r="AI447">
        <f>IF($C447="","",IF(COUNTIF($C$2:$C447,$C447)=1,1,0))</f>
        <v/>
      </c>
      <c r="AJ447">
        <f>IF($AI447=1,SUMPRODUCT(--($AM$2:$AM$7001&lt;$AM447))+1,"")</f>
        <v/>
      </c>
      <c r="AK447">
        <f>IF($C447="","",IF(OR($P447=TRUE(),$P447="TRUE"),1,0))</f>
        <v/>
      </c>
      <c r="AL447">
        <f>IF($C447="","",IF(AND($V447="Yes",SUMPRODUCT((LEN(Settings!$F$6:$F$13)&gt;0)*ISNUMBER(SEARCH(Settings!$F$6:$F$13,$O447)))=0),1,0))</f>
        <v/>
      </c>
      <c r="AM447">
        <f>IF($AI447=1,IFERROR(IF(VALUE($C447)&lt;100000000,VALUE($C447),1000000000),IFERROR(IF(VALUE(MID($C447,2,20))&lt;100000000,VALUE(MID($C447,2,20)),1000000000),1000000000))+ROW()/100000,"")</f>
        <v/>
      </c>
    </row>
    <row r="448">
      <c r="E448" s="14" t="n"/>
      <c r="M448" s="8">
        <f>IF($C448="","",L448*T448/100)</f>
        <v/>
      </c>
      <c r="S448" s="8" t="n"/>
      <c r="T448" s="8" t="n"/>
      <c r="W448">
        <f>IF($C448="","",IF($AL448=1,0,IF($AK448=1,Settings!$C$6,Settings!$C$7))*100)</f>
        <v/>
      </c>
      <c r="X448" s="8">
        <f>IF($C448="","",T448*W448/100)</f>
        <v/>
      </c>
      <c r="Y448" s="8">
        <f>IF($C448="","",T448-X448)</f>
        <v/>
      </c>
      <c r="Z448" s="8">
        <f>IF($C448="","",Y448-M448)</f>
        <v/>
      </c>
      <c r="AD448" s="8" t="n"/>
      <c r="AG448" s="14" t="n"/>
      <c r="AI448">
        <f>IF($C448="","",IF(COUNTIF($C$2:$C448,$C448)=1,1,0))</f>
        <v/>
      </c>
      <c r="AJ448">
        <f>IF($AI448=1,SUMPRODUCT(--($AM$2:$AM$7001&lt;$AM448))+1,"")</f>
        <v/>
      </c>
      <c r="AK448">
        <f>IF($C448="","",IF(OR($P448=TRUE(),$P448="TRUE"),1,0))</f>
        <v/>
      </c>
      <c r="AL448">
        <f>IF($C448="","",IF(AND($V448="Yes",SUMPRODUCT((LEN(Settings!$F$6:$F$13)&gt;0)*ISNUMBER(SEARCH(Settings!$F$6:$F$13,$O448)))=0),1,0))</f>
        <v/>
      </c>
      <c r="AM448">
        <f>IF($AI448=1,IFERROR(IF(VALUE($C448)&lt;100000000,VALUE($C448),1000000000),IFERROR(IF(VALUE(MID($C448,2,20))&lt;100000000,VALUE(MID($C448,2,20)),1000000000),1000000000))+ROW()/100000,"")</f>
        <v/>
      </c>
    </row>
    <row r="449">
      <c r="E449" s="14" t="n"/>
      <c r="M449" s="8">
        <f>IF($C449="","",L449*T449/100)</f>
        <v/>
      </c>
      <c r="S449" s="8" t="n"/>
      <c r="T449" s="8" t="n"/>
      <c r="W449">
        <f>IF($C449="","",IF($AL449=1,0,IF($AK449=1,Settings!$C$6,Settings!$C$7))*100)</f>
        <v/>
      </c>
      <c r="X449" s="8">
        <f>IF($C449="","",T449*W449/100)</f>
        <v/>
      </c>
      <c r="Y449" s="8">
        <f>IF($C449="","",T449-X449)</f>
        <v/>
      </c>
      <c r="Z449" s="8">
        <f>IF($C449="","",Y449-M449)</f>
        <v/>
      </c>
      <c r="AD449" s="8" t="n"/>
      <c r="AG449" s="14" t="n"/>
      <c r="AI449">
        <f>IF($C449="","",IF(COUNTIF($C$2:$C449,$C449)=1,1,0))</f>
        <v/>
      </c>
      <c r="AJ449">
        <f>IF($AI449=1,SUMPRODUCT(--($AM$2:$AM$7001&lt;$AM449))+1,"")</f>
        <v/>
      </c>
      <c r="AK449">
        <f>IF($C449="","",IF(OR($P449=TRUE(),$P449="TRUE"),1,0))</f>
        <v/>
      </c>
      <c r="AL449">
        <f>IF($C449="","",IF(AND($V449="Yes",SUMPRODUCT((LEN(Settings!$F$6:$F$13)&gt;0)*ISNUMBER(SEARCH(Settings!$F$6:$F$13,$O449)))=0),1,0))</f>
        <v/>
      </c>
      <c r="AM449">
        <f>IF($AI449=1,IFERROR(IF(VALUE($C449)&lt;100000000,VALUE($C449),1000000000),IFERROR(IF(VALUE(MID($C449,2,20))&lt;100000000,VALUE(MID($C449,2,20)),1000000000),1000000000))+ROW()/100000,"")</f>
        <v/>
      </c>
    </row>
    <row r="450">
      <c r="E450" s="14" t="n"/>
      <c r="M450" s="8">
        <f>IF($C450="","",L450*T450/100)</f>
        <v/>
      </c>
      <c r="S450" s="8" t="n"/>
      <c r="T450" s="8" t="n"/>
      <c r="W450">
        <f>IF($C450="","",IF($AL450=1,0,IF($AK450=1,Settings!$C$6,Settings!$C$7))*100)</f>
        <v/>
      </c>
      <c r="X450" s="8">
        <f>IF($C450="","",T450*W450/100)</f>
        <v/>
      </c>
      <c r="Y450" s="8">
        <f>IF($C450="","",T450-X450)</f>
        <v/>
      </c>
      <c r="Z450" s="8">
        <f>IF($C450="","",Y450-M450)</f>
        <v/>
      </c>
      <c r="AD450" s="8" t="n"/>
      <c r="AG450" s="14" t="n"/>
      <c r="AI450">
        <f>IF($C450="","",IF(COUNTIF($C$2:$C450,$C450)=1,1,0))</f>
        <v/>
      </c>
      <c r="AJ450">
        <f>IF($AI450=1,SUMPRODUCT(--($AM$2:$AM$7001&lt;$AM450))+1,"")</f>
        <v/>
      </c>
      <c r="AK450">
        <f>IF($C450="","",IF(OR($P450=TRUE(),$P450="TRUE"),1,0))</f>
        <v/>
      </c>
      <c r="AL450">
        <f>IF($C450="","",IF(AND($V450="Yes",SUMPRODUCT((LEN(Settings!$F$6:$F$13)&gt;0)*ISNUMBER(SEARCH(Settings!$F$6:$F$13,$O450)))=0),1,0))</f>
        <v/>
      </c>
      <c r="AM450">
        <f>IF($AI450=1,IFERROR(IF(VALUE($C450)&lt;100000000,VALUE($C450),1000000000),IFERROR(IF(VALUE(MID($C450,2,20))&lt;100000000,VALUE(MID($C450,2,20)),1000000000),1000000000))+ROW()/100000,"")</f>
        <v/>
      </c>
    </row>
    <row r="451">
      <c r="E451" s="14" t="n"/>
      <c r="M451" s="8">
        <f>IF($C451="","",L451*T451/100)</f>
        <v/>
      </c>
      <c r="S451" s="8" t="n"/>
      <c r="T451" s="8" t="n"/>
      <c r="W451">
        <f>IF($C451="","",IF($AL451=1,0,IF($AK451=1,Settings!$C$6,Settings!$C$7))*100)</f>
        <v/>
      </c>
      <c r="X451" s="8">
        <f>IF($C451="","",T451*W451/100)</f>
        <v/>
      </c>
      <c r="Y451" s="8">
        <f>IF($C451="","",T451-X451)</f>
        <v/>
      </c>
      <c r="Z451" s="8">
        <f>IF($C451="","",Y451-M451)</f>
        <v/>
      </c>
      <c r="AD451" s="8" t="n"/>
      <c r="AG451" s="14" t="n"/>
      <c r="AI451">
        <f>IF($C451="","",IF(COUNTIF($C$2:$C451,$C451)=1,1,0))</f>
        <v/>
      </c>
      <c r="AJ451">
        <f>IF($AI451=1,SUMPRODUCT(--($AM$2:$AM$7001&lt;$AM451))+1,"")</f>
        <v/>
      </c>
      <c r="AK451">
        <f>IF($C451="","",IF(OR($P451=TRUE(),$P451="TRUE"),1,0))</f>
        <v/>
      </c>
      <c r="AL451">
        <f>IF($C451="","",IF(AND($V451="Yes",SUMPRODUCT((LEN(Settings!$F$6:$F$13)&gt;0)*ISNUMBER(SEARCH(Settings!$F$6:$F$13,$O451)))=0),1,0))</f>
        <v/>
      </c>
      <c r="AM451">
        <f>IF($AI451=1,IFERROR(IF(VALUE($C451)&lt;100000000,VALUE($C451),1000000000),IFERROR(IF(VALUE(MID($C451,2,20))&lt;100000000,VALUE(MID($C451,2,20)),1000000000),1000000000))+ROW()/100000,"")</f>
        <v/>
      </c>
    </row>
    <row r="452">
      <c r="E452" s="14" t="n"/>
      <c r="M452" s="8">
        <f>IF($C452="","",L452*T452/100)</f>
        <v/>
      </c>
      <c r="S452" s="8" t="n"/>
      <c r="T452" s="8" t="n"/>
      <c r="W452">
        <f>IF($C452="","",IF($AL452=1,0,IF($AK452=1,Settings!$C$6,Settings!$C$7))*100)</f>
        <v/>
      </c>
      <c r="X452" s="8">
        <f>IF($C452="","",T452*W452/100)</f>
        <v/>
      </c>
      <c r="Y452" s="8">
        <f>IF($C452="","",T452-X452)</f>
        <v/>
      </c>
      <c r="Z452" s="8">
        <f>IF($C452="","",Y452-M452)</f>
        <v/>
      </c>
      <c r="AD452" s="8" t="n"/>
      <c r="AG452" s="14" t="n"/>
      <c r="AI452">
        <f>IF($C452="","",IF(COUNTIF($C$2:$C452,$C452)=1,1,0))</f>
        <v/>
      </c>
      <c r="AJ452">
        <f>IF($AI452=1,SUMPRODUCT(--($AM$2:$AM$7001&lt;$AM452))+1,"")</f>
        <v/>
      </c>
      <c r="AK452">
        <f>IF($C452="","",IF(OR($P452=TRUE(),$P452="TRUE"),1,0))</f>
        <v/>
      </c>
      <c r="AL452">
        <f>IF($C452="","",IF(AND($V452="Yes",SUMPRODUCT((LEN(Settings!$F$6:$F$13)&gt;0)*ISNUMBER(SEARCH(Settings!$F$6:$F$13,$O452)))=0),1,0))</f>
        <v/>
      </c>
      <c r="AM452">
        <f>IF($AI452=1,IFERROR(IF(VALUE($C452)&lt;100000000,VALUE($C452),1000000000),IFERROR(IF(VALUE(MID($C452,2,20))&lt;100000000,VALUE(MID($C452,2,20)),1000000000),1000000000))+ROW()/100000,"")</f>
        <v/>
      </c>
    </row>
    <row r="453">
      <c r="E453" s="14" t="n"/>
      <c r="M453" s="8">
        <f>IF($C453="","",L453*T453/100)</f>
        <v/>
      </c>
      <c r="S453" s="8" t="n"/>
      <c r="T453" s="8" t="n"/>
      <c r="W453">
        <f>IF($C453="","",IF($AL453=1,0,IF($AK453=1,Settings!$C$6,Settings!$C$7))*100)</f>
        <v/>
      </c>
      <c r="X453" s="8">
        <f>IF($C453="","",T453*W453/100)</f>
        <v/>
      </c>
      <c r="Y453" s="8">
        <f>IF($C453="","",T453-X453)</f>
        <v/>
      </c>
      <c r="Z453" s="8">
        <f>IF($C453="","",Y453-M453)</f>
        <v/>
      </c>
      <c r="AD453" s="8" t="n"/>
      <c r="AG453" s="14" t="n"/>
      <c r="AI453">
        <f>IF($C453="","",IF(COUNTIF($C$2:$C453,$C453)=1,1,0))</f>
        <v/>
      </c>
      <c r="AJ453">
        <f>IF($AI453=1,SUMPRODUCT(--($AM$2:$AM$7001&lt;$AM453))+1,"")</f>
        <v/>
      </c>
      <c r="AK453">
        <f>IF($C453="","",IF(OR($P453=TRUE(),$P453="TRUE"),1,0))</f>
        <v/>
      </c>
      <c r="AL453">
        <f>IF($C453="","",IF(AND($V453="Yes",SUMPRODUCT((LEN(Settings!$F$6:$F$13)&gt;0)*ISNUMBER(SEARCH(Settings!$F$6:$F$13,$O453)))=0),1,0))</f>
        <v/>
      </c>
      <c r="AM453">
        <f>IF($AI453=1,IFERROR(IF(VALUE($C453)&lt;100000000,VALUE($C453),1000000000),IFERROR(IF(VALUE(MID($C453,2,20))&lt;100000000,VALUE(MID($C453,2,20)),1000000000),1000000000))+ROW()/100000,"")</f>
        <v/>
      </c>
    </row>
    <row r="454">
      <c r="E454" s="14" t="n"/>
      <c r="M454" s="8">
        <f>IF($C454="","",L454*T454/100)</f>
        <v/>
      </c>
      <c r="S454" s="8" t="n"/>
      <c r="T454" s="8" t="n"/>
      <c r="W454">
        <f>IF($C454="","",IF($AL454=1,0,IF($AK454=1,Settings!$C$6,Settings!$C$7))*100)</f>
        <v/>
      </c>
      <c r="X454" s="8">
        <f>IF($C454="","",T454*W454/100)</f>
        <v/>
      </c>
      <c r="Y454" s="8">
        <f>IF($C454="","",T454-X454)</f>
        <v/>
      </c>
      <c r="Z454" s="8">
        <f>IF($C454="","",Y454-M454)</f>
        <v/>
      </c>
      <c r="AD454" s="8" t="n"/>
      <c r="AG454" s="14" t="n"/>
      <c r="AI454">
        <f>IF($C454="","",IF(COUNTIF($C$2:$C454,$C454)=1,1,0))</f>
        <v/>
      </c>
      <c r="AJ454">
        <f>IF($AI454=1,SUMPRODUCT(--($AM$2:$AM$7001&lt;$AM454))+1,"")</f>
        <v/>
      </c>
      <c r="AK454">
        <f>IF($C454="","",IF(OR($P454=TRUE(),$P454="TRUE"),1,0))</f>
        <v/>
      </c>
      <c r="AL454">
        <f>IF($C454="","",IF(AND($V454="Yes",SUMPRODUCT((LEN(Settings!$F$6:$F$13)&gt;0)*ISNUMBER(SEARCH(Settings!$F$6:$F$13,$O454)))=0),1,0))</f>
        <v/>
      </c>
      <c r="AM454">
        <f>IF($AI454=1,IFERROR(IF(VALUE($C454)&lt;100000000,VALUE($C454),1000000000),IFERROR(IF(VALUE(MID($C454,2,20))&lt;100000000,VALUE(MID($C454,2,20)),1000000000),1000000000))+ROW()/100000,"")</f>
        <v/>
      </c>
    </row>
    <row r="455">
      <c r="E455" s="14" t="n"/>
      <c r="M455" s="8">
        <f>IF($C455="","",L455*T455/100)</f>
        <v/>
      </c>
      <c r="S455" s="8" t="n"/>
      <c r="T455" s="8" t="n"/>
      <c r="W455">
        <f>IF($C455="","",IF($AL455=1,0,IF($AK455=1,Settings!$C$6,Settings!$C$7))*100)</f>
        <v/>
      </c>
      <c r="X455" s="8">
        <f>IF($C455="","",T455*W455/100)</f>
        <v/>
      </c>
      <c r="Y455" s="8">
        <f>IF($C455="","",T455-X455)</f>
        <v/>
      </c>
      <c r="Z455" s="8">
        <f>IF($C455="","",Y455-M455)</f>
        <v/>
      </c>
      <c r="AD455" s="8" t="n"/>
      <c r="AG455" s="14" t="n"/>
      <c r="AI455">
        <f>IF($C455="","",IF(COUNTIF($C$2:$C455,$C455)=1,1,0))</f>
        <v/>
      </c>
      <c r="AJ455">
        <f>IF($AI455=1,SUMPRODUCT(--($AM$2:$AM$7001&lt;$AM455))+1,"")</f>
        <v/>
      </c>
      <c r="AK455">
        <f>IF($C455="","",IF(OR($P455=TRUE(),$P455="TRUE"),1,0))</f>
        <v/>
      </c>
      <c r="AL455">
        <f>IF($C455="","",IF(AND($V455="Yes",SUMPRODUCT((LEN(Settings!$F$6:$F$13)&gt;0)*ISNUMBER(SEARCH(Settings!$F$6:$F$13,$O455)))=0),1,0))</f>
        <v/>
      </c>
      <c r="AM455">
        <f>IF($AI455=1,IFERROR(IF(VALUE($C455)&lt;100000000,VALUE($C455),1000000000),IFERROR(IF(VALUE(MID($C455,2,20))&lt;100000000,VALUE(MID($C455,2,20)),1000000000),1000000000))+ROW()/100000,"")</f>
        <v/>
      </c>
    </row>
    <row r="456">
      <c r="E456" s="14" t="n"/>
      <c r="M456" s="8">
        <f>IF($C456="","",L456*T456/100)</f>
        <v/>
      </c>
      <c r="S456" s="8" t="n"/>
      <c r="T456" s="8" t="n"/>
      <c r="W456">
        <f>IF($C456="","",IF($AL456=1,0,IF($AK456=1,Settings!$C$6,Settings!$C$7))*100)</f>
        <v/>
      </c>
      <c r="X456" s="8">
        <f>IF($C456="","",T456*W456/100)</f>
        <v/>
      </c>
      <c r="Y456" s="8">
        <f>IF($C456="","",T456-X456)</f>
        <v/>
      </c>
      <c r="Z456" s="8">
        <f>IF($C456="","",Y456-M456)</f>
        <v/>
      </c>
      <c r="AD456" s="8" t="n"/>
      <c r="AG456" s="14" t="n"/>
      <c r="AI456">
        <f>IF($C456="","",IF(COUNTIF($C$2:$C456,$C456)=1,1,0))</f>
        <v/>
      </c>
      <c r="AJ456">
        <f>IF($AI456=1,SUMPRODUCT(--($AM$2:$AM$7001&lt;$AM456))+1,"")</f>
        <v/>
      </c>
      <c r="AK456">
        <f>IF($C456="","",IF(OR($P456=TRUE(),$P456="TRUE"),1,0))</f>
        <v/>
      </c>
      <c r="AL456">
        <f>IF($C456="","",IF(AND($V456="Yes",SUMPRODUCT((LEN(Settings!$F$6:$F$13)&gt;0)*ISNUMBER(SEARCH(Settings!$F$6:$F$13,$O456)))=0),1,0))</f>
        <v/>
      </c>
      <c r="AM456">
        <f>IF($AI456=1,IFERROR(IF(VALUE($C456)&lt;100000000,VALUE($C456),1000000000),IFERROR(IF(VALUE(MID($C456,2,20))&lt;100000000,VALUE(MID($C456,2,20)),1000000000),1000000000))+ROW()/100000,"")</f>
        <v/>
      </c>
    </row>
    <row r="457">
      <c r="E457" s="14" t="n"/>
      <c r="M457" s="8">
        <f>IF($C457="","",L457*T457/100)</f>
        <v/>
      </c>
      <c r="S457" s="8" t="n"/>
      <c r="T457" s="8" t="n"/>
      <c r="W457">
        <f>IF($C457="","",IF($AL457=1,0,IF($AK457=1,Settings!$C$6,Settings!$C$7))*100)</f>
        <v/>
      </c>
      <c r="X457" s="8">
        <f>IF($C457="","",T457*W457/100)</f>
        <v/>
      </c>
      <c r="Y457" s="8">
        <f>IF($C457="","",T457-X457)</f>
        <v/>
      </c>
      <c r="Z457" s="8">
        <f>IF($C457="","",Y457-M457)</f>
        <v/>
      </c>
      <c r="AD457" s="8" t="n"/>
      <c r="AG457" s="14" t="n"/>
      <c r="AI457">
        <f>IF($C457="","",IF(COUNTIF($C$2:$C457,$C457)=1,1,0))</f>
        <v/>
      </c>
      <c r="AJ457">
        <f>IF($AI457=1,SUMPRODUCT(--($AM$2:$AM$7001&lt;$AM457))+1,"")</f>
        <v/>
      </c>
      <c r="AK457">
        <f>IF($C457="","",IF(OR($P457=TRUE(),$P457="TRUE"),1,0))</f>
        <v/>
      </c>
      <c r="AL457">
        <f>IF($C457="","",IF(AND($V457="Yes",SUMPRODUCT((LEN(Settings!$F$6:$F$13)&gt;0)*ISNUMBER(SEARCH(Settings!$F$6:$F$13,$O457)))=0),1,0))</f>
        <v/>
      </c>
      <c r="AM457">
        <f>IF($AI457=1,IFERROR(IF(VALUE($C457)&lt;100000000,VALUE($C457),1000000000),IFERROR(IF(VALUE(MID($C457,2,20))&lt;100000000,VALUE(MID($C457,2,20)),1000000000),1000000000))+ROW()/100000,"")</f>
        <v/>
      </c>
    </row>
    <row r="458">
      <c r="E458" s="14" t="n"/>
      <c r="M458" s="8">
        <f>IF($C458="","",L458*T458/100)</f>
        <v/>
      </c>
      <c r="S458" s="8" t="n"/>
      <c r="T458" s="8" t="n"/>
      <c r="W458">
        <f>IF($C458="","",IF($AL458=1,0,IF($AK458=1,Settings!$C$6,Settings!$C$7))*100)</f>
        <v/>
      </c>
      <c r="X458" s="8">
        <f>IF($C458="","",T458*W458/100)</f>
        <v/>
      </c>
      <c r="Y458" s="8">
        <f>IF($C458="","",T458-X458)</f>
        <v/>
      </c>
      <c r="Z458" s="8">
        <f>IF($C458="","",Y458-M458)</f>
        <v/>
      </c>
      <c r="AD458" s="8" t="n"/>
      <c r="AG458" s="14" t="n"/>
      <c r="AI458">
        <f>IF($C458="","",IF(COUNTIF($C$2:$C458,$C458)=1,1,0))</f>
        <v/>
      </c>
      <c r="AJ458">
        <f>IF($AI458=1,SUMPRODUCT(--($AM$2:$AM$7001&lt;$AM458))+1,"")</f>
        <v/>
      </c>
      <c r="AK458">
        <f>IF($C458="","",IF(OR($P458=TRUE(),$P458="TRUE"),1,0))</f>
        <v/>
      </c>
      <c r="AL458">
        <f>IF($C458="","",IF(AND($V458="Yes",SUMPRODUCT((LEN(Settings!$F$6:$F$13)&gt;0)*ISNUMBER(SEARCH(Settings!$F$6:$F$13,$O458)))=0),1,0))</f>
        <v/>
      </c>
      <c r="AM458">
        <f>IF($AI458=1,IFERROR(IF(VALUE($C458)&lt;100000000,VALUE($C458),1000000000),IFERROR(IF(VALUE(MID($C458,2,20))&lt;100000000,VALUE(MID($C458,2,20)),1000000000),1000000000))+ROW()/100000,"")</f>
        <v/>
      </c>
    </row>
    <row r="459">
      <c r="E459" s="14" t="n"/>
      <c r="M459" s="8">
        <f>IF($C459="","",L459*T459/100)</f>
        <v/>
      </c>
      <c r="S459" s="8" t="n"/>
      <c r="T459" s="8" t="n"/>
      <c r="W459">
        <f>IF($C459="","",IF($AL459=1,0,IF($AK459=1,Settings!$C$6,Settings!$C$7))*100)</f>
        <v/>
      </c>
      <c r="X459" s="8">
        <f>IF($C459="","",T459*W459/100)</f>
        <v/>
      </c>
      <c r="Y459" s="8">
        <f>IF($C459="","",T459-X459)</f>
        <v/>
      </c>
      <c r="Z459" s="8">
        <f>IF($C459="","",Y459-M459)</f>
        <v/>
      </c>
      <c r="AD459" s="8" t="n"/>
      <c r="AG459" s="14" t="n"/>
      <c r="AI459">
        <f>IF($C459="","",IF(COUNTIF($C$2:$C459,$C459)=1,1,0))</f>
        <v/>
      </c>
      <c r="AJ459">
        <f>IF($AI459=1,SUMPRODUCT(--($AM$2:$AM$7001&lt;$AM459))+1,"")</f>
        <v/>
      </c>
      <c r="AK459">
        <f>IF($C459="","",IF(OR($P459=TRUE(),$P459="TRUE"),1,0))</f>
        <v/>
      </c>
      <c r="AL459">
        <f>IF($C459="","",IF(AND($V459="Yes",SUMPRODUCT((LEN(Settings!$F$6:$F$13)&gt;0)*ISNUMBER(SEARCH(Settings!$F$6:$F$13,$O459)))=0),1,0))</f>
        <v/>
      </c>
      <c r="AM459">
        <f>IF($AI459=1,IFERROR(IF(VALUE($C459)&lt;100000000,VALUE($C459),1000000000),IFERROR(IF(VALUE(MID($C459,2,20))&lt;100000000,VALUE(MID($C459,2,20)),1000000000),1000000000))+ROW()/100000,"")</f>
        <v/>
      </c>
    </row>
    <row r="460">
      <c r="E460" s="14" t="n"/>
      <c r="M460" s="8">
        <f>IF($C460="","",L460*T460/100)</f>
        <v/>
      </c>
      <c r="S460" s="8" t="n"/>
      <c r="T460" s="8" t="n"/>
      <c r="W460">
        <f>IF($C460="","",IF($AL460=1,0,IF($AK460=1,Settings!$C$6,Settings!$C$7))*100)</f>
        <v/>
      </c>
      <c r="X460" s="8">
        <f>IF($C460="","",T460*W460/100)</f>
        <v/>
      </c>
      <c r="Y460" s="8">
        <f>IF($C460="","",T460-X460)</f>
        <v/>
      </c>
      <c r="Z460" s="8">
        <f>IF($C460="","",Y460-M460)</f>
        <v/>
      </c>
      <c r="AD460" s="8" t="n"/>
      <c r="AG460" s="14" t="n"/>
      <c r="AI460">
        <f>IF($C460="","",IF(COUNTIF($C$2:$C460,$C460)=1,1,0))</f>
        <v/>
      </c>
      <c r="AJ460">
        <f>IF($AI460=1,SUMPRODUCT(--($AM$2:$AM$7001&lt;$AM460))+1,"")</f>
        <v/>
      </c>
      <c r="AK460">
        <f>IF($C460="","",IF(OR($P460=TRUE(),$P460="TRUE"),1,0))</f>
        <v/>
      </c>
      <c r="AL460">
        <f>IF($C460="","",IF(AND($V460="Yes",SUMPRODUCT((LEN(Settings!$F$6:$F$13)&gt;0)*ISNUMBER(SEARCH(Settings!$F$6:$F$13,$O460)))=0),1,0))</f>
        <v/>
      </c>
      <c r="AM460">
        <f>IF($AI460=1,IFERROR(IF(VALUE($C460)&lt;100000000,VALUE($C460),1000000000),IFERROR(IF(VALUE(MID($C460,2,20))&lt;100000000,VALUE(MID($C460,2,20)),1000000000),1000000000))+ROW()/100000,"")</f>
        <v/>
      </c>
    </row>
    <row r="461">
      <c r="E461" s="14" t="n"/>
      <c r="M461" s="8">
        <f>IF($C461="","",L461*T461/100)</f>
        <v/>
      </c>
      <c r="S461" s="8" t="n"/>
      <c r="T461" s="8" t="n"/>
      <c r="W461">
        <f>IF($C461="","",IF($AL461=1,0,IF($AK461=1,Settings!$C$6,Settings!$C$7))*100)</f>
        <v/>
      </c>
      <c r="X461" s="8">
        <f>IF($C461="","",T461*W461/100)</f>
        <v/>
      </c>
      <c r="Y461" s="8">
        <f>IF($C461="","",T461-X461)</f>
        <v/>
      </c>
      <c r="Z461" s="8">
        <f>IF($C461="","",Y461-M461)</f>
        <v/>
      </c>
      <c r="AD461" s="8" t="n"/>
      <c r="AG461" s="14" t="n"/>
      <c r="AI461">
        <f>IF($C461="","",IF(COUNTIF($C$2:$C461,$C461)=1,1,0))</f>
        <v/>
      </c>
      <c r="AJ461">
        <f>IF($AI461=1,SUMPRODUCT(--($AM$2:$AM$7001&lt;$AM461))+1,"")</f>
        <v/>
      </c>
      <c r="AK461">
        <f>IF($C461="","",IF(OR($P461=TRUE(),$P461="TRUE"),1,0))</f>
        <v/>
      </c>
      <c r="AL461">
        <f>IF($C461="","",IF(AND($V461="Yes",SUMPRODUCT((LEN(Settings!$F$6:$F$13)&gt;0)*ISNUMBER(SEARCH(Settings!$F$6:$F$13,$O461)))=0),1,0))</f>
        <v/>
      </c>
      <c r="AM461">
        <f>IF($AI461=1,IFERROR(IF(VALUE($C461)&lt;100000000,VALUE($C461),1000000000),IFERROR(IF(VALUE(MID($C461,2,20))&lt;100000000,VALUE(MID($C461,2,20)),1000000000),1000000000))+ROW()/100000,"")</f>
        <v/>
      </c>
    </row>
    <row r="462">
      <c r="E462" s="14" t="n"/>
      <c r="M462" s="8">
        <f>IF($C462="","",L462*T462/100)</f>
        <v/>
      </c>
      <c r="S462" s="8" t="n"/>
      <c r="T462" s="8" t="n"/>
      <c r="W462">
        <f>IF($C462="","",IF($AL462=1,0,IF($AK462=1,Settings!$C$6,Settings!$C$7))*100)</f>
        <v/>
      </c>
      <c r="X462" s="8">
        <f>IF($C462="","",T462*W462/100)</f>
        <v/>
      </c>
      <c r="Y462" s="8">
        <f>IF($C462="","",T462-X462)</f>
        <v/>
      </c>
      <c r="Z462" s="8">
        <f>IF($C462="","",Y462-M462)</f>
        <v/>
      </c>
      <c r="AD462" s="8" t="n"/>
      <c r="AG462" s="14" t="n"/>
      <c r="AI462">
        <f>IF($C462="","",IF(COUNTIF($C$2:$C462,$C462)=1,1,0))</f>
        <v/>
      </c>
      <c r="AJ462">
        <f>IF($AI462=1,SUMPRODUCT(--($AM$2:$AM$7001&lt;$AM462))+1,"")</f>
        <v/>
      </c>
      <c r="AK462">
        <f>IF($C462="","",IF(OR($P462=TRUE(),$P462="TRUE"),1,0))</f>
        <v/>
      </c>
      <c r="AL462">
        <f>IF($C462="","",IF(AND($V462="Yes",SUMPRODUCT((LEN(Settings!$F$6:$F$13)&gt;0)*ISNUMBER(SEARCH(Settings!$F$6:$F$13,$O462)))=0),1,0))</f>
        <v/>
      </c>
      <c r="AM462">
        <f>IF($AI462=1,IFERROR(IF(VALUE($C462)&lt;100000000,VALUE($C462),1000000000),IFERROR(IF(VALUE(MID($C462,2,20))&lt;100000000,VALUE(MID($C462,2,20)),1000000000),1000000000))+ROW()/100000,"")</f>
        <v/>
      </c>
    </row>
    <row r="463">
      <c r="E463" s="14" t="n"/>
      <c r="M463" s="8">
        <f>IF($C463="","",L463*T463/100)</f>
        <v/>
      </c>
      <c r="S463" s="8" t="n"/>
      <c r="T463" s="8" t="n"/>
      <c r="W463">
        <f>IF($C463="","",IF($AL463=1,0,IF($AK463=1,Settings!$C$6,Settings!$C$7))*100)</f>
        <v/>
      </c>
      <c r="X463" s="8">
        <f>IF($C463="","",T463*W463/100)</f>
        <v/>
      </c>
      <c r="Y463" s="8">
        <f>IF($C463="","",T463-X463)</f>
        <v/>
      </c>
      <c r="Z463" s="8">
        <f>IF($C463="","",Y463-M463)</f>
        <v/>
      </c>
      <c r="AD463" s="8" t="n"/>
      <c r="AG463" s="14" t="n"/>
      <c r="AI463">
        <f>IF($C463="","",IF(COUNTIF($C$2:$C463,$C463)=1,1,0))</f>
        <v/>
      </c>
      <c r="AJ463">
        <f>IF($AI463=1,SUMPRODUCT(--($AM$2:$AM$7001&lt;$AM463))+1,"")</f>
        <v/>
      </c>
      <c r="AK463">
        <f>IF($C463="","",IF(OR($P463=TRUE(),$P463="TRUE"),1,0))</f>
        <v/>
      </c>
      <c r="AL463">
        <f>IF($C463="","",IF(AND($V463="Yes",SUMPRODUCT((LEN(Settings!$F$6:$F$13)&gt;0)*ISNUMBER(SEARCH(Settings!$F$6:$F$13,$O463)))=0),1,0))</f>
        <v/>
      </c>
      <c r="AM463">
        <f>IF($AI463=1,IFERROR(IF(VALUE($C463)&lt;100000000,VALUE($C463),1000000000),IFERROR(IF(VALUE(MID($C463,2,20))&lt;100000000,VALUE(MID($C463,2,20)),1000000000),1000000000))+ROW()/100000,"")</f>
        <v/>
      </c>
    </row>
    <row r="464">
      <c r="E464" s="14" t="n"/>
      <c r="M464" s="8">
        <f>IF($C464="","",L464*T464/100)</f>
        <v/>
      </c>
      <c r="S464" s="8" t="n"/>
      <c r="T464" s="8" t="n"/>
      <c r="W464">
        <f>IF($C464="","",IF($AL464=1,0,IF($AK464=1,Settings!$C$6,Settings!$C$7))*100)</f>
        <v/>
      </c>
      <c r="X464" s="8">
        <f>IF($C464="","",T464*W464/100)</f>
        <v/>
      </c>
      <c r="Y464" s="8">
        <f>IF($C464="","",T464-X464)</f>
        <v/>
      </c>
      <c r="Z464" s="8">
        <f>IF($C464="","",Y464-M464)</f>
        <v/>
      </c>
      <c r="AD464" s="8" t="n"/>
      <c r="AG464" s="14" t="n"/>
      <c r="AI464">
        <f>IF($C464="","",IF(COUNTIF($C$2:$C464,$C464)=1,1,0))</f>
        <v/>
      </c>
      <c r="AJ464">
        <f>IF($AI464=1,SUMPRODUCT(--($AM$2:$AM$7001&lt;$AM464))+1,"")</f>
        <v/>
      </c>
      <c r="AK464">
        <f>IF($C464="","",IF(OR($P464=TRUE(),$P464="TRUE"),1,0))</f>
        <v/>
      </c>
      <c r="AL464">
        <f>IF($C464="","",IF(AND($V464="Yes",SUMPRODUCT((LEN(Settings!$F$6:$F$13)&gt;0)*ISNUMBER(SEARCH(Settings!$F$6:$F$13,$O464)))=0),1,0))</f>
        <v/>
      </c>
      <c r="AM464">
        <f>IF($AI464=1,IFERROR(IF(VALUE($C464)&lt;100000000,VALUE($C464),1000000000),IFERROR(IF(VALUE(MID($C464,2,20))&lt;100000000,VALUE(MID($C464,2,20)),1000000000),1000000000))+ROW()/100000,"")</f>
        <v/>
      </c>
    </row>
    <row r="465">
      <c r="E465" s="14" t="n"/>
      <c r="M465" s="8">
        <f>IF($C465="","",L465*T465/100)</f>
        <v/>
      </c>
      <c r="S465" s="8" t="n"/>
      <c r="T465" s="8" t="n"/>
      <c r="W465">
        <f>IF($C465="","",IF($AL465=1,0,IF($AK465=1,Settings!$C$6,Settings!$C$7))*100)</f>
        <v/>
      </c>
      <c r="X465" s="8">
        <f>IF($C465="","",T465*W465/100)</f>
        <v/>
      </c>
      <c r="Y465" s="8">
        <f>IF($C465="","",T465-X465)</f>
        <v/>
      </c>
      <c r="Z465" s="8">
        <f>IF($C465="","",Y465-M465)</f>
        <v/>
      </c>
      <c r="AD465" s="8" t="n"/>
      <c r="AG465" s="14" t="n"/>
      <c r="AI465">
        <f>IF($C465="","",IF(COUNTIF($C$2:$C465,$C465)=1,1,0))</f>
        <v/>
      </c>
      <c r="AJ465">
        <f>IF($AI465=1,SUMPRODUCT(--($AM$2:$AM$7001&lt;$AM465))+1,"")</f>
        <v/>
      </c>
      <c r="AK465">
        <f>IF($C465="","",IF(OR($P465=TRUE(),$P465="TRUE"),1,0))</f>
        <v/>
      </c>
      <c r="AL465">
        <f>IF($C465="","",IF(AND($V465="Yes",SUMPRODUCT((LEN(Settings!$F$6:$F$13)&gt;0)*ISNUMBER(SEARCH(Settings!$F$6:$F$13,$O465)))=0),1,0))</f>
        <v/>
      </c>
      <c r="AM465">
        <f>IF($AI465=1,IFERROR(IF(VALUE($C465)&lt;100000000,VALUE($C465),1000000000),IFERROR(IF(VALUE(MID($C465,2,20))&lt;100000000,VALUE(MID($C465,2,20)),1000000000),1000000000))+ROW()/100000,"")</f>
        <v/>
      </c>
    </row>
    <row r="466">
      <c r="E466" s="14" t="n"/>
      <c r="M466" s="8">
        <f>IF($C466="","",L466*T466/100)</f>
        <v/>
      </c>
      <c r="S466" s="8" t="n"/>
      <c r="T466" s="8" t="n"/>
      <c r="W466">
        <f>IF($C466="","",IF($AL466=1,0,IF($AK466=1,Settings!$C$6,Settings!$C$7))*100)</f>
        <v/>
      </c>
      <c r="X466" s="8">
        <f>IF($C466="","",T466*W466/100)</f>
        <v/>
      </c>
      <c r="Y466" s="8">
        <f>IF($C466="","",T466-X466)</f>
        <v/>
      </c>
      <c r="Z466" s="8">
        <f>IF($C466="","",Y466-M466)</f>
        <v/>
      </c>
      <c r="AD466" s="8" t="n"/>
      <c r="AG466" s="14" t="n"/>
      <c r="AI466">
        <f>IF($C466="","",IF(COUNTIF($C$2:$C466,$C466)=1,1,0))</f>
        <v/>
      </c>
      <c r="AJ466">
        <f>IF($AI466=1,SUMPRODUCT(--($AM$2:$AM$7001&lt;$AM466))+1,"")</f>
        <v/>
      </c>
      <c r="AK466">
        <f>IF($C466="","",IF(OR($P466=TRUE(),$P466="TRUE"),1,0))</f>
        <v/>
      </c>
      <c r="AL466">
        <f>IF($C466="","",IF(AND($V466="Yes",SUMPRODUCT((LEN(Settings!$F$6:$F$13)&gt;0)*ISNUMBER(SEARCH(Settings!$F$6:$F$13,$O466)))=0),1,0))</f>
        <v/>
      </c>
      <c r="AM466">
        <f>IF($AI466=1,IFERROR(IF(VALUE($C466)&lt;100000000,VALUE($C466),1000000000),IFERROR(IF(VALUE(MID($C466,2,20))&lt;100000000,VALUE(MID($C466,2,20)),1000000000),1000000000))+ROW()/100000,"")</f>
        <v/>
      </c>
    </row>
    <row r="467">
      <c r="E467" s="14" t="n"/>
      <c r="M467" s="8">
        <f>IF($C467="","",L467*T467/100)</f>
        <v/>
      </c>
      <c r="S467" s="8" t="n"/>
      <c r="T467" s="8" t="n"/>
      <c r="W467">
        <f>IF($C467="","",IF($AL467=1,0,IF($AK467=1,Settings!$C$6,Settings!$C$7))*100)</f>
        <v/>
      </c>
      <c r="X467" s="8">
        <f>IF($C467="","",T467*W467/100)</f>
        <v/>
      </c>
      <c r="Y467" s="8">
        <f>IF($C467="","",T467-X467)</f>
        <v/>
      </c>
      <c r="Z467" s="8">
        <f>IF($C467="","",Y467-M467)</f>
        <v/>
      </c>
      <c r="AD467" s="8" t="n"/>
      <c r="AG467" s="14" t="n"/>
      <c r="AI467">
        <f>IF($C467="","",IF(COUNTIF($C$2:$C467,$C467)=1,1,0))</f>
        <v/>
      </c>
      <c r="AJ467">
        <f>IF($AI467=1,SUMPRODUCT(--($AM$2:$AM$7001&lt;$AM467))+1,"")</f>
        <v/>
      </c>
      <c r="AK467">
        <f>IF($C467="","",IF(OR($P467=TRUE(),$P467="TRUE"),1,0))</f>
        <v/>
      </c>
      <c r="AL467">
        <f>IF($C467="","",IF(AND($V467="Yes",SUMPRODUCT((LEN(Settings!$F$6:$F$13)&gt;0)*ISNUMBER(SEARCH(Settings!$F$6:$F$13,$O467)))=0),1,0))</f>
        <v/>
      </c>
      <c r="AM467">
        <f>IF($AI467=1,IFERROR(IF(VALUE($C467)&lt;100000000,VALUE($C467),1000000000),IFERROR(IF(VALUE(MID($C467,2,20))&lt;100000000,VALUE(MID($C467,2,20)),1000000000),1000000000))+ROW()/100000,"")</f>
        <v/>
      </c>
    </row>
    <row r="468">
      <c r="E468" s="14" t="n"/>
      <c r="M468" s="8">
        <f>IF($C468="","",L468*T468/100)</f>
        <v/>
      </c>
      <c r="S468" s="8" t="n"/>
      <c r="T468" s="8" t="n"/>
      <c r="W468">
        <f>IF($C468="","",IF($AL468=1,0,IF($AK468=1,Settings!$C$6,Settings!$C$7))*100)</f>
        <v/>
      </c>
      <c r="X468" s="8">
        <f>IF($C468="","",T468*W468/100)</f>
        <v/>
      </c>
      <c r="Y468" s="8">
        <f>IF($C468="","",T468-X468)</f>
        <v/>
      </c>
      <c r="Z468" s="8">
        <f>IF($C468="","",Y468-M468)</f>
        <v/>
      </c>
      <c r="AD468" s="8" t="n"/>
      <c r="AG468" s="14" t="n"/>
      <c r="AI468">
        <f>IF($C468="","",IF(COUNTIF($C$2:$C468,$C468)=1,1,0))</f>
        <v/>
      </c>
      <c r="AJ468">
        <f>IF($AI468=1,SUMPRODUCT(--($AM$2:$AM$7001&lt;$AM468))+1,"")</f>
        <v/>
      </c>
      <c r="AK468">
        <f>IF($C468="","",IF(OR($P468=TRUE(),$P468="TRUE"),1,0))</f>
        <v/>
      </c>
      <c r="AL468">
        <f>IF($C468="","",IF(AND($V468="Yes",SUMPRODUCT((LEN(Settings!$F$6:$F$13)&gt;0)*ISNUMBER(SEARCH(Settings!$F$6:$F$13,$O468)))=0),1,0))</f>
        <v/>
      </c>
      <c r="AM468">
        <f>IF($AI468=1,IFERROR(IF(VALUE($C468)&lt;100000000,VALUE($C468),1000000000),IFERROR(IF(VALUE(MID($C468,2,20))&lt;100000000,VALUE(MID($C468,2,20)),1000000000),1000000000))+ROW()/100000,"")</f>
        <v/>
      </c>
    </row>
    <row r="469">
      <c r="E469" s="14" t="n"/>
      <c r="M469" s="8">
        <f>IF($C469="","",L469*T469/100)</f>
        <v/>
      </c>
      <c r="S469" s="8" t="n"/>
      <c r="T469" s="8" t="n"/>
      <c r="W469">
        <f>IF($C469="","",IF($AL469=1,0,IF($AK469=1,Settings!$C$6,Settings!$C$7))*100)</f>
        <v/>
      </c>
      <c r="X469" s="8">
        <f>IF($C469="","",T469*W469/100)</f>
        <v/>
      </c>
      <c r="Y469" s="8">
        <f>IF($C469="","",T469-X469)</f>
        <v/>
      </c>
      <c r="Z469" s="8">
        <f>IF($C469="","",Y469-M469)</f>
        <v/>
      </c>
      <c r="AD469" s="8" t="n"/>
      <c r="AG469" s="14" t="n"/>
      <c r="AI469">
        <f>IF($C469="","",IF(COUNTIF($C$2:$C469,$C469)=1,1,0))</f>
        <v/>
      </c>
      <c r="AJ469">
        <f>IF($AI469=1,SUMPRODUCT(--($AM$2:$AM$7001&lt;$AM469))+1,"")</f>
        <v/>
      </c>
      <c r="AK469">
        <f>IF($C469="","",IF(OR($P469=TRUE(),$P469="TRUE"),1,0))</f>
        <v/>
      </c>
      <c r="AL469">
        <f>IF($C469="","",IF(AND($V469="Yes",SUMPRODUCT((LEN(Settings!$F$6:$F$13)&gt;0)*ISNUMBER(SEARCH(Settings!$F$6:$F$13,$O469)))=0),1,0))</f>
        <v/>
      </c>
      <c r="AM469">
        <f>IF($AI469=1,IFERROR(IF(VALUE($C469)&lt;100000000,VALUE($C469),1000000000),IFERROR(IF(VALUE(MID($C469,2,20))&lt;100000000,VALUE(MID($C469,2,20)),1000000000),1000000000))+ROW()/100000,"")</f>
        <v/>
      </c>
    </row>
    <row r="470">
      <c r="E470" s="14" t="n"/>
      <c r="M470" s="8">
        <f>IF($C470="","",L470*T470/100)</f>
        <v/>
      </c>
      <c r="S470" s="8" t="n"/>
      <c r="T470" s="8" t="n"/>
      <c r="W470">
        <f>IF($C470="","",IF($AL470=1,0,IF($AK470=1,Settings!$C$6,Settings!$C$7))*100)</f>
        <v/>
      </c>
      <c r="X470" s="8">
        <f>IF($C470="","",T470*W470/100)</f>
        <v/>
      </c>
      <c r="Y470" s="8">
        <f>IF($C470="","",T470-X470)</f>
        <v/>
      </c>
      <c r="Z470" s="8">
        <f>IF($C470="","",Y470-M470)</f>
        <v/>
      </c>
      <c r="AD470" s="8" t="n"/>
      <c r="AG470" s="14" t="n"/>
      <c r="AI470">
        <f>IF($C470="","",IF(COUNTIF($C$2:$C470,$C470)=1,1,0))</f>
        <v/>
      </c>
      <c r="AJ470">
        <f>IF($AI470=1,SUMPRODUCT(--($AM$2:$AM$7001&lt;$AM470))+1,"")</f>
        <v/>
      </c>
      <c r="AK470">
        <f>IF($C470="","",IF(OR($P470=TRUE(),$P470="TRUE"),1,0))</f>
        <v/>
      </c>
      <c r="AL470">
        <f>IF($C470="","",IF(AND($V470="Yes",SUMPRODUCT((LEN(Settings!$F$6:$F$13)&gt;0)*ISNUMBER(SEARCH(Settings!$F$6:$F$13,$O470)))=0),1,0))</f>
        <v/>
      </c>
      <c r="AM470">
        <f>IF($AI470=1,IFERROR(IF(VALUE($C470)&lt;100000000,VALUE($C470),1000000000),IFERROR(IF(VALUE(MID($C470,2,20))&lt;100000000,VALUE(MID($C470,2,20)),1000000000),1000000000))+ROW()/100000,"")</f>
        <v/>
      </c>
    </row>
    <row r="471">
      <c r="E471" s="14" t="n"/>
      <c r="M471" s="8">
        <f>IF($C471="","",L471*T471/100)</f>
        <v/>
      </c>
      <c r="S471" s="8" t="n"/>
      <c r="T471" s="8" t="n"/>
      <c r="W471">
        <f>IF($C471="","",IF($AL471=1,0,IF($AK471=1,Settings!$C$6,Settings!$C$7))*100)</f>
        <v/>
      </c>
      <c r="X471" s="8">
        <f>IF($C471="","",T471*W471/100)</f>
        <v/>
      </c>
      <c r="Y471" s="8">
        <f>IF($C471="","",T471-X471)</f>
        <v/>
      </c>
      <c r="Z471" s="8">
        <f>IF($C471="","",Y471-M471)</f>
        <v/>
      </c>
      <c r="AD471" s="8" t="n"/>
      <c r="AG471" s="14" t="n"/>
      <c r="AI471">
        <f>IF($C471="","",IF(COUNTIF($C$2:$C471,$C471)=1,1,0))</f>
        <v/>
      </c>
      <c r="AJ471">
        <f>IF($AI471=1,SUMPRODUCT(--($AM$2:$AM$7001&lt;$AM471))+1,"")</f>
        <v/>
      </c>
      <c r="AK471">
        <f>IF($C471="","",IF(OR($P471=TRUE(),$P471="TRUE"),1,0))</f>
        <v/>
      </c>
      <c r="AL471">
        <f>IF($C471="","",IF(AND($V471="Yes",SUMPRODUCT((LEN(Settings!$F$6:$F$13)&gt;0)*ISNUMBER(SEARCH(Settings!$F$6:$F$13,$O471)))=0),1,0))</f>
        <v/>
      </c>
      <c r="AM471">
        <f>IF($AI471=1,IFERROR(IF(VALUE($C471)&lt;100000000,VALUE($C471),1000000000),IFERROR(IF(VALUE(MID($C471,2,20))&lt;100000000,VALUE(MID($C471,2,20)),1000000000),1000000000))+ROW()/100000,"")</f>
        <v/>
      </c>
    </row>
    <row r="472">
      <c r="E472" s="14" t="n"/>
      <c r="M472" s="8">
        <f>IF($C472="","",L472*T472/100)</f>
        <v/>
      </c>
      <c r="S472" s="8" t="n"/>
      <c r="T472" s="8" t="n"/>
      <c r="W472">
        <f>IF($C472="","",IF($AL472=1,0,IF($AK472=1,Settings!$C$6,Settings!$C$7))*100)</f>
        <v/>
      </c>
      <c r="X472" s="8">
        <f>IF($C472="","",T472*W472/100)</f>
        <v/>
      </c>
      <c r="Y472" s="8">
        <f>IF($C472="","",T472-X472)</f>
        <v/>
      </c>
      <c r="Z472" s="8">
        <f>IF($C472="","",Y472-M472)</f>
        <v/>
      </c>
      <c r="AD472" s="8" t="n"/>
      <c r="AG472" s="14" t="n"/>
      <c r="AI472">
        <f>IF($C472="","",IF(COUNTIF($C$2:$C472,$C472)=1,1,0))</f>
        <v/>
      </c>
      <c r="AJ472">
        <f>IF($AI472=1,SUMPRODUCT(--($AM$2:$AM$7001&lt;$AM472))+1,"")</f>
        <v/>
      </c>
      <c r="AK472">
        <f>IF($C472="","",IF(OR($P472=TRUE(),$P472="TRUE"),1,0))</f>
        <v/>
      </c>
      <c r="AL472">
        <f>IF($C472="","",IF(AND($V472="Yes",SUMPRODUCT((LEN(Settings!$F$6:$F$13)&gt;0)*ISNUMBER(SEARCH(Settings!$F$6:$F$13,$O472)))=0),1,0))</f>
        <v/>
      </c>
      <c r="AM472">
        <f>IF($AI472=1,IFERROR(IF(VALUE($C472)&lt;100000000,VALUE($C472),1000000000),IFERROR(IF(VALUE(MID($C472,2,20))&lt;100000000,VALUE(MID($C472,2,20)),1000000000),1000000000))+ROW()/100000,"")</f>
        <v/>
      </c>
    </row>
    <row r="473">
      <c r="E473" s="14" t="n"/>
      <c r="M473" s="8">
        <f>IF($C473="","",L473*T473/100)</f>
        <v/>
      </c>
      <c r="S473" s="8" t="n"/>
      <c r="T473" s="8" t="n"/>
      <c r="W473">
        <f>IF($C473="","",IF($AL473=1,0,IF($AK473=1,Settings!$C$6,Settings!$C$7))*100)</f>
        <v/>
      </c>
      <c r="X473" s="8">
        <f>IF($C473="","",T473*W473/100)</f>
        <v/>
      </c>
      <c r="Y473" s="8">
        <f>IF($C473="","",T473-X473)</f>
        <v/>
      </c>
      <c r="Z473" s="8">
        <f>IF($C473="","",Y473-M473)</f>
        <v/>
      </c>
      <c r="AD473" s="8" t="n"/>
      <c r="AG473" s="14" t="n"/>
      <c r="AI473">
        <f>IF($C473="","",IF(COUNTIF($C$2:$C473,$C473)=1,1,0))</f>
        <v/>
      </c>
      <c r="AJ473">
        <f>IF($AI473=1,SUMPRODUCT(--($AM$2:$AM$7001&lt;$AM473))+1,"")</f>
        <v/>
      </c>
      <c r="AK473">
        <f>IF($C473="","",IF(OR($P473=TRUE(),$P473="TRUE"),1,0))</f>
        <v/>
      </c>
      <c r="AL473">
        <f>IF($C473="","",IF(AND($V473="Yes",SUMPRODUCT((LEN(Settings!$F$6:$F$13)&gt;0)*ISNUMBER(SEARCH(Settings!$F$6:$F$13,$O473)))=0),1,0))</f>
        <v/>
      </c>
      <c r="AM473">
        <f>IF($AI473=1,IFERROR(IF(VALUE($C473)&lt;100000000,VALUE($C473),1000000000),IFERROR(IF(VALUE(MID($C473,2,20))&lt;100000000,VALUE(MID($C473,2,20)),1000000000),1000000000))+ROW()/100000,"")</f>
        <v/>
      </c>
    </row>
    <row r="474">
      <c r="E474" s="14" t="n"/>
      <c r="M474" s="8">
        <f>IF($C474="","",L474*T474/100)</f>
        <v/>
      </c>
      <c r="S474" s="8" t="n"/>
      <c r="T474" s="8" t="n"/>
      <c r="W474">
        <f>IF($C474="","",IF($AL474=1,0,IF($AK474=1,Settings!$C$6,Settings!$C$7))*100)</f>
        <v/>
      </c>
      <c r="X474" s="8">
        <f>IF($C474="","",T474*W474/100)</f>
        <v/>
      </c>
      <c r="Y474" s="8">
        <f>IF($C474="","",T474-X474)</f>
        <v/>
      </c>
      <c r="Z474" s="8">
        <f>IF($C474="","",Y474-M474)</f>
        <v/>
      </c>
      <c r="AD474" s="8" t="n"/>
      <c r="AG474" s="14" t="n"/>
      <c r="AI474">
        <f>IF($C474="","",IF(COUNTIF($C$2:$C474,$C474)=1,1,0))</f>
        <v/>
      </c>
      <c r="AJ474">
        <f>IF($AI474=1,SUMPRODUCT(--($AM$2:$AM$7001&lt;$AM474))+1,"")</f>
        <v/>
      </c>
      <c r="AK474">
        <f>IF($C474="","",IF(OR($P474=TRUE(),$P474="TRUE"),1,0))</f>
        <v/>
      </c>
      <c r="AL474">
        <f>IF($C474="","",IF(AND($V474="Yes",SUMPRODUCT((LEN(Settings!$F$6:$F$13)&gt;0)*ISNUMBER(SEARCH(Settings!$F$6:$F$13,$O474)))=0),1,0))</f>
        <v/>
      </c>
      <c r="AM474">
        <f>IF($AI474=1,IFERROR(IF(VALUE($C474)&lt;100000000,VALUE($C474),1000000000),IFERROR(IF(VALUE(MID($C474,2,20))&lt;100000000,VALUE(MID($C474,2,20)),1000000000),1000000000))+ROW()/100000,"")</f>
        <v/>
      </c>
    </row>
    <row r="475">
      <c r="E475" s="14" t="n"/>
      <c r="M475" s="8">
        <f>IF($C475="","",L475*T475/100)</f>
        <v/>
      </c>
      <c r="S475" s="8" t="n"/>
      <c r="T475" s="8" t="n"/>
      <c r="W475">
        <f>IF($C475="","",IF($AL475=1,0,IF($AK475=1,Settings!$C$6,Settings!$C$7))*100)</f>
        <v/>
      </c>
      <c r="X475" s="8">
        <f>IF($C475="","",T475*W475/100)</f>
        <v/>
      </c>
      <c r="Y475" s="8">
        <f>IF($C475="","",T475-X475)</f>
        <v/>
      </c>
      <c r="Z475" s="8">
        <f>IF($C475="","",Y475-M475)</f>
        <v/>
      </c>
      <c r="AD475" s="8" t="n"/>
      <c r="AG475" s="14" t="n"/>
      <c r="AI475">
        <f>IF($C475="","",IF(COUNTIF($C$2:$C475,$C475)=1,1,0))</f>
        <v/>
      </c>
      <c r="AJ475">
        <f>IF($AI475=1,SUMPRODUCT(--($AM$2:$AM$7001&lt;$AM475))+1,"")</f>
        <v/>
      </c>
      <c r="AK475">
        <f>IF($C475="","",IF(OR($P475=TRUE(),$P475="TRUE"),1,0))</f>
        <v/>
      </c>
      <c r="AL475">
        <f>IF($C475="","",IF(AND($V475="Yes",SUMPRODUCT((LEN(Settings!$F$6:$F$13)&gt;0)*ISNUMBER(SEARCH(Settings!$F$6:$F$13,$O475)))=0),1,0))</f>
        <v/>
      </c>
      <c r="AM475">
        <f>IF($AI475=1,IFERROR(IF(VALUE($C475)&lt;100000000,VALUE($C475),1000000000),IFERROR(IF(VALUE(MID($C475,2,20))&lt;100000000,VALUE(MID($C475,2,20)),1000000000),1000000000))+ROW()/100000,"")</f>
        <v/>
      </c>
    </row>
    <row r="476">
      <c r="E476" s="14" t="n"/>
      <c r="M476" s="8">
        <f>IF($C476="","",L476*T476/100)</f>
        <v/>
      </c>
      <c r="S476" s="8" t="n"/>
      <c r="T476" s="8" t="n"/>
      <c r="W476">
        <f>IF($C476="","",IF($AL476=1,0,IF($AK476=1,Settings!$C$6,Settings!$C$7))*100)</f>
        <v/>
      </c>
      <c r="X476" s="8">
        <f>IF($C476="","",T476*W476/100)</f>
        <v/>
      </c>
      <c r="Y476" s="8">
        <f>IF($C476="","",T476-X476)</f>
        <v/>
      </c>
      <c r="Z476" s="8">
        <f>IF($C476="","",Y476-M476)</f>
        <v/>
      </c>
      <c r="AD476" s="8" t="n"/>
      <c r="AG476" s="14" t="n"/>
      <c r="AI476">
        <f>IF($C476="","",IF(COUNTIF($C$2:$C476,$C476)=1,1,0))</f>
        <v/>
      </c>
      <c r="AJ476">
        <f>IF($AI476=1,SUMPRODUCT(--($AM$2:$AM$7001&lt;$AM476))+1,"")</f>
        <v/>
      </c>
      <c r="AK476">
        <f>IF($C476="","",IF(OR($P476=TRUE(),$P476="TRUE"),1,0))</f>
        <v/>
      </c>
      <c r="AL476">
        <f>IF($C476="","",IF(AND($V476="Yes",SUMPRODUCT((LEN(Settings!$F$6:$F$13)&gt;0)*ISNUMBER(SEARCH(Settings!$F$6:$F$13,$O476)))=0),1,0))</f>
        <v/>
      </c>
      <c r="AM476">
        <f>IF($AI476=1,IFERROR(IF(VALUE($C476)&lt;100000000,VALUE($C476),1000000000),IFERROR(IF(VALUE(MID($C476,2,20))&lt;100000000,VALUE(MID($C476,2,20)),1000000000),1000000000))+ROW()/100000,"")</f>
        <v/>
      </c>
    </row>
    <row r="477">
      <c r="E477" s="14" t="n"/>
      <c r="M477" s="8">
        <f>IF($C477="","",L477*T477/100)</f>
        <v/>
      </c>
      <c r="S477" s="8" t="n"/>
      <c r="T477" s="8" t="n"/>
      <c r="W477">
        <f>IF($C477="","",IF($AL477=1,0,IF($AK477=1,Settings!$C$6,Settings!$C$7))*100)</f>
        <v/>
      </c>
      <c r="X477" s="8">
        <f>IF($C477="","",T477*W477/100)</f>
        <v/>
      </c>
      <c r="Y477" s="8">
        <f>IF($C477="","",T477-X477)</f>
        <v/>
      </c>
      <c r="Z477" s="8">
        <f>IF($C477="","",Y477-M477)</f>
        <v/>
      </c>
      <c r="AD477" s="8" t="n"/>
      <c r="AG477" s="14" t="n"/>
      <c r="AI477">
        <f>IF($C477="","",IF(COUNTIF($C$2:$C477,$C477)=1,1,0))</f>
        <v/>
      </c>
      <c r="AJ477">
        <f>IF($AI477=1,SUMPRODUCT(--($AM$2:$AM$7001&lt;$AM477))+1,"")</f>
        <v/>
      </c>
      <c r="AK477">
        <f>IF($C477="","",IF(OR($P477=TRUE(),$P477="TRUE"),1,0))</f>
        <v/>
      </c>
      <c r="AL477">
        <f>IF($C477="","",IF(AND($V477="Yes",SUMPRODUCT((LEN(Settings!$F$6:$F$13)&gt;0)*ISNUMBER(SEARCH(Settings!$F$6:$F$13,$O477)))=0),1,0))</f>
        <v/>
      </c>
      <c r="AM477">
        <f>IF($AI477=1,IFERROR(IF(VALUE($C477)&lt;100000000,VALUE($C477),1000000000),IFERROR(IF(VALUE(MID($C477,2,20))&lt;100000000,VALUE(MID($C477,2,20)),1000000000),1000000000))+ROW()/100000,"")</f>
        <v/>
      </c>
    </row>
    <row r="478">
      <c r="E478" s="14" t="n"/>
      <c r="M478" s="8">
        <f>IF($C478="","",L478*T478/100)</f>
        <v/>
      </c>
      <c r="S478" s="8" t="n"/>
      <c r="T478" s="8" t="n"/>
      <c r="W478">
        <f>IF($C478="","",IF($AL478=1,0,IF($AK478=1,Settings!$C$6,Settings!$C$7))*100)</f>
        <v/>
      </c>
      <c r="X478" s="8">
        <f>IF($C478="","",T478*W478/100)</f>
        <v/>
      </c>
      <c r="Y478" s="8">
        <f>IF($C478="","",T478-X478)</f>
        <v/>
      </c>
      <c r="Z478" s="8">
        <f>IF($C478="","",Y478-M478)</f>
        <v/>
      </c>
      <c r="AD478" s="8" t="n"/>
      <c r="AG478" s="14" t="n"/>
      <c r="AI478">
        <f>IF($C478="","",IF(COUNTIF($C$2:$C478,$C478)=1,1,0))</f>
        <v/>
      </c>
      <c r="AJ478">
        <f>IF($AI478=1,SUMPRODUCT(--($AM$2:$AM$7001&lt;$AM478))+1,"")</f>
        <v/>
      </c>
      <c r="AK478">
        <f>IF($C478="","",IF(OR($P478=TRUE(),$P478="TRUE"),1,0))</f>
        <v/>
      </c>
      <c r="AL478">
        <f>IF($C478="","",IF(AND($V478="Yes",SUMPRODUCT((LEN(Settings!$F$6:$F$13)&gt;0)*ISNUMBER(SEARCH(Settings!$F$6:$F$13,$O478)))=0),1,0))</f>
        <v/>
      </c>
      <c r="AM478">
        <f>IF($AI478=1,IFERROR(IF(VALUE($C478)&lt;100000000,VALUE($C478),1000000000),IFERROR(IF(VALUE(MID($C478,2,20))&lt;100000000,VALUE(MID($C478,2,20)),1000000000),1000000000))+ROW()/100000,"")</f>
        <v/>
      </c>
    </row>
    <row r="479">
      <c r="E479" s="14" t="n"/>
      <c r="M479" s="8">
        <f>IF($C479="","",L479*T479/100)</f>
        <v/>
      </c>
      <c r="S479" s="8" t="n"/>
      <c r="T479" s="8" t="n"/>
      <c r="W479">
        <f>IF($C479="","",IF($AL479=1,0,IF($AK479=1,Settings!$C$6,Settings!$C$7))*100)</f>
        <v/>
      </c>
      <c r="X479" s="8">
        <f>IF($C479="","",T479*W479/100)</f>
        <v/>
      </c>
      <c r="Y479" s="8">
        <f>IF($C479="","",T479-X479)</f>
        <v/>
      </c>
      <c r="Z479" s="8">
        <f>IF($C479="","",Y479-M479)</f>
        <v/>
      </c>
      <c r="AD479" s="8" t="n"/>
      <c r="AG479" s="14" t="n"/>
      <c r="AI479">
        <f>IF($C479="","",IF(COUNTIF($C$2:$C479,$C479)=1,1,0))</f>
        <v/>
      </c>
      <c r="AJ479">
        <f>IF($AI479=1,SUMPRODUCT(--($AM$2:$AM$7001&lt;$AM479))+1,"")</f>
        <v/>
      </c>
      <c r="AK479">
        <f>IF($C479="","",IF(OR($P479=TRUE(),$P479="TRUE"),1,0))</f>
        <v/>
      </c>
      <c r="AL479">
        <f>IF($C479="","",IF(AND($V479="Yes",SUMPRODUCT((LEN(Settings!$F$6:$F$13)&gt;0)*ISNUMBER(SEARCH(Settings!$F$6:$F$13,$O479)))=0),1,0))</f>
        <v/>
      </c>
      <c r="AM479">
        <f>IF($AI479=1,IFERROR(IF(VALUE($C479)&lt;100000000,VALUE($C479),1000000000),IFERROR(IF(VALUE(MID($C479,2,20))&lt;100000000,VALUE(MID($C479,2,20)),1000000000),1000000000))+ROW()/100000,"")</f>
        <v/>
      </c>
    </row>
    <row r="480">
      <c r="E480" s="14" t="n"/>
      <c r="M480" s="8">
        <f>IF($C480="","",L480*T480/100)</f>
        <v/>
      </c>
      <c r="S480" s="8" t="n"/>
      <c r="T480" s="8" t="n"/>
      <c r="W480">
        <f>IF($C480="","",IF($AL480=1,0,IF($AK480=1,Settings!$C$6,Settings!$C$7))*100)</f>
        <v/>
      </c>
      <c r="X480" s="8">
        <f>IF($C480="","",T480*W480/100)</f>
        <v/>
      </c>
      <c r="Y480" s="8">
        <f>IF($C480="","",T480-X480)</f>
        <v/>
      </c>
      <c r="Z480" s="8">
        <f>IF($C480="","",Y480-M480)</f>
        <v/>
      </c>
      <c r="AD480" s="8" t="n"/>
      <c r="AG480" s="14" t="n"/>
      <c r="AI480">
        <f>IF($C480="","",IF(COUNTIF($C$2:$C480,$C480)=1,1,0))</f>
        <v/>
      </c>
      <c r="AJ480">
        <f>IF($AI480=1,SUMPRODUCT(--($AM$2:$AM$7001&lt;$AM480))+1,"")</f>
        <v/>
      </c>
      <c r="AK480">
        <f>IF($C480="","",IF(OR($P480=TRUE(),$P480="TRUE"),1,0))</f>
        <v/>
      </c>
      <c r="AL480">
        <f>IF($C480="","",IF(AND($V480="Yes",SUMPRODUCT((LEN(Settings!$F$6:$F$13)&gt;0)*ISNUMBER(SEARCH(Settings!$F$6:$F$13,$O480)))=0),1,0))</f>
        <v/>
      </c>
      <c r="AM480">
        <f>IF($AI480=1,IFERROR(IF(VALUE($C480)&lt;100000000,VALUE($C480),1000000000),IFERROR(IF(VALUE(MID($C480,2,20))&lt;100000000,VALUE(MID($C480,2,20)),1000000000),1000000000))+ROW()/100000,"")</f>
        <v/>
      </c>
    </row>
    <row r="481">
      <c r="E481" s="14" t="n"/>
      <c r="M481" s="8">
        <f>IF($C481="","",L481*T481/100)</f>
        <v/>
      </c>
      <c r="S481" s="8" t="n"/>
      <c r="T481" s="8" t="n"/>
      <c r="W481">
        <f>IF($C481="","",IF($AL481=1,0,IF($AK481=1,Settings!$C$6,Settings!$C$7))*100)</f>
        <v/>
      </c>
      <c r="X481" s="8">
        <f>IF($C481="","",T481*W481/100)</f>
        <v/>
      </c>
      <c r="Y481" s="8">
        <f>IF($C481="","",T481-X481)</f>
        <v/>
      </c>
      <c r="Z481" s="8">
        <f>IF($C481="","",Y481-M481)</f>
        <v/>
      </c>
      <c r="AD481" s="8" t="n"/>
      <c r="AG481" s="14" t="n"/>
      <c r="AI481">
        <f>IF($C481="","",IF(COUNTIF($C$2:$C481,$C481)=1,1,0))</f>
        <v/>
      </c>
      <c r="AJ481">
        <f>IF($AI481=1,SUMPRODUCT(--($AM$2:$AM$7001&lt;$AM481))+1,"")</f>
        <v/>
      </c>
      <c r="AK481">
        <f>IF($C481="","",IF(OR($P481=TRUE(),$P481="TRUE"),1,0))</f>
        <v/>
      </c>
      <c r="AL481">
        <f>IF($C481="","",IF(AND($V481="Yes",SUMPRODUCT((LEN(Settings!$F$6:$F$13)&gt;0)*ISNUMBER(SEARCH(Settings!$F$6:$F$13,$O481)))=0),1,0))</f>
        <v/>
      </c>
      <c r="AM481">
        <f>IF($AI481=1,IFERROR(IF(VALUE($C481)&lt;100000000,VALUE($C481),1000000000),IFERROR(IF(VALUE(MID($C481,2,20))&lt;100000000,VALUE(MID($C481,2,20)),1000000000),1000000000))+ROW()/100000,"")</f>
        <v/>
      </c>
    </row>
    <row r="482">
      <c r="E482" s="14" t="n"/>
      <c r="M482" s="8">
        <f>IF($C482="","",L482*T482/100)</f>
        <v/>
      </c>
      <c r="S482" s="8" t="n"/>
      <c r="T482" s="8" t="n"/>
      <c r="W482">
        <f>IF($C482="","",IF($AL482=1,0,IF($AK482=1,Settings!$C$6,Settings!$C$7))*100)</f>
        <v/>
      </c>
      <c r="X482" s="8">
        <f>IF($C482="","",T482*W482/100)</f>
        <v/>
      </c>
      <c r="Y482" s="8">
        <f>IF($C482="","",T482-X482)</f>
        <v/>
      </c>
      <c r="Z482" s="8">
        <f>IF($C482="","",Y482-M482)</f>
        <v/>
      </c>
      <c r="AD482" s="8" t="n"/>
      <c r="AG482" s="14" t="n"/>
      <c r="AI482">
        <f>IF($C482="","",IF(COUNTIF($C$2:$C482,$C482)=1,1,0))</f>
        <v/>
      </c>
      <c r="AJ482">
        <f>IF($AI482=1,SUMPRODUCT(--($AM$2:$AM$7001&lt;$AM482))+1,"")</f>
        <v/>
      </c>
      <c r="AK482">
        <f>IF($C482="","",IF(OR($P482=TRUE(),$P482="TRUE"),1,0))</f>
        <v/>
      </c>
      <c r="AL482">
        <f>IF($C482="","",IF(AND($V482="Yes",SUMPRODUCT((LEN(Settings!$F$6:$F$13)&gt;0)*ISNUMBER(SEARCH(Settings!$F$6:$F$13,$O482)))=0),1,0))</f>
        <v/>
      </c>
      <c r="AM482">
        <f>IF($AI482=1,IFERROR(IF(VALUE($C482)&lt;100000000,VALUE($C482),1000000000),IFERROR(IF(VALUE(MID($C482,2,20))&lt;100000000,VALUE(MID($C482,2,20)),1000000000),1000000000))+ROW()/100000,"")</f>
        <v/>
      </c>
    </row>
    <row r="483">
      <c r="E483" s="14" t="n"/>
      <c r="M483" s="8">
        <f>IF($C483="","",L483*T483/100)</f>
        <v/>
      </c>
      <c r="S483" s="8" t="n"/>
      <c r="T483" s="8" t="n"/>
      <c r="W483">
        <f>IF($C483="","",IF($AL483=1,0,IF($AK483=1,Settings!$C$6,Settings!$C$7))*100)</f>
        <v/>
      </c>
      <c r="X483" s="8">
        <f>IF($C483="","",T483*W483/100)</f>
        <v/>
      </c>
      <c r="Y483" s="8">
        <f>IF($C483="","",T483-X483)</f>
        <v/>
      </c>
      <c r="Z483" s="8">
        <f>IF($C483="","",Y483-M483)</f>
        <v/>
      </c>
      <c r="AD483" s="8" t="n"/>
      <c r="AG483" s="14" t="n"/>
      <c r="AI483">
        <f>IF($C483="","",IF(COUNTIF($C$2:$C483,$C483)=1,1,0))</f>
        <v/>
      </c>
      <c r="AJ483">
        <f>IF($AI483=1,SUMPRODUCT(--($AM$2:$AM$7001&lt;$AM483))+1,"")</f>
        <v/>
      </c>
      <c r="AK483">
        <f>IF($C483="","",IF(OR($P483=TRUE(),$P483="TRUE"),1,0))</f>
        <v/>
      </c>
      <c r="AL483">
        <f>IF($C483="","",IF(AND($V483="Yes",SUMPRODUCT((LEN(Settings!$F$6:$F$13)&gt;0)*ISNUMBER(SEARCH(Settings!$F$6:$F$13,$O483)))=0),1,0))</f>
        <v/>
      </c>
      <c r="AM483">
        <f>IF($AI483=1,IFERROR(IF(VALUE($C483)&lt;100000000,VALUE($C483),1000000000),IFERROR(IF(VALUE(MID($C483,2,20))&lt;100000000,VALUE(MID($C483,2,20)),1000000000),1000000000))+ROW()/100000,"")</f>
        <v/>
      </c>
    </row>
    <row r="484">
      <c r="E484" s="14" t="n"/>
      <c r="M484" s="8">
        <f>IF($C484="","",L484*T484/100)</f>
        <v/>
      </c>
      <c r="S484" s="8" t="n"/>
      <c r="T484" s="8" t="n"/>
      <c r="W484">
        <f>IF($C484="","",IF($AL484=1,0,IF($AK484=1,Settings!$C$6,Settings!$C$7))*100)</f>
        <v/>
      </c>
      <c r="X484" s="8">
        <f>IF($C484="","",T484*W484/100)</f>
        <v/>
      </c>
      <c r="Y484" s="8">
        <f>IF($C484="","",T484-X484)</f>
        <v/>
      </c>
      <c r="Z484" s="8">
        <f>IF($C484="","",Y484-M484)</f>
        <v/>
      </c>
      <c r="AD484" s="8" t="n"/>
      <c r="AG484" s="14" t="n"/>
      <c r="AI484">
        <f>IF($C484="","",IF(COUNTIF($C$2:$C484,$C484)=1,1,0))</f>
        <v/>
      </c>
      <c r="AJ484">
        <f>IF($AI484=1,SUMPRODUCT(--($AM$2:$AM$7001&lt;$AM484))+1,"")</f>
        <v/>
      </c>
      <c r="AK484">
        <f>IF($C484="","",IF(OR($P484=TRUE(),$P484="TRUE"),1,0))</f>
        <v/>
      </c>
      <c r="AL484">
        <f>IF($C484="","",IF(AND($V484="Yes",SUMPRODUCT((LEN(Settings!$F$6:$F$13)&gt;0)*ISNUMBER(SEARCH(Settings!$F$6:$F$13,$O484)))=0),1,0))</f>
        <v/>
      </c>
      <c r="AM484">
        <f>IF($AI484=1,IFERROR(IF(VALUE($C484)&lt;100000000,VALUE($C484),1000000000),IFERROR(IF(VALUE(MID($C484,2,20))&lt;100000000,VALUE(MID($C484,2,20)),1000000000),1000000000))+ROW()/100000,"")</f>
        <v/>
      </c>
    </row>
    <row r="485">
      <c r="E485" s="14" t="n"/>
      <c r="M485" s="8">
        <f>IF($C485="","",L485*T485/100)</f>
        <v/>
      </c>
      <c r="S485" s="8" t="n"/>
      <c r="T485" s="8" t="n"/>
      <c r="W485">
        <f>IF($C485="","",IF($AL485=1,0,IF($AK485=1,Settings!$C$6,Settings!$C$7))*100)</f>
        <v/>
      </c>
      <c r="X485" s="8">
        <f>IF($C485="","",T485*W485/100)</f>
        <v/>
      </c>
      <c r="Y485" s="8">
        <f>IF($C485="","",T485-X485)</f>
        <v/>
      </c>
      <c r="Z485" s="8">
        <f>IF($C485="","",Y485-M485)</f>
        <v/>
      </c>
      <c r="AD485" s="8" t="n"/>
      <c r="AG485" s="14" t="n"/>
      <c r="AI485">
        <f>IF($C485="","",IF(COUNTIF($C$2:$C485,$C485)=1,1,0))</f>
        <v/>
      </c>
      <c r="AJ485">
        <f>IF($AI485=1,SUMPRODUCT(--($AM$2:$AM$7001&lt;$AM485))+1,"")</f>
        <v/>
      </c>
      <c r="AK485">
        <f>IF($C485="","",IF(OR($P485=TRUE(),$P485="TRUE"),1,0))</f>
        <v/>
      </c>
      <c r="AL485">
        <f>IF($C485="","",IF(AND($V485="Yes",SUMPRODUCT((LEN(Settings!$F$6:$F$13)&gt;0)*ISNUMBER(SEARCH(Settings!$F$6:$F$13,$O485)))=0),1,0))</f>
        <v/>
      </c>
      <c r="AM485">
        <f>IF($AI485=1,IFERROR(IF(VALUE($C485)&lt;100000000,VALUE($C485),1000000000),IFERROR(IF(VALUE(MID($C485,2,20))&lt;100000000,VALUE(MID($C485,2,20)),1000000000),1000000000))+ROW()/100000,"")</f>
        <v/>
      </c>
    </row>
    <row r="486">
      <c r="E486" s="14" t="n"/>
      <c r="M486" s="8">
        <f>IF($C486="","",L486*T486/100)</f>
        <v/>
      </c>
      <c r="S486" s="8" t="n"/>
      <c r="T486" s="8" t="n"/>
      <c r="W486">
        <f>IF($C486="","",IF($AL486=1,0,IF($AK486=1,Settings!$C$6,Settings!$C$7))*100)</f>
        <v/>
      </c>
      <c r="X486" s="8">
        <f>IF($C486="","",T486*W486/100)</f>
        <v/>
      </c>
      <c r="Y486" s="8">
        <f>IF($C486="","",T486-X486)</f>
        <v/>
      </c>
      <c r="Z486" s="8">
        <f>IF($C486="","",Y486-M486)</f>
        <v/>
      </c>
      <c r="AD486" s="8" t="n"/>
      <c r="AG486" s="14" t="n"/>
      <c r="AI486">
        <f>IF($C486="","",IF(COUNTIF($C$2:$C486,$C486)=1,1,0))</f>
        <v/>
      </c>
      <c r="AJ486">
        <f>IF($AI486=1,SUMPRODUCT(--($AM$2:$AM$7001&lt;$AM486))+1,"")</f>
        <v/>
      </c>
      <c r="AK486">
        <f>IF($C486="","",IF(OR($P486=TRUE(),$P486="TRUE"),1,0))</f>
        <v/>
      </c>
      <c r="AL486">
        <f>IF($C486="","",IF(AND($V486="Yes",SUMPRODUCT((LEN(Settings!$F$6:$F$13)&gt;0)*ISNUMBER(SEARCH(Settings!$F$6:$F$13,$O486)))=0),1,0))</f>
        <v/>
      </c>
      <c r="AM486">
        <f>IF($AI486=1,IFERROR(IF(VALUE($C486)&lt;100000000,VALUE($C486),1000000000),IFERROR(IF(VALUE(MID($C486,2,20))&lt;100000000,VALUE(MID($C486,2,20)),1000000000),1000000000))+ROW()/100000,"")</f>
        <v/>
      </c>
    </row>
    <row r="487">
      <c r="E487" s="14" t="n"/>
      <c r="M487" s="8">
        <f>IF($C487="","",L487*T487/100)</f>
        <v/>
      </c>
      <c r="S487" s="8" t="n"/>
      <c r="T487" s="8" t="n"/>
      <c r="W487">
        <f>IF($C487="","",IF($AL487=1,0,IF($AK487=1,Settings!$C$6,Settings!$C$7))*100)</f>
        <v/>
      </c>
      <c r="X487" s="8">
        <f>IF($C487="","",T487*W487/100)</f>
        <v/>
      </c>
      <c r="Y487" s="8">
        <f>IF($C487="","",T487-X487)</f>
        <v/>
      </c>
      <c r="Z487" s="8">
        <f>IF($C487="","",Y487-M487)</f>
        <v/>
      </c>
      <c r="AD487" s="8" t="n"/>
      <c r="AG487" s="14" t="n"/>
      <c r="AI487">
        <f>IF($C487="","",IF(COUNTIF($C$2:$C487,$C487)=1,1,0))</f>
        <v/>
      </c>
      <c r="AJ487">
        <f>IF($AI487=1,SUMPRODUCT(--($AM$2:$AM$7001&lt;$AM487))+1,"")</f>
        <v/>
      </c>
      <c r="AK487">
        <f>IF($C487="","",IF(OR($P487=TRUE(),$P487="TRUE"),1,0))</f>
        <v/>
      </c>
      <c r="AL487">
        <f>IF($C487="","",IF(AND($V487="Yes",SUMPRODUCT((LEN(Settings!$F$6:$F$13)&gt;0)*ISNUMBER(SEARCH(Settings!$F$6:$F$13,$O487)))=0),1,0))</f>
        <v/>
      </c>
      <c r="AM487">
        <f>IF($AI487=1,IFERROR(IF(VALUE($C487)&lt;100000000,VALUE($C487),1000000000),IFERROR(IF(VALUE(MID($C487,2,20))&lt;100000000,VALUE(MID($C487,2,20)),1000000000),1000000000))+ROW()/100000,"")</f>
        <v/>
      </c>
    </row>
    <row r="488">
      <c r="E488" s="14" t="n"/>
      <c r="M488" s="8">
        <f>IF($C488="","",L488*T488/100)</f>
        <v/>
      </c>
      <c r="S488" s="8" t="n"/>
      <c r="T488" s="8" t="n"/>
      <c r="W488">
        <f>IF($C488="","",IF($AL488=1,0,IF($AK488=1,Settings!$C$6,Settings!$C$7))*100)</f>
        <v/>
      </c>
      <c r="X488" s="8">
        <f>IF($C488="","",T488*W488/100)</f>
        <v/>
      </c>
      <c r="Y488" s="8">
        <f>IF($C488="","",T488-X488)</f>
        <v/>
      </c>
      <c r="Z488" s="8">
        <f>IF($C488="","",Y488-M488)</f>
        <v/>
      </c>
      <c r="AD488" s="8" t="n"/>
      <c r="AG488" s="14" t="n"/>
      <c r="AI488">
        <f>IF($C488="","",IF(COUNTIF($C$2:$C488,$C488)=1,1,0))</f>
        <v/>
      </c>
      <c r="AJ488">
        <f>IF($AI488=1,SUMPRODUCT(--($AM$2:$AM$7001&lt;$AM488))+1,"")</f>
        <v/>
      </c>
      <c r="AK488">
        <f>IF($C488="","",IF(OR($P488=TRUE(),$P488="TRUE"),1,0))</f>
        <v/>
      </c>
      <c r="AL488">
        <f>IF($C488="","",IF(AND($V488="Yes",SUMPRODUCT((LEN(Settings!$F$6:$F$13)&gt;0)*ISNUMBER(SEARCH(Settings!$F$6:$F$13,$O488)))=0),1,0))</f>
        <v/>
      </c>
      <c r="AM488">
        <f>IF($AI488=1,IFERROR(IF(VALUE($C488)&lt;100000000,VALUE($C488),1000000000),IFERROR(IF(VALUE(MID($C488,2,20))&lt;100000000,VALUE(MID($C488,2,20)),1000000000),1000000000))+ROW()/100000,"")</f>
        <v/>
      </c>
    </row>
    <row r="489">
      <c r="E489" s="14" t="n"/>
      <c r="M489" s="8">
        <f>IF($C489="","",L489*T489/100)</f>
        <v/>
      </c>
      <c r="S489" s="8" t="n"/>
      <c r="T489" s="8" t="n"/>
      <c r="W489">
        <f>IF($C489="","",IF($AL489=1,0,IF($AK489=1,Settings!$C$6,Settings!$C$7))*100)</f>
        <v/>
      </c>
      <c r="X489" s="8">
        <f>IF($C489="","",T489*W489/100)</f>
        <v/>
      </c>
      <c r="Y489" s="8">
        <f>IF($C489="","",T489-X489)</f>
        <v/>
      </c>
      <c r="Z489" s="8">
        <f>IF($C489="","",Y489-M489)</f>
        <v/>
      </c>
      <c r="AD489" s="8" t="n"/>
      <c r="AG489" s="14" t="n"/>
      <c r="AI489">
        <f>IF($C489="","",IF(COUNTIF($C$2:$C489,$C489)=1,1,0))</f>
        <v/>
      </c>
      <c r="AJ489">
        <f>IF($AI489=1,SUMPRODUCT(--($AM$2:$AM$7001&lt;$AM489))+1,"")</f>
        <v/>
      </c>
      <c r="AK489">
        <f>IF($C489="","",IF(OR($P489=TRUE(),$P489="TRUE"),1,0))</f>
        <v/>
      </c>
      <c r="AL489">
        <f>IF($C489="","",IF(AND($V489="Yes",SUMPRODUCT((LEN(Settings!$F$6:$F$13)&gt;0)*ISNUMBER(SEARCH(Settings!$F$6:$F$13,$O489)))=0),1,0))</f>
        <v/>
      </c>
      <c r="AM489">
        <f>IF($AI489=1,IFERROR(IF(VALUE($C489)&lt;100000000,VALUE($C489),1000000000),IFERROR(IF(VALUE(MID($C489,2,20))&lt;100000000,VALUE(MID($C489,2,20)),1000000000),1000000000))+ROW()/100000,"")</f>
        <v/>
      </c>
    </row>
    <row r="490">
      <c r="E490" s="14" t="n"/>
      <c r="M490" s="8">
        <f>IF($C490="","",L490*T490/100)</f>
        <v/>
      </c>
      <c r="S490" s="8" t="n"/>
      <c r="T490" s="8" t="n"/>
      <c r="W490">
        <f>IF($C490="","",IF($AL490=1,0,IF($AK490=1,Settings!$C$6,Settings!$C$7))*100)</f>
        <v/>
      </c>
      <c r="X490" s="8">
        <f>IF($C490="","",T490*W490/100)</f>
        <v/>
      </c>
      <c r="Y490" s="8">
        <f>IF($C490="","",T490-X490)</f>
        <v/>
      </c>
      <c r="Z490" s="8">
        <f>IF($C490="","",Y490-M490)</f>
        <v/>
      </c>
      <c r="AD490" s="8" t="n"/>
      <c r="AG490" s="14" t="n"/>
      <c r="AI490">
        <f>IF($C490="","",IF(COUNTIF($C$2:$C490,$C490)=1,1,0))</f>
        <v/>
      </c>
      <c r="AJ490">
        <f>IF($AI490=1,SUMPRODUCT(--($AM$2:$AM$7001&lt;$AM490))+1,"")</f>
        <v/>
      </c>
      <c r="AK490">
        <f>IF($C490="","",IF(OR($P490=TRUE(),$P490="TRUE"),1,0))</f>
        <v/>
      </c>
      <c r="AL490">
        <f>IF($C490="","",IF(AND($V490="Yes",SUMPRODUCT((LEN(Settings!$F$6:$F$13)&gt;0)*ISNUMBER(SEARCH(Settings!$F$6:$F$13,$O490)))=0),1,0))</f>
        <v/>
      </c>
      <c r="AM490">
        <f>IF($AI490=1,IFERROR(IF(VALUE($C490)&lt;100000000,VALUE($C490),1000000000),IFERROR(IF(VALUE(MID($C490,2,20))&lt;100000000,VALUE(MID($C490,2,20)),1000000000),1000000000))+ROW()/100000,"")</f>
        <v/>
      </c>
    </row>
    <row r="491">
      <c r="E491" s="14" t="n"/>
      <c r="M491" s="8">
        <f>IF($C491="","",L491*T491/100)</f>
        <v/>
      </c>
      <c r="S491" s="8" t="n"/>
      <c r="T491" s="8" t="n"/>
      <c r="W491">
        <f>IF($C491="","",IF($AL491=1,0,IF($AK491=1,Settings!$C$6,Settings!$C$7))*100)</f>
        <v/>
      </c>
      <c r="X491" s="8">
        <f>IF($C491="","",T491*W491/100)</f>
        <v/>
      </c>
      <c r="Y491" s="8">
        <f>IF($C491="","",T491-X491)</f>
        <v/>
      </c>
      <c r="Z491" s="8">
        <f>IF($C491="","",Y491-M491)</f>
        <v/>
      </c>
      <c r="AD491" s="8" t="n"/>
      <c r="AG491" s="14" t="n"/>
      <c r="AI491">
        <f>IF($C491="","",IF(COUNTIF($C$2:$C491,$C491)=1,1,0))</f>
        <v/>
      </c>
      <c r="AJ491">
        <f>IF($AI491=1,SUMPRODUCT(--($AM$2:$AM$7001&lt;$AM491))+1,"")</f>
        <v/>
      </c>
      <c r="AK491">
        <f>IF($C491="","",IF(OR($P491=TRUE(),$P491="TRUE"),1,0))</f>
        <v/>
      </c>
      <c r="AL491">
        <f>IF($C491="","",IF(AND($V491="Yes",SUMPRODUCT((LEN(Settings!$F$6:$F$13)&gt;0)*ISNUMBER(SEARCH(Settings!$F$6:$F$13,$O491)))=0),1,0))</f>
        <v/>
      </c>
      <c r="AM491">
        <f>IF($AI491=1,IFERROR(IF(VALUE($C491)&lt;100000000,VALUE($C491),1000000000),IFERROR(IF(VALUE(MID($C491,2,20))&lt;100000000,VALUE(MID($C491,2,20)),1000000000),1000000000))+ROW()/100000,"")</f>
        <v/>
      </c>
    </row>
    <row r="492">
      <c r="E492" s="14" t="n"/>
      <c r="M492" s="8">
        <f>IF($C492="","",L492*T492/100)</f>
        <v/>
      </c>
      <c r="S492" s="8" t="n"/>
      <c r="T492" s="8" t="n"/>
      <c r="W492">
        <f>IF($C492="","",IF($AL492=1,0,IF($AK492=1,Settings!$C$6,Settings!$C$7))*100)</f>
        <v/>
      </c>
      <c r="X492" s="8">
        <f>IF($C492="","",T492*W492/100)</f>
        <v/>
      </c>
      <c r="Y492" s="8">
        <f>IF($C492="","",T492-X492)</f>
        <v/>
      </c>
      <c r="Z492" s="8">
        <f>IF($C492="","",Y492-M492)</f>
        <v/>
      </c>
      <c r="AD492" s="8" t="n"/>
      <c r="AG492" s="14" t="n"/>
      <c r="AI492">
        <f>IF($C492="","",IF(COUNTIF($C$2:$C492,$C492)=1,1,0))</f>
        <v/>
      </c>
      <c r="AJ492">
        <f>IF($AI492=1,SUMPRODUCT(--($AM$2:$AM$7001&lt;$AM492))+1,"")</f>
        <v/>
      </c>
      <c r="AK492">
        <f>IF($C492="","",IF(OR($P492=TRUE(),$P492="TRUE"),1,0))</f>
        <v/>
      </c>
      <c r="AL492">
        <f>IF($C492="","",IF(AND($V492="Yes",SUMPRODUCT((LEN(Settings!$F$6:$F$13)&gt;0)*ISNUMBER(SEARCH(Settings!$F$6:$F$13,$O492)))=0),1,0))</f>
        <v/>
      </c>
      <c r="AM492">
        <f>IF($AI492=1,IFERROR(IF(VALUE($C492)&lt;100000000,VALUE($C492),1000000000),IFERROR(IF(VALUE(MID($C492,2,20))&lt;100000000,VALUE(MID($C492,2,20)),1000000000),1000000000))+ROW()/100000,"")</f>
        <v/>
      </c>
    </row>
    <row r="493">
      <c r="E493" s="14" t="n"/>
      <c r="M493" s="8">
        <f>IF($C493="","",L493*T493/100)</f>
        <v/>
      </c>
      <c r="S493" s="8" t="n"/>
      <c r="T493" s="8" t="n"/>
      <c r="W493">
        <f>IF($C493="","",IF($AL493=1,0,IF($AK493=1,Settings!$C$6,Settings!$C$7))*100)</f>
        <v/>
      </c>
      <c r="X493" s="8">
        <f>IF($C493="","",T493*W493/100)</f>
        <v/>
      </c>
      <c r="Y493" s="8">
        <f>IF($C493="","",T493-X493)</f>
        <v/>
      </c>
      <c r="Z493" s="8">
        <f>IF($C493="","",Y493-M493)</f>
        <v/>
      </c>
      <c r="AD493" s="8" t="n"/>
      <c r="AG493" s="14" t="n"/>
      <c r="AI493">
        <f>IF($C493="","",IF(COUNTIF($C$2:$C493,$C493)=1,1,0))</f>
        <v/>
      </c>
      <c r="AJ493">
        <f>IF($AI493=1,SUMPRODUCT(--($AM$2:$AM$7001&lt;$AM493))+1,"")</f>
        <v/>
      </c>
      <c r="AK493">
        <f>IF($C493="","",IF(OR($P493=TRUE(),$P493="TRUE"),1,0))</f>
        <v/>
      </c>
      <c r="AL493">
        <f>IF($C493="","",IF(AND($V493="Yes",SUMPRODUCT((LEN(Settings!$F$6:$F$13)&gt;0)*ISNUMBER(SEARCH(Settings!$F$6:$F$13,$O493)))=0),1,0))</f>
        <v/>
      </c>
      <c r="AM493">
        <f>IF($AI493=1,IFERROR(IF(VALUE($C493)&lt;100000000,VALUE($C493),1000000000),IFERROR(IF(VALUE(MID($C493,2,20))&lt;100000000,VALUE(MID($C493,2,20)),1000000000),1000000000))+ROW()/100000,"")</f>
        <v/>
      </c>
    </row>
    <row r="494">
      <c r="E494" s="14" t="n"/>
      <c r="M494" s="8">
        <f>IF($C494="","",L494*T494/100)</f>
        <v/>
      </c>
      <c r="S494" s="8" t="n"/>
      <c r="T494" s="8" t="n"/>
      <c r="W494">
        <f>IF($C494="","",IF($AL494=1,0,IF($AK494=1,Settings!$C$6,Settings!$C$7))*100)</f>
        <v/>
      </c>
      <c r="X494" s="8">
        <f>IF($C494="","",T494*W494/100)</f>
        <v/>
      </c>
      <c r="Y494" s="8">
        <f>IF($C494="","",T494-X494)</f>
        <v/>
      </c>
      <c r="Z494" s="8">
        <f>IF($C494="","",Y494-M494)</f>
        <v/>
      </c>
      <c r="AD494" s="8" t="n"/>
      <c r="AG494" s="14" t="n"/>
      <c r="AI494">
        <f>IF($C494="","",IF(COUNTIF($C$2:$C494,$C494)=1,1,0))</f>
        <v/>
      </c>
      <c r="AJ494">
        <f>IF($AI494=1,SUMPRODUCT(--($AM$2:$AM$7001&lt;$AM494))+1,"")</f>
        <v/>
      </c>
      <c r="AK494">
        <f>IF($C494="","",IF(OR($P494=TRUE(),$P494="TRUE"),1,0))</f>
        <v/>
      </c>
      <c r="AL494">
        <f>IF($C494="","",IF(AND($V494="Yes",SUMPRODUCT((LEN(Settings!$F$6:$F$13)&gt;0)*ISNUMBER(SEARCH(Settings!$F$6:$F$13,$O494)))=0),1,0))</f>
        <v/>
      </c>
      <c r="AM494">
        <f>IF($AI494=1,IFERROR(IF(VALUE($C494)&lt;100000000,VALUE($C494),1000000000),IFERROR(IF(VALUE(MID($C494,2,20))&lt;100000000,VALUE(MID($C494,2,20)),1000000000),1000000000))+ROW()/100000,"")</f>
        <v/>
      </c>
    </row>
    <row r="495">
      <c r="E495" s="14" t="n"/>
      <c r="M495" s="8">
        <f>IF($C495="","",L495*T495/100)</f>
        <v/>
      </c>
      <c r="S495" s="8" t="n"/>
      <c r="T495" s="8" t="n"/>
      <c r="W495">
        <f>IF($C495="","",IF($AL495=1,0,IF($AK495=1,Settings!$C$6,Settings!$C$7))*100)</f>
        <v/>
      </c>
      <c r="X495" s="8">
        <f>IF($C495="","",T495*W495/100)</f>
        <v/>
      </c>
      <c r="Y495" s="8">
        <f>IF($C495="","",T495-X495)</f>
        <v/>
      </c>
      <c r="Z495" s="8">
        <f>IF($C495="","",Y495-M495)</f>
        <v/>
      </c>
      <c r="AD495" s="8" t="n"/>
      <c r="AG495" s="14" t="n"/>
      <c r="AI495">
        <f>IF($C495="","",IF(COUNTIF($C$2:$C495,$C495)=1,1,0))</f>
        <v/>
      </c>
      <c r="AJ495">
        <f>IF($AI495=1,SUMPRODUCT(--($AM$2:$AM$7001&lt;$AM495))+1,"")</f>
        <v/>
      </c>
      <c r="AK495">
        <f>IF($C495="","",IF(OR($P495=TRUE(),$P495="TRUE"),1,0))</f>
        <v/>
      </c>
      <c r="AL495">
        <f>IF($C495="","",IF(AND($V495="Yes",SUMPRODUCT((LEN(Settings!$F$6:$F$13)&gt;0)*ISNUMBER(SEARCH(Settings!$F$6:$F$13,$O495)))=0),1,0))</f>
        <v/>
      </c>
      <c r="AM495">
        <f>IF($AI495=1,IFERROR(IF(VALUE($C495)&lt;100000000,VALUE($C495),1000000000),IFERROR(IF(VALUE(MID($C495,2,20))&lt;100000000,VALUE(MID($C495,2,20)),1000000000),1000000000))+ROW()/100000,"")</f>
        <v/>
      </c>
    </row>
    <row r="496">
      <c r="E496" s="14" t="n"/>
      <c r="M496" s="8">
        <f>IF($C496="","",L496*T496/100)</f>
        <v/>
      </c>
      <c r="S496" s="8" t="n"/>
      <c r="T496" s="8" t="n"/>
      <c r="W496">
        <f>IF($C496="","",IF($AL496=1,0,IF($AK496=1,Settings!$C$6,Settings!$C$7))*100)</f>
        <v/>
      </c>
      <c r="X496" s="8">
        <f>IF($C496="","",T496*W496/100)</f>
        <v/>
      </c>
      <c r="Y496" s="8">
        <f>IF($C496="","",T496-X496)</f>
        <v/>
      </c>
      <c r="Z496" s="8">
        <f>IF($C496="","",Y496-M496)</f>
        <v/>
      </c>
      <c r="AD496" s="8" t="n"/>
      <c r="AG496" s="14" t="n"/>
      <c r="AI496">
        <f>IF($C496="","",IF(COUNTIF($C$2:$C496,$C496)=1,1,0))</f>
        <v/>
      </c>
      <c r="AJ496">
        <f>IF($AI496=1,SUMPRODUCT(--($AM$2:$AM$7001&lt;$AM496))+1,"")</f>
        <v/>
      </c>
      <c r="AK496">
        <f>IF($C496="","",IF(OR($P496=TRUE(),$P496="TRUE"),1,0))</f>
        <v/>
      </c>
      <c r="AL496">
        <f>IF($C496="","",IF(AND($V496="Yes",SUMPRODUCT((LEN(Settings!$F$6:$F$13)&gt;0)*ISNUMBER(SEARCH(Settings!$F$6:$F$13,$O496)))=0),1,0))</f>
        <v/>
      </c>
      <c r="AM496">
        <f>IF($AI496=1,IFERROR(IF(VALUE($C496)&lt;100000000,VALUE($C496),1000000000),IFERROR(IF(VALUE(MID($C496,2,20))&lt;100000000,VALUE(MID($C496,2,20)),1000000000),1000000000))+ROW()/100000,"")</f>
        <v/>
      </c>
    </row>
    <row r="497">
      <c r="E497" s="14" t="n"/>
      <c r="M497" s="8">
        <f>IF($C497="","",L497*T497/100)</f>
        <v/>
      </c>
      <c r="S497" s="8" t="n"/>
      <c r="T497" s="8" t="n"/>
      <c r="W497">
        <f>IF($C497="","",IF($AL497=1,0,IF($AK497=1,Settings!$C$6,Settings!$C$7))*100)</f>
        <v/>
      </c>
      <c r="X497" s="8">
        <f>IF($C497="","",T497*W497/100)</f>
        <v/>
      </c>
      <c r="Y497" s="8">
        <f>IF($C497="","",T497-X497)</f>
        <v/>
      </c>
      <c r="Z497" s="8">
        <f>IF($C497="","",Y497-M497)</f>
        <v/>
      </c>
      <c r="AD497" s="8" t="n"/>
      <c r="AG497" s="14" t="n"/>
      <c r="AI497">
        <f>IF($C497="","",IF(COUNTIF($C$2:$C497,$C497)=1,1,0))</f>
        <v/>
      </c>
      <c r="AJ497">
        <f>IF($AI497=1,SUMPRODUCT(--($AM$2:$AM$7001&lt;$AM497))+1,"")</f>
        <v/>
      </c>
      <c r="AK497">
        <f>IF($C497="","",IF(OR($P497=TRUE(),$P497="TRUE"),1,0))</f>
        <v/>
      </c>
      <c r="AL497">
        <f>IF($C497="","",IF(AND($V497="Yes",SUMPRODUCT((LEN(Settings!$F$6:$F$13)&gt;0)*ISNUMBER(SEARCH(Settings!$F$6:$F$13,$O497)))=0),1,0))</f>
        <v/>
      </c>
      <c r="AM497">
        <f>IF($AI497=1,IFERROR(IF(VALUE($C497)&lt;100000000,VALUE($C497),1000000000),IFERROR(IF(VALUE(MID($C497,2,20))&lt;100000000,VALUE(MID($C497,2,20)),1000000000),1000000000))+ROW()/100000,"")</f>
        <v/>
      </c>
    </row>
    <row r="498">
      <c r="E498" s="14" t="n"/>
      <c r="M498" s="8">
        <f>IF($C498="","",L498*T498/100)</f>
        <v/>
      </c>
      <c r="S498" s="8" t="n"/>
      <c r="T498" s="8" t="n"/>
      <c r="W498">
        <f>IF($C498="","",IF($AL498=1,0,IF($AK498=1,Settings!$C$6,Settings!$C$7))*100)</f>
        <v/>
      </c>
      <c r="X498" s="8">
        <f>IF($C498="","",T498*W498/100)</f>
        <v/>
      </c>
      <c r="Y498" s="8">
        <f>IF($C498="","",T498-X498)</f>
        <v/>
      </c>
      <c r="Z498" s="8">
        <f>IF($C498="","",Y498-M498)</f>
        <v/>
      </c>
      <c r="AD498" s="8" t="n"/>
      <c r="AG498" s="14" t="n"/>
      <c r="AI498">
        <f>IF($C498="","",IF(COUNTIF($C$2:$C498,$C498)=1,1,0))</f>
        <v/>
      </c>
      <c r="AJ498">
        <f>IF($AI498=1,SUMPRODUCT(--($AM$2:$AM$7001&lt;$AM498))+1,"")</f>
        <v/>
      </c>
      <c r="AK498">
        <f>IF($C498="","",IF(OR($P498=TRUE(),$P498="TRUE"),1,0))</f>
        <v/>
      </c>
      <c r="AL498">
        <f>IF($C498="","",IF(AND($V498="Yes",SUMPRODUCT((LEN(Settings!$F$6:$F$13)&gt;0)*ISNUMBER(SEARCH(Settings!$F$6:$F$13,$O498)))=0),1,0))</f>
        <v/>
      </c>
      <c r="AM498">
        <f>IF($AI498=1,IFERROR(IF(VALUE($C498)&lt;100000000,VALUE($C498),1000000000),IFERROR(IF(VALUE(MID($C498,2,20))&lt;100000000,VALUE(MID($C498,2,20)),1000000000),1000000000))+ROW()/100000,"")</f>
        <v/>
      </c>
    </row>
    <row r="499">
      <c r="E499" s="14" t="n"/>
      <c r="M499" s="8">
        <f>IF($C499="","",L499*T499/100)</f>
        <v/>
      </c>
      <c r="S499" s="8" t="n"/>
      <c r="T499" s="8" t="n"/>
      <c r="W499">
        <f>IF($C499="","",IF($AL499=1,0,IF($AK499=1,Settings!$C$6,Settings!$C$7))*100)</f>
        <v/>
      </c>
      <c r="X499" s="8">
        <f>IF($C499="","",T499*W499/100)</f>
        <v/>
      </c>
      <c r="Y499" s="8">
        <f>IF($C499="","",T499-X499)</f>
        <v/>
      </c>
      <c r="Z499" s="8">
        <f>IF($C499="","",Y499-M499)</f>
        <v/>
      </c>
      <c r="AD499" s="8" t="n"/>
      <c r="AG499" s="14" t="n"/>
      <c r="AI499">
        <f>IF($C499="","",IF(COUNTIF($C$2:$C499,$C499)=1,1,0))</f>
        <v/>
      </c>
      <c r="AJ499">
        <f>IF($AI499=1,SUMPRODUCT(--($AM$2:$AM$7001&lt;$AM499))+1,"")</f>
        <v/>
      </c>
      <c r="AK499">
        <f>IF($C499="","",IF(OR($P499=TRUE(),$P499="TRUE"),1,0))</f>
        <v/>
      </c>
      <c r="AL499">
        <f>IF($C499="","",IF(AND($V499="Yes",SUMPRODUCT((LEN(Settings!$F$6:$F$13)&gt;0)*ISNUMBER(SEARCH(Settings!$F$6:$F$13,$O499)))=0),1,0))</f>
        <v/>
      </c>
      <c r="AM499">
        <f>IF($AI499=1,IFERROR(IF(VALUE($C499)&lt;100000000,VALUE($C499),1000000000),IFERROR(IF(VALUE(MID($C499,2,20))&lt;100000000,VALUE(MID($C499,2,20)),1000000000),1000000000))+ROW()/100000,"")</f>
        <v/>
      </c>
    </row>
    <row r="500">
      <c r="E500" s="14" t="n"/>
      <c r="M500" s="8">
        <f>IF($C500="","",L500*T500/100)</f>
        <v/>
      </c>
      <c r="S500" s="8" t="n"/>
      <c r="T500" s="8" t="n"/>
      <c r="W500">
        <f>IF($C500="","",IF($AL500=1,0,IF($AK500=1,Settings!$C$6,Settings!$C$7))*100)</f>
        <v/>
      </c>
      <c r="X500" s="8">
        <f>IF($C500="","",T500*W500/100)</f>
        <v/>
      </c>
      <c r="Y500" s="8">
        <f>IF($C500="","",T500-X500)</f>
        <v/>
      </c>
      <c r="Z500" s="8">
        <f>IF($C500="","",Y500-M500)</f>
        <v/>
      </c>
      <c r="AD500" s="8" t="n"/>
      <c r="AG500" s="14" t="n"/>
      <c r="AI500">
        <f>IF($C500="","",IF(COUNTIF($C$2:$C500,$C500)=1,1,0))</f>
        <v/>
      </c>
      <c r="AJ500">
        <f>IF($AI500=1,SUMPRODUCT(--($AM$2:$AM$7001&lt;$AM500))+1,"")</f>
        <v/>
      </c>
      <c r="AK500">
        <f>IF($C500="","",IF(OR($P500=TRUE(),$P500="TRUE"),1,0))</f>
        <v/>
      </c>
      <c r="AL500">
        <f>IF($C500="","",IF(AND($V500="Yes",SUMPRODUCT((LEN(Settings!$F$6:$F$13)&gt;0)*ISNUMBER(SEARCH(Settings!$F$6:$F$13,$O500)))=0),1,0))</f>
        <v/>
      </c>
      <c r="AM500">
        <f>IF($AI500=1,IFERROR(IF(VALUE($C500)&lt;100000000,VALUE($C500),1000000000),IFERROR(IF(VALUE(MID($C500,2,20))&lt;100000000,VALUE(MID($C500,2,20)),1000000000),1000000000))+ROW()/100000,"")</f>
        <v/>
      </c>
    </row>
    <row r="501">
      <c r="E501" s="14" t="n"/>
      <c r="M501" s="8">
        <f>IF($C501="","",L501*T501/100)</f>
        <v/>
      </c>
      <c r="S501" s="8" t="n"/>
      <c r="T501" s="8" t="n"/>
      <c r="W501">
        <f>IF($C501="","",IF($AL501=1,0,IF($AK501=1,Settings!$C$6,Settings!$C$7))*100)</f>
        <v/>
      </c>
      <c r="X501" s="8">
        <f>IF($C501="","",T501*W501/100)</f>
        <v/>
      </c>
      <c r="Y501" s="8">
        <f>IF($C501="","",T501-X501)</f>
        <v/>
      </c>
      <c r="Z501" s="8">
        <f>IF($C501="","",Y501-M501)</f>
        <v/>
      </c>
      <c r="AD501" s="8" t="n"/>
      <c r="AG501" s="14" t="n"/>
      <c r="AI501">
        <f>IF($C501="","",IF(COUNTIF($C$2:$C501,$C501)=1,1,0))</f>
        <v/>
      </c>
      <c r="AJ501">
        <f>IF($AI501=1,SUMPRODUCT(--($AM$2:$AM$7001&lt;$AM501))+1,"")</f>
        <v/>
      </c>
      <c r="AK501">
        <f>IF($C501="","",IF(OR($P501=TRUE(),$P501="TRUE"),1,0))</f>
        <v/>
      </c>
      <c r="AL501">
        <f>IF($C501="","",IF(AND($V501="Yes",SUMPRODUCT((LEN(Settings!$F$6:$F$13)&gt;0)*ISNUMBER(SEARCH(Settings!$F$6:$F$13,$O501)))=0),1,0))</f>
        <v/>
      </c>
      <c r="AM501">
        <f>IF($AI501=1,IFERROR(IF(VALUE($C501)&lt;100000000,VALUE($C501),1000000000),IFERROR(IF(VALUE(MID($C501,2,20))&lt;100000000,VALUE(MID($C501,2,20)),1000000000),1000000000))+ROW()/100000,"")</f>
        <v/>
      </c>
    </row>
    <row r="502">
      <c r="E502" s="14" t="n"/>
      <c r="M502" s="8">
        <f>IF($C502="","",L502*T502/100)</f>
        <v/>
      </c>
      <c r="S502" s="8" t="n"/>
      <c r="T502" s="8" t="n"/>
      <c r="W502">
        <f>IF($C502="","",IF($AL502=1,0,IF($AK502=1,Settings!$C$6,Settings!$C$7))*100)</f>
        <v/>
      </c>
      <c r="X502" s="8">
        <f>IF($C502="","",T502*W502/100)</f>
        <v/>
      </c>
      <c r="Y502" s="8">
        <f>IF($C502="","",T502-X502)</f>
        <v/>
      </c>
      <c r="Z502" s="8">
        <f>IF($C502="","",Y502-M502)</f>
        <v/>
      </c>
      <c r="AD502" s="8" t="n"/>
      <c r="AG502" s="14" t="n"/>
      <c r="AI502">
        <f>IF($C502="","",IF(COUNTIF($C$2:$C502,$C502)=1,1,0))</f>
        <v/>
      </c>
      <c r="AJ502">
        <f>IF($AI502=1,SUMPRODUCT(--($AM$2:$AM$7001&lt;$AM502))+1,"")</f>
        <v/>
      </c>
      <c r="AK502">
        <f>IF($C502="","",IF(OR($P502=TRUE(),$P502="TRUE"),1,0))</f>
        <v/>
      </c>
      <c r="AL502">
        <f>IF($C502="","",IF(AND($V502="Yes",SUMPRODUCT((LEN(Settings!$F$6:$F$13)&gt;0)*ISNUMBER(SEARCH(Settings!$F$6:$F$13,$O502)))=0),1,0))</f>
        <v/>
      </c>
      <c r="AM502">
        <f>IF($AI502=1,IFERROR(IF(VALUE($C502)&lt;100000000,VALUE($C502),1000000000),IFERROR(IF(VALUE(MID($C502,2,20))&lt;100000000,VALUE(MID($C502,2,20)),1000000000),1000000000))+ROW()/100000,"")</f>
        <v/>
      </c>
    </row>
    <row r="503">
      <c r="E503" s="14" t="n"/>
      <c r="M503" s="8">
        <f>IF($C503="","",L503*T503/100)</f>
        <v/>
      </c>
      <c r="S503" s="8" t="n"/>
      <c r="T503" s="8" t="n"/>
      <c r="W503">
        <f>IF($C503="","",IF($AL503=1,0,IF($AK503=1,Settings!$C$6,Settings!$C$7))*100)</f>
        <v/>
      </c>
      <c r="X503" s="8">
        <f>IF($C503="","",T503*W503/100)</f>
        <v/>
      </c>
      <c r="Y503" s="8">
        <f>IF($C503="","",T503-X503)</f>
        <v/>
      </c>
      <c r="Z503" s="8">
        <f>IF($C503="","",Y503-M503)</f>
        <v/>
      </c>
      <c r="AD503" s="8" t="n"/>
      <c r="AG503" s="14" t="n"/>
      <c r="AI503">
        <f>IF($C503="","",IF(COUNTIF($C$2:$C503,$C503)=1,1,0))</f>
        <v/>
      </c>
      <c r="AJ503">
        <f>IF($AI503=1,SUMPRODUCT(--($AM$2:$AM$7001&lt;$AM503))+1,"")</f>
        <v/>
      </c>
      <c r="AK503">
        <f>IF($C503="","",IF(OR($P503=TRUE(),$P503="TRUE"),1,0))</f>
        <v/>
      </c>
      <c r="AL503">
        <f>IF($C503="","",IF(AND($V503="Yes",SUMPRODUCT((LEN(Settings!$F$6:$F$13)&gt;0)*ISNUMBER(SEARCH(Settings!$F$6:$F$13,$O503)))=0),1,0))</f>
        <v/>
      </c>
      <c r="AM503">
        <f>IF($AI503=1,IFERROR(IF(VALUE($C503)&lt;100000000,VALUE($C503),1000000000),IFERROR(IF(VALUE(MID($C503,2,20))&lt;100000000,VALUE(MID($C503,2,20)),1000000000),1000000000))+ROW()/100000,"")</f>
        <v/>
      </c>
    </row>
    <row r="504">
      <c r="E504" s="14" t="n"/>
      <c r="M504" s="8">
        <f>IF($C504="","",L504*T504/100)</f>
        <v/>
      </c>
      <c r="S504" s="8" t="n"/>
      <c r="T504" s="8" t="n"/>
      <c r="W504">
        <f>IF($C504="","",IF($AL504=1,0,IF($AK504=1,Settings!$C$6,Settings!$C$7))*100)</f>
        <v/>
      </c>
      <c r="X504" s="8">
        <f>IF($C504="","",T504*W504/100)</f>
        <v/>
      </c>
      <c r="Y504" s="8">
        <f>IF($C504="","",T504-X504)</f>
        <v/>
      </c>
      <c r="Z504" s="8">
        <f>IF($C504="","",Y504-M504)</f>
        <v/>
      </c>
      <c r="AD504" s="8" t="n"/>
      <c r="AG504" s="14" t="n"/>
      <c r="AI504">
        <f>IF($C504="","",IF(COUNTIF($C$2:$C504,$C504)=1,1,0))</f>
        <v/>
      </c>
      <c r="AJ504">
        <f>IF($AI504=1,SUMPRODUCT(--($AM$2:$AM$7001&lt;$AM504))+1,"")</f>
        <v/>
      </c>
      <c r="AK504">
        <f>IF($C504="","",IF(OR($P504=TRUE(),$P504="TRUE"),1,0))</f>
        <v/>
      </c>
      <c r="AL504">
        <f>IF($C504="","",IF(AND($V504="Yes",SUMPRODUCT((LEN(Settings!$F$6:$F$13)&gt;0)*ISNUMBER(SEARCH(Settings!$F$6:$F$13,$O504)))=0),1,0))</f>
        <v/>
      </c>
      <c r="AM504">
        <f>IF($AI504=1,IFERROR(IF(VALUE($C504)&lt;100000000,VALUE($C504),1000000000),IFERROR(IF(VALUE(MID($C504,2,20))&lt;100000000,VALUE(MID($C504,2,20)),1000000000),1000000000))+ROW()/100000,"")</f>
        <v/>
      </c>
    </row>
    <row r="505">
      <c r="E505" s="14" t="n"/>
      <c r="M505" s="8">
        <f>IF($C505="","",L505*T505/100)</f>
        <v/>
      </c>
      <c r="S505" s="8" t="n"/>
      <c r="T505" s="8" t="n"/>
      <c r="W505">
        <f>IF($C505="","",IF($AL505=1,0,IF($AK505=1,Settings!$C$6,Settings!$C$7))*100)</f>
        <v/>
      </c>
      <c r="X505" s="8">
        <f>IF($C505="","",T505*W505/100)</f>
        <v/>
      </c>
      <c r="Y505" s="8">
        <f>IF($C505="","",T505-X505)</f>
        <v/>
      </c>
      <c r="Z505" s="8">
        <f>IF($C505="","",Y505-M505)</f>
        <v/>
      </c>
      <c r="AD505" s="8" t="n"/>
      <c r="AG505" s="14" t="n"/>
      <c r="AI505">
        <f>IF($C505="","",IF(COUNTIF($C$2:$C505,$C505)=1,1,0))</f>
        <v/>
      </c>
      <c r="AJ505">
        <f>IF($AI505=1,SUMPRODUCT(--($AM$2:$AM$7001&lt;$AM505))+1,"")</f>
        <v/>
      </c>
      <c r="AK505">
        <f>IF($C505="","",IF(OR($P505=TRUE(),$P505="TRUE"),1,0))</f>
        <v/>
      </c>
      <c r="AL505">
        <f>IF($C505="","",IF(AND($V505="Yes",SUMPRODUCT((LEN(Settings!$F$6:$F$13)&gt;0)*ISNUMBER(SEARCH(Settings!$F$6:$F$13,$O505)))=0),1,0))</f>
        <v/>
      </c>
      <c r="AM505">
        <f>IF($AI505=1,IFERROR(IF(VALUE($C505)&lt;100000000,VALUE($C505),1000000000),IFERROR(IF(VALUE(MID($C505,2,20))&lt;100000000,VALUE(MID($C505,2,20)),1000000000),1000000000))+ROW()/100000,"")</f>
        <v/>
      </c>
    </row>
    <row r="506">
      <c r="E506" s="14" t="n"/>
      <c r="M506" s="8">
        <f>IF($C506="","",L506*T506/100)</f>
        <v/>
      </c>
      <c r="S506" s="8" t="n"/>
      <c r="T506" s="8" t="n"/>
      <c r="W506">
        <f>IF($C506="","",IF($AL506=1,0,IF($AK506=1,Settings!$C$6,Settings!$C$7))*100)</f>
        <v/>
      </c>
      <c r="X506" s="8">
        <f>IF($C506="","",T506*W506/100)</f>
        <v/>
      </c>
      <c r="Y506" s="8">
        <f>IF($C506="","",T506-X506)</f>
        <v/>
      </c>
      <c r="Z506" s="8">
        <f>IF($C506="","",Y506-M506)</f>
        <v/>
      </c>
      <c r="AD506" s="8" t="n"/>
      <c r="AG506" s="14" t="n"/>
      <c r="AI506">
        <f>IF($C506="","",IF(COUNTIF($C$2:$C506,$C506)=1,1,0))</f>
        <v/>
      </c>
      <c r="AJ506">
        <f>IF($AI506=1,SUMPRODUCT(--($AM$2:$AM$7001&lt;$AM506))+1,"")</f>
        <v/>
      </c>
      <c r="AK506">
        <f>IF($C506="","",IF(OR($P506=TRUE(),$P506="TRUE"),1,0))</f>
        <v/>
      </c>
      <c r="AL506">
        <f>IF($C506="","",IF(AND($V506="Yes",SUMPRODUCT((LEN(Settings!$F$6:$F$13)&gt;0)*ISNUMBER(SEARCH(Settings!$F$6:$F$13,$O506)))=0),1,0))</f>
        <v/>
      </c>
      <c r="AM506">
        <f>IF($AI506=1,IFERROR(IF(VALUE($C506)&lt;100000000,VALUE($C506),1000000000),IFERROR(IF(VALUE(MID($C506,2,20))&lt;100000000,VALUE(MID($C506,2,20)),1000000000),1000000000))+ROW()/100000,"")</f>
        <v/>
      </c>
    </row>
    <row r="507">
      <c r="E507" s="14" t="n"/>
      <c r="M507" s="8">
        <f>IF($C507="","",L507*T507/100)</f>
        <v/>
      </c>
      <c r="S507" s="8" t="n"/>
      <c r="T507" s="8" t="n"/>
      <c r="W507">
        <f>IF($C507="","",IF($AL507=1,0,IF($AK507=1,Settings!$C$6,Settings!$C$7))*100)</f>
        <v/>
      </c>
      <c r="X507" s="8">
        <f>IF($C507="","",T507*W507/100)</f>
        <v/>
      </c>
      <c r="Y507" s="8">
        <f>IF($C507="","",T507-X507)</f>
        <v/>
      </c>
      <c r="Z507" s="8">
        <f>IF($C507="","",Y507-M507)</f>
        <v/>
      </c>
      <c r="AD507" s="8" t="n"/>
      <c r="AG507" s="14" t="n"/>
      <c r="AI507">
        <f>IF($C507="","",IF(COUNTIF($C$2:$C507,$C507)=1,1,0))</f>
        <v/>
      </c>
      <c r="AJ507">
        <f>IF($AI507=1,SUMPRODUCT(--($AM$2:$AM$7001&lt;$AM507))+1,"")</f>
        <v/>
      </c>
      <c r="AK507">
        <f>IF($C507="","",IF(OR($P507=TRUE(),$P507="TRUE"),1,0))</f>
        <v/>
      </c>
      <c r="AL507">
        <f>IF($C507="","",IF(AND($V507="Yes",SUMPRODUCT((LEN(Settings!$F$6:$F$13)&gt;0)*ISNUMBER(SEARCH(Settings!$F$6:$F$13,$O507)))=0),1,0))</f>
        <v/>
      </c>
      <c r="AM507">
        <f>IF($AI507=1,IFERROR(IF(VALUE($C507)&lt;100000000,VALUE($C507),1000000000),IFERROR(IF(VALUE(MID($C507,2,20))&lt;100000000,VALUE(MID($C507,2,20)),1000000000),1000000000))+ROW()/100000,"")</f>
        <v/>
      </c>
    </row>
    <row r="508">
      <c r="E508" s="14" t="n"/>
      <c r="M508" s="8">
        <f>IF($C508="","",L508*T508/100)</f>
        <v/>
      </c>
      <c r="S508" s="8" t="n"/>
      <c r="T508" s="8" t="n"/>
      <c r="W508">
        <f>IF($C508="","",IF($AL508=1,0,IF($AK508=1,Settings!$C$6,Settings!$C$7))*100)</f>
        <v/>
      </c>
      <c r="X508" s="8">
        <f>IF($C508="","",T508*W508/100)</f>
        <v/>
      </c>
      <c r="Y508" s="8">
        <f>IF($C508="","",T508-X508)</f>
        <v/>
      </c>
      <c r="Z508" s="8">
        <f>IF($C508="","",Y508-M508)</f>
        <v/>
      </c>
      <c r="AD508" s="8" t="n"/>
      <c r="AG508" s="14" t="n"/>
      <c r="AI508">
        <f>IF($C508="","",IF(COUNTIF($C$2:$C508,$C508)=1,1,0))</f>
        <v/>
      </c>
      <c r="AJ508">
        <f>IF($AI508=1,SUMPRODUCT(--($AM$2:$AM$7001&lt;$AM508))+1,"")</f>
        <v/>
      </c>
      <c r="AK508">
        <f>IF($C508="","",IF(OR($P508=TRUE(),$P508="TRUE"),1,0))</f>
        <v/>
      </c>
      <c r="AL508">
        <f>IF($C508="","",IF(AND($V508="Yes",SUMPRODUCT((LEN(Settings!$F$6:$F$13)&gt;0)*ISNUMBER(SEARCH(Settings!$F$6:$F$13,$O508)))=0),1,0))</f>
        <v/>
      </c>
      <c r="AM508">
        <f>IF($AI508=1,IFERROR(IF(VALUE($C508)&lt;100000000,VALUE($C508),1000000000),IFERROR(IF(VALUE(MID($C508,2,20))&lt;100000000,VALUE(MID($C508,2,20)),1000000000),1000000000))+ROW()/100000,"")</f>
        <v/>
      </c>
    </row>
    <row r="509">
      <c r="E509" s="14" t="n"/>
      <c r="M509" s="8">
        <f>IF($C509="","",L509*T509/100)</f>
        <v/>
      </c>
      <c r="S509" s="8" t="n"/>
      <c r="T509" s="8" t="n"/>
      <c r="W509">
        <f>IF($C509="","",IF($AL509=1,0,IF($AK509=1,Settings!$C$6,Settings!$C$7))*100)</f>
        <v/>
      </c>
      <c r="X509" s="8">
        <f>IF($C509="","",T509*W509/100)</f>
        <v/>
      </c>
      <c r="Y509" s="8">
        <f>IF($C509="","",T509-X509)</f>
        <v/>
      </c>
      <c r="Z509" s="8">
        <f>IF($C509="","",Y509-M509)</f>
        <v/>
      </c>
      <c r="AD509" s="8" t="n"/>
      <c r="AG509" s="14" t="n"/>
      <c r="AI509">
        <f>IF($C509="","",IF(COUNTIF($C$2:$C509,$C509)=1,1,0))</f>
        <v/>
      </c>
      <c r="AJ509">
        <f>IF($AI509=1,SUMPRODUCT(--($AM$2:$AM$7001&lt;$AM509))+1,"")</f>
        <v/>
      </c>
      <c r="AK509">
        <f>IF($C509="","",IF(OR($P509=TRUE(),$P509="TRUE"),1,0))</f>
        <v/>
      </c>
      <c r="AL509">
        <f>IF($C509="","",IF(AND($V509="Yes",SUMPRODUCT((LEN(Settings!$F$6:$F$13)&gt;0)*ISNUMBER(SEARCH(Settings!$F$6:$F$13,$O509)))=0),1,0))</f>
        <v/>
      </c>
      <c r="AM509">
        <f>IF($AI509=1,IFERROR(IF(VALUE($C509)&lt;100000000,VALUE($C509),1000000000),IFERROR(IF(VALUE(MID($C509,2,20))&lt;100000000,VALUE(MID($C509,2,20)),1000000000),1000000000))+ROW()/100000,"")</f>
        <v/>
      </c>
    </row>
    <row r="510">
      <c r="E510" s="14" t="n"/>
      <c r="M510" s="8">
        <f>IF($C510="","",L510*T510/100)</f>
        <v/>
      </c>
      <c r="S510" s="8" t="n"/>
      <c r="T510" s="8" t="n"/>
      <c r="W510">
        <f>IF($C510="","",IF($AL510=1,0,IF($AK510=1,Settings!$C$6,Settings!$C$7))*100)</f>
        <v/>
      </c>
      <c r="X510" s="8">
        <f>IF($C510="","",T510*W510/100)</f>
        <v/>
      </c>
      <c r="Y510" s="8">
        <f>IF($C510="","",T510-X510)</f>
        <v/>
      </c>
      <c r="Z510" s="8">
        <f>IF($C510="","",Y510-M510)</f>
        <v/>
      </c>
      <c r="AD510" s="8" t="n"/>
      <c r="AG510" s="14" t="n"/>
      <c r="AI510">
        <f>IF($C510="","",IF(COUNTIF($C$2:$C510,$C510)=1,1,0))</f>
        <v/>
      </c>
      <c r="AJ510">
        <f>IF($AI510=1,SUMPRODUCT(--($AM$2:$AM$7001&lt;$AM510))+1,"")</f>
        <v/>
      </c>
      <c r="AK510">
        <f>IF($C510="","",IF(OR($P510=TRUE(),$P510="TRUE"),1,0))</f>
        <v/>
      </c>
      <c r="AL510">
        <f>IF($C510="","",IF(AND($V510="Yes",SUMPRODUCT((LEN(Settings!$F$6:$F$13)&gt;0)*ISNUMBER(SEARCH(Settings!$F$6:$F$13,$O510)))=0),1,0))</f>
        <v/>
      </c>
      <c r="AM510">
        <f>IF($AI510=1,IFERROR(IF(VALUE($C510)&lt;100000000,VALUE($C510),1000000000),IFERROR(IF(VALUE(MID($C510,2,20))&lt;100000000,VALUE(MID($C510,2,20)),1000000000),1000000000))+ROW()/100000,"")</f>
        <v/>
      </c>
    </row>
    <row r="511">
      <c r="E511" s="14" t="n"/>
      <c r="M511" s="8">
        <f>IF($C511="","",L511*T511/100)</f>
        <v/>
      </c>
      <c r="S511" s="8" t="n"/>
      <c r="T511" s="8" t="n"/>
      <c r="W511">
        <f>IF($C511="","",IF($AL511=1,0,IF($AK511=1,Settings!$C$6,Settings!$C$7))*100)</f>
        <v/>
      </c>
      <c r="X511" s="8">
        <f>IF($C511="","",T511*W511/100)</f>
        <v/>
      </c>
      <c r="Y511" s="8">
        <f>IF($C511="","",T511-X511)</f>
        <v/>
      </c>
      <c r="Z511" s="8">
        <f>IF($C511="","",Y511-M511)</f>
        <v/>
      </c>
      <c r="AD511" s="8" t="n"/>
      <c r="AG511" s="14" t="n"/>
      <c r="AI511">
        <f>IF($C511="","",IF(COUNTIF($C$2:$C511,$C511)=1,1,0))</f>
        <v/>
      </c>
      <c r="AJ511">
        <f>IF($AI511=1,SUMPRODUCT(--($AM$2:$AM$7001&lt;$AM511))+1,"")</f>
        <v/>
      </c>
      <c r="AK511">
        <f>IF($C511="","",IF(OR($P511=TRUE(),$P511="TRUE"),1,0))</f>
        <v/>
      </c>
      <c r="AL511">
        <f>IF($C511="","",IF(AND($V511="Yes",SUMPRODUCT((LEN(Settings!$F$6:$F$13)&gt;0)*ISNUMBER(SEARCH(Settings!$F$6:$F$13,$O511)))=0),1,0))</f>
        <v/>
      </c>
      <c r="AM511">
        <f>IF($AI511=1,IFERROR(IF(VALUE($C511)&lt;100000000,VALUE($C511),1000000000),IFERROR(IF(VALUE(MID($C511,2,20))&lt;100000000,VALUE(MID($C511,2,20)),1000000000),1000000000))+ROW()/100000,"")</f>
        <v/>
      </c>
    </row>
    <row r="512">
      <c r="E512" s="14" t="n"/>
      <c r="M512" s="8">
        <f>IF($C512="","",L512*T512/100)</f>
        <v/>
      </c>
      <c r="S512" s="8" t="n"/>
      <c r="T512" s="8" t="n"/>
      <c r="W512">
        <f>IF($C512="","",IF($AL512=1,0,IF($AK512=1,Settings!$C$6,Settings!$C$7))*100)</f>
        <v/>
      </c>
      <c r="X512" s="8">
        <f>IF($C512="","",T512*W512/100)</f>
        <v/>
      </c>
      <c r="Y512" s="8">
        <f>IF($C512="","",T512-X512)</f>
        <v/>
      </c>
      <c r="Z512" s="8">
        <f>IF($C512="","",Y512-M512)</f>
        <v/>
      </c>
      <c r="AD512" s="8" t="n"/>
      <c r="AG512" s="14" t="n"/>
      <c r="AI512">
        <f>IF($C512="","",IF(COUNTIF($C$2:$C512,$C512)=1,1,0))</f>
        <v/>
      </c>
      <c r="AJ512">
        <f>IF($AI512=1,SUMPRODUCT(--($AM$2:$AM$7001&lt;$AM512))+1,"")</f>
        <v/>
      </c>
      <c r="AK512">
        <f>IF($C512="","",IF(OR($P512=TRUE(),$P512="TRUE"),1,0))</f>
        <v/>
      </c>
      <c r="AL512">
        <f>IF($C512="","",IF(AND($V512="Yes",SUMPRODUCT((LEN(Settings!$F$6:$F$13)&gt;0)*ISNUMBER(SEARCH(Settings!$F$6:$F$13,$O512)))=0),1,0))</f>
        <v/>
      </c>
      <c r="AM512">
        <f>IF($AI512=1,IFERROR(IF(VALUE($C512)&lt;100000000,VALUE($C512),1000000000),IFERROR(IF(VALUE(MID($C512,2,20))&lt;100000000,VALUE(MID($C512,2,20)),1000000000),1000000000))+ROW()/100000,"")</f>
        <v/>
      </c>
    </row>
    <row r="513">
      <c r="E513" s="14" t="n"/>
      <c r="M513" s="8">
        <f>IF($C513="","",L513*T513/100)</f>
        <v/>
      </c>
      <c r="S513" s="8" t="n"/>
      <c r="T513" s="8" t="n"/>
      <c r="W513">
        <f>IF($C513="","",IF($AL513=1,0,IF($AK513=1,Settings!$C$6,Settings!$C$7))*100)</f>
        <v/>
      </c>
      <c r="X513" s="8">
        <f>IF($C513="","",T513*W513/100)</f>
        <v/>
      </c>
      <c r="Y513" s="8">
        <f>IF($C513="","",T513-X513)</f>
        <v/>
      </c>
      <c r="Z513" s="8">
        <f>IF($C513="","",Y513-M513)</f>
        <v/>
      </c>
      <c r="AD513" s="8" t="n"/>
      <c r="AG513" s="14" t="n"/>
      <c r="AI513">
        <f>IF($C513="","",IF(COUNTIF($C$2:$C513,$C513)=1,1,0))</f>
        <v/>
      </c>
      <c r="AJ513">
        <f>IF($AI513=1,SUMPRODUCT(--($AM$2:$AM$7001&lt;$AM513))+1,"")</f>
        <v/>
      </c>
      <c r="AK513">
        <f>IF($C513="","",IF(OR($P513=TRUE(),$P513="TRUE"),1,0))</f>
        <v/>
      </c>
      <c r="AL513">
        <f>IF($C513="","",IF(AND($V513="Yes",SUMPRODUCT((LEN(Settings!$F$6:$F$13)&gt;0)*ISNUMBER(SEARCH(Settings!$F$6:$F$13,$O513)))=0),1,0))</f>
        <v/>
      </c>
      <c r="AM513">
        <f>IF($AI513=1,IFERROR(IF(VALUE($C513)&lt;100000000,VALUE($C513),1000000000),IFERROR(IF(VALUE(MID($C513,2,20))&lt;100000000,VALUE(MID($C513,2,20)),1000000000),1000000000))+ROW()/100000,"")</f>
        <v/>
      </c>
    </row>
    <row r="514">
      <c r="E514" s="14" t="n"/>
      <c r="M514" s="8">
        <f>IF($C514="","",L514*T514/100)</f>
        <v/>
      </c>
      <c r="S514" s="8" t="n"/>
      <c r="T514" s="8" t="n"/>
      <c r="W514">
        <f>IF($C514="","",IF($AL514=1,0,IF($AK514=1,Settings!$C$6,Settings!$C$7))*100)</f>
        <v/>
      </c>
      <c r="X514" s="8">
        <f>IF($C514="","",T514*W514/100)</f>
        <v/>
      </c>
      <c r="Y514" s="8">
        <f>IF($C514="","",T514-X514)</f>
        <v/>
      </c>
      <c r="Z514" s="8">
        <f>IF($C514="","",Y514-M514)</f>
        <v/>
      </c>
      <c r="AD514" s="8" t="n"/>
      <c r="AG514" s="14" t="n"/>
      <c r="AI514">
        <f>IF($C514="","",IF(COUNTIF($C$2:$C514,$C514)=1,1,0))</f>
        <v/>
      </c>
      <c r="AJ514">
        <f>IF($AI514=1,SUMPRODUCT(--($AM$2:$AM$7001&lt;$AM514))+1,"")</f>
        <v/>
      </c>
      <c r="AK514">
        <f>IF($C514="","",IF(OR($P514=TRUE(),$P514="TRUE"),1,0))</f>
        <v/>
      </c>
      <c r="AL514">
        <f>IF($C514="","",IF(AND($V514="Yes",SUMPRODUCT((LEN(Settings!$F$6:$F$13)&gt;0)*ISNUMBER(SEARCH(Settings!$F$6:$F$13,$O514)))=0),1,0))</f>
        <v/>
      </c>
      <c r="AM514">
        <f>IF($AI514=1,IFERROR(IF(VALUE($C514)&lt;100000000,VALUE($C514),1000000000),IFERROR(IF(VALUE(MID($C514,2,20))&lt;100000000,VALUE(MID($C514,2,20)),1000000000),1000000000))+ROW()/100000,"")</f>
        <v/>
      </c>
    </row>
    <row r="515">
      <c r="E515" s="14" t="n"/>
      <c r="M515" s="8">
        <f>IF($C515="","",L515*T515/100)</f>
        <v/>
      </c>
      <c r="S515" s="8" t="n"/>
      <c r="T515" s="8" t="n"/>
      <c r="W515">
        <f>IF($C515="","",IF($AL515=1,0,IF($AK515=1,Settings!$C$6,Settings!$C$7))*100)</f>
        <v/>
      </c>
      <c r="X515" s="8">
        <f>IF($C515="","",T515*W515/100)</f>
        <v/>
      </c>
      <c r="Y515" s="8">
        <f>IF($C515="","",T515-X515)</f>
        <v/>
      </c>
      <c r="Z515" s="8">
        <f>IF($C515="","",Y515-M515)</f>
        <v/>
      </c>
      <c r="AD515" s="8" t="n"/>
      <c r="AG515" s="14" t="n"/>
      <c r="AI515">
        <f>IF($C515="","",IF(COUNTIF($C$2:$C515,$C515)=1,1,0))</f>
        <v/>
      </c>
      <c r="AJ515">
        <f>IF($AI515=1,SUMPRODUCT(--($AM$2:$AM$7001&lt;$AM515))+1,"")</f>
        <v/>
      </c>
      <c r="AK515">
        <f>IF($C515="","",IF(OR($P515=TRUE(),$P515="TRUE"),1,0))</f>
        <v/>
      </c>
      <c r="AL515">
        <f>IF($C515="","",IF(AND($V515="Yes",SUMPRODUCT((LEN(Settings!$F$6:$F$13)&gt;0)*ISNUMBER(SEARCH(Settings!$F$6:$F$13,$O515)))=0),1,0))</f>
        <v/>
      </c>
      <c r="AM515">
        <f>IF($AI515=1,IFERROR(IF(VALUE($C515)&lt;100000000,VALUE($C515),1000000000),IFERROR(IF(VALUE(MID($C515,2,20))&lt;100000000,VALUE(MID($C515,2,20)),1000000000),1000000000))+ROW()/100000,"")</f>
        <v/>
      </c>
    </row>
    <row r="516">
      <c r="E516" s="14" t="n"/>
      <c r="M516" s="8">
        <f>IF($C516="","",L516*T516/100)</f>
        <v/>
      </c>
      <c r="S516" s="8" t="n"/>
      <c r="T516" s="8" t="n"/>
      <c r="W516">
        <f>IF($C516="","",IF($AL516=1,0,IF($AK516=1,Settings!$C$6,Settings!$C$7))*100)</f>
        <v/>
      </c>
      <c r="X516" s="8">
        <f>IF($C516="","",T516*W516/100)</f>
        <v/>
      </c>
      <c r="Y516" s="8">
        <f>IF($C516="","",T516-X516)</f>
        <v/>
      </c>
      <c r="Z516" s="8">
        <f>IF($C516="","",Y516-M516)</f>
        <v/>
      </c>
      <c r="AD516" s="8" t="n"/>
      <c r="AG516" s="14" t="n"/>
      <c r="AI516">
        <f>IF($C516="","",IF(COUNTIF($C$2:$C516,$C516)=1,1,0))</f>
        <v/>
      </c>
      <c r="AJ516">
        <f>IF($AI516=1,SUMPRODUCT(--($AM$2:$AM$7001&lt;$AM516))+1,"")</f>
        <v/>
      </c>
      <c r="AK516">
        <f>IF($C516="","",IF(OR($P516=TRUE(),$P516="TRUE"),1,0))</f>
        <v/>
      </c>
      <c r="AL516">
        <f>IF($C516="","",IF(AND($V516="Yes",SUMPRODUCT((LEN(Settings!$F$6:$F$13)&gt;0)*ISNUMBER(SEARCH(Settings!$F$6:$F$13,$O516)))=0),1,0))</f>
        <v/>
      </c>
      <c r="AM516">
        <f>IF($AI516=1,IFERROR(IF(VALUE($C516)&lt;100000000,VALUE($C516),1000000000),IFERROR(IF(VALUE(MID($C516,2,20))&lt;100000000,VALUE(MID($C516,2,20)),1000000000),1000000000))+ROW()/100000,"")</f>
        <v/>
      </c>
    </row>
    <row r="517">
      <c r="E517" s="14" t="n"/>
      <c r="M517" s="8">
        <f>IF($C517="","",L517*T517/100)</f>
        <v/>
      </c>
      <c r="S517" s="8" t="n"/>
      <c r="T517" s="8" t="n"/>
      <c r="W517">
        <f>IF($C517="","",IF($AL517=1,0,IF($AK517=1,Settings!$C$6,Settings!$C$7))*100)</f>
        <v/>
      </c>
      <c r="X517" s="8">
        <f>IF($C517="","",T517*W517/100)</f>
        <v/>
      </c>
      <c r="Y517" s="8">
        <f>IF($C517="","",T517-X517)</f>
        <v/>
      </c>
      <c r="Z517" s="8">
        <f>IF($C517="","",Y517-M517)</f>
        <v/>
      </c>
      <c r="AD517" s="8" t="n"/>
      <c r="AG517" s="14" t="n"/>
      <c r="AI517">
        <f>IF($C517="","",IF(COUNTIF($C$2:$C517,$C517)=1,1,0))</f>
        <v/>
      </c>
      <c r="AJ517">
        <f>IF($AI517=1,SUMPRODUCT(--($AM$2:$AM$7001&lt;$AM517))+1,"")</f>
        <v/>
      </c>
      <c r="AK517">
        <f>IF($C517="","",IF(OR($P517=TRUE(),$P517="TRUE"),1,0))</f>
        <v/>
      </c>
      <c r="AL517">
        <f>IF($C517="","",IF(AND($V517="Yes",SUMPRODUCT((LEN(Settings!$F$6:$F$13)&gt;0)*ISNUMBER(SEARCH(Settings!$F$6:$F$13,$O517)))=0),1,0))</f>
        <v/>
      </c>
      <c r="AM517">
        <f>IF($AI517=1,IFERROR(IF(VALUE($C517)&lt;100000000,VALUE($C517),1000000000),IFERROR(IF(VALUE(MID($C517,2,20))&lt;100000000,VALUE(MID($C517,2,20)),1000000000),1000000000))+ROW()/100000,"")</f>
        <v/>
      </c>
    </row>
    <row r="518">
      <c r="E518" s="14" t="n"/>
      <c r="M518" s="8">
        <f>IF($C518="","",L518*T518/100)</f>
        <v/>
      </c>
      <c r="S518" s="8" t="n"/>
      <c r="T518" s="8" t="n"/>
      <c r="W518">
        <f>IF($C518="","",IF($AL518=1,0,IF($AK518=1,Settings!$C$6,Settings!$C$7))*100)</f>
        <v/>
      </c>
      <c r="X518" s="8">
        <f>IF($C518="","",T518*W518/100)</f>
        <v/>
      </c>
      <c r="Y518" s="8">
        <f>IF($C518="","",T518-X518)</f>
        <v/>
      </c>
      <c r="Z518" s="8">
        <f>IF($C518="","",Y518-M518)</f>
        <v/>
      </c>
      <c r="AD518" s="8" t="n"/>
      <c r="AG518" s="14" t="n"/>
      <c r="AI518">
        <f>IF($C518="","",IF(COUNTIF($C$2:$C518,$C518)=1,1,0))</f>
        <v/>
      </c>
      <c r="AJ518">
        <f>IF($AI518=1,SUMPRODUCT(--($AM$2:$AM$7001&lt;$AM518))+1,"")</f>
        <v/>
      </c>
      <c r="AK518">
        <f>IF($C518="","",IF(OR($P518=TRUE(),$P518="TRUE"),1,0))</f>
        <v/>
      </c>
      <c r="AL518">
        <f>IF($C518="","",IF(AND($V518="Yes",SUMPRODUCT((LEN(Settings!$F$6:$F$13)&gt;0)*ISNUMBER(SEARCH(Settings!$F$6:$F$13,$O518)))=0),1,0))</f>
        <v/>
      </c>
      <c r="AM518">
        <f>IF($AI518=1,IFERROR(IF(VALUE($C518)&lt;100000000,VALUE($C518),1000000000),IFERROR(IF(VALUE(MID($C518,2,20))&lt;100000000,VALUE(MID($C518,2,20)),1000000000),1000000000))+ROW()/100000,"")</f>
        <v/>
      </c>
    </row>
    <row r="519">
      <c r="E519" s="14" t="n"/>
      <c r="M519" s="8">
        <f>IF($C519="","",L519*T519/100)</f>
        <v/>
      </c>
      <c r="S519" s="8" t="n"/>
      <c r="T519" s="8" t="n"/>
      <c r="W519">
        <f>IF($C519="","",IF($AL519=1,0,IF($AK519=1,Settings!$C$6,Settings!$C$7))*100)</f>
        <v/>
      </c>
      <c r="X519" s="8">
        <f>IF($C519="","",T519*W519/100)</f>
        <v/>
      </c>
      <c r="Y519" s="8">
        <f>IF($C519="","",T519-X519)</f>
        <v/>
      </c>
      <c r="Z519" s="8">
        <f>IF($C519="","",Y519-M519)</f>
        <v/>
      </c>
      <c r="AD519" s="8" t="n"/>
      <c r="AG519" s="14" t="n"/>
      <c r="AI519">
        <f>IF($C519="","",IF(COUNTIF($C$2:$C519,$C519)=1,1,0))</f>
        <v/>
      </c>
      <c r="AJ519">
        <f>IF($AI519=1,SUMPRODUCT(--($AM$2:$AM$7001&lt;$AM519))+1,"")</f>
        <v/>
      </c>
      <c r="AK519">
        <f>IF($C519="","",IF(OR($P519=TRUE(),$P519="TRUE"),1,0))</f>
        <v/>
      </c>
      <c r="AL519">
        <f>IF($C519="","",IF(AND($V519="Yes",SUMPRODUCT((LEN(Settings!$F$6:$F$13)&gt;0)*ISNUMBER(SEARCH(Settings!$F$6:$F$13,$O519)))=0),1,0))</f>
        <v/>
      </c>
      <c r="AM519">
        <f>IF($AI519=1,IFERROR(IF(VALUE($C519)&lt;100000000,VALUE($C519),1000000000),IFERROR(IF(VALUE(MID($C519,2,20))&lt;100000000,VALUE(MID($C519,2,20)),1000000000),1000000000))+ROW()/100000,"")</f>
        <v/>
      </c>
    </row>
    <row r="520">
      <c r="E520" s="14" t="n"/>
      <c r="M520" s="8">
        <f>IF($C520="","",L520*T520/100)</f>
        <v/>
      </c>
      <c r="S520" s="8" t="n"/>
      <c r="T520" s="8" t="n"/>
      <c r="W520">
        <f>IF($C520="","",IF($AL520=1,0,IF($AK520=1,Settings!$C$6,Settings!$C$7))*100)</f>
        <v/>
      </c>
      <c r="X520" s="8">
        <f>IF($C520="","",T520*W520/100)</f>
        <v/>
      </c>
      <c r="Y520" s="8">
        <f>IF($C520="","",T520-X520)</f>
        <v/>
      </c>
      <c r="Z520" s="8">
        <f>IF($C520="","",Y520-M520)</f>
        <v/>
      </c>
      <c r="AD520" s="8" t="n"/>
      <c r="AG520" s="14" t="n"/>
      <c r="AI520">
        <f>IF($C520="","",IF(COUNTIF($C$2:$C520,$C520)=1,1,0))</f>
        <v/>
      </c>
      <c r="AJ520">
        <f>IF($AI520=1,SUMPRODUCT(--($AM$2:$AM$7001&lt;$AM520))+1,"")</f>
        <v/>
      </c>
      <c r="AK520">
        <f>IF($C520="","",IF(OR($P520=TRUE(),$P520="TRUE"),1,0))</f>
        <v/>
      </c>
      <c r="AL520">
        <f>IF($C520="","",IF(AND($V520="Yes",SUMPRODUCT((LEN(Settings!$F$6:$F$13)&gt;0)*ISNUMBER(SEARCH(Settings!$F$6:$F$13,$O520)))=0),1,0))</f>
        <v/>
      </c>
      <c r="AM520">
        <f>IF($AI520=1,IFERROR(IF(VALUE($C520)&lt;100000000,VALUE($C520),1000000000),IFERROR(IF(VALUE(MID($C520,2,20))&lt;100000000,VALUE(MID($C520,2,20)),1000000000),1000000000))+ROW()/100000,"")</f>
        <v/>
      </c>
    </row>
    <row r="521">
      <c r="E521" s="14" t="n"/>
      <c r="M521" s="8">
        <f>IF($C521="","",L521*T521/100)</f>
        <v/>
      </c>
      <c r="S521" s="8" t="n"/>
      <c r="T521" s="8" t="n"/>
      <c r="W521">
        <f>IF($C521="","",IF($AL521=1,0,IF($AK521=1,Settings!$C$6,Settings!$C$7))*100)</f>
        <v/>
      </c>
      <c r="X521" s="8">
        <f>IF($C521="","",T521*W521/100)</f>
        <v/>
      </c>
      <c r="Y521" s="8">
        <f>IF($C521="","",T521-X521)</f>
        <v/>
      </c>
      <c r="Z521" s="8">
        <f>IF($C521="","",Y521-M521)</f>
        <v/>
      </c>
      <c r="AD521" s="8" t="n"/>
      <c r="AG521" s="14" t="n"/>
      <c r="AI521">
        <f>IF($C521="","",IF(COUNTIF($C$2:$C521,$C521)=1,1,0))</f>
        <v/>
      </c>
      <c r="AJ521">
        <f>IF($AI521=1,SUMPRODUCT(--($AM$2:$AM$7001&lt;$AM521))+1,"")</f>
        <v/>
      </c>
      <c r="AK521">
        <f>IF($C521="","",IF(OR($P521=TRUE(),$P521="TRUE"),1,0))</f>
        <v/>
      </c>
      <c r="AL521">
        <f>IF($C521="","",IF(AND($V521="Yes",SUMPRODUCT((LEN(Settings!$F$6:$F$13)&gt;0)*ISNUMBER(SEARCH(Settings!$F$6:$F$13,$O521)))=0),1,0))</f>
        <v/>
      </c>
      <c r="AM521">
        <f>IF($AI521=1,IFERROR(IF(VALUE($C521)&lt;100000000,VALUE($C521),1000000000),IFERROR(IF(VALUE(MID($C521,2,20))&lt;100000000,VALUE(MID($C521,2,20)),1000000000),1000000000))+ROW()/100000,"")</f>
        <v/>
      </c>
    </row>
    <row r="522">
      <c r="E522" s="14" t="n"/>
      <c r="M522" s="8">
        <f>IF($C522="","",L522*T522/100)</f>
        <v/>
      </c>
      <c r="S522" s="8" t="n"/>
      <c r="T522" s="8" t="n"/>
      <c r="W522">
        <f>IF($C522="","",IF($AL522=1,0,IF($AK522=1,Settings!$C$6,Settings!$C$7))*100)</f>
        <v/>
      </c>
      <c r="X522" s="8">
        <f>IF($C522="","",T522*W522/100)</f>
        <v/>
      </c>
      <c r="Y522" s="8">
        <f>IF($C522="","",T522-X522)</f>
        <v/>
      </c>
      <c r="Z522" s="8">
        <f>IF($C522="","",Y522-M522)</f>
        <v/>
      </c>
      <c r="AD522" s="8" t="n"/>
      <c r="AG522" s="14" t="n"/>
      <c r="AI522">
        <f>IF($C522="","",IF(COUNTIF($C$2:$C522,$C522)=1,1,0))</f>
        <v/>
      </c>
      <c r="AJ522">
        <f>IF($AI522=1,SUMPRODUCT(--($AM$2:$AM$7001&lt;$AM522))+1,"")</f>
        <v/>
      </c>
      <c r="AK522">
        <f>IF($C522="","",IF(OR($P522=TRUE(),$P522="TRUE"),1,0))</f>
        <v/>
      </c>
      <c r="AL522">
        <f>IF($C522="","",IF(AND($V522="Yes",SUMPRODUCT((LEN(Settings!$F$6:$F$13)&gt;0)*ISNUMBER(SEARCH(Settings!$F$6:$F$13,$O522)))=0),1,0))</f>
        <v/>
      </c>
      <c r="AM522">
        <f>IF($AI522=1,IFERROR(IF(VALUE($C522)&lt;100000000,VALUE($C522),1000000000),IFERROR(IF(VALUE(MID($C522,2,20))&lt;100000000,VALUE(MID($C522,2,20)),1000000000),1000000000))+ROW()/100000,"")</f>
        <v/>
      </c>
    </row>
    <row r="523">
      <c r="E523" s="14" t="n"/>
      <c r="M523" s="8">
        <f>IF($C523="","",L523*T523/100)</f>
        <v/>
      </c>
      <c r="S523" s="8" t="n"/>
      <c r="T523" s="8" t="n"/>
      <c r="W523">
        <f>IF($C523="","",IF($AL523=1,0,IF($AK523=1,Settings!$C$6,Settings!$C$7))*100)</f>
        <v/>
      </c>
      <c r="X523" s="8">
        <f>IF($C523="","",T523*W523/100)</f>
        <v/>
      </c>
      <c r="Y523" s="8">
        <f>IF($C523="","",T523-X523)</f>
        <v/>
      </c>
      <c r="Z523" s="8">
        <f>IF($C523="","",Y523-M523)</f>
        <v/>
      </c>
      <c r="AD523" s="8" t="n"/>
      <c r="AG523" s="14" t="n"/>
      <c r="AI523">
        <f>IF($C523="","",IF(COUNTIF($C$2:$C523,$C523)=1,1,0))</f>
        <v/>
      </c>
      <c r="AJ523">
        <f>IF($AI523=1,SUMPRODUCT(--($AM$2:$AM$7001&lt;$AM523))+1,"")</f>
        <v/>
      </c>
      <c r="AK523">
        <f>IF($C523="","",IF(OR($P523=TRUE(),$P523="TRUE"),1,0))</f>
        <v/>
      </c>
      <c r="AL523">
        <f>IF($C523="","",IF(AND($V523="Yes",SUMPRODUCT((LEN(Settings!$F$6:$F$13)&gt;0)*ISNUMBER(SEARCH(Settings!$F$6:$F$13,$O523)))=0),1,0))</f>
        <v/>
      </c>
      <c r="AM523">
        <f>IF($AI523=1,IFERROR(IF(VALUE($C523)&lt;100000000,VALUE($C523),1000000000),IFERROR(IF(VALUE(MID($C523,2,20))&lt;100000000,VALUE(MID($C523,2,20)),1000000000),1000000000))+ROW()/100000,"")</f>
        <v/>
      </c>
    </row>
    <row r="524">
      <c r="E524" s="14" t="n"/>
      <c r="M524" s="8">
        <f>IF($C524="","",L524*T524/100)</f>
        <v/>
      </c>
      <c r="S524" s="8" t="n"/>
      <c r="T524" s="8" t="n"/>
      <c r="W524">
        <f>IF($C524="","",IF($AL524=1,0,IF($AK524=1,Settings!$C$6,Settings!$C$7))*100)</f>
        <v/>
      </c>
      <c r="X524" s="8">
        <f>IF($C524="","",T524*W524/100)</f>
        <v/>
      </c>
      <c r="Y524" s="8">
        <f>IF($C524="","",T524-X524)</f>
        <v/>
      </c>
      <c r="Z524" s="8">
        <f>IF($C524="","",Y524-M524)</f>
        <v/>
      </c>
      <c r="AD524" s="8" t="n"/>
      <c r="AG524" s="14" t="n"/>
      <c r="AI524">
        <f>IF($C524="","",IF(COUNTIF($C$2:$C524,$C524)=1,1,0))</f>
        <v/>
      </c>
      <c r="AJ524">
        <f>IF($AI524=1,SUMPRODUCT(--($AM$2:$AM$7001&lt;$AM524))+1,"")</f>
        <v/>
      </c>
      <c r="AK524">
        <f>IF($C524="","",IF(OR($P524=TRUE(),$P524="TRUE"),1,0))</f>
        <v/>
      </c>
      <c r="AL524">
        <f>IF($C524="","",IF(AND($V524="Yes",SUMPRODUCT((LEN(Settings!$F$6:$F$13)&gt;0)*ISNUMBER(SEARCH(Settings!$F$6:$F$13,$O524)))=0),1,0))</f>
        <v/>
      </c>
      <c r="AM524">
        <f>IF($AI524=1,IFERROR(IF(VALUE($C524)&lt;100000000,VALUE($C524),1000000000),IFERROR(IF(VALUE(MID($C524,2,20))&lt;100000000,VALUE(MID($C524,2,20)),1000000000),1000000000))+ROW()/100000,"")</f>
        <v/>
      </c>
    </row>
    <row r="525">
      <c r="E525" s="14" t="n"/>
      <c r="M525" s="8">
        <f>IF($C525="","",L525*T525/100)</f>
        <v/>
      </c>
      <c r="S525" s="8" t="n"/>
      <c r="T525" s="8" t="n"/>
      <c r="W525">
        <f>IF($C525="","",IF($AL525=1,0,IF($AK525=1,Settings!$C$6,Settings!$C$7))*100)</f>
        <v/>
      </c>
      <c r="X525" s="8">
        <f>IF($C525="","",T525*W525/100)</f>
        <v/>
      </c>
      <c r="Y525" s="8">
        <f>IF($C525="","",T525-X525)</f>
        <v/>
      </c>
      <c r="Z525" s="8">
        <f>IF($C525="","",Y525-M525)</f>
        <v/>
      </c>
      <c r="AD525" s="8" t="n"/>
      <c r="AG525" s="14" t="n"/>
      <c r="AI525">
        <f>IF($C525="","",IF(COUNTIF($C$2:$C525,$C525)=1,1,0))</f>
        <v/>
      </c>
      <c r="AJ525">
        <f>IF($AI525=1,SUMPRODUCT(--($AM$2:$AM$7001&lt;$AM525))+1,"")</f>
        <v/>
      </c>
      <c r="AK525">
        <f>IF($C525="","",IF(OR($P525=TRUE(),$P525="TRUE"),1,0))</f>
        <v/>
      </c>
      <c r="AL525">
        <f>IF($C525="","",IF(AND($V525="Yes",SUMPRODUCT((LEN(Settings!$F$6:$F$13)&gt;0)*ISNUMBER(SEARCH(Settings!$F$6:$F$13,$O525)))=0),1,0))</f>
        <v/>
      </c>
      <c r="AM525">
        <f>IF($AI525=1,IFERROR(IF(VALUE($C525)&lt;100000000,VALUE($C525),1000000000),IFERROR(IF(VALUE(MID($C525,2,20))&lt;100000000,VALUE(MID($C525,2,20)),1000000000),1000000000))+ROW()/100000,"")</f>
        <v/>
      </c>
    </row>
    <row r="526">
      <c r="E526" s="14" t="n"/>
      <c r="M526" s="8">
        <f>IF($C526="","",L526*T526/100)</f>
        <v/>
      </c>
      <c r="S526" s="8" t="n"/>
      <c r="T526" s="8" t="n"/>
      <c r="W526">
        <f>IF($C526="","",IF($AL526=1,0,IF($AK526=1,Settings!$C$6,Settings!$C$7))*100)</f>
        <v/>
      </c>
      <c r="X526" s="8">
        <f>IF($C526="","",T526*W526/100)</f>
        <v/>
      </c>
      <c r="Y526" s="8">
        <f>IF($C526="","",T526-X526)</f>
        <v/>
      </c>
      <c r="Z526" s="8">
        <f>IF($C526="","",Y526-M526)</f>
        <v/>
      </c>
      <c r="AD526" s="8" t="n"/>
      <c r="AG526" s="14" t="n"/>
      <c r="AI526">
        <f>IF($C526="","",IF(COUNTIF($C$2:$C526,$C526)=1,1,0))</f>
        <v/>
      </c>
      <c r="AJ526">
        <f>IF($AI526=1,SUMPRODUCT(--($AM$2:$AM$7001&lt;$AM526))+1,"")</f>
        <v/>
      </c>
      <c r="AK526">
        <f>IF($C526="","",IF(OR($P526=TRUE(),$P526="TRUE"),1,0))</f>
        <v/>
      </c>
      <c r="AL526">
        <f>IF($C526="","",IF(AND($V526="Yes",SUMPRODUCT((LEN(Settings!$F$6:$F$13)&gt;0)*ISNUMBER(SEARCH(Settings!$F$6:$F$13,$O526)))=0),1,0))</f>
        <v/>
      </c>
      <c r="AM526">
        <f>IF($AI526=1,IFERROR(IF(VALUE($C526)&lt;100000000,VALUE($C526),1000000000),IFERROR(IF(VALUE(MID($C526,2,20))&lt;100000000,VALUE(MID($C526,2,20)),1000000000),1000000000))+ROW()/100000,"")</f>
        <v/>
      </c>
    </row>
    <row r="527">
      <c r="E527" s="14" t="n"/>
      <c r="M527" s="8">
        <f>IF($C527="","",L527*T527/100)</f>
        <v/>
      </c>
      <c r="S527" s="8" t="n"/>
      <c r="T527" s="8" t="n"/>
      <c r="W527">
        <f>IF($C527="","",IF($AL527=1,0,IF($AK527=1,Settings!$C$6,Settings!$C$7))*100)</f>
        <v/>
      </c>
      <c r="X527" s="8">
        <f>IF($C527="","",T527*W527/100)</f>
        <v/>
      </c>
      <c r="Y527" s="8">
        <f>IF($C527="","",T527-X527)</f>
        <v/>
      </c>
      <c r="Z527" s="8">
        <f>IF($C527="","",Y527-M527)</f>
        <v/>
      </c>
      <c r="AD527" s="8" t="n"/>
      <c r="AG527" s="14" t="n"/>
      <c r="AI527">
        <f>IF($C527="","",IF(COUNTIF($C$2:$C527,$C527)=1,1,0))</f>
        <v/>
      </c>
      <c r="AJ527">
        <f>IF($AI527=1,SUMPRODUCT(--($AM$2:$AM$7001&lt;$AM527))+1,"")</f>
        <v/>
      </c>
      <c r="AK527">
        <f>IF($C527="","",IF(OR($P527=TRUE(),$P527="TRUE"),1,0))</f>
        <v/>
      </c>
      <c r="AL527">
        <f>IF($C527="","",IF(AND($V527="Yes",SUMPRODUCT((LEN(Settings!$F$6:$F$13)&gt;0)*ISNUMBER(SEARCH(Settings!$F$6:$F$13,$O527)))=0),1,0))</f>
        <v/>
      </c>
      <c r="AM527">
        <f>IF($AI527=1,IFERROR(IF(VALUE($C527)&lt;100000000,VALUE($C527),1000000000),IFERROR(IF(VALUE(MID($C527,2,20))&lt;100000000,VALUE(MID($C527,2,20)),1000000000),1000000000))+ROW()/100000,"")</f>
        <v/>
      </c>
    </row>
    <row r="528">
      <c r="E528" s="14" t="n"/>
      <c r="M528" s="8">
        <f>IF($C528="","",L528*T528/100)</f>
        <v/>
      </c>
      <c r="S528" s="8" t="n"/>
      <c r="T528" s="8" t="n"/>
      <c r="W528">
        <f>IF($C528="","",IF($AL528=1,0,IF($AK528=1,Settings!$C$6,Settings!$C$7))*100)</f>
        <v/>
      </c>
      <c r="X528" s="8">
        <f>IF($C528="","",T528*W528/100)</f>
        <v/>
      </c>
      <c r="Y528" s="8">
        <f>IF($C528="","",T528-X528)</f>
        <v/>
      </c>
      <c r="Z528" s="8">
        <f>IF($C528="","",Y528-M528)</f>
        <v/>
      </c>
      <c r="AD528" s="8" t="n"/>
      <c r="AG528" s="14" t="n"/>
      <c r="AI528">
        <f>IF($C528="","",IF(COUNTIF($C$2:$C528,$C528)=1,1,0))</f>
        <v/>
      </c>
      <c r="AJ528">
        <f>IF($AI528=1,SUMPRODUCT(--($AM$2:$AM$7001&lt;$AM528))+1,"")</f>
        <v/>
      </c>
      <c r="AK528">
        <f>IF($C528="","",IF(OR($P528=TRUE(),$P528="TRUE"),1,0))</f>
        <v/>
      </c>
      <c r="AL528">
        <f>IF($C528="","",IF(AND($V528="Yes",SUMPRODUCT((LEN(Settings!$F$6:$F$13)&gt;0)*ISNUMBER(SEARCH(Settings!$F$6:$F$13,$O528)))=0),1,0))</f>
        <v/>
      </c>
      <c r="AM528">
        <f>IF($AI528=1,IFERROR(IF(VALUE($C528)&lt;100000000,VALUE($C528),1000000000),IFERROR(IF(VALUE(MID($C528,2,20))&lt;100000000,VALUE(MID($C528,2,20)),1000000000),1000000000))+ROW()/100000,"")</f>
        <v/>
      </c>
    </row>
    <row r="529">
      <c r="E529" s="14" t="n"/>
      <c r="M529" s="8">
        <f>IF($C529="","",L529*T529/100)</f>
        <v/>
      </c>
      <c r="S529" s="8" t="n"/>
      <c r="T529" s="8" t="n"/>
      <c r="W529">
        <f>IF($C529="","",IF($AL529=1,0,IF($AK529=1,Settings!$C$6,Settings!$C$7))*100)</f>
        <v/>
      </c>
      <c r="X529" s="8">
        <f>IF($C529="","",T529*W529/100)</f>
        <v/>
      </c>
      <c r="Y529" s="8">
        <f>IF($C529="","",T529-X529)</f>
        <v/>
      </c>
      <c r="Z529" s="8">
        <f>IF($C529="","",Y529-M529)</f>
        <v/>
      </c>
      <c r="AD529" s="8" t="n"/>
      <c r="AG529" s="14" t="n"/>
      <c r="AI529">
        <f>IF($C529="","",IF(COUNTIF($C$2:$C529,$C529)=1,1,0))</f>
        <v/>
      </c>
      <c r="AJ529">
        <f>IF($AI529=1,SUMPRODUCT(--($AM$2:$AM$7001&lt;$AM529))+1,"")</f>
        <v/>
      </c>
      <c r="AK529">
        <f>IF($C529="","",IF(OR($P529=TRUE(),$P529="TRUE"),1,0))</f>
        <v/>
      </c>
      <c r="AL529">
        <f>IF($C529="","",IF(AND($V529="Yes",SUMPRODUCT((LEN(Settings!$F$6:$F$13)&gt;0)*ISNUMBER(SEARCH(Settings!$F$6:$F$13,$O529)))=0),1,0))</f>
        <v/>
      </c>
      <c r="AM529">
        <f>IF($AI529=1,IFERROR(IF(VALUE($C529)&lt;100000000,VALUE($C529),1000000000),IFERROR(IF(VALUE(MID($C529,2,20))&lt;100000000,VALUE(MID($C529,2,20)),1000000000),1000000000))+ROW()/100000,"")</f>
        <v/>
      </c>
    </row>
    <row r="530">
      <c r="E530" s="14" t="n"/>
      <c r="M530" s="8">
        <f>IF($C530="","",L530*T530/100)</f>
        <v/>
      </c>
      <c r="S530" s="8" t="n"/>
      <c r="T530" s="8" t="n"/>
      <c r="W530">
        <f>IF($C530="","",IF($AL530=1,0,IF($AK530=1,Settings!$C$6,Settings!$C$7))*100)</f>
        <v/>
      </c>
      <c r="X530" s="8">
        <f>IF($C530="","",T530*W530/100)</f>
        <v/>
      </c>
      <c r="Y530" s="8">
        <f>IF($C530="","",T530-X530)</f>
        <v/>
      </c>
      <c r="Z530" s="8">
        <f>IF($C530="","",Y530-M530)</f>
        <v/>
      </c>
      <c r="AD530" s="8" t="n"/>
      <c r="AG530" s="14" t="n"/>
      <c r="AI530">
        <f>IF($C530="","",IF(COUNTIF($C$2:$C530,$C530)=1,1,0))</f>
        <v/>
      </c>
      <c r="AJ530">
        <f>IF($AI530=1,SUMPRODUCT(--($AM$2:$AM$7001&lt;$AM530))+1,"")</f>
        <v/>
      </c>
      <c r="AK530">
        <f>IF($C530="","",IF(OR($P530=TRUE(),$P530="TRUE"),1,0))</f>
        <v/>
      </c>
      <c r="AL530">
        <f>IF($C530="","",IF(AND($V530="Yes",SUMPRODUCT((LEN(Settings!$F$6:$F$13)&gt;0)*ISNUMBER(SEARCH(Settings!$F$6:$F$13,$O530)))=0),1,0))</f>
        <v/>
      </c>
      <c r="AM530">
        <f>IF($AI530=1,IFERROR(IF(VALUE($C530)&lt;100000000,VALUE($C530),1000000000),IFERROR(IF(VALUE(MID($C530,2,20))&lt;100000000,VALUE(MID($C530,2,20)),1000000000),1000000000))+ROW()/100000,"")</f>
        <v/>
      </c>
    </row>
    <row r="531">
      <c r="E531" s="14" t="n"/>
      <c r="M531" s="8">
        <f>IF($C531="","",L531*T531/100)</f>
        <v/>
      </c>
      <c r="S531" s="8" t="n"/>
      <c r="T531" s="8" t="n"/>
      <c r="W531">
        <f>IF($C531="","",IF($AL531=1,0,IF($AK531=1,Settings!$C$6,Settings!$C$7))*100)</f>
        <v/>
      </c>
      <c r="X531" s="8">
        <f>IF($C531="","",T531*W531/100)</f>
        <v/>
      </c>
      <c r="Y531" s="8">
        <f>IF($C531="","",T531-X531)</f>
        <v/>
      </c>
      <c r="Z531" s="8">
        <f>IF($C531="","",Y531-M531)</f>
        <v/>
      </c>
      <c r="AD531" s="8" t="n"/>
      <c r="AG531" s="14" t="n"/>
      <c r="AI531">
        <f>IF($C531="","",IF(COUNTIF($C$2:$C531,$C531)=1,1,0))</f>
        <v/>
      </c>
      <c r="AJ531">
        <f>IF($AI531=1,SUMPRODUCT(--($AM$2:$AM$7001&lt;$AM531))+1,"")</f>
        <v/>
      </c>
      <c r="AK531">
        <f>IF($C531="","",IF(OR($P531=TRUE(),$P531="TRUE"),1,0))</f>
        <v/>
      </c>
      <c r="AL531">
        <f>IF($C531="","",IF(AND($V531="Yes",SUMPRODUCT((LEN(Settings!$F$6:$F$13)&gt;0)*ISNUMBER(SEARCH(Settings!$F$6:$F$13,$O531)))=0),1,0))</f>
        <v/>
      </c>
      <c r="AM531">
        <f>IF($AI531=1,IFERROR(IF(VALUE($C531)&lt;100000000,VALUE($C531),1000000000),IFERROR(IF(VALUE(MID($C531,2,20))&lt;100000000,VALUE(MID($C531,2,20)),1000000000),1000000000))+ROW()/100000,"")</f>
        <v/>
      </c>
    </row>
    <row r="532">
      <c r="E532" s="14" t="n"/>
      <c r="M532" s="8">
        <f>IF($C532="","",L532*T532/100)</f>
        <v/>
      </c>
      <c r="S532" s="8" t="n"/>
      <c r="T532" s="8" t="n"/>
      <c r="W532">
        <f>IF($C532="","",IF($AL532=1,0,IF($AK532=1,Settings!$C$6,Settings!$C$7))*100)</f>
        <v/>
      </c>
      <c r="X532" s="8">
        <f>IF($C532="","",T532*W532/100)</f>
        <v/>
      </c>
      <c r="Y532" s="8">
        <f>IF($C532="","",T532-X532)</f>
        <v/>
      </c>
      <c r="Z532" s="8">
        <f>IF($C532="","",Y532-M532)</f>
        <v/>
      </c>
      <c r="AD532" s="8" t="n"/>
      <c r="AG532" s="14" t="n"/>
      <c r="AI532">
        <f>IF($C532="","",IF(COUNTIF($C$2:$C532,$C532)=1,1,0))</f>
        <v/>
      </c>
      <c r="AJ532">
        <f>IF($AI532=1,SUMPRODUCT(--($AM$2:$AM$7001&lt;$AM532))+1,"")</f>
        <v/>
      </c>
      <c r="AK532">
        <f>IF($C532="","",IF(OR($P532=TRUE(),$P532="TRUE"),1,0))</f>
        <v/>
      </c>
      <c r="AL532">
        <f>IF($C532="","",IF(AND($V532="Yes",SUMPRODUCT((LEN(Settings!$F$6:$F$13)&gt;0)*ISNUMBER(SEARCH(Settings!$F$6:$F$13,$O532)))=0),1,0))</f>
        <v/>
      </c>
      <c r="AM532">
        <f>IF($AI532=1,IFERROR(IF(VALUE($C532)&lt;100000000,VALUE($C532),1000000000),IFERROR(IF(VALUE(MID($C532,2,20))&lt;100000000,VALUE(MID($C532,2,20)),1000000000),1000000000))+ROW()/100000,"")</f>
        <v/>
      </c>
    </row>
    <row r="533">
      <c r="E533" s="14" t="n"/>
      <c r="M533" s="8">
        <f>IF($C533="","",L533*T533/100)</f>
        <v/>
      </c>
      <c r="S533" s="8" t="n"/>
      <c r="T533" s="8" t="n"/>
      <c r="W533">
        <f>IF($C533="","",IF($AL533=1,0,IF($AK533=1,Settings!$C$6,Settings!$C$7))*100)</f>
        <v/>
      </c>
      <c r="X533" s="8">
        <f>IF($C533="","",T533*W533/100)</f>
        <v/>
      </c>
      <c r="Y533" s="8">
        <f>IF($C533="","",T533-X533)</f>
        <v/>
      </c>
      <c r="Z533" s="8">
        <f>IF($C533="","",Y533-M533)</f>
        <v/>
      </c>
      <c r="AD533" s="8" t="n"/>
      <c r="AG533" s="14" t="n"/>
      <c r="AI533">
        <f>IF($C533="","",IF(COUNTIF($C$2:$C533,$C533)=1,1,0))</f>
        <v/>
      </c>
      <c r="AJ533">
        <f>IF($AI533=1,SUMPRODUCT(--($AM$2:$AM$7001&lt;$AM533))+1,"")</f>
        <v/>
      </c>
      <c r="AK533">
        <f>IF($C533="","",IF(OR($P533=TRUE(),$P533="TRUE"),1,0))</f>
        <v/>
      </c>
      <c r="AL533">
        <f>IF($C533="","",IF(AND($V533="Yes",SUMPRODUCT((LEN(Settings!$F$6:$F$13)&gt;0)*ISNUMBER(SEARCH(Settings!$F$6:$F$13,$O533)))=0),1,0))</f>
        <v/>
      </c>
      <c r="AM533">
        <f>IF($AI533=1,IFERROR(IF(VALUE($C533)&lt;100000000,VALUE($C533),1000000000),IFERROR(IF(VALUE(MID($C533,2,20))&lt;100000000,VALUE(MID($C533,2,20)),1000000000),1000000000))+ROW()/100000,"")</f>
        <v/>
      </c>
    </row>
    <row r="534">
      <c r="E534" s="14" t="n"/>
      <c r="M534" s="8">
        <f>IF($C534="","",L534*T534/100)</f>
        <v/>
      </c>
      <c r="S534" s="8" t="n"/>
      <c r="T534" s="8" t="n"/>
      <c r="W534">
        <f>IF($C534="","",IF($AL534=1,0,IF($AK534=1,Settings!$C$6,Settings!$C$7))*100)</f>
        <v/>
      </c>
      <c r="X534" s="8">
        <f>IF($C534="","",T534*W534/100)</f>
        <v/>
      </c>
      <c r="Y534" s="8">
        <f>IF($C534="","",T534-X534)</f>
        <v/>
      </c>
      <c r="Z534" s="8">
        <f>IF($C534="","",Y534-M534)</f>
        <v/>
      </c>
      <c r="AD534" s="8" t="n"/>
      <c r="AG534" s="14" t="n"/>
      <c r="AI534">
        <f>IF($C534="","",IF(COUNTIF($C$2:$C534,$C534)=1,1,0))</f>
        <v/>
      </c>
      <c r="AJ534">
        <f>IF($AI534=1,SUMPRODUCT(--($AM$2:$AM$7001&lt;$AM534))+1,"")</f>
        <v/>
      </c>
      <c r="AK534">
        <f>IF($C534="","",IF(OR($P534=TRUE(),$P534="TRUE"),1,0))</f>
        <v/>
      </c>
      <c r="AL534">
        <f>IF($C534="","",IF(AND($V534="Yes",SUMPRODUCT((LEN(Settings!$F$6:$F$13)&gt;0)*ISNUMBER(SEARCH(Settings!$F$6:$F$13,$O534)))=0),1,0))</f>
        <v/>
      </c>
      <c r="AM534">
        <f>IF($AI534=1,IFERROR(IF(VALUE($C534)&lt;100000000,VALUE($C534),1000000000),IFERROR(IF(VALUE(MID($C534,2,20))&lt;100000000,VALUE(MID($C534,2,20)),1000000000),1000000000))+ROW()/100000,"")</f>
        <v/>
      </c>
    </row>
    <row r="535">
      <c r="E535" s="14" t="n"/>
      <c r="M535" s="8">
        <f>IF($C535="","",L535*T535/100)</f>
        <v/>
      </c>
      <c r="S535" s="8" t="n"/>
      <c r="T535" s="8" t="n"/>
      <c r="W535">
        <f>IF($C535="","",IF($AL535=1,0,IF($AK535=1,Settings!$C$6,Settings!$C$7))*100)</f>
        <v/>
      </c>
      <c r="X535" s="8">
        <f>IF($C535="","",T535*W535/100)</f>
        <v/>
      </c>
      <c r="Y535" s="8">
        <f>IF($C535="","",T535-X535)</f>
        <v/>
      </c>
      <c r="Z535" s="8">
        <f>IF($C535="","",Y535-M535)</f>
        <v/>
      </c>
      <c r="AD535" s="8" t="n"/>
      <c r="AG535" s="14" t="n"/>
      <c r="AI535">
        <f>IF($C535="","",IF(COUNTIF($C$2:$C535,$C535)=1,1,0))</f>
        <v/>
      </c>
      <c r="AJ535">
        <f>IF($AI535=1,SUMPRODUCT(--($AM$2:$AM$7001&lt;$AM535))+1,"")</f>
        <v/>
      </c>
      <c r="AK535">
        <f>IF($C535="","",IF(OR($P535=TRUE(),$P535="TRUE"),1,0))</f>
        <v/>
      </c>
      <c r="AL535">
        <f>IF($C535="","",IF(AND($V535="Yes",SUMPRODUCT((LEN(Settings!$F$6:$F$13)&gt;0)*ISNUMBER(SEARCH(Settings!$F$6:$F$13,$O535)))=0),1,0))</f>
        <v/>
      </c>
      <c r="AM535">
        <f>IF($AI535=1,IFERROR(IF(VALUE($C535)&lt;100000000,VALUE($C535),1000000000),IFERROR(IF(VALUE(MID($C535,2,20))&lt;100000000,VALUE(MID($C535,2,20)),1000000000),1000000000))+ROW()/100000,"")</f>
        <v/>
      </c>
    </row>
    <row r="536">
      <c r="E536" s="14" t="n"/>
      <c r="M536" s="8">
        <f>IF($C536="","",L536*T536/100)</f>
        <v/>
      </c>
      <c r="S536" s="8" t="n"/>
      <c r="T536" s="8" t="n"/>
      <c r="W536">
        <f>IF($C536="","",IF($AL536=1,0,IF($AK536=1,Settings!$C$6,Settings!$C$7))*100)</f>
        <v/>
      </c>
      <c r="X536" s="8">
        <f>IF($C536="","",T536*W536/100)</f>
        <v/>
      </c>
      <c r="Y536" s="8">
        <f>IF($C536="","",T536-X536)</f>
        <v/>
      </c>
      <c r="Z536" s="8">
        <f>IF($C536="","",Y536-M536)</f>
        <v/>
      </c>
      <c r="AD536" s="8" t="n"/>
      <c r="AG536" s="14" t="n"/>
      <c r="AI536">
        <f>IF($C536="","",IF(COUNTIF($C$2:$C536,$C536)=1,1,0))</f>
        <v/>
      </c>
      <c r="AJ536">
        <f>IF($AI536=1,SUMPRODUCT(--($AM$2:$AM$7001&lt;$AM536))+1,"")</f>
        <v/>
      </c>
      <c r="AK536">
        <f>IF($C536="","",IF(OR($P536=TRUE(),$P536="TRUE"),1,0))</f>
        <v/>
      </c>
      <c r="AL536">
        <f>IF($C536="","",IF(AND($V536="Yes",SUMPRODUCT((LEN(Settings!$F$6:$F$13)&gt;0)*ISNUMBER(SEARCH(Settings!$F$6:$F$13,$O536)))=0),1,0))</f>
        <v/>
      </c>
      <c r="AM536">
        <f>IF($AI536=1,IFERROR(IF(VALUE($C536)&lt;100000000,VALUE($C536),1000000000),IFERROR(IF(VALUE(MID($C536,2,20))&lt;100000000,VALUE(MID($C536,2,20)),1000000000),1000000000))+ROW()/100000,"")</f>
        <v/>
      </c>
    </row>
    <row r="537">
      <c r="E537" s="14" t="n"/>
      <c r="M537" s="8">
        <f>IF($C537="","",L537*T537/100)</f>
        <v/>
      </c>
      <c r="S537" s="8" t="n"/>
      <c r="T537" s="8" t="n"/>
      <c r="W537">
        <f>IF($C537="","",IF($AL537=1,0,IF($AK537=1,Settings!$C$6,Settings!$C$7))*100)</f>
        <v/>
      </c>
      <c r="X537" s="8">
        <f>IF($C537="","",T537*W537/100)</f>
        <v/>
      </c>
      <c r="Y537" s="8">
        <f>IF($C537="","",T537-X537)</f>
        <v/>
      </c>
      <c r="Z537" s="8">
        <f>IF($C537="","",Y537-M537)</f>
        <v/>
      </c>
      <c r="AD537" s="8" t="n"/>
      <c r="AG537" s="14" t="n"/>
      <c r="AI537">
        <f>IF($C537="","",IF(COUNTIF($C$2:$C537,$C537)=1,1,0))</f>
        <v/>
      </c>
      <c r="AJ537">
        <f>IF($AI537=1,SUMPRODUCT(--($AM$2:$AM$7001&lt;$AM537))+1,"")</f>
        <v/>
      </c>
      <c r="AK537">
        <f>IF($C537="","",IF(OR($P537=TRUE(),$P537="TRUE"),1,0))</f>
        <v/>
      </c>
      <c r="AL537">
        <f>IF($C537="","",IF(AND($V537="Yes",SUMPRODUCT((LEN(Settings!$F$6:$F$13)&gt;0)*ISNUMBER(SEARCH(Settings!$F$6:$F$13,$O537)))=0),1,0))</f>
        <v/>
      </c>
      <c r="AM537">
        <f>IF($AI537=1,IFERROR(IF(VALUE($C537)&lt;100000000,VALUE($C537),1000000000),IFERROR(IF(VALUE(MID($C537,2,20))&lt;100000000,VALUE(MID($C537,2,20)),1000000000),1000000000))+ROW()/100000,"")</f>
        <v/>
      </c>
    </row>
    <row r="538">
      <c r="E538" s="14" t="n"/>
      <c r="M538" s="8">
        <f>IF($C538="","",L538*T538/100)</f>
        <v/>
      </c>
      <c r="S538" s="8" t="n"/>
      <c r="T538" s="8" t="n"/>
      <c r="W538">
        <f>IF($C538="","",IF($AL538=1,0,IF($AK538=1,Settings!$C$6,Settings!$C$7))*100)</f>
        <v/>
      </c>
      <c r="X538" s="8">
        <f>IF($C538="","",T538*W538/100)</f>
        <v/>
      </c>
      <c r="Y538" s="8">
        <f>IF($C538="","",T538-X538)</f>
        <v/>
      </c>
      <c r="Z538" s="8">
        <f>IF($C538="","",Y538-M538)</f>
        <v/>
      </c>
      <c r="AD538" s="8" t="n"/>
      <c r="AG538" s="14" t="n"/>
      <c r="AI538">
        <f>IF($C538="","",IF(COUNTIF($C$2:$C538,$C538)=1,1,0))</f>
        <v/>
      </c>
      <c r="AJ538">
        <f>IF($AI538=1,SUMPRODUCT(--($AM$2:$AM$7001&lt;$AM538))+1,"")</f>
        <v/>
      </c>
      <c r="AK538">
        <f>IF($C538="","",IF(OR($P538=TRUE(),$P538="TRUE"),1,0))</f>
        <v/>
      </c>
      <c r="AL538">
        <f>IF($C538="","",IF(AND($V538="Yes",SUMPRODUCT((LEN(Settings!$F$6:$F$13)&gt;0)*ISNUMBER(SEARCH(Settings!$F$6:$F$13,$O538)))=0),1,0))</f>
        <v/>
      </c>
      <c r="AM538">
        <f>IF($AI538=1,IFERROR(IF(VALUE($C538)&lt;100000000,VALUE($C538),1000000000),IFERROR(IF(VALUE(MID($C538,2,20))&lt;100000000,VALUE(MID($C538,2,20)),1000000000),1000000000))+ROW()/100000,"")</f>
        <v/>
      </c>
    </row>
    <row r="539">
      <c r="E539" s="14" t="n"/>
      <c r="M539" s="8">
        <f>IF($C539="","",L539*T539/100)</f>
        <v/>
      </c>
      <c r="S539" s="8" t="n"/>
      <c r="T539" s="8" t="n"/>
      <c r="W539">
        <f>IF($C539="","",IF($AL539=1,0,IF($AK539=1,Settings!$C$6,Settings!$C$7))*100)</f>
        <v/>
      </c>
      <c r="X539" s="8">
        <f>IF($C539="","",T539*W539/100)</f>
        <v/>
      </c>
      <c r="Y539" s="8">
        <f>IF($C539="","",T539-X539)</f>
        <v/>
      </c>
      <c r="Z539" s="8">
        <f>IF($C539="","",Y539-M539)</f>
        <v/>
      </c>
      <c r="AD539" s="8" t="n"/>
      <c r="AG539" s="14" t="n"/>
      <c r="AI539">
        <f>IF($C539="","",IF(COUNTIF($C$2:$C539,$C539)=1,1,0))</f>
        <v/>
      </c>
      <c r="AJ539">
        <f>IF($AI539=1,SUMPRODUCT(--($AM$2:$AM$7001&lt;$AM539))+1,"")</f>
        <v/>
      </c>
      <c r="AK539">
        <f>IF($C539="","",IF(OR($P539=TRUE(),$P539="TRUE"),1,0))</f>
        <v/>
      </c>
      <c r="AL539">
        <f>IF($C539="","",IF(AND($V539="Yes",SUMPRODUCT((LEN(Settings!$F$6:$F$13)&gt;0)*ISNUMBER(SEARCH(Settings!$F$6:$F$13,$O539)))=0),1,0))</f>
        <v/>
      </c>
      <c r="AM539">
        <f>IF($AI539=1,IFERROR(IF(VALUE($C539)&lt;100000000,VALUE($C539),1000000000),IFERROR(IF(VALUE(MID($C539,2,20))&lt;100000000,VALUE(MID($C539,2,20)),1000000000),1000000000))+ROW()/100000,"")</f>
        <v/>
      </c>
    </row>
    <row r="540">
      <c r="E540" s="14" t="n"/>
      <c r="M540" s="8">
        <f>IF($C540="","",L540*T540/100)</f>
        <v/>
      </c>
      <c r="S540" s="8" t="n"/>
      <c r="T540" s="8" t="n"/>
      <c r="W540">
        <f>IF($C540="","",IF($AL540=1,0,IF($AK540=1,Settings!$C$6,Settings!$C$7))*100)</f>
        <v/>
      </c>
      <c r="X540" s="8">
        <f>IF($C540="","",T540*W540/100)</f>
        <v/>
      </c>
      <c r="Y540" s="8">
        <f>IF($C540="","",T540-X540)</f>
        <v/>
      </c>
      <c r="Z540" s="8">
        <f>IF($C540="","",Y540-M540)</f>
        <v/>
      </c>
      <c r="AD540" s="8" t="n"/>
      <c r="AG540" s="14" t="n"/>
      <c r="AI540">
        <f>IF($C540="","",IF(COUNTIF($C$2:$C540,$C540)=1,1,0))</f>
        <v/>
      </c>
      <c r="AJ540">
        <f>IF($AI540=1,SUMPRODUCT(--($AM$2:$AM$7001&lt;$AM540))+1,"")</f>
        <v/>
      </c>
      <c r="AK540">
        <f>IF($C540="","",IF(OR($P540=TRUE(),$P540="TRUE"),1,0))</f>
        <v/>
      </c>
      <c r="AL540">
        <f>IF($C540="","",IF(AND($V540="Yes",SUMPRODUCT((LEN(Settings!$F$6:$F$13)&gt;0)*ISNUMBER(SEARCH(Settings!$F$6:$F$13,$O540)))=0),1,0))</f>
        <v/>
      </c>
      <c r="AM540">
        <f>IF($AI540=1,IFERROR(IF(VALUE($C540)&lt;100000000,VALUE($C540),1000000000),IFERROR(IF(VALUE(MID($C540,2,20))&lt;100000000,VALUE(MID($C540,2,20)),1000000000),1000000000))+ROW()/100000,"")</f>
        <v/>
      </c>
    </row>
    <row r="541">
      <c r="E541" s="14" t="n"/>
      <c r="M541" s="8">
        <f>IF($C541="","",L541*T541/100)</f>
        <v/>
      </c>
      <c r="S541" s="8" t="n"/>
      <c r="T541" s="8" t="n"/>
      <c r="W541">
        <f>IF($C541="","",IF($AL541=1,0,IF($AK541=1,Settings!$C$6,Settings!$C$7))*100)</f>
        <v/>
      </c>
      <c r="X541" s="8">
        <f>IF($C541="","",T541*W541/100)</f>
        <v/>
      </c>
      <c r="Y541" s="8">
        <f>IF($C541="","",T541-X541)</f>
        <v/>
      </c>
      <c r="Z541" s="8">
        <f>IF($C541="","",Y541-M541)</f>
        <v/>
      </c>
      <c r="AD541" s="8" t="n"/>
      <c r="AG541" s="14" t="n"/>
      <c r="AI541">
        <f>IF($C541="","",IF(COUNTIF($C$2:$C541,$C541)=1,1,0))</f>
        <v/>
      </c>
      <c r="AJ541">
        <f>IF($AI541=1,SUMPRODUCT(--($AM$2:$AM$7001&lt;$AM541))+1,"")</f>
        <v/>
      </c>
      <c r="AK541">
        <f>IF($C541="","",IF(OR($P541=TRUE(),$P541="TRUE"),1,0))</f>
        <v/>
      </c>
      <c r="AL541">
        <f>IF($C541="","",IF(AND($V541="Yes",SUMPRODUCT((LEN(Settings!$F$6:$F$13)&gt;0)*ISNUMBER(SEARCH(Settings!$F$6:$F$13,$O541)))=0),1,0))</f>
        <v/>
      </c>
      <c r="AM541">
        <f>IF($AI541=1,IFERROR(IF(VALUE($C541)&lt;100000000,VALUE($C541),1000000000),IFERROR(IF(VALUE(MID($C541,2,20))&lt;100000000,VALUE(MID($C541,2,20)),1000000000),1000000000))+ROW()/100000,"")</f>
        <v/>
      </c>
    </row>
    <row r="542">
      <c r="E542" s="14" t="n"/>
      <c r="M542" s="8">
        <f>IF($C542="","",L542*T542/100)</f>
        <v/>
      </c>
      <c r="S542" s="8" t="n"/>
      <c r="T542" s="8" t="n"/>
      <c r="W542">
        <f>IF($C542="","",IF($AL542=1,0,IF($AK542=1,Settings!$C$6,Settings!$C$7))*100)</f>
        <v/>
      </c>
      <c r="X542" s="8">
        <f>IF($C542="","",T542*W542/100)</f>
        <v/>
      </c>
      <c r="Y542" s="8">
        <f>IF($C542="","",T542-X542)</f>
        <v/>
      </c>
      <c r="Z542" s="8">
        <f>IF($C542="","",Y542-M542)</f>
        <v/>
      </c>
      <c r="AD542" s="8" t="n"/>
      <c r="AG542" s="14" t="n"/>
      <c r="AI542">
        <f>IF($C542="","",IF(COUNTIF($C$2:$C542,$C542)=1,1,0))</f>
        <v/>
      </c>
      <c r="AJ542">
        <f>IF($AI542=1,SUMPRODUCT(--($AM$2:$AM$7001&lt;$AM542))+1,"")</f>
        <v/>
      </c>
      <c r="AK542">
        <f>IF($C542="","",IF(OR($P542=TRUE(),$P542="TRUE"),1,0))</f>
        <v/>
      </c>
      <c r="AL542">
        <f>IF($C542="","",IF(AND($V542="Yes",SUMPRODUCT((LEN(Settings!$F$6:$F$13)&gt;0)*ISNUMBER(SEARCH(Settings!$F$6:$F$13,$O542)))=0),1,0))</f>
        <v/>
      </c>
      <c r="AM542">
        <f>IF($AI542=1,IFERROR(IF(VALUE($C542)&lt;100000000,VALUE($C542),1000000000),IFERROR(IF(VALUE(MID($C542,2,20))&lt;100000000,VALUE(MID($C542,2,20)),1000000000),1000000000))+ROW()/100000,"")</f>
        <v/>
      </c>
    </row>
    <row r="543">
      <c r="E543" s="14" t="n"/>
      <c r="M543" s="8">
        <f>IF($C543="","",L543*T543/100)</f>
        <v/>
      </c>
      <c r="S543" s="8" t="n"/>
      <c r="T543" s="8" t="n"/>
      <c r="W543">
        <f>IF($C543="","",IF($AL543=1,0,IF($AK543=1,Settings!$C$6,Settings!$C$7))*100)</f>
        <v/>
      </c>
      <c r="X543" s="8">
        <f>IF($C543="","",T543*W543/100)</f>
        <v/>
      </c>
      <c r="Y543" s="8">
        <f>IF($C543="","",T543-X543)</f>
        <v/>
      </c>
      <c r="Z543" s="8">
        <f>IF($C543="","",Y543-M543)</f>
        <v/>
      </c>
      <c r="AD543" s="8" t="n"/>
      <c r="AG543" s="14" t="n"/>
      <c r="AI543">
        <f>IF($C543="","",IF(COUNTIF($C$2:$C543,$C543)=1,1,0))</f>
        <v/>
      </c>
      <c r="AJ543">
        <f>IF($AI543=1,SUMPRODUCT(--($AM$2:$AM$7001&lt;$AM543))+1,"")</f>
        <v/>
      </c>
      <c r="AK543">
        <f>IF($C543="","",IF(OR($P543=TRUE(),$P543="TRUE"),1,0))</f>
        <v/>
      </c>
      <c r="AL543">
        <f>IF($C543="","",IF(AND($V543="Yes",SUMPRODUCT((LEN(Settings!$F$6:$F$13)&gt;0)*ISNUMBER(SEARCH(Settings!$F$6:$F$13,$O543)))=0),1,0))</f>
        <v/>
      </c>
      <c r="AM543">
        <f>IF($AI543=1,IFERROR(IF(VALUE($C543)&lt;100000000,VALUE($C543),1000000000),IFERROR(IF(VALUE(MID($C543,2,20))&lt;100000000,VALUE(MID($C543,2,20)),1000000000),1000000000))+ROW()/100000,"")</f>
        <v/>
      </c>
    </row>
    <row r="544">
      <c r="E544" s="14" t="n"/>
      <c r="M544" s="8">
        <f>IF($C544="","",L544*T544/100)</f>
        <v/>
      </c>
      <c r="S544" s="8" t="n"/>
      <c r="T544" s="8" t="n"/>
      <c r="W544">
        <f>IF($C544="","",IF($AL544=1,0,IF($AK544=1,Settings!$C$6,Settings!$C$7))*100)</f>
        <v/>
      </c>
      <c r="X544" s="8">
        <f>IF($C544="","",T544*W544/100)</f>
        <v/>
      </c>
      <c r="Y544" s="8">
        <f>IF($C544="","",T544-X544)</f>
        <v/>
      </c>
      <c r="Z544" s="8">
        <f>IF($C544="","",Y544-M544)</f>
        <v/>
      </c>
      <c r="AD544" s="8" t="n"/>
      <c r="AG544" s="14" t="n"/>
      <c r="AI544">
        <f>IF($C544="","",IF(COUNTIF($C$2:$C544,$C544)=1,1,0))</f>
        <v/>
      </c>
      <c r="AJ544">
        <f>IF($AI544=1,SUMPRODUCT(--($AM$2:$AM$7001&lt;$AM544))+1,"")</f>
        <v/>
      </c>
      <c r="AK544">
        <f>IF($C544="","",IF(OR($P544=TRUE(),$P544="TRUE"),1,0))</f>
        <v/>
      </c>
      <c r="AL544">
        <f>IF($C544="","",IF(AND($V544="Yes",SUMPRODUCT((LEN(Settings!$F$6:$F$13)&gt;0)*ISNUMBER(SEARCH(Settings!$F$6:$F$13,$O544)))=0),1,0))</f>
        <v/>
      </c>
      <c r="AM544">
        <f>IF($AI544=1,IFERROR(IF(VALUE($C544)&lt;100000000,VALUE($C544),1000000000),IFERROR(IF(VALUE(MID($C544,2,20))&lt;100000000,VALUE(MID($C544,2,20)),1000000000),1000000000))+ROW()/100000,"")</f>
        <v/>
      </c>
    </row>
    <row r="545">
      <c r="E545" s="14" t="n"/>
      <c r="M545" s="8">
        <f>IF($C545="","",L545*T545/100)</f>
        <v/>
      </c>
      <c r="S545" s="8" t="n"/>
      <c r="T545" s="8" t="n"/>
      <c r="W545">
        <f>IF($C545="","",IF($AL545=1,0,IF($AK545=1,Settings!$C$6,Settings!$C$7))*100)</f>
        <v/>
      </c>
      <c r="X545" s="8">
        <f>IF($C545="","",T545*W545/100)</f>
        <v/>
      </c>
      <c r="Y545" s="8">
        <f>IF($C545="","",T545-X545)</f>
        <v/>
      </c>
      <c r="Z545" s="8">
        <f>IF($C545="","",Y545-M545)</f>
        <v/>
      </c>
      <c r="AD545" s="8" t="n"/>
      <c r="AG545" s="14" t="n"/>
      <c r="AI545">
        <f>IF($C545="","",IF(COUNTIF($C$2:$C545,$C545)=1,1,0))</f>
        <v/>
      </c>
      <c r="AJ545">
        <f>IF($AI545=1,SUMPRODUCT(--($AM$2:$AM$7001&lt;$AM545))+1,"")</f>
        <v/>
      </c>
      <c r="AK545">
        <f>IF($C545="","",IF(OR($P545=TRUE(),$P545="TRUE"),1,0))</f>
        <v/>
      </c>
      <c r="AL545">
        <f>IF($C545="","",IF(AND($V545="Yes",SUMPRODUCT((LEN(Settings!$F$6:$F$13)&gt;0)*ISNUMBER(SEARCH(Settings!$F$6:$F$13,$O545)))=0),1,0))</f>
        <v/>
      </c>
      <c r="AM545">
        <f>IF($AI545=1,IFERROR(IF(VALUE($C545)&lt;100000000,VALUE($C545),1000000000),IFERROR(IF(VALUE(MID($C545,2,20))&lt;100000000,VALUE(MID($C545,2,20)),1000000000),1000000000))+ROW()/100000,"")</f>
        <v/>
      </c>
    </row>
    <row r="546">
      <c r="E546" s="14" t="n"/>
      <c r="M546" s="8">
        <f>IF($C546="","",L546*T546/100)</f>
        <v/>
      </c>
      <c r="S546" s="8" t="n"/>
      <c r="T546" s="8" t="n"/>
      <c r="W546">
        <f>IF($C546="","",IF($AL546=1,0,IF($AK546=1,Settings!$C$6,Settings!$C$7))*100)</f>
        <v/>
      </c>
      <c r="X546" s="8">
        <f>IF($C546="","",T546*W546/100)</f>
        <v/>
      </c>
      <c r="Y546" s="8">
        <f>IF($C546="","",T546-X546)</f>
        <v/>
      </c>
      <c r="Z546" s="8">
        <f>IF($C546="","",Y546-M546)</f>
        <v/>
      </c>
      <c r="AD546" s="8" t="n"/>
      <c r="AG546" s="14" t="n"/>
      <c r="AI546">
        <f>IF($C546="","",IF(COUNTIF($C$2:$C546,$C546)=1,1,0))</f>
        <v/>
      </c>
      <c r="AJ546">
        <f>IF($AI546=1,SUMPRODUCT(--($AM$2:$AM$7001&lt;$AM546))+1,"")</f>
        <v/>
      </c>
      <c r="AK546">
        <f>IF($C546="","",IF(OR($P546=TRUE(),$P546="TRUE"),1,0))</f>
        <v/>
      </c>
      <c r="AL546">
        <f>IF($C546="","",IF(AND($V546="Yes",SUMPRODUCT((LEN(Settings!$F$6:$F$13)&gt;0)*ISNUMBER(SEARCH(Settings!$F$6:$F$13,$O546)))=0),1,0))</f>
        <v/>
      </c>
      <c r="AM546">
        <f>IF($AI546=1,IFERROR(IF(VALUE($C546)&lt;100000000,VALUE($C546),1000000000),IFERROR(IF(VALUE(MID($C546,2,20))&lt;100000000,VALUE(MID($C546,2,20)),1000000000),1000000000))+ROW()/100000,"")</f>
        <v/>
      </c>
    </row>
    <row r="547">
      <c r="E547" s="14" t="n"/>
      <c r="M547" s="8">
        <f>IF($C547="","",L547*T547/100)</f>
        <v/>
      </c>
      <c r="S547" s="8" t="n"/>
      <c r="T547" s="8" t="n"/>
      <c r="W547">
        <f>IF($C547="","",IF($AL547=1,0,IF($AK547=1,Settings!$C$6,Settings!$C$7))*100)</f>
        <v/>
      </c>
      <c r="X547" s="8">
        <f>IF($C547="","",T547*W547/100)</f>
        <v/>
      </c>
      <c r="Y547" s="8">
        <f>IF($C547="","",T547-X547)</f>
        <v/>
      </c>
      <c r="Z547" s="8">
        <f>IF($C547="","",Y547-M547)</f>
        <v/>
      </c>
      <c r="AD547" s="8" t="n"/>
      <c r="AG547" s="14" t="n"/>
      <c r="AI547">
        <f>IF($C547="","",IF(COUNTIF($C$2:$C547,$C547)=1,1,0))</f>
        <v/>
      </c>
      <c r="AJ547">
        <f>IF($AI547=1,SUMPRODUCT(--($AM$2:$AM$7001&lt;$AM547))+1,"")</f>
        <v/>
      </c>
      <c r="AK547">
        <f>IF($C547="","",IF(OR($P547=TRUE(),$P547="TRUE"),1,0))</f>
        <v/>
      </c>
      <c r="AL547">
        <f>IF($C547="","",IF(AND($V547="Yes",SUMPRODUCT((LEN(Settings!$F$6:$F$13)&gt;0)*ISNUMBER(SEARCH(Settings!$F$6:$F$13,$O547)))=0),1,0))</f>
        <v/>
      </c>
      <c r="AM547">
        <f>IF($AI547=1,IFERROR(IF(VALUE($C547)&lt;100000000,VALUE($C547),1000000000),IFERROR(IF(VALUE(MID($C547,2,20))&lt;100000000,VALUE(MID($C547,2,20)),1000000000),1000000000))+ROW()/100000,"")</f>
        <v/>
      </c>
    </row>
    <row r="548">
      <c r="E548" s="14" t="n"/>
      <c r="M548" s="8">
        <f>IF($C548="","",L548*T548/100)</f>
        <v/>
      </c>
      <c r="S548" s="8" t="n"/>
      <c r="T548" s="8" t="n"/>
      <c r="W548">
        <f>IF($C548="","",IF($AL548=1,0,IF($AK548=1,Settings!$C$6,Settings!$C$7))*100)</f>
        <v/>
      </c>
      <c r="X548" s="8">
        <f>IF($C548="","",T548*W548/100)</f>
        <v/>
      </c>
      <c r="Y548" s="8">
        <f>IF($C548="","",T548-X548)</f>
        <v/>
      </c>
      <c r="Z548" s="8">
        <f>IF($C548="","",Y548-M548)</f>
        <v/>
      </c>
      <c r="AD548" s="8" t="n"/>
      <c r="AG548" s="14" t="n"/>
      <c r="AI548">
        <f>IF($C548="","",IF(COUNTIF($C$2:$C548,$C548)=1,1,0))</f>
        <v/>
      </c>
      <c r="AJ548">
        <f>IF($AI548=1,SUMPRODUCT(--($AM$2:$AM$7001&lt;$AM548))+1,"")</f>
        <v/>
      </c>
      <c r="AK548">
        <f>IF($C548="","",IF(OR($P548=TRUE(),$P548="TRUE"),1,0))</f>
        <v/>
      </c>
      <c r="AL548">
        <f>IF($C548="","",IF(AND($V548="Yes",SUMPRODUCT((LEN(Settings!$F$6:$F$13)&gt;0)*ISNUMBER(SEARCH(Settings!$F$6:$F$13,$O548)))=0),1,0))</f>
        <v/>
      </c>
      <c r="AM548">
        <f>IF($AI548=1,IFERROR(IF(VALUE($C548)&lt;100000000,VALUE($C548),1000000000),IFERROR(IF(VALUE(MID($C548,2,20))&lt;100000000,VALUE(MID($C548,2,20)),1000000000),1000000000))+ROW()/100000,"")</f>
        <v/>
      </c>
    </row>
    <row r="549">
      <c r="E549" s="14" t="n"/>
      <c r="M549" s="8">
        <f>IF($C549="","",L549*T549/100)</f>
        <v/>
      </c>
      <c r="S549" s="8" t="n"/>
      <c r="T549" s="8" t="n"/>
      <c r="W549">
        <f>IF($C549="","",IF($AL549=1,0,IF($AK549=1,Settings!$C$6,Settings!$C$7))*100)</f>
        <v/>
      </c>
      <c r="X549" s="8">
        <f>IF($C549="","",T549*W549/100)</f>
        <v/>
      </c>
      <c r="Y549" s="8">
        <f>IF($C549="","",T549-X549)</f>
        <v/>
      </c>
      <c r="Z549" s="8">
        <f>IF($C549="","",Y549-M549)</f>
        <v/>
      </c>
      <c r="AD549" s="8" t="n"/>
      <c r="AG549" s="14" t="n"/>
      <c r="AI549">
        <f>IF($C549="","",IF(COUNTIF($C$2:$C549,$C549)=1,1,0))</f>
        <v/>
      </c>
      <c r="AJ549">
        <f>IF($AI549=1,SUMPRODUCT(--($AM$2:$AM$7001&lt;$AM549))+1,"")</f>
        <v/>
      </c>
      <c r="AK549">
        <f>IF($C549="","",IF(OR($P549=TRUE(),$P549="TRUE"),1,0))</f>
        <v/>
      </c>
      <c r="AL549">
        <f>IF($C549="","",IF(AND($V549="Yes",SUMPRODUCT((LEN(Settings!$F$6:$F$13)&gt;0)*ISNUMBER(SEARCH(Settings!$F$6:$F$13,$O549)))=0),1,0))</f>
        <v/>
      </c>
      <c r="AM549">
        <f>IF($AI549=1,IFERROR(IF(VALUE($C549)&lt;100000000,VALUE($C549),1000000000),IFERROR(IF(VALUE(MID($C549,2,20))&lt;100000000,VALUE(MID($C549,2,20)),1000000000),1000000000))+ROW()/100000,"")</f>
        <v/>
      </c>
    </row>
    <row r="550">
      <c r="E550" s="14" t="n"/>
      <c r="M550" s="8">
        <f>IF($C550="","",L550*T550/100)</f>
        <v/>
      </c>
      <c r="S550" s="8" t="n"/>
      <c r="T550" s="8" t="n"/>
      <c r="W550">
        <f>IF($C550="","",IF($AL550=1,0,IF($AK550=1,Settings!$C$6,Settings!$C$7))*100)</f>
        <v/>
      </c>
      <c r="X550" s="8">
        <f>IF($C550="","",T550*W550/100)</f>
        <v/>
      </c>
      <c r="Y550" s="8">
        <f>IF($C550="","",T550-X550)</f>
        <v/>
      </c>
      <c r="Z550" s="8">
        <f>IF($C550="","",Y550-M550)</f>
        <v/>
      </c>
      <c r="AD550" s="8" t="n"/>
      <c r="AG550" s="14" t="n"/>
      <c r="AI550">
        <f>IF($C550="","",IF(COUNTIF($C$2:$C550,$C550)=1,1,0))</f>
        <v/>
      </c>
      <c r="AJ550">
        <f>IF($AI550=1,SUMPRODUCT(--($AM$2:$AM$7001&lt;$AM550))+1,"")</f>
        <v/>
      </c>
      <c r="AK550">
        <f>IF($C550="","",IF(OR($P550=TRUE(),$P550="TRUE"),1,0))</f>
        <v/>
      </c>
      <c r="AL550">
        <f>IF($C550="","",IF(AND($V550="Yes",SUMPRODUCT((LEN(Settings!$F$6:$F$13)&gt;0)*ISNUMBER(SEARCH(Settings!$F$6:$F$13,$O550)))=0),1,0))</f>
        <v/>
      </c>
      <c r="AM550">
        <f>IF($AI550=1,IFERROR(IF(VALUE($C550)&lt;100000000,VALUE($C550),1000000000),IFERROR(IF(VALUE(MID($C550,2,20))&lt;100000000,VALUE(MID($C550,2,20)),1000000000),1000000000))+ROW()/100000,"")</f>
        <v/>
      </c>
    </row>
    <row r="551">
      <c r="E551" s="14" t="n"/>
      <c r="M551" s="8">
        <f>IF($C551="","",L551*T551/100)</f>
        <v/>
      </c>
      <c r="S551" s="8" t="n"/>
      <c r="T551" s="8" t="n"/>
      <c r="W551">
        <f>IF($C551="","",IF($AL551=1,0,IF($AK551=1,Settings!$C$6,Settings!$C$7))*100)</f>
        <v/>
      </c>
      <c r="X551" s="8">
        <f>IF($C551="","",T551*W551/100)</f>
        <v/>
      </c>
      <c r="Y551" s="8">
        <f>IF($C551="","",T551-X551)</f>
        <v/>
      </c>
      <c r="Z551" s="8">
        <f>IF($C551="","",Y551-M551)</f>
        <v/>
      </c>
      <c r="AD551" s="8" t="n"/>
      <c r="AG551" s="14" t="n"/>
      <c r="AI551">
        <f>IF($C551="","",IF(COUNTIF($C$2:$C551,$C551)=1,1,0))</f>
        <v/>
      </c>
      <c r="AJ551">
        <f>IF($AI551=1,SUMPRODUCT(--($AM$2:$AM$7001&lt;$AM551))+1,"")</f>
        <v/>
      </c>
      <c r="AK551">
        <f>IF($C551="","",IF(OR($P551=TRUE(),$P551="TRUE"),1,0))</f>
        <v/>
      </c>
      <c r="AL551">
        <f>IF($C551="","",IF(AND($V551="Yes",SUMPRODUCT((LEN(Settings!$F$6:$F$13)&gt;0)*ISNUMBER(SEARCH(Settings!$F$6:$F$13,$O551)))=0),1,0))</f>
        <v/>
      </c>
      <c r="AM551">
        <f>IF($AI551=1,IFERROR(IF(VALUE($C551)&lt;100000000,VALUE($C551),1000000000),IFERROR(IF(VALUE(MID($C551,2,20))&lt;100000000,VALUE(MID($C551,2,20)),1000000000),1000000000))+ROW()/100000,"")</f>
        <v/>
      </c>
    </row>
    <row r="552">
      <c r="E552" s="14" t="n"/>
      <c r="M552" s="8">
        <f>IF($C552="","",L552*T552/100)</f>
        <v/>
      </c>
      <c r="S552" s="8" t="n"/>
      <c r="T552" s="8" t="n"/>
      <c r="W552">
        <f>IF($C552="","",IF($AL552=1,0,IF($AK552=1,Settings!$C$6,Settings!$C$7))*100)</f>
        <v/>
      </c>
      <c r="X552" s="8">
        <f>IF($C552="","",T552*W552/100)</f>
        <v/>
      </c>
      <c r="Y552" s="8">
        <f>IF($C552="","",T552-X552)</f>
        <v/>
      </c>
      <c r="Z552" s="8">
        <f>IF($C552="","",Y552-M552)</f>
        <v/>
      </c>
      <c r="AD552" s="8" t="n"/>
      <c r="AG552" s="14" t="n"/>
      <c r="AI552">
        <f>IF($C552="","",IF(COUNTIF($C$2:$C552,$C552)=1,1,0))</f>
        <v/>
      </c>
      <c r="AJ552">
        <f>IF($AI552=1,SUMPRODUCT(--($AM$2:$AM$7001&lt;$AM552))+1,"")</f>
        <v/>
      </c>
      <c r="AK552">
        <f>IF($C552="","",IF(OR($P552=TRUE(),$P552="TRUE"),1,0))</f>
        <v/>
      </c>
      <c r="AL552">
        <f>IF($C552="","",IF(AND($V552="Yes",SUMPRODUCT((LEN(Settings!$F$6:$F$13)&gt;0)*ISNUMBER(SEARCH(Settings!$F$6:$F$13,$O552)))=0),1,0))</f>
        <v/>
      </c>
      <c r="AM552">
        <f>IF($AI552=1,IFERROR(IF(VALUE($C552)&lt;100000000,VALUE($C552),1000000000),IFERROR(IF(VALUE(MID($C552,2,20))&lt;100000000,VALUE(MID($C552,2,20)),1000000000),1000000000))+ROW()/100000,"")</f>
        <v/>
      </c>
    </row>
    <row r="553">
      <c r="E553" s="14" t="n"/>
      <c r="M553" s="8">
        <f>IF($C553="","",L553*T553/100)</f>
        <v/>
      </c>
      <c r="S553" s="8" t="n"/>
      <c r="T553" s="8" t="n"/>
      <c r="W553">
        <f>IF($C553="","",IF($AL553=1,0,IF($AK553=1,Settings!$C$6,Settings!$C$7))*100)</f>
        <v/>
      </c>
      <c r="X553" s="8">
        <f>IF($C553="","",T553*W553/100)</f>
        <v/>
      </c>
      <c r="Y553" s="8">
        <f>IF($C553="","",T553-X553)</f>
        <v/>
      </c>
      <c r="Z553" s="8">
        <f>IF($C553="","",Y553-M553)</f>
        <v/>
      </c>
      <c r="AD553" s="8" t="n"/>
      <c r="AG553" s="14" t="n"/>
      <c r="AI553">
        <f>IF($C553="","",IF(COUNTIF($C$2:$C553,$C553)=1,1,0))</f>
        <v/>
      </c>
      <c r="AJ553">
        <f>IF($AI553=1,SUMPRODUCT(--($AM$2:$AM$7001&lt;$AM553))+1,"")</f>
        <v/>
      </c>
      <c r="AK553">
        <f>IF($C553="","",IF(OR($P553=TRUE(),$P553="TRUE"),1,0))</f>
        <v/>
      </c>
      <c r="AL553">
        <f>IF($C553="","",IF(AND($V553="Yes",SUMPRODUCT((LEN(Settings!$F$6:$F$13)&gt;0)*ISNUMBER(SEARCH(Settings!$F$6:$F$13,$O553)))=0),1,0))</f>
        <v/>
      </c>
      <c r="AM553">
        <f>IF($AI553=1,IFERROR(IF(VALUE($C553)&lt;100000000,VALUE($C553),1000000000),IFERROR(IF(VALUE(MID($C553,2,20))&lt;100000000,VALUE(MID($C553,2,20)),1000000000),1000000000))+ROW()/100000,"")</f>
        <v/>
      </c>
    </row>
    <row r="554">
      <c r="E554" s="14" t="n"/>
      <c r="M554" s="8">
        <f>IF($C554="","",L554*T554/100)</f>
        <v/>
      </c>
      <c r="S554" s="8" t="n"/>
      <c r="T554" s="8" t="n"/>
      <c r="W554">
        <f>IF($C554="","",IF($AL554=1,0,IF($AK554=1,Settings!$C$6,Settings!$C$7))*100)</f>
        <v/>
      </c>
      <c r="X554" s="8">
        <f>IF($C554="","",T554*W554/100)</f>
        <v/>
      </c>
      <c r="Y554" s="8">
        <f>IF($C554="","",T554-X554)</f>
        <v/>
      </c>
      <c r="Z554" s="8">
        <f>IF($C554="","",Y554-M554)</f>
        <v/>
      </c>
      <c r="AD554" s="8" t="n"/>
      <c r="AG554" s="14" t="n"/>
      <c r="AI554">
        <f>IF($C554="","",IF(COUNTIF($C$2:$C554,$C554)=1,1,0))</f>
        <v/>
      </c>
      <c r="AJ554">
        <f>IF($AI554=1,SUMPRODUCT(--($AM$2:$AM$7001&lt;$AM554))+1,"")</f>
        <v/>
      </c>
      <c r="AK554">
        <f>IF($C554="","",IF(OR($P554=TRUE(),$P554="TRUE"),1,0))</f>
        <v/>
      </c>
      <c r="AL554">
        <f>IF($C554="","",IF(AND($V554="Yes",SUMPRODUCT((LEN(Settings!$F$6:$F$13)&gt;0)*ISNUMBER(SEARCH(Settings!$F$6:$F$13,$O554)))=0),1,0))</f>
        <v/>
      </c>
      <c r="AM554">
        <f>IF($AI554=1,IFERROR(IF(VALUE($C554)&lt;100000000,VALUE($C554),1000000000),IFERROR(IF(VALUE(MID($C554,2,20))&lt;100000000,VALUE(MID($C554,2,20)),1000000000),1000000000))+ROW()/100000,"")</f>
        <v/>
      </c>
    </row>
    <row r="555">
      <c r="E555" s="14" t="n"/>
      <c r="M555" s="8">
        <f>IF($C555="","",L555*T555/100)</f>
        <v/>
      </c>
      <c r="S555" s="8" t="n"/>
      <c r="T555" s="8" t="n"/>
      <c r="W555">
        <f>IF($C555="","",IF($AL555=1,0,IF($AK555=1,Settings!$C$6,Settings!$C$7))*100)</f>
        <v/>
      </c>
      <c r="X555" s="8">
        <f>IF($C555="","",T555*W555/100)</f>
        <v/>
      </c>
      <c r="Y555" s="8">
        <f>IF($C555="","",T555-X555)</f>
        <v/>
      </c>
      <c r="Z555" s="8">
        <f>IF($C555="","",Y555-M555)</f>
        <v/>
      </c>
      <c r="AD555" s="8" t="n"/>
      <c r="AG555" s="14" t="n"/>
      <c r="AI555">
        <f>IF($C555="","",IF(COUNTIF($C$2:$C555,$C555)=1,1,0))</f>
        <v/>
      </c>
      <c r="AJ555">
        <f>IF($AI555=1,SUMPRODUCT(--($AM$2:$AM$7001&lt;$AM555))+1,"")</f>
        <v/>
      </c>
      <c r="AK555">
        <f>IF($C555="","",IF(OR($P555=TRUE(),$P555="TRUE"),1,0))</f>
        <v/>
      </c>
      <c r="AL555">
        <f>IF($C555="","",IF(AND($V555="Yes",SUMPRODUCT((LEN(Settings!$F$6:$F$13)&gt;0)*ISNUMBER(SEARCH(Settings!$F$6:$F$13,$O555)))=0),1,0))</f>
        <v/>
      </c>
      <c r="AM555">
        <f>IF($AI555=1,IFERROR(IF(VALUE($C555)&lt;100000000,VALUE($C555),1000000000),IFERROR(IF(VALUE(MID($C555,2,20))&lt;100000000,VALUE(MID($C555,2,20)),1000000000),1000000000))+ROW()/100000,"")</f>
        <v/>
      </c>
    </row>
    <row r="556">
      <c r="E556" s="14" t="n"/>
      <c r="M556" s="8">
        <f>IF($C556="","",L556*T556/100)</f>
        <v/>
      </c>
      <c r="S556" s="8" t="n"/>
      <c r="T556" s="8" t="n"/>
      <c r="W556">
        <f>IF($C556="","",IF($AL556=1,0,IF($AK556=1,Settings!$C$6,Settings!$C$7))*100)</f>
        <v/>
      </c>
      <c r="X556" s="8">
        <f>IF($C556="","",T556*W556/100)</f>
        <v/>
      </c>
      <c r="Y556" s="8">
        <f>IF($C556="","",T556-X556)</f>
        <v/>
      </c>
      <c r="Z556" s="8">
        <f>IF($C556="","",Y556-M556)</f>
        <v/>
      </c>
      <c r="AD556" s="8" t="n"/>
      <c r="AG556" s="14" t="n"/>
      <c r="AI556">
        <f>IF($C556="","",IF(COUNTIF($C$2:$C556,$C556)=1,1,0))</f>
        <v/>
      </c>
      <c r="AJ556">
        <f>IF($AI556=1,SUMPRODUCT(--($AM$2:$AM$7001&lt;$AM556))+1,"")</f>
        <v/>
      </c>
      <c r="AK556">
        <f>IF($C556="","",IF(OR($P556=TRUE(),$P556="TRUE"),1,0))</f>
        <v/>
      </c>
      <c r="AL556">
        <f>IF($C556="","",IF(AND($V556="Yes",SUMPRODUCT((LEN(Settings!$F$6:$F$13)&gt;0)*ISNUMBER(SEARCH(Settings!$F$6:$F$13,$O556)))=0),1,0))</f>
        <v/>
      </c>
      <c r="AM556">
        <f>IF($AI556=1,IFERROR(IF(VALUE($C556)&lt;100000000,VALUE($C556),1000000000),IFERROR(IF(VALUE(MID($C556,2,20))&lt;100000000,VALUE(MID($C556,2,20)),1000000000),1000000000))+ROW()/100000,"")</f>
        <v/>
      </c>
    </row>
    <row r="557">
      <c r="E557" s="14" t="n"/>
      <c r="M557" s="8">
        <f>IF($C557="","",L557*T557/100)</f>
        <v/>
      </c>
      <c r="S557" s="8" t="n"/>
      <c r="T557" s="8" t="n"/>
      <c r="W557">
        <f>IF($C557="","",IF($AL557=1,0,IF($AK557=1,Settings!$C$6,Settings!$C$7))*100)</f>
        <v/>
      </c>
      <c r="X557" s="8">
        <f>IF($C557="","",T557*W557/100)</f>
        <v/>
      </c>
      <c r="Y557" s="8">
        <f>IF($C557="","",T557-X557)</f>
        <v/>
      </c>
      <c r="Z557" s="8">
        <f>IF($C557="","",Y557-M557)</f>
        <v/>
      </c>
      <c r="AD557" s="8" t="n"/>
      <c r="AG557" s="14" t="n"/>
      <c r="AI557">
        <f>IF($C557="","",IF(COUNTIF($C$2:$C557,$C557)=1,1,0))</f>
        <v/>
      </c>
      <c r="AJ557">
        <f>IF($AI557=1,SUMPRODUCT(--($AM$2:$AM$7001&lt;$AM557))+1,"")</f>
        <v/>
      </c>
      <c r="AK557">
        <f>IF($C557="","",IF(OR($P557=TRUE(),$P557="TRUE"),1,0))</f>
        <v/>
      </c>
      <c r="AL557">
        <f>IF($C557="","",IF(AND($V557="Yes",SUMPRODUCT((LEN(Settings!$F$6:$F$13)&gt;0)*ISNUMBER(SEARCH(Settings!$F$6:$F$13,$O557)))=0),1,0))</f>
        <v/>
      </c>
      <c r="AM557">
        <f>IF($AI557=1,IFERROR(IF(VALUE($C557)&lt;100000000,VALUE($C557),1000000000),IFERROR(IF(VALUE(MID($C557,2,20))&lt;100000000,VALUE(MID($C557,2,20)),1000000000),1000000000))+ROW()/100000,"")</f>
        <v/>
      </c>
    </row>
    <row r="558">
      <c r="E558" s="14" t="n"/>
      <c r="M558" s="8">
        <f>IF($C558="","",L558*T558/100)</f>
        <v/>
      </c>
      <c r="S558" s="8" t="n"/>
      <c r="T558" s="8" t="n"/>
      <c r="W558">
        <f>IF($C558="","",IF($AL558=1,0,IF($AK558=1,Settings!$C$6,Settings!$C$7))*100)</f>
        <v/>
      </c>
      <c r="X558" s="8">
        <f>IF($C558="","",T558*W558/100)</f>
        <v/>
      </c>
      <c r="Y558" s="8">
        <f>IF($C558="","",T558-X558)</f>
        <v/>
      </c>
      <c r="Z558" s="8">
        <f>IF($C558="","",Y558-M558)</f>
        <v/>
      </c>
      <c r="AD558" s="8" t="n"/>
      <c r="AG558" s="14" t="n"/>
      <c r="AI558">
        <f>IF($C558="","",IF(COUNTIF($C$2:$C558,$C558)=1,1,0))</f>
        <v/>
      </c>
      <c r="AJ558">
        <f>IF($AI558=1,SUMPRODUCT(--($AM$2:$AM$7001&lt;$AM558))+1,"")</f>
        <v/>
      </c>
      <c r="AK558">
        <f>IF($C558="","",IF(OR($P558=TRUE(),$P558="TRUE"),1,0))</f>
        <v/>
      </c>
      <c r="AL558">
        <f>IF($C558="","",IF(AND($V558="Yes",SUMPRODUCT((LEN(Settings!$F$6:$F$13)&gt;0)*ISNUMBER(SEARCH(Settings!$F$6:$F$13,$O558)))=0),1,0))</f>
        <v/>
      </c>
      <c r="AM558">
        <f>IF($AI558=1,IFERROR(IF(VALUE($C558)&lt;100000000,VALUE($C558),1000000000),IFERROR(IF(VALUE(MID($C558,2,20))&lt;100000000,VALUE(MID($C558,2,20)),1000000000),1000000000))+ROW()/100000,"")</f>
        <v/>
      </c>
    </row>
    <row r="559">
      <c r="E559" s="14" t="n"/>
      <c r="M559" s="8">
        <f>IF($C559="","",L559*T559/100)</f>
        <v/>
      </c>
      <c r="S559" s="8" t="n"/>
      <c r="T559" s="8" t="n"/>
      <c r="W559">
        <f>IF($C559="","",IF($AL559=1,0,IF($AK559=1,Settings!$C$6,Settings!$C$7))*100)</f>
        <v/>
      </c>
      <c r="X559" s="8">
        <f>IF($C559="","",T559*W559/100)</f>
        <v/>
      </c>
      <c r="Y559" s="8">
        <f>IF($C559="","",T559-X559)</f>
        <v/>
      </c>
      <c r="Z559" s="8">
        <f>IF($C559="","",Y559-M559)</f>
        <v/>
      </c>
      <c r="AD559" s="8" t="n"/>
      <c r="AG559" s="14" t="n"/>
      <c r="AI559">
        <f>IF($C559="","",IF(COUNTIF($C$2:$C559,$C559)=1,1,0))</f>
        <v/>
      </c>
      <c r="AJ559">
        <f>IF($AI559=1,SUMPRODUCT(--($AM$2:$AM$7001&lt;$AM559))+1,"")</f>
        <v/>
      </c>
      <c r="AK559">
        <f>IF($C559="","",IF(OR($P559=TRUE(),$P559="TRUE"),1,0))</f>
        <v/>
      </c>
      <c r="AL559">
        <f>IF($C559="","",IF(AND($V559="Yes",SUMPRODUCT((LEN(Settings!$F$6:$F$13)&gt;0)*ISNUMBER(SEARCH(Settings!$F$6:$F$13,$O559)))=0),1,0))</f>
        <v/>
      </c>
      <c r="AM559">
        <f>IF($AI559=1,IFERROR(IF(VALUE($C559)&lt;100000000,VALUE($C559),1000000000),IFERROR(IF(VALUE(MID($C559,2,20))&lt;100000000,VALUE(MID($C559,2,20)),1000000000),1000000000))+ROW()/100000,"")</f>
        <v/>
      </c>
    </row>
    <row r="560">
      <c r="E560" s="14" t="n"/>
      <c r="M560" s="8">
        <f>IF($C560="","",L560*T560/100)</f>
        <v/>
      </c>
      <c r="S560" s="8" t="n"/>
      <c r="T560" s="8" t="n"/>
      <c r="W560">
        <f>IF($C560="","",IF($AL560=1,0,IF($AK560=1,Settings!$C$6,Settings!$C$7))*100)</f>
        <v/>
      </c>
      <c r="X560" s="8">
        <f>IF($C560="","",T560*W560/100)</f>
        <v/>
      </c>
      <c r="Y560" s="8">
        <f>IF($C560="","",T560-X560)</f>
        <v/>
      </c>
      <c r="Z560" s="8">
        <f>IF($C560="","",Y560-M560)</f>
        <v/>
      </c>
      <c r="AD560" s="8" t="n"/>
      <c r="AG560" s="14" t="n"/>
      <c r="AI560">
        <f>IF($C560="","",IF(COUNTIF($C$2:$C560,$C560)=1,1,0))</f>
        <v/>
      </c>
      <c r="AJ560">
        <f>IF($AI560=1,SUMPRODUCT(--($AM$2:$AM$7001&lt;$AM560))+1,"")</f>
        <v/>
      </c>
      <c r="AK560">
        <f>IF($C560="","",IF(OR($P560=TRUE(),$P560="TRUE"),1,0))</f>
        <v/>
      </c>
      <c r="AL560">
        <f>IF($C560="","",IF(AND($V560="Yes",SUMPRODUCT((LEN(Settings!$F$6:$F$13)&gt;0)*ISNUMBER(SEARCH(Settings!$F$6:$F$13,$O560)))=0),1,0))</f>
        <v/>
      </c>
      <c r="AM560">
        <f>IF($AI560=1,IFERROR(IF(VALUE($C560)&lt;100000000,VALUE($C560),1000000000),IFERROR(IF(VALUE(MID($C560,2,20))&lt;100000000,VALUE(MID($C560,2,20)),1000000000),1000000000))+ROW()/100000,"")</f>
        <v/>
      </c>
    </row>
    <row r="561">
      <c r="E561" s="14" t="n"/>
      <c r="M561" s="8">
        <f>IF($C561="","",L561*T561/100)</f>
        <v/>
      </c>
      <c r="S561" s="8" t="n"/>
      <c r="T561" s="8" t="n"/>
      <c r="W561">
        <f>IF($C561="","",IF($AL561=1,0,IF($AK561=1,Settings!$C$6,Settings!$C$7))*100)</f>
        <v/>
      </c>
      <c r="X561" s="8">
        <f>IF($C561="","",T561*W561/100)</f>
        <v/>
      </c>
      <c r="Y561" s="8">
        <f>IF($C561="","",T561-X561)</f>
        <v/>
      </c>
      <c r="Z561" s="8">
        <f>IF($C561="","",Y561-M561)</f>
        <v/>
      </c>
      <c r="AD561" s="8" t="n"/>
      <c r="AG561" s="14" t="n"/>
      <c r="AI561">
        <f>IF($C561="","",IF(COUNTIF($C$2:$C561,$C561)=1,1,0))</f>
        <v/>
      </c>
      <c r="AJ561">
        <f>IF($AI561=1,SUMPRODUCT(--($AM$2:$AM$7001&lt;$AM561))+1,"")</f>
        <v/>
      </c>
      <c r="AK561">
        <f>IF($C561="","",IF(OR($P561=TRUE(),$P561="TRUE"),1,0))</f>
        <v/>
      </c>
      <c r="AL561">
        <f>IF($C561="","",IF(AND($V561="Yes",SUMPRODUCT((LEN(Settings!$F$6:$F$13)&gt;0)*ISNUMBER(SEARCH(Settings!$F$6:$F$13,$O561)))=0),1,0))</f>
        <v/>
      </c>
      <c r="AM561">
        <f>IF($AI561=1,IFERROR(IF(VALUE($C561)&lt;100000000,VALUE($C561),1000000000),IFERROR(IF(VALUE(MID($C561,2,20))&lt;100000000,VALUE(MID($C561,2,20)),1000000000),1000000000))+ROW()/100000,"")</f>
        <v/>
      </c>
    </row>
    <row r="562">
      <c r="E562" s="14" t="n"/>
      <c r="M562" s="8">
        <f>IF($C562="","",L562*T562/100)</f>
        <v/>
      </c>
      <c r="S562" s="8" t="n"/>
      <c r="T562" s="8" t="n"/>
      <c r="W562">
        <f>IF($C562="","",IF($AL562=1,0,IF($AK562=1,Settings!$C$6,Settings!$C$7))*100)</f>
        <v/>
      </c>
      <c r="X562" s="8">
        <f>IF($C562="","",T562*W562/100)</f>
        <v/>
      </c>
      <c r="Y562" s="8">
        <f>IF($C562="","",T562-X562)</f>
        <v/>
      </c>
      <c r="Z562" s="8">
        <f>IF($C562="","",Y562-M562)</f>
        <v/>
      </c>
      <c r="AD562" s="8" t="n"/>
      <c r="AG562" s="14" t="n"/>
      <c r="AI562">
        <f>IF($C562="","",IF(COUNTIF($C$2:$C562,$C562)=1,1,0))</f>
        <v/>
      </c>
      <c r="AJ562">
        <f>IF($AI562=1,SUMPRODUCT(--($AM$2:$AM$7001&lt;$AM562))+1,"")</f>
        <v/>
      </c>
      <c r="AK562">
        <f>IF($C562="","",IF(OR($P562=TRUE(),$P562="TRUE"),1,0))</f>
        <v/>
      </c>
      <c r="AL562">
        <f>IF($C562="","",IF(AND($V562="Yes",SUMPRODUCT((LEN(Settings!$F$6:$F$13)&gt;0)*ISNUMBER(SEARCH(Settings!$F$6:$F$13,$O562)))=0),1,0))</f>
        <v/>
      </c>
      <c r="AM562">
        <f>IF($AI562=1,IFERROR(IF(VALUE($C562)&lt;100000000,VALUE($C562),1000000000),IFERROR(IF(VALUE(MID($C562,2,20))&lt;100000000,VALUE(MID($C562,2,20)),1000000000),1000000000))+ROW()/100000,"")</f>
        <v/>
      </c>
    </row>
    <row r="563">
      <c r="E563" s="14" t="n"/>
      <c r="M563" s="8">
        <f>IF($C563="","",L563*T563/100)</f>
        <v/>
      </c>
      <c r="S563" s="8" t="n"/>
      <c r="T563" s="8" t="n"/>
      <c r="W563">
        <f>IF($C563="","",IF($AL563=1,0,IF($AK563=1,Settings!$C$6,Settings!$C$7))*100)</f>
        <v/>
      </c>
      <c r="X563" s="8">
        <f>IF($C563="","",T563*W563/100)</f>
        <v/>
      </c>
      <c r="Y563" s="8">
        <f>IF($C563="","",T563-X563)</f>
        <v/>
      </c>
      <c r="Z563" s="8">
        <f>IF($C563="","",Y563-M563)</f>
        <v/>
      </c>
      <c r="AD563" s="8" t="n"/>
      <c r="AG563" s="14" t="n"/>
      <c r="AI563">
        <f>IF($C563="","",IF(COUNTIF($C$2:$C563,$C563)=1,1,0))</f>
        <v/>
      </c>
      <c r="AJ563">
        <f>IF($AI563=1,SUMPRODUCT(--($AM$2:$AM$7001&lt;$AM563))+1,"")</f>
        <v/>
      </c>
      <c r="AK563">
        <f>IF($C563="","",IF(OR($P563=TRUE(),$P563="TRUE"),1,0))</f>
        <v/>
      </c>
      <c r="AL563">
        <f>IF($C563="","",IF(AND($V563="Yes",SUMPRODUCT((LEN(Settings!$F$6:$F$13)&gt;0)*ISNUMBER(SEARCH(Settings!$F$6:$F$13,$O563)))=0),1,0))</f>
        <v/>
      </c>
      <c r="AM563">
        <f>IF($AI563=1,IFERROR(IF(VALUE($C563)&lt;100000000,VALUE($C563),1000000000),IFERROR(IF(VALUE(MID($C563,2,20))&lt;100000000,VALUE(MID($C563,2,20)),1000000000),1000000000))+ROW()/100000,"")</f>
        <v/>
      </c>
    </row>
    <row r="564">
      <c r="E564" s="14" t="n"/>
      <c r="M564" s="8">
        <f>IF($C564="","",L564*T564/100)</f>
        <v/>
      </c>
      <c r="S564" s="8" t="n"/>
      <c r="T564" s="8" t="n"/>
      <c r="W564">
        <f>IF($C564="","",IF($AL564=1,0,IF($AK564=1,Settings!$C$6,Settings!$C$7))*100)</f>
        <v/>
      </c>
      <c r="X564" s="8">
        <f>IF($C564="","",T564*W564/100)</f>
        <v/>
      </c>
      <c r="Y564" s="8">
        <f>IF($C564="","",T564-X564)</f>
        <v/>
      </c>
      <c r="Z564" s="8">
        <f>IF($C564="","",Y564-M564)</f>
        <v/>
      </c>
      <c r="AD564" s="8" t="n"/>
      <c r="AG564" s="14" t="n"/>
      <c r="AI564">
        <f>IF($C564="","",IF(COUNTIF($C$2:$C564,$C564)=1,1,0))</f>
        <v/>
      </c>
      <c r="AJ564">
        <f>IF($AI564=1,SUMPRODUCT(--($AM$2:$AM$7001&lt;$AM564))+1,"")</f>
        <v/>
      </c>
      <c r="AK564">
        <f>IF($C564="","",IF(OR($P564=TRUE(),$P564="TRUE"),1,0))</f>
        <v/>
      </c>
      <c r="AL564">
        <f>IF($C564="","",IF(AND($V564="Yes",SUMPRODUCT((LEN(Settings!$F$6:$F$13)&gt;0)*ISNUMBER(SEARCH(Settings!$F$6:$F$13,$O564)))=0),1,0))</f>
        <v/>
      </c>
      <c r="AM564">
        <f>IF($AI564=1,IFERROR(IF(VALUE($C564)&lt;100000000,VALUE($C564),1000000000),IFERROR(IF(VALUE(MID($C564,2,20))&lt;100000000,VALUE(MID($C564,2,20)),1000000000),1000000000))+ROW()/100000,"")</f>
        <v/>
      </c>
    </row>
    <row r="565">
      <c r="E565" s="14" t="n"/>
      <c r="M565" s="8">
        <f>IF($C565="","",L565*T565/100)</f>
        <v/>
      </c>
      <c r="S565" s="8" t="n"/>
      <c r="T565" s="8" t="n"/>
      <c r="W565">
        <f>IF($C565="","",IF($AL565=1,0,IF($AK565=1,Settings!$C$6,Settings!$C$7))*100)</f>
        <v/>
      </c>
      <c r="X565" s="8">
        <f>IF($C565="","",T565*W565/100)</f>
        <v/>
      </c>
      <c r="Y565" s="8">
        <f>IF($C565="","",T565-X565)</f>
        <v/>
      </c>
      <c r="Z565" s="8">
        <f>IF($C565="","",Y565-M565)</f>
        <v/>
      </c>
      <c r="AD565" s="8" t="n"/>
      <c r="AG565" s="14" t="n"/>
      <c r="AI565">
        <f>IF($C565="","",IF(COUNTIF($C$2:$C565,$C565)=1,1,0))</f>
        <v/>
      </c>
      <c r="AJ565">
        <f>IF($AI565=1,SUMPRODUCT(--($AM$2:$AM$7001&lt;$AM565))+1,"")</f>
        <v/>
      </c>
      <c r="AK565">
        <f>IF($C565="","",IF(OR($P565=TRUE(),$P565="TRUE"),1,0))</f>
        <v/>
      </c>
      <c r="AL565">
        <f>IF($C565="","",IF(AND($V565="Yes",SUMPRODUCT((LEN(Settings!$F$6:$F$13)&gt;0)*ISNUMBER(SEARCH(Settings!$F$6:$F$13,$O565)))=0),1,0))</f>
        <v/>
      </c>
      <c r="AM565">
        <f>IF($AI565=1,IFERROR(IF(VALUE($C565)&lt;100000000,VALUE($C565),1000000000),IFERROR(IF(VALUE(MID($C565,2,20))&lt;100000000,VALUE(MID($C565,2,20)),1000000000),1000000000))+ROW()/100000,"")</f>
        <v/>
      </c>
    </row>
    <row r="566">
      <c r="E566" s="14" t="n"/>
      <c r="M566" s="8">
        <f>IF($C566="","",L566*T566/100)</f>
        <v/>
      </c>
      <c r="S566" s="8" t="n"/>
      <c r="T566" s="8" t="n"/>
      <c r="W566">
        <f>IF($C566="","",IF($AL566=1,0,IF($AK566=1,Settings!$C$6,Settings!$C$7))*100)</f>
        <v/>
      </c>
      <c r="X566" s="8">
        <f>IF($C566="","",T566*W566/100)</f>
        <v/>
      </c>
      <c r="Y566" s="8">
        <f>IF($C566="","",T566-X566)</f>
        <v/>
      </c>
      <c r="Z566" s="8">
        <f>IF($C566="","",Y566-M566)</f>
        <v/>
      </c>
      <c r="AD566" s="8" t="n"/>
      <c r="AG566" s="14" t="n"/>
      <c r="AI566">
        <f>IF($C566="","",IF(COUNTIF($C$2:$C566,$C566)=1,1,0))</f>
        <v/>
      </c>
      <c r="AJ566">
        <f>IF($AI566=1,SUMPRODUCT(--($AM$2:$AM$7001&lt;$AM566))+1,"")</f>
        <v/>
      </c>
      <c r="AK566">
        <f>IF($C566="","",IF(OR($P566=TRUE(),$P566="TRUE"),1,0))</f>
        <v/>
      </c>
      <c r="AL566">
        <f>IF($C566="","",IF(AND($V566="Yes",SUMPRODUCT((LEN(Settings!$F$6:$F$13)&gt;0)*ISNUMBER(SEARCH(Settings!$F$6:$F$13,$O566)))=0),1,0))</f>
        <v/>
      </c>
      <c r="AM566">
        <f>IF($AI566=1,IFERROR(IF(VALUE($C566)&lt;100000000,VALUE($C566),1000000000),IFERROR(IF(VALUE(MID($C566,2,20))&lt;100000000,VALUE(MID($C566,2,20)),1000000000),1000000000))+ROW()/100000,"")</f>
        <v/>
      </c>
    </row>
    <row r="567">
      <c r="E567" s="14" t="n"/>
      <c r="M567" s="8">
        <f>IF($C567="","",L567*T567/100)</f>
        <v/>
      </c>
      <c r="S567" s="8" t="n"/>
      <c r="T567" s="8" t="n"/>
      <c r="W567">
        <f>IF($C567="","",IF($AL567=1,0,IF($AK567=1,Settings!$C$6,Settings!$C$7))*100)</f>
        <v/>
      </c>
      <c r="X567" s="8">
        <f>IF($C567="","",T567*W567/100)</f>
        <v/>
      </c>
      <c r="Y567" s="8">
        <f>IF($C567="","",T567-X567)</f>
        <v/>
      </c>
      <c r="Z567" s="8">
        <f>IF($C567="","",Y567-M567)</f>
        <v/>
      </c>
      <c r="AD567" s="8" t="n"/>
      <c r="AG567" s="14" t="n"/>
      <c r="AI567">
        <f>IF($C567="","",IF(COUNTIF($C$2:$C567,$C567)=1,1,0))</f>
        <v/>
      </c>
      <c r="AJ567">
        <f>IF($AI567=1,SUMPRODUCT(--($AM$2:$AM$7001&lt;$AM567))+1,"")</f>
        <v/>
      </c>
      <c r="AK567">
        <f>IF($C567="","",IF(OR($P567=TRUE(),$P567="TRUE"),1,0))</f>
        <v/>
      </c>
      <c r="AL567">
        <f>IF($C567="","",IF(AND($V567="Yes",SUMPRODUCT((LEN(Settings!$F$6:$F$13)&gt;0)*ISNUMBER(SEARCH(Settings!$F$6:$F$13,$O567)))=0),1,0))</f>
        <v/>
      </c>
      <c r="AM567">
        <f>IF($AI567=1,IFERROR(IF(VALUE($C567)&lt;100000000,VALUE($C567),1000000000),IFERROR(IF(VALUE(MID($C567,2,20))&lt;100000000,VALUE(MID($C567,2,20)),1000000000),1000000000))+ROW()/100000,"")</f>
        <v/>
      </c>
    </row>
    <row r="568">
      <c r="E568" s="14" t="n"/>
      <c r="M568" s="8">
        <f>IF($C568="","",L568*T568/100)</f>
        <v/>
      </c>
      <c r="S568" s="8" t="n"/>
      <c r="T568" s="8" t="n"/>
      <c r="W568">
        <f>IF($C568="","",IF($AL568=1,0,IF($AK568=1,Settings!$C$6,Settings!$C$7))*100)</f>
        <v/>
      </c>
      <c r="X568" s="8">
        <f>IF($C568="","",T568*W568/100)</f>
        <v/>
      </c>
      <c r="Y568" s="8">
        <f>IF($C568="","",T568-X568)</f>
        <v/>
      </c>
      <c r="Z568" s="8">
        <f>IF($C568="","",Y568-M568)</f>
        <v/>
      </c>
      <c r="AD568" s="8" t="n"/>
      <c r="AG568" s="14" t="n"/>
      <c r="AI568">
        <f>IF($C568="","",IF(COUNTIF($C$2:$C568,$C568)=1,1,0))</f>
        <v/>
      </c>
      <c r="AJ568">
        <f>IF($AI568=1,SUMPRODUCT(--($AM$2:$AM$7001&lt;$AM568))+1,"")</f>
        <v/>
      </c>
      <c r="AK568">
        <f>IF($C568="","",IF(OR($P568=TRUE(),$P568="TRUE"),1,0))</f>
        <v/>
      </c>
      <c r="AL568">
        <f>IF($C568="","",IF(AND($V568="Yes",SUMPRODUCT((LEN(Settings!$F$6:$F$13)&gt;0)*ISNUMBER(SEARCH(Settings!$F$6:$F$13,$O568)))=0),1,0))</f>
        <v/>
      </c>
      <c r="AM568">
        <f>IF($AI568=1,IFERROR(IF(VALUE($C568)&lt;100000000,VALUE($C568),1000000000),IFERROR(IF(VALUE(MID($C568,2,20))&lt;100000000,VALUE(MID($C568,2,20)),1000000000),1000000000))+ROW()/100000,"")</f>
        <v/>
      </c>
    </row>
    <row r="569">
      <c r="E569" s="14" t="n"/>
      <c r="M569" s="8">
        <f>IF($C569="","",L569*T569/100)</f>
        <v/>
      </c>
      <c r="S569" s="8" t="n"/>
      <c r="T569" s="8" t="n"/>
      <c r="W569">
        <f>IF($C569="","",IF($AL569=1,0,IF($AK569=1,Settings!$C$6,Settings!$C$7))*100)</f>
        <v/>
      </c>
      <c r="X569" s="8">
        <f>IF($C569="","",T569*W569/100)</f>
        <v/>
      </c>
      <c r="Y569" s="8">
        <f>IF($C569="","",T569-X569)</f>
        <v/>
      </c>
      <c r="Z569" s="8">
        <f>IF($C569="","",Y569-M569)</f>
        <v/>
      </c>
      <c r="AD569" s="8" t="n"/>
      <c r="AG569" s="14" t="n"/>
      <c r="AI569">
        <f>IF($C569="","",IF(COUNTIF($C$2:$C569,$C569)=1,1,0))</f>
        <v/>
      </c>
      <c r="AJ569">
        <f>IF($AI569=1,SUMPRODUCT(--($AM$2:$AM$7001&lt;$AM569))+1,"")</f>
        <v/>
      </c>
      <c r="AK569">
        <f>IF($C569="","",IF(OR($P569=TRUE(),$P569="TRUE"),1,0))</f>
        <v/>
      </c>
      <c r="AL569">
        <f>IF($C569="","",IF(AND($V569="Yes",SUMPRODUCT((LEN(Settings!$F$6:$F$13)&gt;0)*ISNUMBER(SEARCH(Settings!$F$6:$F$13,$O569)))=0),1,0))</f>
        <v/>
      </c>
      <c r="AM569">
        <f>IF($AI569=1,IFERROR(IF(VALUE($C569)&lt;100000000,VALUE($C569),1000000000),IFERROR(IF(VALUE(MID($C569,2,20))&lt;100000000,VALUE(MID($C569,2,20)),1000000000),1000000000))+ROW()/100000,"")</f>
        <v/>
      </c>
    </row>
    <row r="570">
      <c r="E570" s="14" t="n"/>
      <c r="M570" s="8">
        <f>IF($C570="","",L570*T570/100)</f>
        <v/>
      </c>
      <c r="S570" s="8" t="n"/>
      <c r="T570" s="8" t="n"/>
      <c r="W570">
        <f>IF($C570="","",IF($AL570=1,0,IF($AK570=1,Settings!$C$6,Settings!$C$7))*100)</f>
        <v/>
      </c>
      <c r="X570" s="8">
        <f>IF($C570="","",T570*W570/100)</f>
        <v/>
      </c>
      <c r="Y570" s="8">
        <f>IF($C570="","",T570-X570)</f>
        <v/>
      </c>
      <c r="Z570" s="8">
        <f>IF($C570="","",Y570-M570)</f>
        <v/>
      </c>
      <c r="AD570" s="8" t="n"/>
      <c r="AG570" s="14" t="n"/>
      <c r="AI570">
        <f>IF($C570="","",IF(COUNTIF($C$2:$C570,$C570)=1,1,0))</f>
        <v/>
      </c>
      <c r="AJ570">
        <f>IF($AI570=1,SUMPRODUCT(--($AM$2:$AM$7001&lt;$AM570))+1,"")</f>
        <v/>
      </c>
      <c r="AK570">
        <f>IF($C570="","",IF(OR($P570=TRUE(),$P570="TRUE"),1,0))</f>
        <v/>
      </c>
      <c r="AL570">
        <f>IF($C570="","",IF(AND($V570="Yes",SUMPRODUCT((LEN(Settings!$F$6:$F$13)&gt;0)*ISNUMBER(SEARCH(Settings!$F$6:$F$13,$O570)))=0),1,0))</f>
        <v/>
      </c>
      <c r="AM570">
        <f>IF($AI570=1,IFERROR(IF(VALUE($C570)&lt;100000000,VALUE($C570),1000000000),IFERROR(IF(VALUE(MID($C570,2,20))&lt;100000000,VALUE(MID($C570,2,20)),1000000000),1000000000))+ROW()/100000,"")</f>
        <v/>
      </c>
    </row>
    <row r="571">
      <c r="E571" s="14" t="n"/>
      <c r="M571" s="8">
        <f>IF($C571="","",L571*T571/100)</f>
        <v/>
      </c>
      <c r="S571" s="8" t="n"/>
      <c r="T571" s="8" t="n"/>
      <c r="W571">
        <f>IF($C571="","",IF($AL571=1,0,IF($AK571=1,Settings!$C$6,Settings!$C$7))*100)</f>
        <v/>
      </c>
      <c r="X571" s="8">
        <f>IF($C571="","",T571*W571/100)</f>
        <v/>
      </c>
      <c r="Y571" s="8">
        <f>IF($C571="","",T571-X571)</f>
        <v/>
      </c>
      <c r="Z571" s="8">
        <f>IF($C571="","",Y571-M571)</f>
        <v/>
      </c>
      <c r="AD571" s="8" t="n"/>
      <c r="AG571" s="14" t="n"/>
      <c r="AI571">
        <f>IF($C571="","",IF(COUNTIF($C$2:$C571,$C571)=1,1,0))</f>
        <v/>
      </c>
      <c r="AJ571">
        <f>IF($AI571=1,SUMPRODUCT(--($AM$2:$AM$7001&lt;$AM571))+1,"")</f>
        <v/>
      </c>
      <c r="AK571">
        <f>IF($C571="","",IF(OR($P571=TRUE(),$P571="TRUE"),1,0))</f>
        <v/>
      </c>
      <c r="AL571">
        <f>IF($C571="","",IF(AND($V571="Yes",SUMPRODUCT((LEN(Settings!$F$6:$F$13)&gt;0)*ISNUMBER(SEARCH(Settings!$F$6:$F$13,$O571)))=0),1,0))</f>
        <v/>
      </c>
      <c r="AM571">
        <f>IF($AI571=1,IFERROR(IF(VALUE($C571)&lt;100000000,VALUE($C571),1000000000),IFERROR(IF(VALUE(MID($C571,2,20))&lt;100000000,VALUE(MID($C571,2,20)),1000000000),1000000000))+ROW()/100000,"")</f>
        <v/>
      </c>
    </row>
    <row r="572">
      <c r="E572" s="14" t="n"/>
      <c r="M572" s="8">
        <f>IF($C572="","",L572*T572/100)</f>
        <v/>
      </c>
      <c r="S572" s="8" t="n"/>
      <c r="T572" s="8" t="n"/>
      <c r="W572">
        <f>IF($C572="","",IF($AL572=1,0,IF($AK572=1,Settings!$C$6,Settings!$C$7))*100)</f>
        <v/>
      </c>
      <c r="X572" s="8">
        <f>IF($C572="","",T572*W572/100)</f>
        <v/>
      </c>
      <c r="Y572" s="8">
        <f>IF($C572="","",T572-X572)</f>
        <v/>
      </c>
      <c r="Z572" s="8">
        <f>IF($C572="","",Y572-M572)</f>
        <v/>
      </c>
      <c r="AD572" s="8" t="n"/>
      <c r="AG572" s="14" t="n"/>
      <c r="AI572">
        <f>IF($C572="","",IF(COUNTIF($C$2:$C572,$C572)=1,1,0))</f>
        <v/>
      </c>
      <c r="AJ572">
        <f>IF($AI572=1,SUMPRODUCT(--($AM$2:$AM$7001&lt;$AM572))+1,"")</f>
        <v/>
      </c>
      <c r="AK572">
        <f>IF($C572="","",IF(OR($P572=TRUE(),$P572="TRUE"),1,0))</f>
        <v/>
      </c>
      <c r="AL572">
        <f>IF($C572="","",IF(AND($V572="Yes",SUMPRODUCT((LEN(Settings!$F$6:$F$13)&gt;0)*ISNUMBER(SEARCH(Settings!$F$6:$F$13,$O572)))=0),1,0))</f>
        <v/>
      </c>
      <c r="AM572">
        <f>IF($AI572=1,IFERROR(IF(VALUE($C572)&lt;100000000,VALUE($C572),1000000000),IFERROR(IF(VALUE(MID($C572,2,20))&lt;100000000,VALUE(MID($C572,2,20)),1000000000),1000000000))+ROW()/100000,"")</f>
        <v/>
      </c>
    </row>
    <row r="573">
      <c r="E573" s="14" t="n"/>
      <c r="M573" s="8">
        <f>IF($C573="","",L573*T573/100)</f>
        <v/>
      </c>
      <c r="S573" s="8" t="n"/>
      <c r="T573" s="8" t="n"/>
      <c r="W573">
        <f>IF($C573="","",IF($AL573=1,0,IF($AK573=1,Settings!$C$6,Settings!$C$7))*100)</f>
        <v/>
      </c>
      <c r="X573" s="8">
        <f>IF($C573="","",T573*W573/100)</f>
        <v/>
      </c>
      <c r="Y573" s="8">
        <f>IF($C573="","",T573-X573)</f>
        <v/>
      </c>
      <c r="Z573" s="8">
        <f>IF($C573="","",Y573-M573)</f>
        <v/>
      </c>
      <c r="AD573" s="8" t="n"/>
      <c r="AG573" s="14" t="n"/>
      <c r="AI573">
        <f>IF($C573="","",IF(COUNTIF($C$2:$C573,$C573)=1,1,0))</f>
        <v/>
      </c>
      <c r="AJ573">
        <f>IF($AI573=1,SUMPRODUCT(--($AM$2:$AM$7001&lt;$AM573))+1,"")</f>
        <v/>
      </c>
      <c r="AK573">
        <f>IF($C573="","",IF(OR($P573=TRUE(),$P573="TRUE"),1,0))</f>
        <v/>
      </c>
      <c r="AL573">
        <f>IF($C573="","",IF(AND($V573="Yes",SUMPRODUCT((LEN(Settings!$F$6:$F$13)&gt;0)*ISNUMBER(SEARCH(Settings!$F$6:$F$13,$O573)))=0),1,0))</f>
        <v/>
      </c>
      <c r="AM573">
        <f>IF($AI573=1,IFERROR(IF(VALUE($C573)&lt;100000000,VALUE($C573),1000000000),IFERROR(IF(VALUE(MID($C573,2,20))&lt;100000000,VALUE(MID($C573,2,20)),1000000000),1000000000))+ROW()/100000,"")</f>
        <v/>
      </c>
    </row>
    <row r="574">
      <c r="E574" s="14" t="n"/>
      <c r="M574" s="8">
        <f>IF($C574="","",L574*T574/100)</f>
        <v/>
      </c>
      <c r="S574" s="8" t="n"/>
      <c r="T574" s="8" t="n"/>
      <c r="W574">
        <f>IF($C574="","",IF($AL574=1,0,IF($AK574=1,Settings!$C$6,Settings!$C$7))*100)</f>
        <v/>
      </c>
      <c r="X574" s="8">
        <f>IF($C574="","",T574*W574/100)</f>
        <v/>
      </c>
      <c r="Y574" s="8">
        <f>IF($C574="","",T574-X574)</f>
        <v/>
      </c>
      <c r="Z574" s="8">
        <f>IF($C574="","",Y574-M574)</f>
        <v/>
      </c>
      <c r="AD574" s="8" t="n"/>
      <c r="AG574" s="14" t="n"/>
      <c r="AI574">
        <f>IF($C574="","",IF(COUNTIF($C$2:$C574,$C574)=1,1,0))</f>
        <v/>
      </c>
      <c r="AJ574">
        <f>IF($AI574=1,SUMPRODUCT(--($AM$2:$AM$7001&lt;$AM574))+1,"")</f>
        <v/>
      </c>
      <c r="AK574">
        <f>IF($C574="","",IF(OR($P574=TRUE(),$P574="TRUE"),1,0))</f>
        <v/>
      </c>
      <c r="AL574">
        <f>IF($C574="","",IF(AND($V574="Yes",SUMPRODUCT((LEN(Settings!$F$6:$F$13)&gt;0)*ISNUMBER(SEARCH(Settings!$F$6:$F$13,$O574)))=0),1,0))</f>
        <v/>
      </c>
      <c r="AM574">
        <f>IF($AI574=1,IFERROR(IF(VALUE($C574)&lt;100000000,VALUE($C574),1000000000),IFERROR(IF(VALUE(MID($C574,2,20))&lt;100000000,VALUE(MID($C574,2,20)),1000000000),1000000000))+ROW()/100000,"")</f>
        <v/>
      </c>
    </row>
    <row r="575">
      <c r="E575" s="14" t="n"/>
      <c r="M575" s="8">
        <f>IF($C575="","",L575*T575/100)</f>
        <v/>
      </c>
      <c r="S575" s="8" t="n"/>
      <c r="T575" s="8" t="n"/>
      <c r="W575">
        <f>IF($C575="","",IF($AL575=1,0,IF($AK575=1,Settings!$C$6,Settings!$C$7))*100)</f>
        <v/>
      </c>
      <c r="X575" s="8">
        <f>IF($C575="","",T575*W575/100)</f>
        <v/>
      </c>
      <c r="Y575" s="8">
        <f>IF($C575="","",T575-X575)</f>
        <v/>
      </c>
      <c r="Z575" s="8">
        <f>IF($C575="","",Y575-M575)</f>
        <v/>
      </c>
      <c r="AD575" s="8" t="n"/>
      <c r="AG575" s="14" t="n"/>
      <c r="AI575">
        <f>IF($C575="","",IF(COUNTIF($C$2:$C575,$C575)=1,1,0))</f>
        <v/>
      </c>
      <c r="AJ575">
        <f>IF($AI575=1,SUMPRODUCT(--($AM$2:$AM$7001&lt;$AM575))+1,"")</f>
        <v/>
      </c>
      <c r="AK575">
        <f>IF($C575="","",IF(OR($P575=TRUE(),$P575="TRUE"),1,0))</f>
        <v/>
      </c>
      <c r="AL575">
        <f>IF($C575="","",IF(AND($V575="Yes",SUMPRODUCT((LEN(Settings!$F$6:$F$13)&gt;0)*ISNUMBER(SEARCH(Settings!$F$6:$F$13,$O575)))=0),1,0))</f>
        <v/>
      </c>
      <c r="AM575">
        <f>IF($AI575=1,IFERROR(IF(VALUE($C575)&lt;100000000,VALUE($C575),1000000000),IFERROR(IF(VALUE(MID($C575,2,20))&lt;100000000,VALUE(MID($C575,2,20)),1000000000),1000000000))+ROW()/100000,"")</f>
        <v/>
      </c>
    </row>
    <row r="576">
      <c r="E576" s="14" t="n"/>
      <c r="M576" s="8">
        <f>IF($C576="","",L576*T576/100)</f>
        <v/>
      </c>
      <c r="S576" s="8" t="n"/>
      <c r="T576" s="8" t="n"/>
      <c r="W576">
        <f>IF($C576="","",IF($AL576=1,0,IF($AK576=1,Settings!$C$6,Settings!$C$7))*100)</f>
        <v/>
      </c>
      <c r="X576" s="8">
        <f>IF($C576="","",T576*W576/100)</f>
        <v/>
      </c>
      <c r="Y576" s="8">
        <f>IF($C576="","",T576-X576)</f>
        <v/>
      </c>
      <c r="Z576" s="8">
        <f>IF($C576="","",Y576-M576)</f>
        <v/>
      </c>
      <c r="AD576" s="8" t="n"/>
      <c r="AG576" s="14" t="n"/>
      <c r="AI576">
        <f>IF($C576="","",IF(COUNTIF($C$2:$C576,$C576)=1,1,0))</f>
        <v/>
      </c>
      <c r="AJ576">
        <f>IF($AI576=1,SUMPRODUCT(--($AM$2:$AM$7001&lt;$AM576))+1,"")</f>
        <v/>
      </c>
      <c r="AK576">
        <f>IF($C576="","",IF(OR($P576=TRUE(),$P576="TRUE"),1,0))</f>
        <v/>
      </c>
      <c r="AL576">
        <f>IF($C576="","",IF(AND($V576="Yes",SUMPRODUCT((LEN(Settings!$F$6:$F$13)&gt;0)*ISNUMBER(SEARCH(Settings!$F$6:$F$13,$O576)))=0),1,0))</f>
        <v/>
      </c>
      <c r="AM576">
        <f>IF($AI576=1,IFERROR(IF(VALUE($C576)&lt;100000000,VALUE($C576),1000000000),IFERROR(IF(VALUE(MID($C576,2,20))&lt;100000000,VALUE(MID($C576,2,20)),1000000000),1000000000))+ROW()/100000,"")</f>
        <v/>
      </c>
    </row>
    <row r="577">
      <c r="E577" s="14" t="n"/>
      <c r="M577" s="8">
        <f>IF($C577="","",L577*T577/100)</f>
        <v/>
      </c>
      <c r="S577" s="8" t="n"/>
      <c r="T577" s="8" t="n"/>
      <c r="W577">
        <f>IF($C577="","",IF($AL577=1,0,IF($AK577=1,Settings!$C$6,Settings!$C$7))*100)</f>
        <v/>
      </c>
      <c r="X577" s="8">
        <f>IF($C577="","",T577*W577/100)</f>
        <v/>
      </c>
      <c r="Y577" s="8">
        <f>IF($C577="","",T577-X577)</f>
        <v/>
      </c>
      <c r="Z577" s="8">
        <f>IF($C577="","",Y577-M577)</f>
        <v/>
      </c>
      <c r="AD577" s="8" t="n"/>
      <c r="AG577" s="14" t="n"/>
      <c r="AI577">
        <f>IF($C577="","",IF(COUNTIF($C$2:$C577,$C577)=1,1,0))</f>
        <v/>
      </c>
      <c r="AJ577">
        <f>IF($AI577=1,SUMPRODUCT(--($AM$2:$AM$7001&lt;$AM577))+1,"")</f>
        <v/>
      </c>
      <c r="AK577">
        <f>IF($C577="","",IF(OR($P577=TRUE(),$P577="TRUE"),1,0))</f>
        <v/>
      </c>
      <c r="AL577">
        <f>IF($C577="","",IF(AND($V577="Yes",SUMPRODUCT((LEN(Settings!$F$6:$F$13)&gt;0)*ISNUMBER(SEARCH(Settings!$F$6:$F$13,$O577)))=0),1,0))</f>
        <v/>
      </c>
      <c r="AM577">
        <f>IF($AI577=1,IFERROR(IF(VALUE($C577)&lt;100000000,VALUE($C577),1000000000),IFERROR(IF(VALUE(MID($C577,2,20))&lt;100000000,VALUE(MID($C577,2,20)),1000000000),1000000000))+ROW()/100000,"")</f>
        <v/>
      </c>
    </row>
    <row r="578">
      <c r="E578" s="14" t="n"/>
      <c r="M578" s="8">
        <f>IF($C578="","",L578*T578/100)</f>
        <v/>
      </c>
      <c r="S578" s="8" t="n"/>
      <c r="T578" s="8" t="n"/>
      <c r="W578">
        <f>IF($C578="","",IF($AL578=1,0,IF($AK578=1,Settings!$C$6,Settings!$C$7))*100)</f>
        <v/>
      </c>
      <c r="X578" s="8">
        <f>IF($C578="","",T578*W578/100)</f>
        <v/>
      </c>
      <c r="Y578" s="8">
        <f>IF($C578="","",T578-X578)</f>
        <v/>
      </c>
      <c r="Z578" s="8">
        <f>IF($C578="","",Y578-M578)</f>
        <v/>
      </c>
      <c r="AD578" s="8" t="n"/>
      <c r="AG578" s="14" t="n"/>
      <c r="AI578">
        <f>IF($C578="","",IF(COUNTIF($C$2:$C578,$C578)=1,1,0))</f>
        <v/>
      </c>
      <c r="AJ578">
        <f>IF($AI578=1,SUMPRODUCT(--($AM$2:$AM$7001&lt;$AM578))+1,"")</f>
        <v/>
      </c>
      <c r="AK578">
        <f>IF($C578="","",IF(OR($P578=TRUE(),$P578="TRUE"),1,0))</f>
        <v/>
      </c>
      <c r="AL578">
        <f>IF($C578="","",IF(AND($V578="Yes",SUMPRODUCT((LEN(Settings!$F$6:$F$13)&gt;0)*ISNUMBER(SEARCH(Settings!$F$6:$F$13,$O578)))=0),1,0))</f>
        <v/>
      </c>
      <c r="AM578">
        <f>IF($AI578=1,IFERROR(IF(VALUE($C578)&lt;100000000,VALUE($C578),1000000000),IFERROR(IF(VALUE(MID($C578,2,20))&lt;100000000,VALUE(MID($C578,2,20)),1000000000),1000000000))+ROW()/100000,"")</f>
        <v/>
      </c>
    </row>
    <row r="579">
      <c r="E579" s="14" t="n"/>
      <c r="M579" s="8">
        <f>IF($C579="","",L579*T579/100)</f>
        <v/>
      </c>
      <c r="S579" s="8" t="n"/>
      <c r="T579" s="8" t="n"/>
      <c r="W579">
        <f>IF($C579="","",IF($AL579=1,0,IF($AK579=1,Settings!$C$6,Settings!$C$7))*100)</f>
        <v/>
      </c>
      <c r="X579" s="8">
        <f>IF($C579="","",T579*W579/100)</f>
        <v/>
      </c>
      <c r="Y579" s="8">
        <f>IF($C579="","",T579-X579)</f>
        <v/>
      </c>
      <c r="Z579" s="8">
        <f>IF($C579="","",Y579-M579)</f>
        <v/>
      </c>
      <c r="AD579" s="8" t="n"/>
      <c r="AG579" s="14" t="n"/>
      <c r="AI579">
        <f>IF($C579="","",IF(COUNTIF($C$2:$C579,$C579)=1,1,0))</f>
        <v/>
      </c>
      <c r="AJ579">
        <f>IF($AI579=1,SUMPRODUCT(--($AM$2:$AM$7001&lt;$AM579))+1,"")</f>
        <v/>
      </c>
      <c r="AK579">
        <f>IF($C579="","",IF(OR($P579=TRUE(),$P579="TRUE"),1,0))</f>
        <v/>
      </c>
      <c r="AL579">
        <f>IF($C579="","",IF(AND($V579="Yes",SUMPRODUCT((LEN(Settings!$F$6:$F$13)&gt;0)*ISNUMBER(SEARCH(Settings!$F$6:$F$13,$O579)))=0),1,0))</f>
        <v/>
      </c>
      <c r="AM579">
        <f>IF($AI579=1,IFERROR(IF(VALUE($C579)&lt;100000000,VALUE($C579),1000000000),IFERROR(IF(VALUE(MID($C579,2,20))&lt;100000000,VALUE(MID($C579,2,20)),1000000000),1000000000))+ROW()/100000,"")</f>
        <v/>
      </c>
    </row>
    <row r="580">
      <c r="E580" s="14" t="n"/>
      <c r="M580" s="8">
        <f>IF($C580="","",L580*T580/100)</f>
        <v/>
      </c>
      <c r="S580" s="8" t="n"/>
      <c r="T580" s="8" t="n"/>
      <c r="W580">
        <f>IF($C580="","",IF($AL580=1,0,IF($AK580=1,Settings!$C$6,Settings!$C$7))*100)</f>
        <v/>
      </c>
      <c r="X580" s="8">
        <f>IF($C580="","",T580*W580/100)</f>
        <v/>
      </c>
      <c r="Y580" s="8">
        <f>IF($C580="","",T580-X580)</f>
        <v/>
      </c>
      <c r="Z580" s="8">
        <f>IF($C580="","",Y580-M580)</f>
        <v/>
      </c>
      <c r="AD580" s="8" t="n"/>
      <c r="AG580" s="14" t="n"/>
      <c r="AI580">
        <f>IF($C580="","",IF(COUNTIF($C$2:$C580,$C580)=1,1,0))</f>
        <v/>
      </c>
      <c r="AJ580">
        <f>IF($AI580=1,SUMPRODUCT(--($AM$2:$AM$7001&lt;$AM580))+1,"")</f>
        <v/>
      </c>
      <c r="AK580">
        <f>IF($C580="","",IF(OR($P580=TRUE(),$P580="TRUE"),1,0))</f>
        <v/>
      </c>
      <c r="AL580">
        <f>IF($C580="","",IF(AND($V580="Yes",SUMPRODUCT((LEN(Settings!$F$6:$F$13)&gt;0)*ISNUMBER(SEARCH(Settings!$F$6:$F$13,$O580)))=0),1,0))</f>
        <v/>
      </c>
      <c r="AM580">
        <f>IF($AI580=1,IFERROR(IF(VALUE($C580)&lt;100000000,VALUE($C580),1000000000),IFERROR(IF(VALUE(MID($C580,2,20))&lt;100000000,VALUE(MID($C580,2,20)),1000000000),1000000000))+ROW()/100000,"")</f>
        <v/>
      </c>
    </row>
    <row r="581">
      <c r="E581" s="14" t="n"/>
      <c r="M581" s="8">
        <f>IF($C581="","",L581*T581/100)</f>
        <v/>
      </c>
      <c r="S581" s="8" t="n"/>
      <c r="T581" s="8" t="n"/>
      <c r="W581">
        <f>IF($C581="","",IF($AL581=1,0,IF($AK581=1,Settings!$C$6,Settings!$C$7))*100)</f>
        <v/>
      </c>
      <c r="X581" s="8">
        <f>IF($C581="","",T581*W581/100)</f>
        <v/>
      </c>
      <c r="Y581" s="8">
        <f>IF($C581="","",T581-X581)</f>
        <v/>
      </c>
      <c r="Z581" s="8">
        <f>IF($C581="","",Y581-M581)</f>
        <v/>
      </c>
      <c r="AD581" s="8" t="n"/>
      <c r="AG581" s="14" t="n"/>
      <c r="AI581">
        <f>IF($C581="","",IF(COUNTIF($C$2:$C581,$C581)=1,1,0))</f>
        <v/>
      </c>
      <c r="AJ581">
        <f>IF($AI581=1,SUMPRODUCT(--($AM$2:$AM$7001&lt;$AM581))+1,"")</f>
        <v/>
      </c>
      <c r="AK581">
        <f>IF($C581="","",IF(OR($P581=TRUE(),$P581="TRUE"),1,0))</f>
        <v/>
      </c>
      <c r="AL581">
        <f>IF($C581="","",IF(AND($V581="Yes",SUMPRODUCT((LEN(Settings!$F$6:$F$13)&gt;0)*ISNUMBER(SEARCH(Settings!$F$6:$F$13,$O581)))=0),1,0))</f>
        <v/>
      </c>
      <c r="AM581">
        <f>IF($AI581=1,IFERROR(IF(VALUE($C581)&lt;100000000,VALUE($C581),1000000000),IFERROR(IF(VALUE(MID($C581,2,20))&lt;100000000,VALUE(MID($C581,2,20)),1000000000),1000000000))+ROW()/100000,"")</f>
        <v/>
      </c>
    </row>
    <row r="582">
      <c r="E582" s="14" t="n"/>
      <c r="M582" s="8">
        <f>IF($C582="","",L582*T582/100)</f>
        <v/>
      </c>
      <c r="S582" s="8" t="n"/>
      <c r="T582" s="8" t="n"/>
      <c r="W582">
        <f>IF($C582="","",IF($AL582=1,0,IF($AK582=1,Settings!$C$6,Settings!$C$7))*100)</f>
        <v/>
      </c>
      <c r="X582" s="8">
        <f>IF($C582="","",T582*W582/100)</f>
        <v/>
      </c>
      <c r="Y582" s="8">
        <f>IF($C582="","",T582-X582)</f>
        <v/>
      </c>
      <c r="Z582" s="8">
        <f>IF($C582="","",Y582-M582)</f>
        <v/>
      </c>
      <c r="AD582" s="8" t="n"/>
      <c r="AG582" s="14" t="n"/>
      <c r="AI582">
        <f>IF($C582="","",IF(COUNTIF($C$2:$C582,$C582)=1,1,0))</f>
        <v/>
      </c>
      <c r="AJ582">
        <f>IF($AI582=1,SUMPRODUCT(--($AM$2:$AM$7001&lt;$AM582))+1,"")</f>
        <v/>
      </c>
      <c r="AK582">
        <f>IF($C582="","",IF(OR($P582=TRUE(),$P582="TRUE"),1,0))</f>
        <v/>
      </c>
      <c r="AL582">
        <f>IF($C582="","",IF(AND($V582="Yes",SUMPRODUCT((LEN(Settings!$F$6:$F$13)&gt;0)*ISNUMBER(SEARCH(Settings!$F$6:$F$13,$O582)))=0),1,0))</f>
        <v/>
      </c>
      <c r="AM582">
        <f>IF($AI582=1,IFERROR(IF(VALUE($C582)&lt;100000000,VALUE($C582),1000000000),IFERROR(IF(VALUE(MID($C582,2,20))&lt;100000000,VALUE(MID($C582,2,20)),1000000000),1000000000))+ROW()/100000,"")</f>
        <v/>
      </c>
    </row>
    <row r="583">
      <c r="E583" s="14" t="n"/>
      <c r="M583" s="8">
        <f>IF($C583="","",L583*T583/100)</f>
        <v/>
      </c>
      <c r="S583" s="8" t="n"/>
      <c r="T583" s="8" t="n"/>
      <c r="W583">
        <f>IF($C583="","",IF($AL583=1,0,IF($AK583=1,Settings!$C$6,Settings!$C$7))*100)</f>
        <v/>
      </c>
      <c r="X583" s="8">
        <f>IF($C583="","",T583*W583/100)</f>
        <v/>
      </c>
      <c r="Y583" s="8">
        <f>IF($C583="","",T583-X583)</f>
        <v/>
      </c>
      <c r="Z583" s="8">
        <f>IF($C583="","",Y583-M583)</f>
        <v/>
      </c>
      <c r="AD583" s="8" t="n"/>
      <c r="AG583" s="14" t="n"/>
      <c r="AI583">
        <f>IF($C583="","",IF(COUNTIF($C$2:$C583,$C583)=1,1,0))</f>
        <v/>
      </c>
      <c r="AJ583">
        <f>IF($AI583=1,SUMPRODUCT(--($AM$2:$AM$7001&lt;$AM583))+1,"")</f>
        <v/>
      </c>
      <c r="AK583">
        <f>IF($C583="","",IF(OR($P583=TRUE(),$P583="TRUE"),1,0))</f>
        <v/>
      </c>
      <c r="AL583">
        <f>IF($C583="","",IF(AND($V583="Yes",SUMPRODUCT((LEN(Settings!$F$6:$F$13)&gt;0)*ISNUMBER(SEARCH(Settings!$F$6:$F$13,$O583)))=0),1,0))</f>
        <v/>
      </c>
      <c r="AM583">
        <f>IF($AI583=1,IFERROR(IF(VALUE($C583)&lt;100000000,VALUE($C583),1000000000),IFERROR(IF(VALUE(MID($C583,2,20))&lt;100000000,VALUE(MID($C583,2,20)),1000000000),1000000000))+ROW()/100000,"")</f>
        <v/>
      </c>
    </row>
    <row r="584">
      <c r="E584" s="14" t="n"/>
      <c r="M584" s="8">
        <f>IF($C584="","",L584*T584/100)</f>
        <v/>
      </c>
      <c r="S584" s="8" t="n"/>
      <c r="T584" s="8" t="n"/>
      <c r="W584">
        <f>IF($C584="","",IF($AL584=1,0,IF($AK584=1,Settings!$C$6,Settings!$C$7))*100)</f>
        <v/>
      </c>
      <c r="X584" s="8">
        <f>IF($C584="","",T584*W584/100)</f>
        <v/>
      </c>
      <c r="Y584" s="8">
        <f>IF($C584="","",T584-X584)</f>
        <v/>
      </c>
      <c r="Z584" s="8">
        <f>IF($C584="","",Y584-M584)</f>
        <v/>
      </c>
      <c r="AD584" s="8" t="n"/>
      <c r="AG584" s="14" t="n"/>
      <c r="AI584">
        <f>IF($C584="","",IF(COUNTIF($C$2:$C584,$C584)=1,1,0))</f>
        <v/>
      </c>
      <c r="AJ584">
        <f>IF($AI584=1,SUMPRODUCT(--($AM$2:$AM$7001&lt;$AM584))+1,"")</f>
        <v/>
      </c>
      <c r="AK584">
        <f>IF($C584="","",IF(OR($P584=TRUE(),$P584="TRUE"),1,0))</f>
        <v/>
      </c>
      <c r="AL584">
        <f>IF($C584="","",IF(AND($V584="Yes",SUMPRODUCT((LEN(Settings!$F$6:$F$13)&gt;0)*ISNUMBER(SEARCH(Settings!$F$6:$F$13,$O584)))=0),1,0))</f>
        <v/>
      </c>
      <c r="AM584">
        <f>IF($AI584=1,IFERROR(IF(VALUE($C584)&lt;100000000,VALUE($C584),1000000000),IFERROR(IF(VALUE(MID($C584,2,20))&lt;100000000,VALUE(MID($C584,2,20)),1000000000),1000000000))+ROW()/100000,"")</f>
        <v/>
      </c>
    </row>
    <row r="585">
      <c r="E585" s="14" t="n"/>
      <c r="M585" s="8">
        <f>IF($C585="","",L585*T585/100)</f>
        <v/>
      </c>
      <c r="S585" s="8" t="n"/>
      <c r="T585" s="8" t="n"/>
      <c r="W585">
        <f>IF($C585="","",IF($AL585=1,0,IF($AK585=1,Settings!$C$6,Settings!$C$7))*100)</f>
        <v/>
      </c>
      <c r="X585" s="8">
        <f>IF($C585="","",T585*W585/100)</f>
        <v/>
      </c>
      <c r="Y585" s="8">
        <f>IF($C585="","",T585-X585)</f>
        <v/>
      </c>
      <c r="Z585" s="8">
        <f>IF($C585="","",Y585-M585)</f>
        <v/>
      </c>
      <c r="AD585" s="8" t="n"/>
      <c r="AG585" s="14" t="n"/>
      <c r="AI585">
        <f>IF($C585="","",IF(COUNTIF($C$2:$C585,$C585)=1,1,0))</f>
        <v/>
      </c>
      <c r="AJ585">
        <f>IF($AI585=1,SUMPRODUCT(--($AM$2:$AM$7001&lt;$AM585))+1,"")</f>
        <v/>
      </c>
      <c r="AK585">
        <f>IF($C585="","",IF(OR($P585=TRUE(),$P585="TRUE"),1,0))</f>
        <v/>
      </c>
      <c r="AL585">
        <f>IF($C585="","",IF(AND($V585="Yes",SUMPRODUCT((LEN(Settings!$F$6:$F$13)&gt;0)*ISNUMBER(SEARCH(Settings!$F$6:$F$13,$O585)))=0),1,0))</f>
        <v/>
      </c>
      <c r="AM585">
        <f>IF($AI585=1,IFERROR(IF(VALUE($C585)&lt;100000000,VALUE($C585),1000000000),IFERROR(IF(VALUE(MID($C585,2,20))&lt;100000000,VALUE(MID($C585,2,20)),1000000000),1000000000))+ROW()/100000,"")</f>
        <v/>
      </c>
    </row>
    <row r="586">
      <c r="E586" s="14" t="n"/>
      <c r="M586" s="8">
        <f>IF($C586="","",L586*T586/100)</f>
        <v/>
      </c>
      <c r="S586" s="8" t="n"/>
      <c r="T586" s="8" t="n"/>
      <c r="W586">
        <f>IF($C586="","",IF($AL586=1,0,IF($AK586=1,Settings!$C$6,Settings!$C$7))*100)</f>
        <v/>
      </c>
      <c r="X586" s="8">
        <f>IF($C586="","",T586*W586/100)</f>
        <v/>
      </c>
      <c r="Y586" s="8">
        <f>IF($C586="","",T586-X586)</f>
        <v/>
      </c>
      <c r="Z586" s="8">
        <f>IF($C586="","",Y586-M586)</f>
        <v/>
      </c>
      <c r="AD586" s="8" t="n"/>
      <c r="AG586" s="14" t="n"/>
      <c r="AI586">
        <f>IF($C586="","",IF(COUNTIF($C$2:$C586,$C586)=1,1,0))</f>
        <v/>
      </c>
      <c r="AJ586">
        <f>IF($AI586=1,SUMPRODUCT(--($AM$2:$AM$7001&lt;$AM586))+1,"")</f>
        <v/>
      </c>
      <c r="AK586">
        <f>IF($C586="","",IF(OR($P586=TRUE(),$P586="TRUE"),1,0))</f>
        <v/>
      </c>
      <c r="AL586">
        <f>IF($C586="","",IF(AND($V586="Yes",SUMPRODUCT((LEN(Settings!$F$6:$F$13)&gt;0)*ISNUMBER(SEARCH(Settings!$F$6:$F$13,$O586)))=0),1,0))</f>
        <v/>
      </c>
      <c r="AM586">
        <f>IF($AI586=1,IFERROR(IF(VALUE($C586)&lt;100000000,VALUE($C586),1000000000),IFERROR(IF(VALUE(MID($C586,2,20))&lt;100000000,VALUE(MID($C586,2,20)),1000000000),1000000000))+ROW()/100000,"")</f>
        <v/>
      </c>
    </row>
    <row r="587">
      <c r="E587" s="14" t="n"/>
      <c r="M587" s="8">
        <f>IF($C587="","",L587*T587/100)</f>
        <v/>
      </c>
      <c r="S587" s="8" t="n"/>
      <c r="T587" s="8" t="n"/>
      <c r="W587">
        <f>IF($C587="","",IF($AL587=1,0,IF($AK587=1,Settings!$C$6,Settings!$C$7))*100)</f>
        <v/>
      </c>
      <c r="X587" s="8">
        <f>IF($C587="","",T587*W587/100)</f>
        <v/>
      </c>
      <c r="Y587" s="8">
        <f>IF($C587="","",T587-X587)</f>
        <v/>
      </c>
      <c r="Z587" s="8">
        <f>IF($C587="","",Y587-M587)</f>
        <v/>
      </c>
      <c r="AD587" s="8" t="n"/>
      <c r="AG587" s="14" t="n"/>
      <c r="AI587">
        <f>IF($C587="","",IF(COUNTIF($C$2:$C587,$C587)=1,1,0))</f>
        <v/>
      </c>
      <c r="AJ587">
        <f>IF($AI587=1,SUMPRODUCT(--($AM$2:$AM$7001&lt;$AM587))+1,"")</f>
        <v/>
      </c>
      <c r="AK587">
        <f>IF($C587="","",IF(OR($P587=TRUE(),$P587="TRUE"),1,0))</f>
        <v/>
      </c>
      <c r="AL587">
        <f>IF($C587="","",IF(AND($V587="Yes",SUMPRODUCT((LEN(Settings!$F$6:$F$13)&gt;0)*ISNUMBER(SEARCH(Settings!$F$6:$F$13,$O587)))=0),1,0))</f>
        <v/>
      </c>
      <c r="AM587">
        <f>IF($AI587=1,IFERROR(IF(VALUE($C587)&lt;100000000,VALUE($C587),1000000000),IFERROR(IF(VALUE(MID($C587,2,20))&lt;100000000,VALUE(MID($C587,2,20)),1000000000),1000000000))+ROW()/100000,"")</f>
        <v/>
      </c>
    </row>
    <row r="588">
      <c r="E588" s="14" t="n"/>
      <c r="M588" s="8">
        <f>IF($C588="","",L588*T588/100)</f>
        <v/>
      </c>
      <c r="S588" s="8" t="n"/>
      <c r="T588" s="8" t="n"/>
      <c r="W588">
        <f>IF($C588="","",IF($AL588=1,0,IF($AK588=1,Settings!$C$6,Settings!$C$7))*100)</f>
        <v/>
      </c>
      <c r="X588" s="8">
        <f>IF($C588="","",T588*W588/100)</f>
        <v/>
      </c>
      <c r="Y588" s="8">
        <f>IF($C588="","",T588-X588)</f>
        <v/>
      </c>
      <c r="Z588" s="8">
        <f>IF($C588="","",Y588-M588)</f>
        <v/>
      </c>
      <c r="AD588" s="8" t="n"/>
      <c r="AG588" s="14" t="n"/>
      <c r="AI588">
        <f>IF($C588="","",IF(COUNTIF($C$2:$C588,$C588)=1,1,0))</f>
        <v/>
      </c>
      <c r="AJ588">
        <f>IF($AI588=1,SUMPRODUCT(--($AM$2:$AM$7001&lt;$AM588))+1,"")</f>
        <v/>
      </c>
      <c r="AK588">
        <f>IF($C588="","",IF(OR($P588=TRUE(),$P588="TRUE"),1,0))</f>
        <v/>
      </c>
      <c r="AL588">
        <f>IF($C588="","",IF(AND($V588="Yes",SUMPRODUCT((LEN(Settings!$F$6:$F$13)&gt;0)*ISNUMBER(SEARCH(Settings!$F$6:$F$13,$O588)))=0),1,0))</f>
        <v/>
      </c>
      <c r="AM588">
        <f>IF($AI588=1,IFERROR(IF(VALUE($C588)&lt;100000000,VALUE($C588),1000000000),IFERROR(IF(VALUE(MID($C588,2,20))&lt;100000000,VALUE(MID($C588,2,20)),1000000000),1000000000))+ROW()/100000,"")</f>
        <v/>
      </c>
    </row>
    <row r="589">
      <c r="E589" s="14" t="n"/>
      <c r="M589" s="8">
        <f>IF($C589="","",L589*T589/100)</f>
        <v/>
      </c>
      <c r="S589" s="8" t="n"/>
      <c r="T589" s="8" t="n"/>
      <c r="W589">
        <f>IF($C589="","",IF($AL589=1,0,IF($AK589=1,Settings!$C$6,Settings!$C$7))*100)</f>
        <v/>
      </c>
      <c r="X589" s="8">
        <f>IF($C589="","",T589*W589/100)</f>
        <v/>
      </c>
      <c r="Y589" s="8">
        <f>IF($C589="","",T589-X589)</f>
        <v/>
      </c>
      <c r="Z589" s="8">
        <f>IF($C589="","",Y589-M589)</f>
        <v/>
      </c>
      <c r="AD589" s="8" t="n"/>
      <c r="AG589" s="14" t="n"/>
      <c r="AI589">
        <f>IF($C589="","",IF(COUNTIF($C$2:$C589,$C589)=1,1,0))</f>
        <v/>
      </c>
      <c r="AJ589">
        <f>IF($AI589=1,SUMPRODUCT(--($AM$2:$AM$7001&lt;$AM589))+1,"")</f>
        <v/>
      </c>
      <c r="AK589">
        <f>IF($C589="","",IF(OR($P589=TRUE(),$P589="TRUE"),1,0))</f>
        <v/>
      </c>
      <c r="AL589">
        <f>IF($C589="","",IF(AND($V589="Yes",SUMPRODUCT((LEN(Settings!$F$6:$F$13)&gt;0)*ISNUMBER(SEARCH(Settings!$F$6:$F$13,$O589)))=0),1,0))</f>
        <v/>
      </c>
      <c r="AM589">
        <f>IF($AI589=1,IFERROR(IF(VALUE($C589)&lt;100000000,VALUE($C589),1000000000),IFERROR(IF(VALUE(MID($C589,2,20))&lt;100000000,VALUE(MID($C589,2,20)),1000000000),1000000000))+ROW()/100000,"")</f>
        <v/>
      </c>
    </row>
    <row r="590">
      <c r="E590" s="14" t="n"/>
      <c r="M590" s="8">
        <f>IF($C590="","",L590*T590/100)</f>
        <v/>
      </c>
      <c r="S590" s="8" t="n"/>
      <c r="T590" s="8" t="n"/>
      <c r="W590">
        <f>IF($C590="","",IF($AL590=1,0,IF($AK590=1,Settings!$C$6,Settings!$C$7))*100)</f>
        <v/>
      </c>
      <c r="X590" s="8">
        <f>IF($C590="","",T590*W590/100)</f>
        <v/>
      </c>
      <c r="Y590" s="8">
        <f>IF($C590="","",T590-X590)</f>
        <v/>
      </c>
      <c r="Z590" s="8">
        <f>IF($C590="","",Y590-M590)</f>
        <v/>
      </c>
      <c r="AD590" s="8" t="n"/>
      <c r="AG590" s="14" t="n"/>
      <c r="AI590">
        <f>IF($C590="","",IF(COUNTIF($C$2:$C590,$C590)=1,1,0))</f>
        <v/>
      </c>
      <c r="AJ590">
        <f>IF($AI590=1,SUMPRODUCT(--($AM$2:$AM$7001&lt;$AM590))+1,"")</f>
        <v/>
      </c>
      <c r="AK590">
        <f>IF($C590="","",IF(OR($P590=TRUE(),$P590="TRUE"),1,0))</f>
        <v/>
      </c>
      <c r="AL590">
        <f>IF($C590="","",IF(AND($V590="Yes",SUMPRODUCT((LEN(Settings!$F$6:$F$13)&gt;0)*ISNUMBER(SEARCH(Settings!$F$6:$F$13,$O590)))=0),1,0))</f>
        <v/>
      </c>
      <c r="AM590">
        <f>IF($AI590=1,IFERROR(IF(VALUE($C590)&lt;100000000,VALUE($C590),1000000000),IFERROR(IF(VALUE(MID($C590,2,20))&lt;100000000,VALUE(MID($C590,2,20)),1000000000),1000000000))+ROW()/100000,"")</f>
        <v/>
      </c>
    </row>
    <row r="591">
      <c r="E591" s="14" t="n"/>
      <c r="M591" s="8">
        <f>IF($C591="","",L591*T591/100)</f>
        <v/>
      </c>
      <c r="S591" s="8" t="n"/>
      <c r="T591" s="8" t="n"/>
      <c r="W591">
        <f>IF($C591="","",IF($AL591=1,0,IF($AK591=1,Settings!$C$6,Settings!$C$7))*100)</f>
        <v/>
      </c>
      <c r="X591" s="8">
        <f>IF($C591="","",T591*W591/100)</f>
        <v/>
      </c>
      <c r="Y591" s="8">
        <f>IF($C591="","",T591-X591)</f>
        <v/>
      </c>
      <c r="Z591" s="8">
        <f>IF($C591="","",Y591-M591)</f>
        <v/>
      </c>
      <c r="AD591" s="8" t="n"/>
      <c r="AG591" s="14" t="n"/>
      <c r="AI591">
        <f>IF($C591="","",IF(COUNTIF($C$2:$C591,$C591)=1,1,0))</f>
        <v/>
      </c>
      <c r="AJ591">
        <f>IF($AI591=1,SUMPRODUCT(--($AM$2:$AM$7001&lt;$AM591))+1,"")</f>
        <v/>
      </c>
      <c r="AK591">
        <f>IF($C591="","",IF(OR($P591=TRUE(),$P591="TRUE"),1,0))</f>
        <v/>
      </c>
      <c r="AL591">
        <f>IF($C591="","",IF(AND($V591="Yes",SUMPRODUCT((LEN(Settings!$F$6:$F$13)&gt;0)*ISNUMBER(SEARCH(Settings!$F$6:$F$13,$O591)))=0),1,0))</f>
        <v/>
      </c>
      <c r="AM591">
        <f>IF($AI591=1,IFERROR(IF(VALUE($C591)&lt;100000000,VALUE($C591),1000000000),IFERROR(IF(VALUE(MID($C591,2,20))&lt;100000000,VALUE(MID($C591,2,20)),1000000000),1000000000))+ROW()/100000,"")</f>
        <v/>
      </c>
    </row>
    <row r="592">
      <c r="E592" s="14" t="n"/>
      <c r="M592" s="8">
        <f>IF($C592="","",L592*T592/100)</f>
        <v/>
      </c>
      <c r="S592" s="8" t="n"/>
      <c r="T592" s="8" t="n"/>
      <c r="W592">
        <f>IF($C592="","",IF($AL592=1,0,IF($AK592=1,Settings!$C$6,Settings!$C$7))*100)</f>
        <v/>
      </c>
      <c r="X592" s="8">
        <f>IF($C592="","",T592*W592/100)</f>
        <v/>
      </c>
      <c r="Y592" s="8">
        <f>IF($C592="","",T592-X592)</f>
        <v/>
      </c>
      <c r="Z592" s="8">
        <f>IF($C592="","",Y592-M592)</f>
        <v/>
      </c>
      <c r="AD592" s="8" t="n"/>
      <c r="AG592" s="14" t="n"/>
      <c r="AI592">
        <f>IF($C592="","",IF(COUNTIF($C$2:$C592,$C592)=1,1,0))</f>
        <v/>
      </c>
      <c r="AJ592">
        <f>IF($AI592=1,SUMPRODUCT(--($AM$2:$AM$7001&lt;$AM592))+1,"")</f>
        <v/>
      </c>
      <c r="AK592">
        <f>IF($C592="","",IF(OR($P592=TRUE(),$P592="TRUE"),1,0))</f>
        <v/>
      </c>
      <c r="AL592">
        <f>IF($C592="","",IF(AND($V592="Yes",SUMPRODUCT((LEN(Settings!$F$6:$F$13)&gt;0)*ISNUMBER(SEARCH(Settings!$F$6:$F$13,$O592)))=0),1,0))</f>
        <v/>
      </c>
      <c r="AM592">
        <f>IF($AI592=1,IFERROR(IF(VALUE($C592)&lt;100000000,VALUE($C592),1000000000),IFERROR(IF(VALUE(MID($C592,2,20))&lt;100000000,VALUE(MID($C592,2,20)),1000000000),1000000000))+ROW()/100000,"")</f>
        <v/>
      </c>
    </row>
    <row r="593">
      <c r="E593" s="14" t="n"/>
      <c r="M593" s="8">
        <f>IF($C593="","",L593*T593/100)</f>
        <v/>
      </c>
      <c r="S593" s="8" t="n"/>
      <c r="T593" s="8" t="n"/>
      <c r="W593">
        <f>IF($C593="","",IF($AL593=1,0,IF($AK593=1,Settings!$C$6,Settings!$C$7))*100)</f>
        <v/>
      </c>
      <c r="X593" s="8">
        <f>IF($C593="","",T593*W593/100)</f>
        <v/>
      </c>
      <c r="Y593" s="8">
        <f>IF($C593="","",T593-X593)</f>
        <v/>
      </c>
      <c r="Z593" s="8">
        <f>IF($C593="","",Y593-M593)</f>
        <v/>
      </c>
      <c r="AD593" s="8" t="n"/>
      <c r="AG593" s="14" t="n"/>
      <c r="AI593">
        <f>IF($C593="","",IF(COUNTIF($C$2:$C593,$C593)=1,1,0))</f>
        <v/>
      </c>
      <c r="AJ593">
        <f>IF($AI593=1,SUMPRODUCT(--($AM$2:$AM$7001&lt;$AM593))+1,"")</f>
        <v/>
      </c>
      <c r="AK593">
        <f>IF($C593="","",IF(OR($P593=TRUE(),$P593="TRUE"),1,0))</f>
        <v/>
      </c>
      <c r="AL593">
        <f>IF($C593="","",IF(AND($V593="Yes",SUMPRODUCT((LEN(Settings!$F$6:$F$13)&gt;0)*ISNUMBER(SEARCH(Settings!$F$6:$F$13,$O593)))=0),1,0))</f>
        <v/>
      </c>
      <c r="AM593">
        <f>IF($AI593=1,IFERROR(IF(VALUE($C593)&lt;100000000,VALUE($C593),1000000000),IFERROR(IF(VALUE(MID($C593,2,20))&lt;100000000,VALUE(MID($C593,2,20)),1000000000),1000000000))+ROW()/100000,"")</f>
        <v/>
      </c>
    </row>
    <row r="594">
      <c r="E594" s="14" t="n"/>
      <c r="M594" s="8">
        <f>IF($C594="","",L594*T594/100)</f>
        <v/>
      </c>
      <c r="S594" s="8" t="n"/>
      <c r="T594" s="8" t="n"/>
      <c r="W594">
        <f>IF($C594="","",IF($AL594=1,0,IF($AK594=1,Settings!$C$6,Settings!$C$7))*100)</f>
        <v/>
      </c>
      <c r="X594" s="8">
        <f>IF($C594="","",T594*W594/100)</f>
        <v/>
      </c>
      <c r="Y594" s="8">
        <f>IF($C594="","",T594-X594)</f>
        <v/>
      </c>
      <c r="Z594" s="8">
        <f>IF($C594="","",Y594-M594)</f>
        <v/>
      </c>
      <c r="AD594" s="8" t="n"/>
      <c r="AG594" s="14" t="n"/>
      <c r="AI594">
        <f>IF($C594="","",IF(COUNTIF($C$2:$C594,$C594)=1,1,0))</f>
        <v/>
      </c>
      <c r="AJ594">
        <f>IF($AI594=1,SUMPRODUCT(--($AM$2:$AM$7001&lt;$AM594))+1,"")</f>
        <v/>
      </c>
      <c r="AK594">
        <f>IF($C594="","",IF(OR($P594=TRUE(),$P594="TRUE"),1,0))</f>
        <v/>
      </c>
      <c r="AL594">
        <f>IF($C594="","",IF(AND($V594="Yes",SUMPRODUCT((LEN(Settings!$F$6:$F$13)&gt;0)*ISNUMBER(SEARCH(Settings!$F$6:$F$13,$O594)))=0),1,0))</f>
        <v/>
      </c>
      <c r="AM594">
        <f>IF($AI594=1,IFERROR(IF(VALUE($C594)&lt;100000000,VALUE($C594),1000000000),IFERROR(IF(VALUE(MID($C594,2,20))&lt;100000000,VALUE(MID($C594,2,20)),1000000000),1000000000))+ROW()/100000,"")</f>
        <v/>
      </c>
    </row>
    <row r="595">
      <c r="E595" s="14" t="n"/>
      <c r="M595" s="8">
        <f>IF($C595="","",L595*T595/100)</f>
        <v/>
      </c>
      <c r="S595" s="8" t="n"/>
      <c r="T595" s="8" t="n"/>
      <c r="W595">
        <f>IF($C595="","",IF($AL595=1,0,IF($AK595=1,Settings!$C$6,Settings!$C$7))*100)</f>
        <v/>
      </c>
      <c r="X595" s="8">
        <f>IF($C595="","",T595*W595/100)</f>
        <v/>
      </c>
      <c r="Y595" s="8">
        <f>IF($C595="","",T595-X595)</f>
        <v/>
      </c>
      <c r="Z595" s="8">
        <f>IF($C595="","",Y595-M595)</f>
        <v/>
      </c>
      <c r="AD595" s="8" t="n"/>
      <c r="AG595" s="14" t="n"/>
      <c r="AI595">
        <f>IF($C595="","",IF(COUNTIF($C$2:$C595,$C595)=1,1,0))</f>
        <v/>
      </c>
      <c r="AJ595">
        <f>IF($AI595=1,SUMPRODUCT(--($AM$2:$AM$7001&lt;$AM595))+1,"")</f>
        <v/>
      </c>
      <c r="AK595">
        <f>IF($C595="","",IF(OR($P595=TRUE(),$P595="TRUE"),1,0))</f>
        <v/>
      </c>
      <c r="AL595">
        <f>IF($C595="","",IF(AND($V595="Yes",SUMPRODUCT((LEN(Settings!$F$6:$F$13)&gt;0)*ISNUMBER(SEARCH(Settings!$F$6:$F$13,$O595)))=0),1,0))</f>
        <v/>
      </c>
      <c r="AM595">
        <f>IF($AI595=1,IFERROR(IF(VALUE($C595)&lt;100000000,VALUE($C595),1000000000),IFERROR(IF(VALUE(MID($C595,2,20))&lt;100000000,VALUE(MID($C595,2,20)),1000000000),1000000000))+ROW()/100000,"")</f>
        <v/>
      </c>
    </row>
    <row r="596">
      <c r="E596" s="14" t="n"/>
      <c r="M596" s="8">
        <f>IF($C596="","",L596*T596/100)</f>
        <v/>
      </c>
      <c r="S596" s="8" t="n"/>
      <c r="T596" s="8" t="n"/>
      <c r="W596">
        <f>IF($C596="","",IF($AL596=1,0,IF($AK596=1,Settings!$C$6,Settings!$C$7))*100)</f>
        <v/>
      </c>
      <c r="X596" s="8">
        <f>IF($C596="","",T596*W596/100)</f>
        <v/>
      </c>
      <c r="Y596" s="8">
        <f>IF($C596="","",T596-X596)</f>
        <v/>
      </c>
      <c r="Z596" s="8">
        <f>IF($C596="","",Y596-M596)</f>
        <v/>
      </c>
      <c r="AD596" s="8" t="n"/>
      <c r="AG596" s="14" t="n"/>
      <c r="AI596">
        <f>IF($C596="","",IF(COUNTIF($C$2:$C596,$C596)=1,1,0))</f>
        <v/>
      </c>
      <c r="AJ596">
        <f>IF($AI596=1,SUMPRODUCT(--($AM$2:$AM$7001&lt;$AM596))+1,"")</f>
        <v/>
      </c>
      <c r="AK596">
        <f>IF($C596="","",IF(OR($P596=TRUE(),$P596="TRUE"),1,0))</f>
        <v/>
      </c>
      <c r="AL596">
        <f>IF($C596="","",IF(AND($V596="Yes",SUMPRODUCT((LEN(Settings!$F$6:$F$13)&gt;0)*ISNUMBER(SEARCH(Settings!$F$6:$F$13,$O596)))=0),1,0))</f>
        <v/>
      </c>
      <c r="AM596">
        <f>IF($AI596=1,IFERROR(IF(VALUE($C596)&lt;100000000,VALUE($C596),1000000000),IFERROR(IF(VALUE(MID($C596,2,20))&lt;100000000,VALUE(MID($C596,2,20)),1000000000),1000000000))+ROW()/100000,"")</f>
        <v/>
      </c>
    </row>
    <row r="597">
      <c r="E597" s="14" t="n"/>
      <c r="M597" s="8">
        <f>IF($C597="","",L597*T597/100)</f>
        <v/>
      </c>
      <c r="S597" s="8" t="n"/>
      <c r="T597" s="8" t="n"/>
      <c r="W597">
        <f>IF($C597="","",IF($AL597=1,0,IF($AK597=1,Settings!$C$6,Settings!$C$7))*100)</f>
        <v/>
      </c>
      <c r="X597" s="8">
        <f>IF($C597="","",T597*W597/100)</f>
        <v/>
      </c>
      <c r="Y597" s="8">
        <f>IF($C597="","",T597-X597)</f>
        <v/>
      </c>
      <c r="Z597" s="8">
        <f>IF($C597="","",Y597-M597)</f>
        <v/>
      </c>
      <c r="AD597" s="8" t="n"/>
      <c r="AG597" s="14" t="n"/>
      <c r="AI597">
        <f>IF($C597="","",IF(COUNTIF($C$2:$C597,$C597)=1,1,0))</f>
        <v/>
      </c>
      <c r="AJ597">
        <f>IF($AI597=1,SUMPRODUCT(--($AM$2:$AM$7001&lt;$AM597))+1,"")</f>
        <v/>
      </c>
      <c r="AK597">
        <f>IF($C597="","",IF(OR($P597=TRUE(),$P597="TRUE"),1,0))</f>
        <v/>
      </c>
      <c r="AL597">
        <f>IF($C597="","",IF(AND($V597="Yes",SUMPRODUCT((LEN(Settings!$F$6:$F$13)&gt;0)*ISNUMBER(SEARCH(Settings!$F$6:$F$13,$O597)))=0),1,0))</f>
        <v/>
      </c>
      <c r="AM597">
        <f>IF($AI597=1,IFERROR(IF(VALUE($C597)&lt;100000000,VALUE($C597),1000000000),IFERROR(IF(VALUE(MID($C597,2,20))&lt;100000000,VALUE(MID($C597,2,20)),1000000000),1000000000))+ROW()/100000,"")</f>
        <v/>
      </c>
    </row>
    <row r="598">
      <c r="E598" s="14" t="n"/>
      <c r="M598" s="8">
        <f>IF($C598="","",L598*T598/100)</f>
        <v/>
      </c>
      <c r="S598" s="8" t="n"/>
      <c r="T598" s="8" t="n"/>
      <c r="W598">
        <f>IF($C598="","",IF($AL598=1,0,IF($AK598=1,Settings!$C$6,Settings!$C$7))*100)</f>
        <v/>
      </c>
      <c r="X598" s="8">
        <f>IF($C598="","",T598*W598/100)</f>
        <v/>
      </c>
      <c r="Y598" s="8">
        <f>IF($C598="","",T598-X598)</f>
        <v/>
      </c>
      <c r="Z598" s="8">
        <f>IF($C598="","",Y598-M598)</f>
        <v/>
      </c>
      <c r="AD598" s="8" t="n"/>
      <c r="AG598" s="14" t="n"/>
      <c r="AI598">
        <f>IF($C598="","",IF(COUNTIF($C$2:$C598,$C598)=1,1,0))</f>
        <v/>
      </c>
      <c r="AJ598">
        <f>IF($AI598=1,SUMPRODUCT(--($AM$2:$AM$7001&lt;$AM598))+1,"")</f>
        <v/>
      </c>
      <c r="AK598">
        <f>IF($C598="","",IF(OR($P598=TRUE(),$P598="TRUE"),1,0))</f>
        <v/>
      </c>
      <c r="AL598">
        <f>IF($C598="","",IF(AND($V598="Yes",SUMPRODUCT((LEN(Settings!$F$6:$F$13)&gt;0)*ISNUMBER(SEARCH(Settings!$F$6:$F$13,$O598)))=0),1,0))</f>
        <v/>
      </c>
      <c r="AM598">
        <f>IF($AI598=1,IFERROR(IF(VALUE($C598)&lt;100000000,VALUE($C598),1000000000),IFERROR(IF(VALUE(MID($C598,2,20))&lt;100000000,VALUE(MID($C598,2,20)),1000000000),1000000000))+ROW()/100000,"")</f>
        <v/>
      </c>
    </row>
    <row r="599">
      <c r="E599" s="14" t="n"/>
      <c r="M599" s="8">
        <f>IF($C599="","",L599*T599/100)</f>
        <v/>
      </c>
      <c r="S599" s="8" t="n"/>
      <c r="T599" s="8" t="n"/>
      <c r="W599">
        <f>IF($C599="","",IF($AL599=1,0,IF($AK599=1,Settings!$C$6,Settings!$C$7))*100)</f>
        <v/>
      </c>
      <c r="X599" s="8">
        <f>IF($C599="","",T599*W599/100)</f>
        <v/>
      </c>
      <c r="Y599" s="8">
        <f>IF($C599="","",T599-X599)</f>
        <v/>
      </c>
      <c r="Z599" s="8">
        <f>IF($C599="","",Y599-M599)</f>
        <v/>
      </c>
      <c r="AD599" s="8" t="n"/>
      <c r="AG599" s="14" t="n"/>
      <c r="AI599">
        <f>IF($C599="","",IF(COUNTIF($C$2:$C599,$C599)=1,1,0))</f>
        <v/>
      </c>
      <c r="AJ599">
        <f>IF($AI599=1,SUMPRODUCT(--($AM$2:$AM$7001&lt;$AM599))+1,"")</f>
        <v/>
      </c>
      <c r="AK599">
        <f>IF($C599="","",IF(OR($P599=TRUE(),$P599="TRUE"),1,0))</f>
        <v/>
      </c>
      <c r="AL599">
        <f>IF($C599="","",IF(AND($V599="Yes",SUMPRODUCT((LEN(Settings!$F$6:$F$13)&gt;0)*ISNUMBER(SEARCH(Settings!$F$6:$F$13,$O599)))=0),1,0))</f>
        <v/>
      </c>
      <c r="AM599">
        <f>IF($AI599=1,IFERROR(IF(VALUE($C599)&lt;100000000,VALUE($C599),1000000000),IFERROR(IF(VALUE(MID($C599,2,20))&lt;100000000,VALUE(MID($C599,2,20)),1000000000),1000000000))+ROW()/100000,"")</f>
        <v/>
      </c>
    </row>
    <row r="600">
      <c r="E600" s="14" t="n"/>
      <c r="M600" s="8">
        <f>IF($C600="","",L600*T600/100)</f>
        <v/>
      </c>
      <c r="S600" s="8" t="n"/>
      <c r="T600" s="8" t="n"/>
      <c r="W600">
        <f>IF($C600="","",IF($AL600=1,0,IF($AK600=1,Settings!$C$6,Settings!$C$7))*100)</f>
        <v/>
      </c>
      <c r="X600" s="8">
        <f>IF($C600="","",T600*W600/100)</f>
        <v/>
      </c>
      <c r="Y600" s="8">
        <f>IF($C600="","",T600-X600)</f>
        <v/>
      </c>
      <c r="Z600" s="8">
        <f>IF($C600="","",Y600-M600)</f>
        <v/>
      </c>
      <c r="AD600" s="8" t="n"/>
      <c r="AG600" s="14" t="n"/>
      <c r="AI600">
        <f>IF($C600="","",IF(COUNTIF($C$2:$C600,$C600)=1,1,0))</f>
        <v/>
      </c>
      <c r="AJ600">
        <f>IF($AI600=1,SUMPRODUCT(--($AM$2:$AM$7001&lt;$AM600))+1,"")</f>
        <v/>
      </c>
      <c r="AK600">
        <f>IF($C600="","",IF(OR($P600=TRUE(),$P600="TRUE"),1,0))</f>
        <v/>
      </c>
      <c r="AL600">
        <f>IF($C600="","",IF(AND($V600="Yes",SUMPRODUCT((LEN(Settings!$F$6:$F$13)&gt;0)*ISNUMBER(SEARCH(Settings!$F$6:$F$13,$O600)))=0),1,0))</f>
        <v/>
      </c>
      <c r="AM600">
        <f>IF($AI600=1,IFERROR(IF(VALUE($C600)&lt;100000000,VALUE($C600),1000000000),IFERROR(IF(VALUE(MID($C600,2,20))&lt;100000000,VALUE(MID($C600,2,20)),1000000000),1000000000))+ROW()/100000,"")</f>
        <v/>
      </c>
    </row>
    <row r="601">
      <c r="E601" s="14" t="n"/>
      <c r="M601" s="8">
        <f>IF($C601="","",L601*T601/100)</f>
        <v/>
      </c>
      <c r="S601" s="8" t="n"/>
      <c r="T601" s="8" t="n"/>
      <c r="W601">
        <f>IF($C601="","",IF($AL601=1,0,IF($AK601=1,Settings!$C$6,Settings!$C$7))*100)</f>
        <v/>
      </c>
      <c r="X601" s="8">
        <f>IF($C601="","",T601*W601/100)</f>
        <v/>
      </c>
      <c r="Y601" s="8">
        <f>IF($C601="","",T601-X601)</f>
        <v/>
      </c>
      <c r="Z601" s="8">
        <f>IF($C601="","",Y601-M601)</f>
        <v/>
      </c>
      <c r="AD601" s="8" t="n"/>
      <c r="AG601" s="14" t="n"/>
      <c r="AI601">
        <f>IF($C601="","",IF(COUNTIF($C$2:$C601,$C601)=1,1,0))</f>
        <v/>
      </c>
      <c r="AJ601">
        <f>IF($AI601=1,SUMPRODUCT(--($AM$2:$AM$7001&lt;$AM601))+1,"")</f>
        <v/>
      </c>
      <c r="AK601">
        <f>IF($C601="","",IF(OR($P601=TRUE(),$P601="TRUE"),1,0))</f>
        <v/>
      </c>
      <c r="AL601">
        <f>IF($C601="","",IF(AND($V601="Yes",SUMPRODUCT((LEN(Settings!$F$6:$F$13)&gt;0)*ISNUMBER(SEARCH(Settings!$F$6:$F$13,$O601)))=0),1,0))</f>
        <v/>
      </c>
      <c r="AM601">
        <f>IF($AI601=1,IFERROR(IF(VALUE($C601)&lt;100000000,VALUE($C601),1000000000),IFERROR(IF(VALUE(MID($C601,2,20))&lt;100000000,VALUE(MID($C601,2,20)),1000000000),1000000000))+ROW()/100000,"")</f>
        <v/>
      </c>
    </row>
    <row r="602">
      <c r="E602" s="14" t="n"/>
      <c r="M602" s="8">
        <f>IF($C602="","",L602*T602/100)</f>
        <v/>
      </c>
      <c r="S602" s="8" t="n"/>
      <c r="T602" s="8" t="n"/>
      <c r="W602">
        <f>IF($C602="","",IF($AL602=1,0,IF($AK602=1,Settings!$C$6,Settings!$C$7))*100)</f>
        <v/>
      </c>
      <c r="X602" s="8">
        <f>IF($C602="","",T602*W602/100)</f>
        <v/>
      </c>
      <c r="Y602" s="8">
        <f>IF($C602="","",T602-X602)</f>
        <v/>
      </c>
      <c r="Z602" s="8">
        <f>IF($C602="","",Y602-M602)</f>
        <v/>
      </c>
      <c r="AD602" s="8" t="n"/>
      <c r="AG602" s="14" t="n"/>
      <c r="AI602">
        <f>IF($C602="","",IF(COUNTIF($C$2:$C602,$C602)=1,1,0))</f>
        <v/>
      </c>
      <c r="AJ602">
        <f>IF($AI602=1,SUMPRODUCT(--($AM$2:$AM$7001&lt;$AM602))+1,"")</f>
        <v/>
      </c>
      <c r="AK602">
        <f>IF($C602="","",IF(OR($P602=TRUE(),$P602="TRUE"),1,0))</f>
        <v/>
      </c>
      <c r="AL602">
        <f>IF($C602="","",IF(AND($V602="Yes",SUMPRODUCT((LEN(Settings!$F$6:$F$13)&gt;0)*ISNUMBER(SEARCH(Settings!$F$6:$F$13,$O602)))=0),1,0))</f>
        <v/>
      </c>
      <c r="AM602">
        <f>IF($AI602=1,IFERROR(IF(VALUE($C602)&lt;100000000,VALUE($C602),1000000000),IFERROR(IF(VALUE(MID($C602,2,20))&lt;100000000,VALUE(MID($C602,2,20)),1000000000),1000000000))+ROW()/100000,"")</f>
        <v/>
      </c>
    </row>
    <row r="603">
      <c r="E603" s="14" t="n"/>
      <c r="M603" s="8">
        <f>IF($C603="","",L603*T603/100)</f>
        <v/>
      </c>
      <c r="S603" s="8" t="n"/>
      <c r="T603" s="8" t="n"/>
      <c r="W603">
        <f>IF($C603="","",IF($AL603=1,0,IF($AK603=1,Settings!$C$6,Settings!$C$7))*100)</f>
        <v/>
      </c>
      <c r="X603" s="8">
        <f>IF($C603="","",T603*W603/100)</f>
        <v/>
      </c>
      <c r="Y603" s="8">
        <f>IF($C603="","",T603-X603)</f>
        <v/>
      </c>
      <c r="Z603" s="8">
        <f>IF($C603="","",Y603-M603)</f>
        <v/>
      </c>
      <c r="AD603" s="8" t="n"/>
      <c r="AG603" s="14" t="n"/>
      <c r="AI603">
        <f>IF($C603="","",IF(COUNTIF($C$2:$C603,$C603)=1,1,0))</f>
        <v/>
      </c>
      <c r="AJ603">
        <f>IF($AI603=1,SUMPRODUCT(--($AM$2:$AM$7001&lt;$AM603))+1,"")</f>
        <v/>
      </c>
      <c r="AK603">
        <f>IF($C603="","",IF(OR($P603=TRUE(),$P603="TRUE"),1,0))</f>
        <v/>
      </c>
      <c r="AL603">
        <f>IF($C603="","",IF(AND($V603="Yes",SUMPRODUCT((LEN(Settings!$F$6:$F$13)&gt;0)*ISNUMBER(SEARCH(Settings!$F$6:$F$13,$O603)))=0),1,0))</f>
        <v/>
      </c>
      <c r="AM603">
        <f>IF($AI603=1,IFERROR(IF(VALUE($C603)&lt;100000000,VALUE($C603),1000000000),IFERROR(IF(VALUE(MID($C603,2,20))&lt;100000000,VALUE(MID($C603,2,20)),1000000000),1000000000))+ROW()/100000,"")</f>
        <v/>
      </c>
    </row>
    <row r="604">
      <c r="E604" s="14" t="n"/>
      <c r="M604" s="8">
        <f>IF($C604="","",L604*T604/100)</f>
        <v/>
      </c>
      <c r="S604" s="8" t="n"/>
      <c r="T604" s="8" t="n"/>
      <c r="W604">
        <f>IF($C604="","",IF($AL604=1,0,IF($AK604=1,Settings!$C$6,Settings!$C$7))*100)</f>
        <v/>
      </c>
      <c r="X604" s="8">
        <f>IF($C604="","",T604*W604/100)</f>
        <v/>
      </c>
      <c r="Y604" s="8">
        <f>IF($C604="","",T604-X604)</f>
        <v/>
      </c>
      <c r="Z604" s="8">
        <f>IF($C604="","",Y604-M604)</f>
        <v/>
      </c>
      <c r="AD604" s="8" t="n"/>
      <c r="AG604" s="14" t="n"/>
      <c r="AI604">
        <f>IF($C604="","",IF(COUNTIF($C$2:$C604,$C604)=1,1,0))</f>
        <v/>
      </c>
      <c r="AJ604">
        <f>IF($AI604=1,SUMPRODUCT(--($AM$2:$AM$7001&lt;$AM604))+1,"")</f>
        <v/>
      </c>
      <c r="AK604">
        <f>IF($C604="","",IF(OR($P604=TRUE(),$P604="TRUE"),1,0))</f>
        <v/>
      </c>
      <c r="AL604">
        <f>IF($C604="","",IF(AND($V604="Yes",SUMPRODUCT((LEN(Settings!$F$6:$F$13)&gt;0)*ISNUMBER(SEARCH(Settings!$F$6:$F$13,$O604)))=0),1,0))</f>
        <v/>
      </c>
      <c r="AM604">
        <f>IF($AI604=1,IFERROR(IF(VALUE($C604)&lt;100000000,VALUE($C604),1000000000),IFERROR(IF(VALUE(MID($C604,2,20))&lt;100000000,VALUE(MID($C604,2,20)),1000000000),1000000000))+ROW()/100000,"")</f>
        <v/>
      </c>
    </row>
    <row r="605">
      <c r="E605" s="14" t="n"/>
      <c r="M605" s="8">
        <f>IF($C605="","",L605*T605/100)</f>
        <v/>
      </c>
      <c r="S605" s="8" t="n"/>
      <c r="T605" s="8" t="n"/>
      <c r="W605">
        <f>IF($C605="","",IF($AL605=1,0,IF($AK605=1,Settings!$C$6,Settings!$C$7))*100)</f>
        <v/>
      </c>
      <c r="X605" s="8">
        <f>IF($C605="","",T605*W605/100)</f>
        <v/>
      </c>
      <c r="Y605" s="8">
        <f>IF($C605="","",T605-X605)</f>
        <v/>
      </c>
      <c r="Z605" s="8">
        <f>IF($C605="","",Y605-M605)</f>
        <v/>
      </c>
      <c r="AD605" s="8" t="n"/>
      <c r="AG605" s="14" t="n"/>
      <c r="AI605">
        <f>IF($C605="","",IF(COUNTIF($C$2:$C605,$C605)=1,1,0))</f>
        <v/>
      </c>
      <c r="AJ605">
        <f>IF($AI605=1,SUMPRODUCT(--($AM$2:$AM$7001&lt;$AM605))+1,"")</f>
        <v/>
      </c>
      <c r="AK605">
        <f>IF($C605="","",IF(OR($P605=TRUE(),$P605="TRUE"),1,0))</f>
        <v/>
      </c>
      <c r="AL605">
        <f>IF($C605="","",IF(AND($V605="Yes",SUMPRODUCT((LEN(Settings!$F$6:$F$13)&gt;0)*ISNUMBER(SEARCH(Settings!$F$6:$F$13,$O605)))=0),1,0))</f>
        <v/>
      </c>
      <c r="AM605">
        <f>IF($AI605=1,IFERROR(IF(VALUE($C605)&lt;100000000,VALUE($C605),1000000000),IFERROR(IF(VALUE(MID($C605,2,20))&lt;100000000,VALUE(MID($C605,2,20)),1000000000),1000000000))+ROW()/100000,"")</f>
        <v/>
      </c>
    </row>
    <row r="606">
      <c r="E606" s="14" t="n"/>
      <c r="M606" s="8">
        <f>IF($C606="","",L606*T606/100)</f>
        <v/>
      </c>
      <c r="S606" s="8" t="n"/>
      <c r="T606" s="8" t="n"/>
      <c r="W606">
        <f>IF($C606="","",IF($AL606=1,0,IF($AK606=1,Settings!$C$6,Settings!$C$7))*100)</f>
        <v/>
      </c>
      <c r="X606" s="8">
        <f>IF($C606="","",T606*W606/100)</f>
        <v/>
      </c>
      <c r="Y606" s="8">
        <f>IF($C606="","",T606-X606)</f>
        <v/>
      </c>
      <c r="Z606" s="8">
        <f>IF($C606="","",Y606-M606)</f>
        <v/>
      </c>
      <c r="AD606" s="8" t="n"/>
      <c r="AG606" s="14" t="n"/>
      <c r="AI606">
        <f>IF($C606="","",IF(COUNTIF($C$2:$C606,$C606)=1,1,0))</f>
        <v/>
      </c>
      <c r="AJ606">
        <f>IF($AI606=1,SUMPRODUCT(--($AM$2:$AM$7001&lt;$AM606))+1,"")</f>
        <v/>
      </c>
      <c r="AK606">
        <f>IF($C606="","",IF(OR($P606=TRUE(),$P606="TRUE"),1,0))</f>
        <v/>
      </c>
      <c r="AL606">
        <f>IF($C606="","",IF(AND($V606="Yes",SUMPRODUCT((LEN(Settings!$F$6:$F$13)&gt;0)*ISNUMBER(SEARCH(Settings!$F$6:$F$13,$O606)))=0),1,0))</f>
        <v/>
      </c>
      <c r="AM606">
        <f>IF($AI606=1,IFERROR(IF(VALUE($C606)&lt;100000000,VALUE($C606),1000000000),IFERROR(IF(VALUE(MID($C606,2,20))&lt;100000000,VALUE(MID($C606,2,20)),1000000000),1000000000))+ROW()/100000,"")</f>
        <v/>
      </c>
    </row>
    <row r="607">
      <c r="E607" s="14" t="n"/>
      <c r="M607" s="8">
        <f>IF($C607="","",L607*T607/100)</f>
        <v/>
      </c>
      <c r="S607" s="8" t="n"/>
      <c r="T607" s="8" t="n"/>
      <c r="W607">
        <f>IF($C607="","",IF($AL607=1,0,IF($AK607=1,Settings!$C$6,Settings!$C$7))*100)</f>
        <v/>
      </c>
      <c r="X607" s="8">
        <f>IF($C607="","",T607*W607/100)</f>
        <v/>
      </c>
      <c r="Y607" s="8">
        <f>IF($C607="","",T607-X607)</f>
        <v/>
      </c>
      <c r="Z607" s="8">
        <f>IF($C607="","",Y607-M607)</f>
        <v/>
      </c>
      <c r="AD607" s="8" t="n"/>
      <c r="AG607" s="14" t="n"/>
      <c r="AI607">
        <f>IF($C607="","",IF(COUNTIF($C$2:$C607,$C607)=1,1,0))</f>
        <v/>
      </c>
      <c r="AJ607">
        <f>IF($AI607=1,SUMPRODUCT(--($AM$2:$AM$7001&lt;$AM607))+1,"")</f>
        <v/>
      </c>
      <c r="AK607">
        <f>IF($C607="","",IF(OR($P607=TRUE(),$P607="TRUE"),1,0))</f>
        <v/>
      </c>
      <c r="AL607">
        <f>IF($C607="","",IF(AND($V607="Yes",SUMPRODUCT((LEN(Settings!$F$6:$F$13)&gt;0)*ISNUMBER(SEARCH(Settings!$F$6:$F$13,$O607)))=0),1,0))</f>
        <v/>
      </c>
      <c r="AM607">
        <f>IF($AI607=1,IFERROR(IF(VALUE($C607)&lt;100000000,VALUE($C607),1000000000),IFERROR(IF(VALUE(MID($C607,2,20))&lt;100000000,VALUE(MID($C607,2,20)),1000000000),1000000000))+ROW()/100000,"")</f>
        <v/>
      </c>
    </row>
    <row r="608">
      <c r="E608" s="14" t="n"/>
      <c r="M608" s="8">
        <f>IF($C608="","",L608*T608/100)</f>
        <v/>
      </c>
      <c r="S608" s="8" t="n"/>
      <c r="T608" s="8" t="n"/>
      <c r="W608">
        <f>IF($C608="","",IF($AL608=1,0,IF($AK608=1,Settings!$C$6,Settings!$C$7))*100)</f>
        <v/>
      </c>
      <c r="X608" s="8">
        <f>IF($C608="","",T608*W608/100)</f>
        <v/>
      </c>
      <c r="Y608" s="8">
        <f>IF($C608="","",T608-X608)</f>
        <v/>
      </c>
      <c r="Z608" s="8">
        <f>IF($C608="","",Y608-M608)</f>
        <v/>
      </c>
      <c r="AD608" s="8" t="n"/>
      <c r="AG608" s="14" t="n"/>
      <c r="AI608">
        <f>IF($C608="","",IF(COUNTIF($C$2:$C608,$C608)=1,1,0))</f>
        <v/>
      </c>
      <c r="AJ608">
        <f>IF($AI608=1,SUMPRODUCT(--($AM$2:$AM$7001&lt;$AM608))+1,"")</f>
        <v/>
      </c>
      <c r="AK608">
        <f>IF($C608="","",IF(OR($P608=TRUE(),$P608="TRUE"),1,0))</f>
        <v/>
      </c>
      <c r="AL608">
        <f>IF($C608="","",IF(AND($V608="Yes",SUMPRODUCT((LEN(Settings!$F$6:$F$13)&gt;0)*ISNUMBER(SEARCH(Settings!$F$6:$F$13,$O608)))=0),1,0))</f>
        <v/>
      </c>
      <c r="AM608">
        <f>IF($AI608=1,IFERROR(IF(VALUE($C608)&lt;100000000,VALUE($C608),1000000000),IFERROR(IF(VALUE(MID($C608,2,20))&lt;100000000,VALUE(MID($C608,2,20)),1000000000),1000000000))+ROW()/100000,"")</f>
        <v/>
      </c>
    </row>
    <row r="609">
      <c r="E609" s="14" t="n"/>
      <c r="M609" s="8">
        <f>IF($C609="","",L609*T609/100)</f>
        <v/>
      </c>
      <c r="S609" s="8" t="n"/>
      <c r="T609" s="8" t="n"/>
      <c r="W609">
        <f>IF($C609="","",IF($AL609=1,0,IF($AK609=1,Settings!$C$6,Settings!$C$7))*100)</f>
        <v/>
      </c>
      <c r="X609" s="8">
        <f>IF($C609="","",T609*W609/100)</f>
        <v/>
      </c>
      <c r="Y609" s="8">
        <f>IF($C609="","",T609-X609)</f>
        <v/>
      </c>
      <c r="Z609" s="8">
        <f>IF($C609="","",Y609-M609)</f>
        <v/>
      </c>
      <c r="AD609" s="8" t="n"/>
      <c r="AG609" s="14" t="n"/>
      <c r="AI609">
        <f>IF($C609="","",IF(COUNTIF($C$2:$C609,$C609)=1,1,0))</f>
        <v/>
      </c>
      <c r="AJ609">
        <f>IF($AI609=1,SUMPRODUCT(--($AM$2:$AM$7001&lt;$AM609))+1,"")</f>
        <v/>
      </c>
      <c r="AK609">
        <f>IF($C609="","",IF(OR($P609=TRUE(),$P609="TRUE"),1,0))</f>
        <v/>
      </c>
      <c r="AL609">
        <f>IF($C609="","",IF(AND($V609="Yes",SUMPRODUCT((LEN(Settings!$F$6:$F$13)&gt;0)*ISNUMBER(SEARCH(Settings!$F$6:$F$13,$O609)))=0),1,0))</f>
        <v/>
      </c>
      <c r="AM609">
        <f>IF($AI609=1,IFERROR(IF(VALUE($C609)&lt;100000000,VALUE($C609),1000000000),IFERROR(IF(VALUE(MID($C609,2,20))&lt;100000000,VALUE(MID($C609,2,20)),1000000000),1000000000))+ROW()/100000,"")</f>
        <v/>
      </c>
    </row>
    <row r="610">
      <c r="E610" s="14" t="n"/>
      <c r="M610" s="8">
        <f>IF($C610="","",L610*T610/100)</f>
        <v/>
      </c>
      <c r="S610" s="8" t="n"/>
      <c r="T610" s="8" t="n"/>
      <c r="W610">
        <f>IF($C610="","",IF($AL610=1,0,IF($AK610=1,Settings!$C$6,Settings!$C$7))*100)</f>
        <v/>
      </c>
      <c r="X610" s="8">
        <f>IF($C610="","",T610*W610/100)</f>
        <v/>
      </c>
      <c r="Y610" s="8">
        <f>IF($C610="","",T610-X610)</f>
        <v/>
      </c>
      <c r="Z610" s="8">
        <f>IF($C610="","",Y610-M610)</f>
        <v/>
      </c>
      <c r="AD610" s="8" t="n"/>
      <c r="AG610" s="14" t="n"/>
      <c r="AI610">
        <f>IF($C610="","",IF(COUNTIF($C$2:$C610,$C610)=1,1,0))</f>
        <v/>
      </c>
      <c r="AJ610">
        <f>IF($AI610=1,SUMPRODUCT(--($AM$2:$AM$7001&lt;$AM610))+1,"")</f>
        <v/>
      </c>
      <c r="AK610">
        <f>IF($C610="","",IF(OR($P610=TRUE(),$P610="TRUE"),1,0))</f>
        <v/>
      </c>
      <c r="AL610">
        <f>IF($C610="","",IF(AND($V610="Yes",SUMPRODUCT((LEN(Settings!$F$6:$F$13)&gt;0)*ISNUMBER(SEARCH(Settings!$F$6:$F$13,$O610)))=0),1,0))</f>
        <v/>
      </c>
      <c r="AM610">
        <f>IF($AI610=1,IFERROR(IF(VALUE($C610)&lt;100000000,VALUE($C610),1000000000),IFERROR(IF(VALUE(MID($C610,2,20))&lt;100000000,VALUE(MID($C610,2,20)),1000000000),1000000000))+ROW()/100000,"")</f>
        <v/>
      </c>
    </row>
    <row r="611">
      <c r="E611" s="14" t="n"/>
      <c r="M611" s="8">
        <f>IF($C611="","",L611*T611/100)</f>
        <v/>
      </c>
      <c r="S611" s="8" t="n"/>
      <c r="T611" s="8" t="n"/>
      <c r="W611">
        <f>IF($C611="","",IF($AL611=1,0,IF($AK611=1,Settings!$C$6,Settings!$C$7))*100)</f>
        <v/>
      </c>
      <c r="X611" s="8">
        <f>IF($C611="","",T611*W611/100)</f>
        <v/>
      </c>
      <c r="Y611" s="8">
        <f>IF($C611="","",T611-X611)</f>
        <v/>
      </c>
      <c r="Z611" s="8">
        <f>IF($C611="","",Y611-M611)</f>
        <v/>
      </c>
      <c r="AD611" s="8" t="n"/>
      <c r="AG611" s="14" t="n"/>
      <c r="AI611">
        <f>IF($C611="","",IF(COUNTIF($C$2:$C611,$C611)=1,1,0))</f>
        <v/>
      </c>
      <c r="AJ611">
        <f>IF($AI611=1,SUMPRODUCT(--($AM$2:$AM$7001&lt;$AM611))+1,"")</f>
        <v/>
      </c>
      <c r="AK611">
        <f>IF($C611="","",IF(OR($P611=TRUE(),$P611="TRUE"),1,0))</f>
        <v/>
      </c>
      <c r="AL611">
        <f>IF($C611="","",IF(AND($V611="Yes",SUMPRODUCT((LEN(Settings!$F$6:$F$13)&gt;0)*ISNUMBER(SEARCH(Settings!$F$6:$F$13,$O611)))=0),1,0))</f>
        <v/>
      </c>
      <c r="AM611">
        <f>IF($AI611=1,IFERROR(IF(VALUE($C611)&lt;100000000,VALUE($C611),1000000000),IFERROR(IF(VALUE(MID($C611,2,20))&lt;100000000,VALUE(MID($C611,2,20)),1000000000),1000000000))+ROW()/100000,"")</f>
        <v/>
      </c>
    </row>
    <row r="612">
      <c r="E612" s="14" t="n"/>
      <c r="M612" s="8">
        <f>IF($C612="","",L612*T612/100)</f>
        <v/>
      </c>
      <c r="S612" s="8" t="n"/>
      <c r="T612" s="8" t="n"/>
      <c r="W612">
        <f>IF($C612="","",IF($AL612=1,0,IF($AK612=1,Settings!$C$6,Settings!$C$7))*100)</f>
        <v/>
      </c>
      <c r="X612" s="8">
        <f>IF($C612="","",T612*W612/100)</f>
        <v/>
      </c>
      <c r="Y612" s="8">
        <f>IF($C612="","",T612-X612)</f>
        <v/>
      </c>
      <c r="Z612" s="8">
        <f>IF($C612="","",Y612-M612)</f>
        <v/>
      </c>
      <c r="AD612" s="8" t="n"/>
      <c r="AG612" s="14" t="n"/>
      <c r="AI612">
        <f>IF($C612="","",IF(COUNTIF($C$2:$C612,$C612)=1,1,0))</f>
        <v/>
      </c>
      <c r="AJ612">
        <f>IF($AI612=1,SUMPRODUCT(--($AM$2:$AM$7001&lt;$AM612))+1,"")</f>
        <v/>
      </c>
      <c r="AK612">
        <f>IF($C612="","",IF(OR($P612=TRUE(),$P612="TRUE"),1,0))</f>
        <v/>
      </c>
      <c r="AL612">
        <f>IF($C612="","",IF(AND($V612="Yes",SUMPRODUCT((LEN(Settings!$F$6:$F$13)&gt;0)*ISNUMBER(SEARCH(Settings!$F$6:$F$13,$O612)))=0),1,0))</f>
        <v/>
      </c>
      <c r="AM612">
        <f>IF($AI612=1,IFERROR(IF(VALUE($C612)&lt;100000000,VALUE($C612),1000000000),IFERROR(IF(VALUE(MID($C612,2,20))&lt;100000000,VALUE(MID($C612,2,20)),1000000000),1000000000))+ROW()/100000,"")</f>
        <v/>
      </c>
    </row>
    <row r="613">
      <c r="E613" s="14" t="n"/>
      <c r="M613" s="8">
        <f>IF($C613="","",L613*T613/100)</f>
        <v/>
      </c>
      <c r="S613" s="8" t="n"/>
      <c r="T613" s="8" t="n"/>
      <c r="W613">
        <f>IF($C613="","",IF($AL613=1,0,IF($AK613=1,Settings!$C$6,Settings!$C$7))*100)</f>
        <v/>
      </c>
      <c r="X613" s="8">
        <f>IF($C613="","",T613*W613/100)</f>
        <v/>
      </c>
      <c r="Y613" s="8">
        <f>IF($C613="","",T613-X613)</f>
        <v/>
      </c>
      <c r="Z613" s="8">
        <f>IF($C613="","",Y613-M613)</f>
        <v/>
      </c>
      <c r="AD613" s="8" t="n"/>
      <c r="AG613" s="14" t="n"/>
      <c r="AI613">
        <f>IF($C613="","",IF(COUNTIF($C$2:$C613,$C613)=1,1,0))</f>
        <v/>
      </c>
      <c r="AJ613">
        <f>IF($AI613=1,SUMPRODUCT(--($AM$2:$AM$7001&lt;$AM613))+1,"")</f>
        <v/>
      </c>
      <c r="AK613">
        <f>IF($C613="","",IF(OR($P613=TRUE(),$P613="TRUE"),1,0))</f>
        <v/>
      </c>
      <c r="AL613">
        <f>IF($C613="","",IF(AND($V613="Yes",SUMPRODUCT((LEN(Settings!$F$6:$F$13)&gt;0)*ISNUMBER(SEARCH(Settings!$F$6:$F$13,$O613)))=0),1,0))</f>
        <v/>
      </c>
      <c r="AM613">
        <f>IF($AI613=1,IFERROR(IF(VALUE($C613)&lt;100000000,VALUE($C613),1000000000),IFERROR(IF(VALUE(MID($C613,2,20))&lt;100000000,VALUE(MID($C613,2,20)),1000000000),1000000000))+ROW()/100000,"")</f>
        <v/>
      </c>
    </row>
    <row r="614">
      <c r="E614" s="14" t="n"/>
      <c r="M614" s="8">
        <f>IF($C614="","",L614*T614/100)</f>
        <v/>
      </c>
      <c r="S614" s="8" t="n"/>
      <c r="T614" s="8" t="n"/>
      <c r="W614">
        <f>IF($C614="","",IF($AL614=1,0,IF($AK614=1,Settings!$C$6,Settings!$C$7))*100)</f>
        <v/>
      </c>
      <c r="X614" s="8">
        <f>IF($C614="","",T614*W614/100)</f>
        <v/>
      </c>
      <c r="Y614" s="8">
        <f>IF($C614="","",T614-X614)</f>
        <v/>
      </c>
      <c r="Z614" s="8">
        <f>IF($C614="","",Y614-M614)</f>
        <v/>
      </c>
      <c r="AD614" s="8" t="n"/>
      <c r="AG614" s="14" t="n"/>
      <c r="AI614">
        <f>IF($C614="","",IF(COUNTIF($C$2:$C614,$C614)=1,1,0))</f>
        <v/>
      </c>
      <c r="AJ614">
        <f>IF($AI614=1,SUMPRODUCT(--($AM$2:$AM$7001&lt;$AM614))+1,"")</f>
        <v/>
      </c>
      <c r="AK614">
        <f>IF($C614="","",IF(OR($P614=TRUE(),$P614="TRUE"),1,0))</f>
        <v/>
      </c>
      <c r="AL614">
        <f>IF($C614="","",IF(AND($V614="Yes",SUMPRODUCT((LEN(Settings!$F$6:$F$13)&gt;0)*ISNUMBER(SEARCH(Settings!$F$6:$F$13,$O614)))=0),1,0))</f>
        <v/>
      </c>
      <c r="AM614">
        <f>IF($AI614=1,IFERROR(IF(VALUE($C614)&lt;100000000,VALUE($C614),1000000000),IFERROR(IF(VALUE(MID($C614,2,20))&lt;100000000,VALUE(MID($C614,2,20)),1000000000),1000000000))+ROW()/100000,"")</f>
        <v/>
      </c>
    </row>
    <row r="615">
      <c r="E615" s="14" t="n"/>
      <c r="M615" s="8">
        <f>IF($C615="","",L615*T615/100)</f>
        <v/>
      </c>
      <c r="S615" s="8" t="n"/>
      <c r="T615" s="8" t="n"/>
      <c r="W615">
        <f>IF($C615="","",IF($AL615=1,0,IF($AK615=1,Settings!$C$6,Settings!$C$7))*100)</f>
        <v/>
      </c>
      <c r="X615" s="8">
        <f>IF($C615="","",T615*W615/100)</f>
        <v/>
      </c>
      <c r="Y615" s="8">
        <f>IF($C615="","",T615-X615)</f>
        <v/>
      </c>
      <c r="Z615" s="8">
        <f>IF($C615="","",Y615-M615)</f>
        <v/>
      </c>
      <c r="AD615" s="8" t="n"/>
      <c r="AG615" s="14" t="n"/>
      <c r="AI615">
        <f>IF($C615="","",IF(COUNTIF($C$2:$C615,$C615)=1,1,0))</f>
        <v/>
      </c>
      <c r="AJ615">
        <f>IF($AI615=1,SUMPRODUCT(--($AM$2:$AM$7001&lt;$AM615))+1,"")</f>
        <v/>
      </c>
      <c r="AK615">
        <f>IF($C615="","",IF(OR($P615=TRUE(),$P615="TRUE"),1,0))</f>
        <v/>
      </c>
      <c r="AL615">
        <f>IF($C615="","",IF(AND($V615="Yes",SUMPRODUCT((LEN(Settings!$F$6:$F$13)&gt;0)*ISNUMBER(SEARCH(Settings!$F$6:$F$13,$O615)))=0),1,0))</f>
        <v/>
      </c>
      <c r="AM615">
        <f>IF($AI615=1,IFERROR(IF(VALUE($C615)&lt;100000000,VALUE($C615),1000000000),IFERROR(IF(VALUE(MID($C615,2,20))&lt;100000000,VALUE(MID($C615,2,20)),1000000000),1000000000))+ROW()/100000,"")</f>
        <v/>
      </c>
    </row>
    <row r="616">
      <c r="E616" s="14" t="n"/>
      <c r="M616" s="8">
        <f>IF($C616="","",L616*T616/100)</f>
        <v/>
      </c>
      <c r="S616" s="8" t="n"/>
      <c r="T616" s="8" t="n"/>
      <c r="W616">
        <f>IF($C616="","",IF($AL616=1,0,IF($AK616=1,Settings!$C$6,Settings!$C$7))*100)</f>
        <v/>
      </c>
      <c r="X616" s="8">
        <f>IF($C616="","",T616*W616/100)</f>
        <v/>
      </c>
      <c r="Y616" s="8">
        <f>IF($C616="","",T616-X616)</f>
        <v/>
      </c>
      <c r="Z616" s="8">
        <f>IF($C616="","",Y616-M616)</f>
        <v/>
      </c>
      <c r="AD616" s="8" t="n"/>
      <c r="AG616" s="14" t="n"/>
      <c r="AI616">
        <f>IF($C616="","",IF(COUNTIF($C$2:$C616,$C616)=1,1,0))</f>
        <v/>
      </c>
      <c r="AJ616">
        <f>IF($AI616=1,SUMPRODUCT(--($AM$2:$AM$7001&lt;$AM616))+1,"")</f>
        <v/>
      </c>
      <c r="AK616">
        <f>IF($C616="","",IF(OR($P616=TRUE(),$P616="TRUE"),1,0))</f>
        <v/>
      </c>
      <c r="AL616">
        <f>IF($C616="","",IF(AND($V616="Yes",SUMPRODUCT((LEN(Settings!$F$6:$F$13)&gt;0)*ISNUMBER(SEARCH(Settings!$F$6:$F$13,$O616)))=0),1,0))</f>
        <v/>
      </c>
      <c r="AM616">
        <f>IF($AI616=1,IFERROR(IF(VALUE($C616)&lt;100000000,VALUE($C616),1000000000),IFERROR(IF(VALUE(MID($C616,2,20))&lt;100000000,VALUE(MID($C616,2,20)),1000000000),1000000000))+ROW()/100000,"")</f>
        <v/>
      </c>
    </row>
    <row r="617">
      <c r="E617" s="14" t="n"/>
      <c r="M617" s="8">
        <f>IF($C617="","",L617*T617/100)</f>
        <v/>
      </c>
      <c r="S617" s="8" t="n"/>
      <c r="T617" s="8" t="n"/>
      <c r="W617">
        <f>IF($C617="","",IF($AL617=1,0,IF($AK617=1,Settings!$C$6,Settings!$C$7))*100)</f>
        <v/>
      </c>
      <c r="X617" s="8">
        <f>IF($C617="","",T617*W617/100)</f>
        <v/>
      </c>
      <c r="Y617" s="8">
        <f>IF($C617="","",T617-X617)</f>
        <v/>
      </c>
      <c r="Z617" s="8">
        <f>IF($C617="","",Y617-M617)</f>
        <v/>
      </c>
      <c r="AD617" s="8" t="n"/>
      <c r="AG617" s="14" t="n"/>
      <c r="AI617">
        <f>IF($C617="","",IF(COUNTIF($C$2:$C617,$C617)=1,1,0))</f>
        <v/>
      </c>
      <c r="AJ617">
        <f>IF($AI617=1,SUMPRODUCT(--($AM$2:$AM$7001&lt;$AM617))+1,"")</f>
        <v/>
      </c>
      <c r="AK617">
        <f>IF($C617="","",IF(OR($P617=TRUE(),$P617="TRUE"),1,0))</f>
        <v/>
      </c>
      <c r="AL617">
        <f>IF($C617="","",IF(AND($V617="Yes",SUMPRODUCT((LEN(Settings!$F$6:$F$13)&gt;0)*ISNUMBER(SEARCH(Settings!$F$6:$F$13,$O617)))=0),1,0))</f>
        <v/>
      </c>
      <c r="AM617">
        <f>IF($AI617=1,IFERROR(IF(VALUE($C617)&lt;100000000,VALUE($C617),1000000000),IFERROR(IF(VALUE(MID($C617,2,20))&lt;100000000,VALUE(MID($C617,2,20)),1000000000),1000000000))+ROW()/100000,"")</f>
        <v/>
      </c>
    </row>
    <row r="618">
      <c r="E618" s="14" t="n"/>
      <c r="M618" s="8">
        <f>IF($C618="","",L618*T618/100)</f>
        <v/>
      </c>
      <c r="S618" s="8" t="n"/>
      <c r="T618" s="8" t="n"/>
      <c r="W618">
        <f>IF($C618="","",IF($AL618=1,0,IF($AK618=1,Settings!$C$6,Settings!$C$7))*100)</f>
        <v/>
      </c>
      <c r="X618" s="8">
        <f>IF($C618="","",T618*W618/100)</f>
        <v/>
      </c>
      <c r="Y618" s="8">
        <f>IF($C618="","",T618-X618)</f>
        <v/>
      </c>
      <c r="Z618" s="8">
        <f>IF($C618="","",Y618-M618)</f>
        <v/>
      </c>
      <c r="AD618" s="8" t="n"/>
      <c r="AG618" s="14" t="n"/>
      <c r="AI618">
        <f>IF($C618="","",IF(COUNTIF($C$2:$C618,$C618)=1,1,0))</f>
        <v/>
      </c>
      <c r="AJ618">
        <f>IF($AI618=1,SUMPRODUCT(--($AM$2:$AM$7001&lt;$AM618))+1,"")</f>
        <v/>
      </c>
      <c r="AK618">
        <f>IF($C618="","",IF(OR($P618=TRUE(),$P618="TRUE"),1,0))</f>
        <v/>
      </c>
      <c r="AL618">
        <f>IF($C618="","",IF(AND($V618="Yes",SUMPRODUCT((LEN(Settings!$F$6:$F$13)&gt;0)*ISNUMBER(SEARCH(Settings!$F$6:$F$13,$O618)))=0),1,0))</f>
        <v/>
      </c>
      <c r="AM618">
        <f>IF($AI618=1,IFERROR(IF(VALUE($C618)&lt;100000000,VALUE($C618),1000000000),IFERROR(IF(VALUE(MID($C618,2,20))&lt;100000000,VALUE(MID($C618,2,20)),1000000000),1000000000))+ROW()/100000,"")</f>
        <v/>
      </c>
    </row>
    <row r="619">
      <c r="E619" s="14" t="n"/>
      <c r="M619" s="8">
        <f>IF($C619="","",L619*T619/100)</f>
        <v/>
      </c>
      <c r="S619" s="8" t="n"/>
      <c r="T619" s="8" t="n"/>
      <c r="W619">
        <f>IF($C619="","",IF($AL619=1,0,IF($AK619=1,Settings!$C$6,Settings!$C$7))*100)</f>
        <v/>
      </c>
      <c r="X619" s="8">
        <f>IF($C619="","",T619*W619/100)</f>
        <v/>
      </c>
      <c r="Y619" s="8">
        <f>IF($C619="","",T619-X619)</f>
        <v/>
      </c>
      <c r="Z619" s="8">
        <f>IF($C619="","",Y619-M619)</f>
        <v/>
      </c>
      <c r="AD619" s="8" t="n"/>
      <c r="AG619" s="14" t="n"/>
      <c r="AI619">
        <f>IF($C619="","",IF(COUNTIF($C$2:$C619,$C619)=1,1,0))</f>
        <v/>
      </c>
      <c r="AJ619">
        <f>IF($AI619=1,SUMPRODUCT(--($AM$2:$AM$7001&lt;$AM619))+1,"")</f>
        <v/>
      </c>
      <c r="AK619">
        <f>IF($C619="","",IF(OR($P619=TRUE(),$P619="TRUE"),1,0))</f>
        <v/>
      </c>
      <c r="AL619">
        <f>IF($C619="","",IF(AND($V619="Yes",SUMPRODUCT((LEN(Settings!$F$6:$F$13)&gt;0)*ISNUMBER(SEARCH(Settings!$F$6:$F$13,$O619)))=0),1,0))</f>
        <v/>
      </c>
      <c r="AM619">
        <f>IF($AI619=1,IFERROR(IF(VALUE($C619)&lt;100000000,VALUE($C619),1000000000),IFERROR(IF(VALUE(MID($C619,2,20))&lt;100000000,VALUE(MID($C619,2,20)),1000000000),1000000000))+ROW()/100000,"")</f>
        <v/>
      </c>
    </row>
    <row r="620">
      <c r="E620" s="14" t="n"/>
      <c r="M620" s="8">
        <f>IF($C620="","",L620*T620/100)</f>
        <v/>
      </c>
      <c r="S620" s="8" t="n"/>
      <c r="T620" s="8" t="n"/>
      <c r="W620">
        <f>IF($C620="","",IF($AL620=1,0,IF($AK620=1,Settings!$C$6,Settings!$C$7))*100)</f>
        <v/>
      </c>
      <c r="X620" s="8">
        <f>IF($C620="","",T620*W620/100)</f>
        <v/>
      </c>
      <c r="Y620" s="8">
        <f>IF($C620="","",T620-X620)</f>
        <v/>
      </c>
      <c r="Z620" s="8">
        <f>IF($C620="","",Y620-M620)</f>
        <v/>
      </c>
      <c r="AD620" s="8" t="n"/>
      <c r="AG620" s="14" t="n"/>
      <c r="AI620">
        <f>IF($C620="","",IF(COUNTIF($C$2:$C620,$C620)=1,1,0))</f>
        <v/>
      </c>
      <c r="AJ620">
        <f>IF($AI620=1,SUMPRODUCT(--($AM$2:$AM$7001&lt;$AM620))+1,"")</f>
        <v/>
      </c>
      <c r="AK620">
        <f>IF($C620="","",IF(OR($P620=TRUE(),$P620="TRUE"),1,0))</f>
        <v/>
      </c>
      <c r="AL620">
        <f>IF($C620="","",IF(AND($V620="Yes",SUMPRODUCT((LEN(Settings!$F$6:$F$13)&gt;0)*ISNUMBER(SEARCH(Settings!$F$6:$F$13,$O620)))=0),1,0))</f>
        <v/>
      </c>
      <c r="AM620">
        <f>IF($AI620=1,IFERROR(IF(VALUE($C620)&lt;100000000,VALUE($C620),1000000000),IFERROR(IF(VALUE(MID($C620,2,20))&lt;100000000,VALUE(MID($C620,2,20)),1000000000),1000000000))+ROW()/100000,"")</f>
        <v/>
      </c>
    </row>
    <row r="621">
      <c r="E621" s="14" t="n"/>
      <c r="M621" s="8">
        <f>IF($C621="","",L621*T621/100)</f>
        <v/>
      </c>
      <c r="S621" s="8" t="n"/>
      <c r="T621" s="8" t="n"/>
      <c r="W621">
        <f>IF($C621="","",IF($AL621=1,0,IF($AK621=1,Settings!$C$6,Settings!$C$7))*100)</f>
        <v/>
      </c>
      <c r="X621" s="8">
        <f>IF($C621="","",T621*W621/100)</f>
        <v/>
      </c>
      <c r="Y621" s="8">
        <f>IF($C621="","",T621-X621)</f>
        <v/>
      </c>
      <c r="Z621" s="8">
        <f>IF($C621="","",Y621-M621)</f>
        <v/>
      </c>
      <c r="AD621" s="8" t="n"/>
      <c r="AG621" s="14" t="n"/>
      <c r="AI621">
        <f>IF($C621="","",IF(COUNTIF($C$2:$C621,$C621)=1,1,0))</f>
        <v/>
      </c>
      <c r="AJ621">
        <f>IF($AI621=1,SUMPRODUCT(--($AM$2:$AM$7001&lt;$AM621))+1,"")</f>
        <v/>
      </c>
      <c r="AK621">
        <f>IF($C621="","",IF(OR($P621=TRUE(),$P621="TRUE"),1,0))</f>
        <v/>
      </c>
      <c r="AL621">
        <f>IF($C621="","",IF(AND($V621="Yes",SUMPRODUCT((LEN(Settings!$F$6:$F$13)&gt;0)*ISNUMBER(SEARCH(Settings!$F$6:$F$13,$O621)))=0),1,0))</f>
        <v/>
      </c>
      <c r="AM621">
        <f>IF($AI621=1,IFERROR(IF(VALUE($C621)&lt;100000000,VALUE($C621),1000000000),IFERROR(IF(VALUE(MID($C621,2,20))&lt;100000000,VALUE(MID($C621,2,20)),1000000000),1000000000))+ROW()/100000,"")</f>
        <v/>
      </c>
    </row>
    <row r="622">
      <c r="E622" s="14" t="n"/>
      <c r="M622" s="8">
        <f>IF($C622="","",L622*T622/100)</f>
        <v/>
      </c>
      <c r="S622" s="8" t="n"/>
      <c r="T622" s="8" t="n"/>
      <c r="W622">
        <f>IF($C622="","",IF($AL622=1,0,IF($AK622=1,Settings!$C$6,Settings!$C$7))*100)</f>
        <v/>
      </c>
      <c r="X622" s="8">
        <f>IF($C622="","",T622*W622/100)</f>
        <v/>
      </c>
      <c r="Y622" s="8">
        <f>IF($C622="","",T622-X622)</f>
        <v/>
      </c>
      <c r="Z622" s="8">
        <f>IF($C622="","",Y622-M622)</f>
        <v/>
      </c>
      <c r="AD622" s="8" t="n"/>
      <c r="AG622" s="14" t="n"/>
      <c r="AI622">
        <f>IF($C622="","",IF(COUNTIF($C$2:$C622,$C622)=1,1,0))</f>
        <v/>
      </c>
      <c r="AJ622">
        <f>IF($AI622=1,SUMPRODUCT(--($AM$2:$AM$7001&lt;$AM622))+1,"")</f>
        <v/>
      </c>
      <c r="AK622">
        <f>IF($C622="","",IF(OR($P622=TRUE(),$P622="TRUE"),1,0))</f>
        <v/>
      </c>
      <c r="AL622">
        <f>IF($C622="","",IF(AND($V622="Yes",SUMPRODUCT((LEN(Settings!$F$6:$F$13)&gt;0)*ISNUMBER(SEARCH(Settings!$F$6:$F$13,$O622)))=0),1,0))</f>
        <v/>
      </c>
      <c r="AM622">
        <f>IF($AI622=1,IFERROR(IF(VALUE($C622)&lt;100000000,VALUE($C622),1000000000),IFERROR(IF(VALUE(MID($C622,2,20))&lt;100000000,VALUE(MID($C622,2,20)),1000000000),1000000000))+ROW()/100000,"")</f>
        <v/>
      </c>
    </row>
    <row r="623">
      <c r="E623" s="14" t="n"/>
      <c r="M623" s="8">
        <f>IF($C623="","",L623*T623/100)</f>
        <v/>
      </c>
      <c r="S623" s="8" t="n"/>
      <c r="T623" s="8" t="n"/>
      <c r="W623">
        <f>IF($C623="","",IF($AL623=1,0,IF($AK623=1,Settings!$C$6,Settings!$C$7))*100)</f>
        <v/>
      </c>
      <c r="X623" s="8">
        <f>IF($C623="","",T623*W623/100)</f>
        <v/>
      </c>
      <c r="Y623" s="8">
        <f>IF($C623="","",T623-X623)</f>
        <v/>
      </c>
      <c r="Z623" s="8">
        <f>IF($C623="","",Y623-M623)</f>
        <v/>
      </c>
      <c r="AD623" s="8" t="n"/>
      <c r="AG623" s="14" t="n"/>
      <c r="AI623">
        <f>IF($C623="","",IF(COUNTIF($C$2:$C623,$C623)=1,1,0))</f>
        <v/>
      </c>
      <c r="AJ623">
        <f>IF($AI623=1,SUMPRODUCT(--($AM$2:$AM$7001&lt;$AM623))+1,"")</f>
        <v/>
      </c>
      <c r="AK623">
        <f>IF($C623="","",IF(OR($P623=TRUE(),$P623="TRUE"),1,0))</f>
        <v/>
      </c>
      <c r="AL623">
        <f>IF($C623="","",IF(AND($V623="Yes",SUMPRODUCT((LEN(Settings!$F$6:$F$13)&gt;0)*ISNUMBER(SEARCH(Settings!$F$6:$F$13,$O623)))=0),1,0))</f>
        <v/>
      </c>
      <c r="AM623">
        <f>IF($AI623=1,IFERROR(IF(VALUE($C623)&lt;100000000,VALUE($C623),1000000000),IFERROR(IF(VALUE(MID($C623,2,20))&lt;100000000,VALUE(MID($C623,2,20)),1000000000),1000000000))+ROW()/100000,"")</f>
        <v/>
      </c>
    </row>
    <row r="624">
      <c r="E624" s="14" t="n"/>
      <c r="M624" s="8">
        <f>IF($C624="","",L624*T624/100)</f>
        <v/>
      </c>
      <c r="S624" s="8" t="n"/>
      <c r="T624" s="8" t="n"/>
      <c r="W624">
        <f>IF($C624="","",IF($AL624=1,0,IF($AK624=1,Settings!$C$6,Settings!$C$7))*100)</f>
        <v/>
      </c>
      <c r="X624" s="8">
        <f>IF($C624="","",T624*W624/100)</f>
        <v/>
      </c>
      <c r="Y624" s="8">
        <f>IF($C624="","",T624-X624)</f>
        <v/>
      </c>
      <c r="Z624" s="8">
        <f>IF($C624="","",Y624-M624)</f>
        <v/>
      </c>
      <c r="AD624" s="8" t="n"/>
      <c r="AG624" s="14" t="n"/>
      <c r="AI624">
        <f>IF($C624="","",IF(COUNTIF($C$2:$C624,$C624)=1,1,0))</f>
        <v/>
      </c>
      <c r="AJ624">
        <f>IF($AI624=1,SUMPRODUCT(--($AM$2:$AM$7001&lt;$AM624))+1,"")</f>
        <v/>
      </c>
      <c r="AK624">
        <f>IF($C624="","",IF(OR($P624=TRUE(),$P624="TRUE"),1,0))</f>
        <v/>
      </c>
      <c r="AL624">
        <f>IF($C624="","",IF(AND($V624="Yes",SUMPRODUCT((LEN(Settings!$F$6:$F$13)&gt;0)*ISNUMBER(SEARCH(Settings!$F$6:$F$13,$O624)))=0),1,0))</f>
        <v/>
      </c>
      <c r="AM624">
        <f>IF($AI624=1,IFERROR(IF(VALUE($C624)&lt;100000000,VALUE($C624),1000000000),IFERROR(IF(VALUE(MID($C624,2,20))&lt;100000000,VALUE(MID($C624,2,20)),1000000000),1000000000))+ROW()/100000,"")</f>
        <v/>
      </c>
    </row>
    <row r="625">
      <c r="E625" s="14" t="n"/>
      <c r="M625" s="8">
        <f>IF($C625="","",L625*T625/100)</f>
        <v/>
      </c>
      <c r="S625" s="8" t="n"/>
      <c r="T625" s="8" t="n"/>
      <c r="W625">
        <f>IF($C625="","",IF($AL625=1,0,IF($AK625=1,Settings!$C$6,Settings!$C$7))*100)</f>
        <v/>
      </c>
      <c r="X625" s="8">
        <f>IF($C625="","",T625*W625/100)</f>
        <v/>
      </c>
      <c r="Y625" s="8">
        <f>IF($C625="","",T625-X625)</f>
        <v/>
      </c>
      <c r="Z625" s="8">
        <f>IF($C625="","",Y625-M625)</f>
        <v/>
      </c>
      <c r="AD625" s="8" t="n"/>
      <c r="AG625" s="14" t="n"/>
      <c r="AI625">
        <f>IF($C625="","",IF(COUNTIF($C$2:$C625,$C625)=1,1,0))</f>
        <v/>
      </c>
      <c r="AJ625">
        <f>IF($AI625=1,SUMPRODUCT(--($AM$2:$AM$7001&lt;$AM625))+1,"")</f>
        <v/>
      </c>
      <c r="AK625">
        <f>IF($C625="","",IF(OR($P625=TRUE(),$P625="TRUE"),1,0))</f>
        <v/>
      </c>
      <c r="AL625">
        <f>IF($C625="","",IF(AND($V625="Yes",SUMPRODUCT((LEN(Settings!$F$6:$F$13)&gt;0)*ISNUMBER(SEARCH(Settings!$F$6:$F$13,$O625)))=0),1,0))</f>
        <v/>
      </c>
      <c r="AM625">
        <f>IF($AI625=1,IFERROR(IF(VALUE($C625)&lt;100000000,VALUE($C625),1000000000),IFERROR(IF(VALUE(MID($C625,2,20))&lt;100000000,VALUE(MID($C625,2,20)),1000000000),1000000000))+ROW()/100000,"")</f>
        <v/>
      </c>
    </row>
    <row r="626">
      <c r="E626" s="14" t="n"/>
      <c r="M626" s="8">
        <f>IF($C626="","",L626*T626/100)</f>
        <v/>
      </c>
      <c r="S626" s="8" t="n"/>
      <c r="T626" s="8" t="n"/>
      <c r="W626">
        <f>IF($C626="","",IF($AL626=1,0,IF($AK626=1,Settings!$C$6,Settings!$C$7))*100)</f>
        <v/>
      </c>
      <c r="X626" s="8">
        <f>IF($C626="","",T626*W626/100)</f>
        <v/>
      </c>
      <c r="Y626" s="8">
        <f>IF($C626="","",T626-X626)</f>
        <v/>
      </c>
      <c r="Z626" s="8">
        <f>IF($C626="","",Y626-M626)</f>
        <v/>
      </c>
      <c r="AD626" s="8" t="n"/>
      <c r="AG626" s="14" t="n"/>
      <c r="AI626">
        <f>IF($C626="","",IF(COUNTIF($C$2:$C626,$C626)=1,1,0))</f>
        <v/>
      </c>
      <c r="AJ626">
        <f>IF($AI626=1,SUMPRODUCT(--($AM$2:$AM$7001&lt;$AM626))+1,"")</f>
        <v/>
      </c>
      <c r="AK626">
        <f>IF($C626="","",IF(OR($P626=TRUE(),$P626="TRUE"),1,0))</f>
        <v/>
      </c>
      <c r="AL626">
        <f>IF($C626="","",IF(AND($V626="Yes",SUMPRODUCT((LEN(Settings!$F$6:$F$13)&gt;0)*ISNUMBER(SEARCH(Settings!$F$6:$F$13,$O626)))=0),1,0))</f>
        <v/>
      </c>
      <c r="AM626">
        <f>IF($AI626=1,IFERROR(IF(VALUE($C626)&lt;100000000,VALUE($C626),1000000000),IFERROR(IF(VALUE(MID($C626,2,20))&lt;100000000,VALUE(MID($C626,2,20)),1000000000),1000000000))+ROW()/100000,"")</f>
        <v/>
      </c>
    </row>
    <row r="627">
      <c r="E627" s="14" t="n"/>
      <c r="M627" s="8">
        <f>IF($C627="","",L627*T627/100)</f>
        <v/>
      </c>
      <c r="S627" s="8" t="n"/>
      <c r="T627" s="8" t="n"/>
      <c r="W627">
        <f>IF($C627="","",IF($AL627=1,0,IF($AK627=1,Settings!$C$6,Settings!$C$7))*100)</f>
        <v/>
      </c>
      <c r="X627" s="8">
        <f>IF($C627="","",T627*W627/100)</f>
        <v/>
      </c>
      <c r="Y627" s="8">
        <f>IF($C627="","",T627-X627)</f>
        <v/>
      </c>
      <c r="Z627" s="8">
        <f>IF($C627="","",Y627-M627)</f>
        <v/>
      </c>
      <c r="AD627" s="8" t="n"/>
      <c r="AG627" s="14" t="n"/>
      <c r="AI627">
        <f>IF($C627="","",IF(COUNTIF($C$2:$C627,$C627)=1,1,0))</f>
        <v/>
      </c>
      <c r="AJ627">
        <f>IF($AI627=1,SUMPRODUCT(--($AM$2:$AM$7001&lt;$AM627))+1,"")</f>
        <v/>
      </c>
      <c r="AK627">
        <f>IF($C627="","",IF(OR($P627=TRUE(),$P627="TRUE"),1,0))</f>
        <v/>
      </c>
      <c r="AL627">
        <f>IF($C627="","",IF(AND($V627="Yes",SUMPRODUCT((LEN(Settings!$F$6:$F$13)&gt;0)*ISNUMBER(SEARCH(Settings!$F$6:$F$13,$O627)))=0),1,0))</f>
        <v/>
      </c>
      <c r="AM627">
        <f>IF($AI627=1,IFERROR(IF(VALUE($C627)&lt;100000000,VALUE($C627),1000000000),IFERROR(IF(VALUE(MID($C627,2,20))&lt;100000000,VALUE(MID($C627,2,20)),1000000000),1000000000))+ROW()/100000,"")</f>
        <v/>
      </c>
    </row>
    <row r="628">
      <c r="E628" s="14" t="n"/>
      <c r="M628" s="8">
        <f>IF($C628="","",L628*T628/100)</f>
        <v/>
      </c>
      <c r="S628" s="8" t="n"/>
      <c r="T628" s="8" t="n"/>
      <c r="W628">
        <f>IF($C628="","",IF($AL628=1,0,IF($AK628=1,Settings!$C$6,Settings!$C$7))*100)</f>
        <v/>
      </c>
      <c r="X628" s="8">
        <f>IF($C628="","",T628*W628/100)</f>
        <v/>
      </c>
      <c r="Y628" s="8">
        <f>IF($C628="","",T628-X628)</f>
        <v/>
      </c>
      <c r="Z628" s="8">
        <f>IF($C628="","",Y628-M628)</f>
        <v/>
      </c>
      <c r="AD628" s="8" t="n"/>
      <c r="AG628" s="14" t="n"/>
      <c r="AI628">
        <f>IF($C628="","",IF(COUNTIF($C$2:$C628,$C628)=1,1,0))</f>
        <v/>
      </c>
      <c r="AJ628">
        <f>IF($AI628=1,SUMPRODUCT(--($AM$2:$AM$7001&lt;$AM628))+1,"")</f>
        <v/>
      </c>
      <c r="AK628">
        <f>IF($C628="","",IF(OR($P628=TRUE(),$P628="TRUE"),1,0))</f>
        <v/>
      </c>
      <c r="AL628">
        <f>IF($C628="","",IF(AND($V628="Yes",SUMPRODUCT((LEN(Settings!$F$6:$F$13)&gt;0)*ISNUMBER(SEARCH(Settings!$F$6:$F$13,$O628)))=0),1,0))</f>
        <v/>
      </c>
      <c r="AM628">
        <f>IF($AI628=1,IFERROR(IF(VALUE($C628)&lt;100000000,VALUE($C628),1000000000),IFERROR(IF(VALUE(MID($C628,2,20))&lt;100000000,VALUE(MID($C628,2,20)),1000000000),1000000000))+ROW()/100000,"")</f>
        <v/>
      </c>
    </row>
    <row r="629">
      <c r="E629" s="14" t="n"/>
      <c r="M629" s="8">
        <f>IF($C629="","",L629*T629/100)</f>
        <v/>
      </c>
      <c r="S629" s="8" t="n"/>
      <c r="T629" s="8" t="n"/>
      <c r="W629">
        <f>IF($C629="","",IF($AL629=1,0,IF($AK629=1,Settings!$C$6,Settings!$C$7))*100)</f>
        <v/>
      </c>
      <c r="X629" s="8">
        <f>IF($C629="","",T629*W629/100)</f>
        <v/>
      </c>
      <c r="Y629" s="8">
        <f>IF($C629="","",T629-X629)</f>
        <v/>
      </c>
      <c r="Z629" s="8">
        <f>IF($C629="","",Y629-M629)</f>
        <v/>
      </c>
      <c r="AD629" s="8" t="n"/>
      <c r="AG629" s="14" t="n"/>
      <c r="AI629">
        <f>IF($C629="","",IF(COUNTIF($C$2:$C629,$C629)=1,1,0))</f>
        <v/>
      </c>
      <c r="AJ629">
        <f>IF($AI629=1,SUMPRODUCT(--($AM$2:$AM$7001&lt;$AM629))+1,"")</f>
        <v/>
      </c>
      <c r="AK629">
        <f>IF($C629="","",IF(OR($P629=TRUE(),$P629="TRUE"),1,0))</f>
        <v/>
      </c>
      <c r="AL629">
        <f>IF($C629="","",IF(AND($V629="Yes",SUMPRODUCT((LEN(Settings!$F$6:$F$13)&gt;0)*ISNUMBER(SEARCH(Settings!$F$6:$F$13,$O629)))=0),1,0))</f>
        <v/>
      </c>
      <c r="AM629">
        <f>IF($AI629=1,IFERROR(IF(VALUE($C629)&lt;100000000,VALUE($C629),1000000000),IFERROR(IF(VALUE(MID($C629,2,20))&lt;100000000,VALUE(MID($C629,2,20)),1000000000),1000000000))+ROW()/100000,"")</f>
        <v/>
      </c>
    </row>
    <row r="630">
      <c r="E630" s="14" t="n"/>
      <c r="M630" s="8">
        <f>IF($C630="","",L630*T630/100)</f>
        <v/>
      </c>
      <c r="S630" s="8" t="n"/>
      <c r="T630" s="8" t="n"/>
      <c r="W630">
        <f>IF($C630="","",IF($AL630=1,0,IF($AK630=1,Settings!$C$6,Settings!$C$7))*100)</f>
        <v/>
      </c>
      <c r="X630" s="8">
        <f>IF($C630="","",T630*W630/100)</f>
        <v/>
      </c>
      <c r="Y630" s="8">
        <f>IF($C630="","",T630-X630)</f>
        <v/>
      </c>
      <c r="Z630" s="8">
        <f>IF($C630="","",Y630-M630)</f>
        <v/>
      </c>
      <c r="AD630" s="8" t="n"/>
      <c r="AG630" s="14" t="n"/>
      <c r="AI630">
        <f>IF($C630="","",IF(COUNTIF($C$2:$C630,$C630)=1,1,0))</f>
        <v/>
      </c>
      <c r="AJ630">
        <f>IF($AI630=1,SUMPRODUCT(--($AM$2:$AM$7001&lt;$AM630))+1,"")</f>
        <v/>
      </c>
      <c r="AK630">
        <f>IF($C630="","",IF(OR($P630=TRUE(),$P630="TRUE"),1,0))</f>
        <v/>
      </c>
      <c r="AL630">
        <f>IF($C630="","",IF(AND($V630="Yes",SUMPRODUCT((LEN(Settings!$F$6:$F$13)&gt;0)*ISNUMBER(SEARCH(Settings!$F$6:$F$13,$O630)))=0),1,0))</f>
        <v/>
      </c>
      <c r="AM630">
        <f>IF($AI630=1,IFERROR(IF(VALUE($C630)&lt;100000000,VALUE($C630),1000000000),IFERROR(IF(VALUE(MID($C630,2,20))&lt;100000000,VALUE(MID($C630,2,20)),1000000000),1000000000))+ROW()/100000,"")</f>
        <v/>
      </c>
    </row>
    <row r="631">
      <c r="E631" s="14" t="n"/>
      <c r="M631" s="8">
        <f>IF($C631="","",L631*T631/100)</f>
        <v/>
      </c>
      <c r="S631" s="8" t="n"/>
      <c r="T631" s="8" t="n"/>
      <c r="W631">
        <f>IF($C631="","",IF($AL631=1,0,IF($AK631=1,Settings!$C$6,Settings!$C$7))*100)</f>
        <v/>
      </c>
      <c r="X631" s="8">
        <f>IF($C631="","",T631*W631/100)</f>
        <v/>
      </c>
      <c r="Y631" s="8">
        <f>IF($C631="","",T631-X631)</f>
        <v/>
      </c>
      <c r="Z631" s="8">
        <f>IF($C631="","",Y631-M631)</f>
        <v/>
      </c>
      <c r="AD631" s="8" t="n"/>
      <c r="AG631" s="14" t="n"/>
      <c r="AI631">
        <f>IF($C631="","",IF(COUNTIF($C$2:$C631,$C631)=1,1,0))</f>
        <v/>
      </c>
      <c r="AJ631">
        <f>IF($AI631=1,SUMPRODUCT(--($AM$2:$AM$7001&lt;$AM631))+1,"")</f>
        <v/>
      </c>
      <c r="AK631">
        <f>IF($C631="","",IF(OR($P631=TRUE(),$P631="TRUE"),1,0))</f>
        <v/>
      </c>
      <c r="AL631">
        <f>IF($C631="","",IF(AND($V631="Yes",SUMPRODUCT((LEN(Settings!$F$6:$F$13)&gt;0)*ISNUMBER(SEARCH(Settings!$F$6:$F$13,$O631)))=0),1,0))</f>
        <v/>
      </c>
      <c r="AM631">
        <f>IF($AI631=1,IFERROR(IF(VALUE($C631)&lt;100000000,VALUE($C631),1000000000),IFERROR(IF(VALUE(MID($C631,2,20))&lt;100000000,VALUE(MID($C631,2,20)),1000000000),1000000000))+ROW()/100000,"")</f>
        <v/>
      </c>
    </row>
    <row r="632">
      <c r="E632" s="14" t="n"/>
      <c r="M632" s="8">
        <f>IF($C632="","",L632*T632/100)</f>
        <v/>
      </c>
      <c r="S632" s="8" t="n"/>
      <c r="T632" s="8" t="n"/>
      <c r="W632">
        <f>IF($C632="","",IF($AL632=1,0,IF($AK632=1,Settings!$C$6,Settings!$C$7))*100)</f>
        <v/>
      </c>
      <c r="X632" s="8">
        <f>IF($C632="","",T632*W632/100)</f>
        <v/>
      </c>
      <c r="Y632" s="8">
        <f>IF($C632="","",T632-X632)</f>
        <v/>
      </c>
      <c r="Z632" s="8">
        <f>IF($C632="","",Y632-M632)</f>
        <v/>
      </c>
      <c r="AD632" s="8" t="n"/>
      <c r="AG632" s="14" t="n"/>
      <c r="AI632">
        <f>IF($C632="","",IF(COUNTIF($C$2:$C632,$C632)=1,1,0))</f>
        <v/>
      </c>
      <c r="AJ632">
        <f>IF($AI632=1,SUMPRODUCT(--($AM$2:$AM$7001&lt;$AM632))+1,"")</f>
        <v/>
      </c>
      <c r="AK632">
        <f>IF($C632="","",IF(OR($P632=TRUE(),$P632="TRUE"),1,0))</f>
        <v/>
      </c>
      <c r="AL632">
        <f>IF($C632="","",IF(AND($V632="Yes",SUMPRODUCT((LEN(Settings!$F$6:$F$13)&gt;0)*ISNUMBER(SEARCH(Settings!$F$6:$F$13,$O632)))=0),1,0))</f>
        <v/>
      </c>
      <c r="AM632">
        <f>IF($AI632=1,IFERROR(IF(VALUE($C632)&lt;100000000,VALUE($C632),1000000000),IFERROR(IF(VALUE(MID($C632,2,20))&lt;100000000,VALUE(MID($C632,2,20)),1000000000),1000000000))+ROW()/100000,"")</f>
        <v/>
      </c>
    </row>
    <row r="633">
      <c r="E633" s="14" t="n"/>
      <c r="M633" s="8">
        <f>IF($C633="","",L633*T633/100)</f>
        <v/>
      </c>
      <c r="S633" s="8" t="n"/>
      <c r="T633" s="8" t="n"/>
      <c r="W633">
        <f>IF($C633="","",IF($AL633=1,0,IF($AK633=1,Settings!$C$6,Settings!$C$7))*100)</f>
        <v/>
      </c>
      <c r="X633" s="8">
        <f>IF($C633="","",T633*W633/100)</f>
        <v/>
      </c>
      <c r="Y633" s="8">
        <f>IF($C633="","",T633-X633)</f>
        <v/>
      </c>
      <c r="Z633" s="8">
        <f>IF($C633="","",Y633-M633)</f>
        <v/>
      </c>
      <c r="AD633" s="8" t="n"/>
      <c r="AG633" s="14" t="n"/>
      <c r="AI633">
        <f>IF($C633="","",IF(COUNTIF($C$2:$C633,$C633)=1,1,0))</f>
        <v/>
      </c>
      <c r="AJ633">
        <f>IF($AI633=1,SUMPRODUCT(--($AM$2:$AM$7001&lt;$AM633))+1,"")</f>
        <v/>
      </c>
      <c r="AK633">
        <f>IF($C633="","",IF(OR($P633=TRUE(),$P633="TRUE"),1,0))</f>
        <v/>
      </c>
      <c r="AL633">
        <f>IF($C633="","",IF(AND($V633="Yes",SUMPRODUCT((LEN(Settings!$F$6:$F$13)&gt;0)*ISNUMBER(SEARCH(Settings!$F$6:$F$13,$O633)))=0),1,0))</f>
        <v/>
      </c>
      <c r="AM633">
        <f>IF($AI633=1,IFERROR(IF(VALUE($C633)&lt;100000000,VALUE($C633),1000000000),IFERROR(IF(VALUE(MID($C633,2,20))&lt;100000000,VALUE(MID($C633,2,20)),1000000000),1000000000))+ROW()/100000,"")</f>
        <v/>
      </c>
    </row>
    <row r="634">
      <c r="E634" s="14" t="n"/>
      <c r="M634" s="8">
        <f>IF($C634="","",L634*T634/100)</f>
        <v/>
      </c>
      <c r="S634" s="8" t="n"/>
      <c r="T634" s="8" t="n"/>
      <c r="W634">
        <f>IF($C634="","",IF($AL634=1,0,IF($AK634=1,Settings!$C$6,Settings!$C$7))*100)</f>
        <v/>
      </c>
      <c r="X634" s="8">
        <f>IF($C634="","",T634*W634/100)</f>
        <v/>
      </c>
      <c r="Y634" s="8">
        <f>IF($C634="","",T634-X634)</f>
        <v/>
      </c>
      <c r="Z634" s="8">
        <f>IF($C634="","",Y634-M634)</f>
        <v/>
      </c>
      <c r="AD634" s="8" t="n"/>
      <c r="AG634" s="14" t="n"/>
      <c r="AI634">
        <f>IF($C634="","",IF(COUNTIF($C$2:$C634,$C634)=1,1,0))</f>
        <v/>
      </c>
      <c r="AJ634">
        <f>IF($AI634=1,SUMPRODUCT(--($AM$2:$AM$7001&lt;$AM634))+1,"")</f>
        <v/>
      </c>
      <c r="AK634">
        <f>IF($C634="","",IF(OR($P634=TRUE(),$P634="TRUE"),1,0))</f>
        <v/>
      </c>
      <c r="AL634">
        <f>IF($C634="","",IF(AND($V634="Yes",SUMPRODUCT((LEN(Settings!$F$6:$F$13)&gt;0)*ISNUMBER(SEARCH(Settings!$F$6:$F$13,$O634)))=0),1,0))</f>
        <v/>
      </c>
      <c r="AM634">
        <f>IF($AI634=1,IFERROR(IF(VALUE($C634)&lt;100000000,VALUE($C634),1000000000),IFERROR(IF(VALUE(MID($C634,2,20))&lt;100000000,VALUE(MID($C634,2,20)),1000000000),1000000000))+ROW()/100000,"")</f>
        <v/>
      </c>
    </row>
    <row r="635">
      <c r="E635" s="14" t="n"/>
      <c r="M635" s="8">
        <f>IF($C635="","",L635*T635/100)</f>
        <v/>
      </c>
      <c r="S635" s="8" t="n"/>
      <c r="T635" s="8" t="n"/>
      <c r="W635">
        <f>IF($C635="","",IF($AL635=1,0,IF($AK635=1,Settings!$C$6,Settings!$C$7))*100)</f>
        <v/>
      </c>
      <c r="X635" s="8">
        <f>IF($C635="","",T635*W635/100)</f>
        <v/>
      </c>
      <c r="Y635" s="8">
        <f>IF($C635="","",T635-X635)</f>
        <v/>
      </c>
      <c r="Z635" s="8">
        <f>IF($C635="","",Y635-M635)</f>
        <v/>
      </c>
      <c r="AD635" s="8" t="n"/>
      <c r="AG635" s="14" t="n"/>
      <c r="AI635">
        <f>IF($C635="","",IF(COUNTIF($C$2:$C635,$C635)=1,1,0))</f>
        <v/>
      </c>
      <c r="AJ635">
        <f>IF($AI635=1,SUMPRODUCT(--($AM$2:$AM$7001&lt;$AM635))+1,"")</f>
        <v/>
      </c>
      <c r="AK635">
        <f>IF($C635="","",IF(OR($P635=TRUE(),$P635="TRUE"),1,0))</f>
        <v/>
      </c>
      <c r="AL635">
        <f>IF($C635="","",IF(AND($V635="Yes",SUMPRODUCT((LEN(Settings!$F$6:$F$13)&gt;0)*ISNUMBER(SEARCH(Settings!$F$6:$F$13,$O635)))=0),1,0))</f>
        <v/>
      </c>
      <c r="AM635">
        <f>IF($AI635=1,IFERROR(IF(VALUE($C635)&lt;100000000,VALUE($C635),1000000000),IFERROR(IF(VALUE(MID($C635,2,20))&lt;100000000,VALUE(MID($C635,2,20)),1000000000),1000000000))+ROW()/100000,"")</f>
        <v/>
      </c>
    </row>
    <row r="636">
      <c r="E636" s="14" t="n"/>
      <c r="M636" s="8">
        <f>IF($C636="","",L636*T636/100)</f>
        <v/>
      </c>
      <c r="S636" s="8" t="n"/>
      <c r="T636" s="8" t="n"/>
      <c r="W636">
        <f>IF($C636="","",IF($AL636=1,0,IF($AK636=1,Settings!$C$6,Settings!$C$7))*100)</f>
        <v/>
      </c>
      <c r="X636" s="8">
        <f>IF($C636="","",T636*W636/100)</f>
        <v/>
      </c>
      <c r="Y636" s="8">
        <f>IF($C636="","",T636-X636)</f>
        <v/>
      </c>
      <c r="Z636" s="8">
        <f>IF($C636="","",Y636-M636)</f>
        <v/>
      </c>
      <c r="AD636" s="8" t="n"/>
      <c r="AG636" s="14" t="n"/>
      <c r="AI636">
        <f>IF($C636="","",IF(COUNTIF($C$2:$C636,$C636)=1,1,0))</f>
        <v/>
      </c>
      <c r="AJ636">
        <f>IF($AI636=1,SUMPRODUCT(--($AM$2:$AM$7001&lt;$AM636))+1,"")</f>
        <v/>
      </c>
      <c r="AK636">
        <f>IF($C636="","",IF(OR($P636=TRUE(),$P636="TRUE"),1,0))</f>
        <v/>
      </c>
      <c r="AL636">
        <f>IF($C636="","",IF(AND($V636="Yes",SUMPRODUCT((LEN(Settings!$F$6:$F$13)&gt;0)*ISNUMBER(SEARCH(Settings!$F$6:$F$13,$O636)))=0),1,0))</f>
        <v/>
      </c>
      <c r="AM636">
        <f>IF($AI636=1,IFERROR(IF(VALUE($C636)&lt;100000000,VALUE($C636),1000000000),IFERROR(IF(VALUE(MID($C636,2,20))&lt;100000000,VALUE(MID($C636,2,20)),1000000000),1000000000))+ROW()/100000,"")</f>
        <v/>
      </c>
    </row>
    <row r="637">
      <c r="E637" s="14" t="n"/>
      <c r="M637" s="8">
        <f>IF($C637="","",L637*T637/100)</f>
        <v/>
      </c>
      <c r="S637" s="8" t="n"/>
      <c r="T637" s="8" t="n"/>
      <c r="W637">
        <f>IF($C637="","",IF($AL637=1,0,IF($AK637=1,Settings!$C$6,Settings!$C$7))*100)</f>
        <v/>
      </c>
      <c r="X637" s="8">
        <f>IF($C637="","",T637*W637/100)</f>
        <v/>
      </c>
      <c r="Y637" s="8">
        <f>IF($C637="","",T637-X637)</f>
        <v/>
      </c>
      <c r="Z637" s="8">
        <f>IF($C637="","",Y637-M637)</f>
        <v/>
      </c>
      <c r="AD637" s="8" t="n"/>
      <c r="AG637" s="14" t="n"/>
      <c r="AI637">
        <f>IF($C637="","",IF(COUNTIF($C$2:$C637,$C637)=1,1,0))</f>
        <v/>
      </c>
      <c r="AJ637">
        <f>IF($AI637=1,SUMPRODUCT(--($AM$2:$AM$7001&lt;$AM637))+1,"")</f>
        <v/>
      </c>
      <c r="AK637">
        <f>IF($C637="","",IF(OR($P637=TRUE(),$P637="TRUE"),1,0))</f>
        <v/>
      </c>
      <c r="AL637">
        <f>IF($C637="","",IF(AND($V637="Yes",SUMPRODUCT((LEN(Settings!$F$6:$F$13)&gt;0)*ISNUMBER(SEARCH(Settings!$F$6:$F$13,$O637)))=0),1,0))</f>
        <v/>
      </c>
      <c r="AM637">
        <f>IF($AI637=1,IFERROR(IF(VALUE($C637)&lt;100000000,VALUE($C637),1000000000),IFERROR(IF(VALUE(MID($C637,2,20))&lt;100000000,VALUE(MID($C637,2,20)),1000000000),1000000000))+ROW()/100000,"")</f>
        <v/>
      </c>
    </row>
    <row r="638">
      <c r="E638" s="14" t="n"/>
      <c r="M638" s="8">
        <f>IF($C638="","",L638*T638/100)</f>
        <v/>
      </c>
      <c r="S638" s="8" t="n"/>
      <c r="T638" s="8" t="n"/>
      <c r="W638">
        <f>IF($C638="","",IF($AL638=1,0,IF($AK638=1,Settings!$C$6,Settings!$C$7))*100)</f>
        <v/>
      </c>
      <c r="X638" s="8">
        <f>IF($C638="","",T638*W638/100)</f>
        <v/>
      </c>
      <c r="Y638" s="8">
        <f>IF($C638="","",T638-X638)</f>
        <v/>
      </c>
      <c r="Z638" s="8">
        <f>IF($C638="","",Y638-M638)</f>
        <v/>
      </c>
      <c r="AD638" s="8" t="n"/>
      <c r="AG638" s="14" t="n"/>
      <c r="AI638">
        <f>IF($C638="","",IF(COUNTIF($C$2:$C638,$C638)=1,1,0))</f>
        <v/>
      </c>
      <c r="AJ638">
        <f>IF($AI638=1,SUMPRODUCT(--($AM$2:$AM$7001&lt;$AM638))+1,"")</f>
        <v/>
      </c>
      <c r="AK638">
        <f>IF($C638="","",IF(OR($P638=TRUE(),$P638="TRUE"),1,0))</f>
        <v/>
      </c>
      <c r="AL638">
        <f>IF($C638="","",IF(AND($V638="Yes",SUMPRODUCT((LEN(Settings!$F$6:$F$13)&gt;0)*ISNUMBER(SEARCH(Settings!$F$6:$F$13,$O638)))=0),1,0))</f>
        <v/>
      </c>
      <c r="AM638">
        <f>IF($AI638=1,IFERROR(IF(VALUE($C638)&lt;100000000,VALUE($C638),1000000000),IFERROR(IF(VALUE(MID($C638,2,20))&lt;100000000,VALUE(MID($C638,2,20)),1000000000),1000000000))+ROW()/100000,"")</f>
        <v/>
      </c>
    </row>
    <row r="639">
      <c r="E639" s="14" t="n"/>
      <c r="M639" s="8">
        <f>IF($C639="","",L639*T639/100)</f>
        <v/>
      </c>
      <c r="S639" s="8" t="n"/>
      <c r="T639" s="8" t="n"/>
      <c r="W639">
        <f>IF($C639="","",IF($AL639=1,0,IF($AK639=1,Settings!$C$6,Settings!$C$7))*100)</f>
        <v/>
      </c>
      <c r="X639" s="8">
        <f>IF($C639="","",T639*W639/100)</f>
        <v/>
      </c>
      <c r="Y639" s="8">
        <f>IF($C639="","",T639-X639)</f>
        <v/>
      </c>
      <c r="Z639" s="8">
        <f>IF($C639="","",Y639-M639)</f>
        <v/>
      </c>
      <c r="AD639" s="8" t="n"/>
      <c r="AG639" s="14" t="n"/>
      <c r="AI639">
        <f>IF($C639="","",IF(COUNTIF($C$2:$C639,$C639)=1,1,0))</f>
        <v/>
      </c>
      <c r="AJ639">
        <f>IF($AI639=1,SUMPRODUCT(--($AM$2:$AM$7001&lt;$AM639))+1,"")</f>
        <v/>
      </c>
      <c r="AK639">
        <f>IF($C639="","",IF(OR($P639=TRUE(),$P639="TRUE"),1,0))</f>
        <v/>
      </c>
      <c r="AL639">
        <f>IF($C639="","",IF(AND($V639="Yes",SUMPRODUCT((LEN(Settings!$F$6:$F$13)&gt;0)*ISNUMBER(SEARCH(Settings!$F$6:$F$13,$O639)))=0),1,0))</f>
        <v/>
      </c>
      <c r="AM639">
        <f>IF($AI639=1,IFERROR(IF(VALUE($C639)&lt;100000000,VALUE($C639),1000000000),IFERROR(IF(VALUE(MID($C639,2,20))&lt;100000000,VALUE(MID($C639,2,20)),1000000000),1000000000))+ROW()/100000,"")</f>
        <v/>
      </c>
    </row>
    <row r="640">
      <c r="E640" s="14" t="n"/>
      <c r="M640" s="8">
        <f>IF($C640="","",L640*T640/100)</f>
        <v/>
      </c>
      <c r="S640" s="8" t="n"/>
      <c r="T640" s="8" t="n"/>
      <c r="W640">
        <f>IF($C640="","",IF($AL640=1,0,IF($AK640=1,Settings!$C$6,Settings!$C$7))*100)</f>
        <v/>
      </c>
      <c r="X640" s="8">
        <f>IF($C640="","",T640*W640/100)</f>
        <v/>
      </c>
      <c r="Y640" s="8">
        <f>IF($C640="","",T640-X640)</f>
        <v/>
      </c>
      <c r="Z640" s="8">
        <f>IF($C640="","",Y640-M640)</f>
        <v/>
      </c>
      <c r="AD640" s="8" t="n"/>
      <c r="AG640" s="14" t="n"/>
      <c r="AI640">
        <f>IF($C640="","",IF(COUNTIF($C$2:$C640,$C640)=1,1,0))</f>
        <v/>
      </c>
      <c r="AJ640">
        <f>IF($AI640=1,SUMPRODUCT(--($AM$2:$AM$7001&lt;$AM640))+1,"")</f>
        <v/>
      </c>
      <c r="AK640">
        <f>IF($C640="","",IF(OR($P640=TRUE(),$P640="TRUE"),1,0))</f>
        <v/>
      </c>
      <c r="AL640">
        <f>IF($C640="","",IF(AND($V640="Yes",SUMPRODUCT((LEN(Settings!$F$6:$F$13)&gt;0)*ISNUMBER(SEARCH(Settings!$F$6:$F$13,$O640)))=0),1,0))</f>
        <v/>
      </c>
      <c r="AM640">
        <f>IF($AI640=1,IFERROR(IF(VALUE($C640)&lt;100000000,VALUE($C640),1000000000),IFERROR(IF(VALUE(MID($C640,2,20))&lt;100000000,VALUE(MID($C640,2,20)),1000000000),1000000000))+ROW()/100000,"")</f>
        <v/>
      </c>
    </row>
    <row r="641">
      <c r="E641" s="14" t="n"/>
      <c r="M641" s="8">
        <f>IF($C641="","",L641*T641/100)</f>
        <v/>
      </c>
      <c r="S641" s="8" t="n"/>
      <c r="T641" s="8" t="n"/>
      <c r="W641">
        <f>IF($C641="","",IF($AL641=1,0,IF($AK641=1,Settings!$C$6,Settings!$C$7))*100)</f>
        <v/>
      </c>
      <c r="X641" s="8">
        <f>IF($C641="","",T641*W641/100)</f>
        <v/>
      </c>
      <c r="Y641" s="8">
        <f>IF($C641="","",T641-X641)</f>
        <v/>
      </c>
      <c r="Z641" s="8">
        <f>IF($C641="","",Y641-M641)</f>
        <v/>
      </c>
      <c r="AD641" s="8" t="n"/>
      <c r="AG641" s="14" t="n"/>
      <c r="AI641">
        <f>IF($C641="","",IF(COUNTIF($C$2:$C641,$C641)=1,1,0))</f>
        <v/>
      </c>
      <c r="AJ641">
        <f>IF($AI641=1,SUMPRODUCT(--($AM$2:$AM$7001&lt;$AM641))+1,"")</f>
        <v/>
      </c>
      <c r="AK641">
        <f>IF($C641="","",IF(OR($P641=TRUE(),$P641="TRUE"),1,0))</f>
        <v/>
      </c>
      <c r="AL641">
        <f>IF($C641="","",IF(AND($V641="Yes",SUMPRODUCT((LEN(Settings!$F$6:$F$13)&gt;0)*ISNUMBER(SEARCH(Settings!$F$6:$F$13,$O641)))=0),1,0))</f>
        <v/>
      </c>
      <c r="AM641">
        <f>IF($AI641=1,IFERROR(IF(VALUE($C641)&lt;100000000,VALUE($C641),1000000000),IFERROR(IF(VALUE(MID($C641,2,20))&lt;100000000,VALUE(MID($C641,2,20)),1000000000),1000000000))+ROW()/100000,"")</f>
        <v/>
      </c>
    </row>
    <row r="642">
      <c r="E642" s="14" t="n"/>
      <c r="M642" s="8">
        <f>IF($C642="","",L642*T642/100)</f>
        <v/>
      </c>
      <c r="S642" s="8" t="n"/>
      <c r="T642" s="8" t="n"/>
      <c r="W642">
        <f>IF($C642="","",IF($AL642=1,0,IF($AK642=1,Settings!$C$6,Settings!$C$7))*100)</f>
        <v/>
      </c>
      <c r="X642" s="8">
        <f>IF($C642="","",T642*W642/100)</f>
        <v/>
      </c>
      <c r="Y642" s="8">
        <f>IF($C642="","",T642-X642)</f>
        <v/>
      </c>
      <c r="Z642" s="8">
        <f>IF($C642="","",Y642-M642)</f>
        <v/>
      </c>
      <c r="AD642" s="8" t="n"/>
      <c r="AG642" s="14" t="n"/>
      <c r="AI642">
        <f>IF($C642="","",IF(COUNTIF($C$2:$C642,$C642)=1,1,0))</f>
        <v/>
      </c>
      <c r="AJ642">
        <f>IF($AI642=1,SUMPRODUCT(--($AM$2:$AM$7001&lt;$AM642))+1,"")</f>
        <v/>
      </c>
      <c r="AK642">
        <f>IF($C642="","",IF(OR($P642=TRUE(),$P642="TRUE"),1,0))</f>
        <v/>
      </c>
      <c r="AL642">
        <f>IF($C642="","",IF(AND($V642="Yes",SUMPRODUCT((LEN(Settings!$F$6:$F$13)&gt;0)*ISNUMBER(SEARCH(Settings!$F$6:$F$13,$O642)))=0),1,0))</f>
        <v/>
      </c>
      <c r="AM642">
        <f>IF($AI642=1,IFERROR(IF(VALUE($C642)&lt;100000000,VALUE($C642),1000000000),IFERROR(IF(VALUE(MID($C642,2,20))&lt;100000000,VALUE(MID($C642,2,20)),1000000000),1000000000))+ROW()/100000,"")</f>
        <v/>
      </c>
    </row>
    <row r="643">
      <c r="E643" s="14" t="n"/>
      <c r="M643" s="8">
        <f>IF($C643="","",L643*T643/100)</f>
        <v/>
      </c>
      <c r="S643" s="8" t="n"/>
      <c r="T643" s="8" t="n"/>
      <c r="W643">
        <f>IF($C643="","",IF($AL643=1,0,IF($AK643=1,Settings!$C$6,Settings!$C$7))*100)</f>
        <v/>
      </c>
      <c r="X643" s="8">
        <f>IF($C643="","",T643*W643/100)</f>
        <v/>
      </c>
      <c r="Y643" s="8">
        <f>IF($C643="","",T643-X643)</f>
        <v/>
      </c>
      <c r="Z643" s="8">
        <f>IF($C643="","",Y643-M643)</f>
        <v/>
      </c>
      <c r="AD643" s="8" t="n"/>
      <c r="AG643" s="14" t="n"/>
      <c r="AI643">
        <f>IF($C643="","",IF(COUNTIF($C$2:$C643,$C643)=1,1,0))</f>
        <v/>
      </c>
      <c r="AJ643">
        <f>IF($AI643=1,SUMPRODUCT(--($AM$2:$AM$7001&lt;$AM643))+1,"")</f>
        <v/>
      </c>
      <c r="AK643">
        <f>IF($C643="","",IF(OR($P643=TRUE(),$P643="TRUE"),1,0))</f>
        <v/>
      </c>
      <c r="AL643">
        <f>IF($C643="","",IF(AND($V643="Yes",SUMPRODUCT((LEN(Settings!$F$6:$F$13)&gt;0)*ISNUMBER(SEARCH(Settings!$F$6:$F$13,$O643)))=0),1,0))</f>
        <v/>
      </c>
      <c r="AM643">
        <f>IF($AI643=1,IFERROR(IF(VALUE($C643)&lt;100000000,VALUE($C643),1000000000),IFERROR(IF(VALUE(MID($C643,2,20))&lt;100000000,VALUE(MID($C643,2,20)),1000000000),1000000000))+ROW()/100000,"")</f>
        <v/>
      </c>
    </row>
    <row r="644">
      <c r="E644" s="14" t="n"/>
      <c r="M644" s="8">
        <f>IF($C644="","",L644*T644/100)</f>
        <v/>
      </c>
      <c r="S644" s="8" t="n"/>
      <c r="T644" s="8" t="n"/>
      <c r="W644">
        <f>IF($C644="","",IF($AL644=1,0,IF($AK644=1,Settings!$C$6,Settings!$C$7))*100)</f>
        <v/>
      </c>
      <c r="X644" s="8">
        <f>IF($C644="","",T644*W644/100)</f>
        <v/>
      </c>
      <c r="Y644" s="8">
        <f>IF($C644="","",T644-X644)</f>
        <v/>
      </c>
      <c r="Z644" s="8">
        <f>IF($C644="","",Y644-M644)</f>
        <v/>
      </c>
      <c r="AD644" s="8" t="n"/>
      <c r="AG644" s="14" t="n"/>
      <c r="AI644">
        <f>IF($C644="","",IF(COUNTIF($C$2:$C644,$C644)=1,1,0))</f>
        <v/>
      </c>
      <c r="AJ644">
        <f>IF($AI644=1,SUMPRODUCT(--($AM$2:$AM$7001&lt;$AM644))+1,"")</f>
        <v/>
      </c>
      <c r="AK644">
        <f>IF($C644="","",IF(OR($P644=TRUE(),$P644="TRUE"),1,0))</f>
        <v/>
      </c>
      <c r="AL644">
        <f>IF($C644="","",IF(AND($V644="Yes",SUMPRODUCT((LEN(Settings!$F$6:$F$13)&gt;0)*ISNUMBER(SEARCH(Settings!$F$6:$F$13,$O644)))=0),1,0))</f>
        <v/>
      </c>
      <c r="AM644">
        <f>IF($AI644=1,IFERROR(IF(VALUE($C644)&lt;100000000,VALUE($C644),1000000000),IFERROR(IF(VALUE(MID($C644,2,20))&lt;100000000,VALUE(MID($C644,2,20)),1000000000),1000000000))+ROW()/100000,"")</f>
        <v/>
      </c>
    </row>
    <row r="645">
      <c r="E645" s="14" t="n"/>
      <c r="M645" s="8">
        <f>IF($C645="","",L645*T645/100)</f>
        <v/>
      </c>
      <c r="S645" s="8" t="n"/>
      <c r="T645" s="8" t="n"/>
      <c r="W645">
        <f>IF($C645="","",IF($AL645=1,0,IF($AK645=1,Settings!$C$6,Settings!$C$7))*100)</f>
        <v/>
      </c>
      <c r="X645" s="8">
        <f>IF($C645="","",T645*W645/100)</f>
        <v/>
      </c>
      <c r="Y645" s="8">
        <f>IF($C645="","",T645-X645)</f>
        <v/>
      </c>
      <c r="Z645" s="8">
        <f>IF($C645="","",Y645-M645)</f>
        <v/>
      </c>
      <c r="AD645" s="8" t="n"/>
      <c r="AG645" s="14" t="n"/>
      <c r="AI645">
        <f>IF($C645="","",IF(COUNTIF($C$2:$C645,$C645)=1,1,0))</f>
        <v/>
      </c>
      <c r="AJ645">
        <f>IF($AI645=1,SUMPRODUCT(--($AM$2:$AM$7001&lt;$AM645))+1,"")</f>
        <v/>
      </c>
      <c r="AK645">
        <f>IF($C645="","",IF(OR($P645=TRUE(),$P645="TRUE"),1,0))</f>
        <v/>
      </c>
      <c r="AL645">
        <f>IF($C645="","",IF(AND($V645="Yes",SUMPRODUCT((LEN(Settings!$F$6:$F$13)&gt;0)*ISNUMBER(SEARCH(Settings!$F$6:$F$13,$O645)))=0),1,0))</f>
        <v/>
      </c>
      <c r="AM645">
        <f>IF($AI645=1,IFERROR(IF(VALUE($C645)&lt;100000000,VALUE($C645),1000000000),IFERROR(IF(VALUE(MID($C645,2,20))&lt;100000000,VALUE(MID($C645,2,20)),1000000000),1000000000))+ROW()/100000,"")</f>
        <v/>
      </c>
    </row>
    <row r="646">
      <c r="E646" s="14" t="n"/>
      <c r="M646" s="8">
        <f>IF($C646="","",L646*T646/100)</f>
        <v/>
      </c>
      <c r="S646" s="8" t="n"/>
      <c r="T646" s="8" t="n"/>
      <c r="W646">
        <f>IF($C646="","",IF($AL646=1,0,IF($AK646=1,Settings!$C$6,Settings!$C$7))*100)</f>
        <v/>
      </c>
      <c r="X646" s="8">
        <f>IF($C646="","",T646*W646/100)</f>
        <v/>
      </c>
      <c r="Y646" s="8">
        <f>IF($C646="","",T646-X646)</f>
        <v/>
      </c>
      <c r="Z646" s="8">
        <f>IF($C646="","",Y646-M646)</f>
        <v/>
      </c>
      <c r="AD646" s="8" t="n"/>
      <c r="AG646" s="14" t="n"/>
      <c r="AI646">
        <f>IF($C646="","",IF(COUNTIF($C$2:$C646,$C646)=1,1,0))</f>
        <v/>
      </c>
      <c r="AJ646">
        <f>IF($AI646=1,SUMPRODUCT(--($AM$2:$AM$7001&lt;$AM646))+1,"")</f>
        <v/>
      </c>
      <c r="AK646">
        <f>IF($C646="","",IF(OR($P646=TRUE(),$P646="TRUE"),1,0))</f>
        <v/>
      </c>
      <c r="AL646">
        <f>IF($C646="","",IF(AND($V646="Yes",SUMPRODUCT((LEN(Settings!$F$6:$F$13)&gt;0)*ISNUMBER(SEARCH(Settings!$F$6:$F$13,$O646)))=0),1,0))</f>
        <v/>
      </c>
      <c r="AM646">
        <f>IF($AI646=1,IFERROR(IF(VALUE($C646)&lt;100000000,VALUE($C646),1000000000),IFERROR(IF(VALUE(MID($C646,2,20))&lt;100000000,VALUE(MID($C646,2,20)),1000000000),1000000000))+ROW()/100000,"")</f>
        <v/>
      </c>
    </row>
    <row r="647">
      <c r="E647" s="14" t="n"/>
      <c r="M647" s="8">
        <f>IF($C647="","",L647*T647/100)</f>
        <v/>
      </c>
      <c r="S647" s="8" t="n"/>
      <c r="T647" s="8" t="n"/>
      <c r="W647">
        <f>IF($C647="","",IF($AL647=1,0,IF($AK647=1,Settings!$C$6,Settings!$C$7))*100)</f>
        <v/>
      </c>
      <c r="X647" s="8">
        <f>IF($C647="","",T647*W647/100)</f>
        <v/>
      </c>
      <c r="Y647" s="8">
        <f>IF($C647="","",T647-X647)</f>
        <v/>
      </c>
      <c r="Z647" s="8">
        <f>IF($C647="","",Y647-M647)</f>
        <v/>
      </c>
      <c r="AD647" s="8" t="n"/>
      <c r="AG647" s="14" t="n"/>
      <c r="AI647">
        <f>IF($C647="","",IF(COUNTIF($C$2:$C647,$C647)=1,1,0))</f>
        <v/>
      </c>
      <c r="AJ647">
        <f>IF($AI647=1,SUMPRODUCT(--($AM$2:$AM$7001&lt;$AM647))+1,"")</f>
        <v/>
      </c>
      <c r="AK647">
        <f>IF($C647="","",IF(OR($P647=TRUE(),$P647="TRUE"),1,0))</f>
        <v/>
      </c>
      <c r="AL647">
        <f>IF($C647="","",IF(AND($V647="Yes",SUMPRODUCT((LEN(Settings!$F$6:$F$13)&gt;0)*ISNUMBER(SEARCH(Settings!$F$6:$F$13,$O647)))=0),1,0))</f>
        <v/>
      </c>
      <c r="AM647">
        <f>IF($AI647=1,IFERROR(IF(VALUE($C647)&lt;100000000,VALUE($C647),1000000000),IFERROR(IF(VALUE(MID($C647,2,20))&lt;100000000,VALUE(MID($C647,2,20)),1000000000),1000000000))+ROW()/100000,"")</f>
        <v/>
      </c>
    </row>
    <row r="648">
      <c r="E648" s="14" t="n"/>
      <c r="M648" s="8">
        <f>IF($C648="","",L648*T648/100)</f>
        <v/>
      </c>
      <c r="S648" s="8" t="n"/>
      <c r="T648" s="8" t="n"/>
      <c r="W648">
        <f>IF($C648="","",IF($AL648=1,0,IF($AK648=1,Settings!$C$6,Settings!$C$7))*100)</f>
        <v/>
      </c>
      <c r="X648" s="8">
        <f>IF($C648="","",T648*W648/100)</f>
        <v/>
      </c>
      <c r="Y648" s="8">
        <f>IF($C648="","",T648-X648)</f>
        <v/>
      </c>
      <c r="Z648" s="8">
        <f>IF($C648="","",Y648-M648)</f>
        <v/>
      </c>
      <c r="AD648" s="8" t="n"/>
      <c r="AG648" s="14" t="n"/>
      <c r="AI648">
        <f>IF($C648="","",IF(COUNTIF($C$2:$C648,$C648)=1,1,0))</f>
        <v/>
      </c>
      <c r="AJ648">
        <f>IF($AI648=1,SUMPRODUCT(--($AM$2:$AM$7001&lt;$AM648))+1,"")</f>
        <v/>
      </c>
      <c r="AK648">
        <f>IF($C648="","",IF(OR($P648=TRUE(),$P648="TRUE"),1,0))</f>
        <v/>
      </c>
      <c r="AL648">
        <f>IF($C648="","",IF(AND($V648="Yes",SUMPRODUCT((LEN(Settings!$F$6:$F$13)&gt;0)*ISNUMBER(SEARCH(Settings!$F$6:$F$13,$O648)))=0),1,0))</f>
        <v/>
      </c>
      <c r="AM648">
        <f>IF($AI648=1,IFERROR(IF(VALUE($C648)&lt;100000000,VALUE($C648),1000000000),IFERROR(IF(VALUE(MID($C648,2,20))&lt;100000000,VALUE(MID($C648,2,20)),1000000000),1000000000))+ROW()/100000,"")</f>
        <v/>
      </c>
    </row>
    <row r="649">
      <c r="E649" s="14" t="n"/>
      <c r="M649" s="8">
        <f>IF($C649="","",L649*T649/100)</f>
        <v/>
      </c>
      <c r="S649" s="8" t="n"/>
      <c r="T649" s="8" t="n"/>
      <c r="W649">
        <f>IF($C649="","",IF($AL649=1,0,IF($AK649=1,Settings!$C$6,Settings!$C$7))*100)</f>
        <v/>
      </c>
      <c r="X649" s="8">
        <f>IF($C649="","",T649*W649/100)</f>
        <v/>
      </c>
      <c r="Y649" s="8">
        <f>IF($C649="","",T649-X649)</f>
        <v/>
      </c>
      <c r="Z649" s="8">
        <f>IF($C649="","",Y649-M649)</f>
        <v/>
      </c>
      <c r="AD649" s="8" t="n"/>
      <c r="AG649" s="14" t="n"/>
      <c r="AI649">
        <f>IF($C649="","",IF(COUNTIF($C$2:$C649,$C649)=1,1,0))</f>
        <v/>
      </c>
      <c r="AJ649">
        <f>IF($AI649=1,SUMPRODUCT(--($AM$2:$AM$7001&lt;$AM649))+1,"")</f>
        <v/>
      </c>
      <c r="AK649">
        <f>IF($C649="","",IF(OR($P649=TRUE(),$P649="TRUE"),1,0))</f>
        <v/>
      </c>
      <c r="AL649">
        <f>IF($C649="","",IF(AND($V649="Yes",SUMPRODUCT((LEN(Settings!$F$6:$F$13)&gt;0)*ISNUMBER(SEARCH(Settings!$F$6:$F$13,$O649)))=0),1,0))</f>
        <v/>
      </c>
      <c r="AM649">
        <f>IF($AI649=1,IFERROR(IF(VALUE($C649)&lt;100000000,VALUE($C649),1000000000),IFERROR(IF(VALUE(MID($C649,2,20))&lt;100000000,VALUE(MID($C649,2,20)),1000000000),1000000000))+ROW()/100000,"")</f>
        <v/>
      </c>
    </row>
    <row r="650">
      <c r="E650" s="14" t="n"/>
      <c r="M650" s="8">
        <f>IF($C650="","",L650*T650/100)</f>
        <v/>
      </c>
      <c r="S650" s="8" t="n"/>
      <c r="T650" s="8" t="n"/>
      <c r="W650">
        <f>IF($C650="","",IF($AL650=1,0,IF($AK650=1,Settings!$C$6,Settings!$C$7))*100)</f>
        <v/>
      </c>
      <c r="X650" s="8">
        <f>IF($C650="","",T650*W650/100)</f>
        <v/>
      </c>
      <c r="Y650" s="8">
        <f>IF($C650="","",T650-X650)</f>
        <v/>
      </c>
      <c r="Z650" s="8">
        <f>IF($C650="","",Y650-M650)</f>
        <v/>
      </c>
      <c r="AD650" s="8" t="n"/>
      <c r="AG650" s="14" t="n"/>
      <c r="AI650">
        <f>IF($C650="","",IF(COUNTIF($C$2:$C650,$C650)=1,1,0))</f>
        <v/>
      </c>
      <c r="AJ650">
        <f>IF($AI650=1,SUMPRODUCT(--($AM$2:$AM$7001&lt;$AM650))+1,"")</f>
        <v/>
      </c>
      <c r="AK650">
        <f>IF($C650="","",IF(OR($P650=TRUE(),$P650="TRUE"),1,0))</f>
        <v/>
      </c>
      <c r="AL650">
        <f>IF($C650="","",IF(AND($V650="Yes",SUMPRODUCT((LEN(Settings!$F$6:$F$13)&gt;0)*ISNUMBER(SEARCH(Settings!$F$6:$F$13,$O650)))=0),1,0))</f>
        <v/>
      </c>
      <c r="AM650">
        <f>IF($AI650=1,IFERROR(IF(VALUE($C650)&lt;100000000,VALUE($C650),1000000000),IFERROR(IF(VALUE(MID($C650,2,20))&lt;100000000,VALUE(MID($C650,2,20)),1000000000),1000000000))+ROW()/100000,"")</f>
        <v/>
      </c>
    </row>
    <row r="651">
      <c r="E651" s="14" t="n"/>
      <c r="M651" s="8">
        <f>IF($C651="","",L651*T651/100)</f>
        <v/>
      </c>
      <c r="S651" s="8" t="n"/>
      <c r="T651" s="8" t="n"/>
      <c r="W651">
        <f>IF($C651="","",IF($AL651=1,0,IF($AK651=1,Settings!$C$6,Settings!$C$7))*100)</f>
        <v/>
      </c>
      <c r="X651" s="8">
        <f>IF($C651="","",T651*W651/100)</f>
        <v/>
      </c>
      <c r="Y651" s="8">
        <f>IF($C651="","",T651-X651)</f>
        <v/>
      </c>
      <c r="Z651" s="8">
        <f>IF($C651="","",Y651-M651)</f>
        <v/>
      </c>
      <c r="AD651" s="8" t="n"/>
      <c r="AG651" s="14" t="n"/>
      <c r="AI651">
        <f>IF($C651="","",IF(COUNTIF($C$2:$C651,$C651)=1,1,0))</f>
        <v/>
      </c>
      <c r="AJ651">
        <f>IF($AI651=1,SUMPRODUCT(--($AM$2:$AM$7001&lt;$AM651))+1,"")</f>
        <v/>
      </c>
      <c r="AK651">
        <f>IF($C651="","",IF(OR($P651=TRUE(),$P651="TRUE"),1,0))</f>
        <v/>
      </c>
      <c r="AL651">
        <f>IF($C651="","",IF(AND($V651="Yes",SUMPRODUCT((LEN(Settings!$F$6:$F$13)&gt;0)*ISNUMBER(SEARCH(Settings!$F$6:$F$13,$O651)))=0),1,0))</f>
        <v/>
      </c>
      <c r="AM651">
        <f>IF($AI651=1,IFERROR(IF(VALUE($C651)&lt;100000000,VALUE($C651),1000000000),IFERROR(IF(VALUE(MID($C651,2,20))&lt;100000000,VALUE(MID($C651,2,20)),1000000000),1000000000))+ROW()/100000,"")</f>
        <v/>
      </c>
    </row>
    <row r="652">
      <c r="E652" s="14" t="n"/>
      <c r="M652" s="8">
        <f>IF($C652="","",L652*T652/100)</f>
        <v/>
      </c>
      <c r="S652" s="8" t="n"/>
      <c r="T652" s="8" t="n"/>
      <c r="W652">
        <f>IF($C652="","",IF($AL652=1,0,IF($AK652=1,Settings!$C$6,Settings!$C$7))*100)</f>
        <v/>
      </c>
      <c r="X652" s="8">
        <f>IF($C652="","",T652*W652/100)</f>
        <v/>
      </c>
      <c r="Y652" s="8">
        <f>IF($C652="","",T652-X652)</f>
        <v/>
      </c>
      <c r="Z652" s="8">
        <f>IF($C652="","",Y652-M652)</f>
        <v/>
      </c>
      <c r="AD652" s="8" t="n"/>
      <c r="AG652" s="14" t="n"/>
      <c r="AI652">
        <f>IF($C652="","",IF(COUNTIF($C$2:$C652,$C652)=1,1,0))</f>
        <v/>
      </c>
      <c r="AJ652">
        <f>IF($AI652=1,SUMPRODUCT(--($AM$2:$AM$7001&lt;$AM652))+1,"")</f>
        <v/>
      </c>
      <c r="AK652">
        <f>IF($C652="","",IF(OR($P652=TRUE(),$P652="TRUE"),1,0))</f>
        <v/>
      </c>
      <c r="AL652">
        <f>IF($C652="","",IF(AND($V652="Yes",SUMPRODUCT((LEN(Settings!$F$6:$F$13)&gt;0)*ISNUMBER(SEARCH(Settings!$F$6:$F$13,$O652)))=0),1,0))</f>
        <v/>
      </c>
      <c r="AM652">
        <f>IF($AI652=1,IFERROR(IF(VALUE($C652)&lt;100000000,VALUE($C652),1000000000),IFERROR(IF(VALUE(MID($C652,2,20))&lt;100000000,VALUE(MID($C652,2,20)),1000000000),1000000000))+ROW()/100000,"")</f>
        <v/>
      </c>
    </row>
    <row r="653">
      <c r="E653" s="14" t="n"/>
      <c r="M653" s="8">
        <f>IF($C653="","",L653*T653/100)</f>
        <v/>
      </c>
      <c r="S653" s="8" t="n"/>
      <c r="T653" s="8" t="n"/>
      <c r="W653">
        <f>IF($C653="","",IF($AL653=1,0,IF($AK653=1,Settings!$C$6,Settings!$C$7))*100)</f>
        <v/>
      </c>
      <c r="X653" s="8">
        <f>IF($C653="","",T653*W653/100)</f>
        <v/>
      </c>
      <c r="Y653" s="8">
        <f>IF($C653="","",T653-X653)</f>
        <v/>
      </c>
      <c r="Z653" s="8">
        <f>IF($C653="","",Y653-M653)</f>
        <v/>
      </c>
      <c r="AD653" s="8" t="n"/>
      <c r="AG653" s="14" t="n"/>
      <c r="AI653">
        <f>IF($C653="","",IF(COUNTIF($C$2:$C653,$C653)=1,1,0))</f>
        <v/>
      </c>
      <c r="AJ653">
        <f>IF($AI653=1,SUMPRODUCT(--($AM$2:$AM$7001&lt;$AM653))+1,"")</f>
        <v/>
      </c>
      <c r="AK653">
        <f>IF($C653="","",IF(OR($P653=TRUE(),$P653="TRUE"),1,0))</f>
        <v/>
      </c>
      <c r="AL653">
        <f>IF($C653="","",IF(AND($V653="Yes",SUMPRODUCT((LEN(Settings!$F$6:$F$13)&gt;0)*ISNUMBER(SEARCH(Settings!$F$6:$F$13,$O653)))=0),1,0))</f>
        <v/>
      </c>
      <c r="AM653">
        <f>IF($AI653=1,IFERROR(IF(VALUE($C653)&lt;100000000,VALUE($C653),1000000000),IFERROR(IF(VALUE(MID($C653,2,20))&lt;100000000,VALUE(MID($C653,2,20)),1000000000),1000000000))+ROW()/100000,"")</f>
        <v/>
      </c>
    </row>
    <row r="654">
      <c r="E654" s="14" t="n"/>
      <c r="M654" s="8">
        <f>IF($C654="","",L654*T654/100)</f>
        <v/>
      </c>
      <c r="S654" s="8" t="n"/>
      <c r="T654" s="8" t="n"/>
      <c r="W654">
        <f>IF($C654="","",IF($AL654=1,0,IF($AK654=1,Settings!$C$6,Settings!$C$7))*100)</f>
        <v/>
      </c>
      <c r="X654" s="8">
        <f>IF($C654="","",T654*W654/100)</f>
        <v/>
      </c>
      <c r="Y654" s="8">
        <f>IF($C654="","",T654-X654)</f>
        <v/>
      </c>
      <c r="Z654" s="8">
        <f>IF($C654="","",Y654-M654)</f>
        <v/>
      </c>
      <c r="AD654" s="8" t="n"/>
      <c r="AG654" s="14" t="n"/>
      <c r="AI654">
        <f>IF($C654="","",IF(COUNTIF($C$2:$C654,$C654)=1,1,0))</f>
        <v/>
      </c>
      <c r="AJ654">
        <f>IF($AI654=1,SUMPRODUCT(--($AM$2:$AM$7001&lt;$AM654))+1,"")</f>
        <v/>
      </c>
      <c r="AK654">
        <f>IF($C654="","",IF(OR($P654=TRUE(),$P654="TRUE"),1,0))</f>
        <v/>
      </c>
      <c r="AL654">
        <f>IF($C654="","",IF(AND($V654="Yes",SUMPRODUCT((LEN(Settings!$F$6:$F$13)&gt;0)*ISNUMBER(SEARCH(Settings!$F$6:$F$13,$O654)))=0),1,0))</f>
        <v/>
      </c>
      <c r="AM654">
        <f>IF($AI654=1,IFERROR(IF(VALUE($C654)&lt;100000000,VALUE($C654),1000000000),IFERROR(IF(VALUE(MID($C654,2,20))&lt;100000000,VALUE(MID($C654,2,20)),1000000000),1000000000))+ROW()/100000,"")</f>
        <v/>
      </c>
    </row>
    <row r="655">
      <c r="E655" s="14" t="n"/>
      <c r="M655" s="8">
        <f>IF($C655="","",L655*T655/100)</f>
        <v/>
      </c>
      <c r="S655" s="8" t="n"/>
      <c r="T655" s="8" t="n"/>
      <c r="W655">
        <f>IF($C655="","",IF($AL655=1,0,IF($AK655=1,Settings!$C$6,Settings!$C$7))*100)</f>
        <v/>
      </c>
      <c r="X655" s="8">
        <f>IF($C655="","",T655*W655/100)</f>
        <v/>
      </c>
      <c r="Y655" s="8">
        <f>IF($C655="","",T655-X655)</f>
        <v/>
      </c>
      <c r="Z655" s="8">
        <f>IF($C655="","",Y655-M655)</f>
        <v/>
      </c>
      <c r="AD655" s="8" t="n"/>
      <c r="AG655" s="14" t="n"/>
      <c r="AI655">
        <f>IF($C655="","",IF(COUNTIF($C$2:$C655,$C655)=1,1,0))</f>
        <v/>
      </c>
      <c r="AJ655">
        <f>IF($AI655=1,SUMPRODUCT(--($AM$2:$AM$7001&lt;$AM655))+1,"")</f>
        <v/>
      </c>
      <c r="AK655">
        <f>IF($C655="","",IF(OR($P655=TRUE(),$P655="TRUE"),1,0))</f>
        <v/>
      </c>
      <c r="AL655">
        <f>IF($C655="","",IF(AND($V655="Yes",SUMPRODUCT((LEN(Settings!$F$6:$F$13)&gt;0)*ISNUMBER(SEARCH(Settings!$F$6:$F$13,$O655)))=0),1,0))</f>
        <v/>
      </c>
      <c r="AM655">
        <f>IF($AI655=1,IFERROR(IF(VALUE($C655)&lt;100000000,VALUE($C655),1000000000),IFERROR(IF(VALUE(MID($C655,2,20))&lt;100000000,VALUE(MID($C655,2,20)),1000000000),1000000000))+ROW()/100000,"")</f>
        <v/>
      </c>
    </row>
    <row r="656">
      <c r="E656" s="14" t="n"/>
      <c r="M656" s="8">
        <f>IF($C656="","",L656*T656/100)</f>
        <v/>
      </c>
      <c r="S656" s="8" t="n"/>
      <c r="T656" s="8" t="n"/>
      <c r="W656">
        <f>IF($C656="","",IF($AL656=1,0,IF($AK656=1,Settings!$C$6,Settings!$C$7))*100)</f>
        <v/>
      </c>
      <c r="X656" s="8">
        <f>IF($C656="","",T656*W656/100)</f>
        <v/>
      </c>
      <c r="Y656" s="8">
        <f>IF($C656="","",T656-X656)</f>
        <v/>
      </c>
      <c r="Z656" s="8">
        <f>IF($C656="","",Y656-M656)</f>
        <v/>
      </c>
      <c r="AD656" s="8" t="n"/>
      <c r="AG656" s="14" t="n"/>
      <c r="AI656">
        <f>IF($C656="","",IF(COUNTIF($C$2:$C656,$C656)=1,1,0))</f>
        <v/>
      </c>
      <c r="AJ656">
        <f>IF($AI656=1,SUMPRODUCT(--($AM$2:$AM$7001&lt;$AM656))+1,"")</f>
        <v/>
      </c>
      <c r="AK656">
        <f>IF($C656="","",IF(OR($P656=TRUE(),$P656="TRUE"),1,0))</f>
        <v/>
      </c>
      <c r="AL656">
        <f>IF($C656="","",IF(AND($V656="Yes",SUMPRODUCT((LEN(Settings!$F$6:$F$13)&gt;0)*ISNUMBER(SEARCH(Settings!$F$6:$F$13,$O656)))=0),1,0))</f>
        <v/>
      </c>
      <c r="AM656">
        <f>IF($AI656=1,IFERROR(IF(VALUE($C656)&lt;100000000,VALUE($C656),1000000000),IFERROR(IF(VALUE(MID($C656,2,20))&lt;100000000,VALUE(MID($C656,2,20)),1000000000),1000000000))+ROW()/100000,"")</f>
        <v/>
      </c>
    </row>
    <row r="657">
      <c r="E657" s="14" t="n"/>
      <c r="M657" s="8">
        <f>IF($C657="","",L657*T657/100)</f>
        <v/>
      </c>
      <c r="S657" s="8" t="n"/>
      <c r="T657" s="8" t="n"/>
      <c r="W657">
        <f>IF($C657="","",IF($AL657=1,0,IF($AK657=1,Settings!$C$6,Settings!$C$7))*100)</f>
        <v/>
      </c>
      <c r="X657" s="8">
        <f>IF($C657="","",T657*W657/100)</f>
        <v/>
      </c>
      <c r="Y657" s="8">
        <f>IF($C657="","",T657-X657)</f>
        <v/>
      </c>
      <c r="Z657" s="8">
        <f>IF($C657="","",Y657-M657)</f>
        <v/>
      </c>
      <c r="AD657" s="8" t="n"/>
      <c r="AG657" s="14" t="n"/>
      <c r="AI657">
        <f>IF($C657="","",IF(COUNTIF($C$2:$C657,$C657)=1,1,0))</f>
        <v/>
      </c>
      <c r="AJ657">
        <f>IF($AI657=1,SUMPRODUCT(--($AM$2:$AM$7001&lt;$AM657))+1,"")</f>
        <v/>
      </c>
      <c r="AK657">
        <f>IF($C657="","",IF(OR($P657=TRUE(),$P657="TRUE"),1,0))</f>
        <v/>
      </c>
      <c r="AL657">
        <f>IF($C657="","",IF(AND($V657="Yes",SUMPRODUCT((LEN(Settings!$F$6:$F$13)&gt;0)*ISNUMBER(SEARCH(Settings!$F$6:$F$13,$O657)))=0),1,0))</f>
        <v/>
      </c>
      <c r="AM657">
        <f>IF($AI657=1,IFERROR(IF(VALUE($C657)&lt;100000000,VALUE($C657),1000000000),IFERROR(IF(VALUE(MID($C657,2,20))&lt;100000000,VALUE(MID($C657,2,20)),1000000000),1000000000))+ROW()/100000,"")</f>
        <v/>
      </c>
    </row>
    <row r="658">
      <c r="E658" s="14" t="n"/>
      <c r="M658" s="8">
        <f>IF($C658="","",L658*T658/100)</f>
        <v/>
      </c>
      <c r="S658" s="8" t="n"/>
      <c r="T658" s="8" t="n"/>
      <c r="W658">
        <f>IF($C658="","",IF($AL658=1,0,IF($AK658=1,Settings!$C$6,Settings!$C$7))*100)</f>
        <v/>
      </c>
      <c r="X658" s="8">
        <f>IF($C658="","",T658*W658/100)</f>
        <v/>
      </c>
      <c r="Y658" s="8">
        <f>IF($C658="","",T658-X658)</f>
        <v/>
      </c>
      <c r="Z658" s="8">
        <f>IF($C658="","",Y658-M658)</f>
        <v/>
      </c>
      <c r="AD658" s="8" t="n"/>
      <c r="AG658" s="14" t="n"/>
      <c r="AI658">
        <f>IF($C658="","",IF(COUNTIF($C$2:$C658,$C658)=1,1,0))</f>
        <v/>
      </c>
      <c r="AJ658">
        <f>IF($AI658=1,SUMPRODUCT(--($AM$2:$AM$7001&lt;$AM658))+1,"")</f>
        <v/>
      </c>
      <c r="AK658">
        <f>IF($C658="","",IF(OR($P658=TRUE(),$P658="TRUE"),1,0))</f>
        <v/>
      </c>
      <c r="AL658">
        <f>IF($C658="","",IF(AND($V658="Yes",SUMPRODUCT((LEN(Settings!$F$6:$F$13)&gt;0)*ISNUMBER(SEARCH(Settings!$F$6:$F$13,$O658)))=0),1,0))</f>
        <v/>
      </c>
      <c r="AM658">
        <f>IF($AI658=1,IFERROR(IF(VALUE($C658)&lt;100000000,VALUE($C658),1000000000),IFERROR(IF(VALUE(MID($C658,2,20))&lt;100000000,VALUE(MID($C658,2,20)),1000000000),1000000000))+ROW()/100000,"")</f>
        <v/>
      </c>
    </row>
    <row r="659">
      <c r="E659" s="14" t="n"/>
      <c r="M659" s="8">
        <f>IF($C659="","",L659*T659/100)</f>
        <v/>
      </c>
      <c r="S659" s="8" t="n"/>
      <c r="T659" s="8" t="n"/>
      <c r="W659">
        <f>IF($C659="","",IF($AL659=1,0,IF($AK659=1,Settings!$C$6,Settings!$C$7))*100)</f>
        <v/>
      </c>
      <c r="X659" s="8">
        <f>IF($C659="","",T659*W659/100)</f>
        <v/>
      </c>
      <c r="Y659" s="8">
        <f>IF($C659="","",T659-X659)</f>
        <v/>
      </c>
      <c r="Z659" s="8">
        <f>IF($C659="","",Y659-M659)</f>
        <v/>
      </c>
      <c r="AD659" s="8" t="n"/>
      <c r="AG659" s="14" t="n"/>
      <c r="AI659">
        <f>IF($C659="","",IF(COUNTIF($C$2:$C659,$C659)=1,1,0))</f>
        <v/>
      </c>
      <c r="AJ659">
        <f>IF($AI659=1,SUMPRODUCT(--($AM$2:$AM$7001&lt;$AM659))+1,"")</f>
        <v/>
      </c>
      <c r="AK659">
        <f>IF($C659="","",IF(OR($P659=TRUE(),$P659="TRUE"),1,0))</f>
        <v/>
      </c>
      <c r="AL659">
        <f>IF($C659="","",IF(AND($V659="Yes",SUMPRODUCT((LEN(Settings!$F$6:$F$13)&gt;0)*ISNUMBER(SEARCH(Settings!$F$6:$F$13,$O659)))=0),1,0))</f>
        <v/>
      </c>
      <c r="AM659">
        <f>IF($AI659=1,IFERROR(IF(VALUE($C659)&lt;100000000,VALUE($C659),1000000000),IFERROR(IF(VALUE(MID($C659,2,20))&lt;100000000,VALUE(MID($C659,2,20)),1000000000),1000000000))+ROW()/100000,"")</f>
        <v/>
      </c>
    </row>
    <row r="660">
      <c r="E660" s="14" t="n"/>
      <c r="M660" s="8">
        <f>IF($C660="","",L660*T660/100)</f>
        <v/>
      </c>
      <c r="S660" s="8" t="n"/>
      <c r="T660" s="8" t="n"/>
      <c r="W660">
        <f>IF($C660="","",IF($AL660=1,0,IF($AK660=1,Settings!$C$6,Settings!$C$7))*100)</f>
        <v/>
      </c>
      <c r="X660" s="8">
        <f>IF($C660="","",T660*W660/100)</f>
        <v/>
      </c>
      <c r="Y660" s="8">
        <f>IF($C660="","",T660-X660)</f>
        <v/>
      </c>
      <c r="Z660" s="8">
        <f>IF($C660="","",Y660-M660)</f>
        <v/>
      </c>
      <c r="AD660" s="8" t="n"/>
      <c r="AG660" s="14" t="n"/>
      <c r="AI660">
        <f>IF($C660="","",IF(COUNTIF($C$2:$C660,$C660)=1,1,0))</f>
        <v/>
      </c>
      <c r="AJ660">
        <f>IF($AI660=1,SUMPRODUCT(--($AM$2:$AM$7001&lt;$AM660))+1,"")</f>
        <v/>
      </c>
      <c r="AK660">
        <f>IF($C660="","",IF(OR($P660=TRUE(),$P660="TRUE"),1,0))</f>
        <v/>
      </c>
      <c r="AL660">
        <f>IF($C660="","",IF(AND($V660="Yes",SUMPRODUCT((LEN(Settings!$F$6:$F$13)&gt;0)*ISNUMBER(SEARCH(Settings!$F$6:$F$13,$O660)))=0),1,0))</f>
        <v/>
      </c>
      <c r="AM660">
        <f>IF($AI660=1,IFERROR(IF(VALUE($C660)&lt;100000000,VALUE($C660),1000000000),IFERROR(IF(VALUE(MID($C660,2,20))&lt;100000000,VALUE(MID($C660,2,20)),1000000000),1000000000))+ROW()/100000,"")</f>
        <v/>
      </c>
    </row>
    <row r="661">
      <c r="E661" s="14" t="n"/>
      <c r="M661" s="8">
        <f>IF($C661="","",L661*T661/100)</f>
        <v/>
      </c>
      <c r="S661" s="8" t="n"/>
      <c r="T661" s="8" t="n"/>
      <c r="W661">
        <f>IF($C661="","",IF($AL661=1,0,IF($AK661=1,Settings!$C$6,Settings!$C$7))*100)</f>
        <v/>
      </c>
      <c r="X661" s="8">
        <f>IF($C661="","",T661*W661/100)</f>
        <v/>
      </c>
      <c r="Y661" s="8">
        <f>IF($C661="","",T661-X661)</f>
        <v/>
      </c>
      <c r="Z661" s="8">
        <f>IF($C661="","",Y661-M661)</f>
        <v/>
      </c>
      <c r="AD661" s="8" t="n"/>
      <c r="AG661" s="14" t="n"/>
      <c r="AI661">
        <f>IF($C661="","",IF(COUNTIF($C$2:$C661,$C661)=1,1,0))</f>
        <v/>
      </c>
      <c r="AJ661">
        <f>IF($AI661=1,SUMPRODUCT(--($AM$2:$AM$7001&lt;$AM661))+1,"")</f>
        <v/>
      </c>
      <c r="AK661">
        <f>IF($C661="","",IF(OR($P661=TRUE(),$P661="TRUE"),1,0))</f>
        <v/>
      </c>
      <c r="AL661">
        <f>IF($C661="","",IF(AND($V661="Yes",SUMPRODUCT((LEN(Settings!$F$6:$F$13)&gt;0)*ISNUMBER(SEARCH(Settings!$F$6:$F$13,$O661)))=0),1,0))</f>
        <v/>
      </c>
      <c r="AM661">
        <f>IF($AI661=1,IFERROR(IF(VALUE($C661)&lt;100000000,VALUE($C661),1000000000),IFERROR(IF(VALUE(MID($C661,2,20))&lt;100000000,VALUE(MID($C661,2,20)),1000000000),1000000000))+ROW()/100000,"")</f>
        <v/>
      </c>
    </row>
    <row r="662">
      <c r="E662" s="14" t="n"/>
      <c r="M662" s="8">
        <f>IF($C662="","",L662*T662/100)</f>
        <v/>
      </c>
      <c r="S662" s="8" t="n"/>
      <c r="T662" s="8" t="n"/>
      <c r="W662">
        <f>IF($C662="","",IF($AL662=1,0,IF($AK662=1,Settings!$C$6,Settings!$C$7))*100)</f>
        <v/>
      </c>
      <c r="X662" s="8">
        <f>IF($C662="","",T662*W662/100)</f>
        <v/>
      </c>
      <c r="Y662" s="8">
        <f>IF($C662="","",T662-X662)</f>
        <v/>
      </c>
      <c r="Z662" s="8">
        <f>IF($C662="","",Y662-M662)</f>
        <v/>
      </c>
      <c r="AD662" s="8" t="n"/>
      <c r="AG662" s="14" t="n"/>
      <c r="AI662">
        <f>IF($C662="","",IF(COUNTIF($C$2:$C662,$C662)=1,1,0))</f>
        <v/>
      </c>
      <c r="AJ662">
        <f>IF($AI662=1,SUMPRODUCT(--($AM$2:$AM$7001&lt;$AM662))+1,"")</f>
        <v/>
      </c>
      <c r="AK662">
        <f>IF($C662="","",IF(OR($P662=TRUE(),$P662="TRUE"),1,0))</f>
        <v/>
      </c>
      <c r="AL662">
        <f>IF($C662="","",IF(AND($V662="Yes",SUMPRODUCT((LEN(Settings!$F$6:$F$13)&gt;0)*ISNUMBER(SEARCH(Settings!$F$6:$F$13,$O662)))=0),1,0))</f>
        <v/>
      </c>
      <c r="AM662">
        <f>IF($AI662=1,IFERROR(IF(VALUE($C662)&lt;100000000,VALUE($C662),1000000000),IFERROR(IF(VALUE(MID($C662,2,20))&lt;100000000,VALUE(MID($C662,2,20)),1000000000),1000000000))+ROW()/100000,"")</f>
        <v/>
      </c>
    </row>
    <row r="663">
      <c r="E663" s="14" t="n"/>
      <c r="M663" s="8">
        <f>IF($C663="","",L663*T663/100)</f>
        <v/>
      </c>
      <c r="S663" s="8" t="n"/>
      <c r="T663" s="8" t="n"/>
      <c r="W663">
        <f>IF($C663="","",IF($AL663=1,0,IF($AK663=1,Settings!$C$6,Settings!$C$7))*100)</f>
        <v/>
      </c>
      <c r="X663" s="8">
        <f>IF($C663="","",T663*W663/100)</f>
        <v/>
      </c>
      <c r="Y663" s="8">
        <f>IF($C663="","",T663-X663)</f>
        <v/>
      </c>
      <c r="Z663" s="8">
        <f>IF($C663="","",Y663-M663)</f>
        <v/>
      </c>
      <c r="AD663" s="8" t="n"/>
      <c r="AG663" s="14" t="n"/>
      <c r="AI663">
        <f>IF($C663="","",IF(COUNTIF($C$2:$C663,$C663)=1,1,0))</f>
        <v/>
      </c>
      <c r="AJ663">
        <f>IF($AI663=1,SUMPRODUCT(--($AM$2:$AM$7001&lt;$AM663))+1,"")</f>
        <v/>
      </c>
      <c r="AK663">
        <f>IF($C663="","",IF(OR($P663=TRUE(),$P663="TRUE"),1,0))</f>
        <v/>
      </c>
      <c r="AL663">
        <f>IF($C663="","",IF(AND($V663="Yes",SUMPRODUCT((LEN(Settings!$F$6:$F$13)&gt;0)*ISNUMBER(SEARCH(Settings!$F$6:$F$13,$O663)))=0),1,0))</f>
        <v/>
      </c>
      <c r="AM663">
        <f>IF($AI663=1,IFERROR(IF(VALUE($C663)&lt;100000000,VALUE($C663),1000000000),IFERROR(IF(VALUE(MID($C663,2,20))&lt;100000000,VALUE(MID($C663,2,20)),1000000000),1000000000))+ROW()/100000,"")</f>
        <v/>
      </c>
    </row>
    <row r="664">
      <c r="E664" s="14" t="n"/>
      <c r="M664" s="8">
        <f>IF($C664="","",L664*T664/100)</f>
        <v/>
      </c>
      <c r="S664" s="8" t="n"/>
      <c r="T664" s="8" t="n"/>
      <c r="W664">
        <f>IF($C664="","",IF($AL664=1,0,IF($AK664=1,Settings!$C$6,Settings!$C$7))*100)</f>
        <v/>
      </c>
      <c r="X664" s="8">
        <f>IF($C664="","",T664*W664/100)</f>
        <v/>
      </c>
      <c r="Y664" s="8">
        <f>IF($C664="","",T664-X664)</f>
        <v/>
      </c>
      <c r="Z664" s="8">
        <f>IF($C664="","",Y664-M664)</f>
        <v/>
      </c>
      <c r="AD664" s="8" t="n"/>
      <c r="AG664" s="14" t="n"/>
      <c r="AI664">
        <f>IF($C664="","",IF(COUNTIF($C$2:$C664,$C664)=1,1,0))</f>
        <v/>
      </c>
      <c r="AJ664">
        <f>IF($AI664=1,SUMPRODUCT(--($AM$2:$AM$7001&lt;$AM664))+1,"")</f>
        <v/>
      </c>
      <c r="AK664">
        <f>IF($C664="","",IF(OR($P664=TRUE(),$P664="TRUE"),1,0))</f>
        <v/>
      </c>
      <c r="AL664">
        <f>IF($C664="","",IF(AND($V664="Yes",SUMPRODUCT((LEN(Settings!$F$6:$F$13)&gt;0)*ISNUMBER(SEARCH(Settings!$F$6:$F$13,$O664)))=0),1,0))</f>
        <v/>
      </c>
      <c r="AM664">
        <f>IF($AI664=1,IFERROR(IF(VALUE($C664)&lt;100000000,VALUE($C664),1000000000),IFERROR(IF(VALUE(MID($C664,2,20))&lt;100000000,VALUE(MID($C664,2,20)),1000000000),1000000000))+ROW()/100000,"")</f>
        <v/>
      </c>
    </row>
    <row r="665">
      <c r="E665" s="14" t="n"/>
      <c r="M665" s="8">
        <f>IF($C665="","",L665*T665/100)</f>
        <v/>
      </c>
      <c r="S665" s="8" t="n"/>
      <c r="T665" s="8" t="n"/>
      <c r="W665">
        <f>IF($C665="","",IF($AL665=1,0,IF($AK665=1,Settings!$C$6,Settings!$C$7))*100)</f>
        <v/>
      </c>
      <c r="X665" s="8">
        <f>IF($C665="","",T665*W665/100)</f>
        <v/>
      </c>
      <c r="Y665" s="8">
        <f>IF($C665="","",T665-X665)</f>
        <v/>
      </c>
      <c r="Z665" s="8">
        <f>IF($C665="","",Y665-M665)</f>
        <v/>
      </c>
      <c r="AD665" s="8" t="n"/>
      <c r="AG665" s="14" t="n"/>
      <c r="AI665">
        <f>IF($C665="","",IF(COUNTIF($C$2:$C665,$C665)=1,1,0))</f>
        <v/>
      </c>
      <c r="AJ665">
        <f>IF($AI665=1,SUMPRODUCT(--($AM$2:$AM$7001&lt;$AM665))+1,"")</f>
        <v/>
      </c>
      <c r="AK665">
        <f>IF($C665="","",IF(OR($P665=TRUE(),$P665="TRUE"),1,0))</f>
        <v/>
      </c>
      <c r="AL665">
        <f>IF($C665="","",IF(AND($V665="Yes",SUMPRODUCT((LEN(Settings!$F$6:$F$13)&gt;0)*ISNUMBER(SEARCH(Settings!$F$6:$F$13,$O665)))=0),1,0))</f>
        <v/>
      </c>
      <c r="AM665">
        <f>IF($AI665=1,IFERROR(IF(VALUE($C665)&lt;100000000,VALUE($C665),1000000000),IFERROR(IF(VALUE(MID($C665,2,20))&lt;100000000,VALUE(MID($C665,2,20)),1000000000),1000000000))+ROW()/100000,"")</f>
        <v/>
      </c>
    </row>
    <row r="666">
      <c r="E666" s="14" t="n"/>
      <c r="M666" s="8">
        <f>IF($C666="","",L666*T666/100)</f>
        <v/>
      </c>
      <c r="S666" s="8" t="n"/>
      <c r="T666" s="8" t="n"/>
      <c r="W666">
        <f>IF($C666="","",IF($AL666=1,0,IF($AK666=1,Settings!$C$6,Settings!$C$7))*100)</f>
        <v/>
      </c>
      <c r="X666" s="8">
        <f>IF($C666="","",T666*W666/100)</f>
        <v/>
      </c>
      <c r="Y666" s="8">
        <f>IF($C666="","",T666-X666)</f>
        <v/>
      </c>
      <c r="Z666" s="8">
        <f>IF($C666="","",Y666-M666)</f>
        <v/>
      </c>
      <c r="AD666" s="8" t="n"/>
      <c r="AG666" s="14" t="n"/>
      <c r="AI666">
        <f>IF($C666="","",IF(COUNTIF($C$2:$C666,$C666)=1,1,0))</f>
        <v/>
      </c>
      <c r="AJ666">
        <f>IF($AI666=1,SUMPRODUCT(--($AM$2:$AM$7001&lt;$AM666))+1,"")</f>
        <v/>
      </c>
      <c r="AK666">
        <f>IF($C666="","",IF(OR($P666=TRUE(),$P666="TRUE"),1,0))</f>
        <v/>
      </c>
      <c r="AL666">
        <f>IF($C666="","",IF(AND($V666="Yes",SUMPRODUCT((LEN(Settings!$F$6:$F$13)&gt;0)*ISNUMBER(SEARCH(Settings!$F$6:$F$13,$O666)))=0),1,0))</f>
        <v/>
      </c>
      <c r="AM666">
        <f>IF($AI666=1,IFERROR(IF(VALUE($C666)&lt;100000000,VALUE($C666),1000000000),IFERROR(IF(VALUE(MID($C666,2,20))&lt;100000000,VALUE(MID($C666,2,20)),1000000000),1000000000))+ROW()/100000,"")</f>
        <v/>
      </c>
    </row>
    <row r="667">
      <c r="E667" s="14" t="n"/>
      <c r="M667" s="8">
        <f>IF($C667="","",L667*T667/100)</f>
        <v/>
      </c>
      <c r="S667" s="8" t="n"/>
      <c r="T667" s="8" t="n"/>
      <c r="W667">
        <f>IF($C667="","",IF($AL667=1,0,IF($AK667=1,Settings!$C$6,Settings!$C$7))*100)</f>
        <v/>
      </c>
      <c r="X667" s="8">
        <f>IF($C667="","",T667*W667/100)</f>
        <v/>
      </c>
      <c r="Y667" s="8">
        <f>IF($C667="","",T667-X667)</f>
        <v/>
      </c>
      <c r="Z667" s="8">
        <f>IF($C667="","",Y667-M667)</f>
        <v/>
      </c>
      <c r="AD667" s="8" t="n"/>
      <c r="AG667" s="14" t="n"/>
      <c r="AI667">
        <f>IF($C667="","",IF(COUNTIF($C$2:$C667,$C667)=1,1,0))</f>
        <v/>
      </c>
      <c r="AJ667">
        <f>IF($AI667=1,SUMPRODUCT(--($AM$2:$AM$7001&lt;$AM667))+1,"")</f>
        <v/>
      </c>
      <c r="AK667">
        <f>IF($C667="","",IF(OR($P667=TRUE(),$P667="TRUE"),1,0))</f>
        <v/>
      </c>
      <c r="AL667">
        <f>IF($C667="","",IF(AND($V667="Yes",SUMPRODUCT((LEN(Settings!$F$6:$F$13)&gt;0)*ISNUMBER(SEARCH(Settings!$F$6:$F$13,$O667)))=0),1,0))</f>
        <v/>
      </c>
      <c r="AM667">
        <f>IF($AI667=1,IFERROR(IF(VALUE($C667)&lt;100000000,VALUE($C667),1000000000),IFERROR(IF(VALUE(MID($C667,2,20))&lt;100000000,VALUE(MID($C667,2,20)),1000000000),1000000000))+ROW()/100000,"")</f>
        <v/>
      </c>
    </row>
    <row r="668">
      <c r="E668" s="14" t="n"/>
      <c r="M668" s="8">
        <f>IF($C668="","",L668*T668/100)</f>
        <v/>
      </c>
      <c r="S668" s="8" t="n"/>
      <c r="T668" s="8" t="n"/>
      <c r="W668">
        <f>IF($C668="","",IF($AL668=1,0,IF($AK668=1,Settings!$C$6,Settings!$C$7))*100)</f>
        <v/>
      </c>
      <c r="X668" s="8">
        <f>IF($C668="","",T668*W668/100)</f>
        <v/>
      </c>
      <c r="Y668" s="8">
        <f>IF($C668="","",T668-X668)</f>
        <v/>
      </c>
      <c r="Z668" s="8">
        <f>IF($C668="","",Y668-M668)</f>
        <v/>
      </c>
      <c r="AD668" s="8" t="n"/>
      <c r="AG668" s="14" t="n"/>
      <c r="AI668">
        <f>IF($C668="","",IF(COUNTIF($C$2:$C668,$C668)=1,1,0))</f>
        <v/>
      </c>
      <c r="AJ668">
        <f>IF($AI668=1,SUMPRODUCT(--($AM$2:$AM$7001&lt;$AM668))+1,"")</f>
        <v/>
      </c>
      <c r="AK668">
        <f>IF($C668="","",IF(OR($P668=TRUE(),$P668="TRUE"),1,0))</f>
        <v/>
      </c>
      <c r="AL668">
        <f>IF($C668="","",IF(AND($V668="Yes",SUMPRODUCT((LEN(Settings!$F$6:$F$13)&gt;0)*ISNUMBER(SEARCH(Settings!$F$6:$F$13,$O668)))=0),1,0))</f>
        <v/>
      </c>
      <c r="AM668">
        <f>IF($AI668=1,IFERROR(IF(VALUE($C668)&lt;100000000,VALUE($C668),1000000000),IFERROR(IF(VALUE(MID($C668,2,20))&lt;100000000,VALUE(MID($C668,2,20)),1000000000),1000000000))+ROW()/100000,"")</f>
        <v/>
      </c>
    </row>
    <row r="669">
      <c r="E669" s="14" t="n"/>
      <c r="M669" s="8">
        <f>IF($C669="","",L669*T669/100)</f>
        <v/>
      </c>
      <c r="S669" s="8" t="n"/>
      <c r="T669" s="8" t="n"/>
      <c r="W669">
        <f>IF($C669="","",IF($AL669=1,0,IF($AK669=1,Settings!$C$6,Settings!$C$7))*100)</f>
        <v/>
      </c>
      <c r="X669" s="8">
        <f>IF($C669="","",T669*W669/100)</f>
        <v/>
      </c>
      <c r="Y669" s="8">
        <f>IF($C669="","",T669-X669)</f>
        <v/>
      </c>
      <c r="Z669" s="8">
        <f>IF($C669="","",Y669-M669)</f>
        <v/>
      </c>
      <c r="AD669" s="8" t="n"/>
      <c r="AG669" s="14" t="n"/>
      <c r="AI669">
        <f>IF($C669="","",IF(COUNTIF($C$2:$C669,$C669)=1,1,0))</f>
        <v/>
      </c>
      <c r="AJ669">
        <f>IF($AI669=1,SUMPRODUCT(--($AM$2:$AM$7001&lt;$AM669))+1,"")</f>
        <v/>
      </c>
      <c r="AK669">
        <f>IF($C669="","",IF(OR($P669=TRUE(),$P669="TRUE"),1,0))</f>
        <v/>
      </c>
      <c r="AL669">
        <f>IF($C669="","",IF(AND($V669="Yes",SUMPRODUCT((LEN(Settings!$F$6:$F$13)&gt;0)*ISNUMBER(SEARCH(Settings!$F$6:$F$13,$O669)))=0),1,0))</f>
        <v/>
      </c>
      <c r="AM669">
        <f>IF($AI669=1,IFERROR(IF(VALUE($C669)&lt;100000000,VALUE($C669),1000000000),IFERROR(IF(VALUE(MID($C669,2,20))&lt;100000000,VALUE(MID($C669,2,20)),1000000000),1000000000))+ROW()/100000,"")</f>
        <v/>
      </c>
    </row>
    <row r="670">
      <c r="E670" s="14" t="n"/>
      <c r="M670" s="8">
        <f>IF($C670="","",L670*T670/100)</f>
        <v/>
      </c>
      <c r="S670" s="8" t="n"/>
      <c r="T670" s="8" t="n"/>
      <c r="W670">
        <f>IF($C670="","",IF($AL670=1,0,IF($AK670=1,Settings!$C$6,Settings!$C$7))*100)</f>
        <v/>
      </c>
      <c r="X670" s="8">
        <f>IF($C670="","",T670*W670/100)</f>
        <v/>
      </c>
      <c r="Y670" s="8">
        <f>IF($C670="","",T670-X670)</f>
        <v/>
      </c>
      <c r="Z670" s="8">
        <f>IF($C670="","",Y670-M670)</f>
        <v/>
      </c>
      <c r="AD670" s="8" t="n"/>
      <c r="AG670" s="14" t="n"/>
      <c r="AI670">
        <f>IF($C670="","",IF(COUNTIF($C$2:$C670,$C670)=1,1,0))</f>
        <v/>
      </c>
      <c r="AJ670">
        <f>IF($AI670=1,SUMPRODUCT(--($AM$2:$AM$7001&lt;$AM670))+1,"")</f>
        <v/>
      </c>
      <c r="AK670">
        <f>IF($C670="","",IF(OR($P670=TRUE(),$P670="TRUE"),1,0))</f>
        <v/>
      </c>
      <c r="AL670">
        <f>IF($C670="","",IF(AND($V670="Yes",SUMPRODUCT((LEN(Settings!$F$6:$F$13)&gt;0)*ISNUMBER(SEARCH(Settings!$F$6:$F$13,$O670)))=0),1,0))</f>
        <v/>
      </c>
      <c r="AM670">
        <f>IF($AI670=1,IFERROR(IF(VALUE($C670)&lt;100000000,VALUE($C670),1000000000),IFERROR(IF(VALUE(MID($C670,2,20))&lt;100000000,VALUE(MID($C670,2,20)),1000000000),1000000000))+ROW()/100000,"")</f>
        <v/>
      </c>
    </row>
    <row r="671">
      <c r="E671" s="14" t="n"/>
      <c r="M671" s="8">
        <f>IF($C671="","",L671*T671/100)</f>
        <v/>
      </c>
      <c r="S671" s="8" t="n"/>
      <c r="T671" s="8" t="n"/>
      <c r="W671">
        <f>IF($C671="","",IF($AL671=1,0,IF($AK671=1,Settings!$C$6,Settings!$C$7))*100)</f>
        <v/>
      </c>
      <c r="X671" s="8">
        <f>IF($C671="","",T671*W671/100)</f>
        <v/>
      </c>
      <c r="Y671" s="8">
        <f>IF($C671="","",T671-X671)</f>
        <v/>
      </c>
      <c r="Z671" s="8">
        <f>IF($C671="","",Y671-M671)</f>
        <v/>
      </c>
      <c r="AD671" s="8" t="n"/>
      <c r="AG671" s="14" t="n"/>
      <c r="AI671">
        <f>IF($C671="","",IF(COUNTIF($C$2:$C671,$C671)=1,1,0))</f>
        <v/>
      </c>
      <c r="AJ671">
        <f>IF($AI671=1,SUMPRODUCT(--($AM$2:$AM$7001&lt;$AM671))+1,"")</f>
        <v/>
      </c>
      <c r="AK671">
        <f>IF($C671="","",IF(OR($P671=TRUE(),$P671="TRUE"),1,0))</f>
        <v/>
      </c>
      <c r="AL671">
        <f>IF($C671="","",IF(AND($V671="Yes",SUMPRODUCT((LEN(Settings!$F$6:$F$13)&gt;0)*ISNUMBER(SEARCH(Settings!$F$6:$F$13,$O671)))=0),1,0))</f>
        <v/>
      </c>
      <c r="AM671">
        <f>IF($AI671=1,IFERROR(IF(VALUE($C671)&lt;100000000,VALUE($C671),1000000000),IFERROR(IF(VALUE(MID($C671,2,20))&lt;100000000,VALUE(MID($C671,2,20)),1000000000),1000000000))+ROW()/100000,"")</f>
        <v/>
      </c>
    </row>
    <row r="672">
      <c r="E672" s="14" t="n"/>
      <c r="M672" s="8">
        <f>IF($C672="","",L672*T672/100)</f>
        <v/>
      </c>
      <c r="S672" s="8" t="n"/>
      <c r="T672" s="8" t="n"/>
      <c r="W672">
        <f>IF($C672="","",IF($AL672=1,0,IF($AK672=1,Settings!$C$6,Settings!$C$7))*100)</f>
        <v/>
      </c>
      <c r="X672" s="8">
        <f>IF($C672="","",T672*W672/100)</f>
        <v/>
      </c>
      <c r="Y672" s="8">
        <f>IF($C672="","",T672-X672)</f>
        <v/>
      </c>
      <c r="Z672" s="8">
        <f>IF($C672="","",Y672-M672)</f>
        <v/>
      </c>
      <c r="AD672" s="8" t="n"/>
      <c r="AG672" s="14" t="n"/>
      <c r="AI672">
        <f>IF($C672="","",IF(COUNTIF($C$2:$C672,$C672)=1,1,0))</f>
        <v/>
      </c>
      <c r="AJ672">
        <f>IF($AI672=1,SUMPRODUCT(--($AM$2:$AM$7001&lt;$AM672))+1,"")</f>
        <v/>
      </c>
      <c r="AK672">
        <f>IF($C672="","",IF(OR($P672=TRUE(),$P672="TRUE"),1,0))</f>
        <v/>
      </c>
      <c r="AL672">
        <f>IF($C672="","",IF(AND($V672="Yes",SUMPRODUCT((LEN(Settings!$F$6:$F$13)&gt;0)*ISNUMBER(SEARCH(Settings!$F$6:$F$13,$O672)))=0),1,0))</f>
        <v/>
      </c>
      <c r="AM672">
        <f>IF($AI672=1,IFERROR(IF(VALUE($C672)&lt;100000000,VALUE($C672),1000000000),IFERROR(IF(VALUE(MID($C672,2,20))&lt;100000000,VALUE(MID($C672,2,20)),1000000000),1000000000))+ROW()/100000,"")</f>
        <v/>
      </c>
    </row>
    <row r="673">
      <c r="E673" s="14" t="n"/>
      <c r="M673" s="8">
        <f>IF($C673="","",L673*T673/100)</f>
        <v/>
      </c>
      <c r="S673" s="8" t="n"/>
      <c r="T673" s="8" t="n"/>
      <c r="W673">
        <f>IF($C673="","",IF($AL673=1,0,IF($AK673=1,Settings!$C$6,Settings!$C$7))*100)</f>
        <v/>
      </c>
      <c r="X673" s="8">
        <f>IF($C673="","",T673*W673/100)</f>
        <v/>
      </c>
      <c r="Y673" s="8">
        <f>IF($C673="","",T673-X673)</f>
        <v/>
      </c>
      <c r="Z673" s="8">
        <f>IF($C673="","",Y673-M673)</f>
        <v/>
      </c>
      <c r="AD673" s="8" t="n"/>
      <c r="AG673" s="14" t="n"/>
      <c r="AI673">
        <f>IF($C673="","",IF(COUNTIF($C$2:$C673,$C673)=1,1,0))</f>
        <v/>
      </c>
      <c r="AJ673">
        <f>IF($AI673=1,SUMPRODUCT(--($AM$2:$AM$7001&lt;$AM673))+1,"")</f>
        <v/>
      </c>
      <c r="AK673">
        <f>IF($C673="","",IF(OR($P673=TRUE(),$P673="TRUE"),1,0))</f>
        <v/>
      </c>
      <c r="AL673">
        <f>IF($C673="","",IF(AND($V673="Yes",SUMPRODUCT((LEN(Settings!$F$6:$F$13)&gt;0)*ISNUMBER(SEARCH(Settings!$F$6:$F$13,$O673)))=0),1,0))</f>
        <v/>
      </c>
      <c r="AM673">
        <f>IF($AI673=1,IFERROR(IF(VALUE($C673)&lt;100000000,VALUE($C673),1000000000),IFERROR(IF(VALUE(MID($C673,2,20))&lt;100000000,VALUE(MID($C673,2,20)),1000000000),1000000000))+ROW()/100000,"")</f>
        <v/>
      </c>
    </row>
    <row r="674">
      <c r="E674" s="14" t="n"/>
      <c r="M674" s="8">
        <f>IF($C674="","",L674*T674/100)</f>
        <v/>
      </c>
      <c r="S674" s="8" t="n"/>
      <c r="T674" s="8" t="n"/>
      <c r="W674">
        <f>IF($C674="","",IF($AL674=1,0,IF($AK674=1,Settings!$C$6,Settings!$C$7))*100)</f>
        <v/>
      </c>
      <c r="X674" s="8">
        <f>IF($C674="","",T674*W674/100)</f>
        <v/>
      </c>
      <c r="Y674" s="8">
        <f>IF($C674="","",T674-X674)</f>
        <v/>
      </c>
      <c r="Z674" s="8">
        <f>IF($C674="","",Y674-M674)</f>
        <v/>
      </c>
      <c r="AD674" s="8" t="n"/>
      <c r="AG674" s="14" t="n"/>
      <c r="AI674">
        <f>IF($C674="","",IF(COUNTIF($C$2:$C674,$C674)=1,1,0))</f>
        <v/>
      </c>
      <c r="AJ674">
        <f>IF($AI674=1,SUMPRODUCT(--($AM$2:$AM$7001&lt;$AM674))+1,"")</f>
        <v/>
      </c>
      <c r="AK674">
        <f>IF($C674="","",IF(OR($P674=TRUE(),$P674="TRUE"),1,0))</f>
        <v/>
      </c>
      <c r="AL674">
        <f>IF($C674="","",IF(AND($V674="Yes",SUMPRODUCT((LEN(Settings!$F$6:$F$13)&gt;0)*ISNUMBER(SEARCH(Settings!$F$6:$F$13,$O674)))=0),1,0))</f>
        <v/>
      </c>
      <c r="AM674">
        <f>IF($AI674=1,IFERROR(IF(VALUE($C674)&lt;100000000,VALUE($C674),1000000000),IFERROR(IF(VALUE(MID($C674,2,20))&lt;100000000,VALUE(MID($C674,2,20)),1000000000),1000000000))+ROW()/100000,"")</f>
        <v/>
      </c>
    </row>
    <row r="675">
      <c r="E675" s="14" t="n"/>
      <c r="M675" s="8">
        <f>IF($C675="","",L675*T675/100)</f>
        <v/>
      </c>
      <c r="S675" s="8" t="n"/>
      <c r="T675" s="8" t="n"/>
      <c r="W675">
        <f>IF($C675="","",IF($AL675=1,0,IF($AK675=1,Settings!$C$6,Settings!$C$7))*100)</f>
        <v/>
      </c>
      <c r="X675" s="8">
        <f>IF($C675="","",T675*W675/100)</f>
        <v/>
      </c>
      <c r="Y675" s="8">
        <f>IF($C675="","",T675-X675)</f>
        <v/>
      </c>
      <c r="Z675" s="8">
        <f>IF($C675="","",Y675-M675)</f>
        <v/>
      </c>
      <c r="AD675" s="8" t="n"/>
      <c r="AG675" s="14" t="n"/>
      <c r="AI675">
        <f>IF($C675="","",IF(COUNTIF($C$2:$C675,$C675)=1,1,0))</f>
        <v/>
      </c>
      <c r="AJ675">
        <f>IF($AI675=1,SUMPRODUCT(--($AM$2:$AM$7001&lt;$AM675))+1,"")</f>
        <v/>
      </c>
      <c r="AK675">
        <f>IF($C675="","",IF(OR($P675=TRUE(),$P675="TRUE"),1,0))</f>
        <v/>
      </c>
      <c r="AL675">
        <f>IF($C675="","",IF(AND($V675="Yes",SUMPRODUCT((LEN(Settings!$F$6:$F$13)&gt;0)*ISNUMBER(SEARCH(Settings!$F$6:$F$13,$O675)))=0),1,0))</f>
        <v/>
      </c>
      <c r="AM675">
        <f>IF($AI675=1,IFERROR(IF(VALUE($C675)&lt;100000000,VALUE($C675),1000000000),IFERROR(IF(VALUE(MID($C675,2,20))&lt;100000000,VALUE(MID($C675,2,20)),1000000000),1000000000))+ROW()/100000,"")</f>
        <v/>
      </c>
    </row>
    <row r="676">
      <c r="E676" s="14" t="n"/>
      <c r="M676" s="8">
        <f>IF($C676="","",L676*T676/100)</f>
        <v/>
      </c>
      <c r="S676" s="8" t="n"/>
      <c r="T676" s="8" t="n"/>
      <c r="W676">
        <f>IF($C676="","",IF($AL676=1,0,IF($AK676=1,Settings!$C$6,Settings!$C$7))*100)</f>
        <v/>
      </c>
      <c r="X676" s="8">
        <f>IF($C676="","",T676*W676/100)</f>
        <v/>
      </c>
      <c r="Y676" s="8">
        <f>IF($C676="","",T676-X676)</f>
        <v/>
      </c>
      <c r="Z676" s="8">
        <f>IF($C676="","",Y676-M676)</f>
        <v/>
      </c>
      <c r="AD676" s="8" t="n"/>
      <c r="AG676" s="14" t="n"/>
      <c r="AI676">
        <f>IF($C676="","",IF(COUNTIF($C$2:$C676,$C676)=1,1,0))</f>
        <v/>
      </c>
      <c r="AJ676">
        <f>IF($AI676=1,SUMPRODUCT(--($AM$2:$AM$7001&lt;$AM676))+1,"")</f>
        <v/>
      </c>
      <c r="AK676">
        <f>IF($C676="","",IF(OR($P676=TRUE(),$P676="TRUE"),1,0))</f>
        <v/>
      </c>
      <c r="AL676">
        <f>IF($C676="","",IF(AND($V676="Yes",SUMPRODUCT((LEN(Settings!$F$6:$F$13)&gt;0)*ISNUMBER(SEARCH(Settings!$F$6:$F$13,$O676)))=0),1,0))</f>
        <v/>
      </c>
      <c r="AM676">
        <f>IF($AI676=1,IFERROR(IF(VALUE($C676)&lt;100000000,VALUE($C676),1000000000),IFERROR(IF(VALUE(MID($C676,2,20))&lt;100000000,VALUE(MID($C676,2,20)),1000000000),1000000000))+ROW()/100000,"")</f>
        <v/>
      </c>
    </row>
    <row r="677">
      <c r="E677" s="14" t="n"/>
      <c r="M677" s="8">
        <f>IF($C677="","",L677*T677/100)</f>
        <v/>
      </c>
      <c r="S677" s="8" t="n"/>
      <c r="T677" s="8" t="n"/>
      <c r="W677">
        <f>IF($C677="","",IF($AL677=1,0,IF($AK677=1,Settings!$C$6,Settings!$C$7))*100)</f>
        <v/>
      </c>
      <c r="X677" s="8">
        <f>IF($C677="","",T677*W677/100)</f>
        <v/>
      </c>
      <c r="Y677" s="8">
        <f>IF($C677="","",T677-X677)</f>
        <v/>
      </c>
      <c r="Z677" s="8">
        <f>IF($C677="","",Y677-M677)</f>
        <v/>
      </c>
      <c r="AD677" s="8" t="n"/>
      <c r="AG677" s="14" t="n"/>
      <c r="AI677">
        <f>IF($C677="","",IF(COUNTIF($C$2:$C677,$C677)=1,1,0))</f>
        <v/>
      </c>
      <c r="AJ677">
        <f>IF($AI677=1,SUMPRODUCT(--($AM$2:$AM$7001&lt;$AM677))+1,"")</f>
        <v/>
      </c>
      <c r="AK677">
        <f>IF($C677="","",IF(OR($P677=TRUE(),$P677="TRUE"),1,0))</f>
        <v/>
      </c>
      <c r="AL677">
        <f>IF($C677="","",IF(AND($V677="Yes",SUMPRODUCT((LEN(Settings!$F$6:$F$13)&gt;0)*ISNUMBER(SEARCH(Settings!$F$6:$F$13,$O677)))=0),1,0))</f>
        <v/>
      </c>
      <c r="AM677">
        <f>IF($AI677=1,IFERROR(IF(VALUE($C677)&lt;100000000,VALUE($C677),1000000000),IFERROR(IF(VALUE(MID($C677,2,20))&lt;100000000,VALUE(MID($C677,2,20)),1000000000),1000000000))+ROW()/100000,"")</f>
        <v/>
      </c>
    </row>
    <row r="678">
      <c r="E678" s="14" t="n"/>
      <c r="M678" s="8">
        <f>IF($C678="","",L678*T678/100)</f>
        <v/>
      </c>
      <c r="S678" s="8" t="n"/>
      <c r="T678" s="8" t="n"/>
      <c r="W678">
        <f>IF($C678="","",IF($AL678=1,0,IF($AK678=1,Settings!$C$6,Settings!$C$7))*100)</f>
        <v/>
      </c>
      <c r="X678" s="8">
        <f>IF($C678="","",T678*W678/100)</f>
        <v/>
      </c>
      <c r="Y678" s="8">
        <f>IF($C678="","",T678-X678)</f>
        <v/>
      </c>
      <c r="Z678" s="8">
        <f>IF($C678="","",Y678-M678)</f>
        <v/>
      </c>
      <c r="AD678" s="8" t="n"/>
      <c r="AG678" s="14" t="n"/>
      <c r="AI678">
        <f>IF($C678="","",IF(COUNTIF($C$2:$C678,$C678)=1,1,0))</f>
        <v/>
      </c>
      <c r="AJ678">
        <f>IF($AI678=1,SUMPRODUCT(--($AM$2:$AM$7001&lt;$AM678))+1,"")</f>
        <v/>
      </c>
      <c r="AK678">
        <f>IF($C678="","",IF(OR($P678=TRUE(),$P678="TRUE"),1,0))</f>
        <v/>
      </c>
      <c r="AL678">
        <f>IF($C678="","",IF(AND($V678="Yes",SUMPRODUCT((LEN(Settings!$F$6:$F$13)&gt;0)*ISNUMBER(SEARCH(Settings!$F$6:$F$13,$O678)))=0),1,0))</f>
        <v/>
      </c>
      <c r="AM678">
        <f>IF($AI678=1,IFERROR(IF(VALUE($C678)&lt;100000000,VALUE($C678),1000000000),IFERROR(IF(VALUE(MID($C678,2,20))&lt;100000000,VALUE(MID($C678,2,20)),1000000000),1000000000))+ROW()/100000,"")</f>
        <v/>
      </c>
    </row>
    <row r="679">
      <c r="E679" s="14" t="n"/>
      <c r="M679" s="8">
        <f>IF($C679="","",L679*T679/100)</f>
        <v/>
      </c>
      <c r="S679" s="8" t="n"/>
      <c r="T679" s="8" t="n"/>
      <c r="W679">
        <f>IF($C679="","",IF($AL679=1,0,IF($AK679=1,Settings!$C$6,Settings!$C$7))*100)</f>
        <v/>
      </c>
      <c r="X679" s="8">
        <f>IF($C679="","",T679*W679/100)</f>
        <v/>
      </c>
      <c r="Y679" s="8">
        <f>IF($C679="","",T679-X679)</f>
        <v/>
      </c>
      <c r="Z679" s="8">
        <f>IF($C679="","",Y679-M679)</f>
        <v/>
      </c>
      <c r="AD679" s="8" t="n"/>
      <c r="AG679" s="14" t="n"/>
      <c r="AI679">
        <f>IF($C679="","",IF(COUNTIF($C$2:$C679,$C679)=1,1,0))</f>
        <v/>
      </c>
      <c r="AJ679">
        <f>IF($AI679=1,SUMPRODUCT(--($AM$2:$AM$7001&lt;$AM679))+1,"")</f>
        <v/>
      </c>
      <c r="AK679">
        <f>IF($C679="","",IF(OR($P679=TRUE(),$P679="TRUE"),1,0))</f>
        <v/>
      </c>
      <c r="AL679">
        <f>IF($C679="","",IF(AND($V679="Yes",SUMPRODUCT((LEN(Settings!$F$6:$F$13)&gt;0)*ISNUMBER(SEARCH(Settings!$F$6:$F$13,$O679)))=0),1,0))</f>
        <v/>
      </c>
      <c r="AM679">
        <f>IF($AI679=1,IFERROR(IF(VALUE($C679)&lt;100000000,VALUE($C679),1000000000),IFERROR(IF(VALUE(MID($C679,2,20))&lt;100000000,VALUE(MID($C679,2,20)),1000000000),1000000000))+ROW()/100000,"")</f>
        <v/>
      </c>
    </row>
    <row r="680">
      <c r="E680" s="14" t="n"/>
      <c r="M680" s="8">
        <f>IF($C680="","",L680*T680/100)</f>
        <v/>
      </c>
      <c r="S680" s="8" t="n"/>
      <c r="T680" s="8" t="n"/>
      <c r="W680">
        <f>IF($C680="","",IF($AL680=1,0,IF($AK680=1,Settings!$C$6,Settings!$C$7))*100)</f>
        <v/>
      </c>
      <c r="X680" s="8">
        <f>IF($C680="","",T680*W680/100)</f>
        <v/>
      </c>
      <c r="Y680" s="8">
        <f>IF($C680="","",T680-X680)</f>
        <v/>
      </c>
      <c r="Z680" s="8">
        <f>IF($C680="","",Y680-M680)</f>
        <v/>
      </c>
      <c r="AD680" s="8" t="n"/>
      <c r="AG680" s="14" t="n"/>
      <c r="AI680">
        <f>IF($C680="","",IF(COUNTIF($C$2:$C680,$C680)=1,1,0))</f>
        <v/>
      </c>
      <c r="AJ680">
        <f>IF($AI680=1,SUMPRODUCT(--($AM$2:$AM$7001&lt;$AM680))+1,"")</f>
        <v/>
      </c>
      <c r="AK680">
        <f>IF($C680="","",IF(OR($P680=TRUE(),$P680="TRUE"),1,0))</f>
        <v/>
      </c>
      <c r="AL680">
        <f>IF($C680="","",IF(AND($V680="Yes",SUMPRODUCT((LEN(Settings!$F$6:$F$13)&gt;0)*ISNUMBER(SEARCH(Settings!$F$6:$F$13,$O680)))=0),1,0))</f>
        <v/>
      </c>
      <c r="AM680">
        <f>IF($AI680=1,IFERROR(IF(VALUE($C680)&lt;100000000,VALUE($C680),1000000000),IFERROR(IF(VALUE(MID($C680,2,20))&lt;100000000,VALUE(MID($C680,2,20)),1000000000),1000000000))+ROW()/100000,"")</f>
        <v/>
      </c>
    </row>
    <row r="681">
      <c r="E681" s="14" t="n"/>
      <c r="M681" s="8">
        <f>IF($C681="","",L681*T681/100)</f>
        <v/>
      </c>
      <c r="S681" s="8" t="n"/>
      <c r="T681" s="8" t="n"/>
      <c r="W681">
        <f>IF($C681="","",IF($AL681=1,0,IF($AK681=1,Settings!$C$6,Settings!$C$7))*100)</f>
        <v/>
      </c>
      <c r="X681" s="8">
        <f>IF($C681="","",T681*W681/100)</f>
        <v/>
      </c>
      <c r="Y681" s="8">
        <f>IF($C681="","",T681-X681)</f>
        <v/>
      </c>
      <c r="Z681" s="8">
        <f>IF($C681="","",Y681-M681)</f>
        <v/>
      </c>
      <c r="AD681" s="8" t="n"/>
      <c r="AG681" s="14" t="n"/>
      <c r="AI681">
        <f>IF($C681="","",IF(COUNTIF($C$2:$C681,$C681)=1,1,0))</f>
        <v/>
      </c>
      <c r="AJ681">
        <f>IF($AI681=1,SUMPRODUCT(--($AM$2:$AM$7001&lt;$AM681))+1,"")</f>
        <v/>
      </c>
      <c r="AK681">
        <f>IF($C681="","",IF(OR($P681=TRUE(),$P681="TRUE"),1,0))</f>
        <v/>
      </c>
      <c r="AL681">
        <f>IF($C681="","",IF(AND($V681="Yes",SUMPRODUCT((LEN(Settings!$F$6:$F$13)&gt;0)*ISNUMBER(SEARCH(Settings!$F$6:$F$13,$O681)))=0),1,0))</f>
        <v/>
      </c>
      <c r="AM681">
        <f>IF($AI681=1,IFERROR(IF(VALUE($C681)&lt;100000000,VALUE($C681),1000000000),IFERROR(IF(VALUE(MID($C681,2,20))&lt;100000000,VALUE(MID($C681,2,20)),1000000000),1000000000))+ROW()/100000,"")</f>
        <v/>
      </c>
    </row>
    <row r="682">
      <c r="E682" s="14" t="n"/>
      <c r="M682" s="8">
        <f>IF($C682="","",L682*T682/100)</f>
        <v/>
      </c>
      <c r="S682" s="8" t="n"/>
      <c r="T682" s="8" t="n"/>
      <c r="W682">
        <f>IF($C682="","",IF($AL682=1,0,IF($AK682=1,Settings!$C$6,Settings!$C$7))*100)</f>
        <v/>
      </c>
      <c r="X682" s="8">
        <f>IF($C682="","",T682*W682/100)</f>
        <v/>
      </c>
      <c r="Y682" s="8">
        <f>IF($C682="","",T682-X682)</f>
        <v/>
      </c>
      <c r="Z682" s="8">
        <f>IF($C682="","",Y682-M682)</f>
        <v/>
      </c>
      <c r="AD682" s="8" t="n"/>
      <c r="AG682" s="14" t="n"/>
      <c r="AI682">
        <f>IF($C682="","",IF(COUNTIF($C$2:$C682,$C682)=1,1,0))</f>
        <v/>
      </c>
      <c r="AJ682">
        <f>IF($AI682=1,SUMPRODUCT(--($AM$2:$AM$7001&lt;$AM682))+1,"")</f>
        <v/>
      </c>
      <c r="AK682">
        <f>IF($C682="","",IF(OR($P682=TRUE(),$P682="TRUE"),1,0))</f>
        <v/>
      </c>
      <c r="AL682">
        <f>IF($C682="","",IF(AND($V682="Yes",SUMPRODUCT((LEN(Settings!$F$6:$F$13)&gt;0)*ISNUMBER(SEARCH(Settings!$F$6:$F$13,$O682)))=0),1,0))</f>
        <v/>
      </c>
      <c r="AM682">
        <f>IF($AI682=1,IFERROR(IF(VALUE($C682)&lt;100000000,VALUE($C682),1000000000),IFERROR(IF(VALUE(MID($C682,2,20))&lt;100000000,VALUE(MID($C682,2,20)),1000000000),1000000000))+ROW()/100000,"")</f>
        <v/>
      </c>
    </row>
    <row r="683">
      <c r="E683" s="14" t="n"/>
      <c r="M683" s="8">
        <f>IF($C683="","",L683*T683/100)</f>
        <v/>
      </c>
      <c r="S683" s="8" t="n"/>
      <c r="T683" s="8" t="n"/>
      <c r="W683">
        <f>IF($C683="","",IF($AL683=1,0,IF($AK683=1,Settings!$C$6,Settings!$C$7))*100)</f>
        <v/>
      </c>
      <c r="X683" s="8">
        <f>IF($C683="","",T683*W683/100)</f>
        <v/>
      </c>
      <c r="Y683" s="8">
        <f>IF($C683="","",T683-X683)</f>
        <v/>
      </c>
      <c r="Z683" s="8">
        <f>IF($C683="","",Y683-M683)</f>
        <v/>
      </c>
      <c r="AD683" s="8" t="n"/>
      <c r="AG683" s="14" t="n"/>
      <c r="AI683">
        <f>IF($C683="","",IF(COUNTIF($C$2:$C683,$C683)=1,1,0))</f>
        <v/>
      </c>
      <c r="AJ683">
        <f>IF($AI683=1,SUMPRODUCT(--($AM$2:$AM$7001&lt;$AM683))+1,"")</f>
        <v/>
      </c>
      <c r="AK683">
        <f>IF($C683="","",IF(OR($P683=TRUE(),$P683="TRUE"),1,0))</f>
        <v/>
      </c>
      <c r="AL683">
        <f>IF($C683="","",IF(AND($V683="Yes",SUMPRODUCT((LEN(Settings!$F$6:$F$13)&gt;0)*ISNUMBER(SEARCH(Settings!$F$6:$F$13,$O683)))=0),1,0))</f>
        <v/>
      </c>
      <c r="AM683">
        <f>IF($AI683=1,IFERROR(IF(VALUE($C683)&lt;100000000,VALUE($C683),1000000000),IFERROR(IF(VALUE(MID($C683,2,20))&lt;100000000,VALUE(MID($C683,2,20)),1000000000),1000000000))+ROW()/100000,"")</f>
        <v/>
      </c>
    </row>
    <row r="684">
      <c r="E684" s="14" t="n"/>
      <c r="M684" s="8">
        <f>IF($C684="","",L684*T684/100)</f>
        <v/>
      </c>
      <c r="S684" s="8" t="n"/>
      <c r="T684" s="8" t="n"/>
      <c r="W684">
        <f>IF($C684="","",IF($AL684=1,0,IF($AK684=1,Settings!$C$6,Settings!$C$7))*100)</f>
        <v/>
      </c>
      <c r="X684" s="8">
        <f>IF($C684="","",T684*W684/100)</f>
        <v/>
      </c>
      <c r="Y684" s="8">
        <f>IF($C684="","",T684-X684)</f>
        <v/>
      </c>
      <c r="Z684" s="8">
        <f>IF($C684="","",Y684-M684)</f>
        <v/>
      </c>
      <c r="AD684" s="8" t="n"/>
      <c r="AG684" s="14" t="n"/>
      <c r="AI684">
        <f>IF($C684="","",IF(COUNTIF($C$2:$C684,$C684)=1,1,0))</f>
        <v/>
      </c>
      <c r="AJ684">
        <f>IF($AI684=1,SUMPRODUCT(--($AM$2:$AM$7001&lt;$AM684))+1,"")</f>
        <v/>
      </c>
      <c r="AK684">
        <f>IF($C684="","",IF(OR($P684=TRUE(),$P684="TRUE"),1,0))</f>
        <v/>
      </c>
      <c r="AL684">
        <f>IF($C684="","",IF(AND($V684="Yes",SUMPRODUCT((LEN(Settings!$F$6:$F$13)&gt;0)*ISNUMBER(SEARCH(Settings!$F$6:$F$13,$O684)))=0),1,0))</f>
        <v/>
      </c>
      <c r="AM684">
        <f>IF($AI684=1,IFERROR(IF(VALUE($C684)&lt;100000000,VALUE($C684),1000000000),IFERROR(IF(VALUE(MID($C684,2,20))&lt;100000000,VALUE(MID($C684,2,20)),1000000000),1000000000))+ROW()/100000,"")</f>
        <v/>
      </c>
    </row>
    <row r="685">
      <c r="E685" s="14" t="n"/>
      <c r="M685" s="8">
        <f>IF($C685="","",L685*T685/100)</f>
        <v/>
      </c>
      <c r="S685" s="8" t="n"/>
      <c r="T685" s="8" t="n"/>
      <c r="W685">
        <f>IF($C685="","",IF($AL685=1,0,IF($AK685=1,Settings!$C$6,Settings!$C$7))*100)</f>
        <v/>
      </c>
      <c r="X685" s="8">
        <f>IF($C685="","",T685*W685/100)</f>
        <v/>
      </c>
      <c r="Y685" s="8">
        <f>IF($C685="","",T685-X685)</f>
        <v/>
      </c>
      <c r="Z685" s="8">
        <f>IF($C685="","",Y685-M685)</f>
        <v/>
      </c>
      <c r="AD685" s="8" t="n"/>
      <c r="AG685" s="14" t="n"/>
      <c r="AI685">
        <f>IF($C685="","",IF(COUNTIF($C$2:$C685,$C685)=1,1,0))</f>
        <v/>
      </c>
      <c r="AJ685">
        <f>IF($AI685=1,SUMPRODUCT(--($AM$2:$AM$7001&lt;$AM685))+1,"")</f>
        <v/>
      </c>
      <c r="AK685">
        <f>IF($C685="","",IF(OR($P685=TRUE(),$P685="TRUE"),1,0))</f>
        <v/>
      </c>
      <c r="AL685">
        <f>IF($C685="","",IF(AND($V685="Yes",SUMPRODUCT((LEN(Settings!$F$6:$F$13)&gt;0)*ISNUMBER(SEARCH(Settings!$F$6:$F$13,$O685)))=0),1,0))</f>
        <v/>
      </c>
      <c r="AM685">
        <f>IF($AI685=1,IFERROR(IF(VALUE($C685)&lt;100000000,VALUE($C685),1000000000),IFERROR(IF(VALUE(MID($C685,2,20))&lt;100000000,VALUE(MID($C685,2,20)),1000000000),1000000000))+ROW()/100000,"")</f>
        <v/>
      </c>
    </row>
    <row r="686">
      <c r="E686" s="14" t="n"/>
      <c r="M686" s="8">
        <f>IF($C686="","",L686*T686/100)</f>
        <v/>
      </c>
      <c r="S686" s="8" t="n"/>
      <c r="T686" s="8" t="n"/>
      <c r="W686">
        <f>IF($C686="","",IF($AL686=1,0,IF($AK686=1,Settings!$C$6,Settings!$C$7))*100)</f>
        <v/>
      </c>
      <c r="X686" s="8">
        <f>IF($C686="","",T686*W686/100)</f>
        <v/>
      </c>
      <c r="Y686" s="8">
        <f>IF($C686="","",T686-X686)</f>
        <v/>
      </c>
      <c r="Z686" s="8">
        <f>IF($C686="","",Y686-M686)</f>
        <v/>
      </c>
      <c r="AD686" s="8" t="n"/>
      <c r="AG686" s="14" t="n"/>
      <c r="AI686">
        <f>IF($C686="","",IF(COUNTIF($C$2:$C686,$C686)=1,1,0))</f>
        <v/>
      </c>
      <c r="AJ686">
        <f>IF($AI686=1,SUMPRODUCT(--($AM$2:$AM$7001&lt;$AM686))+1,"")</f>
        <v/>
      </c>
      <c r="AK686">
        <f>IF($C686="","",IF(OR($P686=TRUE(),$P686="TRUE"),1,0))</f>
        <v/>
      </c>
      <c r="AL686">
        <f>IF($C686="","",IF(AND($V686="Yes",SUMPRODUCT((LEN(Settings!$F$6:$F$13)&gt;0)*ISNUMBER(SEARCH(Settings!$F$6:$F$13,$O686)))=0),1,0))</f>
        <v/>
      </c>
      <c r="AM686">
        <f>IF($AI686=1,IFERROR(IF(VALUE($C686)&lt;100000000,VALUE($C686),1000000000),IFERROR(IF(VALUE(MID($C686,2,20))&lt;100000000,VALUE(MID($C686,2,20)),1000000000),1000000000))+ROW()/100000,"")</f>
        <v/>
      </c>
    </row>
    <row r="687">
      <c r="E687" s="14" t="n"/>
      <c r="M687" s="8">
        <f>IF($C687="","",L687*T687/100)</f>
        <v/>
      </c>
      <c r="S687" s="8" t="n"/>
      <c r="T687" s="8" t="n"/>
      <c r="W687">
        <f>IF($C687="","",IF($AL687=1,0,IF($AK687=1,Settings!$C$6,Settings!$C$7))*100)</f>
        <v/>
      </c>
      <c r="X687" s="8">
        <f>IF($C687="","",T687*W687/100)</f>
        <v/>
      </c>
      <c r="Y687" s="8">
        <f>IF($C687="","",T687-X687)</f>
        <v/>
      </c>
      <c r="Z687" s="8">
        <f>IF($C687="","",Y687-M687)</f>
        <v/>
      </c>
      <c r="AD687" s="8" t="n"/>
      <c r="AG687" s="14" t="n"/>
      <c r="AI687">
        <f>IF($C687="","",IF(COUNTIF($C$2:$C687,$C687)=1,1,0))</f>
        <v/>
      </c>
      <c r="AJ687">
        <f>IF($AI687=1,SUMPRODUCT(--($AM$2:$AM$7001&lt;$AM687))+1,"")</f>
        <v/>
      </c>
      <c r="AK687">
        <f>IF($C687="","",IF(OR($P687=TRUE(),$P687="TRUE"),1,0))</f>
        <v/>
      </c>
      <c r="AL687">
        <f>IF($C687="","",IF(AND($V687="Yes",SUMPRODUCT((LEN(Settings!$F$6:$F$13)&gt;0)*ISNUMBER(SEARCH(Settings!$F$6:$F$13,$O687)))=0),1,0))</f>
        <v/>
      </c>
      <c r="AM687">
        <f>IF($AI687=1,IFERROR(IF(VALUE($C687)&lt;100000000,VALUE($C687),1000000000),IFERROR(IF(VALUE(MID($C687,2,20))&lt;100000000,VALUE(MID($C687,2,20)),1000000000),1000000000))+ROW()/100000,"")</f>
        <v/>
      </c>
    </row>
    <row r="688">
      <c r="E688" s="14" t="n"/>
      <c r="M688" s="8">
        <f>IF($C688="","",L688*T688/100)</f>
        <v/>
      </c>
      <c r="S688" s="8" t="n"/>
      <c r="T688" s="8" t="n"/>
      <c r="W688">
        <f>IF($C688="","",IF($AL688=1,0,IF($AK688=1,Settings!$C$6,Settings!$C$7))*100)</f>
        <v/>
      </c>
      <c r="X688" s="8">
        <f>IF($C688="","",T688*W688/100)</f>
        <v/>
      </c>
      <c r="Y688" s="8">
        <f>IF($C688="","",T688-X688)</f>
        <v/>
      </c>
      <c r="Z688" s="8">
        <f>IF($C688="","",Y688-M688)</f>
        <v/>
      </c>
      <c r="AD688" s="8" t="n"/>
      <c r="AG688" s="14" t="n"/>
      <c r="AI688">
        <f>IF($C688="","",IF(COUNTIF($C$2:$C688,$C688)=1,1,0))</f>
        <v/>
      </c>
      <c r="AJ688">
        <f>IF($AI688=1,SUMPRODUCT(--($AM$2:$AM$7001&lt;$AM688))+1,"")</f>
        <v/>
      </c>
      <c r="AK688">
        <f>IF($C688="","",IF(OR($P688=TRUE(),$P688="TRUE"),1,0))</f>
        <v/>
      </c>
      <c r="AL688">
        <f>IF($C688="","",IF(AND($V688="Yes",SUMPRODUCT((LEN(Settings!$F$6:$F$13)&gt;0)*ISNUMBER(SEARCH(Settings!$F$6:$F$13,$O688)))=0),1,0))</f>
        <v/>
      </c>
      <c r="AM688">
        <f>IF($AI688=1,IFERROR(IF(VALUE($C688)&lt;100000000,VALUE($C688),1000000000),IFERROR(IF(VALUE(MID($C688,2,20))&lt;100000000,VALUE(MID($C688,2,20)),1000000000),1000000000))+ROW()/100000,"")</f>
        <v/>
      </c>
    </row>
    <row r="689">
      <c r="E689" s="14" t="n"/>
      <c r="M689" s="8">
        <f>IF($C689="","",L689*T689/100)</f>
        <v/>
      </c>
      <c r="S689" s="8" t="n"/>
      <c r="T689" s="8" t="n"/>
      <c r="W689">
        <f>IF($C689="","",IF($AL689=1,0,IF($AK689=1,Settings!$C$6,Settings!$C$7))*100)</f>
        <v/>
      </c>
      <c r="X689" s="8">
        <f>IF($C689="","",T689*W689/100)</f>
        <v/>
      </c>
      <c r="Y689" s="8">
        <f>IF($C689="","",T689-X689)</f>
        <v/>
      </c>
      <c r="Z689" s="8">
        <f>IF($C689="","",Y689-M689)</f>
        <v/>
      </c>
      <c r="AD689" s="8" t="n"/>
      <c r="AG689" s="14" t="n"/>
      <c r="AI689">
        <f>IF($C689="","",IF(COUNTIF($C$2:$C689,$C689)=1,1,0))</f>
        <v/>
      </c>
      <c r="AJ689">
        <f>IF($AI689=1,SUMPRODUCT(--($AM$2:$AM$7001&lt;$AM689))+1,"")</f>
        <v/>
      </c>
      <c r="AK689">
        <f>IF($C689="","",IF(OR($P689=TRUE(),$P689="TRUE"),1,0))</f>
        <v/>
      </c>
      <c r="AL689">
        <f>IF($C689="","",IF(AND($V689="Yes",SUMPRODUCT((LEN(Settings!$F$6:$F$13)&gt;0)*ISNUMBER(SEARCH(Settings!$F$6:$F$13,$O689)))=0),1,0))</f>
        <v/>
      </c>
      <c r="AM689">
        <f>IF($AI689=1,IFERROR(IF(VALUE($C689)&lt;100000000,VALUE($C689),1000000000),IFERROR(IF(VALUE(MID($C689,2,20))&lt;100000000,VALUE(MID($C689,2,20)),1000000000),1000000000))+ROW()/100000,"")</f>
        <v/>
      </c>
    </row>
    <row r="690">
      <c r="E690" s="14" t="n"/>
      <c r="M690" s="8">
        <f>IF($C690="","",L690*T690/100)</f>
        <v/>
      </c>
      <c r="S690" s="8" t="n"/>
      <c r="T690" s="8" t="n"/>
      <c r="W690">
        <f>IF($C690="","",IF($AL690=1,0,IF($AK690=1,Settings!$C$6,Settings!$C$7))*100)</f>
        <v/>
      </c>
      <c r="X690" s="8">
        <f>IF($C690="","",T690*W690/100)</f>
        <v/>
      </c>
      <c r="Y690" s="8">
        <f>IF($C690="","",T690-X690)</f>
        <v/>
      </c>
      <c r="Z690" s="8">
        <f>IF($C690="","",Y690-M690)</f>
        <v/>
      </c>
      <c r="AD690" s="8" t="n"/>
      <c r="AG690" s="14" t="n"/>
      <c r="AI690">
        <f>IF($C690="","",IF(COUNTIF($C$2:$C690,$C690)=1,1,0))</f>
        <v/>
      </c>
      <c r="AJ690">
        <f>IF($AI690=1,SUMPRODUCT(--($AM$2:$AM$7001&lt;$AM690))+1,"")</f>
        <v/>
      </c>
      <c r="AK690">
        <f>IF($C690="","",IF(OR($P690=TRUE(),$P690="TRUE"),1,0))</f>
        <v/>
      </c>
      <c r="AL690">
        <f>IF($C690="","",IF(AND($V690="Yes",SUMPRODUCT((LEN(Settings!$F$6:$F$13)&gt;0)*ISNUMBER(SEARCH(Settings!$F$6:$F$13,$O690)))=0),1,0))</f>
        <v/>
      </c>
      <c r="AM690">
        <f>IF($AI690=1,IFERROR(IF(VALUE($C690)&lt;100000000,VALUE($C690),1000000000),IFERROR(IF(VALUE(MID($C690,2,20))&lt;100000000,VALUE(MID($C690,2,20)),1000000000),1000000000))+ROW()/100000,"")</f>
        <v/>
      </c>
    </row>
    <row r="691">
      <c r="E691" s="14" t="n"/>
      <c r="M691" s="8">
        <f>IF($C691="","",L691*T691/100)</f>
        <v/>
      </c>
      <c r="S691" s="8" t="n"/>
      <c r="T691" s="8" t="n"/>
      <c r="W691">
        <f>IF($C691="","",IF($AL691=1,0,IF($AK691=1,Settings!$C$6,Settings!$C$7))*100)</f>
        <v/>
      </c>
      <c r="X691" s="8">
        <f>IF($C691="","",T691*W691/100)</f>
        <v/>
      </c>
      <c r="Y691" s="8">
        <f>IF($C691="","",T691-X691)</f>
        <v/>
      </c>
      <c r="Z691" s="8">
        <f>IF($C691="","",Y691-M691)</f>
        <v/>
      </c>
      <c r="AD691" s="8" t="n"/>
      <c r="AG691" s="14" t="n"/>
      <c r="AI691">
        <f>IF($C691="","",IF(COUNTIF($C$2:$C691,$C691)=1,1,0))</f>
        <v/>
      </c>
      <c r="AJ691">
        <f>IF($AI691=1,SUMPRODUCT(--($AM$2:$AM$7001&lt;$AM691))+1,"")</f>
        <v/>
      </c>
      <c r="AK691">
        <f>IF($C691="","",IF(OR($P691=TRUE(),$P691="TRUE"),1,0))</f>
        <v/>
      </c>
      <c r="AL691">
        <f>IF($C691="","",IF(AND($V691="Yes",SUMPRODUCT((LEN(Settings!$F$6:$F$13)&gt;0)*ISNUMBER(SEARCH(Settings!$F$6:$F$13,$O691)))=0),1,0))</f>
        <v/>
      </c>
      <c r="AM691">
        <f>IF($AI691=1,IFERROR(IF(VALUE($C691)&lt;100000000,VALUE($C691),1000000000),IFERROR(IF(VALUE(MID($C691,2,20))&lt;100000000,VALUE(MID($C691,2,20)),1000000000),1000000000))+ROW()/100000,"")</f>
        <v/>
      </c>
    </row>
    <row r="692">
      <c r="E692" s="14" t="n"/>
      <c r="M692" s="8">
        <f>IF($C692="","",L692*T692/100)</f>
        <v/>
      </c>
      <c r="S692" s="8" t="n"/>
      <c r="T692" s="8" t="n"/>
      <c r="W692">
        <f>IF($C692="","",IF($AL692=1,0,IF($AK692=1,Settings!$C$6,Settings!$C$7))*100)</f>
        <v/>
      </c>
      <c r="X692" s="8">
        <f>IF($C692="","",T692*W692/100)</f>
        <v/>
      </c>
      <c r="Y692" s="8">
        <f>IF($C692="","",T692-X692)</f>
        <v/>
      </c>
      <c r="Z692" s="8">
        <f>IF($C692="","",Y692-M692)</f>
        <v/>
      </c>
      <c r="AD692" s="8" t="n"/>
      <c r="AG692" s="14" t="n"/>
      <c r="AI692">
        <f>IF($C692="","",IF(COUNTIF($C$2:$C692,$C692)=1,1,0))</f>
        <v/>
      </c>
      <c r="AJ692">
        <f>IF($AI692=1,SUMPRODUCT(--($AM$2:$AM$7001&lt;$AM692))+1,"")</f>
        <v/>
      </c>
      <c r="AK692">
        <f>IF($C692="","",IF(OR($P692=TRUE(),$P692="TRUE"),1,0))</f>
        <v/>
      </c>
      <c r="AL692">
        <f>IF($C692="","",IF(AND($V692="Yes",SUMPRODUCT((LEN(Settings!$F$6:$F$13)&gt;0)*ISNUMBER(SEARCH(Settings!$F$6:$F$13,$O692)))=0),1,0))</f>
        <v/>
      </c>
      <c r="AM692">
        <f>IF($AI692=1,IFERROR(IF(VALUE($C692)&lt;100000000,VALUE($C692),1000000000),IFERROR(IF(VALUE(MID($C692,2,20))&lt;100000000,VALUE(MID($C692,2,20)),1000000000),1000000000))+ROW()/100000,"")</f>
        <v/>
      </c>
    </row>
    <row r="693">
      <c r="E693" s="14" t="n"/>
      <c r="M693" s="8">
        <f>IF($C693="","",L693*T693/100)</f>
        <v/>
      </c>
      <c r="S693" s="8" t="n"/>
      <c r="T693" s="8" t="n"/>
      <c r="W693">
        <f>IF($C693="","",IF($AL693=1,0,IF($AK693=1,Settings!$C$6,Settings!$C$7))*100)</f>
        <v/>
      </c>
      <c r="X693" s="8">
        <f>IF($C693="","",T693*W693/100)</f>
        <v/>
      </c>
      <c r="Y693" s="8">
        <f>IF($C693="","",T693-X693)</f>
        <v/>
      </c>
      <c r="Z693" s="8">
        <f>IF($C693="","",Y693-M693)</f>
        <v/>
      </c>
      <c r="AD693" s="8" t="n"/>
      <c r="AG693" s="14" t="n"/>
      <c r="AI693">
        <f>IF($C693="","",IF(COUNTIF($C$2:$C693,$C693)=1,1,0))</f>
        <v/>
      </c>
      <c r="AJ693">
        <f>IF($AI693=1,SUMPRODUCT(--($AM$2:$AM$7001&lt;$AM693))+1,"")</f>
        <v/>
      </c>
      <c r="AK693">
        <f>IF($C693="","",IF(OR($P693=TRUE(),$P693="TRUE"),1,0))</f>
        <v/>
      </c>
      <c r="AL693">
        <f>IF($C693="","",IF(AND($V693="Yes",SUMPRODUCT((LEN(Settings!$F$6:$F$13)&gt;0)*ISNUMBER(SEARCH(Settings!$F$6:$F$13,$O693)))=0),1,0))</f>
        <v/>
      </c>
      <c r="AM693">
        <f>IF($AI693=1,IFERROR(IF(VALUE($C693)&lt;100000000,VALUE($C693),1000000000),IFERROR(IF(VALUE(MID($C693,2,20))&lt;100000000,VALUE(MID($C693,2,20)),1000000000),1000000000))+ROW()/100000,"")</f>
        <v/>
      </c>
    </row>
    <row r="694">
      <c r="E694" s="14" t="n"/>
      <c r="M694" s="8">
        <f>IF($C694="","",L694*T694/100)</f>
        <v/>
      </c>
      <c r="S694" s="8" t="n"/>
      <c r="T694" s="8" t="n"/>
      <c r="W694">
        <f>IF($C694="","",IF($AL694=1,0,IF($AK694=1,Settings!$C$6,Settings!$C$7))*100)</f>
        <v/>
      </c>
      <c r="X694" s="8">
        <f>IF($C694="","",T694*W694/100)</f>
        <v/>
      </c>
      <c r="Y694" s="8">
        <f>IF($C694="","",T694-X694)</f>
        <v/>
      </c>
      <c r="Z694" s="8">
        <f>IF($C694="","",Y694-M694)</f>
        <v/>
      </c>
      <c r="AD694" s="8" t="n"/>
      <c r="AG694" s="14" t="n"/>
      <c r="AI694">
        <f>IF($C694="","",IF(COUNTIF($C$2:$C694,$C694)=1,1,0))</f>
        <v/>
      </c>
      <c r="AJ694">
        <f>IF($AI694=1,SUMPRODUCT(--($AM$2:$AM$7001&lt;$AM694))+1,"")</f>
        <v/>
      </c>
      <c r="AK694">
        <f>IF($C694="","",IF(OR($P694=TRUE(),$P694="TRUE"),1,0))</f>
        <v/>
      </c>
      <c r="AL694">
        <f>IF($C694="","",IF(AND($V694="Yes",SUMPRODUCT((LEN(Settings!$F$6:$F$13)&gt;0)*ISNUMBER(SEARCH(Settings!$F$6:$F$13,$O694)))=0),1,0))</f>
        <v/>
      </c>
      <c r="AM694">
        <f>IF($AI694=1,IFERROR(IF(VALUE($C694)&lt;100000000,VALUE($C694),1000000000),IFERROR(IF(VALUE(MID($C694,2,20))&lt;100000000,VALUE(MID($C694,2,20)),1000000000),1000000000))+ROW()/100000,"")</f>
        <v/>
      </c>
    </row>
    <row r="695">
      <c r="E695" s="14" t="n"/>
      <c r="M695" s="8">
        <f>IF($C695="","",L695*T695/100)</f>
        <v/>
      </c>
      <c r="S695" s="8" t="n"/>
      <c r="T695" s="8" t="n"/>
      <c r="W695">
        <f>IF($C695="","",IF($AL695=1,0,IF($AK695=1,Settings!$C$6,Settings!$C$7))*100)</f>
        <v/>
      </c>
      <c r="X695" s="8">
        <f>IF($C695="","",T695*W695/100)</f>
        <v/>
      </c>
      <c r="Y695" s="8">
        <f>IF($C695="","",T695-X695)</f>
        <v/>
      </c>
      <c r="Z695" s="8">
        <f>IF($C695="","",Y695-M695)</f>
        <v/>
      </c>
      <c r="AD695" s="8" t="n"/>
      <c r="AG695" s="14" t="n"/>
      <c r="AI695">
        <f>IF($C695="","",IF(COUNTIF($C$2:$C695,$C695)=1,1,0))</f>
        <v/>
      </c>
      <c r="AJ695">
        <f>IF($AI695=1,SUMPRODUCT(--($AM$2:$AM$7001&lt;$AM695))+1,"")</f>
        <v/>
      </c>
      <c r="AK695">
        <f>IF($C695="","",IF(OR($P695=TRUE(),$P695="TRUE"),1,0))</f>
        <v/>
      </c>
      <c r="AL695">
        <f>IF($C695="","",IF(AND($V695="Yes",SUMPRODUCT((LEN(Settings!$F$6:$F$13)&gt;0)*ISNUMBER(SEARCH(Settings!$F$6:$F$13,$O695)))=0),1,0))</f>
        <v/>
      </c>
      <c r="AM695">
        <f>IF($AI695=1,IFERROR(IF(VALUE($C695)&lt;100000000,VALUE($C695),1000000000),IFERROR(IF(VALUE(MID($C695,2,20))&lt;100000000,VALUE(MID($C695,2,20)),1000000000),1000000000))+ROW()/100000,"")</f>
        <v/>
      </c>
    </row>
    <row r="696">
      <c r="E696" s="14" t="n"/>
      <c r="M696" s="8">
        <f>IF($C696="","",L696*T696/100)</f>
        <v/>
      </c>
      <c r="S696" s="8" t="n"/>
      <c r="T696" s="8" t="n"/>
      <c r="W696">
        <f>IF($C696="","",IF($AL696=1,0,IF($AK696=1,Settings!$C$6,Settings!$C$7))*100)</f>
        <v/>
      </c>
      <c r="X696" s="8">
        <f>IF($C696="","",T696*W696/100)</f>
        <v/>
      </c>
      <c r="Y696" s="8">
        <f>IF($C696="","",T696-X696)</f>
        <v/>
      </c>
      <c r="Z696" s="8">
        <f>IF($C696="","",Y696-M696)</f>
        <v/>
      </c>
      <c r="AD696" s="8" t="n"/>
      <c r="AG696" s="14" t="n"/>
      <c r="AI696">
        <f>IF($C696="","",IF(COUNTIF($C$2:$C696,$C696)=1,1,0))</f>
        <v/>
      </c>
      <c r="AJ696">
        <f>IF($AI696=1,SUMPRODUCT(--($AM$2:$AM$7001&lt;$AM696))+1,"")</f>
        <v/>
      </c>
      <c r="AK696">
        <f>IF($C696="","",IF(OR($P696=TRUE(),$P696="TRUE"),1,0))</f>
        <v/>
      </c>
      <c r="AL696">
        <f>IF($C696="","",IF(AND($V696="Yes",SUMPRODUCT((LEN(Settings!$F$6:$F$13)&gt;0)*ISNUMBER(SEARCH(Settings!$F$6:$F$13,$O696)))=0),1,0))</f>
        <v/>
      </c>
      <c r="AM696">
        <f>IF($AI696=1,IFERROR(IF(VALUE($C696)&lt;100000000,VALUE($C696),1000000000),IFERROR(IF(VALUE(MID($C696,2,20))&lt;100000000,VALUE(MID($C696,2,20)),1000000000),1000000000))+ROW()/100000,"")</f>
        <v/>
      </c>
    </row>
    <row r="697">
      <c r="E697" s="14" t="n"/>
      <c r="M697" s="8">
        <f>IF($C697="","",L697*T697/100)</f>
        <v/>
      </c>
      <c r="S697" s="8" t="n"/>
      <c r="T697" s="8" t="n"/>
      <c r="W697">
        <f>IF($C697="","",IF($AL697=1,0,IF($AK697=1,Settings!$C$6,Settings!$C$7))*100)</f>
        <v/>
      </c>
      <c r="X697" s="8">
        <f>IF($C697="","",T697*W697/100)</f>
        <v/>
      </c>
      <c r="Y697" s="8">
        <f>IF($C697="","",T697-X697)</f>
        <v/>
      </c>
      <c r="Z697" s="8">
        <f>IF($C697="","",Y697-M697)</f>
        <v/>
      </c>
      <c r="AD697" s="8" t="n"/>
      <c r="AG697" s="14" t="n"/>
      <c r="AI697">
        <f>IF($C697="","",IF(COUNTIF($C$2:$C697,$C697)=1,1,0))</f>
        <v/>
      </c>
      <c r="AJ697">
        <f>IF($AI697=1,SUMPRODUCT(--($AM$2:$AM$7001&lt;$AM697))+1,"")</f>
        <v/>
      </c>
      <c r="AK697">
        <f>IF($C697="","",IF(OR($P697=TRUE(),$P697="TRUE"),1,0))</f>
        <v/>
      </c>
      <c r="AL697">
        <f>IF($C697="","",IF(AND($V697="Yes",SUMPRODUCT((LEN(Settings!$F$6:$F$13)&gt;0)*ISNUMBER(SEARCH(Settings!$F$6:$F$13,$O697)))=0),1,0))</f>
        <v/>
      </c>
      <c r="AM697">
        <f>IF($AI697=1,IFERROR(IF(VALUE($C697)&lt;100000000,VALUE($C697),1000000000),IFERROR(IF(VALUE(MID($C697,2,20))&lt;100000000,VALUE(MID($C697,2,20)),1000000000),1000000000))+ROW()/100000,"")</f>
        <v/>
      </c>
    </row>
    <row r="698">
      <c r="E698" s="14" t="n"/>
      <c r="M698" s="8">
        <f>IF($C698="","",L698*T698/100)</f>
        <v/>
      </c>
      <c r="S698" s="8" t="n"/>
      <c r="T698" s="8" t="n"/>
      <c r="W698">
        <f>IF($C698="","",IF($AL698=1,0,IF($AK698=1,Settings!$C$6,Settings!$C$7))*100)</f>
        <v/>
      </c>
      <c r="X698" s="8">
        <f>IF($C698="","",T698*W698/100)</f>
        <v/>
      </c>
      <c r="Y698" s="8">
        <f>IF($C698="","",T698-X698)</f>
        <v/>
      </c>
      <c r="Z698" s="8">
        <f>IF($C698="","",Y698-M698)</f>
        <v/>
      </c>
      <c r="AD698" s="8" t="n"/>
      <c r="AG698" s="14" t="n"/>
      <c r="AI698">
        <f>IF($C698="","",IF(COUNTIF($C$2:$C698,$C698)=1,1,0))</f>
        <v/>
      </c>
      <c r="AJ698">
        <f>IF($AI698=1,SUMPRODUCT(--($AM$2:$AM$7001&lt;$AM698))+1,"")</f>
        <v/>
      </c>
      <c r="AK698">
        <f>IF($C698="","",IF(OR($P698=TRUE(),$P698="TRUE"),1,0))</f>
        <v/>
      </c>
      <c r="AL698">
        <f>IF($C698="","",IF(AND($V698="Yes",SUMPRODUCT((LEN(Settings!$F$6:$F$13)&gt;0)*ISNUMBER(SEARCH(Settings!$F$6:$F$13,$O698)))=0),1,0))</f>
        <v/>
      </c>
      <c r="AM698">
        <f>IF($AI698=1,IFERROR(IF(VALUE($C698)&lt;100000000,VALUE($C698),1000000000),IFERROR(IF(VALUE(MID($C698,2,20))&lt;100000000,VALUE(MID($C698,2,20)),1000000000),1000000000))+ROW()/100000,"")</f>
        <v/>
      </c>
    </row>
    <row r="699">
      <c r="E699" s="14" t="n"/>
      <c r="M699" s="8">
        <f>IF($C699="","",L699*T699/100)</f>
        <v/>
      </c>
      <c r="S699" s="8" t="n"/>
      <c r="T699" s="8" t="n"/>
      <c r="W699">
        <f>IF($C699="","",IF($AL699=1,0,IF($AK699=1,Settings!$C$6,Settings!$C$7))*100)</f>
        <v/>
      </c>
      <c r="X699" s="8">
        <f>IF($C699="","",T699*W699/100)</f>
        <v/>
      </c>
      <c r="Y699" s="8">
        <f>IF($C699="","",T699-X699)</f>
        <v/>
      </c>
      <c r="Z699" s="8">
        <f>IF($C699="","",Y699-M699)</f>
        <v/>
      </c>
      <c r="AD699" s="8" t="n"/>
      <c r="AG699" s="14" t="n"/>
      <c r="AI699">
        <f>IF($C699="","",IF(COUNTIF($C$2:$C699,$C699)=1,1,0))</f>
        <v/>
      </c>
      <c r="AJ699">
        <f>IF($AI699=1,SUMPRODUCT(--($AM$2:$AM$7001&lt;$AM699))+1,"")</f>
        <v/>
      </c>
      <c r="AK699">
        <f>IF($C699="","",IF(OR($P699=TRUE(),$P699="TRUE"),1,0))</f>
        <v/>
      </c>
      <c r="AL699">
        <f>IF($C699="","",IF(AND($V699="Yes",SUMPRODUCT((LEN(Settings!$F$6:$F$13)&gt;0)*ISNUMBER(SEARCH(Settings!$F$6:$F$13,$O699)))=0),1,0))</f>
        <v/>
      </c>
      <c r="AM699">
        <f>IF($AI699=1,IFERROR(IF(VALUE($C699)&lt;100000000,VALUE($C699),1000000000),IFERROR(IF(VALUE(MID($C699,2,20))&lt;100000000,VALUE(MID($C699,2,20)),1000000000),1000000000))+ROW()/100000,"")</f>
        <v/>
      </c>
    </row>
    <row r="700">
      <c r="E700" s="14" t="n"/>
      <c r="M700" s="8">
        <f>IF($C700="","",L700*T700/100)</f>
        <v/>
      </c>
      <c r="S700" s="8" t="n"/>
      <c r="T700" s="8" t="n"/>
      <c r="W700">
        <f>IF($C700="","",IF($AL700=1,0,IF($AK700=1,Settings!$C$6,Settings!$C$7))*100)</f>
        <v/>
      </c>
      <c r="X700" s="8">
        <f>IF($C700="","",T700*W700/100)</f>
        <v/>
      </c>
      <c r="Y700" s="8">
        <f>IF($C700="","",T700-X700)</f>
        <v/>
      </c>
      <c r="Z700" s="8">
        <f>IF($C700="","",Y700-M700)</f>
        <v/>
      </c>
      <c r="AD700" s="8" t="n"/>
      <c r="AG700" s="14" t="n"/>
      <c r="AI700">
        <f>IF($C700="","",IF(COUNTIF($C$2:$C700,$C700)=1,1,0))</f>
        <v/>
      </c>
      <c r="AJ700">
        <f>IF($AI700=1,SUMPRODUCT(--($AM$2:$AM$7001&lt;$AM700))+1,"")</f>
        <v/>
      </c>
      <c r="AK700">
        <f>IF($C700="","",IF(OR($P700=TRUE(),$P700="TRUE"),1,0))</f>
        <v/>
      </c>
      <c r="AL700">
        <f>IF($C700="","",IF(AND($V700="Yes",SUMPRODUCT((LEN(Settings!$F$6:$F$13)&gt;0)*ISNUMBER(SEARCH(Settings!$F$6:$F$13,$O700)))=0),1,0))</f>
        <v/>
      </c>
      <c r="AM700">
        <f>IF($AI700=1,IFERROR(IF(VALUE($C700)&lt;100000000,VALUE($C700),1000000000),IFERROR(IF(VALUE(MID($C700,2,20))&lt;100000000,VALUE(MID($C700,2,20)),1000000000),1000000000))+ROW()/100000,"")</f>
        <v/>
      </c>
    </row>
    <row r="701">
      <c r="E701" s="14" t="n"/>
      <c r="M701" s="8">
        <f>IF($C701="","",L701*T701/100)</f>
        <v/>
      </c>
      <c r="S701" s="8" t="n"/>
      <c r="T701" s="8" t="n"/>
      <c r="W701">
        <f>IF($C701="","",IF($AL701=1,0,IF($AK701=1,Settings!$C$6,Settings!$C$7))*100)</f>
        <v/>
      </c>
      <c r="X701" s="8">
        <f>IF($C701="","",T701*W701/100)</f>
        <v/>
      </c>
      <c r="Y701" s="8">
        <f>IF($C701="","",T701-X701)</f>
        <v/>
      </c>
      <c r="Z701" s="8">
        <f>IF($C701="","",Y701-M701)</f>
        <v/>
      </c>
      <c r="AD701" s="8" t="n"/>
      <c r="AG701" s="14" t="n"/>
      <c r="AI701">
        <f>IF($C701="","",IF(COUNTIF($C$2:$C701,$C701)=1,1,0))</f>
        <v/>
      </c>
      <c r="AJ701">
        <f>IF($AI701=1,SUMPRODUCT(--($AM$2:$AM$7001&lt;$AM701))+1,"")</f>
        <v/>
      </c>
      <c r="AK701">
        <f>IF($C701="","",IF(OR($P701=TRUE(),$P701="TRUE"),1,0))</f>
        <v/>
      </c>
      <c r="AL701">
        <f>IF($C701="","",IF(AND($V701="Yes",SUMPRODUCT((LEN(Settings!$F$6:$F$13)&gt;0)*ISNUMBER(SEARCH(Settings!$F$6:$F$13,$O701)))=0),1,0))</f>
        <v/>
      </c>
      <c r="AM701">
        <f>IF($AI701=1,IFERROR(IF(VALUE($C701)&lt;100000000,VALUE($C701),1000000000),IFERROR(IF(VALUE(MID($C701,2,20))&lt;100000000,VALUE(MID($C701,2,20)),1000000000),1000000000))+ROW()/100000,"")</f>
        <v/>
      </c>
    </row>
    <row r="702">
      <c r="E702" s="14" t="n"/>
      <c r="M702" s="8">
        <f>IF($C702="","",L702*T702/100)</f>
        <v/>
      </c>
      <c r="S702" s="8" t="n"/>
      <c r="T702" s="8" t="n"/>
      <c r="W702">
        <f>IF($C702="","",IF($AL702=1,0,IF($AK702=1,Settings!$C$6,Settings!$C$7))*100)</f>
        <v/>
      </c>
      <c r="X702" s="8">
        <f>IF($C702="","",T702*W702/100)</f>
        <v/>
      </c>
      <c r="Y702" s="8">
        <f>IF($C702="","",T702-X702)</f>
        <v/>
      </c>
      <c r="Z702" s="8">
        <f>IF($C702="","",Y702-M702)</f>
        <v/>
      </c>
      <c r="AD702" s="8" t="n"/>
      <c r="AG702" s="14" t="n"/>
      <c r="AI702">
        <f>IF($C702="","",IF(COUNTIF($C$2:$C702,$C702)=1,1,0))</f>
        <v/>
      </c>
      <c r="AJ702">
        <f>IF($AI702=1,SUMPRODUCT(--($AM$2:$AM$7001&lt;$AM702))+1,"")</f>
        <v/>
      </c>
      <c r="AK702">
        <f>IF($C702="","",IF(OR($P702=TRUE(),$P702="TRUE"),1,0))</f>
        <v/>
      </c>
      <c r="AL702">
        <f>IF($C702="","",IF(AND($V702="Yes",SUMPRODUCT((LEN(Settings!$F$6:$F$13)&gt;0)*ISNUMBER(SEARCH(Settings!$F$6:$F$13,$O702)))=0),1,0))</f>
        <v/>
      </c>
      <c r="AM702">
        <f>IF($AI702=1,IFERROR(IF(VALUE($C702)&lt;100000000,VALUE($C702),1000000000),IFERROR(IF(VALUE(MID($C702,2,20))&lt;100000000,VALUE(MID($C702,2,20)),1000000000),1000000000))+ROW()/100000,"")</f>
        <v/>
      </c>
    </row>
    <row r="703">
      <c r="E703" s="14" t="n"/>
      <c r="M703" s="8">
        <f>IF($C703="","",L703*T703/100)</f>
        <v/>
      </c>
      <c r="S703" s="8" t="n"/>
      <c r="T703" s="8" t="n"/>
      <c r="W703">
        <f>IF($C703="","",IF($AL703=1,0,IF($AK703=1,Settings!$C$6,Settings!$C$7))*100)</f>
        <v/>
      </c>
      <c r="X703" s="8">
        <f>IF($C703="","",T703*W703/100)</f>
        <v/>
      </c>
      <c r="Y703" s="8">
        <f>IF($C703="","",T703-X703)</f>
        <v/>
      </c>
      <c r="Z703" s="8">
        <f>IF($C703="","",Y703-M703)</f>
        <v/>
      </c>
      <c r="AD703" s="8" t="n"/>
      <c r="AG703" s="14" t="n"/>
      <c r="AI703">
        <f>IF($C703="","",IF(COUNTIF($C$2:$C703,$C703)=1,1,0))</f>
        <v/>
      </c>
      <c r="AJ703">
        <f>IF($AI703=1,SUMPRODUCT(--($AM$2:$AM$7001&lt;$AM703))+1,"")</f>
        <v/>
      </c>
      <c r="AK703">
        <f>IF($C703="","",IF(OR($P703=TRUE(),$P703="TRUE"),1,0))</f>
        <v/>
      </c>
      <c r="AL703">
        <f>IF($C703="","",IF(AND($V703="Yes",SUMPRODUCT((LEN(Settings!$F$6:$F$13)&gt;0)*ISNUMBER(SEARCH(Settings!$F$6:$F$13,$O703)))=0),1,0))</f>
        <v/>
      </c>
      <c r="AM703">
        <f>IF($AI703=1,IFERROR(IF(VALUE($C703)&lt;100000000,VALUE($C703),1000000000),IFERROR(IF(VALUE(MID($C703,2,20))&lt;100000000,VALUE(MID($C703,2,20)),1000000000),1000000000))+ROW()/100000,"")</f>
        <v/>
      </c>
    </row>
    <row r="704">
      <c r="E704" s="14" t="n"/>
      <c r="M704" s="8">
        <f>IF($C704="","",L704*T704/100)</f>
        <v/>
      </c>
      <c r="S704" s="8" t="n"/>
      <c r="T704" s="8" t="n"/>
      <c r="W704">
        <f>IF($C704="","",IF($AL704=1,0,IF($AK704=1,Settings!$C$6,Settings!$C$7))*100)</f>
        <v/>
      </c>
      <c r="X704" s="8">
        <f>IF($C704="","",T704*W704/100)</f>
        <v/>
      </c>
      <c r="Y704" s="8">
        <f>IF($C704="","",T704-X704)</f>
        <v/>
      </c>
      <c r="Z704" s="8">
        <f>IF($C704="","",Y704-M704)</f>
        <v/>
      </c>
      <c r="AD704" s="8" t="n"/>
      <c r="AG704" s="14" t="n"/>
      <c r="AI704">
        <f>IF($C704="","",IF(COUNTIF($C$2:$C704,$C704)=1,1,0))</f>
        <v/>
      </c>
      <c r="AJ704">
        <f>IF($AI704=1,SUMPRODUCT(--($AM$2:$AM$7001&lt;$AM704))+1,"")</f>
        <v/>
      </c>
      <c r="AK704">
        <f>IF($C704="","",IF(OR($P704=TRUE(),$P704="TRUE"),1,0))</f>
        <v/>
      </c>
      <c r="AL704">
        <f>IF($C704="","",IF(AND($V704="Yes",SUMPRODUCT((LEN(Settings!$F$6:$F$13)&gt;0)*ISNUMBER(SEARCH(Settings!$F$6:$F$13,$O704)))=0),1,0))</f>
        <v/>
      </c>
      <c r="AM704">
        <f>IF($AI704=1,IFERROR(IF(VALUE($C704)&lt;100000000,VALUE($C704),1000000000),IFERROR(IF(VALUE(MID($C704,2,20))&lt;100000000,VALUE(MID($C704,2,20)),1000000000),1000000000))+ROW()/100000,"")</f>
        <v/>
      </c>
    </row>
    <row r="705">
      <c r="E705" s="14" t="n"/>
      <c r="M705" s="8">
        <f>IF($C705="","",L705*T705/100)</f>
        <v/>
      </c>
      <c r="S705" s="8" t="n"/>
      <c r="T705" s="8" t="n"/>
      <c r="W705">
        <f>IF($C705="","",IF($AL705=1,0,IF($AK705=1,Settings!$C$6,Settings!$C$7))*100)</f>
        <v/>
      </c>
      <c r="X705" s="8">
        <f>IF($C705="","",T705*W705/100)</f>
        <v/>
      </c>
      <c r="Y705" s="8">
        <f>IF($C705="","",T705-X705)</f>
        <v/>
      </c>
      <c r="Z705" s="8">
        <f>IF($C705="","",Y705-M705)</f>
        <v/>
      </c>
      <c r="AD705" s="8" t="n"/>
      <c r="AG705" s="14" t="n"/>
      <c r="AI705">
        <f>IF($C705="","",IF(COUNTIF($C$2:$C705,$C705)=1,1,0))</f>
        <v/>
      </c>
      <c r="AJ705">
        <f>IF($AI705=1,SUMPRODUCT(--($AM$2:$AM$7001&lt;$AM705))+1,"")</f>
        <v/>
      </c>
      <c r="AK705">
        <f>IF($C705="","",IF(OR($P705=TRUE(),$P705="TRUE"),1,0))</f>
        <v/>
      </c>
      <c r="AL705">
        <f>IF($C705="","",IF(AND($V705="Yes",SUMPRODUCT((LEN(Settings!$F$6:$F$13)&gt;0)*ISNUMBER(SEARCH(Settings!$F$6:$F$13,$O705)))=0),1,0))</f>
        <v/>
      </c>
      <c r="AM705">
        <f>IF($AI705=1,IFERROR(IF(VALUE($C705)&lt;100000000,VALUE($C705),1000000000),IFERROR(IF(VALUE(MID($C705,2,20))&lt;100000000,VALUE(MID($C705,2,20)),1000000000),1000000000))+ROW()/100000,"")</f>
        <v/>
      </c>
    </row>
    <row r="706">
      <c r="E706" s="14" t="n"/>
      <c r="M706" s="8">
        <f>IF($C706="","",L706*T706/100)</f>
        <v/>
      </c>
      <c r="S706" s="8" t="n"/>
      <c r="T706" s="8" t="n"/>
      <c r="W706">
        <f>IF($C706="","",IF($AL706=1,0,IF($AK706=1,Settings!$C$6,Settings!$C$7))*100)</f>
        <v/>
      </c>
      <c r="X706" s="8">
        <f>IF($C706="","",T706*W706/100)</f>
        <v/>
      </c>
      <c r="Y706" s="8">
        <f>IF($C706="","",T706-X706)</f>
        <v/>
      </c>
      <c r="Z706" s="8">
        <f>IF($C706="","",Y706-M706)</f>
        <v/>
      </c>
      <c r="AD706" s="8" t="n"/>
      <c r="AG706" s="14" t="n"/>
      <c r="AI706">
        <f>IF($C706="","",IF(COUNTIF($C$2:$C706,$C706)=1,1,0))</f>
        <v/>
      </c>
      <c r="AJ706">
        <f>IF($AI706=1,SUMPRODUCT(--($AM$2:$AM$7001&lt;$AM706))+1,"")</f>
        <v/>
      </c>
      <c r="AK706">
        <f>IF($C706="","",IF(OR($P706=TRUE(),$P706="TRUE"),1,0))</f>
        <v/>
      </c>
      <c r="AL706">
        <f>IF($C706="","",IF(AND($V706="Yes",SUMPRODUCT((LEN(Settings!$F$6:$F$13)&gt;0)*ISNUMBER(SEARCH(Settings!$F$6:$F$13,$O706)))=0),1,0))</f>
        <v/>
      </c>
      <c r="AM706">
        <f>IF($AI706=1,IFERROR(IF(VALUE($C706)&lt;100000000,VALUE($C706),1000000000),IFERROR(IF(VALUE(MID($C706,2,20))&lt;100000000,VALUE(MID($C706,2,20)),1000000000),1000000000))+ROW()/100000,"")</f>
        <v/>
      </c>
    </row>
    <row r="707">
      <c r="E707" s="14" t="n"/>
      <c r="M707" s="8">
        <f>IF($C707="","",L707*T707/100)</f>
        <v/>
      </c>
      <c r="S707" s="8" t="n"/>
      <c r="T707" s="8" t="n"/>
      <c r="W707">
        <f>IF($C707="","",IF($AL707=1,0,IF($AK707=1,Settings!$C$6,Settings!$C$7))*100)</f>
        <v/>
      </c>
      <c r="X707" s="8">
        <f>IF($C707="","",T707*W707/100)</f>
        <v/>
      </c>
      <c r="Y707" s="8">
        <f>IF($C707="","",T707-X707)</f>
        <v/>
      </c>
      <c r="Z707" s="8">
        <f>IF($C707="","",Y707-M707)</f>
        <v/>
      </c>
      <c r="AD707" s="8" t="n"/>
      <c r="AG707" s="14" t="n"/>
      <c r="AI707">
        <f>IF($C707="","",IF(COUNTIF($C$2:$C707,$C707)=1,1,0))</f>
        <v/>
      </c>
      <c r="AJ707">
        <f>IF($AI707=1,SUMPRODUCT(--($AM$2:$AM$7001&lt;$AM707))+1,"")</f>
        <v/>
      </c>
      <c r="AK707">
        <f>IF($C707="","",IF(OR($P707=TRUE(),$P707="TRUE"),1,0))</f>
        <v/>
      </c>
      <c r="AL707">
        <f>IF($C707="","",IF(AND($V707="Yes",SUMPRODUCT((LEN(Settings!$F$6:$F$13)&gt;0)*ISNUMBER(SEARCH(Settings!$F$6:$F$13,$O707)))=0),1,0))</f>
        <v/>
      </c>
      <c r="AM707">
        <f>IF($AI707=1,IFERROR(IF(VALUE($C707)&lt;100000000,VALUE($C707),1000000000),IFERROR(IF(VALUE(MID($C707,2,20))&lt;100000000,VALUE(MID($C707,2,20)),1000000000),1000000000))+ROW()/100000,"")</f>
        <v/>
      </c>
    </row>
    <row r="708">
      <c r="E708" s="14" t="n"/>
      <c r="M708" s="8">
        <f>IF($C708="","",L708*T708/100)</f>
        <v/>
      </c>
      <c r="S708" s="8" t="n"/>
      <c r="T708" s="8" t="n"/>
      <c r="W708">
        <f>IF($C708="","",IF($AL708=1,0,IF($AK708=1,Settings!$C$6,Settings!$C$7))*100)</f>
        <v/>
      </c>
      <c r="X708" s="8">
        <f>IF($C708="","",T708*W708/100)</f>
        <v/>
      </c>
      <c r="Y708" s="8">
        <f>IF($C708="","",T708-X708)</f>
        <v/>
      </c>
      <c r="Z708" s="8">
        <f>IF($C708="","",Y708-M708)</f>
        <v/>
      </c>
      <c r="AD708" s="8" t="n"/>
      <c r="AG708" s="14" t="n"/>
      <c r="AI708">
        <f>IF($C708="","",IF(COUNTIF($C$2:$C708,$C708)=1,1,0))</f>
        <v/>
      </c>
      <c r="AJ708">
        <f>IF($AI708=1,SUMPRODUCT(--($AM$2:$AM$7001&lt;$AM708))+1,"")</f>
        <v/>
      </c>
      <c r="AK708">
        <f>IF($C708="","",IF(OR($P708=TRUE(),$P708="TRUE"),1,0))</f>
        <v/>
      </c>
      <c r="AL708">
        <f>IF($C708="","",IF(AND($V708="Yes",SUMPRODUCT((LEN(Settings!$F$6:$F$13)&gt;0)*ISNUMBER(SEARCH(Settings!$F$6:$F$13,$O708)))=0),1,0))</f>
        <v/>
      </c>
      <c r="AM708">
        <f>IF($AI708=1,IFERROR(IF(VALUE($C708)&lt;100000000,VALUE($C708),1000000000),IFERROR(IF(VALUE(MID($C708,2,20))&lt;100000000,VALUE(MID($C708,2,20)),1000000000),1000000000))+ROW()/100000,"")</f>
        <v/>
      </c>
    </row>
    <row r="709">
      <c r="E709" s="14" t="n"/>
      <c r="M709" s="8">
        <f>IF($C709="","",L709*T709/100)</f>
        <v/>
      </c>
      <c r="S709" s="8" t="n"/>
      <c r="T709" s="8" t="n"/>
      <c r="W709">
        <f>IF($C709="","",IF($AL709=1,0,IF($AK709=1,Settings!$C$6,Settings!$C$7))*100)</f>
        <v/>
      </c>
      <c r="X709" s="8">
        <f>IF($C709="","",T709*W709/100)</f>
        <v/>
      </c>
      <c r="Y709" s="8">
        <f>IF($C709="","",T709-X709)</f>
        <v/>
      </c>
      <c r="Z709" s="8">
        <f>IF($C709="","",Y709-M709)</f>
        <v/>
      </c>
      <c r="AD709" s="8" t="n"/>
      <c r="AG709" s="14" t="n"/>
      <c r="AI709">
        <f>IF($C709="","",IF(COUNTIF($C$2:$C709,$C709)=1,1,0))</f>
        <v/>
      </c>
      <c r="AJ709">
        <f>IF($AI709=1,SUMPRODUCT(--($AM$2:$AM$7001&lt;$AM709))+1,"")</f>
        <v/>
      </c>
      <c r="AK709">
        <f>IF($C709="","",IF(OR($P709=TRUE(),$P709="TRUE"),1,0))</f>
        <v/>
      </c>
      <c r="AL709">
        <f>IF($C709="","",IF(AND($V709="Yes",SUMPRODUCT((LEN(Settings!$F$6:$F$13)&gt;0)*ISNUMBER(SEARCH(Settings!$F$6:$F$13,$O709)))=0),1,0))</f>
        <v/>
      </c>
      <c r="AM709">
        <f>IF($AI709=1,IFERROR(IF(VALUE($C709)&lt;100000000,VALUE($C709),1000000000),IFERROR(IF(VALUE(MID($C709,2,20))&lt;100000000,VALUE(MID($C709,2,20)),1000000000),1000000000))+ROW()/100000,"")</f>
        <v/>
      </c>
    </row>
    <row r="710">
      <c r="E710" s="14" t="n"/>
      <c r="M710" s="8">
        <f>IF($C710="","",L710*T710/100)</f>
        <v/>
      </c>
      <c r="S710" s="8" t="n"/>
      <c r="T710" s="8" t="n"/>
      <c r="W710">
        <f>IF($C710="","",IF($AL710=1,0,IF($AK710=1,Settings!$C$6,Settings!$C$7))*100)</f>
        <v/>
      </c>
      <c r="X710" s="8">
        <f>IF($C710="","",T710*W710/100)</f>
        <v/>
      </c>
      <c r="Y710" s="8">
        <f>IF($C710="","",T710-X710)</f>
        <v/>
      </c>
      <c r="Z710" s="8">
        <f>IF($C710="","",Y710-M710)</f>
        <v/>
      </c>
      <c r="AD710" s="8" t="n"/>
      <c r="AG710" s="14" t="n"/>
      <c r="AI710">
        <f>IF($C710="","",IF(COUNTIF($C$2:$C710,$C710)=1,1,0))</f>
        <v/>
      </c>
      <c r="AJ710">
        <f>IF($AI710=1,SUMPRODUCT(--($AM$2:$AM$7001&lt;$AM710))+1,"")</f>
        <v/>
      </c>
      <c r="AK710">
        <f>IF($C710="","",IF(OR($P710=TRUE(),$P710="TRUE"),1,0))</f>
        <v/>
      </c>
      <c r="AL710">
        <f>IF($C710="","",IF(AND($V710="Yes",SUMPRODUCT((LEN(Settings!$F$6:$F$13)&gt;0)*ISNUMBER(SEARCH(Settings!$F$6:$F$13,$O710)))=0),1,0))</f>
        <v/>
      </c>
      <c r="AM710">
        <f>IF($AI710=1,IFERROR(IF(VALUE($C710)&lt;100000000,VALUE($C710),1000000000),IFERROR(IF(VALUE(MID($C710,2,20))&lt;100000000,VALUE(MID($C710,2,20)),1000000000),1000000000))+ROW()/100000,"")</f>
        <v/>
      </c>
    </row>
    <row r="711">
      <c r="E711" s="14" t="n"/>
      <c r="M711" s="8">
        <f>IF($C711="","",L711*T711/100)</f>
        <v/>
      </c>
      <c r="S711" s="8" t="n"/>
      <c r="T711" s="8" t="n"/>
      <c r="W711">
        <f>IF($C711="","",IF($AL711=1,0,IF($AK711=1,Settings!$C$6,Settings!$C$7))*100)</f>
        <v/>
      </c>
      <c r="X711" s="8">
        <f>IF($C711="","",T711*W711/100)</f>
        <v/>
      </c>
      <c r="Y711" s="8">
        <f>IF($C711="","",T711-X711)</f>
        <v/>
      </c>
      <c r="Z711" s="8">
        <f>IF($C711="","",Y711-M711)</f>
        <v/>
      </c>
      <c r="AD711" s="8" t="n"/>
      <c r="AG711" s="14" t="n"/>
      <c r="AI711">
        <f>IF($C711="","",IF(COUNTIF($C$2:$C711,$C711)=1,1,0))</f>
        <v/>
      </c>
      <c r="AJ711">
        <f>IF($AI711=1,SUMPRODUCT(--($AM$2:$AM$7001&lt;$AM711))+1,"")</f>
        <v/>
      </c>
      <c r="AK711">
        <f>IF($C711="","",IF(OR($P711=TRUE(),$P711="TRUE"),1,0))</f>
        <v/>
      </c>
      <c r="AL711">
        <f>IF($C711="","",IF(AND($V711="Yes",SUMPRODUCT((LEN(Settings!$F$6:$F$13)&gt;0)*ISNUMBER(SEARCH(Settings!$F$6:$F$13,$O711)))=0),1,0))</f>
        <v/>
      </c>
      <c r="AM711">
        <f>IF($AI711=1,IFERROR(IF(VALUE($C711)&lt;100000000,VALUE($C711),1000000000),IFERROR(IF(VALUE(MID($C711,2,20))&lt;100000000,VALUE(MID($C711,2,20)),1000000000),1000000000))+ROW()/100000,"")</f>
        <v/>
      </c>
    </row>
    <row r="712">
      <c r="E712" s="14" t="n"/>
      <c r="M712" s="8">
        <f>IF($C712="","",L712*T712/100)</f>
        <v/>
      </c>
      <c r="S712" s="8" t="n"/>
      <c r="T712" s="8" t="n"/>
      <c r="W712">
        <f>IF($C712="","",IF($AL712=1,0,IF($AK712=1,Settings!$C$6,Settings!$C$7))*100)</f>
        <v/>
      </c>
      <c r="X712" s="8">
        <f>IF($C712="","",T712*W712/100)</f>
        <v/>
      </c>
      <c r="Y712" s="8">
        <f>IF($C712="","",T712-X712)</f>
        <v/>
      </c>
      <c r="Z712" s="8">
        <f>IF($C712="","",Y712-M712)</f>
        <v/>
      </c>
      <c r="AD712" s="8" t="n"/>
      <c r="AG712" s="14" t="n"/>
      <c r="AI712">
        <f>IF($C712="","",IF(COUNTIF($C$2:$C712,$C712)=1,1,0))</f>
        <v/>
      </c>
      <c r="AJ712">
        <f>IF($AI712=1,SUMPRODUCT(--($AM$2:$AM$7001&lt;$AM712))+1,"")</f>
        <v/>
      </c>
      <c r="AK712">
        <f>IF($C712="","",IF(OR($P712=TRUE(),$P712="TRUE"),1,0))</f>
        <v/>
      </c>
      <c r="AL712">
        <f>IF($C712="","",IF(AND($V712="Yes",SUMPRODUCT((LEN(Settings!$F$6:$F$13)&gt;0)*ISNUMBER(SEARCH(Settings!$F$6:$F$13,$O712)))=0),1,0))</f>
        <v/>
      </c>
      <c r="AM712">
        <f>IF($AI712=1,IFERROR(IF(VALUE($C712)&lt;100000000,VALUE($C712),1000000000),IFERROR(IF(VALUE(MID($C712,2,20))&lt;100000000,VALUE(MID($C712,2,20)),1000000000),1000000000))+ROW()/100000,"")</f>
        <v/>
      </c>
    </row>
    <row r="713">
      <c r="E713" s="14" t="n"/>
      <c r="M713" s="8">
        <f>IF($C713="","",L713*T713/100)</f>
        <v/>
      </c>
      <c r="S713" s="8" t="n"/>
      <c r="T713" s="8" t="n"/>
      <c r="W713">
        <f>IF($C713="","",IF($AL713=1,0,IF($AK713=1,Settings!$C$6,Settings!$C$7))*100)</f>
        <v/>
      </c>
      <c r="X713" s="8">
        <f>IF($C713="","",T713*W713/100)</f>
        <v/>
      </c>
      <c r="Y713" s="8">
        <f>IF($C713="","",T713-X713)</f>
        <v/>
      </c>
      <c r="Z713" s="8">
        <f>IF($C713="","",Y713-M713)</f>
        <v/>
      </c>
      <c r="AD713" s="8" t="n"/>
      <c r="AG713" s="14" t="n"/>
      <c r="AI713">
        <f>IF($C713="","",IF(COUNTIF($C$2:$C713,$C713)=1,1,0))</f>
        <v/>
      </c>
      <c r="AJ713">
        <f>IF($AI713=1,SUMPRODUCT(--($AM$2:$AM$7001&lt;$AM713))+1,"")</f>
        <v/>
      </c>
      <c r="AK713">
        <f>IF($C713="","",IF(OR($P713=TRUE(),$P713="TRUE"),1,0))</f>
        <v/>
      </c>
      <c r="AL713">
        <f>IF($C713="","",IF(AND($V713="Yes",SUMPRODUCT((LEN(Settings!$F$6:$F$13)&gt;0)*ISNUMBER(SEARCH(Settings!$F$6:$F$13,$O713)))=0),1,0))</f>
        <v/>
      </c>
      <c r="AM713">
        <f>IF($AI713=1,IFERROR(IF(VALUE($C713)&lt;100000000,VALUE($C713),1000000000),IFERROR(IF(VALUE(MID($C713,2,20))&lt;100000000,VALUE(MID($C713,2,20)),1000000000),1000000000))+ROW()/100000,"")</f>
        <v/>
      </c>
    </row>
    <row r="714">
      <c r="E714" s="14" t="n"/>
      <c r="M714" s="8">
        <f>IF($C714="","",L714*T714/100)</f>
        <v/>
      </c>
      <c r="S714" s="8" t="n"/>
      <c r="T714" s="8" t="n"/>
      <c r="W714">
        <f>IF($C714="","",IF($AL714=1,0,IF($AK714=1,Settings!$C$6,Settings!$C$7))*100)</f>
        <v/>
      </c>
      <c r="X714" s="8">
        <f>IF($C714="","",T714*W714/100)</f>
        <v/>
      </c>
      <c r="Y714" s="8">
        <f>IF($C714="","",T714-X714)</f>
        <v/>
      </c>
      <c r="Z714" s="8">
        <f>IF($C714="","",Y714-M714)</f>
        <v/>
      </c>
      <c r="AD714" s="8" t="n"/>
      <c r="AG714" s="14" t="n"/>
      <c r="AI714">
        <f>IF($C714="","",IF(COUNTIF($C$2:$C714,$C714)=1,1,0))</f>
        <v/>
      </c>
      <c r="AJ714">
        <f>IF($AI714=1,SUMPRODUCT(--($AM$2:$AM$7001&lt;$AM714))+1,"")</f>
        <v/>
      </c>
      <c r="AK714">
        <f>IF($C714="","",IF(OR($P714=TRUE(),$P714="TRUE"),1,0))</f>
        <v/>
      </c>
      <c r="AL714">
        <f>IF($C714="","",IF(AND($V714="Yes",SUMPRODUCT((LEN(Settings!$F$6:$F$13)&gt;0)*ISNUMBER(SEARCH(Settings!$F$6:$F$13,$O714)))=0),1,0))</f>
        <v/>
      </c>
      <c r="AM714">
        <f>IF($AI714=1,IFERROR(IF(VALUE($C714)&lt;100000000,VALUE($C714),1000000000),IFERROR(IF(VALUE(MID($C714,2,20))&lt;100000000,VALUE(MID($C714,2,20)),1000000000),1000000000))+ROW()/100000,"")</f>
        <v/>
      </c>
    </row>
    <row r="715">
      <c r="E715" s="14" t="n"/>
      <c r="M715" s="8">
        <f>IF($C715="","",L715*T715/100)</f>
        <v/>
      </c>
      <c r="S715" s="8" t="n"/>
      <c r="T715" s="8" t="n"/>
      <c r="W715">
        <f>IF($C715="","",IF($AL715=1,0,IF($AK715=1,Settings!$C$6,Settings!$C$7))*100)</f>
        <v/>
      </c>
      <c r="X715" s="8">
        <f>IF($C715="","",T715*W715/100)</f>
        <v/>
      </c>
      <c r="Y715" s="8">
        <f>IF($C715="","",T715-X715)</f>
        <v/>
      </c>
      <c r="Z715" s="8">
        <f>IF($C715="","",Y715-M715)</f>
        <v/>
      </c>
      <c r="AD715" s="8" t="n"/>
      <c r="AG715" s="14" t="n"/>
      <c r="AI715">
        <f>IF($C715="","",IF(COUNTIF($C$2:$C715,$C715)=1,1,0))</f>
        <v/>
      </c>
      <c r="AJ715">
        <f>IF($AI715=1,SUMPRODUCT(--($AM$2:$AM$7001&lt;$AM715))+1,"")</f>
        <v/>
      </c>
      <c r="AK715">
        <f>IF($C715="","",IF(OR($P715=TRUE(),$P715="TRUE"),1,0))</f>
        <v/>
      </c>
      <c r="AL715">
        <f>IF($C715="","",IF(AND($V715="Yes",SUMPRODUCT((LEN(Settings!$F$6:$F$13)&gt;0)*ISNUMBER(SEARCH(Settings!$F$6:$F$13,$O715)))=0),1,0))</f>
        <v/>
      </c>
      <c r="AM715">
        <f>IF($AI715=1,IFERROR(IF(VALUE($C715)&lt;100000000,VALUE($C715),1000000000),IFERROR(IF(VALUE(MID($C715,2,20))&lt;100000000,VALUE(MID($C715,2,20)),1000000000),1000000000))+ROW()/100000,"")</f>
        <v/>
      </c>
    </row>
    <row r="716">
      <c r="E716" s="14" t="n"/>
      <c r="M716" s="8">
        <f>IF($C716="","",L716*T716/100)</f>
        <v/>
      </c>
      <c r="S716" s="8" t="n"/>
      <c r="T716" s="8" t="n"/>
      <c r="W716">
        <f>IF($C716="","",IF($AL716=1,0,IF($AK716=1,Settings!$C$6,Settings!$C$7))*100)</f>
        <v/>
      </c>
      <c r="X716" s="8">
        <f>IF($C716="","",T716*W716/100)</f>
        <v/>
      </c>
      <c r="Y716" s="8">
        <f>IF($C716="","",T716-X716)</f>
        <v/>
      </c>
      <c r="Z716" s="8">
        <f>IF($C716="","",Y716-M716)</f>
        <v/>
      </c>
      <c r="AD716" s="8" t="n"/>
      <c r="AG716" s="14" t="n"/>
      <c r="AI716">
        <f>IF($C716="","",IF(COUNTIF($C$2:$C716,$C716)=1,1,0))</f>
        <v/>
      </c>
      <c r="AJ716">
        <f>IF($AI716=1,SUMPRODUCT(--($AM$2:$AM$7001&lt;$AM716))+1,"")</f>
        <v/>
      </c>
      <c r="AK716">
        <f>IF($C716="","",IF(OR($P716=TRUE(),$P716="TRUE"),1,0))</f>
        <v/>
      </c>
      <c r="AL716">
        <f>IF($C716="","",IF(AND($V716="Yes",SUMPRODUCT((LEN(Settings!$F$6:$F$13)&gt;0)*ISNUMBER(SEARCH(Settings!$F$6:$F$13,$O716)))=0),1,0))</f>
        <v/>
      </c>
      <c r="AM716">
        <f>IF($AI716=1,IFERROR(IF(VALUE($C716)&lt;100000000,VALUE($C716),1000000000),IFERROR(IF(VALUE(MID($C716,2,20))&lt;100000000,VALUE(MID($C716,2,20)),1000000000),1000000000))+ROW()/100000,"")</f>
        <v/>
      </c>
    </row>
    <row r="717">
      <c r="E717" s="14" t="n"/>
      <c r="M717" s="8">
        <f>IF($C717="","",L717*T717/100)</f>
        <v/>
      </c>
      <c r="S717" s="8" t="n"/>
      <c r="T717" s="8" t="n"/>
      <c r="W717">
        <f>IF($C717="","",IF($AL717=1,0,IF($AK717=1,Settings!$C$6,Settings!$C$7))*100)</f>
        <v/>
      </c>
      <c r="X717" s="8">
        <f>IF($C717="","",T717*W717/100)</f>
        <v/>
      </c>
      <c r="Y717" s="8">
        <f>IF($C717="","",T717-X717)</f>
        <v/>
      </c>
      <c r="Z717" s="8">
        <f>IF($C717="","",Y717-M717)</f>
        <v/>
      </c>
      <c r="AD717" s="8" t="n"/>
      <c r="AG717" s="14" t="n"/>
      <c r="AI717">
        <f>IF($C717="","",IF(COUNTIF($C$2:$C717,$C717)=1,1,0))</f>
        <v/>
      </c>
      <c r="AJ717">
        <f>IF($AI717=1,SUMPRODUCT(--($AM$2:$AM$7001&lt;$AM717))+1,"")</f>
        <v/>
      </c>
      <c r="AK717">
        <f>IF($C717="","",IF(OR($P717=TRUE(),$P717="TRUE"),1,0))</f>
        <v/>
      </c>
      <c r="AL717">
        <f>IF($C717="","",IF(AND($V717="Yes",SUMPRODUCT((LEN(Settings!$F$6:$F$13)&gt;0)*ISNUMBER(SEARCH(Settings!$F$6:$F$13,$O717)))=0),1,0))</f>
        <v/>
      </c>
      <c r="AM717">
        <f>IF($AI717=1,IFERROR(IF(VALUE($C717)&lt;100000000,VALUE($C717),1000000000),IFERROR(IF(VALUE(MID($C717,2,20))&lt;100000000,VALUE(MID($C717,2,20)),1000000000),1000000000))+ROW()/100000,"")</f>
        <v/>
      </c>
    </row>
    <row r="718">
      <c r="E718" s="14" t="n"/>
      <c r="M718" s="8">
        <f>IF($C718="","",L718*T718/100)</f>
        <v/>
      </c>
      <c r="S718" s="8" t="n"/>
      <c r="T718" s="8" t="n"/>
      <c r="W718">
        <f>IF($C718="","",IF($AL718=1,0,IF($AK718=1,Settings!$C$6,Settings!$C$7))*100)</f>
        <v/>
      </c>
      <c r="X718" s="8">
        <f>IF($C718="","",T718*W718/100)</f>
        <v/>
      </c>
      <c r="Y718" s="8">
        <f>IF($C718="","",T718-X718)</f>
        <v/>
      </c>
      <c r="Z718" s="8">
        <f>IF($C718="","",Y718-M718)</f>
        <v/>
      </c>
      <c r="AD718" s="8" t="n"/>
      <c r="AG718" s="14" t="n"/>
      <c r="AI718">
        <f>IF($C718="","",IF(COUNTIF($C$2:$C718,$C718)=1,1,0))</f>
        <v/>
      </c>
      <c r="AJ718">
        <f>IF($AI718=1,SUMPRODUCT(--($AM$2:$AM$7001&lt;$AM718))+1,"")</f>
        <v/>
      </c>
      <c r="AK718">
        <f>IF($C718="","",IF(OR($P718=TRUE(),$P718="TRUE"),1,0))</f>
        <v/>
      </c>
      <c r="AL718">
        <f>IF($C718="","",IF(AND($V718="Yes",SUMPRODUCT((LEN(Settings!$F$6:$F$13)&gt;0)*ISNUMBER(SEARCH(Settings!$F$6:$F$13,$O718)))=0),1,0))</f>
        <v/>
      </c>
      <c r="AM718">
        <f>IF($AI718=1,IFERROR(IF(VALUE($C718)&lt;100000000,VALUE($C718),1000000000),IFERROR(IF(VALUE(MID($C718,2,20))&lt;100000000,VALUE(MID($C718,2,20)),1000000000),1000000000))+ROW()/100000,"")</f>
        <v/>
      </c>
    </row>
    <row r="719">
      <c r="E719" s="14" t="n"/>
      <c r="M719" s="8">
        <f>IF($C719="","",L719*T719/100)</f>
        <v/>
      </c>
      <c r="S719" s="8" t="n"/>
      <c r="T719" s="8" t="n"/>
      <c r="W719">
        <f>IF($C719="","",IF($AL719=1,0,IF($AK719=1,Settings!$C$6,Settings!$C$7))*100)</f>
        <v/>
      </c>
      <c r="X719" s="8">
        <f>IF($C719="","",T719*W719/100)</f>
        <v/>
      </c>
      <c r="Y719" s="8">
        <f>IF($C719="","",T719-X719)</f>
        <v/>
      </c>
      <c r="Z719" s="8">
        <f>IF($C719="","",Y719-M719)</f>
        <v/>
      </c>
      <c r="AD719" s="8" t="n"/>
      <c r="AG719" s="14" t="n"/>
      <c r="AI719">
        <f>IF($C719="","",IF(COUNTIF($C$2:$C719,$C719)=1,1,0))</f>
        <v/>
      </c>
      <c r="AJ719">
        <f>IF($AI719=1,SUMPRODUCT(--($AM$2:$AM$7001&lt;$AM719))+1,"")</f>
        <v/>
      </c>
      <c r="AK719">
        <f>IF($C719="","",IF(OR($P719=TRUE(),$P719="TRUE"),1,0))</f>
        <v/>
      </c>
      <c r="AL719">
        <f>IF($C719="","",IF(AND($V719="Yes",SUMPRODUCT((LEN(Settings!$F$6:$F$13)&gt;0)*ISNUMBER(SEARCH(Settings!$F$6:$F$13,$O719)))=0),1,0))</f>
        <v/>
      </c>
      <c r="AM719">
        <f>IF($AI719=1,IFERROR(IF(VALUE($C719)&lt;100000000,VALUE($C719),1000000000),IFERROR(IF(VALUE(MID($C719,2,20))&lt;100000000,VALUE(MID($C719,2,20)),1000000000),1000000000))+ROW()/100000,"")</f>
        <v/>
      </c>
    </row>
    <row r="720">
      <c r="E720" s="14" t="n"/>
      <c r="M720" s="8">
        <f>IF($C720="","",L720*T720/100)</f>
        <v/>
      </c>
      <c r="S720" s="8" t="n"/>
      <c r="T720" s="8" t="n"/>
      <c r="W720">
        <f>IF($C720="","",IF($AL720=1,0,IF($AK720=1,Settings!$C$6,Settings!$C$7))*100)</f>
        <v/>
      </c>
      <c r="X720" s="8">
        <f>IF($C720="","",T720*W720/100)</f>
        <v/>
      </c>
      <c r="Y720" s="8">
        <f>IF($C720="","",T720-X720)</f>
        <v/>
      </c>
      <c r="Z720" s="8">
        <f>IF($C720="","",Y720-M720)</f>
        <v/>
      </c>
      <c r="AD720" s="8" t="n"/>
      <c r="AG720" s="14" t="n"/>
      <c r="AI720">
        <f>IF($C720="","",IF(COUNTIF($C$2:$C720,$C720)=1,1,0))</f>
        <v/>
      </c>
      <c r="AJ720">
        <f>IF($AI720=1,SUMPRODUCT(--($AM$2:$AM$7001&lt;$AM720))+1,"")</f>
        <v/>
      </c>
      <c r="AK720">
        <f>IF($C720="","",IF(OR($P720=TRUE(),$P720="TRUE"),1,0))</f>
        <v/>
      </c>
      <c r="AL720">
        <f>IF($C720="","",IF(AND($V720="Yes",SUMPRODUCT((LEN(Settings!$F$6:$F$13)&gt;0)*ISNUMBER(SEARCH(Settings!$F$6:$F$13,$O720)))=0),1,0))</f>
        <v/>
      </c>
      <c r="AM720">
        <f>IF($AI720=1,IFERROR(IF(VALUE($C720)&lt;100000000,VALUE($C720),1000000000),IFERROR(IF(VALUE(MID($C720,2,20))&lt;100000000,VALUE(MID($C720,2,20)),1000000000),1000000000))+ROW()/100000,"")</f>
        <v/>
      </c>
    </row>
    <row r="721">
      <c r="E721" s="14" t="n"/>
      <c r="M721" s="8">
        <f>IF($C721="","",L721*T721/100)</f>
        <v/>
      </c>
      <c r="S721" s="8" t="n"/>
      <c r="T721" s="8" t="n"/>
      <c r="W721">
        <f>IF($C721="","",IF($AL721=1,0,IF($AK721=1,Settings!$C$6,Settings!$C$7))*100)</f>
        <v/>
      </c>
      <c r="X721" s="8">
        <f>IF($C721="","",T721*W721/100)</f>
        <v/>
      </c>
      <c r="Y721" s="8">
        <f>IF($C721="","",T721-X721)</f>
        <v/>
      </c>
      <c r="Z721" s="8">
        <f>IF($C721="","",Y721-M721)</f>
        <v/>
      </c>
      <c r="AD721" s="8" t="n"/>
      <c r="AG721" s="14" t="n"/>
      <c r="AI721">
        <f>IF($C721="","",IF(COUNTIF($C$2:$C721,$C721)=1,1,0))</f>
        <v/>
      </c>
      <c r="AJ721">
        <f>IF($AI721=1,SUMPRODUCT(--($AM$2:$AM$7001&lt;$AM721))+1,"")</f>
        <v/>
      </c>
      <c r="AK721">
        <f>IF($C721="","",IF(OR($P721=TRUE(),$P721="TRUE"),1,0))</f>
        <v/>
      </c>
      <c r="AL721">
        <f>IF($C721="","",IF(AND($V721="Yes",SUMPRODUCT((LEN(Settings!$F$6:$F$13)&gt;0)*ISNUMBER(SEARCH(Settings!$F$6:$F$13,$O721)))=0),1,0))</f>
        <v/>
      </c>
      <c r="AM721">
        <f>IF($AI721=1,IFERROR(IF(VALUE($C721)&lt;100000000,VALUE($C721),1000000000),IFERROR(IF(VALUE(MID($C721,2,20))&lt;100000000,VALUE(MID($C721,2,20)),1000000000),1000000000))+ROW()/100000,"")</f>
        <v/>
      </c>
    </row>
    <row r="722">
      <c r="E722" s="14" t="n"/>
      <c r="M722" s="8">
        <f>IF($C722="","",L722*T722/100)</f>
        <v/>
      </c>
      <c r="S722" s="8" t="n"/>
      <c r="T722" s="8" t="n"/>
      <c r="W722">
        <f>IF($C722="","",IF($AL722=1,0,IF($AK722=1,Settings!$C$6,Settings!$C$7))*100)</f>
        <v/>
      </c>
      <c r="X722" s="8">
        <f>IF($C722="","",T722*W722/100)</f>
        <v/>
      </c>
      <c r="Y722" s="8">
        <f>IF($C722="","",T722-X722)</f>
        <v/>
      </c>
      <c r="Z722" s="8">
        <f>IF($C722="","",Y722-M722)</f>
        <v/>
      </c>
      <c r="AD722" s="8" t="n"/>
      <c r="AG722" s="14" t="n"/>
      <c r="AI722">
        <f>IF($C722="","",IF(COUNTIF($C$2:$C722,$C722)=1,1,0))</f>
        <v/>
      </c>
      <c r="AJ722">
        <f>IF($AI722=1,SUMPRODUCT(--($AM$2:$AM$7001&lt;$AM722))+1,"")</f>
        <v/>
      </c>
      <c r="AK722">
        <f>IF($C722="","",IF(OR($P722=TRUE(),$P722="TRUE"),1,0))</f>
        <v/>
      </c>
      <c r="AL722">
        <f>IF($C722="","",IF(AND($V722="Yes",SUMPRODUCT((LEN(Settings!$F$6:$F$13)&gt;0)*ISNUMBER(SEARCH(Settings!$F$6:$F$13,$O722)))=0),1,0))</f>
        <v/>
      </c>
      <c r="AM722">
        <f>IF($AI722=1,IFERROR(IF(VALUE($C722)&lt;100000000,VALUE($C722),1000000000),IFERROR(IF(VALUE(MID($C722,2,20))&lt;100000000,VALUE(MID($C722,2,20)),1000000000),1000000000))+ROW()/100000,"")</f>
        <v/>
      </c>
    </row>
    <row r="723">
      <c r="E723" s="14" t="n"/>
      <c r="M723" s="8">
        <f>IF($C723="","",L723*T723/100)</f>
        <v/>
      </c>
      <c r="S723" s="8" t="n"/>
      <c r="T723" s="8" t="n"/>
      <c r="W723">
        <f>IF($C723="","",IF($AL723=1,0,IF($AK723=1,Settings!$C$6,Settings!$C$7))*100)</f>
        <v/>
      </c>
      <c r="X723" s="8">
        <f>IF($C723="","",T723*W723/100)</f>
        <v/>
      </c>
      <c r="Y723" s="8">
        <f>IF($C723="","",T723-X723)</f>
        <v/>
      </c>
      <c r="Z723" s="8">
        <f>IF($C723="","",Y723-M723)</f>
        <v/>
      </c>
      <c r="AD723" s="8" t="n"/>
      <c r="AG723" s="14" t="n"/>
      <c r="AI723">
        <f>IF($C723="","",IF(COUNTIF($C$2:$C723,$C723)=1,1,0))</f>
        <v/>
      </c>
      <c r="AJ723">
        <f>IF($AI723=1,SUMPRODUCT(--($AM$2:$AM$7001&lt;$AM723))+1,"")</f>
        <v/>
      </c>
      <c r="AK723">
        <f>IF($C723="","",IF(OR($P723=TRUE(),$P723="TRUE"),1,0))</f>
        <v/>
      </c>
      <c r="AL723">
        <f>IF($C723="","",IF(AND($V723="Yes",SUMPRODUCT((LEN(Settings!$F$6:$F$13)&gt;0)*ISNUMBER(SEARCH(Settings!$F$6:$F$13,$O723)))=0),1,0))</f>
        <v/>
      </c>
      <c r="AM723">
        <f>IF($AI723=1,IFERROR(IF(VALUE($C723)&lt;100000000,VALUE($C723),1000000000),IFERROR(IF(VALUE(MID($C723,2,20))&lt;100000000,VALUE(MID($C723,2,20)),1000000000),1000000000))+ROW()/100000,"")</f>
        <v/>
      </c>
    </row>
    <row r="724">
      <c r="E724" s="14" t="n"/>
      <c r="M724" s="8">
        <f>IF($C724="","",L724*T724/100)</f>
        <v/>
      </c>
      <c r="S724" s="8" t="n"/>
      <c r="T724" s="8" t="n"/>
      <c r="W724">
        <f>IF($C724="","",IF($AL724=1,0,IF($AK724=1,Settings!$C$6,Settings!$C$7))*100)</f>
        <v/>
      </c>
      <c r="X724" s="8">
        <f>IF($C724="","",T724*W724/100)</f>
        <v/>
      </c>
      <c r="Y724" s="8">
        <f>IF($C724="","",T724-X724)</f>
        <v/>
      </c>
      <c r="Z724" s="8">
        <f>IF($C724="","",Y724-M724)</f>
        <v/>
      </c>
      <c r="AD724" s="8" t="n"/>
      <c r="AG724" s="14" t="n"/>
      <c r="AI724">
        <f>IF($C724="","",IF(COUNTIF($C$2:$C724,$C724)=1,1,0))</f>
        <v/>
      </c>
      <c r="AJ724">
        <f>IF($AI724=1,SUMPRODUCT(--($AM$2:$AM$7001&lt;$AM724))+1,"")</f>
        <v/>
      </c>
      <c r="AK724">
        <f>IF($C724="","",IF(OR($P724=TRUE(),$P724="TRUE"),1,0))</f>
        <v/>
      </c>
      <c r="AL724">
        <f>IF($C724="","",IF(AND($V724="Yes",SUMPRODUCT((LEN(Settings!$F$6:$F$13)&gt;0)*ISNUMBER(SEARCH(Settings!$F$6:$F$13,$O724)))=0),1,0))</f>
        <v/>
      </c>
      <c r="AM724">
        <f>IF($AI724=1,IFERROR(IF(VALUE($C724)&lt;100000000,VALUE($C724),1000000000),IFERROR(IF(VALUE(MID($C724,2,20))&lt;100000000,VALUE(MID($C724,2,20)),1000000000),1000000000))+ROW()/100000,"")</f>
        <v/>
      </c>
    </row>
    <row r="725">
      <c r="E725" s="14" t="n"/>
      <c r="M725" s="8">
        <f>IF($C725="","",L725*T725/100)</f>
        <v/>
      </c>
      <c r="S725" s="8" t="n"/>
      <c r="T725" s="8" t="n"/>
      <c r="W725">
        <f>IF($C725="","",IF($AL725=1,0,IF($AK725=1,Settings!$C$6,Settings!$C$7))*100)</f>
        <v/>
      </c>
      <c r="X725" s="8">
        <f>IF($C725="","",T725*W725/100)</f>
        <v/>
      </c>
      <c r="Y725" s="8">
        <f>IF($C725="","",T725-X725)</f>
        <v/>
      </c>
      <c r="Z725" s="8">
        <f>IF($C725="","",Y725-M725)</f>
        <v/>
      </c>
      <c r="AD725" s="8" t="n"/>
      <c r="AG725" s="14" t="n"/>
      <c r="AI725">
        <f>IF($C725="","",IF(COUNTIF($C$2:$C725,$C725)=1,1,0))</f>
        <v/>
      </c>
      <c r="AJ725">
        <f>IF($AI725=1,SUMPRODUCT(--($AM$2:$AM$7001&lt;$AM725))+1,"")</f>
        <v/>
      </c>
      <c r="AK725">
        <f>IF($C725="","",IF(OR($P725=TRUE(),$P725="TRUE"),1,0))</f>
        <v/>
      </c>
      <c r="AL725">
        <f>IF($C725="","",IF(AND($V725="Yes",SUMPRODUCT((LEN(Settings!$F$6:$F$13)&gt;0)*ISNUMBER(SEARCH(Settings!$F$6:$F$13,$O725)))=0),1,0))</f>
        <v/>
      </c>
      <c r="AM725">
        <f>IF($AI725=1,IFERROR(IF(VALUE($C725)&lt;100000000,VALUE($C725),1000000000),IFERROR(IF(VALUE(MID($C725,2,20))&lt;100000000,VALUE(MID($C725,2,20)),1000000000),1000000000))+ROW()/100000,"")</f>
        <v/>
      </c>
    </row>
    <row r="726">
      <c r="E726" s="14" t="n"/>
      <c r="M726" s="8">
        <f>IF($C726="","",L726*T726/100)</f>
        <v/>
      </c>
      <c r="S726" s="8" t="n"/>
      <c r="T726" s="8" t="n"/>
      <c r="W726">
        <f>IF($C726="","",IF($AL726=1,0,IF($AK726=1,Settings!$C$6,Settings!$C$7))*100)</f>
        <v/>
      </c>
      <c r="X726" s="8">
        <f>IF($C726="","",T726*W726/100)</f>
        <v/>
      </c>
      <c r="Y726" s="8">
        <f>IF($C726="","",T726-X726)</f>
        <v/>
      </c>
      <c r="Z726" s="8">
        <f>IF($C726="","",Y726-M726)</f>
        <v/>
      </c>
      <c r="AD726" s="8" t="n"/>
      <c r="AG726" s="14" t="n"/>
      <c r="AI726">
        <f>IF($C726="","",IF(COUNTIF($C$2:$C726,$C726)=1,1,0))</f>
        <v/>
      </c>
      <c r="AJ726">
        <f>IF($AI726=1,SUMPRODUCT(--($AM$2:$AM$7001&lt;$AM726))+1,"")</f>
        <v/>
      </c>
      <c r="AK726">
        <f>IF($C726="","",IF(OR($P726=TRUE(),$P726="TRUE"),1,0))</f>
        <v/>
      </c>
      <c r="AL726">
        <f>IF($C726="","",IF(AND($V726="Yes",SUMPRODUCT((LEN(Settings!$F$6:$F$13)&gt;0)*ISNUMBER(SEARCH(Settings!$F$6:$F$13,$O726)))=0),1,0))</f>
        <v/>
      </c>
      <c r="AM726">
        <f>IF($AI726=1,IFERROR(IF(VALUE($C726)&lt;100000000,VALUE($C726),1000000000),IFERROR(IF(VALUE(MID($C726,2,20))&lt;100000000,VALUE(MID($C726,2,20)),1000000000),1000000000))+ROW()/100000,"")</f>
        <v/>
      </c>
    </row>
    <row r="727">
      <c r="E727" s="14" t="n"/>
      <c r="M727" s="8">
        <f>IF($C727="","",L727*T727/100)</f>
        <v/>
      </c>
      <c r="S727" s="8" t="n"/>
      <c r="T727" s="8" t="n"/>
      <c r="W727">
        <f>IF($C727="","",IF($AL727=1,0,IF($AK727=1,Settings!$C$6,Settings!$C$7))*100)</f>
        <v/>
      </c>
      <c r="X727" s="8">
        <f>IF($C727="","",T727*W727/100)</f>
        <v/>
      </c>
      <c r="Y727" s="8">
        <f>IF($C727="","",T727-X727)</f>
        <v/>
      </c>
      <c r="Z727" s="8">
        <f>IF($C727="","",Y727-M727)</f>
        <v/>
      </c>
      <c r="AD727" s="8" t="n"/>
      <c r="AG727" s="14" t="n"/>
      <c r="AI727">
        <f>IF($C727="","",IF(COUNTIF($C$2:$C727,$C727)=1,1,0))</f>
        <v/>
      </c>
      <c r="AJ727">
        <f>IF($AI727=1,SUMPRODUCT(--($AM$2:$AM$7001&lt;$AM727))+1,"")</f>
        <v/>
      </c>
      <c r="AK727">
        <f>IF($C727="","",IF(OR($P727=TRUE(),$P727="TRUE"),1,0))</f>
        <v/>
      </c>
      <c r="AL727">
        <f>IF($C727="","",IF(AND($V727="Yes",SUMPRODUCT((LEN(Settings!$F$6:$F$13)&gt;0)*ISNUMBER(SEARCH(Settings!$F$6:$F$13,$O727)))=0),1,0))</f>
        <v/>
      </c>
      <c r="AM727">
        <f>IF($AI727=1,IFERROR(IF(VALUE($C727)&lt;100000000,VALUE($C727),1000000000),IFERROR(IF(VALUE(MID($C727,2,20))&lt;100000000,VALUE(MID($C727,2,20)),1000000000),1000000000))+ROW()/100000,"")</f>
        <v/>
      </c>
    </row>
    <row r="728">
      <c r="E728" s="14" t="n"/>
      <c r="M728" s="8">
        <f>IF($C728="","",L728*T728/100)</f>
        <v/>
      </c>
      <c r="S728" s="8" t="n"/>
      <c r="T728" s="8" t="n"/>
      <c r="W728">
        <f>IF($C728="","",IF($AL728=1,0,IF($AK728=1,Settings!$C$6,Settings!$C$7))*100)</f>
        <v/>
      </c>
      <c r="X728" s="8">
        <f>IF($C728="","",T728*W728/100)</f>
        <v/>
      </c>
      <c r="Y728" s="8">
        <f>IF($C728="","",T728-X728)</f>
        <v/>
      </c>
      <c r="Z728" s="8">
        <f>IF($C728="","",Y728-M728)</f>
        <v/>
      </c>
      <c r="AD728" s="8" t="n"/>
      <c r="AG728" s="14" t="n"/>
      <c r="AI728">
        <f>IF($C728="","",IF(COUNTIF($C$2:$C728,$C728)=1,1,0))</f>
        <v/>
      </c>
      <c r="AJ728">
        <f>IF($AI728=1,SUMPRODUCT(--($AM$2:$AM$7001&lt;$AM728))+1,"")</f>
        <v/>
      </c>
      <c r="AK728">
        <f>IF($C728="","",IF(OR($P728=TRUE(),$P728="TRUE"),1,0))</f>
        <v/>
      </c>
      <c r="AL728">
        <f>IF($C728="","",IF(AND($V728="Yes",SUMPRODUCT((LEN(Settings!$F$6:$F$13)&gt;0)*ISNUMBER(SEARCH(Settings!$F$6:$F$13,$O728)))=0),1,0))</f>
        <v/>
      </c>
      <c r="AM728">
        <f>IF($AI728=1,IFERROR(IF(VALUE($C728)&lt;100000000,VALUE($C728),1000000000),IFERROR(IF(VALUE(MID($C728,2,20))&lt;100000000,VALUE(MID($C728,2,20)),1000000000),1000000000))+ROW()/100000,"")</f>
        <v/>
      </c>
    </row>
    <row r="729">
      <c r="E729" s="14" t="n"/>
      <c r="M729" s="8">
        <f>IF($C729="","",L729*T729/100)</f>
        <v/>
      </c>
      <c r="S729" s="8" t="n"/>
      <c r="T729" s="8" t="n"/>
      <c r="W729">
        <f>IF($C729="","",IF($AL729=1,0,IF($AK729=1,Settings!$C$6,Settings!$C$7))*100)</f>
        <v/>
      </c>
      <c r="X729" s="8">
        <f>IF($C729="","",T729*W729/100)</f>
        <v/>
      </c>
      <c r="Y729" s="8">
        <f>IF($C729="","",T729-X729)</f>
        <v/>
      </c>
      <c r="Z729" s="8">
        <f>IF($C729="","",Y729-M729)</f>
        <v/>
      </c>
      <c r="AD729" s="8" t="n"/>
      <c r="AG729" s="14" t="n"/>
      <c r="AI729">
        <f>IF($C729="","",IF(COUNTIF($C$2:$C729,$C729)=1,1,0))</f>
        <v/>
      </c>
      <c r="AJ729">
        <f>IF($AI729=1,SUMPRODUCT(--($AM$2:$AM$7001&lt;$AM729))+1,"")</f>
        <v/>
      </c>
      <c r="AK729">
        <f>IF($C729="","",IF(OR($P729=TRUE(),$P729="TRUE"),1,0))</f>
        <v/>
      </c>
      <c r="AL729">
        <f>IF($C729="","",IF(AND($V729="Yes",SUMPRODUCT((LEN(Settings!$F$6:$F$13)&gt;0)*ISNUMBER(SEARCH(Settings!$F$6:$F$13,$O729)))=0),1,0))</f>
        <v/>
      </c>
      <c r="AM729">
        <f>IF($AI729=1,IFERROR(IF(VALUE($C729)&lt;100000000,VALUE($C729),1000000000),IFERROR(IF(VALUE(MID($C729,2,20))&lt;100000000,VALUE(MID($C729,2,20)),1000000000),1000000000))+ROW()/100000,"")</f>
        <v/>
      </c>
    </row>
    <row r="730">
      <c r="E730" s="14" t="n"/>
      <c r="M730" s="8">
        <f>IF($C730="","",L730*T730/100)</f>
        <v/>
      </c>
      <c r="S730" s="8" t="n"/>
      <c r="T730" s="8" t="n"/>
      <c r="W730">
        <f>IF($C730="","",IF($AL730=1,0,IF($AK730=1,Settings!$C$6,Settings!$C$7))*100)</f>
        <v/>
      </c>
      <c r="X730" s="8">
        <f>IF($C730="","",T730*W730/100)</f>
        <v/>
      </c>
      <c r="Y730" s="8">
        <f>IF($C730="","",T730-X730)</f>
        <v/>
      </c>
      <c r="Z730" s="8">
        <f>IF($C730="","",Y730-M730)</f>
        <v/>
      </c>
      <c r="AD730" s="8" t="n"/>
      <c r="AG730" s="14" t="n"/>
      <c r="AI730">
        <f>IF($C730="","",IF(COUNTIF($C$2:$C730,$C730)=1,1,0))</f>
        <v/>
      </c>
      <c r="AJ730">
        <f>IF($AI730=1,SUMPRODUCT(--($AM$2:$AM$7001&lt;$AM730))+1,"")</f>
        <v/>
      </c>
      <c r="AK730">
        <f>IF($C730="","",IF(OR($P730=TRUE(),$P730="TRUE"),1,0))</f>
        <v/>
      </c>
      <c r="AL730">
        <f>IF($C730="","",IF(AND($V730="Yes",SUMPRODUCT((LEN(Settings!$F$6:$F$13)&gt;0)*ISNUMBER(SEARCH(Settings!$F$6:$F$13,$O730)))=0),1,0))</f>
        <v/>
      </c>
      <c r="AM730">
        <f>IF($AI730=1,IFERROR(IF(VALUE($C730)&lt;100000000,VALUE($C730),1000000000),IFERROR(IF(VALUE(MID($C730,2,20))&lt;100000000,VALUE(MID($C730,2,20)),1000000000),1000000000))+ROW()/100000,"")</f>
        <v/>
      </c>
    </row>
    <row r="731">
      <c r="E731" s="14" t="n"/>
      <c r="M731" s="8">
        <f>IF($C731="","",L731*T731/100)</f>
        <v/>
      </c>
      <c r="S731" s="8" t="n"/>
      <c r="T731" s="8" t="n"/>
      <c r="W731">
        <f>IF($C731="","",IF($AL731=1,0,IF($AK731=1,Settings!$C$6,Settings!$C$7))*100)</f>
        <v/>
      </c>
      <c r="X731" s="8">
        <f>IF($C731="","",T731*W731/100)</f>
        <v/>
      </c>
      <c r="Y731" s="8">
        <f>IF($C731="","",T731-X731)</f>
        <v/>
      </c>
      <c r="Z731" s="8">
        <f>IF($C731="","",Y731-M731)</f>
        <v/>
      </c>
      <c r="AD731" s="8" t="n"/>
      <c r="AG731" s="14" t="n"/>
      <c r="AI731">
        <f>IF($C731="","",IF(COUNTIF($C$2:$C731,$C731)=1,1,0))</f>
        <v/>
      </c>
      <c r="AJ731">
        <f>IF($AI731=1,SUMPRODUCT(--($AM$2:$AM$7001&lt;$AM731))+1,"")</f>
        <v/>
      </c>
      <c r="AK731">
        <f>IF($C731="","",IF(OR($P731=TRUE(),$P731="TRUE"),1,0))</f>
        <v/>
      </c>
      <c r="AL731">
        <f>IF($C731="","",IF(AND($V731="Yes",SUMPRODUCT((LEN(Settings!$F$6:$F$13)&gt;0)*ISNUMBER(SEARCH(Settings!$F$6:$F$13,$O731)))=0),1,0))</f>
        <v/>
      </c>
      <c r="AM731">
        <f>IF($AI731=1,IFERROR(IF(VALUE($C731)&lt;100000000,VALUE($C731),1000000000),IFERROR(IF(VALUE(MID($C731,2,20))&lt;100000000,VALUE(MID($C731,2,20)),1000000000),1000000000))+ROW()/100000,"")</f>
        <v/>
      </c>
    </row>
    <row r="732">
      <c r="E732" s="14" t="n"/>
      <c r="M732" s="8">
        <f>IF($C732="","",L732*T732/100)</f>
        <v/>
      </c>
      <c r="S732" s="8" t="n"/>
      <c r="T732" s="8" t="n"/>
      <c r="W732">
        <f>IF($C732="","",IF($AL732=1,0,IF($AK732=1,Settings!$C$6,Settings!$C$7))*100)</f>
        <v/>
      </c>
      <c r="X732" s="8">
        <f>IF($C732="","",T732*W732/100)</f>
        <v/>
      </c>
      <c r="Y732" s="8">
        <f>IF($C732="","",T732-X732)</f>
        <v/>
      </c>
      <c r="Z732" s="8">
        <f>IF($C732="","",Y732-M732)</f>
        <v/>
      </c>
      <c r="AD732" s="8" t="n"/>
      <c r="AG732" s="14" t="n"/>
      <c r="AI732">
        <f>IF($C732="","",IF(COUNTIF($C$2:$C732,$C732)=1,1,0))</f>
        <v/>
      </c>
      <c r="AJ732">
        <f>IF($AI732=1,SUMPRODUCT(--($AM$2:$AM$7001&lt;$AM732))+1,"")</f>
        <v/>
      </c>
      <c r="AK732">
        <f>IF($C732="","",IF(OR($P732=TRUE(),$P732="TRUE"),1,0))</f>
        <v/>
      </c>
      <c r="AL732">
        <f>IF($C732="","",IF(AND($V732="Yes",SUMPRODUCT((LEN(Settings!$F$6:$F$13)&gt;0)*ISNUMBER(SEARCH(Settings!$F$6:$F$13,$O732)))=0),1,0))</f>
        <v/>
      </c>
      <c r="AM732">
        <f>IF($AI732=1,IFERROR(IF(VALUE($C732)&lt;100000000,VALUE($C732),1000000000),IFERROR(IF(VALUE(MID($C732,2,20))&lt;100000000,VALUE(MID($C732,2,20)),1000000000),1000000000))+ROW()/100000,"")</f>
        <v/>
      </c>
    </row>
    <row r="733">
      <c r="E733" s="14" t="n"/>
      <c r="M733" s="8">
        <f>IF($C733="","",L733*T733/100)</f>
        <v/>
      </c>
      <c r="S733" s="8" t="n"/>
      <c r="T733" s="8" t="n"/>
      <c r="W733">
        <f>IF($C733="","",IF($AL733=1,0,IF($AK733=1,Settings!$C$6,Settings!$C$7))*100)</f>
        <v/>
      </c>
      <c r="X733" s="8">
        <f>IF($C733="","",T733*W733/100)</f>
        <v/>
      </c>
      <c r="Y733" s="8">
        <f>IF($C733="","",T733-X733)</f>
        <v/>
      </c>
      <c r="Z733" s="8">
        <f>IF($C733="","",Y733-M733)</f>
        <v/>
      </c>
      <c r="AD733" s="8" t="n"/>
      <c r="AG733" s="14" t="n"/>
      <c r="AI733">
        <f>IF($C733="","",IF(COUNTIF($C$2:$C733,$C733)=1,1,0))</f>
        <v/>
      </c>
      <c r="AJ733">
        <f>IF($AI733=1,SUMPRODUCT(--($AM$2:$AM$7001&lt;$AM733))+1,"")</f>
        <v/>
      </c>
      <c r="AK733">
        <f>IF($C733="","",IF(OR($P733=TRUE(),$P733="TRUE"),1,0))</f>
        <v/>
      </c>
      <c r="AL733">
        <f>IF($C733="","",IF(AND($V733="Yes",SUMPRODUCT((LEN(Settings!$F$6:$F$13)&gt;0)*ISNUMBER(SEARCH(Settings!$F$6:$F$13,$O733)))=0),1,0))</f>
        <v/>
      </c>
      <c r="AM733">
        <f>IF($AI733=1,IFERROR(IF(VALUE($C733)&lt;100000000,VALUE($C733),1000000000),IFERROR(IF(VALUE(MID($C733,2,20))&lt;100000000,VALUE(MID($C733,2,20)),1000000000),1000000000))+ROW()/100000,"")</f>
        <v/>
      </c>
    </row>
    <row r="734">
      <c r="E734" s="14" t="n"/>
      <c r="M734" s="8">
        <f>IF($C734="","",L734*T734/100)</f>
        <v/>
      </c>
      <c r="S734" s="8" t="n"/>
      <c r="T734" s="8" t="n"/>
      <c r="W734">
        <f>IF($C734="","",IF($AL734=1,0,IF($AK734=1,Settings!$C$6,Settings!$C$7))*100)</f>
        <v/>
      </c>
      <c r="X734" s="8">
        <f>IF($C734="","",T734*W734/100)</f>
        <v/>
      </c>
      <c r="Y734" s="8">
        <f>IF($C734="","",T734-X734)</f>
        <v/>
      </c>
      <c r="Z734" s="8">
        <f>IF($C734="","",Y734-M734)</f>
        <v/>
      </c>
      <c r="AD734" s="8" t="n"/>
      <c r="AG734" s="14" t="n"/>
      <c r="AI734">
        <f>IF($C734="","",IF(COUNTIF($C$2:$C734,$C734)=1,1,0))</f>
        <v/>
      </c>
      <c r="AJ734">
        <f>IF($AI734=1,SUMPRODUCT(--($AM$2:$AM$7001&lt;$AM734))+1,"")</f>
        <v/>
      </c>
      <c r="AK734">
        <f>IF($C734="","",IF(OR($P734=TRUE(),$P734="TRUE"),1,0))</f>
        <v/>
      </c>
      <c r="AL734">
        <f>IF($C734="","",IF(AND($V734="Yes",SUMPRODUCT((LEN(Settings!$F$6:$F$13)&gt;0)*ISNUMBER(SEARCH(Settings!$F$6:$F$13,$O734)))=0),1,0))</f>
        <v/>
      </c>
      <c r="AM734">
        <f>IF($AI734=1,IFERROR(IF(VALUE($C734)&lt;100000000,VALUE($C734),1000000000),IFERROR(IF(VALUE(MID($C734,2,20))&lt;100000000,VALUE(MID($C734,2,20)),1000000000),1000000000))+ROW()/100000,"")</f>
        <v/>
      </c>
    </row>
    <row r="735">
      <c r="E735" s="14" t="n"/>
      <c r="M735" s="8">
        <f>IF($C735="","",L735*T735/100)</f>
        <v/>
      </c>
      <c r="S735" s="8" t="n"/>
      <c r="T735" s="8" t="n"/>
      <c r="W735">
        <f>IF($C735="","",IF($AL735=1,0,IF($AK735=1,Settings!$C$6,Settings!$C$7))*100)</f>
        <v/>
      </c>
      <c r="X735" s="8">
        <f>IF($C735="","",T735*W735/100)</f>
        <v/>
      </c>
      <c r="Y735" s="8">
        <f>IF($C735="","",T735-X735)</f>
        <v/>
      </c>
      <c r="Z735" s="8">
        <f>IF($C735="","",Y735-M735)</f>
        <v/>
      </c>
      <c r="AD735" s="8" t="n"/>
      <c r="AG735" s="14" t="n"/>
      <c r="AI735">
        <f>IF($C735="","",IF(COUNTIF($C$2:$C735,$C735)=1,1,0))</f>
        <v/>
      </c>
      <c r="AJ735">
        <f>IF($AI735=1,SUMPRODUCT(--($AM$2:$AM$7001&lt;$AM735))+1,"")</f>
        <v/>
      </c>
      <c r="AK735">
        <f>IF($C735="","",IF(OR($P735=TRUE(),$P735="TRUE"),1,0))</f>
        <v/>
      </c>
      <c r="AL735">
        <f>IF($C735="","",IF(AND($V735="Yes",SUMPRODUCT((LEN(Settings!$F$6:$F$13)&gt;0)*ISNUMBER(SEARCH(Settings!$F$6:$F$13,$O735)))=0),1,0))</f>
        <v/>
      </c>
      <c r="AM735">
        <f>IF($AI735=1,IFERROR(IF(VALUE($C735)&lt;100000000,VALUE($C735),1000000000),IFERROR(IF(VALUE(MID($C735,2,20))&lt;100000000,VALUE(MID($C735,2,20)),1000000000),1000000000))+ROW()/100000,"")</f>
        <v/>
      </c>
    </row>
    <row r="736">
      <c r="E736" s="14" t="n"/>
      <c r="M736" s="8">
        <f>IF($C736="","",L736*T736/100)</f>
        <v/>
      </c>
      <c r="S736" s="8" t="n"/>
      <c r="T736" s="8" t="n"/>
      <c r="W736">
        <f>IF($C736="","",IF($AL736=1,0,IF($AK736=1,Settings!$C$6,Settings!$C$7))*100)</f>
        <v/>
      </c>
      <c r="X736" s="8">
        <f>IF($C736="","",T736*W736/100)</f>
        <v/>
      </c>
      <c r="Y736" s="8">
        <f>IF($C736="","",T736-X736)</f>
        <v/>
      </c>
      <c r="Z736" s="8">
        <f>IF($C736="","",Y736-M736)</f>
        <v/>
      </c>
      <c r="AD736" s="8" t="n"/>
      <c r="AG736" s="14" t="n"/>
      <c r="AI736">
        <f>IF($C736="","",IF(COUNTIF($C$2:$C736,$C736)=1,1,0))</f>
        <v/>
      </c>
      <c r="AJ736">
        <f>IF($AI736=1,SUMPRODUCT(--($AM$2:$AM$7001&lt;$AM736))+1,"")</f>
        <v/>
      </c>
      <c r="AK736">
        <f>IF($C736="","",IF(OR($P736=TRUE(),$P736="TRUE"),1,0))</f>
        <v/>
      </c>
      <c r="AL736">
        <f>IF($C736="","",IF(AND($V736="Yes",SUMPRODUCT((LEN(Settings!$F$6:$F$13)&gt;0)*ISNUMBER(SEARCH(Settings!$F$6:$F$13,$O736)))=0),1,0))</f>
        <v/>
      </c>
      <c r="AM736">
        <f>IF($AI736=1,IFERROR(IF(VALUE($C736)&lt;100000000,VALUE($C736),1000000000),IFERROR(IF(VALUE(MID($C736,2,20))&lt;100000000,VALUE(MID($C736,2,20)),1000000000),1000000000))+ROW()/100000,"")</f>
        <v/>
      </c>
    </row>
    <row r="737">
      <c r="E737" s="14" t="n"/>
      <c r="M737" s="8">
        <f>IF($C737="","",L737*T737/100)</f>
        <v/>
      </c>
      <c r="S737" s="8" t="n"/>
      <c r="T737" s="8" t="n"/>
      <c r="W737">
        <f>IF($C737="","",IF($AL737=1,0,IF($AK737=1,Settings!$C$6,Settings!$C$7))*100)</f>
        <v/>
      </c>
      <c r="X737" s="8">
        <f>IF($C737="","",T737*W737/100)</f>
        <v/>
      </c>
      <c r="Y737" s="8">
        <f>IF($C737="","",T737-X737)</f>
        <v/>
      </c>
      <c r="Z737" s="8">
        <f>IF($C737="","",Y737-M737)</f>
        <v/>
      </c>
      <c r="AD737" s="8" t="n"/>
      <c r="AG737" s="14" t="n"/>
      <c r="AI737">
        <f>IF($C737="","",IF(COUNTIF($C$2:$C737,$C737)=1,1,0))</f>
        <v/>
      </c>
      <c r="AJ737">
        <f>IF($AI737=1,SUMPRODUCT(--($AM$2:$AM$7001&lt;$AM737))+1,"")</f>
        <v/>
      </c>
      <c r="AK737">
        <f>IF($C737="","",IF(OR($P737=TRUE(),$P737="TRUE"),1,0))</f>
        <v/>
      </c>
      <c r="AL737">
        <f>IF($C737="","",IF(AND($V737="Yes",SUMPRODUCT((LEN(Settings!$F$6:$F$13)&gt;0)*ISNUMBER(SEARCH(Settings!$F$6:$F$13,$O737)))=0),1,0))</f>
        <v/>
      </c>
      <c r="AM737">
        <f>IF($AI737=1,IFERROR(IF(VALUE($C737)&lt;100000000,VALUE($C737),1000000000),IFERROR(IF(VALUE(MID($C737,2,20))&lt;100000000,VALUE(MID($C737,2,20)),1000000000),1000000000))+ROW()/100000,"")</f>
        <v/>
      </c>
    </row>
    <row r="738">
      <c r="E738" s="14" t="n"/>
      <c r="M738" s="8">
        <f>IF($C738="","",L738*T738/100)</f>
        <v/>
      </c>
      <c r="S738" s="8" t="n"/>
      <c r="T738" s="8" t="n"/>
      <c r="W738">
        <f>IF($C738="","",IF($AL738=1,0,IF($AK738=1,Settings!$C$6,Settings!$C$7))*100)</f>
        <v/>
      </c>
      <c r="X738" s="8">
        <f>IF($C738="","",T738*W738/100)</f>
        <v/>
      </c>
      <c r="Y738" s="8">
        <f>IF($C738="","",T738-X738)</f>
        <v/>
      </c>
      <c r="Z738" s="8">
        <f>IF($C738="","",Y738-M738)</f>
        <v/>
      </c>
      <c r="AD738" s="8" t="n"/>
      <c r="AG738" s="14" t="n"/>
      <c r="AI738">
        <f>IF($C738="","",IF(COUNTIF($C$2:$C738,$C738)=1,1,0))</f>
        <v/>
      </c>
      <c r="AJ738">
        <f>IF($AI738=1,SUMPRODUCT(--($AM$2:$AM$7001&lt;$AM738))+1,"")</f>
        <v/>
      </c>
      <c r="AK738">
        <f>IF($C738="","",IF(OR($P738=TRUE(),$P738="TRUE"),1,0))</f>
        <v/>
      </c>
      <c r="AL738">
        <f>IF($C738="","",IF(AND($V738="Yes",SUMPRODUCT((LEN(Settings!$F$6:$F$13)&gt;0)*ISNUMBER(SEARCH(Settings!$F$6:$F$13,$O738)))=0),1,0))</f>
        <v/>
      </c>
      <c r="AM738">
        <f>IF($AI738=1,IFERROR(IF(VALUE($C738)&lt;100000000,VALUE($C738),1000000000),IFERROR(IF(VALUE(MID($C738,2,20))&lt;100000000,VALUE(MID($C738,2,20)),1000000000),1000000000))+ROW()/100000,"")</f>
        <v/>
      </c>
    </row>
    <row r="739">
      <c r="E739" s="14" t="n"/>
      <c r="M739" s="8">
        <f>IF($C739="","",L739*T739/100)</f>
        <v/>
      </c>
      <c r="S739" s="8" t="n"/>
      <c r="T739" s="8" t="n"/>
      <c r="W739">
        <f>IF($C739="","",IF($AL739=1,0,IF($AK739=1,Settings!$C$6,Settings!$C$7))*100)</f>
        <v/>
      </c>
      <c r="X739" s="8">
        <f>IF($C739="","",T739*W739/100)</f>
        <v/>
      </c>
      <c r="Y739" s="8">
        <f>IF($C739="","",T739-X739)</f>
        <v/>
      </c>
      <c r="Z739" s="8">
        <f>IF($C739="","",Y739-M739)</f>
        <v/>
      </c>
      <c r="AD739" s="8" t="n"/>
      <c r="AG739" s="14" t="n"/>
      <c r="AI739">
        <f>IF($C739="","",IF(COUNTIF($C$2:$C739,$C739)=1,1,0))</f>
        <v/>
      </c>
      <c r="AJ739">
        <f>IF($AI739=1,SUMPRODUCT(--($AM$2:$AM$7001&lt;$AM739))+1,"")</f>
        <v/>
      </c>
      <c r="AK739">
        <f>IF($C739="","",IF(OR($P739=TRUE(),$P739="TRUE"),1,0))</f>
        <v/>
      </c>
      <c r="AL739">
        <f>IF($C739="","",IF(AND($V739="Yes",SUMPRODUCT((LEN(Settings!$F$6:$F$13)&gt;0)*ISNUMBER(SEARCH(Settings!$F$6:$F$13,$O739)))=0),1,0))</f>
        <v/>
      </c>
      <c r="AM739">
        <f>IF($AI739=1,IFERROR(IF(VALUE($C739)&lt;100000000,VALUE($C739),1000000000),IFERROR(IF(VALUE(MID($C739,2,20))&lt;100000000,VALUE(MID($C739,2,20)),1000000000),1000000000))+ROW()/100000,"")</f>
        <v/>
      </c>
    </row>
    <row r="740">
      <c r="E740" s="14" t="n"/>
      <c r="M740" s="8">
        <f>IF($C740="","",L740*T740/100)</f>
        <v/>
      </c>
      <c r="S740" s="8" t="n"/>
      <c r="T740" s="8" t="n"/>
      <c r="W740">
        <f>IF($C740="","",IF($AL740=1,0,IF($AK740=1,Settings!$C$6,Settings!$C$7))*100)</f>
        <v/>
      </c>
      <c r="X740" s="8">
        <f>IF($C740="","",T740*W740/100)</f>
        <v/>
      </c>
      <c r="Y740" s="8">
        <f>IF($C740="","",T740-X740)</f>
        <v/>
      </c>
      <c r="Z740" s="8">
        <f>IF($C740="","",Y740-M740)</f>
        <v/>
      </c>
      <c r="AD740" s="8" t="n"/>
      <c r="AG740" s="14" t="n"/>
      <c r="AI740">
        <f>IF($C740="","",IF(COUNTIF($C$2:$C740,$C740)=1,1,0))</f>
        <v/>
      </c>
      <c r="AJ740">
        <f>IF($AI740=1,SUMPRODUCT(--($AM$2:$AM$7001&lt;$AM740))+1,"")</f>
        <v/>
      </c>
      <c r="AK740">
        <f>IF($C740="","",IF(OR($P740=TRUE(),$P740="TRUE"),1,0))</f>
        <v/>
      </c>
      <c r="AL740">
        <f>IF($C740="","",IF(AND($V740="Yes",SUMPRODUCT((LEN(Settings!$F$6:$F$13)&gt;0)*ISNUMBER(SEARCH(Settings!$F$6:$F$13,$O740)))=0),1,0))</f>
        <v/>
      </c>
      <c r="AM740">
        <f>IF($AI740=1,IFERROR(IF(VALUE($C740)&lt;100000000,VALUE($C740),1000000000),IFERROR(IF(VALUE(MID($C740,2,20))&lt;100000000,VALUE(MID($C740,2,20)),1000000000),1000000000))+ROW()/100000,"")</f>
        <v/>
      </c>
    </row>
    <row r="741">
      <c r="E741" s="14" t="n"/>
      <c r="M741" s="8">
        <f>IF($C741="","",L741*T741/100)</f>
        <v/>
      </c>
      <c r="S741" s="8" t="n"/>
      <c r="T741" s="8" t="n"/>
      <c r="W741">
        <f>IF($C741="","",IF($AL741=1,0,IF($AK741=1,Settings!$C$6,Settings!$C$7))*100)</f>
        <v/>
      </c>
      <c r="X741" s="8">
        <f>IF($C741="","",T741*W741/100)</f>
        <v/>
      </c>
      <c r="Y741" s="8">
        <f>IF($C741="","",T741-X741)</f>
        <v/>
      </c>
      <c r="Z741" s="8">
        <f>IF($C741="","",Y741-M741)</f>
        <v/>
      </c>
      <c r="AD741" s="8" t="n"/>
      <c r="AG741" s="14" t="n"/>
      <c r="AI741">
        <f>IF($C741="","",IF(COUNTIF($C$2:$C741,$C741)=1,1,0))</f>
        <v/>
      </c>
      <c r="AJ741">
        <f>IF($AI741=1,SUMPRODUCT(--($AM$2:$AM$7001&lt;$AM741))+1,"")</f>
        <v/>
      </c>
      <c r="AK741">
        <f>IF($C741="","",IF(OR($P741=TRUE(),$P741="TRUE"),1,0))</f>
        <v/>
      </c>
      <c r="AL741">
        <f>IF($C741="","",IF(AND($V741="Yes",SUMPRODUCT((LEN(Settings!$F$6:$F$13)&gt;0)*ISNUMBER(SEARCH(Settings!$F$6:$F$13,$O741)))=0),1,0))</f>
        <v/>
      </c>
      <c r="AM741">
        <f>IF($AI741=1,IFERROR(IF(VALUE($C741)&lt;100000000,VALUE($C741),1000000000),IFERROR(IF(VALUE(MID($C741,2,20))&lt;100000000,VALUE(MID($C741,2,20)),1000000000),1000000000))+ROW()/100000,"")</f>
        <v/>
      </c>
    </row>
    <row r="742">
      <c r="E742" s="14" t="n"/>
      <c r="M742" s="8">
        <f>IF($C742="","",L742*T742/100)</f>
        <v/>
      </c>
      <c r="S742" s="8" t="n"/>
      <c r="T742" s="8" t="n"/>
      <c r="W742">
        <f>IF($C742="","",IF($AL742=1,0,IF($AK742=1,Settings!$C$6,Settings!$C$7))*100)</f>
        <v/>
      </c>
      <c r="X742" s="8">
        <f>IF($C742="","",T742*W742/100)</f>
        <v/>
      </c>
      <c r="Y742" s="8">
        <f>IF($C742="","",T742-X742)</f>
        <v/>
      </c>
      <c r="Z742" s="8">
        <f>IF($C742="","",Y742-M742)</f>
        <v/>
      </c>
      <c r="AD742" s="8" t="n"/>
      <c r="AG742" s="14" t="n"/>
      <c r="AI742">
        <f>IF($C742="","",IF(COUNTIF($C$2:$C742,$C742)=1,1,0))</f>
        <v/>
      </c>
      <c r="AJ742">
        <f>IF($AI742=1,SUMPRODUCT(--($AM$2:$AM$7001&lt;$AM742))+1,"")</f>
        <v/>
      </c>
      <c r="AK742">
        <f>IF($C742="","",IF(OR($P742=TRUE(),$P742="TRUE"),1,0))</f>
        <v/>
      </c>
      <c r="AL742">
        <f>IF($C742="","",IF(AND($V742="Yes",SUMPRODUCT((LEN(Settings!$F$6:$F$13)&gt;0)*ISNUMBER(SEARCH(Settings!$F$6:$F$13,$O742)))=0),1,0))</f>
        <v/>
      </c>
      <c r="AM742">
        <f>IF($AI742=1,IFERROR(IF(VALUE($C742)&lt;100000000,VALUE($C742),1000000000),IFERROR(IF(VALUE(MID($C742,2,20))&lt;100000000,VALUE(MID($C742,2,20)),1000000000),1000000000))+ROW()/100000,"")</f>
        <v/>
      </c>
    </row>
    <row r="743">
      <c r="E743" s="14" t="n"/>
      <c r="M743" s="8">
        <f>IF($C743="","",L743*T743/100)</f>
        <v/>
      </c>
      <c r="S743" s="8" t="n"/>
      <c r="T743" s="8" t="n"/>
      <c r="W743">
        <f>IF($C743="","",IF($AL743=1,0,IF($AK743=1,Settings!$C$6,Settings!$C$7))*100)</f>
        <v/>
      </c>
      <c r="X743" s="8">
        <f>IF($C743="","",T743*W743/100)</f>
        <v/>
      </c>
      <c r="Y743" s="8">
        <f>IF($C743="","",T743-X743)</f>
        <v/>
      </c>
      <c r="Z743" s="8">
        <f>IF($C743="","",Y743-M743)</f>
        <v/>
      </c>
      <c r="AD743" s="8" t="n"/>
      <c r="AG743" s="14" t="n"/>
      <c r="AI743">
        <f>IF($C743="","",IF(COUNTIF($C$2:$C743,$C743)=1,1,0))</f>
        <v/>
      </c>
      <c r="AJ743">
        <f>IF($AI743=1,SUMPRODUCT(--($AM$2:$AM$7001&lt;$AM743))+1,"")</f>
        <v/>
      </c>
      <c r="AK743">
        <f>IF($C743="","",IF(OR($P743=TRUE(),$P743="TRUE"),1,0))</f>
        <v/>
      </c>
      <c r="AL743">
        <f>IF($C743="","",IF(AND($V743="Yes",SUMPRODUCT((LEN(Settings!$F$6:$F$13)&gt;0)*ISNUMBER(SEARCH(Settings!$F$6:$F$13,$O743)))=0),1,0))</f>
        <v/>
      </c>
      <c r="AM743">
        <f>IF($AI743=1,IFERROR(IF(VALUE($C743)&lt;100000000,VALUE($C743),1000000000),IFERROR(IF(VALUE(MID($C743,2,20))&lt;100000000,VALUE(MID($C743,2,20)),1000000000),1000000000))+ROW()/100000,"")</f>
        <v/>
      </c>
    </row>
    <row r="744">
      <c r="E744" s="14" t="n"/>
      <c r="M744" s="8">
        <f>IF($C744="","",L744*T744/100)</f>
        <v/>
      </c>
      <c r="S744" s="8" t="n"/>
      <c r="T744" s="8" t="n"/>
      <c r="W744">
        <f>IF($C744="","",IF($AL744=1,0,IF($AK744=1,Settings!$C$6,Settings!$C$7))*100)</f>
        <v/>
      </c>
      <c r="X744" s="8">
        <f>IF($C744="","",T744*W744/100)</f>
        <v/>
      </c>
      <c r="Y744" s="8">
        <f>IF($C744="","",T744-X744)</f>
        <v/>
      </c>
      <c r="Z744" s="8">
        <f>IF($C744="","",Y744-M744)</f>
        <v/>
      </c>
      <c r="AD744" s="8" t="n"/>
      <c r="AG744" s="14" t="n"/>
      <c r="AI744">
        <f>IF($C744="","",IF(COUNTIF($C$2:$C744,$C744)=1,1,0))</f>
        <v/>
      </c>
      <c r="AJ744">
        <f>IF($AI744=1,SUMPRODUCT(--($AM$2:$AM$7001&lt;$AM744))+1,"")</f>
        <v/>
      </c>
      <c r="AK744">
        <f>IF($C744="","",IF(OR($P744=TRUE(),$P744="TRUE"),1,0))</f>
        <v/>
      </c>
      <c r="AL744">
        <f>IF($C744="","",IF(AND($V744="Yes",SUMPRODUCT((LEN(Settings!$F$6:$F$13)&gt;0)*ISNUMBER(SEARCH(Settings!$F$6:$F$13,$O744)))=0),1,0))</f>
        <v/>
      </c>
      <c r="AM744">
        <f>IF($AI744=1,IFERROR(IF(VALUE($C744)&lt;100000000,VALUE($C744),1000000000),IFERROR(IF(VALUE(MID($C744,2,20))&lt;100000000,VALUE(MID($C744,2,20)),1000000000),1000000000))+ROW()/100000,"")</f>
        <v/>
      </c>
    </row>
    <row r="745">
      <c r="E745" s="14" t="n"/>
      <c r="M745" s="8">
        <f>IF($C745="","",L745*T745/100)</f>
        <v/>
      </c>
      <c r="S745" s="8" t="n"/>
      <c r="T745" s="8" t="n"/>
      <c r="W745">
        <f>IF($C745="","",IF($AL745=1,0,IF($AK745=1,Settings!$C$6,Settings!$C$7))*100)</f>
        <v/>
      </c>
      <c r="X745" s="8">
        <f>IF($C745="","",T745*W745/100)</f>
        <v/>
      </c>
      <c r="Y745" s="8">
        <f>IF($C745="","",T745-X745)</f>
        <v/>
      </c>
      <c r="Z745" s="8">
        <f>IF($C745="","",Y745-M745)</f>
        <v/>
      </c>
      <c r="AD745" s="8" t="n"/>
      <c r="AG745" s="14" t="n"/>
      <c r="AI745">
        <f>IF($C745="","",IF(COUNTIF($C$2:$C745,$C745)=1,1,0))</f>
        <v/>
      </c>
      <c r="AJ745">
        <f>IF($AI745=1,SUMPRODUCT(--($AM$2:$AM$7001&lt;$AM745))+1,"")</f>
        <v/>
      </c>
      <c r="AK745">
        <f>IF($C745="","",IF(OR($P745=TRUE(),$P745="TRUE"),1,0))</f>
        <v/>
      </c>
      <c r="AL745">
        <f>IF($C745="","",IF(AND($V745="Yes",SUMPRODUCT((LEN(Settings!$F$6:$F$13)&gt;0)*ISNUMBER(SEARCH(Settings!$F$6:$F$13,$O745)))=0),1,0))</f>
        <v/>
      </c>
      <c r="AM745">
        <f>IF($AI745=1,IFERROR(IF(VALUE($C745)&lt;100000000,VALUE($C745),1000000000),IFERROR(IF(VALUE(MID($C745,2,20))&lt;100000000,VALUE(MID($C745,2,20)),1000000000),1000000000))+ROW()/100000,"")</f>
        <v/>
      </c>
    </row>
    <row r="746">
      <c r="E746" s="14" t="n"/>
      <c r="M746" s="8">
        <f>IF($C746="","",L746*T746/100)</f>
        <v/>
      </c>
      <c r="S746" s="8" t="n"/>
      <c r="T746" s="8" t="n"/>
      <c r="W746">
        <f>IF($C746="","",IF($AL746=1,0,IF($AK746=1,Settings!$C$6,Settings!$C$7))*100)</f>
        <v/>
      </c>
      <c r="X746" s="8">
        <f>IF($C746="","",T746*W746/100)</f>
        <v/>
      </c>
      <c r="Y746" s="8">
        <f>IF($C746="","",T746-X746)</f>
        <v/>
      </c>
      <c r="Z746" s="8">
        <f>IF($C746="","",Y746-M746)</f>
        <v/>
      </c>
      <c r="AD746" s="8" t="n"/>
      <c r="AG746" s="14" t="n"/>
      <c r="AI746">
        <f>IF($C746="","",IF(COUNTIF($C$2:$C746,$C746)=1,1,0))</f>
        <v/>
      </c>
      <c r="AJ746">
        <f>IF($AI746=1,SUMPRODUCT(--($AM$2:$AM$7001&lt;$AM746))+1,"")</f>
        <v/>
      </c>
      <c r="AK746">
        <f>IF($C746="","",IF(OR($P746=TRUE(),$P746="TRUE"),1,0))</f>
        <v/>
      </c>
      <c r="AL746">
        <f>IF($C746="","",IF(AND($V746="Yes",SUMPRODUCT((LEN(Settings!$F$6:$F$13)&gt;0)*ISNUMBER(SEARCH(Settings!$F$6:$F$13,$O746)))=0),1,0))</f>
        <v/>
      </c>
      <c r="AM746">
        <f>IF($AI746=1,IFERROR(IF(VALUE($C746)&lt;100000000,VALUE($C746),1000000000),IFERROR(IF(VALUE(MID($C746,2,20))&lt;100000000,VALUE(MID($C746,2,20)),1000000000),1000000000))+ROW()/100000,"")</f>
        <v/>
      </c>
    </row>
    <row r="747">
      <c r="E747" s="14" t="n"/>
      <c r="M747" s="8">
        <f>IF($C747="","",L747*T747/100)</f>
        <v/>
      </c>
      <c r="S747" s="8" t="n"/>
      <c r="T747" s="8" t="n"/>
      <c r="W747">
        <f>IF($C747="","",IF($AL747=1,0,IF($AK747=1,Settings!$C$6,Settings!$C$7))*100)</f>
        <v/>
      </c>
      <c r="X747" s="8">
        <f>IF($C747="","",T747*W747/100)</f>
        <v/>
      </c>
      <c r="Y747" s="8">
        <f>IF($C747="","",T747-X747)</f>
        <v/>
      </c>
      <c r="Z747" s="8">
        <f>IF($C747="","",Y747-M747)</f>
        <v/>
      </c>
      <c r="AD747" s="8" t="n"/>
      <c r="AG747" s="14" t="n"/>
      <c r="AI747">
        <f>IF($C747="","",IF(COUNTIF($C$2:$C747,$C747)=1,1,0))</f>
        <v/>
      </c>
      <c r="AJ747">
        <f>IF($AI747=1,SUMPRODUCT(--($AM$2:$AM$7001&lt;$AM747))+1,"")</f>
        <v/>
      </c>
      <c r="AK747">
        <f>IF($C747="","",IF(OR($P747=TRUE(),$P747="TRUE"),1,0))</f>
        <v/>
      </c>
      <c r="AL747">
        <f>IF($C747="","",IF(AND($V747="Yes",SUMPRODUCT((LEN(Settings!$F$6:$F$13)&gt;0)*ISNUMBER(SEARCH(Settings!$F$6:$F$13,$O747)))=0),1,0))</f>
        <v/>
      </c>
      <c r="AM747">
        <f>IF($AI747=1,IFERROR(IF(VALUE($C747)&lt;100000000,VALUE($C747),1000000000),IFERROR(IF(VALUE(MID($C747,2,20))&lt;100000000,VALUE(MID($C747,2,20)),1000000000),1000000000))+ROW()/100000,"")</f>
        <v/>
      </c>
    </row>
    <row r="748">
      <c r="E748" s="14" t="n"/>
      <c r="M748" s="8">
        <f>IF($C748="","",L748*T748/100)</f>
        <v/>
      </c>
      <c r="S748" s="8" t="n"/>
      <c r="T748" s="8" t="n"/>
      <c r="W748">
        <f>IF($C748="","",IF($AL748=1,0,IF($AK748=1,Settings!$C$6,Settings!$C$7))*100)</f>
        <v/>
      </c>
      <c r="X748" s="8">
        <f>IF($C748="","",T748*W748/100)</f>
        <v/>
      </c>
      <c r="Y748" s="8">
        <f>IF($C748="","",T748-X748)</f>
        <v/>
      </c>
      <c r="Z748" s="8">
        <f>IF($C748="","",Y748-M748)</f>
        <v/>
      </c>
      <c r="AD748" s="8" t="n"/>
      <c r="AG748" s="14" t="n"/>
      <c r="AI748">
        <f>IF($C748="","",IF(COUNTIF($C$2:$C748,$C748)=1,1,0))</f>
        <v/>
      </c>
      <c r="AJ748">
        <f>IF($AI748=1,SUMPRODUCT(--($AM$2:$AM$7001&lt;$AM748))+1,"")</f>
        <v/>
      </c>
      <c r="AK748">
        <f>IF($C748="","",IF(OR($P748=TRUE(),$P748="TRUE"),1,0))</f>
        <v/>
      </c>
      <c r="AL748">
        <f>IF($C748="","",IF(AND($V748="Yes",SUMPRODUCT((LEN(Settings!$F$6:$F$13)&gt;0)*ISNUMBER(SEARCH(Settings!$F$6:$F$13,$O748)))=0),1,0))</f>
        <v/>
      </c>
      <c r="AM748">
        <f>IF($AI748=1,IFERROR(IF(VALUE($C748)&lt;100000000,VALUE($C748),1000000000),IFERROR(IF(VALUE(MID($C748,2,20))&lt;100000000,VALUE(MID($C748,2,20)),1000000000),1000000000))+ROW()/100000,"")</f>
        <v/>
      </c>
    </row>
    <row r="749">
      <c r="E749" s="14" t="n"/>
      <c r="M749" s="8">
        <f>IF($C749="","",L749*T749/100)</f>
        <v/>
      </c>
      <c r="S749" s="8" t="n"/>
      <c r="T749" s="8" t="n"/>
      <c r="W749">
        <f>IF($C749="","",IF($AL749=1,0,IF($AK749=1,Settings!$C$6,Settings!$C$7))*100)</f>
        <v/>
      </c>
      <c r="X749" s="8">
        <f>IF($C749="","",T749*W749/100)</f>
        <v/>
      </c>
      <c r="Y749" s="8">
        <f>IF($C749="","",T749-X749)</f>
        <v/>
      </c>
      <c r="Z749" s="8">
        <f>IF($C749="","",Y749-M749)</f>
        <v/>
      </c>
      <c r="AD749" s="8" t="n"/>
      <c r="AG749" s="14" t="n"/>
      <c r="AI749">
        <f>IF($C749="","",IF(COUNTIF($C$2:$C749,$C749)=1,1,0))</f>
        <v/>
      </c>
      <c r="AJ749">
        <f>IF($AI749=1,SUMPRODUCT(--($AM$2:$AM$7001&lt;$AM749))+1,"")</f>
        <v/>
      </c>
      <c r="AK749">
        <f>IF($C749="","",IF(OR($P749=TRUE(),$P749="TRUE"),1,0))</f>
        <v/>
      </c>
      <c r="AL749">
        <f>IF($C749="","",IF(AND($V749="Yes",SUMPRODUCT((LEN(Settings!$F$6:$F$13)&gt;0)*ISNUMBER(SEARCH(Settings!$F$6:$F$13,$O749)))=0),1,0))</f>
        <v/>
      </c>
      <c r="AM749">
        <f>IF($AI749=1,IFERROR(IF(VALUE($C749)&lt;100000000,VALUE($C749),1000000000),IFERROR(IF(VALUE(MID($C749,2,20))&lt;100000000,VALUE(MID($C749,2,20)),1000000000),1000000000))+ROW()/100000,"")</f>
        <v/>
      </c>
    </row>
    <row r="750">
      <c r="E750" s="14" t="n"/>
      <c r="M750" s="8">
        <f>IF($C750="","",L750*T750/100)</f>
        <v/>
      </c>
      <c r="S750" s="8" t="n"/>
      <c r="T750" s="8" t="n"/>
      <c r="W750">
        <f>IF($C750="","",IF($AL750=1,0,IF($AK750=1,Settings!$C$6,Settings!$C$7))*100)</f>
        <v/>
      </c>
      <c r="X750" s="8">
        <f>IF($C750="","",T750*W750/100)</f>
        <v/>
      </c>
      <c r="Y750" s="8">
        <f>IF($C750="","",T750-X750)</f>
        <v/>
      </c>
      <c r="Z750" s="8">
        <f>IF($C750="","",Y750-M750)</f>
        <v/>
      </c>
      <c r="AD750" s="8" t="n"/>
      <c r="AG750" s="14" t="n"/>
      <c r="AI750">
        <f>IF($C750="","",IF(COUNTIF($C$2:$C750,$C750)=1,1,0))</f>
        <v/>
      </c>
      <c r="AJ750">
        <f>IF($AI750=1,SUMPRODUCT(--($AM$2:$AM$7001&lt;$AM750))+1,"")</f>
        <v/>
      </c>
      <c r="AK750">
        <f>IF($C750="","",IF(OR($P750=TRUE(),$P750="TRUE"),1,0))</f>
        <v/>
      </c>
      <c r="AL750">
        <f>IF($C750="","",IF(AND($V750="Yes",SUMPRODUCT((LEN(Settings!$F$6:$F$13)&gt;0)*ISNUMBER(SEARCH(Settings!$F$6:$F$13,$O750)))=0),1,0))</f>
        <v/>
      </c>
      <c r="AM750">
        <f>IF($AI750=1,IFERROR(IF(VALUE($C750)&lt;100000000,VALUE($C750),1000000000),IFERROR(IF(VALUE(MID($C750,2,20))&lt;100000000,VALUE(MID($C750,2,20)),1000000000),1000000000))+ROW()/100000,"")</f>
        <v/>
      </c>
    </row>
    <row r="751">
      <c r="E751" s="14" t="n"/>
      <c r="M751" s="8">
        <f>IF($C751="","",L751*T751/100)</f>
        <v/>
      </c>
      <c r="S751" s="8" t="n"/>
      <c r="T751" s="8" t="n"/>
      <c r="W751">
        <f>IF($C751="","",IF($AL751=1,0,IF($AK751=1,Settings!$C$6,Settings!$C$7))*100)</f>
        <v/>
      </c>
      <c r="X751" s="8">
        <f>IF($C751="","",T751*W751/100)</f>
        <v/>
      </c>
      <c r="Y751" s="8">
        <f>IF($C751="","",T751-X751)</f>
        <v/>
      </c>
      <c r="Z751" s="8">
        <f>IF($C751="","",Y751-M751)</f>
        <v/>
      </c>
      <c r="AD751" s="8" t="n"/>
      <c r="AG751" s="14" t="n"/>
      <c r="AI751">
        <f>IF($C751="","",IF(COUNTIF($C$2:$C751,$C751)=1,1,0))</f>
        <v/>
      </c>
      <c r="AJ751">
        <f>IF($AI751=1,SUMPRODUCT(--($AM$2:$AM$7001&lt;$AM751))+1,"")</f>
        <v/>
      </c>
      <c r="AK751">
        <f>IF($C751="","",IF(OR($P751=TRUE(),$P751="TRUE"),1,0))</f>
        <v/>
      </c>
      <c r="AL751">
        <f>IF($C751="","",IF(AND($V751="Yes",SUMPRODUCT((LEN(Settings!$F$6:$F$13)&gt;0)*ISNUMBER(SEARCH(Settings!$F$6:$F$13,$O751)))=0),1,0))</f>
        <v/>
      </c>
      <c r="AM751">
        <f>IF($AI751=1,IFERROR(IF(VALUE($C751)&lt;100000000,VALUE($C751),1000000000),IFERROR(IF(VALUE(MID($C751,2,20))&lt;100000000,VALUE(MID($C751,2,20)),1000000000),1000000000))+ROW()/100000,"")</f>
        <v/>
      </c>
    </row>
    <row r="752">
      <c r="E752" s="14" t="n"/>
      <c r="M752" s="8">
        <f>IF($C752="","",L752*T752/100)</f>
        <v/>
      </c>
      <c r="S752" s="8" t="n"/>
      <c r="T752" s="8" t="n"/>
      <c r="W752">
        <f>IF($C752="","",IF($AL752=1,0,IF($AK752=1,Settings!$C$6,Settings!$C$7))*100)</f>
        <v/>
      </c>
      <c r="X752" s="8">
        <f>IF($C752="","",T752*W752/100)</f>
        <v/>
      </c>
      <c r="Y752" s="8">
        <f>IF($C752="","",T752-X752)</f>
        <v/>
      </c>
      <c r="Z752" s="8">
        <f>IF($C752="","",Y752-M752)</f>
        <v/>
      </c>
      <c r="AD752" s="8" t="n"/>
      <c r="AG752" s="14" t="n"/>
      <c r="AI752">
        <f>IF($C752="","",IF(COUNTIF($C$2:$C752,$C752)=1,1,0))</f>
        <v/>
      </c>
      <c r="AJ752">
        <f>IF($AI752=1,SUMPRODUCT(--($AM$2:$AM$7001&lt;$AM752))+1,"")</f>
        <v/>
      </c>
      <c r="AK752">
        <f>IF($C752="","",IF(OR($P752=TRUE(),$P752="TRUE"),1,0))</f>
        <v/>
      </c>
      <c r="AL752">
        <f>IF($C752="","",IF(AND($V752="Yes",SUMPRODUCT((LEN(Settings!$F$6:$F$13)&gt;0)*ISNUMBER(SEARCH(Settings!$F$6:$F$13,$O752)))=0),1,0))</f>
        <v/>
      </c>
      <c r="AM752">
        <f>IF($AI752=1,IFERROR(IF(VALUE($C752)&lt;100000000,VALUE($C752),1000000000),IFERROR(IF(VALUE(MID($C752,2,20))&lt;100000000,VALUE(MID($C752,2,20)),1000000000),1000000000))+ROW()/100000,"")</f>
        <v/>
      </c>
    </row>
    <row r="753">
      <c r="E753" s="14" t="n"/>
      <c r="M753" s="8">
        <f>IF($C753="","",L753*T753/100)</f>
        <v/>
      </c>
      <c r="S753" s="8" t="n"/>
      <c r="T753" s="8" t="n"/>
      <c r="W753">
        <f>IF($C753="","",IF($AL753=1,0,IF($AK753=1,Settings!$C$6,Settings!$C$7))*100)</f>
        <v/>
      </c>
      <c r="X753" s="8">
        <f>IF($C753="","",T753*W753/100)</f>
        <v/>
      </c>
      <c r="Y753" s="8">
        <f>IF($C753="","",T753-X753)</f>
        <v/>
      </c>
      <c r="Z753" s="8">
        <f>IF($C753="","",Y753-M753)</f>
        <v/>
      </c>
      <c r="AD753" s="8" t="n"/>
      <c r="AG753" s="14" t="n"/>
      <c r="AI753">
        <f>IF($C753="","",IF(COUNTIF($C$2:$C753,$C753)=1,1,0))</f>
        <v/>
      </c>
      <c r="AJ753">
        <f>IF($AI753=1,SUMPRODUCT(--($AM$2:$AM$7001&lt;$AM753))+1,"")</f>
        <v/>
      </c>
      <c r="AK753">
        <f>IF($C753="","",IF(OR($P753=TRUE(),$P753="TRUE"),1,0))</f>
        <v/>
      </c>
      <c r="AL753">
        <f>IF($C753="","",IF(AND($V753="Yes",SUMPRODUCT((LEN(Settings!$F$6:$F$13)&gt;0)*ISNUMBER(SEARCH(Settings!$F$6:$F$13,$O753)))=0),1,0))</f>
        <v/>
      </c>
      <c r="AM753">
        <f>IF($AI753=1,IFERROR(IF(VALUE($C753)&lt;100000000,VALUE($C753),1000000000),IFERROR(IF(VALUE(MID($C753,2,20))&lt;100000000,VALUE(MID($C753,2,20)),1000000000),1000000000))+ROW()/100000,"")</f>
        <v/>
      </c>
    </row>
    <row r="754">
      <c r="E754" s="14" t="n"/>
      <c r="M754" s="8">
        <f>IF($C754="","",L754*T754/100)</f>
        <v/>
      </c>
      <c r="S754" s="8" t="n"/>
      <c r="T754" s="8" t="n"/>
      <c r="W754">
        <f>IF($C754="","",IF($AL754=1,0,IF($AK754=1,Settings!$C$6,Settings!$C$7))*100)</f>
        <v/>
      </c>
      <c r="X754" s="8">
        <f>IF($C754="","",T754*W754/100)</f>
        <v/>
      </c>
      <c r="Y754" s="8">
        <f>IF($C754="","",T754-X754)</f>
        <v/>
      </c>
      <c r="Z754" s="8">
        <f>IF($C754="","",Y754-M754)</f>
        <v/>
      </c>
      <c r="AD754" s="8" t="n"/>
      <c r="AG754" s="14" t="n"/>
      <c r="AI754">
        <f>IF($C754="","",IF(COUNTIF($C$2:$C754,$C754)=1,1,0))</f>
        <v/>
      </c>
      <c r="AJ754">
        <f>IF($AI754=1,SUMPRODUCT(--($AM$2:$AM$7001&lt;$AM754))+1,"")</f>
        <v/>
      </c>
      <c r="AK754">
        <f>IF($C754="","",IF(OR($P754=TRUE(),$P754="TRUE"),1,0))</f>
        <v/>
      </c>
      <c r="AL754">
        <f>IF($C754="","",IF(AND($V754="Yes",SUMPRODUCT((LEN(Settings!$F$6:$F$13)&gt;0)*ISNUMBER(SEARCH(Settings!$F$6:$F$13,$O754)))=0),1,0))</f>
        <v/>
      </c>
      <c r="AM754">
        <f>IF($AI754=1,IFERROR(IF(VALUE($C754)&lt;100000000,VALUE($C754),1000000000),IFERROR(IF(VALUE(MID($C754,2,20))&lt;100000000,VALUE(MID($C754,2,20)),1000000000),1000000000))+ROW()/100000,"")</f>
        <v/>
      </c>
    </row>
    <row r="755">
      <c r="E755" s="14" t="n"/>
      <c r="M755" s="8">
        <f>IF($C755="","",L755*T755/100)</f>
        <v/>
      </c>
      <c r="S755" s="8" t="n"/>
      <c r="T755" s="8" t="n"/>
      <c r="W755">
        <f>IF($C755="","",IF($AL755=1,0,IF($AK755=1,Settings!$C$6,Settings!$C$7))*100)</f>
        <v/>
      </c>
      <c r="X755" s="8">
        <f>IF($C755="","",T755*W755/100)</f>
        <v/>
      </c>
      <c r="Y755" s="8">
        <f>IF($C755="","",T755-X755)</f>
        <v/>
      </c>
      <c r="Z755" s="8">
        <f>IF($C755="","",Y755-M755)</f>
        <v/>
      </c>
      <c r="AD755" s="8" t="n"/>
      <c r="AG755" s="14" t="n"/>
      <c r="AI755">
        <f>IF($C755="","",IF(COUNTIF($C$2:$C755,$C755)=1,1,0))</f>
        <v/>
      </c>
      <c r="AJ755">
        <f>IF($AI755=1,SUMPRODUCT(--($AM$2:$AM$7001&lt;$AM755))+1,"")</f>
        <v/>
      </c>
      <c r="AK755">
        <f>IF($C755="","",IF(OR($P755=TRUE(),$P755="TRUE"),1,0))</f>
        <v/>
      </c>
      <c r="AL755">
        <f>IF($C755="","",IF(AND($V755="Yes",SUMPRODUCT((LEN(Settings!$F$6:$F$13)&gt;0)*ISNUMBER(SEARCH(Settings!$F$6:$F$13,$O755)))=0),1,0))</f>
        <v/>
      </c>
      <c r="AM755">
        <f>IF($AI755=1,IFERROR(IF(VALUE($C755)&lt;100000000,VALUE($C755),1000000000),IFERROR(IF(VALUE(MID($C755,2,20))&lt;100000000,VALUE(MID($C755,2,20)),1000000000),1000000000))+ROW()/100000,"")</f>
        <v/>
      </c>
    </row>
    <row r="756">
      <c r="E756" s="14" t="n"/>
      <c r="M756" s="8">
        <f>IF($C756="","",L756*T756/100)</f>
        <v/>
      </c>
      <c r="S756" s="8" t="n"/>
      <c r="T756" s="8" t="n"/>
      <c r="W756">
        <f>IF($C756="","",IF($AL756=1,0,IF($AK756=1,Settings!$C$6,Settings!$C$7))*100)</f>
        <v/>
      </c>
      <c r="X756" s="8">
        <f>IF($C756="","",T756*W756/100)</f>
        <v/>
      </c>
      <c r="Y756" s="8">
        <f>IF($C756="","",T756-X756)</f>
        <v/>
      </c>
      <c r="Z756" s="8">
        <f>IF($C756="","",Y756-M756)</f>
        <v/>
      </c>
      <c r="AD756" s="8" t="n"/>
      <c r="AG756" s="14" t="n"/>
      <c r="AI756">
        <f>IF($C756="","",IF(COUNTIF($C$2:$C756,$C756)=1,1,0))</f>
        <v/>
      </c>
      <c r="AJ756">
        <f>IF($AI756=1,SUMPRODUCT(--($AM$2:$AM$7001&lt;$AM756))+1,"")</f>
        <v/>
      </c>
      <c r="AK756">
        <f>IF($C756="","",IF(OR($P756=TRUE(),$P756="TRUE"),1,0))</f>
        <v/>
      </c>
      <c r="AL756">
        <f>IF($C756="","",IF(AND($V756="Yes",SUMPRODUCT((LEN(Settings!$F$6:$F$13)&gt;0)*ISNUMBER(SEARCH(Settings!$F$6:$F$13,$O756)))=0),1,0))</f>
        <v/>
      </c>
      <c r="AM756">
        <f>IF($AI756=1,IFERROR(IF(VALUE($C756)&lt;100000000,VALUE($C756),1000000000),IFERROR(IF(VALUE(MID($C756,2,20))&lt;100000000,VALUE(MID($C756,2,20)),1000000000),1000000000))+ROW()/100000,"")</f>
        <v/>
      </c>
    </row>
    <row r="757">
      <c r="E757" s="14" t="n"/>
      <c r="M757" s="8">
        <f>IF($C757="","",L757*T757/100)</f>
        <v/>
      </c>
      <c r="S757" s="8" t="n"/>
      <c r="T757" s="8" t="n"/>
      <c r="W757">
        <f>IF($C757="","",IF($AL757=1,0,IF($AK757=1,Settings!$C$6,Settings!$C$7))*100)</f>
        <v/>
      </c>
      <c r="X757" s="8">
        <f>IF($C757="","",T757*W757/100)</f>
        <v/>
      </c>
      <c r="Y757" s="8">
        <f>IF($C757="","",T757-X757)</f>
        <v/>
      </c>
      <c r="Z757" s="8">
        <f>IF($C757="","",Y757-M757)</f>
        <v/>
      </c>
      <c r="AD757" s="8" t="n"/>
      <c r="AG757" s="14" t="n"/>
      <c r="AI757">
        <f>IF($C757="","",IF(COUNTIF($C$2:$C757,$C757)=1,1,0))</f>
        <v/>
      </c>
      <c r="AJ757">
        <f>IF($AI757=1,SUMPRODUCT(--($AM$2:$AM$7001&lt;$AM757))+1,"")</f>
        <v/>
      </c>
      <c r="AK757">
        <f>IF($C757="","",IF(OR($P757=TRUE(),$P757="TRUE"),1,0))</f>
        <v/>
      </c>
      <c r="AL757">
        <f>IF($C757="","",IF(AND($V757="Yes",SUMPRODUCT((LEN(Settings!$F$6:$F$13)&gt;0)*ISNUMBER(SEARCH(Settings!$F$6:$F$13,$O757)))=0),1,0))</f>
        <v/>
      </c>
      <c r="AM757">
        <f>IF($AI757=1,IFERROR(IF(VALUE($C757)&lt;100000000,VALUE($C757),1000000000),IFERROR(IF(VALUE(MID($C757,2,20))&lt;100000000,VALUE(MID($C757,2,20)),1000000000),1000000000))+ROW()/100000,"")</f>
        <v/>
      </c>
    </row>
    <row r="758">
      <c r="E758" s="14" t="n"/>
      <c r="M758" s="8">
        <f>IF($C758="","",L758*T758/100)</f>
        <v/>
      </c>
      <c r="S758" s="8" t="n"/>
      <c r="T758" s="8" t="n"/>
      <c r="W758">
        <f>IF($C758="","",IF($AL758=1,0,IF($AK758=1,Settings!$C$6,Settings!$C$7))*100)</f>
        <v/>
      </c>
      <c r="X758" s="8">
        <f>IF($C758="","",T758*W758/100)</f>
        <v/>
      </c>
      <c r="Y758" s="8">
        <f>IF($C758="","",T758-X758)</f>
        <v/>
      </c>
      <c r="Z758" s="8">
        <f>IF($C758="","",Y758-M758)</f>
        <v/>
      </c>
      <c r="AD758" s="8" t="n"/>
      <c r="AG758" s="14" t="n"/>
      <c r="AI758">
        <f>IF($C758="","",IF(COUNTIF($C$2:$C758,$C758)=1,1,0))</f>
        <v/>
      </c>
      <c r="AJ758">
        <f>IF($AI758=1,SUMPRODUCT(--($AM$2:$AM$7001&lt;$AM758))+1,"")</f>
        <v/>
      </c>
      <c r="AK758">
        <f>IF($C758="","",IF(OR($P758=TRUE(),$P758="TRUE"),1,0))</f>
        <v/>
      </c>
      <c r="AL758">
        <f>IF($C758="","",IF(AND($V758="Yes",SUMPRODUCT((LEN(Settings!$F$6:$F$13)&gt;0)*ISNUMBER(SEARCH(Settings!$F$6:$F$13,$O758)))=0),1,0))</f>
        <v/>
      </c>
      <c r="AM758">
        <f>IF($AI758=1,IFERROR(IF(VALUE($C758)&lt;100000000,VALUE($C758),1000000000),IFERROR(IF(VALUE(MID($C758,2,20))&lt;100000000,VALUE(MID($C758,2,20)),1000000000),1000000000))+ROW()/100000,"")</f>
        <v/>
      </c>
    </row>
    <row r="759">
      <c r="E759" s="14" t="n"/>
      <c r="M759" s="8">
        <f>IF($C759="","",L759*T759/100)</f>
        <v/>
      </c>
      <c r="S759" s="8" t="n"/>
      <c r="T759" s="8" t="n"/>
      <c r="W759">
        <f>IF($C759="","",IF($AL759=1,0,IF($AK759=1,Settings!$C$6,Settings!$C$7))*100)</f>
        <v/>
      </c>
      <c r="X759" s="8">
        <f>IF($C759="","",T759*W759/100)</f>
        <v/>
      </c>
      <c r="Y759" s="8">
        <f>IF($C759="","",T759-X759)</f>
        <v/>
      </c>
      <c r="Z759" s="8">
        <f>IF($C759="","",Y759-M759)</f>
        <v/>
      </c>
      <c r="AD759" s="8" t="n"/>
      <c r="AG759" s="14" t="n"/>
      <c r="AI759">
        <f>IF($C759="","",IF(COUNTIF($C$2:$C759,$C759)=1,1,0))</f>
        <v/>
      </c>
      <c r="AJ759">
        <f>IF($AI759=1,SUMPRODUCT(--($AM$2:$AM$7001&lt;$AM759))+1,"")</f>
        <v/>
      </c>
      <c r="AK759">
        <f>IF($C759="","",IF(OR($P759=TRUE(),$P759="TRUE"),1,0))</f>
        <v/>
      </c>
      <c r="AL759">
        <f>IF($C759="","",IF(AND($V759="Yes",SUMPRODUCT((LEN(Settings!$F$6:$F$13)&gt;0)*ISNUMBER(SEARCH(Settings!$F$6:$F$13,$O759)))=0),1,0))</f>
        <v/>
      </c>
      <c r="AM759">
        <f>IF($AI759=1,IFERROR(IF(VALUE($C759)&lt;100000000,VALUE($C759),1000000000),IFERROR(IF(VALUE(MID($C759,2,20))&lt;100000000,VALUE(MID($C759,2,20)),1000000000),1000000000))+ROW()/100000,"")</f>
        <v/>
      </c>
    </row>
    <row r="760">
      <c r="E760" s="14" t="n"/>
      <c r="M760" s="8">
        <f>IF($C760="","",L760*T760/100)</f>
        <v/>
      </c>
      <c r="S760" s="8" t="n"/>
      <c r="T760" s="8" t="n"/>
      <c r="W760">
        <f>IF($C760="","",IF($AL760=1,0,IF($AK760=1,Settings!$C$6,Settings!$C$7))*100)</f>
        <v/>
      </c>
      <c r="X760" s="8">
        <f>IF($C760="","",T760*W760/100)</f>
        <v/>
      </c>
      <c r="Y760" s="8">
        <f>IF($C760="","",T760-X760)</f>
        <v/>
      </c>
      <c r="Z760" s="8">
        <f>IF($C760="","",Y760-M760)</f>
        <v/>
      </c>
      <c r="AD760" s="8" t="n"/>
      <c r="AG760" s="14" t="n"/>
      <c r="AI760">
        <f>IF($C760="","",IF(COUNTIF($C$2:$C760,$C760)=1,1,0))</f>
        <v/>
      </c>
      <c r="AJ760">
        <f>IF($AI760=1,SUMPRODUCT(--($AM$2:$AM$7001&lt;$AM760))+1,"")</f>
        <v/>
      </c>
      <c r="AK760">
        <f>IF($C760="","",IF(OR($P760=TRUE(),$P760="TRUE"),1,0))</f>
        <v/>
      </c>
      <c r="AL760">
        <f>IF($C760="","",IF(AND($V760="Yes",SUMPRODUCT((LEN(Settings!$F$6:$F$13)&gt;0)*ISNUMBER(SEARCH(Settings!$F$6:$F$13,$O760)))=0),1,0))</f>
        <v/>
      </c>
      <c r="AM760">
        <f>IF($AI760=1,IFERROR(IF(VALUE($C760)&lt;100000000,VALUE($C760),1000000000),IFERROR(IF(VALUE(MID($C760,2,20))&lt;100000000,VALUE(MID($C760,2,20)),1000000000),1000000000))+ROW()/100000,"")</f>
        <v/>
      </c>
    </row>
    <row r="761">
      <c r="E761" s="14" t="n"/>
      <c r="M761" s="8">
        <f>IF($C761="","",L761*T761/100)</f>
        <v/>
      </c>
      <c r="S761" s="8" t="n"/>
      <c r="T761" s="8" t="n"/>
      <c r="W761">
        <f>IF($C761="","",IF($AL761=1,0,IF($AK761=1,Settings!$C$6,Settings!$C$7))*100)</f>
        <v/>
      </c>
      <c r="X761" s="8">
        <f>IF($C761="","",T761*W761/100)</f>
        <v/>
      </c>
      <c r="Y761" s="8">
        <f>IF($C761="","",T761-X761)</f>
        <v/>
      </c>
      <c r="Z761" s="8">
        <f>IF($C761="","",Y761-M761)</f>
        <v/>
      </c>
      <c r="AD761" s="8" t="n"/>
      <c r="AG761" s="14" t="n"/>
      <c r="AI761">
        <f>IF($C761="","",IF(COUNTIF($C$2:$C761,$C761)=1,1,0))</f>
        <v/>
      </c>
      <c r="AJ761">
        <f>IF($AI761=1,SUMPRODUCT(--($AM$2:$AM$7001&lt;$AM761))+1,"")</f>
        <v/>
      </c>
      <c r="AK761">
        <f>IF($C761="","",IF(OR($P761=TRUE(),$P761="TRUE"),1,0))</f>
        <v/>
      </c>
      <c r="AL761">
        <f>IF($C761="","",IF(AND($V761="Yes",SUMPRODUCT((LEN(Settings!$F$6:$F$13)&gt;0)*ISNUMBER(SEARCH(Settings!$F$6:$F$13,$O761)))=0),1,0))</f>
        <v/>
      </c>
      <c r="AM761">
        <f>IF($AI761=1,IFERROR(IF(VALUE($C761)&lt;100000000,VALUE($C761),1000000000),IFERROR(IF(VALUE(MID($C761,2,20))&lt;100000000,VALUE(MID($C761,2,20)),1000000000),1000000000))+ROW()/100000,"")</f>
        <v/>
      </c>
    </row>
    <row r="762">
      <c r="E762" s="14" t="n"/>
      <c r="M762" s="8">
        <f>IF($C762="","",L762*T762/100)</f>
        <v/>
      </c>
      <c r="S762" s="8" t="n"/>
      <c r="T762" s="8" t="n"/>
      <c r="W762">
        <f>IF($C762="","",IF($AL762=1,0,IF($AK762=1,Settings!$C$6,Settings!$C$7))*100)</f>
        <v/>
      </c>
      <c r="X762" s="8">
        <f>IF($C762="","",T762*W762/100)</f>
        <v/>
      </c>
      <c r="Y762" s="8">
        <f>IF($C762="","",T762-X762)</f>
        <v/>
      </c>
      <c r="Z762" s="8">
        <f>IF($C762="","",Y762-M762)</f>
        <v/>
      </c>
      <c r="AD762" s="8" t="n"/>
      <c r="AG762" s="14" t="n"/>
      <c r="AI762">
        <f>IF($C762="","",IF(COUNTIF($C$2:$C762,$C762)=1,1,0))</f>
        <v/>
      </c>
      <c r="AJ762">
        <f>IF($AI762=1,SUMPRODUCT(--($AM$2:$AM$7001&lt;$AM762))+1,"")</f>
        <v/>
      </c>
      <c r="AK762">
        <f>IF($C762="","",IF(OR($P762=TRUE(),$P762="TRUE"),1,0))</f>
        <v/>
      </c>
      <c r="AL762">
        <f>IF($C762="","",IF(AND($V762="Yes",SUMPRODUCT((LEN(Settings!$F$6:$F$13)&gt;0)*ISNUMBER(SEARCH(Settings!$F$6:$F$13,$O762)))=0),1,0))</f>
        <v/>
      </c>
      <c r="AM762">
        <f>IF($AI762=1,IFERROR(IF(VALUE($C762)&lt;100000000,VALUE($C762),1000000000),IFERROR(IF(VALUE(MID($C762,2,20))&lt;100000000,VALUE(MID($C762,2,20)),1000000000),1000000000))+ROW()/100000,"")</f>
        <v/>
      </c>
    </row>
    <row r="763">
      <c r="E763" s="14" t="n"/>
      <c r="M763" s="8">
        <f>IF($C763="","",L763*T763/100)</f>
        <v/>
      </c>
      <c r="S763" s="8" t="n"/>
      <c r="T763" s="8" t="n"/>
      <c r="W763">
        <f>IF($C763="","",IF($AL763=1,0,IF($AK763=1,Settings!$C$6,Settings!$C$7))*100)</f>
        <v/>
      </c>
      <c r="X763" s="8">
        <f>IF($C763="","",T763*W763/100)</f>
        <v/>
      </c>
      <c r="Y763" s="8">
        <f>IF($C763="","",T763-X763)</f>
        <v/>
      </c>
      <c r="Z763" s="8">
        <f>IF($C763="","",Y763-M763)</f>
        <v/>
      </c>
      <c r="AD763" s="8" t="n"/>
      <c r="AG763" s="14" t="n"/>
      <c r="AI763">
        <f>IF($C763="","",IF(COUNTIF($C$2:$C763,$C763)=1,1,0))</f>
        <v/>
      </c>
      <c r="AJ763">
        <f>IF($AI763=1,SUMPRODUCT(--($AM$2:$AM$7001&lt;$AM763))+1,"")</f>
        <v/>
      </c>
      <c r="AK763">
        <f>IF($C763="","",IF(OR($P763=TRUE(),$P763="TRUE"),1,0))</f>
        <v/>
      </c>
      <c r="AL763">
        <f>IF($C763="","",IF(AND($V763="Yes",SUMPRODUCT((LEN(Settings!$F$6:$F$13)&gt;0)*ISNUMBER(SEARCH(Settings!$F$6:$F$13,$O763)))=0),1,0))</f>
        <v/>
      </c>
      <c r="AM763">
        <f>IF($AI763=1,IFERROR(IF(VALUE($C763)&lt;100000000,VALUE($C763),1000000000),IFERROR(IF(VALUE(MID($C763,2,20))&lt;100000000,VALUE(MID($C763,2,20)),1000000000),1000000000))+ROW()/100000,"")</f>
        <v/>
      </c>
    </row>
    <row r="764">
      <c r="E764" s="14" t="n"/>
      <c r="M764" s="8">
        <f>IF($C764="","",L764*T764/100)</f>
        <v/>
      </c>
      <c r="S764" s="8" t="n"/>
      <c r="T764" s="8" t="n"/>
      <c r="W764">
        <f>IF($C764="","",IF($AL764=1,0,IF($AK764=1,Settings!$C$6,Settings!$C$7))*100)</f>
        <v/>
      </c>
      <c r="X764" s="8">
        <f>IF($C764="","",T764*W764/100)</f>
        <v/>
      </c>
      <c r="Y764" s="8">
        <f>IF($C764="","",T764-X764)</f>
        <v/>
      </c>
      <c r="Z764" s="8">
        <f>IF($C764="","",Y764-M764)</f>
        <v/>
      </c>
      <c r="AD764" s="8" t="n"/>
      <c r="AG764" s="14" t="n"/>
      <c r="AI764">
        <f>IF($C764="","",IF(COUNTIF($C$2:$C764,$C764)=1,1,0))</f>
        <v/>
      </c>
      <c r="AJ764">
        <f>IF($AI764=1,SUMPRODUCT(--($AM$2:$AM$7001&lt;$AM764))+1,"")</f>
        <v/>
      </c>
      <c r="AK764">
        <f>IF($C764="","",IF(OR($P764=TRUE(),$P764="TRUE"),1,0))</f>
        <v/>
      </c>
      <c r="AL764">
        <f>IF($C764="","",IF(AND($V764="Yes",SUMPRODUCT((LEN(Settings!$F$6:$F$13)&gt;0)*ISNUMBER(SEARCH(Settings!$F$6:$F$13,$O764)))=0),1,0))</f>
        <v/>
      </c>
      <c r="AM764">
        <f>IF($AI764=1,IFERROR(IF(VALUE($C764)&lt;100000000,VALUE($C764),1000000000),IFERROR(IF(VALUE(MID($C764,2,20))&lt;100000000,VALUE(MID($C764,2,20)),1000000000),1000000000))+ROW()/100000,"")</f>
        <v/>
      </c>
    </row>
    <row r="765">
      <c r="E765" s="14" t="n"/>
      <c r="M765" s="8">
        <f>IF($C765="","",L765*T765/100)</f>
        <v/>
      </c>
      <c r="S765" s="8" t="n"/>
      <c r="T765" s="8" t="n"/>
      <c r="W765">
        <f>IF($C765="","",IF($AL765=1,0,IF($AK765=1,Settings!$C$6,Settings!$C$7))*100)</f>
        <v/>
      </c>
      <c r="X765" s="8">
        <f>IF($C765="","",T765*W765/100)</f>
        <v/>
      </c>
      <c r="Y765" s="8">
        <f>IF($C765="","",T765-X765)</f>
        <v/>
      </c>
      <c r="Z765" s="8">
        <f>IF($C765="","",Y765-M765)</f>
        <v/>
      </c>
      <c r="AD765" s="8" t="n"/>
      <c r="AG765" s="14" t="n"/>
      <c r="AI765">
        <f>IF($C765="","",IF(COUNTIF($C$2:$C765,$C765)=1,1,0))</f>
        <v/>
      </c>
      <c r="AJ765">
        <f>IF($AI765=1,SUMPRODUCT(--($AM$2:$AM$7001&lt;$AM765))+1,"")</f>
        <v/>
      </c>
      <c r="AK765">
        <f>IF($C765="","",IF(OR($P765=TRUE(),$P765="TRUE"),1,0))</f>
        <v/>
      </c>
      <c r="AL765">
        <f>IF($C765="","",IF(AND($V765="Yes",SUMPRODUCT((LEN(Settings!$F$6:$F$13)&gt;0)*ISNUMBER(SEARCH(Settings!$F$6:$F$13,$O765)))=0),1,0))</f>
        <v/>
      </c>
      <c r="AM765">
        <f>IF($AI765=1,IFERROR(IF(VALUE($C765)&lt;100000000,VALUE($C765),1000000000),IFERROR(IF(VALUE(MID($C765,2,20))&lt;100000000,VALUE(MID($C765,2,20)),1000000000),1000000000))+ROW()/100000,"")</f>
        <v/>
      </c>
    </row>
    <row r="766">
      <c r="E766" s="14" t="n"/>
      <c r="M766" s="8">
        <f>IF($C766="","",L766*T766/100)</f>
        <v/>
      </c>
      <c r="S766" s="8" t="n"/>
      <c r="T766" s="8" t="n"/>
      <c r="W766">
        <f>IF($C766="","",IF($AL766=1,0,IF($AK766=1,Settings!$C$6,Settings!$C$7))*100)</f>
        <v/>
      </c>
      <c r="X766" s="8">
        <f>IF($C766="","",T766*W766/100)</f>
        <v/>
      </c>
      <c r="Y766" s="8">
        <f>IF($C766="","",T766-X766)</f>
        <v/>
      </c>
      <c r="Z766" s="8">
        <f>IF($C766="","",Y766-M766)</f>
        <v/>
      </c>
      <c r="AD766" s="8" t="n"/>
      <c r="AG766" s="14" t="n"/>
      <c r="AI766">
        <f>IF($C766="","",IF(COUNTIF($C$2:$C766,$C766)=1,1,0))</f>
        <v/>
      </c>
      <c r="AJ766">
        <f>IF($AI766=1,SUMPRODUCT(--($AM$2:$AM$7001&lt;$AM766))+1,"")</f>
        <v/>
      </c>
      <c r="AK766">
        <f>IF($C766="","",IF(OR($P766=TRUE(),$P766="TRUE"),1,0))</f>
        <v/>
      </c>
      <c r="AL766">
        <f>IF($C766="","",IF(AND($V766="Yes",SUMPRODUCT((LEN(Settings!$F$6:$F$13)&gt;0)*ISNUMBER(SEARCH(Settings!$F$6:$F$13,$O766)))=0),1,0))</f>
        <v/>
      </c>
      <c r="AM766">
        <f>IF($AI766=1,IFERROR(IF(VALUE($C766)&lt;100000000,VALUE($C766),1000000000),IFERROR(IF(VALUE(MID($C766,2,20))&lt;100000000,VALUE(MID($C766,2,20)),1000000000),1000000000))+ROW()/100000,"")</f>
        <v/>
      </c>
    </row>
    <row r="767">
      <c r="E767" s="14" t="n"/>
      <c r="M767" s="8">
        <f>IF($C767="","",L767*T767/100)</f>
        <v/>
      </c>
      <c r="S767" s="8" t="n"/>
      <c r="T767" s="8" t="n"/>
      <c r="W767">
        <f>IF($C767="","",IF($AL767=1,0,IF($AK767=1,Settings!$C$6,Settings!$C$7))*100)</f>
        <v/>
      </c>
      <c r="X767" s="8">
        <f>IF($C767="","",T767*W767/100)</f>
        <v/>
      </c>
      <c r="Y767" s="8">
        <f>IF($C767="","",T767-X767)</f>
        <v/>
      </c>
      <c r="Z767" s="8">
        <f>IF($C767="","",Y767-M767)</f>
        <v/>
      </c>
      <c r="AD767" s="8" t="n"/>
      <c r="AG767" s="14" t="n"/>
      <c r="AI767">
        <f>IF($C767="","",IF(COUNTIF($C$2:$C767,$C767)=1,1,0))</f>
        <v/>
      </c>
      <c r="AJ767">
        <f>IF($AI767=1,SUMPRODUCT(--($AM$2:$AM$7001&lt;$AM767))+1,"")</f>
        <v/>
      </c>
      <c r="AK767">
        <f>IF($C767="","",IF(OR($P767=TRUE(),$P767="TRUE"),1,0))</f>
        <v/>
      </c>
      <c r="AL767">
        <f>IF($C767="","",IF(AND($V767="Yes",SUMPRODUCT((LEN(Settings!$F$6:$F$13)&gt;0)*ISNUMBER(SEARCH(Settings!$F$6:$F$13,$O767)))=0),1,0))</f>
        <v/>
      </c>
      <c r="AM767">
        <f>IF($AI767=1,IFERROR(IF(VALUE($C767)&lt;100000000,VALUE($C767),1000000000),IFERROR(IF(VALUE(MID($C767,2,20))&lt;100000000,VALUE(MID($C767,2,20)),1000000000),1000000000))+ROW()/100000,"")</f>
        <v/>
      </c>
    </row>
    <row r="768">
      <c r="E768" s="14" t="n"/>
      <c r="M768" s="8">
        <f>IF($C768="","",L768*T768/100)</f>
        <v/>
      </c>
      <c r="S768" s="8" t="n"/>
      <c r="T768" s="8" t="n"/>
      <c r="W768">
        <f>IF($C768="","",IF($AL768=1,0,IF($AK768=1,Settings!$C$6,Settings!$C$7))*100)</f>
        <v/>
      </c>
      <c r="X768" s="8">
        <f>IF($C768="","",T768*W768/100)</f>
        <v/>
      </c>
      <c r="Y768" s="8">
        <f>IF($C768="","",T768-X768)</f>
        <v/>
      </c>
      <c r="Z768" s="8">
        <f>IF($C768="","",Y768-M768)</f>
        <v/>
      </c>
      <c r="AD768" s="8" t="n"/>
      <c r="AG768" s="14" t="n"/>
      <c r="AI768">
        <f>IF($C768="","",IF(COUNTIF($C$2:$C768,$C768)=1,1,0))</f>
        <v/>
      </c>
      <c r="AJ768">
        <f>IF($AI768=1,SUMPRODUCT(--($AM$2:$AM$7001&lt;$AM768))+1,"")</f>
        <v/>
      </c>
      <c r="AK768">
        <f>IF($C768="","",IF(OR($P768=TRUE(),$P768="TRUE"),1,0))</f>
        <v/>
      </c>
      <c r="AL768">
        <f>IF($C768="","",IF(AND($V768="Yes",SUMPRODUCT((LEN(Settings!$F$6:$F$13)&gt;0)*ISNUMBER(SEARCH(Settings!$F$6:$F$13,$O768)))=0),1,0))</f>
        <v/>
      </c>
      <c r="AM768">
        <f>IF($AI768=1,IFERROR(IF(VALUE($C768)&lt;100000000,VALUE($C768),1000000000),IFERROR(IF(VALUE(MID($C768,2,20))&lt;100000000,VALUE(MID($C768,2,20)),1000000000),1000000000))+ROW()/100000,"")</f>
        <v/>
      </c>
    </row>
    <row r="769">
      <c r="E769" s="14" t="n"/>
      <c r="M769" s="8">
        <f>IF($C769="","",L769*T769/100)</f>
        <v/>
      </c>
      <c r="S769" s="8" t="n"/>
      <c r="T769" s="8" t="n"/>
      <c r="W769">
        <f>IF($C769="","",IF($AL769=1,0,IF($AK769=1,Settings!$C$6,Settings!$C$7))*100)</f>
        <v/>
      </c>
      <c r="X769" s="8">
        <f>IF($C769="","",T769*W769/100)</f>
        <v/>
      </c>
      <c r="Y769" s="8">
        <f>IF($C769="","",T769-X769)</f>
        <v/>
      </c>
      <c r="Z769" s="8">
        <f>IF($C769="","",Y769-M769)</f>
        <v/>
      </c>
      <c r="AD769" s="8" t="n"/>
      <c r="AG769" s="14" t="n"/>
      <c r="AI769">
        <f>IF($C769="","",IF(COUNTIF($C$2:$C769,$C769)=1,1,0))</f>
        <v/>
      </c>
      <c r="AJ769">
        <f>IF($AI769=1,SUMPRODUCT(--($AM$2:$AM$7001&lt;$AM769))+1,"")</f>
        <v/>
      </c>
      <c r="AK769">
        <f>IF($C769="","",IF(OR($P769=TRUE(),$P769="TRUE"),1,0))</f>
        <v/>
      </c>
      <c r="AL769">
        <f>IF($C769="","",IF(AND($V769="Yes",SUMPRODUCT((LEN(Settings!$F$6:$F$13)&gt;0)*ISNUMBER(SEARCH(Settings!$F$6:$F$13,$O769)))=0),1,0))</f>
        <v/>
      </c>
      <c r="AM769">
        <f>IF($AI769=1,IFERROR(IF(VALUE($C769)&lt;100000000,VALUE($C769),1000000000),IFERROR(IF(VALUE(MID($C769,2,20))&lt;100000000,VALUE(MID($C769,2,20)),1000000000),1000000000))+ROW()/100000,"")</f>
        <v/>
      </c>
    </row>
    <row r="770">
      <c r="E770" s="14" t="n"/>
      <c r="M770" s="8">
        <f>IF($C770="","",L770*T770/100)</f>
        <v/>
      </c>
      <c r="S770" s="8" t="n"/>
      <c r="T770" s="8" t="n"/>
      <c r="W770">
        <f>IF($C770="","",IF($AL770=1,0,IF($AK770=1,Settings!$C$6,Settings!$C$7))*100)</f>
        <v/>
      </c>
      <c r="X770" s="8">
        <f>IF($C770="","",T770*W770/100)</f>
        <v/>
      </c>
      <c r="Y770" s="8">
        <f>IF($C770="","",T770-X770)</f>
        <v/>
      </c>
      <c r="Z770" s="8">
        <f>IF($C770="","",Y770-M770)</f>
        <v/>
      </c>
      <c r="AD770" s="8" t="n"/>
      <c r="AG770" s="14" t="n"/>
      <c r="AI770">
        <f>IF($C770="","",IF(COUNTIF($C$2:$C770,$C770)=1,1,0))</f>
        <v/>
      </c>
      <c r="AJ770">
        <f>IF($AI770=1,SUMPRODUCT(--($AM$2:$AM$7001&lt;$AM770))+1,"")</f>
        <v/>
      </c>
      <c r="AK770">
        <f>IF($C770="","",IF(OR($P770=TRUE(),$P770="TRUE"),1,0))</f>
        <v/>
      </c>
      <c r="AL770">
        <f>IF($C770="","",IF(AND($V770="Yes",SUMPRODUCT((LEN(Settings!$F$6:$F$13)&gt;0)*ISNUMBER(SEARCH(Settings!$F$6:$F$13,$O770)))=0),1,0))</f>
        <v/>
      </c>
      <c r="AM770">
        <f>IF($AI770=1,IFERROR(IF(VALUE($C770)&lt;100000000,VALUE($C770),1000000000),IFERROR(IF(VALUE(MID($C770,2,20))&lt;100000000,VALUE(MID($C770,2,20)),1000000000),1000000000))+ROW()/100000,"")</f>
        <v/>
      </c>
    </row>
    <row r="771">
      <c r="E771" s="14" t="n"/>
      <c r="M771" s="8">
        <f>IF($C771="","",L771*T771/100)</f>
        <v/>
      </c>
      <c r="S771" s="8" t="n"/>
      <c r="T771" s="8" t="n"/>
      <c r="W771">
        <f>IF($C771="","",IF($AL771=1,0,IF($AK771=1,Settings!$C$6,Settings!$C$7))*100)</f>
        <v/>
      </c>
      <c r="X771" s="8">
        <f>IF($C771="","",T771*W771/100)</f>
        <v/>
      </c>
      <c r="Y771" s="8">
        <f>IF($C771="","",T771-X771)</f>
        <v/>
      </c>
      <c r="Z771" s="8">
        <f>IF($C771="","",Y771-M771)</f>
        <v/>
      </c>
      <c r="AD771" s="8" t="n"/>
      <c r="AG771" s="14" t="n"/>
      <c r="AI771">
        <f>IF($C771="","",IF(COUNTIF($C$2:$C771,$C771)=1,1,0))</f>
        <v/>
      </c>
      <c r="AJ771">
        <f>IF($AI771=1,SUMPRODUCT(--($AM$2:$AM$7001&lt;$AM771))+1,"")</f>
        <v/>
      </c>
      <c r="AK771">
        <f>IF($C771="","",IF(OR($P771=TRUE(),$P771="TRUE"),1,0))</f>
        <v/>
      </c>
      <c r="AL771">
        <f>IF($C771="","",IF(AND($V771="Yes",SUMPRODUCT((LEN(Settings!$F$6:$F$13)&gt;0)*ISNUMBER(SEARCH(Settings!$F$6:$F$13,$O771)))=0),1,0))</f>
        <v/>
      </c>
      <c r="AM771">
        <f>IF($AI771=1,IFERROR(IF(VALUE($C771)&lt;100000000,VALUE($C771),1000000000),IFERROR(IF(VALUE(MID($C771,2,20))&lt;100000000,VALUE(MID($C771,2,20)),1000000000),1000000000))+ROW()/100000,"")</f>
        <v/>
      </c>
    </row>
    <row r="772">
      <c r="E772" s="14" t="n"/>
      <c r="M772" s="8">
        <f>IF($C772="","",L772*T772/100)</f>
        <v/>
      </c>
      <c r="S772" s="8" t="n"/>
      <c r="T772" s="8" t="n"/>
      <c r="W772">
        <f>IF($C772="","",IF($AL772=1,0,IF($AK772=1,Settings!$C$6,Settings!$C$7))*100)</f>
        <v/>
      </c>
      <c r="X772" s="8">
        <f>IF($C772="","",T772*W772/100)</f>
        <v/>
      </c>
      <c r="Y772" s="8">
        <f>IF($C772="","",T772-X772)</f>
        <v/>
      </c>
      <c r="Z772" s="8">
        <f>IF($C772="","",Y772-M772)</f>
        <v/>
      </c>
      <c r="AD772" s="8" t="n"/>
      <c r="AG772" s="14" t="n"/>
      <c r="AI772">
        <f>IF($C772="","",IF(COUNTIF($C$2:$C772,$C772)=1,1,0))</f>
        <v/>
      </c>
      <c r="AJ772">
        <f>IF($AI772=1,SUMPRODUCT(--($AM$2:$AM$7001&lt;$AM772))+1,"")</f>
        <v/>
      </c>
      <c r="AK772">
        <f>IF($C772="","",IF(OR($P772=TRUE(),$P772="TRUE"),1,0))</f>
        <v/>
      </c>
      <c r="AL772">
        <f>IF($C772="","",IF(AND($V772="Yes",SUMPRODUCT((LEN(Settings!$F$6:$F$13)&gt;0)*ISNUMBER(SEARCH(Settings!$F$6:$F$13,$O772)))=0),1,0))</f>
        <v/>
      </c>
      <c r="AM772">
        <f>IF($AI772=1,IFERROR(IF(VALUE($C772)&lt;100000000,VALUE($C772),1000000000),IFERROR(IF(VALUE(MID($C772,2,20))&lt;100000000,VALUE(MID($C772,2,20)),1000000000),1000000000))+ROW()/100000,"")</f>
        <v/>
      </c>
    </row>
    <row r="773">
      <c r="E773" s="14" t="n"/>
      <c r="M773" s="8">
        <f>IF($C773="","",L773*T773/100)</f>
        <v/>
      </c>
      <c r="S773" s="8" t="n"/>
      <c r="T773" s="8" t="n"/>
      <c r="W773">
        <f>IF($C773="","",IF($AL773=1,0,IF($AK773=1,Settings!$C$6,Settings!$C$7))*100)</f>
        <v/>
      </c>
      <c r="X773" s="8">
        <f>IF($C773="","",T773*W773/100)</f>
        <v/>
      </c>
      <c r="Y773" s="8">
        <f>IF($C773="","",T773-X773)</f>
        <v/>
      </c>
      <c r="Z773" s="8">
        <f>IF($C773="","",Y773-M773)</f>
        <v/>
      </c>
      <c r="AD773" s="8" t="n"/>
      <c r="AG773" s="14" t="n"/>
      <c r="AI773">
        <f>IF($C773="","",IF(COUNTIF($C$2:$C773,$C773)=1,1,0))</f>
        <v/>
      </c>
      <c r="AJ773">
        <f>IF($AI773=1,SUMPRODUCT(--($AM$2:$AM$7001&lt;$AM773))+1,"")</f>
        <v/>
      </c>
      <c r="AK773">
        <f>IF($C773="","",IF(OR($P773=TRUE(),$P773="TRUE"),1,0))</f>
        <v/>
      </c>
      <c r="AL773">
        <f>IF($C773="","",IF(AND($V773="Yes",SUMPRODUCT((LEN(Settings!$F$6:$F$13)&gt;0)*ISNUMBER(SEARCH(Settings!$F$6:$F$13,$O773)))=0),1,0))</f>
        <v/>
      </c>
      <c r="AM773">
        <f>IF($AI773=1,IFERROR(IF(VALUE($C773)&lt;100000000,VALUE($C773),1000000000),IFERROR(IF(VALUE(MID($C773,2,20))&lt;100000000,VALUE(MID($C773,2,20)),1000000000),1000000000))+ROW()/100000,"")</f>
        <v/>
      </c>
    </row>
    <row r="774">
      <c r="E774" s="14" t="n"/>
      <c r="M774" s="8">
        <f>IF($C774="","",L774*T774/100)</f>
        <v/>
      </c>
      <c r="S774" s="8" t="n"/>
      <c r="T774" s="8" t="n"/>
      <c r="W774">
        <f>IF($C774="","",IF($AL774=1,0,IF($AK774=1,Settings!$C$6,Settings!$C$7))*100)</f>
        <v/>
      </c>
      <c r="X774" s="8">
        <f>IF($C774="","",T774*W774/100)</f>
        <v/>
      </c>
      <c r="Y774" s="8">
        <f>IF($C774="","",T774-X774)</f>
        <v/>
      </c>
      <c r="Z774" s="8">
        <f>IF($C774="","",Y774-M774)</f>
        <v/>
      </c>
      <c r="AD774" s="8" t="n"/>
      <c r="AG774" s="14" t="n"/>
      <c r="AI774">
        <f>IF($C774="","",IF(COUNTIF($C$2:$C774,$C774)=1,1,0))</f>
        <v/>
      </c>
      <c r="AJ774">
        <f>IF($AI774=1,SUMPRODUCT(--($AM$2:$AM$7001&lt;$AM774))+1,"")</f>
        <v/>
      </c>
      <c r="AK774">
        <f>IF($C774="","",IF(OR($P774=TRUE(),$P774="TRUE"),1,0))</f>
        <v/>
      </c>
      <c r="AL774">
        <f>IF($C774="","",IF(AND($V774="Yes",SUMPRODUCT((LEN(Settings!$F$6:$F$13)&gt;0)*ISNUMBER(SEARCH(Settings!$F$6:$F$13,$O774)))=0),1,0))</f>
        <v/>
      </c>
      <c r="AM774">
        <f>IF($AI774=1,IFERROR(IF(VALUE($C774)&lt;100000000,VALUE($C774),1000000000),IFERROR(IF(VALUE(MID($C774,2,20))&lt;100000000,VALUE(MID($C774,2,20)),1000000000),1000000000))+ROW()/100000,"")</f>
        <v/>
      </c>
    </row>
    <row r="775">
      <c r="E775" s="14" t="n"/>
      <c r="M775" s="8">
        <f>IF($C775="","",L775*T775/100)</f>
        <v/>
      </c>
      <c r="S775" s="8" t="n"/>
      <c r="T775" s="8" t="n"/>
      <c r="W775">
        <f>IF($C775="","",IF($AL775=1,0,IF($AK775=1,Settings!$C$6,Settings!$C$7))*100)</f>
        <v/>
      </c>
      <c r="X775" s="8">
        <f>IF($C775="","",T775*W775/100)</f>
        <v/>
      </c>
      <c r="Y775" s="8">
        <f>IF($C775="","",T775-X775)</f>
        <v/>
      </c>
      <c r="Z775" s="8">
        <f>IF($C775="","",Y775-M775)</f>
        <v/>
      </c>
      <c r="AD775" s="8" t="n"/>
      <c r="AG775" s="14" t="n"/>
      <c r="AI775">
        <f>IF($C775="","",IF(COUNTIF($C$2:$C775,$C775)=1,1,0))</f>
        <v/>
      </c>
      <c r="AJ775">
        <f>IF($AI775=1,SUMPRODUCT(--($AM$2:$AM$7001&lt;$AM775))+1,"")</f>
        <v/>
      </c>
      <c r="AK775">
        <f>IF($C775="","",IF(OR($P775=TRUE(),$P775="TRUE"),1,0))</f>
        <v/>
      </c>
      <c r="AL775">
        <f>IF($C775="","",IF(AND($V775="Yes",SUMPRODUCT((LEN(Settings!$F$6:$F$13)&gt;0)*ISNUMBER(SEARCH(Settings!$F$6:$F$13,$O775)))=0),1,0))</f>
        <v/>
      </c>
      <c r="AM775">
        <f>IF($AI775=1,IFERROR(IF(VALUE($C775)&lt;100000000,VALUE($C775),1000000000),IFERROR(IF(VALUE(MID($C775,2,20))&lt;100000000,VALUE(MID($C775,2,20)),1000000000),1000000000))+ROW()/100000,"")</f>
        <v/>
      </c>
    </row>
    <row r="776">
      <c r="E776" s="14" t="n"/>
      <c r="M776" s="8">
        <f>IF($C776="","",L776*T776/100)</f>
        <v/>
      </c>
      <c r="S776" s="8" t="n"/>
      <c r="T776" s="8" t="n"/>
      <c r="W776">
        <f>IF($C776="","",IF($AL776=1,0,IF($AK776=1,Settings!$C$6,Settings!$C$7))*100)</f>
        <v/>
      </c>
      <c r="X776" s="8">
        <f>IF($C776="","",T776*W776/100)</f>
        <v/>
      </c>
      <c r="Y776" s="8">
        <f>IF($C776="","",T776-X776)</f>
        <v/>
      </c>
      <c r="Z776" s="8">
        <f>IF($C776="","",Y776-M776)</f>
        <v/>
      </c>
      <c r="AD776" s="8" t="n"/>
      <c r="AG776" s="14" t="n"/>
      <c r="AI776">
        <f>IF($C776="","",IF(COUNTIF($C$2:$C776,$C776)=1,1,0))</f>
        <v/>
      </c>
      <c r="AJ776">
        <f>IF($AI776=1,SUMPRODUCT(--($AM$2:$AM$7001&lt;$AM776))+1,"")</f>
        <v/>
      </c>
      <c r="AK776">
        <f>IF($C776="","",IF(OR($P776=TRUE(),$P776="TRUE"),1,0))</f>
        <v/>
      </c>
      <c r="AL776">
        <f>IF($C776="","",IF(AND($V776="Yes",SUMPRODUCT((LEN(Settings!$F$6:$F$13)&gt;0)*ISNUMBER(SEARCH(Settings!$F$6:$F$13,$O776)))=0),1,0))</f>
        <v/>
      </c>
      <c r="AM776">
        <f>IF($AI776=1,IFERROR(IF(VALUE($C776)&lt;100000000,VALUE($C776),1000000000),IFERROR(IF(VALUE(MID($C776,2,20))&lt;100000000,VALUE(MID($C776,2,20)),1000000000),1000000000))+ROW()/100000,"")</f>
        <v/>
      </c>
    </row>
    <row r="777">
      <c r="E777" s="14" t="n"/>
      <c r="M777" s="8">
        <f>IF($C777="","",L777*T777/100)</f>
        <v/>
      </c>
      <c r="S777" s="8" t="n"/>
      <c r="T777" s="8" t="n"/>
      <c r="W777">
        <f>IF($C777="","",IF($AL777=1,0,IF($AK777=1,Settings!$C$6,Settings!$C$7))*100)</f>
        <v/>
      </c>
      <c r="X777" s="8">
        <f>IF($C777="","",T777*W777/100)</f>
        <v/>
      </c>
      <c r="Y777" s="8">
        <f>IF($C777="","",T777-X777)</f>
        <v/>
      </c>
      <c r="Z777" s="8">
        <f>IF($C777="","",Y777-M777)</f>
        <v/>
      </c>
      <c r="AD777" s="8" t="n"/>
      <c r="AG777" s="14" t="n"/>
      <c r="AI777">
        <f>IF($C777="","",IF(COUNTIF($C$2:$C777,$C777)=1,1,0))</f>
        <v/>
      </c>
      <c r="AJ777">
        <f>IF($AI777=1,SUMPRODUCT(--($AM$2:$AM$7001&lt;$AM777))+1,"")</f>
        <v/>
      </c>
      <c r="AK777">
        <f>IF($C777="","",IF(OR($P777=TRUE(),$P777="TRUE"),1,0))</f>
        <v/>
      </c>
      <c r="AL777">
        <f>IF($C777="","",IF(AND($V777="Yes",SUMPRODUCT((LEN(Settings!$F$6:$F$13)&gt;0)*ISNUMBER(SEARCH(Settings!$F$6:$F$13,$O777)))=0),1,0))</f>
        <v/>
      </c>
      <c r="AM777">
        <f>IF($AI777=1,IFERROR(IF(VALUE($C777)&lt;100000000,VALUE($C777),1000000000),IFERROR(IF(VALUE(MID($C777,2,20))&lt;100000000,VALUE(MID($C777,2,20)),1000000000),1000000000))+ROW()/100000,"")</f>
        <v/>
      </c>
    </row>
    <row r="778">
      <c r="E778" s="14" t="n"/>
      <c r="M778" s="8">
        <f>IF($C778="","",L778*T778/100)</f>
        <v/>
      </c>
      <c r="S778" s="8" t="n"/>
      <c r="T778" s="8" t="n"/>
      <c r="W778">
        <f>IF($C778="","",IF($AL778=1,0,IF($AK778=1,Settings!$C$6,Settings!$C$7))*100)</f>
        <v/>
      </c>
      <c r="X778" s="8">
        <f>IF($C778="","",T778*W778/100)</f>
        <v/>
      </c>
      <c r="Y778" s="8">
        <f>IF($C778="","",T778-X778)</f>
        <v/>
      </c>
      <c r="Z778" s="8">
        <f>IF($C778="","",Y778-M778)</f>
        <v/>
      </c>
      <c r="AD778" s="8" t="n"/>
      <c r="AG778" s="14" t="n"/>
      <c r="AI778">
        <f>IF($C778="","",IF(COUNTIF($C$2:$C778,$C778)=1,1,0))</f>
        <v/>
      </c>
      <c r="AJ778">
        <f>IF($AI778=1,SUMPRODUCT(--($AM$2:$AM$7001&lt;$AM778))+1,"")</f>
        <v/>
      </c>
      <c r="AK778">
        <f>IF($C778="","",IF(OR($P778=TRUE(),$P778="TRUE"),1,0))</f>
        <v/>
      </c>
      <c r="AL778">
        <f>IF($C778="","",IF(AND($V778="Yes",SUMPRODUCT((LEN(Settings!$F$6:$F$13)&gt;0)*ISNUMBER(SEARCH(Settings!$F$6:$F$13,$O778)))=0),1,0))</f>
        <v/>
      </c>
      <c r="AM778">
        <f>IF($AI778=1,IFERROR(IF(VALUE($C778)&lt;100000000,VALUE($C778),1000000000),IFERROR(IF(VALUE(MID($C778,2,20))&lt;100000000,VALUE(MID($C778,2,20)),1000000000),1000000000))+ROW()/100000,"")</f>
        <v/>
      </c>
    </row>
    <row r="779">
      <c r="E779" s="14" t="n"/>
      <c r="M779" s="8">
        <f>IF($C779="","",L779*T779/100)</f>
        <v/>
      </c>
      <c r="S779" s="8" t="n"/>
      <c r="T779" s="8" t="n"/>
      <c r="W779">
        <f>IF($C779="","",IF($AL779=1,0,IF($AK779=1,Settings!$C$6,Settings!$C$7))*100)</f>
        <v/>
      </c>
      <c r="X779" s="8">
        <f>IF($C779="","",T779*W779/100)</f>
        <v/>
      </c>
      <c r="Y779" s="8">
        <f>IF($C779="","",T779-X779)</f>
        <v/>
      </c>
      <c r="Z779" s="8">
        <f>IF($C779="","",Y779-M779)</f>
        <v/>
      </c>
      <c r="AD779" s="8" t="n"/>
      <c r="AG779" s="14" t="n"/>
      <c r="AI779">
        <f>IF($C779="","",IF(COUNTIF($C$2:$C779,$C779)=1,1,0))</f>
        <v/>
      </c>
      <c r="AJ779">
        <f>IF($AI779=1,SUMPRODUCT(--($AM$2:$AM$7001&lt;$AM779))+1,"")</f>
        <v/>
      </c>
      <c r="AK779">
        <f>IF($C779="","",IF(OR($P779=TRUE(),$P779="TRUE"),1,0))</f>
        <v/>
      </c>
      <c r="AL779">
        <f>IF($C779="","",IF(AND($V779="Yes",SUMPRODUCT((LEN(Settings!$F$6:$F$13)&gt;0)*ISNUMBER(SEARCH(Settings!$F$6:$F$13,$O779)))=0),1,0))</f>
        <v/>
      </c>
      <c r="AM779">
        <f>IF($AI779=1,IFERROR(IF(VALUE($C779)&lt;100000000,VALUE($C779),1000000000),IFERROR(IF(VALUE(MID($C779,2,20))&lt;100000000,VALUE(MID($C779,2,20)),1000000000),1000000000))+ROW()/100000,"")</f>
        <v/>
      </c>
    </row>
    <row r="780">
      <c r="E780" s="14" t="n"/>
      <c r="M780" s="8">
        <f>IF($C780="","",L780*T780/100)</f>
        <v/>
      </c>
      <c r="S780" s="8" t="n"/>
      <c r="T780" s="8" t="n"/>
      <c r="W780">
        <f>IF($C780="","",IF($AL780=1,0,IF($AK780=1,Settings!$C$6,Settings!$C$7))*100)</f>
        <v/>
      </c>
      <c r="X780" s="8">
        <f>IF($C780="","",T780*W780/100)</f>
        <v/>
      </c>
      <c r="Y780" s="8">
        <f>IF($C780="","",T780-X780)</f>
        <v/>
      </c>
      <c r="Z780" s="8">
        <f>IF($C780="","",Y780-M780)</f>
        <v/>
      </c>
      <c r="AD780" s="8" t="n"/>
      <c r="AG780" s="14" t="n"/>
      <c r="AI780">
        <f>IF($C780="","",IF(COUNTIF($C$2:$C780,$C780)=1,1,0))</f>
        <v/>
      </c>
      <c r="AJ780">
        <f>IF($AI780=1,SUMPRODUCT(--($AM$2:$AM$7001&lt;$AM780))+1,"")</f>
        <v/>
      </c>
      <c r="AK780">
        <f>IF($C780="","",IF(OR($P780=TRUE(),$P780="TRUE"),1,0))</f>
        <v/>
      </c>
      <c r="AL780">
        <f>IF($C780="","",IF(AND($V780="Yes",SUMPRODUCT((LEN(Settings!$F$6:$F$13)&gt;0)*ISNUMBER(SEARCH(Settings!$F$6:$F$13,$O780)))=0),1,0))</f>
        <v/>
      </c>
      <c r="AM780">
        <f>IF($AI780=1,IFERROR(IF(VALUE($C780)&lt;100000000,VALUE($C780),1000000000),IFERROR(IF(VALUE(MID($C780,2,20))&lt;100000000,VALUE(MID($C780,2,20)),1000000000),1000000000))+ROW()/100000,"")</f>
        <v/>
      </c>
    </row>
    <row r="781">
      <c r="E781" s="14" t="n"/>
      <c r="M781" s="8">
        <f>IF($C781="","",L781*T781/100)</f>
        <v/>
      </c>
      <c r="S781" s="8" t="n"/>
      <c r="T781" s="8" t="n"/>
      <c r="W781">
        <f>IF($C781="","",IF($AL781=1,0,IF($AK781=1,Settings!$C$6,Settings!$C$7))*100)</f>
        <v/>
      </c>
      <c r="X781" s="8">
        <f>IF($C781="","",T781*W781/100)</f>
        <v/>
      </c>
      <c r="Y781" s="8">
        <f>IF($C781="","",T781-X781)</f>
        <v/>
      </c>
      <c r="Z781" s="8">
        <f>IF($C781="","",Y781-M781)</f>
        <v/>
      </c>
      <c r="AD781" s="8" t="n"/>
      <c r="AG781" s="14" t="n"/>
      <c r="AI781">
        <f>IF($C781="","",IF(COUNTIF($C$2:$C781,$C781)=1,1,0))</f>
        <v/>
      </c>
      <c r="AJ781">
        <f>IF($AI781=1,SUMPRODUCT(--($AM$2:$AM$7001&lt;$AM781))+1,"")</f>
        <v/>
      </c>
      <c r="AK781">
        <f>IF($C781="","",IF(OR($P781=TRUE(),$P781="TRUE"),1,0))</f>
        <v/>
      </c>
      <c r="AL781">
        <f>IF($C781="","",IF(AND($V781="Yes",SUMPRODUCT((LEN(Settings!$F$6:$F$13)&gt;0)*ISNUMBER(SEARCH(Settings!$F$6:$F$13,$O781)))=0),1,0))</f>
        <v/>
      </c>
      <c r="AM781">
        <f>IF($AI781=1,IFERROR(IF(VALUE($C781)&lt;100000000,VALUE($C781),1000000000),IFERROR(IF(VALUE(MID($C781,2,20))&lt;100000000,VALUE(MID($C781,2,20)),1000000000),1000000000))+ROW()/100000,"")</f>
        <v/>
      </c>
    </row>
    <row r="782">
      <c r="E782" s="14" t="n"/>
      <c r="M782" s="8">
        <f>IF($C782="","",L782*T782/100)</f>
        <v/>
      </c>
      <c r="S782" s="8" t="n"/>
      <c r="T782" s="8" t="n"/>
      <c r="W782">
        <f>IF($C782="","",IF($AL782=1,0,IF($AK782=1,Settings!$C$6,Settings!$C$7))*100)</f>
        <v/>
      </c>
      <c r="X782" s="8">
        <f>IF($C782="","",T782*W782/100)</f>
        <v/>
      </c>
      <c r="Y782" s="8">
        <f>IF($C782="","",T782-X782)</f>
        <v/>
      </c>
      <c r="Z782" s="8">
        <f>IF($C782="","",Y782-M782)</f>
        <v/>
      </c>
      <c r="AD782" s="8" t="n"/>
      <c r="AG782" s="14" t="n"/>
      <c r="AI782">
        <f>IF($C782="","",IF(COUNTIF($C$2:$C782,$C782)=1,1,0))</f>
        <v/>
      </c>
      <c r="AJ782">
        <f>IF($AI782=1,SUMPRODUCT(--($AM$2:$AM$7001&lt;$AM782))+1,"")</f>
        <v/>
      </c>
      <c r="AK782">
        <f>IF($C782="","",IF(OR($P782=TRUE(),$P782="TRUE"),1,0))</f>
        <v/>
      </c>
      <c r="AL782">
        <f>IF($C782="","",IF(AND($V782="Yes",SUMPRODUCT((LEN(Settings!$F$6:$F$13)&gt;0)*ISNUMBER(SEARCH(Settings!$F$6:$F$13,$O782)))=0),1,0))</f>
        <v/>
      </c>
      <c r="AM782">
        <f>IF($AI782=1,IFERROR(IF(VALUE($C782)&lt;100000000,VALUE($C782),1000000000),IFERROR(IF(VALUE(MID($C782,2,20))&lt;100000000,VALUE(MID($C782,2,20)),1000000000),1000000000))+ROW()/100000,"")</f>
        <v/>
      </c>
    </row>
    <row r="783">
      <c r="E783" s="14" t="n"/>
      <c r="M783" s="8">
        <f>IF($C783="","",L783*T783/100)</f>
        <v/>
      </c>
      <c r="S783" s="8" t="n"/>
      <c r="T783" s="8" t="n"/>
      <c r="W783">
        <f>IF($C783="","",IF($AL783=1,0,IF($AK783=1,Settings!$C$6,Settings!$C$7))*100)</f>
        <v/>
      </c>
      <c r="X783" s="8">
        <f>IF($C783="","",T783*W783/100)</f>
        <v/>
      </c>
      <c r="Y783" s="8">
        <f>IF($C783="","",T783-X783)</f>
        <v/>
      </c>
      <c r="Z783" s="8">
        <f>IF($C783="","",Y783-M783)</f>
        <v/>
      </c>
      <c r="AD783" s="8" t="n"/>
      <c r="AG783" s="14" t="n"/>
      <c r="AI783">
        <f>IF($C783="","",IF(COUNTIF($C$2:$C783,$C783)=1,1,0))</f>
        <v/>
      </c>
      <c r="AJ783">
        <f>IF($AI783=1,SUMPRODUCT(--($AM$2:$AM$7001&lt;$AM783))+1,"")</f>
        <v/>
      </c>
      <c r="AK783">
        <f>IF($C783="","",IF(OR($P783=TRUE(),$P783="TRUE"),1,0))</f>
        <v/>
      </c>
      <c r="AL783">
        <f>IF($C783="","",IF(AND($V783="Yes",SUMPRODUCT((LEN(Settings!$F$6:$F$13)&gt;0)*ISNUMBER(SEARCH(Settings!$F$6:$F$13,$O783)))=0),1,0))</f>
        <v/>
      </c>
      <c r="AM783">
        <f>IF($AI783=1,IFERROR(IF(VALUE($C783)&lt;100000000,VALUE($C783),1000000000),IFERROR(IF(VALUE(MID($C783,2,20))&lt;100000000,VALUE(MID($C783,2,20)),1000000000),1000000000))+ROW()/100000,"")</f>
        <v/>
      </c>
    </row>
    <row r="784">
      <c r="E784" s="14" t="n"/>
      <c r="M784" s="8">
        <f>IF($C784="","",L784*T784/100)</f>
        <v/>
      </c>
      <c r="S784" s="8" t="n"/>
      <c r="T784" s="8" t="n"/>
      <c r="W784">
        <f>IF($C784="","",IF($AL784=1,0,IF($AK784=1,Settings!$C$6,Settings!$C$7))*100)</f>
        <v/>
      </c>
      <c r="X784" s="8">
        <f>IF($C784="","",T784*W784/100)</f>
        <v/>
      </c>
      <c r="Y784" s="8">
        <f>IF($C784="","",T784-X784)</f>
        <v/>
      </c>
      <c r="Z784" s="8">
        <f>IF($C784="","",Y784-M784)</f>
        <v/>
      </c>
      <c r="AD784" s="8" t="n"/>
      <c r="AG784" s="14" t="n"/>
      <c r="AI784">
        <f>IF($C784="","",IF(COUNTIF($C$2:$C784,$C784)=1,1,0))</f>
        <v/>
      </c>
      <c r="AJ784">
        <f>IF($AI784=1,SUMPRODUCT(--($AM$2:$AM$7001&lt;$AM784))+1,"")</f>
        <v/>
      </c>
      <c r="AK784">
        <f>IF($C784="","",IF(OR($P784=TRUE(),$P784="TRUE"),1,0))</f>
        <v/>
      </c>
      <c r="AL784">
        <f>IF($C784="","",IF(AND($V784="Yes",SUMPRODUCT((LEN(Settings!$F$6:$F$13)&gt;0)*ISNUMBER(SEARCH(Settings!$F$6:$F$13,$O784)))=0),1,0))</f>
        <v/>
      </c>
      <c r="AM784">
        <f>IF($AI784=1,IFERROR(IF(VALUE($C784)&lt;100000000,VALUE($C784),1000000000),IFERROR(IF(VALUE(MID($C784,2,20))&lt;100000000,VALUE(MID($C784,2,20)),1000000000),1000000000))+ROW()/100000,"")</f>
        <v/>
      </c>
    </row>
    <row r="785">
      <c r="E785" s="14" t="n"/>
      <c r="M785" s="8">
        <f>IF($C785="","",L785*T785/100)</f>
        <v/>
      </c>
      <c r="S785" s="8" t="n"/>
      <c r="T785" s="8" t="n"/>
      <c r="W785">
        <f>IF($C785="","",IF($AL785=1,0,IF($AK785=1,Settings!$C$6,Settings!$C$7))*100)</f>
        <v/>
      </c>
      <c r="X785" s="8">
        <f>IF($C785="","",T785*W785/100)</f>
        <v/>
      </c>
      <c r="Y785" s="8">
        <f>IF($C785="","",T785-X785)</f>
        <v/>
      </c>
      <c r="Z785" s="8">
        <f>IF($C785="","",Y785-M785)</f>
        <v/>
      </c>
      <c r="AD785" s="8" t="n"/>
      <c r="AG785" s="14" t="n"/>
      <c r="AI785">
        <f>IF($C785="","",IF(COUNTIF($C$2:$C785,$C785)=1,1,0))</f>
        <v/>
      </c>
      <c r="AJ785">
        <f>IF($AI785=1,SUMPRODUCT(--($AM$2:$AM$7001&lt;$AM785))+1,"")</f>
        <v/>
      </c>
      <c r="AK785">
        <f>IF($C785="","",IF(OR($P785=TRUE(),$P785="TRUE"),1,0))</f>
        <v/>
      </c>
      <c r="AL785">
        <f>IF($C785="","",IF(AND($V785="Yes",SUMPRODUCT((LEN(Settings!$F$6:$F$13)&gt;0)*ISNUMBER(SEARCH(Settings!$F$6:$F$13,$O785)))=0),1,0))</f>
        <v/>
      </c>
      <c r="AM785">
        <f>IF($AI785=1,IFERROR(IF(VALUE($C785)&lt;100000000,VALUE($C785),1000000000),IFERROR(IF(VALUE(MID($C785,2,20))&lt;100000000,VALUE(MID($C785,2,20)),1000000000),1000000000))+ROW()/100000,"")</f>
        <v/>
      </c>
    </row>
    <row r="786">
      <c r="E786" s="14" t="n"/>
      <c r="M786" s="8">
        <f>IF($C786="","",L786*T786/100)</f>
        <v/>
      </c>
      <c r="S786" s="8" t="n"/>
      <c r="T786" s="8" t="n"/>
      <c r="W786">
        <f>IF($C786="","",IF($AL786=1,0,IF($AK786=1,Settings!$C$6,Settings!$C$7))*100)</f>
        <v/>
      </c>
      <c r="X786" s="8">
        <f>IF($C786="","",T786*W786/100)</f>
        <v/>
      </c>
      <c r="Y786" s="8">
        <f>IF($C786="","",T786-X786)</f>
        <v/>
      </c>
      <c r="Z786" s="8">
        <f>IF($C786="","",Y786-M786)</f>
        <v/>
      </c>
      <c r="AD786" s="8" t="n"/>
      <c r="AG786" s="14" t="n"/>
      <c r="AI786">
        <f>IF($C786="","",IF(COUNTIF($C$2:$C786,$C786)=1,1,0))</f>
        <v/>
      </c>
      <c r="AJ786">
        <f>IF($AI786=1,SUMPRODUCT(--($AM$2:$AM$7001&lt;$AM786))+1,"")</f>
        <v/>
      </c>
      <c r="AK786">
        <f>IF($C786="","",IF(OR($P786=TRUE(),$P786="TRUE"),1,0))</f>
        <v/>
      </c>
      <c r="AL786">
        <f>IF($C786="","",IF(AND($V786="Yes",SUMPRODUCT((LEN(Settings!$F$6:$F$13)&gt;0)*ISNUMBER(SEARCH(Settings!$F$6:$F$13,$O786)))=0),1,0))</f>
        <v/>
      </c>
      <c r="AM786">
        <f>IF($AI786=1,IFERROR(IF(VALUE($C786)&lt;100000000,VALUE($C786),1000000000),IFERROR(IF(VALUE(MID($C786,2,20))&lt;100000000,VALUE(MID($C786,2,20)),1000000000),1000000000))+ROW()/100000,"")</f>
        <v/>
      </c>
    </row>
    <row r="787">
      <c r="E787" s="14" t="n"/>
      <c r="M787" s="8">
        <f>IF($C787="","",L787*T787/100)</f>
        <v/>
      </c>
      <c r="S787" s="8" t="n"/>
      <c r="T787" s="8" t="n"/>
      <c r="W787">
        <f>IF($C787="","",IF($AL787=1,0,IF($AK787=1,Settings!$C$6,Settings!$C$7))*100)</f>
        <v/>
      </c>
      <c r="X787" s="8">
        <f>IF($C787="","",T787*W787/100)</f>
        <v/>
      </c>
      <c r="Y787" s="8">
        <f>IF($C787="","",T787-X787)</f>
        <v/>
      </c>
      <c r="Z787" s="8">
        <f>IF($C787="","",Y787-M787)</f>
        <v/>
      </c>
      <c r="AD787" s="8" t="n"/>
      <c r="AG787" s="14" t="n"/>
      <c r="AI787">
        <f>IF($C787="","",IF(COUNTIF($C$2:$C787,$C787)=1,1,0))</f>
        <v/>
      </c>
      <c r="AJ787">
        <f>IF($AI787=1,SUMPRODUCT(--($AM$2:$AM$7001&lt;$AM787))+1,"")</f>
        <v/>
      </c>
      <c r="AK787">
        <f>IF($C787="","",IF(OR($P787=TRUE(),$P787="TRUE"),1,0))</f>
        <v/>
      </c>
      <c r="AL787">
        <f>IF($C787="","",IF(AND($V787="Yes",SUMPRODUCT((LEN(Settings!$F$6:$F$13)&gt;0)*ISNUMBER(SEARCH(Settings!$F$6:$F$13,$O787)))=0),1,0))</f>
        <v/>
      </c>
      <c r="AM787">
        <f>IF($AI787=1,IFERROR(IF(VALUE($C787)&lt;100000000,VALUE($C787),1000000000),IFERROR(IF(VALUE(MID($C787,2,20))&lt;100000000,VALUE(MID($C787,2,20)),1000000000),1000000000))+ROW()/100000,"")</f>
        <v/>
      </c>
    </row>
    <row r="788">
      <c r="E788" s="14" t="n"/>
      <c r="M788" s="8">
        <f>IF($C788="","",L788*T788/100)</f>
        <v/>
      </c>
      <c r="S788" s="8" t="n"/>
      <c r="T788" s="8" t="n"/>
      <c r="W788">
        <f>IF($C788="","",IF($AL788=1,0,IF($AK788=1,Settings!$C$6,Settings!$C$7))*100)</f>
        <v/>
      </c>
      <c r="X788" s="8">
        <f>IF($C788="","",T788*W788/100)</f>
        <v/>
      </c>
      <c r="Y788" s="8">
        <f>IF($C788="","",T788-X788)</f>
        <v/>
      </c>
      <c r="Z788" s="8">
        <f>IF($C788="","",Y788-M788)</f>
        <v/>
      </c>
      <c r="AD788" s="8" t="n"/>
      <c r="AG788" s="14" t="n"/>
      <c r="AI788">
        <f>IF($C788="","",IF(COUNTIF($C$2:$C788,$C788)=1,1,0))</f>
        <v/>
      </c>
      <c r="AJ788">
        <f>IF($AI788=1,SUMPRODUCT(--($AM$2:$AM$7001&lt;$AM788))+1,"")</f>
        <v/>
      </c>
      <c r="AK788">
        <f>IF($C788="","",IF(OR($P788=TRUE(),$P788="TRUE"),1,0))</f>
        <v/>
      </c>
      <c r="AL788">
        <f>IF($C788="","",IF(AND($V788="Yes",SUMPRODUCT((LEN(Settings!$F$6:$F$13)&gt;0)*ISNUMBER(SEARCH(Settings!$F$6:$F$13,$O788)))=0),1,0))</f>
        <v/>
      </c>
      <c r="AM788">
        <f>IF($AI788=1,IFERROR(IF(VALUE($C788)&lt;100000000,VALUE($C788),1000000000),IFERROR(IF(VALUE(MID($C788,2,20))&lt;100000000,VALUE(MID($C788,2,20)),1000000000),1000000000))+ROW()/100000,"")</f>
        <v/>
      </c>
    </row>
    <row r="789">
      <c r="E789" s="14" t="n"/>
      <c r="M789" s="8">
        <f>IF($C789="","",L789*T789/100)</f>
        <v/>
      </c>
      <c r="S789" s="8" t="n"/>
      <c r="T789" s="8" t="n"/>
      <c r="W789">
        <f>IF($C789="","",IF($AL789=1,0,IF($AK789=1,Settings!$C$6,Settings!$C$7))*100)</f>
        <v/>
      </c>
      <c r="X789" s="8">
        <f>IF($C789="","",T789*W789/100)</f>
        <v/>
      </c>
      <c r="Y789" s="8">
        <f>IF($C789="","",T789-X789)</f>
        <v/>
      </c>
      <c r="Z789" s="8">
        <f>IF($C789="","",Y789-M789)</f>
        <v/>
      </c>
      <c r="AD789" s="8" t="n"/>
      <c r="AG789" s="14" t="n"/>
      <c r="AI789">
        <f>IF($C789="","",IF(COUNTIF($C$2:$C789,$C789)=1,1,0))</f>
        <v/>
      </c>
      <c r="AJ789">
        <f>IF($AI789=1,SUMPRODUCT(--($AM$2:$AM$7001&lt;$AM789))+1,"")</f>
        <v/>
      </c>
      <c r="AK789">
        <f>IF($C789="","",IF(OR($P789=TRUE(),$P789="TRUE"),1,0))</f>
        <v/>
      </c>
      <c r="AL789">
        <f>IF($C789="","",IF(AND($V789="Yes",SUMPRODUCT((LEN(Settings!$F$6:$F$13)&gt;0)*ISNUMBER(SEARCH(Settings!$F$6:$F$13,$O789)))=0),1,0))</f>
        <v/>
      </c>
      <c r="AM789">
        <f>IF($AI789=1,IFERROR(IF(VALUE($C789)&lt;100000000,VALUE($C789),1000000000),IFERROR(IF(VALUE(MID($C789,2,20))&lt;100000000,VALUE(MID($C789,2,20)),1000000000),1000000000))+ROW()/100000,"")</f>
        <v/>
      </c>
    </row>
    <row r="790">
      <c r="E790" s="14" t="n"/>
      <c r="M790" s="8">
        <f>IF($C790="","",L790*T790/100)</f>
        <v/>
      </c>
      <c r="S790" s="8" t="n"/>
      <c r="T790" s="8" t="n"/>
      <c r="W790">
        <f>IF($C790="","",IF($AL790=1,0,IF($AK790=1,Settings!$C$6,Settings!$C$7))*100)</f>
        <v/>
      </c>
      <c r="X790" s="8">
        <f>IF($C790="","",T790*W790/100)</f>
        <v/>
      </c>
      <c r="Y790" s="8">
        <f>IF($C790="","",T790-X790)</f>
        <v/>
      </c>
      <c r="Z790" s="8">
        <f>IF($C790="","",Y790-M790)</f>
        <v/>
      </c>
      <c r="AD790" s="8" t="n"/>
      <c r="AG790" s="14" t="n"/>
      <c r="AI790">
        <f>IF($C790="","",IF(COUNTIF($C$2:$C790,$C790)=1,1,0))</f>
        <v/>
      </c>
      <c r="AJ790">
        <f>IF($AI790=1,SUMPRODUCT(--($AM$2:$AM$7001&lt;$AM790))+1,"")</f>
        <v/>
      </c>
      <c r="AK790">
        <f>IF($C790="","",IF(OR($P790=TRUE(),$P790="TRUE"),1,0))</f>
        <v/>
      </c>
      <c r="AL790">
        <f>IF($C790="","",IF(AND($V790="Yes",SUMPRODUCT((LEN(Settings!$F$6:$F$13)&gt;0)*ISNUMBER(SEARCH(Settings!$F$6:$F$13,$O790)))=0),1,0))</f>
        <v/>
      </c>
      <c r="AM790">
        <f>IF($AI790=1,IFERROR(IF(VALUE($C790)&lt;100000000,VALUE($C790),1000000000),IFERROR(IF(VALUE(MID($C790,2,20))&lt;100000000,VALUE(MID($C790,2,20)),1000000000),1000000000))+ROW()/100000,"")</f>
        <v/>
      </c>
    </row>
    <row r="791">
      <c r="E791" s="14" t="n"/>
      <c r="M791" s="8">
        <f>IF($C791="","",L791*T791/100)</f>
        <v/>
      </c>
      <c r="S791" s="8" t="n"/>
      <c r="T791" s="8" t="n"/>
      <c r="W791">
        <f>IF($C791="","",IF($AL791=1,0,IF($AK791=1,Settings!$C$6,Settings!$C$7))*100)</f>
        <v/>
      </c>
      <c r="X791" s="8">
        <f>IF($C791="","",T791*W791/100)</f>
        <v/>
      </c>
      <c r="Y791" s="8">
        <f>IF($C791="","",T791-X791)</f>
        <v/>
      </c>
      <c r="Z791" s="8">
        <f>IF($C791="","",Y791-M791)</f>
        <v/>
      </c>
      <c r="AD791" s="8" t="n"/>
      <c r="AG791" s="14" t="n"/>
      <c r="AI791">
        <f>IF($C791="","",IF(COUNTIF($C$2:$C791,$C791)=1,1,0))</f>
        <v/>
      </c>
      <c r="AJ791">
        <f>IF($AI791=1,SUMPRODUCT(--($AM$2:$AM$7001&lt;$AM791))+1,"")</f>
        <v/>
      </c>
      <c r="AK791">
        <f>IF($C791="","",IF(OR($P791=TRUE(),$P791="TRUE"),1,0))</f>
        <v/>
      </c>
      <c r="AL791">
        <f>IF($C791="","",IF(AND($V791="Yes",SUMPRODUCT((LEN(Settings!$F$6:$F$13)&gt;0)*ISNUMBER(SEARCH(Settings!$F$6:$F$13,$O791)))=0),1,0))</f>
        <v/>
      </c>
      <c r="AM791">
        <f>IF($AI791=1,IFERROR(IF(VALUE($C791)&lt;100000000,VALUE($C791),1000000000),IFERROR(IF(VALUE(MID($C791,2,20))&lt;100000000,VALUE(MID($C791,2,20)),1000000000),1000000000))+ROW()/100000,"")</f>
        <v/>
      </c>
    </row>
    <row r="792">
      <c r="E792" s="14" t="n"/>
      <c r="M792" s="8">
        <f>IF($C792="","",L792*T792/100)</f>
        <v/>
      </c>
      <c r="S792" s="8" t="n"/>
      <c r="T792" s="8" t="n"/>
      <c r="W792">
        <f>IF($C792="","",IF($AL792=1,0,IF($AK792=1,Settings!$C$6,Settings!$C$7))*100)</f>
        <v/>
      </c>
      <c r="X792" s="8">
        <f>IF($C792="","",T792*W792/100)</f>
        <v/>
      </c>
      <c r="Y792" s="8">
        <f>IF($C792="","",T792-X792)</f>
        <v/>
      </c>
      <c r="Z792" s="8">
        <f>IF($C792="","",Y792-M792)</f>
        <v/>
      </c>
      <c r="AD792" s="8" t="n"/>
      <c r="AG792" s="14" t="n"/>
      <c r="AI792">
        <f>IF($C792="","",IF(COUNTIF($C$2:$C792,$C792)=1,1,0))</f>
        <v/>
      </c>
      <c r="AJ792">
        <f>IF($AI792=1,SUMPRODUCT(--($AM$2:$AM$7001&lt;$AM792))+1,"")</f>
        <v/>
      </c>
      <c r="AK792">
        <f>IF($C792="","",IF(OR($P792=TRUE(),$P792="TRUE"),1,0))</f>
        <v/>
      </c>
      <c r="AL792">
        <f>IF($C792="","",IF(AND($V792="Yes",SUMPRODUCT((LEN(Settings!$F$6:$F$13)&gt;0)*ISNUMBER(SEARCH(Settings!$F$6:$F$13,$O792)))=0),1,0))</f>
        <v/>
      </c>
      <c r="AM792">
        <f>IF($AI792=1,IFERROR(IF(VALUE($C792)&lt;100000000,VALUE($C792),1000000000),IFERROR(IF(VALUE(MID($C792,2,20))&lt;100000000,VALUE(MID($C792,2,20)),1000000000),1000000000))+ROW()/100000,"")</f>
        <v/>
      </c>
    </row>
    <row r="793">
      <c r="E793" s="14" t="n"/>
      <c r="M793" s="8">
        <f>IF($C793="","",L793*T793/100)</f>
        <v/>
      </c>
      <c r="S793" s="8" t="n"/>
      <c r="T793" s="8" t="n"/>
      <c r="W793">
        <f>IF($C793="","",IF($AL793=1,0,IF($AK793=1,Settings!$C$6,Settings!$C$7))*100)</f>
        <v/>
      </c>
      <c r="X793" s="8">
        <f>IF($C793="","",T793*W793/100)</f>
        <v/>
      </c>
      <c r="Y793" s="8">
        <f>IF($C793="","",T793-X793)</f>
        <v/>
      </c>
      <c r="Z793" s="8">
        <f>IF($C793="","",Y793-M793)</f>
        <v/>
      </c>
      <c r="AD793" s="8" t="n"/>
      <c r="AG793" s="14" t="n"/>
      <c r="AI793">
        <f>IF($C793="","",IF(COUNTIF($C$2:$C793,$C793)=1,1,0))</f>
        <v/>
      </c>
      <c r="AJ793">
        <f>IF($AI793=1,SUMPRODUCT(--($AM$2:$AM$7001&lt;$AM793))+1,"")</f>
        <v/>
      </c>
      <c r="AK793">
        <f>IF($C793="","",IF(OR($P793=TRUE(),$P793="TRUE"),1,0))</f>
        <v/>
      </c>
      <c r="AL793">
        <f>IF($C793="","",IF(AND($V793="Yes",SUMPRODUCT((LEN(Settings!$F$6:$F$13)&gt;0)*ISNUMBER(SEARCH(Settings!$F$6:$F$13,$O793)))=0),1,0))</f>
        <v/>
      </c>
      <c r="AM793">
        <f>IF($AI793=1,IFERROR(IF(VALUE($C793)&lt;100000000,VALUE($C793),1000000000),IFERROR(IF(VALUE(MID($C793,2,20))&lt;100000000,VALUE(MID($C793,2,20)),1000000000),1000000000))+ROW()/100000,"")</f>
        <v/>
      </c>
    </row>
    <row r="794">
      <c r="E794" s="14" t="n"/>
      <c r="M794" s="8">
        <f>IF($C794="","",L794*T794/100)</f>
        <v/>
      </c>
      <c r="S794" s="8" t="n"/>
      <c r="T794" s="8" t="n"/>
      <c r="W794">
        <f>IF($C794="","",IF($AL794=1,0,IF($AK794=1,Settings!$C$6,Settings!$C$7))*100)</f>
        <v/>
      </c>
      <c r="X794" s="8">
        <f>IF($C794="","",T794*W794/100)</f>
        <v/>
      </c>
      <c r="Y794" s="8">
        <f>IF($C794="","",T794-X794)</f>
        <v/>
      </c>
      <c r="Z794" s="8">
        <f>IF($C794="","",Y794-M794)</f>
        <v/>
      </c>
      <c r="AD794" s="8" t="n"/>
      <c r="AG794" s="14" t="n"/>
      <c r="AI794">
        <f>IF($C794="","",IF(COUNTIF($C$2:$C794,$C794)=1,1,0))</f>
        <v/>
      </c>
      <c r="AJ794">
        <f>IF($AI794=1,SUMPRODUCT(--($AM$2:$AM$7001&lt;$AM794))+1,"")</f>
        <v/>
      </c>
      <c r="AK794">
        <f>IF($C794="","",IF(OR($P794=TRUE(),$P794="TRUE"),1,0))</f>
        <v/>
      </c>
      <c r="AL794">
        <f>IF($C794="","",IF(AND($V794="Yes",SUMPRODUCT((LEN(Settings!$F$6:$F$13)&gt;0)*ISNUMBER(SEARCH(Settings!$F$6:$F$13,$O794)))=0),1,0))</f>
        <v/>
      </c>
      <c r="AM794">
        <f>IF($AI794=1,IFERROR(IF(VALUE($C794)&lt;100000000,VALUE($C794),1000000000),IFERROR(IF(VALUE(MID($C794,2,20))&lt;100000000,VALUE(MID($C794,2,20)),1000000000),1000000000))+ROW()/100000,"")</f>
        <v/>
      </c>
    </row>
    <row r="795">
      <c r="E795" s="14" t="n"/>
      <c r="M795" s="8">
        <f>IF($C795="","",L795*T795/100)</f>
        <v/>
      </c>
      <c r="S795" s="8" t="n"/>
      <c r="T795" s="8" t="n"/>
      <c r="W795">
        <f>IF($C795="","",IF($AL795=1,0,IF($AK795=1,Settings!$C$6,Settings!$C$7))*100)</f>
        <v/>
      </c>
      <c r="X795" s="8">
        <f>IF($C795="","",T795*W795/100)</f>
        <v/>
      </c>
      <c r="Y795" s="8">
        <f>IF($C795="","",T795-X795)</f>
        <v/>
      </c>
      <c r="Z795" s="8">
        <f>IF($C795="","",Y795-M795)</f>
        <v/>
      </c>
      <c r="AD795" s="8" t="n"/>
      <c r="AG795" s="14" t="n"/>
      <c r="AI795">
        <f>IF($C795="","",IF(COUNTIF($C$2:$C795,$C795)=1,1,0))</f>
        <v/>
      </c>
      <c r="AJ795">
        <f>IF($AI795=1,SUMPRODUCT(--($AM$2:$AM$7001&lt;$AM795))+1,"")</f>
        <v/>
      </c>
      <c r="AK795">
        <f>IF($C795="","",IF(OR($P795=TRUE(),$P795="TRUE"),1,0))</f>
        <v/>
      </c>
      <c r="AL795">
        <f>IF($C795="","",IF(AND($V795="Yes",SUMPRODUCT((LEN(Settings!$F$6:$F$13)&gt;0)*ISNUMBER(SEARCH(Settings!$F$6:$F$13,$O795)))=0),1,0))</f>
        <v/>
      </c>
      <c r="AM795">
        <f>IF($AI795=1,IFERROR(IF(VALUE($C795)&lt;100000000,VALUE($C795),1000000000),IFERROR(IF(VALUE(MID($C795,2,20))&lt;100000000,VALUE(MID($C795,2,20)),1000000000),1000000000))+ROW()/100000,"")</f>
        <v/>
      </c>
    </row>
    <row r="796">
      <c r="E796" s="14" t="n"/>
      <c r="M796" s="8">
        <f>IF($C796="","",L796*T796/100)</f>
        <v/>
      </c>
      <c r="S796" s="8" t="n"/>
      <c r="T796" s="8" t="n"/>
      <c r="W796">
        <f>IF($C796="","",IF($AL796=1,0,IF($AK796=1,Settings!$C$6,Settings!$C$7))*100)</f>
        <v/>
      </c>
      <c r="X796" s="8">
        <f>IF($C796="","",T796*W796/100)</f>
        <v/>
      </c>
      <c r="Y796" s="8">
        <f>IF($C796="","",T796-X796)</f>
        <v/>
      </c>
      <c r="Z796" s="8">
        <f>IF($C796="","",Y796-M796)</f>
        <v/>
      </c>
      <c r="AD796" s="8" t="n"/>
      <c r="AG796" s="14" t="n"/>
      <c r="AI796">
        <f>IF($C796="","",IF(COUNTIF($C$2:$C796,$C796)=1,1,0))</f>
        <v/>
      </c>
      <c r="AJ796">
        <f>IF($AI796=1,SUMPRODUCT(--($AM$2:$AM$7001&lt;$AM796))+1,"")</f>
        <v/>
      </c>
      <c r="AK796">
        <f>IF($C796="","",IF(OR($P796=TRUE(),$P796="TRUE"),1,0))</f>
        <v/>
      </c>
      <c r="AL796">
        <f>IF($C796="","",IF(AND($V796="Yes",SUMPRODUCT((LEN(Settings!$F$6:$F$13)&gt;0)*ISNUMBER(SEARCH(Settings!$F$6:$F$13,$O796)))=0),1,0))</f>
        <v/>
      </c>
      <c r="AM796">
        <f>IF($AI796=1,IFERROR(IF(VALUE($C796)&lt;100000000,VALUE($C796),1000000000),IFERROR(IF(VALUE(MID($C796,2,20))&lt;100000000,VALUE(MID($C796,2,20)),1000000000),1000000000))+ROW()/100000,"")</f>
        <v/>
      </c>
    </row>
    <row r="797">
      <c r="E797" s="14" t="n"/>
      <c r="M797" s="8">
        <f>IF($C797="","",L797*T797/100)</f>
        <v/>
      </c>
      <c r="S797" s="8" t="n"/>
      <c r="T797" s="8" t="n"/>
      <c r="W797">
        <f>IF($C797="","",IF($AL797=1,0,IF($AK797=1,Settings!$C$6,Settings!$C$7))*100)</f>
        <v/>
      </c>
      <c r="X797" s="8">
        <f>IF($C797="","",T797*W797/100)</f>
        <v/>
      </c>
      <c r="Y797" s="8">
        <f>IF($C797="","",T797-X797)</f>
        <v/>
      </c>
      <c r="Z797" s="8">
        <f>IF($C797="","",Y797-M797)</f>
        <v/>
      </c>
      <c r="AD797" s="8" t="n"/>
      <c r="AG797" s="14" t="n"/>
      <c r="AI797">
        <f>IF($C797="","",IF(COUNTIF($C$2:$C797,$C797)=1,1,0))</f>
        <v/>
      </c>
      <c r="AJ797">
        <f>IF($AI797=1,SUMPRODUCT(--($AM$2:$AM$7001&lt;$AM797))+1,"")</f>
        <v/>
      </c>
      <c r="AK797">
        <f>IF($C797="","",IF(OR($P797=TRUE(),$P797="TRUE"),1,0))</f>
        <v/>
      </c>
      <c r="AL797">
        <f>IF($C797="","",IF(AND($V797="Yes",SUMPRODUCT((LEN(Settings!$F$6:$F$13)&gt;0)*ISNUMBER(SEARCH(Settings!$F$6:$F$13,$O797)))=0),1,0))</f>
        <v/>
      </c>
      <c r="AM797">
        <f>IF($AI797=1,IFERROR(IF(VALUE($C797)&lt;100000000,VALUE($C797),1000000000),IFERROR(IF(VALUE(MID($C797,2,20))&lt;100000000,VALUE(MID($C797,2,20)),1000000000),1000000000))+ROW()/100000,"")</f>
        <v/>
      </c>
    </row>
    <row r="798">
      <c r="E798" s="14" t="n"/>
      <c r="M798" s="8">
        <f>IF($C798="","",L798*T798/100)</f>
        <v/>
      </c>
      <c r="S798" s="8" t="n"/>
      <c r="T798" s="8" t="n"/>
      <c r="W798">
        <f>IF($C798="","",IF($AL798=1,0,IF($AK798=1,Settings!$C$6,Settings!$C$7))*100)</f>
        <v/>
      </c>
      <c r="X798" s="8">
        <f>IF($C798="","",T798*W798/100)</f>
        <v/>
      </c>
      <c r="Y798" s="8">
        <f>IF($C798="","",T798-X798)</f>
        <v/>
      </c>
      <c r="Z798" s="8">
        <f>IF($C798="","",Y798-M798)</f>
        <v/>
      </c>
      <c r="AD798" s="8" t="n"/>
      <c r="AG798" s="14" t="n"/>
      <c r="AI798">
        <f>IF($C798="","",IF(COUNTIF($C$2:$C798,$C798)=1,1,0))</f>
        <v/>
      </c>
      <c r="AJ798">
        <f>IF($AI798=1,SUMPRODUCT(--($AM$2:$AM$7001&lt;$AM798))+1,"")</f>
        <v/>
      </c>
      <c r="AK798">
        <f>IF($C798="","",IF(OR($P798=TRUE(),$P798="TRUE"),1,0))</f>
        <v/>
      </c>
      <c r="AL798">
        <f>IF($C798="","",IF(AND($V798="Yes",SUMPRODUCT((LEN(Settings!$F$6:$F$13)&gt;0)*ISNUMBER(SEARCH(Settings!$F$6:$F$13,$O798)))=0),1,0))</f>
        <v/>
      </c>
      <c r="AM798">
        <f>IF($AI798=1,IFERROR(IF(VALUE($C798)&lt;100000000,VALUE($C798),1000000000),IFERROR(IF(VALUE(MID($C798,2,20))&lt;100000000,VALUE(MID($C798,2,20)),1000000000),1000000000))+ROW()/100000,"")</f>
        <v/>
      </c>
    </row>
    <row r="799">
      <c r="E799" s="14" t="n"/>
      <c r="M799" s="8">
        <f>IF($C799="","",L799*T799/100)</f>
        <v/>
      </c>
      <c r="S799" s="8" t="n"/>
      <c r="T799" s="8" t="n"/>
      <c r="W799">
        <f>IF($C799="","",IF($AL799=1,0,IF($AK799=1,Settings!$C$6,Settings!$C$7))*100)</f>
        <v/>
      </c>
      <c r="X799" s="8">
        <f>IF($C799="","",T799*W799/100)</f>
        <v/>
      </c>
      <c r="Y799" s="8">
        <f>IF($C799="","",T799-X799)</f>
        <v/>
      </c>
      <c r="Z799" s="8">
        <f>IF($C799="","",Y799-M799)</f>
        <v/>
      </c>
      <c r="AD799" s="8" t="n"/>
      <c r="AG799" s="14" t="n"/>
      <c r="AI799">
        <f>IF($C799="","",IF(COUNTIF($C$2:$C799,$C799)=1,1,0))</f>
        <v/>
      </c>
      <c r="AJ799">
        <f>IF($AI799=1,SUMPRODUCT(--($AM$2:$AM$7001&lt;$AM799))+1,"")</f>
        <v/>
      </c>
      <c r="AK799">
        <f>IF($C799="","",IF(OR($P799=TRUE(),$P799="TRUE"),1,0))</f>
        <v/>
      </c>
      <c r="AL799">
        <f>IF($C799="","",IF(AND($V799="Yes",SUMPRODUCT((LEN(Settings!$F$6:$F$13)&gt;0)*ISNUMBER(SEARCH(Settings!$F$6:$F$13,$O799)))=0),1,0))</f>
        <v/>
      </c>
      <c r="AM799">
        <f>IF($AI799=1,IFERROR(IF(VALUE($C799)&lt;100000000,VALUE($C799),1000000000),IFERROR(IF(VALUE(MID($C799,2,20))&lt;100000000,VALUE(MID($C799,2,20)),1000000000),1000000000))+ROW()/100000,"")</f>
        <v/>
      </c>
    </row>
    <row r="800">
      <c r="E800" s="14" t="n"/>
      <c r="M800" s="8">
        <f>IF($C800="","",L800*T800/100)</f>
        <v/>
      </c>
      <c r="S800" s="8" t="n"/>
      <c r="T800" s="8" t="n"/>
      <c r="W800">
        <f>IF($C800="","",IF($AL800=1,0,IF($AK800=1,Settings!$C$6,Settings!$C$7))*100)</f>
        <v/>
      </c>
      <c r="X800" s="8">
        <f>IF($C800="","",T800*W800/100)</f>
        <v/>
      </c>
      <c r="Y800" s="8">
        <f>IF($C800="","",T800-X800)</f>
        <v/>
      </c>
      <c r="Z800" s="8">
        <f>IF($C800="","",Y800-M800)</f>
        <v/>
      </c>
      <c r="AD800" s="8" t="n"/>
      <c r="AG800" s="14" t="n"/>
      <c r="AI800">
        <f>IF($C800="","",IF(COUNTIF($C$2:$C800,$C800)=1,1,0))</f>
        <v/>
      </c>
      <c r="AJ800">
        <f>IF($AI800=1,SUMPRODUCT(--($AM$2:$AM$7001&lt;$AM800))+1,"")</f>
        <v/>
      </c>
      <c r="AK800">
        <f>IF($C800="","",IF(OR($P800=TRUE(),$P800="TRUE"),1,0))</f>
        <v/>
      </c>
      <c r="AL800">
        <f>IF($C800="","",IF(AND($V800="Yes",SUMPRODUCT((LEN(Settings!$F$6:$F$13)&gt;0)*ISNUMBER(SEARCH(Settings!$F$6:$F$13,$O800)))=0),1,0))</f>
        <v/>
      </c>
      <c r="AM800">
        <f>IF($AI800=1,IFERROR(IF(VALUE($C800)&lt;100000000,VALUE($C800),1000000000),IFERROR(IF(VALUE(MID($C800,2,20))&lt;100000000,VALUE(MID($C800,2,20)),1000000000),1000000000))+ROW()/100000,"")</f>
        <v/>
      </c>
    </row>
    <row r="801">
      <c r="E801" s="14" t="n"/>
      <c r="M801" s="8">
        <f>IF($C801="","",L801*T801/100)</f>
        <v/>
      </c>
      <c r="S801" s="8" t="n"/>
      <c r="T801" s="8" t="n"/>
      <c r="W801">
        <f>IF($C801="","",IF($AL801=1,0,IF($AK801=1,Settings!$C$6,Settings!$C$7))*100)</f>
        <v/>
      </c>
      <c r="X801" s="8">
        <f>IF($C801="","",T801*W801/100)</f>
        <v/>
      </c>
      <c r="Y801" s="8">
        <f>IF($C801="","",T801-X801)</f>
        <v/>
      </c>
      <c r="Z801" s="8">
        <f>IF($C801="","",Y801-M801)</f>
        <v/>
      </c>
      <c r="AD801" s="8" t="n"/>
      <c r="AG801" s="14" t="n"/>
      <c r="AI801">
        <f>IF($C801="","",IF(COUNTIF($C$2:$C801,$C801)=1,1,0))</f>
        <v/>
      </c>
      <c r="AJ801">
        <f>IF($AI801=1,SUMPRODUCT(--($AM$2:$AM$7001&lt;$AM801))+1,"")</f>
        <v/>
      </c>
      <c r="AK801">
        <f>IF($C801="","",IF(OR($P801=TRUE(),$P801="TRUE"),1,0))</f>
        <v/>
      </c>
      <c r="AL801">
        <f>IF($C801="","",IF(AND($V801="Yes",SUMPRODUCT((LEN(Settings!$F$6:$F$13)&gt;0)*ISNUMBER(SEARCH(Settings!$F$6:$F$13,$O801)))=0),1,0))</f>
        <v/>
      </c>
      <c r="AM801">
        <f>IF($AI801=1,IFERROR(IF(VALUE($C801)&lt;100000000,VALUE($C801),1000000000),IFERROR(IF(VALUE(MID($C801,2,20))&lt;100000000,VALUE(MID($C801,2,20)),1000000000),1000000000))+ROW()/100000,"")</f>
        <v/>
      </c>
    </row>
    <row r="802">
      <c r="E802" s="14" t="n"/>
      <c r="M802" s="8">
        <f>IF($C802="","",L802*T802/100)</f>
        <v/>
      </c>
      <c r="S802" s="8" t="n"/>
      <c r="T802" s="8" t="n"/>
      <c r="W802">
        <f>IF($C802="","",IF($AL802=1,0,IF($AK802=1,Settings!$C$6,Settings!$C$7))*100)</f>
        <v/>
      </c>
      <c r="X802" s="8">
        <f>IF($C802="","",T802*W802/100)</f>
        <v/>
      </c>
      <c r="Y802" s="8">
        <f>IF($C802="","",T802-X802)</f>
        <v/>
      </c>
      <c r="Z802" s="8">
        <f>IF($C802="","",Y802-M802)</f>
        <v/>
      </c>
      <c r="AD802" s="8" t="n"/>
      <c r="AG802" s="14" t="n"/>
      <c r="AI802">
        <f>IF($C802="","",IF(COUNTIF($C$2:$C802,$C802)=1,1,0))</f>
        <v/>
      </c>
      <c r="AJ802">
        <f>IF($AI802=1,SUMPRODUCT(--($AM$2:$AM$7001&lt;$AM802))+1,"")</f>
        <v/>
      </c>
      <c r="AK802">
        <f>IF($C802="","",IF(OR($P802=TRUE(),$P802="TRUE"),1,0))</f>
        <v/>
      </c>
      <c r="AL802">
        <f>IF($C802="","",IF(AND($V802="Yes",SUMPRODUCT((LEN(Settings!$F$6:$F$13)&gt;0)*ISNUMBER(SEARCH(Settings!$F$6:$F$13,$O802)))=0),1,0))</f>
        <v/>
      </c>
      <c r="AM802">
        <f>IF($AI802=1,IFERROR(IF(VALUE($C802)&lt;100000000,VALUE($C802),1000000000),IFERROR(IF(VALUE(MID($C802,2,20))&lt;100000000,VALUE(MID($C802,2,20)),1000000000),1000000000))+ROW()/100000,"")</f>
        <v/>
      </c>
    </row>
    <row r="803">
      <c r="E803" s="14" t="n"/>
      <c r="M803" s="8">
        <f>IF($C803="","",L803*T803/100)</f>
        <v/>
      </c>
      <c r="S803" s="8" t="n"/>
      <c r="T803" s="8" t="n"/>
      <c r="W803">
        <f>IF($C803="","",IF($AL803=1,0,IF($AK803=1,Settings!$C$6,Settings!$C$7))*100)</f>
        <v/>
      </c>
      <c r="X803" s="8">
        <f>IF($C803="","",T803*W803/100)</f>
        <v/>
      </c>
      <c r="Y803" s="8">
        <f>IF($C803="","",T803-X803)</f>
        <v/>
      </c>
      <c r="Z803" s="8">
        <f>IF($C803="","",Y803-M803)</f>
        <v/>
      </c>
      <c r="AD803" s="8" t="n"/>
      <c r="AG803" s="14" t="n"/>
      <c r="AI803">
        <f>IF($C803="","",IF(COUNTIF($C$2:$C803,$C803)=1,1,0))</f>
        <v/>
      </c>
      <c r="AJ803">
        <f>IF($AI803=1,SUMPRODUCT(--($AM$2:$AM$7001&lt;$AM803))+1,"")</f>
        <v/>
      </c>
      <c r="AK803">
        <f>IF($C803="","",IF(OR($P803=TRUE(),$P803="TRUE"),1,0))</f>
        <v/>
      </c>
      <c r="AL803">
        <f>IF($C803="","",IF(AND($V803="Yes",SUMPRODUCT((LEN(Settings!$F$6:$F$13)&gt;0)*ISNUMBER(SEARCH(Settings!$F$6:$F$13,$O803)))=0),1,0))</f>
        <v/>
      </c>
      <c r="AM803">
        <f>IF($AI803=1,IFERROR(IF(VALUE($C803)&lt;100000000,VALUE($C803),1000000000),IFERROR(IF(VALUE(MID($C803,2,20))&lt;100000000,VALUE(MID($C803,2,20)),1000000000),1000000000))+ROW()/100000,"")</f>
        <v/>
      </c>
    </row>
    <row r="804">
      <c r="E804" s="14" t="n"/>
      <c r="M804" s="8">
        <f>IF($C804="","",L804*T804/100)</f>
        <v/>
      </c>
      <c r="S804" s="8" t="n"/>
      <c r="T804" s="8" t="n"/>
      <c r="W804">
        <f>IF($C804="","",IF($AL804=1,0,IF($AK804=1,Settings!$C$6,Settings!$C$7))*100)</f>
        <v/>
      </c>
      <c r="X804" s="8">
        <f>IF($C804="","",T804*W804/100)</f>
        <v/>
      </c>
      <c r="Y804" s="8">
        <f>IF($C804="","",T804-X804)</f>
        <v/>
      </c>
      <c r="Z804" s="8">
        <f>IF($C804="","",Y804-M804)</f>
        <v/>
      </c>
      <c r="AD804" s="8" t="n"/>
      <c r="AG804" s="14" t="n"/>
      <c r="AI804">
        <f>IF($C804="","",IF(COUNTIF($C$2:$C804,$C804)=1,1,0))</f>
        <v/>
      </c>
      <c r="AJ804">
        <f>IF($AI804=1,SUMPRODUCT(--($AM$2:$AM$7001&lt;$AM804))+1,"")</f>
        <v/>
      </c>
      <c r="AK804">
        <f>IF($C804="","",IF(OR($P804=TRUE(),$P804="TRUE"),1,0))</f>
        <v/>
      </c>
      <c r="AL804">
        <f>IF($C804="","",IF(AND($V804="Yes",SUMPRODUCT((LEN(Settings!$F$6:$F$13)&gt;0)*ISNUMBER(SEARCH(Settings!$F$6:$F$13,$O804)))=0),1,0))</f>
        <v/>
      </c>
      <c r="AM804">
        <f>IF($AI804=1,IFERROR(IF(VALUE($C804)&lt;100000000,VALUE($C804),1000000000),IFERROR(IF(VALUE(MID($C804,2,20))&lt;100000000,VALUE(MID($C804,2,20)),1000000000),1000000000))+ROW()/100000,"")</f>
        <v/>
      </c>
    </row>
    <row r="805">
      <c r="E805" s="14" t="n"/>
      <c r="M805" s="8">
        <f>IF($C805="","",L805*T805/100)</f>
        <v/>
      </c>
      <c r="S805" s="8" t="n"/>
      <c r="T805" s="8" t="n"/>
      <c r="W805">
        <f>IF($C805="","",IF($AL805=1,0,IF($AK805=1,Settings!$C$6,Settings!$C$7))*100)</f>
        <v/>
      </c>
      <c r="X805" s="8">
        <f>IF($C805="","",T805*W805/100)</f>
        <v/>
      </c>
      <c r="Y805" s="8">
        <f>IF($C805="","",T805-X805)</f>
        <v/>
      </c>
      <c r="Z805" s="8">
        <f>IF($C805="","",Y805-M805)</f>
        <v/>
      </c>
      <c r="AD805" s="8" t="n"/>
      <c r="AG805" s="14" t="n"/>
      <c r="AI805">
        <f>IF($C805="","",IF(COUNTIF($C$2:$C805,$C805)=1,1,0))</f>
        <v/>
      </c>
      <c r="AJ805">
        <f>IF($AI805=1,SUMPRODUCT(--($AM$2:$AM$7001&lt;$AM805))+1,"")</f>
        <v/>
      </c>
      <c r="AK805">
        <f>IF($C805="","",IF(OR($P805=TRUE(),$P805="TRUE"),1,0))</f>
        <v/>
      </c>
      <c r="AL805">
        <f>IF($C805="","",IF(AND($V805="Yes",SUMPRODUCT((LEN(Settings!$F$6:$F$13)&gt;0)*ISNUMBER(SEARCH(Settings!$F$6:$F$13,$O805)))=0),1,0))</f>
        <v/>
      </c>
      <c r="AM805">
        <f>IF($AI805=1,IFERROR(IF(VALUE($C805)&lt;100000000,VALUE($C805),1000000000),IFERROR(IF(VALUE(MID($C805,2,20))&lt;100000000,VALUE(MID($C805,2,20)),1000000000),1000000000))+ROW()/100000,"")</f>
        <v/>
      </c>
    </row>
    <row r="806">
      <c r="E806" s="14" t="n"/>
      <c r="M806" s="8">
        <f>IF($C806="","",L806*T806/100)</f>
        <v/>
      </c>
      <c r="S806" s="8" t="n"/>
      <c r="T806" s="8" t="n"/>
      <c r="W806">
        <f>IF($C806="","",IF($AL806=1,0,IF($AK806=1,Settings!$C$6,Settings!$C$7))*100)</f>
        <v/>
      </c>
      <c r="X806" s="8">
        <f>IF($C806="","",T806*W806/100)</f>
        <v/>
      </c>
      <c r="Y806" s="8">
        <f>IF($C806="","",T806-X806)</f>
        <v/>
      </c>
      <c r="Z806" s="8">
        <f>IF($C806="","",Y806-M806)</f>
        <v/>
      </c>
      <c r="AD806" s="8" t="n"/>
      <c r="AG806" s="14" t="n"/>
      <c r="AI806">
        <f>IF($C806="","",IF(COUNTIF($C$2:$C806,$C806)=1,1,0))</f>
        <v/>
      </c>
      <c r="AJ806">
        <f>IF($AI806=1,SUMPRODUCT(--($AM$2:$AM$7001&lt;$AM806))+1,"")</f>
        <v/>
      </c>
      <c r="AK806">
        <f>IF($C806="","",IF(OR($P806=TRUE(),$P806="TRUE"),1,0))</f>
        <v/>
      </c>
      <c r="AL806">
        <f>IF($C806="","",IF(AND($V806="Yes",SUMPRODUCT((LEN(Settings!$F$6:$F$13)&gt;0)*ISNUMBER(SEARCH(Settings!$F$6:$F$13,$O806)))=0),1,0))</f>
        <v/>
      </c>
      <c r="AM806">
        <f>IF($AI806=1,IFERROR(IF(VALUE($C806)&lt;100000000,VALUE($C806),1000000000),IFERROR(IF(VALUE(MID($C806,2,20))&lt;100000000,VALUE(MID($C806,2,20)),1000000000),1000000000))+ROW()/100000,"")</f>
        <v/>
      </c>
    </row>
    <row r="807">
      <c r="E807" s="14" t="n"/>
      <c r="M807" s="8">
        <f>IF($C807="","",L807*T807/100)</f>
        <v/>
      </c>
      <c r="S807" s="8" t="n"/>
      <c r="T807" s="8" t="n"/>
      <c r="W807">
        <f>IF($C807="","",IF($AL807=1,0,IF($AK807=1,Settings!$C$6,Settings!$C$7))*100)</f>
        <v/>
      </c>
      <c r="X807" s="8">
        <f>IF($C807="","",T807*W807/100)</f>
        <v/>
      </c>
      <c r="Y807" s="8">
        <f>IF($C807="","",T807-X807)</f>
        <v/>
      </c>
      <c r="Z807" s="8">
        <f>IF($C807="","",Y807-M807)</f>
        <v/>
      </c>
      <c r="AD807" s="8" t="n"/>
      <c r="AG807" s="14" t="n"/>
      <c r="AI807">
        <f>IF($C807="","",IF(COUNTIF($C$2:$C807,$C807)=1,1,0))</f>
        <v/>
      </c>
      <c r="AJ807">
        <f>IF($AI807=1,SUMPRODUCT(--($AM$2:$AM$7001&lt;$AM807))+1,"")</f>
        <v/>
      </c>
      <c r="AK807">
        <f>IF($C807="","",IF(OR($P807=TRUE(),$P807="TRUE"),1,0))</f>
        <v/>
      </c>
      <c r="AL807">
        <f>IF($C807="","",IF(AND($V807="Yes",SUMPRODUCT((LEN(Settings!$F$6:$F$13)&gt;0)*ISNUMBER(SEARCH(Settings!$F$6:$F$13,$O807)))=0),1,0))</f>
        <v/>
      </c>
      <c r="AM807">
        <f>IF($AI807=1,IFERROR(IF(VALUE($C807)&lt;100000000,VALUE($C807),1000000000),IFERROR(IF(VALUE(MID($C807,2,20))&lt;100000000,VALUE(MID($C807,2,20)),1000000000),1000000000))+ROW()/100000,"")</f>
        <v/>
      </c>
    </row>
    <row r="808">
      <c r="E808" s="14" t="n"/>
      <c r="M808" s="8">
        <f>IF($C808="","",L808*T808/100)</f>
        <v/>
      </c>
      <c r="S808" s="8" t="n"/>
      <c r="T808" s="8" t="n"/>
      <c r="W808">
        <f>IF($C808="","",IF($AL808=1,0,IF($AK808=1,Settings!$C$6,Settings!$C$7))*100)</f>
        <v/>
      </c>
      <c r="X808" s="8">
        <f>IF($C808="","",T808*W808/100)</f>
        <v/>
      </c>
      <c r="Y808" s="8">
        <f>IF($C808="","",T808-X808)</f>
        <v/>
      </c>
      <c r="Z808" s="8">
        <f>IF($C808="","",Y808-M808)</f>
        <v/>
      </c>
      <c r="AD808" s="8" t="n"/>
      <c r="AG808" s="14" t="n"/>
      <c r="AI808">
        <f>IF($C808="","",IF(COUNTIF($C$2:$C808,$C808)=1,1,0))</f>
        <v/>
      </c>
      <c r="AJ808">
        <f>IF($AI808=1,SUMPRODUCT(--($AM$2:$AM$7001&lt;$AM808))+1,"")</f>
        <v/>
      </c>
      <c r="AK808">
        <f>IF($C808="","",IF(OR($P808=TRUE(),$P808="TRUE"),1,0))</f>
        <v/>
      </c>
      <c r="AL808">
        <f>IF($C808="","",IF(AND($V808="Yes",SUMPRODUCT((LEN(Settings!$F$6:$F$13)&gt;0)*ISNUMBER(SEARCH(Settings!$F$6:$F$13,$O808)))=0),1,0))</f>
        <v/>
      </c>
      <c r="AM808">
        <f>IF($AI808=1,IFERROR(IF(VALUE($C808)&lt;100000000,VALUE($C808),1000000000),IFERROR(IF(VALUE(MID($C808,2,20))&lt;100000000,VALUE(MID($C808,2,20)),1000000000),1000000000))+ROW()/100000,"")</f>
        <v/>
      </c>
    </row>
    <row r="809">
      <c r="E809" s="14" t="n"/>
      <c r="M809" s="8">
        <f>IF($C809="","",L809*T809/100)</f>
        <v/>
      </c>
      <c r="S809" s="8" t="n"/>
      <c r="T809" s="8" t="n"/>
      <c r="W809">
        <f>IF($C809="","",IF($AL809=1,0,IF($AK809=1,Settings!$C$6,Settings!$C$7))*100)</f>
        <v/>
      </c>
      <c r="X809" s="8">
        <f>IF($C809="","",T809*W809/100)</f>
        <v/>
      </c>
      <c r="Y809" s="8">
        <f>IF($C809="","",T809-X809)</f>
        <v/>
      </c>
      <c r="Z809" s="8">
        <f>IF($C809="","",Y809-M809)</f>
        <v/>
      </c>
      <c r="AD809" s="8" t="n"/>
      <c r="AG809" s="14" t="n"/>
      <c r="AI809">
        <f>IF($C809="","",IF(COUNTIF($C$2:$C809,$C809)=1,1,0))</f>
        <v/>
      </c>
      <c r="AJ809">
        <f>IF($AI809=1,SUMPRODUCT(--($AM$2:$AM$7001&lt;$AM809))+1,"")</f>
        <v/>
      </c>
      <c r="AK809">
        <f>IF($C809="","",IF(OR($P809=TRUE(),$P809="TRUE"),1,0))</f>
        <v/>
      </c>
      <c r="AL809">
        <f>IF($C809="","",IF(AND($V809="Yes",SUMPRODUCT((LEN(Settings!$F$6:$F$13)&gt;0)*ISNUMBER(SEARCH(Settings!$F$6:$F$13,$O809)))=0),1,0))</f>
        <v/>
      </c>
      <c r="AM809">
        <f>IF($AI809=1,IFERROR(IF(VALUE($C809)&lt;100000000,VALUE($C809),1000000000),IFERROR(IF(VALUE(MID($C809,2,20))&lt;100000000,VALUE(MID($C809,2,20)),1000000000),1000000000))+ROW()/100000,"")</f>
        <v/>
      </c>
    </row>
    <row r="810">
      <c r="E810" s="14" t="n"/>
      <c r="M810" s="8">
        <f>IF($C810="","",L810*T810/100)</f>
        <v/>
      </c>
      <c r="S810" s="8" t="n"/>
      <c r="T810" s="8" t="n"/>
      <c r="W810">
        <f>IF($C810="","",IF($AL810=1,0,IF($AK810=1,Settings!$C$6,Settings!$C$7))*100)</f>
        <v/>
      </c>
      <c r="X810" s="8">
        <f>IF($C810="","",T810*W810/100)</f>
        <v/>
      </c>
      <c r="Y810" s="8">
        <f>IF($C810="","",T810-X810)</f>
        <v/>
      </c>
      <c r="Z810" s="8">
        <f>IF($C810="","",Y810-M810)</f>
        <v/>
      </c>
      <c r="AD810" s="8" t="n"/>
      <c r="AG810" s="14" t="n"/>
      <c r="AI810">
        <f>IF($C810="","",IF(COUNTIF($C$2:$C810,$C810)=1,1,0))</f>
        <v/>
      </c>
      <c r="AJ810">
        <f>IF($AI810=1,SUMPRODUCT(--($AM$2:$AM$7001&lt;$AM810))+1,"")</f>
        <v/>
      </c>
      <c r="AK810">
        <f>IF($C810="","",IF(OR($P810=TRUE(),$P810="TRUE"),1,0))</f>
        <v/>
      </c>
      <c r="AL810">
        <f>IF($C810="","",IF(AND($V810="Yes",SUMPRODUCT((LEN(Settings!$F$6:$F$13)&gt;0)*ISNUMBER(SEARCH(Settings!$F$6:$F$13,$O810)))=0),1,0))</f>
        <v/>
      </c>
      <c r="AM810">
        <f>IF($AI810=1,IFERROR(IF(VALUE($C810)&lt;100000000,VALUE($C810),1000000000),IFERROR(IF(VALUE(MID($C810,2,20))&lt;100000000,VALUE(MID($C810,2,20)),1000000000),1000000000))+ROW()/100000,"")</f>
        <v/>
      </c>
    </row>
    <row r="811">
      <c r="E811" s="14" t="n"/>
      <c r="M811" s="8">
        <f>IF($C811="","",L811*T811/100)</f>
        <v/>
      </c>
      <c r="S811" s="8" t="n"/>
      <c r="T811" s="8" t="n"/>
      <c r="W811">
        <f>IF($C811="","",IF($AL811=1,0,IF($AK811=1,Settings!$C$6,Settings!$C$7))*100)</f>
        <v/>
      </c>
      <c r="X811" s="8">
        <f>IF($C811="","",T811*W811/100)</f>
        <v/>
      </c>
      <c r="Y811" s="8">
        <f>IF($C811="","",T811-X811)</f>
        <v/>
      </c>
      <c r="Z811" s="8">
        <f>IF($C811="","",Y811-M811)</f>
        <v/>
      </c>
      <c r="AD811" s="8" t="n"/>
      <c r="AG811" s="14" t="n"/>
      <c r="AI811">
        <f>IF($C811="","",IF(COUNTIF($C$2:$C811,$C811)=1,1,0))</f>
        <v/>
      </c>
      <c r="AJ811">
        <f>IF($AI811=1,SUMPRODUCT(--($AM$2:$AM$7001&lt;$AM811))+1,"")</f>
        <v/>
      </c>
      <c r="AK811">
        <f>IF($C811="","",IF(OR($P811=TRUE(),$P811="TRUE"),1,0))</f>
        <v/>
      </c>
      <c r="AL811">
        <f>IF($C811="","",IF(AND($V811="Yes",SUMPRODUCT((LEN(Settings!$F$6:$F$13)&gt;0)*ISNUMBER(SEARCH(Settings!$F$6:$F$13,$O811)))=0),1,0))</f>
        <v/>
      </c>
      <c r="AM811">
        <f>IF($AI811=1,IFERROR(IF(VALUE($C811)&lt;100000000,VALUE($C811),1000000000),IFERROR(IF(VALUE(MID($C811,2,20))&lt;100000000,VALUE(MID($C811,2,20)),1000000000),1000000000))+ROW()/100000,"")</f>
        <v/>
      </c>
    </row>
    <row r="812">
      <c r="E812" s="14" t="n"/>
      <c r="M812" s="8">
        <f>IF($C812="","",L812*T812/100)</f>
        <v/>
      </c>
      <c r="S812" s="8" t="n"/>
      <c r="T812" s="8" t="n"/>
      <c r="W812">
        <f>IF($C812="","",IF($AL812=1,0,IF($AK812=1,Settings!$C$6,Settings!$C$7))*100)</f>
        <v/>
      </c>
      <c r="X812" s="8">
        <f>IF($C812="","",T812*W812/100)</f>
        <v/>
      </c>
      <c r="Y812" s="8">
        <f>IF($C812="","",T812-X812)</f>
        <v/>
      </c>
      <c r="Z812" s="8">
        <f>IF($C812="","",Y812-M812)</f>
        <v/>
      </c>
      <c r="AD812" s="8" t="n"/>
      <c r="AG812" s="14" t="n"/>
      <c r="AI812">
        <f>IF($C812="","",IF(COUNTIF($C$2:$C812,$C812)=1,1,0))</f>
        <v/>
      </c>
      <c r="AJ812">
        <f>IF($AI812=1,SUMPRODUCT(--($AM$2:$AM$7001&lt;$AM812))+1,"")</f>
        <v/>
      </c>
      <c r="AK812">
        <f>IF($C812="","",IF(OR($P812=TRUE(),$P812="TRUE"),1,0))</f>
        <v/>
      </c>
      <c r="AL812">
        <f>IF($C812="","",IF(AND($V812="Yes",SUMPRODUCT((LEN(Settings!$F$6:$F$13)&gt;0)*ISNUMBER(SEARCH(Settings!$F$6:$F$13,$O812)))=0),1,0))</f>
        <v/>
      </c>
      <c r="AM812">
        <f>IF($AI812=1,IFERROR(IF(VALUE($C812)&lt;100000000,VALUE($C812),1000000000),IFERROR(IF(VALUE(MID($C812,2,20))&lt;100000000,VALUE(MID($C812,2,20)),1000000000),1000000000))+ROW()/100000,"")</f>
        <v/>
      </c>
    </row>
    <row r="813">
      <c r="E813" s="14" t="n"/>
      <c r="M813" s="8">
        <f>IF($C813="","",L813*T813/100)</f>
        <v/>
      </c>
      <c r="S813" s="8" t="n"/>
      <c r="T813" s="8" t="n"/>
      <c r="W813">
        <f>IF($C813="","",IF($AL813=1,0,IF($AK813=1,Settings!$C$6,Settings!$C$7))*100)</f>
        <v/>
      </c>
      <c r="X813" s="8">
        <f>IF($C813="","",T813*W813/100)</f>
        <v/>
      </c>
      <c r="Y813" s="8">
        <f>IF($C813="","",T813-X813)</f>
        <v/>
      </c>
      <c r="Z813" s="8">
        <f>IF($C813="","",Y813-M813)</f>
        <v/>
      </c>
      <c r="AD813" s="8" t="n"/>
      <c r="AG813" s="14" t="n"/>
      <c r="AI813">
        <f>IF($C813="","",IF(COUNTIF($C$2:$C813,$C813)=1,1,0))</f>
        <v/>
      </c>
      <c r="AJ813">
        <f>IF($AI813=1,SUMPRODUCT(--($AM$2:$AM$7001&lt;$AM813))+1,"")</f>
        <v/>
      </c>
      <c r="AK813">
        <f>IF($C813="","",IF(OR($P813=TRUE(),$P813="TRUE"),1,0))</f>
        <v/>
      </c>
      <c r="AL813">
        <f>IF($C813="","",IF(AND($V813="Yes",SUMPRODUCT((LEN(Settings!$F$6:$F$13)&gt;0)*ISNUMBER(SEARCH(Settings!$F$6:$F$13,$O813)))=0),1,0))</f>
        <v/>
      </c>
      <c r="AM813">
        <f>IF($AI813=1,IFERROR(IF(VALUE($C813)&lt;100000000,VALUE($C813),1000000000),IFERROR(IF(VALUE(MID($C813,2,20))&lt;100000000,VALUE(MID($C813,2,20)),1000000000),1000000000))+ROW()/100000,"")</f>
        <v/>
      </c>
    </row>
    <row r="814">
      <c r="E814" s="14" t="n"/>
      <c r="M814" s="8">
        <f>IF($C814="","",L814*T814/100)</f>
        <v/>
      </c>
      <c r="S814" s="8" t="n"/>
      <c r="T814" s="8" t="n"/>
      <c r="W814">
        <f>IF($C814="","",IF($AL814=1,0,IF($AK814=1,Settings!$C$6,Settings!$C$7))*100)</f>
        <v/>
      </c>
      <c r="X814" s="8">
        <f>IF($C814="","",T814*W814/100)</f>
        <v/>
      </c>
      <c r="Y814" s="8">
        <f>IF($C814="","",T814-X814)</f>
        <v/>
      </c>
      <c r="Z814" s="8">
        <f>IF($C814="","",Y814-M814)</f>
        <v/>
      </c>
      <c r="AD814" s="8" t="n"/>
      <c r="AG814" s="14" t="n"/>
      <c r="AI814">
        <f>IF($C814="","",IF(COUNTIF($C$2:$C814,$C814)=1,1,0))</f>
        <v/>
      </c>
      <c r="AJ814">
        <f>IF($AI814=1,SUMPRODUCT(--($AM$2:$AM$7001&lt;$AM814))+1,"")</f>
        <v/>
      </c>
      <c r="AK814">
        <f>IF($C814="","",IF(OR($P814=TRUE(),$P814="TRUE"),1,0))</f>
        <v/>
      </c>
      <c r="AL814">
        <f>IF($C814="","",IF(AND($V814="Yes",SUMPRODUCT((LEN(Settings!$F$6:$F$13)&gt;0)*ISNUMBER(SEARCH(Settings!$F$6:$F$13,$O814)))=0),1,0))</f>
        <v/>
      </c>
      <c r="AM814">
        <f>IF($AI814=1,IFERROR(IF(VALUE($C814)&lt;100000000,VALUE($C814),1000000000),IFERROR(IF(VALUE(MID($C814,2,20))&lt;100000000,VALUE(MID($C814,2,20)),1000000000),1000000000))+ROW()/100000,"")</f>
        <v/>
      </c>
    </row>
    <row r="815">
      <c r="E815" s="14" t="n"/>
      <c r="M815" s="8">
        <f>IF($C815="","",L815*T815/100)</f>
        <v/>
      </c>
      <c r="S815" s="8" t="n"/>
      <c r="T815" s="8" t="n"/>
      <c r="W815">
        <f>IF($C815="","",IF($AL815=1,0,IF($AK815=1,Settings!$C$6,Settings!$C$7))*100)</f>
        <v/>
      </c>
      <c r="X815" s="8">
        <f>IF($C815="","",T815*W815/100)</f>
        <v/>
      </c>
      <c r="Y815" s="8">
        <f>IF($C815="","",T815-X815)</f>
        <v/>
      </c>
      <c r="Z815" s="8">
        <f>IF($C815="","",Y815-M815)</f>
        <v/>
      </c>
      <c r="AD815" s="8" t="n"/>
      <c r="AG815" s="14" t="n"/>
      <c r="AI815">
        <f>IF($C815="","",IF(COUNTIF($C$2:$C815,$C815)=1,1,0))</f>
        <v/>
      </c>
      <c r="AJ815">
        <f>IF($AI815=1,SUMPRODUCT(--($AM$2:$AM$7001&lt;$AM815))+1,"")</f>
        <v/>
      </c>
      <c r="AK815">
        <f>IF($C815="","",IF(OR($P815=TRUE(),$P815="TRUE"),1,0))</f>
        <v/>
      </c>
      <c r="AL815">
        <f>IF($C815="","",IF(AND($V815="Yes",SUMPRODUCT((LEN(Settings!$F$6:$F$13)&gt;0)*ISNUMBER(SEARCH(Settings!$F$6:$F$13,$O815)))=0),1,0))</f>
        <v/>
      </c>
      <c r="AM815">
        <f>IF($AI815=1,IFERROR(IF(VALUE($C815)&lt;100000000,VALUE($C815),1000000000),IFERROR(IF(VALUE(MID($C815,2,20))&lt;100000000,VALUE(MID($C815,2,20)),1000000000),1000000000))+ROW()/100000,"")</f>
        <v/>
      </c>
    </row>
    <row r="816">
      <c r="E816" s="14" t="n"/>
      <c r="M816" s="8">
        <f>IF($C816="","",L816*T816/100)</f>
        <v/>
      </c>
      <c r="S816" s="8" t="n"/>
      <c r="T816" s="8" t="n"/>
      <c r="W816">
        <f>IF($C816="","",IF($AL816=1,0,IF($AK816=1,Settings!$C$6,Settings!$C$7))*100)</f>
        <v/>
      </c>
      <c r="X816" s="8">
        <f>IF($C816="","",T816*W816/100)</f>
        <v/>
      </c>
      <c r="Y816" s="8">
        <f>IF($C816="","",T816-X816)</f>
        <v/>
      </c>
      <c r="Z816" s="8">
        <f>IF($C816="","",Y816-M816)</f>
        <v/>
      </c>
      <c r="AD816" s="8" t="n"/>
      <c r="AG816" s="14" t="n"/>
      <c r="AI816">
        <f>IF($C816="","",IF(COUNTIF($C$2:$C816,$C816)=1,1,0))</f>
        <v/>
      </c>
      <c r="AJ816">
        <f>IF($AI816=1,SUMPRODUCT(--($AM$2:$AM$7001&lt;$AM816))+1,"")</f>
        <v/>
      </c>
      <c r="AK816">
        <f>IF($C816="","",IF(OR($P816=TRUE(),$P816="TRUE"),1,0))</f>
        <v/>
      </c>
      <c r="AL816">
        <f>IF($C816="","",IF(AND($V816="Yes",SUMPRODUCT((LEN(Settings!$F$6:$F$13)&gt;0)*ISNUMBER(SEARCH(Settings!$F$6:$F$13,$O816)))=0),1,0))</f>
        <v/>
      </c>
      <c r="AM816">
        <f>IF($AI816=1,IFERROR(IF(VALUE($C816)&lt;100000000,VALUE($C816),1000000000),IFERROR(IF(VALUE(MID($C816,2,20))&lt;100000000,VALUE(MID($C816,2,20)),1000000000),1000000000))+ROW()/100000,"")</f>
        <v/>
      </c>
    </row>
    <row r="817">
      <c r="E817" s="14" t="n"/>
      <c r="M817" s="8">
        <f>IF($C817="","",L817*T817/100)</f>
        <v/>
      </c>
      <c r="S817" s="8" t="n"/>
      <c r="T817" s="8" t="n"/>
      <c r="W817">
        <f>IF($C817="","",IF($AL817=1,0,IF($AK817=1,Settings!$C$6,Settings!$C$7))*100)</f>
        <v/>
      </c>
      <c r="X817" s="8">
        <f>IF($C817="","",T817*W817/100)</f>
        <v/>
      </c>
      <c r="Y817" s="8">
        <f>IF($C817="","",T817-X817)</f>
        <v/>
      </c>
      <c r="Z817" s="8">
        <f>IF($C817="","",Y817-M817)</f>
        <v/>
      </c>
      <c r="AD817" s="8" t="n"/>
      <c r="AG817" s="14" t="n"/>
      <c r="AI817">
        <f>IF($C817="","",IF(COUNTIF($C$2:$C817,$C817)=1,1,0))</f>
        <v/>
      </c>
      <c r="AJ817">
        <f>IF($AI817=1,SUMPRODUCT(--($AM$2:$AM$7001&lt;$AM817))+1,"")</f>
        <v/>
      </c>
      <c r="AK817">
        <f>IF($C817="","",IF(OR($P817=TRUE(),$P817="TRUE"),1,0))</f>
        <v/>
      </c>
      <c r="AL817">
        <f>IF($C817="","",IF(AND($V817="Yes",SUMPRODUCT((LEN(Settings!$F$6:$F$13)&gt;0)*ISNUMBER(SEARCH(Settings!$F$6:$F$13,$O817)))=0),1,0))</f>
        <v/>
      </c>
      <c r="AM817">
        <f>IF($AI817=1,IFERROR(IF(VALUE($C817)&lt;100000000,VALUE($C817),1000000000),IFERROR(IF(VALUE(MID($C817,2,20))&lt;100000000,VALUE(MID($C817,2,20)),1000000000),1000000000))+ROW()/100000,"")</f>
        <v/>
      </c>
    </row>
    <row r="818">
      <c r="E818" s="14" t="n"/>
      <c r="M818" s="8">
        <f>IF($C818="","",L818*T818/100)</f>
        <v/>
      </c>
      <c r="S818" s="8" t="n"/>
      <c r="T818" s="8" t="n"/>
      <c r="W818">
        <f>IF($C818="","",IF($AL818=1,0,IF($AK818=1,Settings!$C$6,Settings!$C$7))*100)</f>
        <v/>
      </c>
      <c r="X818" s="8">
        <f>IF($C818="","",T818*W818/100)</f>
        <v/>
      </c>
      <c r="Y818" s="8">
        <f>IF($C818="","",T818-X818)</f>
        <v/>
      </c>
      <c r="Z818" s="8">
        <f>IF($C818="","",Y818-M818)</f>
        <v/>
      </c>
      <c r="AD818" s="8" t="n"/>
      <c r="AG818" s="14" t="n"/>
      <c r="AI818">
        <f>IF($C818="","",IF(COUNTIF($C$2:$C818,$C818)=1,1,0))</f>
        <v/>
      </c>
      <c r="AJ818">
        <f>IF($AI818=1,SUMPRODUCT(--($AM$2:$AM$7001&lt;$AM818))+1,"")</f>
        <v/>
      </c>
      <c r="AK818">
        <f>IF($C818="","",IF(OR($P818=TRUE(),$P818="TRUE"),1,0))</f>
        <v/>
      </c>
      <c r="AL818">
        <f>IF($C818="","",IF(AND($V818="Yes",SUMPRODUCT((LEN(Settings!$F$6:$F$13)&gt;0)*ISNUMBER(SEARCH(Settings!$F$6:$F$13,$O818)))=0),1,0))</f>
        <v/>
      </c>
      <c r="AM818">
        <f>IF($AI818=1,IFERROR(IF(VALUE($C818)&lt;100000000,VALUE($C818),1000000000),IFERROR(IF(VALUE(MID($C818,2,20))&lt;100000000,VALUE(MID($C818,2,20)),1000000000),1000000000))+ROW()/100000,"")</f>
        <v/>
      </c>
    </row>
    <row r="819">
      <c r="E819" s="14" t="n"/>
      <c r="M819" s="8">
        <f>IF($C819="","",L819*T819/100)</f>
        <v/>
      </c>
      <c r="S819" s="8" t="n"/>
      <c r="T819" s="8" t="n"/>
      <c r="W819">
        <f>IF($C819="","",IF($AL819=1,0,IF($AK819=1,Settings!$C$6,Settings!$C$7))*100)</f>
        <v/>
      </c>
      <c r="X819" s="8">
        <f>IF($C819="","",T819*W819/100)</f>
        <v/>
      </c>
      <c r="Y819" s="8">
        <f>IF($C819="","",T819-X819)</f>
        <v/>
      </c>
      <c r="Z819" s="8">
        <f>IF($C819="","",Y819-M819)</f>
        <v/>
      </c>
      <c r="AD819" s="8" t="n"/>
      <c r="AG819" s="14" t="n"/>
      <c r="AI819">
        <f>IF($C819="","",IF(COUNTIF($C$2:$C819,$C819)=1,1,0))</f>
        <v/>
      </c>
      <c r="AJ819">
        <f>IF($AI819=1,SUMPRODUCT(--($AM$2:$AM$7001&lt;$AM819))+1,"")</f>
        <v/>
      </c>
      <c r="AK819">
        <f>IF($C819="","",IF(OR($P819=TRUE(),$P819="TRUE"),1,0))</f>
        <v/>
      </c>
      <c r="AL819">
        <f>IF($C819="","",IF(AND($V819="Yes",SUMPRODUCT((LEN(Settings!$F$6:$F$13)&gt;0)*ISNUMBER(SEARCH(Settings!$F$6:$F$13,$O819)))=0),1,0))</f>
        <v/>
      </c>
      <c r="AM819">
        <f>IF($AI819=1,IFERROR(IF(VALUE($C819)&lt;100000000,VALUE($C819),1000000000),IFERROR(IF(VALUE(MID($C819,2,20))&lt;100000000,VALUE(MID($C819,2,20)),1000000000),1000000000))+ROW()/100000,"")</f>
        <v/>
      </c>
    </row>
    <row r="820">
      <c r="E820" s="14" t="n"/>
      <c r="M820" s="8">
        <f>IF($C820="","",L820*T820/100)</f>
        <v/>
      </c>
      <c r="S820" s="8" t="n"/>
      <c r="T820" s="8" t="n"/>
      <c r="W820">
        <f>IF($C820="","",IF($AL820=1,0,IF($AK820=1,Settings!$C$6,Settings!$C$7))*100)</f>
        <v/>
      </c>
      <c r="X820" s="8">
        <f>IF($C820="","",T820*W820/100)</f>
        <v/>
      </c>
      <c r="Y820" s="8">
        <f>IF($C820="","",T820-X820)</f>
        <v/>
      </c>
      <c r="Z820" s="8">
        <f>IF($C820="","",Y820-M820)</f>
        <v/>
      </c>
      <c r="AD820" s="8" t="n"/>
      <c r="AG820" s="14" t="n"/>
      <c r="AI820">
        <f>IF($C820="","",IF(COUNTIF($C$2:$C820,$C820)=1,1,0))</f>
        <v/>
      </c>
      <c r="AJ820">
        <f>IF($AI820=1,SUMPRODUCT(--($AM$2:$AM$7001&lt;$AM820))+1,"")</f>
        <v/>
      </c>
      <c r="AK820">
        <f>IF($C820="","",IF(OR($P820=TRUE(),$P820="TRUE"),1,0))</f>
        <v/>
      </c>
      <c r="AL820">
        <f>IF($C820="","",IF(AND($V820="Yes",SUMPRODUCT((LEN(Settings!$F$6:$F$13)&gt;0)*ISNUMBER(SEARCH(Settings!$F$6:$F$13,$O820)))=0),1,0))</f>
        <v/>
      </c>
      <c r="AM820">
        <f>IF($AI820=1,IFERROR(IF(VALUE($C820)&lt;100000000,VALUE($C820),1000000000),IFERROR(IF(VALUE(MID($C820,2,20))&lt;100000000,VALUE(MID($C820,2,20)),1000000000),1000000000))+ROW()/100000,"")</f>
        <v/>
      </c>
    </row>
    <row r="821">
      <c r="E821" s="14" t="n"/>
      <c r="M821" s="8">
        <f>IF($C821="","",L821*T821/100)</f>
        <v/>
      </c>
      <c r="S821" s="8" t="n"/>
      <c r="T821" s="8" t="n"/>
      <c r="W821">
        <f>IF($C821="","",IF($AL821=1,0,IF($AK821=1,Settings!$C$6,Settings!$C$7))*100)</f>
        <v/>
      </c>
      <c r="X821" s="8">
        <f>IF($C821="","",T821*W821/100)</f>
        <v/>
      </c>
      <c r="Y821" s="8">
        <f>IF($C821="","",T821-X821)</f>
        <v/>
      </c>
      <c r="Z821" s="8">
        <f>IF($C821="","",Y821-M821)</f>
        <v/>
      </c>
      <c r="AD821" s="8" t="n"/>
      <c r="AG821" s="14" t="n"/>
      <c r="AI821">
        <f>IF($C821="","",IF(COUNTIF($C$2:$C821,$C821)=1,1,0))</f>
        <v/>
      </c>
      <c r="AJ821">
        <f>IF($AI821=1,SUMPRODUCT(--($AM$2:$AM$7001&lt;$AM821))+1,"")</f>
        <v/>
      </c>
      <c r="AK821">
        <f>IF($C821="","",IF(OR($P821=TRUE(),$P821="TRUE"),1,0))</f>
        <v/>
      </c>
      <c r="AL821">
        <f>IF($C821="","",IF(AND($V821="Yes",SUMPRODUCT((LEN(Settings!$F$6:$F$13)&gt;0)*ISNUMBER(SEARCH(Settings!$F$6:$F$13,$O821)))=0),1,0))</f>
        <v/>
      </c>
      <c r="AM821">
        <f>IF($AI821=1,IFERROR(IF(VALUE($C821)&lt;100000000,VALUE($C821),1000000000),IFERROR(IF(VALUE(MID($C821,2,20))&lt;100000000,VALUE(MID($C821,2,20)),1000000000),1000000000))+ROW()/100000,"")</f>
        <v/>
      </c>
    </row>
    <row r="822">
      <c r="E822" s="14" t="n"/>
      <c r="M822" s="8">
        <f>IF($C822="","",L822*T822/100)</f>
        <v/>
      </c>
      <c r="S822" s="8" t="n"/>
      <c r="T822" s="8" t="n"/>
      <c r="W822">
        <f>IF($C822="","",IF($AL822=1,0,IF($AK822=1,Settings!$C$6,Settings!$C$7))*100)</f>
        <v/>
      </c>
      <c r="X822" s="8">
        <f>IF($C822="","",T822*W822/100)</f>
        <v/>
      </c>
      <c r="Y822" s="8">
        <f>IF($C822="","",T822-X822)</f>
        <v/>
      </c>
      <c r="Z822" s="8">
        <f>IF($C822="","",Y822-M822)</f>
        <v/>
      </c>
      <c r="AD822" s="8" t="n"/>
      <c r="AG822" s="14" t="n"/>
      <c r="AI822">
        <f>IF($C822="","",IF(COUNTIF($C$2:$C822,$C822)=1,1,0))</f>
        <v/>
      </c>
      <c r="AJ822">
        <f>IF($AI822=1,SUMPRODUCT(--($AM$2:$AM$7001&lt;$AM822))+1,"")</f>
        <v/>
      </c>
      <c r="AK822">
        <f>IF($C822="","",IF(OR($P822=TRUE(),$P822="TRUE"),1,0))</f>
        <v/>
      </c>
      <c r="AL822">
        <f>IF($C822="","",IF(AND($V822="Yes",SUMPRODUCT((LEN(Settings!$F$6:$F$13)&gt;0)*ISNUMBER(SEARCH(Settings!$F$6:$F$13,$O822)))=0),1,0))</f>
        <v/>
      </c>
      <c r="AM822">
        <f>IF($AI822=1,IFERROR(IF(VALUE($C822)&lt;100000000,VALUE($C822),1000000000),IFERROR(IF(VALUE(MID($C822,2,20))&lt;100000000,VALUE(MID($C822,2,20)),1000000000),1000000000))+ROW()/100000,"")</f>
        <v/>
      </c>
    </row>
    <row r="823">
      <c r="E823" s="14" t="n"/>
      <c r="M823" s="8">
        <f>IF($C823="","",L823*T823/100)</f>
        <v/>
      </c>
      <c r="S823" s="8" t="n"/>
      <c r="T823" s="8" t="n"/>
      <c r="W823">
        <f>IF($C823="","",IF($AL823=1,0,IF($AK823=1,Settings!$C$6,Settings!$C$7))*100)</f>
        <v/>
      </c>
      <c r="X823" s="8">
        <f>IF($C823="","",T823*W823/100)</f>
        <v/>
      </c>
      <c r="Y823" s="8">
        <f>IF($C823="","",T823-X823)</f>
        <v/>
      </c>
      <c r="Z823" s="8">
        <f>IF($C823="","",Y823-M823)</f>
        <v/>
      </c>
      <c r="AD823" s="8" t="n"/>
      <c r="AG823" s="14" t="n"/>
      <c r="AI823">
        <f>IF($C823="","",IF(COUNTIF($C$2:$C823,$C823)=1,1,0))</f>
        <v/>
      </c>
      <c r="AJ823">
        <f>IF($AI823=1,SUMPRODUCT(--($AM$2:$AM$7001&lt;$AM823))+1,"")</f>
        <v/>
      </c>
      <c r="AK823">
        <f>IF($C823="","",IF(OR($P823=TRUE(),$P823="TRUE"),1,0))</f>
        <v/>
      </c>
      <c r="AL823">
        <f>IF($C823="","",IF(AND($V823="Yes",SUMPRODUCT((LEN(Settings!$F$6:$F$13)&gt;0)*ISNUMBER(SEARCH(Settings!$F$6:$F$13,$O823)))=0),1,0))</f>
        <v/>
      </c>
      <c r="AM823">
        <f>IF($AI823=1,IFERROR(IF(VALUE($C823)&lt;100000000,VALUE($C823),1000000000),IFERROR(IF(VALUE(MID($C823,2,20))&lt;100000000,VALUE(MID($C823,2,20)),1000000000),1000000000))+ROW()/100000,"")</f>
        <v/>
      </c>
    </row>
    <row r="824">
      <c r="E824" s="14" t="n"/>
      <c r="M824" s="8">
        <f>IF($C824="","",L824*T824/100)</f>
        <v/>
      </c>
      <c r="S824" s="8" t="n"/>
      <c r="T824" s="8" t="n"/>
      <c r="W824">
        <f>IF($C824="","",IF($AL824=1,0,IF($AK824=1,Settings!$C$6,Settings!$C$7))*100)</f>
        <v/>
      </c>
      <c r="X824" s="8">
        <f>IF($C824="","",T824*W824/100)</f>
        <v/>
      </c>
      <c r="Y824" s="8">
        <f>IF($C824="","",T824-X824)</f>
        <v/>
      </c>
      <c r="Z824" s="8">
        <f>IF($C824="","",Y824-M824)</f>
        <v/>
      </c>
      <c r="AD824" s="8" t="n"/>
      <c r="AG824" s="14" t="n"/>
      <c r="AI824">
        <f>IF($C824="","",IF(COUNTIF($C$2:$C824,$C824)=1,1,0))</f>
        <v/>
      </c>
      <c r="AJ824">
        <f>IF($AI824=1,SUMPRODUCT(--($AM$2:$AM$7001&lt;$AM824))+1,"")</f>
        <v/>
      </c>
      <c r="AK824">
        <f>IF($C824="","",IF(OR($P824=TRUE(),$P824="TRUE"),1,0))</f>
        <v/>
      </c>
      <c r="AL824">
        <f>IF($C824="","",IF(AND($V824="Yes",SUMPRODUCT((LEN(Settings!$F$6:$F$13)&gt;0)*ISNUMBER(SEARCH(Settings!$F$6:$F$13,$O824)))=0),1,0))</f>
        <v/>
      </c>
      <c r="AM824">
        <f>IF($AI824=1,IFERROR(IF(VALUE($C824)&lt;100000000,VALUE($C824),1000000000),IFERROR(IF(VALUE(MID($C824,2,20))&lt;100000000,VALUE(MID($C824,2,20)),1000000000),1000000000))+ROW()/100000,"")</f>
        <v/>
      </c>
    </row>
    <row r="825">
      <c r="E825" s="14" t="n"/>
      <c r="M825" s="8">
        <f>IF($C825="","",L825*T825/100)</f>
        <v/>
      </c>
      <c r="S825" s="8" t="n"/>
      <c r="T825" s="8" t="n"/>
      <c r="W825">
        <f>IF($C825="","",IF($AL825=1,0,IF($AK825=1,Settings!$C$6,Settings!$C$7))*100)</f>
        <v/>
      </c>
      <c r="X825" s="8">
        <f>IF($C825="","",T825*W825/100)</f>
        <v/>
      </c>
      <c r="Y825" s="8">
        <f>IF($C825="","",T825-X825)</f>
        <v/>
      </c>
      <c r="Z825" s="8">
        <f>IF($C825="","",Y825-M825)</f>
        <v/>
      </c>
      <c r="AD825" s="8" t="n"/>
      <c r="AG825" s="14" t="n"/>
      <c r="AI825">
        <f>IF($C825="","",IF(COUNTIF($C$2:$C825,$C825)=1,1,0))</f>
        <v/>
      </c>
      <c r="AJ825">
        <f>IF($AI825=1,SUMPRODUCT(--($AM$2:$AM$7001&lt;$AM825))+1,"")</f>
        <v/>
      </c>
      <c r="AK825">
        <f>IF($C825="","",IF(OR($P825=TRUE(),$P825="TRUE"),1,0))</f>
        <v/>
      </c>
      <c r="AL825">
        <f>IF($C825="","",IF(AND($V825="Yes",SUMPRODUCT((LEN(Settings!$F$6:$F$13)&gt;0)*ISNUMBER(SEARCH(Settings!$F$6:$F$13,$O825)))=0),1,0))</f>
        <v/>
      </c>
      <c r="AM825">
        <f>IF($AI825=1,IFERROR(IF(VALUE($C825)&lt;100000000,VALUE($C825),1000000000),IFERROR(IF(VALUE(MID($C825,2,20))&lt;100000000,VALUE(MID($C825,2,20)),1000000000),1000000000))+ROW()/100000,"")</f>
        <v/>
      </c>
    </row>
    <row r="826">
      <c r="E826" s="14" t="n"/>
      <c r="M826" s="8">
        <f>IF($C826="","",L826*T826/100)</f>
        <v/>
      </c>
      <c r="S826" s="8" t="n"/>
      <c r="T826" s="8" t="n"/>
      <c r="W826">
        <f>IF($C826="","",IF($AL826=1,0,IF($AK826=1,Settings!$C$6,Settings!$C$7))*100)</f>
        <v/>
      </c>
      <c r="X826" s="8">
        <f>IF($C826="","",T826*W826/100)</f>
        <v/>
      </c>
      <c r="Y826" s="8">
        <f>IF($C826="","",T826-X826)</f>
        <v/>
      </c>
      <c r="Z826" s="8">
        <f>IF($C826="","",Y826-M826)</f>
        <v/>
      </c>
      <c r="AD826" s="8" t="n"/>
      <c r="AG826" s="14" t="n"/>
      <c r="AI826">
        <f>IF($C826="","",IF(COUNTIF($C$2:$C826,$C826)=1,1,0))</f>
        <v/>
      </c>
      <c r="AJ826">
        <f>IF($AI826=1,SUMPRODUCT(--($AM$2:$AM$7001&lt;$AM826))+1,"")</f>
        <v/>
      </c>
      <c r="AK826">
        <f>IF($C826="","",IF(OR($P826=TRUE(),$P826="TRUE"),1,0))</f>
        <v/>
      </c>
      <c r="AL826">
        <f>IF($C826="","",IF(AND($V826="Yes",SUMPRODUCT((LEN(Settings!$F$6:$F$13)&gt;0)*ISNUMBER(SEARCH(Settings!$F$6:$F$13,$O826)))=0),1,0))</f>
        <v/>
      </c>
      <c r="AM826">
        <f>IF($AI826=1,IFERROR(IF(VALUE($C826)&lt;100000000,VALUE($C826),1000000000),IFERROR(IF(VALUE(MID($C826,2,20))&lt;100000000,VALUE(MID($C826,2,20)),1000000000),1000000000))+ROW()/100000,"")</f>
        <v/>
      </c>
    </row>
    <row r="827">
      <c r="E827" s="14" t="n"/>
      <c r="M827" s="8">
        <f>IF($C827="","",L827*T827/100)</f>
        <v/>
      </c>
      <c r="S827" s="8" t="n"/>
      <c r="T827" s="8" t="n"/>
      <c r="W827">
        <f>IF($C827="","",IF($AL827=1,0,IF($AK827=1,Settings!$C$6,Settings!$C$7))*100)</f>
        <v/>
      </c>
      <c r="X827" s="8">
        <f>IF($C827="","",T827*W827/100)</f>
        <v/>
      </c>
      <c r="Y827" s="8">
        <f>IF($C827="","",T827-X827)</f>
        <v/>
      </c>
      <c r="Z827" s="8">
        <f>IF($C827="","",Y827-M827)</f>
        <v/>
      </c>
      <c r="AD827" s="8" t="n"/>
      <c r="AG827" s="14" t="n"/>
      <c r="AI827">
        <f>IF($C827="","",IF(COUNTIF($C$2:$C827,$C827)=1,1,0))</f>
        <v/>
      </c>
      <c r="AJ827">
        <f>IF($AI827=1,SUMPRODUCT(--($AM$2:$AM$7001&lt;$AM827))+1,"")</f>
        <v/>
      </c>
      <c r="AK827">
        <f>IF($C827="","",IF(OR($P827=TRUE(),$P827="TRUE"),1,0))</f>
        <v/>
      </c>
      <c r="AL827">
        <f>IF($C827="","",IF(AND($V827="Yes",SUMPRODUCT((LEN(Settings!$F$6:$F$13)&gt;0)*ISNUMBER(SEARCH(Settings!$F$6:$F$13,$O827)))=0),1,0))</f>
        <v/>
      </c>
      <c r="AM827">
        <f>IF($AI827=1,IFERROR(IF(VALUE($C827)&lt;100000000,VALUE($C827),1000000000),IFERROR(IF(VALUE(MID($C827,2,20))&lt;100000000,VALUE(MID($C827,2,20)),1000000000),1000000000))+ROW()/100000,"")</f>
        <v/>
      </c>
    </row>
    <row r="828">
      <c r="E828" s="14" t="n"/>
      <c r="M828" s="8">
        <f>IF($C828="","",L828*T828/100)</f>
        <v/>
      </c>
      <c r="S828" s="8" t="n"/>
      <c r="T828" s="8" t="n"/>
      <c r="W828">
        <f>IF($C828="","",IF($AL828=1,0,IF($AK828=1,Settings!$C$6,Settings!$C$7))*100)</f>
        <v/>
      </c>
      <c r="X828" s="8">
        <f>IF($C828="","",T828*W828/100)</f>
        <v/>
      </c>
      <c r="Y828" s="8">
        <f>IF($C828="","",T828-X828)</f>
        <v/>
      </c>
      <c r="Z828" s="8">
        <f>IF($C828="","",Y828-M828)</f>
        <v/>
      </c>
      <c r="AD828" s="8" t="n"/>
      <c r="AG828" s="14" t="n"/>
      <c r="AI828">
        <f>IF($C828="","",IF(COUNTIF($C$2:$C828,$C828)=1,1,0))</f>
        <v/>
      </c>
      <c r="AJ828">
        <f>IF($AI828=1,SUMPRODUCT(--($AM$2:$AM$7001&lt;$AM828))+1,"")</f>
        <v/>
      </c>
      <c r="AK828">
        <f>IF($C828="","",IF(OR($P828=TRUE(),$P828="TRUE"),1,0))</f>
        <v/>
      </c>
      <c r="AL828">
        <f>IF($C828="","",IF(AND($V828="Yes",SUMPRODUCT((LEN(Settings!$F$6:$F$13)&gt;0)*ISNUMBER(SEARCH(Settings!$F$6:$F$13,$O828)))=0),1,0))</f>
        <v/>
      </c>
      <c r="AM828">
        <f>IF($AI828=1,IFERROR(IF(VALUE($C828)&lt;100000000,VALUE($C828),1000000000),IFERROR(IF(VALUE(MID($C828,2,20))&lt;100000000,VALUE(MID($C828,2,20)),1000000000),1000000000))+ROW()/100000,"")</f>
        <v/>
      </c>
    </row>
    <row r="829">
      <c r="E829" s="14" t="n"/>
      <c r="M829" s="8">
        <f>IF($C829="","",L829*T829/100)</f>
        <v/>
      </c>
      <c r="S829" s="8" t="n"/>
      <c r="T829" s="8" t="n"/>
      <c r="W829">
        <f>IF($C829="","",IF($AL829=1,0,IF($AK829=1,Settings!$C$6,Settings!$C$7))*100)</f>
        <v/>
      </c>
      <c r="X829" s="8">
        <f>IF($C829="","",T829*W829/100)</f>
        <v/>
      </c>
      <c r="Y829" s="8">
        <f>IF($C829="","",T829-X829)</f>
        <v/>
      </c>
      <c r="Z829" s="8">
        <f>IF($C829="","",Y829-M829)</f>
        <v/>
      </c>
      <c r="AD829" s="8" t="n"/>
      <c r="AG829" s="14" t="n"/>
      <c r="AI829">
        <f>IF($C829="","",IF(COUNTIF($C$2:$C829,$C829)=1,1,0))</f>
        <v/>
      </c>
      <c r="AJ829">
        <f>IF($AI829=1,SUMPRODUCT(--($AM$2:$AM$7001&lt;$AM829))+1,"")</f>
        <v/>
      </c>
      <c r="AK829">
        <f>IF($C829="","",IF(OR($P829=TRUE(),$P829="TRUE"),1,0))</f>
        <v/>
      </c>
      <c r="AL829">
        <f>IF($C829="","",IF(AND($V829="Yes",SUMPRODUCT((LEN(Settings!$F$6:$F$13)&gt;0)*ISNUMBER(SEARCH(Settings!$F$6:$F$13,$O829)))=0),1,0))</f>
        <v/>
      </c>
      <c r="AM829">
        <f>IF($AI829=1,IFERROR(IF(VALUE($C829)&lt;100000000,VALUE($C829),1000000000),IFERROR(IF(VALUE(MID($C829,2,20))&lt;100000000,VALUE(MID($C829,2,20)),1000000000),1000000000))+ROW()/100000,"")</f>
        <v/>
      </c>
    </row>
    <row r="830">
      <c r="E830" s="14" t="n"/>
      <c r="M830" s="8">
        <f>IF($C830="","",L830*T830/100)</f>
        <v/>
      </c>
      <c r="S830" s="8" t="n"/>
      <c r="T830" s="8" t="n"/>
      <c r="W830">
        <f>IF($C830="","",IF($AL830=1,0,IF($AK830=1,Settings!$C$6,Settings!$C$7))*100)</f>
        <v/>
      </c>
      <c r="X830" s="8">
        <f>IF($C830="","",T830*W830/100)</f>
        <v/>
      </c>
      <c r="Y830" s="8">
        <f>IF($C830="","",T830-X830)</f>
        <v/>
      </c>
      <c r="Z830" s="8">
        <f>IF($C830="","",Y830-M830)</f>
        <v/>
      </c>
      <c r="AD830" s="8" t="n"/>
      <c r="AG830" s="14" t="n"/>
      <c r="AI830">
        <f>IF($C830="","",IF(COUNTIF($C$2:$C830,$C830)=1,1,0))</f>
        <v/>
      </c>
      <c r="AJ830">
        <f>IF($AI830=1,SUMPRODUCT(--($AM$2:$AM$7001&lt;$AM830))+1,"")</f>
        <v/>
      </c>
      <c r="AK830">
        <f>IF($C830="","",IF(OR($P830=TRUE(),$P830="TRUE"),1,0))</f>
        <v/>
      </c>
      <c r="AL830">
        <f>IF($C830="","",IF(AND($V830="Yes",SUMPRODUCT((LEN(Settings!$F$6:$F$13)&gt;0)*ISNUMBER(SEARCH(Settings!$F$6:$F$13,$O830)))=0),1,0))</f>
        <v/>
      </c>
      <c r="AM830">
        <f>IF($AI830=1,IFERROR(IF(VALUE($C830)&lt;100000000,VALUE($C830),1000000000),IFERROR(IF(VALUE(MID($C830,2,20))&lt;100000000,VALUE(MID($C830,2,20)),1000000000),1000000000))+ROW()/100000,"")</f>
        <v/>
      </c>
    </row>
    <row r="831">
      <c r="E831" s="14" t="n"/>
      <c r="M831" s="8">
        <f>IF($C831="","",L831*T831/100)</f>
        <v/>
      </c>
      <c r="S831" s="8" t="n"/>
      <c r="T831" s="8" t="n"/>
      <c r="W831">
        <f>IF($C831="","",IF($AL831=1,0,IF($AK831=1,Settings!$C$6,Settings!$C$7))*100)</f>
        <v/>
      </c>
      <c r="X831" s="8">
        <f>IF($C831="","",T831*W831/100)</f>
        <v/>
      </c>
      <c r="Y831" s="8">
        <f>IF($C831="","",T831-X831)</f>
        <v/>
      </c>
      <c r="Z831" s="8">
        <f>IF($C831="","",Y831-M831)</f>
        <v/>
      </c>
      <c r="AD831" s="8" t="n"/>
      <c r="AG831" s="14" t="n"/>
      <c r="AI831">
        <f>IF($C831="","",IF(COUNTIF($C$2:$C831,$C831)=1,1,0))</f>
        <v/>
      </c>
      <c r="AJ831">
        <f>IF($AI831=1,SUMPRODUCT(--($AM$2:$AM$7001&lt;$AM831))+1,"")</f>
        <v/>
      </c>
      <c r="AK831">
        <f>IF($C831="","",IF(OR($P831=TRUE(),$P831="TRUE"),1,0))</f>
        <v/>
      </c>
      <c r="AL831">
        <f>IF($C831="","",IF(AND($V831="Yes",SUMPRODUCT((LEN(Settings!$F$6:$F$13)&gt;0)*ISNUMBER(SEARCH(Settings!$F$6:$F$13,$O831)))=0),1,0))</f>
        <v/>
      </c>
      <c r="AM831">
        <f>IF($AI831=1,IFERROR(IF(VALUE($C831)&lt;100000000,VALUE($C831),1000000000),IFERROR(IF(VALUE(MID($C831,2,20))&lt;100000000,VALUE(MID($C831,2,20)),1000000000),1000000000))+ROW()/100000,"")</f>
        <v/>
      </c>
    </row>
    <row r="832">
      <c r="E832" s="14" t="n"/>
      <c r="M832" s="8">
        <f>IF($C832="","",L832*T832/100)</f>
        <v/>
      </c>
      <c r="S832" s="8" t="n"/>
      <c r="T832" s="8" t="n"/>
      <c r="W832">
        <f>IF($C832="","",IF($AL832=1,0,IF($AK832=1,Settings!$C$6,Settings!$C$7))*100)</f>
        <v/>
      </c>
      <c r="X832" s="8">
        <f>IF($C832="","",T832*W832/100)</f>
        <v/>
      </c>
      <c r="Y832" s="8">
        <f>IF($C832="","",T832-X832)</f>
        <v/>
      </c>
      <c r="Z832" s="8">
        <f>IF($C832="","",Y832-M832)</f>
        <v/>
      </c>
      <c r="AD832" s="8" t="n"/>
      <c r="AG832" s="14" t="n"/>
      <c r="AI832">
        <f>IF($C832="","",IF(COUNTIF($C$2:$C832,$C832)=1,1,0))</f>
        <v/>
      </c>
      <c r="AJ832">
        <f>IF($AI832=1,SUMPRODUCT(--($AM$2:$AM$7001&lt;$AM832))+1,"")</f>
        <v/>
      </c>
      <c r="AK832">
        <f>IF($C832="","",IF(OR($P832=TRUE(),$P832="TRUE"),1,0))</f>
        <v/>
      </c>
      <c r="AL832">
        <f>IF($C832="","",IF(AND($V832="Yes",SUMPRODUCT((LEN(Settings!$F$6:$F$13)&gt;0)*ISNUMBER(SEARCH(Settings!$F$6:$F$13,$O832)))=0),1,0))</f>
        <v/>
      </c>
      <c r="AM832">
        <f>IF($AI832=1,IFERROR(IF(VALUE($C832)&lt;100000000,VALUE($C832),1000000000),IFERROR(IF(VALUE(MID($C832,2,20))&lt;100000000,VALUE(MID($C832,2,20)),1000000000),1000000000))+ROW()/100000,"")</f>
        <v/>
      </c>
    </row>
    <row r="833">
      <c r="E833" s="14" t="n"/>
      <c r="M833" s="8">
        <f>IF($C833="","",L833*T833/100)</f>
        <v/>
      </c>
      <c r="S833" s="8" t="n"/>
      <c r="T833" s="8" t="n"/>
      <c r="W833">
        <f>IF($C833="","",IF($AL833=1,0,IF($AK833=1,Settings!$C$6,Settings!$C$7))*100)</f>
        <v/>
      </c>
      <c r="X833" s="8">
        <f>IF($C833="","",T833*W833/100)</f>
        <v/>
      </c>
      <c r="Y833" s="8">
        <f>IF($C833="","",T833-X833)</f>
        <v/>
      </c>
      <c r="Z833" s="8">
        <f>IF($C833="","",Y833-M833)</f>
        <v/>
      </c>
      <c r="AD833" s="8" t="n"/>
      <c r="AG833" s="14" t="n"/>
      <c r="AI833">
        <f>IF($C833="","",IF(COUNTIF($C$2:$C833,$C833)=1,1,0))</f>
        <v/>
      </c>
      <c r="AJ833">
        <f>IF($AI833=1,SUMPRODUCT(--($AM$2:$AM$7001&lt;$AM833))+1,"")</f>
        <v/>
      </c>
      <c r="AK833">
        <f>IF($C833="","",IF(OR($P833=TRUE(),$P833="TRUE"),1,0))</f>
        <v/>
      </c>
      <c r="AL833">
        <f>IF($C833="","",IF(AND($V833="Yes",SUMPRODUCT((LEN(Settings!$F$6:$F$13)&gt;0)*ISNUMBER(SEARCH(Settings!$F$6:$F$13,$O833)))=0),1,0))</f>
        <v/>
      </c>
      <c r="AM833">
        <f>IF($AI833=1,IFERROR(IF(VALUE($C833)&lt;100000000,VALUE($C833),1000000000),IFERROR(IF(VALUE(MID($C833,2,20))&lt;100000000,VALUE(MID($C833,2,20)),1000000000),1000000000))+ROW()/100000,"")</f>
        <v/>
      </c>
    </row>
    <row r="834">
      <c r="E834" s="14" t="n"/>
      <c r="M834" s="8">
        <f>IF($C834="","",L834*T834/100)</f>
        <v/>
      </c>
      <c r="S834" s="8" t="n"/>
      <c r="T834" s="8" t="n"/>
      <c r="W834">
        <f>IF($C834="","",IF($AL834=1,0,IF($AK834=1,Settings!$C$6,Settings!$C$7))*100)</f>
        <v/>
      </c>
      <c r="X834" s="8">
        <f>IF($C834="","",T834*W834/100)</f>
        <v/>
      </c>
      <c r="Y834" s="8">
        <f>IF($C834="","",T834-X834)</f>
        <v/>
      </c>
      <c r="Z834" s="8">
        <f>IF($C834="","",Y834-M834)</f>
        <v/>
      </c>
      <c r="AD834" s="8" t="n"/>
      <c r="AG834" s="14" t="n"/>
      <c r="AI834">
        <f>IF($C834="","",IF(COUNTIF($C$2:$C834,$C834)=1,1,0))</f>
        <v/>
      </c>
      <c r="AJ834">
        <f>IF($AI834=1,SUMPRODUCT(--($AM$2:$AM$7001&lt;$AM834))+1,"")</f>
        <v/>
      </c>
      <c r="AK834">
        <f>IF($C834="","",IF(OR($P834=TRUE(),$P834="TRUE"),1,0))</f>
        <v/>
      </c>
      <c r="AL834">
        <f>IF($C834="","",IF(AND($V834="Yes",SUMPRODUCT((LEN(Settings!$F$6:$F$13)&gt;0)*ISNUMBER(SEARCH(Settings!$F$6:$F$13,$O834)))=0),1,0))</f>
        <v/>
      </c>
      <c r="AM834">
        <f>IF($AI834=1,IFERROR(IF(VALUE($C834)&lt;100000000,VALUE($C834),1000000000),IFERROR(IF(VALUE(MID($C834,2,20))&lt;100000000,VALUE(MID($C834,2,20)),1000000000),1000000000))+ROW()/100000,"")</f>
        <v/>
      </c>
    </row>
    <row r="835">
      <c r="E835" s="14" t="n"/>
      <c r="M835" s="8">
        <f>IF($C835="","",L835*T835/100)</f>
        <v/>
      </c>
      <c r="S835" s="8" t="n"/>
      <c r="T835" s="8" t="n"/>
      <c r="W835">
        <f>IF($C835="","",IF($AL835=1,0,IF($AK835=1,Settings!$C$6,Settings!$C$7))*100)</f>
        <v/>
      </c>
      <c r="X835" s="8">
        <f>IF($C835="","",T835*W835/100)</f>
        <v/>
      </c>
      <c r="Y835" s="8">
        <f>IF($C835="","",T835-X835)</f>
        <v/>
      </c>
      <c r="Z835" s="8">
        <f>IF($C835="","",Y835-M835)</f>
        <v/>
      </c>
      <c r="AD835" s="8" t="n"/>
      <c r="AG835" s="14" t="n"/>
      <c r="AI835">
        <f>IF($C835="","",IF(COUNTIF($C$2:$C835,$C835)=1,1,0))</f>
        <v/>
      </c>
      <c r="AJ835">
        <f>IF($AI835=1,SUMPRODUCT(--($AM$2:$AM$7001&lt;$AM835))+1,"")</f>
        <v/>
      </c>
      <c r="AK835">
        <f>IF($C835="","",IF(OR($P835=TRUE(),$P835="TRUE"),1,0))</f>
        <v/>
      </c>
      <c r="AL835">
        <f>IF($C835="","",IF(AND($V835="Yes",SUMPRODUCT((LEN(Settings!$F$6:$F$13)&gt;0)*ISNUMBER(SEARCH(Settings!$F$6:$F$13,$O835)))=0),1,0))</f>
        <v/>
      </c>
      <c r="AM835">
        <f>IF($AI835=1,IFERROR(IF(VALUE($C835)&lt;100000000,VALUE($C835),1000000000),IFERROR(IF(VALUE(MID($C835,2,20))&lt;100000000,VALUE(MID($C835,2,20)),1000000000),1000000000))+ROW()/100000,"")</f>
        <v/>
      </c>
    </row>
    <row r="836">
      <c r="E836" s="14" t="n"/>
      <c r="M836" s="8">
        <f>IF($C836="","",L836*T836/100)</f>
        <v/>
      </c>
      <c r="S836" s="8" t="n"/>
      <c r="T836" s="8" t="n"/>
      <c r="W836">
        <f>IF($C836="","",IF($AL836=1,0,IF($AK836=1,Settings!$C$6,Settings!$C$7))*100)</f>
        <v/>
      </c>
      <c r="X836" s="8">
        <f>IF($C836="","",T836*W836/100)</f>
        <v/>
      </c>
      <c r="Y836" s="8">
        <f>IF($C836="","",T836-X836)</f>
        <v/>
      </c>
      <c r="Z836" s="8">
        <f>IF($C836="","",Y836-M836)</f>
        <v/>
      </c>
      <c r="AD836" s="8" t="n"/>
      <c r="AG836" s="14" t="n"/>
      <c r="AI836">
        <f>IF($C836="","",IF(COUNTIF($C$2:$C836,$C836)=1,1,0))</f>
        <v/>
      </c>
      <c r="AJ836">
        <f>IF($AI836=1,SUMPRODUCT(--($AM$2:$AM$7001&lt;$AM836))+1,"")</f>
        <v/>
      </c>
      <c r="AK836">
        <f>IF($C836="","",IF(OR($P836=TRUE(),$P836="TRUE"),1,0))</f>
        <v/>
      </c>
      <c r="AL836">
        <f>IF($C836="","",IF(AND($V836="Yes",SUMPRODUCT((LEN(Settings!$F$6:$F$13)&gt;0)*ISNUMBER(SEARCH(Settings!$F$6:$F$13,$O836)))=0),1,0))</f>
        <v/>
      </c>
      <c r="AM836">
        <f>IF($AI836=1,IFERROR(IF(VALUE($C836)&lt;100000000,VALUE($C836),1000000000),IFERROR(IF(VALUE(MID($C836,2,20))&lt;100000000,VALUE(MID($C836,2,20)),1000000000),1000000000))+ROW()/100000,"")</f>
        <v/>
      </c>
    </row>
    <row r="837">
      <c r="E837" s="14" t="n"/>
      <c r="M837" s="8">
        <f>IF($C837="","",L837*T837/100)</f>
        <v/>
      </c>
      <c r="S837" s="8" t="n"/>
      <c r="T837" s="8" t="n"/>
      <c r="W837">
        <f>IF($C837="","",IF($AL837=1,0,IF($AK837=1,Settings!$C$6,Settings!$C$7))*100)</f>
        <v/>
      </c>
      <c r="X837" s="8">
        <f>IF($C837="","",T837*W837/100)</f>
        <v/>
      </c>
      <c r="Y837" s="8">
        <f>IF($C837="","",T837-X837)</f>
        <v/>
      </c>
      <c r="Z837" s="8">
        <f>IF($C837="","",Y837-M837)</f>
        <v/>
      </c>
      <c r="AD837" s="8" t="n"/>
      <c r="AG837" s="14" t="n"/>
      <c r="AI837">
        <f>IF($C837="","",IF(COUNTIF($C$2:$C837,$C837)=1,1,0))</f>
        <v/>
      </c>
      <c r="AJ837">
        <f>IF($AI837=1,SUMPRODUCT(--($AM$2:$AM$7001&lt;$AM837))+1,"")</f>
        <v/>
      </c>
      <c r="AK837">
        <f>IF($C837="","",IF(OR($P837=TRUE(),$P837="TRUE"),1,0))</f>
        <v/>
      </c>
      <c r="AL837">
        <f>IF($C837="","",IF(AND($V837="Yes",SUMPRODUCT((LEN(Settings!$F$6:$F$13)&gt;0)*ISNUMBER(SEARCH(Settings!$F$6:$F$13,$O837)))=0),1,0))</f>
        <v/>
      </c>
      <c r="AM837">
        <f>IF($AI837=1,IFERROR(IF(VALUE($C837)&lt;100000000,VALUE($C837),1000000000),IFERROR(IF(VALUE(MID($C837,2,20))&lt;100000000,VALUE(MID($C837,2,20)),1000000000),1000000000))+ROW()/100000,"")</f>
        <v/>
      </c>
    </row>
    <row r="838">
      <c r="E838" s="14" t="n"/>
      <c r="M838" s="8">
        <f>IF($C838="","",L838*T838/100)</f>
        <v/>
      </c>
      <c r="S838" s="8" t="n"/>
      <c r="T838" s="8" t="n"/>
      <c r="W838">
        <f>IF($C838="","",IF($AL838=1,0,IF($AK838=1,Settings!$C$6,Settings!$C$7))*100)</f>
        <v/>
      </c>
      <c r="X838" s="8">
        <f>IF($C838="","",T838*W838/100)</f>
        <v/>
      </c>
      <c r="Y838" s="8">
        <f>IF($C838="","",T838-X838)</f>
        <v/>
      </c>
      <c r="Z838" s="8">
        <f>IF($C838="","",Y838-M838)</f>
        <v/>
      </c>
      <c r="AD838" s="8" t="n"/>
      <c r="AG838" s="14" t="n"/>
      <c r="AI838">
        <f>IF($C838="","",IF(COUNTIF($C$2:$C838,$C838)=1,1,0))</f>
        <v/>
      </c>
      <c r="AJ838">
        <f>IF($AI838=1,SUMPRODUCT(--($AM$2:$AM$7001&lt;$AM838))+1,"")</f>
        <v/>
      </c>
      <c r="AK838">
        <f>IF($C838="","",IF(OR($P838=TRUE(),$P838="TRUE"),1,0))</f>
        <v/>
      </c>
      <c r="AL838">
        <f>IF($C838="","",IF(AND($V838="Yes",SUMPRODUCT((LEN(Settings!$F$6:$F$13)&gt;0)*ISNUMBER(SEARCH(Settings!$F$6:$F$13,$O838)))=0),1,0))</f>
        <v/>
      </c>
      <c r="AM838">
        <f>IF($AI838=1,IFERROR(IF(VALUE($C838)&lt;100000000,VALUE($C838),1000000000),IFERROR(IF(VALUE(MID($C838,2,20))&lt;100000000,VALUE(MID($C838,2,20)),1000000000),1000000000))+ROW()/100000,"")</f>
        <v/>
      </c>
    </row>
    <row r="839">
      <c r="E839" s="14" t="n"/>
      <c r="M839" s="8">
        <f>IF($C839="","",L839*T839/100)</f>
        <v/>
      </c>
      <c r="S839" s="8" t="n"/>
      <c r="T839" s="8" t="n"/>
      <c r="W839">
        <f>IF($C839="","",IF($AL839=1,0,IF($AK839=1,Settings!$C$6,Settings!$C$7))*100)</f>
        <v/>
      </c>
      <c r="X839" s="8">
        <f>IF($C839="","",T839*W839/100)</f>
        <v/>
      </c>
      <c r="Y839" s="8">
        <f>IF($C839="","",T839-X839)</f>
        <v/>
      </c>
      <c r="Z839" s="8">
        <f>IF($C839="","",Y839-M839)</f>
        <v/>
      </c>
      <c r="AD839" s="8" t="n"/>
      <c r="AG839" s="14" t="n"/>
      <c r="AI839">
        <f>IF($C839="","",IF(COUNTIF($C$2:$C839,$C839)=1,1,0))</f>
        <v/>
      </c>
      <c r="AJ839">
        <f>IF($AI839=1,SUMPRODUCT(--($AM$2:$AM$7001&lt;$AM839))+1,"")</f>
        <v/>
      </c>
      <c r="AK839">
        <f>IF($C839="","",IF(OR($P839=TRUE(),$P839="TRUE"),1,0))</f>
        <v/>
      </c>
      <c r="AL839">
        <f>IF($C839="","",IF(AND($V839="Yes",SUMPRODUCT((LEN(Settings!$F$6:$F$13)&gt;0)*ISNUMBER(SEARCH(Settings!$F$6:$F$13,$O839)))=0),1,0))</f>
        <v/>
      </c>
      <c r="AM839">
        <f>IF($AI839=1,IFERROR(IF(VALUE($C839)&lt;100000000,VALUE($C839),1000000000),IFERROR(IF(VALUE(MID($C839,2,20))&lt;100000000,VALUE(MID($C839,2,20)),1000000000),1000000000))+ROW()/100000,"")</f>
        <v/>
      </c>
    </row>
    <row r="840">
      <c r="E840" s="14" t="n"/>
      <c r="M840" s="8">
        <f>IF($C840="","",L840*T840/100)</f>
        <v/>
      </c>
      <c r="S840" s="8" t="n"/>
      <c r="T840" s="8" t="n"/>
      <c r="W840">
        <f>IF($C840="","",IF($AL840=1,0,IF($AK840=1,Settings!$C$6,Settings!$C$7))*100)</f>
        <v/>
      </c>
      <c r="X840" s="8">
        <f>IF($C840="","",T840*W840/100)</f>
        <v/>
      </c>
      <c r="Y840" s="8">
        <f>IF($C840="","",T840-X840)</f>
        <v/>
      </c>
      <c r="Z840" s="8">
        <f>IF($C840="","",Y840-M840)</f>
        <v/>
      </c>
      <c r="AD840" s="8" t="n"/>
      <c r="AG840" s="14" t="n"/>
      <c r="AI840">
        <f>IF($C840="","",IF(COUNTIF($C$2:$C840,$C840)=1,1,0))</f>
        <v/>
      </c>
      <c r="AJ840">
        <f>IF($AI840=1,SUMPRODUCT(--($AM$2:$AM$7001&lt;$AM840))+1,"")</f>
        <v/>
      </c>
      <c r="AK840">
        <f>IF($C840="","",IF(OR($P840=TRUE(),$P840="TRUE"),1,0))</f>
        <v/>
      </c>
      <c r="AL840">
        <f>IF($C840="","",IF(AND($V840="Yes",SUMPRODUCT((LEN(Settings!$F$6:$F$13)&gt;0)*ISNUMBER(SEARCH(Settings!$F$6:$F$13,$O840)))=0),1,0))</f>
        <v/>
      </c>
      <c r="AM840">
        <f>IF($AI840=1,IFERROR(IF(VALUE($C840)&lt;100000000,VALUE($C840),1000000000),IFERROR(IF(VALUE(MID($C840,2,20))&lt;100000000,VALUE(MID($C840,2,20)),1000000000),1000000000))+ROW()/100000,"")</f>
        <v/>
      </c>
    </row>
    <row r="841">
      <c r="E841" s="14" t="n"/>
      <c r="M841" s="8">
        <f>IF($C841="","",L841*T841/100)</f>
        <v/>
      </c>
      <c r="S841" s="8" t="n"/>
      <c r="T841" s="8" t="n"/>
      <c r="W841">
        <f>IF($C841="","",IF($AL841=1,0,IF($AK841=1,Settings!$C$6,Settings!$C$7))*100)</f>
        <v/>
      </c>
      <c r="X841" s="8">
        <f>IF($C841="","",T841*W841/100)</f>
        <v/>
      </c>
      <c r="Y841" s="8">
        <f>IF($C841="","",T841-X841)</f>
        <v/>
      </c>
      <c r="Z841" s="8">
        <f>IF($C841="","",Y841-M841)</f>
        <v/>
      </c>
      <c r="AD841" s="8" t="n"/>
      <c r="AG841" s="14" t="n"/>
      <c r="AI841">
        <f>IF($C841="","",IF(COUNTIF($C$2:$C841,$C841)=1,1,0))</f>
        <v/>
      </c>
      <c r="AJ841">
        <f>IF($AI841=1,SUMPRODUCT(--($AM$2:$AM$7001&lt;$AM841))+1,"")</f>
        <v/>
      </c>
      <c r="AK841">
        <f>IF($C841="","",IF(OR($P841=TRUE(),$P841="TRUE"),1,0))</f>
        <v/>
      </c>
      <c r="AL841">
        <f>IF($C841="","",IF(AND($V841="Yes",SUMPRODUCT((LEN(Settings!$F$6:$F$13)&gt;0)*ISNUMBER(SEARCH(Settings!$F$6:$F$13,$O841)))=0),1,0))</f>
        <v/>
      </c>
      <c r="AM841">
        <f>IF($AI841=1,IFERROR(IF(VALUE($C841)&lt;100000000,VALUE($C841),1000000000),IFERROR(IF(VALUE(MID($C841,2,20))&lt;100000000,VALUE(MID($C841,2,20)),1000000000),1000000000))+ROW()/100000,"")</f>
        <v/>
      </c>
    </row>
    <row r="842">
      <c r="E842" s="14" t="n"/>
      <c r="M842" s="8">
        <f>IF($C842="","",L842*T842/100)</f>
        <v/>
      </c>
      <c r="S842" s="8" t="n"/>
      <c r="T842" s="8" t="n"/>
      <c r="W842">
        <f>IF($C842="","",IF($AL842=1,0,IF($AK842=1,Settings!$C$6,Settings!$C$7))*100)</f>
        <v/>
      </c>
      <c r="X842" s="8">
        <f>IF($C842="","",T842*W842/100)</f>
        <v/>
      </c>
      <c r="Y842" s="8">
        <f>IF($C842="","",T842-X842)</f>
        <v/>
      </c>
      <c r="Z842" s="8">
        <f>IF($C842="","",Y842-M842)</f>
        <v/>
      </c>
      <c r="AD842" s="8" t="n"/>
      <c r="AG842" s="14" t="n"/>
      <c r="AI842">
        <f>IF($C842="","",IF(COUNTIF($C$2:$C842,$C842)=1,1,0))</f>
        <v/>
      </c>
      <c r="AJ842">
        <f>IF($AI842=1,SUMPRODUCT(--($AM$2:$AM$7001&lt;$AM842))+1,"")</f>
        <v/>
      </c>
      <c r="AK842">
        <f>IF($C842="","",IF(OR($P842=TRUE(),$P842="TRUE"),1,0))</f>
        <v/>
      </c>
      <c r="AL842">
        <f>IF($C842="","",IF(AND($V842="Yes",SUMPRODUCT((LEN(Settings!$F$6:$F$13)&gt;0)*ISNUMBER(SEARCH(Settings!$F$6:$F$13,$O842)))=0),1,0))</f>
        <v/>
      </c>
      <c r="AM842">
        <f>IF($AI842=1,IFERROR(IF(VALUE($C842)&lt;100000000,VALUE($C842),1000000000),IFERROR(IF(VALUE(MID($C842,2,20))&lt;100000000,VALUE(MID($C842,2,20)),1000000000),1000000000))+ROW()/100000,"")</f>
        <v/>
      </c>
    </row>
    <row r="843">
      <c r="E843" s="14" t="n"/>
      <c r="M843" s="8">
        <f>IF($C843="","",L843*T843/100)</f>
        <v/>
      </c>
      <c r="S843" s="8" t="n"/>
      <c r="T843" s="8" t="n"/>
      <c r="W843">
        <f>IF($C843="","",IF($AL843=1,0,IF($AK843=1,Settings!$C$6,Settings!$C$7))*100)</f>
        <v/>
      </c>
      <c r="X843" s="8">
        <f>IF($C843="","",T843*W843/100)</f>
        <v/>
      </c>
      <c r="Y843" s="8">
        <f>IF($C843="","",T843-X843)</f>
        <v/>
      </c>
      <c r="Z843" s="8">
        <f>IF($C843="","",Y843-M843)</f>
        <v/>
      </c>
      <c r="AD843" s="8" t="n"/>
      <c r="AG843" s="14" t="n"/>
      <c r="AI843">
        <f>IF($C843="","",IF(COUNTIF($C$2:$C843,$C843)=1,1,0))</f>
        <v/>
      </c>
      <c r="AJ843">
        <f>IF($AI843=1,SUMPRODUCT(--($AM$2:$AM$7001&lt;$AM843))+1,"")</f>
        <v/>
      </c>
      <c r="AK843">
        <f>IF($C843="","",IF(OR($P843=TRUE(),$P843="TRUE"),1,0))</f>
        <v/>
      </c>
      <c r="AL843">
        <f>IF($C843="","",IF(AND($V843="Yes",SUMPRODUCT((LEN(Settings!$F$6:$F$13)&gt;0)*ISNUMBER(SEARCH(Settings!$F$6:$F$13,$O843)))=0),1,0))</f>
        <v/>
      </c>
      <c r="AM843">
        <f>IF($AI843=1,IFERROR(IF(VALUE($C843)&lt;100000000,VALUE($C843),1000000000),IFERROR(IF(VALUE(MID($C843,2,20))&lt;100000000,VALUE(MID($C843,2,20)),1000000000),1000000000))+ROW()/100000,"")</f>
        <v/>
      </c>
    </row>
    <row r="844">
      <c r="E844" s="14" t="n"/>
      <c r="M844" s="8">
        <f>IF($C844="","",L844*T844/100)</f>
        <v/>
      </c>
      <c r="S844" s="8" t="n"/>
      <c r="T844" s="8" t="n"/>
      <c r="W844">
        <f>IF($C844="","",IF($AL844=1,0,IF($AK844=1,Settings!$C$6,Settings!$C$7))*100)</f>
        <v/>
      </c>
      <c r="X844" s="8">
        <f>IF($C844="","",T844*W844/100)</f>
        <v/>
      </c>
      <c r="Y844" s="8">
        <f>IF($C844="","",T844-X844)</f>
        <v/>
      </c>
      <c r="Z844" s="8">
        <f>IF($C844="","",Y844-M844)</f>
        <v/>
      </c>
      <c r="AD844" s="8" t="n"/>
      <c r="AG844" s="14" t="n"/>
      <c r="AI844">
        <f>IF($C844="","",IF(COUNTIF($C$2:$C844,$C844)=1,1,0))</f>
        <v/>
      </c>
      <c r="AJ844">
        <f>IF($AI844=1,SUMPRODUCT(--($AM$2:$AM$7001&lt;$AM844))+1,"")</f>
        <v/>
      </c>
      <c r="AK844">
        <f>IF($C844="","",IF(OR($P844=TRUE(),$P844="TRUE"),1,0))</f>
        <v/>
      </c>
      <c r="AL844">
        <f>IF($C844="","",IF(AND($V844="Yes",SUMPRODUCT((LEN(Settings!$F$6:$F$13)&gt;0)*ISNUMBER(SEARCH(Settings!$F$6:$F$13,$O844)))=0),1,0))</f>
        <v/>
      </c>
      <c r="AM844">
        <f>IF($AI844=1,IFERROR(IF(VALUE($C844)&lt;100000000,VALUE($C844),1000000000),IFERROR(IF(VALUE(MID($C844,2,20))&lt;100000000,VALUE(MID($C844,2,20)),1000000000),1000000000))+ROW()/100000,"")</f>
        <v/>
      </c>
    </row>
    <row r="845">
      <c r="E845" s="14" t="n"/>
      <c r="M845" s="8">
        <f>IF($C845="","",L845*T845/100)</f>
        <v/>
      </c>
      <c r="S845" s="8" t="n"/>
      <c r="T845" s="8" t="n"/>
      <c r="W845">
        <f>IF($C845="","",IF($AL845=1,0,IF($AK845=1,Settings!$C$6,Settings!$C$7))*100)</f>
        <v/>
      </c>
      <c r="X845" s="8">
        <f>IF($C845="","",T845*W845/100)</f>
        <v/>
      </c>
      <c r="Y845" s="8">
        <f>IF($C845="","",T845-X845)</f>
        <v/>
      </c>
      <c r="Z845" s="8">
        <f>IF($C845="","",Y845-M845)</f>
        <v/>
      </c>
      <c r="AD845" s="8" t="n"/>
      <c r="AG845" s="14" t="n"/>
      <c r="AI845">
        <f>IF($C845="","",IF(COUNTIF($C$2:$C845,$C845)=1,1,0))</f>
        <v/>
      </c>
      <c r="AJ845">
        <f>IF($AI845=1,SUMPRODUCT(--($AM$2:$AM$7001&lt;$AM845))+1,"")</f>
        <v/>
      </c>
      <c r="AK845">
        <f>IF($C845="","",IF(OR($P845=TRUE(),$P845="TRUE"),1,0))</f>
        <v/>
      </c>
      <c r="AL845">
        <f>IF($C845="","",IF(AND($V845="Yes",SUMPRODUCT((LEN(Settings!$F$6:$F$13)&gt;0)*ISNUMBER(SEARCH(Settings!$F$6:$F$13,$O845)))=0),1,0))</f>
        <v/>
      </c>
      <c r="AM845">
        <f>IF($AI845=1,IFERROR(IF(VALUE($C845)&lt;100000000,VALUE($C845),1000000000),IFERROR(IF(VALUE(MID($C845,2,20))&lt;100000000,VALUE(MID($C845,2,20)),1000000000),1000000000))+ROW()/100000,"")</f>
        <v/>
      </c>
    </row>
    <row r="846">
      <c r="E846" s="14" t="n"/>
      <c r="M846" s="8">
        <f>IF($C846="","",L846*T846/100)</f>
        <v/>
      </c>
      <c r="S846" s="8" t="n"/>
      <c r="T846" s="8" t="n"/>
      <c r="W846">
        <f>IF($C846="","",IF($AL846=1,0,IF($AK846=1,Settings!$C$6,Settings!$C$7))*100)</f>
        <v/>
      </c>
      <c r="X846" s="8">
        <f>IF($C846="","",T846*W846/100)</f>
        <v/>
      </c>
      <c r="Y846" s="8">
        <f>IF($C846="","",T846-X846)</f>
        <v/>
      </c>
      <c r="Z846" s="8">
        <f>IF($C846="","",Y846-M846)</f>
        <v/>
      </c>
      <c r="AD846" s="8" t="n"/>
      <c r="AG846" s="14" t="n"/>
      <c r="AI846">
        <f>IF($C846="","",IF(COUNTIF($C$2:$C846,$C846)=1,1,0))</f>
        <v/>
      </c>
      <c r="AJ846">
        <f>IF($AI846=1,SUMPRODUCT(--($AM$2:$AM$7001&lt;$AM846))+1,"")</f>
        <v/>
      </c>
      <c r="AK846">
        <f>IF($C846="","",IF(OR($P846=TRUE(),$P846="TRUE"),1,0))</f>
        <v/>
      </c>
      <c r="AL846">
        <f>IF($C846="","",IF(AND($V846="Yes",SUMPRODUCT((LEN(Settings!$F$6:$F$13)&gt;0)*ISNUMBER(SEARCH(Settings!$F$6:$F$13,$O846)))=0),1,0))</f>
        <v/>
      </c>
      <c r="AM846">
        <f>IF($AI846=1,IFERROR(IF(VALUE($C846)&lt;100000000,VALUE($C846),1000000000),IFERROR(IF(VALUE(MID($C846,2,20))&lt;100000000,VALUE(MID($C846,2,20)),1000000000),1000000000))+ROW()/100000,"")</f>
        <v/>
      </c>
    </row>
    <row r="847">
      <c r="E847" s="14" t="n"/>
      <c r="M847" s="8">
        <f>IF($C847="","",L847*T847/100)</f>
        <v/>
      </c>
      <c r="S847" s="8" t="n"/>
      <c r="T847" s="8" t="n"/>
      <c r="W847">
        <f>IF($C847="","",IF($AL847=1,0,IF($AK847=1,Settings!$C$6,Settings!$C$7))*100)</f>
        <v/>
      </c>
      <c r="X847" s="8">
        <f>IF($C847="","",T847*W847/100)</f>
        <v/>
      </c>
      <c r="Y847" s="8">
        <f>IF($C847="","",T847-X847)</f>
        <v/>
      </c>
      <c r="Z847" s="8">
        <f>IF($C847="","",Y847-M847)</f>
        <v/>
      </c>
      <c r="AD847" s="8" t="n"/>
      <c r="AG847" s="14" t="n"/>
      <c r="AI847">
        <f>IF($C847="","",IF(COUNTIF($C$2:$C847,$C847)=1,1,0))</f>
        <v/>
      </c>
      <c r="AJ847">
        <f>IF($AI847=1,SUMPRODUCT(--($AM$2:$AM$7001&lt;$AM847))+1,"")</f>
        <v/>
      </c>
      <c r="AK847">
        <f>IF($C847="","",IF(OR($P847=TRUE(),$P847="TRUE"),1,0))</f>
        <v/>
      </c>
      <c r="AL847">
        <f>IF($C847="","",IF(AND($V847="Yes",SUMPRODUCT((LEN(Settings!$F$6:$F$13)&gt;0)*ISNUMBER(SEARCH(Settings!$F$6:$F$13,$O847)))=0),1,0))</f>
        <v/>
      </c>
      <c r="AM847">
        <f>IF($AI847=1,IFERROR(IF(VALUE($C847)&lt;100000000,VALUE($C847),1000000000),IFERROR(IF(VALUE(MID($C847,2,20))&lt;100000000,VALUE(MID($C847,2,20)),1000000000),1000000000))+ROW()/100000,"")</f>
        <v/>
      </c>
    </row>
    <row r="848">
      <c r="E848" s="14" t="n"/>
      <c r="M848" s="8">
        <f>IF($C848="","",L848*T848/100)</f>
        <v/>
      </c>
      <c r="S848" s="8" t="n"/>
      <c r="T848" s="8" t="n"/>
      <c r="W848">
        <f>IF($C848="","",IF($AL848=1,0,IF($AK848=1,Settings!$C$6,Settings!$C$7))*100)</f>
        <v/>
      </c>
      <c r="X848" s="8">
        <f>IF($C848="","",T848*W848/100)</f>
        <v/>
      </c>
      <c r="Y848" s="8">
        <f>IF($C848="","",T848-X848)</f>
        <v/>
      </c>
      <c r="Z848" s="8">
        <f>IF($C848="","",Y848-M848)</f>
        <v/>
      </c>
      <c r="AD848" s="8" t="n"/>
      <c r="AG848" s="14" t="n"/>
      <c r="AI848">
        <f>IF($C848="","",IF(COUNTIF($C$2:$C848,$C848)=1,1,0))</f>
        <v/>
      </c>
      <c r="AJ848">
        <f>IF($AI848=1,SUMPRODUCT(--($AM$2:$AM$7001&lt;$AM848))+1,"")</f>
        <v/>
      </c>
      <c r="AK848">
        <f>IF($C848="","",IF(OR($P848=TRUE(),$P848="TRUE"),1,0))</f>
        <v/>
      </c>
      <c r="AL848">
        <f>IF($C848="","",IF(AND($V848="Yes",SUMPRODUCT((LEN(Settings!$F$6:$F$13)&gt;0)*ISNUMBER(SEARCH(Settings!$F$6:$F$13,$O848)))=0),1,0))</f>
        <v/>
      </c>
      <c r="AM848">
        <f>IF($AI848=1,IFERROR(IF(VALUE($C848)&lt;100000000,VALUE($C848),1000000000),IFERROR(IF(VALUE(MID($C848,2,20))&lt;100000000,VALUE(MID($C848,2,20)),1000000000),1000000000))+ROW()/100000,"")</f>
        <v/>
      </c>
    </row>
    <row r="849">
      <c r="E849" s="14" t="n"/>
      <c r="M849" s="8">
        <f>IF($C849="","",L849*T849/100)</f>
        <v/>
      </c>
      <c r="S849" s="8" t="n"/>
      <c r="T849" s="8" t="n"/>
      <c r="W849">
        <f>IF($C849="","",IF($AL849=1,0,IF($AK849=1,Settings!$C$6,Settings!$C$7))*100)</f>
        <v/>
      </c>
      <c r="X849" s="8">
        <f>IF($C849="","",T849*W849/100)</f>
        <v/>
      </c>
      <c r="Y849" s="8">
        <f>IF($C849="","",T849-X849)</f>
        <v/>
      </c>
      <c r="Z849" s="8">
        <f>IF($C849="","",Y849-M849)</f>
        <v/>
      </c>
      <c r="AD849" s="8" t="n"/>
      <c r="AG849" s="14" t="n"/>
      <c r="AI849">
        <f>IF($C849="","",IF(COUNTIF($C$2:$C849,$C849)=1,1,0))</f>
        <v/>
      </c>
      <c r="AJ849">
        <f>IF($AI849=1,SUMPRODUCT(--($AM$2:$AM$7001&lt;$AM849))+1,"")</f>
        <v/>
      </c>
      <c r="AK849">
        <f>IF($C849="","",IF(OR($P849=TRUE(),$P849="TRUE"),1,0))</f>
        <v/>
      </c>
      <c r="AL849">
        <f>IF($C849="","",IF(AND($V849="Yes",SUMPRODUCT((LEN(Settings!$F$6:$F$13)&gt;0)*ISNUMBER(SEARCH(Settings!$F$6:$F$13,$O849)))=0),1,0))</f>
        <v/>
      </c>
      <c r="AM849">
        <f>IF($AI849=1,IFERROR(IF(VALUE($C849)&lt;100000000,VALUE($C849),1000000000),IFERROR(IF(VALUE(MID($C849,2,20))&lt;100000000,VALUE(MID($C849,2,20)),1000000000),1000000000))+ROW()/100000,"")</f>
        <v/>
      </c>
    </row>
    <row r="850">
      <c r="E850" s="14" t="n"/>
      <c r="M850" s="8">
        <f>IF($C850="","",L850*T850/100)</f>
        <v/>
      </c>
      <c r="S850" s="8" t="n"/>
      <c r="T850" s="8" t="n"/>
      <c r="W850">
        <f>IF($C850="","",IF($AL850=1,0,IF($AK850=1,Settings!$C$6,Settings!$C$7))*100)</f>
        <v/>
      </c>
      <c r="X850" s="8">
        <f>IF($C850="","",T850*W850/100)</f>
        <v/>
      </c>
      <c r="Y850" s="8">
        <f>IF($C850="","",T850-X850)</f>
        <v/>
      </c>
      <c r="Z850" s="8">
        <f>IF($C850="","",Y850-M850)</f>
        <v/>
      </c>
      <c r="AD850" s="8" t="n"/>
      <c r="AG850" s="14" t="n"/>
      <c r="AI850">
        <f>IF($C850="","",IF(COUNTIF($C$2:$C850,$C850)=1,1,0))</f>
        <v/>
      </c>
      <c r="AJ850">
        <f>IF($AI850=1,SUMPRODUCT(--($AM$2:$AM$7001&lt;$AM850))+1,"")</f>
        <v/>
      </c>
      <c r="AK850">
        <f>IF($C850="","",IF(OR($P850=TRUE(),$P850="TRUE"),1,0))</f>
        <v/>
      </c>
      <c r="AL850">
        <f>IF($C850="","",IF(AND($V850="Yes",SUMPRODUCT((LEN(Settings!$F$6:$F$13)&gt;0)*ISNUMBER(SEARCH(Settings!$F$6:$F$13,$O850)))=0),1,0))</f>
        <v/>
      </c>
      <c r="AM850">
        <f>IF($AI850=1,IFERROR(IF(VALUE($C850)&lt;100000000,VALUE($C850),1000000000),IFERROR(IF(VALUE(MID($C850,2,20))&lt;100000000,VALUE(MID($C850,2,20)),1000000000),1000000000))+ROW()/100000,"")</f>
        <v/>
      </c>
    </row>
    <row r="851">
      <c r="E851" s="14" t="n"/>
      <c r="M851" s="8">
        <f>IF($C851="","",L851*T851/100)</f>
        <v/>
      </c>
      <c r="S851" s="8" t="n"/>
      <c r="T851" s="8" t="n"/>
      <c r="W851">
        <f>IF($C851="","",IF($AL851=1,0,IF($AK851=1,Settings!$C$6,Settings!$C$7))*100)</f>
        <v/>
      </c>
      <c r="X851" s="8">
        <f>IF($C851="","",T851*W851/100)</f>
        <v/>
      </c>
      <c r="Y851" s="8">
        <f>IF($C851="","",T851-X851)</f>
        <v/>
      </c>
      <c r="Z851" s="8">
        <f>IF($C851="","",Y851-M851)</f>
        <v/>
      </c>
      <c r="AD851" s="8" t="n"/>
      <c r="AG851" s="14" t="n"/>
      <c r="AI851">
        <f>IF($C851="","",IF(COUNTIF($C$2:$C851,$C851)=1,1,0))</f>
        <v/>
      </c>
      <c r="AJ851">
        <f>IF($AI851=1,SUMPRODUCT(--($AM$2:$AM$7001&lt;$AM851))+1,"")</f>
        <v/>
      </c>
      <c r="AK851">
        <f>IF($C851="","",IF(OR($P851=TRUE(),$P851="TRUE"),1,0))</f>
        <v/>
      </c>
      <c r="AL851">
        <f>IF($C851="","",IF(AND($V851="Yes",SUMPRODUCT((LEN(Settings!$F$6:$F$13)&gt;0)*ISNUMBER(SEARCH(Settings!$F$6:$F$13,$O851)))=0),1,0))</f>
        <v/>
      </c>
      <c r="AM851">
        <f>IF($AI851=1,IFERROR(IF(VALUE($C851)&lt;100000000,VALUE($C851),1000000000),IFERROR(IF(VALUE(MID($C851,2,20))&lt;100000000,VALUE(MID($C851,2,20)),1000000000),1000000000))+ROW()/100000,"")</f>
        <v/>
      </c>
    </row>
    <row r="852">
      <c r="E852" s="14" t="n"/>
      <c r="M852" s="8">
        <f>IF($C852="","",L852*T852/100)</f>
        <v/>
      </c>
      <c r="S852" s="8" t="n"/>
      <c r="T852" s="8" t="n"/>
      <c r="W852">
        <f>IF($C852="","",IF($AL852=1,0,IF($AK852=1,Settings!$C$6,Settings!$C$7))*100)</f>
        <v/>
      </c>
      <c r="X852" s="8">
        <f>IF($C852="","",T852*W852/100)</f>
        <v/>
      </c>
      <c r="Y852" s="8">
        <f>IF($C852="","",T852-X852)</f>
        <v/>
      </c>
      <c r="Z852" s="8">
        <f>IF($C852="","",Y852-M852)</f>
        <v/>
      </c>
      <c r="AD852" s="8" t="n"/>
      <c r="AG852" s="14" t="n"/>
      <c r="AI852">
        <f>IF($C852="","",IF(COUNTIF($C$2:$C852,$C852)=1,1,0))</f>
        <v/>
      </c>
      <c r="AJ852">
        <f>IF($AI852=1,SUMPRODUCT(--($AM$2:$AM$7001&lt;$AM852))+1,"")</f>
        <v/>
      </c>
      <c r="AK852">
        <f>IF($C852="","",IF(OR($P852=TRUE(),$P852="TRUE"),1,0))</f>
        <v/>
      </c>
      <c r="AL852">
        <f>IF($C852="","",IF(AND($V852="Yes",SUMPRODUCT((LEN(Settings!$F$6:$F$13)&gt;0)*ISNUMBER(SEARCH(Settings!$F$6:$F$13,$O852)))=0),1,0))</f>
        <v/>
      </c>
      <c r="AM852">
        <f>IF($AI852=1,IFERROR(IF(VALUE($C852)&lt;100000000,VALUE($C852),1000000000),IFERROR(IF(VALUE(MID($C852,2,20))&lt;100000000,VALUE(MID($C852,2,20)),1000000000),1000000000))+ROW()/100000,"")</f>
        <v/>
      </c>
    </row>
    <row r="853">
      <c r="E853" s="14" t="n"/>
      <c r="M853" s="8">
        <f>IF($C853="","",L853*T853/100)</f>
        <v/>
      </c>
      <c r="S853" s="8" t="n"/>
      <c r="T853" s="8" t="n"/>
      <c r="W853">
        <f>IF($C853="","",IF($AL853=1,0,IF($AK853=1,Settings!$C$6,Settings!$C$7))*100)</f>
        <v/>
      </c>
      <c r="X853" s="8">
        <f>IF($C853="","",T853*W853/100)</f>
        <v/>
      </c>
      <c r="Y853" s="8">
        <f>IF($C853="","",T853-X853)</f>
        <v/>
      </c>
      <c r="Z853" s="8">
        <f>IF($C853="","",Y853-M853)</f>
        <v/>
      </c>
      <c r="AD853" s="8" t="n"/>
      <c r="AG853" s="14" t="n"/>
      <c r="AI853">
        <f>IF($C853="","",IF(COUNTIF($C$2:$C853,$C853)=1,1,0))</f>
        <v/>
      </c>
      <c r="AJ853">
        <f>IF($AI853=1,SUMPRODUCT(--($AM$2:$AM$7001&lt;$AM853))+1,"")</f>
        <v/>
      </c>
      <c r="AK853">
        <f>IF($C853="","",IF(OR($P853=TRUE(),$P853="TRUE"),1,0))</f>
        <v/>
      </c>
      <c r="AL853">
        <f>IF($C853="","",IF(AND($V853="Yes",SUMPRODUCT((LEN(Settings!$F$6:$F$13)&gt;0)*ISNUMBER(SEARCH(Settings!$F$6:$F$13,$O853)))=0),1,0))</f>
        <v/>
      </c>
      <c r="AM853">
        <f>IF($AI853=1,IFERROR(IF(VALUE($C853)&lt;100000000,VALUE($C853),1000000000),IFERROR(IF(VALUE(MID($C853,2,20))&lt;100000000,VALUE(MID($C853,2,20)),1000000000),1000000000))+ROW()/100000,"")</f>
        <v/>
      </c>
    </row>
    <row r="854">
      <c r="E854" s="14" t="n"/>
      <c r="M854" s="8">
        <f>IF($C854="","",L854*T854/100)</f>
        <v/>
      </c>
      <c r="S854" s="8" t="n"/>
      <c r="T854" s="8" t="n"/>
      <c r="W854">
        <f>IF($C854="","",IF($AL854=1,0,IF($AK854=1,Settings!$C$6,Settings!$C$7))*100)</f>
        <v/>
      </c>
      <c r="X854" s="8">
        <f>IF($C854="","",T854*W854/100)</f>
        <v/>
      </c>
      <c r="Y854" s="8">
        <f>IF($C854="","",T854-X854)</f>
        <v/>
      </c>
      <c r="Z854" s="8">
        <f>IF($C854="","",Y854-M854)</f>
        <v/>
      </c>
      <c r="AD854" s="8" t="n"/>
      <c r="AG854" s="14" t="n"/>
      <c r="AI854">
        <f>IF($C854="","",IF(COUNTIF($C$2:$C854,$C854)=1,1,0))</f>
        <v/>
      </c>
      <c r="AJ854">
        <f>IF($AI854=1,SUMPRODUCT(--($AM$2:$AM$7001&lt;$AM854))+1,"")</f>
        <v/>
      </c>
      <c r="AK854">
        <f>IF($C854="","",IF(OR($P854=TRUE(),$P854="TRUE"),1,0))</f>
        <v/>
      </c>
      <c r="AL854">
        <f>IF($C854="","",IF(AND($V854="Yes",SUMPRODUCT((LEN(Settings!$F$6:$F$13)&gt;0)*ISNUMBER(SEARCH(Settings!$F$6:$F$13,$O854)))=0),1,0))</f>
        <v/>
      </c>
      <c r="AM854">
        <f>IF($AI854=1,IFERROR(IF(VALUE($C854)&lt;100000000,VALUE($C854),1000000000),IFERROR(IF(VALUE(MID($C854,2,20))&lt;100000000,VALUE(MID($C854,2,20)),1000000000),1000000000))+ROW()/100000,"")</f>
        <v/>
      </c>
    </row>
    <row r="855">
      <c r="E855" s="14" t="n"/>
      <c r="M855" s="8">
        <f>IF($C855="","",L855*T855/100)</f>
        <v/>
      </c>
      <c r="S855" s="8" t="n"/>
      <c r="T855" s="8" t="n"/>
      <c r="W855">
        <f>IF($C855="","",IF($AL855=1,0,IF($AK855=1,Settings!$C$6,Settings!$C$7))*100)</f>
        <v/>
      </c>
      <c r="X855" s="8">
        <f>IF($C855="","",T855*W855/100)</f>
        <v/>
      </c>
      <c r="Y855" s="8">
        <f>IF($C855="","",T855-X855)</f>
        <v/>
      </c>
      <c r="Z855" s="8">
        <f>IF($C855="","",Y855-M855)</f>
        <v/>
      </c>
      <c r="AD855" s="8" t="n"/>
      <c r="AG855" s="14" t="n"/>
      <c r="AI855">
        <f>IF($C855="","",IF(COUNTIF($C$2:$C855,$C855)=1,1,0))</f>
        <v/>
      </c>
      <c r="AJ855">
        <f>IF($AI855=1,SUMPRODUCT(--($AM$2:$AM$7001&lt;$AM855))+1,"")</f>
        <v/>
      </c>
      <c r="AK855">
        <f>IF($C855="","",IF(OR($P855=TRUE(),$P855="TRUE"),1,0))</f>
        <v/>
      </c>
      <c r="AL855">
        <f>IF($C855="","",IF(AND($V855="Yes",SUMPRODUCT((LEN(Settings!$F$6:$F$13)&gt;0)*ISNUMBER(SEARCH(Settings!$F$6:$F$13,$O855)))=0),1,0))</f>
        <v/>
      </c>
      <c r="AM855">
        <f>IF($AI855=1,IFERROR(IF(VALUE($C855)&lt;100000000,VALUE($C855),1000000000),IFERROR(IF(VALUE(MID($C855,2,20))&lt;100000000,VALUE(MID($C855,2,20)),1000000000),1000000000))+ROW()/100000,"")</f>
        <v/>
      </c>
    </row>
    <row r="856">
      <c r="E856" s="14" t="n"/>
      <c r="M856" s="8">
        <f>IF($C856="","",L856*T856/100)</f>
        <v/>
      </c>
      <c r="S856" s="8" t="n"/>
      <c r="T856" s="8" t="n"/>
      <c r="W856">
        <f>IF($C856="","",IF($AL856=1,0,IF($AK856=1,Settings!$C$6,Settings!$C$7))*100)</f>
        <v/>
      </c>
      <c r="X856" s="8">
        <f>IF($C856="","",T856*W856/100)</f>
        <v/>
      </c>
      <c r="Y856" s="8">
        <f>IF($C856="","",T856-X856)</f>
        <v/>
      </c>
      <c r="Z856" s="8">
        <f>IF($C856="","",Y856-M856)</f>
        <v/>
      </c>
      <c r="AD856" s="8" t="n"/>
      <c r="AG856" s="14" t="n"/>
      <c r="AI856">
        <f>IF($C856="","",IF(COUNTIF($C$2:$C856,$C856)=1,1,0))</f>
        <v/>
      </c>
      <c r="AJ856">
        <f>IF($AI856=1,SUMPRODUCT(--($AM$2:$AM$7001&lt;$AM856))+1,"")</f>
        <v/>
      </c>
      <c r="AK856">
        <f>IF($C856="","",IF(OR($P856=TRUE(),$P856="TRUE"),1,0))</f>
        <v/>
      </c>
      <c r="AL856">
        <f>IF($C856="","",IF(AND($V856="Yes",SUMPRODUCT((LEN(Settings!$F$6:$F$13)&gt;0)*ISNUMBER(SEARCH(Settings!$F$6:$F$13,$O856)))=0),1,0))</f>
        <v/>
      </c>
      <c r="AM856">
        <f>IF($AI856=1,IFERROR(IF(VALUE($C856)&lt;100000000,VALUE($C856),1000000000),IFERROR(IF(VALUE(MID($C856,2,20))&lt;100000000,VALUE(MID($C856,2,20)),1000000000),1000000000))+ROW()/100000,"")</f>
        <v/>
      </c>
    </row>
    <row r="857">
      <c r="E857" s="14" t="n"/>
      <c r="M857" s="8">
        <f>IF($C857="","",L857*T857/100)</f>
        <v/>
      </c>
      <c r="S857" s="8" t="n"/>
      <c r="T857" s="8" t="n"/>
      <c r="W857">
        <f>IF($C857="","",IF($AL857=1,0,IF($AK857=1,Settings!$C$6,Settings!$C$7))*100)</f>
        <v/>
      </c>
      <c r="X857" s="8">
        <f>IF($C857="","",T857*W857/100)</f>
        <v/>
      </c>
      <c r="Y857" s="8">
        <f>IF($C857="","",T857-X857)</f>
        <v/>
      </c>
      <c r="Z857" s="8">
        <f>IF($C857="","",Y857-M857)</f>
        <v/>
      </c>
      <c r="AD857" s="8" t="n"/>
      <c r="AG857" s="14" t="n"/>
      <c r="AI857">
        <f>IF($C857="","",IF(COUNTIF($C$2:$C857,$C857)=1,1,0))</f>
        <v/>
      </c>
      <c r="AJ857">
        <f>IF($AI857=1,SUMPRODUCT(--($AM$2:$AM$7001&lt;$AM857))+1,"")</f>
        <v/>
      </c>
      <c r="AK857">
        <f>IF($C857="","",IF(OR($P857=TRUE(),$P857="TRUE"),1,0))</f>
        <v/>
      </c>
      <c r="AL857">
        <f>IF($C857="","",IF(AND($V857="Yes",SUMPRODUCT((LEN(Settings!$F$6:$F$13)&gt;0)*ISNUMBER(SEARCH(Settings!$F$6:$F$13,$O857)))=0),1,0))</f>
        <v/>
      </c>
      <c r="AM857">
        <f>IF($AI857=1,IFERROR(IF(VALUE($C857)&lt;100000000,VALUE($C857),1000000000),IFERROR(IF(VALUE(MID($C857,2,20))&lt;100000000,VALUE(MID($C857,2,20)),1000000000),1000000000))+ROW()/100000,"")</f>
        <v/>
      </c>
    </row>
    <row r="858">
      <c r="E858" s="14" t="n"/>
      <c r="M858" s="8">
        <f>IF($C858="","",L858*T858/100)</f>
        <v/>
      </c>
      <c r="S858" s="8" t="n"/>
      <c r="T858" s="8" t="n"/>
      <c r="W858">
        <f>IF($C858="","",IF($AL858=1,0,IF($AK858=1,Settings!$C$6,Settings!$C$7))*100)</f>
        <v/>
      </c>
      <c r="X858" s="8">
        <f>IF($C858="","",T858*W858/100)</f>
        <v/>
      </c>
      <c r="Y858" s="8">
        <f>IF($C858="","",T858-X858)</f>
        <v/>
      </c>
      <c r="Z858" s="8">
        <f>IF($C858="","",Y858-M858)</f>
        <v/>
      </c>
      <c r="AD858" s="8" t="n"/>
      <c r="AG858" s="14" t="n"/>
      <c r="AI858">
        <f>IF($C858="","",IF(COUNTIF($C$2:$C858,$C858)=1,1,0))</f>
        <v/>
      </c>
      <c r="AJ858">
        <f>IF($AI858=1,SUMPRODUCT(--($AM$2:$AM$7001&lt;$AM858))+1,"")</f>
        <v/>
      </c>
      <c r="AK858">
        <f>IF($C858="","",IF(OR($P858=TRUE(),$P858="TRUE"),1,0))</f>
        <v/>
      </c>
      <c r="AL858">
        <f>IF($C858="","",IF(AND($V858="Yes",SUMPRODUCT((LEN(Settings!$F$6:$F$13)&gt;0)*ISNUMBER(SEARCH(Settings!$F$6:$F$13,$O858)))=0),1,0))</f>
        <v/>
      </c>
      <c r="AM858">
        <f>IF($AI858=1,IFERROR(IF(VALUE($C858)&lt;100000000,VALUE($C858),1000000000),IFERROR(IF(VALUE(MID($C858,2,20))&lt;100000000,VALUE(MID($C858,2,20)),1000000000),1000000000))+ROW()/100000,"")</f>
        <v/>
      </c>
    </row>
    <row r="859">
      <c r="E859" s="14" t="n"/>
      <c r="M859" s="8">
        <f>IF($C859="","",L859*T859/100)</f>
        <v/>
      </c>
      <c r="S859" s="8" t="n"/>
      <c r="T859" s="8" t="n"/>
      <c r="W859">
        <f>IF($C859="","",IF($AL859=1,0,IF($AK859=1,Settings!$C$6,Settings!$C$7))*100)</f>
        <v/>
      </c>
      <c r="X859" s="8">
        <f>IF($C859="","",T859*W859/100)</f>
        <v/>
      </c>
      <c r="Y859" s="8">
        <f>IF($C859="","",T859-X859)</f>
        <v/>
      </c>
      <c r="Z859" s="8">
        <f>IF($C859="","",Y859-M859)</f>
        <v/>
      </c>
      <c r="AD859" s="8" t="n"/>
      <c r="AG859" s="14" t="n"/>
      <c r="AI859">
        <f>IF($C859="","",IF(COUNTIF($C$2:$C859,$C859)=1,1,0))</f>
        <v/>
      </c>
      <c r="AJ859">
        <f>IF($AI859=1,SUMPRODUCT(--($AM$2:$AM$7001&lt;$AM859))+1,"")</f>
        <v/>
      </c>
      <c r="AK859">
        <f>IF($C859="","",IF(OR($P859=TRUE(),$P859="TRUE"),1,0))</f>
        <v/>
      </c>
      <c r="AL859">
        <f>IF($C859="","",IF(AND($V859="Yes",SUMPRODUCT((LEN(Settings!$F$6:$F$13)&gt;0)*ISNUMBER(SEARCH(Settings!$F$6:$F$13,$O859)))=0),1,0))</f>
        <v/>
      </c>
      <c r="AM859">
        <f>IF($AI859=1,IFERROR(IF(VALUE($C859)&lt;100000000,VALUE($C859),1000000000),IFERROR(IF(VALUE(MID($C859,2,20))&lt;100000000,VALUE(MID($C859,2,20)),1000000000),1000000000))+ROW()/100000,"")</f>
        <v/>
      </c>
    </row>
    <row r="860">
      <c r="E860" s="14" t="n"/>
      <c r="M860" s="8">
        <f>IF($C860="","",L860*T860/100)</f>
        <v/>
      </c>
      <c r="S860" s="8" t="n"/>
      <c r="T860" s="8" t="n"/>
      <c r="W860">
        <f>IF($C860="","",IF($AL860=1,0,IF($AK860=1,Settings!$C$6,Settings!$C$7))*100)</f>
        <v/>
      </c>
      <c r="X860" s="8">
        <f>IF($C860="","",T860*W860/100)</f>
        <v/>
      </c>
      <c r="Y860" s="8">
        <f>IF($C860="","",T860-X860)</f>
        <v/>
      </c>
      <c r="Z860" s="8">
        <f>IF($C860="","",Y860-M860)</f>
        <v/>
      </c>
      <c r="AD860" s="8" t="n"/>
      <c r="AG860" s="14" t="n"/>
      <c r="AI860">
        <f>IF($C860="","",IF(COUNTIF($C$2:$C860,$C860)=1,1,0))</f>
        <v/>
      </c>
      <c r="AJ860">
        <f>IF($AI860=1,SUMPRODUCT(--($AM$2:$AM$7001&lt;$AM860))+1,"")</f>
        <v/>
      </c>
      <c r="AK860">
        <f>IF($C860="","",IF(OR($P860=TRUE(),$P860="TRUE"),1,0))</f>
        <v/>
      </c>
      <c r="AL860">
        <f>IF($C860="","",IF(AND($V860="Yes",SUMPRODUCT((LEN(Settings!$F$6:$F$13)&gt;0)*ISNUMBER(SEARCH(Settings!$F$6:$F$13,$O860)))=0),1,0))</f>
        <v/>
      </c>
      <c r="AM860">
        <f>IF($AI860=1,IFERROR(IF(VALUE($C860)&lt;100000000,VALUE($C860),1000000000),IFERROR(IF(VALUE(MID($C860,2,20))&lt;100000000,VALUE(MID($C860,2,20)),1000000000),1000000000))+ROW()/100000,"")</f>
        <v/>
      </c>
    </row>
    <row r="861">
      <c r="E861" s="14" t="n"/>
      <c r="M861" s="8">
        <f>IF($C861="","",L861*T861/100)</f>
        <v/>
      </c>
      <c r="S861" s="8" t="n"/>
      <c r="T861" s="8" t="n"/>
      <c r="W861">
        <f>IF($C861="","",IF($AL861=1,0,IF($AK861=1,Settings!$C$6,Settings!$C$7))*100)</f>
        <v/>
      </c>
      <c r="X861" s="8">
        <f>IF($C861="","",T861*W861/100)</f>
        <v/>
      </c>
      <c r="Y861" s="8">
        <f>IF($C861="","",T861-X861)</f>
        <v/>
      </c>
      <c r="Z861" s="8">
        <f>IF($C861="","",Y861-M861)</f>
        <v/>
      </c>
      <c r="AD861" s="8" t="n"/>
      <c r="AG861" s="14" t="n"/>
      <c r="AI861">
        <f>IF($C861="","",IF(COUNTIF($C$2:$C861,$C861)=1,1,0))</f>
        <v/>
      </c>
      <c r="AJ861">
        <f>IF($AI861=1,SUMPRODUCT(--($AM$2:$AM$7001&lt;$AM861))+1,"")</f>
        <v/>
      </c>
      <c r="AK861">
        <f>IF($C861="","",IF(OR($P861=TRUE(),$P861="TRUE"),1,0))</f>
        <v/>
      </c>
      <c r="AL861">
        <f>IF($C861="","",IF(AND($V861="Yes",SUMPRODUCT((LEN(Settings!$F$6:$F$13)&gt;0)*ISNUMBER(SEARCH(Settings!$F$6:$F$13,$O861)))=0),1,0))</f>
        <v/>
      </c>
      <c r="AM861">
        <f>IF($AI861=1,IFERROR(IF(VALUE($C861)&lt;100000000,VALUE($C861),1000000000),IFERROR(IF(VALUE(MID($C861,2,20))&lt;100000000,VALUE(MID($C861,2,20)),1000000000),1000000000))+ROW()/100000,"")</f>
        <v/>
      </c>
    </row>
    <row r="862">
      <c r="E862" s="14" t="n"/>
      <c r="M862" s="8">
        <f>IF($C862="","",L862*T862/100)</f>
        <v/>
      </c>
      <c r="S862" s="8" t="n"/>
      <c r="T862" s="8" t="n"/>
      <c r="W862">
        <f>IF($C862="","",IF($AL862=1,0,IF($AK862=1,Settings!$C$6,Settings!$C$7))*100)</f>
        <v/>
      </c>
      <c r="X862" s="8">
        <f>IF($C862="","",T862*W862/100)</f>
        <v/>
      </c>
      <c r="Y862" s="8">
        <f>IF($C862="","",T862-X862)</f>
        <v/>
      </c>
      <c r="Z862" s="8">
        <f>IF($C862="","",Y862-M862)</f>
        <v/>
      </c>
      <c r="AD862" s="8" t="n"/>
      <c r="AG862" s="14" t="n"/>
      <c r="AI862">
        <f>IF($C862="","",IF(COUNTIF($C$2:$C862,$C862)=1,1,0))</f>
        <v/>
      </c>
      <c r="AJ862">
        <f>IF($AI862=1,SUMPRODUCT(--($AM$2:$AM$7001&lt;$AM862))+1,"")</f>
        <v/>
      </c>
      <c r="AK862">
        <f>IF($C862="","",IF(OR($P862=TRUE(),$P862="TRUE"),1,0))</f>
        <v/>
      </c>
      <c r="AL862">
        <f>IF($C862="","",IF(AND($V862="Yes",SUMPRODUCT((LEN(Settings!$F$6:$F$13)&gt;0)*ISNUMBER(SEARCH(Settings!$F$6:$F$13,$O862)))=0),1,0))</f>
        <v/>
      </c>
      <c r="AM862">
        <f>IF($AI862=1,IFERROR(IF(VALUE($C862)&lt;100000000,VALUE($C862),1000000000),IFERROR(IF(VALUE(MID($C862,2,20))&lt;100000000,VALUE(MID($C862,2,20)),1000000000),1000000000))+ROW()/100000,"")</f>
        <v/>
      </c>
    </row>
    <row r="863">
      <c r="E863" s="14" t="n"/>
      <c r="M863" s="8">
        <f>IF($C863="","",L863*T863/100)</f>
        <v/>
      </c>
      <c r="S863" s="8" t="n"/>
      <c r="T863" s="8" t="n"/>
      <c r="W863">
        <f>IF($C863="","",IF($AL863=1,0,IF($AK863=1,Settings!$C$6,Settings!$C$7))*100)</f>
        <v/>
      </c>
      <c r="X863" s="8">
        <f>IF($C863="","",T863*W863/100)</f>
        <v/>
      </c>
      <c r="Y863" s="8">
        <f>IF($C863="","",T863-X863)</f>
        <v/>
      </c>
      <c r="Z863" s="8">
        <f>IF($C863="","",Y863-M863)</f>
        <v/>
      </c>
      <c r="AD863" s="8" t="n"/>
      <c r="AG863" s="14" t="n"/>
      <c r="AI863">
        <f>IF($C863="","",IF(COUNTIF($C$2:$C863,$C863)=1,1,0))</f>
        <v/>
      </c>
      <c r="AJ863">
        <f>IF($AI863=1,SUMPRODUCT(--($AM$2:$AM$7001&lt;$AM863))+1,"")</f>
        <v/>
      </c>
      <c r="AK863">
        <f>IF($C863="","",IF(OR($P863=TRUE(),$P863="TRUE"),1,0))</f>
        <v/>
      </c>
      <c r="AL863">
        <f>IF($C863="","",IF(AND($V863="Yes",SUMPRODUCT((LEN(Settings!$F$6:$F$13)&gt;0)*ISNUMBER(SEARCH(Settings!$F$6:$F$13,$O863)))=0),1,0))</f>
        <v/>
      </c>
      <c r="AM863">
        <f>IF($AI863=1,IFERROR(IF(VALUE($C863)&lt;100000000,VALUE($C863),1000000000),IFERROR(IF(VALUE(MID($C863,2,20))&lt;100000000,VALUE(MID($C863,2,20)),1000000000),1000000000))+ROW()/100000,"")</f>
        <v/>
      </c>
    </row>
    <row r="864">
      <c r="E864" s="14" t="n"/>
      <c r="M864" s="8">
        <f>IF($C864="","",L864*T864/100)</f>
        <v/>
      </c>
      <c r="S864" s="8" t="n"/>
      <c r="T864" s="8" t="n"/>
      <c r="W864">
        <f>IF($C864="","",IF($AL864=1,0,IF($AK864=1,Settings!$C$6,Settings!$C$7))*100)</f>
        <v/>
      </c>
      <c r="X864" s="8">
        <f>IF($C864="","",T864*W864/100)</f>
        <v/>
      </c>
      <c r="Y864" s="8">
        <f>IF($C864="","",T864-X864)</f>
        <v/>
      </c>
      <c r="Z864" s="8">
        <f>IF($C864="","",Y864-M864)</f>
        <v/>
      </c>
      <c r="AD864" s="8" t="n"/>
      <c r="AG864" s="14" t="n"/>
      <c r="AI864">
        <f>IF($C864="","",IF(COUNTIF($C$2:$C864,$C864)=1,1,0))</f>
        <v/>
      </c>
      <c r="AJ864">
        <f>IF($AI864=1,SUMPRODUCT(--($AM$2:$AM$7001&lt;$AM864))+1,"")</f>
        <v/>
      </c>
      <c r="AK864">
        <f>IF($C864="","",IF(OR($P864=TRUE(),$P864="TRUE"),1,0))</f>
        <v/>
      </c>
      <c r="AL864">
        <f>IF($C864="","",IF(AND($V864="Yes",SUMPRODUCT((LEN(Settings!$F$6:$F$13)&gt;0)*ISNUMBER(SEARCH(Settings!$F$6:$F$13,$O864)))=0),1,0))</f>
        <v/>
      </c>
      <c r="AM864">
        <f>IF($AI864=1,IFERROR(IF(VALUE($C864)&lt;100000000,VALUE($C864),1000000000),IFERROR(IF(VALUE(MID($C864,2,20))&lt;100000000,VALUE(MID($C864,2,20)),1000000000),1000000000))+ROW()/100000,"")</f>
        <v/>
      </c>
    </row>
    <row r="865">
      <c r="E865" s="14" t="n"/>
      <c r="M865" s="8">
        <f>IF($C865="","",L865*T865/100)</f>
        <v/>
      </c>
      <c r="S865" s="8" t="n"/>
      <c r="T865" s="8" t="n"/>
      <c r="W865">
        <f>IF($C865="","",IF($AL865=1,0,IF($AK865=1,Settings!$C$6,Settings!$C$7))*100)</f>
        <v/>
      </c>
      <c r="X865" s="8">
        <f>IF($C865="","",T865*W865/100)</f>
        <v/>
      </c>
      <c r="Y865" s="8">
        <f>IF($C865="","",T865-X865)</f>
        <v/>
      </c>
      <c r="Z865" s="8">
        <f>IF($C865="","",Y865-M865)</f>
        <v/>
      </c>
      <c r="AD865" s="8" t="n"/>
      <c r="AG865" s="14" t="n"/>
      <c r="AI865">
        <f>IF($C865="","",IF(COUNTIF($C$2:$C865,$C865)=1,1,0))</f>
        <v/>
      </c>
      <c r="AJ865">
        <f>IF($AI865=1,SUMPRODUCT(--($AM$2:$AM$7001&lt;$AM865))+1,"")</f>
        <v/>
      </c>
      <c r="AK865">
        <f>IF($C865="","",IF(OR($P865=TRUE(),$P865="TRUE"),1,0))</f>
        <v/>
      </c>
      <c r="AL865">
        <f>IF($C865="","",IF(AND($V865="Yes",SUMPRODUCT((LEN(Settings!$F$6:$F$13)&gt;0)*ISNUMBER(SEARCH(Settings!$F$6:$F$13,$O865)))=0),1,0))</f>
        <v/>
      </c>
      <c r="AM865">
        <f>IF($AI865=1,IFERROR(IF(VALUE($C865)&lt;100000000,VALUE($C865),1000000000),IFERROR(IF(VALUE(MID($C865,2,20))&lt;100000000,VALUE(MID($C865,2,20)),1000000000),1000000000))+ROW()/100000,"")</f>
        <v/>
      </c>
    </row>
    <row r="866">
      <c r="E866" s="14" t="n"/>
      <c r="M866" s="8">
        <f>IF($C866="","",L866*T866/100)</f>
        <v/>
      </c>
      <c r="S866" s="8" t="n"/>
      <c r="T866" s="8" t="n"/>
      <c r="W866">
        <f>IF($C866="","",IF($AL866=1,0,IF($AK866=1,Settings!$C$6,Settings!$C$7))*100)</f>
        <v/>
      </c>
      <c r="X866" s="8">
        <f>IF($C866="","",T866*W866/100)</f>
        <v/>
      </c>
      <c r="Y866" s="8">
        <f>IF($C866="","",T866-X866)</f>
        <v/>
      </c>
      <c r="Z866" s="8">
        <f>IF($C866="","",Y866-M866)</f>
        <v/>
      </c>
      <c r="AD866" s="8" t="n"/>
      <c r="AG866" s="14" t="n"/>
      <c r="AI866">
        <f>IF($C866="","",IF(COUNTIF($C$2:$C866,$C866)=1,1,0))</f>
        <v/>
      </c>
      <c r="AJ866">
        <f>IF($AI866=1,SUMPRODUCT(--($AM$2:$AM$7001&lt;$AM866))+1,"")</f>
        <v/>
      </c>
      <c r="AK866">
        <f>IF($C866="","",IF(OR($P866=TRUE(),$P866="TRUE"),1,0))</f>
        <v/>
      </c>
      <c r="AL866">
        <f>IF($C866="","",IF(AND($V866="Yes",SUMPRODUCT((LEN(Settings!$F$6:$F$13)&gt;0)*ISNUMBER(SEARCH(Settings!$F$6:$F$13,$O866)))=0),1,0))</f>
        <v/>
      </c>
      <c r="AM866">
        <f>IF($AI866=1,IFERROR(IF(VALUE($C866)&lt;100000000,VALUE($C866),1000000000),IFERROR(IF(VALUE(MID($C866,2,20))&lt;100000000,VALUE(MID($C866,2,20)),1000000000),1000000000))+ROW()/100000,"")</f>
        <v/>
      </c>
    </row>
    <row r="867">
      <c r="E867" s="14" t="n"/>
      <c r="M867" s="8">
        <f>IF($C867="","",L867*T867/100)</f>
        <v/>
      </c>
      <c r="S867" s="8" t="n"/>
      <c r="T867" s="8" t="n"/>
      <c r="W867">
        <f>IF($C867="","",IF($AL867=1,0,IF($AK867=1,Settings!$C$6,Settings!$C$7))*100)</f>
        <v/>
      </c>
      <c r="X867" s="8">
        <f>IF($C867="","",T867*W867/100)</f>
        <v/>
      </c>
      <c r="Y867" s="8">
        <f>IF($C867="","",T867-X867)</f>
        <v/>
      </c>
      <c r="Z867" s="8">
        <f>IF($C867="","",Y867-M867)</f>
        <v/>
      </c>
      <c r="AD867" s="8" t="n"/>
      <c r="AG867" s="14" t="n"/>
      <c r="AI867">
        <f>IF($C867="","",IF(COUNTIF($C$2:$C867,$C867)=1,1,0))</f>
        <v/>
      </c>
      <c r="AJ867">
        <f>IF($AI867=1,SUMPRODUCT(--($AM$2:$AM$7001&lt;$AM867))+1,"")</f>
        <v/>
      </c>
      <c r="AK867">
        <f>IF($C867="","",IF(OR($P867=TRUE(),$P867="TRUE"),1,0))</f>
        <v/>
      </c>
      <c r="AL867">
        <f>IF($C867="","",IF(AND($V867="Yes",SUMPRODUCT((LEN(Settings!$F$6:$F$13)&gt;0)*ISNUMBER(SEARCH(Settings!$F$6:$F$13,$O867)))=0),1,0))</f>
        <v/>
      </c>
      <c r="AM867">
        <f>IF($AI867=1,IFERROR(IF(VALUE($C867)&lt;100000000,VALUE($C867),1000000000),IFERROR(IF(VALUE(MID($C867,2,20))&lt;100000000,VALUE(MID($C867,2,20)),1000000000),1000000000))+ROW()/100000,"")</f>
        <v/>
      </c>
    </row>
    <row r="868">
      <c r="E868" s="14" t="n"/>
      <c r="M868" s="8">
        <f>IF($C868="","",L868*T868/100)</f>
        <v/>
      </c>
      <c r="S868" s="8" t="n"/>
      <c r="T868" s="8" t="n"/>
      <c r="W868">
        <f>IF($C868="","",IF($AL868=1,0,IF($AK868=1,Settings!$C$6,Settings!$C$7))*100)</f>
        <v/>
      </c>
      <c r="X868" s="8">
        <f>IF($C868="","",T868*W868/100)</f>
        <v/>
      </c>
      <c r="Y868" s="8">
        <f>IF($C868="","",T868-X868)</f>
        <v/>
      </c>
      <c r="Z868" s="8">
        <f>IF($C868="","",Y868-M868)</f>
        <v/>
      </c>
      <c r="AD868" s="8" t="n"/>
      <c r="AG868" s="14" t="n"/>
      <c r="AI868">
        <f>IF($C868="","",IF(COUNTIF($C$2:$C868,$C868)=1,1,0))</f>
        <v/>
      </c>
      <c r="AJ868">
        <f>IF($AI868=1,SUMPRODUCT(--($AM$2:$AM$7001&lt;$AM868))+1,"")</f>
        <v/>
      </c>
      <c r="AK868">
        <f>IF($C868="","",IF(OR($P868=TRUE(),$P868="TRUE"),1,0))</f>
        <v/>
      </c>
      <c r="AL868">
        <f>IF($C868="","",IF(AND($V868="Yes",SUMPRODUCT((LEN(Settings!$F$6:$F$13)&gt;0)*ISNUMBER(SEARCH(Settings!$F$6:$F$13,$O868)))=0),1,0))</f>
        <v/>
      </c>
      <c r="AM868">
        <f>IF($AI868=1,IFERROR(IF(VALUE($C868)&lt;100000000,VALUE($C868),1000000000),IFERROR(IF(VALUE(MID($C868,2,20))&lt;100000000,VALUE(MID($C868,2,20)),1000000000),1000000000))+ROW()/100000,"")</f>
        <v/>
      </c>
    </row>
    <row r="869">
      <c r="E869" s="14" t="n"/>
      <c r="M869" s="8">
        <f>IF($C869="","",L869*T869/100)</f>
        <v/>
      </c>
      <c r="S869" s="8" t="n"/>
      <c r="T869" s="8" t="n"/>
      <c r="W869">
        <f>IF($C869="","",IF($AL869=1,0,IF($AK869=1,Settings!$C$6,Settings!$C$7))*100)</f>
        <v/>
      </c>
      <c r="X869" s="8">
        <f>IF($C869="","",T869*W869/100)</f>
        <v/>
      </c>
      <c r="Y869" s="8">
        <f>IF($C869="","",T869-X869)</f>
        <v/>
      </c>
      <c r="Z869" s="8">
        <f>IF($C869="","",Y869-M869)</f>
        <v/>
      </c>
      <c r="AD869" s="8" t="n"/>
      <c r="AG869" s="14" t="n"/>
      <c r="AI869">
        <f>IF($C869="","",IF(COUNTIF($C$2:$C869,$C869)=1,1,0))</f>
        <v/>
      </c>
      <c r="AJ869">
        <f>IF($AI869=1,SUMPRODUCT(--($AM$2:$AM$7001&lt;$AM869))+1,"")</f>
        <v/>
      </c>
      <c r="AK869">
        <f>IF($C869="","",IF(OR($P869=TRUE(),$P869="TRUE"),1,0))</f>
        <v/>
      </c>
      <c r="AL869">
        <f>IF($C869="","",IF(AND($V869="Yes",SUMPRODUCT((LEN(Settings!$F$6:$F$13)&gt;0)*ISNUMBER(SEARCH(Settings!$F$6:$F$13,$O869)))=0),1,0))</f>
        <v/>
      </c>
      <c r="AM869">
        <f>IF($AI869=1,IFERROR(IF(VALUE($C869)&lt;100000000,VALUE($C869),1000000000),IFERROR(IF(VALUE(MID($C869,2,20))&lt;100000000,VALUE(MID($C869,2,20)),1000000000),1000000000))+ROW()/100000,"")</f>
        <v/>
      </c>
    </row>
    <row r="870">
      <c r="E870" s="14" t="n"/>
      <c r="M870" s="8">
        <f>IF($C870="","",L870*T870/100)</f>
        <v/>
      </c>
      <c r="S870" s="8" t="n"/>
      <c r="T870" s="8" t="n"/>
      <c r="W870">
        <f>IF($C870="","",IF($AL870=1,0,IF($AK870=1,Settings!$C$6,Settings!$C$7))*100)</f>
        <v/>
      </c>
      <c r="X870" s="8">
        <f>IF($C870="","",T870*W870/100)</f>
        <v/>
      </c>
      <c r="Y870" s="8">
        <f>IF($C870="","",T870-X870)</f>
        <v/>
      </c>
      <c r="Z870" s="8">
        <f>IF($C870="","",Y870-M870)</f>
        <v/>
      </c>
      <c r="AD870" s="8" t="n"/>
      <c r="AG870" s="14" t="n"/>
      <c r="AI870">
        <f>IF($C870="","",IF(COUNTIF($C$2:$C870,$C870)=1,1,0))</f>
        <v/>
      </c>
      <c r="AJ870">
        <f>IF($AI870=1,SUMPRODUCT(--($AM$2:$AM$7001&lt;$AM870))+1,"")</f>
        <v/>
      </c>
      <c r="AK870">
        <f>IF($C870="","",IF(OR($P870=TRUE(),$P870="TRUE"),1,0))</f>
        <v/>
      </c>
      <c r="AL870">
        <f>IF($C870="","",IF(AND($V870="Yes",SUMPRODUCT((LEN(Settings!$F$6:$F$13)&gt;0)*ISNUMBER(SEARCH(Settings!$F$6:$F$13,$O870)))=0),1,0))</f>
        <v/>
      </c>
      <c r="AM870">
        <f>IF($AI870=1,IFERROR(IF(VALUE($C870)&lt;100000000,VALUE($C870),1000000000),IFERROR(IF(VALUE(MID($C870,2,20))&lt;100000000,VALUE(MID($C870,2,20)),1000000000),1000000000))+ROW()/100000,"")</f>
        <v/>
      </c>
    </row>
    <row r="871">
      <c r="E871" s="14" t="n"/>
      <c r="M871" s="8">
        <f>IF($C871="","",L871*T871/100)</f>
        <v/>
      </c>
      <c r="S871" s="8" t="n"/>
      <c r="T871" s="8" t="n"/>
      <c r="W871">
        <f>IF($C871="","",IF($AL871=1,0,IF($AK871=1,Settings!$C$6,Settings!$C$7))*100)</f>
        <v/>
      </c>
      <c r="X871" s="8">
        <f>IF($C871="","",T871*W871/100)</f>
        <v/>
      </c>
      <c r="Y871" s="8">
        <f>IF($C871="","",T871-X871)</f>
        <v/>
      </c>
      <c r="Z871" s="8">
        <f>IF($C871="","",Y871-M871)</f>
        <v/>
      </c>
      <c r="AD871" s="8" t="n"/>
      <c r="AG871" s="14" t="n"/>
      <c r="AI871">
        <f>IF($C871="","",IF(COUNTIF($C$2:$C871,$C871)=1,1,0))</f>
        <v/>
      </c>
      <c r="AJ871">
        <f>IF($AI871=1,SUMPRODUCT(--($AM$2:$AM$7001&lt;$AM871))+1,"")</f>
        <v/>
      </c>
      <c r="AK871">
        <f>IF($C871="","",IF(OR($P871=TRUE(),$P871="TRUE"),1,0))</f>
        <v/>
      </c>
      <c r="AL871">
        <f>IF($C871="","",IF(AND($V871="Yes",SUMPRODUCT((LEN(Settings!$F$6:$F$13)&gt;0)*ISNUMBER(SEARCH(Settings!$F$6:$F$13,$O871)))=0),1,0))</f>
        <v/>
      </c>
      <c r="AM871">
        <f>IF($AI871=1,IFERROR(IF(VALUE($C871)&lt;100000000,VALUE($C871),1000000000),IFERROR(IF(VALUE(MID($C871,2,20))&lt;100000000,VALUE(MID($C871,2,20)),1000000000),1000000000))+ROW()/100000,"")</f>
        <v/>
      </c>
    </row>
    <row r="872">
      <c r="E872" s="14" t="n"/>
      <c r="M872" s="8">
        <f>IF($C872="","",L872*T872/100)</f>
        <v/>
      </c>
      <c r="S872" s="8" t="n"/>
      <c r="T872" s="8" t="n"/>
      <c r="W872">
        <f>IF($C872="","",IF($AL872=1,0,IF($AK872=1,Settings!$C$6,Settings!$C$7))*100)</f>
        <v/>
      </c>
      <c r="X872" s="8">
        <f>IF($C872="","",T872*W872/100)</f>
        <v/>
      </c>
      <c r="Y872" s="8">
        <f>IF($C872="","",T872-X872)</f>
        <v/>
      </c>
      <c r="Z872" s="8">
        <f>IF($C872="","",Y872-M872)</f>
        <v/>
      </c>
      <c r="AD872" s="8" t="n"/>
      <c r="AG872" s="14" t="n"/>
      <c r="AI872">
        <f>IF($C872="","",IF(COUNTIF($C$2:$C872,$C872)=1,1,0))</f>
        <v/>
      </c>
      <c r="AJ872">
        <f>IF($AI872=1,SUMPRODUCT(--($AM$2:$AM$7001&lt;$AM872))+1,"")</f>
        <v/>
      </c>
      <c r="AK872">
        <f>IF($C872="","",IF(OR($P872=TRUE(),$P872="TRUE"),1,0))</f>
        <v/>
      </c>
      <c r="AL872">
        <f>IF($C872="","",IF(AND($V872="Yes",SUMPRODUCT((LEN(Settings!$F$6:$F$13)&gt;0)*ISNUMBER(SEARCH(Settings!$F$6:$F$13,$O872)))=0),1,0))</f>
        <v/>
      </c>
      <c r="AM872">
        <f>IF($AI872=1,IFERROR(IF(VALUE($C872)&lt;100000000,VALUE($C872),1000000000),IFERROR(IF(VALUE(MID($C872,2,20))&lt;100000000,VALUE(MID($C872,2,20)),1000000000),1000000000))+ROW()/100000,"")</f>
        <v/>
      </c>
    </row>
    <row r="873">
      <c r="E873" s="14" t="n"/>
      <c r="M873" s="8">
        <f>IF($C873="","",L873*T873/100)</f>
        <v/>
      </c>
      <c r="S873" s="8" t="n"/>
      <c r="T873" s="8" t="n"/>
      <c r="W873">
        <f>IF($C873="","",IF($AL873=1,0,IF($AK873=1,Settings!$C$6,Settings!$C$7))*100)</f>
        <v/>
      </c>
      <c r="X873" s="8">
        <f>IF($C873="","",T873*W873/100)</f>
        <v/>
      </c>
      <c r="Y873" s="8">
        <f>IF($C873="","",T873-X873)</f>
        <v/>
      </c>
      <c r="Z873" s="8">
        <f>IF($C873="","",Y873-M873)</f>
        <v/>
      </c>
      <c r="AD873" s="8" t="n"/>
      <c r="AG873" s="14" t="n"/>
      <c r="AI873">
        <f>IF($C873="","",IF(COUNTIF($C$2:$C873,$C873)=1,1,0))</f>
        <v/>
      </c>
      <c r="AJ873">
        <f>IF($AI873=1,SUMPRODUCT(--($AM$2:$AM$7001&lt;$AM873))+1,"")</f>
        <v/>
      </c>
      <c r="AK873">
        <f>IF($C873="","",IF(OR($P873=TRUE(),$P873="TRUE"),1,0))</f>
        <v/>
      </c>
      <c r="AL873">
        <f>IF($C873="","",IF(AND($V873="Yes",SUMPRODUCT((LEN(Settings!$F$6:$F$13)&gt;0)*ISNUMBER(SEARCH(Settings!$F$6:$F$13,$O873)))=0),1,0))</f>
        <v/>
      </c>
      <c r="AM873">
        <f>IF($AI873=1,IFERROR(IF(VALUE($C873)&lt;100000000,VALUE($C873),1000000000),IFERROR(IF(VALUE(MID($C873,2,20))&lt;100000000,VALUE(MID($C873,2,20)),1000000000),1000000000))+ROW()/100000,"")</f>
        <v/>
      </c>
    </row>
    <row r="874">
      <c r="E874" s="14" t="n"/>
      <c r="M874" s="8">
        <f>IF($C874="","",L874*T874/100)</f>
        <v/>
      </c>
      <c r="S874" s="8" t="n"/>
      <c r="T874" s="8" t="n"/>
      <c r="W874">
        <f>IF($C874="","",IF($AL874=1,0,IF($AK874=1,Settings!$C$6,Settings!$C$7))*100)</f>
        <v/>
      </c>
      <c r="X874" s="8">
        <f>IF($C874="","",T874*W874/100)</f>
        <v/>
      </c>
      <c r="Y874" s="8">
        <f>IF($C874="","",T874-X874)</f>
        <v/>
      </c>
      <c r="Z874" s="8">
        <f>IF($C874="","",Y874-M874)</f>
        <v/>
      </c>
      <c r="AD874" s="8" t="n"/>
      <c r="AG874" s="14" t="n"/>
      <c r="AI874">
        <f>IF($C874="","",IF(COUNTIF($C$2:$C874,$C874)=1,1,0))</f>
        <v/>
      </c>
      <c r="AJ874">
        <f>IF($AI874=1,SUMPRODUCT(--($AM$2:$AM$7001&lt;$AM874))+1,"")</f>
        <v/>
      </c>
      <c r="AK874">
        <f>IF($C874="","",IF(OR($P874=TRUE(),$P874="TRUE"),1,0))</f>
        <v/>
      </c>
      <c r="AL874">
        <f>IF($C874="","",IF(AND($V874="Yes",SUMPRODUCT((LEN(Settings!$F$6:$F$13)&gt;0)*ISNUMBER(SEARCH(Settings!$F$6:$F$13,$O874)))=0),1,0))</f>
        <v/>
      </c>
      <c r="AM874">
        <f>IF($AI874=1,IFERROR(IF(VALUE($C874)&lt;100000000,VALUE($C874),1000000000),IFERROR(IF(VALUE(MID($C874,2,20))&lt;100000000,VALUE(MID($C874,2,20)),1000000000),1000000000))+ROW()/100000,"")</f>
        <v/>
      </c>
    </row>
    <row r="875">
      <c r="E875" s="14" t="n"/>
      <c r="M875" s="8">
        <f>IF($C875="","",L875*T875/100)</f>
        <v/>
      </c>
      <c r="S875" s="8" t="n"/>
      <c r="T875" s="8" t="n"/>
      <c r="W875">
        <f>IF($C875="","",IF($AL875=1,0,IF($AK875=1,Settings!$C$6,Settings!$C$7))*100)</f>
        <v/>
      </c>
      <c r="X875" s="8">
        <f>IF($C875="","",T875*W875/100)</f>
        <v/>
      </c>
      <c r="Y875" s="8">
        <f>IF($C875="","",T875-X875)</f>
        <v/>
      </c>
      <c r="Z875" s="8">
        <f>IF($C875="","",Y875-M875)</f>
        <v/>
      </c>
      <c r="AD875" s="8" t="n"/>
      <c r="AG875" s="14" t="n"/>
      <c r="AI875">
        <f>IF($C875="","",IF(COUNTIF($C$2:$C875,$C875)=1,1,0))</f>
        <v/>
      </c>
      <c r="AJ875">
        <f>IF($AI875=1,SUMPRODUCT(--($AM$2:$AM$7001&lt;$AM875))+1,"")</f>
        <v/>
      </c>
      <c r="AK875">
        <f>IF($C875="","",IF(OR($P875=TRUE(),$P875="TRUE"),1,0))</f>
        <v/>
      </c>
      <c r="AL875">
        <f>IF($C875="","",IF(AND($V875="Yes",SUMPRODUCT((LEN(Settings!$F$6:$F$13)&gt;0)*ISNUMBER(SEARCH(Settings!$F$6:$F$13,$O875)))=0),1,0))</f>
        <v/>
      </c>
      <c r="AM875">
        <f>IF($AI875=1,IFERROR(IF(VALUE($C875)&lt;100000000,VALUE($C875),1000000000),IFERROR(IF(VALUE(MID($C875,2,20))&lt;100000000,VALUE(MID($C875,2,20)),1000000000),1000000000))+ROW()/100000,"")</f>
        <v/>
      </c>
    </row>
    <row r="876">
      <c r="E876" s="14" t="n"/>
      <c r="M876" s="8">
        <f>IF($C876="","",L876*T876/100)</f>
        <v/>
      </c>
      <c r="S876" s="8" t="n"/>
      <c r="T876" s="8" t="n"/>
      <c r="W876">
        <f>IF($C876="","",IF($AL876=1,0,IF($AK876=1,Settings!$C$6,Settings!$C$7))*100)</f>
        <v/>
      </c>
      <c r="X876" s="8">
        <f>IF($C876="","",T876*W876/100)</f>
        <v/>
      </c>
      <c r="Y876" s="8">
        <f>IF($C876="","",T876-X876)</f>
        <v/>
      </c>
      <c r="Z876" s="8">
        <f>IF($C876="","",Y876-M876)</f>
        <v/>
      </c>
      <c r="AD876" s="8" t="n"/>
      <c r="AG876" s="14" t="n"/>
      <c r="AI876">
        <f>IF($C876="","",IF(COUNTIF($C$2:$C876,$C876)=1,1,0))</f>
        <v/>
      </c>
      <c r="AJ876">
        <f>IF($AI876=1,SUMPRODUCT(--($AM$2:$AM$7001&lt;$AM876))+1,"")</f>
        <v/>
      </c>
      <c r="AK876">
        <f>IF($C876="","",IF(OR($P876=TRUE(),$P876="TRUE"),1,0))</f>
        <v/>
      </c>
      <c r="AL876">
        <f>IF($C876="","",IF(AND($V876="Yes",SUMPRODUCT((LEN(Settings!$F$6:$F$13)&gt;0)*ISNUMBER(SEARCH(Settings!$F$6:$F$13,$O876)))=0),1,0))</f>
        <v/>
      </c>
      <c r="AM876">
        <f>IF($AI876=1,IFERROR(IF(VALUE($C876)&lt;100000000,VALUE($C876),1000000000),IFERROR(IF(VALUE(MID($C876,2,20))&lt;100000000,VALUE(MID($C876,2,20)),1000000000),1000000000))+ROW()/100000,"")</f>
        <v/>
      </c>
    </row>
    <row r="877">
      <c r="E877" s="14" t="n"/>
      <c r="M877" s="8">
        <f>IF($C877="","",L877*T877/100)</f>
        <v/>
      </c>
      <c r="S877" s="8" t="n"/>
      <c r="T877" s="8" t="n"/>
      <c r="W877">
        <f>IF($C877="","",IF($AL877=1,0,IF($AK877=1,Settings!$C$6,Settings!$C$7))*100)</f>
        <v/>
      </c>
      <c r="X877" s="8">
        <f>IF($C877="","",T877*W877/100)</f>
        <v/>
      </c>
      <c r="Y877" s="8">
        <f>IF($C877="","",T877-X877)</f>
        <v/>
      </c>
      <c r="Z877" s="8">
        <f>IF($C877="","",Y877-M877)</f>
        <v/>
      </c>
      <c r="AD877" s="8" t="n"/>
      <c r="AG877" s="14" t="n"/>
      <c r="AI877">
        <f>IF($C877="","",IF(COUNTIF($C$2:$C877,$C877)=1,1,0))</f>
        <v/>
      </c>
      <c r="AJ877">
        <f>IF($AI877=1,SUMPRODUCT(--($AM$2:$AM$7001&lt;$AM877))+1,"")</f>
        <v/>
      </c>
      <c r="AK877">
        <f>IF($C877="","",IF(OR($P877=TRUE(),$P877="TRUE"),1,0))</f>
        <v/>
      </c>
      <c r="AL877">
        <f>IF($C877="","",IF(AND($V877="Yes",SUMPRODUCT((LEN(Settings!$F$6:$F$13)&gt;0)*ISNUMBER(SEARCH(Settings!$F$6:$F$13,$O877)))=0),1,0))</f>
        <v/>
      </c>
      <c r="AM877">
        <f>IF($AI877=1,IFERROR(IF(VALUE($C877)&lt;100000000,VALUE($C877),1000000000),IFERROR(IF(VALUE(MID($C877,2,20))&lt;100000000,VALUE(MID($C877,2,20)),1000000000),1000000000))+ROW()/100000,"")</f>
        <v/>
      </c>
    </row>
    <row r="878">
      <c r="E878" s="14" t="n"/>
      <c r="M878" s="8">
        <f>IF($C878="","",L878*T878/100)</f>
        <v/>
      </c>
      <c r="S878" s="8" t="n"/>
      <c r="T878" s="8" t="n"/>
      <c r="W878">
        <f>IF($C878="","",IF($AL878=1,0,IF($AK878=1,Settings!$C$6,Settings!$C$7))*100)</f>
        <v/>
      </c>
      <c r="X878" s="8">
        <f>IF($C878="","",T878*W878/100)</f>
        <v/>
      </c>
      <c r="Y878" s="8">
        <f>IF($C878="","",T878-X878)</f>
        <v/>
      </c>
      <c r="Z878" s="8">
        <f>IF($C878="","",Y878-M878)</f>
        <v/>
      </c>
      <c r="AD878" s="8" t="n"/>
      <c r="AG878" s="14" t="n"/>
      <c r="AI878">
        <f>IF($C878="","",IF(COUNTIF($C$2:$C878,$C878)=1,1,0))</f>
        <v/>
      </c>
      <c r="AJ878">
        <f>IF($AI878=1,SUMPRODUCT(--($AM$2:$AM$7001&lt;$AM878))+1,"")</f>
        <v/>
      </c>
      <c r="AK878">
        <f>IF($C878="","",IF(OR($P878=TRUE(),$P878="TRUE"),1,0))</f>
        <v/>
      </c>
      <c r="AL878">
        <f>IF($C878="","",IF(AND($V878="Yes",SUMPRODUCT((LEN(Settings!$F$6:$F$13)&gt;0)*ISNUMBER(SEARCH(Settings!$F$6:$F$13,$O878)))=0),1,0))</f>
        <v/>
      </c>
      <c r="AM878">
        <f>IF($AI878=1,IFERROR(IF(VALUE($C878)&lt;100000000,VALUE($C878),1000000000),IFERROR(IF(VALUE(MID($C878,2,20))&lt;100000000,VALUE(MID($C878,2,20)),1000000000),1000000000))+ROW()/100000,"")</f>
        <v/>
      </c>
    </row>
    <row r="879">
      <c r="E879" s="14" t="n"/>
      <c r="M879" s="8">
        <f>IF($C879="","",L879*T879/100)</f>
        <v/>
      </c>
      <c r="S879" s="8" t="n"/>
      <c r="T879" s="8" t="n"/>
      <c r="W879">
        <f>IF($C879="","",IF($AL879=1,0,IF($AK879=1,Settings!$C$6,Settings!$C$7))*100)</f>
        <v/>
      </c>
      <c r="X879" s="8">
        <f>IF($C879="","",T879*W879/100)</f>
        <v/>
      </c>
      <c r="Y879" s="8">
        <f>IF($C879="","",T879-X879)</f>
        <v/>
      </c>
      <c r="Z879" s="8">
        <f>IF($C879="","",Y879-M879)</f>
        <v/>
      </c>
      <c r="AD879" s="8" t="n"/>
      <c r="AG879" s="14" t="n"/>
      <c r="AI879">
        <f>IF($C879="","",IF(COUNTIF($C$2:$C879,$C879)=1,1,0))</f>
        <v/>
      </c>
      <c r="AJ879">
        <f>IF($AI879=1,SUMPRODUCT(--($AM$2:$AM$7001&lt;$AM879))+1,"")</f>
        <v/>
      </c>
      <c r="AK879">
        <f>IF($C879="","",IF(OR($P879=TRUE(),$P879="TRUE"),1,0))</f>
        <v/>
      </c>
      <c r="AL879">
        <f>IF($C879="","",IF(AND($V879="Yes",SUMPRODUCT((LEN(Settings!$F$6:$F$13)&gt;0)*ISNUMBER(SEARCH(Settings!$F$6:$F$13,$O879)))=0),1,0))</f>
        <v/>
      </c>
      <c r="AM879">
        <f>IF($AI879=1,IFERROR(IF(VALUE($C879)&lt;100000000,VALUE($C879),1000000000),IFERROR(IF(VALUE(MID($C879,2,20))&lt;100000000,VALUE(MID($C879,2,20)),1000000000),1000000000))+ROW()/100000,"")</f>
        <v/>
      </c>
    </row>
    <row r="880">
      <c r="E880" s="14" t="n"/>
      <c r="M880" s="8">
        <f>IF($C880="","",L880*T880/100)</f>
        <v/>
      </c>
      <c r="S880" s="8" t="n"/>
      <c r="T880" s="8" t="n"/>
      <c r="W880">
        <f>IF($C880="","",IF($AL880=1,0,IF($AK880=1,Settings!$C$6,Settings!$C$7))*100)</f>
        <v/>
      </c>
      <c r="X880" s="8">
        <f>IF($C880="","",T880*W880/100)</f>
        <v/>
      </c>
      <c r="Y880" s="8">
        <f>IF($C880="","",T880-X880)</f>
        <v/>
      </c>
      <c r="Z880" s="8">
        <f>IF($C880="","",Y880-M880)</f>
        <v/>
      </c>
      <c r="AD880" s="8" t="n"/>
      <c r="AG880" s="14" t="n"/>
      <c r="AI880">
        <f>IF($C880="","",IF(COUNTIF($C$2:$C880,$C880)=1,1,0))</f>
        <v/>
      </c>
      <c r="AJ880">
        <f>IF($AI880=1,SUMPRODUCT(--($AM$2:$AM$7001&lt;$AM880))+1,"")</f>
        <v/>
      </c>
      <c r="AK880">
        <f>IF($C880="","",IF(OR($P880=TRUE(),$P880="TRUE"),1,0))</f>
        <v/>
      </c>
      <c r="AL880">
        <f>IF($C880="","",IF(AND($V880="Yes",SUMPRODUCT((LEN(Settings!$F$6:$F$13)&gt;0)*ISNUMBER(SEARCH(Settings!$F$6:$F$13,$O880)))=0),1,0))</f>
        <v/>
      </c>
      <c r="AM880">
        <f>IF($AI880=1,IFERROR(IF(VALUE($C880)&lt;100000000,VALUE($C880),1000000000),IFERROR(IF(VALUE(MID($C880,2,20))&lt;100000000,VALUE(MID($C880,2,20)),1000000000),1000000000))+ROW()/100000,"")</f>
        <v/>
      </c>
    </row>
    <row r="881">
      <c r="E881" s="14" t="n"/>
      <c r="M881" s="8">
        <f>IF($C881="","",L881*T881/100)</f>
        <v/>
      </c>
      <c r="S881" s="8" t="n"/>
      <c r="T881" s="8" t="n"/>
      <c r="W881">
        <f>IF($C881="","",IF($AL881=1,0,IF($AK881=1,Settings!$C$6,Settings!$C$7))*100)</f>
        <v/>
      </c>
      <c r="X881" s="8">
        <f>IF($C881="","",T881*W881/100)</f>
        <v/>
      </c>
      <c r="Y881" s="8">
        <f>IF($C881="","",T881-X881)</f>
        <v/>
      </c>
      <c r="Z881" s="8">
        <f>IF($C881="","",Y881-M881)</f>
        <v/>
      </c>
      <c r="AD881" s="8" t="n"/>
      <c r="AG881" s="14" t="n"/>
      <c r="AI881">
        <f>IF($C881="","",IF(COUNTIF($C$2:$C881,$C881)=1,1,0))</f>
        <v/>
      </c>
      <c r="AJ881">
        <f>IF($AI881=1,SUMPRODUCT(--($AM$2:$AM$7001&lt;$AM881))+1,"")</f>
        <v/>
      </c>
      <c r="AK881">
        <f>IF($C881="","",IF(OR($P881=TRUE(),$P881="TRUE"),1,0))</f>
        <v/>
      </c>
      <c r="AL881">
        <f>IF($C881="","",IF(AND($V881="Yes",SUMPRODUCT((LEN(Settings!$F$6:$F$13)&gt;0)*ISNUMBER(SEARCH(Settings!$F$6:$F$13,$O881)))=0),1,0))</f>
        <v/>
      </c>
      <c r="AM881">
        <f>IF($AI881=1,IFERROR(IF(VALUE($C881)&lt;100000000,VALUE($C881),1000000000),IFERROR(IF(VALUE(MID($C881,2,20))&lt;100000000,VALUE(MID($C881,2,20)),1000000000),1000000000))+ROW()/100000,"")</f>
        <v/>
      </c>
    </row>
    <row r="882">
      <c r="E882" s="14" t="n"/>
      <c r="M882" s="8">
        <f>IF($C882="","",L882*T882/100)</f>
        <v/>
      </c>
      <c r="S882" s="8" t="n"/>
      <c r="T882" s="8" t="n"/>
      <c r="W882">
        <f>IF($C882="","",IF($AL882=1,0,IF($AK882=1,Settings!$C$6,Settings!$C$7))*100)</f>
        <v/>
      </c>
      <c r="X882" s="8">
        <f>IF($C882="","",T882*W882/100)</f>
        <v/>
      </c>
      <c r="Y882" s="8">
        <f>IF($C882="","",T882-X882)</f>
        <v/>
      </c>
      <c r="Z882" s="8">
        <f>IF($C882="","",Y882-M882)</f>
        <v/>
      </c>
      <c r="AD882" s="8" t="n"/>
      <c r="AG882" s="14" t="n"/>
      <c r="AI882">
        <f>IF($C882="","",IF(COUNTIF($C$2:$C882,$C882)=1,1,0))</f>
        <v/>
      </c>
      <c r="AJ882">
        <f>IF($AI882=1,SUMPRODUCT(--($AM$2:$AM$7001&lt;$AM882))+1,"")</f>
        <v/>
      </c>
      <c r="AK882">
        <f>IF($C882="","",IF(OR($P882=TRUE(),$P882="TRUE"),1,0))</f>
        <v/>
      </c>
      <c r="AL882">
        <f>IF($C882="","",IF(AND($V882="Yes",SUMPRODUCT((LEN(Settings!$F$6:$F$13)&gt;0)*ISNUMBER(SEARCH(Settings!$F$6:$F$13,$O882)))=0),1,0))</f>
        <v/>
      </c>
      <c r="AM882">
        <f>IF($AI882=1,IFERROR(IF(VALUE($C882)&lt;100000000,VALUE($C882),1000000000),IFERROR(IF(VALUE(MID($C882,2,20))&lt;100000000,VALUE(MID($C882,2,20)),1000000000),1000000000))+ROW()/100000,"")</f>
        <v/>
      </c>
    </row>
    <row r="883">
      <c r="E883" s="14" t="n"/>
      <c r="M883" s="8">
        <f>IF($C883="","",L883*T883/100)</f>
        <v/>
      </c>
      <c r="S883" s="8" t="n"/>
      <c r="T883" s="8" t="n"/>
      <c r="W883">
        <f>IF($C883="","",IF($AL883=1,0,IF($AK883=1,Settings!$C$6,Settings!$C$7))*100)</f>
        <v/>
      </c>
      <c r="X883" s="8">
        <f>IF($C883="","",T883*W883/100)</f>
        <v/>
      </c>
      <c r="Y883" s="8">
        <f>IF($C883="","",T883-X883)</f>
        <v/>
      </c>
      <c r="Z883" s="8">
        <f>IF($C883="","",Y883-M883)</f>
        <v/>
      </c>
      <c r="AD883" s="8" t="n"/>
      <c r="AG883" s="14" t="n"/>
      <c r="AI883">
        <f>IF($C883="","",IF(COUNTIF($C$2:$C883,$C883)=1,1,0))</f>
        <v/>
      </c>
      <c r="AJ883">
        <f>IF($AI883=1,SUMPRODUCT(--($AM$2:$AM$7001&lt;$AM883))+1,"")</f>
        <v/>
      </c>
      <c r="AK883">
        <f>IF($C883="","",IF(OR($P883=TRUE(),$P883="TRUE"),1,0))</f>
        <v/>
      </c>
      <c r="AL883">
        <f>IF($C883="","",IF(AND($V883="Yes",SUMPRODUCT((LEN(Settings!$F$6:$F$13)&gt;0)*ISNUMBER(SEARCH(Settings!$F$6:$F$13,$O883)))=0),1,0))</f>
        <v/>
      </c>
      <c r="AM883">
        <f>IF($AI883=1,IFERROR(IF(VALUE($C883)&lt;100000000,VALUE($C883),1000000000),IFERROR(IF(VALUE(MID($C883,2,20))&lt;100000000,VALUE(MID($C883,2,20)),1000000000),1000000000))+ROW()/100000,"")</f>
        <v/>
      </c>
    </row>
    <row r="884">
      <c r="E884" s="14" t="n"/>
      <c r="M884" s="8">
        <f>IF($C884="","",L884*T884/100)</f>
        <v/>
      </c>
      <c r="S884" s="8" t="n"/>
      <c r="T884" s="8" t="n"/>
      <c r="W884">
        <f>IF($C884="","",IF($AL884=1,0,IF($AK884=1,Settings!$C$6,Settings!$C$7))*100)</f>
        <v/>
      </c>
      <c r="X884" s="8">
        <f>IF($C884="","",T884*W884/100)</f>
        <v/>
      </c>
      <c r="Y884" s="8">
        <f>IF($C884="","",T884-X884)</f>
        <v/>
      </c>
      <c r="Z884" s="8">
        <f>IF($C884="","",Y884-M884)</f>
        <v/>
      </c>
      <c r="AD884" s="8" t="n"/>
      <c r="AG884" s="14" t="n"/>
      <c r="AI884">
        <f>IF($C884="","",IF(COUNTIF($C$2:$C884,$C884)=1,1,0))</f>
        <v/>
      </c>
      <c r="AJ884">
        <f>IF($AI884=1,SUMPRODUCT(--($AM$2:$AM$7001&lt;$AM884))+1,"")</f>
        <v/>
      </c>
      <c r="AK884">
        <f>IF($C884="","",IF(OR($P884=TRUE(),$P884="TRUE"),1,0))</f>
        <v/>
      </c>
      <c r="AL884">
        <f>IF($C884="","",IF(AND($V884="Yes",SUMPRODUCT((LEN(Settings!$F$6:$F$13)&gt;0)*ISNUMBER(SEARCH(Settings!$F$6:$F$13,$O884)))=0),1,0))</f>
        <v/>
      </c>
      <c r="AM884">
        <f>IF($AI884=1,IFERROR(IF(VALUE($C884)&lt;100000000,VALUE($C884),1000000000),IFERROR(IF(VALUE(MID($C884,2,20))&lt;100000000,VALUE(MID($C884,2,20)),1000000000),1000000000))+ROW()/100000,"")</f>
        <v/>
      </c>
    </row>
    <row r="885">
      <c r="E885" s="14" t="n"/>
      <c r="M885" s="8">
        <f>IF($C885="","",L885*T885/100)</f>
        <v/>
      </c>
      <c r="S885" s="8" t="n"/>
      <c r="T885" s="8" t="n"/>
      <c r="W885">
        <f>IF($C885="","",IF($AL885=1,0,IF($AK885=1,Settings!$C$6,Settings!$C$7))*100)</f>
        <v/>
      </c>
      <c r="X885" s="8">
        <f>IF($C885="","",T885*W885/100)</f>
        <v/>
      </c>
      <c r="Y885" s="8">
        <f>IF($C885="","",T885-X885)</f>
        <v/>
      </c>
      <c r="Z885" s="8">
        <f>IF($C885="","",Y885-M885)</f>
        <v/>
      </c>
      <c r="AD885" s="8" t="n"/>
      <c r="AG885" s="14" t="n"/>
      <c r="AI885">
        <f>IF($C885="","",IF(COUNTIF($C$2:$C885,$C885)=1,1,0))</f>
        <v/>
      </c>
      <c r="AJ885">
        <f>IF($AI885=1,SUMPRODUCT(--($AM$2:$AM$7001&lt;$AM885))+1,"")</f>
        <v/>
      </c>
      <c r="AK885">
        <f>IF($C885="","",IF(OR($P885=TRUE(),$P885="TRUE"),1,0))</f>
        <v/>
      </c>
      <c r="AL885">
        <f>IF($C885="","",IF(AND($V885="Yes",SUMPRODUCT((LEN(Settings!$F$6:$F$13)&gt;0)*ISNUMBER(SEARCH(Settings!$F$6:$F$13,$O885)))=0),1,0))</f>
        <v/>
      </c>
      <c r="AM885">
        <f>IF($AI885=1,IFERROR(IF(VALUE($C885)&lt;100000000,VALUE($C885),1000000000),IFERROR(IF(VALUE(MID($C885,2,20))&lt;100000000,VALUE(MID($C885,2,20)),1000000000),1000000000))+ROW()/100000,"")</f>
        <v/>
      </c>
    </row>
    <row r="886">
      <c r="E886" s="14" t="n"/>
      <c r="M886" s="8">
        <f>IF($C886="","",L886*T886/100)</f>
        <v/>
      </c>
      <c r="S886" s="8" t="n"/>
      <c r="T886" s="8" t="n"/>
      <c r="W886">
        <f>IF($C886="","",IF($AL886=1,0,IF($AK886=1,Settings!$C$6,Settings!$C$7))*100)</f>
        <v/>
      </c>
      <c r="X886" s="8">
        <f>IF($C886="","",T886*W886/100)</f>
        <v/>
      </c>
      <c r="Y886" s="8">
        <f>IF($C886="","",T886-X886)</f>
        <v/>
      </c>
      <c r="Z886" s="8">
        <f>IF($C886="","",Y886-M886)</f>
        <v/>
      </c>
      <c r="AD886" s="8" t="n"/>
      <c r="AG886" s="14" t="n"/>
      <c r="AI886">
        <f>IF($C886="","",IF(COUNTIF($C$2:$C886,$C886)=1,1,0))</f>
        <v/>
      </c>
      <c r="AJ886">
        <f>IF($AI886=1,SUMPRODUCT(--($AM$2:$AM$7001&lt;$AM886))+1,"")</f>
        <v/>
      </c>
      <c r="AK886">
        <f>IF($C886="","",IF(OR($P886=TRUE(),$P886="TRUE"),1,0))</f>
        <v/>
      </c>
      <c r="AL886">
        <f>IF($C886="","",IF(AND($V886="Yes",SUMPRODUCT((LEN(Settings!$F$6:$F$13)&gt;0)*ISNUMBER(SEARCH(Settings!$F$6:$F$13,$O886)))=0),1,0))</f>
        <v/>
      </c>
      <c r="AM886">
        <f>IF($AI886=1,IFERROR(IF(VALUE($C886)&lt;100000000,VALUE($C886),1000000000),IFERROR(IF(VALUE(MID($C886,2,20))&lt;100000000,VALUE(MID($C886,2,20)),1000000000),1000000000))+ROW()/100000,"")</f>
        <v/>
      </c>
    </row>
    <row r="887">
      <c r="E887" s="14" t="n"/>
      <c r="M887" s="8">
        <f>IF($C887="","",L887*T887/100)</f>
        <v/>
      </c>
      <c r="S887" s="8" t="n"/>
      <c r="T887" s="8" t="n"/>
      <c r="W887">
        <f>IF($C887="","",IF($AL887=1,0,IF($AK887=1,Settings!$C$6,Settings!$C$7))*100)</f>
        <v/>
      </c>
      <c r="X887" s="8">
        <f>IF($C887="","",T887*W887/100)</f>
        <v/>
      </c>
      <c r="Y887" s="8">
        <f>IF($C887="","",T887-X887)</f>
        <v/>
      </c>
      <c r="Z887" s="8">
        <f>IF($C887="","",Y887-M887)</f>
        <v/>
      </c>
      <c r="AD887" s="8" t="n"/>
      <c r="AG887" s="14" t="n"/>
      <c r="AI887">
        <f>IF($C887="","",IF(COUNTIF($C$2:$C887,$C887)=1,1,0))</f>
        <v/>
      </c>
      <c r="AJ887">
        <f>IF($AI887=1,SUMPRODUCT(--($AM$2:$AM$7001&lt;$AM887))+1,"")</f>
        <v/>
      </c>
      <c r="AK887">
        <f>IF($C887="","",IF(OR($P887=TRUE(),$P887="TRUE"),1,0))</f>
        <v/>
      </c>
      <c r="AL887">
        <f>IF($C887="","",IF(AND($V887="Yes",SUMPRODUCT((LEN(Settings!$F$6:$F$13)&gt;0)*ISNUMBER(SEARCH(Settings!$F$6:$F$13,$O887)))=0),1,0))</f>
        <v/>
      </c>
      <c r="AM887">
        <f>IF($AI887=1,IFERROR(IF(VALUE($C887)&lt;100000000,VALUE($C887),1000000000),IFERROR(IF(VALUE(MID($C887,2,20))&lt;100000000,VALUE(MID($C887,2,20)),1000000000),1000000000))+ROW()/100000,"")</f>
        <v/>
      </c>
    </row>
    <row r="888">
      <c r="E888" s="14" t="n"/>
      <c r="M888" s="8">
        <f>IF($C888="","",L888*T888/100)</f>
        <v/>
      </c>
      <c r="S888" s="8" t="n"/>
      <c r="T888" s="8" t="n"/>
      <c r="W888">
        <f>IF($C888="","",IF($AL888=1,0,IF($AK888=1,Settings!$C$6,Settings!$C$7))*100)</f>
        <v/>
      </c>
      <c r="X888" s="8">
        <f>IF($C888="","",T888*W888/100)</f>
        <v/>
      </c>
      <c r="Y888" s="8">
        <f>IF($C888="","",T888-X888)</f>
        <v/>
      </c>
      <c r="Z888" s="8">
        <f>IF($C888="","",Y888-M888)</f>
        <v/>
      </c>
      <c r="AD888" s="8" t="n"/>
      <c r="AG888" s="14" t="n"/>
      <c r="AI888">
        <f>IF($C888="","",IF(COUNTIF($C$2:$C888,$C888)=1,1,0))</f>
        <v/>
      </c>
      <c r="AJ888">
        <f>IF($AI888=1,SUMPRODUCT(--($AM$2:$AM$7001&lt;$AM888))+1,"")</f>
        <v/>
      </c>
      <c r="AK888">
        <f>IF($C888="","",IF(OR($P888=TRUE(),$P888="TRUE"),1,0))</f>
        <v/>
      </c>
      <c r="AL888">
        <f>IF($C888="","",IF(AND($V888="Yes",SUMPRODUCT((LEN(Settings!$F$6:$F$13)&gt;0)*ISNUMBER(SEARCH(Settings!$F$6:$F$13,$O888)))=0),1,0))</f>
        <v/>
      </c>
      <c r="AM888">
        <f>IF($AI888=1,IFERROR(IF(VALUE($C888)&lt;100000000,VALUE($C888),1000000000),IFERROR(IF(VALUE(MID($C888,2,20))&lt;100000000,VALUE(MID($C888,2,20)),1000000000),1000000000))+ROW()/100000,"")</f>
        <v/>
      </c>
    </row>
    <row r="889">
      <c r="E889" s="14" t="n"/>
      <c r="M889" s="8">
        <f>IF($C889="","",L889*T889/100)</f>
        <v/>
      </c>
      <c r="S889" s="8" t="n"/>
      <c r="T889" s="8" t="n"/>
      <c r="W889">
        <f>IF($C889="","",IF($AL889=1,0,IF($AK889=1,Settings!$C$6,Settings!$C$7))*100)</f>
        <v/>
      </c>
      <c r="X889" s="8">
        <f>IF($C889="","",T889*W889/100)</f>
        <v/>
      </c>
      <c r="Y889" s="8">
        <f>IF($C889="","",T889-X889)</f>
        <v/>
      </c>
      <c r="Z889" s="8">
        <f>IF($C889="","",Y889-M889)</f>
        <v/>
      </c>
      <c r="AD889" s="8" t="n"/>
      <c r="AG889" s="14" t="n"/>
      <c r="AI889">
        <f>IF($C889="","",IF(COUNTIF($C$2:$C889,$C889)=1,1,0))</f>
        <v/>
      </c>
      <c r="AJ889">
        <f>IF($AI889=1,SUMPRODUCT(--($AM$2:$AM$7001&lt;$AM889))+1,"")</f>
        <v/>
      </c>
      <c r="AK889">
        <f>IF($C889="","",IF(OR($P889=TRUE(),$P889="TRUE"),1,0))</f>
        <v/>
      </c>
      <c r="AL889">
        <f>IF($C889="","",IF(AND($V889="Yes",SUMPRODUCT((LEN(Settings!$F$6:$F$13)&gt;0)*ISNUMBER(SEARCH(Settings!$F$6:$F$13,$O889)))=0),1,0))</f>
        <v/>
      </c>
      <c r="AM889">
        <f>IF($AI889=1,IFERROR(IF(VALUE($C889)&lt;100000000,VALUE($C889),1000000000),IFERROR(IF(VALUE(MID($C889,2,20))&lt;100000000,VALUE(MID($C889,2,20)),1000000000),1000000000))+ROW()/100000,"")</f>
        <v/>
      </c>
    </row>
    <row r="890">
      <c r="E890" s="14" t="n"/>
      <c r="M890" s="8">
        <f>IF($C890="","",L890*T890/100)</f>
        <v/>
      </c>
      <c r="S890" s="8" t="n"/>
      <c r="T890" s="8" t="n"/>
      <c r="W890">
        <f>IF($C890="","",IF($AL890=1,0,IF($AK890=1,Settings!$C$6,Settings!$C$7))*100)</f>
        <v/>
      </c>
      <c r="X890" s="8">
        <f>IF($C890="","",T890*W890/100)</f>
        <v/>
      </c>
      <c r="Y890" s="8">
        <f>IF($C890="","",T890-X890)</f>
        <v/>
      </c>
      <c r="Z890" s="8">
        <f>IF($C890="","",Y890-M890)</f>
        <v/>
      </c>
      <c r="AD890" s="8" t="n"/>
      <c r="AG890" s="14" t="n"/>
      <c r="AI890">
        <f>IF($C890="","",IF(COUNTIF($C$2:$C890,$C890)=1,1,0))</f>
        <v/>
      </c>
      <c r="AJ890">
        <f>IF($AI890=1,SUMPRODUCT(--($AM$2:$AM$7001&lt;$AM890))+1,"")</f>
        <v/>
      </c>
      <c r="AK890">
        <f>IF($C890="","",IF(OR($P890=TRUE(),$P890="TRUE"),1,0))</f>
        <v/>
      </c>
      <c r="AL890">
        <f>IF($C890="","",IF(AND($V890="Yes",SUMPRODUCT((LEN(Settings!$F$6:$F$13)&gt;0)*ISNUMBER(SEARCH(Settings!$F$6:$F$13,$O890)))=0),1,0))</f>
        <v/>
      </c>
      <c r="AM890">
        <f>IF($AI890=1,IFERROR(IF(VALUE($C890)&lt;100000000,VALUE($C890),1000000000),IFERROR(IF(VALUE(MID($C890,2,20))&lt;100000000,VALUE(MID($C890,2,20)),1000000000),1000000000))+ROW()/100000,"")</f>
        <v/>
      </c>
    </row>
    <row r="891">
      <c r="E891" s="14" t="n"/>
      <c r="M891" s="8">
        <f>IF($C891="","",L891*T891/100)</f>
        <v/>
      </c>
      <c r="S891" s="8" t="n"/>
      <c r="T891" s="8" t="n"/>
      <c r="W891">
        <f>IF($C891="","",IF($AL891=1,0,IF($AK891=1,Settings!$C$6,Settings!$C$7))*100)</f>
        <v/>
      </c>
      <c r="X891" s="8">
        <f>IF($C891="","",T891*W891/100)</f>
        <v/>
      </c>
      <c r="Y891" s="8">
        <f>IF($C891="","",T891-X891)</f>
        <v/>
      </c>
      <c r="Z891" s="8">
        <f>IF($C891="","",Y891-M891)</f>
        <v/>
      </c>
      <c r="AD891" s="8" t="n"/>
      <c r="AG891" s="14" t="n"/>
      <c r="AI891">
        <f>IF($C891="","",IF(COUNTIF($C$2:$C891,$C891)=1,1,0))</f>
        <v/>
      </c>
      <c r="AJ891">
        <f>IF($AI891=1,SUMPRODUCT(--($AM$2:$AM$7001&lt;$AM891))+1,"")</f>
        <v/>
      </c>
      <c r="AK891">
        <f>IF($C891="","",IF(OR($P891=TRUE(),$P891="TRUE"),1,0))</f>
        <v/>
      </c>
      <c r="AL891">
        <f>IF($C891="","",IF(AND($V891="Yes",SUMPRODUCT((LEN(Settings!$F$6:$F$13)&gt;0)*ISNUMBER(SEARCH(Settings!$F$6:$F$13,$O891)))=0),1,0))</f>
        <v/>
      </c>
      <c r="AM891">
        <f>IF($AI891=1,IFERROR(IF(VALUE($C891)&lt;100000000,VALUE($C891),1000000000),IFERROR(IF(VALUE(MID($C891,2,20))&lt;100000000,VALUE(MID($C891,2,20)),1000000000),1000000000))+ROW()/100000,"")</f>
        <v/>
      </c>
    </row>
    <row r="892">
      <c r="E892" s="14" t="n"/>
      <c r="M892" s="8">
        <f>IF($C892="","",L892*T892/100)</f>
        <v/>
      </c>
      <c r="S892" s="8" t="n"/>
      <c r="T892" s="8" t="n"/>
      <c r="W892">
        <f>IF($C892="","",IF($AL892=1,0,IF($AK892=1,Settings!$C$6,Settings!$C$7))*100)</f>
        <v/>
      </c>
      <c r="X892" s="8">
        <f>IF($C892="","",T892*W892/100)</f>
        <v/>
      </c>
      <c r="Y892" s="8">
        <f>IF($C892="","",T892-X892)</f>
        <v/>
      </c>
      <c r="Z892" s="8">
        <f>IF($C892="","",Y892-M892)</f>
        <v/>
      </c>
      <c r="AD892" s="8" t="n"/>
      <c r="AG892" s="14" t="n"/>
      <c r="AI892">
        <f>IF($C892="","",IF(COUNTIF($C$2:$C892,$C892)=1,1,0))</f>
        <v/>
      </c>
      <c r="AJ892">
        <f>IF($AI892=1,SUMPRODUCT(--($AM$2:$AM$7001&lt;$AM892))+1,"")</f>
        <v/>
      </c>
      <c r="AK892">
        <f>IF($C892="","",IF(OR($P892=TRUE(),$P892="TRUE"),1,0))</f>
        <v/>
      </c>
      <c r="AL892">
        <f>IF($C892="","",IF(AND($V892="Yes",SUMPRODUCT((LEN(Settings!$F$6:$F$13)&gt;0)*ISNUMBER(SEARCH(Settings!$F$6:$F$13,$O892)))=0),1,0))</f>
        <v/>
      </c>
      <c r="AM892">
        <f>IF($AI892=1,IFERROR(IF(VALUE($C892)&lt;100000000,VALUE($C892),1000000000),IFERROR(IF(VALUE(MID($C892,2,20))&lt;100000000,VALUE(MID($C892,2,20)),1000000000),1000000000))+ROW()/100000,"")</f>
        <v/>
      </c>
    </row>
    <row r="893">
      <c r="E893" s="14" t="n"/>
      <c r="M893" s="8">
        <f>IF($C893="","",L893*T893/100)</f>
        <v/>
      </c>
      <c r="S893" s="8" t="n"/>
      <c r="T893" s="8" t="n"/>
      <c r="W893">
        <f>IF($C893="","",IF($AL893=1,0,IF($AK893=1,Settings!$C$6,Settings!$C$7))*100)</f>
        <v/>
      </c>
      <c r="X893" s="8">
        <f>IF($C893="","",T893*W893/100)</f>
        <v/>
      </c>
      <c r="Y893" s="8">
        <f>IF($C893="","",T893-X893)</f>
        <v/>
      </c>
      <c r="Z893" s="8">
        <f>IF($C893="","",Y893-M893)</f>
        <v/>
      </c>
      <c r="AD893" s="8" t="n"/>
      <c r="AG893" s="14" t="n"/>
      <c r="AI893">
        <f>IF($C893="","",IF(COUNTIF($C$2:$C893,$C893)=1,1,0))</f>
        <v/>
      </c>
      <c r="AJ893">
        <f>IF($AI893=1,SUMPRODUCT(--($AM$2:$AM$7001&lt;$AM893))+1,"")</f>
        <v/>
      </c>
      <c r="AK893">
        <f>IF($C893="","",IF(OR($P893=TRUE(),$P893="TRUE"),1,0))</f>
        <v/>
      </c>
      <c r="AL893">
        <f>IF($C893="","",IF(AND($V893="Yes",SUMPRODUCT((LEN(Settings!$F$6:$F$13)&gt;0)*ISNUMBER(SEARCH(Settings!$F$6:$F$13,$O893)))=0),1,0))</f>
        <v/>
      </c>
      <c r="AM893">
        <f>IF($AI893=1,IFERROR(IF(VALUE($C893)&lt;100000000,VALUE($C893),1000000000),IFERROR(IF(VALUE(MID($C893,2,20))&lt;100000000,VALUE(MID($C893,2,20)),1000000000),1000000000))+ROW()/100000,"")</f>
        <v/>
      </c>
    </row>
    <row r="894">
      <c r="E894" s="14" t="n"/>
      <c r="M894" s="8">
        <f>IF($C894="","",L894*T894/100)</f>
        <v/>
      </c>
      <c r="S894" s="8" t="n"/>
      <c r="T894" s="8" t="n"/>
      <c r="W894">
        <f>IF($C894="","",IF($AL894=1,0,IF($AK894=1,Settings!$C$6,Settings!$C$7))*100)</f>
        <v/>
      </c>
      <c r="X894" s="8">
        <f>IF($C894="","",T894*W894/100)</f>
        <v/>
      </c>
      <c r="Y894" s="8">
        <f>IF($C894="","",T894-X894)</f>
        <v/>
      </c>
      <c r="Z894" s="8">
        <f>IF($C894="","",Y894-M894)</f>
        <v/>
      </c>
      <c r="AD894" s="8" t="n"/>
      <c r="AG894" s="14" t="n"/>
      <c r="AI894">
        <f>IF($C894="","",IF(COUNTIF($C$2:$C894,$C894)=1,1,0))</f>
        <v/>
      </c>
      <c r="AJ894">
        <f>IF($AI894=1,SUMPRODUCT(--($AM$2:$AM$7001&lt;$AM894))+1,"")</f>
        <v/>
      </c>
      <c r="AK894">
        <f>IF($C894="","",IF(OR($P894=TRUE(),$P894="TRUE"),1,0))</f>
        <v/>
      </c>
      <c r="AL894">
        <f>IF($C894="","",IF(AND($V894="Yes",SUMPRODUCT((LEN(Settings!$F$6:$F$13)&gt;0)*ISNUMBER(SEARCH(Settings!$F$6:$F$13,$O894)))=0),1,0))</f>
        <v/>
      </c>
      <c r="AM894">
        <f>IF($AI894=1,IFERROR(IF(VALUE($C894)&lt;100000000,VALUE($C894),1000000000),IFERROR(IF(VALUE(MID($C894,2,20))&lt;100000000,VALUE(MID($C894,2,20)),1000000000),1000000000))+ROW()/100000,"")</f>
        <v/>
      </c>
    </row>
    <row r="895">
      <c r="E895" s="14" t="n"/>
      <c r="M895" s="8">
        <f>IF($C895="","",L895*T895/100)</f>
        <v/>
      </c>
      <c r="S895" s="8" t="n"/>
      <c r="T895" s="8" t="n"/>
      <c r="W895">
        <f>IF($C895="","",IF($AL895=1,0,IF($AK895=1,Settings!$C$6,Settings!$C$7))*100)</f>
        <v/>
      </c>
      <c r="X895" s="8">
        <f>IF($C895="","",T895*W895/100)</f>
        <v/>
      </c>
      <c r="Y895" s="8">
        <f>IF($C895="","",T895-X895)</f>
        <v/>
      </c>
      <c r="Z895" s="8">
        <f>IF($C895="","",Y895-M895)</f>
        <v/>
      </c>
      <c r="AD895" s="8" t="n"/>
      <c r="AG895" s="14" t="n"/>
      <c r="AI895">
        <f>IF($C895="","",IF(COUNTIF($C$2:$C895,$C895)=1,1,0))</f>
        <v/>
      </c>
      <c r="AJ895">
        <f>IF($AI895=1,SUMPRODUCT(--($AM$2:$AM$7001&lt;$AM895))+1,"")</f>
        <v/>
      </c>
      <c r="AK895">
        <f>IF($C895="","",IF(OR($P895=TRUE(),$P895="TRUE"),1,0))</f>
        <v/>
      </c>
      <c r="AL895">
        <f>IF($C895="","",IF(AND($V895="Yes",SUMPRODUCT((LEN(Settings!$F$6:$F$13)&gt;0)*ISNUMBER(SEARCH(Settings!$F$6:$F$13,$O895)))=0),1,0))</f>
        <v/>
      </c>
      <c r="AM895">
        <f>IF($AI895=1,IFERROR(IF(VALUE($C895)&lt;100000000,VALUE($C895),1000000000),IFERROR(IF(VALUE(MID($C895,2,20))&lt;100000000,VALUE(MID($C895,2,20)),1000000000),1000000000))+ROW()/100000,"")</f>
        <v/>
      </c>
    </row>
    <row r="896">
      <c r="E896" s="14" t="n"/>
      <c r="M896" s="8">
        <f>IF($C896="","",L896*T896/100)</f>
        <v/>
      </c>
      <c r="S896" s="8" t="n"/>
      <c r="T896" s="8" t="n"/>
      <c r="W896">
        <f>IF($C896="","",IF($AL896=1,0,IF($AK896=1,Settings!$C$6,Settings!$C$7))*100)</f>
        <v/>
      </c>
      <c r="X896" s="8">
        <f>IF($C896="","",T896*W896/100)</f>
        <v/>
      </c>
      <c r="Y896" s="8">
        <f>IF($C896="","",T896-X896)</f>
        <v/>
      </c>
      <c r="Z896" s="8">
        <f>IF($C896="","",Y896-M896)</f>
        <v/>
      </c>
      <c r="AD896" s="8" t="n"/>
      <c r="AG896" s="14" t="n"/>
      <c r="AI896">
        <f>IF($C896="","",IF(COUNTIF($C$2:$C896,$C896)=1,1,0))</f>
        <v/>
      </c>
      <c r="AJ896">
        <f>IF($AI896=1,SUMPRODUCT(--($AM$2:$AM$7001&lt;$AM896))+1,"")</f>
        <v/>
      </c>
      <c r="AK896">
        <f>IF($C896="","",IF(OR($P896=TRUE(),$P896="TRUE"),1,0))</f>
        <v/>
      </c>
      <c r="AL896">
        <f>IF($C896="","",IF(AND($V896="Yes",SUMPRODUCT((LEN(Settings!$F$6:$F$13)&gt;0)*ISNUMBER(SEARCH(Settings!$F$6:$F$13,$O896)))=0),1,0))</f>
        <v/>
      </c>
      <c r="AM896">
        <f>IF($AI896=1,IFERROR(IF(VALUE($C896)&lt;100000000,VALUE($C896),1000000000),IFERROR(IF(VALUE(MID($C896,2,20))&lt;100000000,VALUE(MID($C896,2,20)),1000000000),1000000000))+ROW()/100000,"")</f>
        <v/>
      </c>
    </row>
    <row r="897">
      <c r="E897" s="14" t="n"/>
      <c r="M897" s="8">
        <f>IF($C897="","",L897*T897/100)</f>
        <v/>
      </c>
      <c r="S897" s="8" t="n"/>
      <c r="T897" s="8" t="n"/>
      <c r="W897">
        <f>IF($C897="","",IF($AL897=1,0,IF($AK897=1,Settings!$C$6,Settings!$C$7))*100)</f>
        <v/>
      </c>
      <c r="X897" s="8">
        <f>IF($C897="","",T897*W897/100)</f>
        <v/>
      </c>
      <c r="Y897" s="8">
        <f>IF($C897="","",T897-X897)</f>
        <v/>
      </c>
      <c r="Z897" s="8">
        <f>IF($C897="","",Y897-M897)</f>
        <v/>
      </c>
      <c r="AD897" s="8" t="n"/>
      <c r="AG897" s="14" t="n"/>
      <c r="AI897">
        <f>IF($C897="","",IF(COUNTIF($C$2:$C897,$C897)=1,1,0))</f>
        <v/>
      </c>
      <c r="AJ897">
        <f>IF($AI897=1,SUMPRODUCT(--($AM$2:$AM$7001&lt;$AM897))+1,"")</f>
        <v/>
      </c>
      <c r="AK897">
        <f>IF($C897="","",IF(OR($P897=TRUE(),$P897="TRUE"),1,0))</f>
        <v/>
      </c>
      <c r="AL897">
        <f>IF($C897="","",IF(AND($V897="Yes",SUMPRODUCT((LEN(Settings!$F$6:$F$13)&gt;0)*ISNUMBER(SEARCH(Settings!$F$6:$F$13,$O897)))=0),1,0))</f>
        <v/>
      </c>
      <c r="AM897">
        <f>IF($AI897=1,IFERROR(IF(VALUE($C897)&lt;100000000,VALUE($C897),1000000000),IFERROR(IF(VALUE(MID($C897,2,20))&lt;100000000,VALUE(MID($C897,2,20)),1000000000),1000000000))+ROW()/100000,"")</f>
        <v/>
      </c>
    </row>
    <row r="898">
      <c r="E898" s="14" t="n"/>
      <c r="M898" s="8">
        <f>IF($C898="","",L898*T898/100)</f>
        <v/>
      </c>
      <c r="S898" s="8" t="n"/>
      <c r="T898" s="8" t="n"/>
      <c r="W898">
        <f>IF($C898="","",IF($AL898=1,0,IF($AK898=1,Settings!$C$6,Settings!$C$7))*100)</f>
        <v/>
      </c>
      <c r="X898" s="8">
        <f>IF($C898="","",T898*W898/100)</f>
        <v/>
      </c>
      <c r="Y898" s="8">
        <f>IF($C898="","",T898-X898)</f>
        <v/>
      </c>
      <c r="Z898" s="8">
        <f>IF($C898="","",Y898-M898)</f>
        <v/>
      </c>
      <c r="AD898" s="8" t="n"/>
      <c r="AG898" s="14" t="n"/>
      <c r="AI898">
        <f>IF($C898="","",IF(COUNTIF($C$2:$C898,$C898)=1,1,0))</f>
        <v/>
      </c>
      <c r="AJ898">
        <f>IF($AI898=1,SUMPRODUCT(--($AM$2:$AM$7001&lt;$AM898))+1,"")</f>
        <v/>
      </c>
      <c r="AK898">
        <f>IF($C898="","",IF(OR($P898=TRUE(),$P898="TRUE"),1,0))</f>
        <v/>
      </c>
      <c r="AL898">
        <f>IF($C898="","",IF(AND($V898="Yes",SUMPRODUCT((LEN(Settings!$F$6:$F$13)&gt;0)*ISNUMBER(SEARCH(Settings!$F$6:$F$13,$O898)))=0),1,0))</f>
        <v/>
      </c>
      <c r="AM898">
        <f>IF($AI898=1,IFERROR(IF(VALUE($C898)&lt;100000000,VALUE($C898),1000000000),IFERROR(IF(VALUE(MID($C898,2,20))&lt;100000000,VALUE(MID($C898,2,20)),1000000000),1000000000))+ROW()/100000,"")</f>
        <v/>
      </c>
    </row>
    <row r="899">
      <c r="E899" s="14" t="n"/>
      <c r="M899" s="8">
        <f>IF($C899="","",L899*T899/100)</f>
        <v/>
      </c>
      <c r="S899" s="8" t="n"/>
      <c r="T899" s="8" t="n"/>
      <c r="W899">
        <f>IF($C899="","",IF($AL899=1,0,IF($AK899=1,Settings!$C$6,Settings!$C$7))*100)</f>
        <v/>
      </c>
      <c r="X899" s="8">
        <f>IF($C899="","",T899*W899/100)</f>
        <v/>
      </c>
      <c r="Y899" s="8">
        <f>IF($C899="","",T899-X899)</f>
        <v/>
      </c>
      <c r="Z899" s="8">
        <f>IF($C899="","",Y899-M899)</f>
        <v/>
      </c>
      <c r="AD899" s="8" t="n"/>
      <c r="AG899" s="14" t="n"/>
      <c r="AI899">
        <f>IF($C899="","",IF(COUNTIF($C$2:$C899,$C899)=1,1,0))</f>
        <v/>
      </c>
      <c r="AJ899">
        <f>IF($AI899=1,SUMPRODUCT(--($AM$2:$AM$7001&lt;$AM899))+1,"")</f>
        <v/>
      </c>
      <c r="AK899">
        <f>IF($C899="","",IF(OR($P899=TRUE(),$P899="TRUE"),1,0))</f>
        <v/>
      </c>
      <c r="AL899">
        <f>IF($C899="","",IF(AND($V899="Yes",SUMPRODUCT((LEN(Settings!$F$6:$F$13)&gt;0)*ISNUMBER(SEARCH(Settings!$F$6:$F$13,$O899)))=0),1,0))</f>
        <v/>
      </c>
      <c r="AM899">
        <f>IF($AI899=1,IFERROR(IF(VALUE($C899)&lt;100000000,VALUE($C899),1000000000),IFERROR(IF(VALUE(MID($C899,2,20))&lt;100000000,VALUE(MID($C899,2,20)),1000000000),1000000000))+ROW()/100000,"")</f>
        <v/>
      </c>
    </row>
    <row r="900">
      <c r="E900" s="14" t="n"/>
      <c r="M900" s="8">
        <f>IF($C900="","",L900*T900/100)</f>
        <v/>
      </c>
      <c r="S900" s="8" t="n"/>
      <c r="T900" s="8" t="n"/>
      <c r="W900">
        <f>IF($C900="","",IF($AL900=1,0,IF($AK900=1,Settings!$C$6,Settings!$C$7))*100)</f>
        <v/>
      </c>
      <c r="X900" s="8">
        <f>IF($C900="","",T900*W900/100)</f>
        <v/>
      </c>
      <c r="Y900" s="8">
        <f>IF($C900="","",T900-X900)</f>
        <v/>
      </c>
      <c r="Z900" s="8">
        <f>IF($C900="","",Y900-M900)</f>
        <v/>
      </c>
      <c r="AD900" s="8" t="n"/>
      <c r="AG900" s="14" t="n"/>
      <c r="AI900">
        <f>IF($C900="","",IF(COUNTIF($C$2:$C900,$C900)=1,1,0))</f>
        <v/>
      </c>
      <c r="AJ900">
        <f>IF($AI900=1,SUMPRODUCT(--($AM$2:$AM$7001&lt;$AM900))+1,"")</f>
        <v/>
      </c>
      <c r="AK900">
        <f>IF($C900="","",IF(OR($P900=TRUE(),$P900="TRUE"),1,0))</f>
        <v/>
      </c>
      <c r="AL900">
        <f>IF($C900="","",IF(AND($V900="Yes",SUMPRODUCT((LEN(Settings!$F$6:$F$13)&gt;0)*ISNUMBER(SEARCH(Settings!$F$6:$F$13,$O900)))=0),1,0))</f>
        <v/>
      </c>
      <c r="AM900">
        <f>IF($AI900=1,IFERROR(IF(VALUE($C900)&lt;100000000,VALUE($C900),1000000000),IFERROR(IF(VALUE(MID($C900,2,20))&lt;100000000,VALUE(MID($C900,2,20)),1000000000),1000000000))+ROW()/100000,"")</f>
        <v/>
      </c>
    </row>
    <row r="901">
      <c r="E901" s="14" t="n"/>
      <c r="M901" s="8">
        <f>IF($C901="","",L901*T901/100)</f>
        <v/>
      </c>
      <c r="S901" s="8" t="n"/>
      <c r="T901" s="8" t="n"/>
      <c r="W901">
        <f>IF($C901="","",IF($AL901=1,0,IF($AK901=1,Settings!$C$6,Settings!$C$7))*100)</f>
        <v/>
      </c>
      <c r="X901" s="8">
        <f>IF($C901="","",T901*W901/100)</f>
        <v/>
      </c>
      <c r="Y901" s="8">
        <f>IF($C901="","",T901-X901)</f>
        <v/>
      </c>
      <c r="Z901" s="8">
        <f>IF($C901="","",Y901-M901)</f>
        <v/>
      </c>
      <c r="AD901" s="8" t="n"/>
      <c r="AG901" s="14" t="n"/>
      <c r="AI901">
        <f>IF($C901="","",IF(COUNTIF($C$2:$C901,$C901)=1,1,0))</f>
        <v/>
      </c>
      <c r="AJ901">
        <f>IF($AI901=1,SUMPRODUCT(--($AM$2:$AM$7001&lt;$AM901))+1,"")</f>
        <v/>
      </c>
      <c r="AK901">
        <f>IF($C901="","",IF(OR($P901=TRUE(),$P901="TRUE"),1,0))</f>
        <v/>
      </c>
      <c r="AL901">
        <f>IF($C901="","",IF(AND($V901="Yes",SUMPRODUCT((LEN(Settings!$F$6:$F$13)&gt;0)*ISNUMBER(SEARCH(Settings!$F$6:$F$13,$O901)))=0),1,0))</f>
        <v/>
      </c>
      <c r="AM901">
        <f>IF($AI901=1,IFERROR(IF(VALUE($C901)&lt;100000000,VALUE($C901),1000000000),IFERROR(IF(VALUE(MID($C901,2,20))&lt;100000000,VALUE(MID($C901,2,20)),1000000000),1000000000))+ROW()/100000,"")</f>
        <v/>
      </c>
    </row>
    <row r="902">
      <c r="E902" s="14" t="n"/>
      <c r="M902" s="8">
        <f>IF($C902="","",L902*T902/100)</f>
        <v/>
      </c>
      <c r="S902" s="8" t="n"/>
      <c r="T902" s="8" t="n"/>
      <c r="W902">
        <f>IF($C902="","",IF($AL902=1,0,IF($AK902=1,Settings!$C$6,Settings!$C$7))*100)</f>
        <v/>
      </c>
      <c r="X902" s="8">
        <f>IF($C902="","",T902*W902/100)</f>
        <v/>
      </c>
      <c r="Y902" s="8">
        <f>IF($C902="","",T902-X902)</f>
        <v/>
      </c>
      <c r="Z902" s="8">
        <f>IF($C902="","",Y902-M902)</f>
        <v/>
      </c>
      <c r="AD902" s="8" t="n"/>
      <c r="AG902" s="14" t="n"/>
      <c r="AI902">
        <f>IF($C902="","",IF(COUNTIF($C$2:$C902,$C902)=1,1,0))</f>
        <v/>
      </c>
      <c r="AJ902">
        <f>IF($AI902=1,SUMPRODUCT(--($AM$2:$AM$7001&lt;$AM902))+1,"")</f>
        <v/>
      </c>
      <c r="AK902">
        <f>IF($C902="","",IF(OR($P902=TRUE(),$P902="TRUE"),1,0))</f>
        <v/>
      </c>
      <c r="AL902">
        <f>IF($C902="","",IF(AND($V902="Yes",SUMPRODUCT((LEN(Settings!$F$6:$F$13)&gt;0)*ISNUMBER(SEARCH(Settings!$F$6:$F$13,$O902)))=0),1,0))</f>
        <v/>
      </c>
      <c r="AM902">
        <f>IF($AI902=1,IFERROR(IF(VALUE($C902)&lt;100000000,VALUE($C902),1000000000),IFERROR(IF(VALUE(MID($C902,2,20))&lt;100000000,VALUE(MID($C902,2,20)),1000000000),1000000000))+ROW()/100000,"")</f>
        <v/>
      </c>
    </row>
    <row r="903">
      <c r="E903" s="14" t="n"/>
      <c r="M903" s="8">
        <f>IF($C903="","",L903*T903/100)</f>
        <v/>
      </c>
      <c r="S903" s="8" t="n"/>
      <c r="T903" s="8" t="n"/>
      <c r="W903">
        <f>IF($C903="","",IF($AL903=1,0,IF($AK903=1,Settings!$C$6,Settings!$C$7))*100)</f>
        <v/>
      </c>
      <c r="X903" s="8">
        <f>IF($C903="","",T903*W903/100)</f>
        <v/>
      </c>
      <c r="Y903" s="8">
        <f>IF($C903="","",T903-X903)</f>
        <v/>
      </c>
      <c r="Z903" s="8">
        <f>IF($C903="","",Y903-M903)</f>
        <v/>
      </c>
      <c r="AD903" s="8" t="n"/>
      <c r="AG903" s="14" t="n"/>
      <c r="AI903">
        <f>IF($C903="","",IF(COUNTIF($C$2:$C903,$C903)=1,1,0))</f>
        <v/>
      </c>
      <c r="AJ903">
        <f>IF($AI903=1,SUMPRODUCT(--($AM$2:$AM$7001&lt;$AM903))+1,"")</f>
        <v/>
      </c>
      <c r="AK903">
        <f>IF($C903="","",IF(OR($P903=TRUE(),$P903="TRUE"),1,0))</f>
        <v/>
      </c>
      <c r="AL903">
        <f>IF($C903="","",IF(AND($V903="Yes",SUMPRODUCT((LEN(Settings!$F$6:$F$13)&gt;0)*ISNUMBER(SEARCH(Settings!$F$6:$F$13,$O903)))=0),1,0))</f>
        <v/>
      </c>
      <c r="AM903">
        <f>IF($AI903=1,IFERROR(IF(VALUE($C903)&lt;100000000,VALUE($C903),1000000000),IFERROR(IF(VALUE(MID($C903,2,20))&lt;100000000,VALUE(MID($C903,2,20)),1000000000),1000000000))+ROW()/100000,"")</f>
        <v/>
      </c>
    </row>
    <row r="904">
      <c r="E904" s="14" t="n"/>
      <c r="M904" s="8">
        <f>IF($C904="","",L904*T904/100)</f>
        <v/>
      </c>
      <c r="S904" s="8" t="n"/>
      <c r="T904" s="8" t="n"/>
      <c r="W904">
        <f>IF($C904="","",IF($AL904=1,0,IF($AK904=1,Settings!$C$6,Settings!$C$7))*100)</f>
        <v/>
      </c>
      <c r="X904" s="8">
        <f>IF($C904="","",T904*W904/100)</f>
        <v/>
      </c>
      <c r="Y904" s="8">
        <f>IF($C904="","",T904-X904)</f>
        <v/>
      </c>
      <c r="Z904" s="8">
        <f>IF($C904="","",Y904-M904)</f>
        <v/>
      </c>
      <c r="AD904" s="8" t="n"/>
      <c r="AG904" s="14" t="n"/>
      <c r="AI904">
        <f>IF($C904="","",IF(COUNTIF($C$2:$C904,$C904)=1,1,0))</f>
        <v/>
      </c>
      <c r="AJ904">
        <f>IF($AI904=1,SUMPRODUCT(--($AM$2:$AM$7001&lt;$AM904))+1,"")</f>
        <v/>
      </c>
      <c r="AK904">
        <f>IF($C904="","",IF(OR($P904=TRUE(),$P904="TRUE"),1,0))</f>
        <v/>
      </c>
      <c r="AL904">
        <f>IF($C904="","",IF(AND($V904="Yes",SUMPRODUCT((LEN(Settings!$F$6:$F$13)&gt;0)*ISNUMBER(SEARCH(Settings!$F$6:$F$13,$O904)))=0),1,0))</f>
        <v/>
      </c>
      <c r="AM904">
        <f>IF($AI904=1,IFERROR(IF(VALUE($C904)&lt;100000000,VALUE($C904),1000000000),IFERROR(IF(VALUE(MID($C904,2,20))&lt;100000000,VALUE(MID($C904,2,20)),1000000000),1000000000))+ROW()/100000,"")</f>
        <v/>
      </c>
    </row>
    <row r="905">
      <c r="E905" s="14" t="n"/>
      <c r="M905" s="8">
        <f>IF($C905="","",L905*T905/100)</f>
        <v/>
      </c>
      <c r="S905" s="8" t="n"/>
      <c r="T905" s="8" t="n"/>
      <c r="W905">
        <f>IF($C905="","",IF($AL905=1,0,IF($AK905=1,Settings!$C$6,Settings!$C$7))*100)</f>
        <v/>
      </c>
      <c r="X905" s="8">
        <f>IF($C905="","",T905*W905/100)</f>
        <v/>
      </c>
      <c r="Y905" s="8">
        <f>IF($C905="","",T905-X905)</f>
        <v/>
      </c>
      <c r="Z905" s="8">
        <f>IF($C905="","",Y905-M905)</f>
        <v/>
      </c>
      <c r="AD905" s="8" t="n"/>
      <c r="AG905" s="14" t="n"/>
      <c r="AI905">
        <f>IF($C905="","",IF(COUNTIF($C$2:$C905,$C905)=1,1,0))</f>
        <v/>
      </c>
      <c r="AJ905">
        <f>IF($AI905=1,SUMPRODUCT(--($AM$2:$AM$7001&lt;$AM905))+1,"")</f>
        <v/>
      </c>
      <c r="AK905">
        <f>IF($C905="","",IF(OR($P905=TRUE(),$P905="TRUE"),1,0))</f>
        <v/>
      </c>
      <c r="AL905">
        <f>IF($C905="","",IF(AND($V905="Yes",SUMPRODUCT((LEN(Settings!$F$6:$F$13)&gt;0)*ISNUMBER(SEARCH(Settings!$F$6:$F$13,$O905)))=0),1,0))</f>
        <v/>
      </c>
      <c r="AM905">
        <f>IF($AI905=1,IFERROR(IF(VALUE($C905)&lt;100000000,VALUE($C905),1000000000),IFERROR(IF(VALUE(MID($C905,2,20))&lt;100000000,VALUE(MID($C905,2,20)),1000000000),1000000000))+ROW()/100000,"")</f>
        <v/>
      </c>
    </row>
    <row r="906">
      <c r="E906" s="14" t="n"/>
      <c r="M906" s="8">
        <f>IF($C906="","",L906*T906/100)</f>
        <v/>
      </c>
      <c r="S906" s="8" t="n"/>
      <c r="T906" s="8" t="n"/>
      <c r="W906">
        <f>IF($C906="","",IF($AL906=1,0,IF($AK906=1,Settings!$C$6,Settings!$C$7))*100)</f>
        <v/>
      </c>
      <c r="X906" s="8">
        <f>IF($C906="","",T906*W906/100)</f>
        <v/>
      </c>
      <c r="Y906" s="8">
        <f>IF($C906="","",T906-X906)</f>
        <v/>
      </c>
      <c r="Z906" s="8">
        <f>IF($C906="","",Y906-M906)</f>
        <v/>
      </c>
      <c r="AD906" s="8" t="n"/>
      <c r="AG906" s="14" t="n"/>
      <c r="AI906">
        <f>IF($C906="","",IF(COUNTIF($C$2:$C906,$C906)=1,1,0))</f>
        <v/>
      </c>
      <c r="AJ906">
        <f>IF($AI906=1,SUMPRODUCT(--($AM$2:$AM$7001&lt;$AM906))+1,"")</f>
        <v/>
      </c>
      <c r="AK906">
        <f>IF($C906="","",IF(OR($P906=TRUE(),$P906="TRUE"),1,0))</f>
        <v/>
      </c>
      <c r="AL906">
        <f>IF($C906="","",IF(AND($V906="Yes",SUMPRODUCT((LEN(Settings!$F$6:$F$13)&gt;0)*ISNUMBER(SEARCH(Settings!$F$6:$F$13,$O906)))=0),1,0))</f>
        <v/>
      </c>
      <c r="AM906">
        <f>IF($AI906=1,IFERROR(IF(VALUE($C906)&lt;100000000,VALUE($C906),1000000000),IFERROR(IF(VALUE(MID($C906,2,20))&lt;100000000,VALUE(MID($C906,2,20)),1000000000),1000000000))+ROW()/100000,"")</f>
        <v/>
      </c>
    </row>
    <row r="907">
      <c r="E907" s="14" t="n"/>
      <c r="M907" s="8">
        <f>IF($C907="","",L907*T907/100)</f>
        <v/>
      </c>
      <c r="S907" s="8" t="n"/>
      <c r="T907" s="8" t="n"/>
      <c r="W907">
        <f>IF($C907="","",IF($AL907=1,0,IF($AK907=1,Settings!$C$6,Settings!$C$7))*100)</f>
        <v/>
      </c>
      <c r="X907" s="8">
        <f>IF($C907="","",T907*W907/100)</f>
        <v/>
      </c>
      <c r="Y907" s="8">
        <f>IF($C907="","",T907-X907)</f>
        <v/>
      </c>
      <c r="Z907" s="8">
        <f>IF($C907="","",Y907-M907)</f>
        <v/>
      </c>
      <c r="AD907" s="8" t="n"/>
      <c r="AG907" s="14" t="n"/>
      <c r="AI907">
        <f>IF($C907="","",IF(COUNTIF($C$2:$C907,$C907)=1,1,0))</f>
        <v/>
      </c>
      <c r="AJ907">
        <f>IF($AI907=1,SUMPRODUCT(--($AM$2:$AM$7001&lt;$AM907))+1,"")</f>
        <v/>
      </c>
      <c r="AK907">
        <f>IF($C907="","",IF(OR($P907=TRUE(),$P907="TRUE"),1,0))</f>
        <v/>
      </c>
      <c r="AL907">
        <f>IF($C907="","",IF(AND($V907="Yes",SUMPRODUCT((LEN(Settings!$F$6:$F$13)&gt;0)*ISNUMBER(SEARCH(Settings!$F$6:$F$13,$O907)))=0),1,0))</f>
        <v/>
      </c>
      <c r="AM907">
        <f>IF($AI907=1,IFERROR(IF(VALUE($C907)&lt;100000000,VALUE($C907),1000000000),IFERROR(IF(VALUE(MID($C907,2,20))&lt;100000000,VALUE(MID($C907,2,20)),1000000000),1000000000))+ROW()/100000,"")</f>
        <v/>
      </c>
    </row>
    <row r="908">
      <c r="E908" s="14" t="n"/>
      <c r="M908" s="8">
        <f>IF($C908="","",L908*T908/100)</f>
        <v/>
      </c>
      <c r="S908" s="8" t="n"/>
      <c r="T908" s="8" t="n"/>
      <c r="W908">
        <f>IF($C908="","",IF($AL908=1,0,IF($AK908=1,Settings!$C$6,Settings!$C$7))*100)</f>
        <v/>
      </c>
      <c r="X908" s="8">
        <f>IF($C908="","",T908*W908/100)</f>
        <v/>
      </c>
      <c r="Y908" s="8">
        <f>IF($C908="","",T908-X908)</f>
        <v/>
      </c>
      <c r="Z908" s="8">
        <f>IF($C908="","",Y908-M908)</f>
        <v/>
      </c>
      <c r="AD908" s="8" t="n"/>
      <c r="AG908" s="14" t="n"/>
      <c r="AI908">
        <f>IF($C908="","",IF(COUNTIF($C$2:$C908,$C908)=1,1,0))</f>
        <v/>
      </c>
      <c r="AJ908">
        <f>IF($AI908=1,SUMPRODUCT(--($AM$2:$AM$7001&lt;$AM908))+1,"")</f>
        <v/>
      </c>
      <c r="AK908">
        <f>IF($C908="","",IF(OR($P908=TRUE(),$P908="TRUE"),1,0))</f>
        <v/>
      </c>
      <c r="AL908">
        <f>IF($C908="","",IF(AND($V908="Yes",SUMPRODUCT((LEN(Settings!$F$6:$F$13)&gt;0)*ISNUMBER(SEARCH(Settings!$F$6:$F$13,$O908)))=0),1,0))</f>
        <v/>
      </c>
      <c r="AM908">
        <f>IF($AI908=1,IFERROR(IF(VALUE($C908)&lt;100000000,VALUE($C908),1000000000),IFERROR(IF(VALUE(MID($C908,2,20))&lt;100000000,VALUE(MID($C908,2,20)),1000000000),1000000000))+ROW()/100000,"")</f>
        <v/>
      </c>
    </row>
    <row r="909">
      <c r="E909" s="14" t="n"/>
      <c r="M909" s="8">
        <f>IF($C909="","",L909*T909/100)</f>
        <v/>
      </c>
      <c r="S909" s="8" t="n"/>
      <c r="T909" s="8" t="n"/>
      <c r="W909">
        <f>IF($C909="","",IF($AL909=1,0,IF($AK909=1,Settings!$C$6,Settings!$C$7))*100)</f>
        <v/>
      </c>
      <c r="X909" s="8">
        <f>IF($C909="","",T909*W909/100)</f>
        <v/>
      </c>
      <c r="Y909" s="8">
        <f>IF($C909="","",T909-X909)</f>
        <v/>
      </c>
      <c r="Z909" s="8">
        <f>IF($C909="","",Y909-M909)</f>
        <v/>
      </c>
      <c r="AD909" s="8" t="n"/>
      <c r="AG909" s="14" t="n"/>
      <c r="AI909">
        <f>IF($C909="","",IF(COUNTIF($C$2:$C909,$C909)=1,1,0))</f>
        <v/>
      </c>
      <c r="AJ909">
        <f>IF($AI909=1,SUMPRODUCT(--($AM$2:$AM$7001&lt;$AM909))+1,"")</f>
        <v/>
      </c>
      <c r="AK909">
        <f>IF($C909="","",IF(OR($P909=TRUE(),$P909="TRUE"),1,0))</f>
        <v/>
      </c>
      <c r="AL909">
        <f>IF($C909="","",IF(AND($V909="Yes",SUMPRODUCT((LEN(Settings!$F$6:$F$13)&gt;0)*ISNUMBER(SEARCH(Settings!$F$6:$F$13,$O909)))=0),1,0))</f>
        <v/>
      </c>
      <c r="AM909">
        <f>IF($AI909=1,IFERROR(IF(VALUE($C909)&lt;100000000,VALUE($C909),1000000000),IFERROR(IF(VALUE(MID($C909,2,20))&lt;100000000,VALUE(MID($C909,2,20)),1000000000),1000000000))+ROW()/100000,"")</f>
        <v/>
      </c>
    </row>
    <row r="910">
      <c r="E910" s="14" t="n"/>
      <c r="M910" s="8">
        <f>IF($C910="","",L910*T910/100)</f>
        <v/>
      </c>
      <c r="S910" s="8" t="n"/>
      <c r="T910" s="8" t="n"/>
      <c r="W910">
        <f>IF($C910="","",IF($AL910=1,0,IF($AK910=1,Settings!$C$6,Settings!$C$7))*100)</f>
        <v/>
      </c>
      <c r="X910" s="8">
        <f>IF($C910="","",T910*W910/100)</f>
        <v/>
      </c>
      <c r="Y910" s="8">
        <f>IF($C910="","",T910-X910)</f>
        <v/>
      </c>
      <c r="Z910" s="8">
        <f>IF($C910="","",Y910-M910)</f>
        <v/>
      </c>
      <c r="AD910" s="8" t="n"/>
      <c r="AG910" s="14" t="n"/>
      <c r="AI910">
        <f>IF($C910="","",IF(COUNTIF($C$2:$C910,$C910)=1,1,0))</f>
        <v/>
      </c>
      <c r="AJ910">
        <f>IF($AI910=1,SUMPRODUCT(--($AM$2:$AM$7001&lt;$AM910))+1,"")</f>
        <v/>
      </c>
      <c r="AK910">
        <f>IF($C910="","",IF(OR($P910=TRUE(),$P910="TRUE"),1,0))</f>
        <v/>
      </c>
      <c r="AL910">
        <f>IF($C910="","",IF(AND($V910="Yes",SUMPRODUCT((LEN(Settings!$F$6:$F$13)&gt;0)*ISNUMBER(SEARCH(Settings!$F$6:$F$13,$O910)))=0),1,0))</f>
        <v/>
      </c>
      <c r="AM910">
        <f>IF($AI910=1,IFERROR(IF(VALUE($C910)&lt;100000000,VALUE($C910),1000000000),IFERROR(IF(VALUE(MID($C910,2,20))&lt;100000000,VALUE(MID($C910,2,20)),1000000000),1000000000))+ROW()/100000,"")</f>
        <v/>
      </c>
    </row>
    <row r="911">
      <c r="E911" s="14" t="n"/>
      <c r="M911" s="8">
        <f>IF($C911="","",L911*T911/100)</f>
        <v/>
      </c>
      <c r="S911" s="8" t="n"/>
      <c r="T911" s="8" t="n"/>
      <c r="W911">
        <f>IF($C911="","",IF($AL911=1,0,IF($AK911=1,Settings!$C$6,Settings!$C$7))*100)</f>
        <v/>
      </c>
      <c r="X911" s="8">
        <f>IF($C911="","",T911*W911/100)</f>
        <v/>
      </c>
      <c r="Y911" s="8">
        <f>IF($C911="","",T911-X911)</f>
        <v/>
      </c>
      <c r="Z911" s="8">
        <f>IF($C911="","",Y911-M911)</f>
        <v/>
      </c>
      <c r="AD911" s="8" t="n"/>
      <c r="AG911" s="14" t="n"/>
      <c r="AI911">
        <f>IF($C911="","",IF(COUNTIF($C$2:$C911,$C911)=1,1,0))</f>
        <v/>
      </c>
      <c r="AJ911">
        <f>IF($AI911=1,SUMPRODUCT(--($AM$2:$AM$7001&lt;$AM911))+1,"")</f>
        <v/>
      </c>
      <c r="AK911">
        <f>IF($C911="","",IF(OR($P911=TRUE(),$P911="TRUE"),1,0))</f>
        <v/>
      </c>
      <c r="AL911">
        <f>IF($C911="","",IF(AND($V911="Yes",SUMPRODUCT((LEN(Settings!$F$6:$F$13)&gt;0)*ISNUMBER(SEARCH(Settings!$F$6:$F$13,$O911)))=0),1,0))</f>
        <v/>
      </c>
      <c r="AM911">
        <f>IF($AI911=1,IFERROR(IF(VALUE($C911)&lt;100000000,VALUE($C911),1000000000),IFERROR(IF(VALUE(MID($C911,2,20))&lt;100000000,VALUE(MID($C911,2,20)),1000000000),1000000000))+ROW()/100000,"")</f>
        <v/>
      </c>
    </row>
    <row r="912">
      <c r="E912" s="14" t="n"/>
      <c r="M912" s="8">
        <f>IF($C912="","",L912*T912/100)</f>
        <v/>
      </c>
      <c r="S912" s="8" t="n"/>
      <c r="T912" s="8" t="n"/>
      <c r="W912">
        <f>IF($C912="","",IF($AL912=1,0,IF($AK912=1,Settings!$C$6,Settings!$C$7))*100)</f>
        <v/>
      </c>
      <c r="X912" s="8">
        <f>IF($C912="","",T912*W912/100)</f>
        <v/>
      </c>
      <c r="Y912" s="8">
        <f>IF($C912="","",T912-X912)</f>
        <v/>
      </c>
      <c r="Z912" s="8">
        <f>IF($C912="","",Y912-M912)</f>
        <v/>
      </c>
      <c r="AD912" s="8" t="n"/>
      <c r="AG912" s="14" t="n"/>
      <c r="AI912">
        <f>IF($C912="","",IF(COUNTIF($C$2:$C912,$C912)=1,1,0))</f>
        <v/>
      </c>
      <c r="AJ912">
        <f>IF($AI912=1,SUMPRODUCT(--($AM$2:$AM$7001&lt;$AM912))+1,"")</f>
        <v/>
      </c>
      <c r="AK912">
        <f>IF($C912="","",IF(OR($P912=TRUE(),$P912="TRUE"),1,0))</f>
        <v/>
      </c>
      <c r="AL912">
        <f>IF($C912="","",IF(AND($V912="Yes",SUMPRODUCT((LEN(Settings!$F$6:$F$13)&gt;0)*ISNUMBER(SEARCH(Settings!$F$6:$F$13,$O912)))=0),1,0))</f>
        <v/>
      </c>
      <c r="AM912">
        <f>IF($AI912=1,IFERROR(IF(VALUE($C912)&lt;100000000,VALUE($C912),1000000000),IFERROR(IF(VALUE(MID($C912,2,20))&lt;100000000,VALUE(MID($C912,2,20)),1000000000),1000000000))+ROW()/100000,"")</f>
        <v/>
      </c>
    </row>
    <row r="913">
      <c r="E913" s="14" t="n"/>
      <c r="M913" s="8">
        <f>IF($C913="","",L913*T913/100)</f>
        <v/>
      </c>
      <c r="S913" s="8" t="n"/>
      <c r="T913" s="8" t="n"/>
      <c r="W913">
        <f>IF($C913="","",IF($AL913=1,0,IF($AK913=1,Settings!$C$6,Settings!$C$7))*100)</f>
        <v/>
      </c>
      <c r="X913" s="8">
        <f>IF($C913="","",T913*W913/100)</f>
        <v/>
      </c>
      <c r="Y913" s="8">
        <f>IF($C913="","",T913-X913)</f>
        <v/>
      </c>
      <c r="Z913" s="8">
        <f>IF($C913="","",Y913-M913)</f>
        <v/>
      </c>
      <c r="AD913" s="8" t="n"/>
      <c r="AG913" s="14" t="n"/>
      <c r="AI913">
        <f>IF($C913="","",IF(COUNTIF($C$2:$C913,$C913)=1,1,0))</f>
        <v/>
      </c>
      <c r="AJ913">
        <f>IF($AI913=1,SUMPRODUCT(--($AM$2:$AM$7001&lt;$AM913))+1,"")</f>
        <v/>
      </c>
      <c r="AK913">
        <f>IF($C913="","",IF(OR($P913=TRUE(),$P913="TRUE"),1,0))</f>
        <v/>
      </c>
      <c r="AL913">
        <f>IF($C913="","",IF(AND($V913="Yes",SUMPRODUCT((LEN(Settings!$F$6:$F$13)&gt;0)*ISNUMBER(SEARCH(Settings!$F$6:$F$13,$O913)))=0),1,0))</f>
        <v/>
      </c>
      <c r="AM913">
        <f>IF($AI913=1,IFERROR(IF(VALUE($C913)&lt;100000000,VALUE($C913),1000000000),IFERROR(IF(VALUE(MID($C913,2,20))&lt;100000000,VALUE(MID($C913,2,20)),1000000000),1000000000))+ROW()/100000,"")</f>
        <v/>
      </c>
    </row>
    <row r="914">
      <c r="E914" s="14" t="n"/>
      <c r="M914" s="8">
        <f>IF($C914="","",L914*T914/100)</f>
        <v/>
      </c>
      <c r="S914" s="8" t="n"/>
      <c r="T914" s="8" t="n"/>
      <c r="W914">
        <f>IF($C914="","",IF($AL914=1,0,IF($AK914=1,Settings!$C$6,Settings!$C$7))*100)</f>
        <v/>
      </c>
      <c r="X914" s="8">
        <f>IF($C914="","",T914*W914/100)</f>
        <v/>
      </c>
      <c r="Y914" s="8">
        <f>IF($C914="","",T914-X914)</f>
        <v/>
      </c>
      <c r="Z914" s="8">
        <f>IF($C914="","",Y914-M914)</f>
        <v/>
      </c>
      <c r="AD914" s="8" t="n"/>
      <c r="AG914" s="14" t="n"/>
      <c r="AI914">
        <f>IF($C914="","",IF(COUNTIF($C$2:$C914,$C914)=1,1,0))</f>
        <v/>
      </c>
      <c r="AJ914">
        <f>IF($AI914=1,SUMPRODUCT(--($AM$2:$AM$7001&lt;$AM914))+1,"")</f>
        <v/>
      </c>
      <c r="AK914">
        <f>IF($C914="","",IF(OR($P914=TRUE(),$P914="TRUE"),1,0))</f>
        <v/>
      </c>
      <c r="AL914">
        <f>IF($C914="","",IF(AND($V914="Yes",SUMPRODUCT((LEN(Settings!$F$6:$F$13)&gt;0)*ISNUMBER(SEARCH(Settings!$F$6:$F$13,$O914)))=0),1,0))</f>
        <v/>
      </c>
      <c r="AM914">
        <f>IF($AI914=1,IFERROR(IF(VALUE($C914)&lt;100000000,VALUE($C914),1000000000),IFERROR(IF(VALUE(MID($C914,2,20))&lt;100000000,VALUE(MID($C914,2,20)),1000000000),1000000000))+ROW()/100000,"")</f>
        <v/>
      </c>
    </row>
    <row r="915">
      <c r="E915" s="14" t="n"/>
      <c r="M915" s="8">
        <f>IF($C915="","",L915*T915/100)</f>
        <v/>
      </c>
      <c r="S915" s="8" t="n"/>
      <c r="T915" s="8" t="n"/>
      <c r="W915">
        <f>IF($C915="","",IF($AL915=1,0,IF($AK915=1,Settings!$C$6,Settings!$C$7))*100)</f>
        <v/>
      </c>
      <c r="X915" s="8">
        <f>IF($C915="","",T915*W915/100)</f>
        <v/>
      </c>
      <c r="Y915" s="8">
        <f>IF($C915="","",T915-X915)</f>
        <v/>
      </c>
      <c r="Z915" s="8">
        <f>IF($C915="","",Y915-M915)</f>
        <v/>
      </c>
      <c r="AD915" s="8" t="n"/>
      <c r="AG915" s="14" t="n"/>
      <c r="AI915">
        <f>IF($C915="","",IF(COUNTIF($C$2:$C915,$C915)=1,1,0))</f>
        <v/>
      </c>
      <c r="AJ915">
        <f>IF($AI915=1,SUMPRODUCT(--($AM$2:$AM$7001&lt;$AM915))+1,"")</f>
        <v/>
      </c>
      <c r="AK915">
        <f>IF($C915="","",IF(OR($P915=TRUE(),$P915="TRUE"),1,0))</f>
        <v/>
      </c>
      <c r="AL915">
        <f>IF($C915="","",IF(AND($V915="Yes",SUMPRODUCT((LEN(Settings!$F$6:$F$13)&gt;0)*ISNUMBER(SEARCH(Settings!$F$6:$F$13,$O915)))=0),1,0))</f>
        <v/>
      </c>
      <c r="AM915">
        <f>IF($AI915=1,IFERROR(IF(VALUE($C915)&lt;100000000,VALUE($C915),1000000000),IFERROR(IF(VALUE(MID($C915,2,20))&lt;100000000,VALUE(MID($C915,2,20)),1000000000),1000000000))+ROW()/100000,"")</f>
        <v/>
      </c>
    </row>
    <row r="916">
      <c r="E916" s="14" t="n"/>
      <c r="M916" s="8">
        <f>IF($C916="","",L916*T916/100)</f>
        <v/>
      </c>
      <c r="S916" s="8" t="n"/>
      <c r="T916" s="8" t="n"/>
      <c r="W916">
        <f>IF($C916="","",IF($AL916=1,0,IF($AK916=1,Settings!$C$6,Settings!$C$7))*100)</f>
        <v/>
      </c>
      <c r="X916" s="8">
        <f>IF($C916="","",T916*W916/100)</f>
        <v/>
      </c>
      <c r="Y916" s="8">
        <f>IF($C916="","",T916-X916)</f>
        <v/>
      </c>
      <c r="Z916" s="8">
        <f>IF($C916="","",Y916-M916)</f>
        <v/>
      </c>
      <c r="AD916" s="8" t="n"/>
      <c r="AG916" s="14" t="n"/>
      <c r="AI916">
        <f>IF($C916="","",IF(COUNTIF($C$2:$C916,$C916)=1,1,0))</f>
        <v/>
      </c>
      <c r="AJ916">
        <f>IF($AI916=1,SUMPRODUCT(--($AM$2:$AM$7001&lt;$AM916))+1,"")</f>
        <v/>
      </c>
      <c r="AK916">
        <f>IF($C916="","",IF(OR($P916=TRUE(),$P916="TRUE"),1,0))</f>
        <v/>
      </c>
      <c r="AL916">
        <f>IF($C916="","",IF(AND($V916="Yes",SUMPRODUCT((LEN(Settings!$F$6:$F$13)&gt;0)*ISNUMBER(SEARCH(Settings!$F$6:$F$13,$O916)))=0),1,0))</f>
        <v/>
      </c>
      <c r="AM916">
        <f>IF($AI916=1,IFERROR(IF(VALUE($C916)&lt;100000000,VALUE($C916),1000000000),IFERROR(IF(VALUE(MID($C916,2,20))&lt;100000000,VALUE(MID($C916,2,20)),1000000000),1000000000))+ROW()/100000,"")</f>
        <v/>
      </c>
    </row>
    <row r="917">
      <c r="E917" s="14" t="n"/>
      <c r="M917" s="8">
        <f>IF($C917="","",L917*T917/100)</f>
        <v/>
      </c>
      <c r="S917" s="8" t="n"/>
      <c r="T917" s="8" t="n"/>
      <c r="W917">
        <f>IF($C917="","",IF($AL917=1,0,IF($AK917=1,Settings!$C$6,Settings!$C$7))*100)</f>
        <v/>
      </c>
      <c r="X917" s="8">
        <f>IF($C917="","",T917*W917/100)</f>
        <v/>
      </c>
      <c r="Y917" s="8">
        <f>IF($C917="","",T917-X917)</f>
        <v/>
      </c>
      <c r="Z917" s="8">
        <f>IF($C917="","",Y917-M917)</f>
        <v/>
      </c>
      <c r="AD917" s="8" t="n"/>
      <c r="AG917" s="14" t="n"/>
      <c r="AI917">
        <f>IF($C917="","",IF(COUNTIF($C$2:$C917,$C917)=1,1,0))</f>
        <v/>
      </c>
      <c r="AJ917">
        <f>IF($AI917=1,SUMPRODUCT(--($AM$2:$AM$7001&lt;$AM917))+1,"")</f>
        <v/>
      </c>
      <c r="AK917">
        <f>IF($C917="","",IF(OR($P917=TRUE(),$P917="TRUE"),1,0))</f>
        <v/>
      </c>
      <c r="AL917">
        <f>IF($C917="","",IF(AND($V917="Yes",SUMPRODUCT((LEN(Settings!$F$6:$F$13)&gt;0)*ISNUMBER(SEARCH(Settings!$F$6:$F$13,$O917)))=0),1,0))</f>
        <v/>
      </c>
      <c r="AM917">
        <f>IF($AI917=1,IFERROR(IF(VALUE($C917)&lt;100000000,VALUE($C917),1000000000),IFERROR(IF(VALUE(MID($C917,2,20))&lt;100000000,VALUE(MID($C917,2,20)),1000000000),1000000000))+ROW()/100000,"")</f>
        <v/>
      </c>
    </row>
    <row r="918">
      <c r="E918" s="14" t="n"/>
      <c r="M918" s="8">
        <f>IF($C918="","",L918*T918/100)</f>
        <v/>
      </c>
      <c r="S918" s="8" t="n"/>
      <c r="T918" s="8" t="n"/>
      <c r="W918">
        <f>IF($C918="","",IF($AL918=1,0,IF($AK918=1,Settings!$C$6,Settings!$C$7))*100)</f>
        <v/>
      </c>
      <c r="X918" s="8">
        <f>IF($C918="","",T918*W918/100)</f>
        <v/>
      </c>
      <c r="Y918" s="8">
        <f>IF($C918="","",T918-X918)</f>
        <v/>
      </c>
      <c r="Z918" s="8">
        <f>IF($C918="","",Y918-M918)</f>
        <v/>
      </c>
      <c r="AD918" s="8" t="n"/>
      <c r="AG918" s="14" t="n"/>
      <c r="AI918">
        <f>IF($C918="","",IF(COUNTIF($C$2:$C918,$C918)=1,1,0))</f>
        <v/>
      </c>
      <c r="AJ918">
        <f>IF($AI918=1,SUMPRODUCT(--($AM$2:$AM$7001&lt;$AM918))+1,"")</f>
        <v/>
      </c>
      <c r="AK918">
        <f>IF($C918="","",IF(OR($P918=TRUE(),$P918="TRUE"),1,0))</f>
        <v/>
      </c>
      <c r="AL918">
        <f>IF($C918="","",IF(AND($V918="Yes",SUMPRODUCT((LEN(Settings!$F$6:$F$13)&gt;0)*ISNUMBER(SEARCH(Settings!$F$6:$F$13,$O918)))=0),1,0))</f>
        <v/>
      </c>
      <c r="AM918">
        <f>IF($AI918=1,IFERROR(IF(VALUE($C918)&lt;100000000,VALUE($C918),1000000000),IFERROR(IF(VALUE(MID($C918,2,20))&lt;100000000,VALUE(MID($C918,2,20)),1000000000),1000000000))+ROW()/100000,"")</f>
        <v/>
      </c>
    </row>
    <row r="919">
      <c r="E919" s="14" t="n"/>
      <c r="M919" s="8">
        <f>IF($C919="","",L919*T919/100)</f>
        <v/>
      </c>
      <c r="S919" s="8" t="n"/>
      <c r="T919" s="8" t="n"/>
      <c r="W919">
        <f>IF($C919="","",IF($AL919=1,0,IF($AK919=1,Settings!$C$6,Settings!$C$7))*100)</f>
        <v/>
      </c>
      <c r="X919" s="8">
        <f>IF($C919="","",T919*W919/100)</f>
        <v/>
      </c>
      <c r="Y919" s="8">
        <f>IF($C919="","",T919-X919)</f>
        <v/>
      </c>
      <c r="Z919" s="8">
        <f>IF($C919="","",Y919-M919)</f>
        <v/>
      </c>
      <c r="AD919" s="8" t="n"/>
      <c r="AG919" s="14" t="n"/>
      <c r="AI919">
        <f>IF($C919="","",IF(COUNTIF($C$2:$C919,$C919)=1,1,0))</f>
        <v/>
      </c>
      <c r="AJ919">
        <f>IF($AI919=1,SUMPRODUCT(--($AM$2:$AM$7001&lt;$AM919))+1,"")</f>
        <v/>
      </c>
      <c r="AK919">
        <f>IF($C919="","",IF(OR($P919=TRUE(),$P919="TRUE"),1,0))</f>
        <v/>
      </c>
      <c r="AL919">
        <f>IF($C919="","",IF(AND($V919="Yes",SUMPRODUCT((LEN(Settings!$F$6:$F$13)&gt;0)*ISNUMBER(SEARCH(Settings!$F$6:$F$13,$O919)))=0),1,0))</f>
        <v/>
      </c>
      <c r="AM919">
        <f>IF($AI919=1,IFERROR(IF(VALUE($C919)&lt;100000000,VALUE($C919),1000000000),IFERROR(IF(VALUE(MID($C919,2,20))&lt;100000000,VALUE(MID($C919,2,20)),1000000000),1000000000))+ROW()/100000,"")</f>
        <v/>
      </c>
    </row>
    <row r="920">
      <c r="E920" s="14" t="n"/>
      <c r="M920" s="8">
        <f>IF($C920="","",L920*T920/100)</f>
        <v/>
      </c>
      <c r="S920" s="8" t="n"/>
      <c r="T920" s="8" t="n"/>
      <c r="W920">
        <f>IF($C920="","",IF($AL920=1,0,IF($AK920=1,Settings!$C$6,Settings!$C$7))*100)</f>
        <v/>
      </c>
      <c r="X920" s="8">
        <f>IF($C920="","",T920*W920/100)</f>
        <v/>
      </c>
      <c r="Y920" s="8">
        <f>IF($C920="","",T920-X920)</f>
        <v/>
      </c>
      <c r="Z920" s="8">
        <f>IF($C920="","",Y920-M920)</f>
        <v/>
      </c>
      <c r="AD920" s="8" t="n"/>
      <c r="AG920" s="14" t="n"/>
      <c r="AI920">
        <f>IF($C920="","",IF(COUNTIF($C$2:$C920,$C920)=1,1,0))</f>
        <v/>
      </c>
      <c r="AJ920">
        <f>IF($AI920=1,SUMPRODUCT(--($AM$2:$AM$7001&lt;$AM920))+1,"")</f>
        <v/>
      </c>
      <c r="AK920">
        <f>IF($C920="","",IF(OR($P920=TRUE(),$P920="TRUE"),1,0))</f>
        <v/>
      </c>
      <c r="AL920">
        <f>IF($C920="","",IF(AND($V920="Yes",SUMPRODUCT((LEN(Settings!$F$6:$F$13)&gt;0)*ISNUMBER(SEARCH(Settings!$F$6:$F$13,$O920)))=0),1,0))</f>
        <v/>
      </c>
      <c r="AM920">
        <f>IF($AI920=1,IFERROR(IF(VALUE($C920)&lt;100000000,VALUE($C920),1000000000),IFERROR(IF(VALUE(MID($C920,2,20))&lt;100000000,VALUE(MID($C920,2,20)),1000000000),1000000000))+ROW()/100000,"")</f>
        <v/>
      </c>
    </row>
    <row r="921">
      <c r="E921" s="14" t="n"/>
      <c r="M921" s="8">
        <f>IF($C921="","",L921*T921/100)</f>
        <v/>
      </c>
      <c r="S921" s="8" t="n"/>
      <c r="T921" s="8" t="n"/>
      <c r="W921">
        <f>IF($C921="","",IF($AL921=1,0,IF($AK921=1,Settings!$C$6,Settings!$C$7))*100)</f>
        <v/>
      </c>
      <c r="X921" s="8">
        <f>IF($C921="","",T921*W921/100)</f>
        <v/>
      </c>
      <c r="Y921" s="8">
        <f>IF($C921="","",T921-X921)</f>
        <v/>
      </c>
      <c r="Z921" s="8">
        <f>IF($C921="","",Y921-M921)</f>
        <v/>
      </c>
      <c r="AD921" s="8" t="n"/>
      <c r="AG921" s="14" t="n"/>
      <c r="AI921">
        <f>IF($C921="","",IF(COUNTIF($C$2:$C921,$C921)=1,1,0))</f>
        <v/>
      </c>
      <c r="AJ921">
        <f>IF($AI921=1,SUMPRODUCT(--($AM$2:$AM$7001&lt;$AM921))+1,"")</f>
        <v/>
      </c>
      <c r="AK921">
        <f>IF($C921="","",IF(OR($P921=TRUE(),$P921="TRUE"),1,0))</f>
        <v/>
      </c>
      <c r="AL921">
        <f>IF($C921="","",IF(AND($V921="Yes",SUMPRODUCT((LEN(Settings!$F$6:$F$13)&gt;0)*ISNUMBER(SEARCH(Settings!$F$6:$F$13,$O921)))=0),1,0))</f>
        <v/>
      </c>
      <c r="AM921">
        <f>IF($AI921=1,IFERROR(IF(VALUE($C921)&lt;100000000,VALUE($C921),1000000000),IFERROR(IF(VALUE(MID($C921,2,20))&lt;100000000,VALUE(MID($C921,2,20)),1000000000),1000000000))+ROW()/100000,"")</f>
        <v/>
      </c>
    </row>
    <row r="922">
      <c r="E922" s="14" t="n"/>
      <c r="M922" s="8">
        <f>IF($C922="","",L922*T922/100)</f>
        <v/>
      </c>
      <c r="S922" s="8" t="n"/>
      <c r="T922" s="8" t="n"/>
      <c r="W922">
        <f>IF($C922="","",IF($AL922=1,0,IF($AK922=1,Settings!$C$6,Settings!$C$7))*100)</f>
        <v/>
      </c>
      <c r="X922" s="8">
        <f>IF($C922="","",T922*W922/100)</f>
        <v/>
      </c>
      <c r="Y922" s="8">
        <f>IF($C922="","",T922-X922)</f>
        <v/>
      </c>
      <c r="Z922" s="8">
        <f>IF($C922="","",Y922-M922)</f>
        <v/>
      </c>
      <c r="AD922" s="8" t="n"/>
      <c r="AG922" s="14" t="n"/>
      <c r="AI922">
        <f>IF($C922="","",IF(COUNTIF($C$2:$C922,$C922)=1,1,0))</f>
        <v/>
      </c>
      <c r="AJ922">
        <f>IF($AI922=1,SUMPRODUCT(--($AM$2:$AM$7001&lt;$AM922))+1,"")</f>
        <v/>
      </c>
      <c r="AK922">
        <f>IF($C922="","",IF(OR($P922=TRUE(),$P922="TRUE"),1,0))</f>
        <v/>
      </c>
      <c r="AL922">
        <f>IF($C922="","",IF(AND($V922="Yes",SUMPRODUCT((LEN(Settings!$F$6:$F$13)&gt;0)*ISNUMBER(SEARCH(Settings!$F$6:$F$13,$O922)))=0),1,0))</f>
        <v/>
      </c>
      <c r="AM922">
        <f>IF($AI922=1,IFERROR(IF(VALUE($C922)&lt;100000000,VALUE($C922),1000000000),IFERROR(IF(VALUE(MID($C922,2,20))&lt;100000000,VALUE(MID($C922,2,20)),1000000000),1000000000))+ROW()/100000,"")</f>
        <v/>
      </c>
    </row>
    <row r="923">
      <c r="E923" s="14" t="n"/>
      <c r="M923" s="8">
        <f>IF($C923="","",L923*T923/100)</f>
        <v/>
      </c>
      <c r="S923" s="8" t="n"/>
      <c r="T923" s="8" t="n"/>
      <c r="W923">
        <f>IF($C923="","",IF($AL923=1,0,IF($AK923=1,Settings!$C$6,Settings!$C$7))*100)</f>
        <v/>
      </c>
      <c r="X923" s="8">
        <f>IF($C923="","",T923*W923/100)</f>
        <v/>
      </c>
      <c r="Y923" s="8">
        <f>IF($C923="","",T923-X923)</f>
        <v/>
      </c>
      <c r="Z923" s="8">
        <f>IF($C923="","",Y923-M923)</f>
        <v/>
      </c>
      <c r="AD923" s="8" t="n"/>
      <c r="AG923" s="14" t="n"/>
      <c r="AI923">
        <f>IF($C923="","",IF(COUNTIF($C$2:$C923,$C923)=1,1,0))</f>
        <v/>
      </c>
      <c r="AJ923">
        <f>IF($AI923=1,SUMPRODUCT(--($AM$2:$AM$7001&lt;$AM923))+1,"")</f>
        <v/>
      </c>
      <c r="AK923">
        <f>IF($C923="","",IF(OR($P923=TRUE(),$P923="TRUE"),1,0))</f>
        <v/>
      </c>
      <c r="AL923">
        <f>IF($C923="","",IF(AND($V923="Yes",SUMPRODUCT((LEN(Settings!$F$6:$F$13)&gt;0)*ISNUMBER(SEARCH(Settings!$F$6:$F$13,$O923)))=0),1,0))</f>
        <v/>
      </c>
      <c r="AM923">
        <f>IF($AI923=1,IFERROR(IF(VALUE($C923)&lt;100000000,VALUE($C923),1000000000),IFERROR(IF(VALUE(MID($C923,2,20))&lt;100000000,VALUE(MID($C923,2,20)),1000000000),1000000000))+ROW()/100000,"")</f>
        <v/>
      </c>
    </row>
    <row r="924">
      <c r="E924" s="14" t="n"/>
      <c r="M924" s="8">
        <f>IF($C924="","",L924*T924/100)</f>
        <v/>
      </c>
      <c r="S924" s="8" t="n"/>
      <c r="T924" s="8" t="n"/>
      <c r="W924">
        <f>IF($C924="","",IF($AL924=1,0,IF($AK924=1,Settings!$C$6,Settings!$C$7))*100)</f>
        <v/>
      </c>
      <c r="X924" s="8">
        <f>IF($C924="","",T924*W924/100)</f>
        <v/>
      </c>
      <c r="Y924" s="8">
        <f>IF($C924="","",T924-X924)</f>
        <v/>
      </c>
      <c r="Z924" s="8">
        <f>IF($C924="","",Y924-M924)</f>
        <v/>
      </c>
      <c r="AD924" s="8" t="n"/>
      <c r="AG924" s="14" t="n"/>
      <c r="AI924">
        <f>IF($C924="","",IF(COUNTIF($C$2:$C924,$C924)=1,1,0))</f>
        <v/>
      </c>
      <c r="AJ924">
        <f>IF($AI924=1,SUMPRODUCT(--($AM$2:$AM$7001&lt;$AM924))+1,"")</f>
        <v/>
      </c>
      <c r="AK924">
        <f>IF($C924="","",IF(OR($P924=TRUE(),$P924="TRUE"),1,0))</f>
        <v/>
      </c>
      <c r="AL924">
        <f>IF($C924="","",IF(AND($V924="Yes",SUMPRODUCT((LEN(Settings!$F$6:$F$13)&gt;0)*ISNUMBER(SEARCH(Settings!$F$6:$F$13,$O924)))=0),1,0))</f>
        <v/>
      </c>
      <c r="AM924">
        <f>IF($AI924=1,IFERROR(IF(VALUE($C924)&lt;100000000,VALUE($C924),1000000000),IFERROR(IF(VALUE(MID($C924,2,20))&lt;100000000,VALUE(MID($C924,2,20)),1000000000),1000000000))+ROW()/100000,"")</f>
        <v/>
      </c>
    </row>
    <row r="925">
      <c r="E925" s="14" t="n"/>
      <c r="M925" s="8">
        <f>IF($C925="","",L925*T925/100)</f>
        <v/>
      </c>
      <c r="S925" s="8" t="n"/>
      <c r="T925" s="8" t="n"/>
      <c r="W925">
        <f>IF($C925="","",IF($AL925=1,0,IF($AK925=1,Settings!$C$6,Settings!$C$7))*100)</f>
        <v/>
      </c>
      <c r="X925" s="8">
        <f>IF($C925="","",T925*W925/100)</f>
        <v/>
      </c>
      <c r="Y925" s="8">
        <f>IF($C925="","",T925-X925)</f>
        <v/>
      </c>
      <c r="Z925" s="8">
        <f>IF($C925="","",Y925-M925)</f>
        <v/>
      </c>
      <c r="AD925" s="8" t="n"/>
      <c r="AG925" s="14" t="n"/>
      <c r="AI925">
        <f>IF($C925="","",IF(COUNTIF($C$2:$C925,$C925)=1,1,0))</f>
        <v/>
      </c>
      <c r="AJ925">
        <f>IF($AI925=1,SUMPRODUCT(--($AM$2:$AM$7001&lt;$AM925))+1,"")</f>
        <v/>
      </c>
      <c r="AK925">
        <f>IF($C925="","",IF(OR($P925=TRUE(),$P925="TRUE"),1,0))</f>
        <v/>
      </c>
      <c r="AL925">
        <f>IF($C925="","",IF(AND($V925="Yes",SUMPRODUCT((LEN(Settings!$F$6:$F$13)&gt;0)*ISNUMBER(SEARCH(Settings!$F$6:$F$13,$O925)))=0),1,0))</f>
        <v/>
      </c>
      <c r="AM925">
        <f>IF($AI925=1,IFERROR(IF(VALUE($C925)&lt;100000000,VALUE($C925),1000000000),IFERROR(IF(VALUE(MID($C925,2,20))&lt;100000000,VALUE(MID($C925,2,20)),1000000000),1000000000))+ROW()/100000,"")</f>
        <v/>
      </c>
    </row>
    <row r="926">
      <c r="E926" s="14" t="n"/>
      <c r="M926" s="8">
        <f>IF($C926="","",L926*T926/100)</f>
        <v/>
      </c>
      <c r="S926" s="8" t="n"/>
      <c r="T926" s="8" t="n"/>
      <c r="W926">
        <f>IF($C926="","",IF($AL926=1,0,IF($AK926=1,Settings!$C$6,Settings!$C$7))*100)</f>
        <v/>
      </c>
      <c r="X926" s="8">
        <f>IF($C926="","",T926*W926/100)</f>
        <v/>
      </c>
      <c r="Y926" s="8">
        <f>IF($C926="","",T926-X926)</f>
        <v/>
      </c>
      <c r="Z926" s="8">
        <f>IF($C926="","",Y926-M926)</f>
        <v/>
      </c>
      <c r="AD926" s="8" t="n"/>
      <c r="AG926" s="14" t="n"/>
      <c r="AI926">
        <f>IF($C926="","",IF(COUNTIF($C$2:$C926,$C926)=1,1,0))</f>
        <v/>
      </c>
      <c r="AJ926">
        <f>IF($AI926=1,SUMPRODUCT(--($AM$2:$AM$7001&lt;$AM926))+1,"")</f>
        <v/>
      </c>
      <c r="AK926">
        <f>IF($C926="","",IF(OR($P926=TRUE(),$P926="TRUE"),1,0))</f>
        <v/>
      </c>
      <c r="AL926">
        <f>IF($C926="","",IF(AND($V926="Yes",SUMPRODUCT((LEN(Settings!$F$6:$F$13)&gt;0)*ISNUMBER(SEARCH(Settings!$F$6:$F$13,$O926)))=0),1,0))</f>
        <v/>
      </c>
      <c r="AM926">
        <f>IF($AI926=1,IFERROR(IF(VALUE($C926)&lt;100000000,VALUE($C926),1000000000),IFERROR(IF(VALUE(MID($C926,2,20))&lt;100000000,VALUE(MID($C926,2,20)),1000000000),1000000000))+ROW()/100000,"")</f>
        <v/>
      </c>
    </row>
    <row r="927">
      <c r="E927" s="14" t="n"/>
      <c r="M927" s="8">
        <f>IF($C927="","",L927*T927/100)</f>
        <v/>
      </c>
      <c r="S927" s="8" t="n"/>
      <c r="T927" s="8" t="n"/>
      <c r="W927">
        <f>IF($C927="","",IF($AL927=1,0,IF($AK927=1,Settings!$C$6,Settings!$C$7))*100)</f>
        <v/>
      </c>
      <c r="X927" s="8">
        <f>IF($C927="","",T927*W927/100)</f>
        <v/>
      </c>
      <c r="Y927" s="8">
        <f>IF($C927="","",T927-X927)</f>
        <v/>
      </c>
      <c r="Z927" s="8">
        <f>IF($C927="","",Y927-M927)</f>
        <v/>
      </c>
      <c r="AD927" s="8" t="n"/>
      <c r="AG927" s="14" t="n"/>
      <c r="AI927">
        <f>IF($C927="","",IF(COUNTIF($C$2:$C927,$C927)=1,1,0))</f>
        <v/>
      </c>
      <c r="AJ927">
        <f>IF($AI927=1,SUMPRODUCT(--($AM$2:$AM$7001&lt;$AM927))+1,"")</f>
        <v/>
      </c>
      <c r="AK927">
        <f>IF($C927="","",IF(OR($P927=TRUE(),$P927="TRUE"),1,0))</f>
        <v/>
      </c>
      <c r="AL927">
        <f>IF($C927="","",IF(AND($V927="Yes",SUMPRODUCT((LEN(Settings!$F$6:$F$13)&gt;0)*ISNUMBER(SEARCH(Settings!$F$6:$F$13,$O927)))=0),1,0))</f>
        <v/>
      </c>
      <c r="AM927">
        <f>IF($AI927=1,IFERROR(IF(VALUE($C927)&lt;100000000,VALUE($C927),1000000000),IFERROR(IF(VALUE(MID($C927,2,20))&lt;100000000,VALUE(MID($C927,2,20)),1000000000),1000000000))+ROW()/100000,"")</f>
        <v/>
      </c>
    </row>
    <row r="928">
      <c r="E928" s="14" t="n"/>
      <c r="M928" s="8">
        <f>IF($C928="","",L928*T928/100)</f>
        <v/>
      </c>
      <c r="S928" s="8" t="n"/>
      <c r="T928" s="8" t="n"/>
      <c r="W928">
        <f>IF($C928="","",IF($AL928=1,0,IF($AK928=1,Settings!$C$6,Settings!$C$7))*100)</f>
        <v/>
      </c>
      <c r="X928" s="8">
        <f>IF($C928="","",T928*W928/100)</f>
        <v/>
      </c>
      <c r="Y928" s="8">
        <f>IF($C928="","",T928-X928)</f>
        <v/>
      </c>
      <c r="Z928" s="8">
        <f>IF($C928="","",Y928-M928)</f>
        <v/>
      </c>
      <c r="AD928" s="8" t="n"/>
      <c r="AG928" s="14" t="n"/>
      <c r="AI928">
        <f>IF($C928="","",IF(COUNTIF($C$2:$C928,$C928)=1,1,0))</f>
        <v/>
      </c>
      <c r="AJ928">
        <f>IF($AI928=1,SUMPRODUCT(--($AM$2:$AM$7001&lt;$AM928))+1,"")</f>
        <v/>
      </c>
      <c r="AK928">
        <f>IF($C928="","",IF(OR($P928=TRUE(),$P928="TRUE"),1,0))</f>
        <v/>
      </c>
      <c r="AL928">
        <f>IF($C928="","",IF(AND($V928="Yes",SUMPRODUCT((LEN(Settings!$F$6:$F$13)&gt;0)*ISNUMBER(SEARCH(Settings!$F$6:$F$13,$O928)))=0),1,0))</f>
        <v/>
      </c>
      <c r="AM928">
        <f>IF($AI928=1,IFERROR(IF(VALUE($C928)&lt;100000000,VALUE($C928),1000000000),IFERROR(IF(VALUE(MID($C928,2,20))&lt;100000000,VALUE(MID($C928,2,20)),1000000000),1000000000))+ROW()/100000,"")</f>
        <v/>
      </c>
    </row>
    <row r="929">
      <c r="E929" s="14" t="n"/>
      <c r="M929" s="8">
        <f>IF($C929="","",L929*T929/100)</f>
        <v/>
      </c>
      <c r="S929" s="8" t="n"/>
      <c r="T929" s="8" t="n"/>
      <c r="W929">
        <f>IF($C929="","",IF($AL929=1,0,IF($AK929=1,Settings!$C$6,Settings!$C$7))*100)</f>
        <v/>
      </c>
      <c r="X929" s="8">
        <f>IF($C929="","",T929*W929/100)</f>
        <v/>
      </c>
      <c r="Y929" s="8">
        <f>IF($C929="","",T929-X929)</f>
        <v/>
      </c>
      <c r="Z929" s="8">
        <f>IF($C929="","",Y929-M929)</f>
        <v/>
      </c>
      <c r="AD929" s="8" t="n"/>
      <c r="AG929" s="14" t="n"/>
      <c r="AI929">
        <f>IF($C929="","",IF(COUNTIF($C$2:$C929,$C929)=1,1,0))</f>
        <v/>
      </c>
      <c r="AJ929">
        <f>IF($AI929=1,SUMPRODUCT(--($AM$2:$AM$7001&lt;$AM929))+1,"")</f>
        <v/>
      </c>
      <c r="AK929">
        <f>IF($C929="","",IF(OR($P929=TRUE(),$P929="TRUE"),1,0))</f>
        <v/>
      </c>
      <c r="AL929">
        <f>IF($C929="","",IF(AND($V929="Yes",SUMPRODUCT((LEN(Settings!$F$6:$F$13)&gt;0)*ISNUMBER(SEARCH(Settings!$F$6:$F$13,$O929)))=0),1,0))</f>
        <v/>
      </c>
      <c r="AM929">
        <f>IF($AI929=1,IFERROR(IF(VALUE($C929)&lt;100000000,VALUE($C929),1000000000),IFERROR(IF(VALUE(MID($C929,2,20))&lt;100000000,VALUE(MID($C929,2,20)),1000000000),1000000000))+ROW()/100000,"")</f>
        <v/>
      </c>
    </row>
    <row r="930">
      <c r="E930" s="14" t="n"/>
      <c r="M930" s="8">
        <f>IF($C930="","",L930*T930/100)</f>
        <v/>
      </c>
      <c r="S930" s="8" t="n"/>
      <c r="T930" s="8" t="n"/>
      <c r="W930">
        <f>IF($C930="","",IF($AL930=1,0,IF($AK930=1,Settings!$C$6,Settings!$C$7))*100)</f>
        <v/>
      </c>
      <c r="X930" s="8">
        <f>IF($C930="","",T930*W930/100)</f>
        <v/>
      </c>
      <c r="Y930" s="8">
        <f>IF($C930="","",T930-X930)</f>
        <v/>
      </c>
      <c r="Z930" s="8">
        <f>IF($C930="","",Y930-M930)</f>
        <v/>
      </c>
      <c r="AD930" s="8" t="n"/>
      <c r="AG930" s="14" t="n"/>
      <c r="AI930">
        <f>IF($C930="","",IF(COUNTIF($C$2:$C930,$C930)=1,1,0))</f>
        <v/>
      </c>
      <c r="AJ930">
        <f>IF($AI930=1,SUMPRODUCT(--($AM$2:$AM$7001&lt;$AM930))+1,"")</f>
        <v/>
      </c>
      <c r="AK930">
        <f>IF($C930="","",IF(OR($P930=TRUE(),$P930="TRUE"),1,0))</f>
        <v/>
      </c>
      <c r="AL930">
        <f>IF($C930="","",IF(AND($V930="Yes",SUMPRODUCT((LEN(Settings!$F$6:$F$13)&gt;0)*ISNUMBER(SEARCH(Settings!$F$6:$F$13,$O930)))=0),1,0))</f>
        <v/>
      </c>
      <c r="AM930">
        <f>IF($AI930=1,IFERROR(IF(VALUE($C930)&lt;100000000,VALUE($C930),1000000000),IFERROR(IF(VALUE(MID($C930,2,20))&lt;100000000,VALUE(MID($C930,2,20)),1000000000),1000000000))+ROW()/100000,"")</f>
        <v/>
      </c>
    </row>
    <row r="931">
      <c r="E931" s="14" t="n"/>
      <c r="M931" s="8">
        <f>IF($C931="","",L931*T931/100)</f>
        <v/>
      </c>
      <c r="S931" s="8" t="n"/>
      <c r="T931" s="8" t="n"/>
      <c r="W931">
        <f>IF($C931="","",IF($AL931=1,0,IF($AK931=1,Settings!$C$6,Settings!$C$7))*100)</f>
        <v/>
      </c>
      <c r="X931" s="8">
        <f>IF($C931="","",T931*W931/100)</f>
        <v/>
      </c>
      <c r="Y931" s="8">
        <f>IF($C931="","",T931-X931)</f>
        <v/>
      </c>
      <c r="Z931" s="8">
        <f>IF($C931="","",Y931-M931)</f>
        <v/>
      </c>
      <c r="AD931" s="8" t="n"/>
      <c r="AG931" s="14" t="n"/>
      <c r="AI931">
        <f>IF($C931="","",IF(COUNTIF($C$2:$C931,$C931)=1,1,0))</f>
        <v/>
      </c>
      <c r="AJ931">
        <f>IF($AI931=1,SUMPRODUCT(--($AM$2:$AM$7001&lt;$AM931))+1,"")</f>
        <v/>
      </c>
      <c r="AK931">
        <f>IF($C931="","",IF(OR($P931=TRUE(),$P931="TRUE"),1,0))</f>
        <v/>
      </c>
      <c r="AL931">
        <f>IF($C931="","",IF(AND($V931="Yes",SUMPRODUCT((LEN(Settings!$F$6:$F$13)&gt;0)*ISNUMBER(SEARCH(Settings!$F$6:$F$13,$O931)))=0),1,0))</f>
        <v/>
      </c>
      <c r="AM931">
        <f>IF($AI931=1,IFERROR(IF(VALUE($C931)&lt;100000000,VALUE($C931),1000000000),IFERROR(IF(VALUE(MID($C931,2,20))&lt;100000000,VALUE(MID($C931,2,20)),1000000000),1000000000))+ROW()/100000,"")</f>
        <v/>
      </c>
    </row>
    <row r="932">
      <c r="E932" s="14" t="n"/>
      <c r="M932" s="8">
        <f>IF($C932="","",L932*T932/100)</f>
        <v/>
      </c>
      <c r="S932" s="8" t="n"/>
      <c r="T932" s="8" t="n"/>
      <c r="W932">
        <f>IF($C932="","",IF($AL932=1,0,IF($AK932=1,Settings!$C$6,Settings!$C$7))*100)</f>
        <v/>
      </c>
      <c r="X932" s="8">
        <f>IF($C932="","",T932*W932/100)</f>
        <v/>
      </c>
      <c r="Y932" s="8">
        <f>IF($C932="","",T932-X932)</f>
        <v/>
      </c>
      <c r="Z932" s="8">
        <f>IF($C932="","",Y932-M932)</f>
        <v/>
      </c>
      <c r="AD932" s="8" t="n"/>
      <c r="AG932" s="14" t="n"/>
      <c r="AI932">
        <f>IF($C932="","",IF(COUNTIF($C$2:$C932,$C932)=1,1,0))</f>
        <v/>
      </c>
      <c r="AJ932">
        <f>IF($AI932=1,SUMPRODUCT(--($AM$2:$AM$7001&lt;$AM932))+1,"")</f>
        <v/>
      </c>
      <c r="AK932">
        <f>IF($C932="","",IF(OR($P932=TRUE(),$P932="TRUE"),1,0))</f>
        <v/>
      </c>
      <c r="AL932">
        <f>IF($C932="","",IF(AND($V932="Yes",SUMPRODUCT((LEN(Settings!$F$6:$F$13)&gt;0)*ISNUMBER(SEARCH(Settings!$F$6:$F$13,$O932)))=0),1,0))</f>
        <v/>
      </c>
      <c r="AM932">
        <f>IF($AI932=1,IFERROR(IF(VALUE($C932)&lt;100000000,VALUE($C932),1000000000),IFERROR(IF(VALUE(MID($C932,2,20))&lt;100000000,VALUE(MID($C932,2,20)),1000000000),1000000000))+ROW()/100000,"")</f>
        <v/>
      </c>
    </row>
    <row r="933">
      <c r="E933" s="14" t="n"/>
      <c r="M933" s="8">
        <f>IF($C933="","",L933*T933/100)</f>
        <v/>
      </c>
      <c r="S933" s="8" t="n"/>
      <c r="T933" s="8" t="n"/>
      <c r="W933">
        <f>IF($C933="","",IF($AL933=1,0,IF($AK933=1,Settings!$C$6,Settings!$C$7))*100)</f>
        <v/>
      </c>
      <c r="X933" s="8">
        <f>IF($C933="","",T933*W933/100)</f>
        <v/>
      </c>
      <c r="Y933" s="8">
        <f>IF($C933="","",T933-X933)</f>
        <v/>
      </c>
      <c r="Z933" s="8">
        <f>IF($C933="","",Y933-M933)</f>
        <v/>
      </c>
      <c r="AD933" s="8" t="n"/>
      <c r="AG933" s="14" t="n"/>
      <c r="AI933">
        <f>IF($C933="","",IF(COUNTIF($C$2:$C933,$C933)=1,1,0))</f>
        <v/>
      </c>
      <c r="AJ933">
        <f>IF($AI933=1,SUMPRODUCT(--($AM$2:$AM$7001&lt;$AM933))+1,"")</f>
        <v/>
      </c>
      <c r="AK933">
        <f>IF($C933="","",IF(OR($P933=TRUE(),$P933="TRUE"),1,0))</f>
        <v/>
      </c>
      <c r="AL933">
        <f>IF($C933="","",IF(AND($V933="Yes",SUMPRODUCT((LEN(Settings!$F$6:$F$13)&gt;0)*ISNUMBER(SEARCH(Settings!$F$6:$F$13,$O933)))=0),1,0))</f>
        <v/>
      </c>
      <c r="AM933">
        <f>IF($AI933=1,IFERROR(IF(VALUE($C933)&lt;100000000,VALUE($C933),1000000000),IFERROR(IF(VALUE(MID($C933,2,20))&lt;100000000,VALUE(MID($C933,2,20)),1000000000),1000000000))+ROW()/100000,"")</f>
        <v/>
      </c>
    </row>
    <row r="934">
      <c r="E934" s="14" t="n"/>
      <c r="M934" s="8">
        <f>IF($C934="","",L934*T934/100)</f>
        <v/>
      </c>
      <c r="S934" s="8" t="n"/>
      <c r="T934" s="8" t="n"/>
      <c r="W934">
        <f>IF($C934="","",IF($AL934=1,0,IF($AK934=1,Settings!$C$6,Settings!$C$7))*100)</f>
        <v/>
      </c>
      <c r="X934" s="8">
        <f>IF($C934="","",T934*W934/100)</f>
        <v/>
      </c>
      <c r="Y934" s="8">
        <f>IF($C934="","",T934-X934)</f>
        <v/>
      </c>
      <c r="Z934" s="8">
        <f>IF($C934="","",Y934-M934)</f>
        <v/>
      </c>
      <c r="AD934" s="8" t="n"/>
      <c r="AG934" s="14" t="n"/>
      <c r="AI934">
        <f>IF($C934="","",IF(COUNTIF($C$2:$C934,$C934)=1,1,0))</f>
        <v/>
      </c>
      <c r="AJ934">
        <f>IF($AI934=1,SUMPRODUCT(--($AM$2:$AM$7001&lt;$AM934))+1,"")</f>
        <v/>
      </c>
      <c r="AK934">
        <f>IF($C934="","",IF(OR($P934=TRUE(),$P934="TRUE"),1,0))</f>
        <v/>
      </c>
      <c r="AL934">
        <f>IF($C934="","",IF(AND($V934="Yes",SUMPRODUCT((LEN(Settings!$F$6:$F$13)&gt;0)*ISNUMBER(SEARCH(Settings!$F$6:$F$13,$O934)))=0),1,0))</f>
        <v/>
      </c>
      <c r="AM934">
        <f>IF($AI934=1,IFERROR(IF(VALUE($C934)&lt;100000000,VALUE($C934),1000000000),IFERROR(IF(VALUE(MID($C934,2,20))&lt;100000000,VALUE(MID($C934,2,20)),1000000000),1000000000))+ROW()/100000,"")</f>
        <v/>
      </c>
    </row>
    <row r="935">
      <c r="E935" s="14" t="n"/>
      <c r="M935" s="8">
        <f>IF($C935="","",L935*T935/100)</f>
        <v/>
      </c>
      <c r="S935" s="8" t="n"/>
      <c r="T935" s="8" t="n"/>
      <c r="W935">
        <f>IF($C935="","",IF($AL935=1,0,IF($AK935=1,Settings!$C$6,Settings!$C$7))*100)</f>
        <v/>
      </c>
      <c r="X935" s="8">
        <f>IF($C935="","",T935*W935/100)</f>
        <v/>
      </c>
      <c r="Y935" s="8">
        <f>IF($C935="","",T935-X935)</f>
        <v/>
      </c>
      <c r="Z935" s="8">
        <f>IF($C935="","",Y935-M935)</f>
        <v/>
      </c>
      <c r="AD935" s="8" t="n"/>
      <c r="AG935" s="14" t="n"/>
      <c r="AI935">
        <f>IF($C935="","",IF(COUNTIF($C$2:$C935,$C935)=1,1,0))</f>
        <v/>
      </c>
      <c r="AJ935">
        <f>IF($AI935=1,SUMPRODUCT(--($AM$2:$AM$7001&lt;$AM935))+1,"")</f>
        <v/>
      </c>
      <c r="AK935">
        <f>IF($C935="","",IF(OR($P935=TRUE(),$P935="TRUE"),1,0))</f>
        <v/>
      </c>
      <c r="AL935">
        <f>IF($C935="","",IF(AND($V935="Yes",SUMPRODUCT((LEN(Settings!$F$6:$F$13)&gt;0)*ISNUMBER(SEARCH(Settings!$F$6:$F$13,$O935)))=0),1,0))</f>
        <v/>
      </c>
      <c r="AM935">
        <f>IF($AI935=1,IFERROR(IF(VALUE($C935)&lt;100000000,VALUE($C935),1000000000),IFERROR(IF(VALUE(MID($C935,2,20))&lt;100000000,VALUE(MID($C935,2,20)),1000000000),1000000000))+ROW()/100000,"")</f>
        <v/>
      </c>
    </row>
    <row r="936">
      <c r="E936" s="14" t="n"/>
      <c r="M936" s="8">
        <f>IF($C936="","",L936*T936/100)</f>
        <v/>
      </c>
      <c r="S936" s="8" t="n"/>
      <c r="T936" s="8" t="n"/>
      <c r="W936">
        <f>IF($C936="","",IF($AL936=1,0,IF($AK936=1,Settings!$C$6,Settings!$C$7))*100)</f>
        <v/>
      </c>
      <c r="X936" s="8">
        <f>IF($C936="","",T936*W936/100)</f>
        <v/>
      </c>
      <c r="Y936" s="8">
        <f>IF($C936="","",T936-X936)</f>
        <v/>
      </c>
      <c r="Z936" s="8">
        <f>IF($C936="","",Y936-M936)</f>
        <v/>
      </c>
      <c r="AD936" s="8" t="n"/>
      <c r="AG936" s="14" t="n"/>
      <c r="AI936">
        <f>IF($C936="","",IF(COUNTIF($C$2:$C936,$C936)=1,1,0))</f>
        <v/>
      </c>
      <c r="AJ936">
        <f>IF($AI936=1,SUMPRODUCT(--($AM$2:$AM$7001&lt;$AM936))+1,"")</f>
        <v/>
      </c>
      <c r="AK936">
        <f>IF($C936="","",IF(OR($P936=TRUE(),$P936="TRUE"),1,0))</f>
        <v/>
      </c>
      <c r="AL936">
        <f>IF($C936="","",IF(AND($V936="Yes",SUMPRODUCT((LEN(Settings!$F$6:$F$13)&gt;0)*ISNUMBER(SEARCH(Settings!$F$6:$F$13,$O936)))=0),1,0))</f>
        <v/>
      </c>
      <c r="AM936">
        <f>IF($AI936=1,IFERROR(IF(VALUE($C936)&lt;100000000,VALUE($C936),1000000000),IFERROR(IF(VALUE(MID($C936,2,20))&lt;100000000,VALUE(MID($C936,2,20)),1000000000),1000000000))+ROW()/100000,"")</f>
        <v/>
      </c>
    </row>
    <row r="937">
      <c r="E937" s="14" t="n"/>
      <c r="M937" s="8">
        <f>IF($C937="","",L937*T937/100)</f>
        <v/>
      </c>
      <c r="S937" s="8" t="n"/>
      <c r="T937" s="8" t="n"/>
      <c r="W937">
        <f>IF($C937="","",IF($AL937=1,0,IF($AK937=1,Settings!$C$6,Settings!$C$7))*100)</f>
        <v/>
      </c>
      <c r="X937" s="8">
        <f>IF($C937="","",T937*W937/100)</f>
        <v/>
      </c>
      <c r="Y937" s="8">
        <f>IF($C937="","",T937-X937)</f>
        <v/>
      </c>
      <c r="Z937" s="8">
        <f>IF($C937="","",Y937-M937)</f>
        <v/>
      </c>
      <c r="AD937" s="8" t="n"/>
      <c r="AG937" s="14" t="n"/>
      <c r="AI937">
        <f>IF($C937="","",IF(COUNTIF($C$2:$C937,$C937)=1,1,0))</f>
        <v/>
      </c>
      <c r="AJ937">
        <f>IF($AI937=1,SUMPRODUCT(--($AM$2:$AM$7001&lt;$AM937))+1,"")</f>
        <v/>
      </c>
      <c r="AK937">
        <f>IF($C937="","",IF(OR($P937=TRUE(),$P937="TRUE"),1,0))</f>
        <v/>
      </c>
      <c r="AL937">
        <f>IF($C937="","",IF(AND($V937="Yes",SUMPRODUCT((LEN(Settings!$F$6:$F$13)&gt;0)*ISNUMBER(SEARCH(Settings!$F$6:$F$13,$O937)))=0),1,0))</f>
        <v/>
      </c>
      <c r="AM937">
        <f>IF($AI937=1,IFERROR(IF(VALUE($C937)&lt;100000000,VALUE($C937),1000000000),IFERROR(IF(VALUE(MID($C937,2,20))&lt;100000000,VALUE(MID($C937,2,20)),1000000000),1000000000))+ROW()/100000,"")</f>
        <v/>
      </c>
    </row>
    <row r="938">
      <c r="E938" s="14" t="n"/>
      <c r="M938" s="8">
        <f>IF($C938="","",L938*T938/100)</f>
        <v/>
      </c>
      <c r="S938" s="8" t="n"/>
      <c r="T938" s="8" t="n"/>
      <c r="W938">
        <f>IF($C938="","",IF($AL938=1,0,IF($AK938=1,Settings!$C$6,Settings!$C$7))*100)</f>
        <v/>
      </c>
      <c r="X938" s="8">
        <f>IF($C938="","",T938*W938/100)</f>
        <v/>
      </c>
      <c r="Y938" s="8">
        <f>IF($C938="","",T938-X938)</f>
        <v/>
      </c>
      <c r="Z938" s="8">
        <f>IF($C938="","",Y938-M938)</f>
        <v/>
      </c>
      <c r="AD938" s="8" t="n"/>
      <c r="AG938" s="14" t="n"/>
      <c r="AI938">
        <f>IF($C938="","",IF(COUNTIF($C$2:$C938,$C938)=1,1,0))</f>
        <v/>
      </c>
      <c r="AJ938">
        <f>IF($AI938=1,SUMPRODUCT(--($AM$2:$AM$7001&lt;$AM938))+1,"")</f>
        <v/>
      </c>
      <c r="AK938">
        <f>IF($C938="","",IF(OR($P938=TRUE(),$P938="TRUE"),1,0))</f>
        <v/>
      </c>
      <c r="AL938">
        <f>IF($C938="","",IF(AND($V938="Yes",SUMPRODUCT((LEN(Settings!$F$6:$F$13)&gt;0)*ISNUMBER(SEARCH(Settings!$F$6:$F$13,$O938)))=0),1,0))</f>
        <v/>
      </c>
      <c r="AM938">
        <f>IF($AI938=1,IFERROR(IF(VALUE($C938)&lt;100000000,VALUE($C938),1000000000),IFERROR(IF(VALUE(MID($C938,2,20))&lt;100000000,VALUE(MID($C938,2,20)),1000000000),1000000000))+ROW()/100000,"")</f>
        <v/>
      </c>
    </row>
    <row r="939">
      <c r="E939" s="14" t="n"/>
      <c r="M939" s="8">
        <f>IF($C939="","",L939*T939/100)</f>
        <v/>
      </c>
      <c r="S939" s="8" t="n"/>
      <c r="T939" s="8" t="n"/>
      <c r="W939">
        <f>IF($C939="","",IF($AL939=1,0,IF($AK939=1,Settings!$C$6,Settings!$C$7))*100)</f>
        <v/>
      </c>
      <c r="X939" s="8">
        <f>IF($C939="","",T939*W939/100)</f>
        <v/>
      </c>
      <c r="Y939" s="8">
        <f>IF($C939="","",T939-X939)</f>
        <v/>
      </c>
      <c r="Z939" s="8">
        <f>IF($C939="","",Y939-M939)</f>
        <v/>
      </c>
      <c r="AD939" s="8" t="n"/>
      <c r="AG939" s="14" t="n"/>
      <c r="AI939">
        <f>IF($C939="","",IF(COUNTIF($C$2:$C939,$C939)=1,1,0))</f>
        <v/>
      </c>
      <c r="AJ939">
        <f>IF($AI939=1,SUMPRODUCT(--($AM$2:$AM$7001&lt;$AM939))+1,"")</f>
        <v/>
      </c>
      <c r="AK939">
        <f>IF($C939="","",IF(OR($P939=TRUE(),$P939="TRUE"),1,0))</f>
        <v/>
      </c>
      <c r="AL939">
        <f>IF($C939="","",IF(AND($V939="Yes",SUMPRODUCT((LEN(Settings!$F$6:$F$13)&gt;0)*ISNUMBER(SEARCH(Settings!$F$6:$F$13,$O939)))=0),1,0))</f>
        <v/>
      </c>
      <c r="AM939">
        <f>IF($AI939=1,IFERROR(IF(VALUE($C939)&lt;100000000,VALUE($C939),1000000000),IFERROR(IF(VALUE(MID($C939,2,20))&lt;100000000,VALUE(MID($C939,2,20)),1000000000),1000000000))+ROW()/100000,"")</f>
        <v/>
      </c>
    </row>
    <row r="940">
      <c r="E940" s="14" t="n"/>
      <c r="M940" s="8">
        <f>IF($C940="","",L940*T940/100)</f>
        <v/>
      </c>
      <c r="S940" s="8" t="n"/>
      <c r="T940" s="8" t="n"/>
      <c r="W940">
        <f>IF($C940="","",IF($AL940=1,0,IF($AK940=1,Settings!$C$6,Settings!$C$7))*100)</f>
        <v/>
      </c>
      <c r="X940" s="8">
        <f>IF($C940="","",T940*W940/100)</f>
        <v/>
      </c>
      <c r="Y940" s="8">
        <f>IF($C940="","",T940-X940)</f>
        <v/>
      </c>
      <c r="Z940" s="8">
        <f>IF($C940="","",Y940-M940)</f>
        <v/>
      </c>
      <c r="AD940" s="8" t="n"/>
      <c r="AG940" s="14" t="n"/>
      <c r="AI940">
        <f>IF($C940="","",IF(COUNTIF($C$2:$C940,$C940)=1,1,0))</f>
        <v/>
      </c>
      <c r="AJ940">
        <f>IF($AI940=1,SUMPRODUCT(--($AM$2:$AM$7001&lt;$AM940))+1,"")</f>
        <v/>
      </c>
      <c r="AK940">
        <f>IF($C940="","",IF(OR($P940=TRUE(),$P940="TRUE"),1,0))</f>
        <v/>
      </c>
      <c r="AL940">
        <f>IF($C940="","",IF(AND($V940="Yes",SUMPRODUCT((LEN(Settings!$F$6:$F$13)&gt;0)*ISNUMBER(SEARCH(Settings!$F$6:$F$13,$O940)))=0),1,0))</f>
        <v/>
      </c>
      <c r="AM940">
        <f>IF($AI940=1,IFERROR(IF(VALUE($C940)&lt;100000000,VALUE($C940),1000000000),IFERROR(IF(VALUE(MID($C940,2,20))&lt;100000000,VALUE(MID($C940,2,20)),1000000000),1000000000))+ROW()/100000,"")</f>
        <v/>
      </c>
    </row>
    <row r="941">
      <c r="E941" s="14" t="n"/>
      <c r="M941" s="8">
        <f>IF($C941="","",L941*T941/100)</f>
        <v/>
      </c>
      <c r="S941" s="8" t="n"/>
      <c r="T941" s="8" t="n"/>
      <c r="W941">
        <f>IF($C941="","",IF($AL941=1,0,IF($AK941=1,Settings!$C$6,Settings!$C$7))*100)</f>
        <v/>
      </c>
      <c r="X941" s="8">
        <f>IF($C941="","",T941*W941/100)</f>
        <v/>
      </c>
      <c r="Y941" s="8">
        <f>IF($C941="","",T941-X941)</f>
        <v/>
      </c>
      <c r="Z941" s="8">
        <f>IF($C941="","",Y941-M941)</f>
        <v/>
      </c>
      <c r="AD941" s="8" t="n"/>
      <c r="AG941" s="14" t="n"/>
      <c r="AI941">
        <f>IF($C941="","",IF(COUNTIF($C$2:$C941,$C941)=1,1,0))</f>
        <v/>
      </c>
      <c r="AJ941">
        <f>IF($AI941=1,SUMPRODUCT(--($AM$2:$AM$7001&lt;$AM941))+1,"")</f>
        <v/>
      </c>
      <c r="AK941">
        <f>IF($C941="","",IF(OR($P941=TRUE(),$P941="TRUE"),1,0))</f>
        <v/>
      </c>
      <c r="AL941">
        <f>IF($C941="","",IF(AND($V941="Yes",SUMPRODUCT((LEN(Settings!$F$6:$F$13)&gt;0)*ISNUMBER(SEARCH(Settings!$F$6:$F$13,$O941)))=0),1,0))</f>
        <v/>
      </c>
      <c r="AM941">
        <f>IF($AI941=1,IFERROR(IF(VALUE($C941)&lt;100000000,VALUE($C941),1000000000),IFERROR(IF(VALUE(MID($C941,2,20))&lt;100000000,VALUE(MID($C941,2,20)),1000000000),1000000000))+ROW()/100000,"")</f>
        <v/>
      </c>
    </row>
    <row r="942">
      <c r="E942" s="14" t="n"/>
      <c r="M942" s="8">
        <f>IF($C942="","",L942*T942/100)</f>
        <v/>
      </c>
      <c r="S942" s="8" t="n"/>
      <c r="T942" s="8" t="n"/>
      <c r="W942">
        <f>IF($C942="","",IF($AL942=1,0,IF($AK942=1,Settings!$C$6,Settings!$C$7))*100)</f>
        <v/>
      </c>
      <c r="X942" s="8">
        <f>IF($C942="","",T942*W942/100)</f>
        <v/>
      </c>
      <c r="Y942" s="8">
        <f>IF($C942="","",T942-X942)</f>
        <v/>
      </c>
      <c r="Z942" s="8">
        <f>IF($C942="","",Y942-M942)</f>
        <v/>
      </c>
      <c r="AD942" s="8" t="n"/>
      <c r="AG942" s="14" t="n"/>
      <c r="AI942">
        <f>IF($C942="","",IF(COUNTIF($C$2:$C942,$C942)=1,1,0))</f>
        <v/>
      </c>
      <c r="AJ942">
        <f>IF($AI942=1,SUMPRODUCT(--($AM$2:$AM$7001&lt;$AM942))+1,"")</f>
        <v/>
      </c>
      <c r="AK942">
        <f>IF($C942="","",IF(OR($P942=TRUE(),$P942="TRUE"),1,0))</f>
        <v/>
      </c>
      <c r="AL942">
        <f>IF($C942="","",IF(AND($V942="Yes",SUMPRODUCT((LEN(Settings!$F$6:$F$13)&gt;0)*ISNUMBER(SEARCH(Settings!$F$6:$F$13,$O942)))=0),1,0))</f>
        <v/>
      </c>
      <c r="AM942">
        <f>IF($AI942=1,IFERROR(IF(VALUE($C942)&lt;100000000,VALUE($C942),1000000000),IFERROR(IF(VALUE(MID($C942,2,20))&lt;100000000,VALUE(MID($C942,2,20)),1000000000),1000000000))+ROW()/100000,"")</f>
        <v/>
      </c>
    </row>
    <row r="943">
      <c r="E943" s="14" t="n"/>
      <c r="M943" s="8">
        <f>IF($C943="","",L943*T943/100)</f>
        <v/>
      </c>
      <c r="S943" s="8" t="n"/>
      <c r="T943" s="8" t="n"/>
      <c r="W943">
        <f>IF($C943="","",IF($AL943=1,0,IF($AK943=1,Settings!$C$6,Settings!$C$7))*100)</f>
        <v/>
      </c>
      <c r="X943" s="8">
        <f>IF($C943="","",T943*W943/100)</f>
        <v/>
      </c>
      <c r="Y943" s="8">
        <f>IF($C943="","",T943-X943)</f>
        <v/>
      </c>
      <c r="Z943" s="8">
        <f>IF($C943="","",Y943-M943)</f>
        <v/>
      </c>
      <c r="AD943" s="8" t="n"/>
      <c r="AG943" s="14" t="n"/>
      <c r="AI943">
        <f>IF($C943="","",IF(COUNTIF($C$2:$C943,$C943)=1,1,0))</f>
        <v/>
      </c>
      <c r="AJ943">
        <f>IF($AI943=1,SUMPRODUCT(--($AM$2:$AM$7001&lt;$AM943))+1,"")</f>
        <v/>
      </c>
      <c r="AK943">
        <f>IF($C943="","",IF(OR($P943=TRUE(),$P943="TRUE"),1,0))</f>
        <v/>
      </c>
      <c r="AL943">
        <f>IF($C943="","",IF(AND($V943="Yes",SUMPRODUCT((LEN(Settings!$F$6:$F$13)&gt;0)*ISNUMBER(SEARCH(Settings!$F$6:$F$13,$O943)))=0),1,0))</f>
        <v/>
      </c>
      <c r="AM943">
        <f>IF($AI943=1,IFERROR(IF(VALUE($C943)&lt;100000000,VALUE($C943),1000000000),IFERROR(IF(VALUE(MID($C943,2,20))&lt;100000000,VALUE(MID($C943,2,20)),1000000000),1000000000))+ROW()/100000,"")</f>
        <v/>
      </c>
    </row>
    <row r="944">
      <c r="E944" s="14" t="n"/>
      <c r="M944" s="8">
        <f>IF($C944="","",L944*T944/100)</f>
        <v/>
      </c>
      <c r="S944" s="8" t="n"/>
      <c r="T944" s="8" t="n"/>
      <c r="W944">
        <f>IF($C944="","",IF($AL944=1,0,IF($AK944=1,Settings!$C$6,Settings!$C$7))*100)</f>
        <v/>
      </c>
      <c r="X944" s="8">
        <f>IF($C944="","",T944*W944/100)</f>
        <v/>
      </c>
      <c r="Y944" s="8">
        <f>IF($C944="","",T944-X944)</f>
        <v/>
      </c>
      <c r="Z944" s="8">
        <f>IF($C944="","",Y944-M944)</f>
        <v/>
      </c>
      <c r="AD944" s="8" t="n"/>
      <c r="AG944" s="14" t="n"/>
      <c r="AI944">
        <f>IF($C944="","",IF(COUNTIF($C$2:$C944,$C944)=1,1,0))</f>
        <v/>
      </c>
      <c r="AJ944">
        <f>IF($AI944=1,SUMPRODUCT(--($AM$2:$AM$7001&lt;$AM944))+1,"")</f>
        <v/>
      </c>
      <c r="AK944">
        <f>IF($C944="","",IF(OR($P944=TRUE(),$P944="TRUE"),1,0))</f>
        <v/>
      </c>
      <c r="AL944">
        <f>IF($C944="","",IF(AND($V944="Yes",SUMPRODUCT((LEN(Settings!$F$6:$F$13)&gt;0)*ISNUMBER(SEARCH(Settings!$F$6:$F$13,$O944)))=0),1,0))</f>
        <v/>
      </c>
      <c r="AM944">
        <f>IF($AI944=1,IFERROR(IF(VALUE($C944)&lt;100000000,VALUE($C944),1000000000),IFERROR(IF(VALUE(MID($C944,2,20))&lt;100000000,VALUE(MID($C944,2,20)),1000000000),1000000000))+ROW()/100000,"")</f>
        <v/>
      </c>
    </row>
    <row r="945">
      <c r="E945" s="14" t="n"/>
      <c r="M945" s="8">
        <f>IF($C945="","",L945*T945/100)</f>
        <v/>
      </c>
      <c r="S945" s="8" t="n"/>
      <c r="T945" s="8" t="n"/>
      <c r="W945">
        <f>IF($C945="","",IF($AL945=1,0,IF($AK945=1,Settings!$C$6,Settings!$C$7))*100)</f>
        <v/>
      </c>
      <c r="X945" s="8">
        <f>IF($C945="","",T945*W945/100)</f>
        <v/>
      </c>
      <c r="Y945" s="8">
        <f>IF($C945="","",T945-X945)</f>
        <v/>
      </c>
      <c r="Z945" s="8">
        <f>IF($C945="","",Y945-M945)</f>
        <v/>
      </c>
      <c r="AD945" s="8" t="n"/>
      <c r="AG945" s="14" t="n"/>
      <c r="AI945">
        <f>IF($C945="","",IF(COUNTIF($C$2:$C945,$C945)=1,1,0))</f>
        <v/>
      </c>
      <c r="AJ945">
        <f>IF($AI945=1,SUMPRODUCT(--($AM$2:$AM$7001&lt;$AM945))+1,"")</f>
        <v/>
      </c>
      <c r="AK945">
        <f>IF($C945="","",IF(OR($P945=TRUE(),$P945="TRUE"),1,0))</f>
        <v/>
      </c>
      <c r="AL945">
        <f>IF($C945="","",IF(AND($V945="Yes",SUMPRODUCT((LEN(Settings!$F$6:$F$13)&gt;0)*ISNUMBER(SEARCH(Settings!$F$6:$F$13,$O945)))=0),1,0))</f>
        <v/>
      </c>
      <c r="AM945">
        <f>IF($AI945=1,IFERROR(IF(VALUE($C945)&lt;100000000,VALUE($C945),1000000000),IFERROR(IF(VALUE(MID($C945,2,20))&lt;100000000,VALUE(MID($C945,2,20)),1000000000),1000000000))+ROW()/100000,"")</f>
        <v/>
      </c>
    </row>
    <row r="946">
      <c r="E946" s="14" t="n"/>
      <c r="M946" s="8">
        <f>IF($C946="","",L946*T946/100)</f>
        <v/>
      </c>
      <c r="S946" s="8" t="n"/>
      <c r="T946" s="8" t="n"/>
      <c r="W946">
        <f>IF($C946="","",IF($AL946=1,0,IF($AK946=1,Settings!$C$6,Settings!$C$7))*100)</f>
        <v/>
      </c>
      <c r="X946" s="8">
        <f>IF($C946="","",T946*W946/100)</f>
        <v/>
      </c>
      <c r="Y946" s="8">
        <f>IF($C946="","",T946-X946)</f>
        <v/>
      </c>
      <c r="Z946" s="8">
        <f>IF($C946="","",Y946-M946)</f>
        <v/>
      </c>
      <c r="AD946" s="8" t="n"/>
      <c r="AG946" s="14" t="n"/>
      <c r="AI946">
        <f>IF($C946="","",IF(COUNTIF($C$2:$C946,$C946)=1,1,0))</f>
        <v/>
      </c>
      <c r="AJ946">
        <f>IF($AI946=1,SUMPRODUCT(--($AM$2:$AM$7001&lt;$AM946))+1,"")</f>
        <v/>
      </c>
      <c r="AK946">
        <f>IF($C946="","",IF(OR($P946=TRUE(),$P946="TRUE"),1,0))</f>
        <v/>
      </c>
      <c r="AL946">
        <f>IF($C946="","",IF(AND($V946="Yes",SUMPRODUCT((LEN(Settings!$F$6:$F$13)&gt;0)*ISNUMBER(SEARCH(Settings!$F$6:$F$13,$O946)))=0),1,0))</f>
        <v/>
      </c>
      <c r="AM946">
        <f>IF($AI946=1,IFERROR(IF(VALUE($C946)&lt;100000000,VALUE($C946),1000000000),IFERROR(IF(VALUE(MID($C946,2,20))&lt;100000000,VALUE(MID($C946,2,20)),1000000000),1000000000))+ROW()/100000,"")</f>
        <v/>
      </c>
    </row>
    <row r="947">
      <c r="E947" s="14" t="n"/>
      <c r="M947" s="8">
        <f>IF($C947="","",L947*T947/100)</f>
        <v/>
      </c>
      <c r="S947" s="8" t="n"/>
      <c r="T947" s="8" t="n"/>
      <c r="W947">
        <f>IF($C947="","",IF($AL947=1,0,IF($AK947=1,Settings!$C$6,Settings!$C$7))*100)</f>
        <v/>
      </c>
      <c r="X947" s="8">
        <f>IF($C947="","",T947*W947/100)</f>
        <v/>
      </c>
      <c r="Y947" s="8">
        <f>IF($C947="","",T947-X947)</f>
        <v/>
      </c>
      <c r="Z947" s="8">
        <f>IF($C947="","",Y947-M947)</f>
        <v/>
      </c>
      <c r="AD947" s="8" t="n"/>
      <c r="AG947" s="14" t="n"/>
      <c r="AI947">
        <f>IF($C947="","",IF(COUNTIF($C$2:$C947,$C947)=1,1,0))</f>
        <v/>
      </c>
      <c r="AJ947">
        <f>IF($AI947=1,SUMPRODUCT(--($AM$2:$AM$7001&lt;$AM947))+1,"")</f>
        <v/>
      </c>
      <c r="AK947">
        <f>IF($C947="","",IF(OR($P947=TRUE(),$P947="TRUE"),1,0))</f>
        <v/>
      </c>
      <c r="AL947">
        <f>IF($C947="","",IF(AND($V947="Yes",SUMPRODUCT((LEN(Settings!$F$6:$F$13)&gt;0)*ISNUMBER(SEARCH(Settings!$F$6:$F$13,$O947)))=0),1,0))</f>
        <v/>
      </c>
      <c r="AM947">
        <f>IF($AI947=1,IFERROR(IF(VALUE($C947)&lt;100000000,VALUE($C947),1000000000),IFERROR(IF(VALUE(MID($C947,2,20))&lt;100000000,VALUE(MID($C947,2,20)),1000000000),1000000000))+ROW()/100000,"")</f>
        <v/>
      </c>
    </row>
    <row r="948">
      <c r="E948" s="14" t="n"/>
      <c r="M948" s="8">
        <f>IF($C948="","",L948*T948/100)</f>
        <v/>
      </c>
      <c r="S948" s="8" t="n"/>
      <c r="T948" s="8" t="n"/>
      <c r="W948">
        <f>IF($C948="","",IF($AL948=1,0,IF($AK948=1,Settings!$C$6,Settings!$C$7))*100)</f>
        <v/>
      </c>
      <c r="X948" s="8">
        <f>IF($C948="","",T948*W948/100)</f>
        <v/>
      </c>
      <c r="Y948" s="8">
        <f>IF($C948="","",T948-X948)</f>
        <v/>
      </c>
      <c r="Z948" s="8">
        <f>IF($C948="","",Y948-M948)</f>
        <v/>
      </c>
      <c r="AD948" s="8" t="n"/>
      <c r="AG948" s="14" t="n"/>
      <c r="AI948">
        <f>IF($C948="","",IF(COUNTIF($C$2:$C948,$C948)=1,1,0))</f>
        <v/>
      </c>
      <c r="AJ948">
        <f>IF($AI948=1,SUMPRODUCT(--($AM$2:$AM$7001&lt;$AM948))+1,"")</f>
        <v/>
      </c>
      <c r="AK948">
        <f>IF($C948="","",IF(OR($P948=TRUE(),$P948="TRUE"),1,0))</f>
        <v/>
      </c>
      <c r="AL948">
        <f>IF($C948="","",IF(AND($V948="Yes",SUMPRODUCT((LEN(Settings!$F$6:$F$13)&gt;0)*ISNUMBER(SEARCH(Settings!$F$6:$F$13,$O948)))=0),1,0))</f>
        <v/>
      </c>
      <c r="AM948">
        <f>IF($AI948=1,IFERROR(IF(VALUE($C948)&lt;100000000,VALUE($C948),1000000000),IFERROR(IF(VALUE(MID($C948,2,20))&lt;100000000,VALUE(MID($C948,2,20)),1000000000),1000000000))+ROW()/100000,"")</f>
        <v/>
      </c>
    </row>
    <row r="949">
      <c r="E949" s="14" t="n"/>
      <c r="M949" s="8">
        <f>IF($C949="","",L949*T949/100)</f>
        <v/>
      </c>
      <c r="S949" s="8" t="n"/>
      <c r="T949" s="8" t="n"/>
      <c r="W949">
        <f>IF($C949="","",IF($AL949=1,0,IF($AK949=1,Settings!$C$6,Settings!$C$7))*100)</f>
        <v/>
      </c>
      <c r="X949" s="8">
        <f>IF($C949="","",T949*W949/100)</f>
        <v/>
      </c>
      <c r="Y949" s="8">
        <f>IF($C949="","",T949-X949)</f>
        <v/>
      </c>
      <c r="Z949" s="8">
        <f>IF($C949="","",Y949-M949)</f>
        <v/>
      </c>
      <c r="AD949" s="8" t="n"/>
      <c r="AG949" s="14" t="n"/>
      <c r="AI949">
        <f>IF($C949="","",IF(COUNTIF($C$2:$C949,$C949)=1,1,0))</f>
        <v/>
      </c>
      <c r="AJ949">
        <f>IF($AI949=1,SUMPRODUCT(--($AM$2:$AM$7001&lt;$AM949))+1,"")</f>
        <v/>
      </c>
      <c r="AK949">
        <f>IF($C949="","",IF(OR($P949=TRUE(),$P949="TRUE"),1,0))</f>
        <v/>
      </c>
      <c r="AL949">
        <f>IF($C949="","",IF(AND($V949="Yes",SUMPRODUCT((LEN(Settings!$F$6:$F$13)&gt;0)*ISNUMBER(SEARCH(Settings!$F$6:$F$13,$O949)))=0),1,0))</f>
        <v/>
      </c>
      <c r="AM949">
        <f>IF($AI949=1,IFERROR(IF(VALUE($C949)&lt;100000000,VALUE($C949),1000000000),IFERROR(IF(VALUE(MID($C949,2,20))&lt;100000000,VALUE(MID($C949,2,20)),1000000000),1000000000))+ROW()/100000,"")</f>
        <v/>
      </c>
    </row>
    <row r="950">
      <c r="E950" s="14" t="n"/>
      <c r="M950" s="8">
        <f>IF($C950="","",L950*T950/100)</f>
        <v/>
      </c>
      <c r="S950" s="8" t="n"/>
      <c r="T950" s="8" t="n"/>
      <c r="W950">
        <f>IF($C950="","",IF($AL950=1,0,IF($AK950=1,Settings!$C$6,Settings!$C$7))*100)</f>
        <v/>
      </c>
      <c r="X950" s="8">
        <f>IF($C950="","",T950*W950/100)</f>
        <v/>
      </c>
      <c r="Y950" s="8">
        <f>IF($C950="","",T950-X950)</f>
        <v/>
      </c>
      <c r="Z950" s="8">
        <f>IF($C950="","",Y950-M950)</f>
        <v/>
      </c>
      <c r="AD950" s="8" t="n"/>
      <c r="AG950" s="14" t="n"/>
      <c r="AI950">
        <f>IF($C950="","",IF(COUNTIF($C$2:$C950,$C950)=1,1,0))</f>
        <v/>
      </c>
      <c r="AJ950">
        <f>IF($AI950=1,SUMPRODUCT(--($AM$2:$AM$7001&lt;$AM950))+1,"")</f>
        <v/>
      </c>
      <c r="AK950">
        <f>IF($C950="","",IF(OR($P950=TRUE(),$P950="TRUE"),1,0))</f>
        <v/>
      </c>
      <c r="AL950">
        <f>IF($C950="","",IF(AND($V950="Yes",SUMPRODUCT((LEN(Settings!$F$6:$F$13)&gt;0)*ISNUMBER(SEARCH(Settings!$F$6:$F$13,$O950)))=0),1,0))</f>
        <v/>
      </c>
      <c r="AM950">
        <f>IF($AI950=1,IFERROR(IF(VALUE($C950)&lt;100000000,VALUE($C950),1000000000),IFERROR(IF(VALUE(MID($C950,2,20))&lt;100000000,VALUE(MID($C950,2,20)),1000000000),1000000000))+ROW()/100000,"")</f>
        <v/>
      </c>
    </row>
    <row r="951">
      <c r="E951" s="14" t="n"/>
      <c r="M951" s="8">
        <f>IF($C951="","",L951*T951/100)</f>
        <v/>
      </c>
      <c r="S951" s="8" t="n"/>
      <c r="T951" s="8" t="n"/>
      <c r="W951">
        <f>IF($C951="","",IF($AL951=1,0,IF($AK951=1,Settings!$C$6,Settings!$C$7))*100)</f>
        <v/>
      </c>
      <c r="X951" s="8">
        <f>IF($C951="","",T951*W951/100)</f>
        <v/>
      </c>
      <c r="Y951" s="8">
        <f>IF($C951="","",T951-X951)</f>
        <v/>
      </c>
      <c r="Z951" s="8">
        <f>IF($C951="","",Y951-M951)</f>
        <v/>
      </c>
      <c r="AD951" s="8" t="n"/>
      <c r="AG951" s="14" t="n"/>
      <c r="AI951">
        <f>IF($C951="","",IF(COUNTIF($C$2:$C951,$C951)=1,1,0))</f>
        <v/>
      </c>
      <c r="AJ951">
        <f>IF($AI951=1,SUMPRODUCT(--($AM$2:$AM$7001&lt;$AM951))+1,"")</f>
        <v/>
      </c>
      <c r="AK951">
        <f>IF($C951="","",IF(OR($P951=TRUE(),$P951="TRUE"),1,0))</f>
        <v/>
      </c>
      <c r="AL951">
        <f>IF($C951="","",IF(AND($V951="Yes",SUMPRODUCT((LEN(Settings!$F$6:$F$13)&gt;0)*ISNUMBER(SEARCH(Settings!$F$6:$F$13,$O951)))=0),1,0))</f>
        <v/>
      </c>
      <c r="AM951">
        <f>IF($AI951=1,IFERROR(IF(VALUE($C951)&lt;100000000,VALUE($C951),1000000000),IFERROR(IF(VALUE(MID($C951,2,20))&lt;100000000,VALUE(MID($C951,2,20)),1000000000),1000000000))+ROW()/100000,"")</f>
        <v/>
      </c>
    </row>
    <row r="952">
      <c r="E952" s="14" t="n"/>
      <c r="M952" s="8">
        <f>IF($C952="","",L952*T952/100)</f>
        <v/>
      </c>
      <c r="S952" s="8" t="n"/>
      <c r="T952" s="8" t="n"/>
      <c r="W952">
        <f>IF($C952="","",IF($AL952=1,0,IF($AK952=1,Settings!$C$6,Settings!$C$7))*100)</f>
        <v/>
      </c>
      <c r="X952" s="8">
        <f>IF($C952="","",T952*W952/100)</f>
        <v/>
      </c>
      <c r="Y952" s="8">
        <f>IF($C952="","",T952-X952)</f>
        <v/>
      </c>
      <c r="Z952" s="8">
        <f>IF($C952="","",Y952-M952)</f>
        <v/>
      </c>
      <c r="AD952" s="8" t="n"/>
      <c r="AG952" s="14" t="n"/>
      <c r="AI952">
        <f>IF($C952="","",IF(COUNTIF($C$2:$C952,$C952)=1,1,0))</f>
        <v/>
      </c>
      <c r="AJ952">
        <f>IF($AI952=1,SUMPRODUCT(--($AM$2:$AM$7001&lt;$AM952))+1,"")</f>
        <v/>
      </c>
      <c r="AK952">
        <f>IF($C952="","",IF(OR($P952=TRUE(),$P952="TRUE"),1,0))</f>
        <v/>
      </c>
      <c r="AL952">
        <f>IF($C952="","",IF(AND($V952="Yes",SUMPRODUCT((LEN(Settings!$F$6:$F$13)&gt;0)*ISNUMBER(SEARCH(Settings!$F$6:$F$13,$O952)))=0),1,0))</f>
        <v/>
      </c>
      <c r="AM952">
        <f>IF($AI952=1,IFERROR(IF(VALUE($C952)&lt;100000000,VALUE($C952),1000000000),IFERROR(IF(VALUE(MID($C952,2,20))&lt;100000000,VALUE(MID($C952,2,20)),1000000000),1000000000))+ROW()/100000,"")</f>
        <v/>
      </c>
    </row>
    <row r="953">
      <c r="E953" s="14" t="n"/>
      <c r="M953" s="8">
        <f>IF($C953="","",L953*T953/100)</f>
        <v/>
      </c>
      <c r="S953" s="8" t="n"/>
      <c r="T953" s="8" t="n"/>
      <c r="W953">
        <f>IF($C953="","",IF($AL953=1,0,IF($AK953=1,Settings!$C$6,Settings!$C$7))*100)</f>
        <v/>
      </c>
      <c r="X953" s="8">
        <f>IF($C953="","",T953*W953/100)</f>
        <v/>
      </c>
      <c r="Y953" s="8">
        <f>IF($C953="","",T953-X953)</f>
        <v/>
      </c>
      <c r="Z953" s="8">
        <f>IF($C953="","",Y953-M953)</f>
        <v/>
      </c>
      <c r="AD953" s="8" t="n"/>
      <c r="AG953" s="14" t="n"/>
      <c r="AI953">
        <f>IF($C953="","",IF(COUNTIF($C$2:$C953,$C953)=1,1,0))</f>
        <v/>
      </c>
      <c r="AJ953">
        <f>IF($AI953=1,SUMPRODUCT(--($AM$2:$AM$7001&lt;$AM953))+1,"")</f>
        <v/>
      </c>
      <c r="AK953">
        <f>IF($C953="","",IF(OR($P953=TRUE(),$P953="TRUE"),1,0))</f>
        <v/>
      </c>
      <c r="AL953">
        <f>IF($C953="","",IF(AND($V953="Yes",SUMPRODUCT((LEN(Settings!$F$6:$F$13)&gt;0)*ISNUMBER(SEARCH(Settings!$F$6:$F$13,$O953)))=0),1,0))</f>
        <v/>
      </c>
      <c r="AM953">
        <f>IF($AI953=1,IFERROR(IF(VALUE($C953)&lt;100000000,VALUE($C953),1000000000),IFERROR(IF(VALUE(MID($C953,2,20))&lt;100000000,VALUE(MID($C953,2,20)),1000000000),1000000000))+ROW()/100000,"")</f>
        <v/>
      </c>
    </row>
    <row r="954">
      <c r="E954" s="14" t="n"/>
      <c r="M954" s="8">
        <f>IF($C954="","",L954*T954/100)</f>
        <v/>
      </c>
      <c r="S954" s="8" t="n"/>
      <c r="T954" s="8" t="n"/>
      <c r="W954">
        <f>IF($C954="","",IF($AL954=1,0,IF($AK954=1,Settings!$C$6,Settings!$C$7))*100)</f>
        <v/>
      </c>
      <c r="X954" s="8">
        <f>IF($C954="","",T954*W954/100)</f>
        <v/>
      </c>
      <c r="Y954" s="8">
        <f>IF($C954="","",T954-X954)</f>
        <v/>
      </c>
      <c r="Z954" s="8">
        <f>IF($C954="","",Y954-M954)</f>
        <v/>
      </c>
      <c r="AD954" s="8" t="n"/>
      <c r="AG954" s="14" t="n"/>
      <c r="AI954">
        <f>IF($C954="","",IF(COUNTIF($C$2:$C954,$C954)=1,1,0))</f>
        <v/>
      </c>
      <c r="AJ954">
        <f>IF($AI954=1,SUMPRODUCT(--($AM$2:$AM$7001&lt;$AM954))+1,"")</f>
        <v/>
      </c>
      <c r="AK954">
        <f>IF($C954="","",IF(OR($P954=TRUE(),$P954="TRUE"),1,0))</f>
        <v/>
      </c>
      <c r="AL954">
        <f>IF($C954="","",IF(AND($V954="Yes",SUMPRODUCT((LEN(Settings!$F$6:$F$13)&gt;0)*ISNUMBER(SEARCH(Settings!$F$6:$F$13,$O954)))=0),1,0))</f>
        <v/>
      </c>
      <c r="AM954">
        <f>IF($AI954=1,IFERROR(IF(VALUE($C954)&lt;100000000,VALUE($C954),1000000000),IFERROR(IF(VALUE(MID($C954,2,20))&lt;100000000,VALUE(MID($C954,2,20)),1000000000),1000000000))+ROW()/100000,"")</f>
        <v/>
      </c>
    </row>
    <row r="955">
      <c r="E955" s="14" t="n"/>
      <c r="M955" s="8">
        <f>IF($C955="","",L955*T955/100)</f>
        <v/>
      </c>
      <c r="S955" s="8" t="n"/>
      <c r="T955" s="8" t="n"/>
      <c r="W955">
        <f>IF($C955="","",IF($AL955=1,0,IF($AK955=1,Settings!$C$6,Settings!$C$7))*100)</f>
        <v/>
      </c>
      <c r="X955" s="8">
        <f>IF($C955="","",T955*W955/100)</f>
        <v/>
      </c>
      <c r="Y955" s="8">
        <f>IF($C955="","",T955-X955)</f>
        <v/>
      </c>
      <c r="Z955" s="8">
        <f>IF($C955="","",Y955-M955)</f>
        <v/>
      </c>
      <c r="AD955" s="8" t="n"/>
      <c r="AG955" s="14" t="n"/>
      <c r="AI955">
        <f>IF($C955="","",IF(COUNTIF($C$2:$C955,$C955)=1,1,0))</f>
        <v/>
      </c>
      <c r="AJ955">
        <f>IF($AI955=1,SUMPRODUCT(--($AM$2:$AM$7001&lt;$AM955))+1,"")</f>
        <v/>
      </c>
      <c r="AK955">
        <f>IF($C955="","",IF(OR($P955=TRUE(),$P955="TRUE"),1,0))</f>
        <v/>
      </c>
      <c r="AL955">
        <f>IF($C955="","",IF(AND($V955="Yes",SUMPRODUCT((LEN(Settings!$F$6:$F$13)&gt;0)*ISNUMBER(SEARCH(Settings!$F$6:$F$13,$O955)))=0),1,0))</f>
        <v/>
      </c>
      <c r="AM955">
        <f>IF($AI955=1,IFERROR(IF(VALUE($C955)&lt;100000000,VALUE($C955),1000000000),IFERROR(IF(VALUE(MID($C955,2,20))&lt;100000000,VALUE(MID($C955,2,20)),1000000000),1000000000))+ROW()/100000,"")</f>
        <v/>
      </c>
    </row>
    <row r="956">
      <c r="E956" s="14" t="n"/>
      <c r="M956" s="8">
        <f>IF($C956="","",L956*T956/100)</f>
        <v/>
      </c>
      <c r="S956" s="8" t="n"/>
      <c r="T956" s="8" t="n"/>
      <c r="W956">
        <f>IF($C956="","",IF($AL956=1,0,IF($AK956=1,Settings!$C$6,Settings!$C$7))*100)</f>
        <v/>
      </c>
      <c r="X956" s="8">
        <f>IF($C956="","",T956*W956/100)</f>
        <v/>
      </c>
      <c r="Y956" s="8">
        <f>IF($C956="","",T956-X956)</f>
        <v/>
      </c>
      <c r="Z956" s="8">
        <f>IF($C956="","",Y956-M956)</f>
        <v/>
      </c>
      <c r="AD956" s="8" t="n"/>
      <c r="AG956" s="14" t="n"/>
      <c r="AI956">
        <f>IF($C956="","",IF(COUNTIF($C$2:$C956,$C956)=1,1,0))</f>
        <v/>
      </c>
      <c r="AJ956">
        <f>IF($AI956=1,SUMPRODUCT(--($AM$2:$AM$7001&lt;$AM956))+1,"")</f>
        <v/>
      </c>
      <c r="AK956">
        <f>IF($C956="","",IF(OR($P956=TRUE(),$P956="TRUE"),1,0))</f>
        <v/>
      </c>
      <c r="AL956">
        <f>IF($C956="","",IF(AND($V956="Yes",SUMPRODUCT((LEN(Settings!$F$6:$F$13)&gt;0)*ISNUMBER(SEARCH(Settings!$F$6:$F$13,$O956)))=0),1,0))</f>
        <v/>
      </c>
      <c r="AM956">
        <f>IF($AI956=1,IFERROR(IF(VALUE($C956)&lt;100000000,VALUE($C956),1000000000),IFERROR(IF(VALUE(MID($C956,2,20))&lt;100000000,VALUE(MID($C956,2,20)),1000000000),1000000000))+ROW()/100000,"")</f>
        <v/>
      </c>
    </row>
    <row r="957">
      <c r="E957" s="14" t="n"/>
      <c r="M957" s="8">
        <f>IF($C957="","",L957*T957/100)</f>
        <v/>
      </c>
      <c r="S957" s="8" t="n"/>
      <c r="T957" s="8" t="n"/>
      <c r="W957">
        <f>IF($C957="","",IF($AL957=1,0,IF($AK957=1,Settings!$C$6,Settings!$C$7))*100)</f>
        <v/>
      </c>
      <c r="X957" s="8">
        <f>IF($C957="","",T957*W957/100)</f>
        <v/>
      </c>
      <c r="Y957" s="8">
        <f>IF($C957="","",T957-X957)</f>
        <v/>
      </c>
      <c r="Z957" s="8">
        <f>IF($C957="","",Y957-M957)</f>
        <v/>
      </c>
      <c r="AD957" s="8" t="n"/>
      <c r="AG957" s="14" t="n"/>
      <c r="AI957">
        <f>IF($C957="","",IF(COUNTIF($C$2:$C957,$C957)=1,1,0))</f>
        <v/>
      </c>
      <c r="AJ957">
        <f>IF($AI957=1,SUMPRODUCT(--($AM$2:$AM$7001&lt;$AM957))+1,"")</f>
        <v/>
      </c>
      <c r="AK957">
        <f>IF($C957="","",IF(OR($P957=TRUE(),$P957="TRUE"),1,0))</f>
        <v/>
      </c>
      <c r="AL957">
        <f>IF($C957="","",IF(AND($V957="Yes",SUMPRODUCT((LEN(Settings!$F$6:$F$13)&gt;0)*ISNUMBER(SEARCH(Settings!$F$6:$F$13,$O957)))=0),1,0))</f>
        <v/>
      </c>
      <c r="AM957">
        <f>IF($AI957=1,IFERROR(IF(VALUE($C957)&lt;100000000,VALUE($C957),1000000000),IFERROR(IF(VALUE(MID($C957,2,20))&lt;100000000,VALUE(MID($C957,2,20)),1000000000),1000000000))+ROW()/100000,"")</f>
        <v/>
      </c>
    </row>
    <row r="958">
      <c r="E958" s="14" t="n"/>
      <c r="M958" s="8">
        <f>IF($C958="","",L958*T958/100)</f>
        <v/>
      </c>
      <c r="S958" s="8" t="n"/>
      <c r="T958" s="8" t="n"/>
      <c r="W958">
        <f>IF($C958="","",IF($AL958=1,0,IF($AK958=1,Settings!$C$6,Settings!$C$7))*100)</f>
        <v/>
      </c>
      <c r="X958" s="8">
        <f>IF($C958="","",T958*W958/100)</f>
        <v/>
      </c>
      <c r="Y958" s="8">
        <f>IF($C958="","",T958-X958)</f>
        <v/>
      </c>
      <c r="Z958" s="8">
        <f>IF($C958="","",Y958-M958)</f>
        <v/>
      </c>
      <c r="AD958" s="8" t="n"/>
      <c r="AG958" s="14" t="n"/>
      <c r="AI958">
        <f>IF($C958="","",IF(COUNTIF($C$2:$C958,$C958)=1,1,0))</f>
        <v/>
      </c>
      <c r="AJ958">
        <f>IF($AI958=1,SUMPRODUCT(--($AM$2:$AM$7001&lt;$AM958))+1,"")</f>
        <v/>
      </c>
      <c r="AK958">
        <f>IF($C958="","",IF(OR($P958=TRUE(),$P958="TRUE"),1,0))</f>
        <v/>
      </c>
      <c r="AL958">
        <f>IF($C958="","",IF(AND($V958="Yes",SUMPRODUCT((LEN(Settings!$F$6:$F$13)&gt;0)*ISNUMBER(SEARCH(Settings!$F$6:$F$13,$O958)))=0),1,0))</f>
        <v/>
      </c>
      <c r="AM958">
        <f>IF($AI958=1,IFERROR(IF(VALUE($C958)&lt;100000000,VALUE($C958),1000000000),IFERROR(IF(VALUE(MID($C958,2,20))&lt;100000000,VALUE(MID($C958,2,20)),1000000000),1000000000))+ROW()/100000,"")</f>
        <v/>
      </c>
    </row>
    <row r="959">
      <c r="E959" s="14" t="n"/>
      <c r="M959" s="8">
        <f>IF($C959="","",L959*T959/100)</f>
        <v/>
      </c>
      <c r="S959" s="8" t="n"/>
      <c r="T959" s="8" t="n"/>
      <c r="W959">
        <f>IF($C959="","",IF($AL959=1,0,IF($AK959=1,Settings!$C$6,Settings!$C$7))*100)</f>
        <v/>
      </c>
      <c r="X959" s="8">
        <f>IF($C959="","",T959*W959/100)</f>
        <v/>
      </c>
      <c r="Y959" s="8">
        <f>IF($C959="","",T959-X959)</f>
        <v/>
      </c>
      <c r="Z959" s="8">
        <f>IF($C959="","",Y959-M959)</f>
        <v/>
      </c>
      <c r="AD959" s="8" t="n"/>
      <c r="AG959" s="14" t="n"/>
      <c r="AI959">
        <f>IF($C959="","",IF(COUNTIF($C$2:$C959,$C959)=1,1,0))</f>
        <v/>
      </c>
      <c r="AJ959">
        <f>IF($AI959=1,SUMPRODUCT(--($AM$2:$AM$7001&lt;$AM959))+1,"")</f>
        <v/>
      </c>
      <c r="AK959">
        <f>IF($C959="","",IF(OR($P959=TRUE(),$P959="TRUE"),1,0))</f>
        <v/>
      </c>
      <c r="AL959">
        <f>IF($C959="","",IF(AND($V959="Yes",SUMPRODUCT((LEN(Settings!$F$6:$F$13)&gt;0)*ISNUMBER(SEARCH(Settings!$F$6:$F$13,$O959)))=0),1,0))</f>
        <v/>
      </c>
      <c r="AM959">
        <f>IF($AI959=1,IFERROR(IF(VALUE($C959)&lt;100000000,VALUE($C959),1000000000),IFERROR(IF(VALUE(MID($C959,2,20))&lt;100000000,VALUE(MID($C959,2,20)),1000000000),1000000000))+ROW()/100000,"")</f>
        <v/>
      </c>
    </row>
    <row r="960">
      <c r="E960" s="14" t="n"/>
      <c r="M960" s="8">
        <f>IF($C960="","",L960*T960/100)</f>
        <v/>
      </c>
      <c r="S960" s="8" t="n"/>
      <c r="T960" s="8" t="n"/>
      <c r="W960">
        <f>IF($C960="","",IF($AL960=1,0,IF($AK960=1,Settings!$C$6,Settings!$C$7))*100)</f>
        <v/>
      </c>
      <c r="X960" s="8">
        <f>IF($C960="","",T960*W960/100)</f>
        <v/>
      </c>
      <c r="Y960" s="8">
        <f>IF($C960="","",T960-X960)</f>
        <v/>
      </c>
      <c r="Z960" s="8">
        <f>IF($C960="","",Y960-M960)</f>
        <v/>
      </c>
      <c r="AD960" s="8" t="n"/>
      <c r="AG960" s="14" t="n"/>
      <c r="AI960">
        <f>IF($C960="","",IF(COUNTIF($C$2:$C960,$C960)=1,1,0))</f>
        <v/>
      </c>
      <c r="AJ960">
        <f>IF($AI960=1,SUMPRODUCT(--($AM$2:$AM$7001&lt;$AM960))+1,"")</f>
        <v/>
      </c>
      <c r="AK960">
        <f>IF($C960="","",IF(OR($P960=TRUE(),$P960="TRUE"),1,0))</f>
        <v/>
      </c>
      <c r="AL960">
        <f>IF($C960="","",IF(AND($V960="Yes",SUMPRODUCT((LEN(Settings!$F$6:$F$13)&gt;0)*ISNUMBER(SEARCH(Settings!$F$6:$F$13,$O960)))=0),1,0))</f>
        <v/>
      </c>
      <c r="AM960">
        <f>IF($AI960=1,IFERROR(IF(VALUE($C960)&lt;100000000,VALUE($C960),1000000000),IFERROR(IF(VALUE(MID($C960,2,20))&lt;100000000,VALUE(MID($C960,2,20)),1000000000),1000000000))+ROW()/100000,"")</f>
        <v/>
      </c>
    </row>
    <row r="961">
      <c r="E961" s="14" t="n"/>
      <c r="M961" s="8">
        <f>IF($C961="","",L961*T961/100)</f>
        <v/>
      </c>
      <c r="S961" s="8" t="n"/>
      <c r="T961" s="8" t="n"/>
      <c r="W961">
        <f>IF($C961="","",IF($AL961=1,0,IF($AK961=1,Settings!$C$6,Settings!$C$7))*100)</f>
        <v/>
      </c>
      <c r="X961" s="8">
        <f>IF($C961="","",T961*W961/100)</f>
        <v/>
      </c>
      <c r="Y961" s="8">
        <f>IF($C961="","",T961-X961)</f>
        <v/>
      </c>
      <c r="Z961" s="8">
        <f>IF($C961="","",Y961-M961)</f>
        <v/>
      </c>
      <c r="AD961" s="8" t="n"/>
      <c r="AG961" s="14" t="n"/>
      <c r="AI961">
        <f>IF($C961="","",IF(COUNTIF($C$2:$C961,$C961)=1,1,0))</f>
        <v/>
      </c>
      <c r="AJ961">
        <f>IF($AI961=1,SUMPRODUCT(--($AM$2:$AM$7001&lt;$AM961))+1,"")</f>
        <v/>
      </c>
      <c r="AK961">
        <f>IF($C961="","",IF(OR($P961=TRUE(),$P961="TRUE"),1,0))</f>
        <v/>
      </c>
      <c r="AL961">
        <f>IF($C961="","",IF(AND($V961="Yes",SUMPRODUCT((LEN(Settings!$F$6:$F$13)&gt;0)*ISNUMBER(SEARCH(Settings!$F$6:$F$13,$O961)))=0),1,0))</f>
        <v/>
      </c>
      <c r="AM961">
        <f>IF($AI961=1,IFERROR(IF(VALUE($C961)&lt;100000000,VALUE($C961),1000000000),IFERROR(IF(VALUE(MID($C961,2,20))&lt;100000000,VALUE(MID($C961,2,20)),1000000000),1000000000))+ROW()/100000,"")</f>
        <v/>
      </c>
    </row>
    <row r="962">
      <c r="E962" s="14" t="n"/>
      <c r="M962" s="8">
        <f>IF($C962="","",L962*T962/100)</f>
        <v/>
      </c>
      <c r="S962" s="8" t="n"/>
      <c r="T962" s="8" t="n"/>
      <c r="W962">
        <f>IF($C962="","",IF($AL962=1,0,IF($AK962=1,Settings!$C$6,Settings!$C$7))*100)</f>
        <v/>
      </c>
      <c r="X962" s="8">
        <f>IF($C962="","",T962*W962/100)</f>
        <v/>
      </c>
      <c r="Y962" s="8">
        <f>IF($C962="","",T962-X962)</f>
        <v/>
      </c>
      <c r="Z962" s="8">
        <f>IF($C962="","",Y962-M962)</f>
        <v/>
      </c>
      <c r="AD962" s="8" t="n"/>
      <c r="AG962" s="14" t="n"/>
      <c r="AI962">
        <f>IF($C962="","",IF(COUNTIF($C$2:$C962,$C962)=1,1,0))</f>
        <v/>
      </c>
      <c r="AJ962">
        <f>IF($AI962=1,SUMPRODUCT(--($AM$2:$AM$7001&lt;$AM962))+1,"")</f>
        <v/>
      </c>
      <c r="AK962">
        <f>IF($C962="","",IF(OR($P962=TRUE(),$P962="TRUE"),1,0))</f>
        <v/>
      </c>
      <c r="AL962">
        <f>IF($C962="","",IF(AND($V962="Yes",SUMPRODUCT((LEN(Settings!$F$6:$F$13)&gt;0)*ISNUMBER(SEARCH(Settings!$F$6:$F$13,$O962)))=0),1,0))</f>
        <v/>
      </c>
      <c r="AM962">
        <f>IF($AI962=1,IFERROR(IF(VALUE($C962)&lt;100000000,VALUE($C962),1000000000),IFERROR(IF(VALUE(MID($C962,2,20))&lt;100000000,VALUE(MID($C962,2,20)),1000000000),1000000000))+ROW()/100000,"")</f>
        <v/>
      </c>
    </row>
    <row r="963">
      <c r="E963" s="14" t="n"/>
      <c r="M963" s="8">
        <f>IF($C963="","",L963*T963/100)</f>
        <v/>
      </c>
      <c r="S963" s="8" t="n"/>
      <c r="T963" s="8" t="n"/>
      <c r="W963">
        <f>IF($C963="","",IF($AL963=1,0,IF($AK963=1,Settings!$C$6,Settings!$C$7))*100)</f>
        <v/>
      </c>
      <c r="X963" s="8">
        <f>IF($C963="","",T963*W963/100)</f>
        <v/>
      </c>
      <c r="Y963" s="8">
        <f>IF($C963="","",T963-X963)</f>
        <v/>
      </c>
      <c r="Z963" s="8">
        <f>IF($C963="","",Y963-M963)</f>
        <v/>
      </c>
      <c r="AD963" s="8" t="n"/>
      <c r="AG963" s="14" t="n"/>
      <c r="AI963">
        <f>IF($C963="","",IF(COUNTIF($C$2:$C963,$C963)=1,1,0))</f>
        <v/>
      </c>
      <c r="AJ963">
        <f>IF($AI963=1,SUMPRODUCT(--($AM$2:$AM$7001&lt;$AM963))+1,"")</f>
        <v/>
      </c>
      <c r="AK963">
        <f>IF($C963="","",IF(OR($P963=TRUE(),$P963="TRUE"),1,0))</f>
        <v/>
      </c>
      <c r="AL963">
        <f>IF($C963="","",IF(AND($V963="Yes",SUMPRODUCT((LEN(Settings!$F$6:$F$13)&gt;0)*ISNUMBER(SEARCH(Settings!$F$6:$F$13,$O963)))=0),1,0))</f>
        <v/>
      </c>
      <c r="AM963">
        <f>IF($AI963=1,IFERROR(IF(VALUE($C963)&lt;100000000,VALUE($C963),1000000000),IFERROR(IF(VALUE(MID($C963,2,20))&lt;100000000,VALUE(MID($C963,2,20)),1000000000),1000000000))+ROW()/100000,"")</f>
        <v/>
      </c>
    </row>
    <row r="964">
      <c r="E964" s="14" t="n"/>
      <c r="M964" s="8">
        <f>IF($C964="","",L964*T964/100)</f>
        <v/>
      </c>
      <c r="S964" s="8" t="n"/>
      <c r="T964" s="8" t="n"/>
      <c r="W964">
        <f>IF($C964="","",IF($AL964=1,0,IF($AK964=1,Settings!$C$6,Settings!$C$7))*100)</f>
        <v/>
      </c>
      <c r="X964" s="8">
        <f>IF($C964="","",T964*W964/100)</f>
        <v/>
      </c>
      <c r="Y964" s="8">
        <f>IF($C964="","",T964-X964)</f>
        <v/>
      </c>
      <c r="Z964" s="8">
        <f>IF($C964="","",Y964-M964)</f>
        <v/>
      </c>
      <c r="AD964" s="8" t="n"/>
      <c r="AG964" s="14" t="n"/>
      <c r="AI964">
        <f>IF($C964="","",IF(COUNTIF($C$2:$C964,$C964)=1,1,0))</f>
        <v/>
      </c>
      <c r="AJ964">
        <f>IF($AI964=1,SUMPRODUCT(--($AM$2:$AM$7001&lt;$AM964))+1,"")</f>
        <v/>
      </c>
      <c r="AK964">
        <f>IF($C964="","",IF(OR($P964=TRUE(),$P964="TRUE"),1,0))</f>
        <v/>
      </c>
      <c r="AL964">
        <f>IF($C964="","",IF(AND($V964="Yes",SUMPRODUCT((LEN(Settings!$F$6:$F$13)&gt;0)*ISNUMBER(SEARCH(Settings!$F$6:$F$13,$O964)))=0),1,0))</f>
        <v/>
      </c>
      <c r="AM964">
        <f>IF($AI964=1,IFERROR(IF(VALUE($C964)&lt;100000000,VALUE($C964),1000000000),IFERROR(IF(VALUE(MID($C964,2,20))&lt;100000000,VALUE(MID($C964,2,20)),1000000000),1000000000))+ROW()/100000,"")</f>
        <v/>
      </c>
    </row>
    <row r="965">
      <c r="E965" s="14" t="n"/>
      <c r="M965" s="8">
        <f>IF($C965="","",L965*T965/100)</f>
        <v/>
      </c>
      <c r="S965" s="8" t="n"/>
      <c r="T965" s="8" t="n"/>
      <c r="W965">
        <f>IF($C965="","",IF($AL965=1,0,IF($AK965=1,Settings!$C$6,Settings!$C$7))*100)</f>
        <v/>
      </c>
      <c r="X965" s="8">
        <f>IF($C965="","",T965*W965/100)</f>
        <v/>
      </c>
      <c r="Y965" s="8">
        <f>IF($C965="","",T965-X965)</f>
        <v/>
      </c>
      <c r="Z965" s="8">
        <f>IF($C965="","",Y965-M965)</f>
        <v/>
      </c>
      <c r="AD965" s="8" t="n"/>
      <c r="AG965" s="14" t="n"/>
      <c r="AI965">
        <f>IF($C965="","",IF(COUNTIF($C$2:$C965,$C965)=1,1,0))</f>
        <v/>
      </c>
      <c r="AJ965">
        <f>IF($AI965=1,SUMPRODUCT(--($AM$2:$AM$7001&lt;$AM965))+1,"")</f>
        <v/>
      </c>
      <c r="AK965">
        <f>IF($C965="","",IF(OR($P965=TRUE(),$P965="TRUE"),1,0))</f>
        <v/>
      </c>
      <c r="AL965">
        <f>IF($C965="","",IF(AND($V965="Yes",SUMPRODUCT((LEN(Settings!$F$6:$F$13)&gt;0)*ISNUMBER(SEARCH(Settings!$F$6:$F$13,$O965)))=0),1,0))</f>
        <v/>
      </c>
      <c r="AM965">
        <f>IF($AI965=1,IFERROR(IF(VALUE($C965)&lt;100000000,VALUE($C965),1000000000),IFERROR(IF(VALUE(MID($C965,2,20))&lt;100000000,VALUE(MID($C965,2,20)),1000000000),1000000000))+ROW()/100000,"")</f>
        <v/>
      </c>
    </row>
    <row r="966">
      <c r="E966" s="14" t="n"/>
      <c r="M966" s="8">
        <f>IF($C966="","",L966*T966/100)</f>
        <v/>
      </c>
      <c r="S966" s="8" t="n"/>
      <c r="T966" s="8" t="n"/>
      <c r="W966">
        <f>IF($C966="","",IF($AL966=1,0,IF($AK966=1,Settings!$C$6,Settings!$C$7))*100)</f>
        <v/>
      </c>
      <c r="X966" s="8">
        <f>IF($C966="","",T966*W966/100)</f>
        <v/>
      </c>
      <c r="Y966" s="8">
        <f>IF($C966="","",T966-X966)</f>
        <v/>
      </c>
      <c r="Z966" s="8">
        <f>IF($C966="","",Y966-M966)</f>
        <v/>
      </c>
      <c r="AD966" s="8" t="n"/>
      <c r="AG966" s="14" t="n"/>
      <c r="AI966">
        <f>IF($C966="","",IF(COUNTIF($C$2:$C966,$C966)=1,1,0))</f>
        <v/>
      </c>
      <c r="AJ966">
        <f>IF($AI966=1,SUMPRODUCT(--($AM$2:$AM$7001&lt;$AM966))+1,"")</f>
        <v/>
      </c>
      <c r="AK966">
        <f>IF($C966="","",IF(OR($P966=TRUE(),$P966="TRUE"),1,0))</f>
        <v/>
      </c>
      <c r="AL966">
        <f>IF($C966="","",IF(AND($V966="Yes",SUMPRODUCT((LEN(Settings!$F$6:$F$13)&gt;0)*ISNUMBER(SEARCH(Settings!$F$6:$F$13,$O966)))=0),1,0))</f>
        <v/>
      </c>
      <c r="AM966">
        <f>IF($AI966=1,IFERROR(IF(VALUE($C966)&lt;100000000,VALUE($C966),1000000000),IFERROR(IF(VALUE(MID($C966,2,20))&lt;100000000,VALUE(MID($C966,2,20)),1000000000),1000000000))+ROW()/100000,"")</f>
        <v/>
      </c>
    </row>
    <row r="967">
      <c r="E967" s="14" t="n"/>
      <c r="M967" s="8">
        <f>IF($C967="","",L967*T967/100)</f>
        <v/>
      </c>
      <c r="S967" s="8" t="n"/>
      <c r="T967" s="8" t="n"/>
      <c r="W967">
        <f>IF($C967="","",IF($AL967=1,0,IF($AK967=1,Settings!$C$6,Settings!$C$7))*100)</f>
        <v/>
      </c>
      <c r="X967" s="8">
        <f>IF($C967="","",T967*W967/100)</f>
        <v/>
      </c>
      <c r="Y967" s="8">
        <f>IF($C967="","",T967-X967)</f>
        <v/>
      </c>
      <c r="Z967" s="8">
        <f>IF($C967="","",Y967-M967)</f>
        <v/>
      </c>
      <c r="AD967" s="8" t="n"/>
      <c r="AG967" s="14" t="n"/>
      <c r="AI967">
        <f>IF($C967="","",IF(COUNTIF($C$2:$C967,$C967)=1,1,0))</f>
        <v/>
      </c>
      <c r="AJ967">
        <f>IF($AI967=1,SUMPRODUCT(--($AM$2:$AM$7001&lt;$AM967))+1,"")</f>
        <v/>
      </c>
      <c r="AK967">
        <f>IF($C967="","",IF(OR($P967=TRUE(),$P967="TRUE"),1,0))</f>
        <v/>
      </c>
      <c r="AL967">
        <f>IF($C967="","",IF(AND($V967="Yes",SUMPRODUCT((LEN(Settings!$F$6:$F$13)&gt;0)*ISNUMBER(SEARCH(Settings!$F$6:$F$13,$O967)))=0),1,0))</f>
        <v/>
      </c>
      <c r="AM967">
        <f>IF($AI967=1,IFERROR(IF(VALUE($C967)&lt;100000000,VALUE($C967),1000000000),IFERROR(IF(VALUE(MID($C967,2,20))&lt;100000000,VALUE(MID($C967,2,20)),1000000000),1000000000))+ROW()/100000,"")</f>
        <v/>
      </c>
    </row>
    <row r="968">
      <c r="E968" s="14" t="n"/>
      <c r="M968" s="8">
        <f>IF($C968="","",L968*T968/100)</f>
        <v/>
      </c>
      <c r="S968" s="8" t="n"/>
      <c r="T968" s="8" t="n"/>
      <c r="W968">
        <f>IF($C968="","",IF($AL968=1,0,IF($AK968=1,Settings!$C$6,Settings!$C$7))*100)</f>
        <v/>
      </c>
      <c r="X968" s="8">
        <f>IF($C968="","",T968*W968/100)</f>
        <v/>
      </c>
      <c r="Y968" s="8">
        <f>IF($C968="","",T968-X968)</f>
        <v/>
      </c>
      <c r="Z968" s="8">
        <f>IF($C968="","",Y968-M968)</f>
        <v/>
      </c>
      <c r="AD968" s="8" t="n"/>
      <c r="AG968" s="14" t="n"/>
      <c r="AI968">
        <f>IF($C968="","",IF(COUNTIF($C$2:$C968,$C968)=1,1,0))</f>
        <v/>
      </c>
      <c r="AJ968">
        <f>IF($AI968=1,SUMPRODUCT(--($AM$2:$AM$7001&lt;$AM968))+1,"")</f>
        <v/>
      </c>
      <c r="AK968">
        <f>IF($C968="","",IF(OR($P968=TRUE(),$P968="TRUE"),1,0))</f>
        <v/>
      </c>
      <c r="AL968">
        <f>IF($C968="","",IF(AND($V968="Yes",SUMPRODUCT((LEN(Settings!$F$6:$F$13)&gt;0)*ISNUMBER(SEARCH(Settings!$F$6:$F$13,$O968)))=0),1,0))</f>
        <v/>
      </c>
      <c r="AM968">
        <f>IF($AI968=1,IFERROR(IF(VALUE($C968)&lt;100000000,VALUE($C968),1000000000),IFERROR(IF(VALUE(MID($C968,2,20))&lt;100000000,VALUE(MID($C968,2,20)),1000000000),1000000000))+ROW()/100000,"")</f>
        <v/>
      </c>
    </row>
    <row r="969">
      <c r="E969" s="14" t="n"/>
      <c r="M969" s="8">
        <f>IF($C969="","",L969*T969/100)</f>
        <v/>
      </c>
      <c r="S969" s="8" t="n"/>
      <c r="T969" s="8" t="n"/>
      <c r="W969">
        <f>IF($C969="","",IF($AL969=1,0,IF($AK969=1,Settings!$C$6,Settings!$C$7))*100)</f>
        <v/>
      </c>
      <c r="X969" s="8">
        <f>IF($C969="","",T969*W969/100)</f>
        <v/>
      </c>
      <c r="Y969" s="8">
        <f>IF($C969="","",T969-X969)</f>
        <v/>
      </c>
      <c r="Z969" s="8">
        <f>IF($C969="","",Y969-M969)</f>
        <v/>
      </c>
      <c r="AD969" s="8" t="n"/>
      <c r="AG969" s="14" t="n"/>
      <c r="AI969">
        <f>IF($C969="","",IF(COUNTIF($C$2:$C969,$C969)=1,1,0))</f>
        <v/>
      </c>
      <c r="AJ969">
        <f>IF($AI969=1,SUMPRODUCT(--($AM$2:$AM$7001&lt;$AM969))+1,"")</f>
        <v/>
      </c>
      <c r="AK969">
        <f>IF($C969="","",IF(OR($P969=TRUE(),$P969="TRUE"),1,0))</f>
        <v/>
      </c>
      <c r="AL969">
        <f>IF($C969="","",IF(AND($V969="Yes",SUMPRODUCT((LEN(Settings!$F$6:$F$13)&gt;0)*ISNUMBER(SEARCH(Settings!$F$6:$F$13,$O969)))=0),1,0))</f>
        <v/>
      </c>
      <c r="AM969">
        <f>IF($AI969=1,IFERROR(IF(VALUE($C969)&lt;100000000,VALUE($C969),1000000000),IFERROR(IF(VALUE(MID($C969,2,20))&lt;100000000,VALUE(MID($C969,2,20)),1000000000),1000000000))+ROW()/100000,"")</f>
        <v/>
      </c>
    </row>
    <row r="970">
      <c r="E970" s="14" t="n"/>
      <c r="M970" s="8">
        <f>IF($C970="","",L970*T970/100)</f>
        <v/>
      </c>
      <c r="S970" s="8" t="n"/>
      <c r="T970" s="8" t="n"/>
      <c r="W970">
        <f>IF($C970="","",IF($AL970=1,0,IF($AK970=1,Settings!$C$6,Settings!$C$7))*100)</f>
        <v/>
      </c>
      <c r="X970" s="8">
        <f>IF($C970="","",T970*W970/100)</f>
        <v/>
      </c>
      <c r="Y970" s="8">
        <f>IF($C970="","",T970-X970)</f>
        <v/>
      </c>
      <c r="Z970" s="8">
        <f>IF($C970="","",Y970-M970)</f>
        <v/>
      </c>
      <c r="AD970" s="8" t="n"/>
      <c r="AG970" s="14" t="n"/>
      <c r="AI970">
        <f>IF($C970="","",IF(COUNTIF($C$2:$C970,$C970)=1,1,0))</f>
        <v/>
      </c>
      <c r="AJ970">
        <f>IF($AI970=1,SUMPRODUCT(--($AM$2:$AM$7001&lt;$AM970))+1,"")</f>
        <v/>
      </c>
      <c r="AK970">
        <f>IF($C970="","",IF(OR($P970=TRUE(),$P970="TRUE"),1,0))</f>
        <v/>
      </c>
      <c r="AL970">
        <f>IF($C970="","",IF(AND($V970="Yes",SUMPRODUCT((LEN(Settings!$F$6:$F$13)&gt;0)*ISNUMBER(SEARCH(Settings!$F$6:$F$13,$O970)))=0),1,0))</f>
        <v/>
      </c>
      <c r="AM970">
        <f>IF($AI970=1,IFERROR(IF(VALUE($C970)&lt;100000000,VALUE($C970),1000000000),IFERROR(IF(VALUE(MID($C970,2,20))&lt;100000000,VALUE(MID($C970,2,20)),1000000000),1000000000))+ROW()/100000,"")</f>
        <v/>
      </c>
    </row>
    <row r="971">
      <c r="E971" s="14" t="n"/>
      <c r="M971" s="8">
        <f>IF($C971="","",L971*T971/100)</f>
        <v/>
      </c>
      <c r="S971" s="8" t="n"/>
      <c r="T971" s="8" t="n"/>
      <c r="W971">
        <f>IF($C971="","",IF($AL971=1,0,IF($AK971=1,Settings!$C$6,Settings!$C$7))*100)</f>
        <v/>
      </c>
      <c r="X971" s="8">
        <f>IF($C971="","",T971*W971/100)</f>
        <v/>
      </c>
      <c r="Y971" s="8">
        <f>IF($C971="","",T971-X971)</f>
        <v/>
      </c>
      <c r="Z971" s="8">
        <f>IF($C971="","",Y971-M971)</f>
        <v/>
      </c>
      <c r="AD971" s="8" t="n"/>
      <c r="AG971" s="14" t="n"/>
      <c r="AI971">
        <f>IF($C971="","",IF(COUNTIF($C$2:$C971,$C971)=1,1,0))</f>
        <v/>
      </c>
      <c r="AJ971">
        <f>IF($AI971=1,SUMPRODUCT(--($AM$2:$AM$7001&lt;$AM971))+1,"")</f>
        <v/>
      </c>
      <c r="AK971">
        <f>IF($C971="","",IF(OR($P971=TRUE(),$P971="TRUE"),1,0))</f>
        <v/>
      </c>
      <c r="AL971">
        <f>IF($C971="","",IF(AND($V971="Yes",SUMPRODUCT((LEN(Settings!$F$6:$F$13)&gt;0)*ISNUMBER(SEARCH(Settings!$F$6:$F$13,$O971)))=0),1,0))</f>
        <v/>
      </c>
      <c r="AM971">
        <f>IF($AI971=1,IFERROR(IF(VALUE($C971)&lt;100000000,VALUE($C971),1000000000),IFERROR(IF(VALUE(MID($C971,2,20))&lt;100000000,VALUE(MID($C971,2,20)),1000000000),1000000000))+ROW()/100000,"")</f>
        <v/>
      </c>
    </row>
    <row r="972">
      <c r="E972" s="14" t="n"/>
      <c r="M972" s="8">
        <f>IF($C972="","",L972*T972/100)</f>
        <v/>
      </c>
      <c r="S972" s="8" t="n"/>
      <c r="T972" s="8" t="n"/>
      <c r="W972">
        <f>IF($C972="","",IF($AL972=1,0,IF($AK972=1,Settings!$C$6,Settings!$C$7))*100)</f>
        <v/>
      </c>
      <c r="X972" s="8">
        <f>IF($C972="","",T972*W972/100)</f>
        <v/>
      </c>
      <c r="Y972" s="8">
        <f>IF($C972="","",T972-X972)</f>
        <v/>
      </c>
      <c r="Z972" s="8">
        <f>IF($C972="","",Y972-M972)</f>
        <v/>
      </c>
      <c r="AD972" s="8" t="n"/>
      <c r="AG972" s="14" t="n"/>
      <c r="AI972">
        <f>IF($C972="","",IF(COUNTIF($C$2:$C972,$C972)=1,1,0))</f>
        <v/>
      </c>
      <c r="AJ972">
        <f>IF($AI972=1,SUMPRODUCT(--($AM$2:$AM$7001&lt;$AM972))+1,"")</f>
        <v/>
      </c>
      <c r="AK972">
        <f>IF($C972="","",IF(OR($P972=TRUE(),$P972="TRUE"),1,0))</f>
        <v/>
      </c>
      <c r="AL972">
        <f>IF($C972="","",IF(AND($V972="Yes",SUMPRODUCT((LEN(Settings!$F$6:$F$13)&gt;0)*ISNUMBER(SEARCH(Settings!$F$6:$F$13,$O972)))=0),1,0))</f>
        <v/>
      </c>
      <c r="AM972">
        <f>IF($AI972=1,IFERROR(IF(VALUE($C972)&lt;100000000,VALUE($C972),1000000000),IFERROR(IF(VALUE(MID($C972,2,20))&lt;100000000,VALUE(MID($C972,2,20)),1000000000),1000000000))+ROW()/100000,"")</f>
        <v/>
      </c>
    </row>
    <row r="973">
      <c r="E973" s="14" t="n"/>
      <c r="M973" s="8">
        <f>IF($C973="","",L973*T973/100)</f>
        <v/>
      </c>
      <c r="S973" s="8" t="n"/>
      <c r="T973" s="8" t="n"/>
      <c r="W973">
        <f>IF($C973="","",IF($AL973=1,0,IF($AK973=1,Settings!$C$6,Settings!$C$7))*100)</f>
        <v/>
      </c>
      <c r="X973" s="8">
        <f>IF($C973="","",T973*W973/100)</f>
        <v/>
      </c>
      <c r="Y973" s="8">
        <f>IF($C973="","",T973-X973)</f>
        <v/>
      </c>
      <c r="Z973" s="8">
        <f>IF($C973="","",Y973-M973)</f>
        <v/>
      </c>
      <c r="AD973" s="8" t="n"/>
      <c r="AG973" s="14" t="n"/>
      <c r="AI973">
        <f>IF($C973="","",IF(COUNTIF($C$2:$C973,$C973)=1,1,0))</f>
        <v/>
      </c>
      <c r="AJ973">
        <f>IF($AI973=1,SUMPRODUCT(--($AM$2:$AM$7001&lt;$AM973))+1,"")</f>
        <v/>
      </c>
      <c r="AK973">
        <f>IF($C973="","",IF(OR($P973=TRUE(),$P973="TRUE"),1,0))</f>
        <v/>
      </c>
      <c r="AL973">
        <f>IF($C973="","",IF(AND($V973="Yes",SUMPRODUCT((LEN(Settings!$F$6:$F$13)&gt;0)*ISNUMBER(SEARCH(Settings!$F$6:$F$13,$O973)))=0),1,0))</f>
        <v/>
      </c>
      <c r="AM973">
        <f>IF($AI973=1,IFERROR(IF(VALUE($C973)&lt;100000000,VALUE($C973),1000000000),IFERROR(IF(VALUE(MID($C973,2,20))&lt;100000000,VALUE(MID($C973,2,20)),1000000000),1000000000))+ROW()/100000,"")</f>
        <v/>
      </c>
    </row>
    <row r="974">
      <c r="E974" s="14" t="n"/>
      <c r="M974" s="8">
        <f>IF($C974="","",L974*T974/100)</f>
        <v/>
      </c>
      <c r="S974" s="8" t="n"/>
      <c r="T974" s="8" t="n"/>
      <c r="W974">
        <f>IF($C974="","",IF($AL974=1,0,IF($AK974=1,Settings!$C$6,Settings!$C$7))*100)</f>
        <v/>
      </c>
      <c r="X974" s="8">
        <f>IF($C974="","",T974*W974/100)</f>
        <v/>
      </c>
      <c r="Y974" s="8">
        <f>IF($C974="","",T974-X974)</f>
        <v/>
      </c>
      <c r="Z974" s="8">
        <f>IF($C974="","",Y974-M974)</f>
        <v/>
      </c>
      <c r="AD974" s="8" t="n"/>
      <c r="AG974" s="14" t="n"/>
      <c r="AI974">
        <f>IF($C974="","",IF(COUNTIF($C$2:$C974,$C974)=1,1,0))</f>
        <v/>
      </c>
      <c r="AJ974">
        <f>IF($AI974=1,SUMPRODUCT(--($AM$2:$AM$7001&lt;$AM974))+1,"")</f>
        <v/>
      </c>
      <c r="AK974">
        <f>IF($C974="","",IF(OR($P974=TRUE(),$P974="TRUE"),1,0))</f>
        <v/>
      </c>
      <c r="AL974">
        <f>IF($C974="","",IF(AND($V974="Yes",SUMPRODUCT((LEN(Settings!$F$6:$F$13)&gt;0)*ISNUMBER(SEARCH(Settings!$F$6:$F$13,$O974)))=0),1,0))</f>
        <v/>
      </c>
      <c r="AM974">
        <f>IF($AI974=1,IFERROR(IF(VALUE($C974)&lt;100000000,VALUE($C974),1000000000),IFERROR(IF(VALUE(MID($C974,2,20))&lt;100000000,VALUE(MID($C974,2,20)),1000000000),1000000000))+ROW()/100000,"")</f>
        <v/>
      </c>
    </row>
    <row r="975">
      <c r="E975" s="14" t="n"/>
      <c r="M975" s="8">
        <f>IF($C975="","",L975*T975/100)</f>
        <v/>
      </c>
      <c r="S975" s="8" t="n"/>
      <c r="T975" s="8" t="n"/>
      <c r="W975">
        <f>IF($C975="","",IF($AL975=1,0,IF($AK975=1,Settings!$C$6,Settings!$C$7))*100)</f>
        <v/>
      </c>
      <c r="X975" s="8">
        <f>IF($C975="","",T975*W975/100)</f>
        <v/>
      </c>
      <c r="Y975" s="8">
        <f>IF($C975="","",T975-X975)</f>
        <v/>
      </c>
      <c r="Z975" s="8">
        <f>IF($C975="","",Y975-M975)</f>
        <v/>
      </c>
      <c r="AD975" s="8" t="n"/>
      <c r="AG975" s="14" t="n"/>
      <c r="AI975">
        <f>IF($C975="","",IF(COUNTIF($C$2:$C975,$C975)=1,1,0))</f>
        <v/>
      </c>
      <c r="AJ975">
        <f>IF($AI975=1,SUMPRODUCT(--($AM$2:$AM$7001&lt;$AM975))+1,"")</f>
        <v/>
      </c>
      <c r="AK975">
        <f>IF($C975="","",IF(OR($P975=TRUE(),$P975="TRUE"),1,0))</f>
        <v/>
      </c>
      <c r="AL975">
        <f>IF($C975="","",IF(AND($V975="Yes",SUMPRODUCT((LEN(Settings!$F$6:$F$13)&gt;0)*ISNUMBER(SEARCH(Settings!$F$6:$F$13,$O975)))=0),1,0))</f>
        <v/>
      </c>
      <c r="AM975">
        <f>IF($AI975=1,IFERROR(IF(VALUE($C975)&lt;100000000,VALUE($C975),1000000000),IFERROR(IF(VALUE(MID($C975,2,20))&lt;100000000,VALUE(MID($C975,2,20)),1000000000),1000000000))+ROW()/100000,"")</f>
        <v/>
      </c>
    </row>
    <row r="976">
      <c r="E976" s="14" t="n"/>
      <c r="M976" s="8">
        <f>IF($C976="","",L976*T976/100)</f>
        <v/>
      </c>
      <c r="S976" s="8" t="n"/>
      <c r="T976" s="8" t="n"/>
      <c r="W976">
        <f>IF($C976="","",IF($AL976=1,0,IF($AK976=1,Settings!$C$6,Settings!$C$7))*100)</f>
        <v/>
      </c>
      <c r="X976" s="8">
        <f>IF($C976="","",T976*W976/100)</f>
        <v/>
      </c>
      <c r="Y976" s="8">
        <f>IF($C976="","",T976-X976)</f>
        <v/>
      </c>
      <c r="Z976" s="8">
        <f>IF($C976="","",Y976-M976)</f>
        <v/>
      </c>
      <c r="AD976" s="8" t="n"/>
      <c r="AG976" s="14" t="n"/>
      <c r="AI976">
        <f>IF($C976="","",IF(COUNTIF($C$2:$C976,$C976)=1,1,0))</f>
        <v/>
      </c>
      <c r="AJ976">
        <f>IF($AI976=1,SUMPRODUCT(--($AM$2:$AM$7001&lt;$AM976))+1,"")</f>
        <v/>
      </c>
      <c r="AK976">
        <f>IF($C976="","",IF(OR($P976=TRUE(),$P976="TRUE"),1,0))</f>
        <v/>
      </c>
      <c r="AL976">
        <f>IF($C976="","",IF(AND($V976="Yes",SUMPRODUCT((LEN(Settings!$F$6:$F$13)&gt;0)*ISNUMBER(SEARCH(Settings!$F$6:$F$13,$O976)))=0),1,0))</f>
        <v/>
      </c>
      <c r="AM976">
        <f>IF($AI976=1,IFERROR(IF(VALUE($C976)&lt;100000000,VALUE($C976),1000000000),IFERROR(IF(VALUE(MID($C976,2,20))&lt;100000000,VALUE(MID($C976,2,20)),1000000000),1000000000))+ROW()/100000,"")</f>
        <v/>
      </c>
    </row>
    <row r="977">
      <c r="E977" s="14" t="n"/>
      <c r="M977" s="8">
        <f>IF($C977="","",L977*T977/100)</f>
        <v/>
      </c>
      <c r="S977" s="8" t="n"/>
      <c r="T977" s="8" t="n"/>
      <c r="W977">
        <f>IF($C977="","",IF($AL977=1,0,IF($AK977=1,Settings!$C$6,Settings!$C$7))*100)</f>
        <v/>
      </c>
      <c r="X977" s="8">
        <f>IF($C977="","",T977*W977/100)</f>
        <v/>
      </c>
      <c r="Y977" s="8">
        <f>IF($C977="","",T977-X977)</f>
        <v/>
      </c>
      <c r="Z977" s="8">
        <f>IF($C977="","",Y977-M977)</f>
        <v/>
      </c>
      <c r="AD977" s="8" t="n"/>
      <c r="AG977" s="14" t="n"/>
      <c r="AI977">
        <f>IF($C977="","",IF(COUNTIF($C$2:$C977,$C977)=1,1,0))</f>
        <v/>
      </c>
      <c r="AJ977">
        <f>IF($AI977=1,SUMPRODUCT(--($AM$2:$AM$7001&lt;$AM977))+1,"")</f>
        <v/>
      </c>
      <c r="AK977">
        <f>IF($C977="","",IF(OR($P977=TRUE(),$P977="TRUE"),1,0))</f>
        <v/>
      </c>
      <c r="AL977">
        <f>IF($C977="","",IF(AND($V977="Yes",SUMPRODUCT((LEN(Settings!$F$6:$F$13)&gt;0)*ISNUMBER(SEARCH(Settings!$F$6:$F$13,$O977)))=0),1,0))</f>
        <v/>
      </c>
      <c r="AM977">
        <f>IF($AI977=1,IFERROR(IF(VALUE($C977)&lt;100000000,VALUE($C977),1000000000),IFERROR(IF(VALUE(MID($C977,2,20))&lt;100000000,VALUE(MID($C977,2,20)),1000000000),1000000000))+ROW()/100000,"")</f>
        <v/>
      </c>
    </row>
    <row r="978">
      <c r="E978" s="14" t="n"/>
      <c r="M978" s="8">
        <f>IF($C978="","",L978*T978/100)</f>
        <v/>
      </c>
      <c r="S978" s="8" t="n"/>
      <c r="T978" s="8" t="n"/>
      <c r="W978">
        <f>IF($C978="","",IF($AL978=1,0,IF($AK978=1,Settings!$C$6,Settings!$C$7))*100)</f>
        <v/>
      </c>
      <c r="X978" s="8">
        <f>IF($C978="","",T978*W978/100)</f>
        <v/>
      </c>
      <c r="Y978" s="8">
        <f>IF($C978="","",T978-X978)</f>
        <v/>
      </c>
      <c r="Z978" s="8">
        <f>IF($C978="","",Y978-M978)</f>
        <v/>
      </c>
      <c r="AD978" s="8" t="n"/>
      <c r="AG978" s="14" t="n"/>
      <c r="AI978">
        <f>IF($C978="","",IF(COUNTIF($C$2:$C978,$C978)=1,1,0))</f>
        <v/>
      </c>
      <c r="AJ978">
        <f>IF($AI978=1,SUMPRODUCT(--($AM$2:$AM$7001&lt;$AM978))+1,"")</f>
        <v/>
      </c>
      <c r="AK978">
        <f>IF($C978="","",IF(OR($P978=TRUE(),$P978="TRUE"),1,0))</f>
        <v/>
      </c>
      <c r="AL978">
        <f>IF($C978="","",IF(AND($V978="Yes",SUMPRODUCT((LEN(Settings!$F$6:$F$13)&gt;0)*ISNUMBER(SEARCH(Settings!$F$6:$F$13,$O978)))=0),1,0))</f>
        <v/>
      </c>
      <c r="AM978">
        <f>IF($AI978=1,IFERROR(IF(VALUE($C978)&lt;100000000,VALUE($C978),1000000000),IFERROR(IF(VALUE(MID($C978,2,20))&lt;100000000,VALUE(MID($C978,2,20)),1000000000),1000000000))+ROW()/100000,"")</f>
        <v/>
      </c>
    </row>
    <row r="979">
      <c r="E979" s="14" t="n"/>
      <c r="M979" s="8">
        <f>IF($C979="","",L979*T979/100)</f>
        <v/>
      </c>
      <c r="S979" s="8" t="n"/>
      <c r="T979" s="8" t="n"/>
      <c r="W979">
        <f>IF($C979="","",IF($AL979=1,0,IF($AK979=1,Settings!$C$6,Settings!$C$7))*100)</f>
        <v/>
      </c>
      <c r="X979" s="8">
        <f>IF($C979="","",T979*W979/100)</f>
        <v/>
      </c>
      <c r="Y979" s="8">
        <f>IF($C979="","",T979-X979)</f>
        <v/>
      </c>
      <c r="Z979" s="8">
        <f>IF($C979="","",Y979-M979)</f>
        <v/>
      </c>
      <c r="AD979" s="8" t="n"/>
      <c r="AG979" s="14" t="n"/>
      <c r="AI979">
        <f>IF($C979="","",IF(COUNTIF($C$2:$C979,$C979)=1,1,0))</f>
        <v/>
      </c>
      <c r="AJ979">
        <f>IF($AI979=1,SUMPRODUCT(--($AM$2:$AM$7001&lt;$AM979))+1,"")</f>
        <v/>
      </c>
      <c r="AK979">
        <f>IF($C979="","",IF(OR($P979=TRUE(),$P979="TRUE"),1,0))</f>
        <v/>
      </c>
      <c r="AL979">
        <f>IF($C979="","",IF(AND($V979="Yes",SUMPRODUCT((LEN(Settings!$F$6:$F$13)&gt;0)*ISNUMBER(SEARCH(Settings!$F$6:$F$13,$O979)))=0),1,0))</f>
        <v/>
      </c>
      <c r="AM979">
        <f>IF($AI979=1,IFERROR(IF(VALUE($C979)&lt;100000000,VALUE($C979),1000000000),IFERROR(IF(VALUE(MID($C979,2,20))&lt;100000000,VALUE(MID($C979,2,20)),1000000000),1000000000))+ROW()/100000,"")</f>
        <v/>
      </c>
    </row>
    <row r="980">
      <c r="E980" s="14" t="n"/>
      <c r="M980" s="8">
        <f>IF($C980="","",L980*T980/100)</f>
        <v/>
      </c>
      <c r="S980" s="8" t="n"/>
      <c r="T980" s="8" t="n"/>
      <c r="W980">
        <f>IF($C980="","",IF($AL980=1,0,IF($AK980=1,Settings!$C$6,Settings!$C$7))*100)</f>
        <v/>
      </c>
      <c r="X980" s="8">
        <f>IF($C980="","",T980*W980/100)</f>
        <v/>
      </c>
      <c r="Y980" s="8">
        <f>IF($C980="","",T980-X980)</f>
        <v/>
      </c>
      <c r="Z980" s="8">
        <f>IF($C980="","",Y980-M980)</f>
        <v/>
      </c>
      <c r="AD980" s="8" t="n"/>
      <c r="AG980" s="14" t="n"/>
      <c r="AI980">
        <f>IF($C980="","",IF(COUNTIF($C$2:$C980,$C980)=1,1,0))</f>
        <v/>
      </c>
      <c r="AJ980">
        <f>IF($AI980=1,SUMPRODUCT(--($AM$2:$AM$7001&lt;$AM980))+1,"")</f>
        <v/>
      </c>
      <c r="AK980">
        <f>IF($C980="","",IF(OR($P980=TRUE(),$P980="TRUE"),1,0))</f>
        <v/>
      </c>
      <c r="AL980">
        <f>IF($C980="","",IF(AND($V980="Yes",SUMPRODUCT((LEN(Settings!$F$6:$F$13)&gt;0)*ISNUMBER(SEARCH(Settings!$F$6:$F$13,$O980)))=0),1,0))</f>
        <v/>
      </c>
      <c r="AM980">
        <f>IF($AI980=1,IFERROR(IF(VALUE($C980)&lt;100000000,VALUE($C980),1000000000),IFERROR(IF(VALUE(MID($C980,2,20))&lt;100000000,VALUE(MID($C980,2,20)),1000000000),1000000000))+ROW()/100000,"")</f>
        <v/>
      </c>
    </row>
    <row r="981">
      <c r="E981" s="14" t="n"/>
      <c r="M981" s="8">
        <f>IF($C981="","",L981*T981/100)</f>
        <v/>
      </c>
      <c r="S981" s="8" t="n"/>
      <c r="T981" s="8" t="n"/>
      <c r="W981">
        <f>IF($C981="","",IF($AL981=1,0,IF($AK981=1,Settings!$C$6,Settings!$C$7))*100)</f>
        <v/>
      </c>
      <c r="X981" s="8">
        <f>IF($C981="","",T981*W981/100)</f>
        <v/>
      </c>
      <c r="Y981" s="8">
        <f>IF($C981="","",T981-X981)</f>
        <v/>
      </c>
      <c r="Z981" s="8">
        <f>IF($C981="","",Y981-M981)</f>
        <v/>
      </c>
      <c r="AD981" s="8" t="n"/>
      <c r="AG981" s="14" t="n"/>
      <c r="AI981">
        <f>IF($C981="","",IF(COUNTIF($C$2:$C981,$C981)=1,1,0))</f>
        <v/>
      </c>
      <c r="AJ981">
        <f>IF($AI981=1,SUMPRODUCT(--($AM$2:$AM$7001&lt;$AM981))+1,"")</f>
        <v/>
      </c>
      <c r="AK981">
        <f>IF($C981="","",IF(OR($P981=TRUE(),$P981="TRUE"),1,0))</f>
        <v/>
      </c>
      <c r="AL981">
        <f>IF($C981="","",IF(AND($V981="Yes",SUMPRODUCT((LEN(Settings!$F$6:$F$13)&gt;0)*ISNUMBER(SEARCH(Settings!$F$6:$F$13,$O981)))=0),1,0))</f>
        <v/>
      </c>
      <c r="AM981">
        <f>IF($AI981=1,IFERROR(IF(VALUE($C981)&lt;100000000,VALUE($C981),1000000000),IFERROR(IF(VALUE(MID($C981,2,20))&lt;100000000,VALUE(MID($C981,2,20)),1000000000),1000000000))+ROW()/100000,"")</f>
        <v/>
      </c>
    </row>
    <row r="982">
      <c r="E982" s="14" t="n"/>
      <c r="M982" s="8">
        <f>IF($C982="","",L982*T982/100)</f>
        <v/>
      </c>
      <c r="S982" s="8" t="n"/>
      <c r="T982" s="8" t="n"/>
      <c r="W982">
        <f>IF($C982="","",IF($AL982=1,0,IF($AK982=1,Settings!$C$6,Settings!$C$7))*100)</f>
        <v/>
      </c>
      <c r="X982" s="8">
        <f>IF($C982="","",T982*W982/100)</f>
        <v/>
      </c>
      <c r="Y982" s="8">
        <f>IF($C982="","",T982-X982)</f>
        <v/>
      </c>
      <c r="Z982" s="8">
        <f>IF($C982="","",Y982-M982)</f>
        <v/>
      </c>
      <c r="AD982" s="8" t="n"/>
      <c r="AG982" s="14" t="n"/>
      <c r="AI982">
        <f>IF($C982="","",IF(COUNTIF($C$2:$C982,$C982)=1,1,0))</f>
        <v/>
      </c>
      <c r="AJ982">
        <f>IF($AI982=1,SUMPRODUCT(--($AM$2:$AM$7001&lt;$AM982))+1,"")</f>
        <v/>
      </c>
      <c r="AK982">
        <f>IF($C982="","",IF(OR($P982=TRUE(),$P982="TRUE"),1,0))</f>
        <v/>
      </c>
      <c r="AL982">
        <f>IF($C982="","",IF(AND($V982="Yes",SUMPRODUCT((LEN(Settings!$F$6:$F$13)&gt;0)*ISNUMBER(SEARCH(Settings!$F$6:$F$13,$O982)))=0),1,0))</f>
        <v/>
      </c>
      <c r="AM982">
        <f>IF($AI982=1,IFERROR(IF(VALUE($C982)&lt;100000000,VALUE($C982),1000000000),IFERROR(IF(VALUE(MID($C982,2,20))&lt;100000000,VALUE(MID($C982,2,20)),1000000000),1000000000))+ROW()/100000,"")</f>
        <v/>
      </c>
    </row>
    <row r="983">
      <c r="E983" s="14" t="n"/>
      <c r="M983" s="8">
        <f>IF($C983="","",L983*T983/100)</f>
        <v/>
      </c>
      <c r="S983" s="8" t="n"/>
      <c r="T983" s="8" t="n"/>
      <c r="W983">
        <f>IF($C983="","",IF($AL983=1,0,IF($AK983=1,Settings!$C$6,Settings!$C$7))*100)</f>
        <v/>
      </c>
      <c r="X983" s="8">
        <f>IF($C983="","",T983*W983/100)</f>
        <v/>
      </c>
      <c r="Y983" s="8">
        <f>IF($C983="","",T983-X983)</f>
        <v/>
      </c>
      <c r="Z983" s="8">
        <f>IF($C983="","",Y983-M983)</f>
        <v/>
      </c>
      <c r="AD983" s="8" t="n"/>
      <c r="AG983" s="14" t="n"/>
      <c r="AI983">
        <f>IF($C983="","",IF(COUNTIF($C$2:$C983,$C983)=1,1,0))</f>
        <v/>
      </c>
      <c r="AJ983">
        <f>IF($AI983=1,SUMPRODUCT(--($AM$2:$AM$7001&lt;$AM983))+1,"")</f>
        <v/>
      </c>
      <c r="AK983">
        <f>IF($C983="","",IF(OR($P983=TRUE(),$P983="TRUE"),1,0))</f>
        <v/>
      </c>
      <c r="AL983">
        <f>IF($C983="","",IF(AND($V983="Yes",SUMPRODUCT((LEN(Settings!$F$6:$F$13)&gt;0)*ISNUMBER(SEARCH(Settings!$F$6:$F$13,$O983)))=0),1,0))</f>
        <v/>
      </c>
      <c r="AM983">
        <f>IF($AI983=1,IFERROR(IF(VALUE($C983)&lt;100000000,VALUE($C983),1000000000),IFERROR(IF(VALUE(MID($C983,2,20))&lt;100000000,VALUE(MID($C983,2,20)),1000000000),1000000000))+ROW()/100000,"")</f>
        <v/>
      </c>
    </row>
    <row r="984">
      <c r="E984" s="14" t="n"/>
      <c r="M984" s="8">
        <f>IF($C984="","",L984*T984/100)</f>
        <v/>
      </c>
      <c r="S984" s="8" t="n"/>
      <c r="T984" s="8" t="n"/>
      <c r="W984">
        <f>IF($C984="","",IF($AL984=1,0,IF($AK984=1,Settings!$C$6,Settings!$C$7))*100)</f>
        <v/>
      </c>
      <c r="X984" s="8">
        <f>IF($C984="","",T984*W984/100)</f>
        <v/>
      </c>
      <c r="Y984" s="8">
        <f>IF($C984="","",T984-X984)</f>
        <v/>
      </c>
      <c r="Z984" s="8">
        <f>IF($C984="","",Y984-M984)</f>
        <v/>
      </c>
      <c r="AD984" s="8" t="n"/>
      <c r="AG984" s="14" t="n"/>
      <c r="AI984">
        <f>IF($C984="","",IF(COUNTIF($C$2:$C984,$C984)=1,1,0))</f>
        <v/>
      </c>
      <c r="AJ984">
        <f>IF($AI984=1,SUMPRODUCT(--($AM$2:$AM$7001&lt;$AM984))+1,"")</f>
        <v/>
      </c>
      <c r="AK984">
        <f>IF($C984="","",IF(OR($P984=TRUE(),$P984="TRUE"),1,0))</f>
        <v/>
      </c>
      <c r="AL984">
        <f>IF($C984="","",IF(AND($V984="Yes",SUMPRODUCT((LEN(Settings!$F$6:$F$13)&gt;0)*ISNUMBER(SEARCH(Settings!$F$6:$F$13,$O984)))=0),1,0))</f>
        <v/>
      </c>
      <c r="AM984">
        <f>IF($AI984=1,IFERROR(IF(VALUE($C984)&lt;100000000,VALUE($C984),1000000000),IFERROR(IF(VALUE(MID($C984,2,20))&lt;100000000,VALUE(MID($C984,2,20)),1000000000),1000000000))+ROW()/100000,"")</f>
        <v/>
      </c>
    </row>
    <row r="985">
      <c r="E985" s="14" t="n"/>
      <c r="M985" s="8">
        <f>IF($C985="","",L985*T985/100)</f>
        <v/>
      </c>
      <c r="S985" s="8" t="n"/>
      <c r="T985" s="8" t="n"/>
      <c r="W985">
        <f>IF($C985="","",IF($AL985=1,0,IF($AK985=1,Settings!$C$6,Settings!$C$7))*100)</f>
        <v/>
      </c>
      <c r="X985" s="8">
        <f>IF($C985="","",T985*W985/100)</f>
        <v/>
      </c>
      <c r="Y985" s="8">
        <f>IF($C985="","",T985-X985)</f>
        <v/>
      </c>
      <c r="Z985" s="8">
        <f>IF($C985="","",Y985-M985)</f>
        <v/>
      </c>
      <c r="AD985" s="8" t="n"/>
      <c r="AG985" s="14" t="n"/>
      <c r="AI985">
        <f>IF($C985="","",IF(COUNTIF($C$2:$C985,$C985)=1,1,0))</f>
        <v/>
      </c>
      <c r="AJ985">
        <f>IF($AI985=1,SUMPRODUCT(--($AM$2:$AM$7001&lt;$AM985))+1,"")</f>
        <v/>
      </c>
      <c r="AK985">
        <f>IF($C985="","",IF(OR($P985=TRUE(),$P985="TRUE"),1,0))</f>
        <v/>
      </c>
      <c r="AL985">
        <f>IF($C985="","",IF(AND($V985="Yes",SUMPRODUCT((LEN(Settings!$F$6:$F$13)&gt;0)*ISNUMBER(SEARCH(Settings!$F$6:$F$13,$O985)))=0),1,0))</f>
        <v/>
      </c>
      <c r="AM985">
        <f>IF($AI985=1,IFERROR(IF(VALUE($C985)&lt;100000000,VALUE($C985),1000000000),IFERROR(IF(VALUE(MID($C985,2,20))&lt;100000000,VALUE(MID($C985,2,20)),1000000000),1000000000))+ROW()/100000,"")</f>
        <v/>
      </c>
    </row>
    <row r="986">
      <c r="E986" s="14" t="n"/>
      <c r="M986" s="8">
        <f>IF($C986="","",L986*T986/100)</f>
        <v/>
      </c>
      <c r="S986" s="8" t="n"/>
      <c r="T986" s="8" t="n"/>
      <c r="W986">
        <f>IF($C986="","",IF($AL986=1,0,IF($AK986=1,Settings!$C$6,Settings!$C$7))*100)</f>
        <v/>
      </c>
      <c r="X986" s="8">
        <f>IF($C986="","",T986*W986/100)</f>
        <v/>
      </c>
      <c r="Y986" s="8">
        <f>IF($C986="","",T986-X986)</f>
        <v/>
      </c>
      <c r="Z986" s="8">
        <f>IF($C986="","",Y986-M986)</f>
        <v/>
      </c>
      <c r="AD986" s="8" t="n"/>
      <c r="AG986" s="14" t="n"/>
      <c r="AI986">
        <f>IF($C986="","",IF(COUNTIF($C$2:$C986,$C986)=1,1,0))</f>
        <v/>
      </c>
      <c r="AJ986">
        <f>IF($AI986=1,SUMPRODUCT(--($AM$2:$AM$7001&lt;$AM986))+1,"")</f>
        <v/>
      </c>
      <c r="AK986">
        <f>IF($C986="","",IF(OR($P986=TRUE(),$P986="TRUE"),1,0))</f>
        <v/>
      </c>
      <c r="AL986">
        <f>IF($C986="","",IF(AND($V986="Yes",SUMPRODUCT((LEN(Settings!$F$6:$F$13)&gt;0)*ISNUMBER(SEARCH(Settings!$F$6:$F$13,$O986)))=0),1,0))</f>
        <v/>
      </c>
      <c r="AM986">
        <f>IF($AI986=1,IFERROR(IF(VALUE($C986)&lt;100000000,VALUE($C986),1000000000),IFERROR(IF(VALUE(MID($C986,2,20))&lt;100000000,VALUE(MID($C986,2,20)),1000000000),1000000000))+ROW()/100000,"")</f>
        <v/>
      </c>
    </row>
    <row r="987">
      <c r="E987" s="14" t="n"/>
      <c r="M987" s="8">
        <f>IF($C987="","",L987*T987/100)</f>
        <v/>
      </c>
      <c r="S987" s="8" t="n"/>
      <c r="T987" s="8" t="n"/>
      <c r="W987">
        <f>IF($C987="","",IF($AL987=1,0,IF($AK987=1,Settings!$C$6,Settings!$C$7))*100)</f>
        <v/>
      </c>
      <c r="X987" s="8">
        <f>IF($C987="","",T987*W987/100)</f>
        <v/>
      </c>
      <c r="Y987" s="8">
        <f>IF($C987="","",T987-X987)</f>
        <v/>
      </c>
      <c r="Z987" s="8">
        <f>IF($C987="","",Y987-M987)</f>
        <v/>
      </c>
      <c r="AD987" s="8" t="n"/>
      <c r="AG987" s="14" t="n"/>
      <c r="AI987">
        <f>IF($C987="","",IF(COUNTIF($C$2:$C987,$C987)=1,1,0))</f>
        <v/>
      </c>
      <c r="AJ987">
        <f>IF($AI987=1,SUMPRODUCT(--($AM$2:$AM$7001&lt;$AM987))+1,"")</f>
        <v/>
      </c>
      <c r="AK987">
        <f>IF($C987="","",IF(OR($P987=TRUE(),$P987="TRUE"),1,0))</f>
        <v/>
      </c>
      <c r="AL987">
        <f>IF($C987="","",IF(AND($V987="Yes",SUMPRODUCT((LEN(Settings!$F$6:$F$13)&gt;0)*ISNUMBER(SEARCH(Settings!$F$6:$F$13,$O987)))=0),1,0))</f>
        <v/>
      </c>
      <c r="AM987">
        <f>IF($AI987=1,IFERROR(IF(VALUE($C987)&lt;100000000,VALUE($C987),1000000000),IFERROR(IF(VALUE(MID($C987,2,20))&lt;100000000,VALUE(MID($C987,2,20)),1000000000),1000000000))+ROW()/100000,"")</f>
        <v/>
      </c>
    </row>
    <row r="988">
      <c r="E988" s="14" t="n"/>
      <c r="M988" s="8">
        <f>IF($C988="","",L988*T988/100)</f>
        <v/>
      </c>
      <c r="S988" s="8" t="n"/>
      <c r="T988" s="8" t="n"/>
      <c r="W988">
        <f>IF($C988="","",IF($AL988=1,0,IF($AK988=1,Settings!$C$6,Settings!$C$7))*100)</f>
        <v/>
      </c>
      <c r="X988" s="8">
        <f>IF($C988="","",T988*W988/100)</f>
        <v/>
      </c>
      <c r="Y988" s="8">
        <f>IF($C988="","",T988-X988)</f>
        <v/>
      </c>
      <c r="Z988" s="8">
        <f>IF($C988="","",Y988-M988)</f>
        <v/>
      </c>
      <c r="AD988" s="8" t="n"/>
      <c r="AG988" s="14" t="n"/>
      <c r="AI988">
        <f>IF($C988="","",IF(COUNTIF($C$2:$C988,$C988)=1,1,0))</f>
        <v/>
      </c>
      <c r="AJ988">
        <f>IF($AI988=1,SUMPRODUCT(--($AM$2:$AM$7001&lt;$AM988))+1,"")</f>
        <v/>
      </c>
      <c r="AK988">
        <f>IF($C988="","",IF(OR($P988=TRUE(),$P988="TRUE"),1,0))</f>
        <v/>
      </c>
      <c r="AL988">
        <f>IF($C988="","",IF(AND($V988="Yes",SUMPRODUCT((LEN(Settings!$F$6:$F$13)&gt;0)*ISNUMBER(SEARCH(Settings!$F$6:$F$13,$O988)))=0),1,0))</f>
        <v/>
      </c>
      <c r="AM988">
        <f>IF($AI988=1,IFERROR(IF(VALUE($C988)&lt;100000000,VALUE($C988),1000000000),IFERROR(IF(VALUE(MID($C988,2,20))&lt;100000000,VALUE(MID($C988,2,20)),1000000000),1000000000))+ROW()/100000,"")</f>
        <v/>
      </c>
    </row>
    <row r="989">
      <c r="E989" s="14" t="n"/>
      <c r="M989" s="8">
        <f>IF($C989="","",L989*T989/100)</f>
        <v/>
      </c>
      <c r="S989" s="8" t="n"/>
      <c r="T989" s="8" t="n"/>
      <c r="W989">
        <f>IF($C989="","",IF($AL989=1,0,IF($AK989=1,Settings!$C$6,Settings!$C$7))*100)</f>
        <v/>
      </c>
      <c r="X989" s="8">
        <f>IF($C989="","",T989*W989/100)</f>
        <v/>
      </c>
      <c r="Y989" s="8">
        <f>IF($C989="","",T989-X989)</f>
        <v/>
      </c>
      <c r="Z989" s="8">
        <f>IF($C989="","",Y989-M989)</f>
        <v/>
      </c>
      <c r="AD989" s="8" t="n"/>
      <c r="AG989" s="14" t="n"/>
      <c r="AI989">
        <f>IF($C989="","",IF(COUNTIF($C$2:$C989,$C989)=1,1,0))</f>
        <v/>
      </c>
      <c r="AJ989">
        <f>IF($AI989=1,SUMPRODUCT(--($AM$2:$AM$7001&lt;$AM989))+1,"")</f>
        <v/>
      </c>
      <c r="AK989">
        <f>IF($C989="","",IF(OR($P989=TRUE(),$P989="TRUE"),1,0))</f>
        <v/>
      </c>
      <c r="AL989">
        <f>IF($C989="","",IF(AND($V989="Yes",SUMPRODUCT((LEN(Settings!$F$6:$F$13)&gt;0)*ISNUMBER(SEARCH(Settings!$F$6:$F$13,$O989)))=0),1,0))</f>
        <v/>
      </c>
      <c r="AM989">
        <f>IF($AI989=1,IFERROR(IF(VALUE($C989)&lt;100000000,VALUE($C989),1000000000),IFERROR(IF(VALUE(MID($C989,2,20))&lt;100000000,VALUE(MID($C989,2,20)),1000000000),1000000000))+ROW()/100000,"")</f>
        <v/>
      </c>
    </row>
    <row r="990">
      <c r="E990" s="14" t="n"/>
      <c r="M990" s="8">
        <f>IF($C990="","",L990*T990/100)</f>
        <v/>
      </c>
      <c r="S990" s="8" t="n"/>
      <c r="T990" s="8" t="n"/>
      <c r="W990">
        <f>IF($C990="","",IF($AL990=1,0,IF($AK990=1,Settings!$C$6,Settings!$C$7))*100)</f>
        <v/>
      </c>
      <c r="X990" s="8">
        <f>IF($C990="","",T990*W990/100)</f>
        <v/>
      </c>
      <c r="Y990" s="8">
        <f>IF($C990="","",T990-X990)</f>
        <v/>
      </c>
      <c r="Z990" s="8">
        <f>IF($C990="","",Y990-M990)</f>
        <v/>
      </c>
      <c r="AD990" s="8" t="n"/>
      <c r="AG990" s="14" t="n"/>
      <c r="AI990">
        <f>IF($C990="","",IF(COUNTIF($C$2:$C990,$C990)=1,1,0))</f>
        <v/>
      </c>
      <c r="AJ990">
        <f>IF($AI990=1,SUMPRODUCT(--($AM$2:$AM$7001&lt;$AM990))+1,"")</f>
        <v/>
      </c>
      <c r="AK990">
        <f>IF($C990="","",IF(OR($P990=TRUE(),$P990="TRUE"),1,0))</f>
        <v/>
      </c>
      <c r="AL990">
        <f>IF($C990="","",IF(AND($V990="Yes",SUMPRODUCT((LEN(Settings!$F$6:$F$13)&gt;0)*ISNUMBER(SEARCH(Settings!$F$6:$F$13,$O990)))=0),1,0))</f>
        <v/>
      </c>
      <c r="AM990">
        <f>IF($AI990=1,IFERROR(IF(VALUE($C990)&lt;100000000,VALUE($C990),1000000000),IFERROR(IF(VALUE(MID($C990,2,20))&lt;100000000,VALUE(MID($C990,2,20)),1000000000),1000000000))+ROW()/100000,"")</f>
        <v/>
      </c>
    </row>
    <row r="991">
      <c r="E991" s="14" t="n"/>
      <c r="M991" s="8">
        <f>IF($C991="","",L991*T991/100)</f>
        <v/>
      </c>
      <c r="S991" s="8" t="n"/>
      <c r="T991" s="8" t="n"/>
      <c r="W991">
        <f>IF($C991="","",IF($AL991=1,0,IF($AK991=1,Settings!$C$6,Settings!$C$7))*100)</f>
        <v/>
      </c>
      <c r="X991" s="8">
        <f>IF($C991="","",T991*W991/100)</f>
        <v/>
      </c>
      <c r="Y991" s="8">
        <f>IF($C991="","",T991-X991)</f>
        <v/>
      </c>
      <c r="Z991" s="8">
        <f>IF($C991="","",Y991-M991)</f>
        <v/>
      </c>
      <c r="AD991" s="8" t="n"/>
      <c r="AG991" s="14" t="n"/>
      <c r="AI991">
        <f>IF($C991="","",IF(COUNTIF($C$2:$C991,$C991)=1,1,0))</f>
        <v/>
      </c>
      <c r="AJ991">
        <f>IF($AI991=1,SUMPRODUCT(--($AM$2:$AM$7001&lt;$AM991))+1,"")</f>
        <v/>
      </c>
      <c r="AK991">
        <f>IF($C991="","",IF(OR($P991=TRUE(),$P991="TRUE"),1,0))</f>
        <v/>
      </c>
      <c r="AL991">
        <f>IF($C991="","",IF(AND($V991="Yes",SUMPRODUCT((LEN(Settings!$F$6:$F$13)&gt;0)*ISNUMBER(SEARCH(Settings!$F$6:$F$13,$O991)))=0),1,0))</f>
        <v/>
      </c>
      <c r="AM991">
        <f>IF($AI991=1,IFERROR(IF(VALUE($C991)&lt;100000000,VALUE($C991),1000000000),IFERROR(IF(VALUE(MID($C991,2,20))&lt;100000000,VALUE(MID($C991,2,20)),1000000000),1000000000))+ROW()/100000,"")</f>
        <v/>
      </c>
    </row>
    <row r="992">
      <c r="E992" s="14" t="n"/>
      <c r="M992" s="8">
        <f>IF($C992="","",L992*T992/100)</f>
        <v/>
      </c>
      <c r="S992" s="8" t="n"/>
      <c r="T992" s="8" t="n"/>
      <c r="W992">
        <f>IF($C992="","",IF($AL992=1,0,IF($AK992=1,Settings!$C$6,Settings!$C$7))*100)</f>
        <v/>
      </c>
      <c r="X992" s="8">
        <f>IF($C992="","",T992*W992/100)</f>
        <v/>
      </c>
      <c r="Y992" s="8">
        <f>IF($C992="","",T992-X992)</f>
        <v/>
      </c>
      <c r="Z992" s="8">
        <f>IF($C992="","",Y992-M992)</f>
        <v/>
      </c>
      <c r="AD992" s="8" t="n"/>
      <c r="AG992" s="14" t="n"/>
      <c r="AI992">
        <f>IF($C992="","",IF(COUNTIF($C$2:$C992,$C992)=1,1,0))</f>
        <v/>
      </c>
      <c r="AJ992">
        <f>IF($AI992=1,SUMPRODUCT(--($AM$2:$AM$7001&lt;$AM992))+1,"")</f>
        <v/>
      </c>
      <c r="AK992">
        <f>IF($C992="","",IF(OR($P992=TRUE(),$P992="TRUE"),1,0))</f>
        <v/>
      </c>
      <c r="AL992">
        <f>IF($C992="","",IF(AND($V992="Yes",SUMPRODUCT((LEN(Settings!$F$6:$F$13)&gt;0)*ISNUMBER(SEARCH(Settings!$F$6:$F$13,$O992)))=0),1,0))</f>
        <v/>
      </c>
      <c r="AM992">
        <f>IF($AI992=1,IFERROR(IF(VALUE($C992)&lt;100000000,VALUE($C992),1000000000),IFERROR(IF(VALUE(MID($C992,2,20))&lt;100000000,VALUE(MID($C992,2,20)),1000000000),1000000000))+ROW()/100000,"")</f>
        <v/>
      </c>
    </row>
    <row r="993">
      <c r="E993" s="14" t="n"/>
      <c r="M993" s="8">
        <f>IF($C993="","",L993*T993/100)</f>
        <v/>
      </c>
      <c r="S993" s="8" t="n"/>
      <c r="T993" s="8" t="n"/>
      <c r="W993">
        <f>IF($C993="","",IF($AL993=1,0,IF($AK993=1,Settings!$C$6,Settings!$C$7))*100)</f>
        <v/>
      </c>
      <c r="X993" s="8">
        <f>IF($C993="","",T993*W993/100)</f>
        <v/>
      </c>
      <c r="Y993" s="8">
        <f>IF($C993="","",T993-X993)</f>
        <v/>
      </c>
      <c r="Z993" s="8">
        <f>IF($C993="","",Y993-M993)</f>
        <v/>
      </c>
      <c r="AD993" s="8" t="n"/>
      <c r="AG993" s="14" t="n"/>
      <c r="AI993">
        <f>IF($C993="","",IF(COUNTIF($C$2:$C993,$C993)=1,1,0))</f>
        <v/>
      </c>
      <c r="AJ993">
        <f>IF($AI993=1,SUMPRODUCT(--($AM$2:$AM$7001&lt;$AM993))+1,"")</f>
        <v/>
      </c>
      <c r="AK993">
        <f>IF($C993="","",IF(OR($P993=TRUE(),$P993="TRUE"),1,0))</f>
        <v/>
      </c>
      <c r="AL993">
        <f>IF($C993="","",IF(AND($V993="Yes",SUMPRODUCT((LEN(Settings!$F$6:$F$13)&gt;0)*ISNUMBER(SEARCH(Settings!$F$6:$F$13,$O993)))=0),1,0))</f>
        <v/>
      </c>
      <c r="AM993">
        <f>IF($AI993=1,IFERROR(IF(VALUE($C993)&lt;100000000,VALUE($C993),1000000000),IFERROR(IF(VALUE(MID($C993,2,20))&lt;100000000,VALUE(MID($C993,2,20)),1000000000),1000000000))+ROW()/100000,"")</f>
        <v/>
      </c>
    </row>
    <row r="994">
      <c r="E994" s="14" t="n"/>
      <c r="M994" s="8">
        <f>IF($C994="","",L994*T994/100)</f>
        <v/>
      </c>
      <c r="S994" s="8" t="n"/>
      <c r="T994" s="8" t="n"/>
      <c r="W994">
        <f>IF($C994="","",IF($AL994=1,0,IF($AK994=1,Settings!$C$6,Settings!$C$7))*100)</f>
        <v/>
      </c>
      <c r="X994" s="8">
        <f>IF($C994="","",T994*W994/100)</f>
        <v/>
      </c>
      <c r="Y994" s="8">
        <f>IF($C994="","",T994-X994)</f>
        <v/>
      </c>
      <c r="Z994" s="8">
        <f>IF($C994="","",Y994-M994)</f>
        <v/>
      </c>
      <c r="AD994" s="8" t="n"/>
      <c r="AG994" s="14" t="n"/>
      <c r="AI994">
        <f>IF($C994="","",IF(COUNTIF($C$2:$C994,$C994)=1,1,0))</f>
        <v/>
      </c>
      <c r="AJ994">
        <f>IF($AI994=1,SUMPRODUCT(--($AM$2:$AM$7001&lt;$AM994))+1,"")</f>
        <v/>
      </c>
      <c r="AK994">
        <f>IF($C994="","",IF(OR($P994=TRUE(),$P994="TRUE"),1,0))</f>
        <v/>
      </c>
      <c r="AL994">
        <f>IF($C994="","",IF(AND($V994="Yes",SUMPRODUCT((LEN(Settings!$F$6:$F$13)&gt;0)*ISNUMBER(SEARCH(Settings!$F$6:$F$13,$O994)))=0),1,0))</f>
        <v/>
      </c>
      <c r="AM994">
        <f>IF($AI994=1,IFERROR(IF(VALUE($C994)&lt;100000000,VALUE($C994),1000000000),IFERROR(IF(VALUE(MID($C994,2,20))&lt;100000000,VALUE(MID($C994,2,20)),1000000000),1000000000))+ROW()/100000,"")</f>
        <v/>
      </c>
    </row>
    <row r="995">
      <c r="E995" s="14" t="n"/>
      <c r="M995" s="8">
        <f>IF($C995="","",L995*T995/100)</f>
        <v/>
      </c>
      <c r="S995" s="8" t="n"/>
      <c r="T995" s="8" t="n"/>
      <c r="W995">
        <f>IF($C995="","",IF($AL995=1,0,IF($AK995=1,Settings!$C$6,Settings!$C$7))*100)</f>
        <v/>
      </c>
      <c r="X995" s="8">
        <f>IF($C995="","",T995*W995/100)</f>
        <v/>
      </c>
      <c r="Y995" s="8">
        <f>IF($C995="","",T995-X995)</f>
        <v/>
      </c>
      <c r="Z995" s="8">
        <f>IF($C995="","",Y995-M995)</f>
        <v/>
      </c>
      <c r="AD995" s="8" t="n"/>
      <c r="AG995" s="14" t="n"/>
      <c r="AI995">
        <f>IF($C995="","",IF(COUNTIF($C$2:$C995,$C995)=1,1,0))</f>
        <v/>
      </c>
      <c r="AJ995">
        <f>IF($AI995=1,SUMPRODUCT(--($AM$2:$AM$7001&lt;$AM995))+1,"")</f>
        <v/>
      </c>
      <c r="AK995">
        <f>IF($C995="","",IF(OR($P995=TRUE(),$P995="TRUE"),1,0))</f>
        <v/>
      </c>
      <c r="AL995">
        <f>IF($C995="","",IF(AND($V995="Yes",SUMPRODUCT((LEN(Settings!$F$6:$F$13)&gt;0)*ISNUMBER(SEARCH(Settings!$F$6:$F$13,$O995)))=0),1,0))</f>
        <v/>
      </c>
      <c r="AM995">
        <f>IF($AI995=1,IFERROR(IF(VALUE($C995)&lt;100000000,VALUE($C995),1000000000),IFERROR(IF(VALUE(MID($C995,2,20))&lt;100000000,VALUE(MID($C995,2,20)),1000000000),1000000000))+ROW()/100000,"")</f>
        <v/>
      </c>
    </row>
    <row r="996">
      <c r="E996" s="14" t="n"/>
      <c r="M996" s="8">
        <f>IF($C996="","",L996*T996/100)</f>
        <v/>
      </c>
      <c r="S996" s="8" t="n"/>
      <c r="T996" s="8" t="n"/>
      <c r="W996">
        <f>IF($C996="","",IF($AL996=1,0,IF($AK996=1,Settings!$C$6,Settings!$C$7))*100)</f>
        <v/>
      </c>
      <c r="X996" s="8">
        <f>IF($C996="","",T996*W996/100)</f>
        <v/>
      </c>
      <c r="Y996" s="8">
        <f>IF($C996="","",T996-X996)</f>
        <v/>
      </c>
      <c r="Z996" s="8">
        <f>IF($C996="","",Y996-M996)</f>
        <v/>
      </c>
      <c r="AD996" s="8" t="n"/>
      <c r="AG996" s="14" t="n"/>
      <c r="AI996">
        <f>IF($C996="","",IF(COUNTIF($C$2:$C996,$C996)=1,1,0))</f>
        <v/>
      </c>
      <c r="AJ996">
        <f>IF($AI996=1,SUMPRODUCT(--($AM$2:$AM$7001&lt;$AM996))+1,"")</f>
        <v/>
      </c>
      <c r="AK996">
        <f>IF($C996="","",IF(OR($P996=TRUE(),$P996="TRUE"),1,0))</f>
        <v/>
      </c>
      <c r="AL996">
        <f>IF($C996="","",IF(AND($V996="Yes",SUMPRODUCT((LEN(Settings!$F$6:$F$13)&gt;0)*ISNUMBER(SEARCH(Settings!$F$6:$F$13,$O996)))=0),1,0))</f>
        <v/>
      </c>
      <c r="AM996">
        <f>IF($AI996=1,IFERROR(IF(VALUE($C996)&lt;100000000,VALUE($C996),1000000000),IFERROR(IF(VALUE(MID($C996,2,20))&lt;100000000,VALUE(MID($C996,2,20)),1000000000),1000000000))+ROW()/100000,"")</f>
        <v/>
      </c>
    </row>
    <row r="997">
      <c r="E997" s="14" t="n"/>
      <c r="M997" s="8">
        <f>IF($C997="","",L997*T997/100)</f>
        <v/>
      </c>
      <c r="S997" s="8" t="n"/>
      <c r="T997" s="8" t="n"/>
      <c r="W997">
        <f>IF($C997="","",IF($AL997=1,0,IF($AK997=1,Settings!$C$6,Settings!$C$7))*100)</f>
        <v/>
      </c>
      <c r="X997" s="8">
        <f>IF($C997="","",T997*W997/100)</f>
        <v/>
      </c>
      <c r="Y997" s="8">
        <f>IF($C997="","",T997-X997)</f>
        <v/>
      </c>
      <c r="Z997" s="8">
        <f>IF($C997="","",Y997-M997)</f>
        <v/>
      </c>
      <c r="AD997" s="8" t="n"/>
      <c r="AG997" s="14" t="n"/>
      <c r="AI997">
        <f>IF($C997="","",IF(COUNTIF($C$2:$C997,$C997)=1,1,0))</f>
        <v/>
      </c>
      <c r="AJ997">
        <f>IF($AI997=1,SUMPRODUCT(--($AM$2:$AM$7001&lt;$AM997))+1,"")</f>
        <v/>
      </c>
      <c r="AK997">
        <f>IF($C997="","",IF(OR($P997=TRUE(),$P997="TRUE"),1,0))</f>
        <v/>
      </c>
      <c r="AL997">
        <f>IF($C997="","",IF(AND($V997="Yes",SUMPRODUCT((LEN(Settings!$F$6:$F$13)&gt;0)*ISNUMBER(SEARCH(Settings!$F$6:$F$13,$O997)))=0),1,0))</f>
        <v/>
      </c>
      <c r="AM997">
        <f>IF($AI997=1,IFERROR(IF(VALUE($C997)&lt;100000000,VALUE($C997),1000000000),IFERROR(IF(VALUE(MID($C997,2,20))&lt;100000000,VALUE(MID($C997,2,20)),1000000000),1000000000))+ROW()/100000,"")</f>
        <v/>
      </c>
    </row>
    <row r="998">
      <c r="E998" s="14" t="n"/>
      <c r="M998" s="8">
        <f>IF($C998="","",L998*T998/100)</f>
        <v/>
      </c>
      <c r="S998" s="8" t="n"/>
      <c r="T998" s="8" t="n"/>
      <c r="W998">
        <f>IF($C998="","",IF($AL998=1,0,IF($AK998=1,Settings!$C$6,Settings!$C$7))*100)</f>
        <v/>
      </c>
      <c r="X998" s="8">
        <f>IF($C998="","",T998*W998/100)</f>
        <v/>
      </c>
      <c r="Y998" s="8">
        <f>IF($C998="","",T998-X998)</f>
        <v/>
      </c>
      <c r="Z998" s="8">
        <f>IF($C998="","",Y998-M998)</f>
        <v/>
      </c>
      <c r="AD998" s="8" t="n"/>
      <c r="AG998" s="14" t="n"/>
      <c r="AI998">
        <f>IF($C998="","",IF(COUNTIF($C$2:$C998,$C998)=1,1,0))</f>
        <v/>
      </c>
      <c r="AJ998">
        <f>IF($AI998=1,SUMPRODUCT(--($AM$2:$AM$7001&lt;$AM998))+1,"")</f>
        <v/>
      </c>
      <c r="AK998">
        <f>IF($C998="","",IF(OR($P998=TRUE(),$P998="TRUE"),1,0))</f>
        <v/>
      </c>
      <c r="AL998">
        <f>IF($C998="","",IF(AND($V998="Yes",SUMPRODUCT((LEN(Settings!$F$6:$F$13)&gt;0)*ISNUMBER(SEARCH(Settings!$F$6:$F$13,$O998)))=0),1,0))</f>
        <v/>
      </c>
      <c r="AM998">
        <f>IF($AI998=1,IFERROR(IF(VALUE($C998)&lt;100000000,VALUE($C998),1000000000),IFERROR(IF(VALUE(MID($C998,2,20))&lt;100000000,VALUE(MID($C998,2,20)),1000000000),1000000000))+ROW()/100000,"")</f>
        <v/>
      </c>
    </row>
    <row r="999">
      <c r="E999" s="14" t="n"/>
      <c r="M999" s="8">
        <f>IF($C999="","",L999*T999/100)</f>
        <v/>
      </c>
      <c r="S999" s="8" t="n"/>
      <c r="T999" s="8" t="n"/>
      <c r="W999">
        <f>IF($C999="","",IF($AL999=1,0,IF($AK999=1,Settings!$C$6,Settings!$C$7))*100)</f>
        <v/>
      </c>
      <c r="X999" s="8">
        <f>IF($C999="","",T999*W999/100)</f>
        <v/>
      </c>
      <c r="Y999" s="8">
        <f>IF($C999="","",T999-X999)</f>
        <v/>
      </c>
      <c r="Z999" s="8">
        <f>IF($C999="","",Y999-M999)</f>
        <v/>
      </c>
      <c r="AD999" s="8" t="n"/>
      <c r="AG999" s="14" t="n"/>
      <c r="AI999">
        <f>IF($C999="","",IF(COUNTIF($C$2:$C999,$C999)=1,1,0))</f>
        <v/>
      </c>
      <c r="AJ999">
        <f>IF($AI999=1,SUMPRODUCT(--($AM$2:$AM$7001&lt;$AM999))+1,"")</f>
        <v/>
      </c>
      <c r="AK999">
        <f>IF($C999="","",IF(OR($P999=TRUE(),$P999="TRUE"),1,0))</f>
        <v/>
      </c>
      <c r="AL999">
        <f>IF($C999="","",IF(AND($V999="Yes",SUMPRODUCT((LEN(Settings!$F$6:$F$13)&gt;0)*ISNUMBER(SEARCH(Settings!$F$6:$F$13,$O999)))=0),1,0))</f>
        <v/>
      </c>
      <c r="AM999">
        <f>IF($AI999=1,IFERROR(IF(VALUE($C999)&lt;100000000,VALUE($C999),1000000000),IFERROR(IF(VALUE(MID($C999,2,20))&lt;100000000,VALUE(MID($C999,2,20)),1000000000),1000000000))+ROW()/100000,"")</f>
        <v/>
      </c>
    </row>
    <row r="1000">
      <c r="E1000" s="14" t="n"/>
      <c r="M1000" s="8">
        <f>IF($C1000="","",L1000*T1000/100)</f>
        <v/>
      </c>
      <c r="S1000" s="8" t="n"/>
      <c r="T1000" s="8" t="n"/>
      <c r="W1000">
        <f>IF($C1000="","",IF($AL1000=1,0,IF($AK1000=1,Settings!$C$6,Settings!$C$7))*100)</f>
        <v/>
      </c>
      <c r="X1000" s="8">
        <f>IF($C1000="","",T1000*W1000/100)</f>
        <v/>
      </c>
      <c r="Y1000" s="8">
        <f>IF($C1000="","",T1000-X1000)</f>
        <v/>
      </c>
      <c r="Z1000" s="8">
        <f>IF($C1000="","",Y1000-M1000)</f>
        <v/>
      </c>
      <c r="AD1000" s="8" t="n"/>
      <c r="AG1000" s="14" t="n"/>
      <c r="AI1000">
        <f>IF($C1000="","",IF(COUNTIF($C$2:$C1000,$C1000)=1,1,0))</f>
        <v/>
      </c>
      <c r="AJ1000">
        <f>IF($AI1000=1,SUMPRODUCT(--($AM$2:$AM$7001&lt;$AM1000))+1,"")</f>
        <v/>
      </c>
      <c r="AK1000">
        <f>IF($C1000="","",IF(OR($P1000=TRUE(),$P1000="TRUE"),1,0))</f>
        <v/>
      </c>
      <c r="AL1000">
        <f>IF($C1000="","",IF(AND($V1000="Yes",SUMPRODUCT((LEN(Settings!$F$6:$F$13)&gt;0)*ISNUMBER(SEARCH(Settings!$F$6:$F$13,$O1000)))=0),1,0))</f>
        <v/>
      </c>
      <c r="AM1000">
        <f>IF($AI1000=1,IFERROR(IF(VALUE($C1000)&lt;100000000,VALUE($C1000),1000000000),IFERROR(IF(VALUE(MID($C1000,2,20))&lt;100000000,VALUE(MID($C1000,2,20)),1000000000),1000000000))+ROW()/100000,"")</f>
        <v/>
      </c>
    </row>
    <row r="1001">
      <c r="E1001" s="14" t="n"/>
      <c r="M1001" s="8">
        <f>IF($C1001="","",L1001*T1001/100)</f>
        <v/>
      </c>
      <c r="S1001" s="8" t="n"/>
      <c r="T1001" s="8" t="n"/>
      <c r="W1001">
        <f>IF($C1001="","",IF($AL1001=1,0,IF($AK1001=1,Settings!$C$6,Settings!$C$7))*100)</f>
        <v/>
      </c>
      <c r="X1001" s="8">
        <f>IF($C1001="","",T1001*W1001/100)</f>
        <v/>
      </c>
      <c r="Y1001" s="8">
        <f>IF($C1001="","",T1001-X1001)</f>
        <v/>
      </c>
      <c r="Z1001" s="8">
        <f>IF($C1001="","",Y1001-M1001)</f>
        <v/>
      </c>
      <c r="AD1001" s="8" t="n"/>
      <c r="AG1001" s="14" t="n"/>
      <c r="AI1001">
        <f>IF($C1001="","",IF(COUNTIF($C$2:$C1001,$C1001)=1,1,0))</f>
        <v/>
      </c>
      <c r="AJ1001">
        <f>IF($AI1001=1,SUMPRODUCT(--($AM$2:$AM$7001&lt;$AM1001))+1,"")</f>
        <v/>
      </c>
      <c r="AK1001">
        <f>IF($C1001="","",IF(OR($P1001=TRUE(),$P1001="TRUE"),1,0))</f>
        <v/>
      </c>
      <c r="AL1001">
        <f>IF($C1001="","",IF(AND($V1001="Yes",SUMPRODUCT((LEN(Settings!$F$6:$F$13)&gt;0)*ISNUMBER(SEARCH(Settings!$F$6:$F$13,$O1001)))=0),1,0))</f>
        <v/>
      </c>
      <c r="AM1001">
        <f>IF($AI1001=1,IFERROR(IF(VALUE($C1001)&lt;100000000,VALUE($C1001),1000000000),IFERROR(IF(VALUE(MID($C1001,2,20))&lt;100000000,VALUE(MID($C1001,2,20)),1000000000),1000000000))+ROW()/100000,"")</f>
        <v/>
      </c>
    </row>
    <row r="1002">
      <c r="E1002" s="14" t="n"/>
      <c r="M1002" s="8">
        <f>IF($C1002="","",L1002*T1002/100)</f>
        <v/>
      </c>
      <c r="S1002" s="8" t="n"/>
      <c r="T1002" s="8" t="n"/>
      <c r="W1002">
        <f>IF($C1002="","",IF($AL1002=1,0,IF($AK1002=1,Settings!$C$6,Settings!$C$7))*100)</f>
        <v/>
      </c>
      <c r="X1002" s="8">
        <f>IF($C1002="","",T1002*W1002/100)</f>
        <v/>
      </c>
      <c r="Y1002" s="8">
        <f>IF($C1002="","",T1002-X1002)</f>
        <v/>
      </c>
      <c r="Z1002" s="8">
        <f>IF($C1002="","",Y1002-M1002)</f>
        <v/>
      </c>
      <c r="AD1002" s="8" t="n"/>
      <c r="AG1002" s="14" t="n"/>
      <c r="AI1002">
        <f>IF($C1002="","",IF(COUNTIF($C$2:$C1002,$C1002)=1,1,0))</f>
        <v/>
      </c>
      <c r="AJ1002">
        <f>IF($AI1002=1,SUMPRODUCT(--($AM$2:$AM$7001&lt;$AM1002))+1,"")</f>
        <v/>
      </c>
      <c r="AK1002">
        <f>IF($C1002="","",IF(OR($P1002=TRUE(),$P1002="TRUE"),1,0))</f>
        <v/>
      </c>
      <c r="AL1002">
        <f>IF($C1002="","",IF(AND($V1002="Yes",SUMPRODUCT((LEN(Settings!$F$6:$F$13)&gt;0)*ISNUMBER(SEARCH(Settings!$F$6:$F$13,$O1002)))=0),1,0))</f>
        <v/>
      </c>
      <c r="AM1002">
        <f>IF($AI1002=1,IFERROR(IF(VALUE($C1002)&lt;100000000,VALUE($C1002),1000000000),IFERROR(IF(VALUE(MID($C1002,2,20))&lt;100000000,VALUE(MID($C1002,2,20)),1000000000),1000000000))+ROW()/100000,"")</f>
        <v/>
      </c>
    </row>
    <row r="1003">
      <c r="E1003" s="14" t="n"/>
      <c r="M1003" s="8">
        <f>IF($C1003="","",L1003*T1003/100)</f>
        <v/>
      </c>
      <c r="S1003" s="8" t="n"/>
      <c r="T1003" s="8" t="n"/>
      <c r="W1003">
        <f>IF($C1003="","",IF($AL1003=1,0,IF($AK1003=1,Settings!$C$6,Settings!$C$7))*100)</f>
        <v/>
      </c>
      <c r="X1003" s="8">
        <f>IF($C1003="","",T1003*W1003/100)</f>
        <v/>
      </c>
      <c r="Y1003" s="8">
        <f>IF($C1003="","",T1003-X1003)</f>
        <v/>
      </c>
      <c r="Z1003" s="8">
        <f>IF($C1003="","",Y1003-M1003)</f>
        <v/>
      </c>
      <c r="AD1003" s="8" t="n"/>
      <c r="AG1003" s="14" t="n"/>
      <c r="AI1003">
        <f>IF($C1003="","",IF(COUNTIF($C$2:$C1003,$C1003)=1,1,0))</f>
        <v/>
      </c>
      <c r="AJ1003">
        <f>IF($AI1003=1,SUMPRODUCT(--($AM$2:$AM$7001&lt;$AM1003))+1,"")</f>
        <v/>
      </c>
      <c r="AK1003">
        <f>IF($C1003="","",IF(OR($P1003=TRUE(),$P1003="TRUE"),1,0))</f>
        <v/>
      </c>
      <c r="AL1003">
        <f>IF($C1003="","",IF(AND($V1003="Yes",SUMPRODUCT((LEN(Settings!$F$6:$F$13)&gt;0)*ISNUMBER(SEARCH(Settings!$F$6:$F$13,$O1003)))=0),1,0))</f>
        <v/>
      </c>
      <c r="AM1003">
        <f>IF($AI1003=1,IFERROR(IF(VALUE($C1003)&lt;100000000,VALUE($C1003),1000000000),IFERROR(IF(VALUE(MID($C1003,2,20))&lt;100000000,VALUE(MID($C1003,2,20)),1000000000),1000000000))+ROW()/100000,"")</f>
        <v/>
      </c>
    </row>
    <row r="1004">
      <c r="E1004" s="14" t="n"/>
      <c r="M1004" s="8">
        <f>IF($C1004="","",L1004*T1004/100)</f>
        <v/>
      </c>
      <c r="S1004" s="8" t="n"/>
      <c r="T1004" s="8" t="n"/>
      <c r="W1004">
        <f>IF($C1004="","",IF($AL1004=1,0,IF($AK1004=1,Settings!$C$6,Settings!$C$7))*100)</f>
        <v/>
      </c>
      <c r="X1004" s="8">
        <f>IF($C1004="","",T1004*W1004/100)</f>
        <v/>
      </c>
      <c r="Y1004" s="8">
        <f>IF($C1004="","",T1004-X1004)</f>
        <v/>
      </c>
      <c r="Z1004" s="8">
        <f>IF($C1004="","",Y1004-M1004)</f>
        <v/>
      </c>
      <c r="AD1004" s="8" t="n"/>
      <c r="AG1004" s="14" t="n"/>
      <c r="AI1004">
        <f>IF($C1004="","",IF(COUNTIF($C$2:$C1004,$C1004)=1,1,0))</f>
        <v/>
      </c>
      <c r="AJ1004">
        <f>IF($AI1004=1,SUMPRODUCT(--($AM$2:$AM$7001&lt;$AM1004))+1,"")</f>
        <v/>
      </c>
      <c r="AK1004">
        <f>IF($C1004="","",IF(OR($P1004=TRUE(),$P1004="TRUE"),1,0))</f>
        <v/>
      </c>
      <c r="AL1004">
        <f>IF($C1004="","",IF(AND($V1004="Yes",SUMPRODUCT((LEN(Settings!$F$6:$F$13)&gt;0)*ISNUMBER(SEARCH(Settings!$F$6:$F$13,$O1004)))=0),1,0))</f>
        <v/>
      </c>
      <c r="AM1004">
        <f>IF($AI1004=1,IFERROR(IF(VALUE($C1004)&lt;100000000,VALUE($C1004),1000000000),IFERROR(IF(VALUE(MID($C1004,2,20))&lt;100000000,VALUE(MID($C1004,2,20)),1000000000),1000000000))+ROW()/100000,"")</f>
        <v/>
      </c>
    </row>
    <row r="1005">
      <c r="E1005" s="14" t="n"/>
      <c r="M1005" s="8">
        <f>IF($C1005="","",L1005*T1005/100)</f>
        <v/>
      </c>
      <c r="S1005" s="8" t="n"/>
      <c r="T1005" s="8" t="n"/>
      <c r="W1005">
        <f>IF($C1005="","",IF($AL1005=1,0,IF($AK1005=1,Settings!$C$6,Settings!$C$7))*100)</f>
        <v/>
      </c>
      <c r="X1005" s="8">
        <f>IF($C1005="","",T1005*W1005/100)</f>
        <v/>
      </c>
      <c r="Y1005" s="8">
        <f>IF($C1005="","",T1005-X1005)</f>
        <v/>
      </c>
      <c r="Z1005" s="8">
        <f>IF($C1005="","",Y1005-M1005)</f>
        <v/>
      </c>
      <c r="AD1005" s="8" t="n"/>
      <c r="AG1005" s="14" t="n"/>
      <c r="AI1005">
        <f>IF($C1005="","",IF(COUNTIF($C$2:$C1005,$C1005)=1,1,0))</f>
        <v/>
      </c>
      <c r="AJ1005">
        <f>IF($AI1005=1,SUMPRODUCT(--($AM$2:$AM$7001&lt;$AM1005))+1,"")</f>
        <v/>
      </c>
      <c r="AK1005">
        <f>IF($C1005="","",IF(OR($P1005=TRUE(),$P1005="TRUE"),1,0))</f>
        <v/>
      </c>
      <c r="AL1005">
        <f>IF($C1005="","",IF(AND($V1005="Yes",SUMPRODUCT((LEN(Settings!$F$6:$F$13)&gt;0)*ISNUMBER(SEARCH(Settings!$F$6:$F$13,$O1005)))=0),1,0))</f>
        <v/>
      </c>
      <c r="AM1005">
        <f>IF($AI1005=1,IFERROR(IF(VALUE($C1005)&lt;100000000,VALUE($C1005),1000000000),IFERROR(IF(VALUE(MID($C1005,2,20))&lt;100000000,VALUE(MID($C1005,2,20)),1000000000),1000000000))+ROW()/100000,"")</f>
        <v/>
      </c>
    </row>
    <row r="1006">
      <c r="E1006" s="14" t="n"/>
      <c r="M1006" s="8">
        <f>IF($C1006="","",L1006*T1006/100)</f>
        <v/>
      </c>
      <c r="S1006" s="8" t="n"/>
      <c r="T1006" s="8" t="n"/>
      <c r="W1006">
        <f>IF($C1006="","",IF($AL1006=1,0,IF($AK1006=1,Settings!$C$6,Settings!$C$7))*100)</f>
        <v/>
      </c>
      <c r="X1006" s="8">
        <f>IF($C1006="","",T1006*W1006/100)</f>
        <v/>
      </c>
      <c r="Y1006" s="8">
        <f>IF($C1006="","",T1006-X1006)</f>
        <v/>
      </c>
      <c r="Z1006" s="8">
        <f>IF($C1006="","",Y1006-M1006)</f>
        <v/>
      </c>
      <c r="AD1006" s="8" t="n"/>
      <c r="AG1006" s="14" t="n"/>
      <c r="AI1006">
        <f>IF($C1006="","",IF(COUNTIF($C$2:$C1006,$C1006)=1,1,0))</f>
        <v/>
      </c>
      <c r="AJ1006">
        <f>IF($AI1006=1,SUMPRODUCT(--($AM$2:$AM$7001&lt;$AM1006))+1,"")</f>
        <v/>
      </c>
      <c r="AK1006">
        <f>IF($C1006="","",IF(OR($P1006=TRUE(),$P1006="TRUE"),1,0))</f>
        <v/>
      </c>
      <c r="AL1006">
        <f>IF($C1006="","",IF(AND($V1006="Yes",SUMPRODUCT((LEN(Settings!$F$6:$F$13)&gt;0)*ISNUMBER(SEARCH(Settings!$F$6:$F$13,$O1006)))=0),1,0))</f>
        <v/>
      </c>
      <c r="AM1006">
        <f>IF($AI1006=1,IFERROR(IF(VALUE($C1006)&lt;100000000,VALUE($C1006),1000000000),IFERROR(IF(VALUE(MID($C1006,2,20))&lt;100000000,VALUE(MID($C1006,2,20)),1000000000),1000000000))+ROW()/100000,"")</f>
        <v/>
      </c>
    </row>
    <row r="1007">
      <c r="E1007" s="14" t="n"/>
      <c r="M1007" s="8">
        <f>IF($C1007="","",L1007*T1007/100)</f>
        <v/>
      </c>
      <c r="S1007" s="8" t="n"/>
      <c r="T1007" s="8" t="n"/>
      <c r="W1007">
        <f>IF($C1007="","",IF($AL1007=1,0,IF($AK1007=1,Settings!$C$6,Settings!$C$7))*100)</f>
        <v/>
      </c>
      <c r="X1007" s="8">
        <f>IF($C1007="","",T1007*W1007/100)</f>
        <v/>
      </c>
      <c r="Y1007" s="8">
        <f>IF($C1007="","",T1007-X1007)</f>
        <v/>
      </c>
      <c r="Z1007" s="8">
        <f>IF($C1007="","",Y1007-M1007)</f>
        <v/>
      </c>
      <c r="AD1007" s="8" t="n"/>
      <c r="AG1007" s="14" t="n"/>
      <c r="AI1007">
        <f>IF($C1007="","",IF(COUNTIF($C$2:$C1007,$C1007)=1,1,0))</f>
        <v/>
      </c>
      <c r="AJ1007">
        <f>IF($AI1007=1,SUMPRODUCT(--($AM$2:$AM$7001&lt;$AM1007))+1,"")</f>
        <v/>
      </c>
      <c r="AK1007">
        <f>IF($C1007="","",IF(OR($P1007=TRUE(),$P1007="TRUE"),1,0))</f>
        <v/>
      </c>
      <c r="AL1007">
        <f>IF($C1007="","",IF(AND($V1007="Yes",SUMPRODUCT((LEN(Settings!$F$6:$F$13)&gt;0)*ISNUMBER(SEARCH(Settings!$F$6:$F$13,$O1007)))=0),1,0))</f>
        <v/>
      </c>
      <c r="AM1007">
        <f>IF($AI1007=1,IFERROR(IF(VALUE($C1007)&lt;100000000,VALUE($C1007),1000000000),IFERROR(IF(VALUE(MID($C1007,2,20))&lt;100000000,VALUE(MID($C1007,2,20)),1000000000),1000000000))+ROW()/100000,"")</f>
        <v/>
      </c>
    </row>
    <row r="1008">
      <c r="E1008" s="14" t="n"/>
      <c r="M1008" s="8">
        <f>IF($C1008="","",L1008*T1008/100)</f>
        <v/>
      </c>
      <c r="S1008" s="8" t="n"/>
      <c r="T1008" s="8" t="n"/>
      <c r="W1008">
        <f>IF($C1008="","",IF($AL1008=1,0,IF($AK1008=1,Settings!$C$6,Settings!$C$7))*100)</f>
        <v/>
      </c>
      <c r="X1008" s="8">
        <f>IF($C1008="","",T1008*W1008/100)</f>
        <v/>
      </c>
      <c r="Y1008" s="8">
        <f>IF($C1008="","",T1008-X1008)</f>
        <v/>
      </c>
      <c r="Z1008" s="8">
        <f>IF($C1008="","",Y1008-M1008)</f>
        <v/>
      </c>
      <c r="AD1008" s="8" t="n"/>
      <c r="AG1008" s="14" t="n"/>
      <c r="AI1008">
        <f>IF($C1008="","",IF(COUNTIF($C$2:$C1008,$C1008)=1,1,0))</f>
        <v/>
      </c>
      <c r="AJ1008">
        <f>IF($AI1008=1,SUMPRODUCT(--($AM$2:$AM$7001&lt;$AM1008))+1,"")</f>
        <v/>
      </c>
      <c r="AK1008">
        <f>IF($C1008="","",IF(OR($P1008=TRUE(),$P1008="TRUE"),1,0))</f>
        <v/>
      </c>
      <c r="AL1008">
        <f>IF($C1008="","",IF(AND($V1008="Yes",SUMPRODUCT((LEN(Settings!$F$6:$F$13)&gt;0)*ISNUMBER(SEARCH(Settings!$F$6:$F$13,$O1008)))=0),1,0))</f>
        <v/>
      </c>
      <c r="AM1008">
        <f>IF($AI1008=1,IFERROR(IF(VALUE($C1008)&lt;100000000,VALUE($C1008),1000000000),IFERROR(IF(VALUE(MID($C1008,2,20))&lt;100000000,VALUE(MID($C1008,2,20)),1000000000),1000000000))+ROW()/100000,"")</f>
        <v/>
      </c>
    </row>
    <row r="1009">
      <c r="E1009" s="14" t="n"/>
      <c r="M1009" s="8">
        <f>IF($C1009="","",L1009*T1009/100)</f>
        <v/>
      </c>
      <c r="S1009" s="8" t="n"/>
      <c r="T1009" s="8" t="n"/>
      <c r="W1009">
        <f>IF($C1009="","",IF($AL1009=1,0,IF($AK1009=1,Settings!$C$6,Settings!$C$7))*100)</f>
        <v/>
      </c>
      <c r="X1009" s="8">
        <f>IF($C1009="","",T1009*W1009/100)</f>
        <v/>
      </c>
      <c r="Y1009" s="8">
        <f>IF($C1009="","",T1009-X1009)</f>
        <v/>
      </c>
      <c r="Z1009" s="8">
        <f>IF($C1009="","",Y1009-M1009)</f>
        <v/>
      </c>
      <c r="AD1009" s="8" t="n"/>
      <c r="AG1009" s="14" t="n"/>
      <c r="AI1009">
        <f>IF($C1009="","",IF(COUNTIF($C$2:$C1009,$C1009)=1,1,0))</f>
        <v/>
      </c>
      <c r="AJ1009">
        <f>IF($AI1009=1,SUMPRODUCT(--($AM$2:$AM$7001&lt;$AM1009))+1,"")</f>
        <v/>
      </c>
      <c r="AK1009">
        <f>IF($C1009="","",IF(OR($P1009=TRUE(),$P1009="TRUE"),1,0))</f>
        <v/>
      </c>
      <c r="AL1009">
        <f>IF($C1009="","",IF(AND($V1009="Yes",SUMPRODUCT((LEN(Settings!$F$6:$F$13)&gt;0)*ISNUMBER(SEARCH(Settings!$F$6:$F$13,$O1009)))=0),1,0))</f>
        <v/>
      </c>
      <c r="AM1009">
        <f>IF($AI1009=1,IFERROR(IF(VALUE($C1009)&lt;100000000,VALUE($C1009),1000000000),IFERROR(IF(VALUE(MID($C1009,2,20))&lt;100000000,VALUE(MID($C1009,2,20)),1000000000),1000000000))+ROW()/100000,"")</f>
        <v/>
      </c>
    </row>
    <row r="1010">
      <c r="E1010" s="14" t="n"/>
      <c r="M1010" s="8">
        <f>IF($C1010="","",L1010*T1010/100)</f>
        <v/>
      </c>
      <c r="S1010" s="8" t="n"/>
      <c r="T1010" s="8" t="n"/>
      <c r="W1010">
        <f>IF($C1010="","",IF($AL1010=1,0,IF($AK1010=1,Settings!$C$6,Settings!$C$7))*100)</f>
        <v/>
      </c>
      <c r="X1010" s="8">
        <f>IF($C1010="","",T1010*W1010/100)</f>
        <v/>
      </c>
      <c r="Y1010" s="8">
        <f>IF($C1010="","",T1010-X1010)</f>
        <v/>
      </c>
      <c r="Z1010" s="8">
        <f>IF($C1010="","",Y1010-M1010)</f>
        <v/>
      </c>
      <c r="AD1010" s="8" t="n"/>
      <c r="AG1010" s="14" t="n"/>
      <c r="AI1010">
        <f>IF($C1010="","",IF(COUNTIF($C$2:$C1010,$C1010)=1,1,0))</f>
        <v/>
      </c>
      <c r="AJ1010">
        <f>IF($AI1010=1,SUMPRODUCT(--($AM$2:$AM$7001&lt;$AM1010))+1,"")</f>
        <v/>
      </c>
      <c r="AK1010">
        <f>IF($C1010="","",IF(OR($P1010=TRUE(),$P1010="TRUE"),1,0))</f>
        <v/>
      </c>
      <c r="AL1010">
        <f>IF($C1010="","",IF(AND($V1010="Yes",SUMPRODUCT((LEN(Settings!$F$6:$F$13)&gt;0)*ISNUMBER(SEARCH(Settings!$F$6:$F$13,$O1010)))=0),1,0))</f>
        <v/>
      </c>
      <c r="AM1010">
        <f>IF($AI1010=1,IFERROR(IF(VALUE($C1010)&lt;100000000,VALUE($C1010),1000000000),IFERROR(IF(VALUE(MID($C1010,2,20))&lt;100000000,VALUE(MID($C1010,2,20)),1000000000),1000000000))+ROW()/100000,"")</f>
        <v/>
      </c>
    </row>
    <row r="1011">
      <c r="E1011" s="14" t="n"/>
      <c r="M1011" s="8">
        <f>IF($C1011="","",L1011*T1011/100)</f>
        <v/>
      </c>
      <c r="S1011" s="8" t="n"/>
      <c r="T1011" s="8" t="n"/>
      <c r="W1011">
        <f>IF($C1011="","",IF($AL1011=1,0,IF($AK1011=1,Settings!$C$6,Settings!$C$7))*100)</f>
        <v/>
      </c>
      <c r="X1011" s="8">
        <f>IF($C1011="","",T1011*W1011/100)</f>
        <v/>
      </c>
      <c r="Y1011" s="8">
        <f>IF($C1011="","",T1011-X1011)</f>
        <v/>
      </c>
      <c r="Z1011" s="8">
        <f>IF($C1011="","",Y1011-M1011)</f>
        <v/>
      </c>
      <c r="AD1011" s="8" t="n"/>
      <c r="AG1011" s="14" t="n"/>
      <c r="AI1011">
        <f>IF($C1011="","",IF(COUNTIF($C$2:$C1011,$C1011)=1,1,0))</f>
        <v/>
      </c>
      <c r="AJ1011">
        <f>IF($AI1011=1,SUMPRODUCT(--($AM$2:$AM$7001&lt;$AM1011))+1,"")</f>
        <v/>
      </c>
      <c r="AK1011">
        <f>IF($C1011="","",IF(OR($P1011=TRUE(),$P1011="TRUE"),1,0))</f>
        <v/>
      </c>
      <c r="AL1011">
        <f>IF($C1011="","",IF(AND($V1011="Yes",SUMPRODUCT((LEN(Settings!$F$6:$F$13)&gt;0)*ISNUMBER(SEARCH(Settings!$F$6:$F$13,$O1011)))=0),1,0))</f>
        <v/>
      </c>
      <c r="AM1011">
        <f>IF($AI1011=1,IFERROR(IF(VALUE($C1011)&lt;100000000,VALUE($C1011),1000000000),IFERROR(IF(VALUE(MID($C1011,2,20))&lt;100000000,VALUE(MID($C1011,2,20)),1000000000),1000000000))+ROW()/100000,"")</f>
        <v/>
      </c>
    </row>
    <row r="1012">
      <c r="E1012" s="14" t="n"/>
      <c r="M1012" s="8">
        <f>IF($C1012="","",L1012*T1012/100)</f>
        <v/>
      </c>
      <c r="S1012" s="8" t="n"/>
      <c r="T1012" s="8" t="n"/>
      <c r="W1012">
        <f>IF($C1012="","",IF($AL1012=1,0,IF($AK1012=1,Settings!$C$6,Settings!$C$7))*100)</f>
        <v/>
      </c>
      <c r="X1012" s="8">
        <f>IF($C1012="","",T1012*W1012/100)</f>
        <v/>
      </c>
      <c r="Y1012" s="8">
        <f>IF($C1012="","",T1012-X1012)</f>
        <v/>
      </c>
      <c r="Z1012" s="8">
        <f>IF($C1012="","",Y1012-M1012)</f>
        <v/>
      </c>
      <c r="AD1012" s="8" t="n"/>
      <c r="AG1012" s="14" t="n"/>
      <c r="AI1012">
        <f>IF($C1012="","",IF(COUNTIF($C$2:$C1012,$C1012)=1,1,0))</f>
        <v/>
      </c>
      <c r="AJ1012">
        <f>IF($AI1012=1,SUMPRODUCT(--($AM$2:$AM$7001&lt;$AM1012))+1,"")</f>
        <v/>
      </c>
      <c r="AK1012">
        <f>IF($C1012="","",IF(OR($P1012=TRUE(),$P1012="TRUE"),1,0))</f>
        <v/>
      </c>
      <c r="AL1012">
        <f>IF($C1012="","",IF(AND($V1012="Yes",SUMPRODUCT((LEN(Settings!$F$6:$F$13)&gt;0)*ISNUMBER(SEARCH(Settings!$F$6:$F$13,$O1012)))=0),1,0))</f>
        <v/>
      </c>
      <c r="AM1012">
        <f>IF($AI1012=1,IFERROR(IF(VALUE($C1012)&lt;100000000,VALUE($C1012),1000000000),IFERROR(IF(VALUE(MID($C1012,2,20))&lt;100000000,VALUE(MID($C1012,2,20)),1000000000),1000000000))+ROW()/100000,"")</f>
        <v/>
      </c>
    </row>
    <row r="1013">
      <c r="E1013" s="14" t="n"/>
      <c r="M1013" s="8">
        <f>IF($C1013="","",L1013*T1013/100)</f>
        <v/>
      </c>
      <c r="S1013" s="8" t="n"/>
      <c r="T1013" s="8" t="n"/>
      <c r="W1013">
        <f>IF($C1013="","",IF($AL1013=1,0,IF($AK1013=1,Settings!$C$6,Settings!$C$7))*100)</f>
        <v/>
      </c>
      <c r="X1013" s="8">
        <f>IF($C1013="","",T1013*W1013/100)</f>
        <v/>
      </c>
      <c r="Y1013" s="8">
        <f>IF($C1013="","",T1013-X1013)</f>
        <v/>
      </c>
      <c r="Z1013" s="8">
        <f>IF($C1013="","",Y1013-M1013)</f>
        <v/>
      </c>
      <c r="AD1013" s="8" t="n"/>
      <c r="AG1013" s="14" t="n"/>
      <c r="AI1013">
        <f>IF($C1013="","",IF(COUNTIF($C$2:$C1013,$C1013)=1,1,0))</f>
        <v/>
      </c>
      <c r="AJ1013">
        <f>IF($AI1013=1,SUMPRODUCT(--($AM$2:$AM$7001&lt;$AM1013))+1,"")</f>
        <v/>
      </c>
      <c r="AK1013">
        <f>IF($C1013="","",IF(OR($P1013=TRUE(),$P1013="TRUE"),1,0))</f>
        <v/>
      </c>
      <c r="AL1013">
        <f>IF($C1013="","",IF(AND($V1013="Yes",SUMPRODUCT((LEN(Settings!$F$6:$F$13)&gt;0)*ISNUMBER(SEARCH(Settings!$F$6:$F$13,$O1013)))=0),1,0))</f>
        <v/>
      </c>
      <c r="AM1013">
        <f>IF($AI1013=1,IFERROR(IF(VALUE($C1013)&lt;100000000,VALUE($C1013),1000000000),IFERROR(IF(VALUE(MID($C1013,2,20))&lt;100000000,VALUE(MID($C1013,2,20)),1000000000),1000000000))+ROW()/100000,"")</f>
        <v/>
      </c>
    </row>
    <row r="1014">
      <c r="E1014" s="14" t="n"/>
      <c r="M1014" s="8">
        <f>IF($C1014="","",L1014*T1014/100)</f>
        <v/>
      </c>
      <c r="S1014" s="8" t="n"/>
      <c r="T1014" s="8" t="n"/>
      <c r="W1014">
        <f>IF($C1014="","",IF($AL1014=1,0,IF($AK1014=1,Settings!$C$6,Settings!$C$7))*100)</f>
        <v/>
      </c>
      <c r="X1014" s="8">
        <f>IF($C1014="","",T1014*W1014/100)</f>
        <v/>
      </c>
      <c r="Y1014" s="8">
        <f>IF($C1014="","",T1014-X1014)</f>
        <v/>
      </c>
      <c r="Z1014" s="8">
        <f>IF($C1014="","",Y1014-M1014)</f>
        <v/>
      </c>
      <c r="AD1014" s="8" t="n"/>
      <c r="AG1014" s="14" t="n"/>
      <c r="AI1014">
        <f>IF($C1014="","",IF(COUNTIF($C$2:$C1014,$C1014)=1,1,0))</f>
        <v/>
      </c>
      <c r="AJ1014">
        <f>IF($AI1014=1,SUMPRODUCT(--($AM$2:$AM$7001&lt;$AM1014))+1,"")</f>
        <v/>
      </c>
      <c r="AK1014">
        <f>IF($C1014="","",IF(OR($P1014=TRUE(),$P1014="TRUE"),1,0))</f>
        <v/>
      </c>
      <c r="AL1014">
        <f>IF($C1014="","",IF(AND($V1014="Yes",SUMPRODUCT((LEN(Settings!$F$6:$F$13)&gt;0)*ISNUMBER(SEARCH(Settings!$F$6:$F$13,$O1014)))=0),1,0))</f>
        <v/>
      </c>
      <c r="AM1014">
        <f>IF($AI1014=1,IFERROR(IF(VALUE($C1014)&lt;100000000,VALUE($C1014),1000000000),IFERROR(IF(VALUE(MID($C1014,2,20))&lt;100000000,VALUE(MID($C1014,2,20)),1000000000),1000000000))+ROW()/100000,"")</f>
        <v/>
      </c>
    </row>
    <row r="1015">
      <c r="E1015" s="14" t="n"/>
      <c r="M1015" s="8">
        <f>IF($C1015="","",L1015*T1015/100)</f>
        <v/>
      </c>
      <c r="S1015" s="8" t="n"/>
      <c r="T1015" s="8" t="n"/>
      <c r="W1015">
        <f>IF($C1015="","",IF($AL1015=1,0,IF($AK1015=1,Settings!$C$6,Settings!$C$7))*100)</f>
        <v/>
      </c>
      <c r="X1015" s="8">
        <f>IF($C1015="","",T1015*W1015/100)</f>
        <v/>
      </c>
      <c r="Y1015" s="8">
        <f>IF($C1015="","",T1015-X1015)</f>
        <v/>
      </c>
      <c r="Z1015" s="8">
        <f>IF($C1015="","",Y1015-M1015)</f>
        <v/>
      </c>
      <c r="AD1015" s="8" t="n"/>
      <c r="AG1015" s="14" t="n"/>
      <c r="AI1015">
        <f>IF($C1015="","",IF(COUNTIF($C$2:$C1015,$C1015)=1,1,0))</f>
        <v/>
      </c>
      <c r="AJ1015">
        <f>IF($AI1015=1,SUMPRODUCT(--($AM$2:$AM$7001&lt;$AM1015))+1,"")</f>
        <v/>
      </c>
      <c r="AK1015">
        <f>IF($C1015="","",IF(OR($P1015=TRUE(),$P1015="TRUE"),1,0))</f>
        <v/>
      </c>
      <c r="AL1015">
        <f>IF($C1015="","",IF(AND($V1015="Yes",SUMPRODUCT((LEN(Settings!$F$6:$F$13)&gt;0)*ISNUMBER(SEARCH(Settings!$F$6:$F$13,$O1015)))=0),1,0))</f>
        <v/>
      </c>
      <c r="AM1015">
        <f>IF($AI1015=1,IFERROR(IF(VALUE($C1015)&lt;100000000,VALUE($C1015),1000000000),IFERROR(IF(VALUE(MID($C1015,2,20))&lt;100000000,VALUE(MID($C1015,2,20)),1000000000),1000000000))+ROW()/100000,"")</f>
        <v/>
      </c>
    </row>
    <row r="1016">
      <c r="E1016" s="14" t="n"/>
      <c r="M1016" s="8">
        <f>IF($C1016="","",L1016*T1016/100)</f>
        <v/>
      </c>
      <c r="S1016" s="8" t="n"/>
      <c r="T1016" s="8" t="n"/>
      <c r="W1016">
        <f>IF($C1016="","",IF($AL1016=1,0,IF($AK1016=1,Settings!$C$6,Settings!$C$7))*100)</f>
        <v/>
      </c>
      <c r="X1016" s="8">
        <f>IF($C1016="","",T1016*W1016/100)</f>
        <v/>
      </c>
      <c r="Y1016" s="8">
        <f>IF($C1016="","",T1016-X1016)</f>
        <v/>
      </c>
      <c r="Z1016" s="8">
        <f>IF($C1016="","",Y1016-M1016)</f>
        <v/>
      </c>
      <c r="AD1016" s="8" t="n"/>
      <c r="AG1016" s="14" t="n"/>
      <c r="AI1016">
        <f>IF($C1016="","",IF(COUNTIF($C$2:$C1016,$C1016)=1,1,0))</f>
        <v/>
      </c>
      <c r="AJ1016">
        <f>IF($AI1016=1,SUMPRODUCT(--($AM$2:$AM$7001&lt;$AM1016))+1,"")</f>
        <v/>
      </c>
      <c r="AK1016">
        <f>IF($C1016="","",IF(OR($P1016=TRUE(),$P1016="TRUE"),1,0))</f>
        <v/>
      </c>
      <c r="AL1016">
        <f>IF($C1016="","",IF(AND($V1016="Yes",SUMPRODUCT((LEN(Settings!$F$6:$F$13)&gt;0)*ISNUMBER(SEARCH(Settings!$F$6:$F$13,$O1016)))=0),1,0))</f>
        <v/>
      </c>
      <c r="AM1016">
        <f>IF($AI1016=1,IFERROR(IF(VALUE($C1016)&lt;100000000,VALUE($C1016),1000000000),IFERROR(IF(VALUE(MID($C1016,2,20))&lt;100000000,VALUE(MID($C1016,2,20)),1000000000),1000000000))+ROW()/100000,"")</f>
        <v/>
      </c>
    </row>
    <row r="1017">
      <c r="E1017" s="14" t="n"/>
      <c r="M1017" s="8">
        <f>IF($C1017="","",L1017*T1017/100)</f>
        <v/>
      </c>
      <c r="S1017" s="8" t="n"/>
      <c r="T1017" s="8" t="n"/>
      <c r="W1017">
        <f>IF($C1017="","",IF($AL1017=1,0,IF($AK1017=1,Settings!$C$6,Settings!$C$7))*100)</f>
        <v/>
      </c>
      <c r="X1017" s="8">
        <f>IF($C1017="","",T1017*W1017/100)</f>
        <v/>
      </c>
      <c r="Y1017" s="8">
        <f>IF($C1017="","",T1017-X1017)</f>
        <v/>
      </c>
      <c r="Z1017" s="8">
        <f>IF($C1017="","",Y1017-M1017)</f>
        <v/>
      </c>
      <c r="AD1017" s="8" t="n"/>
      <c r="AG1017" s="14" t="n"/>
      <c r="AI1017">
        <f>IF($C1017="","",IF(COUNTIF($C$2:$C1017,$C1017)=1,1,0))</f>
        <v/>
      </c>
      <c r="AJ1017">
        <f>IF($AI1017=1,SUMPRODUCT(--($AM$2:$AM$7001&lt;$AM1017))+1,"")</f>
        <v/>
      </c>
      <c r="AK1017">
        <f>IF($C1017="","",IF(OR($P1017=TRUE(),$P1017="TRUE"),1,0))</f>
        <v/>
      </c>
      <c r="AL1017">
        <f>IF($C1017="","",IF(AND($V1017="Yes",SUMPRODUCT((LEN(Settings!$F$6:$F$13)&gt;0)*ISNUMBER(SEARCH(Settings!$F$6:$F$13,$O1017)))=0),1,0))</f>
        <v/>
      </c>
      <c r="AM1017">
        <f>IF($AI1017=1,IFERROR(IF(VALUE($C1017)&lt;100000000,VALUE($C1017),1000000000),IFERROR(IF(VALUE(MID($C1017,2,20))&lt;100000000,VALUE(MID($C1017,2,20)),1000000000),1000000000))+ROW()/100000,"")</f>
        <v/>
      </c>
    </row>
    <row r="1018">
      <c r="E1018" s="14" t="n"/>
      <c r="M1018" s="8">
        <f>IF($C1018="","",L1018*T1018/100)</f>
        <v/>
      </c>
      <c r="S1018" s="8" t="n"/>
      <c r="T1018" s="8" t="n"/>
      <c r="W1018">
        <f>IF($C1018="","",IF($AL1018=1,0,IF($AK1018=1,Settings!$C$6,Settings!$C$7))*100)</f>
        <v/>
      </c>
      <c r="X1018" s="8">
        <f>IF($C1018="","",T1018*W1018/100)</f>
        <v/>
      </c>
      <c r="Y1018" s="8">
        <f>IF($C1018="","",T1018-X1018)</f>
        <v/>
      </c>
      <c r="Z1018" s="8">
        <f>IF($C1018="","",Y1018-M1018)</f>
        <v/>
      </c>
      <c r="AD1018" s="8" t="n"/>
      <c r="AG1018" s="14" t="n"/>
      <c r="AI1018">
        <f>IF($C1018="","",IF(COUNTIF($C$2:$C1018,$C1018)=1,1,0))</f>
        <v/>
      </c>
      <c r="AJ1018">
        <f>IF($AI1018=1,SUMPRODUCT(--($AM$2:$AM$7001&lt;$AM1018))+1,"")</f>
        <v/>
      </c>
      <c r="AK1018">
        <f>IF($C1018="","",IF(OR($P1018=TRUE(),$P1018="TRUE"),1,0))</f>
        <v/>
      </c>
      <c r="AL1018">
        <f>IF($C1018="","",IF(AND($V1018="Yes",SUMPRODUCT((LEN(Settings!$F$6:$F$13)&gt;0)*ISNUMBER(SEARCH(Settings!$F$6:$F$13,$O1018)))=0),1,0))</f>
        <v/>
      </c>
      <c r="AM1018">
        <f>IF($AI1018=1,IFERROR(IF(VALUE($C1018)&lt;100000000,VALUE($C1018),1000000000),IFERROR(IF(VALUE(MID($C1018,2,20))&lt;100000000,VALUE(MID($C1018,2,20)),1000000000),1000000000))+ROW()/100000,"")</f>
        <v/>
      </c>
    </row>
    <row r="1019">
      <c r="E1019" s="14" t="n"/>
      <c r="M1019" s="8">
        <f>IF($C1019="","",L1019*T1019/100)</f>
        <v/>
      </c>
      <c r="S1019" s="8" t="n"/>
      <c r="T1019" s="8" t="n"/>
      <c r="W1019">
        <f>IF($C1019="","",IF($AL1019=1,0,IF($AK1019=1,Settings!$C$6,Settings!$C$7))*100)</f>
        <v/>
      </c>
      <c r="X1019" s="8">
        <f>IF($C1019="","",T1019*W1019/100)</f>
        <v/>
      </c>
      <c r="Y1019" s="8">
        <f>IF($C1019="","",T1019-X1019)</f>
        <v/>
      </c>
      <c r="Z1019" s="8">
        <f>IF($C1019="","",Y1019-M1019)</f>
        <v/>
      </c>
      <c r="AD1019" s="8" t="n"/>
      <c r="AG1019" s="14" t="n"/>
      <c r="AI1019">
        <f>IF($C1019="","",IF(COUNTIF($C$2:$C1019,$C1019)=1,1,0))</f>
        <v/>
      </c>
      <c r="AJ1019">
        <f>IF($AI1019=1,SUMPRODUCT(--($AM$2:$AM$7001&lt;$AM1019))+1,"")</f>
        <v/>
      </c>
      <c r="AK1019">
        <f>IF($C1019="","",IF(OR($P1019=TRUE(),$P1019="TRUE"),1,0))</f>
        <v/>
      </c>
      <c r="AL1019">
        <f>IF($C1019="","",IF(AND($V1019="Yes",SUMPRODUCT((LEN(Settings!$F$6:$F$13)&gt;0)*ISNUMBER(SEARCH(Settings!$F$6:$F$13,$O1019)))=0),1,0))</f>
        <v/>
      </c>
      <c r="AM1019">
        <f>IF($AI1019=1,IFERROR(IF(VALUE($C1019)&lt;100000000,VALUE($C1019),1000000000),IFERROR(IF(VALUE(MID($C1019,2,20))&lt;100000000,VALUE(MID($C1019,2,20)),1000000000),1000000000))+ROW()/100000,"")</f>
        <v/>
      </c>
    </row>
    <row r="1020">
      <c r="E1020" s="14" t="n"/>
      <c r="M1020" s="8">
        <f>IF($C1020="","",L1020*T1020/100)</f>
        <v/>
      </c>
      <c r="S1020" s="8" t="n"/>
      <c r="T1020" s="8" t="n"/>
      <c r="W1020">
        <f>IF($C1020="","",IF($AL1020=1,0,IF($AK1020=1,Settings!$C$6,Settings!$C$7))*100)</f>
        <v/>
      </c>
      <c r="X1020" s="8">
        <f>IF($C1020="","",T1020*W1020/100)</f>
        <v/>
      </c>
      <c r="Y1020" s="8">
        <f>IF($C1020="","",T1020-X1020)</f>
        <v/>
      </c>
      <c r="Z1020" s="8">
        <f>IF($C1020="","",Y1020-M1020)</f>
        <v/>
      </c>
      <c r="AD1020" s="8" t="n"/>
      <c r="AG1020" s="14" t="n"/>
      <c r="AI1020">
        <f>IF($C1020="","",IF(COUNTIF($C$2:$C1020,$C1020)=1,1,0))</f>
        <v/>
      </c>
      <c r="AJ1020">
        <f>IF($AI1020=1,SUMPRODUCT(--($AM$2:$AM$7001&lt;$AM1020))+1,"")</f>
        <v/>
      </c>
      <c r="AK1020">
        <f>IF($C1020="","",IF(OR($P1020=TRUE(),$P1020="TRUE"),1,0))</f>
        <v/>
      </c>
      <c r="AL1020">
        <f>IF($C1020="","",IF(AND($V1020="Yes",SUMPRODUCT((LEN(Settings!$F$6:$F$13)&gt;0)*ISNUMBER(SEARCH(Settings!$F$6:$F$13,$O1020)))=0),1,0))</f>
        <v/>
      </c>
      <c r="AM1020">
        <f>IF($AI1020=1,IFERROR(IF(VALUE($C1020)&lt;100000000,VALUE($C1020),1000000000),IFERROR(IF(VALUE(MID($C1020,2,20))&lt;100000000,VALUE(MID($C1020,2,20)),1000000000),1000000000))+ROW()/100000,"")</f>
        <v/>
      </c>
    </row>
    <row r="1021">
      <c r="E1021" s="14" t="n"/>
      <c r="M1021" s="8">
        <f>IF($C1021="","",L1021*T1021/100)</f>
        <v/>
      </c>
      <c r="S1021" s="8" t="n"/>
      <c r="T1021" s="8" t="n"/>
      <c r="W1021">
        <f>IF($C1021="","",IF($AL1021=1,0,IF($AK1021=1,Settings!$C$6,Settings!$C$7))*100)</f>
        <v/>
      </c>
      <c r="X1021" s="8">
        <f>IF($C1021="","",T1021*W1021/100)</f>
        <v/>
      </c>
      <c r="Y1021" s="8">
        <f>IF($C1021="","",T1021-X1021)</f>
        <v/>
      </c>
      <c r="Z1021" s="8">
        <f>IF($C1021="","",Y1021-M1021)</f>
        <v/>
      </c>
      <c r="AD1021" s="8" t="n"/>
      <c r="AG1021" s="14" t="n"/>
      <c r="AI1021">
        <f>IF($C1021="","",IF(COUNTIF($C$2:$C1021,$C1021)=1,1,0))</f>
        <v/>
      </c>
      <c r="AJ1021">
        <f>IF($AI1021=1,SUMPRODUCT(--($AM$2:$AM$7001&lt;$AM1021))+1,"")</f>
        <v/>
      </c>
      <c r="AK1021">
        <f>IF($C1021="","",IF(OR($P1021=TRUE(),$P1021="TRUE"),1,0))</f>
        <v/>
      </c>
      <c r="AL1021">
        <f>IF($C1021="","",IF(AND($V1021="Yes",SUMPRODUCT((LEN(Settings!$F$6:$F$13)&gt;0)*ISNUMBER(SEARCH(Settings!$F$6:$F$13,$O1021)))=0),1,0))</f>
        <v/>
      </c>
      <c r="AM1021">
        <f>IF($AI1021=1,IFERROR(IF(VALUE($C1021)&lt;100000000,VALUE($C1021),1000000000),IFERROR(IF(VALUE(MID($C1021,2,20))&lt;100000000,VALUE(MID($C1021,2,20)),1000000000),1000000000))+ROW()/100000,"")</f>
        <v/>
      </c>
    </row>
    <row r="1022">
      <c r="E1022" s="14" t="n"/>
      <c r="M1022" s="8">
        <f>IF($C1022="","",L1022*T1022/100)</f>
        <v/>
      </c>
      <c r="S1022" s="8" t="n"/>
      <c r="T1022" s="8" t="n"/>
      <c r="W1022">
        <f>IF($C1022="","",IF($AL1022=1,0,IF($AK1022=1,Settings!$C$6,Settings!$C$7))*100)</f>
        <v/>
      </c>
      <c r="X1022" s="8">
        <f>IF($C1022="","",T1022*W1022/100)</f>
        <v/>
      </c>
      <c r="Y1022" s="8">
        <f>IF($C1022="","",T1022-X1022)</f>
        <v/>
      </c>
      <c r="Z1022" s="8">
        <f>IF($C1022="","",Y1022-M1022)</f>
        <v/>
      </c>
      <c r="AD1022" s="8" t="n"/>
      <c r="AG1022" s="14" t="n"/>
      <c r="AI1022">
        <f>IF($C1022="","",IF(COUNTIF($C$2:$C1022,$C1022)=1,1,0))</f>
        <v/>
      </c>
      <c r="AJ1022">
        <f>IF($AI1022=1,SUMPRODUCT(--($AM$2:$AM$7001&lt;$AM1022))+1,"")</f>
        <v/>
      </c>
      <c r="AK1022">
        <f>IF($C1022="","",IF(OR($P1022=TRUE(),$P1022="TRUE"),1,0))</f>
        <v/>
      </c>
      <c r="AL1022">
        <f>IF($C1022="","",IF(AND($V1022="Yes",SUMPRODUCT((LEN(Settings!$F$6:$F$13)&gt;0)*ISNUMBER(SEARCH(Settings!$F$6:$F$13,$O1022)))=0),1,0))</f>
        <v/>
      </c>
      <c r="AM1022">
        <f>IF($AI1022=1,IFERROR(IF(VALUE($C1022)&lt;100000000,VALUE($C1022),1000000000),IFERROR(IF(VALUE(MID($C1022,2,20))&lt;100000000,VALUE(MID($C1022,2,20)),1000000000),1000000000))+ROW()/100000,"")</f>
        <v/>
      </c>
    </row>
    <row r="1023">
      <c r="E1023" s="14" t="n"/>
      <c r="M1023" s="8">
        <f>IF($C1023="","",L1023*T1023/100)</f>
        <v/>
      </c>
      <c r="S1023" s="8" t="n"/>
      <c r="T1023" s="8" t="n"/>
      <c r="W1023">
        <f>IF($C1023="","",IF($AL1023=1,0,IF($AK1023=1,Settings!$C$6,Settings!$C$7))*100)</f>
        <v/>
      </c>
      <c r="X1023" s="8">
        <f>IF($C1023="","",T1023*W1023/100)</f>
        <v/>
      </c>
      <c r="Y1023" s="8">
        <f>IF($C1023="","",T1023-X1023)</f>
        <v/>
      </c>
      <c r="Z1023" s="8">
        <f>IF($C1023="","",Y1023-M1023)</f>
        <v/>
      </c>
      <c r="AD1023" s="8" t="n"/>
      <c r="AG1023" s="14" t="n"/>
      <c r="AI1023">
        <f>IF($C1023="","",IF(COUNTIF($C$2:$C1023,$C1023)=1,1,0))</f>
        <v/>
      </c>
      <c r="AJ1023">
        <f>IF($AI1023=1,SUMPRODUCT(--($AM$2:$AM$7001&lt;$AM1023))+1,"")</f>
        <v/>
      </c>
      <c r="AK1023">
        <f>IF($C1023="","",IF(OR($P1023=TRUE(),$P1023="TRUE"),1,0))</f>
        <v/>
      </c>
      <c r="AL1023">
        <f>IF($C1023="","",IF(AND($V1023="Yes",SUMPRODUCT((LEN(Settings!$F$6:$F$13)&gt;0)*ISNUMBER(SEARCH(Settings!$F$6:$F$13,$O1023)))=0),1,0))</f>
        <v/>
      </c>
      <c r="AM1023">
        <f>IF($AI1023=1,IFERROR(IF(VALUE($C1023)&lt;100000000,VALUE($C1023),1000000000),IFERROR(IF(VALUE(MID($C1023,2,20))&lt;100000000,VALUE(MID($C1023,2,20)),1000000000),1000000000))+ROW()/100000,"")</f>
        <v/>
      </c>
    </row>
    <row r="1024">
      <c r="E1024" s="14" t="n"/>
      <c r="M1024" s="8">
        <f>IF($C1024="","",L1024*T1024/100)</f>
        <v/>
      </c>
      <c r="S1024" s="8" t="n"/>
      <c r="T1024" s="8" t="n"/>
      <c r="W1024">
        <f>IF($C1024="","",IF($AL1024=1,0,IF($AK1024=1,Settings!$C$6,Settings!$C$7))*100)</f>
        <v/>
      </c>
      <c r="X1024" s="8">
        <f>IF($C1024="","",T1024*W1024/100)</f>
        <v/>
      </c>
      <c r="Y1024" s="8">
        <f>IF($C1024="","",T1024-X1024)</f>
        <v/>
      </c>
      <c r="Z1024" s="8">
        <f>IF($C1024="","",Y1024-M1024)</f>
        <v/>
      </c>
      <c r="AD1024" s="8" t="n"/>
      <c r="AG1024" s="14" t="n"/>
      <c r="AI1024">
        <f>IF($C1024="","",IF(COUNTIF($C$2:$C1024,$C1024)=1,1,0))</f>
        <v/>
      </c>
      <c r="AJ1024">
        <f>IF($AI1024=1,SUMPRODUCT(--($AM$2:$AM$7001&lt;$AM1024))+1,"")</f>
        <v/>
      </c>
      <c r="AK1024">
        <f>IF($C1024="","",IF(OR($P1024=TRUE(),$P1024="TRUE"),1,0))</f>
        <v/>
      </c>
      <c r="AL1024">
        <f>IF($C1024="","",IF(AND($V1024="Yes",SUMPRODUCT((LEN(Settings!$F$6:$F$13)&gt;0)*ISNUMBER(SEARCH(Settings!$F$6:$F$13,$O1024)))=0),1,0))</f>
        <v/>
      </c>
      <c r="AM1024">
        <f>IF($AI1024=1,IFERROR(IF(VALUE($C1024)&lt;100000000,VALUE($C1024),1000000000),IFERROR(IF(VALUE(MID($C1024,2,20))&lt;100000000,VALUE(MID($C1024,2,20)),1000000000),1000000000))+ROW()/100000,"")</f>
        <v/>
      </c>
    </row>
    <row r="1025">
      <c r="E1025" s="14" t="n"/>
      <c r="M1025" s="8">
        <f>IF($C1025="","",L1025*T1025/100)</f>
        <v/>
      </c>
      <c r="S1025" s="8" t="n"/>
      <c r="T1025" s="8" t="n"/>
      <c r="W1025">
        <f>IF($C1025="","",IF($AL1025=1,0,IF($AK1025=1,Settings!$C$6,Settings!$C$7))*100)</f>
        <v/>
      </c>
      <c r="X1025" s="8">
        <f>IF($C1025="","",T1025*W1025/100)</f>
        <v/>
      </c>
      <c r="Y1025" s="8">
        <f>IF($C1025="","",T1025-X1025)</f>
        <v/>
      </c>
      <c r="Z1025" s="8">
        <f>IF($C1025="","",Y1025-M1025)</f>
        <v/>
      </c>
      <c r="AD1025" s="8" t="n"/>
      <c r="AG1025" s="14" t="n"/>
      <c r="AI1025">
        <f>IF($C1025="","",IF(COUNTIF($C$2:$C1025,$C1025)=1,1,0))</f>
        <v/>
      </c>
      <c r="AJ1025">
        <f>IF($AI1025=1,SUMPRODUCT(--($AM$2:$AM$7001&lt;$AM1025))+1,"")</f>
        <v/>
      </c>
      <c r="AK1025">
        <f>IF($C1025="","",IF(OR($P1025=TRUE(),$P1025="TRUE"),1,0))</f>
        <v/>
      </c>
      <c r="AL1025">
        <f>IF($C1025="","",IF(AND($V1025="Yes",SUMPRODUCT((LEN(Settings!$F$6:$F$13)&gt;0)*ISNUMBER(SEARCH(Settings!$F$6:$F$13,$O1025)))=0),1,0))</f>
        <v/>
      </c>
      <c r="AM1025">
        <f>IF($AI1025=1,IFERROR(IF(VALUE($C1025)&lt;100000000,VALUE($C1025),1000000000),IFERROR(IF(VALUE(MID($C1025,2,20))&lt;100000000,VALUE(MID($C1025,2,20)),1000000000),1000000000))+ROW()/100000,"")</f>
        <v/>
      </c>
    </row>
    <row r="1026">
      <c r="E1026" s="14" t="n"/>
      <c r="M1026" s="8">
        <f>IF($C1026="","",L1026*T1026/100)</f>
        <v/>
      </c>
      <c r="S1026" s="8" t="n"/>
      <c r="T1026" s="8" t="n"/>
      <c r="W1026">
        <f>IF($C1026="","",IF($AL1026=1,0,IF($AK1026=1,Settings!$C$6,Settings!$C$7))*100)</f>
        <v/>
      </c>
      <c r="X1026" s="8">
        <f>IF($C1026="","",T1026*W1026/100)</f>
        <v/>
      </c>
      <c r="Y1026" s="8">
        <f>IF($C1026="","",T1026-X1026)</f>
        <v/>
      </c>
      <c r="Z1026" s="8">
        <f>IF($C1026="","",Y1026-M1026)</f>
        <v/>
      </c>
      <c r="AD1026" s="8" t="n"/>
      <c r="AG1026" s="14" t="n"/>
      <c r="AI1026">
        <f>IF($C1026="","",IF(COUNTIF($C$2:$C1026,$C1026)=1,1,0))</f>
        <v/>
      </c>
      <c r="AJ1026">
        <f>IF($AI1026=1,SUMPRODUCT(--($AM$2:$AM$7001&lt;$AM1026))+1,"")</f>
        <v/>
      </c>
      <c r="AK1026">
        <f>IF($C1026="","",IF(OR($P1026=TRUE(),$P1026="TRUE"),1,0))</f>
        <v/>
      </c>
      <c r="AL1026">
        <f>IF($C1026="","",IF(AND($V1026="Yes",SUMPRODUCT((LEN(Settings!$F$6:$F$13)&gt;0)*ISNUMBER(SEARCH(Settings!$F$6:$F$13,$O1026)))=0),1,0))</f>
        <v/>
      </c>
      <c r="AM1026">
        <f>IF($AI1026=1,IFERROR(IF(VALUE($C1026)&lt;100000000,VALUE($C1026),1000000000),IFERROR(IF(VALUE(MID($C1026,2,20))&lt;100000000,VALUE(MID($C1026,2,20)),1000000000),1000000000))+ROW()/100000,"")</f>
        <v/>
      </c>
    </row>
    <row r="1027">
      <c r="E1027" s="14" t="n"/>
      <c r="M1027" s="8">
        <f>IF($C1027="","",L1027*T1027/100)</f>
        <v/>
      </c>
      <c r="S1027" s="8" t="n"/>
      <c r="T1027" s="8" t="n"/>
      <c r="W1027">
        <f>IF($C1027="","",IF($AL1027=1,0,IF($AK1027=1,Settings!$C$6,Settings!$C$7))*100)</f>
        <v/>
      </c>
      <c r="X1027" s="8">
        <f>IF($C1027="","",T1027*W1027/100)</f>
        <v/>
      </c>
      <c r="Y1027" s="8">
        <f>IF($C1027="","",T1027-X1027)</f>
        <v/>
      </c>
      <c r="Z1027" s="8">
        <f>IF($C1027="","",Y1027-M1027)</f>
        <v/>
      </c>
      <c r="AD1027" s="8" t="n"/>
      <c r="AG1027" s="14" t="n"/>
      <c r="AI1027">
        <f>IF($C1027="","",IF(COUNTIF($C$2:$C1027,$C1027)=1,1,0))</f>
        <v/>
      </c>
      <c r="AJ1027">
        <f>IF($AI1027=1,SUMPRODUCT(--($AM$2:$AM$7001&lt;$AM1027))+1,"")</f>
        <v/>
      </c>
      <c r="AK1027">
        <f>IF($C1027="","",IF(OR($P1027=TRUE(),$P1027="TRUE"),1,0))</f>
        <v/>
      </c>
      <c r="AL1027">
        <f>IF($C1027="","",IF(AND($V1027="Yes",SUMPRODUCT((LEN(Settings!$F$6:$F$13)&gt;0)*ISNUMBER(SEARCH(Settings!$F$6:$F$13,$O1027)))=0),1,0))</f>
        <v/>
      </c>
      <c r="AM1027">
        <f>IF($AI1027=1,IFERROR(IF(VALUE($C1027)&lt;100000000,VALUE($C1027),1000000000),IFERROR(IF(VALUE(MID($C1027,2,20))&lt;100000000,VALUE(MID($C1027,2,20)),1000000000),1000000000))+ROW()/100000,"")</f>
        <v/>
      </c>
    </row>
    <row r="1028">
      <c r="E1028" s="14" t="n"/>
      <c r="M1028" s="8">
        <f>IF($C1028="","",L1028*T1028/100)</f>
        <v/>
      </c>
      <c r="S1028" s="8" t="n"/>
      <c r="T1028" s="8" t="n"/>
      <c r="W1028">
        <f>IF($C1028="","",IF($AL1028=1,0,IF($AK1028=1,Settings!$C$6,Settings!$C$7))*100)</f>
        <v/>
      </c>
      <c r="X1028" s="8">
        <f>IF($C1028="","",T1028*W1028/100)</f>
        <v/>
      </c>
      <c r="Y1028" s="8">
        <f>IF($C1028="","",T1028-X1028)</f>
        <v/>
      </c>
      <c r="Z1028" s="8">
        <f>IF($C1028="","",Y1028-M1028)</f>
        <v/>
      </c>
      <c r="AD1028" s="8" t="n"/>
      <c r="AG1028" s="14" t="n"/>
      <c r="AI1028">
        <f>IF($C1028="","",IF(COUNTIF($C$2:$C1028,$C1028)=1,1,0))</f>
        <v/>
      </c>
      <c r="AJ1028">
        <f>IF($AI1028=1,SUMPRODUCT(--($AM$2:$AM$7001&lt;$AM1028))+1,"")</f>
        <v/>
      </c>
      <c r="AK1028">
        <f>IF($C1028="","",IF(OR($P1028=TRUE(),$P1028="TRUE"),1,0))</f>
        <v/>
      </c>
      <c r="AL1028">
        <f>IF($C1028="","",IF(AND($V1028="Yes",SUMPRODUCT((LEN(Settings!$F$6:$F$13)&gt;0)*ISNUMBER(SEARCH(Settings!$F$6:$F$13,$O1028)))=0),1,0))</f>
        <v/>
      </c>
      <c r="AM1028">
        <f>IF($AI1028=1,IFERROR(IF(VALUE($C1028)&lt;100000000,VALUE($C1028),1000000000),IFERROR(IF(VALUE(MID($C1028,2,20))&lt;100000000,VALUE(MID($C1028,2,20)),1000000000),1000000000))+ROW()/100000,"")</f>
        <v/>
      </c>
    </row>
    <row r="1029">
      <c r="E1029" s="14" t="n"/>
      <c r="M1029" s="8">
        <f>IF($C1029="","",L1029*T1029/100)</f>
        <v/>
      </c>
      <c r="S1029" s="8" t="n"/>
      <c r="T1029" s="8" t="n"/>
      <c r="W1029">
        <f>IF($C1029="","",IF($AL1029=1,0,IF($AK1029=1,Settings!$C$6,Settings!$C$7))*100)</f>
        <v/>
      </c>
      <c r="X1029" s="8">
        <f>IF($C1029="","",T1029*W1029/100)</f>
        <v/>
      </c>
      <c r="Y1029" s="8">
        <f>IF($C1029="","",T1029-X1029)</f>
        <v/>
      </c>
      <c r="Z1029" s="8">
        <f>IF($C1029="","",Y1029-M1029)</f>
        <v/>
      </c>
      <c r="AD1029" s="8" t="n"/>
      <c r="AG1029" s="14" t="n"/>
      <c r="AI1029">
        <f>IF($C1029="","",IF(COUNTIF($C$2:$C1029,$C1029)=1,1,0))</f>
        <v/>
      </c>
      <c r="AJ1029">
        <f>IF($AI1029=1,SUMPRODUCT(--($AM$2:$AM$7001&lt;$AM1029))+1,"")</f>
        <v/>
      </c>
      <c r="AK1029">
        <f>IF($C1029="","",IF(OR($P1029=TRUE(),$P1029="TRUE"),1,0))</f>
        <v/>
      </c>
      <c r="AL1029">
        <f>IF($C1029="","",IF(AND($V1029="Yes",SUMPRODUCT((LEN(Settings!$F$6:$F$13)&gt;0)*ISNUMBER(SEARCH(Settings!$F$6:$F$13,$O1029)))=0),1,0))</f>
        <v/>
      </c>
      <c r="AM1029">
        <f>IF($AI1029=1,IFERROR(IF(VALUE($C1029)&lt;100000000,VALUE($C1029),1000000000),IFERROR(IF(VALUE(MID($C1029,2,20))&lt;100000000,VALUE(MID($C1029,2,20)),1000000000),1000000000))+ROW()/100000,"")</f>
        <v/>
      </c>
    </row>
    <row r="1030">
      <c r="E1030" s="14" t="n"/>
      <c r="M1030" s="8">
        <f>IF($C1030="","",L1030*T1030/100)</f>
        <v/>
      </c>
      <c r="S1030" s="8" t="n"/>
      <c r="T1030" s="8" t="n"/>
      <c r="W1030">
        <f>IF($C1030="","",IF($AL1030=1,0,IF($AK1030=1,Settings!$C$6,Settings!$C$7))*100)</f>
        <v/>
      </c>
      <c r="X1030" s="8">
        <f>IF($C1030="","",T1030*W1030/100)</f>
        <v/>
      </c>
      <c r="Y1030" s="8">
        <f>IF($C1030="","",T1030-X1030)</f>
        <v/>
      </c>
      <c r="Z1030" s="8">
        <f>IF($C1030="","",Y1030-M1030)</f>
        <v/>
      </c>
      <c r="AD1030" s="8" t="n"/>
      <c r="AG1030" s="14" t="n"/>
      <c r="AI1030">
        <f>IF($C1030="","",IF(COUNTIF($C$2:$C1030,$C1030)=1,1,0))</f>
        <v/>
      </c>
      <c r="AJ1030">
        <f>IF($AI1030=1,SUMPRODUCT(--($AM$2:$AM$7001&lt;$AM1030))+1,"")</f>
        <v/>
      </c>
      <c r="AK1030">
        <f>IF($C1030="","",IF(OR($P1030=TRUE(),$P1030="TRUE"),1,0))</f>
        <v/>
      </c>
      <c r="AL1030">
        <f>IF($C1030="","",IF(AND($V1030="Yes",SUMPRODUCT((LEN(Settings!$F$6:$F$13)&gt;0)*ISNUMBER(SEARCH(Settings!$F$6:$F$13,$O1030)))=0),1,0))</f>
        <v/>
      </c>
      <c r="AM1030">
        <f>IF($AI1030=1,IFERROR(IF(VALUE($C1030)&lt;100000000,VALUE($C1030),1000000000),IFERROR(IF(VALUE(MID($C1030,2,20))&lt;100000000,VALUE(MID($C1030,2,20)),1000000000),1000000000))+ROW()/100000,"")</f>
        <v/>
      </c>
    </row>
    <row r="1031">
      <c r="E1031" s="14" t="n"/>
      <c r="M1031" s="8">
        <f>IF($C1031="","",L1031*T1031/100)</f>
        <v/>
      </c>
      <c r="S1031" s="8" t="n"/>
      <c r="T1031" s="8" t="n"/>
      <c r="W1031">
        <f>IF($C1031="","",IF($AL1031=1,0,IF($AK1031=1,Settings!$C$6,Settings!$C$7))*100)</f>
        <v/>
      </c>
      <c r="X1031" s="8">
        <f>IF($C1031="","",T1031*W1031/100)</f>
        <v/>
      </c>
      <c r="Y1031" s="8">
        <f>IF($C1031="","",T1031-X1031)</f>
        <v/>
      </c>
      <c r="Z1031" s="8">
        <f>IF($C1031="","",Y1031-M1031)</f>
        <v/>
      </c>
      <c r="AD1031" s="8" t="n"/>
      <c r="AG1031" s="14" t="n"/>
      <c r="AI1031">
        <f>IF($C1031="","",IF(COUNTIF($C$2:$C1031,$C1031)=1,1,0))</f>
        <v/>
      </c>
      <c r="AJ1031">
        <f>IF($AI1031=1,SUMPRODUCT(--($AM$2:$AM$7001&lt;$AM1031))+1,"")</f>
        <v/>
      </c>
      <c r="AK1031">
        <f>IF($C1031="","",IF(OR($P1031=TRUE(),$P1031="TRUE"),1,0))</f>
        <v/>
      </c>
      <c r="AL1031">
        <f>IF($C1031="","",IF(AND($V1031="Yes",SUMPRODUCT((LEN(Settings!$F$6:$F$13)&gt;0)*ISNUMBER(SEARCH(Settings!$F$6:$F$13,$O1031)))=0),1,0))</f>
        <v/>
      </c>
      <c r="AM1031">
        <f>IF($AI1031=1,IFERROR(IF(VALUE($C1031)&lt;100000000,VALUE($C1031),1000000000),IFERROR(IF(VALUE(MID($C1031,2,20))&lt;100000000,VALUE(MID($C1031,2,20)),1000000000),1000000000))+ROW()/100000,"")</f>
        <v/>
      </c>
    </row>
    <row r="1032">
      <c r="E1032" s="14" t="n"/>
      <c r="M1032" s="8">
        <f>IF($C1032="","",L1032*T1032/100)</f>
        <v/>
      </c>
      <c r="S1032" s="8" t="n"/>
      <c r="T1032" s="8" t="n"/>
      <c r="W1032">
        <f>IF($C1032="","",IF($AL1032=1,0,IF($AK1032=1,Settings!$C$6,Settings!$C$7))*100)</f>
        <v/>
      </c>
      <c r="X1032" s="8">
        <f>IF($C1032="","",T1032*W1032/100)</f>
        <v/>
      </c>
      <c r="Y1032" s="8">
        <f>IF($C1032="","",T1032-X1032)</f>
        <v/>
      </c>
      <c r="Z1032" s="8">
        <f>IF($C1032="","",Y1032-M1032)</f>
        <v/>
      </c>
      <c r="AD1032" s="8" t="n"/>
      <c r="AG1032" s="14" t="n"/>
      <c r="AI1032">
        <f>IF($C1032="","",IF(COUNTIF($C$2:$C1032,$C1032)=1,1,0))</f>
        <v/>
      </c>
      <c r="AJ1032">
        <f>IF($AI1032=1,SUMPRODUCT(--($AM$2:$AM$7001&lt;$AM1032))+1,"")</f>
        <v/>
      </c>
      <c r="AK1032">
        <f>IF($C1032="","",IF(OR($P1032=TRUE(),$P1032="TRUE"),1,0))</f>
        <v/>
      </c>
      <c r="AL1032">
        <f>IF($C1032="","",IF(AND($V1032="Yes",SUMPRODUCT((LEN(Settings!$F$6:$F$13)&gt;0)*ISNUMBER(SEARCH(Settings!$F$6:$F$13,$O1032)))=0),1,0))</f>
        <v/>
      </c>
      <c r="AM1032">
        <f>IF($AI1032=1,IFERROR(IF(VALUE($C1032)&lt;100000000,VALUE($C1032),1000000000),IFERROR(IF(VALUE(MID($C1032,2,20))&lt;100000000,VALUE(MID($C1032,2,20)),1000000000),1000000000))+ROW()/100000,"")</f>
        <v/>
      </c>
    </row>
    <row r="1033">
      <c r="E1033" s="14" t="n"/>
      <c r="M1033" s="8">
        <f>IF($C1033="","",L1033*T1033/100)</f>
        <v/>
      </c>
      <c r="S1033" s="8" t="n"/>
      <c r="T1033" s="8" t="n"/>
      <c r="W1033">
        <f>IF($C1033="","",IF($AL1033=1,0,IF($AK1033=1,Settings!$C$6,Settings!$C$7))*100)</f>
        <v/>
      </c>
      <c r="X1033" s="8">
        <f>IF($C1033="","",T1033*W1033/100)</f>
        <v/>
      </c>
      <c r="Y1033" s="8">
        <f>IF($C1033="","",T1033-X1033)</f>
        <v/>
      </c>
      <c r="Z1033" s="8">
        <f>IF($C1033="","",Y1033-M1033)</f>
        <v/>
      </c>
      <c r="AD1033" s="8" t="n"/>
      <c r="AG1033" s="14" t="n"/>
      <c r="AI1033">
        <f>IF($C1033="","",IF(COUNTIF($C$2:$C1033,$C1033)=1,1,0))</f>
        <v/>
      </c>
      <c r="AJ1033">
        <f>IF($AI1033=1,SUMPRODUCT(--($AM$2:$AM$7001&lt;$AM1033))+1,"")</f>
        <v/>
      </c>
      <c r="AK1033">
        <f>IF($C1033="","",IF(OR($P1033=TRUE(),$P1033="TRUE"),1,0))</f>
        <v/>
      </c>
      <c r="AL1033">
        <f>IF($C1033="","",IF(AND($V1033="Yes",SUMPRODUCT((LEN(Settings!$F$6:$F$13)&gt;0)*ISNUMBER(SEARCH(Settings!$F$6:$F$13,$O1033)))=0),1,0))</f>
        <v/>
      </c>
      <c r="AM1033">
        <f>IF($AI1033=1,IFERROR(IF(VALUE($C1033)&lt;100000000,VALUE($C1033),1000000000),IFERROR(IF(VALUE(MID($C1033,2,20))&lt;100000000,VALUE(MID($C1033,2,20)),1000000000),1000000000))+ROW()/100000,"")</f>
        <v/>
      </c>
    </row>
    <row r="1034">
      <c r="E1034" s="14" t="n"/>
      <c r="M1034" s="8">
        <f>IF($C1034="","",L1034*T1034/100)</f>
        <v/>
      </c>
      <c r="S1034" s="8" t="n"/>
      <c r="T1034" s="8" t="n"/>
      <c r="W1034">
        <f>IF($C1034="","",IF($AL1034=1,0,IF($AK1034=1,Settings!$C$6,Settings!$C$7))*100)</f>
        <v/>
      </c>
      <c r="X1034" s="8">
        <f>IF($C1034="","",T1034*W1034/100)</f>
        <v/>
      </c>
      <c r="Y1034" s="8">
        <f>IF($C1034="","",T1034-X1034)</f>
        <v/>
      </c>
      <c r="Z1034" s="8">
        <f>IF($C1034="","",Y1034-M1034)</f>
        <v/>
      </c>
      <c r="AD1034" s="8" t="n"/>
      <c r="AG1034" s="14" t="n"/>
      <c r="AI1034">
        <f>IF($C1034="","",IF(COUNTIF($C$2:$C1034,$C1034)=1,1,0))</f>
        <v/>
      </c>
      <c r="AJ1034">
        <f>IF($AI1034=1,SUMPRODUCT(--($AM$2:$AM$7001&lt;$AM1034))+1,"")</f>
        <v/>
      </c>
      <c r="AK1034">
        <f>IF($C1034="","",IF(OR($P1034=TRUE(),$P1034="TRUE"),1,0))</f>
        <v/>
      </c>
      <c r="AL1034">
        <f>IF($C1034="","",IF(AND($V1034="Yes",SUMPRODUCT((LEN(Settings!$F$6:$F$13)&gt;0)*ISNUMBER(SEARCH(Settings!$F$6:$F$13,$O1034)))=0),1,0))</f>
        <v/>
      </c>
      <c r="AM1034">
        <f>IF($AI1034=1,IFERROR(IF(VALUE($C1034)&lt;100000000,VALUE($C1034),1000000000),IFERROR(IF(VALUE(MID($C1034,2,20))&lt;100000000,VALUE(MID($C1034,2,20)),1000000000),1000000000))+ROW()/100000,"")</f>
        <v/>
      </c>
    </row>
    <row r="1035">
      <c r="E1035" s="14" t="n"/>
      <c r="M1035" s="8">
        <f>IF($C1035="","",L1035*T1035/100)</f>
        <v/>
      </c>
      <c r="S1035" s="8" t="n"/>
      <c r="T1035" s="8" t="n"/>
      <c r="W1035">
        <f>IF($C1035="","",IF($AL1035=1,0,IF($AK1035=1,Settings!$C$6,Settings!$C$7))*100)</f>
        <v/>
      </c>
      <c r="X1035" s="8">
        <f>IF($C1035="","",T1035*W1035/100)</f>
        <v/>
      </c>
      <c r="Y1035" s="8">
        <f>IF($C1035="","",T1035-X1035)</f>
        <v/>
      </c>
      <c r="Z1035" s="8">
        <f>IF($C1035="","",Y1035-M1035)</f>
        <v/>
      </c>
      <c r="AD1035" s="8" t="n"/>
      <c r="AG1035" s="14" t="n"/>
      <c r="AI1035">
        <f>IF($C1035="","",IF(COUNTIF($C$2:$C1035,$C1035)=1,1,0))</f>
        <v/>
      </c>
      <c r="AJ1035">
        <f>IF($AI1035=1,SUMPRODUCT(--($AM$2:$AM$7001&lt;$AM1035))+1,"")</f>
        <v/>
      </c>
      <c r="AK1035">
        <f>IF($C1035="","",IF(OR($P1035=TRUE(),$P1035="TRUE"),1,0))</f>
        <v/>
      </c>
      <c r="AL1035">
        <f>IF($C1035="","",IF(AND($V1035="Yes",SUMPRODUCT((LEN(Settings!$F$6:$F$13)&gt;0)*ISNUMBER(SEARCH(Settings!$F$6:$F$13,$O1035)))=0),1,0))</f>
        <v/>
      </c>
      <c r="AM1035">
        <f>IF($AI1035=1,IFERROR(IF(VALUE($C1035)&lt;100000000,VALUE($C1035),1000000000),IFERROR(IF(VALUE(MID($C1035,2,20))&lt;100000000,VALUE(MID($C1035,2,20)),1000000000),1000000000))+ROW()/100000,"")</f>
        <v/>
      </c>
    </row>
    <row r="1036">
      <c r="E1036" s="14" t="n"/>
      <c r="M1036" s="8">
        <f>IF($C1036="","",L1036*T1036/100)</f>
        <v/>
      </c>
      <c r="S1036" s="8" t="n"/>
      <c r="T1036" s="8" t="n"/>
      <c r="W1036">
        <f>IF($C1036="","",IF($AL1036=1,0,IF($AK1036=1,Settings!$C$6,Settings!$C$7))*100)</f>
        <v/>
      </c>
      <c r="X1036" s="8">
        <f>IF($C1036="","",T1036*W1036/100)</f>
        <v/>
      </c>
      <c r="Y1036" s="8">
        <f>IF($C1036="","",T1036-X1036)</f>
        <v/>
      </c>
      <c r="Z1036" s="8">
        <f>IF($C1036="","",Y1036-M1036)</f>
        <v/>
      </c>
      <c r="AD1036" s="8" t="n"/>
      <c r="AG1036" s="14" t="n"/>
      <c r="AI1036">
        <f>IF($C1036="","",IF(COUNTIF($C$2:$C1036,$C1036)=1,1,0))</f>
        <v/>
      </c>
      <c r="AJ1036">
        <f>IF($AI1036=1,SUMPRODUCT(--($AM$2:$AM$7001&lt;$AM1036))+1,"")</f>
        <v/>
      </c>
      <c r="AK1036">
        <f>IF($C1036="","",IF(OR($P1036=TRUE(),$P1036="TRUE"),1,0))</f>
        <v/>
      </c>
      <c r="AL1036">
        <f>IF($C1036="","",IF(AND($V1036="Yes",SUMPRODUCT((LEN(Settings!$F$6:$F$13)&gt;0)*ISNUMBER(SEARCH(Settings!$F$6:$F$13,$O1036)))=0),1,0))</f>
        <v/>
      </c>
      <c r="AM1036">
        <f>IF($AI1036=1,IFERROR(IF(VALUE($C1036)&lt;100000000,VALUE($C1036),1000000000),IFERROR(IF(VALUE(MID($C1036,2,20))&lt;100000000,VALUE(MID($C1036,2,20)),1000000000),1000000000))+ROW()/100000,"")</f>
        <v/>
      </c>
    </row>
    <row r="1037">
      <c r="E1037" s="14" t="n"/>
      <c r="M1037" s="8">
        <f>IF($C1037="","",L1037*T1037/100)</f>
        <v/>
      </c>
      <c r="S1037" s="8" t="n"/>
      <c r="T1037" s="8" t="n"/>
      <c r="W1037">
        <f>IF($C1037="","",IF($AL1037=1,0,IF($AK1037=1,Settings!$C$6,Settings!$C$7))*100)</f>
        <v/>
      </c>
      <c r="X1037" s="8">
        <f>IF($C1037="","",T1037*W1037/100)</f>
        <v/>
      </c>
      <c r="Y1037" s="8">
        <f>IF($C1037="","",T1037-X1037)</f>
        <v/>
      </c>
      <c r="Z1037" s="8">
        <f>IF($C1037="","",Y1037-M1037)</f>
        <v/>
      </c>
      <c r="AD1037" s="8" t="n"/>
      <c r="AG1037" s="14" t="n"/>
      <c r="AI1037">
        <f>IF($C1037="","",IF(COUNTIF($C$2:$C1037,$C1037)=1,1,0))</f>
        <v/>
      </c>
      <c r="AJ1037">
        <f>IF($AI1037=1,SUMPRODUCT(--($AM$2:$AM$7001&lt;$AM1037))+1,"")</f>
        <v/>
      </c>
      <c r="AK1037">
        <f>IF($C1037="","",IF(OR($P1037=TRUE(),$P1037="TRUE"),1,0))</f>
        <v/>
      </c>
      <c r="AL1037">
        <f>IF($C1037="","",IF(AND($V1037="Yes",SUMPRODUCT((LEN(Settings!$F$6:$F$13)&gt;0)*ISNUMBER(SEARCH(Settings!$F$6:$F$13,$O1037)))=0),1,0))</f>
        <v/>
      </c>
      <c r="AM1037">
        <f>IF($AI1037=1,IFERROR(IF(VALUE($C1037)&lt;100000000,VALUE($C1037),1000000000),IFERROR(IF(VALUE(MID($C1037,2,20))&lt;100000000,VALUE(MID($C1037,2,20)),1000000000),1000000000))+ROW()/100000,"")</f>
        <v/>
      </c>
    </row>
    <row r="1038">
      <c r="E1038" s="14" t="n"/>
      <c r="M1038" s="8">
        <f>IF($C1038="","",L1038*T1038/100)</f>
        <v/>
      </c>
      <c r="S1038" s="8" t="n"/>
      <c r="T1038" s="8" t="n"/>
      <c r="W1038">
        <f>IF($C1038="","",IF($AL1038=1,0,IF($AK1038=1,Settings!$C$6,Settings!$C$7))*100)</f>
        <v/>
      </c>
      <c r="X1038" s="8">
        <f>IF($C1038="","",T1038*W1038/100)</f>
        <v/>
      </c>
      <c r="Y1038" s="8">
        <f>IF($C1038="","",T1038-X1038)</f>
        <v/>
      </c>
      <c r="Z1038" s="8">
        <f>IF($C1038="","",Y1038-M1038)</f>
        <v/>
      </c>
      <c r="AD1038" s="8" t="n"/>
      <c r="AG1038" s="14" t="n"/>
      <c r="AI1038">
        <f>IF($C1038="","",IF(COUNTIF($C$2:$C1038,$C1038)=1,1,0))</f>
        <v/>
      </c>
      <c r="AJ1038">
        <f>IF($AI1038=1,SUMPRODUCT(--($AM$2:$AM$7001&lt;$AM1038))+1,"")</f>
        <v/>
      </c>
      <c r="AK1038">
        <f>IF($C1038="","",IF(OR($P1038=TRUE(),$P1038="TRUE"),1,0))</f>
        <v/>
      </c>
      <c r="AL1038">
        <f>IF($C1038="","",IF(AND($V1038="Yes",SUMPRODUCT((LEN(Settings!$F$6:$F$13)&gt;0)*ISNUMBER(SEARCH(Settings!$F$6:$F$13,$O1038)))=0),1,0))</f>
        <v/>
      </c>
      <c r="AM1038">
        <f>IF($AI1038=1,IFERROR(IF(VALUE($C1038)&lt;100000000,VALUE($C1038),1000000000),IFERROR(IF(VALUE(MID($C1038,2,20))&lt;100000000,VALUE(MID($C1038,2,20)),1000000000),1000000000))+ROW()/100000,"")</f>
        <v/>
      </c>
    </row>
    <row r="1039">
      <c r="E1039" s="14" t="n"/>
      <c r="M1039" s="8">
        <f>IF($C1039="","",L1039*T1039/100)</f>
        <v/>
      </c>
      <c r="S1039" s="8" t="n"/>
      <c r="T1039" s="8" t="n"/>
      <c r="W1039">
        <f>IF($C1039="","",IF($AL1039=1,0,IF($AK1039=1,Settings!$C$6,Settings!$C$7))*100)</f>
        <v/>
      </c>
      <c r="X1039" s="8">
        <f>IF($C1039="","",T1039*W1039/100)</f>
        <v/>
      </c>
      <c r="Y1039" s="8">
        <f>IF($C1039="","",T1039-X1039)</f>
        <v/>
      </c>
      <c r="Z1039" s="8">
        <f>IF($C1039="","",Y1039-M1039)</f>
        <v/>
      </c>
      <c r="AD1039" s="8" t="n"/>
      <c r="AG1039" s="14" t="n"/>
      <c r="AI1039">
        <f>IF($C1039="","",IF(COUNTIF($C$2:$C1039,$C1039)=1,1,0))</f>
        <v/>
      </c>
      <c r="AJ1039">
        <f>IF($AI1039=1,SUMPRODUCT(--($AM$2:$AM$7001&lt;$AM1039))+1,"")</f>
        <v/>
      </c>
      <c r="AK1039">
        <f>IF($C1039="","",IF(OR($P1039=TRUE(),$P1039="TRUE"),1,0))</f>
        <v/>
      </c>
      <c r="AL1039">
        <f>IF($C1039="","",IF(AND($V1039="Yes",SUMPRODUCT((LEN(Settings!$F$6:$F$13)&gt;0)*ISNUMBER(SEARCH(Settings!$F$6:$F$13,$O1039)))=0),1,0))</f>
        <v/>
      </c>
      <c r="AM1039">
        <f>IF($AI1039=1,IFERROR(IF(VALUE($C1039)&lt;100000000,VALUE($C1039),1000000000),IFERROR(IF(VALUE(MID($C1039,2,20))&lt;100000000,VALUE(MID($C1039,2,20)),1000000000),1000000000))+ROW()/100000,"")</f>
        <v/>
      </c>
    </row>
    <row r="1040">
      <c r="E1040" s="14" t="n"/>
      <c r="M1040" s="8">
        <f>IF($C1040="","",L1040*T1040/100)</f>
        <v/>
      </c>
      <c r="S1040" s="8" t="n"/>
      <c r="T1040" s="8" t="n"/>
      <c r="W1040">
        <f>IF($C1040="","",IF($AL1040=1,0,IF($AK1040=1,Settings!$C$6,Settings!$C$7))*100)</f>
        <v/>
      </c>
      <c r="X1040" s="8">
        <f>IF($C1040="","",T1040*W1040/100)</f>
        <v/>
      </c>
      <c r="Y1040" s="8">
        <f>IF($C1040="","",T1040-X1040)</f>
        <v/>
      </c>
      <c r="Z1040" s="8">
        <f>IF($C1040="","",Y1040-M1040)</f>
        <v/>
      </c>
      <c r="AD1040" s="8" t="n"/>
      <c r="AG1040" s="14" t="n"/>
      <c r="AI1040">
        <f>IF($C1040="","",IF(COUNTIF($C$2:$C1040,$C1040)=1,1,0))</f>
        <v/>
      </c>
      <c r="AJ1040">
        <f>IF($AI1040=1,SUMPRODUCT(--($AM$2:$AM$7001&lt;$AM1040))+1,"")</f>
        <v/>
      </c>
      <c r="AK1040">
        <f>IF($C1040="","",IF(OR($P1040=TRUE(),$P1040="TRUE"),1,0))</f>
        <v/>
      </c>
      <c r="AL1040">
        <f>IF($C1040="","",IF(AND($V1040="Yes",SUMPRODUCT((LEN(Settings!$F$6:$F$13)&gt;0)*ISNUMBER(SEARCH(Settings!$F$6:$F$13,$O1040)))=0),1,0))</f>
        <v/>
      </c>
      <c r="AM1040">
        <f>IF($AI1040=1,IFERROR(IF(VALUE($C1040)&lt;100000000,VALUE($C1040),1000000000),IFERROR(IF(VALUE(MID($C1040,2,20))&lt;100000000,VALUE(MID($C1040,2,20)),1000000000),1000000000))+ROW()/100000,"")</f>
        <v/>
      </c>
    </row>
    <row r="1041">
      <c r="E1041" s="14" t="n"/>
      <c r="M1041" s="8">
        <f>IF($C1041="","",L1041*T1041/100)</f>
        <v/>
      </c>
      <c r="S1041" s="8" t="n"/>
      <c r="T1041" s="8" t="n"/>
      <c r="W1041">
        <f>IF($C1041="","",IF($AL1041=1,0,IF($AK1041=1,Settings!$C$6,Settings!$C$7))*100)</f>
        <v/>
      </c>
      <c r="X1041" s="8">
        <f>IF($C1041="","",T1041*W1041/100)</f>
        <v/>
      </c>
      <c r="Y1041" s="8">
        <f>IF($C1041="","",T1041-X1041)</f>
        <v/>
      </c>
      <c r="Z1041" s="8">
        <f>IF($C1041="","",Y1041-M1041)</f>
        <v/>
      </c>
      <c r="AD1041" s="8" t="n"/>
      <c r="AG1041" s="14" t="n"/>
      <c r="AI1041">
        <f>IF($C1041="","",IF(COUNTIF($C$2:$C1041,$C1041)=1,1,0))</f>
        <v/>
      </c>
      <c r="AJ1041">
        <f>IF($AI1041=1,SUMPRODUCT(--($AM$2:$AM$7001&lt;$AM1041))+1,"")</f>
        <v/>
      </c>
      <c r="AK1041">
        <f>IF($C1041="","",IF(OR($P1041=TRUE(),$P1041="TRUE"),1,0))</f>
        <v/>
      </c>
      <c r="AL1041">
        <f>IF($C1041="","",IF(AND($V1041="Yes",SUMPRODUCT((LEN(Settings!$F$6:$F$13)&gt;0)*ISNUMBER(SEARCH(Settings!$F$6:$F$13,$O1041)))=0),1,0))</f>
        <v/>
      </c>
      <c r="AM1041">
        <f>IF($AI1041=1,IFERROR(IF(VALUE($C1041)&lt;100000000,VALUE($C1041),1000000000),IFERROR(IF(VALUE(MID($C1041,2,20))&lt;100000000,VALUE(MID($C1041,2,20)),1000000000),1000000000))+ROW()/100000,"")</f>
        <v/>
      </c>
    </row>
    <row r="1042">
      <c r="E1042" s="14" t="n"/>
      <c r="M1042" s="8">
        <f>IF($C1042="","",L1042*T1042/100)</f>
        <v/>
      </c>
      <c r="S1042" s="8" t="n"/>
      <c r="T1042" s="8" t="n"/>
      <c r="W1042">
        <f>IF($C1042="","",IF($AL1042=1,0,IF($AK1042=1,Settings!$C$6,Settings!$C$7))*100)</f>
        <v/>
      </c>
      <c r="X1042" s="8">
        <f>IF($C1042="","",T1042*W1042/100)</f>
        <v/>
      </c>
      <c r="Y1042" s="8">
        <f>IF($C1042="","",T1042-X1042)</f>
        <v/>
      </c>
      <c r="Z1042" s="8">
        <f>IF($C1042="","",Y1042-M1042)</f>
        <v/>
      </c>
      <c r="AD1042" s="8" t="n"/>
      <c r="AG1042" s="14" t="n"/>
      <c r="AI1042">
        <f>IF($C1042="","",IF(COUNTIF($C$2:$C1042,$C1042)=1,1,0))</f>
        <v/>
      </c>
      <c r="AJ1042">
        <f>IF($AI1042=1,SUMPRODUCT(--($AM$2:$AM$7001&lt;$AM1042))+1,"")</f>
        <v/>
      </c>
      <c r="AK1042">
        <f>IF($C1042="","",IF(OR($P1042=TRUE(),$P1042="TRUE"),1,0))</f>
        <v/>
      </c>
      <c r="AL1042">
        <f>IF($C1042="","",IF(AND($V1042="Yes",SUMPRODUCT((LEN(Settings!$F$6:$F$13)&gt;0)*ISNUMBER(SEARCH(Settings!$F$6:$F$13,$O1042)))=0),1,0))</f>
        <v/>
      </c>
      <c r="AM1042">
        <f>IF($AI1042=1,IFERROR(IF(VALUE($C1042)&lt;100000000,VALUE($C1042),1000000000),IFERROR(IF(VALUE(MID($C1042,2,20))&lt;100000000,VALUE(MID($C1042,2,20)),1000000000),1000000000))+ROW()/100000,"")</f>
        <v/>
      </c>
    </row>
    <row r="1043">
      <c r="E1043" s="14" t="n"/>
      <c r="M1043" s="8">
        <f>IF($C1043="","",L1043*T1043/100)</f>
        <v/>
      </c>
      <c r="S1043" s="8" t="n"/>
      <c r="T1043" s="8" t="n"/>
      <c r="W1043">
        <f>IF($C1043="","",IF($AL1043=1,0,IF($AK1043=1,Settings!$C$6,Settings!$C$7))*100)</f>
        <v/>
      </c>
      <c r="X1043" s="8">
        <f>IF($C1043="","",T1043*W1043/100)</f>
        <v/>
      </c>
      <c r="Y1043" s="8">
        <f>IF($C1043="","",T1043-X1043)</f>
        <v/>
      </c>
      <c r="Z1043" s="8">
        <f>IF($C1043="","",Y1043-M1043)</f>
        <v/>
      </c>
      <c r="AD1043" s="8" t="n"/>
      <c r="AG1043" s="14" t="n"/>
      <c r="AI1043">
        <f>IF($C1043="","",IF(COUNTIF($C$2:$C1043,$C1043)=1,1,0))</f>
        <v/>
      </c>
      <c r="AJ1043">
        <f>IF($AI1043=1,SUMPRODUCT(--($AM$2:$AM$7001&lt;$AM1043))+1,"")</f>
        <v/>
      </c>
      <c r="AK1043">
        <f>IF($C1043="","",IF(OR($P1043=TRUE(),$P1043="TRUE"),1,0))</f>
        <v/>
      </c>
      <c r="AL1043">
        <f>IF($C1043="","",IF(AND($V1043="Yes",SUMPRODUCT((LEN(Settings!$F$6:$F$13)&gt;0)*ISNUMBER(SEARCH(Settings!$F$6:$F$13,$O1043)))=0),1,0))</f>
        <v/>
      </c>
      <c r="AM1043">
        <f>IF($AI1043=1,IFERROR(IF(VALUE($C1043)&lt;100000000,VALUE($C1043),1000000000),IFERROR(IF(VALUE(MID($C1043,2,20))&lt;100000000,VALUE(MID($C1043,2,20)),1000000000),1000000000))+ROW()/100000,"")</f>
        <v/>
      </c>
    </row>
    <row r="1044">
      <c r="E1044" s="14" t="n"/>
      <c r="M1044" s="8">
        <f>IF($C1044="","",L1044*T1044/100)</f>
        <v/>
      </c>
      <c r="S1044" s="8" t="n"/>
      <c r="T1044" s="8" t="n"/>
      <c r="W1044">
        <f>IF($C1044="","",IF($AL1044=1,0,IF($AK1044=1,Settings!$C$6,Settings!$C$7))*100)</f>
        <v/>
      </c>
      <c r="X1044" s="8">
        <f>IF($C1044="","",T1044*W1044/100)</f>
        <v/>
      </c>
      <c r="Y1044" s="8">
        <f>IF($C1044="","",T1044-X1044)</f>
        <v/>
      </c>
      <c r="Z1044" s="8">
        <f>IF($C1044="","",Y1044-M1044)</f>
        <v/>
      </c>
      <c r="AD1044" s="8" t="n"/>
      <c r="AG1044" s="14" t="n"/>
      <c r="AI1044">
        <f>IF($C1044="","",IF(COUNTIF($C$2:$C1044,$C1044)=1,1,0))</f>
        <v/>
      </c>
      <c r="AJ1044">
        <f>IF($AI1044=1,SUMPRODUCT(--($AM$2:$AM$7001&lt;$AM1044))+1,"")</f>
        <v/>
      </c>
      <c r="AK1044">
        <f>IF($C1044="","",IF(OR($P1044=TRUE(),$P1044="TRUE"),1,0))</f>
        <v/>
      </c>
      <c r="AL1044">
        <f>IF($C1044="","",IF(AND($V1044="Yes",SUMPRODUCT((LEN(Settings!$F$6:$F$13)&gt;0)*ISNUMBER(SEARCH(Settings!$F$6:$F$13,$O1044)))=0),1,0))</f>
        <v/>
      </c>
      <c r="AM1044">
        <f>IF($AI1044=1,IFERROR(IF(VALUE($C1044)&lt;100000000,VALUE($C1044),1000000000),IFERROR(IF(VALUE(MID($C1044,2,20))&lt;100000000,VALUE(MID($C1044,2,20)),1000000000),1000000000))+ROW()/100000,"")</f>
        <v/>
      </c>
    </row>
    <row r="1045">
      <c r="E1045" s="14" t="n"/>
      <c r="M1045" s="8">
        <f>IF($C1045="","",L1045*T1045/100)</f>
        <v/>
      </c>
      <c r="S1045" s="8" t="n"/>
      <c r="T1045" s="8" t="n"/>
      <c r="W1045">
        <f>IF($C1045="","",IF($AL1045=1,0,IF($AK1045=1,Settings!$C$6,Settings!$C$7))*100)</f>
        <v/>
      </c>
      <c r="X1045" s="8">
        <f>IF($C1045="","",T1045*W1045/100)</f>
        <v/>
      </c>
      <c r="Y1045" s="8">
        <f>IF($C1045="","",T1045-X1045)</f>
        <v/>
      </c>
      <c r="Z1045" s="8">
        <f>IF($C1045="","",Y1045-M1045)</f>
        <v/>
      </c>
      <c r="AD1045" s="8" t="n"/>
      <c r="AG1045" s="14" t="n"/>
      <c r="AI1045">
        <f>IF($C1045="","",IF(COUNTIF($C$2:$C1045,$C1045)=1,1,0))</f>
        <v/>
      </c>
      <c r="AJ1045">
        <f>IF($AI1045=1,SUMPRODUCT(--($AM$2:$AM$7001&lt;$AM1045))+1,"")</f>
        <v/>
      </c>
      <c r="AK1045">
        <f>IF($C1045="","",IF(OR($P1045=TRUE(),$P1045="TRUE"),1,0))</f>
        <v/>
      </c>
      <c r="AL1045">
        <f>IF($C1045="","",IF(AND($V1045="Yes",SUMPRODUCT((LEN(Settings!$F$6:$F$13)&gt;0)*ISNUMBER(SEARCH(Settings!$F$6:$F$13,$O1045)))=0),1,0))</f>
        <v/>
      </c>
      <c r="AM1045">
        <f>IF($AI1045=1,IFERROR(IF(VALUE($C1045)&lt;100000000,VALUE($C1045),1000000000),IFERROR(IF(VALUE(MID($C1045,2,20))&lt;100000000,VALUE(MID($C1045,2,20)),1000000000),1000000000))+ROW()/100000,"")</f>
        <v/>
      </c>
    </row>
    <row r="1046">
      <c r="E1046" s="14" t="n"/>
      <c r="M1046" s="8">
        <f>IF($C1046="","",L1046*T1046/100)</f>
        <v/>
      </c>
      <c r="S1046" s="8" t="n"/>
      <c r="T1046" s="8" t="n"/>
      <c r="W1046">
        <f>IF($C1046="","",IF($AL1046=1,0,IF($AK1046=1,Settings!$C$6,Settings!$C$7))*100)</f>
        <v/>
      </c>
      <c r="X1046" s="8">
        <f>IF($C1046="","",T1046*W1046/100)</f>
        <v/>
      </c>
      <c r="Y1046" s="8">
        <f>IF($C1046="","",T1046-X1046)</f>
        <v/>
      </c>
      <c r="Z1046" s="8">
        <f>IF($C1046="","",Y1046-M1046)</f>
        <v/>
      </c>
      <c r="AD1046" s="8" t="n"/>
      <c r="AG1046" s="14" t="n"/>
      <c r="AI1046">
        <f>IF($C1046="","",IF(COUNTIF($C$2:$C1046,$C1046)=1,1,0))</f>
        <v/>
      </c>
      <c r="AJ1046">
        <f>IF($AI1046=1,SUMPRODUCT(--($AM$2:$AM$7001&lt;$AM1046))+1,"")</f>
        <v/>
      </c>
      <c r="AK1046">
        <f>IF($C1046="","",IF(OR($P1046=TRUE(),$P1046="TRUE"),1,0))</f>
        <v/>
      </c>
      <c r="AL1046">
        <f>IF($C1046="","",IF(AND($V1046="Yes",SUMPRODUCT((LEN(Settings!$F$6:$F$13)&gt;0)*ISNUMBER(SEARCH(Settings!$F$6:$F$13,$O1046)))=0),1,0))</f>
        <v/>
      </c>
      <c r="AM1046">
        <f>IF($AI1046=1,IFERROR(IF(VALUE($C1046)&lt;100000000,VALUE($C1046),1000000000),IFERROR(IF(VALUE(MID($C1046,2,20))&lt;100000000,VALUE(MID($C1046,2,20)),1000000000),1000000000))+ROW()/100000,"")</f>
        <v/>
      </c>
    </row>
    <row r="1047">
      <c r="E1047" s="14" t="n"/>
      <c r="M1047" s="8">
        <f>IF($C1047="","",L1047*T1047/100)</f>
        <v/>
      </c>
      <c r="S1047" s="8" t="n"/>
      <c r="T1047" s="8" t="n"/>
      <c r="W1047">
        <f>IF($C1047="","",IF($AL1047=1,0,IF($AK1047=1,Settings!$C$6,Settings!$C$7))*100)</f>
        <v/>
      </c>
      <c r="X1047" s="8">
        <f>IF($C1047="","",T1047*W1047/100)</f>
        <v/>
      </c>
      <c r="Y1047" s="8">
        <f>IF($C1047="","",T1047-X1047)</f>
        <v/>
      </c>
      <c r="Z1047" s="8">
        <f>IF($C1047="","",Y1047-M1047)</f>
        <v/>
      </c>
      <c r="AD1047" s="8" t="n"/>
      <c r="AG1047" s="14" t="n"/>
      <c r="AI1047">
        <f>IF($C1047="","",IF(COUNTIF($C$2:$C1047,$C1047)=1,1,0))</f>
        <v/>
      </c>
      <c r="AJ1047">
        <f>IF($AI1047=1,SUMPRODUCT(--($AM$2:$AM$7001&lt;$AM1047))+1,"")</f>
        <v/>
      </c>
      <c r="AK1047">
        <f>IF($C1047="","",IF(OR($P1047=TRUE(),$P1047="TRUE"),1,0))</f>
        <v/>
      </c>
      <c r="AL1047">
        <f>IF($C1047="","",IF(AND($V1047="Yes",SUMPRODUCT((LEN(Settings!$F$6:$F$13)&gt;0)*ISNUMBER(SEARCH(Settings!$F$6:$F$13,$O1047)))=0),1,0))</f>
        <v/>
      </c>
      <c r="AM1047">
        <f>IF($AI1047=1,IFERROR(IF(VALUE($C1047)&lt;100000000,VALUE($C1047),1000000000),IFERROR(IF(VALUE(MID($C1047,2,20))&lt;100000000,VALUE(MID($C1047,2,20)),1000000000),1000000000))+ROW()/100000,"")</f>
        <v/>
      </c>
    </row>
    <row r="1048">
      <c r="E1048" s="14" t="n"/>
      <c r="M1048" s="8">
        <f>IF($C1048="","",L1048*T1048/100)</f>
        <v/>
      </c>
      <c r="S1048" s="8" t="n"/>
      <c r="T1048" s="8" t="n"/>
      <c r="W1048">
        <f>IF($C1048="","",IF($AL1048=1,0,IF($AK1048=1,Settings!$C$6,Settings!$C$7))*100)</f>
        <v/>
      </c>
      <c r="X1048" s="8">
        <f>IF($C1048="","",T1048*W1048/100)</f>
        <v/>
      </c>
      <c r="Y1048" s="8">
        <f>IF($C1048="","",T1048-X1048)</f>
        <v/>
      </c>
      <c r="Z1048" s="8">
        <f>IF($C1048="","",Y1048-M1048)</f>
        <v/>
      </c>
      <c r="AD1048" s="8" t="n"/>
      <c r="AG1048" s="14" t="n"/>
      <c r="AI1048">
        <f>IF($C1048="","",IF(COUNTIF($C$2:$C1048,$C1048)=1,1,0))</f>
        <v/>
      </c>
      <c r="AJ1048">
        <f>IF($AI1048=1,SUMPRODUCT(--($AM$2:$AM$7001&lt;$AM1048))+1,"")</f>
        <v/>
      </c>
      <c r="AK1048">
        <f>IF($C1048="","",IF(OR($P1048=TRUE(),$P1048="TRUE"),1,0))</f>
        <v/>
      </c>
      <c r="AL1048">
        <f>IF($C1048="","",IF(AND($V1048="Yes",SUMPRODUCT((LEN(Settings!$F$6:$F$13)&gt;0)*ISNUMBER(SEARCH(Settings!$F$6:$F$13,$O1048)))=0),1,0))</f>
        <v/>
      </c>
      <c r="AM1048">
        <f>IF($AI1048=1,IFERROR(IF(VALUE($C1048)&lt;100000000,VALUE($C1048),1000000000),IFERROR(IF(VALUE(MID($C1048,2,20))&lt;100000000,VALUE(MID($C1048,2,20)),1000000000),1000000000))+ROW()/100000,"")</f>
        <v/>
      </c>
    </row>
    <row r="1049">
      <c r="E1049" s="14" t="n"/>
      <c r="M1049" s="8">
        <f>IF($C1049="","",L1049*T1049/100)</f>
        <v/>
      </c>
      <c r="S1049" s="8" t="n"/>
      <c r="T1049" s="8" t="n"/>
      <c r="W1049">
        <f>IF($C1049="","",IF($AL1049=1,0,IF($AK1049=1,Settings!$C$6,Settings!$C$7))*100)</f>
        <v/>
      </c>
      <c r="X1049" s="8">
        <f>IF($C1049="","",T1049*W1049/100)</f>
        <v/>
      </c>
      <c r="Y1049" s="8">
        <f>IF($C1049="","",T1049-X1049)</f>
        <v/>
      </c>
      <c r="Z1049" s="8">
        <f>IF($C1049="","",Y1049-M1049)</f>
        <v/>
      </c>
      <c r="AD1049" s="8" t="n"/>
      <c r="AG1049" s="14" t="n"/>
      <c r="AI1049">
        <f>IF($C1049="","",IF(COUNTIF($C$2:$C1049,$C1049)=1,1,0))</f>
        <v/>
      </c>
      <c r="AJ1049">
        <f>IF($AI1049=1,SUMPRODUCT(--($AM$2:$AM$7001&lt;$AM1049))+1,"")</f>
        <v/>
      </c>
      <c r="AK1049">
        <f>IF($C1049="","",IF(OR($P1049=TRUE(),$P1049="TRUE"),1,0))</f>
        <v/>
      </c>
      <c r="AL1049">
        <f>IF($C1049="","",IF(AND($V1049="Yes",SUMPRODUCT((LEN(Settings!$F$6:$F$13)&gt;0)*ISNUMBER(SEARCH(Settings!$F$6:$F$13,$O1049)))=0),1,0))</f>
        <v/>
      </c>
      <c r="AM1049">
        <f>IF($AI1049=1,IFERROR(IF(VALUE($C1049)&lt;100000000,VALUE($C1049),1000000000),IFERROR(IF(VALUE(MID($C1049,2,20))&lt;100000000,VALUE(MID($C1049,2,20)),1000000000),1000000000))+ROW()/100000,"")</f>
        <v/>
      </c>
    </row>
    <row r="1050">
      <c r="E1050" s="14" t="n"/>
      <c r="M1050" s="8">
        <f>IF($C1050="","",L1050*T1050/100)</f>
        <v/>
      </c>
      <c r="S1050" s="8" t="n"/>
      <c r="T1050" s="8" t="n"/>
      <c r="W1050">
        <f>IF($C1050="","",IF($AL1050=1,0,IF($AK1050=1,Settings!$C$6,Settings!$C$7))*100)</f>
        <v/>
      </c>
      <c r="X1050" s="8">
        <f>IF($C1050="","",T1050*W1050/100)</f>
        <v/>
      </c>
      <c r="Y1050" s="8">
        <f>IF($C1050="","",T1050-X1050)</f>
        <v/>
      </c>
      <c r="Z1050" s="8">
        <f>IF($C1050="","",Y1050-M1050)</f>
        <v/>
      </c>
      <c r="AD1050" s="8" t="n"/>
      <c r="AG1050" s="14" t="n"/>
      <c r="AI1050">
        <f>IF($C1050="","",IF(COUNTIF($C$2:$C1050,$C1050)=1,1,0))</f>
        <v/>
      </c>
      <c r="AJ1050">
        <f>IF($AI1050=1,SUMPRODUCT(--($AM$2:$AM$7001&lt;$AM1050))+1,"")</f>
        <v/>
      </c>
      <c r="AK1050">
        <f>IF($C1050="","",IF(OR($P1050=TRUE(),$P1050="TRUE"),1,0))</f>
        <v/>
      </c>
      <c r="AL1050">
        <f>IF($C1050="","",IF(AND($V1050="Yes",SUMPRODUCT((LEN(Settings!$F$6:$F$13)&gt;0)*ISNUMBER(SEARCH(Settings!$F$6:$F$13,$O1050)))=0),1,0))</f>
        <v/>
      </c>
      <c r="AM1050">
        <f>IF($AI1050=1,IFERROR(IF(VALUE($C1050)&lt;100000000,VALUE($C1050),1000000000),IFERROR(IF(VALUE(MID($C1050,2,20))&lt;100000000,VALUE(MID($C1050,2,20)),1000000000),1000000000))+ROW()/100000,"")</f>
        <v/>
      </c>
    </row>
    <row r="1051">
      <c r="E1051" s="14" t="n"/>
      <c r="M1051" s="8">
        <f>IF($C1051="","",L1051*T1051/100)</f>
        <v/>
      </c>
      <c r="S1051" s="8" t="n"/>
      <c r="T1051" s="8" t="n"/>
      <c r="W1051">
        <f>IF($C1051="","",IF($AL1051=1,0,IF($AK1051=1,Settings!$C$6,Settings!$C$7))*100)</f>
        <v/>
      </c>
      <c r="X1051" s="8">
        <f>IF($C1051="","",T1051*W1051/100)</f>
        <v/>
      </c>
      <c r="Y1051" s="8">
        <f>IF($C1051="","",T1051-X1051)</f>
        <v/>
      </c>
      <c r="Z1051" s="8">
        <f>IF($C1051="","",Y1051-M1051)</f>
        <v/>
      </c>
      <c r="AD1051" s="8" t="n"/>
      <c r="AG1051" s="14" t="n"/>
      <c r="AI1051">
        <f>IF($C1051="","",IF(COUNTIF($C$2:$C1051,$C1051)=1,1,0))</f>
        <v/>
      </c>
      <c r="AJ1051">
        <f>IF($AI1051=1,SUMPRODUCT(--($AM$2:$AM$7001&lt;$AM1051))+1,"")</f>
        <v/>
      </c>
      <c r="AK1051">
        <f>IF($C1051="","",IF(OR($P1051=TRUE(),$P1051="TRUE"),1,0))</f>
        <v/>
      </c>
      <c r="AL1051">
        <f>IF($C1051="","",IF(AND($V1051="Yes",SUMPRODUCT((LEN(Settings!$F$6:$F$13)&gt;0)*ISNUMBER(SEARCH(Settings!$F$6:$F$13,$O1051)))=0),1,0))</f>
        <v/>
      </c>
      <c r="AM1051">
        <f>IF($AI1051=1,IFERROR(IF(VALUE($C1051)&lt;100000000,VALUE($C1051),1000000000),IFERROR(IF(VALUE(MID($C1051,2,20))&lt;100000000,VALUE(MID($C1051,2,20)),1000000000),1000000000))+ROW()/100000,"")</f>
        <v/>
      </c>
    </row>
    <row r="1052">
      <c r="E1052" s="14" t="n"/>
      <c r="M1052" s="8">
        <f>IF($C1052="","",L1052*T1052/100)</f>
        <v/>
      </c>
      <c r="S1052" s="8" t="n"/>
      <c r="T1052" s="8" t="n"/>
      <c r="W1052">
        <f>IF($C1052="","",IF($AL1052=1,0,IF($AK1052=1,Settings!$C$6,Settings!$C$7))*100)</f>
        <v/>
      </c>
      <c r="X1052" s="8">
        <f>IF($C1052="","",T1052*W1052/100)</f>
        <v/>
      </c>
      <c r="Y1052" s="8">
        <f>IF($C1052="","",T1052-X1052)</f>
        <v/>
      </c>
      <c r="Z1052" s="8">
        <f>IF($C1052="","",Y1052-M1052)</f>
        <v/>
      </c>
      <c r="AD1052" s="8" t="n"/>
      <c r="AG1052" s="14" t="n"/>
      <c r="AI1052">
        <f>IF($C1052="","",IF(COUNTIF($C$2:$C1052,$C1052)=1,1,0))</f>
        <v/>
      </c>
      <c r="AJ1052">
        <f>IF($AI1052=1,SUMPRODUCT(--($AM$2:$AM$7001&lt;$AM1052))+1,"")</f>
        <v/>
      </c>
      <c r="AK1052">
        <f>IF($C1052="","",IF(OR($P1052=TRUE(),$P1052="TRUE"),1,0))</f>
        <v/>
      </c>
      <c r="AL1052">
        <f>IF($C1052="","",IF(AND($V1052="Yes",SUMPRODUCT((LEN(Settings!$F$6:$F$13)&gt;0)*ISNUMBER(SEARCH(Settings!$F$6:$F$13,$O1052)))=0),1,0))</f>
        <v/>
      </c>
      <c r="AM1052">
        <f>IF($AI1052=1,IFERROR(IF(VALUE($C1052)&lt;100000000,VALUE($C1052),1000000000),IFERROR(IF(VALUE(MID($C1052,2,20))&lt;100000000,VALUE(MID($C1052,2,20)),1000000000),1000000000))+ROW()/100000,"")</f>
        <v/>
      </c>
    </row>
    <row r="1053">
      <c r="E1053" s="14" t="n"/>
      <c r="M1053" s="8">
        <f>IF($C1053="","",L1053*T1053/100)</f>
        <v/>
      </c>
      <c r="S1053" s="8" t="n"/>
      <c r="T1053" s="8" t="n"/>
      <c r="W1053">
        <f>IF($C1053="","",IF($AL1053=1,0,IF($AK1053=1,Settings!$C$6,Settings!$C$7))*100)</f>
        <v/>
      </c>
      <c r="X1053" s="8">
        <f>IF($C1053="","",T1053*W1053/100)</f>
        <v/>
      </c>
      <c r="Y1053" s="8">
        <f>IF($C1053="","",T1053-X1053)</f>
        <v/>
      </c>
      <c r="Z1053" s="8">
        <f>IF($C1053="","",Y1053-M1053)</f>
        <v/>
      </c>
      <c r="AD1053" s="8" t="n"/>
      <c r="AG1053" s="14" t="n"/>
      <c r="AI1053">
        <f>IF($C1053="","",IF(COUNTIF($C$2:$C1053,$C1053)=1,1,0))</f>
        <v/>
      </c>
      <c r="AJ1053">
        <f>IF($AI1053=1,SUMPRODUCT(--($AM$2:$AM$7001&lt;$AM1053))+1,"")</f>
        <v/>
      </c>
      <c r="AK1053">
        <f>IF($C1053="","",IF(OR($P1053=TRUE(),$P1053="TRUE"),1,0))</f>
        <v/>
      </c>
      <c r="AL1053">
        <f>IF($C1053="","",IF(AND($V1053="Yes",SUMPRODUCT((LEN(Settings!$F$6:$F$13)&gt;0)*ISNUMBER(SEARCH(Settings!$F$6:$F$13,$O1053)))=0),1,0))</f>
        <v/>
      </c>
      <c r="AM1053">
        <f>IF($AI1053=1,IFERROR(IF(VALUE($C1053)&lt;100000000,VALUE($C1053),1000000000),IFERROR(IF(VALUE(MID($C1053,2,20))&lt;100000000,VALUE(MID($C1053,2,20)),1000000000),1000000000))+ROW()/100000,"")</f>
        <v/>
      </c>
    </row>
    <row r="1054">
      <c r="E1054" s="14" t="n"/>
      <c r="M1054" s="8">
        <f>IF($C1054="","",L1054*T1054/100)</f>
        <v/>
      </c>
      <c r="S1054" s="8" t="n"/>
      <c r="T1054" s="8" t="n"/>
      <c r="W1054">
        <f>IF($C1054="","",IF($AL1054=1,0,IF($AK1054=1,Settings!$C$6,Settings!$C$7))*100)</f>
        <v/>
      </c>
      <c r="X1054" s="8">
        <f>IF($C1054="","",T1054*W1054/100)</f>
        <v/>
      </c>
      <c r="Y1054" s="8">
        <f>IF($C1054="","",T1054-X1054)</f>
        <v/>
      </c>
      <c r="Z1054" s="8">
        <f>IF($C1054="","",Y1054-M1054)</f>
        <v/>
      </c>
      <c r="AD1054" s="8" t="n"/>
      <c r="AG1054" s="14" t="n"/>
      <c r="AI1054">
        <f>IF($C1054="","",IF(COUNTIF($C$2:$C1054,$C1054)=1,1,0))</f>
        <v/>
      </c>
      <c r="AJ1054">
        <f>IF($AI1054=1,SUMPRODUCT(--($AM$2:$AM$7001&lt;$AM1054))+1,"")</f>
        <v/>
      </c>
      <c r="AK1054">
        <f>IF($C1054="","",IF(OR($P1054=TRUE(),$P1054="TRUE"),1,0))</f>
        <v/>
      </c>
      <c r="AL1054">
        <f>IF($C1054="","",IF(AND($V1054="Yes",SUMPRODUCT((LEN(Settings!$F$6:$F$13)&gt;0)*ISNUMBER(SEARCH(Settings!$F$6:$F$13,$O1054)))=0),1,0))</f>
        <v/>
      </c>
      <c r="AM1054">
        <f>IF($AI1054=1,IFERROR(IF(VALUE($C1054)&lt;100000000,VALUE($C1054),1000000000),IFERROR(IF(VALUE(MID($C1054,2,20))&lt;100000000,VALUE(MID($C1054,2,20)),1000000000),1000000000))+ROW()/100000,"")</f>
        <v/>
      </c>
    </row>
    <row r="1055">
      <c r="E1055" s="14" t="n"/>
      <c r="M1055" s="8">
        <f>IF($C1055="","",L1055*T1055/100)</f>
        <v/>
      </c>
      <c r="S1055" s="8" t="n"/>
      <c r="T1055" s="8" t="n"/>
      <c r="W1055">
        <f>IF($C1055="","",IF($AL1055=1,0,IF($AK1055=1,Settings!$C$6,Settings!$C$7))*100)</f>
        <v/>
      </c>
      <c r="X1055" s="8">
        <f>IF($C1055="","",T1055*W1055/100)</f>
        <v/>
      </c>
      <c r="Y1055" s="8">
        <f>IF($C1055="","",T1055-X1055)</f>
        <v/>
      </c>
      <c r="Z1055" s="8">
        <f>IF($C1055="","",Y1055-M1055)</f>
        <v/>
      </c>
      <c r="AD1055" s="8" t="n"/>
      <c r="AG1055" s="14" t="n"/>
      <c r="AI1055">
        <f>IF($C1055="","",IF(COUNTIF($C$2:$C1055,$C1055)=1,1,0))</f>
        <v/>
      </c>
      <c r="AJ1055">
        <f>IF($AI1055=1,SUMPRODUCT(--($AM$2:$AM$7001&lt;$AM1055))+1,"")</f>
        <v/>
      </c>
      <c r="AK1055">
        <f>IF($C1055="","",IF(OR($P1055=TRUE(),$P1055="TRUE"),1,0))</f>
        <v/>
      </c>
      <c r="AL1055">
        <f>IF($C1055="","",IF(AND($V1055="Yes",SUMPRODUCT((LEN(Settings!$F$6:$F$13)&gt;0)*ISNUMBER(SEARCH(Settings!$F$6:$F$13,$O1055)))=0),1,0))</f>
        <v/>
      </c>
      <c r="AM1055">
        <f>IF($AI1055=1,IFERROR(IF(VALUE($C1055)&lt;100000000,VALUE($C1055),1000000000),IFERROR(IF(VALUE(MID($C1055,2,20))&lt;100000000,VALUE(MID($C1055,2,20)),1000000000),1000000000))+ROW()/100000,"")</f>
        <v/>
      </c>
    </row>
    <row r="1056">
      <c r="E1056" s="14" t="n"/>
      <c r="M1056" s="8">
        <f>IF($C1056="","",L1056*T1056/100)</f>
        <v/>
      </c>
      <c r="S1056" s="8" t="n"/>
      <c r="T1056" s="8" t="n"/>
      <c r="W1056">
        <f>IF($C1056="","",IF($AL1056=1,0,IF($AK1056=1,Settings!$C$6,Settings!$C$7))*100)</f>
        <v/>
      </c>
      <c r="X1056" s="8">
        <f>IF($C1056="","",T1056*W1056/100)</f>
        <v/>
      </c>
      <c r="Y1056" s="8">
        <f>IF($C1056="","",T1056-X1056)</f>
        <v/>
      </c>
      <c r="Z1056" s="8">
        <f>IF($C1056="","",Y1056-M1056)</f>
        <v/>
      </c>
      <c r="AD1056" s="8" t="n"/>
      <c r="AG1056" s="14" t="n"/>
      <c r="AI1056">
        <f>IF($C1056="","",IF(COUNTIF($C$2:$C1056,$C1056)=1,1,0))</f>
        <v/>
      </c>
      <c r="AJ1056">
        <f>IF($AI1056=1,SUMPRODUCT(--($AM$2:$AM$7001&lt;$AM1056))+1,"")</f>
        <v/>
      </c>
      <c r="AK1056">
        <f>IF($C1056="","",IF(OR($P1056=TRUE(),$P1056="TRUE"),1,0))</f>
        <v/>
      </c>
      <c r="AL1056">
        <f>IF($C1056="","",IF(AND($V1056="Yes",SUMPRODUCT((LEN(Settings!$F$6:$F$13)&gt;0)*ISNUMBER(SEARCH(Settings!$F$6:$F$13,$O1056)))=0),1,0))</f>
        <v/>
      </c>
      <c r="AM1056">
        <f>IF($AI1056=1,IFERROR(IF(VALUE($C1056)&lt;100000000,VALUE($C1056),1000000000),IFERROR(IF(VALUE(MID($C1056,2,20))&lt;100000000,VALUE(MID($C1056,2,20)),1000000000),1000000000))+ROW()/100000,"")</f>
        <v/>
      </c>
    </row>
    <row r="1057">
      <c r="E1057" s="14" t="n"/>
      <c r="M1057" s="8">
        <f>IF($C1057="","",L1057*T1057/100)</f>
        <v/>
      </c>
      <c r="S1057" s="8" t="n"/>
      <c r="T1057" s="8" t="n"/>
      <c r="W1057">
        <f>IF($C1057="","",IF($AL1057=1,0,IF($AK1057=1,Settings!$C$6,Settings!$C$7))*100)</f>
        <v/>
      </c>
      <c r="X1057" s="8">
        <f>IF($C1057="","",T1057*W1057/100)</f>
        <v/>
      </c>
      <c r="Y1057" s="8">
        <f>IF($C1057="","",T1057-X1057)</f>
        <v/>
      </c>
      <c r="Z1057" s="8">
        <f>IF($C1057="","",Y1057-M1057)</f>
        <v/>
      </c>
      <c r="AD1057" s="8" t="n"/>
      <c r="AG1057" s="14" t="n"/>
      <c r="AI1057">
        <f>IF($C1057="","",IF(COUNTIF($C$2:$C1057,$C1057)=1,1,0))</f>
        <v/>
      </c>
      <c r="AJ1057">
        <f>IF($AI1057=1,SUMPRODUCT(--($AM$2:$AM$7001&lt;$AM1057))+1,"")</f>
        <v/>
      </c>
      <c r="AK1057">
        <f>IF($C1057="","",IF(OR($P1057=TRUE(),$P1057="TRUE"),1,0))</f>
        <v/>
      </c>
      <c r="AL1057">
        <f>IF($C1057="","",IF(AND($V1057="Yes",SUMPRODUCT((LEN(Settings!$F$6:$F$13)&gt;0)*ISNUMBER(SEARCH(Settings!$F$6:$F$13,$O1057)))=0),1,0))</f>
        <v/>
      </c>
      <c r="AM1057">
        <f>IF($AI1057=1,IFERROR(IF(VALUE($C1057)&lt;100000000,VALUE($C1057),1000000000),IFERROR(IF(VALUE(MID($C1057,2,20))&lt;100000000,VALUE(MID($C1057,2,20)),1000000000),1000000000))+ROW()/100000,"")</f>
        <v/>
      </c>
    </row>
    <row r="1058">
      <c r="E1058" s="14" t="n"/>
      <c r="M1058" s="8">
        <f>IF($C1058="","",L1058*T1058/100)</f>
        <v/>
      </c>
      <c r="S1058" s="8" t="n"/>
      <c r="T1058" s="8" t="n"/>
      <c r="W1058">
        <f>IF($C1058="","",IF($AL1058=1,0,IF($AK1058=1,Settings!$C$6,Settings!$C$7))*100)</f>
        <v/>
      </c>
      <c r="X1058" s="8">
        <f>IF($C1058="","",T1058*W1058/100)</f>
        <v/>
      </c>
      <c r="Y1058" s="8">
        <f>IF($C1058="","",T1058-X1058)</f>
        <v/>
      </c>
      <c r="Z1058" s="8">
        <f>IF($C1058="","",Y1058-M1058)</f>
        <v/>
      </c>
      <c r="AD1058" s="8" t="n"/>
      <c r="AG1058" s="14" t="n"/>
      <c r="AI1058">
        <f>IF($C1058="","",IF(COUNTIF($C$2:$C1058,$C1058)=1,1,0))</f>
        <v/>
      </c>
      <c r="AJ1058">
        <f>IF($AI1058=1,SUMPRODUCT(--($AM$2:$AM$7001&lt;$AM1058))+1,"")</f>
        <v/>
      </c>
      <c r="AK1058">
        <f>IF($C1058="","",IF(OR($P1058=TRUE(),$P1058="TRUE"),1,0))</f>
        <v/>
      </c>
      <c r="AL1058">
        <f>IF($C1058="","",IF(AND($V1058="Yes",SUMPRODUCT((LEN(Settings!$F$6:$F$13)&gt;0)*ISNUMBER(SEARCH(Settings!$F$6:$F$13,$O1058)))=0),1,0))</f>
        <v/>
      </c>
      <c r="AM1058">
        <f>IF($AI1058=1,IFERROR(IF(VALUE($C1058)&lt;100000000,VALUE($C1058),1000000000),IFERROR(IF(VALUE(MID($C1058,2,20))&lt;100000000,VALUE(MID($C1058,2,20)),1000000000),1000000000))+ROW()/100000,"")</f>
        <v/>
      </c>
    </row>
    <row r="1059">
      <c r="E1059" s="14" t="n"/>
      <c r="M1059" s="8">
        <f>IF($C1059="","",L1059*T1059/100)</f>
        <v/>
      </c>
      <c r="S1059" s="8" t="n"/>
      <c r="T1059" s="8" t="n"/>
      <c r="W1059">
        <f>IF($C1059="","",IF($AL1059=1,0,IF($AK1059=1,Settings!$C$6,Settings!$C$7))*100)</f>
        <v/>
      </c>
      <c r="X1059" s="8">
        <f>IF($C1059="","",T1059*W1059/100)</f>
        <v/>
      </c>
      <c r="Y1059" s="8">
        <f>IF($C1059="","",T1059-X1059)</f>
        <v/>
      </c>
      <c r="Z1059" s="8">
        <f>IF($C1059="","",Y1059-M1059)</f>
        <v/>
      </c>
      <c r="AD1059" s="8" t="n"/>
      <c r="AG1059" s="14" t="n"/>
      <c r="AI1059">
        <f>IF($C1059="","",IF(COUNTIF($C$2:$C1059,$C1059)=1,1,0))</f>
        <v/>
      </c>
      <c r="AJ1059">
        <f>IF($AI1059=1,SUMPRODUCT(--($AM$2:$AM$7001&lt;$AM1059))+1,"")</f>
        <v/>
      </c>
      <c r="AK1059">
        <f>IF($C1059="","",IF(OR($P1059=TRUE(),$P1059="TRUE"),1,0))</f>
        <v/>
      </c>
      <c r="AL1059">
        <f>IF($C1059="","",IF(AND($V1059="Yes",SUMPRODUCT((LEN(Settings!$F$6:$F$13)&gt;0)*ISNUMBER(SEARCH(Settings!$F$6:$F$13,$O1059)))=0),1,0))</f>
        <v/>
      </c>
      <c r="AM1059">
        <f>IF($AI1059=1,IFERROR(IF(VALUE($C1059)&lt;100000000,VALUE($C1059),1000000000),IFERROR(IF(VALUE(MID($C1059,2,20))&lt;100000000,VALUE(MID($C1059,2,20)),1000000000),1000000000))+ROW()/100000,"")</f>
        <v/>
      </c>
    </row>
    <row r="1060">
      <c r="E1060" s="14" t="n"/>
      <c r="M1060" s="8">
        <f>IF($C1060="","",L1060*T1060/100)</f>
        <v/>
      </c>
      <c r="S1060" s="8" t="n"/>
      <c r="T1060" s="8" t="n"/>
      <c r="W1060">
        <f>IF($C1060="","",IF($AL1060=1,0,IF($AK1060=1,Settings!$C$6,Settings!$C$7))*100)</f>
        <v/>
      </c>
      <c r="X1060" s="8">
        <f>IF($C1060="","",T1060*W1060/100)</f>
        <v/>
      </c>
      <c r="Y1060" s="8">
        <f>IF($C1060="","",T1060-X1060)</f>
        <v/>
      </c>
      <c r="Z1060" s="8">
        <f>IF($C1060="","",Y1060-M1060)</f>
        <v/>
      </c>
      <c r="AD1060" s="8" t="n"/>
      <c r="AG1060" s="14" t="n"/>
      <c r="AI1060">
        <f>IF($C1060="","",IF(COUNTIF($C$2:$C1060,$C1060)=1,1,0))</f>
        <v/>
      </c>
      <c r="AJ1060">
        <f>IF($AI1060=1,SUMPRODUCT(--($AM$2:$AM$7001&lt;$AM1060))+1,"")</f>
        <v/>
      </c>
      <c r="AK1060">
        <f>IF($C1060="","",IF(OR($P1060=TRUE(),$P1060="TRUE"),1,0))</f>
        <v/>
      </c>
      <c r="AL1060">
        <f>IF($C1060="","",IF(AND($V1060="Yes",SUMPRODUCT((LEN(Settings!$F$6:$F$13)&gt;0)*ISNUMBER(SEARCH(Settings!$F$6:$F$13,$O1060)))=0),1,0))</f>
        <v/>
      </c>
      <c r="AM1060">
        <f>IF($AI1060=1,IFERROR(IF(VALUE($C1060)&lt;100000000,VALUE($C1060),1000000000),IFERROR(IF(VALUE(MID($C1060,2,20))&lt;100000000,VALUE(MID($C1060,2,20)),1000000000),1000000000))+ROW()/100000,"")</f>
        <v/>
      </c>
    </row>
    <row r="1061">
      <c r="E1061" s="14" t="n"/>
      <c r="M1061" s="8">
        <f>IF($C1061="","",L1061*T1061/100)</f>
        <v/>
      </c>
      <c r="S1061" s="8" t="n"/>
      <c r="T1061" s="8" t="n"/>
      <c r="W1061">
        <f>IF($C1061="","",IF($AL1061=1,0,IF($AK1061=1,Settings!$C$6,Settings!$C$7))*100)</f>
        <v/>
      </c>
      <c r="X1061" s="8">
        <f>IF($C1061="","",T1061*W1061/100)</f>
        <v/>
      </c>
      <c r="Y1061" s="8">
        <f>IF($C1061="","",T1061-X1061)</f>
        <v/>
      </c>
      <c r="Z1061" s="8">
        <f>IF($C1061="","",Y1061-M1061)</f>
        <v/>
      </c>
      <c r="AD1061" s="8" t="n"/>
      <c r="AG1061" s="14" t="n"/>
      <c r="AI1061">
        <f>IF($C1061="","",IF(COUNTIF($C$2:$C1061,$C1061)=1,1,0))</f>
        <v/>
      </c>
      <c r="AJ1061">
        <f>IF($AI1061=1,SUMPRODUCT(--($AM$2:$AM$7001&lt;$AM1061))+1,"")</f>
        <v/>
      </c>
      <c r="AK1061">
        <f>IF($C1061="","",IF(OR($P1061=TRUE(),$P1061="TRUE"),1,0))</f>
        <v/>
      </c>
      <c r="AL1061">
        <f>IF($C1061="","",IF(AND($V1061="Yes",SUMPRODUCT((LEN(Settings!$F$6:$F$13)&gt;0)*ISNUMBER(SEARCH(Settings!$F$6:$F$13,$O1061)))=0),1,0))</f>
        <v/>
      </c>
      <c r="AM1061">
        <f>IF($AI1061=1,IFERROR(IF(VALUE($C1061)&lt;100000000,VALUE($C1061),1000000000),IFERROR(IF(VALUE(MID($C1061,2,20))&lt;100000000,VALUE(MID($C1061,2,20)),1000000000),1000000000))+ROW()/100000,"")</f>
        <v/>
      </c>
    </row>
    <row r="1062">
      <c r="E1062" s="14" t="n"/>
      <c r="M1062" s="8">
        <f>IF($C1062="","",L1062*T1062/100)</f>
        <v/>
      </c>
      <c r="S1062" s="8" t="n"/>
      <c r="T1062" s="8" t="n"/>
      <c r="W1062">
        <f>IF($C1062="","",IF($AL1062=1,0,IF($AK1062=1,Settings!$C$6,Settings!$C$7))*100)</f>
        <v/>
      </c>
      <c r="X1062" s="8">
        <f>IF($C1062="","",T1062*W1062/100)</f>
        <v/>
      </c>
      <c r="Y1062" s="8">
        <f>IF($C1062="","",T1062-X1062)</f>
        <v/>
      </c>
      <c r="Z1062" s="8">
        <f>IF($C1062="","",Y1062-M1062)</f>
        <v/>
      </c>
      <c r="AD1062" s="8" t="n"/>
      <c r="AG1062" s="14" t="n"/>
      <c r="AI1062">
        <f>IF($C1062="","",IF(COUNTIF($C$2:$C1062,$C1062)=1,1,0))</f>
        <v/>
      </c>
      <c r="AJ1062">
        <f>IF($AI1062=1,SUMPRODUCT(--($AM$2:$AM$7001&lt;$AM1062))+1,"")</f>
        <v/>
      </c>
      <c r="AK1062">
        <f>IF($C1062="","",IF(OR($P1062=TRUE(),$P1062="TRUE"),1,0))</f>
        <v/>
      </c>
      <c r="AL1062">
        <f>IF($C1062="","",IF(AND($V1062="Yes",SUMPRODUCT((LEN(Settings!$F$6:$F$13)&gt;0)*ISNUMBER(SEARCH(Settings!$F$6:$F$13,$O1062)))=0),1,0))</f>
        <v/>
      </c>
      <c r="AM1062">
        <f>IF($AI1062=1,IFERROR(IF(VALUE($C1062)&lt;100000000,VALUE($C1062),1000000000),IFERROR(IF(VALUE(MID($C1062,2,20))&lt;100000000,VALUE(MID($C1062,2,20)),1000000000),1000000000))+ROW()/100000,"")</f>
        <v/>
      </c>
    </row>
    <row r="1063">
      <c r="E1063" s="14" t="n"/>
      <c r="M1063" s="8">
        <f>IF($C1063="","",L1063*T1063/100)</f>
        <v/>
      </c>
      <c r="S1063" s="8" t="n"/>
      <c r="T1063" s="8" t="n"/>
      <c r="W1063">
        <f>IF($C1063="","",IF($AL1063=1,0,IF($AK1063=1,Settings!$C$6,Settings!$C$7))*100)</f>
        <v/>
      </c>
      <c r="X1063" s="8">
        <f>IF($C1063="","",T1063*W1063/100)</f>
        <v/>
      </c>
      <c r="Y1063" s="8">
        <f>IF($C1063="","",T1063-X1063)</f>
        <v/>
      </c>
      <c r="Z1063" s="8">
        <f>IF($C1063="","",Y1063-M1063)</f>
        <v/>
      </c>
      <c r="AD1063" s="8" t="n"/>
      <c r="AG1063" s="14" t="n"/>
      <c r="AI1063">
        <f>IF($C1063="","",IF(COUNTIF($C$2:$C1063,$C1063)=1,1,0))</f>
        <v/>
      </c>
      <c r="AJ1063">
        <f>IF($AI1063=1,SUMPRODUCT(--($AM$2:$AM$7001&lt;$AM1063))+1,"")</f>
        <v/>
      </c>
      <c r="AK1063">
        <f>IF($C1063="","",IF(OR($P1063=TRUE(),$P1063="TRUE"),1,0))</f>
        <v/>
      </c>
      <c r="AL1063">
        <f>IF($C1063="","",IF(AND($V1063="Yes",SUMPRODUCT((LEN(Settings!$F$6:$F$13)&gt;0)*ISNUMBER(SEARCH(Settings!$F$6:$F$13,$O1063)))=0),1,0))</f>
        <v/>
      </c>
      <c r="AM1063">
        <f>IF($AI1063=1,IFERROR(IF(VALUE($C1063)&lt;100000000,VALUE($C1063),1000000000),IFERROR(IF(VALUE(MID($C1063,2,20))&lt;100000000,VALUE(MID($C1063,2,20)),1000000000),1000000000))+ROW()/100000,"")</f>
        <v/>
      </c>
    </row>
    <row r="1064">
      <c r="E1064" s="14" t="n"/>
      <c r="M1064" s="8">
        <f>IF($C1064="","",L1064*T1064/100)</f>
        <v/>
      </c>
      <c r="S1064" s="8" t="n"/>
      <c r="T1064" s="8" t="n"/>
      <c r="W1064">
        <f>IF($C1064="","",IF($AL1064=1,0,IF($AK1064=1,Settings!$C$6,Settings!$C$7))*100)</f>
        <v/>
      </c>
      <c r="X1064" s="8">
        <f>IF($C1064="","",T1064*W1064/100)</f>
        <v/>
      </c>
      <c r="Y1064" s="8">
        <f>IF($C1064="","",T1064-X1064)</f>
        <v/>
      </c>
      <c r="Z1064" s="8">
        <f>IF($C1064="","",Y1064-M1064)</f>
        <v/>
      </c>
      <c r="AD1064" s="8" t="n"/>
      <c r="AG1064" s="14" t="n"/>
      <c r="AI1064">
        <f>IF($C1064="","",IF(COUNTIF($C$2:$C1064,$C1064)=1,1,0))</f>
        <v/>
      </c>
      <c r="AJ1064">
        <f>IF($AI1064=1,SUMPRODUCT(--($AM$2:$AM$7001&lt;$AM1064))+1,"")</f>
        <v/>
      </c>
      <c r="AK1064">
        <f>IF($C1064="","",IF(OR($P1064=TRUE(),$P1064="TRUE"),1,0))</f>
        <v/>
      </c>
      <c r="AL1064">
        <f>IF($C1064="","",IF(AND($V1064="Yes",SUMPRODUCT((LEN(Settings!$F$6:$F$13)&gt;0)*ISNUMBER(SEARCH(Settings!$F$6:$F$13,$O1064)))=0),1,0))</f>
        <v/>
      </c>
      <c r="AM1064">
        <f>IF($AI1064=1,IFERROR(IF(VALUE($C1064)&lt;100000000,VALUE($C1064),1000000000),IFERROR(IF(VALUE(MID($C1064,2,20))&lt;100000000,VALUE(MID($C1064,2,20)),1000000000),1000000000))+ROW()/100000,"")</f>
        <v/>
      </c>
    </row>
    <row r="1065">
      <c r="E1065" s="14" t="n"/>
      <c r="M1065" s="8">
        <f>IF($C1065="","",L1065*T1065/100)</f>
        <v/>
      </c>
      <c r="S1065" s="8" t="n"/>
      <c r="T1065" s="8" t="n"/>
      <c r="W1065">
        <f>IF($C1065="","",IF($AL1065=1,0,IF($AK1065=1,Settings!$C$6,Settings!$C$7))*100)</f>
        <v/>
      </c>
      <c r="X1065" s="8">
        <f>IF($C1065="","",T1065*W1065/100)</f>
        <v/>
      </c>
      <c r="Y1065" s="8">
        <f>IF($C1065="","",T1065-X1065)</f>
        <v/>
      </c>
      <c r="Z1065" s="8">
        <f>IF($C1065="","",Y1065-M1065)</f>
        <v/>
      </c>
      <c r="AD1065" s="8" t="n"/>
      <c r="AG1065" s="14" t="n"/>
      <c r="AI1065">
        <f>IF($C1065="","",IF(COUNTIF($C$2:$C1065,$C1065)=1,1,0))</f>
        <v/>
      </c>
      <c r="AJ1065">
        <f>IF($AI1065=1,SUMPRODUCT(--($AM$2:$AM$7001&lt;$AM1065))+1,"")</f>
        <v/>
      </c>
      <c r="AK1065">
        <f>IF($C1065="","",IF(OR($P1065=TRUE(),$P1065="TRUE"),1,0))</f>
        <v/>
      </c>
      <c r="AL1065">
        <f>IF($C1065="","",IF(AND($V1065="Yes",SUMPRODUCT((LEN(Settings!$F$6:$F$13)&gt;0)*ISNUMBER(SEARCH(Settings!$F$6:$F$13,$O1065)))=0),1,0))</f>
        <v/>
      </c>
      <c r="AM1065">
        <f>IF($AI1065=1,IFERROR(IF(VALUE($C1065)&lt;100000000,VALUE($C1065),1000000000),IFERROR(IF(VALUE(MID($C1065,2,20))&lt;100000000,VALUE(MID($C1065,2,20)),1000000000),1000000000))+ROW()/100000,"")</f>
        <v/>
      </c>
    </row>
    <row r="1066">
      <c r="E1066" s="14" t="n"/>
      <c r="M1066" s="8">
        <f>IF($C1066="","",L1066*T1066/100)</f>
        <v/>
      </c>
      <c r="S1066" s="8" t="n"/>
      <c r="T1066" s="8" t="n"/>
      <c r="W1066">
        <f>IF($C1066="","",IF($AL1066=1,0,IF($AK1066=1,Settings!$C$6,Settings!$C$7))*100)</f>
        <v/>
      </c>
      <c r="X1066" s="8">
        <f>IF($C1066="","",T1066*W1066/100)</f>
        <v/>
      </c>
      <c r="Y1066" s="8">
        <f>IF($C1066="","",T1066-X1066)</f>
        <v/>
      </c>
      <c r="Z1066" s="8">
        <f>IF($C1066="","",Y1066-M1066)</f>
        <v/>
      </c>
      <c r="AD1066" s="8" t="n"/>
      <c r="AG1066" s="14" t="n"/>
      <c r="AI1066">
        <f>IF($C1066="","",IF(COUNTIF($C$2:$C1066,$C1066)=1,1,0))</f>
        <v/>
      </c>
      <c r="AJ1066">
        <f>IF($AI1066=1,SUMPRODUCT(--($AM$2:$AM$7001&lt;$AM1066))+1,"")</f>
        <v/>
      </c>
      <c r="AK1066">
        <f>IF($C1066="","",IF(OR($P1066=TRUE(),$P1066="TRUE"),1,0))</f>
        <v/>
      </c>
      <c r="AL1066">
        <f>IF($C1066="","",IF(AND($V1066="Yes",SUMPRODUCT((LEN(Settings!$F$6:$F$13)&gt;0)*ISNUMBER(SEARCH(Settings!$F$6:$F$13,$O1066)))=0),1,0))</f>
        <v/>
      </c>
      <c r="AM1066">
        <f>IF($AI1066=1,IFERROR(IF(VALUE($C1066)&lt;100000000,VALUE($C1066),1000000000),IFERROR(IF(VALUE(MID($C1066,2,20))&lt;100000000,VALUE(MID($C1066,2,20)),1000000000),1000000000))+ROW()/100000,"")</f>
        <v/>
      </c>
    </row>
    <row r="1067">
      <c r="E1067" s="14" t="n"/>
      <c r="M1067" s="8">
        <f>IF($C1067="","",L1067*T1067/100)</f>
        <v/>
      </c>
      <c r="S1067" s="8" t="n"/>
      <c r="T1067" s="8" t="n"/>
      <c r="W1067">
        <f>IF($C1067="","",IF($AL1067=1,0,IF($AK1067=1,Settings!$C$6,Settings!$C$7))*100)</f>
        <v/>
      </c>
      <c r="X1067" s="8">
        <f>IF($C1067="","",T1067*W1067/100)</f>
        <v/>
      </c>
      <c r="Y1067" s="8">
        <f>IF($C1067="","",T1067-X1067)</f>
        <v/>
      </c>
      <c r="Z1067" s="8">
        <f>IF($C1067="","",Y1067-M1067)</f>
        <v/>
      </c>
      <c r="AD1067" s="8" t="n"/>
      <c r="AG1067" s="14" t="n"/>
      <c r="AI1067">
        <f>IF($C1067="","",IF(COUNTIF($C$2:$C1067,$C1067)=1,1,0))</f>
        <v/>
      </c>
      <c r="AJ1067">
        <f>IF($AI1067=1,SUMPRODUCT(--($AM$2:$AM$7001&lt;$AM1067))+1,"")</f>
        <v/>
      </c>
      <c r="AK1067">
        <f>IF($C1067="","",IF(OR($P1067=TRUE(),$P1067="TRUE"),1,0))</f>
        <v/>
      </c>
      <c r="AL1067">
        <f>IF($C1067="","",IF(AND($V1067="Yes",SUMPRODUCT((LEN(Settings!$F$6:$F$13)&gt;0)*ISNUMBER(SEARCH(Settings!$F$6:$F$13,$O1067)))=0),1,0))</f>
        <v/>
      </c>
      <c r="AM1067">
        <f>IF($AI1067=1,IFERROR(IF(VALUE($C1067)&lt;100000000,VALUE($C1067),1000000000),IFERROR(IF(VALUE(MID($C1067,2,20))&lt;100000000,VALUE(MID($C1067,2,20)),1000000000),1000000000))+ROW()/100000,"")</f>
        <v/>
      </c>
    </row>
    <row r="1068">
      <c r="E1068" s="14" t="n"/>
      <c r="M1068" s="8">
        <f>IF($C1068="","",L1068*T1068/100)</f>
        <v/>
      </c>
      <c r="S1068" s="8" t="n"/>
      <c r="T1068" s="8" t="n"/>
      <c r="W1068">
        <f>IF($C1068="","",IF($AL1068=1,0,IF($AK1068=1,Settings!$C$6,Settings!$C$7))*100)</f>
        <v/>
      </c>
      <c r="X1068" s="8">
        <f>IF($C1068="","",T1068*W1068/100)</f>
        <v/>
      </c>
      <c r="Y1068" s="8">
        <f>IF($C1068="","",T1068-X1068)</f>
        <v/>
      </c>
      <c r="Z1068" s="8">
        <f>IF($C1068="","",Y1068-M1068)</f>
        <v/>
      </c>
      <c r="AD1068" s="8" t="n"/>
      <c r="AG1068" s="14" t="n"/>
      <c r="AI1068">
        <f>IF($C1068="","",IF(COUNTIF($C$2:$C1068,$C1068)=1,1,0))</f>
        <v/>
      </c>
      <c r="AJ1068">
        <f>IF($AI1068=1,SUMPRODUCT(--($AM$2:$AM$7001&lt;$AM1068))+1,"")</f>
        <v/>
      </c>
      <c r="AK1068">
        <f>IF($C1068="","",IF(OR($P1068=TRUE(),$P1068="TRUE"),1,0))</f>
        <v/>
      </c>
      <c r="AL1068">
        <f>IF($C1068="","",IF(AND($V1068="Yes",SUMPRODUCT((LEN(Settings!$F$6:$F$13)&gt;0)*ISNUMBER(SEARCH(Settings!$F$6:$F$13,$O1068)))=0),1,0))</f>
        <v/>
      </c>
      <c r="AM1068">
        <f>IF($AI1068=1,IFERROR(IF(VALUE($C1068)&lt;100000000,VALUE($C1068),1000000000),IFERROR(IF(VALUE(MID($C1068,2,20))&lt;100000000,VALUE(MID($C1068,2,20)),1000000000),1000000000))+ROW()/100000,"")</f>
        <v/>
      </c>
    </row>
    <row r="1069">
      <c r="E1069" s="14" t="n"/>
      <c r="M1069" s="8">
        <f>IF($C1069="","",L1069*T1069/100)</f>
        <v/>
      </c>
      <c r="S1069" s="8" t="n"/>
      <c r="T1069" s="8" t="n"/>
      <c r="W1069">
        <f>IF($C1069="","",IF($AL1069=1,0,IF($AK1069=1,Settings!$C$6,Settings!$C$7))*100)</f>
        <v/>
      </c>
      <c r="X1069" s="8">
        <f>IF($C1069="","",T1069*W1069/100)</f>
        <v/>
      </c>
      <c r="Y1069" s="8">
        <f>IF($C1069="","",T1069-X1069)</f>
        <v/>
      </c>
      <c r="Z1069" s="8">
        <f>IF($C1069="","",Y1069-M1069)</f>
        <v/>
      </c>
      <c r="AD1069" s="8" t="n"/>
      <c r="AG1069" s="14" t="n"/>
      <c r="AI1069">
        <f>IF($C1069="","",IF(COUNTIF($C$2:$C1069,$C1069)=1,1,0))</f>
        <v/>
      </c>
      <c r="AJ1069">
        <f>IF($AI1069=1,SUMPRODUCT(--($AM$2:$AM$7001&lt;$AM1069))+1,"")</f>
        <v/>
      </c>
      <c r="AK1069">
        <f>IF($C1069="","",IF(OR($P1069=TRUE(),$P1069="TRUE"),1,0))</f>
        <v/>
      </c>
      <c r="AL1069">
        <f>IF($C1069="","",IF(AND($V1069="Yes",SUMPRODUCT((LEN(Settings!$F$6:$F$13)&gt;0)*ISNUMBER(SEARCH(Settings!$F$6:$F$13,$O1069)))=0),1,0))</f>
        <v/>
      </c>
      <c r="AM1069">
        <f>IF($AI1069=1,IFERROR(IF(VALUE($C1069)&lt;100000000,VALUE($C1069),1000000000),IFERROR(IF(VALUE(MID($C1069,2,20))&lt;100000000,VALUE(MID($C1069,2,20)),1000000000),1000000000))+ROW()/100000,"")</f>
        <v/>
      </c>
    </row>
    <row r="1070">
      <c r="E1070" s="14" t="n"/>
      <c r="M1070" s="8">
        <f>IF($C1070="","",L1070*T1070/100)</f>
        <v/>
      </c>
      <c r="S1070" s="8" t="n"/>
      <c r="T1070" s="8" t="n"/>
      <c r="W1070">
        <f>IF($C1070="","",IF($AL1070=1,0,IF($AK1070=1,Settings!$C$6,Settings!$C$7))*100)</f>
        <v/>
      </c>
      <c r="X1070" s="8">
        <f>IF($C1070="","",T1070*W1070/100)</f>
        <v/>
      </c>
      <c r="Y1070" s="8">
        <f>IF($C1070="","",T1070-X1070)</f>
        <v/>
      </c>
      <c r="Z1070" s="8">
        <f>IF($C1070="","",Y1070-M1070)</f>
        <v/>
      </c>
      <c r="AD1070" s="8" t="n"/>
      <c r="AG1070" s="14" t="n"/>
      <c r="AI1070">
        <f>IF($C1070="","",IF(COUNTIF($C$2:$C1070,$C1070)=1,1,0))</f>
        <v/>
      </c>
      <c r="AJ1070">
        <f>IF($AI1070=1,SUMPRODUCT(--($AM$2:$AM$7001&lt;$AM1070))+1,"")</f>
        <v/>
      </c>
      <c r="AK1070">
        <f>IF($C1070="","",IF(OR($P1070=TRUE(),$P1070="TRUE"),1,0))</f>
        <v/>
      </c>
      <c r="AL1070">
        <f>IF($C1070="","",IF(AND($V1070="Yes",SUMPRODUCT((LEN(Settings!$F$6:$F$13)&gt;0)*ISNUMBER(SEARCH(Settings!$F$6:$F$13,$O1070)))=0),1,0))</f>
        <v/>
      </c>
      <c r="AM1070">
        <f>IF($AI1070=1,IFERROR(IF(VALUE($C1070)&lt;100000000,VALUE($C1070),1000000000),IFERROR(IF(VALUE(MID($C1070,2,20))&lt;100000000,VALUE(MID($C1070,2,20)),1000000000),1000000000))+ROW()/100000,"")</f>
        <v/>
      </c>
    </row>
    <row r="1071">
      <c r="E1071" s="14" t="n"/>
      <c r="M1071" s="8">
        <f>IF($C1071="","",L1071*T1071/100)</f>
        <v/>
      </c>
      <c r="S1071" s="8" t="n"/>
      <c r="T1071" s="8" t="n"/>
      <c r="W1071">
        <f>IF($C1071="","",IF($AL1071=1,0,IF($AK1071=1,Settings!$C$6,Settings!$C$7))*100)</f>
        <v/>
      </c>
      <c r="X1071" s="8">
        <f>IF($C1071="","",T1071*W1071/100)</f>
        <v/>
      </c>
      <c r="Y1071" s="8">
        <f>IF($C1071="","",T1071-X1071)</f>
        <v/>
      </c>
      <c r="Z1071" s="8">
        <f>IF($C1071="","",Y1071-M1071)</f>
        <v/>
      </c>
      <c r="AD1071" s="8" t="n"/>
      <c r="AG1071" s="14" t="n"/>
      <c r="AI1071">
        <f>IF($C1071="","",IF(COUNTIF($C$2:$C1071,$C1071)=1,1,0))</f>
        <v/>
      </c>
      <c r="AJ1071">
        <f>IF($AI1071=1,SUMPRODUCT(--($AM$2:$AM$7001&lt;$AM1071))+1,"")</f>
        <v/>
      </c>
      <c r="AK1071">
        <f>IF($C1071="","",IF(OR($P1071=TRUE(),$P1071="TRUE"),1,0))</f>
        <v/>
      </c>
      <c r="AL1071">
        <f>IF($C1071="","",IF(AND($V1071="Yes",SUMPRODUCT((LEN(Settings!$F$6:$F$13)&gt;0)*ISNUMBER(SEARCH(Settings!$F$6:$F$13,$O1071)))=0),1,0))</f>
        <v/>
      </c>
      <c r="AM1071">
        <f>IF($AI1071=1,IFERROR(IF(VALUE($C1071)&lt;100000000,VALUE($C1071),1000000000),IFERROR(IF(VALUE(MID($C1071,2,20))&lt;100000000,VALUE(MID($C1071,2,20)),1000000000),1000000000))+ROW()/100000,"")</f>
        <v/>
      </c>
    </row>
    <row r="1072">
      <c r="E1072" s="14" t="n"/>
      <c r="M1072" s="8">
        <f>IF($C1072="","",L1072*T1072/100)</f>
        <v/>
      </c>
      <c r="S1072" s="8" t="n"/>
      <c r="T1072" s="8" t="n"/>
      <c r="W1072">
        <f>IF($C1072="","",IF($AL1072=1,0,IF($AK1072=1,Settings!$C$6,Settings!$C$7))*100)</f>
        <v/>
      </c>
      <c r="X1072" s="8">
        <f>IF($C1072="","",T1072*W1072/100)</f>
        <v/>
      </c>
      <c r="Y1072" s="8">
        <f>IF($C1072="","",T1072-X1072)</f>
        <v/>
      </c>
      <c r="Z1072" s="8">
        <f>IF($C1072="","",Y1072-M1072)</f>
        <v/>
      </c>
      <c r="AD1072" s="8" t="n"/>
      <c r="AG1072" s="14" t="n"/>
      <c r="AI1072">
        <f>IF($C1072="","",IF(COUNTIF($C$2:$C1072,$C1072)=1,1,0))</f>
        <v/>
      </c>
      <c r="AJ1072">
        <f>IF($AI1072=1,SUMPRODUCT(--($AM$2:$AM$7001&lt;$AM1072))+1,"")</f>
        <v/>
      </c>
      <c r="AK1072">
        <f>IF($C1072="","",IF(OR($P1072=TRUE(),$P1072="TRUE"),1,0))</f>
        <v/>
      </c>
      <c r="AL1072">
        <f>IF($C1072="","",IF(AND($V1072="Yes",SUMPRODUCT((LEN(Settings!$F$6:$F$13)&gt;0)*ISNUMBER(SEARCH(Settings!$F$6:$F$13,$O1072)))=0),1,0))</f>
        <v/>
      </c>
      <c r="AM1072">
        <f>IF($AI1072=1,IFERROR(IF(VALUE($C1072)&lt;100000000,VALUE($C1072),1000000000),IFERROR(IF(VALUE(MID($C1072,2,20))&lt;100000000,VALUE(MID($C1072,2,20)),1000000000),1000000000))+ROW()/100000,"")</f>
        <v/>
      </c>
    </row>
    <row r="1073">
      <c r="E1073" s="14" t="n"/>
      <c r="M1073" s="8">
        <f>IF($C1073="","",L1073*T1073/100)</f>
        <v/>
      </c>
      <c r="S1073" s="8" t="n"/>
      <c r="T1073" s="8" t="n"/>
      <c r="W1073">
        <f>IF($C1073="","",IF($AL1073=1,0,IF($AK1073=1,Settings!$C$6,Settings!$C$7))*100)</f>
        <v/>
      </c>
      <c r="X1073" s="8">
        <f>IF($C1073="","",T1073*W1073/100)</f>
        <v/>
      </c>
      <c r="Y1073" s="8">
        <f>IF($C1073="","",T1073-X1073)</f>
        <v/>
      </c>
      <c r="Z1073" s="8">
        <f>IF($C1073="","",Y1073-M1073)</f>
        <v/>
      </c>
      <c r="AD1073" s="8" t="n"/>
      <c r="AG1073" s="14" t="n"/>
      <c r="AI1073">
        <f>IF($C1073="","",IF(COUNTIF($C$2:$C1073,$C1073)=1,1,0))</f>
        <v/>
      </c>
      <c r="AJ1073">
        <f>IF($AI1073=1,SUMPRODUCT(--($AM$2:$AM$7001&lt;$AM1073))+1,"")</f>
        <v/>
      </c>
      <c r="AK1073">
        <f>IF($C1073="","",IF(OR($P1073=TRUE(),$P1073="TRUE"),1,0))</f>
        <v/>
      </c>
      <c r="AL1073">
        <f>IF($C1073="","",IF(AND($V1073="Yes",SUMPRODUCT((LEN(Settings!$F$6:$F$13)&gt;0)*ISNUMBER(SEARCH(Settings!$F$6:$F$13,$O1073)))=0),1,0))</f>
        <v/>
      </c>
      <c r="AM1073">
        <f>IF($AI1073=1,IFERROR(IF(VALUE($C1073)&lt;100000000,VALUE($C1073),1000000000),IFERROR(IF(VALUE(MID($C1073,2,20))&lt;100000000,VALUE(MID($C1073,2,20)),1000000000),1000000000))+ROW()/100000,"")</f>
        <v/>
      </c>
    </row>
    <row r="1074">
      <c r="E1074" s="14" t="n"/>
      <c r="M1074" s="8">
        <f>IF($C1074="","",L1074*T1074/100)</f>
        <v/>
      </c>
      <c r="S1074" s="8" t="n"/>
      <c r="T1074" s="8" t="n"/>
      <c r="W1074">
        <f>IF($C1074="","",IF($AL1074=1,0,IF($AK1074=1,Settings!$C$6,Settings!$C$7))*100)</f>
        <v/>
      </c>
      <c r="X1074" s="8">
        <f>IF($C1074="","",T1074*W1074/100)</f>
        <v/>
      </c>
      <c r="Y1074" s="8">
        <f>IF($C1074="","",T1074-X1074)</f>
        <v/>
      </c>
      <c r="Z1074" s="8">
        <f>IF($C1074="","",Y1074-M1074)</f>
        <v/>
      </c>
      <c r="AD1074" s="8" t="n"/>
      <c r="AG1074" s="14" t="n"/>
      <c r="AI1074">
        <f>IF($C1074="","",IF(COUNTIF($C$2:$C1074,$C1074)=1,1,0))</f>
        <v/>
      </c>
      <c r="AJ1074">
        <f>IF($AI1074=1,SUMPRODUCT(--($AM$2:$AM$7001&lt;$AM1074))+1,"")</f>
        <v/>
      </c>
      <c r="AK1074">
        <f>IF($C1074="","",IF(OR($P1074=TRUE(),$P1074="TRUE"),1,0))</f>
        <v/>
      </c>
      <c r="AL1074">
        <f>IF($C1074="","",IF(AND($V1074="Yes",SUMPRODUCT((LEN(Settings!$F$6:$F$13)&gt;0)*ISNUMBER(SEARCH(Settings!$F$6:$F$13,$O1074)))=0),1,0))</f>
        <v/>
      </c>
      <c r="AM1074">
        <f>IF($AI1074=1,IFERROR(IF(VALUE($C1074)&lt;100000000,VALUE($C1074),1000000000),IFERROR(IF(VALUE(MID($C1074,2,20))&lt;100000000,VALUE(MID($C1074,2,20)),1000000000),1000000000))+ROW()/100000,"")</f>
        <v/>
      </c>
    </row>
    <row r="1075">
      <c r="E1075" s="14" t="n"/>
      <c r="M1075" s="8">
        <f>IF($C1075="","",L1075*T1075/100)</f>
        <v/>
      </c>
      <c r="S1075" s="8" t="n"/>
      <c r="T1075" s="8" t="n"/>
      <c r="W1075">
        <f>IF($C1075="","",IF($AL1075=1,0,IF($AK1075=1,Settings!$C$6,Settings!$C$7))*100)</f>
        <v/>
      </c>
      <c r="X1075" s="8">
        <f>IF($C1075="","",T1075*W1075/100)</f>
        <v/>
      </c>
      <c r="Y1075" s="8">
        <f>IF($C1075="","",T1075-X1075)</f>
        <v/>
      </c>
      <c r="Z1075" s="8">
        <f>IF($C1075="","",Y1075-M1075)</f>
        <v/>
      </c>
      <c r="AD1075" s="8" t="n"/>
      <c r="AG1075" s="14" t="n"/>
      <c r="AI1075">
        <f>IF($C1075="","",IF(COUNTIF($C$2:$C1075,$C1075)=1,1,0))</f>
        <v/>
      </c>
      <c r="AJ1075">
        <f>IF($AI1075=1,SUMPRODUCT(--($AM$2:$AM$7001&lt;$AM1075))+1,"")</f>
        <v/>
      </c>
      <c r="AK1075">
        <f>IF($C1075="","",IF(OR($P1075=TRUE(),$P1075="TRUE"),1,0))</f>
        <v/>
      </c>
      <c r="AL1075">
        <f>IF($C1075="","",IF(AND($V1075="Yes",SUMPRODUCT((LEN(Settings!$F$6:$F$13)&gt;0)*ISNUMBER(SEARCH(Settings!$F$6:$F$13,$O1075)))=0),1,0))</f>
        <v/>
      </c>
      <c r="AM1075">
        <f>IF($AI1075=1,IFERROR(IF(VALUE($C1075)&lt;100000000,VALUE($C1075),1000000000),IFERROR(IF(VALUE(MID($C1075,2,20))&lt;100000000,VALUE(MID($C1075,2,20)),1000000000),1000000000))+ROW()/100000,"")</f>
        <v/>
      </c>
    </row>
    <row r="1076">
      <c r="E1076" s="14" t="n"/>
      <c r="M1076" s="8">
        <f>IF($C1076="","",L1076*T1076/100)</f>
        <v/>
      </c>
      <c r="S1076" s="8" t="n"/>
      <c r="T1076" s="8" t="n"/>
      <c r="W1076">
        <f>IF($C1076="","",IF($AL1076=1,0,IF($AK1076=1,Settings!$C$6,Settings!$C$7))*100)</f>
        <v/>
      </c>
      <c r="X1076" s="8">
        <f>IF($C1076="","",T1076*W1076/100)</f>
        <v/>
      </c>
      <c r="Y1076" s="8">
        <f>IF($C1076="","",T1076-X1076)</f>
        <v/>
      </c>
      <c r="Z1076" s="8">
        <f>IF($C1076="","",Y1076-M1076)</f>
        <v/>
      </c>
      <c r="AD1076" s="8" t="n"/>
      <c r="AG1076" s="14" t="n"/>
      <c r="AI1076">
        <f>IF($C1076="","",IF(COUNTIF($C$2:$C1076,$C1076)=1,1,0))</f>
        <v/>
      </c>
      <c r="AJ1076">
        <f>IF($AI1076=1,SUMPRODUCT(--($AM$2:$AM$7001&lt;$AM1076))+1,"")</f>
        <v/>
      </c>
      <c r="AK1076">
        <f>IF($C1076="","",IF(OR($P1076=TRUE(),$P1076="TRUE"),1,0))</f>
        <v/>
      </c>
      <c r="AL1076">
        <f>IF($C1076="","",IF(AND($V1076="Yes",SUMPRODUCT((LEN(Settings!$F$6:$F$13)&gt;0)*ISNUMBER(SEARCH(Settings!$F$6:$F$13,$O1076)))=0),1,0))</f>
        <v/>
      </c>
      <c r="AM1076">
        <f>IF($AI1076=1,IFERROR(IF(VALUE($C1076)&lt;100000000,VALUE($C1076),1000000000),IFERROR(IF(VALUE(MID($C1076,2,20))&lt;100000000,VALUE(MID($C1076,2,20)),1000000000),1000000000))+ROW()/100000,"")</f>
        <v/>
      </c>
    </row>
    <row r="1077">
      <c r="E1077" s="14" t="n"/>
      <c r="M1077" s="8">
        <f>IF($C1077="","",L1077*T1077/100)</f>
        <v/>
      </c>
      <c r="S1077" s="8" t="n"/>
      <c r="T1077" s="8" t="n"/>
      <c r="W1077">
        <f>IF($C1077="","",IF($AL1077=1,0,IF($AK1077=1,Settings!$C$6,Settings!$C$7))*100)</f>
        <v/>
      </c>
      <c r="X1077" s="8">
        <f>IF($C1077="","",T1077*W1077/100)</f>
        <v/>
      </c>
      <c r="Y1077" s="8">
        <f>IF($C1077="","",T1077-X1077)</f>
        <v/>
      </c>
      <c r="Z1077" s="8">
        <f>IF($C1077="","",Y1077-M1077)</f>
        <v/>
      </c>
      <c r="AD1077" s="8" t="n"/>
      <c r="AG1077" s="14" t="n"/>
      <c r="AI1077">
        <f>IF($C1077="","",IF(COUNTIF($C$2:$C1077,$C1077)=1,1,0))</f>
        <v/>
      </c>
      <c r="AJ1077">
        <f>IF($AI1077=1,SUMPRODUCT(--($AM$2:$AM$7001&lt;$AM1077))+1,"")</f>
        <v/>
      </c>
      <c r="AK1077">
        <f>IF($C1077="","",IF(OR($P1077=TRUE(),$P1077="TRUE"),1,0))</f>
        <v/>
      </c>
      <c r="AL1077">
        <f>IF($C1077="","",IF(AND($V1077="Yes",SUMPRODUCT((LEN(Settings!$F$6:$F$13)&gt;0)*ISNUMBER(SEARCH(Settings!$F$6:$F$13,$O1077)))=0),1,0))</f>
        <v/>
      </c>
      <c r="AM1077">
        <f>IF($AI1077=1,IFERROR(IF(VALUE($C1077)&lt;100000000,VALUE($C1077),1000000000),IFERROR(IF(VALUE(MID($C1077,2,20))&lt;100000000,VALUE(MID($C1077,2,20)),1000000000),1000000000))+ROW()/100000,"")</f>
        <v/>
      </c>
    </row>
    <row r="1078">
      <c r="E1078" s="14" t="n"/>
      <c r="M1078" s="8">
        <f>IF($C1078="","",L1078*T1078/100)</f>
        <v/>
      </c>
      <c r="S1078" s="8" t="n"/>
      <c r="T1078" s="8" t="n"/>
      <c r="W1078">
        <f>IF($C1078="","",IF($AL1078=1,0,IF($AK1078=1,Settings!$C$6,Settings!$C$7))*100)</f>
        <v/>
      </c>
      <c r="X1078" s="8">
        <f>IF($C1078="","",T1078*W1078/100)</f>
        <v/>
      </c>
      <c r="Y1078" s="8">
        <f>IF($C1078="","",T1078-X1078)</f>
        <v/>
      </c>
      <c r="Z1078" s="8">
        <f>IF($C1078="","",Y1078-M1078)</f>
        <v/>
      </c>
      <c r="AD1078" s="8" t="n"/>
      <c r="AG1078" s="14" t="n"/>
      <c r="AI1078">
        <f>IF($C1078="","",IF(COUNTIF($C$2:$C1078,$C1078)=1,1,0))</f>
        <v/>
      </c>
      <c r="AJ1078">
        <f>IF($AI1078=1,SUMPRODUCT(--($AM$2:$AM$7001&lt;$AM1078))+1,"")</f>
        <v/>
      </c>
      <c r="AK1078">
        <f>IF($C1078="","",IF(OR($P1078=TRUE(),$P1078="TRUE"),1,0))</f>
        <v/>
      </c>
      <c r="AL1078">
        <f>IF($C1078="","",IF(AND($V1078="Yes",SUMPRODUCT((LEN(Settings!$F$6:$F$13)&gt;0)*ISNUMBER(SEARCH(Settings!$F$6:$F$13,$O1078)))=0),1,0))</f>
        <v/>
      </c>
      <c r="AM1078">
        <f>IF($AI1078=1,IFERROR(IF(VALUE($C1078)&lt;100000000,VALUE($C1078),1000000000),IFERROR(IF(VALUE(MID($C1078,2,20))&lt;100000000,VALUE(MID($C1078,2,20)),1000000000),1000000000))+ROW()/100000,"")</f>
        <v/>
      </c>
    </row>
    <row r="1079">
      <c r="E1079" s="14" t="n"/>
      <c r="M1079" s="8">
        <f>IF($C1079="","",L1079*T1079/100)</f>
        <v/>
      </c>
      <c r="S1079" s="8" t="n"/>
      <c r="T1079" s="8" t="n"/>
      <c r="W1079">
        <f>IF($C1079="","",IF($AL1079=1,0,IF($AK1079=1,Settings!$C$6,Settings!$C$7))*100)</f>
        <v/>
      </c>
      <c r="X1079" s="8">
        <f>IF($C1079="","",T1079*W1079/100)</f>
        <v/>
      </c>
      <c r="Y1079" s="8">
        <f>IF($C1079="","",T1079-X1079)</f>
        <v/>
      </c>
      <c r="Z1079" s="8">
        <f>IF($C1079="","",Y1079-M1079)</f>
        <v/>
      </c>
      <c r="AD1079" s="8" t="n"/>
      <c r="AG1079" s="14" t="n"/>
      <c r="AI1079">
        <f>IF($C1079="","",IF(COUNTIF($C$2:$C1079,$C1079)=1,1,0))</f>
        <v/>
      </c>
      <c r="AJ1079">
        <f>IF($AI1079=1,SUMPRODUCT(--($AM$2:$AM$7001&lt;$AM1079))+1,"")</f>
        <v/>
      </c>
      <c r="AK1079">
        <f>IF($C1079="","",IF(OR($P1079=TRUE(),$P1079="TRUE"),1,0))</f>
        <v/>
      </c>
      <c r="AL1079">
        <f>IF($C1079="","",IF(AND($V1079="Yes",SUMPRODUCT((LEN(Settings!$F$6:$F$13)&gt;0)*ISNUMBER(SEARCH(Settings!$F$6:$F$13,$O1079)))=0),1,0))</f>
        <v/>
      </c>
      <c r="AM1079">
        <f>IF($AI1079=1,IFERROR(IF(VALUE($C1079)&lt;100000000,VALUE($C1079),1000000000),IFERROR(IF(VALUE(MID($C1079,2,20))&lt;100000000,VALUE(MID($C1079,2,20)),1000000000),1000000000))+ROW()/100000,"")</f>
        <v/>
      </c>
    </row>
    <row r="1080">
      <c r="E1080" s="14" t="n"/>
      <c r="M1080" s="8">
        <f>IF($C1080="","",L1080*T1080/100)</f>
        <v/>
      </c>
      <c r="S1080" s="8" t="n"/>
      <c r="T1080" s="8" t="n"/>
      <c r="W1080">
        <f>IF($C1080="","",IF($AL1080=1,0,IF($AK1080=1,Settings!$C$6,Settings!$C$7))*100)</f>
        <v/>
      </c>
      <c r="X1080" s="8">
        <f>IF($C1080="","",T1080*W1080/100)</f>
        <v/>
      </c>
      <c r="Y1080" s="8">
        <f>IF($C1080="","",T1080-X1080)</f>
        <v/>
      </c>
      <c r="Z1080" s="8">
        <f>IF($C1080="","",Y1080-M1080)</f>
        <v/>
      </c>
      <c r="AD1080" s="8" t="n"/>
      <c r="AG1080" s="14" t="n"/>
      <c r="AI1080">
        <f>IF($C1080="","",IF(COUNTIF($C$2:$C1080,$C1080)=1,1,0))</f>
        <v/>
      </c>
      <c r="AJ1080">
        <f>IF($AI1080=1,SUMPRODUCT(--($AM$2:$AM$7001&lt;$AM1080))+1,"")</f>
        <v/>
      </c>
      <c r="AK1080">
        <f>IF($C1080="","",IF(OR($P1080=TRUE(),$P1080="TRUE"),1,0))</f>
        <v/>
      </c>
      <c r="AL1080">
        <f>IF($C1080="","",IF(AND($V1080="Yes",SUMPRODUCT((LEN(Settings!$F$6:$F$13)&gt;0)*ISNUMBER(SEARCH(Settings!$F$6:$F$13,$O1080)))=0),1,0))</f>
        <v/>
      </c>
      <c r="AM1080">
        <f>IF($AI1080=1,IFERROR(IF(VALUE($C1080)&lt;100000000,VALUE($C1080),1000000000),IFERROR(IF(VALUE(MID($C1080,2,20))&lt;100000000,VALUE(MID($C1080,2,20)),1000000000),1000000000))+ROW()/100000,"")</f>
        <v/>
      </c>
    </row>
    <row r="1081">
      <c r="E1081" s="14" t="n"/>
      <c r="M1081" s="8">
        <f>IF($C1081="","",L1081*T1081/100)</f>
        <v/>
      </c>
      <c r="S1081" s="8" t="n"/>
      <c r="T1081" s="8" t="n"/>
      <c r="W1081">
        <f>IF($C1081="","",IF($AL1081=1,0,IF($AK1081=1,Settings!$C$6,Settings!$C$7))*100)</f>
        <v/>
      </c>
      <c r="X1081" s="8">
        <f>IF($C1081="","",T1081*W1081/100)</f>
        <v/>
      </c>
      <c r="Y1081" s="8">
        <f>IF($C1081="","",T1081-X1081)</f>
        <v/>
      </c>
      <c r="Z1081" s="8">
        <f>IF($C1081="","",Y1081-M1081)</f>
        <v/>
      </c>
      <c r="AD1081" s="8" t="n"/>
      <c r="AG1081" s="14" t="n"/>
      <c r="AI1081">
        <f>IF($C1081="","",IF(COUNTIF($C$2:$C1081,$C1081)=1,1,0))</f>
        <v/>
      </c>
      <c r="AJ1081">
        <f>IF($AI1081=1,SUMPRODUCT(--($AM$2:$AM$7001&lt;$AM1081))+1,"")</f>
        <v/>
      </c>
      <c r="AK1081">
        <f>IF($C1081="","",IF(OR($P1081=TRUE(),$P1081="TRUE"),1,0))</f>
        <v/>
      </c>
      <c r="AL1081">
        <f>IF($C1081="","",IF(AND($V1081="Yes",SUMPRODUCT((LEN(Settings!$F$6:$F$13)&gt;0)*ISNUMBER(SEARCH(Settings!$F$6:$F$13,$O1081)))=0),1,0))</f>
        <v/>
      </c>
      <c r="AM1081">
        <f>IF($AI1081=1,IFERROR(IF(VALUE($C1081)&lt;100000000,VALUE($C1081),1000000000),IFERROR(IF(VALUE(MID($C1081,2,20))&lt;100000000,VALUE(MID($C1081,2,20)),1000000000),1000000000))+ROW()/100000,"")</f>
        <v/>
      </c>
    </row>
    <row r="1082">
      <c r="E1082" s="14" t="n"/>
      <c r="M1082" s="8">
        <f>IF($C1082="","",L1082*T1082/100)</f>
        <v/>
      </c>
      <c r="S1082" s="8" t="n"/>
      <c r="T1082" s="8" t="n"/>
      <c r="W1082">
        <f>IF($C1082="","",IF($AL1082=1,0,IF($AK1082=1,Settings!$C$6,Settings!$C$7))*100)</f>
        <v/>
      </c>
      <c r="X1082" s="8">
        <f>IF($C1082="","",T1082*W1082/100)</f>
        <v/>
      </c>
      <c r="Y1082" s="8">
        <f>IF($C1082="","",T1082-X1082)</f>
        <v/>
      </c>
      <c r="Z1082" s="8">
        <f>IF($C1082="","",Y1082-M1082)</f>
        <v/>
      </c>
      <c r="AD1082" s="8" t="n"/>
      <c r="AG1082" s="14" t="n"/>
      <c r="AI1082">
        <f>IF($C1082="","",IF(COUNTIF($C$2:$C1082,$C1082)=1,1,0))</f>
        <v/>
      </c>
      <c r="AJ1082">
        <f>IF($AI1082=1,SUMPRODUCT(--($AM$2:$AM$7001&lt;$AM1082))+1,"")</f>
        <v/>
      </c>
      <c r="AK1082">
        <f>IF($C1082="","",IF(OR($P1082=TRUE(),$P1082="TRUE"),1,0))</f>
        <v/>
      </c>
      <c r="AL1082">
        <f>IF($C1082="","",IF(AND($V1082="Yes",SUMPRODUCT((LEN(Settings!$F$6:$F$13)&gt;0)*ISNUMBER(SEARCH(Settings!$F$6:$F$13,$O1082)))=0),1,0))</f>
        <v/>
      </c>
      <c r="AM1082">
        <f>IF($AI1082=1,IFERROR(IF(VALUE($C1082)&lt;100000000,VALUE($C1082),1000000000),IFERROR(IF(VALUE(MID($C1082,2,20))&lt;100000000,VALUE(MID($C1082,2,20)),1000000000),1000000000))+ROW()/100000,"")</f>
        <v/>
      </c>
    </row>
    <row r="1083">
      <c r="E1083" s="14" t="n"/>
      <c r="M1083" s="8">
        <f>IF($C1083="","",L1083*T1083/100)</f>
        <v/>
      </c>
      <c r="S1083" s="8" t="n"/>
      <c r="T1083" s="8" t="n"/>
      <c r="W1083">
        <f>IF($C1083="","",IF($AL1083=1,0,IF($AK1083=1,Settings!$C$6,Settings!$C$7))*100)</f>
        <v/>
      </c>
      <c r="X1083" s="8">
        <f>IF($C1083="","",T1083*W1083/100)</f>
        <v/>
      </c>
      <c r="Y1083" s="8">
        <f>IF($C1083="","",T1083-X1083)</f>
        <v/>
      </c>
      <c r="Z1083" s="8">
        <f>IF($C1083="","",Y1083-M1083)</f>
        <v/>
      </c>
      <c r="AD1083" s="8" t="n"/>
      <c r="AG1083" s="14" t="n"/>
      <c r="AI1083">
        <f>IF($C1083="","",IF(COUNTIF($C$2:$C1083,$C1083)=1,1,0))</f>
        <v/>
      </c>
      <c r="AJ1083">
        <f>IF($AI1083=1,SUMPRODUCT(--($AM$2:$AM$7001&lt;$AM1083))+1,"")</f>
        <v/>
      </c>
      <c r="AK1083">
        <f>IF($C1083="","",IF(OR($P1083=TRUE(),$P1083="TRUE"),1,0))</f>
        <v/>
      </c>
      <c r="AL1083">
        <f>IF($C1083="","",IF(AND($V1083="Yes",SUMPRODUCT((LEN(Settings!$F$6:$F$13)&gt;0)*ISNUMBER(SEARCH(Settings!$F$6:$F$13,$O1083)))=0),1,0))</f>
        <v/>
      </c>
      <c r="AM1083">
        <f>IF($AI1083=1,IFERROR(IF(VALUE($C1083)&lt;100000000,VALUE($C1083),1000000000),IFERROR(IF(VALUE(MID($C1083,2,20))&lt;100000000,VALUE(MID($C1083,2,20)),1000000000),1000000000))+ROW()/100000,"")</f>
        <v/>
      </c>
    </row>
    <row r="1084">
      <c r="E1084" s="14" t="n"/>
      <c r="M1084" s="8">
        <f>IF($C1084="","",L1084*T1084/100)</f>
        <v/>
      </c>
      <c r="S1084" s="8" t="n"/>
      <c r="T1084" s="8" t="n"/>
      <c r="W1084">
        <f>IF($C1084="","",IF($AL1084=1,0,IF($AK1084=1,Settings!$C$6,Settings!$C$7))*100)</f>
        <v/>
      </c>
      <c r="X1084" s="8">
        <f>IF($C1084="","",T1084*W1084/100)</f>
        <v/>
      </c>
      <c r="Y1084" s="8">
        <f>IF($C1084="","",T1084-X1084)</f>
        <v/>
      </c>
      <c r="Z1084" s="8">
        <f>IF($C1084="","",Y1084-M1084)</f>
        <v/>
      </c>
      <c r="AD1084" s="8" t="n"/>
      <c r="AG1084" s="14" t="n"/>
      <c r="AI1084">
        <f>IF($C1084="","",IF(COUNTIF($C$2:$C1084,$C1084)=1,1,0))</f>
        <v/>
      </c>
      <c r="AJ1084">
        <f>IF($AI1084=1,SUMPRODUCT(--($AM$2:$AM$7001&lt;$AM1084))+1,"")</f>
        <v/>
      </c>
      <c r="AK1084">
        <f>IF($C1084="","",IF(OR($P1084=TRUE(),$P1084="TRUE"),1,0))</f>
        <v/>
      </c>
      <c r="AL1084">
        <f>IF($C1084="","",IF(AND($V1084="Yes",SUMPRODUCT((LEN(Settings!$F$6:$F$13)&gt;0)*ISNUMBER(SEARCH(Settings!$F$6:$F$13,$O1084)))=0),1,0))</f>
        <v/>
      </c>
      <c r="AM1084">
        <f>IF($AI1084=1,IFERROR(IF(VALUE($C1084)&lt;100000000,VALUE($C1084),1000000000),IFERROR(IF(VALUE(MID($C1084,2,20))&lt;100000000,VALUE(MID($C1084,2,20)),1000000000),1000000000))+ROW()/100000,"")</f>
        <v/>
      </c>
    </row>
    <row r="1085">
      <c r="E1085" s="14" t="n"/>
      <c r="M1085" s="8">
        <f>IF($C1085="","",L1085*T1085/100)</f>
        <v/>
      </c>
      <c r="S1085" s="8" t="n"/>
      <c r="T1085" s="8" t="n"/>
      <c r="W1085">
        <f>IF($C1085="","",IF($AL1085=1,0,IF($AK1085=1,Settings!$C$6,Settings!$C$7))*100)</f>
        <v/>
      </c>
      <c r="X1085" s="8">
        <f>IF($C1085="","",T1085*W1085/100)</f>
        <v/>
      </c>
      <c r="Y1085" s="8">
        <f>IF($C1085="","",T1085-X1085)</f>
        <v/>
      </c>
      <c r="Z1085" s="8">
        <f>IF($C1085="","",Y1085-M1085)</f>
        <v/>
      </c>
      <c r="AD1085" s="8" t="n"/>
      <c r="AG1085" s="14" t="n"/>
      <c r="AI1085">
        <f>IF($C1085="","",IF(COUNTIF($C$2:$C1085,$C1085)=1,1,0))</f>
        <v/>
      </c>
      <c r="AJ1085">
        <f>IF($AI1085=1,SUMPRODUCT(--($AM$2:$AM$7001&lt;$AM1085))+1,"")</f>
        <v/>
      </c>
      <c r="AK1085">
        <f>IF($C1085="","",IF(OR($P1085=TRUE(),$P1085="TRUE"),1,0))</f>
        <v/>
      </c>
      <c r="AL1085">
        <f>IF($C1085="","",IF(AND($V1085="Yes",SUMPRODUCT((LEN(Settings!$F$6:$F$13)&gt;0)*ISNUMBER(SEARCH(Settings!$F$6:$F$13,$O1085)))=0),1,0))</f>
        <v/>
      </c>
      <c r="AM1085">
        <f>IF($AI1085=1,IFERROR(IF(VALUE($C1085)&lt;100000000,VALUE($C1085),1000000000),IFERROR(IF(VALUE(MID($C1085,2,20))&lt;100000000,VALUE(MID($C1085,2,20)),1000000000),1000000000))+ROW()/100000,"")</f>
        <v/>
      </c>
    </row>
    <row r="1086">
      <c r="E1086" s="14" t="n"/>
      <c r="M1086" s="8">
        <f>IF($C1086="","",L1086*T1086/100)</f>
        <v/>
      </c>
      <c r="S1086" s="8" t="n"/>
      <c r="T1086" s="8" t="n"/>
      <c r="W1086">
        <f>IF($C1086="","",IF($AL1086=1,0,IF($AK1086=1,Settings!$C$6,Settings!$C$7))*100)</f>
        <v/>
      </c>
      <c r="X1086" s="8">
        <f>IF($C1086="","",T1086*W1086/100)</f>
        <v/>
      </c>
      <c r="Y1086" s="8">
        <f>IF($C1086="","",T1086-X1086)</f>
        <v/>
      </c>
      <c r="Z1086" s="8">
        <f>IF($C1086="","",Y1086-M1086)</f>
        <v/>
      </c>
      <c r="AD1086" s="8" t="n"/>
      <c r="AG1086" s="14" t="n"/>
      <c r="AI1086">
        <f>IF($C1086="","",IF(COUNTIF($C$2:$C1086,$C1086)=1,1,0))</f>
        <v/>
      </c>
      <c r="AJ1086">
        <f>IF($AI1086=1,SUMPRODUCT(--($AM$2:$AM$7001&lt;$AM1086))+1,"")</f>
        <v/>
      </c>
      <c r="AK1086">
        <f>IF($C1086="","",IF(OR($P1086=TRUE(),$P1086="TRUE"),1,0))</f>
        <v/>
      </c>
      <c r="AL1086">
        <f>IF($C1086="","",IF(AND($V1086="Yes",SUMPRODUCT((LEN(Settings!$F$6:$F$13)&gt;0)*ISNUMBER(SEARCH(Settings!$F$6:$F$13,$O1086)))=0),1,0))</f>
        <v/>
      </c>
      <c r="AM1086">
        <f>IF($AI1086=1,IFERROR(IF(VALUE($C1086)&lt;100000000,VALUE($C1086),1000000000),IFERROR(IF(VALUE(MID($C1086,2,20))&lt;100000000,VALUE(MID($C1086,2,20)),1000000000),1000000000))+ROW()/100000,"")</f>
        <v/>
      </c>
    </row>
    <row r="1087">
      <c r="E1087" s="14" t="n"/>
      <c r="M1087" s="8">
        <f>IF($C1087="","",L1087*T1087/100)</f>
        <v/>
      </c>
      <c r="S1087" s="8" t="n"/>
      <c r="T1087" s="8" t="n"/>
      <c r="W1087">
        <f>IF($C1087="","",IF($AL1087=1,0,IF($AK1087=1,Settings!$C$6,Settings!$C$7))*100)</f>
        <v/>
      </c>
      <c r="X1087" s="8">
        <f>IF($C1087="","",T1087*W1087/100)</f>
        <v/>
      </c>
      <c r="Y1087" s="8">
        <f>IF($C1087="","",T1087-X1087)</f>
        <v/>
      </c>
      <c r="Z1087" s="8">
        <f>IF($C1087="","",Y1087-M1087)</f>
        <v/>
      </c>
      <c r="AD1087" s="8" t="n"/>
      <c r="AG1087" s="14" t="n"/>
      <c r="AI1087">
        <f>IF($C1087="","",IF(COUNTIF($C$2:$C1087,$C1087)=1,1,0))</f>
        <v/>
      </c>
      <c r="AJ1087">
        <f>IF($AI1087=1,SUMPRODUCT(--($AM$2:$AM$7001&lt;$AM1087))+1,"")</f>
        <v/>
      </c>
      <c r="AK1087">
        <f>IF($C1087="","",IF(OR($P1087=TRUE(),$P1087="TRUE"),1,0))</f>
        <v/>
      </c>
      <c r="AL1087">
        <f>IF($C1087="","",IF(AND($V1087="Yes",SUMPRODUCT((LEN(Settings!$F$6:$F$13)&gt;0)*ISNUMBER(SEARCH(Settings!$F$6:$F$13,$O1087)))=0),1,0))</f>
        <v/>
      </c>
      <c r="AM1087">
        <f>IF($AI1087=1,IFERROR(IF(VALUE($C1087)&lt;100000000,VALUE($C1087),1000000000),IFERROR(IF(VALUE(MID($C1087,2,20))&lt;100000000,VALUE(MID($C1087,2,20)),1000000000),1000000000))+ROW()/100000,"")</f>
        <v/>
      </c>
    </row>
    <row r="1088">
      <c r="E1088" s="14" t="n"/>
      <c r="M1088" s="8">
        <f>IF($C1088="","",L1088*T1088/100)</f>
        <v/>
      </c>
      <c r="S1088" s="8" t="n"/>
      <c r="T1088" s="8" t="n"/>
      <c r="W1088">
        <f>IF($C1088="","",IF($AL1088=1,0,IF($AK1088=1,Settings!$C$6,Settings!$C$7))*100)</f>
        <v/>
      </c>
      <c r="X1088" s="8">
        <f>IF($C1088="","",T1088*W1088/100)</f>
        <v/>
      </c>
      <c r="Y1088" s="8">
        <f>IF($C1088="","",T1088-X1088)</f>
        <v/>
      </c>
      <c r="Z1088" s="8">
        <f>IF($C1088="","",Y1088-M1088)</f>
        <v/>
      </c>
      <c r="AD1088" s="8" t="n"/>
      <c r="AG1088" s="14" t="n"/>
      <c r="AI1088">
        <f>IF($C1088="","",IF(COUNTIF($C$2:$C1088,$C1088)=1,1,0))</f>
        <v/>
      </c>
      <c r="AJ1088">
        <f>IF($AI1088=1,SUMPRODUCT(--($AM$2:$AM$7001&lt;$AM1088))+1,"")</f>
        <v/>
      </c>
      <c r="AK1088">
        <f>IF($C1088="","",IF(OR($P1088=TRUE(),$P1088="TRUE"),1,0))</f>
        <v/>
      </c>
      <c r="AL1088">
        <f>IF($C1088="","",IF(AND($V1088="Yes",SUMPRODUCT((LEN(Settings!$F$6:$F$13)&gt;0)*ISNUMBER(SEARCH(Settings!$F$6:$F$13,$O1088)))=0),1,0))</f>
        <v/>
      </c>
      <c r="AM1088">
        <f>IF($AI1088=1,IFERROR(IF(VALUE($C1088)&lt;100000000,VALUE($C1088),1000000000),IFERROR(IF(VALUE(MID($C1088,2,20))&lt;100000000,VALUE(MID($C1088,2,20)),1000000000),1000000000))+ROW()/100000,"")</f>
        <v/>
      </c>
    </row>
    <row r="1089">
      <c r="E1089" s="14" t="n"/>
      <c r="M1089" s="8">
        <f>IF($C1089="","",L1089*T1089/100)</f>
        <v/>
      </c>
      <c r="S1089" s="8" t="n"/>
      <c r="T1089" s="8" t="n"/>
      <c r="W1089">
        <f>IF($C1089="","",IF($AL1089=1,0,IF($AK1089=1,Settings!$C$6,Settings!$C$7))*100)</f>
        <v/>
      </c>
      <c r="X1089" s="8">
        <f>IF($C1089="","",T1089*W1089/100)</f>
        <v/>
      </c>
      <c r="Y1089" s="8">
        <f>IF($C1089="","",T1089-X1089)</f>
        <v/>
      </c>
      <c r="Z1089" s="8">
        <f>IF($C1089="","",Y1089-M1089)</f>
        <v/>
      </c>
      <c r="AD1089" s="8" t="n"/>
      <c r="AG1089" s="14" t="n"/>
      <c r="AI1089">
        <f>IF($C1089="","",IF(COUNTIF($C$2:$C1089,$C1089)=1,1,0))</f>
        <v/>
      </c>
      <c r="AJ1089">
        <f>IF($AI1089=1,SUMPRODUCT(--($AM$2:$AM$7001&lt;$AM1089))+1,"")</f>
        <v/>
      </c>
      <c r="AK1089">
        <f>IF($C1089="","",IF(OR($P1089=TRUE(),$P1089="TRUE"),1,0))</f>
        <v/>
      </c>
      <c r="AL1089">
        <f>IF($C1089="","",IF(AND($V1089="Yes",SUMPRODUCT((LEN(Settings!$F$6:$F$13)&gt;0)*ISNUMBER(SEARCH(Settings!$F$6:$F$13,$O1089)))=0),1,0))</f>
        <v/>
      </c>
      <c r="AM1089">
        <f>IF($AI1089=1,IFERROR(IF(VALUE($C1089)&lt;100000000,VALUE($C1089),1000000000),IFERROR(IF(VALUE(MID($C1089,2,20))&lt;100000000,VALUE(MID($C1089,2,20)),1000000000),1000000000))+ROW()/100000,"")</f>
        <v/>
      </c>
    </row>
    <row r="1090">
      <c r="E1090" s="14" t="n"/>
      <c r="M1090" s="8">
        <f>IF($C1090="","",L1090*T1090/100)</f>
        <v/>
      </c>
      <c r="S1090" s="8" t="n"/>
      <c r="T1090" s="8" t="n"/>
      <c r="W1090">
        <f>IF($C1090="","",IF($AL1090=1,0,IF($AK1090=1,Settings!$C$6,Settings!$C$7))*100)</f>
        <v/>
      </c>
      <c r="X1090" s="8">
        <f>IF($C1090="","",T1090*W1090/100)</f>
        <v/>
      </c>
      <c r="Y1090" s="8">
        <f>IF($C1090="","",T1090-X1090)</f>
        <v/>
      </c>
      <c r="Z1090" s="8">
        <f>IF($C1090="","",Y1090-M1090)</f>
        <v/>
      </c>
      <c r="AD1090" s="8" t="n"/>
      <c r="AG1090" s="14" t="n"/>
      <c r="AI1090">
        <f>IF($C1090="","",IF(COUNTIF($C$2:$C1090,$C1090)=1,1,0))</f>
        <v/>
      </c>
      <c r="AJ1090">
        <f>IF($AI1090=1,SUMPRODUCT(--($AM$2:$AM$7001&lt;$AM1090))+1,"")</f>
        <v/>
      </c>
      <c r="AK1090">
        <f>IF($C1090="","",IF(OR($P1090=TRUE(),$P1090="TRUE"),1,0))</f>
        <v/>
      </c>
      <c r="AL1090">
        <f>IF($C1090="","",IF(AND($V1090="Yes",SUMPRODUCT((LEN(Settings!$F$6:$F$13)&gt;0)*ISNUMBER(SEARCH(Settings!$F$6:$F$13,$O1090)))=0),1,0))</f>
        <v/>
      </c>
      <c r="AM1090">
        <f>IF($AI1090=1,IFERROR(IF(VALUE($C1090)&lt;100000000,VALUE($C1090),1000000000),IFERROR(IF(VALUE(MID($C1090,2,20))&lt;100000000,VALUE(MID($C1090,2,20)),1000000000),1000000000))+ROW()/100000,"")</f>
        <v/>
      </c>
    </row>
    <row r="1091">
      <c r="E1091" s="14" t="n"/>
      <c r="M1091" s="8">
        <f>IF($C1091="","",L1091*T1091/100)</f>
        <v/>
      </c>
      <c r="S1091" s="8" t="n"/>
      <c r="T1091" s="8" t="n"/>
      <c r="W1091">
        <f>IF($C1091="","",IF($AL1091=1,0,IF($AK1091=1,Settings!$C$6,Settings!$C$7))*100)</f>
        <v/>
      </c>
      <c r="X1091" s="8">
        <f>IF($C1091="","",T1091*W1091/100)</f>
        <v/>
      </c>
      <c r="Y1091" s="8">
        <f>IF($C1091="","",T1091-X1091)</f>
        <v/>
      </c>
      <c r="Z1091" s="8">
        <f>IF($C1091="","",Y1091-M1091)</f>
        <v/>
      </c>
      <c r="AD1091" s="8" t="n"/>
      <c r="AG1091" s="14" t="n"/>
      <c r="AI1091">
        <f>IF($C1091="","",IF(COUNTIF($C$2:$C1091,$C1091)=1,1,0))</f>
        <v/>
      </c>
      <c r="AJ1091">
        <f>IF($AI1091=1,SUMPRODUCT(--($AM$2:$AM$7001&lt;$AM1091))+1,"")</f>
        <v/>
      </c>
      <c r="AK1091">
        <f>IF($C1091="","",IF(OR($P1091=TRUE(),$P1091="TRUE"),1,0))</f>
        <v/>
      </c>
      <c r="AL1091">
        <f>IF($C1091="","",IF(AND($V1091="Yes",SUMPRODUCT((LEN(Settings!$F$6:$F$13)&gt;0)*ISNUMBER(SEARCH(Settings!$F$6:$F$13,$O1091)))=0),1,0))</f>
        <v/>
      </c>
      <c r="AM1091">
        <f>IF($AI1091=1,IFERROR(IF(VALUE($C1091)&lt;100000000,VALUE($C1091),1000000000),IFERROR(IF(VALUE(MID($C1091,2,20))&lt;100000000,VALUE(MID($C1091,2,20)),1000000000),1000000000))+ROW()/100000,"")</f>
        <v/>
      </c>
    </row>
    <row r="1092">
      <c r="E1092" s="14" t="n"/>
      <c r="M1092" s="8">
        <f>IF($C1092="","",L1092*T1092/100)</f>
        <v/>
      </c>
      <c r="S1092" s="8" t="n"/>
      <c r="T1092" s="8" t="n"/>
      <c r="W1092">
        <f>IF($C1092="","",IF($AL1092=1,0,IF($AK1092=1,Settings!$C$6,Settings!$C$7))*100)</f>
        <v/>
      </c>
      <c r="X1092" s="8">
        <f>IF($C1092="","",T1092*W1092/100)</f>
        <v/>
      </c>
      <c r="Y1092" s="8">
        <f>IF($C1092="","",T1092-X1092)</f>
        <v/>
      </c>
      <c r="Z1092" s="8">
        <f>IF($C1092="","",Y1092-M1092)</f>
        <v/>
      </c>
      <c r="AD1092" s="8" t="n"/>
      <c r="AG1092" s="14" t="n"/>
      <c r="AI1092">
        <f>IF($C1092="","",IF(COUNTIF($C$2:$C1092,$C1092)=1,1,0))</f>
        <v/>
      </c>
      <c r="AJ1092">
        <f>IF($AI1092=1,SUMPRODUCT(--($AM$2:$AM$7001&lt;$AM1092))+1,"")</f>
        <v/>
      </c>
      <c r="AK1092">
        <f>IF($C1092="","",IF(OR($P1092=TRUE(),$P1092="TRUE"),1,0))</f>
        <v/>
      </c>
      <c r="AL1092">
        <f>IF($C1092="","",IF(AND($V1092="Yes",SUMPRODUCT((LEN(Settings!$F$6:$F$13)&gt;0)*ISNUMBER(SEARCH(Settings!$F$6:$F$13,$O1092)))=0),1,0))</f>
        <v/>
      </c>
      <c r="AM1092">
        <f>IF($AI1092=1,IFERROR(IF(VALUE($C1092)&lt;100000000,VALUE($C1092),1000000000),IFERROR(IF(VALUE(MID($C1092,2,20))&lt;100000000,VALUE(MID($C1092,2,20)),1000000000),1000000000))+ROW()/100000,"")</f>
        <v/>
      </c>
    </row>
    <row r="1093">
      <c r="E1093" s="14" t="n"/>
      <c r="M1093" s="8">
        <f>IF($C1093="","",L1093*T1093/100)</f>
        <v/>
      </c>
      <c r="S1093" s="8" t="n"/>
      <c r="T1093" s="8" t="n"/>
      <c r="W1093">
        <f>IF($C1093="","",IF($AL1093=1,0,IF($AK1093=1,Settings!$C$6,Settings!$C$7))*100)</f>
        <v/>
      </c>
      <c r="X1093" s="8">
        <f>IF($C1093="","",T1093*W1093/100)</f>
        <v/>
      </c>
      <c r="Y1093" s="8">
        <f>IF($C1093="","",T1093-X1093)</f>
        <v/>
      </c>
      <c r="Z1093" s="8">
        <f>IF($C1093="","",Y1093-M1093)</f>
        <v/>
      </c>
      <c r="AD1093" s="8" t="n"/>
      <c r="AG1093" s="14" t="n"/>
      <c r="AI1093">
        <f>IF($C1093="","",IF(COUNTIF($C$2:$C1093,$C1093)=1,1,0))</f>
        <v/>
      </c>
      <c r="AJ1093">
        <f>IF($AI1093=1,SUMPRODUCT(--($AM$2:$AM$7001&lt;$AM1093))+1,"")</f>
        <v/>
      </c>
      <c r="AK1093">
        <f>IF($C1093="","",IF(OR($P1093=TRUE(),$P1093="TRUE"),1,0))</f>
        <v/>
      </c>
      <c r="AL1093">
        <f>IF($C1093="","",IF(AND($V1093="Yes",SUMPRODUCT((LEN(Settings!$F$6:$F$13)&gt;0)*ISNUMBER(SEARCH(Settings!$F$6:$F$13,$O1093)))=0),1,0))</f>
        <v/>
      </c>
      <c r="AM1093">
        <f>IF($AI1093=1,IFERROR(IF(VALUE($C1093)&lt;100000000,VALUE($C1093),1000000000),IFERROR(IF(VALUE(MID($C1093,2,20))&lt;100000000,VALUE(MID($C1093,2,20)),1000000000),1000000000))+ROW()/100000,"")</f>
        <v/>
      </c>
    </row>
    <row r="1094">
      <c r="E1094" s="14" t="n"/>
      <c r="M1094" s="8">
        <f>IF($C1094="","",L1094*T1094/100)</f>
        <v/>
      </c>
      <c r="S1094" s="8" t="n"/>
      <c r="T1094" s="8" t="n"/>
      <c r="W1094">
        <f>IF($C1094="","",IF($AL1094=1,0,IF($AK1094=1,Settings!$C$6,Settings!$C$7))*100)</f>
        <v/>
      </c>
      <c r="X1094" s="8">
        <f>IF($C1094="","",T1094*W1094/100)</f>
        <v/>
      </c>
      <c r="Y1094" s="8">
        <f>IF($C1094="","",T1094-X1094)</f>
        <v/>
      </c>
      <c r="Z1094" s="8">
        <f>IF($C1094="","",Y1094-M1094)</f>
        <v/>
      </c>
      <c r="AD1094" s="8" t="n"/>
      <c r="AG1094" s="14" t="n"/>
      <c r="AI1094">
        <f>IF($C1094="","",IF(COUNTIF($C$2:$C1094,$C1094)=1,1,0))</f>
        <v/>
      </c>
      <c r="AJ1094">
        <f>IF($AI1094=1,SUMPRODUCT(--($AM$2:$AM$7001&lt;$AM1094))+1,"")</f>
        <v/>
      </c>
      <c r="AK1094">
        <f>IF($C1094="","",IF(OR($P1094=TRUE(),$P1094="TRUE"),1,0))</f>
        <v/>
      </c>
      <c r="AL1094">
        <f>IF($C1094="","",IF(AND($V1094="Yes",SUMPRODUCT((LEN(Settings!$F$6:$F$13)&gt;0)*ISNUMBER(SEARCH(Settings!$F$6:$F$13,$O1094)))=0),1,0))</f>
        <v/>
      </c>
      <c r="AM1094">
        <f>IF($AI1094=1,IFERROR(IF(VALUE($C1094)&lt;100000000,VALUE($C1094),1000000000),IFERROR(IF(VALUE(MID($C1094,2,20))&lt;100000000,VALUE(MID($C1094,2,20)),1000000000),1000000000))+ROW()/100000,"")</f>
        <v/>
      </c>
    </row>
    <row r="1095">
      <c r="E1095" s="14" t="n"/>
      <c r="M1095" s="8">
        <f>IF($C1095="","",L1095*T1095/100)</f>
        <v/>
      </c>
      <c r="S1095" s="8" t="n"/>
      <c r="T1095" s="8" t="n"/>
      <c r="W1095">
        <f>IF($C1095="","",IF($AL1095=1,0,IF($AK1095=1,Settings!$C$6,Settings!$C$7))*100)</f>
        <v/>
      </c>
      <c r="X1095" s="8">
        <f>IF($C1095="","",T1095*W1095/100)</f>
        <v/>
      </c>
      <c r="Y1095" s="8">
        <f>IF($C1095="","",T1095-X1095)</f>
        <v/>
      </c>
      <c r="Z1095" s="8">
        <f>IF($C1095="","",Y1095-M1095)</f>
        <v/>
      </c>
      <c r="AD1095" s="8" t="n"/>
      <c r="AG1095" s="14" t="n"/>
      <c r="AI1095">
        <f>IF($C1095="","",IF(COUNTIF($C$2:$C1095,$C1095)=1,1,0))</f>
        <v/>
      </c>
      <c r="AJ1095">
        <f>IF($AI1095=1,SUMPRODUCT(--($AM$2:$AM$7001&lt;$AM1095))+1,"")</f>
        <v/>
      </c>
      <c r="AK1095">
        <f>IF($C1095="","",IF(OR($P1095=TRUE(),$P1095="TRUE"),1,0))</f>
        <v/>
      </c>
      <c r="AL1095">
        <f>IF($C1095="","",IF(AND($V1095="Yes",SUMPRODUCT((LEN(Settings!$F$6:$F$13)&gt;0)*ISNUMBER(SEARCH(Settings!$F$6:$F$13,$O1095)))=0),1,0))</f>
        <v/>
      </c>
      <c r="AM1095">
        <f>IF($AI1095=1,IFERROR(IF(VALUE($C1095)&lt;100000000,VALUE($C1095),1000000000),IFERROR(IF(VALUE(MID($C1095,2,20))&lt;100000000,VALUE(MID($C1095,2,20)),1000000000),1000000000))+ROW()/100000,"")</f>
        <v/>
      </c>
    </row>
    <row r="1096">
      <c r="E1096" s="14" t="n"/>
      <c r="M1096" s="8">
        <f>IF($C1096="","",L1096*T1096/100)</f>
        <v/>
      </c>
      <c r="S1096" s="8" t="n"/>
      <c r="T1096" s="8" t="n"/>
      <c r="W1096">
        <f>IF($C1096="","",IF($AL1096=1,0,IF($AK1096=1,Settings!$C$6,Settings!$C$7))*100)</f>
        <v/>
      </c>
      <c r="X1096" s="8">
        <f>IF($C1096="","",T1096*W1096/100)</f>
        <v/>
      </c>
      <c r="Y1096" s="8">
        <f>IF($C1096="","",T1096-X1096)</f>
        <v/>
      </c>
      <c r="Z1096" s="8">
        <f>IF($C1096="","",Y1096-M1096)</f>
        <v/>
      </c>
      <c r="AD1096" s="8" t="n"/>
      <c r="AG1096" s="14" t="n"/>
      <c r="AI1096">
        <f>IF($C1096="","",IF(COUNTIF($C$2:$C1096,$C1096)=1,1,0))</f>
        <v/>
      </c>
      <c r="AJ1096">
        <f>IF($AI1096=1,SUMPRODUCT(--($AM$2:$AM$7001&lt;$AM1096))+1,"")</f>
        <v/>
      </c>
      <c r="AK1096">
        <f>IF($C1096="","",IF(OR($P1096=TRUE(),$P1096="TRUE"),1,0))</f>
        <v/>
      </c>
      <c r="AL1096">
        <f>IF($C1096="","",IF(AND($V1096="Yes",SUMPRODUCT((LEN(Settings!$F$6:$F$13)&gt;0)*ISNUMBER(SEARCH(Settings!$F$6:$F$13,$O1096)))=0),1,0))</f>
        <v/>
      </c>
      <c r="AM1096">
        <f>IF($AI1096=1,IFERROR(IF(VALUE($C1096)&lt;100000000,VALUE($C1096),1000000000),IFERROR(IF(VALUE(MID($C1096,2,20))&lt;100000000,VALUE(MID($C1096,2,20)),1000000000),1000000000))+ROW()/100000,"")</f>
        <v/>
      </c>
    </row>
    <row r="1097">
      <c r="E1097" s="14" t="n"/>
      <c r="M1097" s="8">
        <f>IF($C1097="","",L1097*T1097/100)</f>
        <v/>
      </c>
      <c r="S1097" s="8" t="n"/>
      <c r="T1097" s="8" t="n"/>
      <c r="W1097">
        <f>IF($C1097="","",IF($AL1097=1,0,IF($AK1097=1,Settings!$C$6,Settings!$C$7))*100)</f>
        <v/>
      </c>
      <c r="X1097" s="8">
        <f>IF($C1097="","",T1097*W1097/100)</f>
        <v/>
      </c>
      <c r="Y1097" s="8">
        <f>IF($C1097="","",T1097-X1097)</f>
        <v/>
      </c>
      <c r="Z1097" s="8">
        <f>IF($C1097="","",Y1097-M1097)</f>
        <v/>
      </c>
      <c r="AD1097" s="8" t="n"/>
      <c r="AG1097" s="14" t="n"/>
      <c r="AI1097">
        <f>IF($C1097="","",IF(COUNTIF($C$2:$C1097,$C1097)=1,1,0))</f>
        <v/>
      </c>
      <c r="AJ1097">
        <f>IF($AI1097=1,SUMPRODUCT(--($AM$2:$AM$7001&lt;$AM1097))+1,"")</f>
        <v/>
      </c>
      <c r="AK1097">
        <f>IF($C1097="","",IF(OR($P1097=TRUE(),$P1097="TRUE"),1,0))</f>
        <v/>
      </c>
      <c r="AL1097">
        <f>IF($C1097="","",IF(AND($V1097="Yes",SUMPRODUCT((LEN(Settings!$F$6:$F$13)&gt;0)*ISNUMBER(SEARCH(Settings!$F$6:$F$13,$O1097)))=0),1,0))</f>
        <v/>
      </c>
      <c r="AM1097">
        <f>IF($AI1097=1,IFERROR(IF(VALUE($C1097)&lt;100000000,VALUE($C1097),1000000000),IFERROR(IF(VALUE(MID($C1097,2,20))&lt;100000000,VALUE(MID($C1097,2,20)),1000000000),1000000000))+ROW()/100000,"")</f>
        <v/>
      </c>
    </row>
    <row r="1098">
      <c r="E1098" s="14" t="n"/>
      <c r="M1098" s="8">
        <f>IF($C1098="","",L1098*T1098/100)</f>
        <v/>
      </c>
      <c r="S1098" s="8" t="n"/>
      <c r="T1098" s="8" t="n"/>
      <c r="W1098">
        <f>IF($C1098="","",IF($AL1098=1,0,IF($AK1098=1,Settings!$C$6,Settings!$C$7))*100)</f>
        <v/>
      </c>
      <c r="X1098" s="8">
        <f>IF($C1098="","",T1098*W1098/100)</f>
        <v/>
      </c>
      <c r="Y1098" s="8">
        <f>IF($C1098="","",T1098-X1098)</f>
        <v/>
      </c>
      <c r="Z1098" s="8">
        <f>IF($C1098="","",Y1098-M1098)</f>
        <v/>
      </c>
      <c r="AD1098" s="8" t="n"/>
      <c r="AG1098" s="14" t="n"/>
      <c r="AI1098">
        <f>IF($C1098="","",IF(COUNTIF($C$2:$C1098,$C1098)=1,1,0))</f>
        <v/>
      </c>
      <c r="AJ1098">
        <f>IF($AI1098=1,SUMPRODUCT(--($AM$2:$AM$7001&lt;$AM1098))+1,"")</f>
        <v/>
      </c>
      <c r="AK1098">
        <f>IF($C1098="","",IF(OR($P1098=TRUE(),$P1098="TRUE"),1,0))</f>
        <v/>
      </c>
      <c r="AL1098">
        <f>IF($C1098="","",IF(AND($V1098="Yes",SUMPRODUCT((LEN(Settings!$F$6:$F$13)&gt;0)*ISNUMBER(SEARCH(Settings!$F$6:$F$13,$O1098)))=0),1,0))</f>
        <v/>
      </c>
      <c r="AM1098">
        <f>IF($AI1098=1,IFERROR(IF(VALUE($C1098)&lt;100000000,VALUE($C1098),1000000000),IFERROR(IF(VALUE(MID($C1098,2,20))&lt;100000000,VALUE(MID($C1098,2,20)),1000000000),1000000000))+ROW()/100000,"")</f>
        <v/>
      </c>
    </row>
    <row r="1099">
      <c r="E1099" s="14" t="n"/>
      <c r="M1099" s="8">
        <f>IF($C1099="","",L1099*T1099/100)</f>
        <v/>
      </c>
      <c r="S1099" s="8" t="n"/>
      <c r="T1099" s="8" t="n"/>
      <c r="W1099">
        <f>IF($C1099="","",IF($AL1099=1,0,IF($AK1099=1,Settings!$C$6,Settings!$C$7))*100)</f>
        <v/>
      </c>
      <c r="X1099" s="8">
        <f>IF($C1099="","",T1099*W1099/100)</f>
        <v/>
      </c>
      <c r="Y1099" s="8">
        <f>IF($C1099="","",T1099-X1099)</f>
        <v/>
      </c>
      <c r="Z1099" s="8">
        <f>IF($C1099="","",Y1099-M1099)</f>
        <v/>
      </c>
      <c r="AD1099" s="8" t="n"/>
      <c r="AG1099" s="14" t="n"/>
      <c r="AI1099">
        <f>IF($C1099="","",IF(COUNTIF($C$2:$C1099,$C1099)=1,1,0))</f>
        <v/>
      </c>
      <c r="AJ1099">
        <f>IF($AI1099=1,SUMPRODUCT(--($AM$2:$AM$7001&lt;$AM1099))+1,"")</f>
        <v/>
      </c>
      <c r="AK1099">
        <f>IF($C1099="","",IF(OR($P1099=TRUE(),$P1099="TRUE"),1,0))</f>
        <v/>
      </c>
      <c r="AL1099">
        <f>IF($C1099="","",IF(AND($V1099="Yes",SUMPRODUCT((LEN(Settings!$F$6:$F$13)&gt;0)*ISNUMBER(SEARCH(Settings!$F$6:$F$13,$O1099)))=0),1,0))</f>
        <v/>
      </c>
      <c r="AM1099">
        <f>IF($AI1099=1,IFERROR(IF(VALUE($C1099)&lt;100000000,VALUE($C1099),1000000000),IFERROR(IF(VALUE(MID($C1099,2,20))&lt;100000000,VALUE(MID($C1099,2,20)),1000000000),1000000000))+ROW()/100000,"")</f>
        <v/>
      </c>
    </row>
    <row r="1100">
      <c r="E1100" s="14" t="n"/>
      <c r="M1100" s="8">
        <f>IF($C1100="","",L1100*T1100/100)</f>
        <v/>
      </c>
      <c r="S1100" s="8" t="n"/>
      <c r="T1100" s="8" t="n"/>
      <c r="W1100">
        <f>IF($C1100="","",IF($AL1100=1,0,IF($AK1100=1,Settings!$C$6,Settings!$C$7))*100)</f>
        <v/>
      </c>
      <c r="X1100" s="8">
        <f>IF($C1100="","",T1100*W1100/100)</f>
        <v/>
      </c>
      <c r="Y1100" s="8">
        <f>IF($C1100="","",T1100-X1100)</f>
        <v/>
      </c>
      <c r="Z1100" s="8">
        <f>IF($C1100="","",Y1100-M1100)</f>
        <v/>
      </c>
      <c r="AD1100" s="8" t="n"/>
      <c r="AG1100" s="14" t="n"/>
      <c r="AI1100">
        <f>IF($C1100="","",IF(COUNTIF($C$2:$C1100,$C1100)=1,1,0))</f>
        <v/>
      </c>
      <c r="AJ1100">
        <f>IF($AI1100=1,SUMPRODUCT(--($AM$2:$AM$7001&lt;$AM1100))+1,"")</f>
        <v/>
      </c>
      <c r="AK1100">
        <f>IF($C1100="","",IF(OR($P1100=TRUE(),$P1100="TRUE"),1,0))</f>
        <v/>
      </c>
      <c r="AL1100">
        <f>IF($C1100="","",IF(AND($V1100="Yes",SUMPRODUCT((LEN(Settings!$F$6:$F$13)&gt;0)*ISNUMBER(SEARCH(Settings!$F$6:$F$13,$O1100)))=0),1,0))</f>
        <v/>
      </c>
      <c r="AM1100">
        <f>IF($AI1100=1,IFERROR(IF(VALUE($C1100)&lt;100000000,VALUE($C1100),1000000000),IFERROR(IF(VALUE(MID($C1100,2,20))&lt;100000000,VALUE(MID($C1100,2,20)),1000000000),1000000000))+ROW()/100000,"")</f>
        <v/>
      </c>
    </row>
    <row r="1101">
      <c r="E1101" s="14" t="n"/>
      <c r="M1101" s="8">
        <f>IF($C1101="","",L1101*T1101/100)</f>
        <v/>
      </c>
      <c r="S1101" s="8" t="n"/>
      <c r="T1101" s="8" t="n"/>
      <c r="W1101">
        <f>IF($C1101="","",IF($AL1101=1,0,IF($AK1101=1,Settings!$C$6,Settings!$C$7))*100)</f>
        <v/>
      </c>
      <c r="X1101" s="8">
        <f>IF($C1101="","",T1101*W1101/100)</f>
        <v/>
      </c>
      <c r="Y1101" s="8">
        <f>IF($C1101="","",T1101-X1101)</f>
        <v/>
      </c>
      <c r="Z1101" s="8">
        <f>IF($C1101="","",Y1101-M1101)</f>
        <v/>
      </c>
      <c r="AD1101" s="8" t="n"/>
      <c r="AG1101" s="14" t="n"/>
      <c r="AI1101">
        <f>IF($C1101="","",IF(COUNTIF($C$2:$C1101,$C1101)=1,1,0))</f>
        <v/>
      </c>
      <c r="AJ1101">
        <f>IF($AI1101=1,SUMPRODUCT(--($AM$2:$AM$7001&lt;$AM1101))+1,"")</f>
        <v/>
      </c>
      <c r="AK1101">
        <f>IF($C1101="","",IF(OR($P1101=TRUE(),$P1101="TRUE"),1,0))</f>
        <v/>
      </c>
      <c r="AL1101">
        <f>IF($C1101="","",IF(AND($V1101="Yes",SUMPRODUCT((LEN(Settings!$F$6:$F$13)&gt;0)*ISNUMBER(SEARCH(Settings!$F$6:$F$13,$O1101)))=0),1,0))</f>
        <v/>
      </c>
      <c r="AM1101">
        <f>IF($AI1101=1,IFERROR(IF(VALUE($C1101)&lt;100000000,VALUE($C1101),1000000000),IFERROR(IF(VALUE(MID($C1101,2,20))&lt;100000000,VALUE(MID($C1101,2,20)),1000000000),1000000000))+ROW()/100000,"")</f>
        <v/>
      </c>
    </row>
    <row r="1102">
      <c r="E1102" s="14" t="n"/>
      <c r="M1102" s="8">
        <f>IF($C1102="","",L1102*T1102/100)</f>
        <v/>
      </c>
      <c r="S1102" s="8" t="n"/>
      <c r="T1102" s="8" t="n"/>
      <c r="W1102">
        <f>IF($C1102="","",IF($AL1102=1,0,IF($AK1102=1,Settings!$C$6,Settings!$C$7))*100)</f>
        <v/>
      </c>
      <c r="X1102" s="8">
        <f>IF($C1102="","",T1102*W1102/100)</f>
        <v/>
      </c>
      <c r="Y1102" s="8">
        <f>IF($C1102="","",T1102-X1102)</f>
        <v/>
      </c>
      <c r="Z1102" s="8">
        <f>IF($C1102="","",Y1102-M1102)</f>
        <v/>
      </c>
      <c r="AD1102" s="8" t="n"/>
      <c r="AG1102" s="14" t="n"/>
      <c r="AI1102">
        <f>IF($C1102="","",IF(COUNTIF($C$2:$C1102,$C1102)=1,1,0))</f>
        <v/>
      </c>
      <c r="AJ1102">
        <f>IF($AI1102=1,SUMPRODUCT(--($AM$2:$AM$7001&lt;$AM1102))+1,"")</f>
        <v/>
      </c>
      <c r="AK1102">
        <f>IF($C1102="","",IF(OR($P1102=TRUE(),$P1102="TRUE"),1,0))</f>
        <v/>
      </c>
      <c r="AL1102">
        <f>IF($C1102="","",IF(AND($V1102="Yes",SUMPRODUCT((LEN(Settings!$F$6:$F$13)&gt;0)*ISNUMBER(SEARCH(Settings!$F$6:$F$13,$O1102)))=0),1,0))</f>
        <v/>
      </c>
      <c r="AM1102">
        <f>IF($AI1102=1,IFERROR(IF(VALUE($C1102)&lt;100000000,VALUE($C1102),1000000000),IFERROR(IF(VALUE(MID($C1102,2,20))&lt;100000000,VALUE(MID($C1102,2,20)),1000000000),1000000000))+ROW()/100000,"")</f>
        <v/>
      </c>
    </row>
    <row r="1103">
      <c r="E1103" s="14" t="n"/>
      <c r="M1103" s="8">
        <f>IF($C1103="","",L1103*T1103/100)</f>
        <v/>
      </c>
      <c r="S1103" s="8" t="n"/>
      <c r="T1103" s="8" t="n"/>
      <c r="W1103">
        <f>IF($C1103="","",IF($AL1103=1,0,IF($AK1103=1,Settings!$C$6,Settings!$C$7))*100)</f>
        <v/>
      </c>
      <c r="X1103" s="8">
        <f>IF($C1103="","",T1103*W1103/100)</f>
        <v/>
      </c>
      <c r="Y1103" s="8">
        <f>IF($C1103="","",T1103-X1103)</f>
        <v/>
      </c>
      <c r="Z1103" s="8">
        <f>IF($C1103="","",Y1103-M1103)</f>
        <v/>
      </c>
      <c r="AD1103" s="8" t="n"/>
      <c r="AG1103" s="14" t="n"/>
      <c r="AI1103">
        <f>IF($C1103="","",IF(COUNTIF($C$2:$C1103,$C1103)=1,1,0))</f>
        <v/>
      </c>
      <c r="AJ1103">
        <f>IF($AI1103=1,SUMPRODUCT(--($AM$2:$AM$7001&lt;$AM1103))+1,"")</f>
        <v/>
      </c>
      <c r="AK1103">
        <f>IF($C1103="","",IF(OR($P1103=TRUE(),$P1103="TRUE"),1,0))</f>
        <v/>
      </c>
      <c r="AL1103">
        <f>IF($C1103="","",IF(AND($V1103="Yes",SUMPRODUCT((LEN(Settings!$F$6:$F$13)&gt;0)*ISNUMBER(SEARCH(Settings!$F$6:$F$13,$O1103)))=0),1,0))</f>
        <v/>
      </c>
      <c r="AM1103">
        <f>IF($AI1103=1,IFERROR(IF(VALUE($C1103)&lt;100000000,VALUE($C1103),1000000000),IFERROR(IF(VALUE(MID($C1103,2,20))&lt;100000000,VALUE(MID($C1103,2,20)),1000000000),1000000000))+ROW()/100000,"")</f>
        <v/>
      </c>
    </row>
    <row r="1104">
      <c r="E1104" s="14" t="n"/>
      <c r="M1104" s="8">
        <f>IF($C1104="","",L1104*T1104/100)</f>
        <v/>
      </c>
      <c r="S1104" s="8" t="n"/>
      <c r="T1104" s="8" t="n"/>
      <c r="W1104">
        <f>IF($C1104="","",IF($AL1104=1,0,IF($AK1104=1,Settings!$C$6,Settings!$C$7))*100)</f>
        <v/>
      </c>
      <c r="X1104" s="8">
        <f>IF($C1104="","",T1104*W1104/100)</f>
        <v/>
      </c>
      <c r="Y1104" s="8">
        <f>IF($C1104="","",T1104-X1104)</f>
        <v/>
      </c>
      <c r="Z1104" s="8">
        <f>IF($C1104="","",Y1104-M1104)</f>
        <v/>
      </c>
      <c r="AD1104" s="8" t="n"/>
      <c r="AG1104" s="14" t="n"/>
      <c r="AI1104">
        <f>IF($C1104="","",IF(COUNTIF($C$2:$C1104,$C1104)=1,1,0))</f>
        <v/>
      </c>
      <c r="AJ1104">
        <f>IF($AI1104=1,SUMPRODUCT(--($AM$2:$AM$7001&lt;$AM1104))+1,"")</f>
        <v/>
      </c>
      <c r="AK1104">
        <f>IF($C1104="","",IF(OR($P1104=TRUE(),$P1104="TRUE"),1,0))</f>
        <v/>
      </c>
      <c r="AL1104">
        <f>IF($C1104="","",IF(AND($V1104="Yes",SUMPRODUCT((LEN(Settings!$F$6:$F$13)&gt;0)*ISNUMBER(SEARCH(Settings!$F$6:$F$13,$O1104)))=0),1,0))</f>
        <v/>
      </c>
      <c r="AM1104">
        <f>IF($AI1104=1,IFERROR(IF(VALUE($C1104)&lt;100000000,VALUE($C1104),1000000000),IFERROR(IF(VALUE(MID($C1104,2,20))&lt;100000000,VALUE(MID($C1104,2,20)),1000000000),1000000000))+ROW()/100000,"")</f>
        <v/>
      </c>
    </row>
    <row r="1105">
      <c r="E1105" s="14" t="n"/>
      <c r="M1105" s="8">
        <f>IF($C1105="","",L1105*T1105/100)</f>
        <v/>
      </c>
      <c r="S1105" s="8" t="n"/>
      <c r="T1105" s="8" t="n"/>
      <c r="W1105">
        <f>IF($C1105="","",IF($AL1105=1,0,IF($AK1105=1,Settings!$C$6,Settings!$C$7))*100)</f>
        <v/>
      </c>
      <c r="X1105" s="8">
        <f>IF($C1105="","",T1105*W1105/100)</f>
        <v/>
      </c>
      <c r="Y1105" s="8">
        <f>IF($C1105="","",T1105-X1105)</f>
        <v/>
      </c>
      <c r="Z1105" s="8">
        <f>IF($C1105="","",Y1105-M1105)</f>
        <v/>
      </c>
      <c r="AD1105" s="8" t="n"/>
      <c r="AG1105" s="14" t="n"/>
      <c r="AI1105">
        <f>IF($C1105="","",IF(COUNTIF($C$2:$C1105,$C1105)=1,1,0))</f>
        <v/>
      </c>
      <c r="AJ1105">
        <f>IF($AI1105=1,SUMPRODUCT(--($AM$2:$AM$7001&lt;$AM1105))+1,"")</f>
        <v/>
      </c>
      <c r="AK1105">
        <f>IF($C1105="","",IF(OR($P1105=TRUE(),$P1105="TRUE"),1,0))</f>
        <v/>
      </c>
      <c r="AL1105">
        <f>IF($C1105="","",IF(AND($V1105="Yes",SUMPRODUCT((LEN(Settings!$F$6:$F$13)&gt;0)*ISNUMBER(SEARCH(Settings!$F$6:$F$13,$O1105)))=0),1,0))</f>
        <v/>
      </c>
      <c r="AM1105">
        <f>IF($AI1105=1,IFERROR(IF(VALUE($C1105)&lt;100000000,VALUE($C1105),1000000000),IFERROR(IF(VALUE(MID($C1105,2,20))&lt;100000000,VALUE(MID($C1105,2,20)),1000000000),1000000000))+ROW()/100000,"")</f>
        <v/>
      </c>
    </row>
    <row r="1106">
      <c r="E1106" s="14" t="n"/>
      <c r="M1106" s="8">
        <f>IF($C1106="","",L1106*T1106/100)</f>
        <v/>
      </c>
      <c r="S1106" s="8" t="n"/>
      <c r="T1106" s="8" t="n"/>
      <c r="W1106">
        <f>IF($C1106="","",IF($AL1106=1,0,IF($AK1106=1,Settings!$C$6,Settings!$C$7))*100)</f>
        <v/>
      </c>
      <c r="X1106" s="8">
        <f>IF($C1106="","",T1106*W1106/100)</f>
        <v/>
      </c>
      <c r="Y1106" s="8">
        <f>IF($C1106="","",T1106-X1106)</f>
        <v/>
      </c>
      <c r="Z1106" s="8">
        <f>IF($C1106="","",Y1106-M1106)</f>
        <v/>
      </c>
      <c r="AD1106" s="8" t="n"/>
      <c r="AG1106" s="14" t="n"/>
      <c r="AI1106">
        <f>IF($C1106="","",IF(COUNTIF($C$2:$C1106,$C1106)=1,1,0))</f>
        <v/>
      </c>
      <c r="AJ1106">
        <f>IF($AI1106=1,SUMPRODUCT(--($AM$2:$AM$7001&lt;$AM1106))+1,"")</f>
        <v/>
      </c>
      <c r="AK1106">
        <f>IF($C1106="","",IF(OR($P1106=TRUE(),$P1106="TRUE"),1,0))</f>
        <v/>
      </c>
      <c r="AL1106">
        <f>IF($C1106="","",IF(AND($V1106="Yes",SUMPRODUCT((LEN(Settings!$F$6:$F$13)&gt;0)*ISNUMBER(SEARCH(Settings!$F$6:$F$13,$O1106)))=0),1,0))</f>
        <v/>
      </c>
      <c r="AM1106">
        <f>IF($AI1106=1,IFERROR(IF(VALUE($C1106)&lt;100000000,VALUE($C1106),1000000000),IFERROR(IF(VALUE(MID($C1106,2,20))&lt;100000000,VALUE(MID($C1106,2,20)),1000000000),1000000000))+ROW()/100000,"")</f>
        <v/>
      </c>
    </row>
    <row r="1107">
      <c r="E1107" s="14" t="n"/>
      <c r="M1107" s="8">
        <f>IF($C1107="","",L1107*T1107/100)</f>
        <v/>
      </c>
      <c r="S1107" s="8" t="n"/>
      <c r="T1107" s="8" t="n"/>
      <c r="W1107">
        <f>IF($C1107="","",IF($AL1107=1,0,IF($AK1107=1,Settings!$C$6,Settings!$C$7))*100)</f>
        <v/>
      </c>
      <c r="X1107" s="8">
        <f>IF($C1107="","",T1107*W1107/100)</f>
        <v/>
      </c>
      <c r="Y1107" s="8">
        <f>IF($C1107="","",T1107-X1107)</f>
        <v/>
      </c>
      <c r="Z1107" s="8">
        <f>IF($C1107="","",Y1107-M1107)</f>
        <v/>
      </c>
      <c r="AD1107" s="8" t="n"/>
      <c r="AG1107" s="14" t="n"/>
      <c r="AI1107">
        <f>IF($C1107="","",IF(COUNTIF($C$2:$C1107,$C1107)=1,1,0))</f>
        <v/>
      </c>
      <c r="AJ1107">
        <f>IF($AI1107=1,SUMPRODUCT(--($AM$2:$AM$7001&lt;$AM1107))+1,"")</f>
        <v/>
      </c>
      <c r="AK1107">
        <f>IF($C1107="","",IF(OR($P1107=TRUE(),$P1107="TRUE"),1,0))</f>
        <v/>
      </c>
      <c r="AL1107">
        <f>IF($C1107="","",IF(AND($V1107="Yes",SUMPRODUCT((LEN(Settings!$F$6:$F$13)&gt;0)*ISNUMBER(SEARCH(Settings!$F$6:$F$13,$O1107)))=0),1,0))</f>
        <v/>
      </c>
      <c r="AM1107">
        <f>IF($AI1107=1,IFERROR(IF(VALUE($C1107)&lt;100000000,VALUE($C1107),1000000000),IFERROR(IF(VALUE(MID($C1107,2,20))&lt;100000000,VALUE(MID($C1107,2,20)),1000000000),1000000000))+ROW()/100000,"")</f>
        <v/>
      </c>
    </row>
    <row r="1108">
      <c r="E1108" s="14" t="n"/>
      <c r="M1108" s="8">
        <f>IF($C1108="","",L1108*T1108/100)</f>
        <v/>
      </c>
      <c r="S1108" s="8" t="n"/>
      <c r="T1108" s="8" t="n"/>
      <c r="W1108">
        <f>IF($C1108="","",IF($AL1108=1,0,IF($AK1108=1,Settings!$C$6,Settings!$C$7))*100)</f>
        <v/>
      </c>
      <c r="X1108" s="8">
        <f>IF($C1108="","",T1108*W1108/100)</f>
        <v/>
      </c>
      <c r="Y1108" s="8">
        <f>IF($C1108="","",T1108-X1108)</f>
        <v/>
      </c>
      <c r="Z1108" s="8">
        <f>IF($C1108="","",Y1108-M1108)</f>
        <v/>
      </c>
      <c r="AD1108" s="8" t="n"/>
      <c r="AG1108" s="14" t="n"/>
      <c r="AI1108">
        <f>IF($C1108="","",IF(COUNTIF($C$2:$C1108,$C1108)=1,1,0))</f>
        <v/>
      </c>
      <c r="AJ1108">
        <f>IF($AI1108=1,SUMPRODUCT(--($AM$2:$AM$7001&lt;$AM1108))+1,"")</f>
        <v/>
      </c>
      <c r="AK1108">
        <f>IF($C1108="","",IF(OR($P1108=TRUE(),$P1108="TRUE"),1,0))</f>
        <v/>
      </c>
      <c r="AL1108">
        <f>IF($C1108="","",IF(AND($V1108="Yes",SUMPRODUCT((LEN(Settings!$F$6:$F$13)&gt;0)*ISNUMBER(SEARCH(Settings!$F$6:$F$13,$O1108)))=0),1,0))</f>
        <v/>
      </c>
      <c r="AM1108">
        <f>IF($AI1108=1,IFERROR(IF(VALUE($C1108)&lt;100000000,VALUE($C1108),1000000000),IFERROR(IF(VALUE(MID($C1108,2,20))&lt;100000000,VALUE(MID($C1108,2,20)),1000000000),1000000000))+ROW()/100000,"")</f>
        <v/>
      </c>
    </row>
    <row r="1109">
      <c r="E1109" s="14" t="n"/>
      <c r="M1109" s="8">
        <f>IF($C1109="","",L1109*T1109/100)</f>
        <v/>
      </c>
      <c r="S1109" s="8" t="n"/>
      <c r="T1109" s="8" t="n"/>
      <c r="W1109">
        <f>IF($C1109="","",IF($AL1109=1,0,IF($AK1109=1,Settings!$C$6,Settings!$C$7))*100)</f>
        <v/>
      </c>
      <c r="X1109" s="8">
        <f>IF($C1109="","",T1109*W1109/100)</f>
        <v/>
      </c>
      <c r="Y1109" s="8">
        <f>IF($C1109="","",T1109-X1109)</f>
        <v/>
      </c>
      <c r="Z1109" s="8">
        <f>IF($C1109="","",Y1109-M1109)</f>
        <v/>
      </c>
      <c r="AD1109" s="8" t="n"/>
      <c r="AG1109" s="14" t="n"/>
      <c r="AI1109">
        <f>IF($C1109="","",IF(COUNTIF($C$2:$C1109,$C1109)=1,1,0))</f>
        <v/>
      </c>
      <c r="AJ1109">
        <f>IF($AI1109=1,SUMPRODUCT(--($AM$2:$AM$7001&lt;$AM1109))+1,"")</f>
        <v/>
      </c>
      <c r="AK1109">
        <f>IF($C1109="","",IF(OR($P1109=TRUE(),$P1109="TRUE"),1,0))</f>
        <v/>
      </c>
      <c r="AL1109">
        <f>IF($C1109="","",IF(AND($V1109="Yes",SUMPRODUCT((LEN(Settings!$F$6:$F$13)&gt;0)*ISNUMBER(SEARCH(Settings!$F$6:$F$13,$O1109)))=0),1,0))</f>
        <v/>
      </c>
      <c r="AM1109">
        <f>IF($AI1109=1,IFERROR(IF(VALUE($C1109)&lt;100000000,VALUE($C1109),1000000000),IFERROR(IF(VALUE(MID($C1109,2,20))&lt;100000000,VALUE(MID($C1109,2,20)),1000000000),1000000000))+ROW()/100000,"")</f>
        <v/>
      </c>
    </row>
    <row r="1110">
      <c r="E1110" s="14" t="n"/>
      <c r="M1110" s="8">
        <f>IF($C1110="","",L1110*T1110/100)</f>
        <v/>
      </c>
      <c r="S1110" s="8" t="n"/>
      <c r="T1110" s="8" t="n"/>
      <c r="W1110">
        <f>IF($C1110="","",IF($AL1110=1,0,IF($AK1110=1,Settings!$C$6,Settings!$C$7))*100)</f>
        <v/>
      </c>
      <c r="X1110" s="8">
        <f>IF($C1110="","",T1110*W1110/100)</f>
        <v/>
      </c>
      <c r="Y1110" s="8">
        <f>IF($C1110="","",T1110-X1110)</f>
        <v/>
      </c>
      <c r="Z1110" s="8">
        <f>IF($C1110="","",Y1110-M1110)</f>
        <v/>
      </c>
      <c r="AD1110" s="8" t="n"/>
      <c r="AG1110" s="14" t="n"/>
      <c r="AI1110">
        <f>IF($C1110="","",IF(COUNTIF($C$2:$C1110,$C1110)=1,1,0))</f>
        <v/>
      </c>
      <c r="AJ1110">
        <f>IF($AI1110=1,SUMPRODUCT(--($AM$2:$AM$7001&lt;$AM1110))+1,"")</f>
        <v/>
      </c>
      <c r="AK1110">
        <f>IF($C1110="","",IF(OR($P1110=TRUE(),$P1110="TRUE"),1,0))</f>
        <v/>
      </c>
      <c r="AL1110">
        <f>IF($C1110="","",IF(AND($V1110="Yes",SUMPRODUCT((LEN(Settings!$F$6:$F$13)&gt;0)*ISNUMBER(SEARCH(Settings!$F$6:$F$13,$O1110)))=0),1,0))</f>
        <v/>
      </c>
      <c r="AM1110">
        <f>IF($AI1110=1,IFERROR(IF(VALUE($C1110)&lt;100000000,VALUE($C1110),1000000000),IFERROR(IF(VALUE(MID($C1110,2,20))&lt;100000000,VALUE(MID($C1110,2,20)),1000000000),1000000000))+ROW()/100000,"")</f>
        <v/>
      </c>
    </row>
    <row r="1111">
      <c r="E1111" s="14" t="n"/>
      <c r="M1111" s="8">
        <f>IF($C1111="","",L1111*T1111/100)</f>
        <v/>
      </c>
      <c r="S1111" s="8" t="n"/>
      <c r="T1111" s="8" t="n"/>
      <c r="W1111">
        <f>IF($C1111="","",IF($AL1111=1,0,IF($AK1111=1,Settings!$C$6,Settings!$C$7))*100)</f>
        <v/>
      </c>
      <c r="X1111" s="8">
        <f>IF($C1111="","",T1111*W1111/100)</f>
        <v/>
      </c>
      <c r="Y1111" s="8">
        <f>IF($C1111="","",T1111-X1111)</f>
        <v/>
      </c>
      <c r="Z1111" s="8">
        <f>IF($C1111="","",Y1111-M1111)</f>
        <v/>
      </c>
      <c r="AD1111" s="8" t="n"/>
      <c r="AG1111" s="14" t="n"/>
      <c r="AI1111">
        <f>IF($C1111="","",IF(COUNTIF($C$2:$C1111,$C1111)=1,1,0))</f>
        <v/>
      </c>
      <c r="AJ1111">
        <f>IF($AI1111=1,SUMPRODUCT(--($AM$2:$AM$7001&lt;$AM1111))+1,"")</f>
        <v/>
      </c>
      <c r="AK1111">
        <f>IF($C1111="","",IF(OR($P1111=TRUE(),$P1111="TRUE"),1,0))</f>
        <v/>
      </c>
      <c r="AL1111">
        <f>IF($C1111="","",IF(AND($V1111="Yes",SUMPRODUCT((LEN(Settings!$F$6:$F$13)&gt;0)*ISNUMBER(SEARCH(Settings!$F$6:$F$13,$O1111)))=0),1,0))</f>
        <v/>
      </c>
      <c r="AM1111">
        <f>IF($AI1111=1,IFERROR(IF(VALUE($C1111)&lt;100000000,VALUE($C1111),1000000000),IFERROR(IF(VALUE(MID($C1111,2,20))&lt;100000000,VALUE(MID($C1111,2,20)),1000000000),1000000000))+ROW()/100000,"")</f>
        <v/>
      </c>
    </row>
    <row r="1112">
      <c r="E1112" s="14" t="n"/>
      <c r="M1112" s="8">
        <f>IF($C1112="","",L1112*T1112/100)</f>
        <v/>
      </c>
      <c r="S1112" s="8" t="n"/>
      <c r="T1112" s="8" t="n"/>
      <c r="W1112">
        <f>IF($C1112="","",IF($AL1112=1,0,IF($AK1112=1,Settings!$C$6,Settings!$C$7))*100)</f>
        <v/>
      </c>
      <c r="X1112" s="8">
        <f>IF($C1112="","",T1112*W1112/100)</f>
        <v/>
      </c>
      <c r="Y1112" s="8">
        <f>IF($C1112="","",T1112-X1112)</f>
        <v/>
      </c>
      <c r="Z1112" s="8">
        <f>IF($C1112="","",Y1112-M1112)</f>
        <v/>
      </c>
      <c r="AD1112" s="8" t="n"/>
      <c r="AG1112" s="14" t="n"/>
      <c r="AI1112">
        <f>IF($C1112="","",IF(COUNTIF($C$2:$C1112,$C1112)=1,1,0))</f>
        <v/>
      </c>
      <c r="AJ1112">
        <f>IF($AI1112=1,SUMPRODUCT(--($AM$2:$AM$7001&lt;$AM1112))+1,"")</f>
        <v/>
      </c>
      <c r="AK1112">
        <f>IF($C1112="","",IF(OR($P1112=TRUE(),$P1112="TRUE"),1,0))</f>
        <v/>
      </c>
      <c r="AL1112">
        <f>IF($C1112="","",IF(AND($V1112="Yes",SUMPRODUCT((LEN(Settings!$F$6:$F$13)&gt;0)*ISNUMBER(SEARCH(Settings!$F$6:$F$13,$O1112)))=0),1,0))</f>
        <v/>
      </c>
      <c r="AM1112">
        <f>IF($AI1112=1,IFERROR(IF(VALUE($C1112)&lt;100000000,VALUE($C1112),1000000000),IFERROR(IF(VALUE(MID($C1112,2,20))&lt;100000000,VALUE(MID($C1112,2,20)),1000000000),1000000000))+ROW()/100000,"")</f>
        <v/>
      </c>
    </row>
    <row r="1113">
      <c r="E1113" s="14" t="n"/>
      <c r="M1113" s="8">
        <f>IF($C1113="","",L1113*T1113/100)</f>
        <v/>
      </c>
      <c r="S1113" s="8" t="n"/>
      <c r="T1113" s="8" t="n"/>
      <c r="W1113">
        <f>IF($C1113="","",IF($AL1113=1,0,IF($AK1113=1,Settings!$C$6,Settings!$C$7))*100)</f>
        <v/>
      </c>
      <c r="X1113" s="8">
        <f>IF($C1113="","",T1113*W1113/100)</f>
        <v/>
      </c>
      <c r="Y1113" s="8">
        <f>IF($C1113="","",T1113-X1113)</f>
        <v/>
      </c>
      <c r="Z1113" s="8">
        <f>IF($C1113="","",Y1113-M1113)</f>
        <v/>
      </c>
      <c r="AD1113" s="8" t="n"/>
      <c r="AG1113" s="14" t="n"/>
      <c r="AI1113">
        <f>IF($C1113="","",IF(COUNTIF($C$2:$C1113,$C1113)=1,1,0))</f>
        <v/>
      </c>
      <c r="AJ1113">
        <f>IF($AI1113=1,SUMPRODUCT(--($AM$2:$AM$7001&lt;$AM1113))+1,"")</f>
        <v/>
      </c>
      <c r="AK1113">
        <f>IF($C1113="","",IF(OR($P1113=TRUE(),$P1113="TRUE"),1,0))</f>
        <v/>
      </c>
      <c r="AL1113">
        <f>IF($C1113="","",IF(AND($V1113="Yes",SUMPRODUCT((LEN(Settings!$F$6:$F$13)&gt;0)*ISNUMBER(SEARCH(Settings!$F$6:$F$13,$O1113)))=0),1,0))</f>
        <v/>
      </c>
      <c r="AM1113">
        <f>IF($AI1113=1,IFERROR(IF(VALUE($C1113)&lt;100000000,VALUE($C1113),1000000000),IFERROR(IF(VALUE(MID($C1113,2,20))&lt;100000000,VALUE(MID($C1113,2,20)),1000000000),1000000000))+ROW()/100000,"")</f>
        <v/>
      </c>
    </row>
    <row r="1114">
      <c r="E1114" s="14" t="n"/>
      <c r="M1114" s="8">
        <f>IF($C1114="","",L1114*T1114/100)</f>
        <v/>
      </c>
      <c r="S1114" s="8" t="n"/>
      <c r="T1114" s="8" t="n"/>
      <c r="W1114">
        <f>IF($C1114="","",IF($AL1114=1,0,IF($AK1114=1,Settings!$C$6,Settings!$C$7))*100)</f>
        <v/>
      </c>
      <c r="X1114" s="8">
        <f>IF($C1114="","",T1114*W1114/100)</f>
        <v/>
      </c>
      <c r="Y1114" s="8">
        <f>IF($C1114="","",T1114-X1114)</f>
        <v/>
      </c>
      <c r="Z1114" s="8">
        <f>IF($C1114="","",Y1114-M1114)</f>
        <v/>
      </c>
      <c r="AD1114" s="8" t="n"/>
      <c r="AG1114" s="14" t="n"/>
      <c r="AI1114">
        <f>IF($C1114="","",IF(COUNTIF($C$2:$C1114,$C1114)=1,1,0))</f>
        <v/>
      </c>
      <c r="AJ1114">
        <f>IF($AI1114=1,SUMPRODUCT(--($AM$2:$AM$7001&lt;$AM1114))+1,"")</f>
        <v/>
      </c>
      <c r="AK1114">
        <f>IF($C1114="","",IF(OR($P1114=TRUE(),$P1114="TRUE"),1,0))</f>
        <v/>
      </c>
      <c r="AL1114">
        <f>IF($C1114="","",IF(AND($V1114="Yes",SUMPRODUCT((LEN(Settings!$F$6:$F$13)&gt;0)*ISNUMBER(SEARCH(Settings!$F$6:$F$13,$O1114)))=0),1,0))</f>
        <v/>
      </c>
      <c r="AM1114">
        <f>IF($AI1114=1,IFERROR(IF(VALUE($C1114)&lt;100000000,VALUE($C1114),1000000000),IFERROR(IF(VALUE(MID($C1114,2,20))&lt;100000000,VALUE(MID($C1114,2,20)),1000000000),1000000000))+ROW()/100000,"")</f>
        <v/>
      </c>
    </row>
    <row r="1115">
      <c r="E1115" s="14" t="n"/>
      <c r="M1115" s="8">
        <f>IF($C1115="","",L1115*T1115/100)</f>
        <v/>
      </c>
      <c r="S1115" s="8" t="n"/>
      <c r="T1115" s="8" t="n"/>
      <c r="W1115">
        <f>IF($C1115="","",IF($AL1115=1,0,IF($AK1115=1,Settings!$C$6,Settings!$C$7))*100)</f>
        <v/>
      </c>
      <c r="X1115" s="8">
        <f>IF($C1115="","",T1115*W1115/100)</f>
        <v/>
      </c>
      <c r="Y1115" s="8">
        <f>IF($C1115="","",T1115-X1115)</f>
        <v/>
      </c>
      <c r="Z1115" s="8">
        <f>IF($C1115="","",Y1115-M1115)</f>
        <v/>
      </c>
      <c r="AD1115" s="8" t="n"/>
      <c r="AG1115" s="14" t="n"/>
      <c r="AI1115">
        <f>IF($C1115="","",IF(COUNTIF($C$2:$C1115,$C1115)=1,1,0))</f>
        <v/>
      </c>
      <c r="AJ1115">
        <f>IF($AI1115=1,SUMPRODUCT(--($AM$2:$AM$7001&lt;$AM1115))+1,"")</f>
        <v/>
      </c>
      <c r="AK1115">
        <f>IF($C1115="","",IF(OR($P1115=TRUE(),$P1115="TRUE"),1,0))</f>
        <v/>
      </c>
      <c r="AL1115">
        <f>IF($C1115="","",IF(AND($V1115="Yes",SUMPRODUCT((LEN(Settings!$F$6:$F$13)&gt;0)*ISNUMBER(SEARCH(Settings!$F$6:$F$13,$O1115)))=0),1,0))</f>
        <v/>
      </c>
      <c r="AM1115">
        <f>IF($AI1115=1,IFERROR(IF(VALUE($C1115)&lt;100000000,VALUE($C1115),1000000000),IFERROR(IF(VALUE(MID($C1115,2,20))&lt;100000000,VALUE(MID($C1115,2,20)),1000000000),1000000000))+ROW()/100000,"")</f>
        <v/>
      </c>
    </row>
    <row r="1116">
      <c r="E1116" s="14" t="n"/>
      <c r="M1116" s="8">
        <f>IF($C1116="","",L1116*T1116/100)</f>
        <v/>
      </c>
      <c r="S1116" s="8" t="n"/>
      <c r="T1116" s="8" t="n"/>
      <c r="W1116">
        <f>IF($C1116="","",IF($AL1116=1,0,IF($AK1116=1,Settings!$C$6,Settings!$C$7))*100)</f>
        <v/>
      </c>
      <c r="X1116" s="8">
        <f>IF($C1116="","",T1116*W1116/100)</f>
        <v/>
      </c>
      <c r="Y1116" s="8">
        <f>IF($C1116="","",T1116-X1116)</f>
        <v/>
      </c>
      <c r="Z1116" s="8">
        <f>IF($C1116="","",Y1116-M1116)</f>
        <v/>
      </c>
      <c r="AD1116" s="8" t="n"/>
      <c r="AG1116" s="14" t="n"/>
      <c r="AI1116">
        <f>IF($C1116="","",IF(COUNTIF($C$2:$C1116,$C1116)=1,1,0))</f>
        <v/>
      </c>
      <c r="AJ1116">
        <f>IF($AI1116=1,SUMPRODUCT(--($AM$2:$AM$7001&lt;$AM1116))+1,"")</f>
        <v/>
      </c>
      <c r="AK1116">
        <f>IF($C1116="","",IF(OR($P1116=TRUE(),$P1116="TRUE"),1,0))</f>
        <v/>
      </c>
      <c r="AL1116">
        <f>IF($C1116="","",IF(AND($V1116="Yes",SUMPRODUCT((LEN(Settings!$F$6:$F$13)&gt;0)*ISNUMBER(SEARCH(Settings!$F$6:$F$13,$O1116)))=0),1,0))</f>
        <v/>
      </c>
      <c r="AM1116">
        <f>IF($AI1116=1,IFERROR(IF(VALUE($C1116)&lt;100000000,VALUE($C1116),1000000000),IFERROR(IF(VALUE(MID($C1116,2,20))&lt;100000000,VALUE(MID($C1116,2,20)),1000000000),1000000000))+ROW()/100000,"")</f>
        <v/>
      </c>
    </row>
    <row r="1117">
      <c r="E1117" s="14" t="n"/>
      <c r="M1117" s="8">
        <f>IF($C1117="","",L1117*T1117/100)</f>
        <v/>
      </c>
      <c r="S1117" s="8" t="n"/>
      <c r="T1117" s="8" t="n"/>
      <c r="W1117">
        <f>IF($C1117="","",IF($AL1117=1,0,IF($AK1117=1,Settings!$C$6,Settings!$C$7))*100)</f>
        <v/>
      </c>
      <c r="X1117" s="8">
        <f>IF($C1117="","",T1117*W1117/100)</f>
        <v/>
      </c>
      <c r="Y1117" s="8">
        <f>IF($C1117="","",T1117-X1117)</f>
        <v/>
      </c>
      <c r="Z1117" s="8">
        <f>IF($C1117="","",Y1117-M1117)</f>
        <v/>
      </c>
      <c r="AD1117" s="8" t="n"/>
      <c r="AG1117" s="14" t="n"/>
      <c r="AI1117">
        <f>IF($C1117="","",IF(COUNTIF($C$2:$C1117,$C1117)=1,1,0))</f>
        <v/>
      </c>
      <c r="AJ1117">
        <f>IF($AI1117=1,SUMPRODUCT(--($AM$2:$AM$7001&lt;$AM1117))+1,"")</f>
        <v/>
      </c>
      <c r="AK1117">
        <f>IF($C1117="","",IF(OR($P1117=TRUE(),$P1117="TRUE"),1,0))</f>
        <v/>
      </c>
      <c r="AL1117">
        <f>IF($C1117="","",IF(AND($V1117="Yes",SUMPRODUCT((LEN(Settings!$F$6:$F$13)&gt;0)*ISNUMBER(SEARCH(Settings!$F$6:$F$13,$O1117)))=0),1,0))</f>
        <v/>
      </c>
      <c r="AM1117">
        <f>IF($AI1117=1,IFERROR(IF(VALUE($C1117)&lt;100000000,VALUE($C1117),1000000000),IFERROR(IF(VALUE(MID($C1117,2,20))&lt;100000000,VALUE(MID($C1117,2,20)),1000000000),1000000000))+ROW()/100000,"")</f>
        <v/>
      </c>
    </row>
    <row r="1118">
      <c r="E1118" s="14" t="n"/>
      <c r="M1118" s="8">
        <f>IF($C1118="","",L1118*T1118/100)</f>
        <v/>
      </c>
      <c r="S1118" s="8" t="n"/>
      <c r="T1118" s="8" t="n"/>
      <c r="W1118">
        <f>IF($C1118="","",IF($AL1118=1,0,IF($AK1118=1,Settings!$C$6,Settings!$C$7))*100)</f>
        <v/>
      </c>
      <c r="X1118" s="8">
        <f>IF($C1118="","",T1118*W1118/100)</f>
        <v/>
      </c>
      <c r="Y1118" s="8">
        <f>IF($C1118="","",T1118-X1118)</f>
        <v/>
      </c>
      <c r="Z1118" s="8">
        <f>IF($C1118="","",Y1118-M1118)</f>
        <v/>
      </c>
      <c r="AD1118" s="8" t="n"/>
      <c r="AG1118" s="14" t="n"/>
      <c r="AI1118">
        <f>IF($C1118="","",IF(COUNTIF($C$2:$C1118,$C1118)=1,1,0))</f>
        <v/>
      </c>
      <c r="AJ1118">
        <f>IF($AI1118=1,SUMPRODUCT(--($AM$2:$AM$7001&lt;$AM1118))+1,"")</f>
        <v/>
      </c>
      <c r="AK1118">
        <f>IF($C1118="","",IF(OR($P1118=TRUE(),$P1118="TRUE"),1,0))</f>
        <v/>
      </c>
      <c r="AL1118">
        <f>IF($C1118="","",IF(AND($V1118="Yes",SUMPRODUCT((LEN(Settings!$F$6:$F$13)&gt;0)*ISNUMBER(SEARCH(Settings!$F$6:$F$13,$O1118)))=0),1,0))</f>
        <v/>
      </c>
      <c r="AM1118">
        <f>IF($AI1118=1,IFERROR(IF(VALUE($C1118)&lt;100000000,VALUE($C1118),1000000000),IFERROR(IF(VALUE(MID($C1118,2,20))&lt;100000000,VALUE(MID($C1118,2,20)),1000000000),1000000000))+ROW()/100000,"")</f>
        <v/>
      </c>
    </row>
    <row r="1119">
      <c r="E1119" s="14" t="n"/>
      <c r="M1119" s="8">
        <f>IF($C1119="","",L1119*T1119/100)</f>
        <v/>
      </c>
      <c r="S1119" s="8" t="n"/>
      <c r="T1119" s="8" t="n"/>
      <c r="W1119">
        <f>IF($C1119="","",IF($AL1119=1,0,IF($AK1119=1,Settings!$C$6,Settings!$C$7))*100)</f>
        <v/>
      </c>
      <c r="X1119" s="8">
        <f>IF($C1119="","",T1119*W1119/100)</f>
        <v/>
      </c>
      <c r="Y1119" s="8">
        <f>IF($C1119="","",T1119-X1119)</f>
        <v/>
      </c>
      <c r="Z1119" s="8">
        <f>IF($C1119="","",Y1119-M1119)</f>
        <v/>
      </c>
      <c r="AD1119" s="8" t="n"/>
      <c r="AG1119" s="14" t="n"/>
      <c r="AI1119">
        <f>IF($C1119="","",IF(COUNTIF($C$2:$C1119,$C1119)=1,1,0))</f>
        <v/>
      </c>
      <c r="AJ1119">
        <f>IF($AI1119=1,SUMPRODUCT(--($AM$2:$AM$7001&lt;$AM1119))+1,"")</f>
        <v/>
      </c>
      <c r="AK1119">
        <f>IF($C1119="","",IF(OR($P1119=TRUE(),$P1119="TRUE"),1,0))</f>
        <v/>
      </c>
      <c r="AL1119">
        <f>IF($C1119="","",IF(AND($V1119="Yes",SUMPRODUCT((LEN(Settings!$F$6:$F$13)&gt;0)*ISNUMBER(SEARCH(Settings!$F$6:$F$13,$O1119)))=0),1,0))</f>
        <v/>
      </c>
      <c r="AM1119">
        <f>IF($AI1119=1,IFERROR(IF(VALUE($C1119)&lt;100000000,VALUE($C1119),1000000000),IFERROR(IF(VALUE(MID($C1119,2,20))&lt;100000000,VALUE(MID($C1119,2,20)),1000000000),1000000000))+ROW()/100000,"")</f>
        <v/>
      </c>
    </row>
    <row r="1120">
      <c r="E1120" s="14" t="n"/>
      <c r="M1120" s="8">
        <f>IF($C1120="","",L1120*T1120/100)</f>
        <v/>
      </c>
      <c r="S1120" s="8" t="n"/>
      <c r="T1120" s="8" t="n"/>
      <c r="W1120">
        <f>IF($C1120="","",IF($AL1120=1,0,IF($AK1120=1,Settings!$C$6,Settings!$C$7))*100)</f>
        <v/>
      </c>
      <c r="X1120" s="8">
        <f>IF($C1120="","",T1120*W1120/100)</f>
        <v/>
      </c>
      <c r="Y1120" s="8">
        <f>IF($C1120="","",T1120-X1120)</f>
        <v/>
      </c>
      <c r="Z1120" s="8">
        <f>IF($C1120="","",Y1120-M1120)</f>
        <v/>
      </c>
      <c r="AD1120" s="8" t="n"/>
      <c r="AG1120" s="14" t="n"/>
      <c r="AI1120">
        <f>IF($C1120="","",IF(COUNTIF($C$2:$C1120,$C1120)=1,1,0))</f>
        <v/>
      </c>
      <c r="AJ1120">
        <f>IF($AI1120=1,SUMPRODUCT(--($AM$2:$AM$7001&lt;$AM1120))+1,"")</f>
        <v/>
      </c>
      <c r="AK1120">
        <f>IF($C1120="","",IF(OR($P1120=TRUE(),$P1120="TRUE"),1,0))</f>
        <v/>
      </c>
      <c r="AL1120">
        <f>IF($C1120="","",IF(AND($V1120="Yes",SUMPRODUCT((LEN(Settings!$F$6:$F$13)&gt;0)*ISNUMBER(SEARCH(Settings!$F$6:$F$13,$O1120)))=0),1,0))</f>
        <v/>
      </c>
      <c r="AM1120">
        <f>IF($AI1120=1,IFERROR(IF(VALUE($C1120)&lt;100000000,VALUE($C1120),1000000000),IFERROR(IF(VALUE(MID($C1120,2,20))&lt;100000000,VALUE(MID($C1120,2,20)),1000000000),1000000000))+ROW()/100000,"")</f>
        <v/>
      </c>
    </row>
    <row r="1121">
      <c r="E1121" s="14" t="n"/>
      <c r="M1121" s="8">
        <f>IF($C1121="","",L1121*T1121/100)</f>
        <v/>
      </c>
      <c r="S1121" s="8" t="n"/>
      <c r="T1121" s="8" t="n"/>
      <c r="W1121">
        <f>IF($C1121="","",IF($AL1121=1,0,IF($AK1121=1,Settings!$C$6,Settings!$C$7))*100)</f>
        <v/>
      </c>
      <c r="X1121" s="8">
        <f>IF($C1121="","",T1121*W1121/100)</f>
        <v/>
      </c>
      <c r="Y1121" s="8">
        <f>IF($C1121="","",T1121-X1121)</f>
        <v/>
      </c>
      <c r="Z1121" s="8">
        <f>IF($C1121="","",Y1121-M1121)</f>
        <v/>
      </c>
      <c r="AD1121" s="8" t="n"/>
      <c r="AG1121" s="14" t="n"/>
      <c r="AI1121">
        <f>IF($C1121="","",IF(COUNTIF($C$2:$C1121,$C1121)=1,1,0))</f>
        <v/>
      </c>
      <c r="AJ1121">
        <f>IF($AI1121=1,SUMPRODUCT(--($AM$2:$AM$7001&lt;$AM1121))+1,"")</f>
        <v/>
      </c>
      <c r="AK1121">
        <f>IF($C1121="","",IF(OR($P1121=TRUE(),$P1121="TRUE"),1,0))</f>
        <v/>
      </c>
      <c r="AL1121">
        <f>IF($C1121="","",IF(AND($V1121="Yes",SUMPRODUCT((LEN(Settings!$F$6:$F$13)&gt;0)*ISNUMBER(SEARCH(Settings!$F$6:$F$13,$O1121)))=0),1,0))</f>
        <v/>
      </c>
      <c r="AM1121">
        <f>IF($AI1121=1,IFERROR(IF(VALUE($C1121)&lt;100000000,VALUE($C1121),1000000000),IFERROR(IF(VALUE(MID($C1121,2,20))&lt;100000000,VALUE(MID($C1121,2,20)),1000000000),1000000000))+ROW()/100000,"")</f>
        <v/>
      </c>
    </row>
    <row r="1122">
      <c r="E1122" s="14" t="n"/>
      <c r="M1122" s="8">
        <f>IF($C1122="","",L1122*T1122/100)</f>
        <v/>
      </c>
      <c r="S1122" s="8" t="n"/>
      <c r="T1122" s="8" t="n"/>
      <c r="W1122">
        <f>IF($C1122="","",IF($AL1122=1,0,IF($AK1122=1,Settings!$C$6,Settings!$C$7))*100)</f>
        <v/>
      </c>
      <c r="X1122" s="8">
        <f>IF($C1122="","",T1122*W1122/100)</f>
        <v/>
      </c>
      <c r="Y1122" s="8">
        <f>IF($C1122="","",T1122-X1122)</f>
        <v/>
      </c>
      <c r="Z1122" s="8">
        <f>IF($C1122="","",Y1122-M1122)</f>
        <v/>
      </c>
      <c r="AD1122" s="8" t="n"/>
      <c r="AG1122" s="14" t="n"/>
      <c r="AI1122">
        <f>IF($C1122="","",IF(COUNTIF($C$2:$C1122,$C1122)=1,1,0))</f>
        <v/>
      </c>
      <c r="AJ1122">
        <f>IF($AI1122=1,SUMPRODUCT(--($AM$2:$AM$7001&lt;$AM1122))+1,"")</f>
        <v/>
      </c>
      <c r="AK1122">
        <f>IF($C1122="","",IF(OR($P1122=TRUE(),$P1122="TRUE"),1,0))</f>
        <v/>
      </c>
      <c r="AL1122">
        <f>IF($C1122="","",IF(AND($V1122="Yes",SUMPRODUCT((LEN(Settings!$F$6:$F$13)&gt;0)*ISNUMBER(SEARCH(Settings!$F$6:$F$13,$O1122)))=0),1,0))</f>
        <v/>
      </c>
      <c r="AM1122">
        <f>IF($AI1122=1,IFERROR(IF(VALUE($C1122)&lt;100000000,VALUE($C1122),1000000000),IFERROR(IF(VALUE(MID($C1122,2,20))&lt;100000000,VALUE(MID($C1122,2,20)),1000000000),1000000000))+ROW()/100000,"")</f>
        <v/>
      </c>
    </row>
    <row r="1123">
      <c r="E1123" s="14" t="n"/>
      <c r="M1123" s="8">
        <f>IF($C1123="","",L1123*T1123/100)</f>
        <v/>
      </c>
      <c r="S1123" s="8" t="n"/>
      <c r="T1123" s="8" t="n"/>
      <c r="W1123">
        <f>IF($C1123="","",IF($AL1123=1,0,IF($AK1123=1,Settings!$C$6,Settings!$C$7))*100)</f>
        <v/>
      </c>
      <c r="X1123" s="8">
        <f>IF($C1123="","",T1123*W1123/100)</f>
        <v/>
      </c>
      <c r="Y1123" s="8">
        <f>IF($C1123="","",T1123-X1123)</f>
        <v/>
      </c>
      <c r="Z1123" s="8">
        <f>IF($C1123="","",Y1123-M1123)</f>
        <v/>
      </c>
      <c r="AD1123" s="8" t="n"/>
      <c r="AG1123" s="14" t="n"/>
      <c r="AI1123">
        <f>IF($C1123="","",IF(COUNTIF($C$2:$C1123,$C1123)=1,1,0))</f>
        <v/>
      </c>
      <c r="AJ1123">
        <f>IF($AI1123=1,SUMPRODUCT(--($AM$2:$AM$7001&lt;$AM1123))+1,"")</f>
        <v/>
      </c>
      <c r="AK1123">
        <f>IF($C1123="","",IF(OR($P1123=TRUE(),$P1123="TRUE"),1,0))</f>
        <v/>
      </c>
      <c r="AL1123">
        <f>IF($C1123="","",IF(AND($V1123="Yes",SUMPRODUCT((LEN(Settings!$F$6:$F$13)&gt;0)*ISNUMBER(SEARCH(Settings!$F$6:$F$13,$O1123)))=0),1,0))</f>
        <v/>
      </c>
      <c r="AM1123">
        <f>IF($AI1123=1,IFERROR(IF(VALUE($C1123)&lt;100000000,VALUE($C1123),1000000000),IFERROR(IF(VALUE(MID($C1123,2,20))&lt;100000000,VALUE(MID($C1123,2,20)),1000000000),1000000000))+ROW()/100000,"")</f>
        <v/>
      </c>
    </row>
    <row r="1124">
      <c r="E1124" s="14" t="n"/>
      <c r="M1124" s="8">
        <f>IF($C1124="","",L1124*T1124/100)</f>
        <v/>
      </c>
      <c r="S1124" s="8" t="n"/>
      <c r="T1124" s="8" t="n"/>
      <c r="W1124">
        <f>IF($C1124="","",IF($AL1124=1,0,IF($AK1124=1,Settings!$C$6,Settings!$C$7))*100)</f>
        <v/>
      </c>
      <c r="X1124" s="8">
        <f>IF($C1124="","",T1124*W1124/100)</f>
        <v/>
      </c>
      <c r="Y1124" s="8">
        <f>IF($C1124="","",T1124-X1124)</f>
        <v/>
      </c>
      <c r="Z1124" s="8">
        <f>IF($C1124="","",Y1124-M1124)</f>
        <v/>
      </c>
      <c r="AD1124" s="8" t="n"/>
      <c r="AG1124" s="14" t="n"/>
      <c r="AI1124">
        <f>IF($C1124="","",IF(COUNTIF($C$2:$C1124,$C1124)=1,1,0))</f>
        <v/>
      </c>
      <c r="AJ1124">
        <f>IF($AI1124=1,SUMPRODUCT(--($AM$2:$AM$7001&lt;$AM1124))+1,"")</f>
        <v/>
      </c>
      <c r="AK1124">
        <f>IF($C1124="","",IF(OR($P1124=TRUE(),$P1124="TRUE"),1,0))</f>
        <v/>
      </c>
      <c r="AL1124">
        <f>IF($C1124="","",IF(AND($V1124="Yes",SUMPRODUCT((LEN(Settings!$F$6:$F$13)&gt;0)*ISNUMBER(SEARCH(Settings!$F$6:$F$13,$O1124)))=0),1,0))</f>
        <v/>
      </c>
      <c r="AM1124">
        <f>IF($AI1124=1,IFERROR(IF(VALUE($C1124)&lt;100000000,VALUE($C1124),1000000000),IFERROR(IF(VALUE(MID($C1124,2,20))&lt;100000000,VALUE(MID($C1124,2,20)),1000000000),1000000000))+ROW()/100000,"")</f>
        <v/>
      </c>
    </row>
    <row r="1125">
      <c r="E1125" s="14" t="n"/>
      <c r="M1125" s="8">
        <f>IF($C1125="","",L1125*T1125/100)</f>
        <v/>
      </c>
      <c r="S1125" s="8" t="n"/>
      <c r="T1125" s="8" t="n"/>
      <c r="W1125">
        <f>IF($C1125="","",IF($AL1125=1,0,IF($AK1125=1,Settings!$C$6,Settings!$C$7))*100)</f>
        <v/>
      </c>
      <c r="X1125" s="8">
        <f>IF($C1125="","",T1125*W1125/100)</f>
        <v/>
      </c>
      <c r="Y1125" s="8">
        <f>IF($C1125="","",T1125-X1125)</f>
        <v/>
      </c>
      <c r="Z1125" s="8">
        <f>IF($C1125="","",Y1125-M1125)</f>
        <v/>
      </c>
      <c r="AD1125" s="8" t="n"/>
      <c r="AG1125" s="14" t="n"/>
      <c r="AI1125">
        <f>IF($C1125="","",IF(COUNTIF($C$2:$C1125,$C1125)=1,1,0))</f>
        <v/>
      </c>
      <c r="AJ1125">
        <f>IF($AI1125=1,SUMPRODUCT(--($AM$2:$AM$7001&lt;$AM1125))+1,"")</f>
        <v/>
      </c>
      <c r="AK1125">
        <f>IF($C1125="","",IF(OR($P1125=TRUE(),$P1125="TRUE"),1,0))</f>
        <v/>
      </c>
      <c r="AL1125">
        <f>IF($C1125="","",IF(AND($V1125="Yes",SUMPRODUCT((LEN(Settings!$F$6:$F$13)&gt;0)*ISNUMBER(SEARCH(Settings!$F$6:$F$13,$O1125)))=0),1,0))</f>
        <v/>
      </c>
      <c r="AM1125">
        <f>IF($AI1125=1,IFERROR(IF(VALUE($C1125)&lt;100000000,VALUE($C1125),1000000000),IFERROR(IF(VALUE(MID($C1125,2,20))&lt;100000000,VALUE(MID($C1125,2,20)),1000000000),1000000000))+ROW()/100000,"")</f>
        <v/>
      </c>
    </row>
    <row r="1126">
      <c r="E1126" s="14" t="n"/>
      <c r="M1126" s="8">
        <f>IF($C1126="","",L1126*T1126/100)</f>
        <v/>
      </c>
      <c r="S1126" s="8" t="n"/>
      <c r="T1126" s="8" t="n"/>
      <c r="W1126">
        <f>IF($C1126="","",IF($AL1126=1,0,IF($AK1126=1,Settings!$C$6,Settings!$C$7))*100)</f>
        <v/>
      </c>
      <c r="X1126" s="8">
        <f>IF($C1126="","",T1126*W1126/100)</f>
        <v/>
      </c>
      <c r="Y1126" s="8">
        <f>IF($C1126="","",T1126-X1126)</f>
        <v/>
      </c>
      <c r="Z1126" s="8">
        <f>IF($C1126="","",Y1126-M1126)</f>
        <v/>
      </c>
      <c r="AD1126" s="8" t="n"/>
      <c r="AG1126" s="14" t="n"/>
      <c r="AI1126">
        <f>IF($C1126="","",IF(COUNTIF($C$2:$C1126,$C1126)=1,1,0))</f>
        <v/>
      </c>
      <c r="AJ1126">
        <f>IF($AI1126=1,SUMPRODUCT(--($AM$2:$AM$7001&lt;$AM1126))+1,"")</f>
        <v/>
      </c>
      <c r="AK1126">
        <f>IF($C1126="","",IF(OR($P1126=TRUE(),$P1126="TRUE"),1,0))</f>
        <v/>
      </c>
      <c r="AL1126">
        <f>IF($C1126="","",IF(AND($V1126="Yes",SUMPRODUCT((LEN(Settings!$F$6:$F$13)&gt;0)*ISNUMBER(SEARCH(Settings!$F$6:$F$13,$O1126)))=0),1,0))</f>
        <v/>
      </c>
      <c r="AM1126">
        <f>IF($AI1126=1,IFERROR(IF(VALUE($C1126)&lt;100000000,VALUE($C1126),1000000000),IFERROR(IF(VALUE(MID($C1126,2,20))&lt;100000000,VALUE(MID($C1126,2,20)),1000000000),1000000000))+ROW()/100000,"")</f>
        <v/>
      </c>
    </row>
    <row r="1127">
      <c r="E1127" s="14" t="n"/>
      <c r="M1127" s="8">
        <f>IF($C1127="","",L1127*T1127/100)</f>
        <v/>
      </c>
      <c r="S1127" s="8" t="n"/>
      <c r="T1127" s="8" t="n"/>
      <c r="W1127">
        <f>IF($C1127="","",IF($AL1127=1,0,IF($AK1127=1,Settings!$C$6,Settings!$C$7))*100)</f>
        <v/>
      </c>
      <c r="X1127" s="8">
        <f>IF($C1127="","",T1127*W1127/100)</f>
        <v/>
      </c>
      <c r="Y1127" s="8">
        <f>IF($C1127="","",T1127-X1127)</f>
        <v/>
      </c>
      <c r="Z1127" s="8">
        <f>IF($C1127="","",Y1127-M1127)</f>
        <v/>
      </c>
      <c r="AD1127" s="8" t="n"/>
      <c r="AG1127" s="14" t="n"/>
      <c r="AI1127">
        <f>IF($C1127="","",IF(COUNTIF($C$2:$C1127,$C1127)=1,1,0))</f>
        <v/>
      </c>
      <c r="AJ1127">
        <f>IF($AI1127=1,SUMPRODUCT(--($AM$2:$AM$7001&lt;$AM1127))+1,"")</f>
        <v/>
      </c>
      <c r="AK1127">
        <f>IF($C1127="","",IF(OR($P1127=TRUE(),$P1127="TRUE"),1,0))</f>
        <v/>
      </c>
      <c r="AL1127">
        <f>IF($C1127="","",IF(AND($V1127="Yes",SUMPRODUCT((LEN(Settings!$F$6:$F$13)&gt;0)*ISNUMBER(SEARCH(Settings!$F$6:$F$13,$O1127)))=0),1,0))</f>
        <v/>
      </c>
      <c r="AM1127">
        <f>IF($AI1127=1,IFERROR(IF(VALUE($C1127)&lt;100000000,VALUE($C1127),1000000000),IFERROR(IF(VALUE(MID($C1127,2,20))&lt;100000000,VALUE(MID($C1127,2,20)),1000000000),1000000000))+ROW()/100000,"")</f>
        <v/>
      </c>
    </row>
    <row r="1128">
      <c r="E1128" s="14" t="n"/>
      <c r="M1128" s="8">
        <f>IF($C1128="","",L1128*T1128/100)</f>
        <v/>
      </c>
      <c r="S1128" s="8" t="n"/>
      <c r="T1128" s="8" t="n"/>
      <c r="W1128">
        <f>IF($C1128="","",IF($AL1128=1,0,IF($AK1128=1,Settings!$C$6,Settings!$C$7))*100)</f>
        <v/>
      </c>
      <c r="X1128" s="8">
        <f>IF($C1128="","",T1128*W1128/100)</f>
        <v/>
      </c>
      <c r="Y1128" s="8">
        <f>IF($C1128="","",T1128-X1128)</f>
        <v/>
      </c>
      <c r="Z1128" s="8">
        <f>IF($C1128="","",Y1128-M1128)</f>
        <v/>
      </c>
      <c r="AD1128" s="8" t="n"/>
      <c r="AG1128" s="14" t="n"/>
      <c r="AI1128">
        <f>IF($C1128="","",IF(COUNTIF($C$2:$C1128,$C1128)=1,1,0))</f>
        <v/>
      </c>
      <c r="AJ1128">
        <f>IF($AI1128=1,SUMPRODUCT(--($AM$2:$AM$7001&lt;$AM1128))+1,"")</f>
        <v/>
      </c>
      <c r="AK1128">
        <f>IF($C1128="","",IF(OR($P1128=TRUE(),$P1128="TRUE"),1,0))</f>
        <v/>
      </c>
      <c r="AL1128">
        <f>IF($C1128="","",IF(AND($V1128="Yes",SUMPRODUCT((LEN(Settings!$F$6:$F$13)&gt;0)*ISNUMBER(SEARCH(Settings!$F$6:$F$13,$O1128)))=0),1,0))</f>
        <v/>
      </c>
      <c r="AM1128">
        <f>IF($AI1128=1,IFERROR(IF(VALUE($C1128)&lt;100000000,VALUE($C1128),1000000000),IFERROR(IF(VALUE(MID($C1128,2,20))&lt;100000000,VALUE(MID($C1128,2,20)),1000000000),1000000000))+ROW()/100000,"")</f>
        <v/>
      </c>
    </row>
    <row r="1129">
      <c r="E1129" s="14" t="n"/>
      <c r="M1129" s="8">
        <f>IF($C1129="","",L1129*T1129/100)</f>
        <v/>
      </c>
      <c r="S1129" s="8" t="n"/>
      <c r="T1129" s="8" t="n"/>
      <c r="W1129">
        <f>IF($C1129="","",IF($AL1129=1,0,IF($AK1129=1,Settings!$C$6,Settings!$C$7))*100)</f>
        <v/>
      </c>
      <c r="X1129" s="8">
        <f>IF($C1129="","",T1129*W1129/100)</f>
        <v/>
      </c>
      <c r="Y1129" s="8">
        <f>IF($C1129="","",T1129-X1129)</f>
        <v/>
      </c>
      <c r="Z1129" s="8">
        <f>IF($C1129="","",Y1129-M1129)</f>
        <v/>
      </c>
      <c r="AD1129" s="8" t="n"/>
      <c r="AG1129" s="14" t="n"/>
      <c r="AI1129">
        <f>IF($C1129="","",IF(COUNTIF($C$2:$C1129,$C1129)=1,1,0))</f>
        <v/>
      </c>
      <c r="AJ1129">
        <f>IF($AI1129=1,SUMPRODUCT(--($AM$2:$AM$7001&lt;$AM1129))+1,"")</f>
        <v/>
      </c>
      <c r="AK1129">
        <f>IF($C1129="","",IF(OR($P1129=TRUE(),$P1129="TRUE"),1,0))</f>
        <v/>
      </c>
      <c r="AL1129">
        <f>IF($C1129="","",IF(AND($V1129="Yes",SUMPRODUCT((LEN(Settings!$F$6:$F$13)&gt;0)*ISNUMBER(SEARCH(Settings!$F$6:$F$13,$O1129)))=0),1,0))</f>
        <v/>
      </c>
      <c r="AM1129">
        <f>IF($AI1129=1,IFERROR(IF(VALUE($C1129)&lt;100000000,VALUE($C1129),1000000000),IFERROR(IF(VALUE(MID($C1129,2,20))&lt;100000000,VALUE(MID($C1129,2,20)),1000000000),1000000000))+ROW()/100000,"")</f>
        <v/>
      </c>
    </row>
    <row r="1130">
      <c r="E1130" s="14" t="n"/>
      <c r="M1130" s="8">
        <f>IF($C1130="","",L1130*T1130/100)</f>
        <v/>
      </c>
      <c r="S1130" s="8" t="n"/>
      <c r="T1130" s="8" t="n"/>
      <c r="W1130">
        <f>IF($C1130="","",IF($AL1130=1,0,IF($AK1130=1,Settings!$C$6,Settings!$C$7))*100)</f>
        <v/>
      </c>
      <c r="X1130" s="8">
        <f>IF($C1130="","",T1130*W1130/100)</f>
        <v/>
      </c>
      <c r="Y1130" s="8">
        <f>IF($C1130="","",T1130-X1130)</f>
        <v/>
      </c>
      <c r="Z1130" s="8">
        <f>IF($C1130="","",Y1130-M1130)</f>
        <v/>
      </c>
      <c r="AD1130" s="8" t="n"/>
      <c r="AG1130" s="14" t="n"/>
      <c r="AI1130">
        <f>IF($C1130="","",IF(COUNTIF($C$2:$C1130,$C1130)=1,1,0))</f>
        <v/>
      </c>
      <c r="AJ1130">
        <f>IF($AI1130=1,SUMPRODUCT(--($AM$2:$AM$7001&lt;$AM1130))+1,"")</f>
        <v/>
      </c>
      <c r="AK1130">
        <f>IF($C1130="","",IF(OR($P1130=TRUE(),$P1130="TRUE"),1,0))</f>
        <v/>
      </c>
      <c r="AL1130">
        <f>IF($C1130="","",IF(AND($V1130="Yes",SUMPRODUCT((LEN(Settings!$F$6:$F$13)&gt;0)*ISNUMBER(SEARCH(Settings!$F$6:$F$13,$O1130)))=0),1,0))</f>
        <v/>
      </c>
      <c r="AM1130">
        <f>IF($AI1130=1,IFERROR(IF(VALUE($C1130)&lt;100000000,VALUE($C1130),1000000000),IFERROR(IF(VALUE(MID($C1130,2,20))&lt;100000000,VALUE(MID($C1130,2,20)),1000000000),1000000000))+ROW()/100000,"")</f>
        <v/>
      </c>
    </row>
    <row r="1131">
      <c r="E1131" s="14" t="n"/>
      <c r="M1131" s="8">
        <f>IF($C1131="","",L1131*T1131/100)</f>
        <v/>
      </c>
      <c r="S1131" s="8" t="n"/>
      <c r="T1131" s="8" t="n"/>
      <c r="W1131">
        <f>IF($C1131="","",IF($AL1131=1,0,IF($AK1131=1,Settings!$C$6,Settings!$C$7))*100)</f>
        <v/>
      </c>
      <c r="X1131" s="8">
        <f>IF($C1131="","",T1131*W1131/100)</f>
        <v/>
      </c>
      <c r="Y1131" s="8">
        <f>IF($C1131="","",T1131-X1131)</f>
        <v/>
      </c>
      <c r="Z1131" s="8">
        <f>IF($C1131="","",Y1131-M1131)</f>
        <v/>
      </c>
      <c r="AD1131" s="8" t="n"/>
      <c r="AG1131" s="14" t="n"/>
      <c r="AI1131">
        <f>IF($C1131="","",IF(COUNTIF($C$2:$C1131,$C1131)=1,1,0))</f>
        <v/>
      </c>
      <c r="AJ1131">
        <f>IF($AI1131=1,SUMPRODUCT(--($AM$2:$AM$7001&lt;$AM1131))+1,"")</f>
        <v/>
      </c>
      <c r="AK1131">
        <f>IF($C1131="","",IF(OR($P1131=TRUE(),$P1131="TRUE"),1,0))</f>
        <v/>
      </c>
      <c r="AL1131">
        <f>IF($C1131="","",IF(AND($V1131="Yes",SUMPRODUCT((LEN(Settings!$F$6:$F$13)&gt;0)*ISNUMBER(SEARCH(Settings!$F$6:$F$13,$O1131)))=0),1,0))</f>
        <v/>
      </c>
      <c r="AM1131">
        <f>IF($AI1131=1,IFERROR(IF(VALUE($C1131)&lt;100000000,VALUE($C1131),1000000000),IFERROR(IF(VALUE(MID($C1131,2,20))&lt;100000000,VALUE(MID($C1131,2,20)),1000000000),1000000000))+ROW()/100000,"")</f>
        <v/>
      </c>
    </row>
    <row r="1132">
      <c r="E1132" s="14" t="n"/>
      <c r="M1132" s="8">
        <f>IF($C1132="","",L1132*T1132/100)</f>
        <v/>
      </c>
      <c r="S1132" s="8" t="n"/>
      <c r="T1132" s="8" t="n"/>
      <c r="W1132">
        <f>IF($C1132="","",IF($AL1132=1,0,IF($AK1132=1,Settings!$C$6,Settings!$C$7))*100)</f>
        <v/>
      </c>
      <c r="X1132" s="8">
        <f>IF($C1132="","",T1132*W1132/100)</f>
        <v/>
      </c>
      <c r="Y1132" s="8">
        <f>IF($C1132="","",T1132-X1132)</f>
        <v/>
      </c>
      <c r="Z1132" s="8">
        <f>IF($C1132="","",Y1132-M1132)</f>
        <v/>
      </c>
      <c r="AD1132" s="8" t="n"/>
      <c r="AG1132" s="14" t="n"/>
      <c r="AI1132">
        <f>IF($C1132="","",IF(COUNTIF($C$2:$C1132,$C1132)=1,1,0))</f>
        <v/>
      </c>
      <c r="AJ1132">
        <f>IF($AI1132=1,SUMPRODUCT(--($AM$2:$AM$7001&lt;$AM1132))+1,"")</f>
        <v/>
      </c>
      <c r="AK1132">
        <f>IF($C1132="","",IF(OR($P1132=TRUE(),$P1132="TRUE"),1,0))</f>
        <v/>
      </c>
      <c r="AL1132">
        <f>IF($C1132="","",IF(AND($V1132="Yes",SUMPRODUCT((LEN(Settings!$F$6:$F$13)&gt;0)*ISNUMBER(SEARCH(Settings!$F$6:$F$13,$O1132)))=0),1,0))</f>
        <v/>
      </c>
      <c r="AM1132">
        <f>IF($AI1132=1,IFERROR(IF(VALUE($C1132)&lt;100000000,VALUE($C1132),1000000000),IFERROR(IF(VALUE(MID($C1132,2,20))&lt;100000000,VALUE(MID($C1132,2,20)),1000000000),1000000000))+ROW()/100000,"")</f>
        <v/>
      </c>
    </row>
    <row r="1133">
      <c r="E1133" s="14" t="n"/>
      <c r="M1133" s="8">
        <f>IF($C1133="","",L1133*T1133/100)</f>
        <v/>
      </c>
      <c r="S1133" s="8" t="n"/>
      <c r="T1133" s="8" t="n"/>
      <c r="W1133">
        <f>IF($C1133="","",IF($AL1133=1,0,IF($AK1133=1,Settings!$C$6,Settings!$C$7))*100)</f>
        <v/>
      </c>
      <c r="X1133" s="8">
        <f>IF($C1133="","",T1133*W1133/100)</f>
        <v/>
      </c>
      <c r="Y1133" s="8">
        <f>IF($C1133="","",T1133-X1133)</f>
        <v/>
      </c>
      <c r="Z1133" s="8">
        <f>IF($C1133="","",Y1133-M1133)</f>
        <v/>
      </c>
      <c r="AD1133" s="8" t="n"/>
      <c r="AG1133" s="14" t="n"/>
      <c r="AI1133">
        <f>IF($C1133="","",IF(COUNTIF($C$2:$C1133,$C1133)=1,1,0))</f>
        <v/>
      </c>
      <c r="AJ1133">
        <f>IF($AI1133=1,SUMPRODUCT(--($AM$2:$AM$7001&lt;$AM1133))+1,"")</f>
        <v/>
      </c>
      <c r="AK1133">
        <f>IF($C1133="","",IF(OR($P1133=TRUE(),$P1133="TRUE"),1,0))</f>
        <v/>
      </c>
      <c r="AL1133">
        <f>IF($C1133="","",IF(AND($V1133="Yes",SUMPRODUCT((LEN(Settings!$F$6:$F$13)&gt;0)*ISNUMBER(SEARCH(Settings!$F$6:$F$13,$O1133)))=0),1,0))</f>
        <v/>
      </c>
      <c r="AM1133">
        <f>IF($AI1133=1,IFERROR(IF(VALUE($C1133)&lt;100000000,VALUE($C1133),1000000000),IFERROR(IF(VALUE(MID($C1133,2,20))&lt;100000000,VALUE(MID($C1133,2,20)),1000000000),1000000000))+ROW()/100000,"")</f>
        <v/>
      </c>
    </row>
    <row r="1134">
      <c r="E1134" s="14" t="n"/>
      <c r="M1134" s="8">
        <f>IF($C1134="","",L1134*T1134/100)</f>
        <v/>
      </c>
      <c r="S1134" s="8" t="n"/>
      <c r="T1134" s="8" t="n"/>
      <c r="W1134">
        <f>IF($C1134="","",IF($AL1134=1,0,IF($AK1134=1,Settings!$C$6,Settings!$C$7))*100)</f>
        <v/>
      </c>
      <c r="X1134" s="8">
        <f>IF($C1134="","",T1134*W1134/100)</f>
        <v/>
      </c>
      <c r="Y1134" s="8">
        <f>IF($C1134="","",T1134-X1134)</f>
        <v/>
      </c>
      <c r="Z1134" s="8">
        <f>IF($C1134="","",Y1134-M1134)</f>
        <v/>
      </c>
      <c r="AD1134" s="8" t="n"/>
      <c r="AG1134" s="14" t="n"/>
      <c r="AI1134">
        <f>IF($C1134="","",IF(COUNTIF($C$2:$C1134,$C1134)=1,1,0))</f>
        <v/>
      </c>
      <c r="AJ1134">
        <f>IF($AI1134=1,SUMPRODUCT(--($AM$2:$AM$7001&lt;$AM1134))+1,"")</f>
        <v/>
      </c>
      <c r="AK1134">
        <f>IF($C1134="","",IF(OR($P1134=TRUE(),$P1134="TRUE"),1,0))</f>
        <v/>
      </c>
      <c r="AL1134">
        <f>IF($C1134="","",IF(AND($V1134="Yes",SUMPRODUCT((LEN(Settings!$F$6:$F$13)&gt;0)*ISNUMBER(SEARCH(Settings!$F$6:$F$13,$O1134)))=0),1,0))</f>
        <v/>
      </c>
      <c r="AM1134">
        <f>IF($AI1134=1,IFERROR(IF(VALUE($C1134)&lt;100000000,VALUE($C1134),1000000000),IFERROR(IF(VALUE(MID($C1134,2,20))&lt;100000000,VALUE(MID($C1134,2,20)),1000000000),1000000000))+ROW()/100000,"")</f>
        <v/>
      </c>
    </row>
    <row r="1135">
      <c r="E1135" s="14" t="n"/>
      <c r="M1135" s="8">
        <f>IF($C1135="","",L1135*T1135/100)</f>
        <v/>
      </c>
      <c r="S1135" s="8" t="n"/>
      <c r="T1135" s="8" t="n"/>
      <c r="W1135">
        <f>IF($C1135="","",IF($AL1135=1,0,IF($AK1135=1,Settings!$C$6,Settings!$C$7))*100)</f>
        <v/>
      </c>
      <c r="X1135" s="8">
        <f>IF($C1135="","",T1135*W1135/100)</f>
        <v/>
      </c>
      <c r="Y1135" s="8">
        <f>IF($C1135="","",T1135-X1135)</f>
        <v/>
      </c>
      <c r="Z1135" s="8">
        <f>IF($C1135="","",Y1135-M1135)</f>
        <v/>
      </c>
      <c r="AD1135" s="8" t="n"/>
      <c r="AG1135" s="14" t="n"/>
      <c r="AI1135">
        <f>IF($C1135="","",IF(COUNTIF($C$2:$C1135,$C1135)=1,1,0))</f>
        <v/>
      </c>
      <c r="AJ1135">
        <f>IF($AI1135=1,SUMPRODUCT(--($AM$2:$AM$7001&lt;$AM1135))+1,"")</f>
        <v/>
      </c>
      <c r="AK1135">
        <f>IF($C1135="","",IF(OR($P1135=TRUE(),$P1135="TRUE"),1,0))</f>
        <v/>
      </c>
      <c r="AL1135">
        <f>IF($C1135="","",IF(AND($V1135="Yes",SUMPRODUCT((LEN(Settings!$F$6:$F$13)&gt;0)*ISNUMBER(SEARCH(Settings!$F$6:$F$13,$O1135)))=0),1,0))</f>
        <v/>
      </c>
      <c r="AM1135">
        <f>IF($AI1135=1,IFERROR(IF(VALUE($C1135)&lt;100000000,VALUE($C1135),1000000000),IFERROR(IF(VALUE(MID($C1135,2,20))&lt;100000000,VALUE(MID($C1135,2,20)),1000000000),1000000000))+ROW()/100000,"")</f>
        <v/>
      </c>
    </row>
    <row r="1136">
      <c r="E1136" s="14" t="n"/>
      <c r="M1136" s="8">
        <f>IF($C1136="","",L1136*T1136/100)</f>
        <v/>
      </c>
      <c r="S1136" s="8" t="n"/>
      <c r="T1136" s="8" t="n"/>
      <c r="W1136">
        <f>IF($C1136="","",IF($AL1136=1,0,IF($AK1136=1,Settings!$C$6,Settings!$C$7))*100)</f>
        <v/>
      </c>
      <c r="X1136" s="8">
        <f>IF($C1136="","",T1136*W1136/100)</f>
        <v/>
      </c>
      <c r="Y1136" s="8">
        <f>IF($C1136="","",T1136-X1136)</f>
        <v/>
      </c>
      <c r="Z1136" s="8">
        <f>IF($C1136="","",Y1136-M1136)</f>
        <v/>
      </c>
      <c r="AD1136" s="8" t="n"/>
      <c r="AG1136" s="14" t="n"/>
      <c r="AI1136">
        <f>IF($C1136="","",IF(COUNTIF($C$2:$C1136,$C1136)=1,1,0))</f>
        <v/>
      </c>
      <c r="AJ1136">
        <f>IF($AI1136=1,SUMPRODUCT(--($AM$2:$AM$7001&lt;$AM1136))+1,"")</f>
        <v/>
      </c>
      <c r="AK1136">
        <f>IF($C1136="","",IF(OR($P1136=TRUE(),$P1136="TRUE"),1,0))</f>
        <v/>
      </c>
      <c r="AL1136">
        <f>IF($C1136="","",IF(AND($V1136="Yes",SUMPRODUCT((LEN(Settings!$F$6:$F$13)&gt;0)*ISNUMBER(SEARCH(Settings!$F$6:$F$13,$O1136)))=0),1,0))</f>
        <v/>
      </c>
      <c r="AM1136">
        <f>IF($AI1136=1,IFERROR(IF(VALUE($C1136)&lt;100000000,VALUE($C1136),1000000000),IFERROR(IF(VALUE(MID($C1136,2,20))&lt;100000000,VALUE(MID($C1136,2,20)),1000000000),1000000000))+ROW()/100000,"")</f>
        <v/>
      </c>
    </row>
    <row r="1137">
      <c r="E1137" s="14" t="n"/>
      <c r="M1137" s="8">
        <f>IF($C1137="","",L1137*T1137/100)</f>
        <v/>
      </c>
      <c r="S1137" s="8" t="n"/>
      <c r="T1137" s="8" t="n"/>
      <c r="W1137">
        <f>IF($C1137="","",IF($AL1137=1,0,IF($AK1137=1,Settings!$C$6,Settings!$C$7))*100)</f>
        <v/>
      </c>
      <c r="X1137" s="8">
        <f>IF($C1137="","",T1137*W1137/100)</f>
        <v/>
      </c>
      <c r="Y1137" s="8">
        <f>IF($C1137="","",T1137-X1137)</f>
        <v/>
      </c>
      <c r="Z1137" s="8">
        <f>IF($C1137="","",Y1137-M1137)</f>
        <v/>
      </c>
      <c r="AD1137" s="8" t="n"/>
      <c r="AG1137" s="14" t="n"/>
      <c r="AI1137">
        <f>IF($C1137="","",IF(COUNTIF($C$2:$C1137,$C1137)=1,1,0))</f>
        <v/>
      </c>
      <c r="AJ1137">
        <f>IF($AI1137=1,SUMPRODUCT(--($AM$2:$AM$7001&lt;$AM1137))+1,"")</f>
        <v/>
      </c>
      <c r="AK1137">
        <f>IF($C1137="","",IF(OR($P1137=TRUE(),$P1137="TRUE"),1,0))</f>
        <v/>
      </c>
      <c r="AL1137">
        <f>IF($C1137="","",IF(AND($V1137="Yes",SUMPRODUCT((LEN(Settings!$F$6:$F$13)&gt;0)*ISNUMBER(SEARCH(Settings!$F$6:$F$13,$O1137)))=0),1,0))</f>
        <v/>
      </c>
      <c r="AM1137">
        <f>IF($AI1137=1,IFERROR(IF(VALUE($C1137)&lt;100000000,VALUE($C1137),1000000000),IFERROR(IF(VALUE(MID($C1137,2,20))&lt;100000000,VALUE(MID($C1137,2,20)),1000000000),1000000000))+ROW()/100000,"")</f>
        <v/>
      </c>
    </row>
    <row r="1138">
      <c r="E1138" s="14" t="n"/>
      <c r="M1138" s="8">
        <f>IF($C1138="","",L1138*T1138/100)</f>
        <v/>
      </c>
      <c r="S1138" s="8" t="n"/>
      <c r="T1138" s="8" t="n"/>
      <c r="W1138">
        <f>IF($C1138="","",IF($AL1138=1,0,IF($AK1138=1,Settings!$C$6,Settings!$C$7))*100)</f>
        <v/>
      </c>
      <c r="X1138" s="8">
        <f>IF($C1138="","",T1138*W1138/100)</f>
        <v/>
      </c>
      <c r="Y1138" s="8">
        <f>IF($C1138="","",T1138-X1138)</f>
        <v/>
      </c>
      <c r="Z1138" s="8">
        <f>IF($C1138="","",Y1138-M1138)</f>
        <v/>
      </c>
      <c r="AD1138" s="8" t="n"/>
      <c r="AG1138" s="14" t="n"/>
      <c r="AI1138">
        <f>IF($C1138="","",IF(COUNTIF($C$2:$C1138,$C1138)=1,1,0))</f>
        <v/>
      </c>
      <c r="AJ1138">
        <f>IF($AI1138=1,SUMPRODUCT(--($AM$2:$AM$7001&lt;$AM1138))+1,"")</f>
        <v/>
      </c>
      <c r="AK1138">
        <f>IF($C1138="","",IF(OR($P1138=TRUE(),$P1138="TRUE"),1,0))</f>
        <v/>
      </c>
      <c r="AL1138">
        <f>IF($C1138="","",IF(AND($V1138="Yes",SUMPRODUCT((LEN(Settings!$F$6:$F$13)&gt;0)*ISNUMBER(SEARCH(Settings!$F$6:$F$13,$O1138)))=0),1,0))</f>
        <v/>
      </c>
      <c r="AM1138">
        <f>IF($AI1138=1,IFERROR(IF(VALUE($C1138)&lt;100000000,VALUE($C1138),1000000000),IFERROR(IF(VALUE(MID($C1138,2,20))&lt;100000000,VALUE(MID($C1138,2,20)),1000000000),1000000000))+ROW()/100000,"")</f>
        <v/>
      </c>
    </row>
    <row r="1139">
      <c r="E1139" s="14" t="n"/>
      <c r="M1139" s="8">
        <f>IF($C1139="","",L1139*T1139/100)</f>
        <v/>
      </c>
      <c r="S1139" s="8" t="n"/>
      <c r="T1139" s="8" t="n"/>
      <c r="W1139">
        <f>IF($C1139="","",IF($AL1139=1,0,IF($AK1139=1,Settings!$C$6,Settings!$C$7))*100)</f>
        <v/>
      </c>
      <c r="X1139" s="8">
        <f>IF($C1139="","",T1139*W1139/100)</f>
        <v/>
      </c>
      <c r="Y1139" s="8">
        <f>IF($C1139="","",T1139-X1139)</f>
        <v/>
      </c>
      <c r="Z1139" s="8">
        <f>IF($C1139="","",Y1139-M1139)</f>
        <v/>
      </c>
      <c r="AD1139" s="8" t="n"/>
      <c r="AG1139" s="14" t="n"/>
      <c r="AI1139">
        <f>IF($C1139="","",IF(COUNTIF($C$2:$C1139,$C1139)=1,1,0))</f>
        <v/>
      </c>
      <c r="AJ1139">
        <f>IF($AI1139=1,SUMPRODUCT(--($AM$2:$AM$7001&lt;$AM1139))+1,"")</f>
        <v/>
      </c>
      <c r="AK1139">
        <f>IF($C1139="","",IF(OR($P1139=TRUE(),$P1139="TRUE"),1,0))</f>
        <v/>
      </c>
      <c r="AL1139">
        <f>IF($C1139="","",IF(AND($V1139="Yes",SUMPRODUCT((LEN(Settings!$F$6:$F$13)&gt;0)*ISNUMBER(SEARCH(Settings!$F$6:$F$13,$O1139)))=0),1,0))</f>
        <v/>
      </c>
      <c r="AM1139">
        <f>IF($AI1139=1,IFERROR(IF(VALUE($C1139)&lt;100000000,VALUE($C1139),1000000000),IFERROR(IF(VALUE(MID($C1139,2,20))&lt;100000000,VALUE(MID($C1139,2,20)),1000000000),1000000000))+ROW()/100000,"")</f>
        <v/>
      </c>
    </row>
    <row r="1140">
      <c r="E1140" s="14" t="n"/>
      <c r="M1140" s="8">
        <f>IF($C1140="","",L1140*T1140/100)</f>
        <v/>
      </c>
      <c r="S1140" s="8" t="n"/>
      <c r="T1140" s="8" t="n"/>
      <c r="W1140">
        <f>IF($C1140="","",IF($AL1140=1,0,IF($AK1140=1,Settings!$C$6,Settings!$C$7))*100)</f>
        <v/>
      </c>
      <c r="X1140" s="8">
        <f>IF($C1140="","",T1140*W1140/100)</f>
        <v/>
      </c>
      <c r="Y1140" s="8">
        <f>IF($C1140="","",T1140-X1140)</f>
        <v/>
      </c>
      <c r="Z1140" s="8">
        <f>IF($C1140="","",Y1140-M1140)</f>
        <v/>
      </c>
      <c r="AD1140" s="8" t="n"/>
      <c r="AG1140" s="14" t="n"/>
      <c r="AI1140">
        <f>IF($C1140="","",IF(COUNTIF($C$2:$C1140,$C1140)=1,1,0))</f>
        <v/>
      </c>
      <c r="AJ1140">
        <f>IF($AI1140=1,SUMPRODUCT(--($AM$2:$AM$7001&lt;$AM1140))+1,"")</f>
        <v/>
      </c>
      <c r="AK1140">
        <f>IF($C1140="","",IF(OR($P1140=TRUE(),$P1140="TRUE"),1,0))</f>
        <v/>
      </c>
      <c r="AL1140">
        <f>IF($C1140="","",IF(AND($V1140="Yes",SUMPRODUCT((LEN(Settings!$F$6:$F$13)&gt;0)*ISNUMBER(SEARCH(Settings!$F$6:$F$13,$O1140)))=0),1,0))</f>
        <v/>
      </c>
      <c r="AM1140">
        <f>IF($AI1140=1,IFERROR(IF(VALUE($C1140)&lt;100000000,VALUE($C1140),1000000000),IFERROR(IF(VALUE(MID($C1140,2,20))&lt;100000000,VALUE(MID($C1140,2,20)),1000000000),1000000000))+ROW()/100000,"")</f>
        <v/>
      </c>
    </row>
    <row r="1141">
      <c r="E1141" s="14" t="n"/>
      <c r="M1141" s="8">
        <f>IF($C1141="","",L1141*T1141/100)</f>
        <v/>
      </c>
      <c r="S1141" s="8" t="n"/>
      <c r="T1141" s="8" t="n"/>
      <c r="W1141">
        <f>IF($C1141="","",IF($AL1141=1,0,IF($AK1141=1,Settings!$C$6,Settings!$C$7))*100)</f>
        <v/>
      </c>
      <c r="X1141" s="8">
        <f>IF($C1141="","",T1141*W1141/100)</f>
        <v/>
      </c>
      <c r="Y1141" s="8">
        <f>IF($C1141="","",T1141-X1141)</f>
        <v/>
      </c>
      <c r="Z1141" s="8">
        <f>IF($C1141="","",Y1141-M1141)</f>
        <v/>
      </c>
      <c r="AD1141" s="8" t="n"/>
      <c r="AG1141" s="14" t="n"/>
      <c r="AI1141">
        <f>IF($C1141="","",IF(COUNTIF($C$2:$C1141,$C1141)=1,1,0))</f>
        <v/>
      </c>
      <c r="AJ1141">
        <f>IF($AI1141=1,SUMPRODUCT(--($AM$2:$AM$7001&lt;$AM1141))+1,"")</f>
        <v/>
      </c>
      <c r="AK1141">
        <f>IF($C1141="","",IF(OR($P1141=TRUE(),$P1141="TRUE"),1,0))</f>
        <v/>
      </c>
      <c r="AL1141">
        <f>IF($C1141="","",IF(AND($V1141="Yes",SUMPRODUCT((LEN(Settings!$F$6:$F$13)&gt;0)*ISNUMBER(SEARCH(Settings!$F$6:$F$13,$O1141)))=0),1,0))</f>
        <v/>
      </c>
      <c r="AM1141">
        <f>IF($AI1141=1,IFERROR(IF(VALUE($C1141)&lt;100000000,VALUE($C1141),1000000000),IFERROR(IF(VALUE(MID($C1141,2,20))&lt;100000000,VALUE(MID($C1141,2,20)),1000000000),1000000000))+ROW()/100000,"")</f>
        <v/>
      </c>
    </row>
    <row r="1142">
      <c r="E1142" s="14" t="n"/>
      <c r="M1142" s="8">
        <f>IF($C1142="","",L1142*T1142/100)</f>
        <v/>
      </c>
      <c r="S1142" s="8" t="n"/>
      <c r="T1142" s="8" t="n"/>
      <c r="W1142">
        <f>IF($C1142="","",IF($AL1142=1,0,IF($AK1142=1,Settings!$C$6,Settings!$C$7))*100)</f>
        <v/>
      </c>
      <c r="X1142" s="8">
        <f>IF($C1142="","",T1142*W1142/100)</f>
        <v/>
      </c>
      <c r="Y1142" s="8">
        <f>IF($C1142="","",T1142-X1142)</f>
        <v/>
      </c>
      <c r="Z1142" s="8">
        <f>IF($C1142="","",Y1142-M1142)</f>
        <v/>
      </c>
      <c r="AD1142" s="8" t="n"/>
      <c r="AG1142" s="14" t="n"/>
      <c r="AI1142">
        <f>IF($C1142="","",IF(COUNTIF($C$2:$C1142,$C1142)=1,1,0))</f>
        <v/>
      </c>
      <c r="AJ1142">
        <f>IF($AI1142=1,SUMPRODUCT(--($AM$2:$AM$7001&lt;$AM1142))+1,"")</f>
        <v/>
      </c>
      <c r="AK1142">
        <f>IF($C1142="","",IF(OR($P1142=TRUE(),$P1142="TRUE"),1,0))</f>
        <v/>
      </c>
      <c r="AL1142">
        <f>IF($C1142="","",IF(AND($V1142="Yes",SUMPRODUCT((LEN(Settings!$F$6:$F$13)&gt;0)*ISNUMBER(SEARCH(Settings!$F$6:$F$13,$O1142)))=0),1,0))</f>
        <v/>
      </c>
      <c r="AM1142">
        <f>IF($AI1142=1,IFERROR(IF(VALUE($C1142)&lt;100000000,VALUE($C1142),1000000000),IFERROR(IF(VALUE(MID($C1142,2,20))&lt;100000000,VALUE(MID($C1142,2,20)),1000000000),1000000000))+ROW()/100000,"")</f>
        <v/>
      </c>
    </row>
    <row r="1143">
      <c r="E1143" s="14" t="n"/>
      <c r="M1143" s="8">
        <f>IF($C1143="","",L1143*T1143/100)</f>
        <v/>
      </c>
      <c r="S1143" s="8" t="n"/>
      <c r="T1143" s="8" t="n"/>
      <c r="W1143">
        <f>IF($C1143="","",IF($AL1143=1,0,IF($AK1143=1,Settings!$C$6,Settings!$C$7))*100)</f>
        <v/>
      </c>
      <c r="X1143" s="8">
        <f>IF($C1143="","",T1143*W1143/100)</f>
        <v/>
      </c>
      <c r="Y1143" s="8">
        <f>IF($C1143="","",T1143-X1143)</f>
        <v/>
      </c>
      <c r="Z1143" s="8">
        <f>IF($C1143="","",Y1143-M1143)</f>
        <v/>
      </c>
      <c r="AD1143" s="8" t="n"/>
      <c r="AG1143" s="14" t="n"/>
      <c r="AI1143">
        <f>IF($C1143="","",IF(COUNTIF($C$2:$C1143,$C1143)=1,1,0))</f>
        <v/>
      </c>
      <c r="AJ1143">
        <f>IF($AI1143=1,SUMPRODUCT(--($AM$2:$AM$7001&lt;$AM1143))+1,"")</f>
        <v/>
      </c>
      <c r="AK1143">
        <f>IF($C1143="","",IF(OR($P1143=TRUE(),$P1143="TRUE"),1,0))</f>
        <v/>
      </c>
      <c r="AL1143">
        <f>IF($C1143="","",IF(AND($V1143="Yes",SUMPRODUCT((LEN(Settings!$F$6:$F$13)&gt;0)*ISNUMBER(SEARCH(Settings!$F$6:$F$13,$O1143)))=0),1,0))</f>
        <v/>
      </c>
      <c r="AM1143">
        <f>IF($AI1143=1,IFERROR(IF(VALUE($C1143)&lt;100000000,VALUE($C1143),1000000000),IFERROR(IF(VALUE(MID($C1143,2,20))&lt;100000000,VALUE(MID($C1143,2,20)),1000000000),1000000000))+ROW()/100000,"")</f>
        <v/>
      </c>
    </row>
    <row r="1144">
      <c r="E1144" s="14" t="n"/>
      <c r="M1144" s="8">
        <f>IF($C1144="","",L1144*T1144/100)</f>
        <v/>
      </c>
      <c r="S1144" s="8" t="n"/>
      <c r="T1144" s="8" t="n"/>
      <c r="W1144">
        <f>IF($C1144="","",IF($AL1144=1,0,IF($AK1144=1,Settings!$C$6,Settings!$C$7))*100)</f>
        <v/>
      </c>
      <c r="X1144" s="8">
        <f>IF($C1144="","",T1144*W1144/100)</f>
        <v/>
      </c>
      <c r="Y1144" s="8">
        <f>IF($C1144="","",T1144-X1144)</f>
        <v/>
      </c>
      <c r="Z1144" s="8">
        <f>IF($C1144="","",Y1144-M1144)</f>
        <v/>
      </c>
      <c r="AD1144" s="8" t="n"/>
      <c r="AG1144" s="14" t="n"/>
      <c r="AI1144">
        <f>IF($C1144="","",IF(COUNTIF($C$2:$C1144,$C1144)=1,1,0))</f>
        <v/>
      </c>
      <c r="AJ1144">
        <f>IF($AI1144=1,SUMPRODUCT(--($AM$2:$AM$7001&lt;$AM1144))+1,"")</f>
        <v/>
      </c>
      <c r="AK1144">
        <f>IF($C1144="","",IF(OR($P1144=TRUE(),$P1144="TRUE"),1,0))</f>
        <v/>
      </c>
      <c r="AL1144">
        <f>IF($C1144="","",IF(AND($V1144="Yes",SUMPRODUCT((LEN(Settings!$F$6:$F$13)&gt;0)*ISNUMBER(SEARCH(Settings!$F$6:$F$13,$O1144)))=0),1,0))</f>
        <v/>
      </c>
      <c r="AM1144">
        <f>IF($AI1144=1,IFERROR(IF(VALUE($C1144)&lt;100000000,VALUE($C1144),1000000000),IFERROR(IF(VALUE(MID($C1144,2,20))&lt;100000000,VALUE(MID($C1144,2,20)),1000000000),1000000000))+ROW()/100000,"")</f>
        <v/>
      </c>
    </row>
    <row r="1145">
      <c r="E1145" s="14" t="n"/>
      <c r="M1145" s="8">
        <f>IF($C1145="","",L1145*T1145/100)</f>
        <v/>
      </c>
      <c r="S1145" s="8" t="n"/>
      <c r="T1145" s="8" t="n"/>
      <c r="W1145">
        <f>IF($C1145="","",IF($AL1145=1,0,IF($AK1145=1,Settings!$C$6,Settings!$C$7))*100)</f>
        <v/>
      </c>
      <c r="X1145" s="8">
        <f>IF($C1145="","",T1145*W1145/100)</f>
        <v/>
      </c>
      <c r="Y1145" s="8">
        <f>IF($C1145="","",T1145-X1145)</f>
        <v/>
      </c>
      <c r="Z1145" s="8">
        <f>IF($C1145="","",Y1145-M1145)</f>
        <v/>
      </c>
      <c r="AD1145" s="8" t="n"/>
      <c r="AG1145" s="14" t="n"/>
      <c r="AI1145">
        <f>IF($C1145="","",IF(COUNTIF($C$2:$C1145,$C1145)=1,1,0))</f>
        <v/>
      </c>
      <c r="AJ1145">
        <f>IF($AI1145=1,SUMPRODUCT(--($AM$2:$AM$7001&lt;$AM1145))+1,"")</f>
        <v/>
      </c>
      <c r="AK1145">
        <f>IF($C1145="","",IF(OR($P1145=TRUE(),$P1145="TRUE"),1,0))</f>
        <v/>
      </c>
      <c r="AL1145">
        <f>IF($C1145="","",IF(AND($V1145="Yes",SUMPRODUCT((LEN(Settings!$F$6:$F$13)&gt;0)*ISNUMBER(SEARCH(Settings!$F$6:$F$13,$O1145)))=0),1,0))</f>
        <v/>
      </c>
      <c r="AM1145">
        <f>IF($AI1145=1,IFERROR(IF(VALUE($C1145)&lt;100000000,VALUE($C1145),1000000000),IFERROR(IF(VALUE(MID($C1145,2,20))&lt;100000000,VALUE(MID($C1145,2,20)),1000000000),1000000000))+ROW()/100000,"")</f>
        <v/>
      </c>
    </row>
    <row r="1146">
      <c r="E1146" s="14" t="n"/>
      <c r="M1146" s="8">
        <f>IF($C1146="","",L1146*T1146/100)</f>
        <v/>
      </c>
      <c r="S1146" s="8" t="n"/>
      <c r="T1146" s="8" t="n"/>
      <c r="W1146">
        <f>IF($C1146="","",IF($AL1146=1,0,IF($AK1146=1,Settings!$C$6,Settings!$C$7))*100)</f>
        <v/>
      </c>
      <c r="X1146" s="8">
        <f>IF($C1146="","",T1146*W1146/100)</f>
        <v/>
      </c>
      <c r="Y1146" s="8">
        <f>IF($C1146="","",T1146-X1146)</f>
        <v/>
      </c>
      <c r="Z1146" s="8">
        <f>IF($C1146="","",Y1146-M1146)</f>
        <v/>
      </c>
      <c r="AD1146" s="8" t="n"/>
      <c r="AG1146" s="14" t="n"/>
      <c r="AI1146">
        <f>IF($C1146="","",IF(COUNTIF($C$2:$C1146,$C1146)=1,1,0))</f>
        <v/>
      </c>
      <c r="AJ1146">
        <f>IF($AI1146=1,SUMPRODUCT(--($AM$2:$AM$7001&lt;$AM1146))+1,"")</f>
        <v/>
      </c>
      <c r="AK1146">
        <f>IF($C1146="","",IF(OR($P1146=TRUE(),$P1146="TRUE"),1,0))</f>
        <v/>
      </c>
      <c r="AL1146">
        <f>IF($C1146="","",IF(AND($V1146="Yes",SUMPRODUCT((LEN(Settings!$F$6:$F$13)&gt;0)*ISNUMBER(SEARCH(Settings!$F$6:$F$13,$O1146)))=0),1,0))</f>
        <v/>
      </c>
      <c r="AM1146">
        <f>IF($AI1146=1,IFERROR(IF(VALUE($C1146)&lt;100000000,VALUE($C1146),1000000000),IFERROR(IF(VALUE(MID($C1146,2,20))&lt;100000000,VALUE(MID($C1146,2,20)),1000000000),1000000000))+ROW()/100000,"")</f>
        <v/>
      </c>
    </row>
    <row r="1147">
      <c r="E1147" s="14" t="n"/>
      <c r="M1147" s="8">
        <f>IF($C1147="","",L1147*T1147/100)</f>
        <v/>
      </c>
      <c r="S1147" s="8" t="n"/>
      <c r="T1147" s="8" t="n"/>
      <c r="W1147">
        <f>IF($C1147="","",IF($AL1147=1,0,IF($AK1147=1,Settings!$C$6,Settings!$C$7))*100)</f>
        <v/>
      </c>
      <c r="X1147" s="8">
        <f>IF($C1147="","",T1147*W1147/100)</f>
        <v/>
      </c>
      <c r="Y1147" s="8">
        <f>IF($C1147="","",T1147-X1147)</f>
        <v/>
      </c>
      <c r="Z1147" s="8">
        <f>IF($C1147="","",Y1147-M1147)</f>
        <v/>
      </c>
      <c r="AD1147" s="8" t="n"/>
      <c r="AG1147" s="14" t="n"/>
      <c r="AI1147">
        <f>IF($C1147="","",IF(COUNTIF($C$2:$C1147,$C1147)=1,1,0))</f>
        <v/>
      </c>
      <c r="AJ1147">
        <f>IF($AI1147=1,SUMPRODUCT(--($AM$2:$AM$7001&lt;$AM1147))+1,"")</f>
        <v/>
      </c>
      <c r="AK1147">
        <f>IF($C1147="","",IF(OR($P1147=TRUE(),$P1147="TRUE"),1,0))</f>
        <v/>
      </c>
      <c r="AL1147">
        <f>IF($C1147="","",IF(AND($V1147="Yes",SUMPRODUCT((LEN(Settings!$F$6:$F$13)&gt;0)*ISNUMBER(SEARCH(Settings!$F$6:$F$13,$O1147)))=0),1,0))</f>
        <v/>
      </c>
      <c r="AM1147">
        <f>IF($AI1147=1,IFERROR(IF(VALUE($C1147)&lt;100000000,VALUE($C1147),1000000000),IFERROR(IF(VALUE(MID($C1147,2,20))&lt;100000000,VALUE(MID($C1147,2,20)),1000000000),1000000000))+ROW()/100000,"")</f>
        <v/>
      </c>
    </row>
    <row r="1148">
      <c r="E1148" s="14" t="n"/>
      <c r="M1148" s="8">
        <f>IF($C1148="","",L1148*T1148/100)</f>
        <v/>
      </c>
      <c r="S1148" s="8" t="n"/>
      <c r="T1148" s="8" t="n"/>
      <c r="W1148">
        <f>IF($C1148="","",IF($AL1148=1,0,IF($AK1148=1,Settings!$C$6,Settings!$C$7))*100)</f>
        <v/>
      </c>
      <c r="X1148" s="8">
        <f>IF($C1148="","",T1148*W1148/100)</f>
        <v/>
      </c>
      <c r="Y1148" s="8">
        <f>IF($C1148="","",T1148-X1148)</f>
        <v/>
      </c>
      <c r="Z1148" s="8">
        <f>IF($C1148="","",Y1148-M1148)</f>
        <v/>
      </c>
      <c r="AD1148" s="8" t="n"/>
      <c r="AG1148" s="14" t="n"/>
      <c r="AI1148">
        <f>IF($C1148="","",IF(COUNTIF($C$2:$C1148,$C1148)=1,1,0))</f>
        <v/>
      </c>
      <c r="AJ1148">
        <f>IF($AI1148=1,SUMPRODUCT(--($AM$2:$AM$7001&lt;$AM1148))+1,"")</f>
        <v/>
      </c>
      <c r="AK1148">
        <f>IF($C1148="","",IF(OR($P1148=TRUE(),$P1148="TRUE"),1,0))</f>
        <v/>
      </c>
      <c r="AL1148">
        <f>IF($C1148="","",IF(AND($V1148="Yes",SUMPRODUCT((LEN(Settings!$F$6:$F$13)&gt;0)*ISNUMBER(SEARCH(Settings!$F$6:$F$13,$O1148)))=0),1,0))</f>
        <v/>
      </c>
      <c r="AM1148">
        <f>IF($AI1148=1,IFERROR(IF(VALUE($C1148)&lt;100000000,VALUE($C1148),1000000000),IFERROR(IF(VALUE(MID($C1148,2,20))&lt;100000000,VALUE(MID($C1148,2,20)),1000000000),1000000000))+ROW()/100000,"")</f>
        <v/>
      </c>
    </row>
    <row r="1149">
      <c r="E1149" s="14" t="n"/>
      <c r="M1149" s="8">
        <f>IF($C1149="","",L1149*T1149/100)</f>
        <v/>
      </c>
      <c r="S1149" s="8" t="n"/>
      <c r="T1149" s="8" t="n"/>
      <c r="W1149">
        <f>IF($C1149="","",IF($AL1149=1,0,IF($AK1149=1,Settings!$C$6,Settings!$C$7))*100)</f>
        <v/>
      </c>
      <c r="X1149" s="8">
        <f>IF($C1149="","",T1149*W1149/100)</f>
        <v/>
      </c>
      <c r="Y1149" s="8">
        <f>IF($C1149="","",T1149-X1149)</f>
        <v/>
      </c>
      <c r="Z1149" s="8">
        <f>IF($C1149="","",Y1149-M1149)</f>
        <v/>
      </c>
      <c r="AD1149" s="8" t="n"/>
      <c r="AG1149" s="14" t="n"/>
      <c r="AI1149">
        <f>IF($C1149="","",IF(COUNTIF($C$2:$C1149,$C1149)=1,1,0))</f>
        <v/>
      </c>
      <c r="AJ1149">
        <f>IF($AI1149=1,SUMPRODUCT(--($AM$2:$AM$7001&lt;$AM1149))+1,"")</f>
        <v/>
      </c>
      <c r="AK1149">
        <f>IF($C1149="","",IF(OR($P1149=TRUE(),$P1149="TRUE"),1,0))</f>
        <v/>
      </c>
      <c r="AL1149">
        <f>IF($C1149="","",IF(AND($V1149="Yes",SUMPRODUCT((LEN(Settings!$F$6:$F$13)&gt;0)*ISNUMBER(SEARCH(Settings!$F$6:$F$13,$O1149)))=0),1,0))</f>
        <v/>
      </c>
      <c r="AM1149">
        <f>IF($AI1149=1,IFERROR(IF(VALUE($C1149)&lt;100000000,VALUE($C1149),1000000000),IFERROR(IF(VALUE(MID($C1149,2,20))&lt;100000000,VALUE(MID($C1149,2,20)),1000000000),1000000000))+ROW()/100000,"")</f>
        <v/>
      </c>
    </row>
    <row r="1150">
      <c r="E1150" s="14" t="n"/>
      <c r="M1150" s="8">
        <f>IF($C1150="","",L1150*T1150/100)</f>
        <v/>
      </c>
      <c r="S1150" s="8" t="n"/>
      <c r="T1150" s="8" t="n"/>
      <c r="W1150">
        <f>IF($C1150="","",IF($AL1150=1,0,IF($AK1150=1,Settings!$C$6,Settings!$C$7))*100)</f>
        <v/>
      </c>
      <c r="X1150" s="8">
        <f>IF($C1150="","",T1150*W1150/100)</f>
        <v/>
      </c>
      <c r="Y1150" s="8">
        <f>IF($C1150="","",T1150-X1150)</f>
        <v/>
      </c>
      <c r="Z1150" s="8">
        <f>IF($C1150="","",Y1150-M1150)</f>
        <v/>
      </c>
      <c r="AD1150" s="8" t="n"/>
      <c r="AG1150" s="14" t="n"/>
      <c r="AI1150">
        <f>IF($C1150="","",IF(COUNTIF($C$2:$C1150,$C1150)=1,1,0))</f>
        <v/>
      </c>
      <c r="AJ1150">
        <f>IF($AI1150=1,SUMPRODUCT(--($AM$2:$AM$7001&lt;$AM1150))+1,"")</f>
        <v/>
      </c>
      <c r="AK1150">
        <f>IF($C1150="","",IF(OR($P1150=TRUE(),$P1150="TRUE"),1,0))</f>
        <v/>
      </c>
      <c r="AL1150">
        <f>IF($C1150="","",IF(AND($V1150="Yes",SUMPRODUCT((LEN(Settings!$F$6:$F$13)&gt;0)*ISNUMBER(SEARCH(Settings!$F$6:$F$13,$O1150)))=0),1,0))</f>
        <v/>
      </c>
      <c r="AM1150">
        <f>IF($AI1150=1,IFERROR(IF(VALUE($C1150)&lt;100000000,VALUE($C1150),1000000000),IFERROR(IF(VALUE(MID($C1150,2,20))&lt;100000000,VALUE(MID($C1150,2,20)),1000000000),1000000000))+ROW()/100000,"")</f>
        <v/>
      </c>
    </row>
    <row r="1151">
      <c r="E1151" s="14" t="n"/>
      <c r="M1151" s="8">
        <f>IF($C1151="","",L1151*T1151/100)</f>
        <v/>
      </c>
      <c r="S1151" s="8" t="n"/>
      <c r="T1151" s="8" t="n"/>
      <c r="W1151">
        <f>IF($C1151="","",IF($AL1151=1,0,IF($AK1151=1,Settings!$C$6,Settings!$C$7))*100)</f>
        <v/>
      </c>
      <c r="X1151" s="8">
        <f>IF($C1151="","",T1151*W1151/100)</f>
        <v/>
      </c>
      <c r="Y1151" s="8">
        <f>IF($C1151="","",T1151-X1151)</f>
        <v/>
      </c>
      <c r="Z1151" s="8">
        <f>IF($C1151="","",Y1151-M1151)</f>
        <v/>
      </c>
      <c r="AD1151" s="8" t="n"/>
      <c r="AG1151" s="14" t="n"/>
      <c r="AI1151">
        <f>IF($C1151="","",IF(COUNTIF($C$2:$C1151,$C1151)=1,1,0))</f>
        <v/>
      </c>
      <c r="AJ1151">
        <f>IF($AI1151=1,SUMPRODUCT(--($AM$2:$AM$7001&lt;$AM1151))+1,"")</f>
        <v/>
      </c>
      <c r="AK1151">
        <f>IF($C1151="","",IF(OR($P1151=TRUE(),$P1151="TRUE"),1,0))</f>
        <v/>
      </c>
      <c r="AL1151">
        <f>IF($C1151="","",IF(AND($V1151="Yes",SUMPRODUCT((LEN(Settings!$F$6:$F$13)&gt;0)*ISNUMBER(SEARCH(Settings!$F$6:$F$13,$O1151)))=0),1,0))</f>
        <v/>
      </c>
      <c r="AM1151">
        <f>IF($AI1151=1,IFERROR(IF(VALUE($C1151)&lt;100000000,VALUE($C1151),1000000000),IFERROR(IF(VALUE(MID($C1151,2,20))&lt;100000000,VALUE(MID($C1151,2,20)),1000000000),1000000000))+ROW()/100000,"")</f>
        <v/>
      </c>
    </row>
    <row r="1152">
      <c r="E1152" s="14" t="n"/>
      <c r="M1152" s="8">
        <f>IF($C1152="","",L1152*T1152/100)</f>
        <v/>
      </c>
      <c r="S1152" s="8" t="n"/>
      <c r="T1152" s="8" t="n"/>
      <c r="W1152">
        <f>IF($C1152="","",IF($AL1152=1,0,IF($AK1152=1,Settings!$C$6,Settings!$C$7))*100)</f>
        <v/>
      </c>
      <c r="X1152" s="8">
        <f>IF($C1152="","",T1152*W1152/100)</f>
        <v/>
      </c>
      <c r="Y1152" s="8">
        <f>IF($C1152="","",T1152-X1152)</f>
        <v/>
      </c>
      <c r="Z1152" s="8">
        <f>IF($C1152="","",Y1152-M1152)</f>
        <v/>
      </c>
      <c r="AD1152" s="8" t="n"/>
      <c r="AG1152" s="14" t="n"/>
      <c r="AI1152">
        <f>IF($C1152="","",IF(COUNTIF($C$2:$C1152,$C1152)=1,1,0))</f>
        <v/>
      </c>
      <c r="AJ1152">
        <f>IF($AI1152=1,SUMPRODUCT(--($AM$2:$AM$7001&lt;$AM1152))+1,"")</f>
        <v/>
      </c>
      <c r="AK1152">
        <f>IF($C1152="","",IF(OR($P1152=TRUE(),$P1152="TRUE"),1,0))</f>
        <v/>
      </c>
      <c r="AL1152">
        <f>IF($C1152="","",IF(AND($V1152="Yes",SUMPRODUCT((LEN(Settings!$F$6:$F$13)&gt;0)*ISNUMBER(SEARCH(Settings!$F$6:$F$13,$O1152)))=0),1,0))</f>
        <v/>
      </c>
      <c r="AM1152">
        <f>IF($AI1152=1,IFERROR(IF(VALUE($C1152)&lt;100000000,VALUE($C1152),1000000000),IFERROR(IF(VALUE(MID($C1152,2,20))&lt;100000000,VALUE(MID($C1152,2,20)),1000000000),1000000000))+ROW()/100000,"")</f>
        <v/>
      </c>
    </row>
    <row r="1153">
      <c r="E1153" s="14" t="n"/>
      <c r="M1153" s="8">
        <f>IF($C1153="","",L1153*T1153/100)</f>
        <v/>
      </c>
      <c r="S1153" s="8" t="n"/>
      <c r="T1153" s="8" t="n"/>
      <c r="W1153">
        <f>IF($C1153="","",IF($AL1153=1,0,IF($AK1153=1,Settings!$C$6,Settings!$C$7))*100)</f>
        <v/>
      </c>
      <c r="X1153" s="8">
        <f>IF($C1153="","",T1153*W1153/100)</f>
        <v/>
      </c>
      <c r="Y1153" s="8">
        <f>IF($C1153="","",T1153-X1153)</f>
        <v/>
      </c>
      <c r="Z1153" s="8">
        <f>IF($C1153="","",Y1153-M1153)</f>
        <v/>
      </c>
      <c r="AD1153" s="8" t="n"/>
      <c r="AG1153" s="14" t="n"/>
      <c r="AI1153">
        <f>IF($C1153="","",IF(COUNTIF($C$2:$C1153,$C1153)=1,1,0))</f>
        <v/>
      </c>
      <c r="AJ1153">
        <f>IF($AI1153=1,SUMPRODUCT(--($AM$2:$AM$7001&lt;$AM1153))+1,"")</f>
        <v/>
      </c>
      <c r="AK1153">
        <f>IF($C1153="","",IF(OR($P1153=TRUE(),$P1153="TRUE"),1,0))</f>
        <v/>
      </c>
      <c r="AL1153">
        <f>IF($C1153="","",IF(AND($V1153="Yes",SUMPRODUCT((LEN(Settings!$F$6:$F$13)&gt;0)*ISNUMBER(SEARCH(Settings!$F$6:$F$13,$O1153)))=0),1,0))</f>
        <v/>
      </c>
      <c r="AM1153">
        <f>IF($AI1153=1,IFERROR(IF(VALUE($C1153)&lt;100000000,VALUE($C1153),1000000000),IFERROR(IF(VALUE(MID($C1153,2,20))&lt;100000000,VALUE(MID($C1153,2,20)),1000000000),1000000000))+ROW()/100000,"")</f>
        <v/>
      </c>
    </row>
    <row r="1154">
      <c r="E1154" s="14" t="n"/>
      <c r="M1154" s="8">
        <f>IF($C1154="","",L1154*T1154/100)</f>
        <v/>
      </c>
      <c r="S1154" s="8" t="n"/>
      <c r="T1154" s="8" t="n"/>
      <c r="W1154">
        <f>IF($C1154="","",IF($AL1154=1,0,IF($AK1154=1,Settings!$C$6,Settings!$C$7))*100)</f>
        <v/>
      </c>
      <c r="X1154" s="8">
        <f>IF($C1154="","",T1154*W1154/100)</f>
        <v/>
      </c>
      <c r="Y1154" s="8">
        <f>IF($C1154="","",T1154-X1154)</f>
        <v/>
      </c>
      <c r="Z1154" s="8">
        <f>IF($C1154="","",Y1154-M1154)</f>
        <v/>
      </c>
      <c r="AD1154" s="8" t="n"/>
      <c r="AG1154" s="14" t="n"/>
      <c r="AI1154">
        <f>IF($C1154="","",IF(COUNTIF($C$2:$C1154,$C1154)=1,1,0))</f>
        <v/>
      </c>
      <c r="AJ1154">
        <f>IF($AI1154=1,SUMPRODUCT(--($AM$2:$AM$7001&lt;$AM1154))+1,"")</f>
        <v/>
      </c>
      <c r="AK1154">
        <f>IF($C1154="","",IF(OR($P1154=TRUE(),$P1154="TRUE"),1,0))</f>
        <v/>
      </c>
      <c r="AL1154">
        <f>IF($C1154="","",IF(AND($V1154="Yes",SUMPRODUCT((LEN(Settings!$F$6:$F$13)&gt;0)*ISNUMBER(SEARCH(Settings!$F$6:$F$13,$O1154)))=0),1,0))</f>
        <v/>
      </c>
      <c r="AM1154">
        <f>IF($AI1154=1,IFERROR(IF(VALUE($C1154)&lt;100000000,VALUE($C1154),1000000000),IFERROR(IF(VALUE(MID($C1154,2,20))&lt;100000000,VALUE(MID($C1154,2,20)),1000000000),1000000000))+ROW()/100000,"")</f>
        <v/>
      </c>
    </row>
    <row r="1155">
      <c r="E1155" s="14" t="n"/>
      <c r="M1155" s="8">
        <f>IF($C1155="","",L1155*T1155/100)</f>
        <v/>
      </c>
      <c r="S1155" s="8" t="n"/>
      <c r="T1155" s="8" t="n"/>
      <c r="W1155">
        <f>IF($C1155="","",IF($AL1155=1,0,IF($AK1155=1,Settings!$C$6,Settings!$C$7))*100)</f>
        <v/>
      </c>
      <c r="X1155" s="8">
        <f>IF($C1155="","",T1155*W1155/100)</f>
        <v/>
      </c>
      <c r="Y1155" s="8">
        <f>IF($C1155="","",T1155-X1155)</f>
        <v/>
      </c>
      <c r="Z1155" s="8">
        <f>IF($C1155="","",Y1155-M1155)</f>
        <v/>
      </c>
      <c r="AD1155" s="8" t="n"/>
      <c r="AG1155" s="14" t="n"/>
      <c r="AI1155">
        <f>IF($C1155="","",IF(COUNTIF($C$2:$C1155,$C1155)=1,1,0))</f>
        <v/>
      </c>
      <c r="AJ1155">
        <f>IF($AI1155=1,SUMPRODUCT(--($AM$2:$AM$7001&lt;$AM1155))+1,"")</f>
        <v/>
      </c>
      <c r="AK1155">
        <f>IF($C1155="","",IF(OR($P1155=TRUE(),$P1155="TRUE"),1,0))</f>
        <v/>
      </c>
      <c r="AL1155">
        <f>IF($C1155="","",IF(AND($V1155="Yes",SUMPRODUCT((LEN(Settings!$F$6:$F$13)&gt;0)*ISNUMBER(SEARCH(Settings!$F$6:$F$13,$O1155)))=0),1,0))</f>
        <v/>
      </c>
      <c r="AM1155">
        <f>IF($AI1155=1,IFERROR(IF(VALUE($C1155)&lt;100000000,VALUE($C1155),1000000000),IFERROR(IF(VALUE(MID($C1155,2,20))&lt;100000000,VALUE(MID($C1155,2,20)),1000000000),1000000000))+ROW()/100000,"")</f>
        <v/>
      </c>
    </row>
    <row r="1156">
      <c r="E1156" s="14" t="n"/>
      <c r="M1156" s="8">
        <f>IF($C1156="","",L1156*T1156/100)</f>
        <v/>
      </c>
      <c r="S1156" s="8" t="n"/>
      <c r="T1156" s="8" t="n"/>
      <c r="W1156">
        <f>IF($C1156="","",IF($AL1156=1,0,IF($AK1156=1,Settings!$C$6,Settings!$C$7))*100)</f>
        <v/>
      </c>
      <c r="X1156" s="8">
        <f>IF($C1156="","",T1156*W1156/100)</f>
        <v/>
      </c>
      <c r="Y1156" s="8">
        <f>IF($C1156="","",T1156-X1156)</f>
        <v/>
      </c>
      <c r="Z1156" s="8">
        <f>IF($C1156="","",Y1156-M1156)</f>
        <v/>
      </c>
      <c r="AD1156" s="8" t="n"/>
      <c r="AG1156" s="14" t="n"/>
      <c r="AI1156">
        <f>IF($C1156="","",IF(COUNTIF($C$2:$C1156,$C1156)=1,1,0))</f>
        <v/>
      </c>
      <c r="AJ1156">
        <f>IF($AI1156=1,SUMPRODUCT(--($AM$2:$AM$7001&lt;$AM1156))+1,"")</f>
        <v/>
      </c>
      <c r="AK1156">
        <f>IF($C1156="","",IF(OR($P1156=TRUE(),$P1156="TRUE"),1,0))</f>
        <v/>
      </c>
      <c r="AL1156">
        <f>IF($C1156="","",IF(AND($V1156="Yes",SUMPRODUCT((LEN(Settings!$F$6:$F$13)&gt;0)*ISNUMBER(SEARCH(Settings!$F$6:$F$13,$O1156)))=0),1,0))</f>
        <v/>
      </c>
      <c r="AM1156">
        <f>IF($AI1156=1,IFERROR(IF(VALUE($C1156)&lt;100000000,VALUE($C1156),1000000000),IFERROR(IF(VALUE(MID($C1156,2,20))&lt;100000000,VALUE(MID($C1156,2,20)),1000000000),1000000000))+ROW()/100000,"")</f>
        <v/>
      </c>
    </row>
    <row r="1157">
      <c r="E1157" s="14" t="n"/>
      <c r="M1157" s="8">
        <f>IF($C1157="","",L1157*T1157/100)</f>
        <v/>
      </c>
      <c r="S1157" s="8" t="n"/>
      <c r="T1157" s="8" t="n"/>
      <c r="W1157">
        <f>IF($C1157="","",IF($AL1157=1,0,IF($AK1157=1,Settings!$C$6,Settings!$C$7))*100)</f>
        <v/>
      </c>
      <c r="X1157" s="8">
        <f>IF($C1157="","",T1157*W1157/100)</f>
        <v/>
      </c>
      <c r="Y1157" s="8">
        <f>IF($C1157="","",T1157-X1157)</f>
        <v/>
      </c>
      <c r="Z1157" s="8">
        <f>IF($C1157="","",Y1157-M1157)</f>
        <v/>
      </c>
      <c r="AD1157" s="8" t="n"/>
      <c r="AG1157" s="14" t="n"/>
      <c r="AI1157">
        <f>IF($C1157="","",IF(COUNTIF($C$2:$C1157,$C1157)=1,1,0))</f>
        <v/>
      </c>
      <c r="AJ1157">
        <f>IF($AI1157=1,SUMPRODUCT(--($AM$2:$AM$7001&lt;$AM1157))+1,"")</f>
        <v/>
      </c>
      <c r="AK1157">
        <f>IF($C1157="","",IF(OR($P1157=TRUE(),$P1157="TRUE"),1,0))</f>
        <v/>
      </c>
      <c r="AL1157">
        <f>IF($C1157="","",IF(AND($V1157="Yes",SUMPRODUCT((LEN(Settings!$F$6:$F$13)&gt;0)*ISNUMBER(SEARCH(Settings!$F$6:$F$13,$O1157)))=0),1,0))</f>
        <v/>
      </c>
      <c r="AM1157">
        <f>IF($AI1157=1,IFERROR(IF(VALUE($C1157)&lt;100000000,VALUE($C1157),1000000000),IFERROR(IF(VALUE(MID($C1157,2,20))&lt;100000000,VALUE(MID($C1157,2,20)),1000000000),1000000000))+ROW()/100000,"")</f>
        <v/>
      </c>
    </row>
    <row r="1158">
      <c r="E1158" s="14" t="n"/>
      <c r="M1158" s="8">
        <f>IF($C1158="","",L1158*T1158/100)</f>
        <v/>
      </c>
      <c r="S1158" s="8" t="n"/>
      <c r="T1158" s="8" t="n"/>
      <c r="W1158">
        <f>IF($C1158="","",IF($AL1158=1,0,IF($AK1158=1,Settings!$C$6,Settings!$C$7))*100)</f>
        <v/>
      </c>
      <c r="X1158" s="8">
        <f>IF($C1158="","",T1158*W1158/100)</f>
        <v/>
      </c>
      <c r="Y1158" s="8">
        <f>IF($C1158="","",T1158-X1158)</f>
        <v/>
      </c>
      <c r="Z1158" s="8">
        <f>IF($C1158="","",Y1158-M1158)</f>
        <v/>
      </c>
      <c r="AD1158" s="8" t="n"/>
      <c r="AG1158" s="14" t="n"/>
      <c r="AI1158">
        <f>IF($C1158="","",IF(COUNTIF($C$2:$C1158,$C1158)=1,1,0))</f>
        <v/>
      </c>
      <c r="AJ1158">
        <f>IF($AI1158=1,SUMPRODUCT(--($AM$2:$AM$7001&lt;$AM1158))+1,"")</f>
        <v/>
      </c>
      <c r="AK1158">
        <f>IF($C1158="","",IF(OR($P1158=TRUE(),$P1158="TRUE"),1,0))</f>
        <v/>
      </c>
      <c r="AL1158">
        <f>IF($C1158="","",IF(AND($V1158="Yes",SUMPRODUCT((LEN(Settings!$F$6:$F$13)&gt;0)*ISNUMBER(SEARCH(Settings!$F$6:$F$13,$O1158)))=0),1,0))</f>
        <v/>
      </c>
      <c r="AM1158">
        <f>IF($AI1158=1,IFERROR(IF(VALUE($C1158)&lt;100000000,VALUE($C1158),1000000000),IFERROR(IF(VALUE(MID($C1158,2,20))&lt;100000000,VALUE(MID($C1158,2,20)),1000000000),1000000000))+ROW()/100000,"")</f>
        <v/>
      </c>
    </row>
    <row r="1159">
      <c r="E1159" s="14" t="n"/>
      <c r="M1159" s="8">
        <f>IF($C1159="","",L1159*T1159/100)</f>
        <v/>
      </c>
      <c r="S1159" s="8" t="n"/>
      <c r="T1159" s="8" t="n"/>
      <c r="W1159">
        <f>IF($C1159="","",IF($AL1159=1,0,IF($AK1159=1,Settings!$C$6,Settings!$C$7))*100)</f>
        <v/>
      </c>
      <c r="X1159" s="8">
        <f>IF($C1159="","",T1159*W1159/100)</f>
        <v/>
      </c>
      <c r="Y1159" s="8">
        <f>IF($C1159="","",T1159-X1159)</f>
        <v/>
      </c>
      <c r="Z1159" s="8">
        <f>IF($C1159="","",Y1159-M1159)</f>
        <v/>
      </c>
      <c r="AD1159" s="8" t="n"/>
      <c r="AG1159" s="14" t="n"/>
      <c r="AI1159">
        <f>IF($C1159="","",IF(COUNTIF($C$2:$C1159,$C1159)=1,1,0))</f>
        <v/>
      </c>
      <c r="AJ1159">
        <f>IF($AI1159=1,SUMPRODUCT(--($AM$2:$AM$7001&lt;$AM1159))+1,"")</f>
        <v/>
      </c>
      <c r="AK1159">
        <f>IF($C1159="","",IF(OR($P1159=TRUE(),$P1159="TRUE"),1,0))</f>
        <v/>
      </c>
      <c r="AL1159">
        <f>IF($C1159="","",IF(AND($V1159="Yes",SUMPRODUCT((LEN(Settings!$F$6:$F$13)&gt;0)*ISNUMBER(SEARCH(Settings!$F$6:$F$13,$O1159)))=0),1,0))</f>
        <v/>
      </c>
      <c r="AM1159">
        <f>IF($AI1159=1,IFERROR(IF(VALUE($C1159)&lt;100000000,VALUE($C1159),1000000000),IFERROR(IF(VALUE(MID($C1159,2,20))&lt;100000000,VALUE(MID($C1159,2,20)),1000000000),1000000000))+ROW()/100000,"")</f>
        <v/>
      </c>
    </row>
    <row r="1160">
      <c r="E1160" s="14" t="n"/>
      <c r="M1160" s="8">
        <f>IF($C1160="","",L1160*T1160/100)</f>
        <v/>
      </c>
      <c r="S1160" s="8" t="n"/>
      <c r="T1160" s="8" t="n"/>
      <c r="W1160">
        <f>IF($C1160="","",IF($AL1160=1,0,IF($AK1160=1,Settings!$C$6,Settings!$C$7))*100)</f>
        <v/>
      </c>
      <c r="X1160" s="8">
        <f>IF($C1160="","",T1160*W1160/100)</f>
        <v/>
      </c>
      <c r="Y1160" s="8">
        <f>IF($C1160="","",T1160-X1160)</f>
        <v/>
      </c>
      <c r="Z1160" s="8">
        <f>IF($C1160="","",Y1160-M1160)</f>
        <v/>
      </c>
      <c r="AD1160" s="8" t="n"/>
      <c r="AG1160" s="14" t="n"/>
      <c r="AI1160">
        <f>IF($C1160="","",IF(COUNTIF($C$2:$C1160,$C1160)=1,1,0))</f>
        <v/>
      </c>
      <c r="AJ1160">
        <f>IF($AI1160=1,SUMPRODUCT(--($AM$2:$AM$7001&lt;$AM1160))+1,"")</f>
        <v/>
      </c>
      <c r="AK1160">
        <f>IF($C1160="","",IF(OR($P1160=TRUE(),$P1160="TRUE"),1,0))</f>
        <v/>
      </c>
      <c r="AL1160">
        <f>IF($C1160="","",IF(AND($V1160="Yes",SUMPRODUCT((LEN(Settings!$F$6:$F$13)&gt;0)*ISNUMBER(SEARCH(Settings!$F$6:$F$13,$O1160)))=0),1,0))</f>
        <v/>
      </c>
      <c r="AM1160">
        <f>IF($AI1160=1,IFERROR(IF(VALUE($C1160)&lt;100000000,VALUE($C1160),1000000000),IFERROR(IF(VALUE(MID($C1160,2,20))&lt;100000000,VALUE(MID($C1160,2,20)),1000000000),1000000000))+ROW()/100000,"")</f>
        <v/>
      </c>
    </row>
    <row r="1161">
      <c r="E1161" s="14" t="n"/>
      <c r="M1161" s="8">
        <f>IF($C1161="","",L1161*T1161/100)</f>
        <v/>
      </c>
      <c r="S1161" s="8" t="n"/>
      <c r="T1161" s="8" t="n"/>
      <c r="W1161">
        <f>IF($C1161="","",IF($AL1161=1,0,IF($AK1161=1,Settings!$C$6,Settings!$C$7))*100)</f>
        <v/>
      </c>
      <c r="X1161" s="8">
        <f>IF($C1161="","",T1161*W1161/100)</f>
        <v/>
      </c>
      <c r="Y1161" s="8">
        <f>IF($C1161="","",T1161-X1161)</f>
        <v/>
      </c>
      <c r="Z1161" s="8">
        <f>IF($C1161="","",Y1161-M1161)</f>
        <v/>
      </c>
      <c r="AD1161" s="8" t="n"/>
      <c r="AG1161" s="14" t="n"/>
      <c r="AI1161">
        <f>IF($C1161="","",IF(COUNTIF($C$2:$C1161,$C1161)=1,1,0))</f>
        <v/>
      </c>
      <c r="AJ1161">
        <f>IF($AI1161=1,SUMPRODUCT(--($AM$2:$AM$7001&lt;$AM1161))+1,"")</f>
        <v/>
      </c>
      <c r="AK1161">
        <f>IF($C1161="","",IF(OR($P1161=TRUE(),$P1161="TRUE"),1,0))</f>
        <v/>
      </c>
      <c r="AL1161">
        <f>IF($C1161="","",IF(AND($V1161="Yes",SUMPRODUCT((LEN(Settings!$F$6:$F$13)&gt;0)*ISNUMBER(SEARCH(Settings!$F$6:$F$13,$O1161)))=0),1,0))</f>
        <v/>
      </c>
      <c r="AM1161">
        <f>IF($AI1161=1,IFERROR(IF(VALUE($C1161)&lt;100000000,VALUE($C1161),1000000000),IFERROR(IF(VALUE(MID($C1161,2,20))&lt;100000000,VALUE(MID($C1161,2,20)),1000000000),1000000000))+ROW()/100000,"")</f>
        <v/>
      </c>
    </row>
    <row r="1162">
      <c r="E1162" s="14" t="n"/>
      <c r="M1162" s="8">
        <f>IF($C1162="","",L1162*T1162/100)</f>
        <v/>
      </c>
      <c r="S1162" s="8" t="n"/>
      <c r="T1162" s="8" t="n"/>
      <c r="W1162">
        <f>IF($C1162="","",IF($AL1162=1,0,IF($AK1162=1,Settings!$C$6,Settings!$C$7))*100)</f>
        <v/>
      </c>
      <c r="X1162" s="8">
        <f>IF($C1162="","",T1162*W1162/100)</f>
        <v/>
      </c>
      <c r="Y1162" s="8">
        <f>IF($C1162="","",T1162-X1162)</f>
        <v/>
      </c>
      <c r="Z1162" s="8">
        <f>IF($C1162="","",Y1162-M1162)</f>
        <v/>
      </c>
      <c r="AD1162" s="8" t="n"/>
      <c r="AG1162" s="14" t="n"/>
      <c r="AI1162">
        <f>IF($C1162="","",IF(COUNTIF($C$2:$C1162,$C1162)=1,1,0))</f>
        <v/>
      </c>
      <c r="AJ1162">
        <f>IF($AI1162=1,SUMPRODUCT(--($AM$2:$AM$7001&lt;$AM1162))+1,"")</f>
        <v/>
      </c>
      <c r="AK1162">
        <f>IF($C1162="","",IF(OR($P1162=TRUE(),$P1162="TRUE"),1,0))</f>
        <v/>
      </c>
      <c r="AL1162">
        <f>IF($C1162="","",IF(AND($V1162="Yes",SUMPRODUCT((LEN(Settings!$F$6:$F$13)&gt;0)*ISNUMBER(SEARCH(Settings!$F$6:$F$13,$O1162)))=0),1,0))</f>
        <v/>
      </c>
      <c r="AM1162">
        <f>IF($AI1162=1,IFERROR(IF(VALUE($C1162)&lt;100000000,VALUE($C1162),1000000000),IFERROR(IF(VALUE(MID($C1162,2,20))&lt;100000000,VALUE(MID($C1162,2,20)),1000000000),1000000000))+ROW()/100000,"")</f>
        <v/>
      </c>
    </row>
    <row r="1163">
      <c r="E1163" s="14" t="n"/>
      <c r="M1163" s="8">
        <f>IF($C1163="","",L1163*T1163/100)</f>
        <v/>
      </c>
      <c r="S1163" s="8" t="n"/>
      <c r="T1163" s="8" t="n"/>
      <c r="W1163">
        <f>IF($C1163="","",IF($AL1163=1,0,IF($AK1163=1,Settings!$C$6,Settings!$C$7))*100)</f>
        <v/>
      </c>
      <c r="X1163" s="8">
        <f>IF($C1163="","",T1163*W1163/100)</f>
        <v/>
      </c>
      <c r="Y1163" s="8">
        <f>IF($C1163="","",T1163-X1163)</f>
        <v/>
      </c>
      <c r="Z1163" s="8">
        <f>IF($C1163="","",Y1163-M1163)</f>
        <v/>
      </c>
      <c r="AD1163" s="8" t="n"/>
      <c r="AG1163" s="14" t="n"/>
      <c r="AI1163">
        <f>IF($C1163="","",IF(COUNTIF($C$2:$C1163,$C1163)=1,1,0))</f>
        <v/>
      </c>
      <c r="AJ1163">
        <f>IF($AI1163=1,SUMPRODUCT(--($AM$2:$AM$7001&lt;$AM1163))+1,"")</f>
        <v/>
      </c>
      <c r="AK1163">
        <f>IF($C1163="","",IF(OR($P1163=TRUE(),$P1163="TRUE"),1,0))</f>
        <v/>
      </c>
      <c r="AL1163">
        <f>IF($C1163="","",IF(AND($V1163="Yes",SUMPRODUCT((LEN(Settings!$F$6:$F$13)&gt;0)*ISNUMBER(SEARCH(Settings!$F$6:$F$13,$O1163)))=0),1,0))</f>
        <v/>
      </c>
      <c r="AM1163">
        <f>IF($AI1163=1,IFERROR(IF(VALUE($C1163)&lt;100000000,VALUE($C1163),1000000000),IFERROR(IF(VALUE(MID($C1163,2,20))&lt;100000000,VALUE(MID($C1163,2,20)),1000000000),1000000000))+ROW()/100000,"")</f>
        <v/>
      </c>
    </row>
    <row r="1164">
      <c r="E1164" s="14" t="n"/>
      <c r="M1164" s="8">
        <f>IF($C1164="","",L1164*T1164/100)</f>
        <v/>
      </c>
      <c r="S1164" s="8" t="n"/>
      <c r="T1164" s="8" t="n"/>
      <c r="W1164">
        <f>IF($C1164="","",IF($AL1164=1,0,IF($AK1164=1,Settings!$C$6,Settings!$C$7))*100)</f>
        <v/>
      </c>
      <c r="X1164" s="8">
        <f>IF($C1164="","",T1164*W1164/100)</f>
        <v/>
      </c>
      <c r="Y1164" s="8">
        <f>IF($C1164="","",T1164-X1164)</f>
        <v/>
      </c>
      <c r="Z1164" s="8">
        <f>IF($C1164="","",Y1164-M1164)</f>
        <v/>
      </c>
      <c r="AD1164" s="8" t="n"/>
      <c r="AG1164" s="14" t="n"/>
      <c r="AI1164">
        <f>IF($C1164="","",IF(COUNTIF($C$2:$C1164,$C1164)=1,1,0))</f>
        <v/>
      </c>
      <c r="AJ1164">
        <f>IF($AI1164=1,SUMPRODUCT(--($AM$2:$AM$7001&lt;$AM1164))+1,"")</f>
        <v/>
      </c>
      <c r="AK1164">
        <f>IF($C1164="","",IF(OR($P1164=TRUE(),$P1164="TRUE"),1,0))</f>
        <v/>
      </c>
      <c r="AL1164">
        <f>IF($C1164="","",IF(AND($V1164="Yes",SUMPRODUCT((LEN(Settings!$F$6:$F$13)&gt;0)*ISNUMBER(SEARCH(Settings!$F$6:$F$13,$O1164)))=0),1,0))</f>
        <v/>
      </c>
      <c r="AM1164">
        <f>IF($AI1164=1,IFERROR(IF(VALUE($C1164)&lt;100000000,VALUE($C1164),1000000000),IFERROR(IF(VALUE(MID($C1164,2,20))&lt;100000000,VALUE(MID($C1164,2,20)),1000000000),1000000000))+ROW()/100000,"")</f>
        <v/>
      </c>
    </row>
    <row r="1165">
      <c r="E1165" s="14" t="n"/>
      <c r="M1165" s="8">
        <f>IF($C1165="","",L1165*T1165/100)</f>
        <v/>
      </c>
      <c r="S1165" s="8" t="n"/>
      <c r="T1165" s="8" t="n"/>
      <c r="W1165">
        <f>IF($C1165="","",IF($AL1165=1,0,IF($AK1165=1,Settings!$C$6,Settings!$C$7))*100)</f>
        <v/>
      </c>
      <c r="X1165" s="8">
        <f>IF($C1165="","",T1165*W1165/100)</f>
        <v/>
      </c>
      <c r="Y1165" s="8">
        <f>IF($C1165="","",T1165-X1165)</f>
        <v/>
      </c>
      <c r="Z1165" s="8">
        <f>IF($C1165="","",Y1165-M1165)</f>
        <v/>
      </c>
      <c r="AD1165" s="8" t="n"/>
      <c r="AG1165" s="14" t="n"/>
      <c r="AI1165">
        <f>IF($C1165="","",IF(COUNTIF($C$2:$C1165,$C1165)=1,1,0))</f>
        <v/>
      </c>
      <c r="AJ1165">
        <f>IF($AI1165=1,SUMPRODUCT(--($AM$2:$AM$7001&lt;$AM1165))+1,"")</f>
        <v/>
      </c>
      <c r="AK1165">
        <f>IF($C1165="","",IF(OR($P1165=TRUE(),$P1165="TRUE"),1,0))</f>
        <v/>
      </c>
      <c r="AL1165">
        <f>IF($C1165="","",IF(AND($V1165="Yes",SUMPRODUCT((LEN(Settings!$F$6:$F$13)&gt;0)*ISNUMBER(SEARCH(Settings!$F$6:$F$13,$O1165)))=0),1,0))</f>
        <v/>
      </c>
      <c r="AM1165">
        <f>IF($AI1165=1,IFERROR(IF(VALUE($C1165)&lt;100000000,VALUE($C1165),1000000000),IFERROR(IF(VALUE(MID($C1165,2,20))&lt;100000000,VALUE(MID($C1165,2,20)),1000000000),1000000000))+ROW()/100000,"")</f>
        <v/>
      </c>
    </row>
    <row r="1166">
      <c r="E1166" s="14" t="n"/>
      <c r="M1166" s="8">
        <f>IF($C1166="","",L1166*T1166/100)</f>
        <v/>
      </c>
      <c r="S1166" s="8" t="n"/>
      <c r="T1166" s="8" t="n"/>
      <c r="W1166">
        <f>IF($C1166="","",IF($AL1166=1,0,IF($AK1166=1,Settings!$C$6,Settings!$C$7))*100)</f>
        <v/>
      </c>
      <c r="X1166" s="8">
        <f>IF($C1166="","",T1166*W1166/100)</f>
        <v/>
      </c>
      <c r="Y1166" s="8">
        <f>IF($C1166="","",T1166-X1166)</f>
        <v/>
      </c>
      <c r="Z1166" s="8">
        <f>IF($C1166="","",Y1166-M1166)</f>
        <v/>
      </c>
      <c r="AD1166" s="8" t="n"/>
      <c r="AG1166" s="14" t="n"/>
      <c r="AI1166">
        <f>IF($C1166="","",IF(COUNTIF($C$2:$C1166,$C1166)=1,1,0))</f>
        <v/>
      </c>
      <c r="AJ1166">
        <f>IF($AI1166=1,SUMPRODUCT(--($AM$2:$AM$7001&lt;$AM1166))+1,"")</f>
        <v/>
      </c>
      <c r="AK1166">
        <f>IF($C1166="","",IF(OR($P1166=TRUE(),$P1166="TRUE"),1,0))</f>
        <v/>
      </c>
      <c r="AL1166">
        <f>IF($C1166="","",IF(AND($V1166="Yes",SUMPRODUCT((LEN(Settings!$F$6:$F$13)&gt;0)*ISNUMBER(SEARCH(Settings!$F$6:$F$13,$O1166)))=0),1,0))</f>
        <v/>
      </c>
      <c r="AM1166">
        <f>IF($AI1166=1,IFERROR(IF(VALUE($C1166)&lt;100000000,VALUE($C1166),1000000000),IFERROR(IF(VALUE(MID($C1166,2,20))&lt;100000000,VALUE(MID($C1166,2,20)),1000000000),1000000000))+ROW()/100000,"")</f>
        <v/>
      </c>
    </row>
    <row r="1167">
      <c r="E1167" s="14" t="n"/>
      <c r="M1167" s="8">
        <f>IF($C1167="","",L1167*T1167/100)</f>
        <v/>
      </c>
      <c r="S1167" s="8" t="n"/>
      <c r="T1167" s="8" t="n"/>
      <c r="W1167">
        <f>IF($C1167="","",IF($AL1167=1,0,IF($AK1167=1,Settings!$C$6,Settings!$C$7))*100)</f>
        <v/>
      </c>
      <c r="X1167" s="8">
        <f>IF($C1167="","",T1167*W1167/100)</f>
        <v/>
      </c>
      <c r="Y1167" s="8">
        <f>IF($C1167="","",T1167-X1167)</f>
        <v/>
      </c>
      <c r="Z1167" s="8">
        <f>IF($C1167="","",Y1167-M1167)</f>
        <v/>
      </c>
      <c r="AD1167" s="8" t="n"/>
      <c r="AG1167" s="14" t="n"/>
      <c r="AI1167">
        <f>IF($C1167="","",IF(COUNTIF($C$2:$C1167,$C1167)=1,1,0))</f>
        <v/>
      </c>
      <c r="AJ1167">
        <f>IF($AI1167=1,SUMPRODUCT(--($AM$2:$AM$7001&lt;$AM1167))+1,"")</f>
        <v/>
      </c>
      <c r="AK1167">
        <f>IF($C1167="","",IF(OR($P1167=TRUE(),$P1167="TRUE"),1,0))</f>
        <v/>
      </c>
      <c r="AL1167">
        <f>IF($C1167="","",IF(AND($V1167="Yes",SUMPRODUCT((LEN(Settings!$F$6:$F$13)&gt;0)*ISNUMBER(SEARCH(Settings!$F$6:$F$13,$O1167)))=0),1,0))</f>
        <v/>
      </c>
      <c r="AM1167">
        <f>IF($AI1167=1,IFERROR(IF(VALUE($C1167)&lt;100000000,VALUE($C1167),1000000000),IFERROR(IF(VALUE(MID($C1167,2,20))&lt;100000000,VALUE(MID($C1167,2,20)),1000000000),1000000000))+ROW()/100000,"")</f>
        <v/>
      </c>
    </row>
    <row r="1168">
      <c r="E1168" s="14" t="n"/>
      <c r="M1168" s="8">
        <f>IF($C1168="","",L1168*T1168/100)</f>
        <v/>
      </c>
      <c r="S1168" s="8" t="n"/>
      <c r="T1168" s="8" t="n"/>
      <c r="W1168">
        <f>IF($C1168="","",IF($AL1168=1,0,IF($AK1168=1,Settings!$C$6,Settings!$C$7))*100)</f>
        <v/>
      </c>
      <c r="X1168" s="8">
        <f>IF($C1168="","",T1168*W1168/100)</f>
        <v/>
      </c>
      <c r="Y1168" s="8">
        <f>IF($C1168="","",T1168-X1168)</f>
        <v/>
      </c>
      <c r="Z1168" s="8">
        <f>IF($C1168="","",Y1168-M1168)</f>
        <v/>
      </c>
      <c r="AD1168" s="8" t="n"/>
      <c r="AG1168" s="14" t="n"/>
      <c r="AI1168">
        <f>IF($C1168="","",IF(COUNTIF($C$2:$C1168,$C1168)=1,1,0))</f>
        <v/>
      </c>
      <c r="AJ1168">
        <f>IF($AI1168=1,SUMPRODUCT(--($AM$2:$AM$7001&lt;$AM1168))+1,"")</f>
        <v/>
      </c>
      <c r="AK1168">
        <f>IF($C1168="","",IF(OR($P1168=TRUE(),$P1168="TRUE"),1,0))</f>
        <v/>
      </c>
      <c r="AL1168">
        <f>IF($C1168="","",IF(AND($V1168="Yes",SUMPRODUCT((LEN(Settings!$F$6:$F$13)&gt;0)*ISNUMBER(SEARCH(Settings!$F$6:$F$13,$O1168)))=0),1,0))</f>
        <v/>
      </c>
      <c r="AM1168">
        <f>IF($AI1168=1,IFERROR(IF(VALUE($C1168)&lt;100000000,VALUE($C1168),1000000000),IFERROR(IF(VALUE(MID($C1168,2,20))&lt;100000000,VALUE(MID($C1168,2,20)),1000000000),1000000000))+ROW()/100000,"")</f>
        <v/>
      </c>
    </row>
    <row r="1169">
      <c r="E1169" s="14" t="n"/>
      <c r="M1169" s="8">
        <f>IF($C1169="","",L1169*T1169/100)</f>
        <v/>
      </c>
      <c r="S1169" s="8" t="n"/>
      <c r="T1169" s="8" t="n"/>
      <c r="W1169">
        <f>IF($C1169="","",IF($AL1169=1,0,IF($AK1169=1,Settings!$C$6,Settings!$C$7))*100)</f>
        <v/>
      </c>
      <c r="X1169" s="8">
        <f>IF($C1169="","",T1169*W1169/100)</f>
        <v/>
      </c>
      <c r="Y1169" s="8">
        <f>IF($C1169="","",T1169-X1169)</f>
        <v/>
      </c>
      <c r="Z1169" s="8">
        <f>IF($C1169="","",Y1169-M1169)</f>
        <v/>
      </c>
      <c r="AD1169" s="8" t="n"/>
      <c r="AG1169" s="14" t="n"/>
      <c r="AI1169">
        <f>IF($C1169="","",IF(COUNTIF($C$2:$C1169,$C1169)=1,1,0))</f>
        <v/>
      </c>
      <c r="AJ1169">
        <f>IF($AI1169=1,SUMPRODUCT(--($AM$2:$AM$7001&lt;$AM1169))+1,"")</f>
        <v/>
      </c>
      <c r="AK1169">
        <f>IF($C1169="","",IF(OR($P1169=TRUE(),$P1169="TRUE"),1,0))</f>
        <v/>
      </c>
      <c r="AL1169">
        <f>IF($C1169="","",IF(AND($V1169="Yes",SUMPRODUCT((LEN(Settings!$F$6:$F$13)&gt;0)*ISNUMBER(SEARCH(Settings!$F$6:$F$13,$O1169)))=0),1,0))</f>
        <v/>
      </c>
      <c r="AM1169">
        <f>IF($AI1169=1,IFERROR(IF(VALUE($C1169)&lt;100000000,VALUE($C1169),1000000000),IFERROR(IF(VALUE(MID($C1169,2,20))&lt;100000000,VALUE(MID($C1169,2,20)),1000000000),1000000000))+ROW()/100000,"")</f>
        <v/>
      </c>
    </row>
    <row r="1170">
      <c r="E1170" s="14" t="n"/>
      <c r="M1170" s="8">
        <f>IF($C1170="","",L1170*T1170/100)</f>
        <v/>
      </c>
      <c r="S1170" s="8" t="n"/>
      <c r="T1170" s="8" t="n"/>
      <c r="W1170">
        <f>IF($C1170="","",IF($AL1170=1,0,IF($AK1170=1,Settings!$C$6,Settings!$C$7))*100)</f>
        <v/>
      </c>
      <c r="X1170" s="8">
        <f>IF($C1170="","",T1170*W1170/100)</f>
        <v/>
      </c>
      <c r="Y1170" s="8">
        <f>IF($C1170="","",T1170-X1170)</f>
        <v/>
      </c>
      <c r="Z1170" s="8">
        <f>IF($C1170="","",Y1170-M1170)</f>
        <v/>
      </c>
      <c r="AD1170" s="8" t="n"/>
      <c r="AG1170" s="14" t="n"/>
      <c r="AI1170">
        <f>IF($C1170="","",IF(COUNTIF($C$2:$C1170,$C1170)=1,1,0))</f>
        <v/>
      </c>
      <c r="AJ1170">
        <f>IF($AI1170=1,SUMPRODUCT(--($AM$2:$AM$7001&lt;$AM1170))+1,"")</f>
        <v/>
      </c>
      <c r="AK1170">
        <f>IF($C1170="","",IF(OR($P1170=TRUE(),$P1170="TRUE"),1,0))</f>
        <v/>
      </c>
      <c r="AL1170">
        <f>IF($C1170="","",IF(AND($V1170="Yes",SUMPRODUCT((LEN(Settings!$F$6:$F$13)&gt;0)*ISNUMBER(SEARCH(Settings!$F$6:$F$13,$O1170)))=0),1,0))</f>
        <v/>
      </c>
      <c r="AM1170">
        <f>IF($AI1170=1,IFERROR(IF(VALUE($C1170)&lt;100000000,VALUE($C1170),1000000000),IFERROR(IF(VALUE(MID($C1170,2,20))&lt;100000000,VALUE(MID($C1170,2,20)),1000000000),1000000000))+ROW()/100000,"")</f>
        <v/>
      </c>
    </row>
    <row r="1171">
      <c r="E1171" s="14" t="n"/>
      <c r="M1171" s="8">
        <f>IF($C1171="","",L1171*T1171/100)</f>
        <v/>
      </c>
      <c r="S1171" s="8" t="n"/>
      <c r="T1171" s="8" t="n"/>
      <c r="W1171">
        <f>IF($C1171="","",IF($AL1171=1,0,IF($AK1171=1,Settings!$C$6,Settings!$C$7))*100)</f>
        <v/>
      </c>
      <c r="X1171" s="8">
        <f>IF($C1171="","",T1171*W1171/100)</f>
        <v/>
      </c>
      <c r="Y1171" s="8">
        <f>IF($C1171="","",T1171-X1171)</f>
        <v/>
      </c>
      <c r="Z1171" s="8">
        <f>IF($C1171="","",Y1171-M1171)</f>
        <v/>
      </c>
      <c r="AD1171" s="8" t="n"/>
      <c r="AG1171" s="14" t="n"/>
      <c r="AI1171">
        <f>IF($C1171="","",IF(COUNTIF($C$2:$C1171,$C1171)=1,1,0))</f>
        <v/>
      </c>
      <c r="AJ1171">
        <f>IF($AI1171=1,SUMPRODUCT(--($AM$2:$AM$7001&lt;$AM1171))+1,"")</f>
        <v/>
      </c>
      <c r="AK1171">
        <f>IF($C1171="","",IF(OR($P1171=TRUE(),$P1171="TRUE"),1,0))</f>
        <v/>
      </c>
      <c r="AL1171">
        <f>IF($C1171="","",IF(AND($V1171="Yes",SUMPRODUCT((LEN(Settings!$F$6:$F$13)&gt;0)*ISNUMBER(SEARCH(Settings!$F$6:$F$13,$O1171)))=0),1,0))</f>
        <v/>
      </c>
      <c r="AM1171">
        <f>IF($AI1171=1,IFERROR(IF(VALUE($C1171)&lt;100000000,VALUE($C1171),1000000000),IFERROR(IF(VALUE(MID($C1171,2,20))&lt;100000000,VALUE(MID($C1171,2,20)),1000000000),1000000000))+ROW()/100000,"")</f>
        <v/>
      </c>
    </row>
    <row r="1172">
      <c r="E1172" s="14" t="n"/>
      <c r="M1172" s="8">
        <f>IF($C1172="","",L1172*T1172/100)</f>
        <v/>
      </c>
      <c r="S1172" s="8" t="n"/>
      <c r="T1172" s="8" t="n"/>
      <c r="W1172">
        <f>IF($C1172="","",IF($AL1172=1,0,IF($AK1172=1,Settings!$C$6,Settings!$C$7))*100)</f>
        <v/>
      </c>
      <c r="X1172" s="8">
        <f>IF($C1172="","",T1172*W1172/100)</f>
        <v/>
      </c>
      <c r="Y1172" s="8">
        <f>IF($C1172="","",T1172-X1172)</f>
        <v/>
      </c>
      <c r="Z1172" s="8">
        <f>IF($C1172="","",Y1172-M1172)</f>
        <v/>
      </c>
      <c r="AD1172" s="8" t="n"/>
      <c r="AG1172" s="14" t="n"/>
      <c r="AI1172">
        <f>IF($C1172="","",IF(COUNTIF($C$2:$C1172,$C1172)=1,1,0))</f>
        <v/>
      </c>
      <c r="AJ1172">
        <f>IF($AI1172=1,SUMPRODUCT(--($AM$2:$AM$7001&lt;$AM1172))+1,"")</f>
        <v/>
      </c>
      <c r="AK1172">
        <f>IF($C1172="","",IF(OR($P1172=TRUE(),$P1172="TRUE"),1,0))</f>
        <v/>
      </c>
      <c r="AL1172">
        <f>IF($C1172="","",IF(AND($V1172="Yes",SUMPRODUCT((LEN(Settings!$F$6:$F$13)&gt;0)*ISNUMBER(SEARCH(Settings!$F$6:$F$13,$O1172)))=0),1,0))</f>
        <v/>
      </c>
      <c r="AM1172">
        <f>IF($AI1172=1,IFERROR(IF(VALUE($C1172)&lt;100000000,VALUE($C1172),1000000000),IFERROR(IF(VALUE(MID($C1172,2,20))&lt;100000000,VALUE(MID($C1172,2,20)),1000000000),1000000000))+ROW()/100000,"")</f>
        <v/>
      </c>
    </row>
    <row r="1173">
      <c r="E1173" s="14" t="n"/>
      <c r="M1173" s="8">
        <f>IF($C1173="","",L1173*T1173/100)</f>
        <v/>
      </c>
      <c r="S1173" s="8" t="n"/>
      <c r="T1173" s="8" t="n"/>
      <c r="W1173">
        <f>IF($C1173="","",IF($AL1173=1,0,IF($AK1173=1,Settings!$C$6,Settings!$C$7))*100)</f>
        <v/>
      </c>
      <c r="X1173" s="8">
        <f>IF($C1173="","",T1173*W1173/100)</f>
        <v/>
      </c>
      <c r="Y1173" s="8">
        <f>IF($C1173="","",T1173-X1173)</f>
        <v/>
      </c>
      <c r="Z1173" s="8">
        <f>IF($C1173="","",Y1173-M1173)</f>
        <v/>
      </c>
      <c r="AD1173" s="8" t="n"/>
      <c r="AG1173" s="14" t="n"/>
      <c r="AI1173">
        <f>IF($C1173="","",IF(COUNTIF($C$2:$C1173,$C1173)=1,1,0))</f>
        <v/>
      </c>
      <c r="AJ1173">
        <f>IF($AI1173=1,SUMPRODUCT(--($AM$2:$AM$7001&lt;$AM1173))+1,"")</f>
        <v/>
      </c>
      <c r="AK1173">
        <f>IF($C1173="","",IF(OR($P1173=TRUE(),$P1173="TRUE"),1,0))</f>
        <v/>
      </c>
      <c r="AL1173">
        <f>IF($C1173="","",IF(AND($V1173="Yes",SUMPRODUCT((LEN(Settings!$F$6:$F$13)&gt;0)*ISNUMBER(SEARCH(Settings!$F$6:$F$13,$O1173)))=0),1,0))</f>
        <v/>
      </c>
      <c r="AM1173">
        <f>IF($AI1173=1,IFERROR(IF(VALUE($C1173)&lt;100000000,VALUE($C1173),1000000000),IFERROR(IF(VALUE(MID($C1173,2,20))&lt;100000000,VALUE(MID($C1173,2,20)),1000000000),1000000000))+ROW()/100000,"")</f>
        <v/>
      </c>
    </row>
    <row r="1174">
      <c r="E1174" s="14" t="n"/>
      <c r="M1174" s="8">
        <f>IF($C1174="","",L1174*T1174/100)</f>
        <v/>
      </c>
      <c r="S1174" s="8" t="n"/>
      <c r="T1174" s="8" t="n"/>
      <c r="W1174">
        <f>IF($C1174="","",IF($AL1174=1,0,IF($AK1174=1,Settings!$C$6,Settings!$C$7))*100)</f>
        <v/>
      </c>
      <c r="X1174" s="8">
        <f>IF($C1174="","",T1174*W1174/100)</f>
        <v/>
      </c>
      <c r="Y1174" s="8">
        <f>IF($C1174="","",T1174-X1174)</f>
        <v/>
      </c>
      <c r="Z1174" s="8">
        <f>IF($C1174="","",Y1174-M1174)</f>
        <v/>
      </c>
      <c r="AD1174" s="8" t="n"/>
      <c r="AG1174" s="14" t="n"/>
      <c r="AI1174">
        <f>IF($C1174="","",IF(COUNTIF($C$2:$C1174,$C1174)=1,1,0))</f>
        <v/>
      </c>
      <c r="AJ1174">
        <f>IF($AI1174=1,SUMPRODUCT(--($AM$2:$AM$7001&lt;$AM1174))+1,"")</f>
        <v/>
      </c>
      <c r="AK1174">
        <f>IF($C1174="","",IF(OR($P1174=TRUE(),$P1174="TRUE"),1,0))</f>
        <v/>
      </c>
      <c r="AL1174">
        <f>IF($C1174="","",IF(AND($V1174="Yes",SUMPRODUCT((LEN(Settings!$F$6:$F$13)&gt;0)*ISNUMBER(SEARCH(Settings!$F$6:$F$13,$O1174)))=0),1,0))</f>
        <v/>
      </c>
      <c r="AM1174">
        <f>IF($AI1174=1,IFERROR(IF(VALUE($C1174)&lt;100000000,VALUE($C1174),1000000000),IFERROR(IF(VALUE(MID($C1174,2,20))&lt;100000000,VALUE(MID($C1174,2,20)),1000000000),1000000000))+ROW()/100000,"")</f>
        <v/>
      </c>
    </row>
    <row r="1175">
      <c r="E1175" s="14" t="n"/>
      <c r="M1175" s="8">
        <f>IF($C1175="","",L1175*T1175/100)</f>
        <v/>
      </c>
      <c r="S1175" s="8" t="n"/>
      <c r="T1175" s="8" t="n"/>
      <c r="W1175">
        <f>IF($C1175="","",IF($AL1175=1,0,IF($AK1175=1,Settings!$C$6,Settings!$C$7))*100)</f>
        <v/>
      </c>
      <c r="X1175" s="8">
        <f>IF($C1175="","",T1175*W1175/100)</f>
        <v/>
      </c>
      <c r="Y1175" s="8">
        <f>IF($C1175="","",T1175-X1175)</f>
        <v/>
      </c>
      <c r="Z1175" s="8">
        <f>IF($C1175="","",Y1175-M1175)</f>
        <v/>
      </c>
      <c r="AD1175" s="8" t="n"/>
      <c r="AG1175" s="14" t="n"/>
      <c r="AI1175">
        <f>IF($C1175="","",IF(COUNTIF($C$2:$C1175,$C1175)=1,1,0))</f>
        <v/>
      </c>
      <c r="AJ1175">
        <f>IF($AI1175=1,SUMPRODUCT(--($AM$2:$AM$7001&lt;$AM1175))+1,"")</f>
        <v/>
      </c>
      <c r="AK1175">
        <f>IF($C1175="","",IF(OR($P1175=TRUE(),$P1175="TRUE"),1,0))</f>
        <v/>
      </c>
      <c r="AL1175">
        <f>IF($C1175="","",IF(AND($V1175="Yes",SUMPRODUCT((LEN(Settings!$F$6:$F$13)&gt;0)*ISNUMBER(SEARCH(Settings!$F$6:$F$13,$O1175)))=0),1,0))</f>
        <v/>
      </c>
      <c r="AM1175">
        <f>IF($AI1175=1,IFERROR(IF(VALUE($C1175)&lt;100000000,VALUE($C1175),1000000000),IFERROR(IF(VALUE(MID($C1175,2,20))&lt;100000000,VALUE(MID($C1175,2,20)),1000000000),1000000000))+ROW()/100000,"")</f>
        <v/>
      </c>
    </row>
    <row r="1176">
      <c r="E1176" s="14" t="n"/>
      <c r="M1176" s="8">
        <f>IF($C1176="","",L1176*T1176/100)</f>
        <v/>
      </c>
      <c r="S1176" s="8" t="n"/>
      <c r="T1176" s="8" t="n"/>
      <c r="W1176">
        <f>IF($C1176="","",IF($AL1176=1,0,IF($AK1176=1,Settings!$C$6,Settings!$C$7))*100)</f>
        <v/>
      </c>
      <c r="X1176" s="8">
        <f>IF($C1176="","",T1176*W1176/100)</f>
        <v/>
      </c>
      <c r="Y1176" s="8">
        <f>IF($C1176="","",T1176-X1176)</f>
        <v/>
      </c>
      <c r="Z1176" s="8">
        <f>IF($C1176="","",Y1176-M1176)</f>
        <v/>
      </c>
      <c r="AD1176" s="8" t="n"/>
      <c r="AG1176" s="14" t="n"/>
      <c r="AI1176">
        <f>IF($C1176="","",IF(COUNTIF($C$2:$C1176,$C1176)=1,1,0))</f>
        <v/>
      </c>
      <c r="AJ1176">
        <f>IF($AI1176=1,SUMPRODUCT(--($AM$2:$AM$7001&lt;$AM1176))+1,"")</f>
        <v/>
      </c>
      <c r="AK1176">
        <f>IF($C1176="","",IF(OR($P1176=TRUE(),$P1176="TRUE"),1,0))</f>
        <v/>
      </c>
      <c r="AL1176">
        <f>IF($C1176="","",IF(AND($V1176="Yes",SUMPRODUCT((LEN(Settings!$F$6:$F$13)&gt;0)*ISNUMBER(SEARCH(Settings!$F$6:$F$13,$O1176)))=0),1,0))</f>
        <v/>
      </c>
      <c r="AM1176">
        <f>IF($AI1176=1,IFERROR(IF(VALUE($C1176)&lt;100000000,VALUE($C1176),1000000000),IFERROR(IF(VALUE(MID($C1176,2,20))&lt;100000000,VALUE(MID($C1176,2,20)),1000000000),1000000000))+ROW()/100000,"")</f>
        <v/>
      </c>
    </row>
    <row r="1177">
      <c r="E1177" s="14" t="n"/>
      <c r="M1177" s="8">
        <f>IF($C1177="","",L1177*T1177/100)</f>
        <v/>
      </c>
      <c r="S1177" s="8" t="n"/>
      <c r="T1177" s="8" t="n"/>
      <c r="W1177">
        <f>IF($C1177="","",IF($AL1177=1,0,IF($AK1177=1,Settings!$C$6,Settings!$C$7))*100)</f>
        <v/>
      </c>
      <c r="X1177" s="8">
        <f>IF($C1177="","",T1177*W1177/100)</f>
        <v/>
      </c>
      <c r="Y1177" s="8">
        <f>IF($C1177="","",T1177-X1177)</f>
        <v/>
      </c>
      <c r="Z1177" s="8">
        <f>IF($C1177="","",Y1177-M1177)</f>
        <v/>
      </c>
      <c r="AD1177" s="8" t="n"/>
      <c r="AG1177" s="14" t="n"/>
      <c r="AI1177">
        <f>IF($C1177="","",IF(COUNTIF($C$2:$C1177,$C1177)=1,1,0))</f>
        <v/>
      </c>
      <c r="AJ1177">
        <f>IF($AI1177=1,SUMPRODUCT(--($AM$2:$AM$7001&lt;$AM1177))+1,"")</f>
        <v/>
      </c>
      <c r="AK1177">
        <f>IF($C1177="","",IF(OR($P1177=TRUE(),$P1177="TRUE"),1,0))</f>
        <v/>
      </c>
      <c r="AL1177">
        <f>IF($C1177="","",IF(AND($V1177="Yes",SUMPRODUCT((LEN(Settings!$F$6:$F$13)&gt;0)*ISNUMBER(SEARCH(Settings!$F$6:$F$13,$O1177)))=0),1,0))</f>
        <v/>
      </c>
      <c r="AM1177">
        <f>IF($AI1177=1,IFERROR(IF(VALUE($C1177)&lt;100000000,VALUE($C1177),1000000000),IFERROR(IF(VALUE(MID($C1177,2,20))&lt;100000000,VALUE(MID($C1177,2,20)),1000000000),1000000000))+ROW()/100000,"")</f>
        <v/>
      </c>
    </row>
    <row r="1178">
      <c r="E1178" s="14" t="n"/>
      <c r="M1178" s="8">
        <f>IF($C1178="","",L1178*T1178/100)</f>
        <v/>
      </c>
      <c r="S1178" s="8" t="n"/>
      <c r="T1178" s="8" t="n"/>
      <c r="W1178">
        <f>IF($C1178="","",IF($AL1178=1,0,IF($AK1178=1,Settings!$C$6,Settings!$C$7))*100)</f>
        <v/>
      </c>
      <c r="X1178" s="8">
        <f>IF($C1178="","",T1178*W1178/100)</f>
        <v/>
      </c>
      <c r="Y1178" s="8">
        <f>IF($C1178="","",T1178-X1178)</f>
        <v/>
      </c>
      <c r="Z1178" s="8">
        <f>IF($C1178="","",Y1178-M1178)</f>
        <v/>
      </c>
      <c r="AD1178" s="8" t="n"/>
      <c r="AG1178" s="14" t="n"/>
      <c r="AI1178">
        <f>IF($C1178="","",IF(COUNTIF($C$2:$C1178,$C1178)=1,1,0))</f>
        <v/>
      </c>
      <c r="AJ1178">
        <f>IF($AI1178=1,SUMPRODUCT(--($AM$2:$AM$7001&lt;$AM1178))+1,"")</f>
        <v/>
      </c>
      <c r="AK1178">
        <f>IF($C1178="","",IF(OR($P1178=TRUE(),$P1178="TRUE"),1,0))</f>
        <v/>
      </c>
      <c r="AL1178">
        <f>IF($C1178="","",IF(AND($V1178="Yes",SUMPRODUCT((LEN(Settings!$F$6:$F$13)&gt;0)*ISNUMBER(SEARCH(Settings!$F$6:$F$13,$O1178)))=0),1,0))</f>
        <v/>
      </c>
      <c r="AM1178">
        <f>IF($AI1178=1,IFERROR(IF(VALUE($C1178)&lt;100000000,VALUE($C1178),1000000000),IFERROR(IF(VALUE(MID($C1178,2,20))&lt;100000000,VALUE(MID($C1178,2,20)),1000000000),1000000000))+ROW()/100000,"")</f>
        <v/>
      </c>
    </row>
    <row r="1179">
      <c r="E1179" s="14" t="n"/>
      <c r="M1179" s="8">
        <f>IF($C1179="","",L1179*T1179/100)</f>
        <v/>
      </c>
      <c r="S1179" s="8" t="n"/>
      <c r="T1179" s="8" t="n"/>
      <c r="W1179">
        <f>IF($C1179="","",IF($AL1179=1,0,IF($AK1179=1,Settings!$C$6,Settings!$C$7))*100)</f>
        <v/>
      </c>
      <c r="X1179" s="8">
        <f>IF($C1179="","",T1179*W1179/100)</f>
        <v/>
      </c>
      <c r="Y1179" s="8">
        <f>IF($C1179="","",T1179-X1179)</f>
        <v/>
      </c>
      <c r="Z1179" s="8">
        <f>IF($C1179="","",Y1179-M1179)</f>
        <v/>
      </c>
      <c r="AD1179" s="8" t="n"/>
      <c r="AG1179" s="14" t="n"/>
      <c r="AI1179">
        <f>IF($C1179="","",IF(COUNTIF($C$2:$C1179,$C1179)=1,1,0))</f>
        <v/>
      </c>
      <c r="AJ1179">
        <f>IF($AI1179=1,SUMPRODUCT(--($AM$2:$AM$7001&lt;$AM1179))+1,"")</f>
        <v/>
      </c>
      <c r="AK1179">
        <f>IF($C1179="","",IF(OR($P1179=TRUE(),$P1179="TRUE"),1,0))</f>
        <v/>
      </c>
      <c r="AL1179">
        <f>IF($C1179="","",IF(AND($V1179="Yes",SUMPRODUCT((LEN(Settings!$F$6:$F$13)&gt;0)*ISNUMBER(SEARCH(Settings!$F$6:$F$13,$O1179)))=0),1,0))</f>
        <v/>
      </c>
      <c r="AM1179">
        <f>IF($AI1179=1,IFERROR(IF(VALUE($C1179)&lt;100000000,VALUE($C1179),1000000000),IFERROR(IF(VALUE(MID($C1179,2,20))&lt;100000000,VALUE(MID($C1179,2,20)),1000000000),1000000000))+ROW()/100000,"")</f>
        <v/>
      </c>
    </row>
    <row r="1180">
      <c r="E1180" s="14" t="n"/>
      <c r="M1180" s="8">
        <f>IF($C1180="","",L1180*T1180/100)</f>
        <v/>
      </c>
      <c r="S1180" s="8" t="n"/>
      <c r="T1180" s="8" t="n"/>
      <c r="W1180">
        <f>IF($C1180="","",IF($AL1180=1,0,IF($AK1180=1,Settings!$C$6,Settings!$C$7))*100)</f>
        <v/>
      </c>
      <c r="X1180" s="8">
        <f>IF($C1180="","",T1180*W1180/100)</f>
        <v/>
      </c>
      <c r="Y1180" s="8">
        <f>IF($C1180="","",T1180-X1180)</f>
        <v/>
      </c>
      <c r="Z1180" s="8">
        <f>IF($C1180="","",Y1180-M1180)</f>
        <v/>
      </c>
      <c r="AD1180" s="8" t="n"/>
      <c r="AG1180" s="14" t="n"/>
      <c r="AI1180">
        <f>IF($C1180="","",IF(COUNTIF($C$2:$C1180,$C1180)=1,1,0))</f>
        <v/>
      </c>
      <c r="AJ1180">
        <f>IF($AI1180=1,SUMPRODUCT(--($AM$2:$AM$7001&lt;$AM1180))+1,"")</f>
        <v/>
      </c>
      <c r="AK1180">
        <f>IF($C1180="","",IF(OR($P1180=TRUE(),$P1180="TRUE"),1,0))</f>
        <v/>
      </c>
      <c r="AL1180">
        <f>IF($C1180="","",IF(AND($V1180="Yes",SUMPRODUCT((LEN(Settings!$F$6:$F$13)&gt;0)*ISNUMBER(SEARCH(Settings!$F$6:$F$13,$O1180)))=0),1,0))</f>
        <v/>
      </c>
      <c r="AM1180">
        <f>IF($AI1180=1,IFERROR(IF(VALUE($C1180)&lt;100000000,VALUE($C1180),1000000000),IFERROR(IF(VALUE(MID($C1180,2,20))&lt;100000000,VALUE(MID($C1180,2,20)),1000000000),1000000000))+ROW()/100000,"")</f>
        <v/>
      </c>
    </row>
    <row r="1181">
      <c r="E1181" s="14" t="n"/>
      <c r="M1181" s="8">
        <f>IF($C1181="","",L1181*T1181/100)</f>
        <v/>
      </c>
      <c r="S1181" s="8" t="n"/>
      <c r="T1181" s="8" t="n"/>
      <c r="W1181">
        <f>IF($C1181="","",IF($AL1181=1,0,IF($AK1181=1,Settings!$C$6,Settings!$C$7))*100)</f>
        <v/>
      </c>
      <c r="X1181" s="8">
        <f>IF($C1181="","",T1181*W1181/100)</f>
        <v/>
      </c>
      <c r="Y1181" s="8">
        <f>IF($C1181="","",T1181-X1181)</f>
        <v/>
      </c>
      <c r="Z1181" s="8">
        <f>IF($C1181="","",Y1181-M1181)</f>
        <v/>
      </c>
      <c r="AD1181" s="8" t="n"/>
      <c r="AG1181" s="14" t="n"/>
      <c r="AI1181">
        <f>IF($C1181="","",IF(COUNTIF($C$2:$C1181,$C1181)=1,1,0))</f>
        <v/>
      </c>
      <c r="AJ1181">
        <f>IF($AI1181=1,SUMPRODUCT(--($AM$2:$AM$7001&lt;$AM1181))+1,"")</f>
        <v/>
      </c>
      <c r="AK1181">
        <f>IF($C1181="","",IF(OR($P1181=TRUE(),$P1181="TRUE"),1,0))</f>
        <v/>
      </c>
      <c r="AL1181">
        <f>IF($C1181="","",IF(AND($V1181="Yes",SUMPRODUCT((LEN(Settings!$F$6:$F$13)&gt;0)*ISNUMBER(SEARCH(Settings!$F$6:$F$13,$O1181)))=0),1,0))</f>
        <v/>
      </c>
      <c r="AM1181">
        <f>IF($AI1181=1,IFERROR(IF(VALUE($C1181)&lt;100000000,VALUE($C1181),1000000000),IFERROR(IF(VALUE(MID($C1181,2,20))&lt;100000000,VALUE(MID($C1181,2,20)),1000000000),1000000000))+ROW()/100000,"")</f>
        <v/>
      </c>
    </row>
    <row r="1182">
      <c r="E1182" s="14" t="n"/>
      <c r="M1182" s="8">
        <f>IF($C1182="","",L1182*T1182/100)</f>
        <v/>
      </c>
      <c r="S1182" s="8" t="n"/>
      <c r="T1182" s="8" t="n"/>
      <c r="W1182">
        <f>IF($C1182="","",IF($AL1182=1,0,IF($AK1182=1,Settings!$C$6,Settings!$C$7))*100)</f>
        <v/>
      </c>
      <c r="X1182" s="8">
        <f>IF($C1182="","",T1182*W1182/100)</f>
        <v/>
      </c>
      <c r="Y1182" s="8">
        <f>IF($C1182="","",T1182-X1182)</f>
        <v/>
      </c>
      <c r="Z1182" s="8">
        <f>IF($C1182="","",Y1182-M1182)</f>
        <v/>
      </c>
      <c r="AD1182" s="8" t="n"/>
      <c r="AG1182" s="14" t="n"/>
      <c r="AI1182">
        <f>IF($C1182="","",IF(COUNTIF($C$2:$C1182,$C1182)=1,1,0))</f>
        <v/>
      </c>
      <c r="AJ1182">
        <f>IF($AI1182=1,SUMPRODUCT(--($AM$2:$AM$7001&lt;$AM1182))+1,"")</f>
        <v/>
      </c>
      <c r="AK1182">
        <f>IF($C1182="","",IF(OR($P1182=TRUE(),$P1182="TRUE"),1,0))</f>
        <v/>
      </c>
      <c r="AL1182">
        <f>IF($C1182="","",IF(AND($V1182="Yes",SUMPRODUCT((LEN(Settings!$F$6:$F$13)&gt;0)*ISNUMBER(SEARCH(Settings!$F$6:$F$13,$O1182)))=0),1,0))</f>
        <v/>
      </c>
      <c r="AM1182">
        <f>IF($AI1182=1,IFERROR(IF(VALUE($C1182)&lt;100000000,VALUE($C1182),1000000000),IFERROR(IF(VALUE(MID($C1182,2,20))&lt;100000000,VALUE(MID($C1182,2,20)),1000000000),1000000000))+ROW()/100000,"")</f>
        <v/>
      </c>
    </row>
    <row r="1183">
      <c r="E1183" s="14" t="n"/>
      <c r="M1183" s="8">
        <f>IF($C1183="","",L1183*T1183/100)</f>
        <v/>
      </c>
      <c r="S1183" s="8" t="n"/>
      <c r="T1183" s="8" t="n"/>
      <c r="W1183">
        <f>IF($C1183="","",IF($AL1183=1,0,IF($AK1183=1,Settings!$C$6,Settings!$C$7))*100)</f>
        <v/>
      </c>
      <c r="X1183" s="8">
        <f>IF($C1183="","",T1183*W1183/100)</f>
        <v/>
      </c>
      <c r="Y1183" s="8">
        <f>IF($C1183="","",T1183-X1183)</f>
        <v/>
      </c>
      <c r="Z1183" s="8">
        <f>IF($C1183="","",Y1183-M1183)</f>
        <v/>
      </c>
      <c r="AD1183" s="8" t="n"/>
      <c r="AG1183" s="14" t="n"/>
      <c r="AI1183">
        <f>IF($C1183="","",IF(COUNTIF($C$2:$C1183,$C1183)=1,1,0))</f>
        <v/>
      </c>
      <c r="AJ1183">
        <f>IF($AI1183=1,SUMPRODUCT(--($AM$2:$AM$7001&lt;$AM1183))+1,"")</f>
        <v/>
      </c>
      <c r="AK1183">
        <f>IF($C1183="","",IF(OR($P1183=TRUE(),$P1183="TRUE"),1,0))</f>
        <v/>
      </c>
      <c r="AL1183">
        <f>IF($C1183="","",IF(AND($V1183="Yes",SUMPRODUCT((LEN(Settings!$F$6:$F$13)&gt;0)*ISNUMBER(SEARCH(Settings!$F$6:$F$13,$O1183)))=0),1,0))</f>
        <v/>
      </c>
      <c r="AM1183">
        <f>IF($AI1183=1,IFERROR(IF(VALUE($C1183)&lt;100000000,VALUE($C1183),1000000000),IFERROR(IF(VALUE(MID($C1183,2,20))&lt;100000000,VALUE(MID($C1183,2,20)),1000000000),1000000000))+ROW()/100000,"")</f>
        <v/>
      </c>
    </row>
    <row r="1184">
      <c r="E1184" s="14" t="n"/>
      <c r="M1184" s="8">
        <f>IF($C1184="","",L1184*T1184/100)</f>
        <v/>
      </c>
      <c r="S1184" s="8" t="n"/>
      <c r="T1184" s="8" t="n"/>
      <c r="W1184">
        <f>IF($C1184="","",IF($AL1184=1,0,IF($AK1184=1,Settings!$C$6,Settings!$C$7))*100)</f>
        <v/>
      </c>
      <c r="X1184" s="8">
        <f>IF($C1184="","",T1184*W1184/100)</f>
        <v/>
      </c>
      <c r="Y1184" s="8">
        <f>IF($C1184="","",T1184-X1184)</f>
        <v/>
      </c>
      <c r="Z1184" s="8">
        <f>IF($C1184="","",Y1184-M1184)</f>
        <v/>
      </c>
      <c r="AD1184" s="8" t="n"/>
      <c r="AG1184" s="14" t="n"/>
      <c r="AI1184">
        <f>IF($C1184="","",IF(COUNTIF($C$2:$C1184,$C1184)=1,1,0))</f>
        <v/>
      </c>
      <c r="AJ1184">
        <f>IF($AI1184=1,SUMPRODUCT(--($AM$2:$AM$7001&lt;$AM1184))+1,"")</f>
        <v/>
      </c>
      <c r="AK1184">
        <f>IF($C1184="","",IF(OR($P1184=TRUE(),$P1184="TRUE"),1,0))</f>
        <v/>
      </c>
      <c r="AL1184">
        <f>IF($C1184="","",IF(AND($V1184="Yes",SUMPRODUCT((LEN(Settings!$F$6:$F$13)&gt;0)*ISNUMBER(SEARCH(Settings!$F$6:$F$13,$O1184)))=0),1,0))</f>
        <v/>
      </c>
      <c r="AM1184">
        <f>IF($AI1184=1,IFERROR(IF(VALUE($C1184)&lt;100000000,VALUE($C1184),1000000000),IFERROR(IF(VALUE(MID($C1184,2,20))&lt;100000000,VALUE(MID($C1184,2,20)),1000000000),1000000000))+ROW()/100000,"")</f>
        <v/>
      </c>
    </row>
    <row r="1185">
      <c r="E1185" s="14" t="n"/>
      <c r="M1185" s="8">
        <f>IF($C1185="","",L1185*T1185/100)</f>
        <v/>
      </c>
      <c r="S1185" s="8" t="n"/>
      <c r="T1185" s="8" t="n"/>
      <c r="W1185">
        <f>IF($C1185="","",IF($AL1185=1,0,IF($AK1185=1,Settings!$C$6,Settings!$C$7))*100)</f>
        <v/>
      </c>
      <c r="X1185" s="8">
        <f>IF($C1185="","",T1185*W1185/100)</f>
        <v/>
      </c>
      <c r="Y1185" s="8">
        <f>IF($C1185="","",T1185-X1185)</f>
        <v/>
      </c>
      <c r="Z1185" s="8">
        <f>IF($C1185="","",Y1185-M1185)</f>
        <v/>
      </c>
      <c r="AD1185" s="8" t="n"/>
      <c r="AG1185" s="14" t="n"/>
      <c r="AI1185">
        <f>IF($C1185="","",IF(COUNTIF($C$2:$C1185,$C1185)=1,1,0))</f>
        <v/>
      </c>
      <c r="AJ1185">
        <f>IF($AI1185=1,SUMPRODUCT(--($AM$2:$AM$7001&lt;$AM1185))+1,"")</f>
        <v/>
      </c>
      <c r="AK1185">
        <f>IF($C1185="","",IF(OR($P1185=TRUE(),$P1185="TRUE"),1,0))</f>
        <v/>
      </c>
      <c r="AL1185">
        <f>IF($C1185="","",IF(AND($V1185="Yes",SUMPRODUCT((LEN(Settings!$F$6:$F$13)&gt;0)*ISNUMBER(SEARCH(Settings!$F$6:$F$13,$O1185)))=0),1,0))</f>
        <v/>
      </c>
      <c r="AM1185">
        <f>IF($AI1185=1,IFERROR(IF(VALUE($C1185)&lt;100000000,VALUE($C1185),1000000000),IFERROR(IF(VALUE(MID($C1185,2,20))&lt;100000000,VALUE(MID($C1185,2,20)),1000000000),1000000000))+ROW()/100000,"")</f>
        <v/>
      </c>
    </row>
    <row r="1186">
      <c r="E1186" s="14" t="n"/>
      <c r="M1186" s="8">
        <f>IF($C1186="","",L1186*T1186/100)</f>
        <v/>
      </c>
      <c r="S1186" s="8" t="n"/>
      <c r="T1186" s="8" t="n"/>
      <c r="W1186">
        <f>IF($C1186="","",IF($AL1186=1,0,IF($AK1186=1,Settings!$C$6,Settings!$C$7))*100)</f>
        <v/>
      </c>
      <c r="X1186" s="8">
        <f>IF($C1186="","",T1186*W1186/100)</f>
        <v/>
      </c>
      <c r="Y1186" s="8">
        <f>IF($C1186="","",T1186-X1186)</f>
        <v/>
      </c>
      <c r="Z1186" s="8">
        <f>IF($C1186="","",Y1186-M1186)</f>
        <v/>
      </c>
      <c r="AD1186" s="8" t="n"/>
      <c r="AG1186" s="14" t="n"/>
      <c r="AI1186">
        <f>IF($C1186="","",IF(COUNTIF($C$2:$C1186,$C1186)=1,1,0))</f>
        <v/>
      </c>
      <c r="AJ1186">
        <f>IF($AI1186=1,SUMPRODUCT(--($AM$2:$AM$7001&lt;$AM1186))+1,"")</f>
        <v/>
      </c>
      <c r="AK1186">
        <f>IF($C1186="","",IF(OR($P1186=TRUE(),$P1186="TRUE"),1,0))</f>
        <v/>
      </c>
      <c r="AL1186">
        <f>IF($C1186="","",IF(AND($V1186="Yes",SUMPRODUCT((LEN(Settings!$F$6:$F$13)&gt;0)*ISNUMBER(SEARCH(Settings!$F$6:$F$13,$O1186)))=0),1,0))</f>
        <v/>
      </c>
      <c r="AM1186">
        <f>IF($AI1186=1,IFERROR(IF(VALUE($C1186)&lt;100000000,VALUE($C1186),1000000000),IFERROR(IF(VALUE(MID($C1186,2,20))&lt;100000000,VALUE(MID($C1186,2,20)),1000000000),1000000000))+ROW()/100000,"")</f>
        <v/>
      </c>
    </row>
    <row r="1187">
      <c r="E1187" s="14" t="n"/>
      <c r="M1187" s="8">
        <f>IF($C1187="","",L1187*T1187/100)</f>
        <v/>
      </c>
      <c r="S1187" s="8" t="n"/>
      <c r="T1187" s="8" t="n"/>
      <c r="W1187">
        <f>IF($C1187="","",IF($AL1187=1,0,IF($AK1187=1,Settings!$C$6,Settings!$C$7))*100)</f>
        <v/>
      </c>
      <c r="X1187" s="8">
        <f>IF($C1187="","",T1187*W1187/100)</f>
        <v/>
      </c>
      <c r="Y1187" s="8">
        <f>IF($C1187="","",T1187-X1187)</f>
        <v/>
      </c>
      <c r="Z1187" s="8">
        <f>IF($C1187="","",Y1187-M1187)</f>
        <v/>
      </c>
      <c r="AD1187" s="8" t="n"/>
      <c r="AG1187" s="14" t="n"/>
      <c r="AI1187">
        <f>IF($C1187="","",IF(COUNTIF($C$2:$C1187,$C1187)=1,1,0))</f>
        <v/>
      </c>
      <c r="AJ1187">
        <f>IF($AI1187=1,SUMPRODUCT(--($AM$2:$AM$7001&lt;$AM1187))+1,"")</f>
        <v/>
      </c>
      <c r="AK1187">
        <f>IF($C1187="","",IF(OR($P1187=TRUE(),$P1187="TRUE"),1,0))</f>
        <v/>
      </c>
      <c r="AL1187">
        <f>IF($C1187="","",IF(AND($V1187="Yes",SUMPRODUCT((LEN(Settings!$F$6:$F$13)&gt;0)*ISNUMBER(SEARCH(Settings!$F$6:$F$13,$O1187)))=0),1,0))</f>
        <v/>
      </c>
      <c r="AM1187">
        <f>IF($AI1187=1,IFERROR(IF(VALUE($C1187)&lt;100000000,VALUE($C1187),1000000000),IFERROR(IF(VALUE(MID($C1187,2,20))&lt;100000000,VALUE(MID($C1187,2,20)),1000000000),1000000000))+ROW()/100000,"")</f>
        <v/>
      </c>
    </row>
    <row r="1188">
      <c r="E1188" s="14" t="n"/>
      <c r="M1188" s="8">
        <f>IF($C1188="","",L1188*T1188/100)</f>
        <v/>
      </c>
      <c r="S1188" s="8" t="n"/>
      <c r="T1188" s="8" t="n"/>
      <c r="W1188">
        <f>IF($C1188="","",IF($AL1188=1,0,IF($AK1188=1,Settings!$C$6,Settings!$C$7))*100)</f>
        <v/>
      </c>
      <c r="X1188" s="8">
        <f>IF($C1188="","",T1188*W1188/100)</f>
        <v/>
      </c>
      <c r="Y1188" s="8">
        <f>IF($C1188="","",T1188-X1188)</f>
        <v/>
      </c>
      <c r="Z1188" s="8">
        <f>IF($C1188="","",Y1188-M1188)</f>
        <v/>
      </c>
      <c r="AD1188" s="8" t="n"/>
      <c r="AG1188" s="14" t="n"/>
      <c r="AI1188">
        <f>IF($C1188="","",IF(COUNTIF($C$2:$C1188,$C1188)=1,1,0))</f>
        <v/>
      </c>
      <c r="AJ1188">
        <f>IF($AI1188=1,SUMPRODUCT(--($AM$2:$AM$7001&lt;$AM1188))+1,"")</f>
        <v/>
      </c>
      <c r="AK1188">
        <f>IF($C1188="","",IF(OR($P1188=TRUE(),$P1188="TRUE"),1,0))</f>
        <v/>
      </c>
      <c r="AL1188">
        <f>IF($C1188="","",IF(AND($V1188="Yes",SUMPRODUCT((LEN(Settings!$F$6:$F$13)&gt;0)*ISNUMBER(SEARCH(Settings!$F$6:$F$13,$O1188)))=0),1,0))</f>
        <v/>
      </c>
      <c r="AM1188">
        <f>IF($AI1188=1,IFERROR(IF(VALUE($C1188)&lt;100000000,VALUE($C1188),1000000000),IFERROR(IF(VALUE(MID($C1188,2,20))&lt;100000000,VALUE(MID($C1188,2,20)),1000000000),1000000000))+ROW()/100000,"")</f>
        <v/>
      </c>
    </row>
    <row r="1189">
      <c r="E1189" s="14" t="n"/>
      <c r="M1189" s="8">
        <f>IF($C1189="","",L1189*T1189/100)</f>
        <v/>
      </c>
      <c r="S1189" s="8" t="n"/>
      <c r="T1189" s="8" t="n"/>
      <c r="W1189">
        <f>IF($C1189="","",IF($AL1189=1,0,IF($AK1189=1,Settings!$C$6,Settings!$C$7))*100)</f>
        <v/>
      </c>
      <c r="X1189" s="8">
        <f>IF($C1189="","",T1189*W1189/100)</f>
        <v/>
      </c>
      <c r="Y1189" s="8">
        <f>IF($C1189="","",T1189-X1189)</f>
        <v/>
      </c>
      <c r="Z1189" s="8">
        <f>IF($C1189="","",Y1189-M1189)</f>
        <v/>
      </c>
      <c r="AD1189" s="8" t="n"/>
      <c r="AG1189" s="14" t="n"/>
      <c r="AI1189">
        <f>IF($C1189="","",IF(COUNTIF($C$2:$C1189,$C1189)=1,1,0))</f>
        <v/>
      </c>
      <c r="AJ1189">
        <f>IF($AI1189=1,SUMPRODUCT(--($AM$2:$AM$7001&lt;$AM1189))+1,"")</f>
        <v/>
      </c>
      <c r="AK1189">
        <f>IF($C1189="","",IF(OR($P1189=TRUE(),$P1189="TRUE"),1,0))</f>
        <v/>
      </c>
      <c r="AL1189">
        <f>IF($C1189="","",IF(AND($V1189="Yes",SUMPRODUCT((LEN(Settings!$F$6:$F$13)&gt;0)*ISNUMBER(SEARCH(Settings!$F$6:$F$13,$O1189)))=0),1,0))</f>
        <v/>
      </c>
      <c r="AM1189">
        <f>IF($AI1189=1,IFERROR(IF(VALUE($C1189)&lt;100000000,VALUE($C1189),1000000000),IFERROR(IF(VALUE(MID($C1189,2,20))&lt;100000000,VALUE(MID($C1189,2,20)),1000000000),1000000000))+ROW()/100000,"")</f>
        <v/>
      </c>
    </row>
    <row r="1190">
      <c r="E1190" s="14" t="n"/>
      <c r="M1190" s="8">
        <f>IF($C1190="","",L1190*T1190/100)</f>
        <v/>
      </c>
      <c r="S1190" s="8" t="n"/>
      <c r="T1190" s="8" t="n"/>
      <c r="W1190">
        <f>IF($C1190="","",IF($AL1190=1,0,IF($AK1190=1,Settings!$C$6,Settings!$C$7))*100)</f>
        <v/>
      </c>
      <c r="X1190" s="8">
        <f>IF($C1190="","",T1190*W1190/100)</f>
        <v/>
      </c>
      <c r="Y1190" s="8">
        <f>IF($C1190="","",T1190-X1190)</f>
        <v/>
      </c>
      <c r="Z1190" s="8">
        <f>IF($C1190="","",Y1190-M1190)</f>
        <v/>
      </c>
      <c r="AD1190" s="8" t="n"/>
      <c r="AG1190" s="14" t="n"/>
      <c r="AI1190">
        <f>IF($C1190="","",IF(COUNTIF($C$2:$C1190,$C1190)=1,1,0))</f>
        <v/>
      </c>
      <c r="AJ1190">
        <f>IF($AI1190=1,SUMPRODUCT(--($AM$2:$AM$7001&lt;$AM1190))+1,"")</f>
        <v/>
      </c>
      <c r="AK1190">
        <f>IF($C1190="","",IF(OR($P1190=TRUE(),$P1190="TRUE"),1,0))</f>
        <v/>
      </c>
      <c r="AL1190">
        <f>IF($C1190="","",IF(AND($V1190="Yes",SUMPRODUCT((LEN(Settings!$F$6:$F$13)&gt;0)*ISNUMBER(SEARCH(Settings!$F$6:$F$13,$O1190)))=0),1,0))</f>
        <v/>
      </c>
      <c r="AM1190">
        <f>IF($AI1190=1,IFERROR(IF(VALUE($C1190)&lt;100000000,VALUE($C1190),1000000000),IFERROR(IF(VALUE(MID($C1190,2,20))&lt;100000000,VALUE(MID($C1190,2,20)),1000000000),1000000000))+ROW()/100000,"")</f>
        <v/>
      </c>
    </row>
    <row r="1191">
      <c r="E1191" s="14" t="n"/>
      <c r="M1191" s="8">
        <f>IF($C1191="","",L1191*T1191/100)</f>
        <v/>
      </c>
      <c r="S1191" s="8" t="n"/>
      <c r="T1191" s="8" t="n"/>
      <c r="W1191">
        <f>IF($C1191="","",IF($AL1191=1,0,IF($AK1191=1,Settings!$C$6,Settings!$C$7))*100)</f>
        <v/>
      </c>
      <c r="X1191" s="8">
        <f>IF($C1191="","",T1191*W1191/100)</f>
        <v/>
      </c>
      <c r="Y1191" s="8">
        <f>IF($C1191="","",T1191-X1191)</f>
        <v/>
      </c>
      <c r="Z1191" s="8">
        <f>IF($C1191="","",Y1191-M1191)</f>
        <v/>
      </c>
      <c r="AD1191" s="8" t="n"/>
      <c r="AG1191" s="14" t="n"/>
      <c r="AI1191">
        <f>IF($C1191="","",IF(COUNTIF($C$2:$C1191,$C1191)=1,1,0))</f>
        <v/>
      </c>
      <c r="AJ1191">
        <f>IF($AI1191=1,SUMPRODUCT(--($AM$2:$AM$7001&lt;$AM1191))+1,"")</f>
        <v/>
      </c>
      <c r="AK1191">
        <f>IF($C1191="","",IF(OR($P1191=TRUE(),$P1191="TRUE"),1,0))</f>
        <v/>
      </c>
      <c r="AL1191">
        <f>IF($C1191="","",IF(AND($V1191="Yes",SUMPRODUCT((LEN(Settings!$F$6:$F$13)&gt;0)*ISNUMBER(SEARCH(Settings!$F$6:$F$13,$O1191)))=0),1,0))</f>
        <v/>
      </c>
      <c r="AM1191">
        <f>IF($AI1191=1,IFERROR(IF(VALUE($C1191)&lt;100000000,VALUE($C1191),1000000000),IFERROR(IF(VALUE(MID($C1191,2,20))&lt;100000000,VALUE(MID($C1191,2,20)),1000000000),1000000000))+ROW()/100000,"")</f>
        <v/>
      </c>
    </row>
    <row r="1192">
      <c r="E1192" s="14" t="n"/>
      <c r="M1192" s="8">
        <f>IF($C1192="","",L1192*T1192/100)</f>
        <v/>
      </c>
      <c r="S1192" s="8" t="n"/>
      <c r="T1192" s="8" t="n"/>
      <c r="W1192">
        <f>IF($C1192="","",IF($AL1192=1,0,IF($AK1192=1,Settings!$C$6,Settings!$C$7))*100)</f>
        <v/>
      </c>
      <c r="X1192" s="8">
        <f>IF($C1192="","",T1192*W1192/100)</f>
        <v/>
      </c>
      <c r="Y1192" s="8">
        <f>IF($C1192="","",T1192-X1192)</f>
        <v/>
      </c>
      <c r="Z1192" s="8">
        <f>IF($C1192="","",Y1192-M1192)</f>
        <v/>
      </c>
      <c r="AD1192" s="8" t="n"/>
      <c r="AG1192" s="14" t="n"/>
      <c r="AI1192">
        <f>IF($C1192="","",IF(COUNTIF($C$2:$C1192,$C1192)=1,1,0))</f>
        <v/>
      </c>
      <c r="AJ1192">
        <f>IF($AI1192=1,SUMPRODUCT(--($AM$2:$AM$7001&lt;$AM1192))+1,"")</f>
        <v/>
      </c>
      <c r="AK1192">
        <f>IF($C1192="","",IF(OR($P1192=TRUE(),$P1192="TRUE"),1,0))</f>
        <v/>
      </c>
      <c r="AL1192">
        <f>IF($C1192="","",IF(AND($V1192="Yes",SUMPRODUCT((LEN(Settings!$F$6:$F$13)&gt;0)*ISNUMBER(SEARCH(Settings!$F$6:$F$13,$O1192)))=0),1,0))</f>
        <v/>
      </c>
      <c r="AM1192">
        <f>IF($AI1192=1,IFERROR(IF(VALUE($C1192)&lt;100000000,VALUE($C1192),1000000000),IFERROR(IF(VALUE(MID($C1192,2,20))&lt;100000000,VALUE(MID($C1192,2,20)),1000000000),1000000000))+ROW()/100000,"")</f>
        <v/>
      </c>
    </row>
    <row r="1193">
      <c r="E1193" s="14" t="n"/>
      <c r="M1193" s="8">
        <f>IF($C1193="","",L1193*T1193/100)</f>
        <v/>
      </c>
      <c r="S1193" s="8" t="n"/>
      <c r="T1193" s="8" t="n"/>
      <c r="W1193">
        <f>IF($C1193="","",IF($AL1193=1,0,IF($AK1193=1,Settings!$C$6,Settings!$C$7))*100)</f>
        <v/>
      </c>
      <c r="X1193" s="8">
        <f>IF($C1193="","",T1193*W1193/100)</f>
        <v/>
      </c>
      <c r="Y1193" s="8">
        <f>IF($C1193="","",T1193-X1193)</f>
        <v/>
      </c>
      <c r="Z1193" s="8">
        <f>IF($C1193="","",Y1193-M1193)</f>
        <v/>
      </c>
      <c r="AD1193" s="8" t="n"/>
      <c r="AG1193" s="14" t="n"/>
      <c r="AI1193">
        <f>IF($C1193="","",IF(COUNTIF($C$2:$C1193,$C1193)=1,1,0))</f>
        <v/>
      </c>
      <c r="AJ1193">
        <f>IF($AI1193=1,SUMPRODUCT(--($AM$2:$AM$7001&lt;$AM1193))+1,"")</f>
        <v/>
      </c>
      <c r="AK1193">
        <f>IF($C1193="","",IF(OR($P1193=TRUE(),$P1193="TRUE"),1,0))</f>
        <v/>
      </c>
      <c r="AL1193">
        <f>IF($C1193="","",IF(AND($V1193="Yes",SUMPRODUCT((LEN(Settings!$F$6:$F$13)&gt;0)*ISNUMBER(SEARCH(Settings!$F$6:$F$13,$O1193)))=0),1,0))</f>
        <v/>
      </c>
      <c r="AM1193">
        <f>IF($AI1193=1,IFERROR(IF(VALUE($C1193)&lt;100000000,VALUE($C1193),1000000000),IFERROR(IF(VALUE(MID($C1193,2,20))&lt;100000000,VALUE(MID($C1193,2,20)),1000000000),1000000000))+ROW()/100000,"")</f>
        <v/>
      </c>
    </row>
    <row r="1194">
      <c r="E1194" s="14" t="n"/>
      <c r="M1194" s="8">
        <f>IF($C1194="","",L1194*T1194/100)</f>
        <v/>
      </c>
      <c r="S1194" s="8" t="n"/>
      <c r="T1194" s="8" t="n"/>
      <c r="W1194">
        <f>IF($C1194="","",IF($AL1194=1,0,IF($AK1194=1,Settings!$C$6,Settings!$C$7))*100)</f>
        <v/>
      </c>
      <c r="X1194" s="8">
        <f>IF($C1194="","",T1194*W1194/100)</f>
        <v/>
      </c>
      <c r="Y1194" s="8">
        <f>IF($C1194="","",T1194-X1194)</f>
        <v/>
      </c>
      <c r="Z1194" s="8">
        <f>IF($C1194="","",Y1194-M1194)</f>
        <v/>
      </c>
      <c r="AD1194" s="8" t="n"/>
      <c r="AG1194" s="14" t="n"/>
      <c r="AI1194">
        <f>IF($C1194="","",IF(COUNTIF($C$2:$C1194,$C1194)=1,1,0))</f>
        <v/>
      </c>
      <c r="AJ1194">
        <f>IF($AI1194=1,SUMPRODUCT(--($AM$2:$AM$7001&lt;$AM1194))+1,"")</f>
        <v/>
      </c>
      <c r="AK1194">
        <f>IF($C1194="","",IF(OR($P1194=TRUE(),$P1194="TRUE"),1,0))</f>
        <v/>
      </c>
      <c r="AL1194">
        <f>IF($C1194="","",IF(AND($V1194="Yes",SUMPRODUCT((LEN(Settings!$F$6:$F$13)&gt;0)*ISNUMBER(SEARCH(Settings!$F$6:$F$13,$O1194)))=0),1,0))</f>
        <v/>
      </c>
      <c r="AM1194">
        <f>IF($AI1194=1,IFERROR(IF(VALUE($C1194)&lt;100000000,VALUE($C1194),1000000000),IFERROR(IF(VALUE(MID($C1194,2,20))&lt;100000000,VALUE(MID($C1194,2,20)),1000000000),1000000000))+ROW()/100000,"")</f>
        <v/>
      </c>
    </row>
    <row r="1195">
      <c r="E1195" s="14" t="n"/>
      <c r="M1195" s="8">
        <f>IF($C1195="","",L1195*T1195/100)</f>
        <v/>
      </c>
      <c r="S1195" s="8" t="n"/>
      <c r="T1195" s="8" t="n"/>
      <c r="W1195">
        <f>IF($C1195="","",IF($AL1195=1,0,IF($AK1195=1,Settings!$C$6,Settings!$C$7))*100)</f>
        <v/>
      </c>
      <c r="X1195" s="8">
        <f>IF($C1195="","",T1195*W1195/100)</f>
        <v/>
      </c>
      <c r="Y1195" s="8">
        <f>IF($C1195="","",T1195-X1195)</f>
        <v/>
      </c>
      <c r="Z1195" s="8">
        <f>IF($C1195="","",Y1195-M1195)</f>
        <v/>
      </c>
      <c r="AD1195" s="8" t="n"/>
      <c r="AG1195" s="14" t="n"/>
      <c r="AI1195">
        <f>IF($C1195="","",IF(COUNTIF($C$2:$C1195,$C1195)=1,1,0))</f>
        <v/>
      </c>
      <c r="AJ1195">
        <f>IF($AI1195=1,SUMPRODUCT(--($AM$2:$AM$7001&lt;$AM1195))+1,"")</f>
        <v/>
      </c>
      <c r="AK1195">
        <f>IF($C1195="","",IF(OR($P1195=TRUE(),$P1195="TRUE"),1,0))</f>
        <v/>
      </c>
      <c r="AL1195">
        <f>IF($C1195="","",IF(AND($V1195="Yes",SUMPRODUCT((LEN(Settings!$F$6:$F$13)&gt;0)*ISNUMBER(SEARCH(Settings!$F$6:$F$13,$O1195)))=0),1,0))</f>
        <v/>
      </c>
      <c r="AM1195">
        <f>IF($AI1195=1,IFERROR(IF(VALUE($C1195)&lt;100000000,VALUE($C1195),1000000000),IFERROR(IF(VALUE(MID($C1195,2,20))&lt;100000000,VALUE(MID($C1195,2,20)),1000000000),1000000000))+ROW()/100000,"")</f>
        <v/>
      </c>
    </row>
    <row r="1196">
      <c r="E1196" s="14" t="n"/>
      <c r="M1196" s="8">
        <f>IF($C1196="","",L1196*T1196/100)</f>
        <v/>
      </c>
      <c r="S1196" s="8" t="n"/>
      <c r="T1196" s="8" t="n"/>
      <c r="W1196">
        <f>IF($C1196="","",IF($AL1196=1,0,IF($AK1196=1,Settings!$C$6,Settings!$C$7))*100)</f>
        <v/>
      </c>
      <c r="X1196" s="8">
        <f>IF($C1196="","",T1196*W1196/100)</f>
        <v/>
      </c>
      <c r="Y1196" s="8">
        <f>IF($C1196="","",T1196-X1196)</f>
        <v/>
      </c>
      <c r="Z1196" s="8">
        <f>IF($C1196="","",Y1196-M1196)</f>
        <v/>
      </c>
      <c r="AD1196" s="8" t="n"/>
      <c r="AG1196" s="14" t="n"/>
      <c r="AI1196">
        <f>IF($C1196="","",IF(COUNTIF($C$2:$C1196,$C1196)=1,1,0))</f>
        <v/>
      </c>
      <c r="AJ1196">
        <f>IF($AI1196=1,SUMPRODUCT(--($AM$2:$AM$7001&lt;$AM1196))+1,"")</f>
        <v/>
      </c>
      <c r="AK1196">
        <f>IF($C1196="","",IF(OR($P1196=TRUE(),$P1196="TRUE"),1,0))</f>
        <v/>
      </c>
      <c r="AL1196">
        <f>IF($C1196="","",IF(AND($V1196="Yes",SUMPRODUCT((LEN(Settings!$F$6:$F$13)&gt;0)*ISNUMBER(SEARCH(Settings!$F$6:$F$13,$O1196)))=0),1,0))</f>
        <v/>
      </c>
      <c r="AM1196">
        <f>IF($AI1196=1,IFERROR(IF(VALUE($C1196)&lt;100000000,VALUE($C1196),1000000000),IFERROR(IF(VALUE(MID($C1196,2,20))&lt;100000000,VALUE(MID($C1196,2,20)),1000000000),1000000000))+ROW()/100000,"")</f>
        <v/>
      </c>
    </row>
    <row r="1197">
      <c r="E1197" s="14" t="n"/>
      <c r="M1197" s="8">
        <f>IF($C1197="","",L1197*T1197/100)</f>
        <v/>
      </c>
      <c r="S1197" s="8" t="n"/>
      <c r="T1197" s="8" t="n"/>
      <c r="W1197">
        <f>IF($C1197="","",IF($AL1197=1,0,IF($AK1197=1,Settings!$C$6,Settings!$C$7))*100)</f>
        <v/>
      </c>
      <c r="X1197" s="8">
        <f>IF($C1197="","",T1197*W1197/100)</f>
        <v/>
      </c>
      <c r="Y1197" s="8">
        <f>IF($C1197="","",T1197-X1197)</f>
        <v/>
      </c>
      <c r="Z1197" s="8">
        <f>IF($C1197="","",Y1197-M1197)</f>
        <v/>
      </c>
      <c r="AD1197" s="8" t="n"/>
      <c r="AG1197" s="14" t="n"/>
      <c r="AI1197">
        <f>IF($C1197="","",IF(COUNTIF($C$2:$C1197,$C1197)=1,1,0))</f>
        <v/>
      </c>
      <c r="AJ1197">
        <f>IF($AI1197=1,SUMPRODUCT(--($AM$2:$AM$7001&lt;$AM1197))+1,"")</f>
        <v/>
      </c>
      <c r="AK1197">
        <f>IF($C1197="","",IF(OR($P1197=TRUE(),$P1197="TRUE"),1,0))</f>
        <v/>
      </c>
      <c r="AL1197">
        <f>IF($C1197="","",IF(AND($V1197="Yes",SUMPRODUCT((LEN(Settings!$F$6:$F$13)&gt;0)*ISNUMBER(SEARCH(Settings!$F$6:$F$13,$O1197)))=0),1,0))</f>
        <v/>
      </c>
      <c r="AM1197">
        <f>IF($AI1197=1,IFERROR(IF(VALUE($C1197)&lt;100000000,VALUE($C1197),1000000000),IFERROR(IF(VALUE(MID($C1197,2,20))&lt;100000000,VALUE(MID($C1197,2,20)),1000000000),1000000000))+ROW()/100000,"")</f>
        <v/>
      </c>
    </row>
    <row r="1198">
      <c r="E1198" s="14" t="n"/>
      <c r="M1198" s="8">
        <f>IF($C1198="","",L1198*T1198/100)</f>
        <v/>
      </c>
      <c r="S1198" s="8" t="n"/>
      <c r="T1198" s="8" t="n"/>
      <c r="W1198">
        <f>IF($C1198="","",IF($AL1198=1,0,IF($AK1198=1,Settings!$C$6,Settings!$C$7))*100)</f>
        <v/>
      </c>
      <c r="X1198" s="8">
        <f>IF($C1198="","",T1198*W1198/100)</f>
        <v/>
      </c>
      <c r="Y1198" s="8">
        <f>IF($C1198="","",T1198-X1198)</f>
        <v/>
      </c>
      <c r="Z1198" s="8">
        <f>IF($C1198="","",Y1198-M1198)</f>
        <v/>
      </c>
      <c r="AD1198" s="8" t="n"/>
      <c r="AG1198" s="14" t="n"/>
      <c r="AI1198">
        <f>IF($C1198="","",IF(COUNTIF($C$2:$C1198,$C1198)=1,1,0))</f>
        <v/>
      </c>
      <c r="AJ1198">
        <f>IF($AI1198=1,SUMPRODUCT(--($AM$2:$AM$7001&lt;$AM1198))+1,"")</f>
        <v/>
      </c>
      <c r="AK1198">
        <f>IF($C1198="","",IF(OR($P1198=TRUE(),$P1198="TRUE"),1,0))</f>
        <v/>
      </c>
      <c r="AL1198">
        <f>IF($C1198="","",IF(AND($V1198="Yes",SUMPRODUCT((LEN(Settings!$F$6:$F$13)&gt;0)*ISNUMBER(SEARCH(Settings!$F$6:$F$13,$O1198)))=0),1,0))</f>
        <v/>
      </c>
      <c r="AM1198">
        <f>IF($AI1198=1,IFERROR(IF(VALUE($C1198)&lt;100000000,VALUE($C1198),1000000000),IFERROR(IF(VALUE(MID($C1198,2,20))&lt;100000000,VALUE(MID($C1198,2,20)),1000000000),1000000000))+ROW()/100000,"")</f>
        <v/>
      </c>
    </row>
    <row r="1199">
      <c r="E1199" s="14" t="n"/>
      <c r="M1199" s="8">
        <f>IF($C1199="","",L1199*T1199/100)</f>
        <v/>
      </c>
      <c r="S1199" s="8" t="n"/>
      <c r="T1199" s="8" t="n"/>
      <c r="W1199">
        <f>IF($C1199="","",IF($AL1199=1,0,IF($AK1199=1,Settings!$C$6,Settings!$C$7))*100)</f>
        <v/>
      </c>
      <c r="X1199" s="8">
        <f>IF($C1199="","",T1199*W1199/100)</f>
        <v/>
      </c>
      <c r="Y1199" s="8">
        <f>IF($C1199="","",T1199-X1199)</f>
        <v/>
      </c>
      <c r="Z1199" s="8">
        <f>IF($C1199="","",Y1199-M1199)</f>
        <v/>
      </c>
      <c r="AD1199" s="8" t="n"/>
      <c r="AG1199" s="14" t="n"/>
      <c r="AI1199">
        <f>IF($C1199="","",IF(COUNTIF($C$2:$C1199,$C1199)=1,1,0))</f>
        <v/>
      </c>
      <c r="AJ1199">
        <f>IF($AI1199=1,SUMPRODUCT(--($AM$2:$AM$7001&lt;$AM1199))+1,"")</f>
        <v/>
      </c>
      <c r="AK1199">
        <f>IF($C1199="","",IF(OR($P1199=TRUE(),$P1199="TRUE"),1,0))</f>
        <v/>
      </c>
      <c r="AL1199">
        <f>IF($C1199="","",IF(AND($V1199="Yes",SUMPRODUCT((LEN(Settings!$F$6:$F$13)&gt;0)*ISNUMBER(SEARCH(Settings!$F$6:$F$13,$O1199)))=0),1,0))</f>
        <v/>
      </c>
      <c r="AM1199">
        <f>IF($AI1199=1,IFERROR(IF(VALUE($C1199)&lt;100000000,VALUE($C1199),1000000000),IFERROR(IF(VALUE(MID($C1199,2,20))&lt;100000000,VALUE(MID($C1199,2,20)),1000000000),1000000000))+ROW()/100000,"")</f>
        <v/>
      </c>
    </row>
    <row r="1200">
      <c r="E1200" s="14" t="n"/>
      <c r="M1200" s="8">
        <f>IF($C1200="","",L1200*T1200/100)</f>
        <v/>
      </c>
      <c r="S1200" s="8" t="n"/>
      <c r="T1200" s="8" t="n"/>
      <c r="W1200">
        <f>IF($C1200="","",IF($AL1200=1,0,IF($AK1200=1,Settings!$C$6,Settings!$C$7))*100)</f>
        <v/>
      </c>
      <c r="X1200" s="8">
        <f>IF($C1200="","",T1200*W1200/100)</f>
        <v/>
      </c>
      <c r="Y1200" s="8">
        <f>IF($C1200="","",T1200-X1200)</f>
        <v/>
      </c>
      <c r="Z1200" s="8">
        <f>IF($C1200="","",Y1200-M1200)</f>
        <v/>
      </c>
      <c r="AD1200" s="8" t="n"/>
      <c r="AG1200" s="14" t="n"/>
      <c r="AI1200">
        <f>IF($C1200="","",IF(COUNTIF($C$2:$C1200,$C1200)=1,1,0))</f>
        <v/>
      </c>
      <c r="AJ1200">
        <f>IF($AI1200=1,SUMPRODUCT(--($AM$2:$AM$7001&lt;$AM1200))+1,"")</f>
        <v/>
      </c>
      <c r="AK1200">
        <f>IF($C1200="","",IF(OR($P1200=TRUE(),$P1200="TRUE"),1,0))</f>
        <v/>
      </c>
      <c r="AL1200">
        <f>IF($C1200="","",IF(AND($V1200="Yes",SUMPRODUCT((LEN(Settings!$F$6:$F$13)&gt;0)*ISNUMBER(SEARCH(Settings!$F$6:$F$13,$O1200)))=0),1,0))</f>
        <v/>
      </c>
      <c r="AM1200">
        <f>IF($AI1200=1,IFERROR(IF(VALUE($C1200)&lt;100000000,VALUE($C1200),1000000000),IFERROR(IF(VALUE(MID($C1200,2,20))&lt;100000000,VALUE(MID($C1200,2,20)),1000000000),1000000000))+ROW()/100000,"")</f>
        <v/>
      </c>
    </row>
    <row r="1201">
      <c r="E1201" s="14" t="n"/>
      <c r="M1201" s="8">
        <f>IF($C1201="","",L1201*T1201/100)</f>
        <v/>
      </c>
      <c r="S1201" s="8" t="n"/>
      <c r="T1201" s="8" t="n"/>
      <c r="W1201">
        <f>IF($C1201="","",IF($AL1201=1,0,IF($AK1201=1,Settings!$C$6,Settings!$C$7))*100)</f>
        <v/>
      </c>
      <c r="X1201" s="8">
        <f>IF($C1201="","",T1201*W1201/100)</f>
        <v/>
      </c>
      <c r="Y1201" s="8">
        <f>IF($C1201="","",T1201-X1201)</f>
        <v/>
      </c>
      <c r="Z1201" s="8">
        <f>IF($C1201="","",Y1201-M1201)</f>
        <v/>
      </c>
      <c r="AD1201" s="8" t="n"/>
      <c r="AG1201" s="14" t="n"/>
      <c r="AI1201">
        <f>IF($C1201="","",IF(COUNTIF($C$2:$C1201,$C1201)=1,1,0))</f>
        <v/>
      </c>
      <c r="AJ1201">
        <f>IF($AI1201=1,SUMPRODUCT(--($AM$2:$AM$7001&lt;$AM1201))+1,"")</f>
        <v/>
      </c>
      <c r="AK1201">
        <f>IF($C1201="","",IF(OR($P1201=TRUE(),$P1201="TRUE"),1,0))</f>
        <v/>
      </c>
      <c r="AL1201">
        <f>IF($C1201="","",IF(AND($V1201="Yes",SUMPRODUCT((LEN(Settings!$F$6:$F$13)&gt;0)*ISNUMBER(SEARCH(Settings!$F$6:$F$13,$O1201)))=0),1,0))</f>
        <v/>
      </c>
      <c r="AM1201">
        <f>IF($AI1201=1,IFERROR(IF(VALUE($C1201)&lt;100000000,VALUE($C1201),1000000000),IFERROR(IF(VALUE(MID($C1201,2,20))&lt;100000000,VALUE(MID($C1201,2,20)),1000000000),1000000000))+ROW()/100000,"")</f>
        <v/>
      </c>
    </row>
    <row r="1202">
      <c r="E1202" s="14" t="n"/>
      <c r="M1202" s="8">
        <f>IF($C1202="","",L1202*T1202/100)</f>
        <v/>
      </c>
      <c r="S1202" s="8" t="n"/>
      <c r="T1202" s="8" t="n"/>
      <c r="W1202">
        <f>IF($C1202="","",IF($AL1202=1,0,IF($AK1202=1,Settings!$C$6,Settings!$C$7))*100)</f>
        <v/>
      </c>
      <c r="X1202" s="8">
        <f>IF($C1202="","",T1202*W1202/100)</f>
        <v/>
      </c>
      <c r="Y1202" s="8">
        <f>IF($C1202="","",T1202-X1202)</f>
        <v/>
      </c>
      <c r="Z1202" s="8">
        <f>IF($C1202="","",Y1202-M1202)</f>
        <v/>
      </c>
      <c r="AD1202" s="8" t="n"/>
      <c r="AG1202" s="14" t="n"/>
      <c r="AI1202">
        <f>IF($C1202="","",IF(COUNTIF($C$2:$C1202,$C1202)=1,1,0))</f>
        <v/>
      </c>
      <c r="AJ1202">
        <f>IF($AI1202=1,SUMPRODUCT(--($AM$2:$AM$7001&lt;$AM1202))+1,"")</f>
        <v/>
      </c>
      <c r="AK1202">
        <f>IF($C1202="","",IF(OR($P1202=TRUE(),$P1202="TRUE"),1,0))</f>
        <v/>
      </c>
      <c r="AL1202">
        <f>IF($C1202="","",IF(AND($V1202="Yes",SUMPRODUCT((LEN(Settings!$F$6:$F$13)&gt;0)*ISNUMBER(SEARCH(Settings!$F$6:$F$13,$O1202)))=0),1,0))</f>
        <v/>
      </c>
      <c r="AM1202">
        <f>IF($AI1202=1,IFERROR(IF(VALUE($C1202)&lt;100000000,VALUE($C1202),1000000000),IFERROR(IF(VALUE(MID($C1202,2,20))&lt;100000000,VALUE(MID($C1202,2,20)),1000000000),1000000000))+ROW()/100000,"")</f>
        <v/>
      </c>
    </row>
    <row r="1203">
      <c r="E1203" s="14" t="n"/>
      <c r="M1203" s="8">
        <f>IF($C1203="","",L1203*T1203/100)</f>
        <v/>
      </c>
      <c r="S1203" s="8" t="n"/>
      <c r="T1203" s="8" t="n"/>
      <c r="W1203">
        <f>IF($C1203="","",IF($AL1203=1,0,IF($AK1203=1,Settings!$C$6,Settings!$C$7))*100)</f>
        <v/>
      </c>
      <c r="X1203" s="8">
        <f>IF($C1203="","",T1203*W1203/100)</f>
        <v/>
      </c>
      <c r="Y1203" s="8">
        <f>IF($C1203="","",T1203-X1203)</f>
        <v/>
      </c>
      <c r="Z1203" s="8">
        <f>IF($C1203="","",Y1203-M1203)</f>
        <v/>
      </c>
      <c r="AD1203" s="8" t="n"/>
      <c r="AG1203" s="14" t="n"/>
      <c r="AI1203">
        <f>IF($C1203="","",IF(COUNTIF($C$2:$C1203,$C1203)=1,1,0))</f>
        <v/>
      </c>
      <c r="AJ1203">
        <f>IF($AI1203=1,SUMPRODUCT(--($AM$2:$AM$7001&lt;$AM1203))+1,"")</f>
        <v/>
      </c>
      <c r="AK1203">
        <f>IF($C1203="","",IF(OR($P1203=TRUE(),$P1203="TRUE"),1,0))</f>
        <v/>
      </c>
      <c r="AL1203">
        <f>IF($C1203="","",IF(AND($V1203="Yes",SUMPRODUCT((LEN(Settings!$F$6:$F$13)&gt;0)*ISNUMBER(SEARCH(Settings!$F$6:$F$13,$O1203)))=0),1,0))</f>
        <v/>
      </c>
      <c r="AM1203">
        <f>IF($AI1203=1,IFERROR(IF(VALUE($C1203)&lt;100000000,VALUE($C1203),1000000000),IFERROR(IF(VALUE(MID($C1203,2,20))&lt;100000000,VALUE(MID($C1203,2,20)),1000000000),1000000000))+ROW()/100000,"")</f>
        <v/>
      </c>
    </row>
    <row r="1204">
      <c r="E1204" s="14" t="n"/>
      <c r="M1204" s="8">
        <f>IF($C1204="","",L1204*T1204/100)</f>
        <v/>
      </c>
      <c r="S1204" s="8" t="n"/>
      <c r="T1204" s="8" t="n"/>
      <c r="W1204">
        <f>IF($C1204="","",IF($AL1204=1,0,IF($AK1204=1,Settings!$C$6,Settings!$C$7))*100)</f>
        <v/>
      </c>
      <c r="X1204" s="8">
        <f>IF($C1204="","",T1204*W1204/100)</f>
        <v/>
      </c>
      <c r="Y1204" s="8">
        <f>IF($C1204="","",T1204-X1204)</f>
        <v/>
      </c>
      <c r="Z1204" s="8">
        <f>IF($C1204="","",Y1204-M1204)</f>
        <v/>
      </c>
      <c r="AD1204" s="8" t="n"/>
      <c r="AG1204" s="14" t="n"/>
      <c r="AI1204">
        <f>IF($C1204="","",IF(COUNTIF($C$2:$C1204,$C1204)=1,1,0))</f>
        <v/>
      </c>
      <c r="AJ1204">
        <f>IF($AI1204=1,SUMPRODUCT(--($AM$2:$AM$7001&lt;$AM1204))+1,"")</f>
        <v/>
      </c>
      <c r="AK1204">
        <f>IF($C1204="","",IF(OR($P1204=TRUE(),$P1204="TRUE"),1,0))</f>
        <v/>
      </c>
      <c r="AL1204">
        <f>IF($C1204="","",IF(AND($V1204="Yes",SUMPRODUCT((LEN(Settings!$F$6:$F$13)&gt;0)*ISNUMBER(SEARCH(Settings!$F$6:$F$13,$O1204)))=0),1,0))</f>
        <v/>
      </c>
      <c r="AM1204">
        <f>IF($AI1204=1,IFERROR(IF(VALUE($C1204)&lt;100000000,VALUE($C1204),1000000000),IFERROR(IF(VALUE(MID($C1204,2,20))&lt;100000000,VALUE(MID($C1204,2,20)),1000000000),1000000000))+ROW()/100000,"")</f>
        <v/>
      </c>
    </row>
    <row r="1205">
      <c r="E1205" s="14" t="n"/>
      <c r="M1205" s="8">
        <f>IF($C1205="","",L1205*T1205/100)</f>
        <v/>
      </c>
      <c r="S1205" s="8" t="n"/>
      <c r="T1205" s="8" t="n"/>
      <c r="W1205">
        <f>IF($C1205="","",IF($AL1205=1,0,IF($AK1205=1,Settings!$C$6,Settings!$C$7))*100)</f>
        <v/>
      </c>
      <c r="X1205" s="8">
        <f>IF($C1205="","",T1205*W1205/100)</f>
        <v/>
      </c>
      <c r="Y1205" s="8">
        <f>IF($C1205="","",T1205-X1205)</f>
        <v/>
      </c>
      <c r="Z1205" s="8">
        <f>IF($C1205="","",Y1205-M1205)</f>
        <v/>
      </c>
      <c r="AD1205" s="8" t="n"/>
      <c r="AG1205" s="14" t="n"/>
      <c r="AI1205">
        <f>IF($C1205="","",IF(COUNTIF($C$2:$C1205,$C1205)=1,1,0))</f>
        <v/>
      </c>
      <c r="AJ1205">
        <f>IF($AI1205=1,SUMPRODUCT(--($AM$2:$AM$7001&lt;$AM1205))+1,"")</f>
        <v/>
      </c>
      <c r="AK1205">
        <f>IF($C1205="","",IF(OR($P1205=TRUE(),$P1205="TRUE"),1,0))</f>
        <v/>
      </c>
      <c r="AL1205">
        <f>IF($C1205="","",IF(AND($V1205="Yes",SUMPRODUCT((LEN(Settings!$F$6:$F$13)&gt;0)*ISNUMBER(SEARCH(Settings!$F$6:$F$13,$O1205)))=0),1,0))</f>
        <v/>
      </c>
      <c r="AM1205">
        <f>IF($AI1205=1,IFERROR(IF(VALUE($C1205)&lt;100000000,VALUE($C1205),1000000000),IFERROR(IF(VALUE(MID($C1205,2,20))&lt;100000000,VALUE(MID($C1205,2,20)),1000000000),1000000000))+ROW()/100000,"")</f>
        <v/>
      </c>
    </row>
    <row r="1206">
      <c r="E1206" s="14" t="n"/>
      <c r="M1206" s="8">
        <f>IF($C1206="","",L1206*T1206/100)</f>
        <v/>
      </c>
      <c r="S1206" s="8" t="n"/>
      <c r="T1206" s="8" t="n"/>
      <c r="W1206">
        <f>IF($C1206="","",IF($AL1206=1,0,IF($AK1206=1,Settings!$C$6,Settings!$C$7))*100)</f>
        <v/>
      </c>
      <c r="X1206" s="8">
        <f>IF($C1206="","",T1206*W1206/100)</f>
        <v/>
      </c>
      <c r="Y1206" s="8">
        <f>IF($C1206="","",T1206-X1206)</f>
        <v/>
      </c>
      <c r="Z1206" s="8">
        <f>IF($C1206="","",Y1206-M1206)</f>
        <v/>
      </c>
      <c r="AD1206" s="8" t="n"/>
      <c r="AG1206" s="14" t="n"/>
      <c r="AI1206">
        <f>IF($C1206="","",IF(COUNTIF($C$2:$C1206,$C1206)=1,1,0))</f>
        <v/>
      </c>
      <c r="AJ1206">
        <f>IF($AI1206=1,SUMPRODUCT(--($AM$2:$AM$7001&lt;$AM1206))+1,"")</f>
        <v/>
      </c>
      <c r="AK1206">
        <f>IF($C1206="","",IF(OR($P1206=TRUE(),$P1206="TRUE"),1,0))</f>
        <v/>
      </c>
      <c r="AL1206">
        <f>IF($C1206="","",IF(AND($V1206="Yes",SUMPRODUCT((LEN(Settings!$F$6:$F$13)&gt;0)*ISNUMBER(SEARCH(Settings!$F$6:$F$13,$O1206)))=0),1,0))</f>
        <v/>
      </c>
      <c r="AM1206">
        <f>IF($AI1206=1,IFERROR(IF(VALUE($C1206)&lt;100000000,VALUE($C1206),1000000000),IFERROR(IF(VALUE(MID($C1206,2,20))&lt;100000000,VALUE(MID($C1206,2,20)),1000000000),1000000000))+ROW()/100000,"")</f>
        <v/>
      </c>
    </row>
    <row r="1207">
      <c r="E1207" s="14" t="n"/>
      <c r="M1207" s="8">
        <f>IF($C1207="","",L1207*T1207/100)</f>
        <v/>
      </c>
      <c r="S1207" s="8" t="n"/>
      <c r="T1207" s="8" t="n"/>
      <c r="W1207">
        <f>IF($C1207="","",IF($AL1207=1,0,IF($AK1207=1,Settings!$C$6,Settings!$C$7))*100)</f>
        <v/>
      </c>
      <c r="X1207" s="8">
        <f>IF($C1207="","",T1207*W1207/100)</f>
        <v/>
      </c>
      <c r="Y1207" s="8">
        <f>IF($C1207="","",T1207-X1207)</f>
        <v/>
      </c>
      <c r="Z1207" s="8">
        <f>IF($C1207="","",Y1207-M1207)</f>
        <v/>
      </c>
      <c r="AD1207" s="8" t="n"/>
      <c r="AG1207" s="14" t="n"/>
      <c r="AI1207">
        <f>IF($C1207="","",IF(COUNTIF($C$2:$C1207,$C1207)=1,1,0))</f>
        <v/>
      </c>
      <c r="AJ1207">
        <f>IF($AI1207=1,SUMPRODUCT(--($AM$2:$AM$7001&lt;$AM1207))+1,"")</f>
        <v/>
      </c>
      <c r="AK1207">
        <f>IF($C1207="","",IF(OR($P1207=TRUE(),$P1207="TRUE"),1,0))</f>
        <v/>
      </c>
      <c r="AL1207">
        <f>IF($C1207="","",IF(AND($V1207="Yes",SUMPRODUCT((LEN(Settings!$F$6:$F$13)&gt;0)*ISNUMBER(SEARCH(Settings!$F$6:$F$13,$O1207)))=0),1,0))</f>
        <v/>
      </c>
      <c r="AM1207">
        <f>IF($AI1207=1,IFERROR(IF(VALUE($C1207)&lt;100000000,VALUE($C1207),1000000000),IFERROR(IF(VALUE(MID($C1207,2,20))&lt;100000000,VALUE(MID($C1207,2,20)),1000000000),1000000000))+ROW()/100000,"")</f>
        <v/>
      </c>
    </row>
    <row r="1208">
      <c r="E1208" s="14" t="n"/>
      <c r="M1208" s="8">
        <f>IF($C1208="","",L1208*T1208/100)</f>
        <v/>
      </c>
      <c r="S1208" s="8" t="n"/>
      <c r="T1208" s="8" t="n"/>
      <c r="W1208">
        <f>IF($C1208="","",IF($AL1208=1,0,IF($AK1208=1,Settings!$C$6,Settings!$C$7))*100)</f>
        <v/>
      </c>
      <c r="X1208" s="8">
        <f>IF($C1208="","",T1208*W1208/100)</f>
        <v/>
      </c>
      <c r="Y1208" s="8">
        <f>IF($C1208="","",T1208-X1208)</f>
        <v/>
      </c>
      <c r="Z1208" s="8">
        <f>IF($C1208="","",Y1208-M1208)</f>
        <v/>
      </c>
      <c r="AD1208" s="8" t="n"/>
      <c r="AG1208" s="14" t="n"/>
      <c r="AI1208">
        <f>IF($C1208="","",IF(COUNTIF($C$2:$C1208,$C1208)=1,1,0))</f>
        <v/>
      </c>
      <c r="AJ1208">
        <f>IF($AI1208=1,SUMPRODUCT(--($AM$2:$AM$7001&lt;$AM1208))+1,"")</f>
        <v/>
      </c>
      <c r="AK1208">
        <f>IF($C1208="","",IF(OR($P1208=TRUE(),$P1208="TRUE"),1,0))</f>
        <v/>
      </c>
      <c r="AL1208">
        <f>IF($C1208="","",IF(AND($V1208="Yes",SUMPRODUCT((LEN(Settings!$F$6:$F$13)&gt;0)*ISNUMBER(SEARCH(Settings!$F$6:$F$13,$O1208)))=0),1,0))</f>
        <v/>
      </c>
      <c r="AM1208">
        <f>IF($AI1208=1,IFERROR(IF(VALUE($C1208)&lt;100000000,VALUE($C1208),1000000000),IFERROR(IF(VALUE(MID($C1208,2,20))&lt;100000000,VALUE(MID($C1208,2,20)),1000000000),1000000000))+ROW()/100000,"")</f>
        <v/>
      </c>
    </row>
    <row r="1209">
      <c r="E1209" s="14" t="n"/>
      <c r="M1209" s="8">
        <f>IF($C1209="","",L1209*T1209/100)</f>
        <v/>
      </c>
      <c r="S1209" s="8" t="n"/>
      <c r="T1209" s="8" t="n"/>
      <c r="W1209">
        <f>IF($C1209="","",IF($AL1209=1,0,IF($AK1209=1,Settings!$C$6,Settings!$C$7))*100)</f>
        <v/>
      </c>
      <c r="X1209" s="8">
        <f>IF($C1209="","",T1209*W1209/100)</f>
        <v/>
      </c>
      <c r="Y1209" s="8">
        <f>IF($C1209="","",T1209-X1209)</f>
        <v/>
      </c>
      <c r="Z1209" s="8">
        <f>IF($C1209="","",Y1209-M1209)</f>
        <v/>
      </c>
      <c r="AD1209" s="8" t="n"/>
      <c r="AG1209" s="14" t="n"/>
      <c r="AI1209">
        <f>IF($C1209="","",IF(COUNTIF($C$2:$C1209,$C1209)=1,1,0))</f>
        <v/>
      </c>
      <c r="AJ1209">
        <f>IF($AI1209=1,SUMPRODUCT(--($AM$2:$AM$7001&lt;$AM1209))+1,"")</f>
        <v/>
      </c>
      <c r="AK1209">
        <f>IF($C1209="","",IF(OR($P1209=TRUE(),$P1209="TRUE"),1,0))</f>
        <v/>
      </c>
      <c r="AL1209">
        <f>IF($C1209="","",IF(AND($V1209="Yes",SUMPRODUCT((LEN(Settings!$F$6:$F$13)&gt;0)*ISNUMBER(SEARCH(Settings!$F$6:$F$13,$O1209)))=0),1,0))</f>
        <v/>
      </c>
      <c r="AM1209">
        <f>IF($AI1209=1,IFERROR(IF(VALUE($C1209)&lt;100000000,VALUE($C1209),1000000000),IFERROR(IF(VALUE(MID($C1209,2,20))&lt;100000000,VALUE(MID($C1209,2,20)),1000000000),1000000000))+ROW()/100000,"")</f>
        <v/>
      </c>
    </row>
    <row r="1210">
      <c r="E1210" s="14" t="n"/>
      <c r="M1210" s="8">
        <f>IF($C1210="","",L1210*T1210/100)</f>
        <v/>
      </c>
      <c r="S1210" s="8" t="n"/>
      <c r="T1210" s="8" t="n"/>
      <c r="W1210">
        <f>IF($C1210="","",IF($AL1210=1,0,IF($AK1210=1,Settings!$C$6,Settings!$C$7))*100)</f>
        <v/>
      </c>
      <c r="X1210" s="8">
        <f>IF($C1210="","",T1210*W1210/100)</f>
        <v/>
      </c>
      <c r="Y1210" s="8">
        <f>IF($C1210="","",T1210-X1210)</f>
        <v/>
      </c>
      <c r="Z1210" s="8">
        <f>IF($C1210="","",Y1210-M1210)</f>
        <v/>
      </c>
      <c r="AD1210" s="8" t="n"/>
      <c r="AG1210" s="14" t="n"/>
      <c r="AI1210">
        <f>IF($C1210="","",IF(COUNTIF($C$2:$C1210,$C1210)=1,1,0))</f>
        <v/>
      </c>
      <c r="AJ1210">
        <f>IF($AI1210=1,SUMPRODUCT(--($AM$2:$AM$7001&lt;$AM1210))+1,"")</f>
        <v/>
      </c>
      <c r="AK1210">
        <f>IF($C1210="","",IF(OR($P1210=TRUE(),$P1210="TRUE"),1,0))</f>
        <v/>
      </c>
      <c r="AL1210">
        <f>IF($C1210="","",IF(AND($V1210="Yes",SUMPRODUCT((LEN(Settings!$F$6:$F$13)&gt;0)*ISNUMBER(SEARCH(Settings!$F$6:$F$13,$O1210)))=0),1,0))</f>
        <v/>
      </c>
      <c r="AM1210">
        <f>IF($AI1210=1,IFERROR(IF(VALUE($C1210)&lt;100000000,VALUE($C1210),1000000000),IFERROR(IF(VALUE(MID($C1210,2,20))&lt;100000000,VALUE(MID($C1210,2,20)),1000000000),1000000000))+ROW()/100000,"")</f>
        <v/>
      </c>
    </row>
    <row r="1211">
      <c r="E1211" s="14" t="n"/>
      <c r="M1211" s="8">
        <f>IF($C1211="","",L1211*T1211/100)</f>
        <v/>
      </c>
      <c r="S1211" s="8" t="n"/>
      <c r="T1211" s="8" t="n"/>
      <c r="W1211">
        <f>IF($C1211="","",IF($AL1211=1,0,IF($AK1211=1,Settings!$C$6,Settings!$C$7))*100)</f>
        <v/>
      </c>
      <c r="X1211" s="8">
        <f>IF($C1211="","",T1211*W1211/100)</f>
        <v/>
      </c>
      <c r="Y1211" s="8">
        <f>IF($C1211="","",T1211-X1211)</f>
        <v/>
      </c>
      <c r="Z1211" s="8">
        <f>IF($C1211="","",Y1211-M1211)</f>
        <v/>
      </c>
      <c r="AD1211" s="8" t="n"/>
      <c r="AG1211" s="14" t="n"/>
      <c r="AI1211">
        <f>IF($C1211="","",IF(COUNTIF($C$2:$C1211,$C1211)=1,1,0))</f>
        <v/>
      </c>
      <c r="AJ1211">
        <f>IF($AI1211=1,SUMPRODUCT(--($AM$2:$AM$7001&lt;$AM1211))+1,"")</f>
        <v/>
      </c>
      <c r="AK1211">
        <f>IF($C1211="","",IF(OR($P1211=TRUE(),$P1211="TRUE"),1,0))</f>
        <v/>
      </c>
      <c r="AL1211">
        <f>IF($C1211="","",IF(AND($V1211="Yes",SUMPRODUCT((LEN(Settings!$F$6:$F$13)&gt;0)*ISNUMBER(SEARCH(Settings!$F$6:$F$13,$O1211)))=0),1,0))</f>
        <v/>
      </c>
      <c r="AM1211">
        <f>IF($AI1211=1,IFERROR(IF(VALUE($C1211)&lt;100000000,VALUE($C1211),1000000000),IFERROR(IF(VALUE(MID($C1211,2,20))&lt;100000000,VALUE(MID($C1211,2,20)),1000000000),1000000000))+ROW()/100000,"")</f>
        <v/>
      </c>
    </row>
    <row r="1212">
      <c r="E1212" s="14" t="n"/>
      <c r="M1212" s="8">
        <f>IF($C1212="","",L1212*T1212/100)</f>
        <v/>
      </c>
      <c r="S1212" s="8" t="n"/>
      <c r="T1212" s="8" t="n"/>
      <c r="W1212">
        <f>IF($C1212="","",IF($AL1212=1,0,IF($AK1212=1,Settings!$C$6,Settings!$C$7))*100)</f>
        <v/>
      </c>
      <c r="X1212" s="8">
        <f>IF($C1212="","",T1212*W1212/100)</f>
        <v/>
      </c>
      <c r="Y1212" s="8">
        <f>IF($C1212="","",T1212-X1212)</f>
        <v/>
      </c>
      <c r="Z1212" s="8">
        <f>IF($C1212="","",Y1212-M1212)</f>
        <v/>
      </c>
      <c r="AD1212" s="8" t="n"/>
      <c r="AG1212" s="14" t="n"/>
      <c r="AI1212">
        <f>IF($C1212="","",IF(COUNTIF($C$2:$C1212,$C1212)=1,1,0))</f>
        <v/>
      </c>
      <c r="AJ1212">
        <f>IF($AI1212=1,SUMPRODUCT(--($AM$2:$AM$7001&lt;$AM1212))+1,"")</f>
        <v/>
      </c>
      <c r="AK1212">
        <f>IF($C1212="","",IF(OR($P1212=TRUE(),$P1212="TRUE"),1,0))</f>
        <v/>
      </c>
      <c r="AL1212">
        <f>IF($C1212="","",IF(AND($V1212="Yes",SUMPRODUCT((LEN(Settings!$F$6:$F$13)&gt;0)*ISNUMBER(SEARCH(Settings!$F$6:$F$13,$O1212)))=0),1,0))</f>
        <v/>
      </c>
      <c r="AM1212">
        <f>IF($AI1212=1,IFERROR(IF(VALUE($C1212)&lt;100000000,VALUE($C1212),1000000000),IFERROR(IF(VALUE(MID($C1212,2,20))&lt;100000000,VALUE(MID($C1212,2,20)),1000000000),1000000000))+ROW()/100000,"")</f>
        <v/>
      </c>
    </row>
    <row r="1213">
      <c r="E1213" s="14" t="n"/>
      <c r="M1213" s="8">
        <f>IF($C1213="","",L1213*T1213/100)</f>
        <v/>
      </c>
      <c r="S1213" s="8" t="n"/>
      <c r="T1213" s="8" t="n"/>
      <c r="W1213">
        <f>IF($C1213="","",IF($AL1213=1,0,IF($AK1213=1,Settings!$C$6,Settings!$C$7))*100)</f>
        <v/>
      </c>
      <c r="X1213" s="8">
        <f>IF($C1213="","",T1213*W1213/100)</f>
        <v/>
      </c>
      <c r="Y1213" s="8">
        <f>IF($C1213="","",T1213-X1213)</f>
        <v/>
      </c>
      <c r="Z1213" s="8">
        <f>IF($C1213="","",Y1213-M1213)</f>
        <v/>
      </c>
      <c r="AD1213" s="8" t="n"/>
      <c r="AG1213" s="14" t="n"/>
      <c r="AI1213">
        <f>IF($C1213="","",IF(COUNTIF($C$2:$C1213,$C1213)=1,1,0))</f>
        <v/>
      </c>
      <c r="AJ1213">
        <f>IF($AI1213=1,SUMPRODUCT(--($AM$2:$AM$7001&lt;$AM1213))+1,"")</f>
        <v/>
      </c>
      <c r="AK1213">
        <f>IF($C1213="","",IF(OR($P1213=TRUE(),$P1213="TRUE"),1,0))</f>
        <v/>
      </c>
      <c r="AL1213">
        <f>IF($C1213="","",IF(AND($V1213="Yes",SUMPRODUCT((LEN(Settings!$F$6:$F$13)&gt;0)*ISNUMBER(SEARCH(Settings!$F$6:$F$13,$O1213)))=0),1,0))</f>
        <v/>
      </c>
      <c r="AM1213">
        <f>IF($AI1213=1,IFERROR(IF(VALUE($C1213)&lt;100000000,VALUE($C1213),1000000000),IFERROR(IF(VALUE(MID($C1213,2,20))&lt;100000000,VALUE(MID($C1213,2,20)),1000000000),1000000000))+ROW()/100000,"")</f>
        <v/>
      </c>
    </row>
    <row r="1214">
      <c r="E1214" s="14" t="n"/>
      <c r="M1214" s="8">
        <f>IF($C1214="","",L1214*T1214/100)</f>
        <v/>
      </c>
      <c r="S1214" s="8" t="n"/>
      <c r="T1214" s="8" t="n"/>
      <c r="W1214">
        <f>IF($C1214="","",IF($AL1214=1,0,IF($AK1214=1,Settings!$C$6,Settings!$C$7))*100)</f>
        <v/>
      </c>
      <c r="X1214" s="8">
        <f>IF($C1214="","",T1214*W1214/100)</f>
        <v/>
      </c>
      <c r="Y1214" s="8">
        <f>IF($C1214="","",T1214-X1214)</f>
        <v/>
      </c>
      <c r="Z1214" s="8">
        <f>IF($C1214="","",Y1214-M1214)</f>
        <v/>
      </c>
      <c r="AD1214" s="8" t="n"/>
      <c r="AG1214" s="14" t="n"/>
      <c r="AI1214">
        <f>IF($C1214="","",IF(COUNTIF($C$2:$C1214,$C1214)=1,1,0))</f>
        <v/>
      </c>
      <c r="AJ1214">
        <f>IF($AI1214=1,SUMPRODUCT(--($AM$2:$AM$7001&lt;$AM1214))+1,"")</f>
        <v/>
      </c>
      <c r="AK1214">
        <f>IF($C1214="","",IF(OR($P1214=TRUE(),$P1214="TRUE"),1,0))</f>
        <v/>
      </c>
      <c r="AL1214">
        <f>IF($C1214="","",IF(AND($V1214="Yes",SUMPRODUCT((LEN(Settings!$F$6:$F$13)&gt;0)*ISNUMBER(SEARCH(Settings!$F$6:$F$13,$O1214)))=0),1,0))</f>
        <v/>
      </c>
      <c r="AM1214">
        <f>IF($AI1214=1,IFERROR(IF(VALUE($C1214)&lt;100000000,VALUE($C1214),1000000000),IFERROR(IF(VALUE(MID($C1214,2,20))&lt;100000000,VALUE(MID($C1214,2,20)),1000000000),1000000000))+ROW()/100000,"")</f>
        <v/>
      </c>
    </row>
    <row r="1215">
      <c r="E1215" s="14" t="n"/>
      <c r="M1215" s="8">
        <f>IF($C1215="","",L1215*T1215/100)</f>
        <v/>
      </c>
      <c r="S1215" s="8" t="n"/>
      <c r="T1215" s="8" t="n"/>
      <c r="W1215">
        <f>IF($C1215="","",IF($AL1215=1,0,IF($AK1215=1,Settings!$C$6,Settings!$C$7))*100)</f>
        <v/>
      </c>
      <c r="X1215" s="8">
        <f>IF($C1215="","",T1215*W1215/100)</f>
        <v/>
      </c>
      <c r="Y1215" s="8">
        <f>IF($C1215="","",T1215-X1215)</f>
        <v/>
      </c>
      <c r="Z1215" s="8">
        <f>IF($C1215="","",Y1215-M1215)</f>
        <v/>
      </c>
      <c r="AD1215" s="8" t="n"/>
      <c r="AG1215" s="14" t="n"/>
      <c r="AI1215">
        <f>IF($C1215="","",IF(COUNTIF($C$2:$C1215,$C1215)=1,1,0))</f>
        <v/>
      </c>
      <c r="AJ1215">
        <f>IF($AI1215=1,SUMPRODUCT(--($AM$2:$AM$7001&lt;$AM1215))+1,"")</f>
        <v/>
      </c>
      <c r="AK1215">
        <f>IF($C1215="","",IF(OR($P1215=TRUE(),$P1215="TRUE"),1,0))</f>
        <v/>
      </c>
      <c r="AL1215">
        <f>IF($C1215="","",IF(AND($V1215="Yes",SUMPRODUCT((LEN(Settings!$F$6:$F$13)&gt;0)*ISNUMBER(SEARCH(Settings!$F$6:$F$13,$O1215)))=0),1,0))</f>
        <v/>
      </c>
      <c r="AM1215">
        <f>IF($AI1215=1,IFERROR(IF(VALUE($C1215)&lt;100000000,VALUE($C1215),1000000000),IFERROR(IF(VALUE(MID($C1215,2,20))&lt;100000000,VALUE(MID($C1215,2,20)),1000000000),1000000000))+ROW()/100000,"")</f>
        <v/>
      </c>
    </row>
    <row r="1216">
      <c r="E1216" s="14" t="n"/>
      <c r="M1216" s="8">
        <f>IF($C1216="","",L1216*T1216/100)</f>
        <v/>
      </c>
      <c r="S1216" s="8" t="n"/>
      <c r="T1216" s="8" t="n"/>
      <c r="W1216">
        <f>IF($C1216="","",IF($AL1216=1,0,IF($AK1216=1,Settings!$C$6,Settings!$C$7))*100)</f>
        <v/>
      </c>
      <c r="X1216" s="8">
        <f>IF($C1216="","",T1216*W1216/100)</f>
        <v/>
      </c>
      <c r="Y1216" s="8">
        <f>IF($C1216="","",T1216-X1216)</f>
        <v/>
      </c>
      <c r="Z1216" s="8">
        <f>IF($C1216="","",Y1216-M1216)</f>
        <v/>
      </c>
      <c r="AD1216" s="8" t="n"/>
      <c r="AG1216" s="14" t="n"/>
      <c r="AI1216">
        <f>IF($C1216="","",IF(COUNTIF($C$2:$C1216,$C1216)=1,1,0))</f>
        <v/>
      </c>
      <c r="AJ1216">
        <f>IF($AI1216=1,SUMPRODUCT(--($AM$2:$AM$7001&lt;$AM1216))+1,"")</f>
        <v/>
      </c>
      <c r="AK1216">
        <f>IF($C1216="","",IF(OR($P1216=TRUE(),$P1216="TRUE"),1,0))</f>
        <v/>
      </c>
      <c r="AL1216">
        <f>IF($C1216="","",IF(AND($V1216="Yes",SUMPRODUCT((LEN(Settings!$F$6:$F$13)&gt;0)*ISNUMBER(SEARCH(Settings!$F$6:$F$13,$O1216)))=0),1,0))</f>
        <v/>
      </c>
      <c r="AM1216">
        <f>IF($AI1216=1,IFERROR(IF(VALUE($C1216)&lt;100000000,VALUE($C1216),1000000000),IFERROR(IF(VALUE(MID($C1216,2,20))&lt;100000000,VALUE(MID($C1216,2,20)),1000000000),1000000000))+ROW()/100000,"")</f>
        <v/>
      </c>
    </row>
    <row r="1217">
      <c r="E1217" s="14" t="n"/>
      <c r="M1217" s="8">
        <f>IF($C1217="","",L1217*T1217/100)</f>
        <v/>
      </c>
      <c r="S1217" s="8" t="n"/>
      <c r="T1217" s="8" t="n"/>
      <c r="W1217">
        <f>IF($C1217="","",IF($AL1217=1,0,IF($AK1217=1,Settings!$C$6,Settings!$C$7))*100)</f>
        <v/>
      </c>
      <c r="X1217" s="8">
        <f>IF($C1217="","",T1217*W1217/100)</f>
        <v/>
      </c>
      <c r="Y1217" s="8">
        <f>IF($C1217="","",T1217-X1217)</f>
        <v/>
      </c>
      <c r="Z1217" s="8">
        <f>IF($C1217="","",Y1217-M1217)</f>
        <v/>
      </c>
      <c r="AD1217" s="8" t="n"/>
      <c r="AG1217" s="14" t="n"/>
      <c r="AI1217">
        <f>IF($C1217="","",IF(COUNTIF($C$2:$C1217,$C1217)=1,1,0))</f>
        <v/>
      </c>
      <c r="AJ1217">
        <f>IF($AI1217=1,SUMPRODUCT(--($AM$2:$AM$7001&lt;$AM1217))+1,"")</f>
        <v/>
      </c>
      <c r="AK1217">
        <f>IF($C1217="","",IF(OR($P1217=TRUE(),$P1217="TRUE"),1,0))</f>
        <v/>
      </c>
      <c r="AL1217">
        <f>IF($C1217="","",IF(AND($V1217="Yes",SUMPRODUCT((LEN(Settings!$F$6:$F$13)&gt;0)*ISNUMBER(SEARCH(Settings!$F$6:$F$13,$O1217)))=0),1,0))</f>
        <v/>
      </c>
      <c r="AM1217">
        <f>IF($AI1217=1,IFERROR(IF(VALUE($C1217)&lt;100000000,VALUE($C1217),1000000000),IFERROR(IF(VALUE(MID($C1217,2,20))&lt;100000000,VALUE(MID($C1217,2,20)),1000000000),1000000000))+ROW()/100000,"")</f>
        <v/>
      </c>
    </row>
    <row r="1218">
      <c r="E1218" s="14" t="n"/>
      <c r="M1218" s="8">
        <f>IF($C1218="","",L1218*T1218/100)</f>
        <v/>
      </c>
      <c r="S1218" s="8" t="n"/>
      <c r="T1218" s="8" t="n"/>
      <c r="W1218">
        <f>IF($C1218="","",IF($AL1218=1,0,IF($AK1218=1,Settings!$C$6,Settings!$C$7))*100)</f>
        <v/>
      </c>
      <c r="X1218" s="8">
        <f>IF($C1218="","",T1218*W1218/100)</f>
        <v/>
      </c>
      <c r="Y1218" s="8">
        <f>IF($C1218="","",T1218-X1218)</f>
        <v/>
      </c>
      <c r="Z1218" s="8">
        <f>IF($C1218="","",Y1218-M1218)</f>
        <v/>
      </c>
      <c r="AD1218" s="8" t="n"/>
      <c r="AG1218" s="14" t="n"/>
      <c r="AI1218">
        <f>IF($C1218="","",IF(COUNTIF($C$2:$C1218,$C1218)=1,1,0))</f>
        <v/>
      </c>
      <c r="AJ1218">
        <f>IF($AI1218=1,SUMPRODUCT(--($AM$2:$AM$7001&lt;$AM1218))+1,"")</f>
        <v/>
      </c>
      <c r="AK1218">
        <f>IF($C1218="","",IF(OR($P1218=TRUE(),$P1218="TRUE"),1,0))</f>
        <v/>
      </c>
      <c r="AL1218">
        <f>IF($C1218="","",IF(AND($V1218="Yes",SUMPRODUCT((LEN(Settings!$F$6:$F$13)&gt;0)*ISNUMBER(SEARCH(Settings!$F$6:$F$13,$O1218)))=0),1,0))</f>
        <v/>
      </c>
      <c r="AM1218">
        <f>IF($AI1218=1,IFERROR(IF(VALUE($C1218)&lt;100000000,VALUE($C1218),1000000000),IFERROR(IF(VALUE(MID($C1218,2,20))&lt;100000000,VALUE(MID($C1218,2,20)),1000000000),1000000000))+ROW()/100000,"")</f>
        <v/>
      </c>
    </row>
    <row r="1219">
      <c r="E1219" s="14" t="n"/>
      <c r="M1219" s="8">
        <f>IF($C1219="","",L1219*T1219/100)</f>
        <v/>
      </c>
      <c r="S1219" s="8" t="n"/>
      <c r="T1219" s="8" t="n"/>
      <c r="W1219">
        <f>IF($C1219="","",IF($AL1219=1,0,IF($AK1219=1,Settings!$C$6,Settings!$C$7))*100)</f>
        <v/>
      </c>
      <c r="X1219" s="8">
        <f>IF($C1219="","",T1219*W1219/100)</f>
        <v/>
      </c>
      <c r="Y1219" s="8">
        <f>IF($C1219="","",T1219-X1219)</f>
        <v/>
      </c>
      <c r="Z1219" s="8">
        <f>IF($C1219="","",Y1219-M1219)</f>
        <v/>
      </c>
      <c r="AD1219" s="8" t="n"/>
      <c r="AG1219" s="14" t="n"/>
      <c r="AI1219">
        <f>IF($C1219="","",IF(COUNTIF($C$2:$C1219,$C1219)=1,1,0))</f>
        <v/>
      </c>
      <c r="AJ1219">
        <f>IF($AI1219=1,SUMPRODUCT(--($AM$2:$AM$7001&lt;$AM1219))+1,"")</f>
        <v/>
      </c>
      <c r="AK1219">
        <f>IF($C1219="","",IF(OR($P1219=TRUE(),$P1219="TRUE"),1,0))</f>
        <v/>
      </c>
      <c r="AL1219">
        <f>IF($C1219="","",IF(AND($V1219="Yes",SUMPRODUCT((LEN(Settings!$F$6:$F$13)&gt;0)*ISNUMBER(SEARCH(Settings!$F$6:$F$13,$O1219)))=0),1,0))</f>
        <v/>
      </c>
      <c r="AM1219">
        <f>IF($AI1219=1,IFERROR(IF(VALUE($C1219)&lt;100000000,VALUE($C1219),1000000000),IFERROR(IF(VALUE(MID($C1219,2,20))&lt;100000000,VALUE(MID($C1219,2,20)),1000000000),1000000000))+ROW()/100000,"")</f>
        <v/>
      </c>
    </row>
    <row r="1220">
      <c r="E1220" s="14" t="n"/>
      <c r="M1220" s="8">
        <f>IF($C1220="","",L1220*T1220/100)</f>
        <v/>
      </c>
      <c r="S1220" s="8" t="n"/>
      <c r="T1220" s="8" t="n"/>
      <c r="W1220">
        <f>IF($C1220="","",IF($AL1220=1,0,IF($AK1220=1,Settings!$C$6,Settings!$C$7))*100)</f>
        <v/>
      </c>
      <c r="X1220" s="8">
        <f>IF($C1220="","",T1220*W1220/100)</f>
        <v/>
      </c>
      <c r="Y1220" s="8">
        <f>IF($C1220="","",T1220-X1220)</f>
        <v/>
      </c>
      <c r="Z1220" s="8">
        <f>IF($C1220="","",Y1220-M1220)</f>
        <v/>
      </c>
      <c r="AD1220" s="8" t="n"/>
      <c r="AG1220" s="14" t="n"/>
      <c r="AI1220">
        <f>IF($C1220="","",IF(COUNTIF($C$2:$C1220,$C1220)=1,1,0))</f>
        <v/>
      </c>
      <c r="AJ1220">
        <f>IF($AI1220=1,SUMPRODUCT(--($AM$2:$AM$7001&lt;$AM1220))+1,"")</f>
        <v/>
      </c>
      <c r="AK1220">
        <f>IF($C1220="","",IF(OR($P1220=TRUE(),$P1220="TRUE"),1,0))</f>
        <v/>
      </c>
      <c r="AL1220">
        <f>IF($C1220="","",IF(AND($V1220="Yes",SUMPRODUCT((LEN(Settings!$F$6:$F$13)&gt;0)*ISNUMBER(SEARCH(Settings!$F$6:$F$13,$O1220)))=0),1,0))</f>
        <v/>
      </c>
      <c r="AM1220">
        <f>IF($AI1220=1,IFERROR(IF(VALUE($C1220)&lt;100000000,VALUE($C1220),1000000000),IFERROR(IF(VALUE(MID($C1220,2,20))&lt;100000000,VALUE(MID($C1220,2,20)),1000000000),1000000000))+ROW()/100000,"")</f>
        <v/>
      </c>
    </row>
    <row r="1221">
      <c r="E1221" s="14" t="n"/>
      <c r="M1221" s="8">
        <f>IF($C1221="","",L1221*T1221/100)</f>
        <v/>
      </c>
      <c r="S1221" s="8" t="n"/>
      <c r="T1221" s="8" t="n"/>
      <c r="W1221">
        <f>IF($C1221="","",IF($AL1221=1,0,IF($AK1221=1,Settings!$C$6,Settings!$C$7))*100)</f>
        <v/>
      </c>
      <c r="X1221" s="8">
        <f>IF($C1221="","",T1221*W1221/100)</f>
        <v/>
      </c>
      <c r="Y1221" s="8">
        <f>IF($C1221="","",T1221-X1221)</f>
        <v/>
      </c>
      <c r="Z1221" s="8">
        <f>IF($C1221="","",Y1221-M1221)</f>
        <v/>
      </c>
      <c r="AD1221" s="8" t="n"/>
      <c r="AG1221" s="14" t="n"/>
      <c r="AI1221">
        <f>IF($C1221="","",IF(COUNTIF($C$2:$C1221,$C1221)=1,1,0))</f>
        <v/>
      </c>
      <c r="AJ1221">
        <f>IF($AI1221=1,SUMPRODUCT(--($AM$2:$AM$7001&lt;$AM1221))+1,"")</f>
        <v/>
      </c>
      <c r="AK1221">
        <f>IF($C1221="","",IF(OR($P1221=TRUE(),$P1221="TRUE"),1,0))</f>
        <v/>
      </c>
      <c r="AL1221">
        <f>IF($C1221="","",IF(AND($V1221="Yes",SUMPRODUCT((LEN(Settings!$F$6:$F$13)&gt;0)*ISNUMBER(SEARCH(Settings!$F$6:$F$13,$O1221)))=0),1,0))</f>
        <v/>
      </c>
      <c r="AM1221">
        <f>IF($AI1221=1,IFERROR(IF(VALUE($C1221)&lt;100000000,VALUE($C1221),1000000000),IFERROR(IF(VALUE(MID($C1221,2,20))&lt;100000000,VALUE(MID($C1221,2,20)),1000000000),1000000000))+ROW()/100000,"")</f>
        <v/>
      </c>
    </row>
    <row r="1222">
      <c r="E1222" s="14" t="n"/>
      <c r="M1222" s="8">
        <f>IF($C1222="","",L1222*T1222/100)</f>
        <v/>
      </c>
      <c r="S1222" s="8" t="n"/>
      <c r="T1222" s="8" t="n"/>
      <c r="W1222">
        <f>IF($C1222="","",IF($AL1222=1,0,IF($AK1222=1,Settings!$C$6,Settings!$C$7))*100)</f>
        <v/>
      </c>
      <c r="X1222" s="8">
        <f>IF($C1222="","",T1222*W1222/100)</f>
        <v/>
      </c>
      <c r="Y1222" s="8">
        <f>IF($C1222="","",T1222-X1222)</f>
        <v/>
      </c>
      <c r="Z1222" s="8">
        <f>IF($C1222="","",Y1222-M1222)</f>
        <v/>
      </c>
      <c r="AD1222" s="8" t="n"/>
      <c r="AG1222" s="14" t="n"/>
      <c r="AI1222">
        <f>IF($C1222="","",IF(COUNTIF($C$2:$C1222,$C1222)=1,1,0))</f>
        <v/>
      </c>
      <c r="AJ1222">
        <f>IF($AI1222=1,SUMPRODUCT(--($AM$2:$AM$7001&lt;$AM1222))+1,"")</f>
        <v/>
      </c>
      <c r="AK1222">
        <f>IF($C1222="","",IF(OR($P1222=TRUE(),$P1222="TRUE"),1,0))</f>
        <v/>
      </c>
      <c r="AL1222">
        <f>IF($C1222="","",IF(AND($V1222="Yes",SUMPRODUCT((LEN(Settings!$F$6:$F$13)&gt;0)*ISNUMBER(SEARCH(Settings!$F$6:$F$13,$O1222)))=0),1,0))</f>
        <v/>
      </c>
      <c r="AM1222">
        <f>IF($AI1222=1,IFERROR(IF(VALUE($C1222)&lt;100000000,VALUE($C1222),1000000000),IFERROR(IF(VALUE(MID($C1222,2,20))&lt;100000000,VALUE(MID($C1222,2,20)),1000000000),1000000000))+ROW()/100000,"")</f>
        <v/>
      </c>
    </row>
    <row r="1223">
      <c r="E1223" s="14" t="n"/>
      <c r="M1223" s="8">
        <f>IF($C1223="","",L1223*T1223/100)</f>
        <v/>
      </c>
      <c r="S1223" s="8" t="n"/>
      <c r="T1223" s="8" t="n"/>
      <c r="W1223">
        <f>IF($C1223="","",IF($AL1223=1,0,IF($AK1223=1,Settings!$C$6,Settings!$C$7))*100)</f>
        <v/>
      </c>
      <c r="X1223" s="8">
        <f>IF($C1223="","",T1223*W1223/100)</f>
        <v/>
      </c>
      <c r="Y1223" s="8">
        <f>IF($C1223="","",T1223-X1223)</f>
        <v/>
      </c>
      <c r="Z1223" s="8">
        <f>IF($C1223="","",Y1223-M1223)</f>
        <v/>
      </c>
      <c r="AD1223" s="8" t="n"/>
      <c r="AG1223" s="14" t="n"/>
      <c r="AI1223">
        <f>IF($C1223="","",IF(COUNTIF($C$2:$C1223,$C1223)=1,1,0))</f>
        <v/>
      </c>
      <c r="AJ1223">
        <f>IF($AI1223=1,SUMPRODUCT(--($AM$2:$AM$7001&lt;$AM1223))+1,"")</f>
        <v/>
      </c>
      <c r="AK1223">
        <f>IF($C1223="","",IF(OR($P1223=TRUE(),$P1223="TRUE"),1,0))</f>
        <v/>
      </c>
      <c r="AL1223">
        <f>IF($C1223="","",IF(AND($V1223="Yes",SUMPRODUCT((LEN(Settings!$F$6:$F$13)&gt;0)*ISNUMBER(SEARCH(Settings!$F$6:$F$13,$O1223)))=0),1,0))</f>
        <v/>
      </c>
      <c r="AM1223">
        <f>IF($AI1223=1,IFERROR(IF(VALUE($C1223)&lt;100000000,VALUE($C1223),1000000000),IFERROR(IF(VALUE(MID($C1223,2,20))&lt;100000000,VALUE(MID($C1223,2,20)),1000000000),1000000000))+ROW()/100000,"")</f>
        <v/>
      </c>
    </row>
    <row r="1224">
      <c r="E1224" s="14" t="n"/>
      <c r="M1224" s="8">
        <f>IF($C1224="","",L1224*T1224/100)</f>
        <v/>
      </c>
      <c r="S1224" s="8" t="n"/>
      <c r="T1224" s="8" t="n"/>
      <c r="W1224">
        <f>IF($C1224="","",IF($AL1224=1,0,IF($AK1224=1,Settings!$C$6,Settings!$C$7))*100)</f>
        <v/>
      </c>
      <c r="X1224" s="8">
        <f>IF($C1224="","",T1224*W1224/100)</f>
        <v/>
      </c>
      <c r="Y1224" s="8">
        <f>IF($C1224="","",T1224-X1224)</f>
        <v/>
      </c>
      <c r="Z1224" s="8">
        <f>IF($C1224="","",Y1224-M1224)</f>
        <v/>
      </c>
      <c r="AD1224" s="8" t="n"/>
      <c r="AG1224" s="14" t="n"/>
      <c r="AI1224">
        <f>IF($C1224="","",IF(COUNTIF($C$2:$C1224,$C1224)=1,1,0))</f>
        <v/>
      </c>
      <c r="AJ1224">
        <f>IF($AI1224=1,SUMPRODUCT(--($AM$2:$AM$7001&lt;$AM1224))+1,"")</f>
        <v/>
      </c>
      <c r="AK1224">
        <f>IF($C1224="","",IF(OR($P1224=TRUE(),$P1224="TRUE"),1,0))</f>
        <v/>
      </c>
      <c r="AL1224">
        <f>IF($C1224="","",IF(AND($V1224="Yes",SUMPRODUCT((LEN(Settings!$F$6:$F$13)&gt;0)*ISNUMBER(SEARCH(Settings!$F$6:$F$13,$O1224)))=0),1,0))</f>
        <v/>
      </c>
      <c r="AM1224">
        <f>IF($AI1224=1,IFERROR(IF(VALUE($C1224)&lt;100000000,VALUE($C1224),1000000000),IFERROR(IF(VALUE(MID($C1224,2,20))&lt;100000000,VALUE(MID($C1224,2,20)),1000000000),1000000000))+ROW()/100000,"")</f>
        <v/>
      </c>
    </row>
    <row r="1225">
      <c r="E1225" s="14" t="n"/>
      <c r="M1225" s="8">
        <f>IF($C1225="","",L1225*T1225/100)</f>
        <v/>
      </c>
      <c r="S1225" s="8" t="n"/>
      <c r="T1225" s="8" t="n"/>
      <c r="W1225">
        <f>IF($C1225="","",IF($AL1225=1,0,IF($AK1225=1,Settings!$C$6,Settings!$C$7))*100)</f>
        <v/>
      </c>
      <c r="X1225" s="8">
        <f>IF($C1225="","",T1225*W1225/100)</f>
        <v/>
      </c>
      <c r="Y1225" s="8">
        <f>IF($C1225="","",T1225-X1225)</f>
        <v/>
      </c>
      <c r="Z1225" s="8">
        <f>IF($C1225="","",Y1225-M1225)</f>
        <v/>
      </c>
      <c r="AD1225" s="8" t="n"/>
      <c r="AG1225" s="14" t="n"/>
      <c r="AI1225">
        <f>IF($C1225="","",IF(COUNTIF($C$2:$C1225,$C1225)=1,1,0))</f>
        <v/>
      </c>
      <c r="AJ1225">
        <f>IF($AI1225=1,SUMPRODUCT(--($AM$2:$AM$7001&lt;$AM1225))+1,"")</f>
        <v/>
      </c>
      <c r="AK1225">
        <f>IF($C1225="","",IF(OR($P1225=TRUE(),$P1225="TRUE"),1,0))</f>
        <v/>
      </c>
      <c r="AL1225">
        <f>IF($C1225="","",IF(AND($V1225="Yes",SUMPRODUCT((LEN(Settings!$F$6:$F$13)&gt;0)*ISNUMBER(SEARCH(Settings!$F$6:$F$13,$O1225)))=0),1,0))</f>
        <v/>
      </c>
      <c r="AM1225">
        <f>IF($AI1225=1,IFERROR(IF(VALUE($C1225)&lt;100000000,VALUE($C1225),1000000000),IFERROR(IF(VALUE(MID($C1225,2,20))&lt;100000000,VALUE(MID($C1225,2,20)),1000000000),1000000000))+ROW()/100000,"")</f>
        <v/>
      </c>
    </row>
    <row r="1226">
      <c r="E1226" s="14" t="n"/>
      <c r="M1226" s="8">
        <f>IF($C1226="","",L1226*T1226/100)</f>
        <v/>
      </c>
      <c r="S1226" s="8" t="n"/>
      <c r="T1226" s="8" t="n"/>
      <c r="W1226">
        <f>IF($C1226="","",IF($AL1226=1,0,IF($AK1226=1,Settings!$C$6,Settings!$C$7))*100)</f>
        <v/>
      </c>
      <c r="X1226" s="8">
        <f>IF($C1226="","",T1226*W1226/100)</f>
        <v/>
      </c>
      <c r="Y1226" s="8">
        <f>IF($C1226="","",T1226-X1226)</f>
        <v/>
      </c>
      <c r="Z1226" s="8">
        <f>IF($C1226="","",Y1226-M1226)</f>
        <v/>
      </c>
      <c r="AD1226" s="8" t="n"/>
      <c r="AG1226" s="14" t="n"/>
      <c r="AI1226">
        <f>IF($C1226="","",IF(COUNTIF($C$2:$C1226,$C1226)=1,1,0))</f>
        <v/>
      </c>
      <c r="AJ1226">
        <f>IF($AI1226=1,SUMPRODUCT(--($AM$2:$AM$7001&lt;$AM1226))+1,"")</f>
        <v/>
      </c>
      <c r="AK1226">
        <f>IF($C1226="","",IF(OR($P1226=TRUE(),$P1226="TRUE"),1,0))</f>
        <v/>
      </c>
      <c r="AL1226">
        <f>IF($C1226="","",IF(AND($V1226="Yes",SUMPRODUCT((LEN(Settings!$F$6:$F$13)&gt;0)*ISNUMBER(SEARCH(Settings!$F$6:$F$13,$O1226)))=0),1,0))</f>
        <v/>
      </c>
      <c r="AM1226">
        <f>IF($AI1226=1,IFERROR(IF(VALUE($C1226)&lt;100000000,VALUE($C1226),1000000000),IFERROR(IF(VALUE(MID($C1226,2,20))&lt;100000000,VALUE(MID($C1226,2,20)),1000000000),1000000000))+ROW()/100000,"")</f>
        <v/>
      </c>
    </row>
    <row r="1227">
      <c r="E1227" s="14" t="n"/>
      <c r="M1227" s="8">
        <f>IF($C1227="","",L1227*T1227/100)</f>
        <v/>
      </c>
      <c r="S1227" s="8" t="n"/>
      <c r="T1227" s="8" t="n"/>
      <c r="W1227">
        <f>IF($C1227="","",IF($AL1227=1,0,IF($AK1227=1,Settings!$C$6,Settings!$C$7))*100)</f>
        <v/>
      </c>
      <c r="X1227" s="8">
        <f>IF($C1227="","",T1227*W1227/100)</f>
        <v/>
      </c>
      <c r="Y1227" s="8">
        <f>IF($C1227="","",T1227-X1227)</f>
        <v/>
      </c>
      <c r="Z1227" s="8">
        <f>IF($C1227="","",Y1227-M1227)</f>
        <v/>
      </c>
      <c r="AD1227" s="8" t="n"/>
      <c r="AG1227" s="14" t="n"/>
      <c r="AI1227">
        <f>IF($C1227="","",IF(COUNTIF($C$2:$C1227,$C1227)=1,1,0))</f>
        <v/>
      </c>
      <c r="AJ1227">
        <f>IF($AI1227=1,SUMPRODUCT(--($AM$2:$AM$7001&lt;$AM1227))+1,"")</f>
        <v/>
      </c>
      <c r="AK1227">
        <f>IF($C1227="","",IF(OR($P1227=TRUE(),$P1227="TRUE"),1,0))</f>
        <v/>
      </c>
      <c r="AL1227">
        <f>IF($C1227="","",IF(AND($V1227="Yes",SUMPRODUCT((LEN(Settings!$F$6:$F$13)&gt;0)*ISNUMBER(SEARCH(Settings!$F$6:$F$13,$O1227)))=0),1,0))</f>
        <v/>
      </c>
      <c r="AM1227">
        <f>IF($AI1227=1,IFERROR(IF(VALUE($C1227)&lt;100000000,VALUE($C1227),1000000000),IFERROR(IF(VALUE(MID($C1227,2,20))&lt;100000000,VALUE(MID($C1227,2,20)),1000000000),1000000000))+ROW()/100000,"")</f>
        <v/>
      </c>
    </row>
    <row r="1228">
      <c r="E1228" s="14" t="n"/>
      <c r="M1228" s="8">
        <f>IF($C1228="","",L1228*T1228/100)</f>
        <v/>
      </c>
      <c r="S1228" s="8" t="n"/>
      <c r="T1228" s="8" t="n"/>
      <c r="W1228">
        <f>IF($C1228="","",IF($AL1228=1,0,IF($AK1228=1,Settings!$C$6,Settings!$C$7))*100)</f>
        <v/>
      </c>
      <c r="X1228" s="8">
        <f>IF($C1228="","",T1228*W1228/100)</f>
        <v/>
      </c>
      <c r="Y1228" s="8">
        <f>IF($C1228="","",T1228-X1228)</f>
        <v/>
      </c>
      <c r="Z1228" s="8">
        <f>IF($C1228="","",Y1228-M1228)</f>
        <v/>
      </c>
      <c r="AD1228" s="8" t="n"/>
      <c r="AG1228" s="14" t="n"/>
      <c r="AI1228">
        <f>IF($C1228="","",IF(COUNTIF($C$2:$C1228,$C1228)=1,1,0))</f>
        <v/>
      </c>
      <c r="AJ1228">
        <f>IF($AI1228=1,SUMPRODUCT(--($AM$2:$AM$7001&lt;$AM1228))+1,"")</f>
        <v/>
      </c>
      <c r="AK1228">
        <f>IF($C1228="","",IF(OR($P1228=TRUE(),$P1228="TRUE"),1,0))</f>
        <v/>
      </c>
      <c r="AL1228">
        <f>IF($C1228="","",IF(AND($V1228="Yes",SUMPRODUCT((LEN(Settings!$F$6:$F$13)&gt;0)*ISNUMBER(SEARCH(Settings!$F$6:$F$13,$O1228)))=0),1,0))</f>
        <v/>
      </c>
      <c r="AM1228">
        <f>IF($AI1228=1,IFERROR(IF(VALUE($C1228)&lt;100000000,VALUE($C1228),1000000000),IFERROR(IF(VALUE(MID($C1228,2,20))&lt;100000000,VALUE(MID($C1228,2,20)),1000000000),1000000000))+ROW()/100000,"")</f>
        <v/>
      </c>
    </row>
    <row r="1229">
      <c r="E1229" s="14" t="n"/>
      <c r="M1229" s="8">
        <f>IF($C1229="","",L1229*T1229/100)</f>
        <v/>
      </c>
      <c r="S1229" s="8" t="n"/>
      <c r="T1229" s="8" t="n"/>
      <c r="W1229">
        <f>IF($C1229="","",IF($AL1229=1,0,IF($AK1229=1,Settings!$C$6,Settings!$C$7))*100)</f>
        <v/>
      </c>
      <c r="X1229" s="8">
        <f>IF($C1229="","",T1229*W1229/100)</f>
        <v/>
      </c>
      <c r="Y1229" s="8">
        <f>IF($C1229="","",T1229-X1229)</f>
        <v/>
      </c>
      <c r="Z1229" s="8">
        <f>IF($C1229="","",Y1229-M1229)</f>
        <v/>
      </c>
      <c r="AD1229" s="8" t="n"/>
      <c r="AG1229" s="14" t="n"/>
      <c r="AI1229">
        <f>IF($C1229="","",IF(COUNTIF($C$2:$C1229,$C1229)=1,1,0))</f>
        <v/>
      </c>
      <c r="AJ1229">
        <f>IF($AI1229=1,SUMPRODUCT(--($AM$2:$AM$7001&lt;$AM1229))+1,"")</f>
        <v/>
      </c>
      <c r="AK1229">
        <f>IF($C1229="","",IF(OR($P1229=TRUE(),$P1229="TRUE"),1,0))</f>
        <v/>
      </c>
      <c r="AL1229">
        <f>IF($C1229="","",IF(AND($V1229="Yes",SUMPRODUCT((LEN(Settings!$F$6:$F$13)&gt;0)*ISNUMBER(SEARCH(Settings!$F$6:$F$13,$O1229)))=0),1,0))</f>
        <v/>
      </c>
      <c r="AM1229">
        <f>IF($AI1229=1,IFERROR(IF(VALUE($C1229)&lt;100000000,VALUE($C1229),1000000000),IFERROR(IF(VALUE(MID($C1229,2,20))&lt;100000000,VALUE(MID($C1229,2,20)),1000000000),1000000000))+ROW()/100000,"")</f>
        <v/>
      </c>
    </row>
    <row r="1230">
      <c r="E1230" s="14" t="n"/>
      <c r="M1230" s="8">
        <f>IF($C1230="","",L1230*T1230/100)</f>
        <v/>
      </c>
      <c r="S1230" s="8" t="n"/>
      <c r="T1230" s="8" t="n"/>
      <c r="W1230">
        <f>IF($C1230="","",IF($AL1230=1,0,IF($AK1230=1,Settings!$C$6,Settings!$C$7))*100)</f>
        <v/>
      </c>
      <c r="X1230" s="8">
        <f>IF($C1230="","",T1230*W1230/100)</f>
        <v/>
      </c>
      <c r="Y1230" s="8">
        <f>IF($C1230="","",T1230-X1230)</f>
        <v/>
      </c>
      <c r="Z1230" s="8">
        <f>IF($C1230="","",Y1230-M1230)</f>
        <v/>
      </c>
      <c r="AD1230" s="8" t="n"/>
      <c r="AG1230" s="14" t="n"/>
      <c r="AI1230">
        <f>IF($C1230="","",IF(COUNTIF($C$2:$C1230,$C1230)=1,1,0))</f>
        <v/>
      </c>
      <c r="AJ1230">
        <f>IF($AI1230=1,SUMPRODUCT(--($AM$2:$AM$7001&lt;$AM1230))+1,"")</f>
        <v/>
      </c>
      <c r="AK1230">
        <f>IF($C1230="","",IF(OR($P1230=TRUE(),$P1230="TRUE"),1,0))</f>
        <v/>
      </c>
      <c r="AL1230">
        <f>IF($C1230="","",IF(AND($V1230="Yes",SUMPRODUCT((LEN(Settings!$F$6:$F$13)&gt;0)*ISNUMBER(SEARCH(Settings!$F$6:$F$13,$O1230)))=0),1,0))</f>
        <v/>
      </c>
      <c r="AM1230">
        <f>IF($AI1230=1,IFERROR(IF(VALUE($C1230)&lt;100000000,VALUE($C1230),1000000000),IFERROR(IF(VALUE(MID($C1230,2,20))&lt;100000000,VALUE(MID($C1230,2,20)),1000000000),1000000000))+ROW()/100000,"")</f>
        <v/>
      </c>
    </row>
    <row r="1231">
      <c r="E1231" s="14" t="n"/>
      <c r="M1231" s="8">
        <f>IF($C1231="","",L1231*T1231/100)</f>
        <v/>
      </c>
      <c r="S1231" s="8" t="n"/>
      <c r="T1231" s="8" t="n"/>
      <c r="W1231">
        <f>IF($C1231="","",IF($AL1231=1,0,IF($AK1231=1,Settings!$C$6,Settings!$C$7))*100)</f>
        <v/>
      </c>
      <c r="X1231" s="8">
        <f>IF($C1231="","",T1231*W1231/100)</f>
        <v/>
      </c>
      <c r="Y1231" s="8">
        <f>IF($C1231="","",T1231-X1231)</f>
        <v/>
      </c>
      <c r="Z1231" s="8">
        <f>IF($C1231="","",Y1231-M1231)</f>
        <v/>
      </c>
      <c r="AD1231" s="8" t="n"/>
      <c r="AG1231" s="14" t="n"/>
      <c r="AI1231">
        <f>IF($C1231="","",IF(COUNTIF($C$2:$C1231,$C1231)=1,1,0))</f>
        <v/>
      </c>
      <c r="AJ1231">
        <f>IF($AI1231=1,SUMPRODUCT(--($AM$2:$AM$7001&lt;$AM1231))+1,"")</f>
        <v/>
      </c>
      <c r="AK1231">
        <f>IF($C1231="","",IF(OR($P1231=TRUE(),$P1231="TRUE"),1,0))</f>
        <v/>
      </c>
      <c r="AL1231">
        <f>IF($C1231="","",IF(AND($V1231="Yes",SUMPRODUCT((LEN(Settings!$F$6:$F$13)&gt;0)*ISNUMBER(SEARCH(Settings!$F$6:$F$13,$O1231)))=0),1,0))</f>
        <v/>
      </c>
      <c r="AM1231">
        <f>IF($AI1231=1,IFERROR(IF(VALUE($C1231)&lt;100000000,VALUE($C1231),1000000000),IFERROR(IF(VALUE(MID($C1231,2,20))&lt;100000000,VALUE(MID($C1231,2,20)),1000000000),1000000000))+ROW()/100000,"")</f>
        <v/>
      </c>
    </row>
    <row r="1232">
      <c r="E1232" s="14" t="n"/>
      <c r="M1232" s="8">
        <f>IF($C1232="","",L1232*T1232/100)</f>
        <v/>
      </c>
      <c r="S1232" s="8" t="n"/>
      <c r="T1232" s="8" t="n"/>
      <c r="W1232">
        <f>IF($C1232="","",IF($AL1232=1,0,IF($AK1232=1,Settings!$C$6,Settings!$C$7))*100)</f>
        <v/>
      </c>
      <c r="X1232" s="8">
        <f>IF($C1232="","",T1232*W1232/100)</f>
        <v/>
      </c>
      <c r="Y1232" s="8">
        <f>IF($C1232="","",T1232-X1232)</f>
        <v/>
      </c>
      <c r="Z1232" s="8">
        <f>IF($C1232="","",Y1232-M1232)</f>
        <v/>
      </c>
      <c r="AD1232" s="8" t="n"/>
      <c r="AG1232" s="14" t="n"/>
      <c r="AI1232">
        <f>IF($C1232="","",IF(COUNTIF($C$2:$C1232,$C1232)=1,1,0))</f>
        <v/>
      </c>
      <c r="AJ1232">
        <f>IF($AI1232=1,SUMPRODUCT(--($AM$2:$AM$7001&lt;$AM1232))+1,"")</f>
        <v/>
      </c>
      <c r="AK1232">
        <f>IF($C1232="","",IF(OR($P1232=TRUE(),$P1232="TRUE"),1,0))</f>
        <v/>
      </c>
      <c r="AL1232">
        <f>IF($C1232="","",IF(AND($V1232="Yes",SUMPRODUCT((LEN(Settings!$F$6:$F$13)&gt;0)*ISNUMBER(SEARCH(Settings!$F$6:$F$13,$O1232)))=0),1,0))</f>
        <v/>
      </c>
      <c r="AM1232">
        <f>IF($AI1232=1,IFERROR(IF(VALUE($C1232)&lt;100000000,VALUE($C1232),1000000000),IFERROR(IF(VALUE(MID($C1232,2,20))&lt;100000000,VALUE(MID($C1232,2,20)),1000000000),1000000000))+ROW()/100000,"")</f>
        <v/>
      </c>
    </row>
    <row r="1233">
      <c r="E1233" s="14" t="n"/>
      <c r="M1233" s="8">
        <f>IF($C1233="","",L1233*T1233/100)</f>
        <v/>
      </c>
      <c r="S1233" s="8" t="n"/>
      <c r="T1233" s="8" t="n"/>
      <c r="W1233">
        <f>IF($C1233="","",IF($AL1233=1,0,IF($AK1233=1,Settings!$C$6,Settings!$C$7))*100)</f>
        <v/>
      </c>
      <c r="X1233" s="8">
        <f>IF($C1233="","",T1233*W1233/100)</f>
        <v/>
      </c>
      <c r="Y1233" s="8">
        <f>IF($C1233="","",T1233-X1233)</f>
        <v/>
      </c>
      <c r="Z1233" s="8">
        <f>IF($C1233="","",Y1233-M1233)</f>
        <v/>
      </c>
      <c r="AD1233" s="8" t="n"/>
      <c r="AG1233" s="14" t="n"/>
      <c r="AI1233">
        <f>IF($C1233="","",IF(COUNTIF($C$2:$C1233,$C1233)=1,1,0))</f>
        <v/>
      </c>
      <c r="AJ1233">
        <f>IF($AI1233=1,SUMPRODUCT(--($AM$2:$AM$7001&lt;$AM1233))+1,"")</f>
        <v/>
      </c>
      <c r="AK1233">
        <f>IF($C1233="","",IF(OR($P1233=TRUE(),$P1233="TRUE"),1,0))</f>
        <v/>
      </c>
      <c r="AL1233">
        <f>IF($C1233="","",IF(AND($V1233="Yes",SUMPRODUCT((LEN(Settings!$F$6:$F$13)&gt;0)*ISNUMBER(SEARCH(Settings!$F$6:$F$13,$O1233)))=0),1,0))</f>
        <v/>
      </c>
      <c r="AM1233">
        <f>IF($AI1233=1,IFERROR(IF(VALUE($C1233)&lt;100000000,VALUE($C1233),1000000000),IFERROR(IF(VALUE(MID($C1233,2,20))&lt;100000000,VALUE(MID($C1233,2,20)),1000000000),1000000000))+ROW()/100000,"")</f>
        <v/>
      </c>
    </row>
    <row r="1234">
      <c r="E1234" s="14" t="n"/>
      <c r="M1234" s="8">
        <f>IF($C1234="","",L1234*T1234/100)</f>
        <v/>
      </c>
      <c r="S1234" s="8" t="n"/>
      <c r="T1234" s="8" t="n"/>
      <c r="W1234">
        <f>IF($C1234="","",IF($AL1234=1,0,IF($AK1234=1,Settings!$C$6,Settings!$C$7))*100)</f>
        <v/>
      </c>
      <c r="X1234" s="8">
        <f>IF($C1234="","",T1234*W1234/100)</f>
        <v/>
      </c>
      <c r="Y1234" s="8">
        <f>IF($C1234="","",T1234-X1234)</f>
        <v/>
      </c>
      <c r="Z1234" s="8">
        <f>IF($C1234="","",Y1234-M1234)</f>
        <v/>
      </c>
      <c r="AD1234" s="8" t="n"/>
      <c r="AG1234" s="14" t="n"/>
      <c r="AI1234">
        <f>IF($C1234="","",IF(COUNTIF($C$2:$C1234,$C1234)=1,1,0))</f>
        <v/>
      </c>
      <c r="AJ1234">
        <f>IF($AI1234=1,SUMPRODUCT(--($AM$2:$AM$7001&lt;$AM1234))+1,"")</f>
        <v/>
      </c>
      <c r="AK1234">
        <f>IF($C1234="","",IF(OR($P1234=TRUE(),$P1234="TRUE"),1,0))</f>
        <v/>
      </c>
      <c r="AL1234">
        <f>IF($C1234="","",IF(AND($V1234="Yes",SUMPRODUCT((LEN(Settings!$F$6:$F$13)&gt;0)*ISNUMBER(SEARCH(Settings!$F$6:$F$13,$O1234)))=0),1,0))</f>
        <v/>
      </c>
      <c r="AM1234">
        <f>IF($AI1234=1,IFERROR(IF(VALUE($C1234)&lt;100000000,VALUE($C1234),1000000000),IFERROR(IF(VALUE(MID($C1234,2,20))&lt;100000000,VALUE(MID($C1234,2,20)),1000000000),1000000000))+ROW()/100000,"")</f>
        <v/>
      </c>
    </row>
    <row r="1235">
      <c r="E1235" s="14" t="n"/>
      <c r="M1235" s="8">
        <f>IF($C1235="","",L1235*T1235/100)</f>
        <v/>
      </c>
      <c r="S1235" s="8" t="n"/>
      <c r="T1235" s="8" t="n"/>
      <c r="W1235">
        <f>IF($C1235="","",IF($AL1235=1,0,IF($AK1235=1,Settings!$C$6,Settings!$C$7))*100)</f>
        <v/>
      </c>
      <c r="X1235" s="8">
        <f>IF($C1235="","",T1235*W1235/100)</f>
        <v/>
      </c>
      <c r="Y1235" s="8">
        <f>IF($C1235="","",T1235-X1235)</f>
        <v/>
      </c>
      <c r="Z1235" s="8">
        <f>IF($C1235="","",Y1235-M1235)</f>
        <v/>
      </c>
      <c r="AD1235" s="8" t="n"/>
      <c r="AG1235" s="14" t="n"/>
      <c r="AI1235">
        <f>IF($C1235="","",IF(COUNTIF($C$2:$C1235,$C1235)=1,1,0))</f>
        <v/>
      </c>
      <c r="AJ1235">
        <f>IF($AI1235=1,SUMPRODUCT(--($AM$2:$AM$7001&lt;$AM1235))+1,"")</f>
        <v/>
      </c>
      <c r="AK1235">
        <f>IF($C1235="","",IF(OR($P1235=TRUE(),$P1235="TRUE"),1,0))</f>
        <v/>
      </c>
      <c r="AL1235">
        <f>IF($C1235="","",IF(AND($V1235="Yes",SUMPRODUCT((LEN(Settings!$F$6:$F$13)&gt;0)*ISNUMBER(SEARCH(Settings!$F$6:$F$13,$O1235)))=0),1,0))</f>
        <v/>
      </c>
      <c r="AM1235">
        <f>IF($AI1235=1,IFERROR(IF(VALUE($C1235)&lt;100000000,VALUE($C1235),1000000000),IFERROR(IF(VALUE(MID($C1235,2,20))&lt;100000000,VALUE(MID($C1235,2,20)),1000000000),1000000000))+ROW()/100000,"")</f>
        <v/>
      </c>
    </row>
    <row r="1236">
      <c r="E1236" s="14" t="n"/>
      <c r="M1236" s="8">
        <f>IF($C1236="","",L1236*T1236/100)</f>
        <v/>
      </c>
      <c r="S1236" s="8" t="n"/>
      <c r="T1236" s="8" t="n"/>
      <c r="W1236">
        <f>IF($C1236="","",IF($AL1236=1,0,IF($AK1236=1,Settings!$C$6,Settings!$C$7))*100)</f>
        <v/>
      </c>
      <c r="X1236" s="8">
        <f>IF($C1236="","",T1236*W1236/100)</f>
        <v/>
      </c>
      <c r="Y1236" s="8">
        <f>IF($C1236="","",T1236-X1236)</f>
        <v/>
      </c>
      <c r="Z1236" s="8">
        <f>IF($C1236="","",Y1236-M1236)</f>
        <v/>
      </c>
      <c r="AD1236" s="8" t="n"/>
      <c r="AG1236" s="14" t="n"/>
      <c r="AI1236">
        <f>IF($C1236="","",IF(COUNTIF($C$2:$C1236,$C1236)=1,1,0))</f>
        <v/>
      </c>
      <c r="AJ1236">
        <f>IF($AI1236=1,SUMPRODUCT(--($AM$2:$AM$7001&lt;$AM1236))+1,"")</f>
        <v/>
      </c>
      <c r="AK1236">
        <f>IF($C1236="","",IF(OR($P1236=TRUE(),$P1236="TRUE"),1,0))</f>
        <v/>
      </c>
      <c r="AL1236">
        <f>IF($C1236="","",IF(AND($V1236="Yes",SUMPRODUCT((LEN(Settings!$F$6:$F$13)&gt;0)*ISNUMBER(SEARCH(Settings!$F$6:$F$13,$O1236)))=0),1,0))</f>
        <v/>
      </c>
      <c r="AM1236">
        <f>IF($AI1236=1,IFERROR(IF(VALUE($C1236)&lt;100000000,VALUE($C1236),1000000000),IFERROR(IF(VALUE(MID($C1236,2,20))&lt;100000000,VALUE(MID($C1236,2,20)),1000000000),1000000000))+ROW()/100000,"")</f>
        <v/>
      </c>
    </row>
    <row r="1237">
      <c r="E1237" s="14" t="n"/>
      <c r="M1237" s="8">
        <f>IF($C1237="","",L1237*T1237/100)</f>
        <v/>
      </c>
      <c r="S1237" s="8" t="n"/>
      <c r="T1237" s="8" t="n"/>
      <c r="W1237">
        <f>IF($C1237="","",IF($AL1237=1,0,IF($AK1237=1,Settings!$C$6,Settings!$C$7))*100)</f>
        <v/>
      </c>
      <c r="X1237" s="8">
        <f>IF($C1237="","",T1237*W1237/100)</f>
        <v/>
      </c>
      <c r="Y1237" s="8">
        <f>IF($C1237="","",T1237-X1237)</f>
        <v/>
      </c>
      <c r="Z1237" s="8">
        <f>IF($C1237="","",Y1237-M1237)</f>
        <v/>
      </c>
      <c r="AD1237" s="8" t="n"/>
      <c r="AG1237" s="14" t="n"/>
      <c r="AI1237">
        <f>IF($C1237="","",IF(COUNTIF($C$2:$C1237,$C1237)=1,1,0))</f>
        <v/>
      </c>
      <c r="AJ1237">
        <f>IF($AI1237=1,SUMPRODUCT(--($AM$2:$AM$7001&lt;$AM1237))+1,"")</f>
        <v/>
      </c>
      <c r="AK1237">
        <f>IF($C1237="","",IF(OR($P1237=TRUE(),$P1237="TRUE"),1,0))</f>
        <v/>
      </c>
      <c r="AL1237">
        <f>IF($C1237="","",IF(AND($V1237="Yes",SUMPRODUCT((LEN(Settings!$F$6:$F$13)&gt;0)*ISNUMBER(SEARCH(Settings!$F$6:$F$13,$O1237)))=0),1,0))</f>
        <v/>
      </c>
      <c r="AM1237">
        <f>IF($AI1237=1,IFERROR(IF(VALUE($C1237)&lt;100000000,VALUE($C1237),1000000000),IFERROR(IF(VALUE(MID($C1237,2,20))&lt;100000000,VALUE(MID($C1237,2,20)),1000000000),1000000000))+ROW()/100000,"")</f>
        <v/>
      </c>
    </row>
    <row r="1238">
      <c r="E1238" s="14" t="n"/>
      <c r="M1238" s="8">
        <f>IF($C1238="","",L1238*T1238/100)</f>
        <v/>
      </c>
      <c r="S1238" s="8" t="n"/>
      <c r="T1238" s="8" t="n"/>
      <c r="W1238">
        <f>IF($C1238="","",IF($AL1238=1,0,IF($AK1238=1,Settings!$C$6,Settings!$C$7))*100)</f>
        <v/>
      </c>
      <c r="X1238" s="8">
        <f>IF($C1238="","",T1238*W1238/100)</f>
        <v/>
      </c>
      <c r="Y1238" s="8">
        <f>IF($C1238="","",T1238-X1238)</f>
        <v/>
      </c>
      <c r="Z1238" s="8">
        <f>IF($C1238="","",Y1238-M1238)</f>
        <v/>
      </c>
      <c r="AD1238" s="8" t="n"/>
      <c r="AG1238" s="14" t="n"/>
      <c r="AI1238">
        <f>IF($C1238="","",IF(COUNTIF($C$2:$C1238,$C1238)=1,1,0))</f>
        <v/>
      </c>
      <c r="AJ1238">
        <f>IF($AI1238=1,SUMPRODUCT(--($AM$2:$AM$7001&lt;$AM1238))+1,"")</f>
        <v/>
      </c>
      <c r="AK1238">
        <f>IF($C1238="","",IF(OR($P1238=TRUE(),$P1238="TRUE"),1,0))</f>
        <v/>
      </c>
      <c r="AL1238">
        <f>IF($C1238="","",IF(AND($V1238="Yes",SUMPRODUCT((LEN(Settings!$F$6:$F$13)&gt;0)*ISNUMBER(SEARCH(Settings!$F$6:$F$13,$O1238)))=0),1,0))</f>
        <v/>
      </c>
      <c r="AM1238">
        <f>IF($AI1238=1,IFERROR(IF(VALUE($C1238)&lt;100000000,VALUE($C1238),1000000000),IFERROR(IF(VALUE(MID($C1238,2,20))&lt;100000000,VALUE(MID($C1238,2,20)),1000000000),1000000000))+ROW()/100000,"")</f>
        <v/>
      </c>
    </row>
    <row r="1239">
      <c r="E1239" s="14" t="n"/>
      <c r="M1239" s="8">
        <f>IF($C1239="","",L1239*T1239/100)</f>
        <v/>
      </c>
      <c r="S1239" s="8" t="n"/>
      <c r="T1239" s="8" t="n"/>
      <c r="W1239">
        <f>IF($C1239="","",IF($AL1239=1,0,IF($AK1239=1,Settings!$C$6,Settings!$C$7))*100)</f>
        <v/>
      </c>
      <c r="X1239" s="8">
        <f>IF($C1239="","",T1239*W1239/100)</f>
        <v/>
      </c>
      <c r="Y1239" s="8">
        <f>IF($C1239="","",T1239-X1239)</f>
        <v/>
      </c>
      <c r="Z1239" s="8">
        <f>IF($C1239="","",Y1239-M1239)</f>
        <v/>
      </c>
      <c r="AD1239" s="8" t="n"/>
      <c r="AG1239" s="14" t="n"/>
      <c r="AI1239">
        <f>IF($C1239="","",IF(COUNTIF($C$2:$C1239,$C1239)=1,1,0))</f>
        <v/>
      </c>
      <c r="AJ1239">
        <f>IF($AI1239=1,SUMPRODUCT(--($AM$2:$AM$7001&lt;$AM1239))+1,"")</f>
        <v/>
      </c>
      <c r="AK1239">
        <f>IF($C1239="","",IF(OR($P1239=TRUE(),$P1239="TRUE"),1,0))</f>
        <v/>
      </c>
      <c r="AL1239">
        <f>IF($C1239="","",IF(AND($V1239="Yes",SUMPRODUCT((LEN(Settings!$F$6:$F$13)&gt;0)*ISNUMBER(SEARCH(Settings!$F$6:$F$13,$O1239)))=0),1,0))</f>
        <v/>
      </c>
      <c r="AM1239">
        <f>IF($AI1239=1,IFERROR(IF(VALUE($C1239)&lt;100000000,VALUE($C1239),1000000000),IFERROR(IF(VALUE(MID($C1239,2,20))&lt;100000000,VALUE(MID($C1239,2,20)),1000000000),1000000000))+ROW()/100000,"")</f>
        <v/>
      </c>
    </row>
    <row r="1240">
      <c r="E1240" s="14" t="n"/>
      <c r="M1240" s="8">
        <f>IF($C1240="","",L1240*T1240/100)</f>
        <v/>
      </c>
      <c r="S1240" s="8" t="n"/>
      <c r="T1240" s="8" t="n"/>
      <c r="W1240">
        <f>IF($C1240="","",IF($AL1240=1,0,IF($AK1240=1,Settings!$C$6,Settings!$C$7))*100)</f>
        <v/>
      </c>
      <c r="X1240" s="8">
        <f>IF($C1240="","",T1240*W1240/100)</f>
        <v/>
      </c>
      <c r="Y1240" s="8">
        <f>IF($C1240="","",T1240-X1240)</f>
        <v/>
      </c>
      <c r="Z1240" s="8">
        <f>IF($C1240="","",Y1240-M1240)</f>
        <v/>
      </c>
      <c r="AD1240" s="8" t="n"/>
      <c r="AG1240" s="14" t="n"/>
      <c r="AI1240">
        <f>IF($C1240="","",IF(COUNTIF($C$2:$C1240,$C1240)=1,1,0))</f>
        <v/>
      </c>
      <c r="AJ1240">
        <f>IF($AI1240=1,SUMPRODUCT(--($AM$2:$AM$7001&lt;$AM1240))+1,"")</f>
        <v/>
      </c>
      <c r="AK1240">
        <f>IF($C1240="","",IF(OR($P1240=TRUE(),$P1240="TRUE"),1,0))</f>
        <v/>
      </c>
      <c r="AL1240">
        <f>IF($C1240="","",IF(AND($V1240="Yes",SUMPRODUCT((LEN(Settings!$F$6:$F$13)&gt;0)*ISNUMBER(SEARCH(Settings!$F$6:$F$13,$O1240)))=0),1,0))</f>
        <v/>
      </c>
      <c r="AM1240">
        <f>IF($AI1240=1,IFERROR(IF(VALUE($C1240)&lt;100000000,VALUE($C1240),1000000000),IFERROR(IF(VALUE(MID($C1240,2,20))&lt;100000000,VALUE(MID($C1240,2,20)),1000000000),1000000000))+ROW()/100000,"")</f>
        <v/>
      </c>
    </row>
    <row r="1241">
      <c r="E1241" s="14" t="n"/>
      <c r="M1241" s="8">
        <f>IF($C1241="","",L1241*T1241/100)</f>
        <v/>
      </c>
      <c r="S1241" s="8" t="n"/>
      <c r="T1241" s="8" t="n"/>
      <c r="W1241">
        <f>IF($C1241="","",IF($AL1241=1,0,IF($AK1241=1,Settings!$C$6,Settings!$C$7))*100)</f>
        <v/>
      </c>
      <c r="X1241" s="8">
        <f>IF($C1241="","",T1241*W1241/100)</f>
        <v/>
      </c>
      <c r="Y1241" s="8">
        <f>IF($C1241="","",T1241-X1241)</f>
        <v/>
      </c>
      <c r="Z1241" s="8">
        <f>IF($C1241="","",Y1241-M1241)</f>
        <v/>
      </c>
      <c r="AD1241" s="8" t="n"/>
      <c r="AG1241" s="14" t="n"/>
      <c r="AI1241">
        <f>IF($C1241="","",IF(COUNTIF($C$2:$C1241,$C1241)=1,1,0))</f>
        <v/>
      </c>
      <c r="AJ1241">
        <f>IF($AI1241=1,SUMPRODUCT(--($AM$2:$AM$7001&lt;$AM1241))+1,"")</f>
        <v/>
      </c>
      <c r="AK1241">
        <f>IF($C1241="","",IF(OR($P1241=TRUE(),$P1241="TRUE"),1,0))</f>
        <v/>
      </c>
      <c r="AL1241">
        <f>IF($C1241="","",IF(AND($V1241="Yes",SUMPRODUCT((LEN(Settings!$F$6:$F$13)&gt;0)*ISNUMBER(SEARCH(Settings!$F$6:$F$13,$O1241)))=0),1,0))</f>
        <v/>
      </c>
      <c r="AM1241">
        <f>IF($AI1241=1,IFERROR(IF(VALUE($C1241)&lt;100000000,VALUE($C1241),1000000000),IFERROR(IF(VALUE(MID($C1241,2,20))&lt;100000000,VALUE(MID($C1241,2,20)),1000000000),1000000000))+ROW()/100000,"")</f>
        <v/>
      </c>
    </row>
    <row r="1242">
      <c r="E1242" s="14" t="n"/>
      <c r="M1242" s="8">
        <f>IF($C1242="","",L1242*T1242/100)</f>
        <v/>
      </c>
      <c r="S1242" s="8" t="n"/>
      <c r="T1242" s="8" t="n"/>
      <c r="W1242">
        <f>IF($C1242="","",IF($AL1242=1,0,IF($AK1242=1,Settings!$C$6,Settings!$C$7))*100)</f>
        <v/>
      </c>
      <c r="X1242" s="8">
        <f>IF($C1242="","",T1242*W1242/100)</f>
        <v/>
      </c>
      <c r="Y1242" s="8">
        <f>IF($C1242="","",T1242-X1242)</f>
        <v/>
      </c>
      <c r="Z1242" s="8">
        <f>IF($C1242="","",Y1242-M1242)</f>
        <v/>
      </c>
      <c r="AD1242" s="8" t="n"/>
      <c r="AG1242" s="14" t="n"/>
      <c r="AI1242">
        <f>IF($C1242="","",IF(COUNTIF($C$2:$C1242,$C1242)=1,1,0))</f>
        <v/>
      </c>
      <c r="AJ1242">
        <f>IF($AI1242=1,SUMPRODUCT(--($AM$2:$AM$7001&lt;$AM1242))+1,"")</f>
        <v/>
      </c>
      <c r="AK1242">
        <f>IF($C1242="","",IF(OR($P1242=TRUE(),$P1242="TRUE"),1,0))</f>
        <v/>
      </c>
      <c r="AL1242">
        <f>IF($C1242="","",IF(AND($V1242="Yes",SUMPRODUCT((LEN(Settings!$F$6:$F$13)&gt;0)*ISNUMBER(SEARCH(Settings!$F$6:$F$13,$O1242)))=0),1,0))</f>
        <v/>
      </c>
      <c r="AM1242">
        <f>IF($AI1242=1,IFERROR(IF(VALUE($C1242)&lt;100000000,VALUE($C1242),1000000000),IFERROR(IF(VALUE(MID($C1242,2,20))&lt;100000000,VALUE(MID($C1242,2,20)),1000000000),1000000000))+ROW()/100000,"")</f>
        <v/>
      </c>
    </row>
    <row r="1243">
      <c r="E1243" s="14" t="n"/>
      <c r="M1243" s="8">
        <f>IF($C1243="","",L1243*T1243/100)</f>
        <v/>
      </c>
      <c r="S1243" s="8" t="n"/>
      <c r="T1243" s="8" t="n"/>
      <c r="W1243">
        <f>IF($C1243="","",IF($AL1243=1,0,IF($AK1243=1,Settings!$C$6,Settings!$C$7))*100)</f>
        <v/>
      </c>
      <c r="X1243" s="8">
        <f>IF($C1243="","",T1243*W1243/100)</f>
        <v/>
      </c>
      <c r="Y1243" s="8">
        <f>IF($C1243="","",T1243-X1243)</f>
        <v/>
      </c>
      <c r="Z1243" s="8">
        <f>IF($C1243="","",Y1243-M1243)</f>
        <v/>
      </c>
      <c r="AD1243" s="8" t="n"/>
      <c r="AG1243" s="14" t="n"/>
      <c r="AI1243">
        <f>IF($C1243="","",IF(COUNTIF($C$2:$C1243,$C1243)=1,1,0))</f>
        <v/>
      </c>
      <c r="AJ1243">
        <f>IF($AI1243=1,SUMPRODUCT(--($AM$2:$AM$7001&lt;$AM1243))+1,"")</f>
        <v/>
      </c>
      <c r="AK1243">
        <f>IF($C1243="","",IF(OR($P1243=TRUE(),$P1243="TRUE"),1,0))</f>
        <v/>
      </c>
      <c r="AL1243">
        <f>IF($C1243="","",IF(AND($V1243="Yes",SUMPRODUCT((LEN(Settings!$F$6:$F$13)&gt;0)*ISNUMBER(SEARCH(Settings!$F$6:$F$13,$O1243)))=0),1,0))</f>
        <v/>
      </c>
      <c r="AM1243">
        <f>IF($AI1243=1,IFERROR(IF(VALUE($C1243)&lt;100000000,VALUE($C1243),1000000000),IFERROR(IF(VALUE(MID($C1243,2,20))&lt;100000000,VALUE(MID($C1243,2,20)),1000000000),1000000000))+ROW()/100000,"")</f>
        <v/>
      </c>
    </row>
    <row r="1244">
      <c r="E1244" s="14" t="n"/>
      <c r="M1244" s="8">
        <f>IF($C1244="","",L1244*T1244/100)</f>
        <v/>
      </c>
      <c r="S1244" s="8" t="n"/>
      <c r="T1244" s="8" t="n"/>
      <c r="W1244">
        <f>IF($C1244="","",IF($AL1244=1,0,IF($AK1244=1,Settings!$C$6,Settings!$C$7))*100)</f>
        <v/>
      </c>
      <c r="X1244" s="8">
        <f>IF($C1244="","",T1244*W1244/100)</f>
        <v/>
      </c>
      <c r="Y1244" s="8">
        <f>IF($C1244="","",T1244-X1244)</f>
        <v/>
      </c>
      <c r="Z1244" s="8">
        <f>IF($C1244="","",Y1244-M1244)</f>
        <v/>
      </c>
      <c r="AD1244" s="8" t="n"/>
      <c r="AG1244" s="14" t="n"/>
      <c r="AI1244">
        <f>IF($C1244="","",IF(COUNTIF($C$2:$C1244,$C1244)=1,1,0))</f>
        <v/>
      </c>
      <c r="AJ1244">
        <f>IF($AI1244=1,SUMPRODUCT(--($AM$2:$AM$7001&lt;$AM1244))+1,"")</f>
        <v/>
      </c>
      <c r="AK1244">
        <f>IF($C1244="","",IF(OR($P1244=TRUE(),$P1244="TRUE"),1,0))</f>
        <v/>
      </c>
      <c r="AL1244">
        <f>IF($C1244="","",IF(AND($V1244="Yes",SUMPRODUCT((LEN(Settings!$F$6:$F$13)&gt;0)*ISNUMBER(SEARCH(Settings!$F$6:$F$13,$O1244)))=0),1,0))</f>
        <v/>
      </c>
      <c r="AM1244">
        <f>IF($AI1244=1,IFERROR(IF(VALUE($C1244)&lt;100000000,VALUE($C1244),1000000000),IFERROR(IF(VALUE(MID($C1244,2,20))&lt;100000000,VALUE(MID($C1244,2,20)),1000000000),1000000000))+ROW()/100000,"")</f>
        <v/>
      </c>
    </row>
    <row r="1245">
      <c r="E1245" s="14" t="n"/>
      <c r="M1245" s="8">
        <f>IF($C1245="","",L1245*T1245/100)</f>
        <v/>
      </c>
      <c r="S1245" s="8" t="n"/>
      <c r="T1245" s="8" t="n"/>
      <c r="W1245">
        <f>IF($C1245="","",IF($AL1245=1,0,IF($AK1245=1,Settings!$C$6,Settings!$C$7))*100)</f>
        <v/>
      </c>
      <c r="X1245" s="8">
        <f>IF($C1245="","",T1245*W1245/100)</f>
        <v/>
      </c>
      <c r="Y1245" s="8">
        <f>IF($C1245="","",T1245-X1245)</f>
        <v/>
      </c>
      <c r="Z1245" s="8">
        <f>IF($C1245="","",Y1245-M1245)</f>
        <v/>
      </c>
      <c r="AD1245" s="8" t="n"/>
      <c r="AG1245" s="14" t="n"/>
      <c r="AI1245">
        <f>IF($C1245="","",IF(COUNTIF($C$2:$C1245,$C1245)=1,1,0))</f>
        <v/>
      </c>
      <c r="AJ1245">
        <f>IF($AI1245=1,SUMPRODUCT(--($AM$2:$AM$7001&lt;$AM1245))+1,"")</f>
        <v/>
      </c>
      <c r="AK1245">
        <f>IF($C1245="","",IF(OR($P1245=TRUE(),$P1245="TRUE"),1,0))</f>
        <v/>
      </c>
      <c r="AL1245">
        <f>IF($C1245="","",IF(AND($V1245="Yes",SUMPRODUCT((LEN(Settings!$F$6:$F$13)&gt;0)*ISNUMBER(SEARCH(Settings!$F$6:$F$13,$O1245)))=0),1,0))</f>
        <v/>
      </c>
      <c r="AM1245">
        <f>IF($AI1245=1,IFERROR(IF(VALUE($C1245)&lt;100000000,VALUE($C1245),1000000000),IFERROR(IF(VALUE(MID($C1245,2,20))&lt;100000000,VALUE(MID($C1245,2,20)),1000000000),1000000000))+ROW()/100000,"")</f>
        <v/>
      </c>
    </row>
    <row r="1246">
      <c r="E1246" s="14" t="n"/>
      <c r="M1246" s="8">
        <f>IF($C1246="","",L1246*T1246/100)</f>
        <v/>
      </c>
      <c r="S1246" s="8" t="n"/>
      <c r="T1246" s="8" t="n"/>
      <c r="W1246">
        <f>IF($C1246="","",IF($AL1246=1,0,IF($AK1246=1,Settings!$C$6,Settings!$C$7))*100)</f>
        <v/>
      </c>
      <c r="X1246" s="8">
        <f>IF($C1246="","",T1246*W1246/100)</f>
        <v/>
      </c>
      <c r="Y1246" s="8">
        <f>IF($C1246="","",T1246-X1246)</f>
        <v/>
      </c>
      <c r="Z1246" s="8">
        <f>IF($C1246="","",Y1246-M1246)</f>
        <v/>
      </c>
      <c r="AD1246" s="8" t="n"/>
      <c r="AG1246" s="14" t="n"/>
      <c r="AI1246">
        <f>IF($C1246="","",IF(COUNTIF($C$2:$C1246,$C1246)=1,1,0))</f>
        <v/>
      </c>
      <c r="AJ1246">
        <f>IF($AI1246=1,SUMPRODUCT(--($AM$2:$AM$7001&lt;$AM1246))+1,"")</f>
        <v/>
      </c>
      <c r="AK1246">
        <f>IF($C1246="","",IF(OR($P1246=TRUE(),$P1246="TRUE"),1,0))</f>
        <v/>
      </c>
      <c r="AL1246">
        <f>IF($C1246="","",IF(AND($V1246="Yes",SUMPRODUCT((LEN(Settings!$F$6:$F$13)&gt;0)*ISNUMBER(SEARCH(Settings!$F$6:$F$13,$O1246)))=0),1,0))</f>
        <v/>
      </c>
      <c r="AM1246">
        <f>IF($AI1246=1,IFERROR(IF(VALUE($C1246)&lt;100000000,VALUE($C1246),1000000000),IFERROR(IF(VALUE(MID($C1246,2,20))&lt;100000000,VALUE(MID($C1246,2,20)),1000000000),1000000000))+ROW()/100000,"")</f>
        <v/>
      </c>
    </row>
    <row r="1247">
      <c r="E1247" s="14" t="n"/>
      <c r="M1247" s="8">
        <f>IF($C1247="","",L1247*T1247/100)</f>
        <v/>
      </c>
      <c r="S1247" s="8" t="n"/>
      <c r="T1247" s="8" t="n"/>
      <c r="W1247">
        <f>IF($C1247="","",IF($AL1247=1,0,IF($AK1247=1,Settings!$C$6,Settings!$C$7))*100)</f>
        <v/>
      </c>
      <c r="X1247" s="8">
        <f>IF($C1247="","",T1247*W1247/100)</f>
        <v/>
      </c>
      <c r="Y1247" s="8">
        <f>IF($C1247="","",T1247-X1247)</f>
        <v/>
      </c>
      <c r="Z1247" s="8">
        <f>IF($C1247="","",Y1247-M1247)</f>
        <v/>
      </c>
      <c r="AD1247" s="8" t="n"/>
      <c r="AG1247" s="14" t="n"/>
      <c r="AI1247">
        <f>IF($C1247="","",IF(COUNTIF($C$2:$C1247,$C1247)=1,1,0))</f>
        <v/>
      </c>
      <c r="AJ1247">
        <f>IF($AI1247=1,SUMPRODUCT(--($AM$2:$AM$7001&lt;$AM1247))+1,"")</f>
        <v/>
      </c>
      <c r="AK1247">
        <f>IF($C1247="","",IF(OR($P1247=TRUE(),$P1247="TRUE"),1,0))</f>
        <v/>
      </c>
      <c r="AL1247">
        <f>IF($C1247="","",IF(AND($V1247="Yes",SUMPRODUCT((LEN(Settings!$F$6:$F$13)&gt;0)*ISNUMBER(SEARCH(Settings!$F$6:$F$13,$O1247)))=0),1,0))</f>
        <v/>
      </c>
      <c r="AM1247">
        <f>IF($AI1247=1,IFERROR(IF(VALUE($C1247)&lt;100000000,VALUE($C1247),1000000000),IFERROR(IF(VALUE(MID($C1247,2,20))&lt;100000000,VALUE(MID($C1247,2,20)),1000000000),1000000000))+ROW()/100000,"")</f>
        <v/>
      </c>
    </row>
    <row r="1248">
      <c r="E1248" s="14" t="n"/>
      <c r="M1248" s="8">
        <f>IF($C1248="","",L1248*T1248/100)</f>
        <v/>
      </c>
      <c r="S1248" s="8" t="n"/>
      <c r="T1248" s="8" t="n"/>
      <c r="W1248">
        <f>IF($C1248="","",IF($AL1248=1,0,IF($AK1248=1,Settings!$C$6,Settings!$C$7))*100)</f>
        <v/>
      </c>
      <c r="X1248" s="8">
        <f>IF($C1248="","",T1248*W1248/100)</f>
        <v/>
      </c>
      <c r="Y1248" s="8">
        <f>IF($C1248="","",T1248-X1248)</f>
        <v/>
      </c>
      <c r="Z1248" s="8">
        <f>IF($C1248="","",Y1248-M1248)</f>
        <v/>
      </c>
      <c r="AD1248" s="8" t="n"/>
      <c r="AG1248" s="14" t="n"/>
      <c r="AI1248">
        <f>IF($C1248="","",IF(COUNTIF($C$2:$C1248,$C1248)=1,1,0))</f>
        <v/>
      </c>
      <c r="AJ1248">
        <f>IF($AI1248=1,SUMPRODUCT(--($AM$2:$AM$7001&lt;$AM1248))+1,"")</f>
        <v/>
      </c>
      <c r="AK1248">
        <f>IF($C1248="","",IF(OR($P1248=TRUE(),$P1248="TRUE"),1,0))</f>
        <v/>
      </c>
      <c r="AL1248">
        <f>IF($C1248="","",IF(AND($V1248="Yes",SUMPRODUCT((LEN(Settings!$F$6:$F$13)&gt;0)*ISNUMBER(SEARCH(Settings!$F$6:$F$13,$O1248)))=0),1,0))</f>
        <v/>
      </c>
      <c r="AM1248">
        <f>IF($AI1248=1,IFERROR(IF(VALUE($C1248)&lt;100000000,VALUE($C1248),1000000000),IFERROR(IF(VALUE(MID($C1248,2,20))&lt;100000000,VALUE(MID($C1248,2,20)),1000000000),1000000000))+ROW()/100000,"")</f>
        <v/>
      </c>
    </row>
    <row r="1249">
      <c r="E1249" s="14" t="n"/>
      <c r="M1249" s="8">
        <f>IF($C1249="","",L1249*T1249/100)</f>
        <v/>
      </c>
      <c r="S1249" s="8" t="n"/>
      <c r="T1249" s="8" t="n"/>
      <c r="W1249">
        <f>IF($C1249="","",IF($AL1249=1,0,IF($AK1249=1,Settings!$C$6,Settings!$C$7))*100)</f>
        <v/>
      </c>
      <c r="X1249" s="8">
        <f>IF($C1249="","",T1249*W1249/100)</f>
        <v/>
      </c>
      <c r="Y1249" s="8">
        <f>IF($C1249="","",T1249-X1249)</f>
        <v/>
      </c>
      <c r="Z1249" s="8">
        <f>IF($C1249="","",Y1249-M1249)</f>
        <v/>
      </c>
      <c r="AD1249" s="8" t="n"/>
      <c r="AG1249" s="14" t="n"/>
      <c r="AI1249">
        <f>IF($C1249="","",IF(COUNTIF($C$2:$C1249,$C1249)=1,1,0))</f>
        <v/>
      </c>
      <c r="AJ1249">
        <f>IF($AI1249=1,SUMPRODUCT(--($AM$2:$AM$7001&lt;$AM1249))+1,"")</f>
        <v/>
      </c>
      <c r="AK1249">
        <f>IF($C1249="","",IF(OR($P1249=TRUE(),$P1249="TRUE"),1,0))</f>
        <v/>
      </c>
      <c r="AL1249">
        <f>IF($C1249="","",IF(AND($V1249="Yes",SUMPRODUCT((LEN(Settings!$F$6:$F$13)&gt;0)*ISNUMBER(SEARCH(Settings!$F$6:$F$13,$O1249)))=0),1,0))</f>
        <v/>
      </c>
      <c r="AM1249">
        <f>IF($AI1249=1,IFERROR(IF(VALUE($C1249)&lt;100000000,VALUE($C1249),1000000000),IFERROR(IF(VALUE(MID($C1249,2,20))&lt;100000000,VALUE(MID($C1249,2,20)),1000000000),1000000000))+ROW()/100000,"")</f>
        <v/>
      </c>
    </row>
    <row r="1250">
      <c r="E1250" s="14" t="n"/>
      <c r="M1250" s="8">
        <f>IF($C1250="","",L1250*T1250/100)</f>
        <v/>
      </c>
      <c r="S1250" s="8" t="n"/>
      <c r="T1250" s="8" t="n"/>
      <c r="W1250">
        <f>IF($C1250="","",IF($AL1250=1,0,IF($AK1250=1,Settings!$C$6,Settings!$C$7))*100)</f>
        <v/>
      </c>
      <c r="X1250" s="8">
        <f>IF($C1250="","",T1250*W1250/100)</f>
        <v/>
      </c>
      <c r="Y1250" s="8">
        <f>IF($C1250="","",T1250-X1250)</f>
        <v/>
      </c>
      <c r="Z1250" s="8">
        <f>IF($C1250="","",Y1250-M1250)</f>
        <v/>
      </c>
      <c r="AD1250" s="8" t="n"/>
      <c r="AG1250" s="14" t="n"/>
      <c r="AI1250">
        <f>IF($C1250="","",IF(COUNTIF($C$2:$C1250,$C1250)=1,1,0))</f>
        <v/>
      </c>
      <c r="AJ1250">
        <f>IF($AI1250=1,SUMPRODUCT(--($AM$2:$AM$7001&lt;$AM1250))+1,"")</f>
        <v/>
      </c>
      <c r="AK1250">
        <f>IF($C1250="","",IF(OR($P1250=TRUE(),$P1250="TRUE"),1,0))</f>
        <v/>
      </c>
      <c r="AL1250">
        <f>IF($C1250="","",IF(AND($V1250="Yes",SUMPRODUCT((LEN(Settings!$F$6:$F$13)&gt;0)*ISNUMBER(SEARCH(Settings!$F$6:$F$13,$O1250)))=0),1,0))</f>
        <v/>
      </c>
      <c r="AM1250">
        <f>IF($AI1250=1,IFERROR(IF(VALUE($C1250)&lt;100000000,VALUE($C1250),1000000000),IFERROR(IF(VALUE(MID($C1250,2,20))&lt;100000000,VALUE(MID($C1250,2,20)),1000000000),1000000000))+ROW()/100000,"")</f>
        <v/>
      </c>
    </row>
    <row r="1251">
      <c r="E1251" s="14" t="n"/>
      <c r="M1251" s="8">
        <f>IF($C1251="","",L1251*T1251/100)</f>
        <v/>
      </c>
      <c r="S1251" s="8" t="n"/>
      <c r="T1251" s="8" t="n"/>
      <c r="W1251">
        <f>IF($C1251="","",IF($AL1251=1,0,IF($AK1251=1,Settings!$C$6,Settings!$C$7))*100)</f>
        <v/>
      </c>
      <c r="X1251" s="8">
        <f>IF($C1251="","",T1251*W1251/100)</f>
        <v/>
      </c>
      <c r="Y1251" s="8">
        <f>IF($C1251="","",T1251-X1251)</f>
        <v/>
      </c>
      <c r="Z1251" s="8">
        <f>IF($C1251="","",Y1251-M1251)</f>
        <v/>
      </c>
      <c r="AD1251" s="8" t="n"/>
      <c r="AG1251" s="14" t="n"/>
      <c r="AI1251">
        <f>IF($C1251="","",IF(COUNTIF($C$2:$C1251,$C1251)=1,1,0))</f>
        <v/>
      </c>
      <c r="AJ1251">
        <f>IF($AI1251=1,SUMPRODUCT(--($AM$2:$AM$7001&lt;$AM1251))+1,"")</f>
        <v/>
      </c>
      <c r="AK1251">
        <f>IF($C1251="","",IF(OR($P1251=TRUE(),$P1251="TRUE"),1,0))</f>
        <v/>
      </c>
      <c r="AL1251">
        <f>IF($C1251="","",IF(AND($V1251="Yes",SUMPRODUCT((LEN(Settings!$F$6:$F$13)&gt;0)*ISNUMBER(SEARCH(Settings!$F$6:$F$13,$O1251)))=0),1,0))</f>
        <v/>
      </c>
      <c r="AM1251">
        <f>IF($AI1251=1,IFERROR(IF(VALUE($C1251)&lt;100000000,VALUE($C1251),1000000000),IFERROR(IF(VALUE(MID($C1251,2,20))&lt;100000000,VALUE(MID($C1251,2,20)),1000000000),1000000000))+ROW()/100000,"")</f>
        <v/>
      </c>
    </row>
    <row r="1252">
      <c r="E1252" s="14" t="n"/>
      <c r="M1252" s="8">
        <f>IF($C1252="","",L1252*T1252/100)</f>
        <v/>
      </c>
      <c r="S1252" s="8" t="n"/>
      <c r="T1252" s="8" t="n"/>
      <c r="W1252">
        <f>IF($C1252="","",IF($AL1252=1,0,IF($AK1252=1,Settings!$C$6,Settings!$C$7))*100)</f>
        <v/>
      </c>
      <c r="X1252" s="8">
        <f>IF($C1252="","",T1252*W1252/100)</f>
        <v/>
      </c>
      <c r="Y1252" s="8">
        <f>IF($C1252="","",T1252-X1252)</f>
        <v/>
      </c>
      <c r="Z1252" s="8">
        <f>IF($C1252="","",Y1252-M1252)</f>
        <v/>
      </c>
      <c r="AD1252" s="8" t="n"/>
      <c r="AG1252" s="14" t="n"/>
      <c r="AI1252">
        <f>IF($C1252="","",IF(COUNTIF($C$2:$C1252,$C1252)=1,1,0))</f>
        <v/>
      </c>
      <c r="AJ1252">
        <f>IF($AI1252=1,SUMPRODUCT(--($AM$2:$AM$7001&lt;$AM1252))+1,"")</f>
        <v/>
      </c>
      <c r="AK1252">
        <f>IF($C1252="","",IF(OR($P1252=TRUE(),$P1252="TRUE"),1,0))</f>
        <v/>
      </c>
      <c r="AL1252">
        <f>IF($C1252="","",IF(AND($V1252="Yes",SUMPRODUCT((LEN(Settings!$F$6:$F$13)&gt;0)*ISNUMBER(SEARCH(Settings!$F$6:$F$13,$O1252)))=0),1,0))</f>
        <v/>
      </c>
      <c r="AM1252">
        <f>IF($AI1252=1,IFERROR(IF(VALUE($C1252)&lt;100000000,VALUE($C1252),1000000000),IFERROR(IF(VALUE(MID($C1252,2,20))&lt;100000000,VALUE(MID($C1252,2,20)),1000000000),1000000000))+ROW()/100000,"")</f>
        <v/>
      </c>
    </row>
    <row r="1253">
      <c r="E1253" s="14" t="n"/>
      <c r="M1253" s="8">
        <f>IF($C1253="","",L1253*T1253/100)</f>
        <v/>
      </c>
      <c r="S1253" s="8" t="n"/>
      <c r="T1253" s="8" t="n"/>
      <c r="W1253">
        <f>IF($C1253="","",IF($AL1253=1,0,IF($AK1253=1,Settings!$C$6,Settings!$C$7))*100)</f>
        <v/>
      </c>
      <c r="X1253" s="8">
        <f>IF($C1253="","",T1253*W1253/100)</f>
        <v/>
      </c>
      <c r="Y1253" s="8">
        <f>IF($C1253="","",T1253-X1253)</f>
        <v/>
      </c>
      <c r="Z1253" s="8">
        <f>IF($C1253="","",Y1253-M1253)</f>
        <v/>
      </c>
      <c r="AD1253" s="8" t="n"/>
      <c r="AG1253" s="14" t="n"/>
      <c r="AI1253">
        <f>IF($C1253="","",IF(COUNTIF($C$2:$C1253,$C1253)=1,1,0))</f>
        <v/>
      </c>
      <c r="AJ1253">
        <f>IF($AI1253=1,SUMPRODUCT(--($AM$2:$AM$7001&lt;$AM1253))+1,"")</f>
        <v/>
      </c>
      <c r="AK1253">
        <f>IF($C1253="","",IF(OR($P1253=TRUE(),$P1253="TRUE"),1,0))</f>
        <v/>
      </c>
      <c r="AL1253">
        <f>IF($C1253="","",IF(AND($V1253="Yes",SUMPRODUCT((LEN(Settings!$F$6:$F$13)&gt;0)*ISNUMBER(SEARCH(Settings!$F$6:$F$13,$O1253)))=0),1,0))</f>
        <v/>
      </c>
      <c r="AM1253">
        <f>IF($AI1253=1,IFERROR(IF(VALUE($C1253)&lt;100000000,VALUE($C1253),1000000000),IFERROR(IF(VALUE(MID($C1253,2,20))&lt;100000000,VALUE(MID($C1253,2,20)),1000000000),1000000000))+ROW()/100000,"")</f>
        <v/>
      </c>
    </row>
    <row r="1254">
      <c r="E1254" s="14" t="n"/>
      <c r="M1254" s="8">
        <f>IF($C1254="","",L1254*T1254/100)</f>
        <v/>
      </c>
      <c r="S1254" s="8" t="n"/>
      <c r="T1254" s="8" t="n"/>
      <c r="W1254">
        <f>IF($C1254="","",IF($AL1254=1,0,IF($AK1254=1,Settings!$C$6,Settings!$C$7))*100)</f>
        <v/>
      </c>
      <c r="X1254" s="8">
        <f>IF($C1254="","",T1254*W1254/100)</f>
        <v/>
      </c>
      <c r="Y1254" s="8">
        <f>IF($C1254="","",T1254-X1254)</f>
        <v/>
      </c>
      <c r="Z1254" s="8">
        <f>IF($C1254="","",Y1254-M1254)</f>
        <v/>
      </c>
      <c r="AD1254" s="8" t="n"/>
      <c r="AG1254" s="14" t="n"/>
      <c r="AI1254">
        <f>IF($C1254="","",IF(COUNTIF($C$2:$C1254,$C1254)=1,1,0))</f>
        <v/>
      </c>
      <c r="AJ1254">
        <f>IF($AI1254=1,SUMPRODUCT(--($AM$2:$AM$7001&lt;$AM1254))+1,"")</f>
        <v/>
      </c>
      <c r="AK1254">
        <f>IF($C1254="","",IF(OR($P1254=TRUE(),$P1254="TRUE"),1,0))</f>
        <v/>
      </c>
      <c r="AL1254">
        <f>IF($C1254="","",IF(AND($V1254="Yes",SUMPRODUCT((LEN(Settings!$F$6:$F$13)&gt;0)*ISNUMBER(SEARCH(Settings!$F$6:$F$13,$O1254)))=0),1,0))</f>
        <v/>
      </c>
      <c r="AM1254">
        <f>IF($AI1254=1,IFERROR(IF(VALUE($C1254)&lt;100000000,VALUE($C1254),1000000000),IFERROR(IF(VALUE(MID($C1254,2,20))&lt;100000000,VALUE(MID($C1254,2,20)),1000000000),1000000000))+ROW()/100000,"")</f>
        <v/>
      </c>
    </row>
    <row r="1255">
      <c r="E1255" s="14" t="n"/>
      <c r="M1255" s="8">
        <f>IF($C1255="","",L1255*T1255/100)</f>
        <v/>
      </c>
      <c r="S1255" s="8" t="n"/>
      <c r="T1255" s="8" t="n"/>
      <c r="W1255">
        <f>IF($C1255="","",IF($AL1255=1,0,IF($AK1255=1,Settings!$C$6,Settings!$C$7))*100)</f>
        <v/>
      </c>
      <c r="X1255" s="8">
        <f>IF($C1255="","",T1255*W1255/100)</f>
        <v/>
      </c>
      <c r="Y1255" s="8">
        <f>IF($C1255="","",T1255-X1255)</f>
        <v/>
      </c>
      <c r="Z1255" s="8">
        <f>IF($C1255="","",Y1255-M1255)</f>
        <v/>
      </c>
      <c r="AD1255" s="8" t="n"/>
      <c r="AG1255" s="14" t="n"/>
      <c r="AI1255">
        <f>IF($C1255="","",IF(COUNTIF($C$2:$C1255,$C1255)=1,1,0))</f>
        <v/>
      </c>
      <c r="AJ1255">
        <f>IF($AI1255=1,SUMPRODUCT(--($AM$2:$AM$7001&lt;$AM1255))+1,"")</f>
        <v/>
      </c>
      <c r="AK1255">
        <f>IF($C1255="","",IF(OR($P1255=TRUE(),$P1255="TRUE"),1,0))</f>
        <v/>
      </c>
      <c r="AL1255">
        <f>IF($C1255="","",IF(AND($V1255="Yes",SUMPRODUCT((LEN(Settings!$F$6:$F$13)&gt;0)*ISNUMBER(SEARCH(Settings!$F$6:$F$13,$O1255)))=0),1,0))</f>
        <v/>
      </c>
      <c r="AM1255">
        <f>IF($AI1255=1,IFERROR(IF(VALUE($C1255)&lt;100000000,VALUE($C1255),1000000000),IFERROR(IF(VALUE(MID($C1255,2,20))&lt;100000000,VALUE(MID($C1255,2,20)),1000000000),1000000000))+ROW()/100000,"")</f>
        <v/>
      </c>
    </row>
    <row r="1256">
      <c r="E1256" s="14" t="n"/>
      <c r="M1256" s="8">
        <f>IF($C1256="","",L1256*T1256/100)</f>
        <v/>
      </c>
      <c r="S1256" s="8" t="n"/>
      <c r="T1256" s="8" t="n"/>
      <c r="W1256">
        <f>IF($C1256="","",IF($AL1256=1,0,IF($AK1256=1,Settings!$C$6,Settings!$C$7))*100)</f>
        <v/>
      </c>
      <c r="X1256" s="8">
        <f>IF($C1256="","",T1256*W1256/100)</f>
        <v/>
      </c>
      <c r="Y1256" s="8">
        <f>IF($C1256="","",T1256-X1256)</f>
        <v/>
      </c>
      <c r="Z1256" s="8">
        <f>IF($C1256="","",Y1256-M1256)</f>
        <v/>
      </c>
      <c r="AD1256" s="8" t="n"/>
      <c r="AG1256" s="14" t="n"/>
      <c r="AI1256">
        <f>IF($C1256="","",IF(COUNTIF($C$2:$C1256,$C1256)=1,1,0))</f>
        <v/>
      </c>
      <c r="AJ1256">
        <f>IF($AI1256=1,SUMPRODUCT(--($AM$2:$AM$7001&lt;$AM1256))+1,"")</f>
        <v/>
      </c>
      <c r="AK1256">
        <f>IF($C1256="","",IF(OR($P1256=TRUE(),$P1256="TRUE"),1,0))</f>
        <v/>
      </c>
      <c r="AL1256">
        <f>IF($C1256="","",IF(AND($V1256="Yes",SUMPRODUCT((LEN(Settings!$F$6:$F$13)&gt;0)*ISNUMBER(SEARCH(Settings!$F$6:$F$13,$O1256)))=0),1,0))</f>
        <v/>
      </c>
      <c r="AM1256">
        <f>IF($AI1256=1,IFERROR(IF(VALUE($C1256)&lt;100000000,VALUE($C1256),1000000000),IFERROR(IF(VALUE(MID($C1256,2,20))&lt;100000000,VALUE(MID($C1256,2,20)),1000000000),1000000000))+ROW()/100000,"")</f>
        <v/>
      </c>
    </row>
    <row r="1257">
      <c r="E1257" s="14" t="n"/>
      <c r="M1257" s="8">
        <f>IF($C1257="","",L1257*T1257/100)</f>
        <v/>
      </c>
      <c r="S1257" s="8" t="n"/>
      <c r="T1257" s="8" t="n"/>
      <c r="W1257">
        <f>IF($C1257="","",IF($AL1257=1,0,IF($AK1257=1,Settings!$C$6,Settings!$C$7))*100)</f>
        <v/>
      </c>
      <c r="X1257" s="8">
        <f>IF($C1257="","",T1257*W1257/100)</f>
        <v/>
      </c>
      <c r="Y1257" s="8">
        <f>IF($C1257="","",T1257-X1257)</f>
        <v/>
      </c>
      <c r="Z1257" s="8">
        <f>IF($C1257="","",Y1257-M1257)</f>
        <v/>
      </c>
      <c r="AD1257" s="8" t="n"/>
      <c r="AG1257" s="14" t="n"/>
      <c r="AI1257">
        <f>IF($C1257="","",IF(COUNTIF($C$2:$C1257,$C1257)=1,1,0))</f>
        <v/>
      </c>
      <c r="AJ1257">
        <f>IF($AI1257=1,SUMPRODUCT(--($AM$2:$AM$7001&lt;$AM1257))+1,"")</f>
        <v/>
      </c>
      <c r="AK1257">
        <f>IF($C1257="","",IF(OR($P1257=TRUE(),$P1257="TRUE"),1,0))</f>
        <v/>
      </c>
      <c r="AL1257">
        <f>IF($C1257="","",IF(AND($V1257="Yes",SUMPRODUCT((LEN(Settings!$F$6:$F$13)&gt;0)*ISNUMBER(SEARCH(Settings!$F$6:$F$13,$O1257)))=0),1,0))</f>
        <v/>
      </c>
      <c r="AM1257">
        <f>IF($AI1257=1,IFERROR(IF(VALUE($C1257)&lt;100000000,VALUE($C1257),1000000000),IFERROR(IF(VALUE(MID($C1257,2,20))&lt;100000000,VALUE(MID($C1257,2,20)),1000000000),1000000000))+ROW()/100000,"")</f>
        <v/>
      </c>
    </row>
    <row r="1258">
      <c r="E1258" s="14" t="n"/>
      <c r="M1258" s="8">
        <f>IF($C1258="","",L1258*T1258/100)</f>
        <v/>
      </c>
      <c r="S1258" s="8" t="n"/>
      <c r="T1258" s="8" t="n"/>
      <c r="W1258">
        <f>IF($C1258="","",IF($AL1258=1,0,IF($AK1258=1,Settings!$C$6,Settings!$C$7))*100)</f>
        <v/>
      </c>
      <c r="X1258" s="8">
        <f>IF($C1258="","",T1258*W1258/100)</f>
        <v/>
      </c>
      <c r="Y1258" s="8">
        <f>IF($C1258="","",T1258-X1258)</f>
        <v/>
      </c>
      <c r="Z1258" s="8">
        <f>IF($C1258="","",Y1258-M1258)</f>
        <v/>
      </c>
      <c r="AD1258" s="8" t="n"/>
      <c r="AG1258" s="14" t="n"/>
      <c r="AI1258">
        <f>IF($C1258="","",IF(COUNTIF($C$2:$C1258,$C1258)=1,1,0))</f>
        <v/>
      </c>
      <c r="AJ1258">
        <f>IF($AI1258=1,SUMPRODUCT(--($AM$2:$AM$7001&lt;$AM1258))+1,"")</f>
        <v/>
      </c>
      <c r="AK1258">
        <f>IF($C1258="","",IF(OR($P1258=TRUE(),$P1258="TRUE"),1,0))</f>
        <v/>
      </c>
      <c r="AL1258">
        <f>IF($C1258="","",IF(AND($V1258="Yes",SUMPRODUCT((LEN(Settings!$F$6:$F$13)&gt;0)*ISNUMBER(SEARCH(Settings!$F$6:$F$13,$O1258)))=0),1,0))</f>
        <v/>
      </c>
      <c r="AM1258">
        <f>IF($AI1258=1,IFERROR(IF(VALUE($C1258)&lt;100000000,VALUE($C1258),1000000000),IFERROR(IF(VALUE(MID($C1258,2,20))&lt;100000000,VALUE(MID($C1258,2,20)),1000000000),1000000000))+ROW()/100000,"")</f>
        <v/>
      </c>
    </row>
    <row r="1259">
      <c r="E1259" s="14" t="n"/>
      <c r="M1259" s="8">
        <f>IF($C1259="","",L1259*T1259/100)</f>
        <v/>
      </c>
      <c r="S1259" s="8" t="n"/>
      <c r="T1259" s="8" t="n"/>
      <c r="W1259">
        <f>IF($C1259="","",IF($AL1259=1,0,IF($AK1259=1,Settings!$C$6,Settings!$C$7))*100)</f>
        <v/>
      </c>
      <c r="X1259" s="8">
        <f>IF($C1259="","",T1259*W1259/100)</f>
        <v/>
      </c>
      <c r="Y1259" s="8">
        <f>IF($C1259="","",T1259-X1259)</f>
        <v/>
      </c>
      <c r="Z1259" s="8">
        <f>IF($C1259="","",Y1259-M1259)</f>
        <v/>
      </c>
      <c r="AD1259" s="8" t="n"/>
      <c r="AG1259" s="14" t="n"/>
      <c r="AI1259">
        <f>IF($C1259="","",IF(COUNTIF($C$2:$C1259,$C1259)=1,1,0))</f>
        <v/>
      </c>
      <c r="AJ1259">
        <f>IF($AI1259=1,SUMPRODUCT(--($AM$2:$AM$7001&lt;$AM1259))+1,"")</f>
        <v/>
      </c>
      <c r="AK1259">
        <f>IF($C1259="","",IF(OR($P1259=TRUE(),$P1259="TRUE"),1,0))</f>
        <v/>
      </c>
      <c r="AL1259">
        <f>IF($C1259="","",IF(AND($V1259="Yes",SUMPRODUCT((LEN(Settings!$F$6:$F$13)&gt;0)*ISNUMBER(SEARCH(Settings!$F$6:$F$13,$O1259)))=0),1,0))</f>
        <v/>
      </c>
      <c r="AM1259">
        <f>IF($AI1259=1,IFERROR(IF(VALUE($C1259)&lt;100000000,VALUE($C1259),1000000000),IFERROR(IF(VALUE(MID($C1259,2,20))&lt;100000000,VALUE(MID($C1259,2,20)),1000000000),1000000000))+ROW()/100000,"")</f>
        <v/>
      </c>
    </row>
    <row r="1260">
      <c r="E1260" s="14" t="n"/>
      <c r="M1260" s="8">
        <f>IF($C1260="","",L1260*T1260/100)</f>
        <v/>
      </c>
      <c r="S1260" s="8" t="n"/>
      <c r="T1260" s="8" t="n"/>
      <c r="W1260">
        <f>IF($C1260="","",IF($AL1260=1,0,IF($AK1260=1,Settings!$C$6,Settings!$C$7))*100)</f>
        <v/>
      </c>
      <c r="X1260" s="8">
        <f>IF($C1260="","",T1260*W1260/100)</f>
        <v/>
      </c>
      <c r="Y1260" s="8">
        <f>IF($C1260="","",T1260-X1260)</f>
        <v/>
      </c>
      <c r="Z1260" s="8">
        <f>IF($C1260="","",Y1260-M1260)</f>
        <v/>
      </c>
      <c r="AD1260" s="8" t="n"/>
      <c r="AG1260" s="14" t="n"/>
      <c r="AI1260">
        <f>IF($C1260="","",IF(COUNTIF($C$2:$C1260,$C1260)=1,1,0))</f>
        <v/>
      </c>
      <c r="AJ1260">
        <f>IF($AI1260=1,SUMPRODUCT(--($AM$2:$AM$7001&lt;$AM1260))+1,"")</f>
        <v/>
      </c>
      <c r="AK1260">
        <f>IF($C1260="","",IF(OR($P1260=TRUE(),$P1260="TRUE"),1,0))</f>
        <v/>
      </c>
      <c r="AL1260">
        <f>IF($C1260="","",IF(AND($V1260="Yes",SUMPRODUCT((LEN(Settings!$F$6:$F$13)&gt;0)*ISNUMBER(SEARCH(Settings!$F$6:$F$13,$O1260)))=0),1,0))</f>
        <v/>
      </c>
      <c r="AM1260">
        <f>IF($AI1260=1,IFERROR(IF(VALUE($C1260)&lt;100000000,VALUE($C1260),1000000000),IFERROR(IF(VALUE(MID($C1260,2,20))&lt;100000000,VALUE(MID($C1260,2,20)),1000000000),1000000000))+ROW()/100000,"")</f>
        <v/>
      </c>
    </row>
    <row r="1261">
      <c r="E1261" s="14" t="n"/>
      <c r="M1261" s="8">
        <f>IF($C1261="","",L1261*T1261/100)</f>
        <v/>
      </c>
      <c r="S1261" s="8" t="n"/>
      <c r="T1261" s="8" t="n"/>
      <c r="W1261">
        <f>IF($C1261="","",IF($AL1261=1,0,IF($AK1261=1,Settings!$C$6,Settings!$C$7))*100)</f>
        <v/>
      </c>
      <c r="X1261" s="8">
        <f>IF($C1261="","",T1261*W1261/100)</f>
        <v/>
      </c>
      <c r="Y1261" s="8">
        <f>IF($C1261="","",T1261-X1261)</f>
        <v/>
      </c>
      <c r="Z1261" s="8">
        <f>IF($C1261="","",Y1261-M1261)</f>
        <v/>
      </c>
      <c r="AD1261" s="8" t="n"/>
      <c r="AG1261" s="14" t="n"/>
      <c r="AI1261">
        <f>IF($C1261="","",IF(COUNTIF($C$2:$C1261,$C1261)=1,1,0))</f>
        <v/>
      </c>
      <c r="AJ1261">
        <f>IF($AI1261=1,SUMPRODUCT(--($AM$2:$AM$7001&lt;$AM1261))+1,"")</f>
        <v/>
      </c>
      <c r="AK1261">
        <f>IF($C1261="","",IF(OR($P1261=TRUE(),$P1261="TRUE"),1,0))</f>
        <v/>
      </c>
      <c r="AL1261">
        <f>IF($C1261="","",IF(AND($V1261="Yes",SUMPRODUCT((LEN(Settings!$F$6:$F$13)&gt;0)*ISNUMBER(SEARCH(Settings!$F$6:$F$13,$O1261)))=0),1,0))</f>
        <v/>
      </c>
      <c r="AM1261">
        <f>IF($AI1261=1,IFERROR(IF(VALUE($C1261)&lt;100000000,VALUE($C1261),1000000000),IFERROR(IF(VALUE(MID($C1261,2,20))&lt;100000000,VALUE(MID($C1261,2,20)),1000000000),1000000000))+ROW()/100000,"")</f>
        <v/>
      </c>
    </row>
    <row r="1262">
      <c r="E1262" s="14" t="n"/>
      <c r="M1262" s="8">
        <f>IF($C1262="","",L1262*T1262/100)</f>
        <v/>
      </c>
      <c r="S1262" s="8" t="n"/>
      <c r="T1262" s="8" t="n"/>
      <c r="W1262">
        <f>IF($C1262="","",IF($AL1262=1,0,IF($AK1262=1,Settings!$C$6,Settings!$C$7))*100)</f>
        <v/>
      </c>
      <c r="X1262" s="8">
        <f>IF($C1262="","",T1262*W1262/100)</f>
        <v/>
      </c>
      <c r="Y1262" s="8">
        <f>IF($C1262="","",T1262-X1262)</f>
        <v/>
      </c>
      <c r="Z1262" s="8">
        <f>IF($C1262="","",Y1262-M1262)</f>
        <v/>
      </c>
      <c r="AD1262" s="8" t="n"/>
      <c r="AG1262" s="14" t="n"/>
      <c r="AI1262">
        <f>IF($C1262="","",IF(COUNTIF($C$2:$C1262,$C1262)=1,1,0))</f>
        <v/>
      </c>
      <c r="AJ1262">
        <f>IF($AI1262=1,SUMPRODUCT(--($AM$2:$AM$7001&lt;$AM1262))+1,"")</f>
        <v/>
      </c>
      <c r="AK1262">
        <f>IF($C1262="","",IF(OR($P1262=TRUE(),$P1262="TRUE"),1,0))</f>
        <v/>
      </c>
      <c r="AL1262">
        <f>IF($C1262="","",IF(AND($V1262="Yes",SUMPRODUCT((LEN(Settings!$F$6:$F$13)&gt;0)*ISNUMBER(SEARCH(Settings!$F$6:$F$13,$O1262)))=0),1,0))</f>
        <v/>
      </c>
      <c r="AM1262">
        <f>IF($AI1262=1,IFERROR(IF(VALUE($C1262)&lt;100000000,VALUE($C1262),1000000000),IFERROR(IF(VALUE(MID($C1262,2,20))&lt;100000000,VALUE(MID($C1262,2,20)),1000000000),1000000000))+ROW()/100000,"")</f>
        <v/>
      </c>
    </row>
    <row r="1263">
      <c r="E1263" s="14" t="n"/>
      <c r="M1263" s="8">
        <f>IF($C1263="","",L1263*T1263/100)</f>
        <v/>
      </c>
      <c r="S1263" s="8" t="n"/>
      <c r="T1263" s="8" t="n"/>
      <c r="W1263">
        <f>IF($C1263="","",IF($AL1263=1,0,IF($AK1263=1,Settings!$C$6,Settings!$C$7))*100)</f>
        <v/>
      </c>
      <c r="X1263" s="8">
        <f>IF($C1263="","",T1263*W1263/100)</f>
        <v/>
      </c>
      <c r="Y1263" s="8">
        <f>IF($C1263="","",T1263-X1263)</f>
        <v/>
      </c>
      <c r="Z1263" s="8">
        <f>IF($C1263="","",Y1263-M1263)</f>
        <v/>
      </c>
      <c r="AD1263" s="8" t="n"/>
      <c r="AG1263" s="14" t="n"/>
      <c r="AI1263">
        <f>IF($C1263="","",IF(COUNTIF($C$2:$C1263,$C1263)=1,1,0))</f>
        <v/>
      </c>
      <c r="AJ1263">
        <f>IF($AI1263=1,SUMPRODUCT(--($AM$2:$AM$7001&lt;$AM1263))+1,"")</f>
        <v/>
      </c>
      <c r="AK1263">
        <f>IF($C1263="","",IF(OR($P1263=TRUE(),$P1263="TRUE"),1,0))</f>
        <v/>
      </c>
      <c r="AL1263">
        <f>IF($C1263="","",IF(AND($V1263="Yes",SUMPRODUCT((LEN(Settings!$F$6:$F$13)&gt;0)*ISNUMBER(SEARCH(Settings!$F$6:$F$13,$O1263)))=0),1,0))</f>
        <v/>
      </c>
      <c r="AM1263">
        <f>IF($AI1263=1,IFERROR(IF(VALUE($C1263)&lt;100000000,VALUE($C1263),1000000000),IFERROR(IF(VALUE(MID($C1263,2,20))&lt;100000000,VALUE(MID($C1263,2,20)),1000000000),1000000000))+ROW()/100000,"")</f>
        <v/>
      </c>
    </row>
    <row r="1264">
      <c r="E1264" s="14" t="n"/>
      <c r="M1264" s="8">
        <f>IF($C1264="","",L1264*T1264/100)</f>
        <v/>
      </c>
      <c r="S1264" s="8" t="n"/>
      <c r="T1264" s="8" t="n"/>
      <c r="W1264">
        <f>IF($C1264="","",IF($AL1264=1,0,IF($AK1264=1,Settings!$C$6,Settings!$C$7))*100)</f>
        <v/>
      </c>
      <c r="X1264" s="8">
        <f>IF($C1264="","",T1264*W1264/100)</f>
        <v/>
      </c>
      <c r="Y1264" s="8">
        <f>IF($C1264="","",T1264-X1264)</f>
        <v/>
      </c>
      <c r="Z1264" s="8">
        <f>IF($C1264="","",Y1264-M1264)</f>
        <v/>
      </c>
      <c r="AD1264" s="8" t="n"/>
      <c r="AG1264" s="14" t="n"/>
      <c r="AI1264">
        <f>IF($C1264="","",IF(COUNTIF($C$2:$C1264,$C1264)=1,1,0))</f>
        <v/>
      </c>
      <c r="AJ1264">
        <f>IF($AI1264=1,SUMPRODUCT(--($AM$2:$AM$7001&lt;$AM1264))+1,"")</f>
        <v/>
      </c>
      <c r="AK1264">
        <f>IF($C1264="","",IF(OR($P1264=TRUE(),$P1264="TRUE"),1,0))</f>
        <v/>
      </c>
      <c r="AL1264">
        <f>IF($C1264="","",IF(AND($V1264="Yes",SUMPRODUCT((LEN(Settings!$F$6:$F$13)&gt;0)*ISNUMBER(SEARCH(Settings!$F$6:$F$13,$O1264)))=0),1,0))</f>
        <v/>
      </c>
      <c r="AM1264">
        <f>IF($AI1264=1,IFERROR(IF(VALUE($C1264)&lt;100000000,VALUE($C1264),1000000000),IFERROR(IF(VALUE(MID($C1264,2,20))&lt;100000000,VALUE(MID($C1264,2,20)),1000000000),1000000000))+ROW()/100000,"")</f>
        <v/>
      </c>
    </row>
    <row r="1265">
      <c r="E1265" s="14" t="n"/>
      <c r="M1265" s="8">
        <f>IF($C1265="","",L1265*T1265/100)</f>
        <v/>
      </c>
      <c r="S1265" s="8" t="n"/>
      <c r="T1265" s="8" t="n"/>
      <c r="W1265">
        <f>IF($C1265="","",IF($AL1265=1,0,IF($AK1265=1,Settings!$C$6,Settings!$C$7))*100)</f>
        <v/>
      </c>
      <c r="X1265" s="8">
        <f>IF($C1265="","",T1265*W1265/100)</f>
        <v/>
      </c>
      <c r="Y1265" s="8">
        <f>IF($C1265="","",T1265-X1265)</f>
        <v/>
      </c>
      <c r="Z1265" s="8">
        <f>IF($C1265="","",Y1265-M1265)</f>
        <v/>
      </c>
      <c r="AD1265" s="8" t="n"/>
      <c r="AG1265" s="14" t="n"/>
      <c r="AI1265">
        <f>IF($C1265="","",IF(COUNTIF($C$2:$C1265,$C1265)=1,1,0))</f>
        <v/>
      </c>
      <c r="AJ1265">
        <f>IF($AI1265=1,SUMPRODUCT(--($AM$2:$AM$7001&lt;$AM1265))+1,"")</f>
        <v/>
      </c>
      <c r="AK1265">
        <f>IF($C1265="","",IF(OR($P1265=TRUE(),$P1265="TRUE"),1,0))</f>
        <v/>
      </c>
      <c r="AL1265">
        <f>IF($C1265="","",IF(AND($V1265="Yes",SUMPRODUCT((LEN(Settings!$F$6:$F$13)&gt;0)*ISNUMBER(SEARCH(Settings!$F$6:$F$13,$O1265)))=0),1,0))</f>
        <v/>
      </c>
      <c r="AM1265">
        <f>IF($AI1265=1,IFERROR(IF(VALUE($C1265)&lt;100000000,VALUE($C1265),1000000000),IFERROR(IF(VALUE(MID($C1265,2,20))&lt;100000000,VALUE(MID($C1265,2,20)),1000000000),1000000000))+ROW()/100000,"")</f>
        <v/>
      </c>
    </row>
    <row r="1266">
      <c r="E1266" s="14" t="n"/>
      <c r="M1266" s="8">
        <f>IF($C1266="","",L1266*T1266/100)</f>
        <v/>
      </c>
      <c r="S1266" s="8" t="n"/>
      <c r="T1266" s="8" t="n"/>
      <c r="W1266">
        <f>IF($C1266="","",IF($AL1266=1,0,IF($AK1266=1,Settings!$C$6,Settings!$C$7))*100)</f>
        <v/>
      </c>
      <c r="X1266" s="8">
        <f>IF($C1266="","",T1266*W1266/100)</f>
        <v/>
      </c>
      <c r="Y1266" s="8">
        <f>IF($C1266="","",T1266-X1266)</f>
        <v/>
      </c>
      <c r="Z1266" s="8">
        <f>IF($C1266="","",Y1266-M1266)</f>
        <v/>
      </c>
      <c r="AD1266" s="8" t="n"/>
      <c r="AG1266" s="14" t="n"/>
      <c r="AI1266">
        <f>IF($C1266="","",IF(COUNTIF($C$2:$C1266,$C1266)=1,1,0))</f>
        <v/>
      </c>
      <c r="AJ1266">
        <f>IF($AI1266=1,SUMPRODUCT(--($AM$2:$AM$7001&lt;$AM1266))+1,"")</f>
        <v/>
      </c>
      <c r="AK1266">
        <f>IF($C1266="","",IF(OR($P1266=TRUE(),$P1266="TRUE"),1,0))</f>
        <v/>
      </c>
      <c r="AL1266">
        <f>IF($C1266="","",IF(AND($V1266="Yes",SUMPRODUCT((LEN(Settings!$F$6:$F$13)&gt;0)*ISNUMBER(SEARCH(Settings!$F$6:$F$13,$O1266)))=0),1,0))</f>
        <v/>
      </c>
      <c r="AM1266">
        <f>IF($AI1266=1,IFERROR(IF(VALUE($C1266)&lt;100000000,VALUE($C1266),1000000000),IFERROR(IF(VALUE(MID($C1266,2,20))&lt;100000000,VALUE(MID($C1266,2,20)),1000000000),1000000000))+ROW()/100000,"")</f>
        <v/>
      </c>
    </row>
    <row r="1267">
      <c r="E1267" s="14" t="n"/>
      <c r="M1267" s="8">
        <f>IF($C1267="","",L1267*T1267/100)</f>
        <v/>
      </c>
      <c r="S1267" s="8" t="n"/>
      <c r="T1267" s="8" t="n"/>
      <c r="W1267">
        <f>IF($C1267="","",IF($AL1267=1,0,IF($AK1267=1,Settings!$C$6,Settings!$C$7))*100)</f>
        <v/>
      </c>
      <c r="X1267" s="8">
        <f>IF($C1267="","",T1267*W1267/100)</f>
        <v/>
      </c>
      <c r="Y1267" s="8">
        <f>IF($C1267="","",T1267-X1267)</f>
        <v/>
      </c>
      <c r="Z1267" s="8">
        <f>IF($C1267="","",Y1267-M1267)</f>
        <v/>
      </c>
      <c r="AD1267" s="8" t="n"/>
      <c r="AG1267" s="14" t="n"/>
      <c r="AI1267">
        <f>IF($C1267="","",IF(COUNTIF($C$2:$C1267,$C1267)=1,1,0))</f>
        <v/>
      </c>
      <c r="AJ1267">
        <f>IF($AI1267=1,SUMPRODUCT(--($AM$2:$AM$7001&lt;$AM1267))+1,"")</f>
        <v/>
      </c>
      <c r="AK1267">
        <f>IF($C1267="","",IF(OR($P1267=TRUE(),$P1267="TRUE"),1,0))</f>
        <v/>
      </c>
      <c r="AL1267">
        <f>IF($C1267="","",IF(AND($V1267="Yes",SUMPRODUCT((LEN(Settings!$F$6:$F$13)&gt;0)*ISNUMBER(SEARCH(Settings!$F$6:$F$13,$O1267)))=0),1,0))</f>
        <v/>
      </c>
      <c r="AM1267">
        <f>IF($AI1267=1,IFERROR(IF(VALUE($C1267)&lt;100000000,VALUE($C1267),1000000000),IFERROR(IF(VALUE(MID($C1267,2,20))&lt;100000000,VALUE(MID($C1267,2,20)),1000000000),1000000000))+ROW()/100000,"")</f>
        <v/>
      </c>
    </row>
    <row r="1268">
      <c r="E1268" s="14" t="n"/>
      <c r="M1268" s="8">
        <f>IF($C1268="","",L1268*T1268/100)</f>
        <v/>
      </c>
      <c r="S1268" s="8" t="n"/>
      <c r="T1268" s="8" t="n"/>
      <c r="W1268">
        <f>IF($C1268="","",IF($AL1268=1,0,IF($AK1268=1,Settings!$C$6,Settings!$C$7))*100)</f>
        <v/>
      </c>
      <c r="X1268" s="8">
        <f>IF($C1268="","",T1268*W1268/100)</f>
        <v/>
      </c>
      <c r="Y1268" s="8">
        <f>IF($C1268="","",T1268-X1268)</f>
        <v/>
      </c>
      <c r="Z1268" s="8">
        <f>IF($C1268="","",Y1268-M1268)</f>
        <v/>
      </c>
      <c r="AD1268" s="8" t="n"/>
      <c r="AG1268" s="14" t="n"/>
      <c r="AI1268">
        <f>IF($C1268="","",IF(COUNTIF($C$2:$C1268,$C1268)=1,1,0))</f>
        <v/>
      </c>
      <c r="AJ1268">
        <f>IF($AI1268=1,SUMPRODUCT(--($AM$2:$AM$7001&lt;$AM1268))+1,"")</f>
        <v/>
      </c>
      <c r="AK1268">
        <f>IF($C1268="","",IF(OR($P1268=TRUE(),$P1268="TRUE"),1,0))</f>
        <v/>
      </c>
      <c r="AL1268">
        <f>IF($C1268="","",IF(AND($V1268="Yes",SUMPRODUCT((LEN(Settings!$F$6:$F$13)&gt;0)*ISNUMBER(SEARCH(Settings!$F$6:$F$13,$O1268)))=0),1,0))</f>
        <v/>
      </c>
      <c r="AM1268">
        <f>IF($AI1268=1,IFERROR(IF(VALUE($C1268)&lt;100000000,VALUE($C1268),1000000000),IFERROR(IF(VALUE(MID($C1268,2,20))&lt;100000000,VALUE(MID($C1268,2,20)),1000000000),1000000000))+ROW()/100000,"")</f>
        <v/>
      </c>
    </row>
    <row r="1269">
      <c r="E1269" s="14" t="n"/>
      <c r="M1269" s="8">
        <f>IF($C1269="","",L1269*T1269/100)</f>
        <v/>
      </c>
      <c r="S1269" s="8" t="n"/>
      <c r="T1269" s="8" t="n"/>
      <c r="W1269">
        <f>IF($C1269="","",IF($AL1269=1,0,IF($AK1269=1,Settings!$C$6,Settings!$C$7))*100)</f>
        <v/>
      </c>
      <c r="X1269" s="8">
        <f>IF($C1269="","",T1269*W1269/100)</f>
        <v/>
      </c>
      <c r="Y1269" s="8">
        <f>IF($C1269="","",T1269-X1269)</f>
        <v/>
      </c>
      <c r="Z1269" s="8">
        <f>IF($C1269="","",Y1269-M1269)</f>
        <v/>
      </c>
      <c r="AD1269" s="8" t="n"/>
      <c r="AG1269" s="14" t="n"/>
      <c r="AI1269">
        <f>IF($C1269="","",IF(COUNTIF($C$2:$C1269,$C1269)=1,1,0))</f>
        <v/>
      </c>
      <c r="AJ1269">
        <f>IF($AI1269=1,SUMPRODUCT(--($AM$2:$AM$7001&lt;$AM1269))+1,"")</f>
        <v/>
      </c>
      <c r="AK1269">
        <f>IF($C1269="","",IF(OR($P1269=TRUE(),$P1269="TRUE"),1,0))</f>
        <v/>
      </c>
      <c r="AL1269">
        <f>IF($C1269="","",IF(AND($V1269="Yes",SUMPRODUCT((LEN(Settings!$F$6:$F$13)&gt;0)*ISNUMBER(SEARCH(Settings!$F$6:$F$13,$O1269)))=0),1,0))</f>
        <v/>
      </c>
      <c r="AM1269">
        <f>IF($AI1269=1,IFERROR(IF(VALUE($C1269)&lt;100000000,VALUE($C1269),1000000000),IFERROR(IF(VALUE(MID($C1269,2,20))&lt;100000000,VALUE(MID($C1269,2,20)),1000000000),1000000000))+ROW()/100000,"")</f>
        <v/>
      </c>
    </row>
    <row r="1270">
      <c r="E1270" s="14" t="n"/>
      <c r="M1270" s="8">
        <f>IF($C1270="","",L1270*T1270/100)</f>
        <v/>
      </c>
      <c r="S1270" s="8" t="n"/>
      <c r="T1270" s="8" t="n"/>
      <c r="W1270">
        <f>IF($C1270="","",IF($AL1270=1,0,IF($AK1270=1,Settings!$C$6,Settings!$C$7))*100)</f>
        <v/>
      </c>
      <c r="X1270" s="8">
        <f>IF($C1270="","",T1270*W1270/100)</f>
        <v/>
      </c>
      <c r="Y1270" s="8">
        <f>IF($C1270="","",T1270-X1270)</f>
        <v/>
      </c>
      <c r="Z1270" s="8">
        <f>IF($C1270="","",Y1270-M1270)</f>
        <v/>
      </c>
      <c r="AD1270" s="8" t="n"/>
      <c r="AG1270" s="14" t="n"/>
      <c r="AI1270">
        <f>IF($C1270="","",IF(COUNTIF($C$2:$C1270,$C1270)=1,1,0))</f>
        <v/>
      </c>
      <c r="AJ1270">
        <f>IF($AI1270=1,SUMPRODUCT(--($AM$2:$AM$7001&lt;$AM1270))+1,"")</f>
        <v/>
      </c>
      <c r="AK1270">
        <f>IF($C1270="","",IF(OR($P1270=TRUE(),$P1270="TRUE"),1,0))</f>
        <v/>
      </c>
      <c r="AL1270">
        <f>IF($C1270="","",IF(AND($V1270="Yes",SUMPRODUCT((LEN(Settings!$F$6:$F$13)&gt;0)*ISNUMBER(SEARCH(Settings!$F$6:$F$13,$O1270)))=0),1,0))</f>
        <v/>
      </c>
      <c r="AM1270">
        <f>IF($AI1270=1,IFERROR(IF(VALUE($C1270)&lt;100000000,VALUE($C1270),1000000000),IFERROR(IF(VALUE(MID($C1270,2,20))&lt;100000000,VALUE(MID($C1270,2,20)),1000000000),1000000000))+ROW()/100000,"")</f>
        <v/>
      </c>
    </row>
    <row r="1271">
      <c r="E1271" s="14" t="n"/>
      <c r="M1271" s="8">
        <f>IF($C1271="","",L1271*T1271/100)</f>
        <v/>
      </c>
      <c r="S1271" s="8" t="n"/>
      <c r="T1271" s="8" t="n"/>
      <c r="W1271">
        <f>IF($C1271="","",IF($AL1271=1,0,IF($AK1271=1,Settings!$C$6,Settings!$C$7))*100)</f>
        <v/>
      </c>
      <c r="X1271" s="8">
        <f>IF($C1271="","",T1271*W1271/100)</f>
        <v/>
      </c>
      <c r="Y1271" s="8">
        <f>IF($C1271="","",T1271-X1271)</f>
        <v/>
      </c>
      <c r="Z1271" s="8">
        <f>IF($C1271="","",Y1271-M1271)</f>
        <v/>
      </c>
      <c r="AD1271" s="8" t="n"/>
      <c r="AG1271" s="14" t="n"/>
      <c r="AI1271">
        <f>IF($C1271="","",IF(COUNTIF($C$2:$C1271,$C1271)=1,1,0))</f>
        <v/>
      </c>
      <c r="AJ1271">
        <f>IF($AI1271=1,SUMPRODUCT(--($AM$2:$AM$7001&lt;$AM1271))+1,"")</f>
        <v/>
      </c>
      <c r="AK1271">
        <f>IF($C1271="","",IF(OR($P1271=TRUE(),$P1271="TRUE"),1,0))</f>
        <v/>
      </c>
      <c r="AL1271">
        <f>IF($C1271="","",IF(AND($V1271="Yes",SUMPRODUCT((LEN(Settings!$F$6:$F$13)&gt;0)*ISNUMBER(SEARCH(Settings!$F$6:$F$13,$O1271)))=0),1,0))</f>
        <v/>
      </c>
      <c r="AM1271">
        <f>IF($AI1271=1,IFERROR(IF(VALUE($C1271)&lt;100000000,VALUE($C1271),1000000000),IFERROR(IF(VALUE(MID($C1271,2,20))&lt;100000000,VALUE(MID($C1271,2,20)),1000000000),1000000000))+ROW()/100000,"")</f>
        <v/>
      </c>
    </row>
    <row r="1272">
      <c r="E1272" s="14" t="n"/>
      <c r="M1272" s="8">
        <f>IF($C1272="","",L1272*T1272/100)</f>
        <v/>
      </c>
      <c r="S1272" s="8" t="n"/>
      <c r="T1272" s="8" t="n"/>
      <c r="W1272">
        <f>IF($C1272="","",IF($AL1272=1,0,IF($AK1272=1,Settings!$C$6,Settings!$C$7))*100)</f>
        <v/>
      </c>
      <c r="X1272" s="8">
        <f>IF($C1272="","",T1272*W1272/100)</f>
        <v/>
      </c>
      <c r="Y1272" s="8">
        <f>IF($C1272="","",T1272-X1272)</f>
        <v/>
      </c>
      <c r="Z1272" s="8">
        <f>IF($C1272="","",Y1272-M1272)</f>
        <v/>
      </c>
      <c r="AD1272" s="8" t="n"/>
      <c r="AG1272" s="14" t="n"/>
      <c r="AI1272">
        <f>IF($C1272="","",IF(COUNTIF($C$2:$C1272,$C1272)=1,1,0))</f>
        <v/>
      </c>
      <c r="AJ1272">
        <f>IF($AI1272=1,SUMPRODUCT(--($AM$2:$AM$7001&lt;$AM1272))+1,"")</f>
        <v/>
      </c>
      <c r="AK1272">
        <f>IF($C1272="","",IF(OR($P1272=TRUE(),$P1272="TRUE"),1,0))</f>
        <v/>
      </c>
      <c r="AL1272">
        <f>IF($C1272="","",IF(AND($V1272="Yes",SUMPRODUCT((LEN(Settings!$F$6:$F$13)&gt;0)*ISNUMBER(SEARCH(Settings!$F$6:$F$13,$O1272)))=0),1,0))</f>
        <v/>
      </c>
      <c r="AM1272">
        <f>IF($AI1272=1,IFERROR(IF(VALUE($C1272)&lt;100000000,VALUE($C1272),1000000000),IFERROR(IF(VALUE(MID($C1272,2,20))&lt;100000000,VALUE(MID($C1272,2,20)),1000000000),1000000000))+ROW()/100000,"")</f>
        <v/>
      </c>
    </row>
    <row r="1273">
      <c r="E1273" s="14" t="n"/>
      <c r="M1273" s="8">
        <f>IF($C1273="","",L1273*T1273/100)</f>
        <v/>
      </c>
      <c r="S1273" s="8" t="n"/>
      <c r="T1273" s="8" t="n"/>
      <c r="W1273">
        <f>IF($C1273="","",IF($AL1273=1,0,IF($AK1273=1,Settings!$C$6,Settings!$C$7))*100)</f>
        <v/>
      </c>
      <c r="X1273" s="8">
        <f>IF($C1273="","",T1273*W1273/100)</f>
        <v/>
      </c>
      <c r="Y1273" s="8">
        <f>IF($C1273="","",T1273-X1273)</f>
        <v/>
      </c>
      <c r="Z1273" s="8">
        <f>IF($C1273="","",Y1273-M1273)</f>
        <v/>
      </c>
      <c r="AD1273" s="8" t="n"/>
      <c r="AG1273" s="14" t="n"/>
      <c r="AI1273">
        <f>IF($C1273="","",IF(COUNTIF($C$2:$C1273,$C1273)=1,1,0))</f>
        <v/>
      </c>
      <c r="AJ1273">
        <f>IF($AI1273=1,SUMPRODUCT(--($AM$2:$AM$7001&lt;$AM1273))+1,"")</f>
        <v/>
      </c>
      <c r="AK1273">
        <f>IF($C1273="","",IF(OR($P1273=TRUE(),$P1273="TRUE"),1,0))</f>
        <v/>
      </c>
      <c r="AL1273">
        <f>IF($C1273="","",IF(AND($V1273="Yes",SUMPRODUCT((LEN(Settings!$F$6:$F$13)&gt;0)*ISNUMBER(SEARCH(Settings!$F$6:$F$13,$O1273)))=0),1,0))</f>
        <v/>
      </c>
      <c r="AM1273">
        <f>IF($AI1273=1,IFERROR(IF(VALUE($C1273)&lt;100000000,VALUE($C1273),1000000000),IFERROR(IF(VALUE(MID($C1273,2,20))&lt;100000000,VALUE(MID($C1273,2,20)),1000000000),1000000000))+ROW()/100000,"")</f>
        <v/>
      </c>
    </row>
    <row r="1274">
      <c r="E1274" s="14" t="n"/>
      <c r="M1274" s="8">
        <f>IF($C1274="","",L1274*T1274/100)</f>
        <v/>
      </c>
      <c r="S1274" s="8" t="n"/>
      <c r="T1274" s="8" t="n"/>
      <c r="W1274">
        <f>IF($C1274="","",IF($AL1274=1,0,IF($AK1274=1,Settings!$C$6,Settings!$C$7))*100)</f>
        <v/>
      </c>
      <c r="X1274" s="8">
        <f>IF($C1274="","",T1274*W1274/100)</f>
        <v/>
      </c>
      <c r="Y1274" s="8">
        <f>IF($C1274="","",T1274-X1274)</f>
        <v/>
      </c>
      <c r="Z1274" s="8">
        <f>IF($C1274="","",Y1274-M1274)</f>
        <v/>
      </c>
      <c r="AD1274" s="8" t="n"/>
      <c r="AG1274" s="14" t="n"/>
      <c r="AI1274">
        <f>IF($C1274="","",IF(COUNTIF($C$2:$C1274,$C1274)=1,1,0))</f>
        <v/>
      </c>
      <c r="AJ1274">
        <f>IF($AI1274=1,SUMPRODUCT(--($AM$2:$AM$7001&lt;$AM1274))+1,"")</f>
        <v/>
      </c>
      <c r="AK1274">
        <f>IF($C1274="","",IF(OR($P1274=TRUE(),$P1274="TRUE"),1,0))</f>
        <v/>
      </c>
      <c r="AL1274">
        <f>IF($C1274="","",IF(AND($V1274="Yes",SUMPRODUCT((LEN(Settings!$F$6:$F$13)&gt;0)*ISNUMBER(SEARCH(Settings!$F$6:$F$13,$O1274)))=0),1,0))</f>
        <v/>
      </c>
      <c r="AM1274">
        <f>IF($AI1274=1,IFERROR(IF(VALUE($C1274)&lt;100000000,VALUE($C1274),1000000000),IFERROR(IF(VALUE(MID($C1274,2,20))&lt;100000000,VALUE(MID($C1274,2,20)),1000000000),1000000000))+ROW()/100000,"")</f>
        <v/>
      </c>
    </row>
    <row r="1275">
      <c r="E1275" s="14" t="n"/>
      <c r="M1275" s="8">
        <f>IF($C1275="","",L1275*T1275/100)</f>
        <v/>
      </c>
      <c r="S1275" s="8" t="n"/>
      <c r="T1275" s="8" t="n"/>
      <c r="W1275">
        <f>IF($C1275="","",IF($AL1275=1,0,IF($AK1275=1,Settings!$C$6,Settings!$C$7))*100)</f>
        <v/>
      </c>
      <c r="X1275" s="8">
        <f>IF($C1275="","",T1275*W1275/100)</f>
        <v/>
      </c>
      <c r="Y1275" s="8">
        <f>IF($C1275="","",T1275-X1275)</f>
        <v/>
      </c>
      <c r="Z1275" s="8">
        <f>IF($C1275="","",Y1275-M1275)</f>
        <v/>
      </c>
      <c r="AD1275" s="8" t="n"/>
      <c r="AG1275" s="14" t="n"/>
      <c r="AI1275">
        <f>IF($C1275="","",IF(COUNTIF($C$2:$C1275,$C1275)=1,1,0))</f>
        <v/>
      </c>
      <c r="AJ1275">
        <f>IF($AI1275=1,SUMPRODUCT(--($AM$2:$AM$7001&lt;$AM1275))+1,"")</f>
        <v/>
      </c>
      <c r="AK1275">
        <f>IF($C1275="","",IF(OR($P1275=TRUE(),$P1275="TRUE"),1,0))</f>
        <v/>
      </c>
      <c r="AL1275">
        <f>IF($C1275="","",IF(AND($V1275="Yes",SUMPRODUCT((LEN(Settings!$F$6:$F$13)&gt;0)*ISNUMBER(SEARCH(Settings!$F$6:$F$13,$O1275)))=0),1,0))</f>
        <v/>
      </c>
      <c r="AM1275">
        <f>IF($AI1275=1,IFERROR(IF(VALUE($C1275)&lt;100000000,VALUE($C1275),1000000000),IFERROR(IF(VALUE(MID($C1275,2,20))&lt;100000000,VALUE(MID($C1275,2,20)),1000000000),1000000000))+ROW()/100000,"")</f>
        <v/>
      </c>
    </row>
    <row r="1276">
      <c r="E1276" s="14" t="n"/>
      <c r="M1276" s="8">
        <f>IF($C1276="","",L1276*T1276/100)</f>
        <v/>
      </c>
      <c r="S1276" s="8" t="n"/>
      <c r="T1276" s="8" t="n"/>
      <c r="W1276">
        <f>IF($C1276="","",IF($AL1276=1,0,IF($AK1276=1,Settings!$C$6,Settings!$C$7))*100)</f>
        <v/>
      </c>
      <c r="X1276" s="8">
        <f>IF($C1276="","",T1276*W1276/100)</f>
        <v/>
      </c>
      <c r="Y1276" s="8">
        <f>IF($C1276="","",T1276-X1276)</f>
        <v/>
      </c>
      <c r="Z1276" s="8">
        <f>IF($C1276="","",Y1276-M1276)</f>
        <v/>
      </c>
      <c r="AD1276" s="8" t="n"/>
      <c r="AG1276" s="14" t="n"/>
      <c r="AI1276">
        <f>IF($C1276="","",IF(COUNTIF($C$2:$C1276,$C1276)=1,1,0))</f>
        <v/>
      </c>
      <c r="AJ1276">
        <f>IF($AI1276=1,SUMPRODUCT(--($AM$2:$AM$7001&lt;$AM1276))+1,"")</f>
        <v/>
      </c>
      <c r="AK1276">
        <f>IF($C1276="","",IF(OR($P1276=TRUE(),$P1276="TRUE"),1,0))</f>
        <v/>
      </c>
      <c r="AL1276">
        <f>IF($C1276="","",IF(AND($V1276="Yes",SUMPRODUCT((LEN(Settings!$F$6:$F$13)&gt;0)*ISNUMBER(SEARCH(Settings!$F$6:$F$13,$O1276)))=0),1,0))</f>
        <v/>
      </c>
      <c r="AM1276">
        <f>IF($AI1276=1,IFERROR(IF(VALUE($C1276)&lt;100000000,VALUE($C1276),1000000000),IFERROR(IF(VALUE(MID($C1276,2,20))&lt;100000000,VALUE(MID($C1276,2,20)),1000000000),1000000000))+ROW()/100000,"")</f>
        <v/>
      </c>
    </row>
    <row r="1277">
      <c r="E1277" s="14" t="n"/>
      <c r="M1277" s="8">
        <f>IF($C1277="","",L1277*T1277/100)</f>
        <v/>
      </c>
      <c r="S1277" s="8" t="n"/>
      <c r="T1277" s="8" t="n"/>
      <c r="W1277">
        <f>IF($C1277="","",IF($AL1277=1,0,IF($AK1277=1,Settings!$C$6,Settings!$C$7))*100)</f>
        <v/>
      </c>
      <c r="X1277" s="8">
        <f>IF($C1277="","",T1277*W1277/100)</f>
        <v/>
      </c>
      <c r="Y1277" s="8">
        <f>IF($C1277="","",T1277-X1277)</f>
        <v/>
      </c>
      <c r="Z1277" s="8">
        <f>IF($C1277="","",Y1277-M1277)</f>
        <v/>
      </c>
      <c r="AD1277" s="8" t="n"/>
      <c r="AG1277" s="14" t="n"/>
      <c r="AI1277">
        <f>IF($C1277="","",IF(COUNTIF($C$2:$C1277,$C1277)=1,1,0))</f>
        <v/>
      </c>
      <c r="AJ1277">
        <f>IF($AI1277=1,SUMPRODUCT(--($AM$2:$AM$7001&lt;$AM1277))+1,"")</f>
        <v/>
      </c>
      <c r="AK1277">
        <f>IF($C1277="","",IF(OR($P1277=TRUE(),$P1277="TRUE"),1,0))</f>
        <v/>
      </c>
      <c r="AL1277">
        <f>IF($C1277="","",IF(AND($V1277="Yes",SUMPRODUCT((LEN(Settings!$F$6:$F$13)&gt;0)*ISNUMBER(SEARCH(Settings!$F$6:$F$13,$O1277)))=0),1,0))</f>
        <v/>
      </c>
      <c r="AM1277">
        <f>IF($AI1277=1,IFERROR(IF(VALUE($C1277)&lt;100000000,VALUE($C1277),1000000000),IFERROR(IF(VALUE(MID($C1277,2,20))&lt;100000000,VALUE(MID($C1277,2,20)),1000000000),1000000000))+ROW()/100000,"")</f>
        <v/>
      </c>
    </row>
    <row r="1278">
      <c r="E1278" s="14" t="n"/>
      <c r="M1278" s="8">
        <f>IF($C1278="","",L1278*T1278/100)</f>
        <v/>
      </c>
      <c r="S1278" s="8" t="n"/>
      <c r="T1278" s="8" t="n"/>
      <c r="W1278">
        <f>IF($C1278="","",IF($AL1278=1,0,IF($AK1278=1,Settings!$C$6,Settings!$C$7))*100)</f>
        <v/>
      </c>
      <c r="X1278" s="8">
        <f>IF($C1278="","",T1278*W1278/100)</f>
        <v/>
      </c>
      <c r="Y1278" s="8">
        <f>IF($C1278="","",T1278-X1278)</f>
        <v/>
      </c>
      <c r="Z1278" s="8">
        <f>IF($C1278="","",Y1278-M1278)</f>
        <v/>
      </c>
      <c r="AD1278" s="8" t="n"/>
      <c r="AG1278" s="14" t="n"/>
      <c r="AI1278">
        <f>IF($C1278="","",IF(COUNTIF($C$2:$C1278,$C1278)=1,1,0))</f>
        <v/>
      </c>
      <c r="AJ1278">
        <f>IF($AI1278=1,SUMPRODUCT(--($AM$2:$AM$7001&lt;$AM1278))+1,"")</f>
        <v/>
      </c>
      <c r="AK1278">
        <f>IF($C1278="","",IF(OR($P1278=TRUE(),$P1278="TRUE"),1,0))</f>
        <v/>
      </c>
      <c r="AL1278">
        <f>IF($C1278="","",IF(AND($V1278="Yes",SUMPRODUCT((LEN(Settings!$F$6:$F$13)&gt;0)*ISNUMBER(SEARCH(Settings!$F$6:$F$13,$O1278)))=0),1,0))</f>
        <v/>
      </c>
      <c r="AM1278">
        <f>IF($AI1278=1,IFERROR(IF(VALUE($C1278)&lt;100000000,VALUE($C1278),1000000000),IFERROR(IF(VALUE(MID($C1278,2,20))&lt;100000000,VALUE(MID($C1278,2,20)),1000000000),1000000000))+ROW()/100000,"")</f>
        <v/>
      </c>
    </row>
    <row r="1279">
      <c r="E1279" s="14" t="n"/>
      <c r="M1279" s="8">
        <f>IF($C1279="","",L1279*T1279/100)</f>
        <v/>
      </c>
      <c r="S1279" s="8" t="n"/>
      <c r="T1279" s="8" t="n"/>
      <c r="W1279">
        <f>IF($C1279="","",IF($AL1279=1,0,IF($AK1279=1,Settings!$C$6,Settings!$C$7))*100)</f>
        <v/>
      </c>
      <c r="X1279" s="8">
        <f>IF($C1279="","",T1279*W1279/100)</f>
        <v/>
      </c>
      <c r="Y1279" s="8">
        <f>IF($C1279="","",T1279-X1279)</f>
        <v/>
      </c>
      <c r="Z1279" s="8">
        <f>IF($C1279="","",Y1279-M1279)</f>
        <v/>
      </c>
      <c r="AD1279" s="8" t="n"/>
      <c r="AG1279" s="14" t="n"/>
      <c r="AI1279">
        <f>IF($C1279="","",IF(COUNTIF($C$2:$C1279,$C1279)=1,1,0))</f>
        <v/>
      </c>
      <c r="AJ1279">
        <f>IF($AI1279=1,SUMPRODUCT(--($AM$2:$AM$7001&lt;$AM1279))+1,"")</f>
        <v/>
      </c>
      <c r="AK1279">
        <f>IF($C1279="","",IF(OR($P1279=TRUE(),$P1279="TRUE"),1,0))</f>
        <v/>
      </c>
      <c r="AL1279">
        <f>IF($C1279="","",IF(AND($V1279="Yes",SUMPRODUCT((LEN(Settings!$F$6:$F$13)&gt;0)*ISNUMBER(SEARCH(Settings!$F$6:$F$13,$O1279)))=0),1,0))</f>
        <v/>
      </c>
      <c r="AM1279">
        <f>IF($AI1279=1,IFERROR(IF(VALUE($C1279)&lt;100000000,VALUE($C1279),1000000000),IFERROR(IF(VALUE(MID($C1279,2,20))&lt;100000000,VALUE(MID($C1279,2,20)),1000000000),1000000000))+ROW()/100000,"")</f>
        <v/>
      </c>
    </row>
    <row r="1280">
      <c r="E1280" s="14" t="n"/>
      <c r="M1280" s="8">
        <f>IF($C1280="","",L1280*T1280/100)</f>
        <v/>
      </c>
      <c r="S1280" s="8" t="n"/>
      <c r="T1280" s="8" t="n"/>
      <c r="W1280">
        <f>IF($C1280="","",IF($AL1280=1,0,IF($AK1280=1,Settings!$C$6,Settings!$C$7))*100)</f>
        <v/>
      </c>
      <c r="X1280" s="8">
        <f>IF($C1280="","",T1280*W1280/100)</f>
        <v/>
      </c>
      <c r="Y1280" s="8">
        <f>IF($C1280="","",T1280-X1280)</f>
        <v/>
      </c>
      <c r="Z1280" s="8">
        <f>IF($C1280="","",Y1280-M1280)</f>
        <v/>
      </c>
      <c r="AD1280" s="8" t="n"/>
      <c r="AG1280" s="14" t="n"/>
      <c r="AI1280">
        <f>IF($C1280="","",IF(COUNTIF($C$2:$C1280,$C1280)=1,1,0))</f>
        <v/>
      </c>
      <c r="AJ1280">
        <f>IF($AI1280=1,SUMPRODUCT(--($AM$2:$AM$7001&lt;$AM1280))+1,"")</f>
        <v/>
      </c>
      <c r="AK1280">
        <f>IF($C1280="","",IF(OR($P1280=TRUE(),$P1280="TRUE"),1,0))</f>
        <v/>
      </c>
      <c r="AL1280">
        <f>IF($C1280="","",IF(AND($V1280="Yes",SUMPRODUCT((LEN(Settings!$F$6:$F$13)&gt;0)*ISNUMBER(SEARCH(Settings!$F$6:$F$13,$O1280)))=0),1,0))</f>
        <v/>
      </c>
      <c r="AM1280">
        <f>IF($AI1280=1,IFERROR(IF(VALUE($C1280)&lt;100000000,VALUE($C1280),1000000000),IFERROR(IF(VALUE(MID($C1280,2,20))&lt;100000000,VALUE(MID($C1280,2,20)),1000000000),1000000000))+ROW()/100000,"")</f>
        <v/>
      </c>
    </row>
    <row r="1281">
      <c r="E1281" s="14" t="n"/>
      <c r="M1281" s="8">
        <f>IF($C1281="","",L1281*T1281/100)</f>
        <v/>
      </c>
      <c r="S1281" s="8" t="n"/>
      <c r="T1281" s="8" t="n"/>
      <c r="W1281">
        <f>IF($C1281="","",IF($AL1281=1,0,IF($AK1281=1,Settings!$C$6,Settings!$C$7))*100)</f>
        <v/>
      </c>
      <c r="X1281" s="8">
        <f>IF($C1281="","",T1281*W1281/100)</f>
        <v/>
      </c>
      <c r="Y1281" s="8">
        <f>IF($C1281="","",T1281-X1281)</f>
        <v/>
      </c>
      <c r="Z1281" s="8">
        <f>IF($C1281="","",Y1281-M1281)</f>
        <v/>
      </c>
      <c r="AD1281" s="8" t="n"/>
      <c r="AG1281" s="14" t="n"/>
      <c r="AI1281">
        <f>IF($C1281="","",IF(COUNTIF($C$2:$C1281,$C1281)=1,1,0))</f>
        <v/>
      </c>
      <c r="AJ1281">
        <f>IF($AI1281=1,SUMPRODUCT(--($AM$2:$AM$7001&lt;$AM1281))+1,"")</f>
        <v/>
      </c>
      <c r="AK1281">
        <f>IF($C1281="","",IF(OR($P1281=TRUE(),$P1281="TRUE"),1,0))</f>
        <v/>
      </c>
      <c r="AL1281">
        <f>IF($C1281="","",IF(AND($V1281="Yes",SUMPRODUCT((LEN(Settings!$F$6:$F$13)&gt;0)*ISNUMBER(SEARCH(Settings!$F$6:$F$13,$O1281)))=0),1,0))</f>
        <v/>
      </c>
      <c r="AM1281">
        <f>IF($AI1281=1,IFERROR(IF(VALUE($C1281)&lt;100000000,VALUE($C1281),1000000000),IFERROR(IF(VALUE(MID($C1281,2,20))&lt;100000000,VALUE(MID($C1281,2,20)),1000000000),1000000000))+ROW()/100000,"")</f>
        <v/>
      </c>
    </row>
    <row r="1282">
      <c r="E1282" s="14" t="n"/>
      <c r="M1282" s="8">
        <f>IF($C1282="","",L1282*T1282/100)</f>
        <v/>
      </c>
      <c r="S1282" s="8" t="n"/>
      <c r="T1282" s="8" t="n"/>
      <c r="W1282">
        <f>IF($C1282="","",IF($AL1282=1,0,IF($AK1282=1,Settings!$C$6,Settings!$C$7))*100)</f>
        <v/>
      </c>
      <c r="X1282" s="8">
        <f>IF($C1282="","",T1282*W1282/100)</f>
        <v/>
      </c>
      <c r="Y1282" s="8">
        <f>IF($C1282="","",T1282-X1282)</f>
        <v/>
      </c>
      <c r="Z1282" s="8">
        <f>IF($C1282="","",Y1282-M1282)</f>
        <v/>
      </c>
      <c r="AD1282" s="8" t="n"/>
      <c r="AG1282" s="14" t="n"/>
      <c r="AI1282">
        <f>IF($C1282="","",IF(COUNTIF($C$2:$C1282,$C1282)=1,1,0))</f>
        <v/>
      </c>
      <c r="AJ1282">
        <f>IF($AI1282=1,SUMPRODUCT(--($AM$2:$AM$7001&lt;$AM1282))+1,"")</f>
        <v/>
      </c>
      <c r="AK1282">
        <f>IF($C1282="","",IF(OR($P1282=TRUE(),$P1282="TRUE"),1,0))</f>
        <v/>
      </c>
      <c r="AL1282">
        <f>IF($C1282="","",IF(AND($V1282="Yes",SUMPRODUCT((LEN(Settings!$F$6:$F$13)&gt;0)*ISNUMBER(SEARCH(Settings!$F$6:$F$13,$O1282)))=0),1,0))</f>
        <v/>
      </c>
      <c r="AM1282">
        <f>IF($AI1282=1,IFERROR(IF(VALUE($C1282)&lt;100000000,VALUE($C1282),1000000000),IFERROR(IF(VALUE(MID($C1282,2,20))&lt;100000000,VALUE(MID($C1282,2,20)),1000000000),1000000000))+ROW()/100000,"")</f>
        <v/>
      </c>
    </row>
    <row r="1283">
      <c r="E1283" s="14" t="n"/>
      <c r="M1283" s="8">
        <f>IF($C1283="","",L1283*T1283/100)</f>
        <v/>
      </c>
      <c r="S1283" s="8" t="n"/>
      <c r="T1283" s="8" t="n"/>
      <c r="W1283">
        <f>IF($C1283="","",IF($AL1283=1,0,IF($AK1283=1,Settings!$C$6,Settings!$C$7))*100)</f>
        <v/>
      </c>
      <c r="X1283" s="8">
        <f>IF($C1283="","",T1283*W1283/100)</f>
        <v/>
      </c>
      <c r="Y1283" s="8">
        <f>IF($C1283="","",T1283-X1283)</f>
        <v/>
      </c>
      <c r="Z1283" s="8">
        <f>IF($C1283="","",Y1283-M1283)</f>
        <v/>
      </c>
      <c r="AD1283" s="8" t="n"/>
      <c r="AG1283" s="14" t="n"/>
      <c r="AI1283">
        <f>IF($C1283="","",IF(COUNTIF($C$2:$C1283,$C1283)=1,1,0))</f>
        <v/>
      </c>
      <c r="AJ1283">
        <f>IF($AI1283=1,SUMPRODUCT(--($AM$2:$AM$7001&lt;$AM1283))+1,"")</f>
        <v/>
      </c>
      <c r="AK1283">
        <f>IF($C1283="","",IF(OR($P1283=TRUE(),$P1283="TRUE"),1,0))</f>
        <v/>
      </c>
      <c r="AL1283">
        <f>IF($C1283="","",IF(AND($V1283="Yes",SUMPRODUCT((LEN(Settings!$F$6:$F$13)&gt;0)*ISNUMBER(SEARCH(Settings!$F$6:$F$13,$O1283)))=0),1,0))</f>
        <v/>
      </c>
      <c r="AM1283">
        <f>IF($AI1283=1,IFERROR(IF(VALUE($C1283)&lt;100000000,VALUE($C1283),1000000000),IFERROR(IF(VALUE(MID($C1283,2,20))&lt;100000000,VALUE(MID($C1283,2,20)),1000000000),1000000000))+ROW()/100000,"")</f>
        <v/>
      </c>
    </row>
    <row r="1284">
      <c r="E1284" s="14" t="n"/>
      <c r="M1284" s="8">
        <f>IF($C1284="","",L1284*T1284/100)</f>
        <v/>
      </c>
      <c r="S1284" s="8" t="n"/>
      <c r="T1284" s="8" t="n"/>
      <c r="W1284">
        <f>IF($C1284="","",IF($AL1284=1,0,IF($AK1284=1,Settings!$C$6,Settings!$C$7))*100)</f>
        <v/>
      </c>
      <c r="X1284" s="8">
        <f>IF($C1284="","",T1284*W1284/100)</f>
        <v/>
      </c>
      <c r="Y1284" s="8">
        <f>IF($C1284="","",T1284-X1284)</f>
        <v/>
      </c>
      <c r="Z1284" s="8">
        <f>IF($C1284="","",Y1284-M1284)</f>
        <v/>
      </c>
      <c r="AD1284" s="8" t="n"/>
      <c r="AG1284" s="14" t="n"/>
      <c r="AI1284">
        <f>IF($C1284="","",IF(COUNTIF($C$2:$C1284,$C1284)=1,1,0))</f>
        <v/>
      </c>
      <c r="AJ1284">
        <f>IF($AI1284=1,SUMPRODUCT(--($AM$2:$AM$7001&lt;$AM1284))+1,"")</f>
        <v/>
      </c>
      <c r="AK1284">
        <f>IF($C1284="","",IF(OR($P1284=TRUE(),$P1284="TRUE"),1,0))</f>
        <v/>
      </c>
      <c r="AL1284">
        <f>IF($C1284="","",IF(AND($V1284="Yes",SUMPRODUCT((LEN(Settings!$F$6:$F$13)&gt;0)*ISNUMBER(SEARCH(Settings!$F$6:$F$13,$O1284)))=0),1,0))</f>
        <v/>
      </c>
      <c r="AM1284">
        <f>IF($AI1284=1,IFERROR(IF(VALUE($C1284)&lt;100000000,VALUE($C1284),1000000000),IFERROR(IF(VALUE(MID($C1284,2,20))&lt;100000000,VALUE(MID($C1284,2,20)),1000000000),1000000000))+ROW()/100000,"")</f>
        <v/>
      </c>
    </row>
    <row r="1285">
      <c r="E1285" s="14" t="n"/>
      <c r="M1285" s="8">
        <f>IF($C1285="","",L1285*T1285/100)</f>
        <v/>
      </c>
      <c r="S1285" s="8" t="n"/>
      <c r="T1285" s="8" t="n"/>
      <c r="W1285">
        <f>IF($C1285="","",IF($AL1285=1,0,IF($AK1285=1,Settings!$C$6,Settings!$C$7))*100)</f>
        <v/>
      </c>
      <c r="X1285" s="8">
        <f>IF($C1285="","",T1285*W1285/100)</f>
        <v/>
      </c>
      <c r="Y1285" s="8">
        <f>IF($C1285="","",T1285-X1285)</f>
        <v/>
      </c>
      <c r="Z1285" s="8">
        <f>IF($C1285="","",Y1285-M1285)</f>
        <v/>
      </c>
      <c r="AD1285" s="8" t="n"/>
      <c r="AG1285" s="14" t="n"/>
      <c r="AI1285">
        <f>IF($C1285="","",IF(COUNTIF($C$2:$C1285,$C1285)=1,1,0))</f>
        <v/>
      </c>
      <c r="AJ1285">
        <f>IF($AI1285=1,SUMPRODUCT(--($AM$2:$AM$7001&lt;$AM1285))+1,"")</f>
        <v/>
      </c>
      <c r="AK1285">
        <f>IF($C1285="","",IF(OR($P1285=TRUE(),$P1285="TRUE"),1,0))</f>
        <v/>
      </c>
      <c r="AL1285">
        <f>IF($C1285="","",IF(AND($V1285="Yes",SUMPRODUCT((LEN(Settings!$F$6:$F$13)&gt;0)*ISNUMBER(SEARCH(Settings!$F$6:$F$13,$O1285)))=0),1,0))</f>
        <v/>
      </c>
      <c r="AM1285">
        <f>IF($AI1285=1,IFERROR(IF(VALUE($C1285)&lt;100000000,VALUE($C1285),1000000000),IFERROR(IF(VALUE(MID($C1285,2,20))&lt;100000000,VALUE(MID($C1285,2,20)),1000000000),1000000000))+ROW()/100000,"")</f>
        <v/>
      </c>
    </row>
    <row r="1286">
      <c r="E1286" s="14" t="n"/>
      <c r="M1286" s="8">
        <f>IF($C1286="","",L1286*T1286/100)</f>
        <v/>
      </c>
      <c r="S1286" s="8" t="n"/>
      <c r="T1286" s="8" t="n"/>
      <c r="W1286">
        <f>IF($C1286="","",IF($AL1286=1,0,IF($AK1286=1,Settings!$C$6,Settings!$C$7))*100)</f>
        <v/>
      </c>
      <c r="X1286" s="8">
        <f>IF($C1286="","",T1286*W1286/100)</f>
        <v/>
      </c>
      <c r="Y1286" s="8">
        <f>IF($C1286="","",T1286-X1286)</f>
        <v/>
      </c>
      <c r="Z1286" s="8">
        <f>IF($C1286="","",Y1286-M1286)</f>
        <v/>
      </c>
      <c r="AD1286" s="8" t="n"/>
      <c r="AG1286" s="14" t="n"/>
      <c r="AI1286">
        <f>IF($C1286="","",IF(COUNTIF($C$2:$C1286,$C1286)=1,1,0))</f>
        <v/>
      </c>
      <c r="AJ1286">
        <f>IF($AI1286=1,SUMPRODUCT(--($AM$2:$AM$7001&lt;$AM1286))+1,"")</f>
        <v/>
      </c>
      <c r="AK1286">
        <f>IF($C1286="","",IF(OR($P1286=TRUE(),$P1286="TRUE"),1,0))</f>
        <v/>
      </c>
      <c r="AL1286">
        <f>IF($C1286="","",IF(AND($V1286="Yes",SUMPRODUCT((LEN(Settings!$F$6:$F$13)&gt;0)*ISNUMBER(SEARCH(Settings!$F$6:$F$13,$O1286)))=0),1,0))</f>
        <v/>
      </c>
      <c r="AM1286">
        <f>IF($AI1286=1,IFERROR(IF(VALUE($C1286)&lt;100000000,VALUE($C1286),1000000000),IFERROR(IF(VALUE(MID($C1286,2,20))&lt;100000000,VALUE(MID($C1286,2,20)),1000000000),1000000000))+ROW()/100000,"")</f>
        <v/>
      </c>
    </row>
    <row r="1287">
      <c r="E1287" s="14" t="n"/>
      <c r="M1287" s="8">
        <f>IF($C1287="","",L1287*T1287/100)</f>
        <v/>
      </c>
      <c r="S1287" s="8" t="n"/>
      <c r="T1287" s="8" t="n"/>
      <c r="W1287">
        <f>IF($C1287="","",IF($AL1287=1,0,IF($AK1287=1,Settings!$C$6,Settings!$C$7))*100)</f>
        <v/>
      </c>
      <c r="X1287" s="8">
        <f>IF($C1287="","",T1287*W1287/100)</f>
        <v/>
      </c>
      <c r="Y1287" s="8">
        <f>IF($C1287="","",T1287-X1287)</f>
        <v/>
      </c>
      <c r="Z1287" s="8">
        <f>IF($C1287="","",Y1287-M1287)</f>
        <v/>
      </c>
      <c r="AD1287" s="8" t="n"/>
      <c r="AG1287" s="14" t="n"/>
      <c r="AI1287">
        <f>IF($C1287="","",IF(COUNTIF($C$2:$C1287,$C1287)=1,1,0))</f>
        <v/>
      </c>
      <c r="AJ1287">
        <f>IF($AI1287=1,SUMPRODUCT(--($AM$2:$AM$7001&lt;$AM1287))+1,"")</f>
        <v/>
      </c>
      <c r="AK1287">
        <f>IF($C1287="","",IF(OR($P1287=TRUE(),$P1287="TRUE"),1,0))</f>
        <v/>
      </c>
      <c r="AL1287">
        <f>IF($C1287="","",IF(AND($V1287="Yes",SUMPRODUCT((LEN(Settings!$F$6:$F$13)&gt;0)*ISNUMBER(SEARCH(Settings!$F$6:$F$13,$O1287)))=0),1,0))</f>
        <v/>
      </c>
      <c r="AM1287">
        <f>IF($AI1287=1,IFERROR(IF(VALUE($C1287)&lt;100000000,VALUE($C1287),1000000000),IFERROR(IF(VALUE(MID($C1287,2,20))&lt;100000000,VALUE(MID($C1287,2,20)),1000000000),1000000000))+ROW()/100000,"")</f>
        <v/>
      </c>
    </row>
    <row r="1288">
      <c r="E1288" s="14" t="n"/>
      <c r="M1288" s="8">
        <f>IF($C1288="","",L1288*T1288/100)</f>
        <v/>
      </c>
      <c r="S1288" s="8" t="n"/>
      <c r="T1288" s="8" t="n"/>
      <c r="W1288">
        <f>IF($C1288="","",IF($AL1288=1,0,IF($AK1288=1,Settings!$C$6,Settings!$C$7))*100)</f>
        <v/>
      </c>
      <c r="X1288" s="8">
        <f>IF($C1288="","",T1288*W1288/100)</f>
        <v/>
      </c>
      <c r="Y1288" s="8">
        <f>IF($C1288="","",T1288-X1288)</f>
        <v/>
      </c>
      <c r="Z1288" s="8">
        <f>IF($C1288="","",Y1288-M1288)</f>
        <v/>
      </c>
      <c r="AD1288" s="8" t="n"/>
      <c r="AG1288" s="14" t="n"/>
      <c r="AI1288">
        <f>IF($C1288="","",IF(COUNTIF($C$2:$C1288,$C1288)=1,1,0))</f>
        <v/>
      </c>
      <c r="AJ1288">
        <f>IF($AI1288=1,SUMPRODUCT(--($AM$2:$AM$7001&lt;$AM1288))+1,"")</f>
        <v/>
      </c>
      <c r="AK1288">
        <f>IF($C1288="","",IF(OR($P1288=TRUE(),$P1288="TRUE"),1,0))</f>
        <v/>
      </c>
      <c r="AL1288">
        <f>IF($C1288="","",IF(AND($V1288="Yes",SUMPRODUCT((LEN(Settings!$F$6:$F$13)&gt;0)*ISNUMBER(SEARCH(Settings!$F$6:$F$13,$O1288)))=0),1,0))</f>
        <v/>
      </c>
      <c r="AM1288">
        <f>IF($AI1288=1,IFERROR(IF(VALUE($C1288)&lt;100000000,VALUE($C1288),1000000000),IFERROR(IF(VALUE(MID($C1288,2,20))&lt;100000000,VALUE(MID($C1288,2,20)),1000000000),1000000000))+ROW()/100000,"")</f>
        <v/>
      </c>
    </row>
    <row r="1289">
      <c r="E1289" s="14" t="n"/>
      <c r="M1289" s="8">
        <f>IF($C1289="","",L1289*T1289/100)</f>
        <v/>
      </c>
      <c r="S1289" s="8" t="n"/>
      <c r="T1289" s="8" t="n"/>
      <c r="W1289">
        <f>IF($C1289="","",IF($AL1289=1,0,IF($AK1289=1,Settings!$C$6,Settings!$C$7))*100)</f>
        <v/>
      </c>
      <c r="X1289" s="8">
        <f>IF($C1289="","",T1289*W1289/100)</f>
        <v/>
      </c>
      <c r="Y1289" s="8">
        <f>IF($C1289="","",T1289-X1289)</f>
        <v/>
      </c>
      <c r="Z1289" s="8">
        <f>IF($C1289="","",Y1289-M1289)</f>
        <v/>
      </c>
      <c r="AD1289" s="8" t="n"/>
      <c r="AG1289" s="14" t="n"/>
      <c r="AI1289">
        <f>IF($C1289="","",IF(COUNTIF($C$2:$C1289,$C1289)=1,1,0))</f>
        <v/>
      </c>
      <c r="AJ1289">
        <f>IF($AI1289=1,SUMPRODUCT(--($AM$2:$AM$7001&lt;$AM1289))+1,"")</f>
        <v/>
      </c>
      <c r="AK1289">
        <f>IF($C1289="","",IF(OR($P1289=TRUE(),$P1289="TRUE"),1,0))</f>
        <v/>
      </c>
      <c r="AL1289">
        <f>IF($C1289="","",IF(AND($V1289="Yes",SUMPRODUCT((LEN(Settings!$F$6:$F$13)&gt;0)*ISNUMBER(SEARCH(Settings!$F$6:$F$13,$O1289)))=0),1,0))</f>
        <v/>
      </c>
      <c r="AM1289">
        <f>IF($AI1289=1,IFERROR(IF(VALUE($C1289)&lt;100000000,VALUE($C1289),1000000000),IFERROR(IF(VALUE(MID($C1289,2,20))&lt;100000000,VALUE(MID($C1289,2,20)),1000000000),1000000000))+ROW()/100000,"")</f>
        <v/>
      </c>
    </row>
    <row r="1290">
      <c r="E1290" s="14" t="n"/>
      <c r="M1290" s="8">
        <f>IF($C1290="","",L1290*T1290/100)</f>
        <v/>
      </c>
      <c r="S1290" s="8" t="n"/>
      <c r="T1290" s="8" t="n"/>
      <c r="W1290">
        <f>IF($C1290="","",IF($AL1290=1,0,IF($AK1290=1,Settings!$C$6,Settings!$C$7))*100)</f>
        <v/>
      </c>
      <c r="X1290" s="8">
        <f>IF($C1290="","",T1290*W1290/100)</f>
        <v/>
      </c>
      <c r="Y1290" s="8">
        <f>IF($C1290="","",T1290-X1290)</f>
        <v/>
      </c>
      <c r="Z1290" s="8">
        <f>IF($C1290="","",Y1290-M1290)</f>
        <v/>
      </c>
      <c r="AD1290" s="8" t="n"/>
      <c r="AG1290" s="14" t="n"/>
      <c r="AI1290">
        <f>IF($C1290="","",IF(COUNTIF($C$2:$C1290,$C1290)=1,1,0))</f>
        <v/>
      </c>
      <c r="AJ1290">
        <f>IF($AI1290=1,SUMPRODUCT(--($AM$2:$AM$7001&lt;$AM1290))+1,"")</f>
        <v/>
      </c>
      <c r="AK1290">
        <f>IF($C1290="","",IF(OR($P1290=TRUE(),$P1290="TRUE"),1,0))</f>
        <v/>
      </c>
      <c r="AL1290">
        <f>IF($C1290="","",IF(AND($V1290="Yes",SUMPRODUCT((LEN(Settings!$F$6:$F$13)&gt;0)*ISNUMBER(SEARCH(Settings!$F$6:$F$13,$O1290)))=0),1,0))</f>
        <v/>
      </c>
      <c r="AM1290">
        <f>IF($AI1290=1,IFERROR(IF(VALUE($C1290)&lt;100000000,VALUE($C1290),1000000000),IFERROR(IF(VALUE(MID($C1290,2,20))&lt;100000000,VALUE(MID($C1290,2,20)),1000000000),1000000000))+ROW()/100000,"")</f>
        <v/>
      </c>
    </row>
    <row r="1291">
      <c r="E1291" s="14" t="n"/>
      <c r="M1291" s="8">
        <f>IF($C1291="","",L1291*T1291/100)</f>
        <v/>
      </c>
      <c r="S1291" s="8" t="n"/>
      <c r="T1291" s="8" t="n"/>
      <c r="W1291">
        <f>IF($C1291="","",IF($AL1291=1,0,IF($AK1291=1,Settings!$C$6,Settings!$C$7))*100)</f>
        <v/>
      </c>
      <c r="X1291" s="8">
        <f>IF($C1291="","",T1291*W1291/100)</f>
        <v/>
      </c>
      <c r="Y1291" s="8">
        <f>IF($C1291="","",T1291-X1291)</f>
        <v/>
      </c>
      <c r="Z1291" s="8">
        <f>IF($C1291="","",Y1291-M1291)</f>
        <v/>
      </c>
      <c r="AD1291" s="8" t="n"/>
      <c r="AG1291" s="14" t="n"/>
      <c r="AI1291">
        <f>IF($C1291="","",IF(COUNTIF($C$2:$C1291,$C1291)=1,1,0))</f>
        <v/>
      </c>
      <c r="AJ1291">
        <f>IF($AI1291=1,SUMPRODUCT(--($AM$2:$AM$7001&lt;$AM1291))+1,"")</f>
        <v/>
      </c>
      <c r="AK1291">
        <f>IF($C1291="","",IF(OR($P1291=TRUE(),$P1291="TRUE"),1,0))</f>
        <v/>
      </c>
      <c r="AL1291">
        <f>IF($C1291="","",IF(AND($V1291="Yes",SUMPRODUCT((LEN(Settings!$F$6:$F$13)&gt;0)*ISNUMBER(SEARCH(Settings!$F$6:$F$13,$O1291)))=0),1,0))</f>
        <v/>
      </c>
      <c r="AM1291">
        <f>IF($AI1291=1,IFERROR(IF(VALUE($C1291)&lt;100000000,VALUE($C1291),1000000000),IFERROR(IF(VALUE(MID($C1291,2,20))&lt;100000000,VALUE(MID($C1291,2,20)),1000000000),1000000000))+ROW()/100000,"")</f>
        <v/>
      </c>
    </row>
    <row r="1292">
      <c r="E1292" s="14" t="n"/>
      <c r="M1292" s="8">
        <f>IF($C1292="","",L1292*T1292/100)</f>
        <v/>
      </c>
      <c r="S1292" s="8" t="n"/>
      <c r="T1292" s="8" t="n"/>
      <c r="W1292">
        <f>IF($C1292="","",IF($AL1292=1,0,IF($AK1292=1,Settings!$C$6,Settings!$C$7))*100)</f>
        <v/>
      </c>
      <c r="X1292" s="8">
        <f>IF($C1292="","",T1292*W1292/100)</f>
        <v/>
      </c>
      <c r="Y1292" s="8">
        <f>IF($C1292="","",T1292-X1292)</f>
        <v/>
      </c>
      <c r="Z1292" s="8">
        <f>IF($C1292="","",Y1292-M1292)</f>
        <v/>
      </c>
      <c r="AD1292" s="8" t="n"/>
      <c r="AG1292" s="14" t="n"/>
      <c r="AI1292">
        <f>IF($C1292="","",IF(COUNTIF($C$2:$C1292,$C1292)=1,1,0))</f>
        <v/>
      </c>
      <c r="AJ1292">
        <f>IF($AI1292=1,SUMPRODUCT(--($AM$2:$AM$7001&lt;$AM1292))+1,"")</f>
        <v/>
      </c>
      <c r="AK1292">
        <f>IF($C1292="","",IF(OR($P1292=TRUE(),$P1292="TRUE"),1,0))</f>
        <v/>
      </c>
      <c r="AL1292">
        <f>IF($C1292="","",IF(AND($V1292="Yes",SUMPRODUCT((LEN(Settings!$F$6:$F$13)&gt;0)*ISNUMBER(SEARCH(Settings!$F$6:$F$13,$O1292)))=0),1,0))</f>
        <v/>
      </c>
      <c r="AM1292">
        <f>IF($AI1292=1,IFERROR(IF(VALUE($C1292)&lt;100000000,VALUE($C1292),1000000000),IFERROR(IF(VALUE(MID($C1292,2,20))&lt;100000000,VALUE(MID($C1292,2,20)),1000000000),1000000000))+ROW()/100000,"")</f>
        <v/>
      </c>
    </row>
    <row r="1293">
      <c r="E1293" s="14" t="n"/>
      <c r="M1293" s="8">
        <f>IF($C1293="","",L1293*T1293/100)</f>
        <v/>
      </c>
      <c r="S1293" s="8" t="n"/>
      <c r="T1293" s="8" t="n"/>
      <c r="W1293">
        <f>IF($C1293="","",IF($AL1293=1,0,IF($AK1293=1,Settings!$C$6,Settings!$C$7))*100)</f>
        <v/>
      </c>
      <c r="X1293" s="8">
        <f>IF($C1293="","",T1293*W1293/100)</f>
        <v/>
      </c>
      <c r="Y1293" s="8">
        <f>IF($C1293="","",T1293-X1293)</f>
        <v/>
      </c>
      <c r="Z1293" s="8">
        <f>IF($C1293="","",Y1293-M1293)</f>
        <v/>
      </c>
      <c r="AD1293" s="8" t="n"/>
      <c r="AG1293" s="14" t="n"/>
      <c r="AI1293">
        <f>IF($C1293="","",IF(COUNTIF($C$2:$C1293,$C1293)=1,1,0))</f>
        <v/>
      </c>
      <c r="AJ1293">
        <f>IF($AI1293=1,SUMPRODUCT(--($AM$2:$AM$7001&lt;$AM1293))+1,"")</f>
        <v/>
      </c>
      <c r="AK1293">
        <f>IF($C1293="","",IF(OR($P1293=TRUE(),$P1293="TRUE"),1,0))</f>
        <v/>
      </c>
      <c r="AL1293">
        <f>IF($C1293="","",IF(AND($V1293="Yes",SUMPRODUCT((LEN(Settings!$F$6:$F$13)&gt;0)*ISNUMBER(SEARCH(Settings!$F$6:$F$13,$O1293)))=0),1,0))</f>
        <v/>
      </c>
      <c r="AM1293">
        <f>IF($AI1293=1,IFERROR(IF(VALUE($C1293)&lt;100000000,VALUE($C1293),1000000000),IFERROR(IF(VALUE(MID($C1293,2,20))&lt;100000000,VALUE(MID($C1293,2,20)),1000000000),1000000000))+ROW()/100000,"")</f>
        <v/>
      </c>
    </row>
    <row r="1294">
      <c r="E1294" s="14" t="n"/>
      <c r="M1294" s="8">
        <f>IF($C1294="","",L1294*T1294/100)</f>
        <v/>
      </c>
      <c r="S1294" s="8" t="n"/>
      <c r="T1294" s="8" t="n"/>
      <c r="W1294">
        <f>IF($C1294="","",IF($AL1294=1,0,IF($AK1294=1,Settings!$C$6,Settings!$C$7))*100)</f>
        <v/>
      </c>
      <c r="X1294" s="8">
        <f>IF($C1294="","",T1294*W1294/100)</f>
        <v/>
      </c>
      <c r="Y1294" s="8">
        <f>IF($C1294="","",T1294-X1294)</f>
        <v/>
      </c>
      <c r="Z1294" s="8">
        <f>IF($C1294="","",Y1294-M1294)</f>
        <v/>
      </c>
      <c r="AD1294" s="8" t="n"/>
      <c r="AG1294" s="14" t="n"/>
      <c r="AI1294">
        <f>IF($C1294="","",IF(COUNTIF($C$2:$C1294,$C1294)=1,1,0))</f>
        <v/>
      </c>
      <c r="AJ1294">
        <f>IF($AI1294=1,SUMPRODUCT(--($AM$2:$AM$7001&lt;$AM1294))+1,"")</f>
        <v/>
      </c>
      <c r="AK1294">
        <f>IF($C1294="","",IF(OR($P1294=TRUE(),$P1294="TRUE"),1,0))</f>
        <v/>
      </c>
      <c r="AL1294">
        <f>IF($C1294="","",IF(AND($V1294="Yes",SUMPRODUCT((LEN(Settings!$F$6:$F$13)&gt;0)*ISNUMBER(SEARCH(Settings!$F$6:$F$13,$O1294)))=0),1,0))</f>
        <v/>
      </c>
      <c r="AM1294">
        <f>IF($AI1294=1,IFERROR(IF(VALUE($C1294)&lt;100000000,VALUE($C1294),1000000000),IFERROR(IF(VALUE(MID($C1294,2,20))&lt;100000000,VALUE(MID($C1294,2,20)),1000000000),1000000000))+ROW()/100000,"")</f>
        <v/>
      </c>
    </row>
    <row r="1295">
      <c r="E1295" s="14" t="n"/>
      <c r="M1295" s="8">
        <f>IF($C1295="","",L1295*T1295/100)</f>
        <v/>
      </c>
      <c r="S1295" s="8" t="n"/>
      <c r="T1295" s="8" t="n"/>
      <c r="W1295">
        <f>IF($C1295="","",IF($AL1295=1,0,IF($AK1295=1,Settings!$C$6,Settings!$C$7))*100)</f>
        <v/>
      </c>
      <c r="X1295" s="8">
        <f>IF($C1295="","",T1295*W1295/100)</f>
        <v/>
      </c>
      <c r="Y1295" s="8">
        <f>IF($C1295="","",T1295-X1295)</f>
        <v/>
      </c>
      <c r="Z1295" s="8">
        <f>IF($C1295="","",Y1295-M1295)</f>
        <v/>
      </c>
      <c r="AD1295" s="8" t="n"/>
      <c r="AG1295" s="14" t="n"/>
      <c r="AI1295">
        <f>IF($C1295="","",IF(COUNTIF($C$2:$C1295,$C1295)=1,1,0))</f>
        <v/>
      </c>
      <c r="AJ1295">
        <f>IF($AI1295=1,SUMPRODUCT(--($AM$2:$AM$7001&lt;$AM1295))+1,"")</f>
        <v/>
      </c>
      <c r="AK1295">
        <f>IF($C1295="","",IF(OR($P1295=TRUE(),$P1295="TRUE"),1,0))</f>
        <v/>
      </c>
      <c r="AL1295">
        <f>IF($C1295="","",IF(AND($V1295="Yes",SUMPRODUCT((LEN(Settings!$F$6:$F$13)&gt;0)*ISNUMBER(SEARCH(Settings!$F$6:$F$13,$O1295)))=0),1,0))</f>
        <v/>
      </c>
      <c r="AM1295">
        <f>IF($AI1295=1,IFERROR(IF(VALUE($C1295)&lt;100000000,VALUE($C1295),1000000000),IFERROR(IF(VALUE(MID($C1295,2,20))&lt;100000000,VALUE(MID($C1295,2,20)),1000000000),1000000000))+ROW()/100000,"")</f>
        <v/>
      </c>
    </row>
    <row r="1296">
      <c r="E1296" s="14" t="n"/>
      <c r="M1296" s="8">
        <f>IF($C1296="","",L1296*T1296/100)</f>
        <v/>
      </c>
      <c r="S1296" s="8" t="n"/>
      <c r="T1296" s="8" t="n"/>
      <c r="W1296">
        <f>IF($C1296="","",IF($AL1296=1,0,IF($AK1296=1,Settings!$C$6,Settings!$C$7))*100)</f>
        <v/>
      </c>
      <c r="X1296" s="8">
        <f>IF($C1296="","",T1296*W1296/100)</f>
        <v/>
      </c>
      <c r="Y1296" s="8">
        <f>IF($C1296="","",T1296-X1296)</f>
        <v/>
      </c>
      <c r="Z1296" s="8">
        <f>IF($C1296="","",Y1296-M1296)</f>
        <v/>
      </c>
      <c r="AD1296" s="8" t="n"/>
      <c r="AG1296" s="14" t="n"/>
      <c r="AI1296">
        <f>IF($C1296="","",IF(COUNTIF($C$2:$C1296,$C1296)=1,1,0))</f>
        <v/>
      </c>
      <c r="AJ1296">
        <f>IF($AI1296=1,SUMPRODUCT(--($AM$2:$AM$7001&lt;$AM1296))+1,"")</f>
        <v/>
      </c>
      <c r="AK1296">
        <f>IF($C1296="","",IF(OR($P1296=TRUE(),$P1296="TRUE"),1,0))</f>
        <v/>
      </c>
      <c r="AL1296">
        <f>IF($C1296="","",IF(AND($V1296="Yes",SUMPRODUCT((LEN(Settings!$F$6:$F$13)&gt;0)*ISNUMBER(SEARCH(Settings!$F$6:$F$13,$O1296)))=0),1,0))</f>
        <v/>
      </c>
      <c r="AM1296">
        <f>IF($AI1296=1,IFERROR(IF(VALUE($C1296)&lt;100000000,VALUE($C1296),1000000000),IFERROR(IF(VALUE(MID($C1296,2,20))&lt;100000000,VALUE(MID($C1296,2,20)),1000000000),1000000000))+ROW()/100000,"")</f>
        <v/>
      </c>
    </row>
    <row r="1297">
      <c r="E1297" s="14" t="n"/>
      <c r="M1297" s="8">
        <f>IF($C1297="","",L1297*T1297/100)</f>
        <v/>
      </c>
      <c r="S1297" s="8" t="n"/>
      <c r="T1297" s="8" t="n"/>
      <c r="W1297">
        <f>IF($C1297="","",IF($AL1297=1,0,IF($AK1297=1,Settings!$C$6,Settings!$C$7))*100)</f>
        <v/>
      </c>
      <c r="X1297" s="8">
        <f>IF($C1297="","",T1297*W1297/100)</f>
        <v/>
      </c>
      <c r="Y1297" s="8">
        <f>IF($C1297="","",T1297-X1297)</f>
        <v/>
      </c>
      <c r="Z1297" s="8">
        <f>IF($C1297="","",Y1297-M1297)</f>
        <v/>
      </c>
      <c r="AD1297" s="8" t="n"/>
      <c r="AG1297" s="14" t="n"/>
      <c r="AI1297">
        <f>IF($C1297="","",IF(COUNTIF($C$2:$C1297,$C1297)=1,1,0))</f>
        <v/>
      </c>
      <c r="AJ1297">
        <f>IF($AI1297=1,SUMPRODUCT(--($AM$2:$AM$7001&lt;$AM1297))+1,"")</f>
        <v/>
      </c>
      <c r="AK1297">
        <f>IF($C1297="","",IF(OR($P1297=TRUE(),$P1297="TRUE"),1,0))</f>
        <v/>
      </c>
      <c r="AL1297">
        <f>IF($C1297="","",IF(AND($V1297="Yes",SUMPRODUCT((LEN(Settings!$F$6:$F$13)&gt;0)*ISNUMBER(SEARCH(Settings!$F$6:$F$13,$O1297)))=0),1,0))</f>
        <v/>
      </c>
      <c r="AM1297">
        <f>IF($AI1297=1,IFERROR(IF(VALUE($C1297)&lt;100000000,VALUE($C1297),1000000000),IFERROR(IF(VALUE(MID($C1297,2,20))&lt;100000000,VALUE(MID($C1297,2,20)),1000000000),1000000000))+ROW()/100000,"")</f>
        <v/>
      </c>
    </row>
    <row r="1298">
      <c r="E1298" s="14" t="n"/>
      <c r="M1298" s="8">
        <f>IF($C1298="","",L1298*T1298/100)</f>
        <v/>
      </c>
      <c r="S1298" s="8" t="n"/>
      <c r="T1298" s="8" t="n"/>
      <c r="W1298">
        <f>IF($C1298="","",IF($AL1298=1,0,IF($AK1298=1,Settings!$C$6,Settings!$C$7))*100)</f>
        <v/>
      </c>
      <c r="X1298" s="8">
        <f>IF($C1298="","",T1298*W1298/100)</f>
        <v/>
      </c>
      <c r="Y1298" s="8">
        <f>IF($C1298="","",T1298-X1298)</f>
        <v/>
      </c>
      <c r="Z1298" s="8">
        <f>IF($C1298="","",Y1298-M1298)</f>
        <v/>
      </c>
      <c r="AD1298" s="8" t="n"/>
      <c r="AG1298" s="14" t="n"/>
      <c r="AI1298">
        <f>IF($C1298="","",IF(COUNTIF($C$2:$C1298,$C1298)=1,1,0))</f>
        <v/>
      </c>
      <c r="AJ1298">
        <f>IF($AI1298=1,SUMPRODUCT(--($AM$2:$AM$7001&lt;$AM1298))+1,"")</f>
        <v/>
      </c>
      <c r="AK1298">
        <f>IF($C1298="","",IF(OR($P1298=TRUE(),$P1298="TRUE"),1,0))</f>
        <v/>
      </c>
      <c r="AL1298">
        <f>IF($C1298="","",IF(AND($V1298="Yes",SUMPRODUCT((LEN(Settings!$F$6:$F$13)&gt;0)*ISNUMBER(SEARCH(Settings!$F$6:$F$13,$O1298)))=0),1,0))</f>
        <v/>
      </c>
      <c r="AM1298">
        <f>IF($AI1298=1,IFERROR(IF(VALUE($C1298)&lt;100000000,VALUE($C1298),1000000000),IFERROR(IF(VALUE(MID($C1298,2,20))&lt;100000000,VALUE(MID($C1298,2,20)),1000000000),1000000000))+ROW()/100000,"")</f>
        <v/>
      </c>
    </row>
    <row r="1299">
      <c r="E1299" s="14" t="n"/>
      <c r="M1299" s="8">
        <f>IF($C1299="","",L1299*T1299/100)</f>
        <v/>
      </c>
      <c r="S1299" s="8" t="n"/>
      <c r="T1299" s="8" t="n"/>
      <c r="W1299">
        <f>IF($C1299="","",IF($AL1299=1,0,IF($AK1299=1,Settings!$C$6,Settings!$C$7))*100)</f>
        <v/>
      </c>
      <c r="X1299" s="8">
        <f>IF($C1299="","",T1299*W1299/100)</f>
        <v/>
      </c>
      <c r="Y1299" s="8">
        <f>IF($C1299="","",T1299-X1299)</f>
        <v/>
      </c>
      <c r="Z1299" s="8">
        <f>IF($C1299="","",Y1299-M1299)</f>
        <v/>
      </c>
      <c r="AD1299" s="8" t="n"/>
      <c r="AG1299" s="14" t="n"/>
      <c r="AI1299">
        <f>IF($C1299="","",IF(COUNTIF($C$2:$C1299,$C1299)=1,1,0))</f>
        <v/>
      </c>
      <c r="AJ1299">
        <f>IF($AI1299=1,SUMPRODUCT(--($AM$2:$AM$7001&lt;$AM1299))+1,"")</f>
        <v/>
      </c>
      <c r="AK1299">
        <f>IF($C1299="","",IF(OR($P1299=TRUE(),$P1299="TRUE"),1,0))</f>
        <v/>
      </c>
      <c r="AL1299">
        <f>IF($C1299="","",IF(AND($V1299="Yes",SUMPRODUCT((LEN(Settings!$F$6:$F$13)&gt;0)*ISNUMBER(SEARCH(Settings!$F$6:$F$13,$O1299)))=0),1,0))</f>
        <v/>
      </c>
      <c r="AM1299">
        <f>IF($AI1299=1,IFERROR(IF(VALUE($C1299)&lt;100000000,VALUE($C1299),1000000000),IFERROR(IF(VALUE(MID($C1299,2,20))&lt;100000000,VALUE(MID($C1299,2,20)),1000000000),1000000000))+ROW()/100000,"")</f>
        <v/>
      </c>
    </row>
    <row r="1300">
      <c r="E1300" s="14" t="n"/>
      <c r="M1300" s="8">
        <f>IF($C1300="","",L1300*T1300/100)</f>
        <v/>
      </c>
      <c r="S1300" s="8" t="n"/>
      <c r="T1300" s="8" t="n"/>
      <c r="W1300">
        <f>IF($C1300="","",IF($AL1300=1,0,IF($AK1300=1,Settings!$C$6,Settings!$C$7))*100)</f>
        <v/>
      </c>
      <c r="X1300" s="8">
        <f>IF($C1300="","",T1300*W1300/100)</f>
        <v/>
      </c>
      <c r="Y1300" s="8">
        <f>IF($C1300="","",T1300-X1300)</f>
        <v/>
      </c>
      <c r="Z1300" s="8">
        <f>IF($C1300="","",Y1300-M1300)</f>
        <v/>
      </c>
      <c r="AD1300" s="8" t="n"/>
      <c r="AG1300" s="14" t="n"/>
      <c r="AI1300">
        <f>IF($C1300="","",IF(COUNTIF($C$2:$C1300,$C1300)=1,1,0))</f>
        <v/>
      </c>
      <c r="AJ1300">
        <f>IF($AI1300=1,SUMPRODUCT(--($AM$2:$AM$7001&lt;$AM1300))+1,"")</f>
        <v/>
      </c>
      <c r="AK1300">
        <f>IF($C1300="","",IF(OR($P1300=TRUE(),$P1300="TRUE"),1,0))</f>
        <v/>
      </c>
      <c r="AL1300">
        <f>IF($C1300="","",IF(AND($V1300="Yes",SUMPRODUCT((LEN(Settings!$F$6:$F$13)&gt;0)*ISNUMBER(SEARCH(Settings!$F$6:$F$13,$O1300)))=0),1,0))</f>
        <v/>
      </c>
      <c r="AM1300">
        <f>IF($AI1300=1,IFERROR(IF(VALUE($C1300)&lt;100000000,VALUE($C1300),1000000000),IFERROR(IF(VALUE(MID($C1300,2,20))&lt;100000000,VALUE(MID($C1300,2,20)),1000000000),1000000000))+ROW()/100000,"")</f>
        <v/>
      </c>
    </row>
    <row r="1301">
      <c r="E1301" s="14" t="n"/>
      <c r="M1301" s="8">
        <f>IF($C1301="","",L1301*T1301/100)</f>
        <v/>
      </c>
      <c r="S1301" s="8" t="n"/>
      <c r="T1301" s="8" t="n"/>
      <c r="W1301">
        <f>IF($C1301="","",IF($AL1301=1,0,IF($AK1301=1,Settings!$C$6,Settings!$C$7))*100)</f>
        <v/>
      </c>
      <c r="X1301" s="8">
        <f>IF($C1301="","",T1301*W1301/100)</f>
        <v/>
      </c>
      <c r="Y1301" s="8">
        <f>IF($C1301="","",T1301-X1301)</f>
        <v/>
      </c>
      <c r="Z1301" s="8">
        <f>IF($C1301="","",Y1301-M1301)</f>
        <v/>
      </c>
      <c r="AD1301" s="8" t="n"/>
      <c r="AG1301" s="14" t="n"/>
      <c r="AI1301">
        <f>IF($C1301="","",IF(COUNTIF($C$2:$C1301,$C1301)=1,1,0))</f>
        <v/>
      </c>
      <c r="AJ1301">
        <f>IF($AI1301=1,SUMPRODUCT(--($AM$2:$AM$7001&lt;$AM1301))+1,"")</f>
        <v/>
      </c>
      <c r="AK1301">
        <f>IF($C1301="","",IF(OR($P1301=TRUE(),$P1301="TRUE"),1,0))</f>
        <v/>
      </c>
      <c r="AL1301">
        <f>IF($C1301="","",IF(AND($V1301="Yes",SUMPRODUCT((LEN(Settings!$F$6:$F$13)&gt;0)*ISNUMBER(SEARCH(Settings!$F$6:$F$13,$O1301)))=0),1,0))</f>
        <v/>
      </c>
      <c r="AM1301">
        <f>IF($AI1301=1,IFERROR(IF(VALUE($C1301)&lt;100000000,VALUE($C1301),1000000000),IFERROR(IF(VALUE(MID($C1301,2,20))&lt;100000000,VALUE(MID($C1301,2,20)),1000000000),1000000000))+ROW()/100000,"")</f>
        <v/>
      </c>
    </row>
    <row r="1302">
      <c r="E1302" s="14" t="n"/>
      <c r="M1302" s="8">
        <f>IF($C1302="","",L1302*T1302/100)</f>
        <v/>
      </c>
      <c r="S1302" s="8" t="n"/>
      <c r="T1302" s="8" t="n"/>
      <c r="W1302">
        <f>IF($C1302="","",IF($AL1302=1,0,IF($AK1302=1,Settings!$C$6,Settings!$C$7))*100)</f>
        <v/>
      </c>
      <c r="X1302" s="8">
        <f>IF($C1302="","",T1302*W1302/100)</f>
        <v/>
      </c>
      <c r="Y1302" s="8">
        <f>IF($C1302="","",T1302-X1302)</f>
        <v/>
      </c>
      <c r="Z1302" s="8">
        <f>IF($C1302="","",Y1302-M1302)</f>
        <v/>
      </c>
      <c r="AD1302" s="8" t="n"/>
      <c r="AG1302" s="14" t="n"/>
      <c r="AI1302">
        <f>IF($C1302="","",IF(COUNTIF($C$2:$C1302,$C1302)=1,1,0))</f>
        <v/>
      </c>
      <c r="AJ1302">
        <f>IF($AI1302=1,SUMPRODUCT(--($AM$2:$AM$7001&lt;$AM1302))+1,"")</f>
        <v/>
      </c>
      <c r="AK1302">
        <f>IF($C1302="","",IF(OR($P1302=TRUE(),$P1302="TRUE"),1,0))</f>
        <v/>
      </c>
      <c r="AL1302">
        <f>IF($C1302="","",IF(AND($V1302="Yes",SUMPRODUCT((LEN(Settings!$F$6:$F$13)&gt;0)*ISNUMBER(SEARCH(Settings!$F$6:$F$13,$O1302)))=0),1,0))</f>
        <v/>
      </c>
      <c r="AM1302">
        <f>IF($AI1302=1,IFERROR(IF(VALUE($C1302)&lt;100000000,VALUE($C1302),1000000000),IFERROR(IF(VALUE(MID($C1302,2,20))&lt;100000000,VALUE(MID($C1302,2,20)),1000000000),1000000000))+ROW()/100000,"")</f>
        <v/>
      </c>
    </row>
    <row r="1303">
      <c r="E1303" s="14" t="n"/>
      <c r="M1303" s="8">
        <f>IF($C1303="","",L1303*T1303/100)</f>
        <v/>
      </c>
      <c r="S1303" s="8" t="n"/>
      <c r="T1303" s="8" t="n"/>
      <c r="W1303">
        <f>IF($C1303="","",IF($AL1303=1,0,IF($AK1303=1,Settings!$C$6,Settings!$C$7))*100)</f>
        <v/>
      </c>
      <c r="X1303" s="8">
        <f>IF($C1303="","",T1303*W1303/100)</f>
        <v/>
      </c>
      <c r="Y1303" s="8">
        <f>IF($C1303="","",T1303-X1303)</f>
        <v/>
      </c>
      <c r="Z1303" s="8">
        <f>IF($C1303="","",Y1303-M1303)</f>
        <v/>
      </c>
      <c r="AD1303" s="8" t="n"/>
      <c r="AG1303" s="14" t="n"/>
      <c r="AI1303">
        <f>IF($C1303="","",IF(COUNTIF($C$2:$C1303,$C1303)=1,1,0))</f>
        <v/>
      </c>
      <c r="AJ1303">
        <f>IF($AI1303=1,SUMPRODUCT(--($AM$2:$AM$7001&lt;$AM1303))+1,"")</f>
        <v/>
      </c>
      <c r="AK1303">
        <f>IF($C1303="","",IF(OR($P1303=TRUE(),$P1303="TRUE"),1,0))</f>
        <v/>
      </c>
      <c r="AL1303">
        <f>IF($C1303="","",IF(AND($V1303="Yes",SUMPRODUCT((LEN(Settings!$F$6:$F$13)&gt;0)*ISNUMBER(SEARCH(Settings!$F$6:$F$13,$O1303)))=0),1,0))</f>
        <v/>
      </c>
      <c r="AM1303">
        <f>IF($AI1303=1,IFERROR(IF(VALUE($C1303)&lt;100000000,VALUE($C1303),1000000000),IFERROR(IF(VALUE(MID($C1303,2,20))&lt;100000000,VALUE(MID($C1303,2,20)),1000000000),1000000000))+ROW()/100000,"")</f>
        <v/>
      </c>
    </row>
    <row r="1304">
      <c r="E1304" s="14" t="n"/>
      <c r="M1304" s="8">
        <f>IF($C1304="","",L1304*T1304/100)</f>
        <v/>
      </c>
      <c r="S1304" s="8" t="n"/>
      <c r="T1304" s="8" t="n"/>
      <c r="W1304">
        <f>IF($C1304="","",IF($AL1304=1,0,IF($AK1304=1,Settings!$C$6,Settings!$C$7))*100)</f>
        <v/>
      </c>
      <c r="X1304" s="8">
        <f>IF($C1304="","",T1304*W1304/100)</f>
        <v/>
      </c>
      <c r="Y1304" s="8">
        <f>IF($C1304="","",T1304-X1304)</f>
        <v/>
      </c>
      <c r="Z1304" s="8">
        <f>IF($C1304="","",Y1304-M1304)</f>
        <v/>
      </c>
      <c r="AD1304" s="8" t="n"/>
      <c r="AG1304" s="14" t="n"/>
      <c r="AI1304">
        <f>IF($C1304="","",IF(COUNTIF($C$2:$C1304,$C1304)=1,1,0))</f>
        <v/>
      </c>
      <c r="AJ1304">
        <f>IF($AI1304=1,SUMPRODUCT(--($AM$2:$AM$7001&lt;$AM1304))+1,"")</f>
        <v/>
      </c>
      <c r="AK1304">
        <f>IF($C1304="","",IF(OR($P1304=TRUE(),$P1304="TRUE"),1,0))</f>
        <v/>
      </c>
      <c r="AL1304">
        <f>IF($C1304="","",IF(AND($V1304="Yes",SUMPRODUCT((LEN(Settings!$F$6:$F$13)&gt;0)*ISNUMBER(SEARCH(Settings!$F$6:$F$13,$O1304)))=0),1,0))</f>
        <v/>
      </c>
      <c r="AM1304">
        <f>IF($AI1304=1,IFERROR(IF(VALUE($C1304)&lt;100000000,VALUE($C1304),1000000000),IFERROR(IF(VALUE(MID($C1304,2,20))&lt;100000000,VALUE(MID($C1304,2,20)),1000000000),1000000000))+ROW()/100000,"")</f>
        <v/>
      </c>
    </row>
    <row r="1305">
      <c r="E1305" s="14" t="n"/>
      <c r="M1305" s="8">
        <f>IF($C1305="","",L1305*T1305/100)</f>
        <v/>
      </c>
      <c r="S1305" s="8" t="n"/>
      <c r="T1305" s="8" t="n"/>
      <c r="W1305">
        <f>IF($C1305="","",IF($AL1305=1,0,IF($AK1305=1,Settings!$C$6,Settings!$C$7))*100)</f>
        <v/>
      </c>
      <c r="X1305" s="8">
        <f>IF($C1305="","",T1305*W1305/100)</f>
        <v/>
      </c>
      <c r="Y1305" s="8">
        <f>IF($C1305="","",T1305-X1305)</f>
        <v/>
      </c>
      <c r="Z1305" s="8">
        <f>IF($C1305="","",Y1305-M1305)</f>
        <v/>
      </c>
      <c r="AD1305" s="8" t="n"/>
      <c r="AG1305" s="14" t="n"/>
      <c r="AI1305">
        <f>IF($C1305="","",IF(COUNTIF($C$2:$C1305,$C1305)=1,1,0))</f>
        <v/>
      </c>
      <c r="AJ1305">
        <f>IF($AI1305=1,SUMPRODUCT(--($AM$2:$AM$7001&lt;$AM1305))+1,"")</f>
        <v/>
      </c>
      <c r="AK1305">
        <f>IF($C1305="","",IF(OR($P1305=TRUE(),$P1305="TRUE"),1,0))</f>
        <v/>
      </c>
      <c r="AL1305">
        <f>IF($C1305="","",IF(AND($V1305="Yes",SUMPRODUCT((LEN(Settings!$F$6:$F$13)&gt;0)*ISNUMBER(SEARCH(Settings!$F$6:$F$13,$O1305)))=0),1,0))</f>
        <v/>
      </c>
      <c r="AM1305">
        <f>IF($AI1305=1,IFERROR(IF(VALUE($C1305)&lt;100000000,VALUE($C1305),1000000000),IFERROR(IF(VALUE(MID($C1305,2,20))&lt;100000000,VALUE(MID($C1305,2,20)),1000000000),1000000000))+ROW()/100000,"")</f>
        <v/>
      </c>
    </row>
    <row r="1306">
      <c r="E1306" s="14" t="n"/>
      <c r="M1306" s="8">
        <f>IF($C1306="","",L1306*T1306/100)</f>
        <v/>
      </c>
      <c r="S1306" s="8" t="n"/>
      <c r="T1306" s="8" t="n"/>
      <c r="W1306">
        <f>IF($C1306="","",IF($AL1306=1,0,IF($AK1306=1,Settings!$C$6,Settings!$C$7))*100)</f>
        <v/>
      </c>
      <c r="X1306" s="8">
        <f>IF($C1306="","",T1306*W1306/100)</f>
        <v/>
      </c>
      <c r="Y1306" s="8">
        <f>IF($C1306="","",T1306-X1306)</f>
        <v/>
      </c>
      <c r="Z1306" s="8">
        <f>IF($C1306="","",Y1306-M1306)</f>
        <v/>
      </c>
      <c r="AD1306" s="8" t="n"/>
      <c r="AG1306" s="14" t="n"/>
      <c r="AI1306">
        <f>IF($C1306="","",IF(COUNTIF($C$2:$C1306,$C1306)=1,1,0))</f>
        <v/>
      </c>
      <c r="AJ1306">
        <f>IF($AI1306=1,SUMPRODUCT(--($AM$2:$AM$7001&lt;$AM1306))+1,"")</f>
        <v/>
      </c>
      <c r="AK1306">
        <f>IF($C1306="","",IF(OR($P1306=TRUE(),$P1306="TRUE"),1,0))</f>
        <v/>
      </c>
      <c r="AL1306">
        <f>IF($C1306="","",IF(AND($V1306="Yes",SUMPRODUCT((LEN(Settings!$F$6:$F$13)&gt;0)*ISNUMBER(SEARCH(Settings!$F$6:$F$13,$O1306)))=0),1,0))</f>
        <v/>
      </c>
      <c r="AM1306">
        <f>IF($AI1306=1,IFERROR(IF(VALUE($C1306)&lt;100000000,VALUE($C1306),1000000000),IFERROR(IF(VALUE(MID($C1306,2,20))&lt;100000000,VALUE(MID($C1306,2,20)),1000000000),1000000000))+ROW()/100000,"")</f>
        <v/>
      </c>
    </row>
    <row r="1307">
      <c r="E1307" s="14" t="n"/>
      <c r="M1307" s="8">
        <f>IF($C1307="","",L1307*T1307/100)</f>
        <v/>
      </c>
      <c r="S1307" s="8" t="n"/>
      <c r="T1307" s="8" t="n"/>
      <c r="W1307">
        <f>IF($C1307="","",IF($AL1307=1,0,IF($AK1307=1,Settings!$C$6,Settings!$C$7))*100)</f>
        <v/>
      </c>
      <c r="X1307" s="8">
        <f>IF($C1307="","",T1307*W1307/100)</f>
        <v/>
      </c>
      <c r="Y1307" s="8">
        <f>IF($C1307="","",T1307-X1307)</f>
        <v/>
      </c>
      <c r="Z1307" s="8">
        <f>IF($C1307="","",Y1307-M1307)</f>
        <v/>
      </c>
      <c r="AD1307" s="8" t="n"/>
      <c r="AG1307" s="14" t="n"/>
      <c r="AI1307">
        <f>IF($C1307="","",IF(COUNTIF($C$2:$C1307,$C1307)=1,1,0))</f>
        <v/>
      </c>
      <c r="AJ1307">
        <f>IF($AI1307=1,SUMPRODUCT(--($AM$2:$AM$7001&lt;$AM1307))+1,"")</f>
        <v/>
      </c>
      <c r="AK1307">
        <f>IF($C1307="","",IF(OR($P1307=TRUE(),$P1307="TRUE"),1,0))</f>
        <v/>
      </c>
      <c r="AL1307">
        <f>IF($C1307="","",IF(AND($V1307="Yes",SUMPRODUCT((LEN(Settings!$F$6:$F$13)&gt;0)*ISNUMBER(SEARCH(Settings!$F$6:$F$13,$O1307)))=0),1,0))</f>
        <v/>
      </c>
      <c r="AM1307">
        <f>IF($AI1307=1,IFERROR(IF(VALUE($C1307)&lt;100000000,VALUE($C1307),1000000000),IFERROR(IF(VALUE(MID($C1307,2,20))&lt;100000000,VALUE(MID($C1307,2,20)),1000000000),1000000000))+ROW()/100000,"")</f>
        <v/>
      </c>
    </row>
    <row r="1308">
      <c r="E1308" s="14" t="n"/>
      <c r="M1308" s="8">
        <f>IF($C1308="","",L1308*T1308/100)</f>
        <v/>
      </c>
      <c r="S1308" s="8" t="n"/>
      <c r="T1308" s="8" t="n"/>
      <c r="W1308">
        <f>IF($C1308="","",IF($AL1308=1,0,IF($AK1308=1,Settings!$C$6,Settings!$C$7))*100)</f>
        <v/>
      </c>
      <c r="X1308" s="8">
        <f>IF($C1308="","",T1308*W1308/100)</f>
        <v/>
      </c>
      <c r="Y1308" s="8">
        <f>IF($C1308="","",T1308-X1308)</f>
        <v/>
      </c>
      <c r="Z1308" s="8">
        <f>IF($C1308="","",Y1308-M1308)</f>
        <v/>
      </c>
      <c r="AD1308" s="8" t="n"/>
      <c r="AG1308" s="14" t="n"/>
      <c r="AI1308">
        <f>IF($C1308="","",IF(COUNTIF($C$2:$C1308,$C1308)=1,1,0))</f>
        <v/>
      </c>
      <c r="AJ1308">
        <f>IF($AI1308=1,SUMPRODUCT(--($AM$2:$AM$7001&lt;$AM1308))+1,"")</f>
        <v/>
      </c>
      <c r="AK1308">
        <f>IF($C1308="","",IF(OR($P1308=TRUE(),$P1308="TRUE"),1,0))</f>
        <v/>
      </c>
      <c r="AL1308">
        <f>IF($C1308="","",IF(AND($V1308="Yes",SUMPRODUCT((LEN(Settings!$F$6:$F$13)&gt;0)*ISNUMBER(SEARCH(Settings!$F$6:$F$13,$O1308)))=0),1,0))</f>
        <v/>
      </c>
      <c r="AM1308">
        <f>IF($AI1308=1,IFERROR(IF(VALUE($C1308)&lt;100000000,VALUE($C1308),1000000000),IFERROR(IF(VALUE(MID($C1308,2,20))&lt;100000000,VALUE(MID($C1308,2,20)),1000000000),1000000000))+ROW()/100000,"")</f>
        <v/>
      </c>
    </row>
    <row r="1309">
      <c r="E1309" s="14" t="n"/>
      <c r="M1309" s="8">
        <f>IF($C1309="","",L1309*T1309/100)</f>
        <v/>
      </c>
      <c r="S1309" s="8" t="n"/>
      <c r="T1309" s="8" t="n"/>
      <c r="W1309">
        <f>IF($C1309="","",IF($AL1309=1,0,IF($AK1309=1,Settings!$C$6,Settings!$C$7))*100)</f>
        <v/>
      </c>
      <c r="X1309" s="8">
        <f>IF($C1309="","",T1309*W1309/100)</f>
        <v/>
      </c>
      <c r="Y1309" s="8">
        <f>IF($C1309="","",T1309-X1309)</f>
        <v/>
      </c>
      <c r="Z1309" s="8">
        <f>IF($C1309="","",Y1309-M1309)</f>
        <v/>
      </c>
      <c r="AD1309" s="8" t="n"/>
      <c r="AG1309" s="14" t="n"/>
      <c r="AI1309">
        <f>IF($C1309="","",IF(COUNTIF($C$2:$C1309,$C1309)=1,1,0))</f>
        <v/>
      </c>
      <c r="AJ1309">
        <f>IF($AI1309=1,SUMPRODUCT(--($AM$2:$AM$7001&lt;$AM1309))+1,"")</f>
        <v/>
      </c>
      <c r="AK1309">
        <f>IF($C1309="","",IF(OR($P1309=TRUE(),$P1309="TRUE"),1,0))</f>
        <v/>
      </c>
      <c r="AL1309">
        <f>IF($C1309="","",IF(AND($V1309="Yes",SUMPRODUCT((LEN(Settings!$F$6:$F$13)&gt;0)*ISNUMBER(SEARCH(Settings!$F$6:$F$13,$O1309)))=0),1,0))</f>
        <v/>
      </c>
      <c r="AM1309">
        <f>IF($AI1309=1,IFERROR(IF(VALUE($C1309)&lt;100000000,VALUE($C1309),1000000000),IFERROR(IF(VALUE(MID($C1309,2,20))&lt;100000000,VALUE(MID($C1309,2,20)),1000000000),1000000000))+ROW()/100000,"")</f>
        <v/>
      </c>
    </row>
    <row r="1310">
      <c r="E1310" s="14" t="n"/>
      <c r="M1310" s="8">
        <f>IF($C1310="","",L1310*T1310/100)</f>
        <v/>
      </c>
      <c r="S1310" s="8" t="n"/>
      <c r="T1310" s="8" t="n"/>
      <c r="W1310">
        <f>IF($C1310="","",IF($AL1310=1,0,IF($AK1310=1,Settings!$C$6,Settings!$C$7))*100)</f>
        <v/>
      </c>
      <c r="X1310" s="8">
        <f>IF($C1310="","",T1310*W1310/100)</f>
        <v/>
      </c>
      <c r="Y1310" s="8">
        <f>IF($C1310="","",T1310-X1310)</f>
        <v/>
      </c>
      <c r="Z1310" s="8">
        <f>IF($C1310="","",Y1310-M1310)</f>
        <v/>
      </c>
      <c r="AD1310" s="8" t="n"/>
      <c r="AG1310" s="14" t="n"/>
      <c r="AI1310">
        <f>IF($C1310="","",IF(COUNTIF($C$2:$C1310,$C1310)=1,1,0))</f>
        <v/>
      </c>
      <c r="AJ1310">
        <f>IF($AI1310=1,SUMPRODUCT(--($AM$2:$AM$7001&lt;$AM1310))+1,"")</f>
        <v/>
      </c>
      <c r="AK1310">
        <f>IF($C1310="","",IF(OR($P1310=TRUE(),$P1310="TRUE"),1,0))</f>
        <v/>
      </c>
      <c r="AL1310">
        <f>IF($C1310="","",IF(AND($V1310="Yes",SUMPRODUCT((LEN(Settings!$F$6:$F$13)&gt;0)*ISNUMBER(SEARCH(Settings!$F$6:$F$13,$O1310)))=0),1,0))</f>
        <v/>
      </c>
      <c r="AM1310">
        <f>IF($AI1310=1,IFERROR(IF(VALUE($C1310)&lt;100000000,VALUE($C1310),1000000000),IFERROR(IF(VALUE(MID($C1310,2,20))&lt;100000000,VALUE(MID($C1310,2,20)),1000000000),1000000000))+ROW()/100000,"")</f>
        <v/>
      </c>
    </row>
    <row r="1311">
      <c r="E1311" s="14" t="n"/>
      <c r="M1311" s="8">
        <f>IF($C1311="","",L1311*T1311/100)</f>
        <v/>
      </c>
      <c r="S1311" s="8" t="n"/>
      <c r="T1311" s="8" t="n"/>
      <c r="W1311">
        <f>IF($C1311="","",IF($AL1311=1,0,IF($AK1311=1,Settings!$C$6,Settings!$C$7))*100)</f>
        <v/>
      </c>
      <c r="X1311" s="8">
        <f>IF($C1311="","",T1311*W1311/100)</f>
        <v/>
      </c>
      <c r="Y1311" s="8">
        <f>IF($C1311="","",T1311-X1311)</f>
        <v/>
      </c>
      <c r="Z1311" s="8">
        <f>IF($C1311="","",Y1311-M1311)</f>
        <v/>
      </c>
      <c r="AD1311" s="8" t="n"/>
      <c r="AG1311" s="14" t="n"/>
      <c r="AI1311">
        <f>IF($C1311="","",IF(COUNTIF($C$2:$C1311,$C1311)=1,1,0))</f>
        <v/>
      </c>
      <c r="AJ1311">
        <f>IF($AI1311=1,SUMPRODUCT(--($AM$2:$AM$7001&lt;$AM1311))+1,"")</f>
        <v/>
      </c>
      <c r="AK1311">
        <f>IF($C1311="","",IF(OR($P1311=TRUE(),$P1311="TRUE"),1,0))</f>
        <v/>
      </c>
      <c r="AL1311">
        <f>IF($C1311="","",IF(AND($V1311="Yes",SUMPRODUCT((LEN(Settings!$F$6:$F$13)&gt;0)*ISNUMBER(SEARCH(Settings!$F$6:$F$13,$O1311)))=0),1,0))</f>
        <v/>
      </c>
      <c r="AM1311">
        <f>IF($AI1311=1,IFERROR(IF(VALUE($C1311)&lt;100000000,VALUE($C1311),1000000000),IFERROR(IF(VALUE(MID($C1311,2,20))&lt;100000000,VALUE(MID($C1311,2,20)),1000000000),1000000000))+ROW()/100000,"")</f>
        <v/>
      </c>
    </row>
    <row r="1312">
      <c r="E1312" s="14" t="n"/>
      <c r="M1312" s="8">
        <f>IF($C1312="","",L1312*T1312/100)</f>
        <v/>
      </c>
      <c r="S1312" s="8" t="n"/>
      <c r="T1312" s="8" t="n"/>
      <c r="W1312">
        <f>IF($C1312="","",IF($AL1312=1,0,IF($AK1312=1,Settings!$C$6,Settings!$C$7))*100)</f>
        <v/>
      </c>
      <c r="X1312" s="8">
        <f>IF($C1312="","",T1312*W1312/100)</f>
        <v/>
      </c>
      <c r="Y1312" s="8">
        <f>IF($C1312="","",T1312-X1312)</f>
        <v/>
      </c>
      <c r="Z1312" s="8">
        <f>IF($C1312="","",Y1312-M1312)</f>
        <v/>
      </c>
      <c r="AD1312" s="8" t="n"/>
      <c r="AG1312" s="14" t="n"/>
      <c r="AI1312">
        <f>IF($C1312="","",IF(COUNTIF($C$2:$C1312,$C1312)=1,1,0))</f>
        <v/>
      </c>
      <c r="AJ1312">
        <f>IF($AI1312=1,SUMPRODUCT(--($AM$2:$AM$7001&lt;$AM1312))+1,"")</f>
        <v/>
      </c>
      <c r="AK1312">
        <f>IF($C1312="","",IF(OR($P1312=TRUE(),$P1312="TRUE"),1,0))</f>
        <v/>
      </c>
      <c r="AL1312">
        <f>IF($C1312="","",IF(AND($V1312="Yes",SUMPRODUCT((LEN(Settings!$F$6:$F$13)&gt;0)*ISNUMBER(SEARCH(Settings!$F$6:$F$13,$O1312)))=0),1,0))</f>
        <v/>
      </c>
      <c r="AM1312">
        <f>IF($AI1312=1,IFERROR(IF(VALUE($C1312)&lt;100000000,VALUE($C1312),1000000000),IFERROR(IF(VALUE(MID($C1312,2,20))&lt;100000000,VALUE(MID($C1312,2,20)),1000000000),1000000000))+ROW()/100000,"")</f>
        <v/>
      </c>
    </row>
    <row r="1313">
      <c r="E1313" s="14" t="n"/>
      <c r="M1313" s="8">
        <f>IF($C1313="","",L1313*T1313/100)</f>
        <v/>
      </c>
      <c r="S1313" s="8" t="n"/>
      <c r="T1313" s="8" t="n"/>
      <c r="W1313">
        <f>IF($C1313="","",IF($AL1313=1,0,IF($AK1313=1,Settings!$C$6,Settings!$C$7))*100)</f>
        <v/>
      </c>
      <c r="X1313" s="8">
        <f>IF($C1313="","",T1313*W1313/100)</f>
        <v/>
      </c>
      <c r="Y1313" s="8">
        <f>IF($C1313="","",T1313-X1313)</f>
        <v/>
      </c>
      <c r="Z1313" s="8">
        <f>IF($C1313="","",Y1313-M1313)</f>
        <v/>
      </c>
      <c r="AD1313" s="8" t="n"/>
      <c r="AG1313" s="14" t="n"/>
      <c r="AI1313">
        <f>IF($C1313="","",IF(COUNTIF($C$2:$C1313,$C1313)=1,1,0))</f>
        <v/>
      </c>
      <c r="AJ1313">
        <f>IF($AI1313=1,SUMPRODUCT(--($AM$2:$AM$7001&lt;$AM1313))+1,"")</f>
        <v/>
      </c>
      <c r="AK1313">
        <f>IF($C1313="","",IF(OR($P1313=TRUE(),$P1313="TRUE"),1,0))</f>
        <v/>
      </c>
      <c r="AL1313">
        <f>IF($C1313="","",IF(AND($V1313="Yes",SUMPRODUCT((LEN(Settings!$F$6:$F$13)&gt;0)*ISNUMBER(SEARCH(Settings!$F$6:$F$13,$O1313)))=0),1,0))</f>
        <v/>
      </c>
      <c r="AM1313">
        <f>IF($AI1313=1,IFERROR(IF(VALUE($C1313)&lt;100000000,VALUE($C1313),1000000000),IFERROR(IF(VALUE(MID($C1313,2,20))&lt;100000000,VALUE(MID($C1313,2,20)),1000000000),1000000000))+ROW()/100000,"")</f>
        <v/>
      </c>
    </row>
    <row r="1314">
      <c r="E1314" s="14" t="n"/>
      <c r="M1314" s="8">
        <f>IF($C1314="","",L1314*T1314/100)</f>
        <v/>
      </c>
      <c r="S1314" s="8" t="n"/>
      <c r="T1314" s="8" t="n"/>
      <c r="W1314">
        <f>IF($C1314="","",IF($AL1314=1,0,IF($AK1314=1,Settings!$C$6,Settings!$C$7))*100)</f>
        <v/>
      </c>
      <c r="X1314" s="8">
        <f>IF($C1314="","",T1314*W1314/100)</f>
        <v/>
      </c>
      <c r="Y1314" s="8">
        <f>IF($C1314="","",T1314-X1314)</f>
        <v/>
      </c>
      <c r="Z1314" s="8">
        <f>IF($C1314="","",Y1314-M1314)</f>
        <v/>
      </c>
      <c r="AD1314" s="8" t="n"/>
      <c r="AG1314" s="14" t="n"/>
      <c r="AI1314">
        <f>IF($C1314="","",IF(COUNTIF($C$2:$C1314,$C1314)=1,1,0))</f>
        <v/>
      </c>
      <c r="AJ1314">
        <f>IF($AI1314=1,SUMPRODUCT(--($AM$2:$AM$7001&lt;$AM1314))+1,"")</f>
        <v/>
      </c>
      <c r="AK1314">
        <f>IF($C1314="","",IF(OR($P1314=TRUE(),$P1314="TRUE"),1,0))</f>
        <v/>
      </c>
      <c r="AL1314">
        <f>IF($C1314="","",IF(AND($V1314="Yes",SUMPRODUCT((LEN(Settings!$F$6:$F$13)&gt;0)*ISNUMBER(SEARCH(Settings!$F$6:$F$13,$O1314)))=0),1,0))</f>
        <v/>
      </c>
      <c r="AM1314">
        <f>IF($AI1314=1,IFERROR(IF(VALUE($C1314)&lt;100000000,VALUE($C1314),1000000000),IFERROR(IF(VALUE(MID($C1314,2,20))&lt;100000000,VALUE(MID($C1314,2,20)),1000000000),1000000000))+ROW()/100000,"")</f>
        <v/>
      </c>
    </row>
    <row r="1315">
      <c r="E1315" s="14" t="n"/>
      <c r="M1315" s="8">
        <f>IF($C1315="","",L1315*T1315/100)</f>
        <v/>
      </c>
      <c r="S1315" s="8" t="n"/>
      <c r="T1315" s="8" t="n"/>
      <c r="W1315">
        <f>IF($C1315="","",IF($AL1315=1,0,IF($AK1315=1,Settings!$C$6,Settings!$C$7))*100)</f>
        <v/>
      </c>
      <c r="X1315" s="8">
        <f>IF($C1315="","",T1315*W1315/100)</f>
        <v/>
      </c>
      <c r="Y1315" s="8">
        <f>IF($C1315="","",T1315-X1315)</f>
        <v/>
      </c>
      <c r="Z1315" s="8">
        <f>IF($C1315="","",Y1315-M1315)</f>
        <v/>
      </c>
      <c r="AD1315" s="8" t="n"/>
      <c r="AG1315" s="14" t="n"/>
      <c r="AI1315">
        <f>IF($C1315="","",IF(COUNTIF($C$2:$C1315,$C1315)=1,1,0))</f>
        <v/>
      </c>
      <c r="AJ1315">
        <f>IF($AI1315=1,SUMPRODUCT(--($AM$2:$AM$7001&lt;$AM1315))+1,"")</f>
        <v/>
      </c>
      <c r="AK1315">
        <f>IF($C1315="","",IF(OR($P1315=TRUE(),$P1315="TRUE"),1,0))</f>
        <v/>
      </c>
      <c r="AL1315">
        <f>IF($C1315="","",IF(AND($V1315="Yes",SUMPRODUCT((LEN(Settings!$F$6:$F$13)&gt;0)*ISNUMBER(SEARCH(Settings!$F$6:$F$13,$O1315)))=0),1,0))</f>
        <v/>
      </c>
      <c r="AM1315">
        <f>IF($AI1315=1,IFERROR(IF(VALUE($C1315)&lt;100000000,VALUE($C1315),1000000000),IFERROR(IF(VALUE(MID($C1315,2,20))&lt;100000000,VALUE(MID($C1315,2,20)),1000000000),1000000000))+ROW()/100000,"")</f>
        <v/>
      </c>
    </row>
    <row r="1316">
      <c r="E1316" s="14" t="n"/>
      <c r="M1316" s="8">
        <f>IF($C1316="","",L1316*T1316/100)</f>
        <v/>
      </c>
      <c r="S1316" s="8" t="n"/>
      <c r="T1316" s="8" t="n"/>
      <c r="W1316">
        <f>IF($C1316="","",IF($AL1316=1,0,IF($AK1316=1,Settings!$C$6,Settings!$C$7))*100)</f>
        <v/>
      </c>
      <c r="X1316" s="8">
        <f>IF($C1316="","",T1316*W1316/100)</f>
        <v/>
      </c>
      <c r="Y1316" s="8">
        <f>IF($C1316="","",T1316-X1316)</f>
        <v/>
      </c>
      <c r="Z1316" s="8">
        <f>IF($C1316="","",Y1316-M1316)</f>
        <v/>
      </c>
      <c r="AD1316" s="8" t="n"/>
      <c r="AG1316" s="14" t="n"/>
      <c r="AI1316">
        <f>IF($C1316="","",IF(COUNTIF($C$2:$C1316,$C1316)=1,1,0))</f>
        <v/>
      </c>
      <c r="AJ1316">
        <f>IF($AI1316=1,SUMPRODUCT(--($AM$2:$AM$7001&lt;$AM1316))+1,"")</f>
        <v/>
      </c>
      <c r="AK1316">
        <f>IF($C1316="","",IF(OR($P1316=TRUE(),$P1316="TRUE"),1,0))</f>
        <v/>
      </c>
      <c r="AL1316">
        <f>IF($C1316="","",IF(AND($V1316="Yes",SUMPRODUCT((LEN(Settings!$F$6:$F$13)&gt;0)*ISNUMBER(SEARCH(Settings!$F$6:$F$13,$O1316)))=0),1,0))</f>
        <v/>
      </c>
      <c r="AM1316">
        <f>IF($AI1316=1,IFERROR(IF(VALUE($C1316)&lt;100000000,VALUE($C1316),1000000000),IFERROR(IF(VALUE(MID($C1316,2,20))&lt;100000000,VALUE(MID($C1316,2,20)),1000000000),1000000000))+ROW()/100000,"")</f>
        <v/>
      </c>
    </row>
    <row r="1317">
      <c r="E1317" s="14" t="n"/>
      <c r="M1317" s="8">
        <f>IF($C1317="","",L1317*T1317/100)</f>
        <v/>
      </c>
      <c r="S1317" s="8" t="n"/>
      <c r="T1317" s="8" t="n"/>
      <c r="W1317">
        <f>IF($C1317="","",IF($AL1317=1,0,IF($AK1317=1,Settings!$C$6,Settings!$C$7))*100)</f>
        <v/>
      </c>
      <c r="X1317" s="8">
        <f>IF($C1317="","",T1317*W1317/100)</f>
        <v/>
      </c>
      <c r="Y1317" s="8">
        <f>IF($C1317="","",T1317-X1317)</f>
        <v/>
      </c>
      <c r="Z1317" s="8">
        <f>IF($C1317="","",Y1317-M1317)</f>
        <v/>
      </c>
      <c r="AD1317" s="8" t="n"/>
      <c r="AG1317" s="14" t="n"/>
      <c r="AI1317">
        <f>IF($C1317="","",IF(COUNTIF($C$2:$C1317,$C1317)=1,1,0))</f>
        <v/>
      </c>
      <c r="AJ1317">
        <f>IF($AI1317=1,SUMPRODUCT(--($AM$2:$AM$7001&lt;$AM1317))+1,"")</f>
        <v/>
      </c>
      <c r="AK1317">
        <f>IF($C1317="","",IF(OR($P1317=TRUE(),$P1317="TRUE"),1,0))</f>
        <v/>
      </c>
      <c r="AL1317">
        <f>IF($C1317="","",IF(AND($V1317="Yes",SUMPRODUCT((LEN(Settings!$F$6:$F$13)&gt;0)*ISNUMBER(SEARCH(Settings!$F$6:$F$13,$O1317)))=0),1,0))</f>
        <v/>
      </c>
      <c r="AM1317">
        <f>IF($AI1317=1,IFERROR(IF(VALUE($C1317)&lt;100000000,VALUE($C1317),1000000000),IFERROR(IF(VALUE(MID($C1317,2,20))&lt;100000000,VALUE(MID($C1317,2,20)),1000000000),1000000000))+ROW()/100000,"")</f>
        <v/>
      </c>
    </row>
    <row r="1318">
      <c r="E1318" s="14" t="n"/>
      <c r="M1318" s="8">
        <f>IF($C1318="","",L1318*T1318/100)</f>
        <v/>
      </c>
      <c r="S1318" s="8" t="n"/>
      <c r="T1318" s="8" t="n"/>
      <c r="W1318">
        <f>IF($C1318="","",IF($AL1318=1,0,IF($AK1318=1,Settings!$C$6,Settings!$C$7))*100)</f>
        <v/>
      </c>
      <c r="X1318" s="8">
        <f>IF($C1318="","",T1318*W1318/100)</f>
        <v/>
      </c>
      <c r="Y1318" s="8">
        <f>IF($C1318="","",T1318-X1318)</f>
        <v/>
      </c>
      <c r="Z1318" s="8">
        <f>IF($C1318="","",Y1318-M1318)</f>
        <v/>
      </c>
      <c r="AD1318" s="8" t="n"/>
      <c r="AG1318" s="14" t="n"/>
      <c r="AI1318">
        <f>IF($C1318="","",IF(COUNTIF($C$2:$C1318,$C1318)=1,1,0))</f>
        <v/>
      </c>
      <c r="AJ1318">
        <f>IF($AI1318=1,SUMPRODUCT(--($AM$2:$AM$7001&lt;$AM1318))+1,"")</f>
        <v/>
      </c>
      <c r="AK1318">
        <f>IF($C1318="","",IF(OR($P1318=TRUE(),$P1318="TRUE"),1,0))</f>
        <v/>
      </c>
      <c r="AL1318">
        <f>IF($C1318="","",IF(AND($V1318="Yes",SUMPRODUCT((LEN(Settings!$F$6:$F$13)&gt;0)*ISNUMBER(SEARCH(Settings!$F$6:$F$13,$O1318)))=0),1,0))</f>
        <v/>
      </c>
      <c r="AM1318">
        <f>IF($AI1318=1,IFERROR(IF(VALUE($C1318)&lt;100000000,VALUE($C1318),1000000000),IFERROR(IF(VALUE(MID($C1318,2,20))&lt;100000000,VALUE(MID($C1318,2,20)),1000000000),1000000000))+ROW()/100000,"")</f>
        <v/>
      </c>
    </row>
    <row r="1319">
      <c r="E1319" s="14" t="n"/>
      <c r="M1319" s="8">
        <f>IF($C1319="","",L1319*T1319/100)</f>
        <v/>
      </c>
      <c r="S1319" s="8" t="n"/>
      <c r="T1319" s="8" t="n"/>
      <c r="W1319">
        <f>IF($C1319="","",IF($AL1319=1,0,IF($AK1319=1,Settings!$C$6,Settings!$C$7))*100)</f>
        <v/>
      </c>
      <c r="X1319" s="8">
        <f>IF($C1319="","",T1319*W1319/100)</f>
        <v/>
      </c>
      <c r="Y1319" s="8">
        <f>IF($C1319="","",T1319-X1319)</f>
        <v/>
      </c>
      <c r="Z1319" s="8">
        <f>IF($C1319="","",Y1319-M1319)</f>
        <v/>
      </c>
      <c r="AD1319" s="8" t="n"/>
      <c r="AG1319" s="14" t="n"/>
      <c r="AI1319">
        <f>IF($C1319="","",IF(COUNTIF($C$2:$C1319,$C1319)=1,1,0))</f>
        <v/>
      </c>
      <c r="AJ1319">
        <f>IF($AI1319=1,SUMPRODUCT(--($AM$2:$AM$7001&lt;$AM1319))+1,"")</f>
        <v/>
      </c>
      <c r="AK1319">
        <f>IF($C1319="","",IF(OR($P1319=TRUE(),$P1319="TRUE"),1,0))</f>
        <v/>
      </c>
      <c r="AL1319">
        <f>IF($C1319="","",IF(AND($V1319="Yes",SUMPRODUCT((LEN(Settings!$F$6:$F$13)&gt;0)*ISNUMBER(SEARCH(Settings!$F$6:$F$13,$O1319)))=0),1,0))</f>
        <v/>
      </c>
      <c r="AM1319">
        <f>IF($AI1319=1,IFERROR(IF(VALUE($C1319)&lt;100000000,VALUE($C1319),1000000000),IFERROR(IF(VALUE(MID($C1319,2,20))&lt;100000000,VALUE(MID($C1319,2,20)),1000000000),1000000000))+ROW()/100000,"")</f>
        <v/>
      </c>
    </row>
    <row r="1320">
      <c r="E1320" s="14" t="n"/>
      <c r="M1320" s="8">
        <f>IF($C1320="","",L1320*T1320/100)</f>
        <v/>
      </c>
      <c r="S1320" s="8" t="n"/>
      <c r="T1320" s="8" t="n"/>
      <c r="W1320">
        <f>IF($C1320="","",IF($AL1320=1,0,IF($AK1320=1,Settings!$C$6,Settings!$C$7))*100)</f>
        <v/>
      </c>
      <c r="X1320" s="8">
        <f>IF($C1320="","",T1320*W1320/100)</f>
        <v/>
      </c>
      <c r="Y1320" s="8">
        <f>IF($C1320="","",T1320-X1320)</f>
        <v/>
      </c>
      <c r="Z1320" s="8">
        <f>IF($C1320="","",Y1320-M1320)</f>
        <v/>
      </c>
      <c r="AD1320" s="8" t="n"/>
      <c r="AG1320" s="14" t="n"/>
      <c r="AI1320">
        <f>IF($C1320="","",IF(COUNTIF($C$2:$C1320,$C1320)=1,1,0))</f>
        <v/>
      </c>
      <c r="AJ1320">
        <f>IF($AI1320=1,SUMPRODUCT(--($AM$2:$AM$7001&lt;$AM1320))+1,"")</f>
        <v/>
      </c>
      <c r="AK1320">
        <f>IF($C1320="","",IF(OR($P1320=TRUE(),$P1320="TRUE"),1,0))</f>
        <v/>
      </c>
      <c r="AL1320">
        <f>IF($C1320="","",IF(AND($V1320="Yes",SUMPRODUCT((LEN(Settings!$F$6:$F$13)&gt;0)*ISNUMBER(SEARCH(Settings!$F$6:$F$13,$O1320)))=0),1,0))</f>
        <v/>
      </c>
      <c r="AM1320">
        <f>IF($AI1320=1,IFERROR(IF(VALUE($C1320)&lt;100000000,VALUE($C1320),1000000000),IFERROR(IF(VALUE(MID($C1320,2,20))&lt;100000000,VALUE(MID($C1320,2,20)),1000000000),1000000000))+ROW()/100000,"")</f>
        <v/>
      </c>
    </row>
    <row r="1321">
      <c r="E1321" s="14" t="n"/>
      <c r="M1321" s="8">
        <f>IF($C1321="","",L1321*T1321/100)</f>
        <v/>
      </c>
      <c r="S1321" s="8" t="n"/>
      <c r="T1321" s="8" t="n"/>
      <c r="W1321">
        <f>IF($C1321="","",IF($AL1321=1,0,IF($AK1321=1,Settings!$C$6,Settings!$C$7))*100)</f>
        <v/>
      </c>
      <c r="X1321" s="8">
        <f>IF($C1321="","",T1321*W1321/100)</f>
        <v/>
      </c>
      <c r="Y1321" s="8">
        <f>IF($C1321="","",T1321-X1321)</f>
        <v/>
      </c>
      <c r="Z1321" s="8">
        <f>IF($C1321="","",Y1321-M1321)</f>
        <v/>
      </c>
      <c r="AD1321" s="8" t="n"/>
      <c r="AG1321" s="14" t="n"/>
      <c r="AI1321">
        <f>IF($C1321="","",IF(COUNTIF($C$2:$C1321,$C1321)=1,1,0))</f>
        <v/>
      </c>
      <c r="AJ1321">
        <f>IF($AI1321=1,SUMPRODUCT(--($AM$2:$AM$7001&lt;$AM1321))+1,"")</f>
        <v/>
      </c>
      <c r="AK1321">
        <f>IF($C1321="","",IF(OR($P1321=TRUE(),$P1321="TRUE"),1,0))</f>
        <v/>
      </c>
      <c r="AL1321">
        <f>IF($C1321="","",IF(AND($V1321="Yes",SUMPRODUCT((LEN(Settings!$F$6:$F$13)&gt;0)*ISNUMBER(SEARCH(Settings!$F$6:$F$13,$O1321)))=0),1,0))</f>
        <v/>
      </c>
      <c r="AM1321">
        <f>IF($AI1321=1,IFERROR(IF(VALUE($C1321)&lt;100000000,VALUE($C1321),1000000000),IFERROR(IF(VALUE(MID($C1321,2,20))&lt;100000000,VALUE(MID($C1321,2,20)),1000000000),1000000000))+ROW()/100000,"")</f>
        <v/>
      </c>
    </row>
    <row r="1322">
      <c r="E1322" s="14" t="n"/>
      <c r="M1322" s="8">
        <f>IF($C1322="","",L1322*T1322/100)</f>
        <v/>
      </c>
      <c r="S1322" s="8" t="n"/>
      <c r="T1322" s="8" t="n"/>
      <c r="W1322">
        <f>IF($C1322="","",IF($AL1322=1,0,IF($AK1322=1,Settings!$C$6,Settings!$C$7))*100)</f>
        <v/>
      </c>
      <c r="X1322" s="8">
        <f>IF($C1322="","",T1322*W1322/100)</f>
        <v/>
      </c>
      <c r="Y1322" s="8">
        <f>IF($C1322="","",T1322-X1322)</f>
        <v/>
      </c>
      <c r="Z1322" s="8">
        <f>IF($C1322="","",Y1322-M1322)</f>
        <v/>
      </c>
      <c r="AD1322" s="8" t="n"/>
      <c r="AG1322" s="14" t="n"/>
      <c r="AI1322">
        <f>IF($C1322="","",IF(COUNTIF($C$2:$C1322,$C1322)=1,1,0))</f>
        <v/>
      </c>
      <c r="AJ1322">
        <f>IF($AI1322=1,SUMPRODUCT(--($AM$2:$AM$7001&lt;$AM1322))+1,"")</f>
        <v/>
      </c>
      <c r="AK1322">
        <f>IF($C1322="","",IF(OR($P1322=TRUE(),$P1322="TRUE"),1,0))</f>
        <v/>
      </c>
      <c r="AL1322">
        <f>IF($C1322="","",IF(AND($V1322="Yes",SUMPRODUCT((LEN(Settings!$F$6:$F$13)&gt;0)*ISNUMBER(SEARCH(Settings!$F$6:$F$13,$O1322)))=0),1,0))</f>
        <v/>
      </c>
      <c r="AM1322">
        <f>IF($AI1322=1,IFERROR(IF(VALUE($C1322)&lt;100000000,VALUE($C1322),1000000000),IFERROR(IF(VALUE(MID($C1322,2,20))&lt;100000000,VALUE(MID($C1322,2,20)),1000000000),1000000000))+ROW()/100000,"")</f>
        <v/>
      </c>
    </row>
    <row r="1323">
      <c r="E1323" s="14" t="n"/>
      <c r="M1323" s="8">
        <f>IF($C1323="","",L1323*T1323/100)</f>
        <v/>
      </c>
      <c r="S1323" s="8" t="n"/>
      <c r="T1323" s="8" t="n"/>
      <c r="W1323">
        <f>IF($C1323="","",IF($AL1323=1,0,IF($AK1323=1,Settings!$C$6,Settings!$C$7))*100)</f>
        <v/>
      </c>
      <c r="X1323" s="8">
        <f>IF($C1323="","",T1323*W1323/100)</f>
        <v/>
      </c>
      <c r="Y1323" s="8">
        <f>IF($C1323="","",T1323-X1323)</f>
        <v/>
      </c>
      <c r="Z1323" s="8">
        <f>IF($C1323="","",Y1323-M1323)</f>
        <v/>
      </c>
      <c r="AD1323" s="8" t="n"/>
      <c r="AG1323" s="14" t="n"/>
      <c r="AI1323">
        <f>IF($C1323="","",IF(COUNTIF($C$2:$C1323,$C1323)=1,1,0))</f>
        <v/>
      </c>
      <c r="AJ1323">
        <f>IF($AI1323=1,SUMPRODUCT(--($AM$2:$AM$7001&lt;$AM1323))+1,"")</f>
        <v/>
      </c>
      <c r="AK1323">
        <f>IF($C1323="","",IF(OR($P1323=TRUE(),$P1323="TRUE"),1,0))</f>
        <v/>
      </c>
      <c r="AL1323">
        <f>IF($C1323="","",IF(AND($V1323="Yes",SUMPRODUCT((LEN(Settings!$F$6:$F$13)&gt;0)*ISNUMBER(SEARCH(Settings!$F$6:$F$13,$O1323)))=0),1,0))</f>
        <v/>
      </c>
      <c r="AM1323">
        <f>IF($AI1323=1,IFERROR(IF(VALUE($C1323)&lt;100000000,VALUE($C1323),1000000000),IFERROR(IF(VALUE(MID($C1323,2,20))&lt;100000000,VALUE(MID($C1323,2,20)),1000000000),1000000000))+ROW()/100000,"")</f>
        <v/>
      </c>
    </row>
    <row r="1324">
      <c r="E1324" s="14" t="n"/>
      <c r="M1324" s="8">
        <f>IF($C1324="","",L1324*T1324/100)</f>
        <v/>
      </c>
      <c r="S1324" s="8" t="n"/>
      <c r="T1324" s="8" t="n"/>
      <c r="W1324">
        <f>IF($C1324="","",IF($AL1324=1,0,IF($AK1324=1,Settings!$C$6,Settings!$C$7))*100)</f>
        <v/>
      </c>
      <c r="X1324" s="8">
        <f>IF($C1324="","",T1324*W1324/100)</f>
        <v/>
      </c>
      <c r="Y1324" s="8">
        <f>IF($C1324="","",T1324-X1324)</f>
        <v/>
      </c>
      <c r="Z1324" s="8">
        <f>IF($C1324="","",Y1324-M1324)</f>
        <v/>
      </c>
      <c r="AD1324" s="8" t="n"/>
      <c r="AG1324" s="14" t="n"/>
      <c r="AI1324">
        <f>IF($C1324="","",IF(COUNTIF($C$2:$C1324,$C1324)=1,1,0))</f>
        <v/>
      </c>
      <c r="AJ1324">
        <f>IF($AI1324=1,SUMPRODUCT(--($AM$2:$AM$7001&lt;$AM1324))+1,"")</f>
        <v/>
      </c>
      <c r="AK1324">
        <f>IF($C1324="","",IF(OR($P1324=TRUE(),$P1324="TRUE"),1,0))</f>
        <v/>
      </c>
      <c r="AL1324">
        <f>IF($C1324="","",IF(AND($V1324="Yes",SUMPRODUCT((LEN(Settings!$F$6:$F$13)&gt;0)*ISNUMBER(SEARCH(Settings!$F$6:$F$13,$O1324)))=0),1,0))</f>
        <v/>
      </c>
      <c r="AM1324">
        <f>IF($AI1324=1,IFERROR(IF(VALUE($C1324)&lt;100000000,VALUE($C1324),1000000000),IFERROR(IF(VALUE(MID($C1324,2,20))&lt;100000000,VALUE(MID($C1324,2,20)),1000000000),1000000000))+ROW()/100000,"")</f>
        <v/>
      </c>
    </row>
    <row r="1325">
      <c r="E1325" s="14" t="n"/>
      <c r="M1325" s="8">
        <f>IF($C1325="","",L1325*T1325/100)</f>
        <v/>
      </c>
      <c r="S1325" s="8" t="n"/>
      <c r="T1325" s="8" t="n"/>
      <c r="W1325">
        <f>IF($C1325="","",IF($AL1325=1,0,IF($AK1325=1,Settings!$C$6,Settings!$C$7))*100)</f>
        <v/>
      </c>
      <c r="X1325" s="8">
        <f>IF($C1325="","",T1325*W1325/100)</f>
        <v/>
      </c>
      <c r="Y1325" s="8">
        <f>IF($C1325="","",T1325-X1325)</f>
        <v/>
      </c>
      <c r="Z1325" s="8">
        <f>IF($C1325="","",Y1325-M1325)</f>
        <v/>
      </c>
      <c r="AD1325" s="8" t="n"/>
      <c r="AG1325" s="14" t="n"/>
      <c r="AI1325">
        <f>IF($C1325="","",IF(COUNTIF($C$2:$C1325,$C1325)=1,1,0))</f>
        <v/>
      </c>
      <c r="AJ1325">
        <f>IF($AI1325=1,SUMPRODUCT(--($AM$2:$AM$7001&lt;$AM1325))+1,"")</f>
        <v/>
      </c>
      <c r="AK1325">
        <f>IF($C1325="","",IF(OR($P1325=TRUE(),$P1325="TRUE"),1,0))</f>
        <v/>
      </c>
      <c r="AL1325">
        <f>IF($C1325="","",IF(AND($V1325="Yes",SUMPRODUCT((LEN(Settings!$F$6:$F$13)&gt;0)*ISNUMBER(SEARCH(Settings!$F$6:$F$13,$O1325)))=0),1,0))</f>
        <v/>
      </c>
      <c r="AM1325">
        <f>IF($AI1325=1,IFERROR(IF(VALUE($C1325)&lt;100000000,VALUE($C1325),1000000000),IFERROR(IF(VALUE(MID($C1325,2,20))&lt;100000000,VALUE(MID($C1325,2,20)),1000000000),1000000000))+ROW()/100000,"")</f>
        <v/>
      </c>
    </row>
    <row r="1326">
      <c r="E1326" s="14" t="n"/>
      <c r="M1326" s="8">
        <f>IF($C1326="","",L1326*T1326/100)</f>
        <v/>
      </c>
      <c r="S1326" s="8" t="n"/>
      <c r="T1326" s="8" t="n"/>
      <c r="W1326">
        <f>IF($C1326="","",IF($AL1326=1,0,IF($AK1326=1,Settings!$C$6,Settings!$C$7))*100)</f>
        <v/>
      </c>
      <c r="X1326" s="8">
        <f>IF($C1326="","",T1326*W1326/100)</f>
        <v/>
      </c>
      <c r="Y1326" s="8">
        <f>IF($C1326="","",T1326-X1326)</f>
        <v/>
      </c>
      <c r="Z1326" s="8">
        <f>IF($C1326="","",Y1326-M1326)</f>
        <v/>
      </c>
      <c r="AD1326" s="8" t="n"/>
      <c r="AG1326" s="14" t="n"/>
      <c r="AI1326">
        <f>IF($C1326="","",IF(COUNTIF($C$2:$C1326,$C1326)=1,1,0))</f>
        <v/>
      </c>
      <c r="AJ1326">
        <f>IF($AI1326=1,SUMPRODUCT(--($AM$2:$AM$7001&lt;$AM1326))+1,"")</f>
        <v/>
      </c>
      <c r="AK1326">
        <f>IF($C1326="","",IF(OR($P1326=TRUE(),$P1326="TRUE"),1,0))</f>
        <v/>
      </c>
      <c r="AL1326">
        <f>IF($C1326="","",IF(AND($V1326="Yes",SUMPRODUCT((LEN(Settings!$F$6:$F$13)&gt;0)*ISNUMBER(SEARCH(Settings!$F$6:$F$13,$O1326)))=0),1,0))</f>
        <v/>
      </c>
      <c r="AM1326">
        <f>IF($AI1326=1,IFERROR(IF(VALUE($C1326)&lt;100000000,VALUE($C1326),1000000000),IFERROR(IF(VALUE(MID($C1326,2,20))&lt;100000000,VALUE(MID($C1326,2,20)),1000000000),1000000000))+ROW()/100000,"")</f>
        <v/>
      </c>
    </row>
    <row r="1327">
      <c r="E1327" s="14" t="n"/>
      <c r="M1327" s="8">
        <f>IF($C1327="","",L1327*T1327/100)</f>
        <v/>
      </c>
      <c r="S1327" s="8" t="n"/>
      <c r="T1327" s="8" t="n"/>
      <c r="W1327">
        <f>IF($C1327="","",IF($AL1327=1,0,IF($AK1327=1,Settings!$C$6,Settings!$C$7))*100)</f>
        <v/>
      </c>
      <c r="X1327" s="8">
        <f>IF($C1327="","",T1327*W1327/100)</f>
        <v/>
      </c>
      <c r="Y1327" s="8">
        <f>IF($C1327="","",T1327-X1327)</f>
        <v/>
      </c>
      <c r="Z1327" s="8">
        <f>IF($C1327="","",Y1327-M1327)</f>
        <v/>
      </c>
      <c r="AD1327" s="8" t="n"/>
      <c r="AG1327" s="14" t="n"/>
      <c r="AI1327">
        <f>IF($C1327="","",IF(COUNTIF($C$2:$C1327,$C1327)=1,1,0))</f>
        <v/>
      </c>
      <c r="AJ1327">
        <f>IF($AI1327=1,SUMPRODUCT(--($AM$2:$AM$7001&lt;$AM1327))+1,"")</f>
        <v/>
      </c>
      <c r="AK1327">
        <f>IF($C1327="","",IF(OR($P1327=TRUE(),$P1327="TRUE"),1,0))</f>
        <v/>
      </c>
      <c r="AL1327">
        <f>IF($C1327="","",IF(AND($V1327="Yes",SUMPRODUCT((LEN(Settings!$F$6:$F$13)&gt;0)*ISNUMBER(SEARCH(Settings!$F$6:$F$13,$O1327)))=0),1,0))</f>
        <v/>
      </c>
      <c r="AM1327">
        <f>IF($AI1327=1,IFERROR(IF(VALUE($C1327)&lt;100000000,VALUE($C1327),1000000000),IFERROR(IF(VALUE(MID($C1327,2,20))&lt;100000000,VALUE(MID($C1327,2,20)),1000000000),1000000000))+ROW()/100000,"")</f>
        <v/>
      </c>
    </row>
    <row r="1328">
      <c r="E1328" s="14" t="n"/>
      <c r="M1328" s="8">
        <f>IF($C1328="","",L1328*T1328/100)</f>
        <v/>
      </c>
      <c r="S1328" s="8" t="n"/>
      <c r="T1328" s="8" t="n"/>
      <c r="W1328">
        <f>IF($C1328="","",IF($AL1328=1,0,IF($AK1328=1,Settings!$C$6,Settings!$C$7))*100)</f>
        <v/>
      </c>
      <c r="X1328" s="8">
        <f>IF($C1328="","",T1328*W1328/100)</f>
        <v/>
      </c>
      <c r="Y1328" s="8">
        <f>IF($C1328="","",T1328-X1328)</f>
        <v/>
      </c>
      <c r="Z1328" s="8">
        <f>IF($C1328="","",Y1328-M1328)</f>
        <v/>
      </c>
      <c r="AD1328" s="8" t="n"/>
      <c r="AG1328" s="14" t="n"/>
      <c r="AI1328">
        <f>IF($C1328="","",IF(COUNTIF($C$2:$C1328,$C1328)=1,1,0))</f>
        <v/>
      </c>
      <c r="AJ1328">
        <f>IF($AI1328=1,SUMPRODUCT(--($AM$2:$AM$7001&lt;$AM1328))+1,"")</f>
        <v/>
      </c>
      <c r="AK1328">
        <f>IF($C1328="","",IF(OR($P1328=TRUE(),$P1328="TRUE"),1,0))</f>
        <v/>
      </c>
      <c r="AL1328">
        <f>IF($C1328="","",IF(AND($V1328="Yes",SUMPRODUCT((LEN(Settings!$F$6:$F$13)&gt;0)*ISNUMBER(SEARCH(Settings!$F$6:$F$13,$O1328)))=0),1,0))</f>
        <v/>
      </c>
      <c r="AM1328">
        <f>IF($AI1328=1,IFERROR(IF(VALUE($C1328)&lt;100000000,VALUE($C1328),1000000000),IFERROR(IF(VALUE(MID($C1328,2,20))&lt;100000000,VALUE(MID($C1328,2,20)),1000000000),1000000000))+ROW()/100000,"")</f>
        <v/>
      </c>
    </row>
    <row r="1329">
      <c r="E1329" s="14" t="n"/>
      <c r="M1329" s="8">
        <f>IF($C1329="","",L1329*T1329/100)</f>
        <v/>
      </c>
      <c r="S1329" s="8" t="n"/>
      <c r="T1329" s="8" t="n"/>
      <c r="W1329">
        <f>IF($C1329="","",IF($AL1329=1,0,IF($AK1329=1,Settings!$C$6,Settings!$C$7))*100)</f>
        <v/>
      </c>
      <c r="X1329" s="8">
        <f>IF($C1329="","",T1329*W1329/100)</f>
        <v/>
      </c>
      <c r="Y1329" s="8">
        <f>IF($C1329="","",T1329-X1329)</f>
        <v/>
      </c>
      <c r="Z1329" s="8">
        <f>IF($C1329="","",Y1329-M1329)</f>
        <v/>
      </c>
      <c r="AD1329" s="8" t="n"/>
      <c r="AG1329" s="14" t="n"/>
      <c r="AI1329">
        <f>IF($C1329="","",IF(COUNTIF($C$2:$C1329,$C1329)=1,1,0))</f>
        <v/>
      </c>
      <c r="AJ1329">
        <f>IF($AI1329=1,SUMPRODUCT(--($AM$2:$AM$7001&lt;$AM1329))+1,"")</f>
        <v/>
      </c>
      <c r="AK1329">
        <f>IF($C1329="","",IF(OR($P1329=TRUE(),$P1329="TRUE"),1,0))</f>
        <v/>
      </c>
      <c r="AL1329">
        <f>IF($C1329="","",IF(AND($V1329="Yes",SUMPRODUCT((LEN(Settings!$F$6:$F$13)&gt;0)*ISNUMBER(SEARCH(Settings!$F$6:$F$13,$O1329)))=0),1,0))</f>
        <v/>
      </c>
      <c r="AM1329">
        <f>IF($AI1329=1,IFERROR(IF(VALUE($C1329)&lt;100000000,VALUE($C1329),1000000000),IFERROR(IF(VALUE(MID($C1329,2,20))&lt;100000000,VALUE(MID($C1329,2,20)),1000000000),1000000000))+ROW()/100000,"")</f>
        <v/>
      </c>
    </row>
    <row r="1330">
      <c r="E1330" s="14" t="n"/>
      <c r="M1330" s="8">
        <f>IF($C1330="","",L1330*T1330/100)</f>
        <v/>
      </c>
      <c r="S1330" s="8" t="n"/>
      <c r="T1330" s="8" t="n"/>
      <c r="W1330">
        <f>IF($C1330="","",IF($AL1330=1,0,IF($AK1330=1,Settings!$C$6,Settings!$C$7))*100)</f>
        <v/>
      </c>
      <c r="X1330" s="8">
        <f>IF($C1330="","",T1330*W1330/100)</f>
        <v/>
      </c>
      <c r="Y1330" s="8">
        <f>IF($C1330="","",T1330-X1330)</f>
        <v/>
      </c>
      <c r="Z1330" s="8">
        <f>IF($C1330="","",Y1330-M1330)</f>
        <v/>
      </c>
      <c r="AD1330" s="8" t="n"/>
      <c r="AG1330" s="14" t="n"/>
      <c r="AI1330">
        <f>IF($C1330="","",IF(COUNTIF($C$2:$C1330,$C1330)=1,1,0))</f>
        <v/>
      </c>
      <c r="AJ1330">
        <f>IF($AI1330=1,SUMPRODUCT(--($AM$2:$AM$7001&lt;$AM1330))+1,"")</f>
        <v/>
      </c>
      <c r="AK1330">
        <f>IF($C1330="","",IF(OR($P1330=TRUE(),$P1330="TRUE"),1,0))</f>
        <v/>
      </c>
      <c r="AL1330">
        <f>IF($C1330="","",IF(AND($V1330="Yes",SUMPRODUCT((LEN(Settings!$F$6:$F$13)&gt;0)*ISNUMBER(SEARCH(Settings!$F$6:$F$13,$O1330)))=0),1,0))</f>
        <v/>
      </c>
      <c r="AM1330">
        <f>IF($AI1330=1,IFERROR(IF(VALUE($C1330)&lt;100000000,VALUE($C1330),1000000000),IFERROR(IF(VALUE(MID($C1330,2,20))&lt;100000000,VALUE(MID($C1330,2,20)),1000000000),1000000000))+ROW()/100000,"")</f>
        <v/>
      </c>
    </row>
    <row r="1331">
      <c r="E1331" s="14" t="n"/>
      <c r="M1331" s="8">
        <f>IF($C1331="","",L1331*T1331/100)</f>
        <v/>
      </c>
      <c r="S1331" s="8" t="n"/>
      <c r="T1331" s="8" t="n"/>
      <c r="W1331">
        <f>IF($C1331="","",IF($AL1331=1,0,IF($AK1331=1,Settings!$C$6,Settings!$C$7))*100)</f>
        <v/>
      </c>
      <c r="X1331" s="8">
        <f>IF($C1331="","",T1331*W1331/100)</f>
        <v/>
      </c>
      <c r="Y1331" s="8">
        <f>IF($C1331="","",T1331-X1331)</f>
        <v/>
      </c>
      <c r="Z1331" s="8">
        <f>IF($C1331="","",Y1331-M1331)</f>
        <v/>
      </c>
      <c r="AD1331" s="8" t="n"/>
      <c r="AG1331" s="14" t="n"/>
      <c r="AI1331">
        <f>IF($C1331="","",IF(COUNTIF($C$2:$C1331,$C1331)=1,1,0))</f>
        <v/>
      </c>
      <c r="AJ1331">
        <f>IF($AI1331=1,SUMPRODUCT(--($AM$2:$AM$7001&lt;$AM1331))+1,"")</f>
        <v/>
      </c>
      <c r="AK1331">
        <f>IF($C1331="","",IF(OR($P1331=TRUE(),$P1331="TRUE"),1,0))</f>
        <v/>
      </c>
      <c r="AL1331">
        <f>IF($C1331="","",IF(AND($V1331="Yes",SUMPRODUCT((LEN(Settings!$F$6:$F$13)&gt;0)*ISNUMBER(SEARCH(Settings!$F$6:$F$13,$O1331)))=0),1,0))</f>
        <v/>
      </c>
      <c r="AM1331">
        <f>IF($AI1331=1,IFERROR(IF(VALUE($C1331)&lt;100000000,VALUE($C1331),1000000000),IFERROR(IF(VALUE(MID($C1331,2,20))&lt;100000000,VALUE(MID($C1331,2,20)),1000000000),1000000000))+ROW()/100000,"")</f>
        <v/>
      </c>
    </row>
    <row r="1332">
      <c r="E1332" s="14" t="n"/>
      <c r="M1332" s="8">
        <f>IF($C1332="","",L1332*T1332/100)</f>
        <v/>
      </c>
      <c r="S1332" s="8" t="n"/>
      <c r="T1332" s="8" t="n"/>
      <c r="W1332">
        <f>IF($C1332="","",IF($AL1332=1,0,IF($AK1332=1,Settings!$C$6,Settings!$C$7))*100)</f>
        <v/>
      </c>
      <c r="X1332" s="8">
        <f>IF($C1332="","",T1332*W1332/100)</f>
        <v/>
      </c>
      <c r="Y1332" s="8">
        <f>IF($C1332="","",T1332-X1332)</f>
        <v/>
      </c>
      <c r="Z1332" s="8">
        <f>IF($C1332="","",Y1332-M1332)</f>
        <v/>
      </c>
      <c r="AD1332" s="8" t="n"/>
      <c r="AG1332" s="14" t="n"/>
      <c r="AI1332">
        <f>IF($C1332="","",IF(COUNTIF($C$2:$C1332,$C1332)=1,1,0))</f>
        <v/>
      </c>
      <c r="AJ1332">
        <f>IF($AI1332=1,SUMPRODUCT(--($AM$2:$AM$7001&lt;$AM1332))+1,"")</f>
        <v/>
      </c>
      <c r="AK1332">
        <f>IF($C1332="","",IF(OR($P1332=TRUE(),$P1332="TRUE"),1,0))</f>
        <v/>
      </c>
      <c r="AL1332">
        <f>IF($C1332="","",IF(AND($V1332="Yes",SUMPRODUCT((LEN(Settings!$F$6:$F$13)&gt;0)*ISNUMBER(SEARCH(Settings!$F$6:$F$13,$O1332)))=0),1,0))</f>
        <v/>
      </c>
      <c r="AM1332">
        <f>IF($AI1332=1,IFERROR(IF(VALUE($C1332)&lt;100000000,VALUE($C1332),1000000000),IFERROR(IF(VALUE(MID($C1332,2,20))&lt;100000000,VALUE(MID($C1332,2,20)),1000000000),1000000000))+ROW()/100000,"")</f>
        <v/>
      </c>
    </row>
    <row r="1333">
      <c r="E1333" s="14" t="n"/>
      <c r="M1333" s="8">
        <f>IF($C1333="","",L1333*T1333/100)</f>
        <v/>
      </c>
      <c r="S1333" s="8" t="n"/>
      <c r="T1333" s="8" t="n"/>
      <c r="W1333">
        <f>IF($C1333="","",IF($AL1333=1,0,IF($AK1333=1,Settings!$C$6,Settings!$C$7))*100)</f>
        <v/>
      </c>
      <c r="X1333" s="8">
        <f>IF($C1333="","",T1333*W1333/100)</f>
        <v/>
      </c>
      <c r="Y1333" s="8">
        <f>IF($C1333="","",T1333-X1333)</f>
        <v/>
      </c>
      <c r="Z1333" s="8">
        <f>IF($C1333="","",Y1333-M1333)</f>
        <v/>
      </c>
      <c r="AD1333" s="8" t="n"/>
      <c r="AG1333" s="14" t="n"/>
      <c r="AI1333">
        <f>IF($C1333="","",IF(COUNTIF($C$2:$C1333,$C1333)=1,1,0))</f>
        <v/>
      </c>
      <c r="AJ1333">
        <f>IF($AI1333=1,SUMPRODUCT(--($AM$2:$AM$7001&lt;$AM1333))+1,"")</f>
        <v/>
      </c>
      <c r="AK1333">
        <f>IF($C1333="","",IF(OR($P1333=TRUE(),$P1333="TRUE"),1,0))</f>
        <v/>
      </c>
      <c r="AL1333">
        <f>IF($C1333="","",IF(AND($V1333="Yes",SUMPRODUCT((LEN(Settings!$F$6:$F$13)&gt;0)*ISNUMBER(SEARCH(Settings!$F$6:$F$13,$O1333)))=0),1,0))</f>
        <v/>
      </c>
      <c r="AM1333">
        <f>IF($AI1333=1,IFERROR(IF(VALUE($C1333)&lt;100000000,VALUE($C1333),1000000000),IFERROR(IF(VALUE(MID($C1333,2,20))&lt;100000000,VALUE(MID($C1333,2,20)),1000000000),1000000000))+ROW()/100000,"")</f>
        <v/>
      </c>
    </row>
    <row r="1334">
      <c r="E1334" s="14" t="n"/>
      <c r="M1334" s="8">
        <f>IF($C1334="","",L1334*T1334/100)</f>
        <v/>
      </c>
      <c r="S1334" s="8" t="n"/>
      <c r="T1334" s="8" t="n"/>
      <c r="W1334">
        <f>IF($C1334="","",IF($AL1334=1,0,IF($AK1334=1,Settings!$C$6,Settings!$C$7))*100)</f>
        <v/>
      </c>
      <c r="X1334" s="8">
        <f>IF($C1334="","",T1334*W1334/100)</f>
        <v/>
      </c>
      <c r="Y1334" s="8">
        <f>IF($C1334="","",T1334-X1334)</f>
        <v/>
      </c>
      <c r="Z1334" s="8">
        <f>IF($C1334="","",Y1334-M1334)</f>
        <v/>
      </c>
      <c r="AD1334" s="8" t="n"/>
      <c r="AG1334" s="14" t="n"/>
      <c r="AI1334">
        <f>IF($C1334="","",IF(COUNTIF($C$2:$C1334,$C1334)=1,1,0))</f>
        <v/>
      </c>
      <c r="AJ1334">
        <f>IF($AI1334=1,SUMPRODUCT(--($AM$2:$AM$7001&lt;$AM1334))+1,"")</f>
        <v/>
      </c>
      <c r="AK1334">
        <f>IF($C1334="","",IF(OR($P1334=TRUE(),$P1334="TRUE"),1,0))</f>
        <v/>
      </c>
      <c r="AL1334">
        <f>IF($C1334="","",IF(AND($V1334="Yes",SUMPRODUCT((LEN(Settings!$F$6:$F$13)&gt;0)*ISNUMBER(SEARCH(Settings!$F$6:$F$13,$O1334)))=0),1,0))</f>
        <v/>
      </c>
      <c r="AM1334">
        <f>IF($AI1334=1,IFERROR(IF(VALUE($C1334)&lt;100000000,VALUE($C1334),1000000000),IFERROR(IF(VALUE(MID($C1334,2,20))&lt;100000000,VALUE(MID($C1334,2,20)),1000000000),1000000000))+ROW()/100000,"")</f>
        <v/>
      </c>
    </row>
    <row r="1335">
      <c r="E1335" s="14" t="n"/>
      <c r="M1335" s="8">
        <f>IF($C1335="","",L1335*T1335/100)</f>
        <v/>
      </c>
      <c r="S1335" s="8" t="n"/>
      <c r="T1335" s="8" t="n"/>
      <c r="W1335">
        <f>IF($C1335="","",IF($AL1335=1,0,IF($AK1335=1,Settings!$C$6,Settings!$C$7))*100)</f>
        <v/>
      </c>
      <c r="X1335" s="8">
        <f>IF($C1335="","",T1335*W1335/100)</f>
        <v/>
      </c>
      <c r="Y1335" s="8">
        <f>IF($C1335="","",T1335-X1335)</f>
        <v/>
      </c>
      <c r="Z1335" s="8">
        <f>IF($C1335="","",Y1335-M1335)</f>
        <v/>
      </c>
      <c r="AD1335" s="8" t="n"/>
      <c r="AG1335" s="14" t="n"/>
      <c r="AI1335">
        <f>IF($C1335="","",IF(COUNTIF($C$2:$C1335,$C1335)=1,1,0))</f>
        <v/>
      </c>
      <c r="AJ1335">
        <f>IF($AI1335=1,SUMPRODUCT(--($AM$2:$AM$7001&lt;$AM1335))+1,"")</f>
        <v/>
      </c>
      <c r="AK1335">
        <f>IF($C1335="","",IF(OR($P1335=TRUE(),$P1335="TRUE"),1,0))</f>
        <v/>
      </c>
      <c r="AL1335">
        <f>IF($C1335="","",IF(AND($V1335="Yes",SUMPRODUCT((LEN(Settings!$F$6:$F$13)&gt;0)*ISNUMBER(SEARCH(Settings!$F$6:$F$13,$O1335)))=0),1,0))</f>
        <v/>
      </c>
      <c r="AM1335">
        <f>IF($AI1335=1,IFERROR(IF(VALUE($C1335)&lt;100000000,VALUE($C1335),1000000000),IFERROR(IF(VALUE(MID($C1335,2,20))&lt;100000000,VALUE(MID($C1335,2,20)),1000000000),1000000000))+ROW()/100000,"")</f>
        <v/>
      </c>
    </row>
    <row r="1336">
      <c r="E1336" s="14" t="n"/>
      <c r="M1336" s="8">
        <f>IF($C1336="","",L1336*T1336/100)</f>
        <v/>
      </c>
      <c r="S1336" s="8" t="n"/>
      <c r="T1336" s="8" t="n"/>
      <c r="W1336">
        <f>IF($C1336="","",IF($AL1336=1,0,IF($AK1336=1,Settings!$C$6,Settings!$C$7))*100)</f>
        <v/>
      </c>
      <c r="X1336" s="8">
        <f>IF($C1336="","",T1336*W1336/100)</f>
        <v/>
      </c>
      <c r="Y1336" s="8">
        <f>IF($C1336="","",T1336-X1336)</f>
        <v/>
      </c>
      <c r="Z1336" s="8">
        <f>IF($C1336="","",Y1336-M1336)</f>
        <v/>
      </c>
      <c r="AD1336" s="8" t="n"/>
      <c r="AG1336" s="14" t="n"/>
      <c r="AI1336">
        <f>IF($C1336="","",IF(COUNTIF($C$2:$C1336,$C1336)=1,1,0))</f>
        <v/>
      </c>
      <c r="AJ1336">
        <f>IF($AI1336=1,SUMPRODUCT(--($AM$2:$AM$7001&lt;$AM1336))+1,"")</f>
        <v/>
      </c>
      <c r="AK1336">
        <f>IF($C1336="","",IF(OR($P1336=TRUE(),$P1336="TRUE"),1,0))</f>
        <v/>
      </c>
      <c r="AL1336">
        <f>IF($C1336="","",IF(AND($V1336="Yes",SUMPRODUCT((LEN(Settings!$F$6:$F$13)&gt;0)*ISNUMBER(SEARCH(Settings!$F$6:$F$13,$O1336)))=0),1,0))</f>
        <v/>
      </c>
      <c r="AM1336">
        <f>IF($AI1336=1,IFERROR(IF(VALUE($C1336)&lt;100000000,VALUE($C1336),1000000000),IFERROR(IF(VALUE(MID($C1336,2,20))&lt;100000000,VALUE(MID($C1336,2,20)),1000000000),1000000000))+ROW()/100000,"")</f>
        <v/>
      </c>
    </row>
    <row r="1337">
      <c r="E1337" s="14" t="n"/>
      <c r="M1337" s="8">
        <f>IF($C1337="","",L1337*T1337/100)</f>
        <v/>
      </c>
      <c r="S1337" s="8" t="n"/>
      <c r="T1337" s="8" t="n"/>
      <c r="W1337">
        <f>IF($C1337="","",IF($AL1337=1,0,IF($AK1337=1,Settings!$C$6,Settings!$C$7))*100)</f>
        <v/>
      </c>
      <c r="X1337" s="8">
        <f>IF($C1337="","",T1337*W1337/100)</f>
        <v/>
      </c>
      <c r="Y1337" s="8">
        <f>IF($C1337="","",T1337-X1337)</f>
        <v/>
      </c>
      <c r="Z1337" s="8">
        <f>IF($C1337="","",Y1337-M1337)</f>
        <v/>
      </c>
      <c r="AD1337" s="8" t="n"/>
      <c r="AG1337" s="14" t="n"/>
      <c r="AI1337">
        <f>IF($C1337="","",IF(COUNTIF($C$2:$C1337,$C1337)=1,1,0))</f>
        <v/>
      </c>
      <c r="AJ1337">
        <f>IF($AI1337=1,SUMPRODUCT(--($AM$2:$AM$7001&lt;$AM1337))+1,"")</f>
        <v/>
      </c>
      <c r="AK1337">
        <f>IF($C1337="","",IF(OR($P1337=TRUE(),$P1337="TRUE"),1,0))</f>
        <v/>
      </c>
      <c r="AL1337">
        <f>IF($C1337="","",IF(AND($V1337="Yes",SUMPRODUCT((LEN(Settings!$F$6:$F$13)&gt;0)*ISNUMBER(SEARCH(Settings!$F$6:$F$13,$O1337)))=0),1,0))</f>
        <v/>
      </c>
      <c r="AM1337">
        <f>IF($AI1337=1,IFERROR(IF(VALUE($C1337)&lt;100000000,VALUE($C1337),1000000000),IFERROR(IF(VALUE(MID($C1337,2,20))&lt;100000000,VALUE(MID($C1337,2,20)),1000000000),1000000000))+ROW()/100000,"")</f>
        <v/>
      </c>
    </row>
    <row r="1338">
      <c r="E1338" s="14" t="n"/>
      <c r="M1338" s="8">
        <f>IF($C1338="","",L1338*T1338/100)</f>
        <v/>
      </c>
      <c r="S1338" s="8" t="n"/>
      <c r="T1338" s="8" t="n"/>
      <c r="W1338">
        <f>IF($C1338="","",IF($AL1338=1,0,IF($AK1338=1,Settings!$C$6,Settings!$C$7))*100)</f>
        <v/>
      </c>
      <c r="X1338" s="8">
        <f>IF($C1338="","",T1338*W1338/100)</f>
        <v/>
      </c>
      <c r="Y1338" s="8">
        <f>IF($C1338="","",T1338-X1338)</f>
        <v/>
      </c>
      <c r="Z1338" s="8">
        <f>IF($C1338="","",Y1338-M1338)</f>
        <v/>
      </c>
      <c r="AD1338" s="8" t="n"/>
      <c r="AG1338" s="14" t="n"/>
      <c r="AI1338">
        <f>IF($C1338="","",IF(COUNTIF($C$2:$C1338,$C1338)=1,1,0))</f>
        <v/>
      </c>
      <c r="AJ1338">
        <f>IF($AI1338=1,SUMPRODUCT(--($AM$2:$AM$7001&lt;$AM1338))+1,"")</f>
        <v/>
      </c>
      <c r="AK1338">
        <f>IF($C1338="","",IF(OR($P1338=TRUE(),$P1338="TRUE"),1,0))</f>
        <v/>
      </c>
      <c r="AL1338">
        <f>IF($C1338="","",IF(AND($V1338="Yes",SUMPRODUCT((LEN(Settings!$F$6:$F$13)&gt;0)*ISNUMBER(SEARCH(Settings!$F$6:$F$13,$O1338)))=0),1,0))</f>
        <v/>
      </c>
      <c r="AM1338">
        <f>IF($AI1338=1,IFERROR(IF(VALUE($C1338)&lt;100000000,VALUE($C1338),1000000000),IFERROR(IF(VALUE(MID($C1338,2,20))&lt;100000000,VALUE(MID($C1338,2,20)),1000000000),1000000000))+ROW()/100000,"")</f>
        <v/>
      </c>
    </row>
    <row r="1339">
      <c r="E1339" s="14" t="n"/>
      <c r="M1339" s="8">
        <f>IF($C1339="","",L1339*T1339/100)</f>
        <v/>
      </c>
      <c r="S1339" s="8" t="n"/>
      <c r="T1339" s="8" t="n"/>
      <c r="W1339">
        <f>IF($C1339="","",IF($AL1339=1,0,IF($AK1339=1,Settings!$C$6,Settings!$C$7))*100)</f>
        <v/>
      </c>
      <c r="X1339" s="8">
        <f>IF($C1339="","",T1339*W1339/100)</f>
        <v/>
      </c>
      <c r="Y1339" s="8">
        <f>IF($C1339="","",T1339-X1339)</f>
        <v/>
      </c>
      <c r="Z1339" s="8">
        <f>IF($C1339="","",Y1339-M1339)</f>
        <v/>
      </c>
      <c r="AD1339" s="8" t="n"/>
      <c r="AG1339" s="14" t="n"/>
      <c r="AI1339">
        <f>IF($C1339="","",IF(COUNTIF($C$2:$C1339,$C1339)=1,1,0))</f>
        <v/>
      </c>
      <c r="AJ1339">
        <f>IF($AI1339=1,SUMPRODUCT(--($AM$2:$AM$7001&lt;$AM1339))+1,"")</f>
        <v/>
      </c>
      <c r="AK1339">
        <f>IF($C1339="","",IF(OR($P1339=TRUE(),$P1339="TRUE"),1,0))</f>
        <v/>
      </c>
      <c r="AL1339">
        <f>IF($C1339="","",IF(AND($V1339="Yes",SUMPRODUCT((LEN(Settings!$F$6:$F$13)&gt;0)*ISNUMBER(SEARCH(Settings!$F$6:$F$13,$O1339)))=0),1,0))</f>
        <v/>
      </c>
      <c r="AM1339">
        <f>IF($AI1339=1,IFERROR(IF(VALUE($C1339)&lt;100000000,VALUE($C1339),1000000000),IFERROR(IF(VALUE(MID($C1339,2,20))&lt;100000000,VALUE(MID($C1339,2,20)),1000000000),1000000000))+ROW()/100000,"")</f>
        <v/>
      </c>
    </row>
    <row r="1340">
      <c r="E1340" s="14" t="n"/>
      <c r="M1340" s="8">
        <f>IF($C1340="","",L1340*T1340/100)</f>
        <v/>
      </c>
      <c r="S1340" s="8" t="n"/>
      <c r="T1340" s="8" t="n"/>
      <c r="W1340">
        <f>IF($C1340="","",IF($AL1340=1,0,IF($AK1340=1,Settings!$C$6,Settings!$C$7))*100)</f>
        <v/>
      </c>
      <c r="X1340" s="8">
        <f>IF($C1340="","",T1340*W1340/100)</f>
        <v/>
      </c>
      <c r="Y1340" s="8">
        <f>IF($C1340="","",T1340-X1340)</f>
        <v/>
      </c>
      <c r="Z1340" s="8">
        <f>IF($C1340="","",Y1340-M1340)</f>
        <v/>
      </c>
      <c r="AD1340" s="8" t="n"/>
      <c r="AG1340" s="14" t="n"/>
      <c r="AI1340">
        <f>IF($C1340="","",IF(COUNTIF($C$2:$C1340,$C1340)=1,1,0))</f>
        <v/>
      </c>
      <c r="AJ1340">
        <f>IF($AI1340=1,SUMPRODUCT(--($AM$2:$AM$7001&lt;$AM1340))+1,"")</f>
        <v/>
      </c>
      <c r="AK1340">
        <f>IF($C1340="","",IF(OR($P1340=TRUE(),$P1340="TRUE"),1,0))</f>
        <v/>
      </c>
      <c r="AL1340">
        <f>IF($C1340="","",IF(AND($V1340="Yes",SUMPRODUCT((LEN(Settings!$F$6:$F$13)&gt;0)*ISNUMBER(SEARCH(Settings!$F$6:$F$13,$O1340)))=0),1,0))</f>
        <v/>
      </c>
      <c r="AM1340">
        <f>IF($AI1340=1,IFERROR(IF(VALUE($C1340)&lt;100000000,VALUE($C1340),1000000000),IFERROR(IF(VALUE(MID($C1340,2,20))&lt;100000000,VALUE(MID($C1340,2,20)),1000000000),1000000000))+ROW()/100000,"")</f>
        <v/>
      </c>
    </row>
    <row r="1341">
      <c r="E1341" s="14" t="n"/>
      <c r="M1341" s="8">
        <f>IF($C1341="","",L1341*T1341/100)</f>
        <v/>
      </c>
      <c r="S1341" s="8" t="n"/>
      <c r="T1341" s="8" t="n"/>
      <c r="W1341">
        <f>IF($C1341="","",IF($AL1341=1,0,IF($AK1341=1,Settings!$C$6,Settings!$C$7))*100)</f>
        <v/>
      </c>
      <c r="X1341" s="8">
        <f>IF($C1341="","",T1341*W1341/100)</f>
        <v/>
      </c>
      <c r="Y1341" s="8">
        <f>IF($C1341="","",T1341-X1341)</f>
        <v/>
      </c>
      <c r="Z1341" s="8">
        <f>IF($C1341="","",Y1341-M1341)</f>
        <v/>
      </c>
      <c r="AD1341" s="8" t="n"/>
      <c r="AG1341" s="14" t="n"/>
      <c r="AI1341">
        <f>IF($C1341="","",IF(COUNTIF($C$2:$C1341,$C1341)=1,1,0))</f>
        <v/>
      </c>
      <c r="AJ1341">
        <f>IF($AI1341=1,SUMPRODUCT(--($AM$2:$AM$7001&lt;$AM1341))+1,"")</f>
        <v/>
      </c>
      <c r="AK1341">
        <f>IF($C1341="","",IF(OR($P1341=TRUE(),$P1341="TRUE"),1,0))</f>
        <v/>
      </c>
      <c r="AL1341">
        <f>IF($C1341="","",IF(AND($V1341="Yes",SUMPRODUCT((LEN(Settings!$F$6:$F$13)&gt;0)*ISNUMBER(SEARCH(Settings!$F$6:$F$13,$O1341)))=0),1,0))</f>
        <v/>
      </c>
      <c r="AM1341">
        <f>IF($AI1341=1,IFERROR(IF(VALUE($C1341)&lt;100000000,VALUE($C1341),1000000000),IFERROR(IF(VALUE(MID($C1341,2,20))&lt;100000000,VALUE(MID($C1341,2,20)),1000000000),1000000000))+ROW()/100000,"")</f>
        <v/>
      </c>
    </row>
    <row r="1342">
      <c r="E1342" s="14" t="n"/>
      <c r="M1342" s="8">
        <f>IF($C1342="","",L1342*T1342/100)</f>
        <v/>
      </c>
      <c r="S1342" s="8" t="n"/>
      <c r="T1342" s="8" t="n"/>
      <c r="W1342">
        <f>IF($C1342="","",IF($AL1342=1,0,IF($AK1342=1,Settings!$C$6,Settings!$C$7))*100)</f>
        <v/>
      </c>
      <c r="X1342" s="8">
        <f>IF($C1342="","",T1342*W1342/100)</f>
        <v/>
      </c>
      <c r="Y1342" s="8">
        <f>IF($C1342="","",T1342-X1342)</f>
        <v/>
      </c>
      <c r="Z1342" s="8">
        <f>IF($C1342="","",Y1342-M1342)</f>
        <v/>
      </c>
      <c r="AD1342" s="8" t="n"/>
      <c r="AG1342" s="14" t="n"/>
      <c r="AI1342">
        <f>IF($C1342="","",IF(COUNTIF($C$2:$C1342,$C1342)=1,1,0))</f>
        <v/>
      </c>
      <c r="AJ1342">
        <f>IF($AI1342=1,SUMPRODUCT(--($AM$2:$AM$7001&lt;$AM1342))+1,"")</f>
        <v/>
      </c>
      <c r="AK1342">
        <f>IF($C1342="","",IF(OR($P1342=TRUE(),$P1342="TRUE"),1,0))</f>
        <v/>
      </c>
      <c r="AL1342">
        <f>IF($C1342="","",IF(AND($V1342="Yes",SUMPRODUCT((LEN(Settings!$F$6:$F$13)&gt;0)*ISNUMBER(SEARCH(Settings!$F$6:$F$13,$O1342)))=0),1,0))</f>
        <v/>
      </c>
      <c r="AM1342">
        <f>IF($AI1342=1,IFERROR(IF(VALUE($C1342)&lt;100000000,VALUE($C1342),1000000000),IFERROR(IF(VALUE(MID($C1342,2,20))&lt;100000000,VALUE(MID($C1342,2,20)),1000000000),1000000000))+ROW()/100000,"")</f>
        <v/>
      </c>
    </row>
    <row r="1343">
      <c r="E1343" s="14" t="n"/>
      <c r="M1343" s="8">
        <f>IF($C1343="","",L1343*T1343/100)</f>
        <v/>
      </c>
      <c r="S1343" s="8" t="n"/>
      <c r="T1343" s="8" t="n"/>
      <c r="W1343">
        <f>IF($C1343="","",IF($AL1343=1,0,IF($AK1343=1,Settings!$C$6,Settings!$C$7))*100)</f>
        <v/>
      </c>
      <c r="X1343" s="8">
        <f>IF($C1343="","",T1343*W1343/100)</f>
        <v/>
      </c>
      <c r="Y1343" s="8">
        <f>IF($C1343="","",T1343-X1343)</f>
        <v/>
      </c>
      <c r="Z1343" s="8">
        <f>IF($C1343="","",Y1343-M1343)</f>
        <v/>
      </c>
      <c r="AD1343" s="8" t="n"/>
      <c r="AG1343" s="14" t="n"/>
      <c r="AI1343">
        <f>IF($C1343="","",IF(COUNTIF($C$2:$C1343,$C1343)=1,1,0))</f>
        <v/>
      </c>
      <c r="AJ1343">
        <f>IF($AI1343=1,SUMPRODUCT(--($AM$2:$AM$7001&lt;$AM1343))+1,"")</f>
        <v/>
      </c>
      <c r="AK1343">
        <f>IF($C1343="","",IF(OR($P1343=TRUE(),$P1343="TRUE"),1,0))</f>
        <v/>
      </c>
      <c r="AL1343">
        <f>IF($C1343="","",IF(AND($V1343="Yes",SUMPRODUCT((LEN(Settings!$F$6:$F$13)&gt;0)*ISNUMBER(SEARCH(Settings!$F$6:$F$13,$O1343)))=0),1,0))</f>
        <v/>
      </c>
      <c r="AM1343">
        <f>IF($AI1343=1,IFERROR(IF(VALUE($C1343)&lt;100000000,VALUE($C1343),1000000000),IFERROR(IF(VALUE(MID($C1343,2,20))&lt;100000000,VALUE(MID($C1343,2,20)),1000000000),1000000000))+ROW()/100000,"")</f>
        <v/>
      </c>
    </row>
    <row r="1344">
      <c r="E1344" s="14" t="n"/>
      <c r="M1344" s="8">
        <f>IF($C1344="","",L1344*T1344/100)</f>
        <v/>
      </c>
      <c r="S1344" s="8" t="n"/>
      <c r="T1344" s="8" t="n"/>
      <c r="W1344">
        <f>IF($C1344="","",IF($AL1344=1,0,IF($AK1344=1,Settings!$C$6,Settings!$C$7))*100)</f>
        <v/>
      </c>
      <c r="X1344" s="8">
        <f>IF($C1344="","",T1344*W1344/100)</f>
        <v/>
      </c>
      <c r="Y1344" s="8">
        <f>IF($C1344="","",T1344-X1344)</f>
        <v/>
      </c>
      <c r="Z1344" s="8">
        <f>IF($C1344="","",Y1344-M1344)</f>
        <v/>
      </c>
      <c r="AD1344" s="8" t="n"/>
      <c r="AG1344" s="14" t="n"/>
      <c r="AI1344">
        <f>IF($C1344="","",IF(COUNTIF($C$2:$C1344,$C1344)=1,1,0))</f>
        <v/>
      </c>
      <c r="AJ1344">
        <f>IF($AI1344=1,SUMPRODUCT(--($AM$2:$AM$7001&lt;$AM1344))+1,"")</f>
        <v/>
      </c>
      <c r="AK1344">
        <f>IF($C1344="","",IF(OR($P1344=TRUE(),$P1344="TRUE"),1,0))</f>
        <v/>
      </c>
      <c r="AL1344">
        <f>IF($C1344="","",IF(AND($V1344="Yes",SUMPRODUCT((LEN(Settings!$F$6:$F$13)&gt;0)*ISNUMBER(SEARCH(Settings!$F$6:$F$13,$O1344)))=0),1,0))</f>
        <v/>
      </c>
      <c r="AM1344">
        <f>IF($AI1344=1,IFERROR(IF(VALUE($C1344)&lt;100000000,VALUE($C1344),1000000000),IFERROR(IF(VALUE(MID($C1344,2,20))&lt;100000000,VALUE(MID($C1344,2,20)),1000000000),1000000000))+ROW()/100000,"")</f>
        <v/>
      </c>
    </row>
    <row r="1345">
      <c r="E1345" s="14" t="n"/>
      <c r="M1345" s="8">
        <f>IF($C1345="","",L1345*T1345/100)</f>
        <v/>
      </c>
      <c r="S1345" s="8" t="n"/>
      <c r="T1345" s="8" t="n"/>
      <c r="W1345">
        <f>IF($C1345="","",IF($AL1345=1,0,IF($AK1345=1,Settings!$C$6,Settings!$C$7))*100)</f>
        <v/>
      </c>
      <c r="X1345" s="8">
        <f>IF($C1345="","",T1345*W1345/100)</f>
        <v/>
      </c>
      <c r="Y1345" s="8">
        <f>IF($C1345="","",T1345-X1345)</f>
        <v/>
      </c>
      <c r="Z1345" s="8">
        <f>IF($C1345="","",Y1345-M1345)</f>
        <v/>
      </c>
      <c r="AD1345" s="8" t="n"/>
      <c r="AG1345" s="14" t="n"/>
      <c r="AI1345">
        <f>IF($C1345="","",IF(COUNTIF($C$2:$C1345,$C1345)=1,1,0))</f>
        <v/>
      </c>
      <c r="AJ1345">
        <f>IF($AI1345=1,SUMPRODUCT(--($AM$2:$AM$7001&lt;$AM1345))+1,"")</f>
        <v/>
      </c>
      <c r="AK1345">
        <f>IF($C1345="","",IF(OR($P1345=TRUE(),$P1345="TRUE"),1,0))</f>
        <v/>
      </c>
      <c r="AL1345">
        <f>IF($C1345="","",IF(AND($V1345="Yes",SUMPRODUCT((LEN(Settings!$F$6:$F$13)&gt;0)*ISNUMBER(SEARCH(Settings!$F$6:$F$13,$O1345)))=0),1,0))</f>
        <v/>
      </c>
      <c r="AM1345">
        <f>IF($AI1345=1,IFERROR(IF(VALUE($C1345)&lt;100000000,VALUE($C1345),1000000000),IFERROR(IF(VALUE(MID($C1345,2,20))&lt;100000000,VALUE(MID($C1345,2,20)),1000000000),1000000000))+ROW()/100000,"")</f>
        <v/>
      </c>
    </row>
    <row r="1346">
      <c r="E1346" s="14" t="n"/>
      <c r="M1346" s="8">
        <f>IF($C1346="","",L1346*T1346/100)</f>
        <v/>
      </c>
      <c r="S1346" s="8" t="n"/>
      <c r="T1346" s="8" t="n"/>
      <c r="W1346">
        <f>IF($C1346="","",IF($AL1346=1,0,IF($AK1346=1,Settings!$C$6,Settings!$C$7))*100)</f>
        <v/>
      </c>
      <c r="X1346" s="8">
        <f>IF($C1346="","",T1346*W1346/100)</f>
        <v/>
      </c>
      <c r="Y1346" s="8">
        <f>IF($C1346="","",T1346-X1346)</f>
        <v/>
      </c>
      <c r="Z1346" s="8">
        <f>IF($C1346="","",Y1346-M1346)</f>
        <v/>
      </c>
      <c r="AD1346" s="8" t="n"/>
      <c r="AG1346" s="14" t="n"/>
      <c r="AI1346">
        <f>IF($C1346="","",IF(COUNTIF($C$2:$C1346,$C1346)=1,1,0))</f>
        <v/>
      </c>
      <c r="AJ1346">
        <f>IF($AI1346=1,SUMPRODUCT(--($AM$2:$AM$7001&lt;$AM1346))+1,"")</f>
        <v/>
      </c>
      <c r="AK1346">
        <f>IF($C1346="","",IF(OR($P1346=TRUE(),$P1346="TRUE"),1,0))</f>
        <v/>
      </c>
      <c r="AL1346">
        <f>IF($C1346="","",IF(AND($V1346="Yes",SUMPRODUCT((LEN(Settings!$F$6:$F$13)&gt;0)*ISNUMBER(SEARCH(Settings!$F$6:$F$13,$O1346)))=0),1,0))</f>
        <v/>
      </c>
      <c r="AM1346">
        <f>IF($AI1346=1,IFERROR(IF(VALUE($C1346)&lt;100000000,VALUE($C1346),1000000000),IFERROR(IF(VALUE(MID($C1346,2,20))&lt;100000000,VALUE(MID($C1346,2,20)),1000000000),1000000000))+ROW()/100000,"")</f>
        <v/>
      </c>
    </row>
    <row r="1347">
      <c r="E1347" s="14" t="n"/>
      <c r="M1347" s="8">
        <f>IF($C1347="","",L1347*T1347/100)</f>
        <v/>
      </c>
      <c r="S1347" s="8" t="n"/>
      <c r="T1347" s="8" t="n"/>
      <c r="W1347">
        <f>IF($C1347="","",IF($AL1347=1,0,IF($AK1347=1,Settings!$C$6,Settings!$C$7))*100)</f>
        <v/>
      </c>
      <c r="X1347" s="8">
        <f>IF($C1347="","",T1347*W1347/100)</f>
        <v/>
      </c>
      <c r="Y1347" s="8">
        <f>IF($C1347="","",T1347-X1347)</f>
        <v/>
      </c>
      <c r="Z1347" s="8">
        <f>IF($C1347="","",Y1347-M1347)</f>
        <v/>
      </c>
      <c r="AD1347" s="8" t="n"/>
      <c r="AG1347" s="14" t="n"/>
      <c r="AI1347">
        <f>IF($C1347="","",IF(COUNTIF($C$2:$C1347,$C1347)=1,1,0))</f>
        <v/>
      </c>
      <c r="AJ1347">
        <f>IF($AI1347=1,SUMPRODUCT(--($AM$2:$AM$7001&lt;$AM1347))+1,"")</f>
        <v/>
      </c>
      <c r="AK1347">
        <f>IF($C1347="","",IF(OR($P1347=TRUE(),$P1347="TRUE"),1,0))</f>
        <v/>
      </c>
      <c r="AL1347">
        <f>IF($C1347="","",IF(AND($V1347="Yes",SUMPRODUCT((LEN(Settings!$F$6:$F$13)&gt;0)*ISNUMBER(SEARCH(Settings!$F$6:$F$13,$O1347)))=0),1,0))</f>
        <v/>
      </c>
      <c r="AM1347">
        <f>IF($AI1347=1,IFERROR(IF(VALUE($C1347)&lt;100000000,VALUE($C1347),1000000000),IFERROR(IF(VALUE(MID($C1347,2,20))&lt;100000000,VALUE(MID($C1347,2,20)),1000000000),1000000000))+ROW()/100000,"")</f>
        <v/>
      </c>
    </row>
    <row r="1348">
      <c r="E1348" s="14" t="n"/>
      <c r="M1348" s="8">
        <f>IF($C1348="","",L1348*T1348/100)</f>
        <v/>
      </c>
      <c r="S1348" s="8" t="n"/>
      <c r="T1348" s="8" t="n"/>
      <c r="W1348">
        <f>IF($C1348="","",IF($AL1348=1,0,IF($AK1348=1,Settings!$C$6,Settings!$C$7))*100)</f>
        <v/>
      </c>
      <c r="X1348" s="8">
        <f>IF($C1348="","",T1348*W1348/100)</f>
        <v/>
      </c>
      <c r="Y1348" s="8">
        <f>IF($C1348="","",T1348-X1348)</f>
        <v/>
      </c>
      <c r="Z1348" s="8">
        <f>IF($C1348="","",Y1348-M1348)</f>
        <v/>
      </c>
      <c r="AD1348" s="8" t="n"/>
      <c r="AG1348" s="14" t="n"/>
      <c r="AI1348">
        <f>IF($C1348="","",IF(COUNTIF($C$2:$C1348,$C1348)=1,1,0))</f>
        <v/>
      </c>
      <c r="AJ1348">
        <f>IF($AI1348=1,SUMPRODUCT(--($AM$2:$AM$7001&lt;$AM1348))+1,"")</f>
        <v/>
      </c>
      <c r="AK1348">
        <f>IF($C1348="","",IF(OR($P1348=TRUE(),$P1348="TRUE"),1,0))</f>
        <v/>
      </c>
      <c r="AL1348">
        <f>IF($C1348="","",IF(AND($V1348="Yes",SUMPRODUCT((LEN(Settings!$F$6:$F$13)&gt;0)*ISNUMBER(SEARCH(Settings!$F$6:$F$13,$O1348)))=0),1,0))</f>
        <v/>
      </c>
      <c r="AM1348">
        <f>IF($AI1348=1,IFERROR(IF(VALUE($C1348)&lt;100000000,VALUE($C1348),1000000000),IFERROR(IF(VALUE(MID($C1348,2,20))&lt;100000000,VALUE(MID($C1348,2,20)),1000000000),1000000000))+ROW()/100000,"")</f>
        <v/>
      </c>
    </row>
    <row r="1349">
      <c r="E1349" s="14" t="n"/>
      <c r="M1349" s="8">
        <f>IF($C1349="","",L1349*T1349/100)</f>
        <v/>
      </c>
      <c r="S1349" s="8" t="n"/>
      <c r="T1349" s="8" t="n"/>
      <c r="W1349">
        <f>IF($C1349="","",IF($AL1349=1,0,IF($AK1349=1,Settings!$C$6,Settings!$C$7))*100)</f>
        <v/>
      </c>
      <c r="X1349" s="8">
        <f>IF($C1349="","",T1349*W1349/100)</f>
        <v/>
      </c>
      <c r="Y1349" s="8">
        <f>IF($C1349="","",T1349-X1349)</f>
        <v/>
      </c>
      <c r="Z1349" s="8">
        <f>IF($C1349="","",Y1349-M1349)</f>
        <v/>
      </c>
      <c r="AD1349" s="8" t="n"/>
      <c r="AG1349" s="14" t="n"/>
      <c r="AI1349">
        <f>IF($C1349="","",IF(COUNTIF($C$2:$C1349,$C1349)=1,1,0))</f>
        <v/>
      </c>
      <c r="AJ1349">
        <f>IF($AI1349=1,SUMPRODUCT(--($AM$2:$AM$7001&lt;$AM1349))+1,"")</f>
        <v/>
      </c>
      <c r="AK1349">
        <f>IF($C1349="","",IF(OR($P1349=TRUE(),$P1349="TRUE"),1,0))</f>
        <v/>
      </c>
      <c r="AL1349">
        <f>IF($C1349="","",IF(AND($V1349="Yes",SUMPRODUCT((LEN(Settings!$F$6:$F$13)&gt;0)*ISNUMBER(SEARCH(Settings!$F$6:$F$13,$O1349)))=0),1,0))</f>
        <v/>
      </c>
      <c r="AM1349">
        <f>IF($AI1349=1,IFERROR(IF(VALUE($C1349)&lt;100000000,VALUE($C1349),1000000000),IFERROR(IF(VALUE(MID($C1349,2,20))&lt;100000000,VALUE(MID($C1349,2,20)),1000000000),1000000000))+ROW()/100000,"")</f>
        <v/>
      </c>
    </row>
    <row r="1350">
      <c r="E1350" s="14" t="n"/>
      <c r="M1350" s="8">
        <f>IF($C1350="","",L1350*T1350/100)</f>
        <v/>
      </c>
      <c r="S1350" s="8" t="n"/>
      <c r="T1350" s="8" t="n"/>
      <c r="W1350">
        <f>IF($C1350="","",IF($AL1350=1,0,IF($AK1350=1,Settings!$C$6,Settings!$C$7))*100)</f>
        <v/>
      </c>
      <c r="X1350" s="8">
        <f>IF($C1350="","",T1350*W1350/100)</f>
        <v/>
      </c>
      <c r="Y1350" s="8">
        <f>IF($C1350="","",T1350-X1350)</f>
        <v/>
      </c>
      <c r="Z1350" s="8">
        <f>IF($C1350="","",Y1350-M1350)</f>
        <v/>
      </c>
      <c r="AD1350" s="8" t="n"/>
      <c r="AG1350" s="14" t="n"/>
      <c r="AI1350">
        <f>IF($C1350="","",IF(COUNTIF($C$2:$C1350,$C1350)=1,1,0))</f>
        <v/>
      </c>
      <c r="AJ1350">
        <f>IF($AI1350=1,SUMPRODUCT(--($AM$2:$AM$7001&lt;$AM1350))+1,"")</f>
        <v/>
      </c>
      <c r="AK1350">
        <f>IF($C1350="","",IF(OR($P1350=TRUE(),$P1350="TRUE"),1,0))</f>
        <v/>
      </c>
      <c r="AL1350">
        <f>IF($C1350="","",IF(AND($V1350="Yes",SUMPRODUCT((LEN(Settings!$F$6:$F$13)&gt;0)*ISNUMBER(SEARCH(Settings!$F$6:$F$13,$O1350)))=0),1,0))</f>
        <v/>
      </c>
      <c r="AM1350">
        <f>IF($AI1350=1,IFERROR(IF(VALUE($C1350)&lt;100000000,VALUE($C1350),1000000000),IFERROR(IF(VALUE(MID($C1350,2,20))&lt;100000000,VALUE(MID($C1350,2,20)),1000000000),1000000000))+ROW()/100000,"")</f>
        <v/>
      </c>
    </row>
    <row r="1351">
      <c r="E1351" s="14" t="n"/>
      <c r="M1351" s="8">
        <f>IF($C1351="","",L1351*T1351/100)</f>
        <v/>
      </c>
      <c r="S1351" s="8" t="n"/>
      <c r="T1351" s="8" t="n"/>
      <c r="W1351">
        <f>IF($C1351="","",IF($AL1351=1,0,IF($AK1351=1,Settings!$C$6,Settings!$C$7))*100)</f>
        <v/>
      </c>
      <c r="X1351" s="8">
        <f>IF($C1351="","",T1351*W1351/100)</f>
        <v/>
      </c>
      <c r="Y1351" s="8">
        <f>IF($C1351="","",T1351-X1351)</f>
        <v/>
      </c>
      <c r="Z1351" s="8">
        <f>IF($C1351="","",Y1351-M1351)</f>
        <v/>
      </c>
      <c r="AD1351" s="8" t="n"/>
      <c r="AG1351" s="14" t="n"/>
      <c r="AI1351">
        <f>IF($C1351="","",IF(COUNTIF($C$2:$C1351,$C1351)=1,1,0))</f>
        <v/>
      </c>
      <c r="AJ1351">
        <f>IF($AI1351=1,SUMPRODUCT(--($AM$2:$AM$7001&lt;$AM1351))+1,"")</f>
        <v/>
      </c>
      <c r="AK1351">
        <f>IF($C1351="","",IF(OR($P1351=TRUE(),$P1351="TRUE"),1,0))</f>
        <v/>
      </c>
      <c r="AL1351">
        <f>IF($C1351="","",IF(AND($V1351="Yes",SUMPRODUCT((LEN(Settings!$F$6:$F$13)&gt;0)*ISNUMBER(SEARCH(Settings!$F$6:$F$13,$O1351)))=0),1,0))</f>
        <v/>
      </c>
      <c r="AM1351">
        <f>IF($AI1351=1,IFERROR(IF(VALUE($C1351)&lt;100000000,VALUE($C1351),1000000000),IFERROR(IF(VALUE(MID($C1351,2,20))&lt;100000000,VALUE(MID($C1351,2,20)),1000000000),1000000000))+ROW()/100000,"")</f>
        <v/>
      </c>
    </row>
    <row r="1352">
      <c r="E1352" s="14" t="n"/>
      <c r="M1352" s="8">
        <f>IF($C1352="","",L1352*T1352/100)</f>
        <v/>
      </c>
      <c r="S1352" s="8" t="n"/>
      <c r="T1352" s="8" t="n"/>
      <c r="W1352">
        <f>IF($C1352="","",IF($AL1352=1,0,IF($AK1352=1,Settings!$C$6,Settings!$C$7))*100)</f>
        <v/>
      </c>
      <c r="X1352" s="8">
        <f>IF($C1352="","",T1352*W1352/100)</f>
        <v/>
      </c>
      <c r="Y1352" s="8">
        <f>IF($C1352="","",T1352-X1352)</f>
        <v/>
      </c>
      <c r="Z1352" s="8">
        <f>IF($C1352="","",Y1352-M1352)</f>
        <v/>
      </c>
      <c r="AD1352" s="8" t="n"/>
      <c r="AG1352" s="14" t="n"/>
      <c r="AI1352">
        <f>IF($C1352="","",IF(COUNTIF($C$2:$C1352,$C1352)=1,1,0))</f>
        <v/>
      </c>
      <c r="AJ1352">
        <f>IF($AI1352=1,SUMPRODUCT(--($AM$2:$AM$7001&lt;$AM1352))+1,"")</f>
        <v/>
      </c>
      <c r="AK1352">
        <f>IF($C1352="","",IF(OR($P1352=TRUE(),$P1352="TRUE"),1,0))</f>
        <v/>
      </c>
      <c r="AL1352">
        <f>IF($C1352="","",IF(AND($V1352="Yes",SUMPRODUCT((LEN(Settings!$F$6:$F$13)&gt;0)*ISNUMBER(SEARCH(Settings!$F$6:$F$13,$O1352)))=0),1,0))</f>
        <v/>
      </c>
      <c r="AM1352">
        <f>IF($AI1352=1,IFERROR(IF(VALUE($C1352)&lt;100000000,VALUE($C1352),1000000000),IFERROR(IF(VALUE(MID($C1352,2,20))&lt;100000000,VALUE(MID($C1352,2,20)),1000000000),1000000000))+ROW()/100000,"")</f>
        <v/>
      </c>
    </row>
    <row r="1353">
      <c r="E1353" s="14" t="n"/>
      <c r="M1353" s="8">
        <f>IF($C1353="","",L1353*T1353/100)</f>
        <v/>
      </c>
      <c r="S1353" s="8" t="n"/>
      <c r="T1353" s="8" t="n"/>
      <c r="W1353">
        <f>IF($C1353="","",IF($AL1353=1,0,IF($AK1353=1,Settings!$C$6,Settings!$C$7))*100)</f>
        <v/>
      </c>
      <c r="X1353" s="8">
        <f>IF($C1353="","",T1353*W1353/100)</f>
        <v/>
      </c>
      <c r="Y1353" s="8">
        <f>IF($C1353="","",T1353-X1353)</f>
        <v/>
      </c>
      <c r="Z1353" s="8">
        <f>IF($C1353="","",Y1353-M1353)</f>
        <v/>
      </c>
      <c r="AD1353" s="8" t="n"/>
      <c r="AG1353" s="14" t="n"/>
      <c r="AI1353">
        <f>IF($C1353="","",IF(COUNTIF($C$2:$C1353,$C1353)=1,1,0))</f>
        <v/>
      </c>
      <c r="AJ1353">
        <f>IF($AI1353=1,SUMPRODUCT(--($AM$2:$AM$7001&lt;$AM1353))+1,"")</f>
        <v/>
      </c>
      <c r="AK1353">
        <f>IF($C1353="","",IF(OR($P1353=TRUE(),$P1353="TRUE"),1,0))</f>
        <v/>
      </c>
      <c r="AL1353">
        <f>IF($C1353="","",IF(AND($V1353="Yes",SUMPRODUCT((LEN(Settings!$F$6:$F$13)&gt;0)*ISNUMBER(SEARCH(Settings!$F$6:$F$13,$O1353)))=0),1,0))</f>
        <v/>
      </c>
      <c r="AM1353">
        <f>IF($AI1353=1,IFERROR(IF(VALUE($C1353)&lt;100000000,VALUE($C1353),1000000000),IFERROR(IF(VALUE(MID($C1353,2,20))&lt;100000000,VALUE(MID($C1353,2,20)),1000000000),1000000000))+ROW()/100000,"")</f>
        <v/>
      </c>
    </row>
    <row r="1354">
      <c r="E1354" s="14" t="n"/>
      <c r="M1354" s="8">
        <f>IF($C1354="","",L1354*T1354/100)</f>
        <v/>
      </c>
      <c r="S1354" s="8" t="n"/>
      <c r="T1354" s="8" t="n"/>
      <c r="W1354">
        <f>IF($C1354="","",IF($AL1354=1,0,IF($AK1354=1,Settings!$C$6,Settings!$C$7))*100)</f>
        <v/>
      </c>
      <c r="X1354" s="8">
        <f>IF($C1354="","",T1354*W1354/100)</f>
        <v/>
      </c>
      <c r="Y1354" s="8">
        <f>IF($C1354="","",T1354-X1354)</f>
        <v/>
      </c>
      <c r="Z1354" s="8">
        <f>IF($C1354="","",Y1354-M1354)</f>
        <v/>
      </c>
      <c r="AD1354" s="8" t="n"/>
      <c r="AG1354" s="14" t="n"/>
      <c r="AI1354">
        <f>IF($C1354="","",IF(COUNTIF($C$2:$C1354,$C1354)=1,1,0))</f>
        <v/>
      </c>
      <c r="AJ1354">
        <f>IF($AI1354=1,SUMPRODUCT(--($AM$2:$AM$7001&lt;$AM1354))+1,"")</f>
        <v/>
      </c>
      <c r="AK1354">
        <f>IF($C1354="","",IF(OR($P1354=TRUE(),$P1354="TRUE"),1,0))</f>
        <v/>
      </c>
      <c r="AL1354">
        <f>IF($C1354="","",IF(AND($V1354="Yes",SUMPRODUCT((LEN(Settings!$F$6:$F$13)&gt;0)*ISNUMBER(SEARCH(Settings!$F$6:$F$13,$O1354)))=0),1,0))</f>
        <v/>
      </c>
      <c r="AM1354">
        <f>IF($AI1354=1,IFERROR(IF(VALUE($C1354)&lt;100000000,VALUE($C1354),1000000000),IFERROR(IF(VALUE(MID($C1354,2,20))&lt;100000000,VALUE(MID($C1354,2,20)),1000000000),1000000000))+ROW()/100000,"")</f>
        <v/>
      </c>
    </row>
    <row r="1355">
      <c r="E1355" s="14" t="n"/>
      <c r="M1355" s="8">
        <f>IF($C1355="","",L1355*T1355/100)</f>
        <v/>
      </c>
      <c r="S1355" s="8" t="n"/>
      <c r="T1355" s="8" t="n"/>
      <c r="W1355">
        <f>IF($C1355="","",IF($AL1355=1,0,IF($AK1355=1,Settings!$C$6,Settings!$C$7))*100)</f>
        <v/>
      </c>
      <c r="X1355" s="8">
        <f>IF($C1355="","",T1355*W1355/100)</f>
        <v/>
      </c>
      <c r="Y1355" s="8">
        <f>IF($C1355="","",T1355-X1355)</f>
        <v/>
      </c>
      <c r="Z1355" s="8">
        <f>IF($C1355="","",Y1355-M1355)</f>
        <v/>
      </c>
      <c r="AD1355" s="8" t="n"/>
      <c r="AG1355" s="14" t="n"/>
      <c r="AI1355">
        <f>IF($C1355="","",IF(COUNTIF($C$2:$C1355,$C1355)=1,1,0))</f>
        <v/>
      </c>
      <c r="AJ1355">
        <f>IF($AI1355=1,SUMPRODUCT(--($AM$2:$AM$7001&lt;$AM1355))+1,"")</f>
        <v/>
      </c>
      <c r="AK1355">
        <f>IF($C1355="","",IF(OR($P1355=TRUE(),$P1355="TRUE"),1,0))</f>
        <v/>
      </c>
      <c r="AL1355">
        <f>IF($C1355="","",IF(AND($V1355="Yes",SUMPRODUCT((LEN(Settings!$F$6:$F$13)&gt;0)*ISNUMBER(SEARCH(Settings!$F$6:$F$13,$O1355)))=0),1,0))</f>
        <v/>
      </c>
      <c r="AM1355">
        <f>IF($AI1355=1,IFERROR(IF(VALUE($C1355)&lt;100000000,VALUE($C1355),1000000000),IFERROR(IF(VALUE(MID($C1355,2,20))&lt;100000000,VALUE(MID($C1355,2,20)),1000000000),1000000000))+ROW()/100000,"")</f>
        <v/>
      </c>
    </row>
    <row r="1356">
      <c r="E1356" s="14" t="n"/>
      <c r="M1356" s="8">
        <f>IF($C1356="","",L1356*T1356/100)</f>
        <v/>
      </c>
      <c r="S1356" s="8" t="n"/>
      <c r="T1356" s="8" t="n"/>
      <c r="W1356">
        <f>IF($C1356="","",IF($AL1356=1,0,IF($AK1356=1,Settings!$C$6,Settings!$C$7))*100)</f>
        <v/>
      </c>
      <c r="X1356" s="8">
        <f>IF($C1356="","",T1356*W1356/100)</f>
        <v/>
      </c>
      <c r="Y1356" s="8">
        <f>IF($C1356="","",T1356-X1356)</f>
        <v/>
      </c>
      <c r="Z1356" s="8">
        <f>IF($C1356="","",Y1356-M1356)</f>
        <v/>
      </c>
      <c r="AD1356" s="8" t="n"/>
      <c r="AG1356" s="14" t="n"/>
      <c r="AI1356">
        <f>IF($C1356="","",IF(COUNTIF($C$2:$C1356,$C1356)=1,1,0))</f>
        <v/>
      </c>
      <c r="AJ1356">
        <f>IF($AI1356=1,SUMPRODUCT(--($AM$2:$AM$7001&lt;$AM1356))+1,"")</f>
        <v/>
      </c>
      <c r="AK1356">
        <f>IF($C1356="","",IF(OR($P1356=TRUE(),$P1356="TRUE"),1,0))</f>
        <v/>
      </c>
      <c r="AL1356">
        <f>IF($C1356="","",IF(AND($V1356="Yes",SUMPRODUCT((LEN(Settings!$F$6:$F$13)&gt;0)*ISNUMBER(SEARCH(Settings!$F$6:$F$13,$O1356)))=0),1,0))</f>
        <v/>
      </c>
      <c r="AM1356">
        <f>IF($AI1356=1,IFERROR(IF(VALUE($C1356)&lt;100000000,VALUE($C1356),1000000000),IFERROR(IF(VALUE(MID($C1356,2,20))&lt;100000000,VALUE(MID($C1356,2,20)),1000000000),1000000000))+ROW()/100000,"")</f>
        <v/>
      </c>
    </row>
    <row r="1357">
      <c r="E1357" s="14" t="n"/>
      <c r="M1357" s="8">
        <f>IF($C1357="","",L1357*T1357/100)</f>
        <v/>
      </c>
      <c r="S1357" s="8" t="n"/>
      <c r="T1357" s="8" t="n"/>
      <c r="W1357">
        <f>IF($C1357="","",IF($AL1357=1,0,IF($AK1357=1,Settings!$C$6,Settings!$C$7))*100)</f>
        <v/>
      </c>
      <c r="X1357" s="8">
        <f>IF($C1357="","",T1357*W1357/100)</f>
        <v/>
      </c>
      <c r="Y1357" s="8">
        <f>IF($C1357="","",T1357-X1357)</f>
        <v/>
      </c>
      <c r="Z1357" s="8">
        <f>IF($C1357="","",Y1357-M1357)</f>
        <v/>
      </c>
      <c r="AD1357" s="8" t="n"/>
      <c r="AG1357" s="14" t="n"/>
      <c r="AI1357">
        <f>IF($C1357="","",IF(COUNTIF($C$2:$C1357,$C1357)=1,1,0))</f>
        <v/>
      </c>
      <c r="AJ1357">
        <f>IF($AI1357=1,SUMPRODUCT(--($AM$2:$AM$7001&lt;$AM1357))+1,"")</f>
        <v/>
      </c>
      <c r="AK1357">
        <f>IF($C1357="","",IF(OR($P1357=TRUE(),$P1357="TRUE"),1,0))</f>
        <v/>
      </c>
      <c r="AL1357">
        <f>IF($C1357="","",IF(AND($V1357="Yes",SUMPRODUCT((LEN(Settings!$F$6:$F$13)&gt;0)*ISNUMBER(SEARCH(Settings!$F$6:$F$13,$O1357)))=0),1,0))</f>
        <v/>
      </c>
      <c r="AM1357">
        <f>IF($AI1357=1,IFERROR(IF(VALUE($C1357)&lt;100000000,VALUE($C1357),1000000000),IFERROR(IF(VALUE(MID($C1357,2,20))&lt;100000000,VALUE(MID($C1357,2,20)),1000000000),1000000000))+ROW()/100000,"")</f>
        <v/>
      </c>
    </row>
    <row r="1358">
      <c r="E1358" s="14" t="n"/>
      <c r="M1358" s="8">
        <f>IF($C1358="","",L1358*T1358/100)</f>
        <v/>
      </c>
      <c r="S1358" s="8" t="n"/>
      <c r="T1358" s="8" t="n"/>
      <c r="W1358">
        <f>IF($C1358="","",IF($AL1358=1,0,IF($AK1358=1,Settings!$C$6,Settings!$C$7))*100)</f>
        <v/>
      </c>
      <c r="X1358" s="8">
        <f>IF($C1358="","",T1358*W1358/100)</f>
        <v/>
      </c>
      <c r="Y1358" s="8">
        <f>IF($C1358="","",T1358-X1358)</f>
        <v/>
      </c>
      <c r="Z1358" s="8">
        <f>IF($C1358="","",Y1358-M1358)</f>
        <v/>
      </c>
      <c r="AD1358" s="8" t="n"/>
      <c r="AG1358" s="14" t="n"/>
      <c r="AI1358">
        <f>IF($C1358="","",IF(COUNTIF($C$2:$C1358,$C1358)=1,1,0))</f>
        <v/>
      </c>
      <c r="AJ1358">
        <f>IF($AI1358=1,SUMPRODUCT(--($AM$2:$AM$7001&lt;$AM1358))+1,"")</f>
        <v/>
      </c>
      <c r="AK1358">
        <f>IF($C1358="","",IF(OR($P1358=TRUE(),$P1358="TRUE"),1,0))</f>
        <v/>
      </c>
      <c r="AL1358">
        <f>IF($C1358="","",IF(AND($V1358="Yes",SUMPRODUCT((LEN(Settings!$F$6:$F$13)&gt;0)*ISNUMBER(SEARCH(Settings!$F$6:$F$13,$O1358)))=0),1,0))</f>
        <v/>
      </c>
      <c r="AM1358">
        <f>IF($AI1358=1,IFERROR(IF(VALUE($C1358)&lt;100000000,VALUE($C1358),1000000000),IFERROR(IF(VALUE(MID($C1358,2,20))&lt;100000000,VALUE(MID($C1358,2,20)),1000000000),1000000000))+ROW()/100000,"")</f>
        <v/>
      </c>
    </row>
    <row r="1359">
      <c r="E1359" s="14" t="n"/>
      <c r="M1359" s="8">
        <f>IF($C1359="","",L1359*T1359/100)</f>
        <v/>
      </c>
      <c r="S1359" s="8" t="n"/>
      <c r="T1359" s="8" t="n"/>
      <c r="W1359">
        <f>IF($C1359="","",IF($AL1359=1,0,IF($AK1359=1,Settings!$C$6,Settings!$C$7))*100)</f>
        <v/>
      </c>
      <c r="X1359" s="8">
        <f>IF($C1359="","",T1359*W1359/100)</f>
        <v/>
      </c>
      <c r="Y1359" s="8">
        <f>IF($C1359="","",T1359-X1359)</f>
        <v/>
      </c>
      <c r="Z1359" s="8">
        <f>IF($C1359="","",Y1359-M1359)</f>
        <v/>
      </c>
      <c r="AD1359" s="8" t="n"/>
      <c r="AG1359" s="14" t="n"/>
      <c r="AI1359">
        <f>IF($C1359="","",IF(COUNTIF($C$2:$C1359,$C1359)=1,1,0))</f>
        <v/>
      </c>
      <c r="AJ1359">
        <f>IF($AI1359=1,SUMPRODUCT(--($AM$2:$AM$7001&lt;$AM1359))+1,"")</f>
        <v/>
      </c>
      <c r="AK1359">
        <f>IF($C1359="","",IF(OR($P1359=TRUE(),$P1359="TRUE"),1,0))</f>
        <v/>
      </c>
      <c r="AL1359">
        <f>IF($C1359="","",IF(AND($V1359="Yes",SUMPRODUCT((LEN(Settings!$F$6:$F$13)&gt;0)*ISNUMBER(SEARCH(Settings!$F$6:$F$13,$O1359)))=0),1,0))</f>
        <v/>
      </c>
      <c r="AM1359">
        <f>IF($AI1359=1,IFERROR(IF(VALUE($C1359)&lt;100000000,VALUE($C1359),1000000000),IFERROR(IF(VALUE(MID($C1359,2,20))&lt;100000000,VALUE(MID($C1359,2,20)),1000000000),1000000000))+ROW()/100000,"")</f>
        <v/>
      </c>
    </row>
    <row r="1360">
      <c r="E1360" s="14" t="n"/>
      <c r="M1360" s="8">
        <f>IF($C1360="","",L1360*T1360/100)</f>
        <v/>
      </c>
      <c r="S1360" s="8" t="n"/>
      <c r="T1360" s="8" t="n"/>
      <c r="W1360">
        <f>IF($C1360="","",IF($AL1360=1,0,IF($AK1360=1,Settings!$C$6,Settings!$C$7))*100)</f>
        <v/>
      </c>
      <c r="X1360" s="8">
        <f>IF($C1360="","",T1360*W1360/100)</f>
        <v/>
      </c>
      <c r="Y1360" s="8">
        <f>IF($C1360="","",T1360-X1360)</f>
        <v/>
      </c>
      <c r="Z1360" s="8">
        <f>IF($C1360="","",Y1360-M1360)</f>
        <v/>
      </c>
      <c r="AD1360" s="8" t="n"/>
      <c r="AG1360" s="14" t="n"/>
      <c r="AI1360">
        <f>IF($C1360="","",IF(COUNTIF($C$2:$C1360,$C1360)=1,1,0))</f>
        <v/>
      </c>
      <c r="AJ1360">
        <f>IF($AI1360=1,SUMPRODUCT(--($AM$2:$AM$7001&lt;$AM1360))+1,"")</f>
        <v/>
      </c>
      <c r="AK1360">
        <f>IF($C1360="","",IF(OR($P1360=TRUE(),$P1360="TRUE"),1,0))</f>
        <v/>
      </c>
      <c r="AL1360">
        <f>IF($C1360="","",IF(AND($V1360="Yes",SUMPRODUCT((LEN(Settings!$F$6:$F$13)&gt;0)*ISNUMBER(SEARCH(Settings!$F$6:$F$13,$O1360)))=0),1,0))</f>
        <v/>
      </c>
      <c r="AM1360">
        <f>IF($AI1360=1,IFERROR(IF(VALUE($C1360)&lt;100000000,VALUE($C1360),1000000000),IFERROR(IF(VALUE(MID($C1360,2,20))&lt;100000000,VALUE(MID($C1360,2,20)),1000000000),1000000000))+ROW()/100000,"")</f>
        <v/>
      </c>
    </row>
    <row r="1361">
      <c r="E1361" s="14" t="n"/>
      <c r="M1361" s="8">
        <f>IF($C1361="","",L1361*T1361/100)</f>
        <v/>
      </c>
      <c r="S1361" s="8" t="n"/>
      <c r="T1361" s="8" t="n"/>
      <c r="W1361">
        <f>IF($C1361="","",IF($AL1361=1,0,IF($AK1361=1,Settings!$C$6,Settings!$C$7))*100)</f>
        <v/>
      </c>
      <c r="X1361" s="8">
        <f>IF($C1361="","",T1361*W1361/100)</f>
        <v/>
      </c>
      <c r="Y1361" s="8">
        <f>IF($C1361="","",T1361-X1361)</f>
        <v/>
      </c>
      <c r="Z1361" s="8">
        <f>IF($C1361="","",Y1361-M1361)</f>
        <v/>
      </c>
      <c r="AD1361" s="8" t="n"/>
      <c r="AG1361" s="14" t="n"/>
      <c r="AI1361">
        <f>IF($C1361="","",IF(COUNTIF($C$2:$C1361,$C1361)=1,1,0))</f>
        <v/>
      </c>
      <c r="AJ1361">
        <f>IF($AI1361=1,SUMPRODUCT(--($AM$2:$AM$7001&lt;$AM1361))+1,"")</f>
        <v/>
      </c>
      <c r="AK1361">
        <f>IF($C1361="","",IF(OR($P1361=TRUE(),$P1361="TRUE"),1,0))</f>
        <v/>
      </c>
      <c r="AL1361">
        <f>IF($C1361="","",IF(AND($V1361="Yes",SUMPRODUCT((LEN(Settings!$F$6:$F$13)&gt;0)*ISNUMBER(SEARCH(Settings!$F$6:$F$13,$O1361)))=0),1,0))</f>
        <v/>
      </c>
      <c r="AM1361">
        <f>IF($AI1361=1,IFERROR(IF(VALUE($C1361)&lt;100000000,VALUE($C1361),1000000000),IFERROR(IF(VALUE(MID($C1361,2,20))&lt;100000000,VALUE(MID($C1361,2,20)),1000000000),1000000000))+ROW()/100000,"")</f>
        <v/>
      </c>
    </row>
    <row r="1362">
      <c r="E1362" s="14" t="n"/>
      <c r="M1362" s="8">
        <f>IF($C1362="","",L1362*T1362/100)</f>
        <v/>
      </c>
      <c r="S1362" s="8" t="n"/>
      <c r="T1362" s="8" t="n"/>
      <c r="W1362">
        <f>IF($C1362="","",IF($AL1362=1,0,IF($AK1362=1,Settings!$C$6,Settings!$C$7))*100)</f>
        <v/>
      </c>
      <c r="X1362" s="8">
        <f>IF($C1362="","",T1362*W1362/100)</f>
        <v/>
      </c>
      <c r="Y1362" s="8">
        <f>IF($C1362="","",T1362-X1362)</f>
        <v/>
      </c>
      <c r="Z1362" s="8">
        <f>IF($C1362="","",Y1362-M1362)</f>
        <v/>
      </c>
      <c r="AD1362" s="8" t="n"/>
      <c r="AG1362" s="14" t="n"/>
      <c r="AI1362">
        <f>IF($C1362="","",IF(COUNTIF($C$2:$C1362,$C1362)=1,1,0))</f>
        <v/>
      </c>
      <c r="AJ1362">
        <f>IF($AI1362=1,SUMPRODUCT(--($AM$2:$AM$7001&lt;$AM1362))+1,"")</f>
        <v/>
      </c>
      <c r="AK1362">
        <f>IF($C1362="","",IF(OR($P1362=TRUE(),$P1362="TRUE"),1,0))</f>
        <v/>
      </c>
      <c r="AL1362">
        <f>IF($C1362="","",IF(AND($V1362="Yes",SUMPRODUCT((LEN(Settings!$F$6:$F$13)&gt;0)*ISNUMBER(SEARCH(Settings!$F$6:$F$13,$O1362)))=0),1,0))</f>
        <v/>
      </c>
      <c r="AM1362">
        <f>IF($AI1362=1,IFERROR(IF(VALUE($C1362)&lt;100000000,VALUE($C1362),1000000000),IFERROR(IF(VALUE(MID($C1362,2,20))&lt;100000000,VALUE(MID($C1362,2,20)),1000000000),1000000000))+ROW()/100000,"")</f>
        <v/>
      </c>
    </row>
    <row r="1363">
      <c r="E1363" s="14" t="n"/>
      <c r="M1363" s="8">
        <f>IF($C1363="","",L1363*T1363/100)</f>
        <v/>
      </c>
      <c r="S1363" s="8" t="n"/>
      <c r="T1363" s="8" t="n"/>
      <c r="W1363">
        <f>IF($C1363="","",IF($AL1363=1,0,IF($AK1363=1,Settings!$C$6,Settings!$C$7))*100)</f>
        <v/>
      </c>
      <c r="X1363" s="8">
        <f>IF($C1363="","",T1363*W1363/100)</f>
        <v/>
      </c>
      <c r="Y1363" s="8">
        <f>IF($C1363="","",T1363-X1363)</f>
        <v/>
      </c>
      <c r="Z1363" s="8">
        <f>IF($C1363="","",Y1363-M1363)</f>
        <v/>
      </c>
      <c r="AD1363" s="8" t="n"/>
      <c r="AG1363" s="14" t="n"/>
      <c r="AI1363">
        <f>IF($C1363="","",IF(COUNTIF($C$2:$C1363,$C1363)=1,1,0))</f>
        <v/>
      </c>
      <c r="AJ1363">
        <f>IF($AI1363=1,SUMPRODUCT(--($AM$2:$AM$7001&lt;$AM1363))+1,"")</f>
        <v/>
      </c>
      <c r="AK1363">
        <f>IF($C1363="","",IF(OR($P1363=TRUE(),$P1363="TRUE"),1,0))</f>
        <v/>
      </c>
      <c r="AL1363">
        <f>IF($C1363="","",IF(AND($V1363="Yes",SUMPRODUCT((LEN(Settings!$F$6:$F$13)&gt;0)*ISNUMBER(SEARCH(Settings!$F$6:$F$13,$O1363)))=0),1,0))</f>
        <v/>
      </c>
      <c r="AM1363">
        <f>IF($AI1363=1,IFERROR(IF(VALUE($C1363)&lt;100000000,VALUE($C1363),1000000000),IFERROR(IF(VALUE(MID($C1363,2,20))&lt;100000000,VALUE(MID($C1363,2,20)),1000000000),1000000000))+ROW()/100000,"")</f>
        <v/>
      </c>
    </row>
    <row r="1364">
      <c r="E1364" s="14" t="n"/>
      <c r="M1364" s="8">
        <f>IF($C1364="","",L1364*T1364/100)</f>
        <v/>
      </c>
      <c r="S1364" s="8" t="n"/>
      <c r="T1364" s="8" t="n"/>
      <c r="W1364">
        <f>IF($C1364="","",IF($AL1364=1,0,IF($AK1364=1,Settings!$C$6,Settings!$C$7))*100)</f>
        <v/>
      </c>
      <c r="X1364" s="8">
        <f>IF($C1364="","",T1364*W1364/100)</f>
        <v/>
      </c>
      <c r="Y1364" s="8">
        <f>IF($C1364="","",T1364-X1364)</f>
        <v/>
      </c>
      <c r="Z1364" s="8">
        <f>IF($C1364="","",Y1364-M1364)</f>
        <v/>
      </c>
      <c r="AD1364" s="8" t="n"/>
      <c r="AG1364" s="14" t="n"/>
      <c r="AI1364">
        <f>IF($C1364="","",IF(COUNTIF($C$2:$C1364,$C1364)=1,1,0))</f>
        <v/>
      </c>
      <c r="AJ1364">
        <f>IF($AI1364=1,SUMPRODUCT(--($AM$2:$AM$7001&lt;$AM1364))+1,"")</f>
        <v/>
      </c>
      <c r="AK1364">
        <f>IF($C1364="","",IF(OR($P1364=TRUE(),$P1364="TRUE"),1,0))</f>
        <v/>
      </c>
      <c r="AL1364">
        <f>IF($C1364="","",IF(AND($V1364="Yes",SUMPRODUCT((LEN(Settings!$F$6:$F$13)&gt;0)*ISNUMBER(SEARCH(Settings!$F$6:$F$13,$O1364)))=0),1,0))</f>
        <v/>
      </c>
      <c r="AM1364">
        <f>IF($AI1364=1,IFERROR(IF(VALUE($C1364)&lt;100000000,VALUE($C1364),1000000000),IFERROR(IF(VALUE(MID($C1364,2,20))&lt;100000000,VALUE(MID($C1364,2,20)),1000000000),1000000000))+ROW()/100000,"")</f>
        <v/>
      </c>
    </row>
    <row r="1365">
      <c r="E1365" s="14" t="n"/>
      <c r="M1365" s="8">
        <f>IF($C1365="","",L1365*T1365/100)</f>
        <v/>
      </c>
      <c r="S1365" s="8" t="n"/>
      <c r="T1365" s="8" t="n"/>
      <c r="W1365">
        <f>IF($C1365="","",IF($AL1365=1,0,IF($AK1365=1,Settings!$C$6,Settings!$C$7))*100)</f>
        <v/>
      </c>
      <c r="X1365" s="8">
        <f>IF($C1365="","",T1365*W1365/100)</f>
        <v/>
      </c>
      <c r="Y1365" s="8">
        <f>IF($C1365="","",T1365-X1365)</f>
        <v/>
      </c>
      <c r="Z1365" s="8">
        <f>IF($C1365="","",Y1365-M1365)</f>
        <v/>
      </c>
      <c r="AD1365" s="8" t="n"/>
      <c r="AG1365" s="14" t="n"/>
      <c r="AI1365">
        <f>IF($C1365="","",IF(COUNTIF($C$2:$C1365,$C1365)=1,1,0))</f>
        <v/>
      </c>
      <c r="AJ1365">
        <f>IF($AI1365=1,SUMPRODUCT(--($AM$2:$AM$7001&lt;$AM1365))+1,"")</f>
        <v/>
      </c>
      <c r="AK1365">
        <f>IF($C1365="","",IF(OR($P1365=TRUE(),$P1365="TRUE"),1,0))</f>
        <v/>
      </c>
      <c r="AL1365">
        <f>IF($C1365="","",IF(AND($V1365="Yes",SUMPRODUCT((LEN(Settings!$F$6:$F$13)&gt;0)*ISNUMBER(SEARCH(Settings!$F$6:$F$13,$O1365)))=0),1,0))</f>
        <v/>
      </c>
      <c r="AM1365">
        <f>IF($AI1365=1,IFERROR(IF(VALUE($C1365)&lt;100000000,VALUE($C1365),1000000000),IFERROR(IF(VALUE(MID($C1365,2,20))&lt;100000000,VALUE(MID($C1365,2,20)),1000000000),1000000000))+ROW()/100000,"")</f>
        <v/>
      </c>
    </row>
    <row r="1366">
      <c r="E1366" s="14" t="n"/>
      <c r="M1366" s="8">
        <f>IF($C1366="","",L1366*T1366/100)</f>
        <v/>
      </c>
      <c r="S1366" s="8" t="n"/>
      <c r="T1366" s="8" t="n"/>
      <c r="W1366">
        <f>IF($C1366="","",IF($AL1366=1,0,IF($AK1366=1,Settings!$C$6,Settings!$C$7))*100)</f>
        <v/>
      </c>
      <c r="X1366" s="8">
        <f>IF($C1366="","",T1366*W1366/100)</f>
        <v/>
      </c>
      <c r="Y1366" s="8">
        <f>IF($C1366="","",T1366-X1366)</f>
        <v/>
      </c>
      <c r="Z1366" s="8">
        <f>IF($C1366="","",Y1366-M1366)</f>
        <v/>
      </c>
      <c r="AD1366" s="8" t="n"/>
      <c r="AG1366" s="14" t="n"/>
      <c r="AI1366">
        <f>IF($C1366="","",IF(COUNTIF($C$2:$C1366,$C1366)=1,1,0))</f>
        <v/>
      </c>
      <c r="AJ1366">
        <f>IF($AI1366=1,SUMPRODUCT(--($AM$2:$AM$7001&lt;$AM1366))+1,"")</f>
        <v/>
      </c>
      <c r="AK1366">
        <f>IF($C1366="","",IF(OR($P1366=TRUE(),$P1366="TRUE"),1,0))</f>
        <v/>
      </c>
      <c r="AL1366">
        <f>IF($C1366="","",IF(AND($V1366="Yes",SUMPRODUCT((LEN(Settings!$F$6:$F$13)&gt;0)*ISNUMBER(SEARCH(Settings!$F$6:$F$13,$O1366)))=0),1,0))</f>
        <v/>
      </c>
      <c r="AM1366">
        <f>IF($AI1366=1,IFERROR(IF(VALUE($C1366)&lt;100000000,VALUE($C1366),1000000000),IFERROR(IF(VALUE(MID($C1366,2,20))&lt;100000000,VALUE(MID($C1366,2,20)),1000000000),1000000000))+ROW()/100000,"")</f>
        <v/>
      </c>
    </row>
    <row r="1367">
      <c r="E1367" s="14" t="n"/>
      <c r="M1367" s="8">
        <f>IF($C1367="","",L1367*T1367/100)</f>
        <v/>
      </c>
      <c r="S1367" s="8" t="n"/>
      <c r="T1367" s="8" t="n"/>
      <c r="W1367">
        <f>IF($C1367="","",IF($AL1367=1,0,IF($AK1367=1,Settings!$C$6,Settings!$C$7))*100)</f>
        <v/>
      </c>
      <c r="X1367" s="8">
        <f>IF($C1367="","",T1367*W1367/100)</f>
        <v/>
      </c>
      <c r="Y1367" s="8">
        <f>IF($C1367="","",T1367-X1367)</f>
        <v/>
      </c>
      <c r="Z1367" s="8">
        <f>IF($C1367="","",Y1367-M1367)</f>
        <v/>
      </c>
      <c r="AD1367" s="8" t="n"/>
      <c r="AG1367" s="14" t="n"/>
      <c r="AI1367">
        <f>IF($C1367="","",IF(COUNTIF($C$2:$C1367,$C1367)=1,1,0))</f>
        <v/>
      </c>
      <c r="AJ1367">
        <f>IF($AI1367=1,SUMPRODUCT(--($AM$2:$AM$7001&lt;$AM1367))+1,"")</f>
        <v/>
      </c>
      <c r="AK1367">
        <f>IF($C1367="","",IF(OR($P1367=TRUE(),$P1367="TRUE"),1,0))</f>
        <v/>
      </c>
      <c r="AL1367">
        <f>IF($C1367="","",IF(AND($V1367="Yes",SUMPRODUCT((LEN(Settings!$F$6:$F$13)&gt;0)*ISNUMBER(SEARCH(Settings!$F$6:$F$13,$O1367)))=0),1,0))</f>
        <v/>
      </c>
      <c r="AM1367">
        <f>IF($AI1367=1,IFERROR(IF(VALUE($C1367)&lt;100000000,VALUE($C1367),1000000000),IFERROR(IF(VALUE(MID($C1367,2,20))&lt;100000000,VALUE(MID($C1367,2,20)),1000000000),1000000000))+ROW()/100000,"")</f>
        <v/>
      </c>
    </row>
    <row r="1368">
      <c r="E1368" s="14" t="n"/>
      <c r="M1368" s="8">
        <f>IF($C1368="","",L1368*T1368/100)</f>
        <v/>
      </c>
      <c r="S1368" s="8" t="n"/>
      <c r="T1368" s="8" t="n"/>
      <c r="W1368">
        <f>IF($C1368="","",IF($AL1368=1,0,IF($AK1368=1,Settings!$C$6,Settings!$C$7))*100)</f>
        <v/>
      </c>
      <c r="X1368" s="8">
        <f>IF($C1368="","",T1368*W1368/100)</f>
        <v/>
      </c>
      <c r="Y1368" s="8">
        <f>IF($C1368="","",T1368-X1368)</f>
        <v/>
      </c>
      <c r="Z1368" s="8">
        <f>IF($C1368="","",Y1368-M1368)</f>
        <v/>
      </c>
      <c r="AD1368" s="8" t="n"/>
      <c r="AG1368" s="14" t="n"/>
      <c r="AI1368">
        <f>IF($C1368="","",IF(COUNTIF($C$2:$C1368,$C1368)=1,1,0))</f>
        <v/>
      </c>
      <c r="AJ1368">
        <f>IF($AI1368=1,SUMPRODUCT(--($AM$2:$AM$7001&lt;$AM1368))+1,"")</f>
        <v/>
      </c>
      <c r="AK1368">
        <f>IF($C1368="","",IF(OR($P1368=TRUE(),$P1368="TRUE"),1,0))</f>
        <v/>
      </c>
      <c r="AL1368">
        <f>IF($C1368="","",IF(AND($V1368="Yes",SUMPRODUCT((LEN(Settings!$F$6:$F$13)&gt;0)*ISNUMBER(SEARCH(Settings!$F$6:$F$13,$O1368)))=0),1,0))</f>
        <v/>
      </c>
      <c r="AM1368">
        <f>IF($AI1368=1,IFERROR(IF(VALUE($C1368)&lt;100000000,VALUE($C1368),1000000000),IFERROR(IF(VALUE(MID($C1368,2,20))&lt;100000000,VALUE(MID($C1368,2,20)),1000000000),1000000000))+ROW()/100000,"")</f>
        <v/>
      </c>
    </row>
    <row r="1369">
      <c r="E1369" s="14" t="n"/>
      <c r="M1369" s="8">
        <f>IF($C1369="","",L1369*T1369/100)</f>
        <v/>
      </c>
      <c r="S1369" s="8" t="n"/>
      <c r="T1369" s="8" t="n"/>
      <c r="W1369">
        <f>IF($C1369="","",IF($AL1369=1,0,IF($AK1369=1,Settings!$C$6,Settings!$C$7))*100)</f>
        <v/>
      </c>
      <c r="X1369" s="8">
        <f>IF($C1369="","",T1369*W1369/100)</f>
        <v/>
      </c>
      <c r="Y1369" s="8">
        <f>IF($C1369="","",T1369-X1369)</f>
        <v/>
      </c>
      <c r="Z1369" s="8">
        <f>IF($C1369="","",Y1369-M1369)</f>
        <v/>
      </c>
      <c r="AD1369" s="8" t="n"/>
      <c r="AG1369" s="14" t="n"/>
      <c r="AI1369">
        <f>IF($C1369="","",IF(COUNTIF($C$2:$C1369,$C1369)=1,1,0))</f>
        <v/>
      </c>
      <c r="AJ1369">
        <f>IF($AI1369=1,SUMPRODUCT(--($AM$2:$AM$7001&lt;$AM1369))+1,"")</f>
        <v/>
      </c>
      <c r="AK1369">
        <f>IF($C1369="","",IF(OR($P1369=TRUE(),$P1369="TRUE"),1,0))</f>
        <v/>
      </c>
      <c r="AL1369">
        <f>IF($C1369="","",IF(AND($V1369="Yes",SUMPRODUCT((LEN(Settings!$F$6:$F$13)&gt;0)*ISNUMBER(SEARCH(Settings!$F$6:$F$13,$O1369)))=0),1,0))</f>
        <v/>
      </c>
      <c r="AM1369">
        <f>IF($AI1369=1,IFERROR(IF(VALUE($C1369)&lt;100000000,VALUE($C1369),1000000000),IFERROR(IF(VALUE(MID($C1369,2,20))&lt;100000000,VALUE(MID($C1369,2,20)),1000000000),1000000000))+ROW()/100000,"")</f>
        <v/>
      </c>
    </row>
    <row r="1370">
      <c r="E1370" s="14" t="n"/>
      <c r="M1370" s="8">
        <f>IF($C1370="","",L1370*T1370/100)</f>
        <v/>
      </c>
      <c r="S1370" s="8" t="n"/>
      <c r="T1370" s="8" t="n"/>
      <c r="W1370">
        <f>IF($C1370="","",IF($AL1370=1,0,IF($AK1370=1,Settings!$C$6,Settings!$C$7))*100)</f>
        <v/>
      </c>
      <c r="X1370" s="8">
        <f>IF($C1370="","",T1370*W1370/100)</f>
        <v/>
      </c>
      <c r="Y1370" s="8">
        <f>IF($C1370="","",T1370-X1370)</f>
        <v/>
      </c>
      <c r="Z1370" s="8">
        <f>IF($C1370="","",Y1370-M1370)</f>
        <v/>
      </c>
      <c r="AD1370" s="8" t="n"/>
      <c r="AG1370" s="14" t="n"/>
      <c r="AI1370">
        <f>IF($C1370="","",IF(COUNTIF($C$2:$C1370,$C1370)=1,1,0))</f>
        <v/>
      </c>
      <c r="AJ1370">
        <f>IF($AI1370=1,SUMPRODUCT(--($AM$2:$AM$7001&lt;$AM1370))+1,"")</f>
        <v/>
      </c>
      <c r="AK1370">
        <f>IF($C1370="","",IF(OR($P1370=TRUE(),$P1370="TRUE"),1,0))</f>
        <v/>
      </c>
      <c r="AL1370">
        <f>IF($C1370="","",IF(AND($V1370="Yes",SUMPRODUCT((LEN(Settings!$F$6:$F$13)&gt;0)*ISNUMBER(SEARCH(Settings!$F$6:$F$13,$O1370)))=0),1,0))</f>
        <v/>
      </c>
      <c r="AM1370">
        <f>IF($AI1370=1,IFERROR(IF(VALUE($C1370)&lt;100000000,VALUE($C1370),1000000000),IFERROR(IF(VALUE(MID($C1370,2,20))&lt;100000000,VALUE(MID($C1370,2,20)),1000000000),1000000000))+ROW()/100000,"")</f>
        <v/>
      </c>
    </row>
    <row r="1371">
      <c r="E1371" s="14" t="n"/>
      <c r="M1371" s="8">
        <f>IF($C1371="","",L1371*T1371/100)</f>
        <v/>
      </c>
      <c r="S1371" s="8" t="n"/>
      <c r="T1371" s="8" t="n"/>
      <c r="W1371">
        <f>IF($C1371="","",IF($AL1371=1,0,IF($AK1371=1,Settings!$C$6,Settings!$C$7))*100)</f>
        <v/>
      </c>
      <c r="X1371" s="8">
        <f>IF($C1371="","",T1371*W1371/100)</f>
        <v/>
      </c>
      <c r="Y1371" s="8">
        <f>IF($C1371="","",T1371-X1371)</f>
        <v/>
      </c>
      <c r="Z1371" s="8">
        <f>IF($C1371="","",Y1371-M1371)</f>
        <v/>
      </c>
      <c r="AD1371" s="8" t="n"/>
      <c r="AG1371" s="14" t="n"/>
      <c r="AI1371">
        <f>IF($C1371="","",IF(COUNTIF($C$2:$C1371,$C1371)=1,1,0))</f>
        <v/>
      </c>
      <c r="AJ1371">
        <f>IF($AI1371=1,SUMPRODUCT(--($AM$2:$AM$7001&lt;$AM1371))+1,"")</f>
        <v/>
      </c>
      <c r="AK1371">
        <f>IF($C1371="","",IF(OR($P1371=TRUE(),$P1371="TRUE"),1,0))</f>
        <v/>
      </c>
      <c r="AL1371">
        <f>IF($C1371="","",IF(AND($V1371="Yes",SUMPRODUCT((LEN(Settings!$F$6:$F$13)&gt;0)*ISNUMBER(SEARCH(Settings!$F$6:$F$13,$O1371)))=0),1,0))</f>
        <v/>
      </c>
      <c r="AM1371">
        <f>IF($AI1371=1,IFERROR(IF(VALUE($C1371)&lt;100000000,VALUE($C1371),1000000000),IFERROR(IF(VALUE(MID($C1371,2,20))&lt;100000000,VALUE(MID($C1371,2,20)),1000000000),1000000000))+ROW()/100000,"")</f>
        <v/>
      </c>
    </row>
    <row r="1372">
      <c r="E1372" s="14" t="n"/>
      <c r="M1372" s="8">
        <f>IF($C1372="","",L1372*T1372/100)</f>
        <v/>
      </c>
      <c r="S1372" s="8" t="n"/>
      <c r="T1372" s="8" t="n"/>
      <c r="W1372">
        <f>IF($C1372="","",IF($AL1372=1,0,IF($AK1372=1,Settings!$C$6,Settings!$C$7))*100)</f>
        <v/>
      </c>
      <c r="X1372" s="8">
        <f>IF($C1372="","",T1372*W1372/100)</f>
        <v/>
      </c>
      <c r="Y1372" s="8">
        <f>IF($C1372="","",T1372-X1372)</f>
        <v/>
      </c>
      <c r="Z1372" s="8">
        <f>IF($C1372="","",Y1372-M1372)</f>
        <v/>
      </c>
      <c r="AD1372" s="8" t="n"/>
      <c r="AG1372" s="14" t="n"/>
      <c r="AI1372">
        <f>IF($C1372="","",IF(COUNTIF($C$2:$C1372,$C1372)=1,1,0))</f>
        <v/>
      </c>
      <c r="AJ1372">
        <f>IF($AI1372=1,SUMPRODUCT(--($AM$2:$AM$7001&lt;$AM1372))+1,"")</f>
        <v/>
      </c>
      <c r="AK1372">
        <f>IF($C1372="","",IF(OR($P1372=TRUE(),$P1372="TRUE"),1,0))</f>
        <v/>
      </c>
      <c r="AL1372">
        <f>IF($C1372="","",IF(AND($V1372="Yes",SUMPRODUCT((LEN(Settings!$F$6:$F$13)&gt;0)*ISNUMBER(SEARCH(Settings!$F$6:$F$13,$O1372)))=0),1,0))</f>
        <v/>
      </c>
      <c r="AM1372">
        <f>IF($AI1372=1,IFERROR(IF(VALUE($C1372)&lt;100000000,VALUE($C1372),1000000000),IFERROR(IF(VALUE(MID($C1372,2,20))&lt;100000000,VALUE(MID($C1372,2,20)),1000000000),1000000000))+ROW()/100000,"")</f>
        <v/>
      </c>
    </row>
    <row r="1373">
      <c r="E1373" s="14" t="n"/>
      <c r="M1373" s="8">
        <f>IF($C1373="","",L1373*T1373/100)</f>
        <v/>
      </c>
      <c r="S1373" s="8" t="n"/>
      <c r="T1373" s="8" t="n"/>
      <c r="W1373">
        <f>IF($C1373="","",IF($AL1373=1,0,IF($AK1373=1,Settings!$C$6,Settings!$C$7))*100)</f>
        <v/>
      </c>
      <c r="X1373" s="8">
        <f>IF($C1373="","",T1373*W1373/100)</f>
        <v/>
      </c>
      <c r="Y1373" s="8">
        <f>IF($C1373="","",T1373-X1373)</f>
        <v/>
      </c>
      <c r="Z1373" s="8">
        <f>IF($C1373="","",Y1373-M1373)</f>
        <v/>
      </c>
      <c r="AD1373" s="8" t="n"/>
      <c r="AG1373" s="14" t="n"/>
      <c r="AI1373">
        <f>IF($C1373="","",IF(COUNTIF($C$2:$C1373,$C1373)=1,1,0))</f>
        <v/>
      </c>
      <c r="AJ1373">
        <f>IF($AI1373=1,SUMPRODUCT(--($AM$2:$AM$7001&lt;$AM1373))+1,"")</f>
        <v/>
      </c>
      <c r="AK1373">
        <f>IF($C1373="","",IF(OR($P1373=TRUE(),$P1373="TRUE"),1,0))</f>
        <v/>
      </c>
      <c r="AL1373">
        <f>IF($C1373="","",IF(AND($V1373="Yes",SUMPRODUCT((LEN(Settings!$F$6:$F$13)&gt;0)*ISNUMBER(SEARCH(Settings!$F$6:$F$13,$O1373)))=0),1,0))</f>
        <v/>
      </c>
      <c r="AM1373">
        <f>IF($AI1373=1,IFERROR(IF(VALUE($C1373)&lt;100000000,VALUE($C1373),1000000000),IFERROR(IF(VALUE(MID($C1373,2,20))&lt;100000000,VALUE(MID($C1373,2,20)),1000000000),1000000000))+ROW()/100000,"")</f>
        <v/>
      </c>
    </row>
    <row r="1374">
      <c r="E1374" s="14" t="n"/>
      <c r="M1374" s="8">
        <f>IF($C1374="","",L1374*T1374/100)</f>
        <v/>
      </c>
      <c r="S1374" s="8" t="n"/>
      <c r="T1374" s="8" t="n"/>
      <c r="W1374">
        <f>IF($C1374="","",IF($AL1374=1,0,IF($AK1374=1,Settings!$C$6,Settings!$C$7))*100)</f>
        <v/>
      </c>
      <c r="X1374" s="8">
        <f>IF($C1374="","",T1374*W1374/100)</f>
        <v/>
      </c>
      <c r="Y1374" s="8">
        <f>IF($C1374="","",T1374-X1374)</f>
        <v/>
      </c>
      <c r="Z1374" s="8">
        <f>IF($C1374="","",Y1374-M1374)</f>
        <v/>
      </c>
      <c r="AD1374" s="8" t="n"/>
      <c r="AG1374" s="14" t="n"/>
      <c r="AI1374">
        <f>IF($C1374="","",IF(COUNTIF($C$2:$C1374,$C1374)=1,1,0))</f>
        <v/>
      </c>
      <c r="AJ1374">
        <f>IF($AI1374=1,SUMPRODUCT(--($AM$2:$AM$7001&lt;$AM1374))+1,"")</f>
        <v/>
      </c>
      <c r="AK1374">
        <f>IF($C1374="","",IF(OR($P1374=TRUE(),$P1374="TRUE"),1,0))</f>
        <v/>
      </c>
      <c r="AL1374">
        <f>IF($C1374="","",IF(AND($V1374="Yes",SUMPRODUCT((LEN(Settings!$F$6:$F$13)&gt;0)*ISNUMBER(SEARCH(Settings!$F$6:$F$13,$O1374)))=0),1,0))</f>
        <v/>
      </c>
      <c r="AM1374">
        <f>IF($AI1374=1,IFERROR(IF(VALUE($C1374)&lt;100000000,VALUE($C1374),1000000000),IFERROR(IF(VALUE(MID($C1374,2,20))&lt;100000000,VALUE(MID($C1374,2,20)),1000000000),1000000000))+ROW()/100000,"")</f>
        <v/>
      </c>
    </row>
    <row r="1375">
      <c r="E1375" s="14" t="n"/>
      <c r="M1375" s="8">
        <f>IF($C1375="","",L1375*T1375/100)</f>
        <v/>
      </c>
      <c r="S1375" s="8" t="n"/>
      <c r="T1375" s="8" t="n"/>
      <c r="W1375">
        <f>IF($C1375="","",IF($AL1375=1,0,IF($AK1375=1,Settings!$C$6,Settings!$C$7))*100)</f>
        <v/>
      </c>
      <c r="X1375" s="8">
        <f>IF($C1375="","",T1375*W1375/100)</f>
        <v/>
      </c>
      <c r="Y1375" s="8">
        <f>IF($C1375="","",T1375-X1375)</f>
        <v/>
      </c>
      <c r="Z1375" s="8">
        <f>IF($C1375="","",Y1375-M1375)</f>
        <v/>
      </c>
      <c r="AD1375" s="8" t="n"/>
      <c r="AG1375" s="14" t="n"/>
      <c r="AI1375">
        <f>IF($C1375="","",IF(COUNTIF($C$2:$C1375,$C1375)=1,1,0))</f>
        <v/>
      </c>
      <c r="AJ1375">
        <f>IF($AI1375=1,SUMPRODUCT(--($AM$2:$AM$7001&lt;$AM1375))+1,"")</f>
        <v/>
      </c>
      <c r="AK1375">
        <f>IF($C1375="","",IF(OR($P1375=TRUE(),$P1375="TRUE"),1,0))</f>
        <v/>
      </c>
      <c r="AL1375">
        <f>IF($C1375="","",IF(AND($V1375="Yes",SUMPRODUCT((LEN(Settings!$F$6:$F$13)&gt;0)*ISNUMBER(SEARCH(Settings!$F$6:$F$13,$O1375)))=0),1,0))</f>
        <v/>
      </c>
      <c r="AM1375">
        <f>IF($AI1375=1,IFERROR(IF(VALUE($C1375)&lt;100000000,VALUE($C1375),1000000000),IFERROR(IF(VALUE(MID($C1375,2,20))&lt;100000000,VALUE(MID($C1375,2,20)),1000000000),1000000000))+ROW()/100000,"")</f>
        <v/>
      </c>
    </row>
    <row r="1376">
      <c r="E1376" s="14" t="n"/>
      <c r="M1376" s="8">
        <f>IF($C1376="","",L1376*T1376/100)</f>
        <v/>
      </c>
      <c r="S1376" s="8" t="n"/>
      <c r="T1376" s="8" t="n"/>
      <c r="W1376">
        <f>IF($C1376="","",IF($AL1376=1,0,IF($AK1376=1,Settings!$C$6,Settings!$C$7))*100)</f>
        <v/>
      </c>
      <c r="X1376" s="8">
        <f>IF($C1376="","",T1376*W1376/100)</f>
        <v/>
      </c>
      <c r="Y1376" s="8">
        <f>IF($C1376="","",T1376-X1376)</f>
        <v/>
      </c>
      <c r="Z1376" s="8">
        <f>IF($C1376="","",Y1376-M1376)</f>
        <v/>
      </c>
      <c r="AD1376" s="8" t="n"/>
      <c r="AG1376" s="14" t="n"/>
      <c r="AI1376">
        <f>IF($C1376="","",IF(COUNTIF($C$2:$C1376,$C1376)=1,1,0))</f>
        <v/>
      </c>
      <c r="AJ1376">
        <f>IF($AI1376=1,SUMPRODUCT(--($AM$2:$AM$7001&lt;$AM1376))+1,"")</f>
        <v/>
      </c>
      <c r="AK1376">
        <f>IF($C1376="","",IF(OR($P1376=TRUE(),$P1376="TRUE"),1,0))</f>
        <v/>
      </c>
      <c r="AL1376">
        <f>IF($C1376="","",IF(AND($V1376="Yes",SUMPRODUCT((LEN(Settings!$F$6:$F$13)&gt;0)*ISNUMBER(SEARCH(Settings!$F$6:$F$13,$O1376)))=0),1,0))</f>
        <v/>
      </c>
      <c r="AM1376">
        <f>IF($AI1376=1,IFERROR(IF(VALUE($C1376)&lt;100000000,VALUE($C1376),1000000000),IFERROR(IF(VALUE(MID($C1376,2,20))&lt;100000000,VALUE(MID($C1376,2,20)),1000000000),1000000000))+ROW()/100000,"")</f>
        <v/>
      </c>
    </row>
    <row r="1377">
      <c r="E1377" s="14" t="n"/>
      <c r="M1377" s="8">
        <f>IF($C1377="","",L1377*T1377/100)</f>
        <v/>
      </c>
      <c r="S1377" s="8" t="n"/>
      <c r="T1377" s="8" t="n"/>
      <c r="W1377">
        <f>IF($C1377="","",IF($AL1377=1,0,IF($AK1377=1,Settings!$C$6,Settings!$C$7))*100)</f>
        <v/>
      </c>
      <c r="X1377" s="8">
        <f>IF($C1377="","",T1377*W1377/100)</f>
        <v/>
      </c>
      <c r="Y1377" s="8">
        <f>IF($C1377="","",T1377-X1377)</f>
        <v/>
      </c>
      <c r="Z1377" s="8">
        <f>IF($C1377="","",Y1377-M1377)</f>
        <v/>
      </c>
      <c r="AD1377" s="8" t="n"/>
      <c r="AG1377" s="14" t="n"/>
      <c r="AI1377">
        <f>IF($C1377="","",IF(COUNTIF($C$2:$C1377,$C1377)=1,1,0))</f>
        <v/>
      </c>
      <c r="AJ1377">
        <f>IF($AI1377=1,SUMPRODUCT(--($AM$2:$AM$7001&lt;$AM1377))+1,"")</f>
        <v/>
      </c>
      <c r="AK1377">
        <f>IF($C1377="","",IF(OR($P1377=TRUE(),$P1377="TRUE"),1,0))</f>
        <v/>
      </c>
      <c r="AL1377">
        <f>IF($C1377="","",IF(AND($V1377="Yes",SUMPRODUCT((LEN(Settings!$F$6:$F$13)&gt;0)*ISNUMBER(SEARCH(Settings!$F$6:$F$13,$O1377)))=0),1,0))</f>
        <v/>
      </c>
      <c r="AM1377">
        <f>IF($AI1377=1,IFERROR(IF(VALUE($C1377)&lt;100000000,VALUE($C1377),1000000000),IFERROR(IF(VALUE(MID($C1377,2,20))&lt;100000000,VALUE(MID($C1377,2,20)),1000000000),1000000000))+ROW()/100000,"")</f>
        <v/>
      </c>
    </row>
    <row r="1378">
      <c r="E1378" s="14" t="n"/>
      <c r="M1378" s="8">
        <f>IF($C1378="","",L1378*T1378/100)</f>
        <v/>
      </c>
      <c r="S1378" s="8" t="n"/>
      <c r="T1378" s="8" t="n"/>
      <c r="W1378">
        <f>IF($C1378="","",IF($AL1378=1,0,IF($AK1378=1,Settings!$C$6,Settings!$C$7))*100)</f>
        <v/>
      </c>
      <c r="X1378" s="8">
        <f>IF($C1378="","",T1378*W1378/100)</f>
        <v/>
      </c>
      <c r="Y1378" s="8">
        <f>IF($C1378="","",T1378-X1378)</f>
        <v/>
      </c>
      <c r="Z1378" s="8">
        <f>IF($C1378="","",Y1378-M1378)</f>
        <v/>
      </c>
      <c r="AD1378" s="8" t="n"/>
      <c r="AG1378" s="14" t="n"/>
      <c r="AI1378">
        <f>IF($C1378="","",IF(COUNTIF($C$2:$C1378,$C1378)=1,1,0))</f>
        <v/>
      </c>
      <c r="AJ1378">
        <f>IF($AI1378=1,SUMPRODUCT(--($AM$2:$AM$7001&lt;$AM1378))+1,"")</f>
        <v/>
      </c>
      <c r="AK1378">
        <f>IF($C1378="","",IF(OR($P1378=TRUE(),$P1378="TRUE"),1,0))</f>
        <v/>
      </c>
      <c r="AL1378">
        <f>IF($C1378="","",IF(AND($V1378="Yes",SUMPRODUCT((LEN(Settings!$F$6:$F$13)&gt;0)*ISNUMBER(SEARCH(Settings!$F$6:$F$13,$O1378)))=0),1,0))</f>
        <v/>
      </c>
      <c r="AM1378">
        <f>IF($AI1378=1,IFERROR(IF(VALUE($C1378)&lt;100000000,VALUE($C1378),1000000000),IFERROR(IF(VALUE(MID($C1378,2,20))&lt;100000000,VALUE(MID($C1378,2,20)),1000000000),1000000000))+ROW()/100000,"")</f>
        <v/>
      </c>
    </row>
    <row r="1379">
      <c r="E1379" s="14" t="n"/>
      <c r="M1379" s="8">
        <f>IF($C1379="","",L1379*T1379/100)</f>
        <v/>
      </c>
      <c r="S1379" s="8" t="n"/>
      <c r="T1379" s="8" t="n"/>
      <c r="W1379">
        <f>IF($C1379="","",IF($AL1379=1,0,IF($AK1379=1,Settings!$C$6,Settings!$C$7))*100)</f>
        <v/>
      </c>
      <c r="X1379" s="8">
        <f>IF($C1379="","",T1379*W1379/100)</f>
        <v/>
      </c>
      <c r="Y1379" s="8">
        <f>IF($C1379="","",T1379-X1379)</f>
        <v/>
      </c>
      <c r="Z1379" s="8">
        <f>IF($C1379="","",Y1379-M1379)</f>
        <v/>
      </c>
      <c r="AD1379" s="8" t="n"/>
      <c r="AG1379" s="14" t="n"/>
      <c r="AI1379">
        <f>IF($C1379="","",IF(COUNTIF($C$2:$C1379,$C1379)=1,1,0))</f>
        <v/>
      </c>
      <c r="AJ1379">
        <f>IF($AI1379=1,SUMPRODUCT(--($AM$2:$AM$7001&lt;$AM1379))+1,"")</f>
        <v/>
      </c>
      <c r="AK1379">
        <f>IF($C1379="","",IF(OR($P1379=TRUE(),$P1379="TRUE"),1,0))</f>
        <v/>
      </c>
      <c r="AL1379">
        <f>IF($C1379="","",IF(AND($V1379="Yes",SUMPRODUCT((LEN(Settings!$F$6:$F$13)&gt;0)*ISNUMBER(SEARCH(Settings!$F$6:$F$13,$O1379)))=0),1,0))</f>
        <v/>
      </c>
      <c r="AM1379">
        <f>IF($AI1379=1,IFERROR(IF(VALUE($C1379)&lt;100000000,VALUE($C1379),1000000000),IFERROR(IF(VALUE(MID($C1379,2,20))&lt;100000000,VALUE(MID($C1379,2,20)),1000000000),1000000000))+ROW()/100000,"")</f>
        <v/>
      </c>
    </row>
    <row r="1380">
      <c r="E1380" s="14" t="n"/>
      <c r="M1380" s="8">
        <f>IF($C1380="","",L1380*T1380/100)</f>
        <v/>
      </c>
      <c r="S1380" s="8" t="n"/>
      <c r="T1380" s="8" t="n"/>
      <c r="W1380">
        <f>IF($C1380="","",IF($AL1380=1,0,IF($AK1380=1,Settings!$C$6,Settings!$C$7))*100)</f>
        <v/>
      </c>
      <c r="X1380" s="8">
        <f>IF($C1380="","",T1380*W1380/100)</f>
        <v/>
      </c>
      <c r="Y1380" s="8">
        <f>IF($C1380="","",T1380-X1380)</f>
        <v/>
      </c>
      <c r="Z1380" s="8">
        <f>IF($C1380="","",Y1380-M1380)</f>
        <v/>
      </c>
      <c r="AD1380" s="8" t="n"/>
      <c r="AG1380" s="14" t="n"/>
      <c r="AI1380">
        <f>IF($C1380="","",IF(COUNTIF($C$2:$C1380,$C1380)=1,1,0))</f>
        <v/>
      </c>
      <c r="AJ1380">
        <f>IF($AI1380=1,SUMPRODUCT(--($AM$2:$AM$7001&lt;$AM1380))+1,"")</f>
        <v/>
      </c>
      <c r="AK1380">
        <f>IF($C1380="","",IF(OR($P1380=TRUE(),$P1380="TRUE"),1,0))</f>
        <v/>
      </c>
      <c r="AL1380">
        <f>IF($C1380="","",IF(AND($V1380="Yes",SUMPRODUCT((LEN(Settings!$F$6:$F$13)&gt;0)*ISNUMBER(SEARCH(Settings!$F$6:$F$13,$O1380)))=0),1,0))</f>
        <v/>
      </c>
      <c r="AM1380">
        <f>IF($AI1380=1,IFERROR(IF(VALUE($C1380)&lt;100000000,VALUE($C1380),1000000000),IFERROR(IF(VALUE(MID($C1380,2,20))&lt;100000000,VALUE(MID($C1380,2,20)),1000000000),1000000000))+ROW()/100000,"")</f>
        <v/>
      </c>
    </row>
    <row r="1381">
      <c r="E1381" s="14" t="n"/>
      <c r="M1381" s="8">
        <f>IF($C1381="","",L1381*T1381/100)</f>
        <v/>
      </c>
      <c r="S1381" s="8" t="n"/>
      <c r="T1381" s="8" t="n"/>
      <c r="W1381">
        <f>IF($C1381="","",IF($AL1381=1,0,IF($AK1381=1,Settings!$C$6,Settings!$C$7))*100)</f>
        <v/>
      </c>
      <c r="X1381" s="8">
        <f>IF($C1381="","",T1381*W1381/100)</f>
        <v/>
      </c>
      <c r="Y1381" s="8">
        <f>IF($C1381="","",T1381-X1381)</f>
        <v/>
      </c>
      <c r="Z1381" s="8">
        <f>IF($C1381="","",Y1381-M1381)</f>
        <v/>
      </c>
      <c r="AD1381" s="8" t="n"/>
      <c r="AG1381" s="14" t="n"/>
      <c r="AI1381">
        <f>IF($C1381="","",IF(COUNTIF($C$2:$C1381,$C1381)=1,1,0))</f>
        <v/>
      </c>
      <c r="AJ1381">
        <f>IF($AI1381=1,SUMPRODUCT(--($AM$2:$AM$7001&lt;$AM1381))+1,"")</f>
        <v/>
      </c>
      <c r="AK1381">
        <f>IF($C1381="","",IF(OR($P1381=TRUE(),$P1381="TRUE"),1,0))</f>
        <v/>
      </c>
      <c r="AL1381">
        <f>IF($C1381="","",IF(AND($V1381="Yes",SUMPRODUCT((LEN(Settings!$F$6:$F$13)&gt;0)*ISNUMBER(SEARCH(Settings!$F$6:$F$13,$O1381)))=0),1,0))</f>
        <v/>
      </c>
      <c r="AM1381">
        <f>IF($AI1381=1,IFERROR(IF(VALUE($C1381)&lt;100000000,VALUE($C1381),1000000000),IFERROR(IF(VALUE(MID($C1381,2,20))&lt;100000000,VALUE(MID($C1381,2,20)),1000000000),1000000000))+ROW()/100000,"")</f>
        <v/>
      </c>
    </row>
    <row r="1382">
      <c r="E1382" s="14" t="n"/>
      <c r="M1382" s="8">
        <f>IF($C1382="","",L1382*T1382/100)</f>
        <v/>
      </c>
      <c r="S1382" s="8" t="n"/>
      <c r="T1382" s="8" t="n"/>
      <c r="W1382">
        <f>IF($C1382="","",IF($AL1382=1,0,IF($AK1382=1,Settings!$C$6,Settings!$C$7))*100)</f>
        <v/>
      </c>
      <c r="X1382" s="8">
        <f>IF($C1382="","",T1382*W1382/100)</f>
        <v/>
      </c>
      <c r="Y1382" s="8">
        <f>IF($C1382="","",T1382-X1382)</f>
        <v/>
      </c>
      <c r="Z1382" s="8">
        <f>IF($C1382="","",Y1382-M1382)</f>
        <v/>
      </c>
      <c r="AD1382" s="8" t="n"/>
      <c r="AG1382" s="14" t="n"/>
      <c r="AI1382">
        <f>IF($C1382="","",IF(COUNTIF($C$2:$C1382,$C1382)=1,1,0))</f>
        <v/>
      </c>
      <c r="AJ1382">
        <f>IF($AI1382=1,SUMPRODUCT(--($AM$2:$AM$7001&lt;$AM1382))+1,"")</f>
        <v/>
      </c>
      <c r="AK1382">
        <f>IF($C1382="","",IF(OR($P1382=TRUE(),$P1382="TRUE"),1,0))</f>
        <v/>
      </c>
      <c r="AL1382">
        <f>IF($C1382="","",IF(AND($V1382="Yes",SUMPRODUCT((LEN(Settings!$F$6:$F$13)&gt;0)*ISNUMBER(SEARCH(Settings!$F$6:$F$13,$O1382)))=0),1,0))</f>
        <v/>
      </c>
      <c r="AM1382">
        <f>IF($AI1382=1,IFERROR(IF(VALUE($C1382)&lt;100000000,VALUE($C1382),1000000000),IFERROR(IF(VALUE(MID($C1382,2,20))&lt;100000000,VALUE(MID($C1382,2,20)),1000000000),1000000000))+ROW()/100000,"")</f>
        <v/>
      </c>
    </row>
    <row r="1383">
      <c r="E1383" s="14" t="n"/>
      <c r="M1383" s="8">
        <f>IF($C1383="","",L1383*T1383/100)</f>
        <v/>
      </c>
      <c r="S1383" s="8" t="n"/>
      <c r="T1383" s="8" t="n"/>
      <c r="W1383">
        <f>IF($C1383="","",IF($AL1383=1,0,IF($AK1383=1,Settings!$C$6,Settings!$C$7))*100)</f>
        <v/>
      </c>
      <c r="X1383" s="8">
        <f>IF($C1383="","",T1383*W1383/100)</f>
        <v/>
      </c>
      <c r="Y1383" s="8">
        <f>IF($C1383="","",T1383-X1383)</f>
        <v/>
      </c>
      <c r="Z1383" s="8">
        <f>IF($C1383="","",Y1383-M1383)</f>
        <v/>
      </c>
      <c r="AD1383" s="8" t="n"/>
      <c r="AG1383" s="14" t="n"/>
      <c r="AI1383">
        <f>IF($C1383="","",IF(COUNTIF($C$2:$C1383,$C1383)=1,1,0))</f>
        <v/>
      </c>
      <c r="AJ1383">
        <f>IF($AI1383=1,SUMPRODUCT(--($AM$2:$AM$7001&lt;$AM1383))+1,"")</f>
        <v/>
      </c>
      <c r="AK1383">
        <f>IF($C1383="","",IF(OR($P1383=TRUE(),$P1383="TRUE"),1,0))</f>
        <v/>
      </c>
      <c r="AL1383">
        <f>IF($C1383="","",IF(AND($V1383="Yes",SUMPRODUCT((LEN(Settings!$F$6:$F$13)&gt;0)*ISNUMBER(SEARCH(Settings!$F$6:$F$13,$O1383)))=0),1,0))</f>
        <v/>
      </c>
      <c r="AM1383">
        <f>IF($AI1383=1,IFERROR(IF(VALUE($C1383)&lt;100000000,VALUE($C1383),1000000000),IFERROR(IF(VALUE(MID($C1383,2,20))&lt;100000000,VALUE(MID($C1383,2,20)),1000000000),1000000000))+ROW()/100000,"")</f>
        <v/>
      </c>
    </row>
    <row r="1384">
      <c r="E1384" s="14" t="n"/>
      <c r="M1384" s="8">
        <f>IF($C1384="","",L1384*T1384/100)</f>
        <v/>
      </c>
      <c r="S1384" s="8" t="n"/>
      <c r="T1384" s="8" t="n"/>
      <c r="W1384">
        <f>IF($C1384="","",IF($AL1384=1,0,IF($AK1384=1,Settings!$C$6,Settings!$C$7))*100)</f>
        <v/>
      </c>
      <c r="X1384" s="8">
        <f>IF($C1384="","",T1384*W1384/100)</f>
        <v/>
      </c>
      <c r="Y1384" s="8">
        <f>IF($C1384="","",T1384-X1384)</f>
        <v/>
      </c>
      <c r="Z1384" s="8">
        <f>IF($C1384="","",Y1384-M1384)</f>
        <v/>
      </c>
      <c r="AD1384" s="8" t="n"/>
      <c r="AG1384" s="14" t="n"/>
      <c r="AI1384">
        <f>IF($C1384="","",IF(COUNTIF($C$2:$C1384,$C1384)=1,1,0))</f>
        <v/>
      </c>
      <c r="AJ1384">
        <f>IF($AI1384=1,SUMPRODUCT(--($AM$2:$AM$7001&lt;$AM1384))+1,"")</f>
        <v/>
      </c>
      <c r="AK1384">
        <f>IF($C1384="","",IF(OR($P1384=TRUE(),$P1384="TRUE"),1,0))</f>
        <v/>
      </c>
      <c r="AL1384">
        <f>IF($C1384="","",IF(AND($V1384="Yes",SUMPRODUCT((LEN(Settings!$F$6:$F$13)&gt;0)*ISNUMBER(SEARCH(Settings!$F$6:$F$13,$O1384)))=0),1,0))</f>
        <v/>
      </c>
      <c r="AM1384">
        <f>IF($AI1384=1,IFERROR(IF(VALUE($C1384)&lt;100000000,VALUE($C1384),1000000000),IFERROR(IF(VALUE(MID($C1384,2,20))&lt;100000000,VALUE(MID($C1384,2,20)),1000000000),1000000000))+ROW()/100000,"")</f>
        <v/>
      </c>
    </row>
    <row r="1385">
      <c r="E1385" s="14" t="n"/>
      <c r="M1385" s="8">
        <f>IF($C1385="","",L1385*T1385/100)</f>
        <v/>
      </c>
      <c r="S1385" s="8" t="n"/>
      <c r="T1385" s="8" t="n"/>
      <c r="W1385">
        <f>IF($C1385="","",IF($AL1385=1,0,IF($AK1385=1,Settings!$C$6,Settings!$C$7))*100)</f>
        <v/>
      </c>
      <c r="X1385" s="8">
        <f>IF($C1385="","",T1385*W1385/100)</f>
        <v/>
      </c>
      <c r="Y1385" s="8">
        <f>IF($C1385="","",T1385-X1385)</f>
        <v/>
      </c>
      <c r="Z1385" s="8">
        <f>IF($C1385="","",Y1385-M1385)</f>
        <v/>
      </c>
      <c r="AD1385" s="8" t="n"/>
      <c r="AG1385" s="14" t="n"/>
      <c r="AI1385">
        <f>IF($C1385="","",IF(COUNTIF($C$2:$C1385,$C1385)=1,1,0))</f>
        <v/>
      </c>
      <c r="AJ1385">
        <f>IF($AI1385=1,SUMPRODUCT(--($AM$2:$AM$7001&lt;$AM1385))+1,"")</f>
        <v/>
      </c>
      <c r="AK1385">
        <f>IF($C1385="","",IF(OR($P1385=TRUE(),$P1385="TRUE"),1,0))</f>
        <v/>
      </c>
      <c r="AL1385">
        <f>IF($C1385="","",IF(AND($V1385="Yes",SUMPRODUCT((LEN(Settings!$F$6:$F$13)&gt;0)*ISNUMBER(SEARCH(Settings!$F$6:$F$13,$O1385)))=0),1,0))</f>
        <v/>
      </c>
      <c r="AM1385">
        <f>IF($AI1385=1,IFERROR(IF(VALUE($C1385)&lt;100000000,VALUE($C1385),1000000000),IFERROR(IF(VALUE(MID($C1385,2,20))&lt;100000000,VALUE(MID($C1385,2,20)),1000000000),1000000000))+ROW()/100000,"")</f>
        <v/>
      </c>
    </row>
    <row r="1386">
      <c r="E1386" s="14" t="n"/>
      <c r="M1386" s="8">
        <f>IF($C1386="","",L1386*T1386/100)</f>
        <v/>
      </c>
      <c r="S1386" s="8" t="n"/>
      <c r="T1386" s="8" t="n"/>
      <c r="W1386">
        <f>IF($C1386="","",IF($AL1386=1,0,IF($AK1386=1,Settings!$C$6,Settings!$C$7))*100)</f>
        <v/>
      </c>
      <c r="X1386" s="8">
        <f>IF($C1386="","",T1386*W1386/100)</f>
        <v/>
      </c>
      <c r="Y1386" s="8">
        <f>IF($C1386="","",T1386-X1386)</f>
        <v/>
      </c>
      <c r="Z1386" s="8">
        <f>IF($C1386="","",Y1386-M1386)</f>
        <v/>
      </c>
      <c r="AD1386" s="8" t="n"/>
      <c r="AG1386" s="14" t="n"/>
      <c r="AI1386">
        <f>IF($C1386="","",IF(COUNTIF($C$2:$C1386,$C1386)=1,1,0))</f>
        <v/>
      </c>
      <c r="AJ1386">
        <f>IF($AI1386=1,SUMPRODUCT(--($AM$2:$AM$7001&lt;$AM1386))+1,"")</f>
        <v/>
      </c>
      <c r="AK1386">
        <f>IF($C1386="","",IF(OR($P1386=TRUE(),$P1386="TRUE"),1,0))</f>
        <v/>
      </c>
      <c r="AL1386">
        <f>IF($C1386="","",IF(AND($V1386="Yes",SUMPRODUCT((LEN(Settings!$F$6:$F$13)&gt;0)*ISNUMBER(SEARCH(Settings!$F$6:$F$13,$O1386)))=0),1,0))</f>
        <v/>
      </c>
      <c r="AM1386">
        <f>IF($AI1386=1,IFERROR(IF(VALUE($C1386)&lt;100000000,VALUE($C1386),1000000000),IFERROR(IF(VALUE(MID($C1386,2,20))&lt;100000000,VALUE(MID($C1386,2,20)),1000000000),1000000000))+ROW()/100000,"")</f>
        <v/>
      </c>
    </row>
    <row r="1387">
      <c r="E1387" s="14" t="n"/>
      <c r="M1387" s="8">
        <f>IF($C1387="","",L1387*T1387/100)</f>
        <v/>
      </c>
      <c r="S1387" s="8" t="n"/>
      <c r="T1387" s="8" t="n"/>
      <c r="W1387">
        <f>IF($C1387="","",IF($AL1387=1,0,IF($AK1387=1,Settings!$C$6,Settings!$C$7))*100)</f>
        <v/>
      </c>
      <c r="X1387" s="8">
        <f>IF($C1387="","",T1387*W1387/100)</f>
        <v/>
      </c>
      <c r="Y1387" s="8">
        <f>IF($C1387="","",T1387-X1387)</f>
        <v/>
      </c>
      <c r="Z1387" s="8">
        <f>IF($C1387="","",Y1387-M1387)</f>
        <v/>
      </c>
      <c r="AD1387" s="8" t="n"/>
      <c r="AG1387" s="14" t="n"/>
      <c r="AI1387">
        <f>IF($C1387="","",IF(COUNTIF($C$2:$C1387,$C1387)=1,1,0))</f>
        <v/>
      </c>
      <c r="AJ1387">
        <f>IF($AI1387=1,SUMPRODUCT(--($AM$2:$AM$7001&lt;$AM1387))+1,"")</f>
        <v/>
      </c>
      <c r="AK1387">
        <f>IF($C1387="","",IF(OR($P1387=TRUE(),$P1387="TRUE"),1,0))</f>
        <v/>
      </c>
      <c r="AL1387">
        <f>IF($C1387="","",IF(AND($V1387="Yes",SUMPRODUCT((LEN(Settings!$F$6:$F$13)&gt;0)*ISNUMBER(SEARCH(Settings!$F$6:$F$13,$O1387)))=0),1,0))</f>
        <v/>
      </c>
      <c r="AM1387">
        <f>IF($AI1387=1,IFERROR(IF(VALUE($C1387)&lt;100000000,VALUE($C1387),1000000000),IFERROR(IF(VALUE(MID($C1387,2,20))&lt;100000000,VALUE(MID($C1387,2,20)),1000000000),1000000000))+ROW()/100000,"")</f>
        <v/>
      </c>
    </row>
    <row r="1388">
      <c r="E1388" s="14" t="n"/>
      <c r="M1388" s="8">
        <f>IF($C1388="","",L1388*T1388/100)</f>
        <v/>
      </c>
      <c r="S1388" s="8" t="n"/>
      <c r="T1388" s="8" t="n"/>
      <c r="W1388">
        <f>IF($C1388="","",IF($AL1388=1,0,IF($AK1388=1,Settings!$C$6,Settings!$C$7))*100)</f>
        <v/>
      </c>
      <c r="X1388" s="8">
        <f>IF($C1388="","",T1388*W1388/100)</f>
        <v/>
      </c>
      <c r="Y1388" s="8">
        <f>IF($C1388="","",T1388-X1388)</f>
        <v/>
      </c>
      <c r="Z1388" s="8">
        <f>IF($C1388="","",Y1388-M1388)</f>
        <v/>
      </c>
      <c r="AD1388" s="8" t="n"/>
      <c r="AG1388" s="14" t="n"/>
      <c r="AI1388">
        <f>IF($C1388="","",IF(COUNTIF($C$2:$C1388,$C1388)=1,1,0))</f>
        <v/>
      </c>
      <c r="AJ1388">
        <f>IF($AI1388=1,SUMPRODUCT(--($AM$2:$AM$7001&lt;$AM1388))+1,"")</f>
        <v/>
      </c>
      <c r="AK1388">
        <f>IF($C1388="","",IF(OR($P1388=TRUE(),$P1388="TRUE"),1,0))</f>
        <v/>
      </c>
      <c r="AL1388">
        <f>IF($C1388="","",IF(AND($V1388="Yes",SUMPRODUCT((LEN(Settings!$F$6:$F$13)&gt;0)*ISNUMBER(SEARCH(Settings!$F$6:$F$13,$O1388)))=0),1,0))</f>
        <v/>
      </c>
      <c r="AM1388">
        <f>IF($AI1388=1,IFERROR(IF(VALUE($C1388)&lt;100000000,VALUE($C1388),1000000000),IFERROR(IF(VALUE(MID($C1388,2,20))&lt;100000000,VALUE(MID($C1388,2,20)),1000000000),1000000000))+ROW()/100000,"")</f>
        <v/>
      </c>
    </row>
    <row r="1389">
      <c r="E1389" s="14" t="n"/>
      <c r="M1389" s="8">
        <f>IF($C1389="","",L1389*T1389/100)</f>
        <v/>
      </c>
      <c r="S1389" s="8" t="n"/>
      <c r="T1389" s="8" t="n"/>
      <c r="W1389">
        <f>IF($C1389="","",IF($AL1389=1,0,IF($AK1389=1,Settings!$C$6,Settings!$C$7))*100)</f>
        <v/>
      </c>
      <c r="X1389" s="8">
        <f>IF($C1389="","",T1389*W1389/100)</f>
        <v/>
      </c>
      <c r="Y1389" s="8">
        <f>IF($C1389="","",T1389-X1389)</f>
        <v/>
      </c>
      <c r="Z1389" s="8">
        <f>IF($C1389="","",Y1389-M1389)</f>
        <v/>
      </c>
      <c r="AD1389" s="8" t="n"/>
      <c r="AG1389" s="14" t="n"/>
      <c r="AI1389">
        <f>IF($C1389="","",IF(COUNTIF($C$2:$C1389,$C1389)=1,1,0))</f>
        <v/>
      </c>
      <c r="AJ1389">
        <f>IF($AI1389=1,SUMPRODUCT(--($AM$2:$AM$7001&lt;$AM1389))+1,"")</f>
        <v/>
      </c>
      <c r="AK1389">
        <f>IF($C1389="","",IF(OR($P1389=TRUE(),$P1389="TRUE"),1,0))</f>
        <v/>
      </c>
      <c r="AL1389">
        <f>IF($C1389="","",IF(AND($V1389="Yes",SUMPRODUCT((LEN(Settings!$F$6:$F$13)&gt;0)*ISNUMBER(SEARCH(Settings!$F$6:$F$13,$O1389)))=0),1,0))</f>
        <v/>
      </c>
      <c r="AM1389">
        <f>IF($AI1389=1,IFERROR(IF(VALUE($C1389)&lt;100000000,VALUE($C1389),1000000000),IFERROR(IF(VALUE(MID($C1389,2,20))&lt;100000000,VALUE(MID($C1389,2,20)),1000000000),1000000000))+ROW()/100000,"")</f>
        <v/>
      </c>
    </row>
    <row r="1390">
      <c r="E1390" s="14" t="n"/>
      <c r="M1390" s="8">
        <f>IF($C1390="","",L1390*T1390/100)</f>
        <v/>
      </c>
      <c r="S1390" s="8" t="n"/>
      <c r="T1390" s="8" t="n"/>
      <c r="W1390">
        <f>IF($C1390="","",IF($AL1390=1,0,IF($AK1390=1,Settings!$C$6,Settings!$C$7))*100)</f>
        <v/>
      </c>
      <c r="X1390" s="8">
        <f>IF($C1390="","",T1390*W1390/100)</f>
        <v/>
      </c>
      <c r="Y1390" s="8">
        <f>IF($C1390="","",T1390-X1390)</f>
        <v/>
      </c>
      <c r="Z1390" s="8">
        <f>IF($C1390="","",Y1390-M1390)</f>
        <v/>
      </c>
      <c r="AD1390" s="8" t="n"/>
      <c r="AG1390" s="14" t="n"/>
      <c r="AI1390">
        <f>IF($C1390="","",IF(COUNTIF($C$2:$C1390,$C1390)=1,1,0))</f>
        <v/>
      </c>
      <c r="AJ1390">
        <f>IF($AI1390=1,SUMPRODUCT(--($AM$2:$AM$7001&lt;$AM1390))+1,"")</f>
        <v/>
      </c>
      <c r="AK1390">
        <f>IF($C1390="","",IF(OR($P1390=TRUE(),$P1390="TRUE"),1,0))</f>
        <v/>
      </c>
      <c r="AL1390">
        <f>IF($C1390="","",IF(AND($V1390="Yes",SUMPRODUCT((LEN(Settings!$F$6:$F$13)&gt;0)*ISNUMBER(SEARCH(Settings!$F$6:$F$13,$O1390)))=0),1,0))</f>
        <v/>
      </c>
      <c r="AM1390">
        <f>IF($AI1390=1,IFERROR(IF(VALUE($C1390)&lt;100000000,VALUE($C1390),1000000000),IFERROR(IF(VALUE(MID($C1390,2,20))&lt;100000000,VALUE(MID($C1390,2,20)),1000000000),1000000000))+ROW()/100000,"")</f>
        <v/>
      </c>
    </row>
    <row r="1391">
      <c r="E1391" s="14" t="n"/>
      <c r="M1391" s="8">
        <f>IF($C1391="","",L1391*T1391/100)</f>
        <v/>
      </c>
      <c r="S1391" s="8" t="n"/>
      <c r="T1391" s="8" t="n"/>
      <c r="W1391">
        <f>IF($C1391="","",IF($AL1391=1,0,IF($AK1391=1,Settings!$C$6,Settings!$C$7))*100)</f>
        <v/>
      </c>
      <c r="X1391" s="8">
        <f>IF($C1391="","",T1391*W1391/100)</f>
        <v/>
      </c>
      <c r="Y1391" s="8">
        <f>IF($C1391="","",T1391-X1391)</f>
        <v/>
      </c>
      <c r="Z1391" s="8">
        <f>IF($C1391="","",Y1391-M1391)</f>
        <v/>
      </c>
      <c r="AD1391" s="8" t="n"/>
      <c r="AG1391" s="14" t="n"/>
      <c r="AI1391">
        <f>IF($C1391="","",IF(COUNTIF($C$2:$C1391,$C1391)=1,1,0))</f>
        <v/>
      </c>
      <c r="AJ1391">
        <f>IF($AI1391=1,SUMPRODUCT(--($AM$2:$AM$7001&lt;$AM1391))+1,"")</f>
        <v/>
      </c>
      <c r="AK1391">
        <f>IF($C1391="","",IF(OR($P1391=TRUE(),$P1391="TRUE"),1,0))</f>
        <v/>
      </c>
      <c r="AL1391">
        <f>IF($C1391="","",IF(AND($V1391="Yes",SUMPRODUCT((LEN(Settings!$F$6:$F$13)&gt;0)*ISNUMBER(SEARCH(Settings!$F$6:$F$13,$O1391)))=0),1,0))</f>
        <v/>
      </c>
      <c r="AM1391">
        <f>IF($AI1391=1,IFERROR(IF(VALUE($C1391)&lt;100000000,VALUE($C1391),1000000000),IFERROR(IF(VALUE(MID($C1391,2,20))&lt;100000000,VALUE(MID($C1391,2,20)),1000000000),1000000000))+ROW()/100000,"")</f>
        <v/>
      </c>
    </row>
    <row r="1392">
      <c r="E1392" s="14" t="n"/>
      <c r="M1392" s="8">
        <f>IF($C1392="","",L1392*T1392/100)</f>
        <v/>
      </c>
      <c r="S1392" s="8" t="n"/>
      <c r="T1392" s="8" t="n"/>
      <c r="W1392">
        <f>IF($C1392="","",IF($AL1392=1,0,IF($AK1392=1,Settings!$C$6,Settings!$C$7))*100)</f>
        <v/>
      </c>
      <c r="X1392" s="8">
        <f>IF($C1392="","",T1392*W1392/100)</f>
        <v/>
      </c>
      <c r="Y1392" s="8">
        <f>IF($C1392="","",T1392-X1392)</f>
        <v/>
      </c>
      <c r="Z1392" s="8">
        <f>IF($C1392="","",Y1392-M1392)</f>
        <v/>
      </c>
      <c r="AD1392" s="8" t="n"/>
      <c r="AG1392" s="14" t="n"/>
      <c r="AI1392">
        <f>IF($C1392="","",IF(COUNTIF($C$2:$C1392,$C1392)=1,1,0))</f>
        <v/>
      </c>
      <c r="AJ1392">
        <f>IF($AI1392=1,SUMPRODUCT(--($AM$2:$AM$7001&lt;$AM1392))+1,"")</f>
        <v/>
      </c>
      <c r="AK1392">
        <f>IF($C1392="","",IF(OR($P1392=TRUE(),$P1392="TRUE"),1,0))</f>
        <v/>
      </c>
      <c r="AL1392">
        <f>IF($C1392="","",IF(AND($V1392="Yes",SUMPRODUCT((LEN(Settings!$F$6:$F$13)&gt;0)*ISNUMBER(SEARCH(Settings!$F$6:$F$13,$O1392)))=0),1,0))</f>
        <v/>
      </c>
      <c r="AM1392">
        <f>IF($AI1392=1,IFERROR(IF(VALUE($C1392)&lt;100000000,VALUE($C1392),1000000000),IFERROR(IF(VALUE(MID($C1392,2,20))&lt;100000000,VALUE(MID($C1392,2,20)),1000000000),1000000000))+ROW()/100000,"")</f>
        <v/>
      </c>
    </row>
    <row r="1393">
      <c r="E1393" s="14" t="n"/>
      <c r="M1393" s="8">
        <f>IF($C1393="","",L1393*T1393/100)</f>
        <v/>
      </c>
      <c r="S1393" s="8" t="n"/>
      <c r="T1393" s="8" t="n"/>
      <c r="W1393">
        <f>IF($C1393="","",IF($AL1393=1,0,IF($AK1393=1,Settings!$C$6,Settings!$C$7))*100)</f>
        <v/>
      </c>
      <c r="X1393" s="8">
        <f>IF($C1393="","",T1393*W1393/100)</f>
        <v/>
      </c>
      <c r="Y1393" s="8">
        <f>IF($C1393="","",T1393-X1393)</f>
        <v/>
      </c>
      <c r="Z1393" s="8">
        <f>IF($C1393="","",Y1393-M1393)</f>
        <v/>
      </c>
      <c r="AD1393" s="8" t="n"/>
      <c r="AG1393" s="14" t="n"/>
      <c r="AI1393">
        <f>IF($C1393="","",IF(COUNTIF($C$2:$C1393,$C1393)=1,1,0))</f>
        <v/>
      </c>
      <c r="AJ1393">
        <f>IF($AI1393=1,SUMPRODUCT(--($AM$2:$AM$7001&lt;$AM1393))+1,"")</f>
        <v/>
      </c>
      <c r="AK1393">
        <f>IF($C1393="","",IF(OR($P1393=TRUE(),$P1393="TRUE"),1,0))</f>
        <v/>
      </c>
      <c r="AL1393">
        <f>IF($C1393="","",IF(AND($V1393="Yes",SUMPRODUCT((LEN(Settings!$F$6:$F$13)&gt;0)*ISNUMBER(SEARCH(Settings!$F$6:$F$13,$O1393)))=0),1,0))</f>
        <v/>
      </c>
      <c r="AM1393">
        <f>IF($AI1393=1,IFERROR(IF(VALUE($C1393)&lt;100000000,VALUE($C1393),1000000000),IFERROR(IF(VALUE(MID($C1393,2,20))&lt;100000000,VALUE(MID($C1393,2,20)),1000000000),1000000000))+ROW()/100000,"")</f>
        <v/>
      </c>
    </row>
    <row r="1394">
      <c r="E1394" s="14" t="n"/>
      <c r="M1394" s="8">
        <f>IF($C1394="","",L1394*T1394/100)</f>
        <v/>
      </c>
      <c r="S1394" s="8" t="n"/>
      <c r="T1394" s="8" t="n"/>
      <c r="W1394">
        <f>IF($C1394="","",IF($AL1394=1,0,IF($AK1394=1,Settings!$C$6,Settings!$C$7))*100)</f>
        <v/>
      </c>
      <c r="X1394" s="8">
        <f>IF($C1394="","",T1394*W1394/100)</f>
        <v/>
      </c>
      <c r="Y1394" s="8">
        <f>IF($C1394="","",T1394-X1394)</f>
        <v/>
      </c>
      <c r="Z1394" s="8">
        <f>IF($C1394="","",Y1394-M1394)</f>
        <v/>
      </c>
      <c r="AD1394" s="8" t="n"/>
      <c r="AG1394" s="14" t="n"/>
      <c r="AI1394">
        <f>IF($C1394="","",IF(COUNTIF($C$2:$C1394,$C1394)=1,1,0))</f>
        <v/>
      </c>
      <c r="AJ1394">
        <f>IF($AI1394=1,SUMPRODUCT(--($AM$2:$AM$7001&lt;$AM1394))+1,"")</f>
        <v/>
      </c>
      <c r="AK1394">
        <f>IF($C1394="","",IF(OR($P1394=TRUE(),$P1394="TRUE"),1,0))</f>
        <v/>
      </c>
      <c r="AL1394">
        <f>IF($C1394="","",IF(AND($V1394="Yes",SUMPRODUCT((LEN(Settings!$F$6:$F$13)&gt;0)*ISNUMBER(SEARCH(Settings!$F$6:$F$13,$O1394)))=0),1,0))</f>
        <v/>
      </c>
      <c r="AM1394">
        <f>IF($AI1394=1,IFERROR(IF(VALUE($C1394)&lt;100000000,VALUE($C1394),1000000000),IFERROR(IF(VALUE(MID($C1394,2,20))&lt;100000000,VALUE(MID($C1394,2,20)),1000000000),1000000000))+ROW()/100000,"")</f>
        <v/>
      </c>
    </row>
    <row r="1395">
      <c r="E1395" s="14" t="n"/>
      <c r="M1395" s="8">
        <f>IF($C1395="","",L1395*T1395/100)</f>
        <v/>
      </c>
      <c r="S1395" s="8" t="n"/>
      <c r="T1395" s="8" t="n"/>
      <c r="W1395">
        <f>IF($C1395="","",IF($AL1395=1,0,IF($AK1395=1,Settings!$C$6,Settings!$C$7))*100)</f>
        <v/>
      </c>
      <c r="X1395" s="8">
        <f>IF($C1395="","",T1395*W1395/100)</f>
        <v/>
      </c>
      <c r="Y1395" s="8">
        <f>IF($C1395="","",T1395-X1395)</f>
        <v/>
      </c>
      <c r="Z1395" s="8">
        <f>IF($C1395="","",Y1395-M1395)</f>
        <v/>
      </c>
      <c r="AD1395" s="8" t="n"/>
      <c r="AG1395" s="14" t="n"/>
      <c r="AI1395">
        <f>IF($C1395="","",IF(COUNTIF($C$2:$C1395,$C1395)=1,1,0))</f>
        <v/>
      </c>
      <c r="AJ1395">
        <f>IF($AI1395=1,SUMPRODUCT(--($AM$2:$AM$7001&lt;$AM1395))+1,"")</f>
        <v/>
      </c>
      <c r="AK1395">
        <f>IF($C1395="","",IF(OR($P1395=TRUE(),$P1395="TRUE"),1,0))</f>
        <v/>
      </c>
      <c r="AL1395">
        <f>IF($C1395="","",IF(AND($V1395="Yes",SUMPRODUCT((LEN(Settings!$F$6:$F$13)&gt;0)*ISNUMBER(SEARCH(Settings!$F$6:$F$13,$O1395)))=0),1,0))</f>
        <v/>
      </c>
      <c r="AM1395">
        <f>IF($AI1395=1,IFERROR(IF(VALUE($C1395)&lt;100000000,VALUE($C1395),1000000000),IFERROR(IF(VALUE(MID($C1395,2,20))&lt;100000000,VALUE(MID($C1395,2,20)),1000000000),1000000000))+ROW()/100000,"")</f>
        <v/>
      </c>
    </row>
    <row r="1396">
      <c r="E1396" s="14" t="n"/>
      <c r="M1396" s="8">
        <f>IF($C1396="","",L1396*T1396/100)</f>
        <v/>
      </c>
      <c r="S1396" s="8" t="n"/>
      <c r="T1396" s="8" t="n"/>
      <c r="W1396">
        <f>IF($C1396="","",IF($AL1396=1,0,IF($AK1396=1,Settings!$C$6,Settings!$C$7))*100)</f>
        <v/>
      </c>
      <c r="X1396" s="8">
        <f>IF($C1396="","",T1396*W1396/100)</f>
        <v/>
      </c>
      <c r="Y1396" s="8">
        <f>IF($C1396="","",T1396-X1396)</f>
        <v/>
      </c>
      <c r="Z1396" s="8">
        <f>IF($C1396="","",Y1396-M1396)</f>
        <v/>
      </c>
      <c r="AD1396" s="8" t="n"/>
      <c r="AG1396" s="14" t="n"/>
      <c r="AI1396">
        <f>IF($C1396="","",IF(COUNTIF($C$2:$C1396,$C1396)=1,1,0))</f>
        <v/>
      </c>
      <c r="AJ1396">
        <f>IF($AI1396=1,SUMPRODUCT(--($AM$2:$AM$7001&lt;$AM1396))+1,"")</f>
        <v/>
      </c>
      <c r="AK1396">
        <f>IF($C1396="","",IF(OR($P1396=TRUE(),$P1396="TRUE"),1,0))</f>
        <v/>
      </c>
      <c r="AL1396">
        <f>IF($C1396="","",IF(AND($V1396="Yes",SUMPRODUCT((LEN(Settings!$F$6:$F$13)&gt;0)*ISNUMBER(SEARCH(Settings!$F$6:$F$13,$O1396)))=0),1,0))</f>
        <v/>
      </c>
      <c r="AM1396">
        <f>IF($AI1396=1,IFERROR(IF(VALUE($C1396)&lt;100000000,VALUE($C1396),1000000000),IFERROR(IF(VALUE(MID($C1396,2,20))&lt;100000000,VALUE(MID($C1396,2,20)),1000000000),1000000000))+ROW()/100000,"")</f>
        <v/>
      </c>
    </row>
    <row r="1397">
      <c r="E1397" s="14" t="n"/>
      <c r="M1397" s="8">
        <f>IF($C1397="","",L1397*T1397/100)</f>
        <v/>
      </c>
      <c r="S1397" s="8" t="n"/>
      <c r="T1397" s="8" t="n"/>
      <c r="W1397">
        <f>IF($C1397="","",IF($AL1397=1,0,IF($AK1397=1,Settings!$C$6,Settings!$C$7))*100)</f>
        <v/>
      </c>
      <c r="X1397" s="8">
        <f>IF($C1397="","",T1397*W1397/100)</f>
        <v/>
      </c>
      <c r="Y1397" s="8">
        <f>IF($C1397="","",T1397-X1397)</f>
        <v/>
      </c>
      <c r="Z1397" s="8">
        <f>IF($C1397="","",Y1397-M1397)</f>
        <v/>
      </c>
      <c r="AD1397" s="8" t="n"/>
      <c r="AG1397" s="14" t="n"/>
      <c r="AI1397">
        <f>IF($C1397="","",IF(COUNTIF($C$2:$C1397,$C1397)=1,1,0))</f>
        <v/>
      </c>
      <c r="AJ1397">
        <f>IF($AI1397=1,SUMPRODUCT(--($AM$2:$AM$7001&lt;$AM1397))+1,"")</f>
        <v/>
      </c>
      <c r="AK1397">
        <f>IF($C1397="","",IF(OR($P1397=TRUE(),$P1397="TRUE"),1,0))</f>
        <v/>
      </c>
      <c r="AL1397">
        <f>IF($C1397="","",IF(AND($V1397="Yes",SUMPRODUCT((LEN(Settings!$F$6:$F$13)&gt;0)*ISNUMBER(SEARCH(Settings!$F$6:$F$13,$O1397)))=0),1,0))</f>
        <v/>
      </c>
      <c r="AM1397">
        <f>IF($AI1397=1,IFERROR(IF(VALUE($C1397)&lt;100000000,VALUE($C1397),1000000000),IFERROR(IF(VALUE(MID($C1397,2,20))&lt;100000000,VALUE(MID($C1397,2,20)),1000000000),1000000000))+ROW()/100000,"")</f>
        <v/>
      </c>
    </row>
    <row r="1398">
      <c r="E1398" s="14" t="n"/>
      <c r="M1398" s="8">
        <f>IF($C1398="","",L1398*T1398/100)</f>
        <v/>
      </c>
      <c r="S1398" s="8" t="n"/>
      <c r="T1398" s="8" t="n"/>
      <c r="W1398">
        <f>IF($C1398="","",IF($AL1398=1,0,IF($AK1398=1,Settings!$C$6,Settings!$C$7))*100)</f>
        <v/>
      </c>
      <c r="X1398" s="8">
        <f>IF($C1398="","",T1398*W1398/100)</f>
        <v/>
      </c>
      <c r="Y1398" s="8">
        <f>IF($C1398="","",T1398-X1398)</f>
        <v/>
      </c>
      <c r="Z1398" s="8">
        <f>IF($C1398="","",Y1398-M1398)</f>
        <v/>
      </c>
      <c r="AD1398" s="8" t="n"/>
      <c r="AG1398" s="14" t="n"/>
      <c r="AI1398">
        <f>IF($C1398="","",IF(COUNTIF($C$2:$C1398,$C1398)=1,1,0))</f>
        <v/>
      </c>
      <c r="AJ1398">
        <f>IF($AI1398=1,SUMPRODUCT(--($AM$2:$AM$7001&lt;$AM1398))+1,"")</f>
        <v/>
      </c>
      <c r="AK1398">
        <f>IF($C1398="","",IF(OR($P1398=TRUE(),$P1398="TRUE"),1,0))</f>
        <v/>
      </c>
      <c r="AL1398">
        <f>IF($C1398="","",IF(AND($V1398="Yes",SUMPRODUCT((LEN(Settings!$F$6:$F$13)&gt;0)*ISNUMBER(SEARCH(Settings!$F$6:$F$13,$O1398)))=0),1,0))</f>
        <v/>
      </c>
      <c r="AM1398">
        <f>IF($AI1398=1,IFERROR(IF(VALUE($C1398)&lt;100000000,VALUE($C1398),1000000000),IFERROR(IF(VALUE(MID($C1398,2,20))&lt;100000000,VALUE(MID($C1398,2,20)),1000000000),1000000000))+ROW()/100000,"")</f>
        <v/>
      </c>
    </row>
    <row r="1399">
      <c r="E1399" s="14" t="n"/>
      <c r="M1399" s="8">
        <f>IF($C1399="","",L1399*T1399/100)</f>
        <v/>
      </c>
      <c r="S1399" s="8" t="n"/>
      <c r="T1399" s="8" t="n"/>
      <c r="W1399">
        <f>IF($C1399="","",IF($AL1399=1,0,IF($AK1399=1,Settings!$C$6,Settings!$C$7))*100)</f>
        <v/>
      </c>
      <c r="X1399" s="8">
        <f>IF($C1399="","",T1399*W1399/100)</f>
        <v/>
      </c>
      <c r="Y1399" s="8">
        <f>IF($C1399="","",T1399-X1399)</f>
        <v/>
      </c>
      <c r="Z1399" s="8">
        <f>IF($C1399="","",Y1399-M1399)</f>
        <v/>
      </c>
      <c r="AD1399" s="8" t="n"/>
      <c r="AG1399" s="14" t="n"/>
      <c r="AI1399">
        <f>IF($C1399="","",IF(COUNTIF($C$2:$C1399,$C1399)=1,1,0))</f>
        <v/>
      </c>
      <c r="AJ1399">
        <f>IF($AI1399=1,SUMPRODUCT(--($AM$2:$AM$7001&lt;$AM1399))+1,"")</f>
        <v/>
      </c>
      <c r="AK1399">
        <f>IF($C1399="","",IF(OR($P1399=TRUE(),$P1399="TRUE"),1,0))</f>
        <v/>
      </c>
      <c r="AL1399">
        <f>IF($C1399="","",IF(AND($V1399="Yes",SUMPRODUCT((LEN(Settings!$F$6:$F$13)&gt;0)*ISNUMBER(SEARCH(Settings!$F$6:$F$13,$O1399)))=0),1,0))</f>
        <v/>
      </c>
      <c r="AM1399">
        <f>IF($AI1399=1,IFERROR(IF(VALUE($C1399)&lt;100000000,VALUE($C1399),1000000000),IFERROR(IF(VALUE(MID($C1399,2,20))&lt;100000000,VALUE(MID($C1399,2,20)),1000000000),1000000000))+ROW()/100000,"")</f>
        <v/>
      </c>
    </row>
    <row r="1400">
      <c r="E1400" s="14" t="n"/>
      <c r="M1400" s="8">
        <f>IF($C1400="","",L1400*T1400/100)</f>
        <v/>
      </c>
      <c r="S1400" s="8" t="n"/>
      <c r="T1400" s="8" t="n"/>
      <c r="W1400">
        <f>IF($C1400="","",IF($AL1400=1,0,IF($AK1400=1,Settings!$C$6,Settings!$C$7))*100)</f>
        <v/>
      </c>
      <c r="X1400" s="8">
        <f>IF($C1400="","",T1400*W1400/100)</f>
        <v/>
      </c>
      <c r="Y1400" s="8">
        <f>IF($C1400="","",T1400-X1400)</f>
        <v/>
      </c>
      <c r="Z1400" s="8">
        <f>IF($C1400="","",Y1400-M1400)</f>
        <v/>
      </c>
      <c r="AD1400" s="8" t="n"/>
      <c r="AG1400" s="14" t="n"/>
      <c r="AI1400">
        <f>IF($C1400="","",IF(COUNTIF($C$2:$C1400,$C1400)=1,1,0))</f>
        <v/>
      </c>
      <c r="AJ1400">
        <f>IF($AI1400=1,SUMPRODUCT(--($AM$2:$AM$7001&lt;$AM1400))+1,"")</f>
        <v/>
      </c>
      <c r="AK1400">
        <f>IF($C1400="","",IF(OR($P1400=TRUE(),$P1400="TRUE"),1,0))</f>
        <v/>
      </c>
      <c r="AL1400">
        <f>IF($C1400="","",IF(AND($V1400="Yes",SUMPRODUCT((LEN(Settings!$F$6:$F$13)&gt;0)*ISNUMBER(SEARCH(Settings!$F$6:$F$13,$O1400)))=0),1,0))</f>
        <v/>
      </c>
      <c r="AM1400">
        <f>IF($AI1400=1,IFERROR(IF(VALUE($C1400)&lt;100000000,VALUE($C1400),1000000000),IFERROR(IF(VALUE(MID($C1400,2,20))&lt;100000000,VALUE(MID($C1400,2,20)),1000000000),1000000000))+ROW()/100000,"")</f>
        <v/>
      </c>
    </row>
    <row r="1401">
      <c r="E1401" s="14" t="n"/>
      <c r="M1401" s="8">
        <f>IF($C1401="","",L1401*T1401/100)</f>
        <v/>
      </c>
      <c r="S1401" s="8" t="n"/>
      <c r="T1401" s="8" t="n"/>
      <c r="W1401">
        <f>IF($C1401="","",IF($AL1401=1,0,IF($AK1401=1,Settings!$C$6,Settings!$C$7))*100)</f>
        <v/>
      </c>
      <c r="X1401" s="8">
        <f>IF($C1401="","",T1401*W1401/100)</f>
        <v/>
      </c>
      <c r="Y1401" s="8">
        <f>IF($C1401="","",T1401-X1401)</f>
        <v/>
      </c>
      <c r="Z1401" s="8">
        <f>IF($C1401="","",Y1401-M1401)</f>
        <v/>
      </c>
      <c r="AD1401" s="8" t="n"/>
      <c r="AG1401" s="14" t="n"/>
      <c r="AI1401">
        <f>IF($C1401="","",IF(COUNTIF($C$2:$C1401,$C1401)=1,1,0))</f>
        <v/>
      </c>
      <c r="AJ1401">
        <f>IF($AI1401=1,SUMPRODUCT(--($AM$2:$AM$7001&lt;$AM1401))+1,"")</f>
        <v/>
      </c>
      <c r="AK1401">
        <f>IF($C1401="","",IF(OR($P1401=TRUE(),$P1401="TRUE"),1,0))</f>
        <v/>
      </c>
      <c r="AL1401">
        <f>IF($C1401="","",IF(AND($V1401="Yes",SUMPRODUCT((LEN(Settings!$F$6:$F$13)&gt;0)*ISNUMBER(SEARCH(Settings!$F$6:$F$13,$O1401)))=0),1,0))</f>
        <v/>
      </c>
      <c r="AM1401">
        <f>IF($AI1401=1,IFERROR(IF(VALUE($C1401)&lt;100000000,VALUE($C1401),1000000000),IFERROR(IF(VALUE(MID($C1401,2,20))&lt;100000000,VALUE(MID($C1401,2,20)),1000000000),1000000000))+ROW()/100000,"")</f>
        <v/>
      </c>
    </row>
    <row r="1402">
      <c r="E1402" s="14" t="n"/>
      <c r="M1402" s="8">
        <f>IF($C1402="","",L1402*T1402/100)</f>
        <v/>
      </c>
      <c r="S1402" s="8" t="n"/>
      <c r="T1402" s="8" t="n"/>
      <c r="W1402">
        <f>IF($C1402="","",IF($AL1402=1,0,IF($AK1402=1,Settings!$C$6,Settings!$C$7))*100)</f>
        <v/>
      </c>
      <c r="X1402" s="8">
        <f>IF($C1402="","",T1402*W1402/100)</f>
        <v/>
      </c>
      <c r="Y1402" s="8">
        <f>IF($C1402="","",T1402-X1402)</f>
        <v/>
      </c>
      <c r="Z1402" s="8">
        <f>IF($C1402="","",Y1402-M1402)</f>
        <v/>
      </c>
      <c r="AD1402" s="8" t="n"/>
      <c r="AG1402" s="14" t="n"/>
      <c r="AI1402">
        <f>IF($C1402="","",IF(COUNTIF($C$2:$C1402,$C1402)=1,1,0))</f>
        <v/>
      </c>
      <c r="AJ1402">
        <f>IF($AI1402=1,SUMPRODUCT(--($AM$2:$AM$7001&lt;$AM1402))+1,"")</f>
        <v/>
      </c>
      <c r="AK1402">
        <f>IF($C1402="","",IF(OR($P1402=TRUE(),$P1402="TRUE"),1,0))</f>
        <v/>
      </c>
      <c r="AL1402">
        <f>IF($C1402="","",IF(AND($V1402="Yes",SUMPRODUCT((LEN(Settings!$F$6:$F$13)&gt;0)*ISNUMBER(SEARCH(Settings!$F$6:$F$13,$O1402)))=0),1,0))</f>
        <v/>
      </c>
      <c r="AM1402">
        <f>IF($AI1402=1,IFERROR(IF(VALUE($C1402)&lt;100000000,VALUE($C1402),1000000000),IFERROR(IF(VALUE(MID($C1402,2,20))&lt;100000000,VALUE(MID($C1402,2,20)),1000000000),1000000000))+ROW()/100000,"")</f>
        <v/>
      </c>
    </row>
    <row r="1403">
      <c r="E1403" s="14" t="n"/>
      <c r="M1403" s="8">
        <f>IF($C1403="","",L1403*T1403/100)</f>
        <v/>
      </c>
      <c r="S1403" s="8" t="n"/>
      <c r="T1403" s="8" t="n"/>
      <c r="W1403">
        <f>IF($C1403="","",IF($AL1403=1,0,IF($AK1403=1,Settings!$C$6,Settings!$C$7))*100)</f>
        <v/>
      </c>
      <c r="X1403" s="8">
        <f>IF($C1403="","",T1403*W1403/100)</f>
        <v/>
      </c>
      <c r="Y1403" s="8">
        <f>IF($C1403="","",T1403-X1403)</f>
        <v/>
      </c>
      <c r="Z1403" s="8">
        <f>IF($C1403="","",Y1403-M1403)</f>
        <v/>
      </c>
      <c r="AD1403" s="8" t="n"/>
      <c r="AG1403" s="14" t="n"/>
      <c r="AI1403">
        <f>IF($C1403="","",IF(COUNTIF($C$2:$C1403,$C1403)=1,1,0))</f>
        <v/>
      </c>
      <c r="AJ1403">
        <f>IF($AI1403=1,SUMPRODUCT(--($AM$2:$AM$7001&lt;$AM1403))+1,"")</f>
        <v/>
      </c>
      <c r="AK1403">
        <f>IF($C1403="","",IF(OR($P1403=TRUE(),$P1403="TRUE"),1,0))</f>
        <v/>
      </c>
      <c r="AL1403">
        <f>IF($C1403="","",IF(AND($V1403="Yes",SUMPRODUCT((LEN(Settings!$F$6:$F$13)&gt;0)*ISNUMBER(SEARCH(Settings!$F$6:$F$13,$O1403)))=0),1,0))</f>
        <v/>
      </c>
      <c r="AM1403">
        <f>IF($AI1403=1,IFERROR(IF(VALUE($C1403)&lt;100000000,VALUE($C1403),1000000000),IFERROR(IF(VALUE(MID($C1403,2,20))&lt;100000000,VALUE(MID($C1403,2,20)),1000000000),1000000000))+ROW()/100000,"")</f>
        <v/>
      </c>
    </row>
    <row r="1404">
      <c r="E1404" s="14" t="n"/>
      <c r="M1404" s="8">
        <f>IF($C1404="","",L1404*T1404/100)</f>
        <v/>
      </c>
      <c r="S1404" s="8" t="n"/>
      <c r="T1404" s="8" t="n"/>
      <c r="W1404">
        <f>IF($C1404="","",IF($AL1404=1,0,IF($AK1404=1,Settings!$C$6,Settings!$C$7))*100)</f>
        <v/>
      </c>
      <c r="X1404" s="8">
        <f>IF($C1404="","",T1404*W1404/100)</f>
        <v/>
      </c>
      <c r="Y1404" s="8">
        <f>IF($C1404="","",T1404-X1404)</f>
        <v/>
      </c>
      <c r="Z1404" s="8">
        <f>IF($C1404="","",Y1404-M1404)</f>
        <v/>
      </c>
      <c r="AD1404" s="8" t="n"/>
      <c r="AG1404" s="14" t="n"/>
      <c r="AI1404">
        <f>IF($C1404="","",IF(COUNTIF($C$2:$C1404,$C1404)=1,1,0))</f>
        <v/>
      </c>
      <c r="AJ1404">
        <f>IF($AI1404=1,SUMPRODUCT(--($AM$2:$AM$7001&lt;$AM1404))+1,"")</f>
        <v/>
      </c>
      <c r="AK1404">
        <f>IF($C1404="","",IF(OR($P1404=TRUE(),$P1404="TRUE"),1,0))</f>
        <v/>
      </c>
      <c r="AL1404">
        <f>IF($C1404="","",IF(AND($V1404="Yes",SUMPRODUCT((LEN(Settings!$F$6:$F$13)&gt;0)*ISNUMBER(SEARCH(Settings!$F$6:$F$13,$O1404)))=0),1,0))</f>
        <v/>
      </c>
      <c r="AM1404">
        <f>IF($AI1404=1,IFERROR(IF(VALUE($C1404)&lt;100000000,VALUE($C1404),1000000000),IFERROR(IF(VALUE(MID($C1404,2,20))&lt;100000000,VALUE(MID($C1404,2,20)),1000000000),1000000000))+ROW()/100000,"")</f>
        <v/>
      </c>
    </row>
    <row r="1405">
      <c r="E1405" s="14" t="n"/>
      <c r="M1405" s="8">
        <f>IF($C1405="","",L1405*T1405/100)</f>
        <v/>
      </c>
      <c r="S1405" s="8" t="n"/>
      <c r="T1405" s="8" t="n"/>
      <c r="W1405">
        <f>IF($C1405="","",IF($AL1405=1,0,IF($AK1405=1,Settings!$C$6,Settings!$C$7))*100)</f>
        <v/>
      </c>
      <c r="X1405" s="8">
        <f>IF($C1405="","",T1405*W1405/100)</f>
        <v/>
      </c>
      <c r="Y1405" s="8">
        <f>IF($C1405="","",T1405-X1405)</f>
        <v/>
      </c>
      <c r="Z1405" s="8">
        <f>IF($C1405="","",Y1405-M1405)</f>
        <v/>
      </c>
      <c r="AD1405" s="8" t="n"/>
      <c r="AG1405" s="14" t="n"/>
      <c r="AI1405">
        <f>IF($C1405="","",IF(COUNTIF($C$2:$C1405,$C1405)=1,1,0))</f>
        <v/>
      </c>
      <c r="AJ1405">
        <f>IF($AI1405=1,SUMPRODUCT(--($AM$2:$AM$7001&lt;$AM1405))+1,"")</f>
        <v/>
      </c>
      <c r="AK1405">
        <f>IF($C1405="","",IF(OR($P1405=TRUE(),$P1405="TRUE"),1,0))</f>
        <v/>
      </c>
      <c r="AL1405">
        <f>IF($C1405="","",IF(AND($V1405="Yes",SUMPRODUCT((LEN(Settings!$F$6:$F$13)&gt;0)*ISNUMBER(SEARCH(Settings!$F$6:$F$13,$O1405)))=0),1,0))</f>
        <v/>
      </c>
      <c r="AM1405">
        <f>IF($AI1405=1,IFERROR(IF(VALUE($C1405)&lt;100000000,VALUE($C1405),1000000000),IFERROR(IF(VALUE(MID($C1405,2,20))&lt;100000000,VALUE(MID($C1405,2,20)),1000000000),1000000000))+ROW()/100000,"")</f>
        <v/>
      </c>
    </row>
    <row r="1406">
      <c r="E1406" s="14" t="n"/>
      <c r="M1406" s="8">
        <f>IF($C1406="","",L1406*T1406/100)</f>
        <v/>
      </c>
      <c r="S1406" s="8" t="n"/>
      <c r="T1406" s="8" t="n"/>
      <c r="W1406">
        <f>IF($C1406="","",IF($AL1406=1,0,IF($AK1406=1,Settings!$C$6,Settings!$C$7))*100)</f>
        <v/>
      </c>
      <c r="X1406" s="8">
        <f>IF($C1406="","",T1406*W1406/100)</f>
        <v/>
      </c>
      <c r="Y1406" s="8">
        <f>IF($C1406="","",T1406-X1406)</f>
        <v/>
      </c>
      <c r="Z1406" s="8">
        <f>IF($C1406="","",Y1406-M1406)</f>
        <v/>
      </c>
      <c r="AD1406" s="8" t="n"/>
      <c r="AG1406" s="14" t="n"/>
      <c r="AI1406">
        <f>IF($C1406="","",IF(COUNTIF($C$2:$C1406,$C1406)=1,1,0))</f>
        <v/>
      </c>
      <c r="AJ1406">
        <f>IF($AI1406=1,SUMPRODUCT(--($AM$2:$AM$7001&lt;$AM1406))+1,"")</f>
        <v/>
      </c>
      <c r="AK1406">
        <f>IF($C1406="","",IF(OR($P1406=TRUE(),$P1406="TRUE"),1,0))</f>
        <v/>
      </c>
      <c r="AL1406">
        <f>IF($C1406="","",IF(AND($V1406="Yes",SUMPRODUCT((LEN(Settings!$F$6:$F$13)&gt;0)*ISNUMBER(SEARCH(Settings!$F$6:$F$13,$O1406)))=0),1,0))</f>
        <v/>
      </c>
      <c r="AM1406">
        <f>IF($AI1406=1,IFERROR(IF(VALUE($C1406)&lt;100000000,VALUE($C1406),1000000000),IFERROR(IF(VALUE(MID($C1406,2,20))&lt;100000000,VALUE(MID($C1406,2,20)),1000000000),1000000000))+ROW()/100000,"")</f>
        <v/>
      </c>
    </row>
    <row r="1407">
      <c r="E1407" s="14" t="n"/>
      <c r="M1407" s="8">
        <f>IF($C1407="","",L1407*T1407/100)</f>
        <v/>
      </c>
      <c r="S1407" s="8" t="n"/>
      <c r="T1407" s="8" t="n"/>
      <c r="W1407">
        <f>IF($C1407="","",IF($AL1407=1,0,IF($AK1407=1,Settings!$C$6,Settings!$C$7))*100)</f>
        <v/>
      </c>
      <c r="X1407" s="8">
        <f>IF($C1407="","",T1407*W1407/100)</f>
        <v/>
      </c>
      <c r="Y1407" s="8">
        <f>IF($C1407="","",T1407-X1407)</f>
        <v/>
      </c>
      <c r="Z1407" s="8">
        <f>IF($C1407="","",Y1407-M1407)</f>
        <v/>
      </c>
      <c r="AD1407" s="8" t="n"/>
      <c r="AG1407" s="14" t="n"/>
      <c r="AI1407">
        <f>IF($C1407="","",IF(COUNTIF($C$2:$C1407,$C1407)=1,1,0))</f>
        <v/>
      </c>
      <c r="AJ1407">
        <f>IF($AI1407=1,SUMPRODUCT(--($AM$2:$AM$7001&lt;$AM1407))+1,"")</f>
        <v/>
      </c>
      <c r="AK1407">
        <f>IF($C1407="","",IF(OR($P1407=TRUE(),$P1407="TRUE"),1,0))</f>
        <v/>
      </c>
      <c r="AL1407">
        <f>IF($C1407="","",IF(AND($V1407="Yes",SUMPRODUCT((LEN(Settings!$F$6:$F$13)&gt;0)*ISNUMBER(SEARCH(Settings!$F$6:$F$13,$O1407)))=0),1,0))</f>
        <v/>
      </c>
      <c r="AM1407">
        <f>IF($AI1407=1,IFERROR(IF(VALUE($C1407)&lt;100000000,VALUE($C1407),1000000000),IFERROR(IF(VALUE(MID($C1407,2,20))&lt;100000000,VALUE(MID($C1407,2,20)),1000000000),1000000000))+ROW()/100000,"")</f>
        <v/>
      </c>
    </row>
    <row r="1408">
      <c r="E1408" s="14" t="n"/>
      <c r="M1408" s="8">
        <f>IF($C1408="","",L1408*T1408/100)</f>
        <v/>
      </c>
      <c r="S1408" s="8" t="n"/>
      <c r="T1408" s="8" t="n"/>
      <c r="W1408">
        <f>IF($C1408="","",IF($AL1408=1,0,IF($AK1408=1,Settings!$C$6,Settings!$C$7))*100)</f>
        <v/>
      </c>
      <c r="X1408" s="8">
        <f>IF($C1408="","",T1408*W1408/100)</f>
        <v/>
      </c>
      <c r="Y1408" s="8">
        <f>IF($C1408="","",T1408-X1408)</f>
        <v/>
      </c>
      <c r="Z1408" s="8">
        <f>IF($C1408="","",Y1408-M1408)</f>
        <v/>
      </c>
      <c r="AD1408" s="8" t="n"/>
      <c r="AG1408" s="14" t="n"/>
      <c r="AI1408">
        <f>IF($C1408="","",IF(COUNTIF($C$2:$C1408,$C1408)=1,1,0))</f>
        <v/>
      </c>
      <c r="AJ1408">
        <f>IF($AI1408=1,SUMPRODUCT(--($AM$2:$AM$7001&lt;$AM1408))+1,"")</f>
        <v/>
      </c>
      <c r="AK1408">
        <f>IF($C1408="","",IF(OR($P1408=TRUE(),$P1408="TRUE"),1,0))</f>
        <v/>
      </c>
      <c r="AL1408">
        <f>IF($C1408="","",IF(AND($V1408="Yes",SUMPRODUCT((LEN(Settings!$F$6:$F$13)&gt;0)*ISNUMBER(SEARCH(Settings!$F$6:$F$13,$O1408)))=0),1,0))</f>
        <v/>
      </c>
      <c r="AM1408">
        <f>IF($AI1408=1,IFERROR(IF(VALUE($C1408)&lt;100000000,VALUE($C1408),1000000000),IFERROR(IF(VALUE(MID($C1408,2,20))&lt;100000000,VALUE(MID($C1408,2,20)),1000000000),1000000000))+ROW()/100000,"")</f>
        <v/>
      </c>
    </row>
    <row r="1409">
      <c r="E1409" s="14" t="n"/>
      <c r="M1409" s="8">
        <f>IF($C1409="","",L1409*T1409/100)</f>
        <v/>
      </c>
      <c r="S1409" s="8" t="n"/>
      <c r="T1409" s="8" t="n"/>
      <c r="W1409">
        <f>IF($C1409="","",IF($AL1409=1,0,IF($AK1409=1,Settings!$C$6,Settings!$C$7))*100)</f>
        <v/>
      </c>
      <c r="X1409" s="8">
        <f>IF($C1409="","",T1409*W1409/100)</f>
        <v/>
      </c>
      <c r="Y1409" s="8">
        <f>IF($C1409="","",T1409-X1409)</f>
        <v/>
      </c>
      <c r="Z1409" s="8">
        <f>IF($C1409="","",Y1409-M1409)</f>
        <v/>
      </c>
      <c r="AD1409" s="8" t="n"/>
      <c r="AG1409" s="14" t="n"/>
      <c r="AI1409">
        <f>IF($C1409="","",IF(COUNTIF($C$2:$C1409,$C1409)=1,1,0))</f>
        <v/>
      </c>
      <c r="AJ1409">
        <f>IF($AI1409=1,SUMPRODUCT(--($AM$2:$AM$7001&lt;$AM1409))+1,"")</f>
        <v/>
      </c>
      <c r="AK1409">
        <f>IF($C1409="","",IF(OR($P1409=TRUE(),$P1409="TRUE"),1,0))</f>
        <v/>
      </c>
      <c r="AL1409">
        <f>IF($C1409="","",IF(AND($V1409="Yes",SUMPRODUCT((LEN(Settings!$F$6:$F$13)&gt;0)*ISNUMBER(SEARCH(Settings!$F$6:$F$13,$O1409)))=0),1,0))</f>
        <v/>
      </c>
      <c r="AM1409">
        <f>IF($AI1409=1,IFERROR(IF(VALUE($C1409)&lt;100000000,VALUE($C1409),1000000000),IFERROR(IF(VALUE(MID($C1409,2,20))&lt;100000000,VALUE(MID($C1409,2,20)),1000000000),1000000000))+ROW()/100000,"")</f>
        <v/>
      </c>
    </row>
    <row r="1410">
      <c r="E1410" s="14" t="n"/>
      <c r="M1410" s="8">
        <f>IF($C1410="","",L1410*T1410/100)</f>
        <v/>
      </c>
      <c r="S1410" s="8" t="n"/>
      <c r="T1410" s="8" t="n"/>
      <c r="W1410">
        <f>IF($C1410="","",IF($AL1410=1,0,IF($AK1410=1,Settings!$C$6,Settings!$C$7))*100)</f>
        <v/>
      </c>
      <c r="X1410" s="8">
        <f>IF($C1410="","",T1410*W1410/100)</f>
        <v/>
      </c>
      <c r="Y1410" s="8">
        <f>IF($C1410="","",T1410-X1410)</f>
        <v/>
      </c>
      <c r="Z1410" s="8">
        <f>IF($C1410="","",Y1410-M1410)</f>
        <v/>
      </c>
      <c r="AD1410" s="8" t="n"/>
      <c r="AG1410" s="14" t="n"/>
      <c r="AI1410">
        <f>IF($C1410="","",IF(COUNTIF($C$2:$C1410,$C1410)=1,1,0))</f>
        <v/>
      </c>
      <c r="AJ1410">
        <f>IF($AI1410=1,SUMPRODUCT(--($AM$2:$AM$7001&lt;$AM1410))+1,"")</f>
        <v/>
      </c>
      <c r="AK1410">
        <f>IF($C1410="","",IF(OR($P1410=TRUE(),$P1410="TRUE"),1,0))</f>
        <v/>
      </c>
      <c r="AL1410">
        <f>IF($C1410="","",IF(AND($V1410="Yes",SUMPRODUCT((LEN(Settings!$F$6:$F$13)&gt;0)*ISNUMBER(SEARCH(Settings!$F$6:$F$13,$O1410)))=0),1,0))</f>
        <v/>
      </c>
      <c r="AM1410">
        <f>IF($AI1410=1,IFERROR(IF(VALUE($C1410)&lt;100000000,VALUE($C1410),1000000000),IFERROR(IF(VALUE(MID($C1410,2,20))&lt;100000000,VALUE(MID($C1410,2,20)),1000000000),1000000000))+ROW()/100000,"")</f>
        <v/>
      </c>
    </row>
    <row r="1411">
      <c r="E1411" s="14" t="n"/>
      <c r="M1411" s="8">
        <f>IF($C1411="","",L1411*T1411/100)</f>
        <v/>
      </c>
      <c r="S1411" s="8" t="n"/>
      <c r="T1411" s="8" t="n"/>
      <c r="W1411">
        <f>IF($C1411="","",IF($AL1411=1,0,IF($AK1411=1,Settings!$C$6,Settings!$C$7))*100)</f>
        <v/>
      </c>
      <c r="X1411" s="8">
        <f>IF($C1411="","",T1411*W1411/100)</f>
        <v/>
      </c>
      <c r="Y1411" s="8">
        <f>IF($C1411="","",T1411-X1411)</f>
        <v/>
      </c>
      <c r="Z1411" s="8">
        <f>IF($C1411="","",Y1411-M1411)</f>
        <v/>
      </c>
      <c r="AD1411" s="8" t="n"/>
      <c r="AG1411" s="14" t="n"/>
      <c r="AI1411">
        <f>IF($C1411="","",IF(COUNTIF($C$2:$C1411,$C1411)=1,1,0))</f>
        <v/>
      </c>
      <c r="AJ1411">
        <f>IF($AI1411=1,SUMPRODUCT(--($AM$2:$AM$7001&lt;$AM1411))+1,"")</f>
        <v/>
      </c>
      <c r="AK1411">
        <f>IF($C1411="","",IF(OR($P1411=TRUE(),$P1411="TRUE"),1,0))</f>
        <v/>
      </c>
      <c r="AL1411">
        <f>IF($C1411="","",IF(AND($V1411="Yes",SUMPRODUCT((LEN(Settings!$F$6:$F$13)&gt;0)*ISNUMBER(SEARCH(Settings!$F$6:$F$13,$O1411)))=0),1,0))</f>
        <v/>
      </c>
      <c r="AM1411">
        <f>IF($AI1411=1,IFERROR(IF(VALUE($C1411)&lt;100000000,VALUE($C1411),1000000000),IFERROR(IF(VALUE(MID($C1411,2,20))&lt;100000000,VALUE(MID($C1411,2,20)),1000000000),1000000000))+ROW()/100000,"")</f>
        <v/>
      </c>
    </row>
    <row r="1412">
      <c r="E1412" s="14" t="n"/>
      <c r="M1412" s="8">
        <f>IF($C1412="","",L1412*T1412/100)</f>
        <v/>
      </c>
      <c r="S1412" s="8" t="n"/>
      <c r="T1412" s="8" t="n"/>
      <c r="W1412">
        <f>IF($C1412="","",IF($AL1412=1,0,IF($AK1412=1,Settings!$C$6,Settings!$C$7))*100)</f>
        <v/>
      </c>
      <c r="X1412" s="8">
        <f>IF($C1412="","",T1412*W1412/100)</f>
        <v/>
      </c>
      <c r="Y1412" s="8">
        <f>IF($C1412="","",T1412-X1412)</f>
        <v/>
      </c>
      <c r="Z1412" s="8">
        <f>IF($C1412="","",Y1412-M1412)</f>
        <v/>
      </c>
      <c r="AD1412" s="8" t="n"/>
      <c r="AG1412" s="14" t="n"/>
      <c r="AI1412">
        <f>IF($C1412="","",IF(COUNTIF($C$2:$C1412,$C1412)=1,1,0))</f>
        <v/>
      </c>
      <c r="AJ1412">
        <f>IF($AI1412=1,SUMPRODUCT(--($AM$2:$AM$7001&lt;$AM1412))+1,"")</f>
        <v/>
      </c>
      <c r="AK1412">
        <f>IF($C1412="","",IF(OR($P1412=TRUE(),$P1412="TRUE"),1,0))</f>
        <v/>
      </c>
      <c r="AL1412">
        <f>IF($C1412="","",IF(AND($V1412="Yes",SUMPRODUCT((LEN(Settings!$F$6:$F$13)&gt;0)*ISNUMBER(SEARCH(Settings!$F$6:$F$13,$O1412)))=0),1,0))</f>
        <v/>
      </c>
      <c r="AM1412">
        <f>IF($AI1412=1,IFERROR(IF(VALUE($C1412)&lt;100000000,VALUE($C1412),1000000000),IFERROR(IF(VALUE(MID($C1412,2,20))&lt;100000000,VALUE(MID($C1412,2,20)),1000000000),1000000000))+ROW()/100000,"")</f>
        <v/>
      </c>
    </row>
    <row r="1413">
      <c r="E1413" s="14" t="n"/>
      <c r="M1413" s="8">
        <f>IF($C1413="","",L1413*T1413/100)</f>
        <v/>
      </c>
      <c r="S1413" s="8" t="n"/>
      <c r="T1413" s="8" t="n"/>
      <c r="W1413">
        <f>IF($C1413="","",IF($AL1413=1,0,IF($AK1413=1,Settings!$C$6,Settings!$C$7))*100)</f>
        <v/>
      </c>
      <c r="X1413" s="8">
        <f>IF($C1413="","",T1413*W1413/100)</f>
        <v/>
      </c>
      <c r="Y1413" s="8">
        <f>IF($C1413="","",T1413-X1413)</f>
        <v/>
      </c>
      <c r="Z1413" s="8">
        <f>IF($C1413="","",Y1413-M1413)</f>
        <v/>
      </c>
      <c r="AD1413" s="8" t="n"/>
      <c r="AG1413" s="14" t="n"/>
      <c r="AI1413">
        <f>IF($C1413="","",IF(COUNTIF($C$2:$C1413,$C1413)=1,1,0))</f>
        <v/>
      </c>
      <c r="AJ1413">
        <f>IF($AI1413=1,SUMPRODUCT(--($AM$2:$AM$7001&lt;$AM1413))+1,"")</f>
        <v/>
      </c>
      <c r="AK1413">
        <f>IF($C1413="","",IF(OR($P1413=TRUE(),$P1413="TRUE"),1,0))</f>
        <v/>
      </c>
      <c r="AL1413">
        <f>IF($C1413="","",IF(AND($V1413="Yes",SUMPRODUCT((LEN(Settings!$F$6:$F$13)&gt;0)*ISNUMBER(SEARCH(Settings!$F$6:$F$13,$O1413)))=0),1,0))</f>
        <v/>
      </c>
      <c r="AM1413">
        <f>IF($AI1413=1,IFERROR(IF(VALUE($C1413)&lt;100000000,VALUE($C1413),1000000000),IFERROR(IF(VALUE(MID($C1413,2,20))&lt;100000000,VALUE(MID($C1413,2,20)),1000000000),1000000000))+ROW()/100000,"")</f>
        <v/>
      </c>
    </row>
    <row r="1414">
      <c r="E1414" s="14" t="n"/>
      <c r="M1414" s="8">
        <f>IF($C1414="","",L1414*T1414/100)</f>
        <v/>
      </c>
      <c r="S1414" s="8" t="n"/>
      <c r="T1414" s="8" t="n"/>
      <c r="W1414">
        <f>IF($C1414="","",IF($AL1414=1,0,IF($AK1414=1,Settings!$C$6,Settings!$C$7))*100)</f>
        <v/>
      </c>
      <c r="X1414" s="8">
        <f>IF($C1414="","",T1414*W1414/100)</f>
        <v/>
      </c>
      <c r="Y1414" s="8">
        <f>IF($C1414="","",T1414-X1414)</f>
        <v/>
      </c>
      <c r="Z1414" s="8">
        <f>IF($C1414="","",Y1414-M1414)</f>
        <v/>
      </c>
      <c r="AD1414" s="8" t="n"/>
      <c r="AG1414" s="14" t="n"/>
      <c r="AI1414">
        <f>IF($C1414="","",IF(COUNTIF($C$2:$C1414,$C1414)=1,1,0))</f>
        <v/>
      </c>
      <c r="AJ1414">
        <f>IF($AI1414=1,SUMPRODUCT(--($AM$2:$AM$7001&lt;$AM1414))+1,"")</f>
        <v/>
      </c>
      <c r="AK1414">
        <f>IF($C1414="","",IF(OR($P1414=TRUE(),$P1414="TRUE"),1,0))</f>
        <v/>
      </c>
      <c r="AL1414">
        <f>IF($C1414="","",IF(AND($V1414="Yes",SUMPRODUCT((LEN(Settings!$F$6:$F$13)&gt;0)*ISNUMBER(SEARCH(Settings!$F$6:$F$13,$O1414)))=0),1,0))</f>
        <v/>
      </c>
      <c r="AM1414">
        <f>IF($AI1414=1,IFERROR(IF(VALUE($C1414)&lt;100000000,VALUE($C1414),1000000000),IFERROR(IF(VALUE(MID($C1414,2,20))&lt;100000000,VALUE(MID($C1414,2,20)),1000000000),1000000000))+ROW()/100000,"")</f>
        <v/>
      </c>
    </row>
    <row r="1415">
      <c r="E1415" s="14" t="n"/>
      <c r="M1415" s="8">
        <f>IF($C1415="","",L1415*T1415/100)</f>
        <v/>
      </c>
      <c r="S1415" s="8" t="n"/>
      <c r="T1415" s="8" t="n"/>
      <c r="W1415">
        <f>IF($C1415="","",IF($AL1415=1,0,IF($AK1415=1,Settings!$C$6,Settings!$C$7))*100)</f>
        <v/>
      </c>
      <c r="X1415" s="8">
        <f>IF($C1415="","",T1415*W1415/100)</f>
        <v/>
      </c>
      <c r="Y1415" s="8">
        <f>IF($C1415="","",T1415-X1415)</f>
        <v/>
      </c>
      <c r="Z1415" s="8">
        <f>IF($C1415="","",Y1415-M1415)</f>
        <v/>
      </c>
      <c r="AD1415" s="8" t="n"/>
      <c r="AG1415" s="14" t="n"/>
      <c r="AI1415">
        <f>IF($C1415="","",IF(COUNTIF($C$2:$C1415,$C1415)=1,1,0))</f>
        <v/>
      </c>
      <c r="AJ1415">
        <f>IF($AI1415=1,SUMPRODUCT(--($AM$2:$AM$7001&lt;$AM1415))+1,"")</f>
        <v/>
      </c>
      <c r="AK1415">
        <f>IF($C1415="","",IF(OR($P1415=TRUE(),$P1415="TRUE"),1,0))</f>
        <v/>
      </c>
      <c r="AL1415">
        <f>IF($C1415="","",IF(AND($V1415="Yes",SUMPRODUCT((LEN(Settings!$F$6:$F$13)&gt;0)*ISNUMBER(SEARCH(Settings!$F$6:$F$13,$O1415)))=0),1,0))</f>
        <v/>
      </c>
      <c r="AM1415">
        <f>IF($AI1415=1,IFERROR(IF(VALUE($C1415)&lt;100000000,VALUE($C1415),1000000000),IFERROR(IF(VALUE(MID($C1415,2,20))&lt;100000000,VALUE(MID($C1415,2,20)),1000000000),1000000000))+ROW()/100000,"")</f>
        <v/>
      </c>
    </row>
    <row r="1416">
      <c r="E1416" s="14" t="n"/>
      <c r="M1416" s="8">
        <f>IF($C1416="","",L1416*T1416/100)</f>
        <v/>
      </c>
      <c r="S1416" s="8" t="n"/>
      <c r="T1416" s="8" t="n"/>
      <c r="W1416">
        <f>IF($C1416="","",IF($AL1416=1,0,IF($AK1416=1,Settings!$C$6,Settings!$C$7))*100)</f>
        <v/>
      </c>
      <c r="X1416" s="8">
        <f>IF($C1416="","",T1416*W1416/100)</f>
        <v/>
      </c>
      <c r="Y1416" s="8">
        <f>IF($C1416="","",T1416-X1416)</f>
        <v/>
      </c>
      <c r="Z1416" s="8">
        <f>IF($C1416="","",Y1416-M1416)</f>
        <v/>
      </c>
      <c r="AD1416" s="8" t="n"/>
      <c r="AG1416" s="14" t="n"/>
      <c r="AI1416">
        <f>IF($C1416="","",IF(COUNTIF($C$2:$C1416,$C1416)=1,1,0))</f>
        <v/>
      </c>
      <c r="AJ1416">
        <f>IF($AI1416=1,SUMPRODUCT(--($AM$2:$AM$7001&lt;$AM1416))+1,"")</f>
        <v/>
      </c>
      <c r="AK1416">
        <f>IF($C1416="","",IF(OR($P1416=TRUE(),$P1416="TRUE"),1,0))</f>
        <v/>
      </c>
      <c r="AL1416">
        <f>IF($C1416="","",IF(AND($V1416="Yes",SUMPRODUCT((LEN(Settings!$F$6:$F$13)&gt;0)*ISNUMBER(SEARCH(Settings!$F$6:$F$13,$O1416)))=0),1,0))</f>
        <v/>
      </c>
      <c r="AM1416">
        <f>IF($AI1416=1,IFERROR(IF(VALUE($C1416)&lt;100000000,VALUE($C1416),1000000000),IFERROR(IF(VALUE(MID($C1416,2,20))&lt;100000000,VALUE(MID($C1416,2,20)),1000000000),1000000000))+ROW()/100000,"")</f>
        <v/>
      </c>
    </row>
    <row r="1417">
      <c r="E1417" s="14" t="n"/>
      <c r="M1417" s="8">
        <f>IF($C1417="","",L1417*T1417/100)</f>
        <v/>
      </c>
      <c r="S1417" s="8" t="n"/>
      <c r="T1417" s="8" t="n"/>
      <c r="W1417">
        <f>IF($C1417="","",IF($AL1417=1,0,IF($AK1417=1,Settings!$C$6,Settings!$C$7))*100)</f>
        <v/>
      </c>
      <c r="X1417" s="8">
        <f>IF($C1417="","",T1417*W1417/100)</f>
        <v/>
      </c>
      <c r="Y1417" s="8">
        <f>IF($C1417="","",T1417-X1417)</f>
        <v/>
      </c>
      <c r="Z1417" s="8">
        <f>IF($C1417="","",Y1417-M1417)</f>
        <v/>
      </c>
      <c r="AD1417" s="8" t="n"/>
      <c r="AG1417" s="14" t="n"/>
      <c r="AI1417">
        <f>IF($C1417="","",IF(COUNTIF($C$2:$C1417,$C1417)=1,1,0))</f>
        <v/>
      </c>
      <c r="AJ1417">
        <f>IF($AI1417=1,SUMPRODUCT(--($AM$2:$AM$7001&lt;$AM1417))+1,"")</f>
        <v/>
      </c>
      <c r="AK1417">
        <f>IF($C1417="","",IF(OR($P1417=TRUE(),$P1417="TRUE"),1,0))</f>
        <v/>
      </c>
      <c r="AL1417">
        <f>IF($C1417="","",IF(AND($V1417="Yes",SUMPRODUCT((LEN(Settings!$F$6:$F$13)&gt;0)*ISNUMBER(SEARCH(Settings!$F$6:$F$13,$O1417)))=0),1,0))</f>
        <v/>
      </c>
      <c r="AM1417">
        <f>IF($AI1417=1,IFERROR(IF(VALUE($C1417)&lt;100000000,VALUE($C1417),1000000000),IFERROR(IF(VALUE(MID($C1417,2,20))&lt;100000000,VALUE(MID($C1417,2,20)),1000000000),1000000000))+ROW()/100000,"")</f>
        <v/>
      </c>
    </row>
    <row r="1418">
      <c r="E1418" s="14" t="n"/>
      <c r="M1418" s="8">
        <f>IF($C1418="","",L1418*T1418/100)</f>
        <v/>
      </c>
      <c r="S1418" s="8" t="n"/>
      <c r="T1418" s="8" t="n"/>
      <c r="W1418">
        <f>IF($C1418="","",IF($AL1418=1,0,IF($AK1418=1,Settings!$C$6,Settings!$C$7))*100)</f>
        <v/>
      </c>
      <c r="X1418" s="8">
        <f>IF($C1418="","",T1418*W1418/100)</f>
        <v/>
      </c>
      <c r="Y1418" s="8">
        <f>IF($C1418="","",T1418-X1418)</f>
        <v/>
      </c>
      <c r="Z1418" s="8">
        <f>IF($C1418="","",Y1418-M1418)</f>
        <v/>
      </c>
      <c r="AD1418" s="8" t="n"/>
      <c r="AG1418" s="14" t="n"/>
      <c r="AI1418">
        <f>IF($C1418="","",IF(COUNTIF($C$2:$C1418,$C1418)=1,1,0))</f>
        <v/>
      </c>
      <c r="AJ1418">
        <f>IF($AI1418=1,SUMPRODUCT(--($AM$2:$AM$7001&lt;$AM1418))+1,"")</f>
        <v/>
      </c>
      <c r="AK1418">
        <f>IF($C1418="","",IF(OR($P1418=TRUE(),$P1418="TRUE"),1,0))</f>
        <v/>
      </c>
      <c r="AL1418">
        <f>IF($C1418="","",IF(AND($V1418="Yes",SUMPRODUCT((LEN(Settings!$F$6:$F$13)&gt;0)*ISNUMBER(SEARCH(Settings!$F$6:$F$13,$O1418)))=0),1,0))</f>
        <v/>
      </c>
      <c r="AM1418">
        <f>IF($AI1418=1,IFERROR(IF(VALUE($C1418)&lt;100000000,VALUE($C1418),1000000000),IFERROR(IF(VALUE(MID($C1418,2,20))&lt;100000000,VALUE(MID($C1418,2,20)),1000000000),1000000000))+ROW()/100000,"")</f>
        <v/>
      </c>
    </row>
    <row r="1419">
      <c r="E1419" s="14" t="n"/>
      <c r="M1419" s="8">
        <f>IF($C1419="","",L1419*T1419/100)</f>
        <v/>
      </c>
      <c r="S1419" s="8" t="n"/>
      <c r="T1419" s="8" t="n"/>
      <c r="W1419">
        <f>IF($C1419="","",IF($AL1419=1,0,IF($AK1419=1,Settings!$C$6,Settings!$C$7))*100)</f>
        <v/>
      </c>
      <c r="X1419" s="8">
        <f>IF($C1419="","",T1419*W1419/100)</f>
        <v/>
      </c>
      <c r="Y1419" s="8">
        <f>IF($C1419="","",T1419-X1419)</f>
        <v/>
      </c>
      <c r="Z1419" s="8">
        <f>IF($C1419="","",Y1419-M1419)</f>
        <v/>
      </c>
      <c r="AD1419" s="8" t="n"/>
      <c r="AG1419" s="14" t="n"/>
      <c r="AI1419">
        <f>IF($C1419="","",IF(COUNTIF($C$2:$C1419,$C1419)=1,1,0))</f>
        <v/>
      </c>
      <c r="AJ1419">
        <f>IF($AI1419=1,SUMPRODUCT(--($AM$2:$AM$7001&lt;$AM1419))+1,"")</f>
        <v/>
      </c>
      <c r="AK1419">
        <f>IF($C1419="","",IF(OR($P1419=TRUE(),$P1419="TRUE"),1,0))</f>
        <v/>
      </c>
      <c r="AL1419">
        <f>IF($C1419="","",IF(AND($V1419="Yes",SUMPRODUCT((LEN(Settings!$F$6:$F$13)&gt;0)*ISNUMBER(SEARCH(Settings!$F$6:$F$13,$O1419)))=0),1,0))</f>
        <v/>
      </c>
      <c r="AM1419">
        <f>IF($AI1419=1,IFERROR(IF(VALUE($C1419)&lt;100000000,VALUE($C1419),1000000000),IFERROR(IF(VALUE(MID($C1419,2,20))&lt;100000000,VALUE(MID($C1419,2,20)),1000000000),1000000000))+ROW()/100000,"")</f>
        <v/>
      </c>
    </row>
    <row r="1420">
      <c r="E1420" s="14" t="n"/>
      <c r="M1420" s="8">
        <f>IF($C1420="","",L1420*T1420/100)</f>
        <v/>
      </c>
      <c r="S1420" s="8" t="n"/>
      <c r="T1420" s="8" t="n"/>
      <c r="W1420">
        <f>IF($C1420="","",IF($AL1420=1,0,IF($AK1420=1,Settings!$C$6,Settings!$C$7))*100)</f>
        <v/>
      </c>
      <c r="X1420" s="8">
        <f>IF($C1420="","",T1420*W1420/100)</f>
        <v/>
      </c>
      <c r="Y1420" s="8">
        <f>IF($C1420="","",T1420-X1420)</f>
        <v/>
      </c>
      <c r="Z1420" s="8">
        <f>IF($C1420="","",Y1420-M1420)</f>
        <v/>
      </c>
      <c r="AD1420" s="8" t="n"/>
      <c r="AG1420" s="14" t="n"/>
      <c r="AI1420">
        <f>IF($C1420="","",IF(COUNTIF($C$2:$C1420,$C1420)=1,1,0))</f>
        <v/>
      </c>
      <c r="AJ1420">
        <f>IF($AI1420=1,SUMPRODUCT(--($AM$2:$AM$7001&lt;$AM1420))+1,"")</f>
        <v/>
      </c>
      <c r="AK1420">
        <f>IF($C1420="","",IF(OR($P1420=TRUE(),$P1420="TRUE"),1,0))</f>
        <v/>
      </c>
      <c r="AL1420">
        <f>IF($C1420="","",IF(AND($V1420="Yes",SUMPRODUCT((LEN(Settings!$F$6:$F$13)&gt;0)*ISNUMBER(SEARCH(Settings!$F$6:$F$13,$O1420)))=0),1,0))</f>
        <v/>
      </c>
      <c r="AM1420">
        <f>IF($AI1420=1,IFERROR(IF(VALUE($C1420)&lt;100000000,VALUE($C1420),1000000000),IFERROR(IF(VALUE(MID($C1420,2,20))&lt;100000000,VALUE(MID($C1420,2,20)),1000000000),1000000000))+ROW()/100000,"")</f>
        <v/>
      </c>
    </row>
    <row r="1421">
      <c r="E1421" s="14" t="n"/>
      <c r="M1421" s="8">
        <f>IF($C1421="","",L1421*T1421/100)</f>
        <v/>
      </c>
      <c r="S1421" s="8" t="n"/>
      <c r="T1421" s="8" t="n"/>
      <c r="W1421">
        <f>IF($C1421="","",IF($AL1421=1,0,IF($AK1421=1,Settings!$C$6,Settings!$C$7))*100)</f>
        <v/>
      </c>
      <c r="X1421" s="8">
        <f>IF($C1421="","",T1421*W1421/100)</f>
        <v/>
      </c>
      <c r="Y1421" s="8">
        <f>IF($C1421="","",T1421-X1421)</f>
        <v/>
      </c>
      <c r="Z1421" s="8">
        <f>IF($C1421="","",Y1421-M1421)</f>
        <v/>
      </c>
      <c r="AD1421" s="8" t="n"/>
      <c r="AG1421" s="14" t="n"/>
      <c r="AI1421">
        <f>IF($C1421="","",IF(COUNTIF($C$2:$C1421,$C1421)=1,1,0))</f>
        <v/>
      </c>
      <c r="AJ1421">
        <f>IF($AI1421=1,SUMPRODUCT(--($AM$2:$AM$7001&lt;$AM1421))+1,"")</f>
        <v/>
      </c>
      <c r="AK1421">
        <f>IF($C1421="","",IF(OR($P1421=TRUE(),$P1421="TRUE"),1,0))</f>
        <v/>
      </c>
      <c r="AL1421">
        <f>IF($C1421="","",IF(AND($V1421="Yes",SUMPRODUCT((LEN(Settings!$F$6:$F$13)&gt;0)*ISNUMBER(SEARCH(Settings!$F$6:$F$13,$O1421)))=0),1,0))</f>
        <v/>
      </c>
      <c r="AM1421">
        <f>IF($AI1421=1,IFERROR(IF(VALUE($C1421)&lt;100000000,VALUE($C1421),1000000000),IFERROR(IF(VALUE(MID($C1421,2,20))&lt;100000000,VALUE(MID($C1421,2,20)),1000000000),1000000000))+ROW()/100000,"")</f>
        <v/>
      </c>
    </row>
    <row r="1422">
      <c r="E1422" s="14" t="n"/>
      <c r="M1422" s="8">
        <f>IF($C1422="","",L1422*T1422/100)</f>
        <v/>
      </c>
      <c r="S1422" s="8" t="n"/>
      <c r="T1422" s="8" t="n"/>
      <c r="W1422">
        <f>IF($C1422="","",IF($AL1422=1,0,IF($AK1422=1,Settings!$C$6,Settings!$C$7))*100)</f>
        <v/>
      </c>
      <c r="X1422" s="8">
        <f>IF($C1422="","",T1422*W1422/100)</f>
        <v/>
      </c>
      <c r="Y1422" s="8">
        <f>IF($C1422="","",T1422-X1422)</f>
        <v/>
      </c>
      <c r="Z1422" s="8">
        <f>IF($C1422="","",Y1422-M1422)</f>
        <v/>
      </c>
      <c r="AD1422" s="8" t="n"/>
      <c r="AG1422" s="14" t="n"/>
      <c r="AI1422">
        <f>IF($C1422="","",IF(COUNTIF($C$2:$C1422,$C1422)=1,1,0))</f>
        <v/>
      </c>
      <c r="AJ1422">
        <f>IF($AI1422=1,SUMPRODUCT(--($AM$2:$AM$7001&lt;$AM1422))+1,"")</f>
        <v/>
      </c>
      <c r="AK1422">
        <f>IF($C1422="","",IF(OR($P1422=TRUE(),$P1422="TRUE"),1,0))</f>
        <v/>
      </c>
      <c r="AL1422">
        <f>IF($C1422="","",IF(AND($V1422="Yes",SUMPRODUCT((LEN(Settings!$F$6:$F$13)&gt;0)*ISNUMBER(SEARCH(Settings!$F$6:$F$13,$O1422)))=0),1,0))</f>
        <v/>
      </c>
      <c r="AM1422">
        <f>IF($AI1422=1,IFERROR(IF(VALUE($C1422)&lt;100000000,VALUE($C1422),1000000000),IFERROR(IF(VALUE(MID($C1422,2,20))&lt;100000000,VALUE(MID($C1422,2,20)),1000000000),1000000000))+ROW()/100000,"")</f>
        <v/>
      </c>
    </row>
    <row r="1423">
      <c r="E1423" s="14" t="n"/>
      <c r="M1423" s="8">
        <f>IF($C1423="","",L1423*T1423/100)</f>
        <v/>
      </c>
      <c r="S1423" s="8" t="n"/>
      <c r="T1423" s="8" t="n"/>
      <c r="W1423">
        <f>IF($C1423="","",IF($AL1423=1,0,IF($AK1423=1,Settings!$C$6,Settings!$C$7))*100)</f>
        <v/>
      </c>
      <c r="X1423" s="8">
        <f>IF($C1423="","",T1423*W1423/100)</f>
        <v/>
      </c>
      <c r="Y1423" s="8">
        <f>IF($C1423="","",T1423-X1423)</f>
        <v/>
      </c>
      <c r="Z1423" s="8">
        <f>IF($C1423="","",Y1423-M1423)</f>
        <v/>
      </c>
      <c r="AD1423" s="8" t="n"/>
      <c r="AG1423" s="14" t="n"/>
      <c r="AI1423">
        <f>IF($C1423="","",IF(COUNTIF($C$2:$C1423,$C1423)=1,1,0))</f>
        <v/>
      </c>
      <c r="AJ1423">
        <f>IF($AI1423=1,SUMPRODUCT(--($AM$2:$AM$7001&lt;$AM1423))+1,"")</f>
        <v/>
      </c>
      <c r="AK1423">
        <f>IF($C1423="","",IF(OR($P1423=TRUE(),$P1423="TRUE"),1,0))</f>
        <v/>
      </c>
      <c r="AL1423">
        <f>IF($C1423="","",IF(AND($V1423="Yes",SUMPRODUCT((LEN(Settings!$F$6:$F$13)&gt;0)*ISNUMBER(SEARCH(Settings!$F$6:$F$13,$O1423)))=0),1,0))</f>
        <v/>
      </c>
      <c r="AM1423">
        <f>IF($AI1423=1,IFERROR(IF(VALUE($C1423)&lt;100000000,VALUE($C1423),1000000000),IFERROR(IF(VALUE(MID($C1423,2,20))&lt;100000000,VALUE(MID($C1423,2,20)),1000000000),1000000000))+ROW()/100000,"")</f>
        <v/>
      </c>
    </row>
    <row r="1424">
      <c r="E1424" s="14" t="n"/>
      <c r="M1424" s="8">
        <f>IF($C1424="","",L1424*T1424/100)</f>
        <v/>
      </c>
      <c r="S1424" s="8" t="n"/>
      <c r="T1424" s="8" t="n"/>
      <c r="W1424">
        <f>IF($C1424="","",IF($AL1424=1,0,IF($AK1424=1,Settings!$C$6,Settings!$C$7))*100)</f>
        <v/>
      </c>
      <c r="X1424" s="8">
        <f>IF($C1424="","",T1424*W1424/100)</f>
        <v/>
      </c>
      <c r="Y1424" s="8">
        <f>IF($C1424="","",T1424-X1424)</f>
        <v/>
      </c>
      <c r="Z1424" s="8">
        <f>IF($C1424="","",Y1424-M1424)</f>
        <v/>
      </c>
      <c r="AD1424" s="8" t="n"/>
      <c r="AG1424" s="14" t="n"/>
      <c r="AI1424">
        <f>IF($C1424="","",IF(COUNTIF($C$2:$C1424,$C1424)=1,1,0))</f>
        <v/>
      </c>
      <c r="AJ1424">
        <f>IF($AI1424=1,SUMPRODUCT(--($AM$2:$AM$7001&lt;$AM1424))+1,"")</f>
        <v/>
      </c>
      <c r="AK1424">
        <f>IF($C1424="","",IF(OR($P1424=TRUE(),$P1424="TRUE"),1,0))</f>
        <v/>
      </c>
      <c r="AL1424">
        <f>IF($C1424="","",IF(AND($V1424="Yes",SUMPRODUCT((LEN(Settings!$F$6:$F$13)&gt;0)*ISNUMBER(SEARCH(Settings!$F$6:$F$13,$O1424)))=0),1,0))</f>
        <v/>
      </c>
      <c r="AM1424">
        <f>IF($AI1424=1,IFERROR(IF(VALUE($C1424)&lt;100000000,VALUE($C1424),1000000000),IFERROR(IF(VALUE(MID($C1424,2,20))&lt;100000000,VALUE(MID($C1424,2,20)),1000000000),1000000000))+ROW()/100000,"")</f>
        <v/>
      </c>
    </row>
    <row r="1425">
      <c r="E1425" s="14" t="n"/>
      <c r="M1425" s="8">
        <f>IF($C1425="","",L1425*T1425/100)</f>
        <v/>
      </c>
      <c r="S1425" s="8" t="n"/>
      <c r="T1425" s="8" t="n"/>
      <c r="W1425">
        <f>IF($C1425="","",IF($AL1425=1,0,IF($AK1425=1,Settings!$C$6,Settings!$C$7))*100)</f>
        <v/>
      </c>
      <c r="X1425" s="8">
        <f>IF($C1425="","",T1425*W1425/100)</f>
        <v/>
      </c>
      <c r="Y1425" s="8">
        <f>IF($C1425="","",T1425-X1425)</f>
        <v/>
      </c>
      <c r="Z1425" s="8">
        <f>IF($C1425="","",Y1425-M1425)</f>
        <v/>
      </c>
      <c r="AD1425" s="8" t="n"/>
      <c r="AG1425" s="14" t="n"/>
      <c r="AI1425">
        <f>IF($C1425="","",IF(COUNTIF($C$2:$C1425,$C1425)=1,1,0))</f>
        <v/>
      </c>
      <c r="AJ1425">
        <f>IF($AI1425=1,SUMPRODUCT(--($AM$2:$AM$7001&lt;$AM1425))+1,"")</f>
        <v/>
      </c>
      <c r="AK1425">
        <f>IF($C1425="","",IF(OR($P1425=TRUE(),$P1425="TRUE"),1,0))</f>
        <v/>
      </c>
      <c r="AL1425">
        <f>IF($C1425="","",IF(AND($V1425="Yes",SUMPRODUCT((LEN(Settings!$F$6:$F$13)&gt;0)*ISNUMBER(SEARCH(Settings!$F$6:$F$13,$O1425)))=0),1,0))</f>
        <v/>
      </c>
      <c r="AM1425">
        <f>IF($AI1425=1,IFERROR(IF(VALUE($C1425)&lt;100000000,VALUE($C1425),1000000000),IFERROR(IF(VALUE(MID($C1425,2,20))&lt;100000000,VALUE(MID($C1425,2,20)),1000000000),1000000000))+ROW()/100000,"")</f>
        <v/>
      </c>
    </row>
    <row r="1426">
      <c r="E1426" s="14" t="n"/>
      <c r="M1426" s="8">
        <f>IF($C1426="","",L1426*T1426/100)</f>
        <v/>
      </c>
      <c r="S1426" s="8" t="n"/>
      <c r="T1426" s="8" t="n"/>
      <c r="W1426">
        <f>IF($C1426="","",IF($AL1426=1,0,IF($AK1426=1,Settings!$C$6,Settings!$C$7))*100)</f>
        <v/>
      </c>
      <c r="X1426" s="8">
        <f>IF($C1426="","",T1426*W1426/100)</f>
        <v/>
      </c>
      <c r="Y1426" s="8">
        <f>IF($C1426="","",T1426-X1426)</f>
        <v/>
      </c>
      <c r="Z1426" s="8">
        <f>IF($C1426="","",Y1426-M1426)</f>
        <v/>
      </c>
      <c r="AD1426" s="8" t="n"/>
      <c r="AG1426" s="14" t="n"/>
      <c r="AI1426">
        <f>IF($C1426="","",IF(COUNTIF($C$2:$C1426,$C1426)=1,1,0))</f>
        <v/>
      </c>
      <c r="AJ1426">
        <f>IF($AI1426=1,SUMPRODUCT(--($AM$2:$AM$7001&lt;$AM1426))+1,"")</f>
        <v/>
      </c>
      <c r="AK1426">
        <f>IF($C1426="","",IF(OR($P1426=TRUE(),$P1426="TRUE"),1,0))</f>
        <v/>
      </c>
      <c r="AL1426">
        <f>IF($C1426="","",IF(AND($V1426="Yes",SUMPRODUCT((LEN(Settings!$F$6:$F$13)&gt;0)*ISNUMBER(SEARCH(Settings!$F$6:$F$13,$O1426)))=0),1,0))</f>
        <v/>
      </c>
      <c r="AM1426">
        <f>IF($AI1426=1,IFERROR(IF(VALUE($C1426)&lt;100000000,VALUE($C1426),1000000000),IFERROR(IF(VALUE(MID($C1426,2,20))&lt;100000000,VALUE(MID($C1426,2,20)),1000000000),1000000000))+ROW()/100000,"")</f>
        <v/>
      </c>
    </row>
    <row r="1427">
      <c r="E1427" s="14" t="n"/>
      <c r="M1427" s="8">
        <f>IF($C1427="","",L1427*T1427/100)</f>
        <v/>
      </c>
      <c r="S1427" s="8" t="n"/>
      <c r="T1427" s="8" t="n"/>
      <c r="W1427">
        <f>IF($C1427="","",IF($AL1427=1,0,IF($AK1427=1,Settings!$C$6,Settings!$C$7))*100)</f>
        <v/>
      </c>
      <c r="X1427" s="8">
        <f>IF($C1427="","",T1427*W1427/100)</f>
        <v/>
      </c>
      <c r="Y1427" s="8">
        <f>IF($C1427="","",T1427-X1427)</f>
        <v/>
      </c>
      <c r="Z1427" s="8">
        <f>IF($C1427="","",Y1427-M1427)</f>
        <v/>
      </c>
      <c r="AD1427" s="8" t="n"/>
      <c r="AG1427" s="14" t="n"/>
      <c r="AI1427">
        <f>IF($C1427="","",IF(COUNTIF($C$2:$C1427,$C1427)=1,1,0))</f>
        <v/>
      </c>
      <c r="AJ1427">
        <f>IF($AI1427=1,SUMPRODUCT(--($AM$2:$AM$7001&lt;$AM1427))+1,"")</f>
        <v/>
      </c>
      <c r="AK1427">
        <f>IF($C1427="","",IF(OR($P1427=TRUE(),$P1427="TRUE"),1,0))</f>
        <v/>
      </c>
      <c r="AL1427">
        <f>IF($C1427="","",IF(AND($V1427="Yes",SUMPRODUCT((LEN(Settings!$F$6:$F$13)&gt;0)*ISNUMBER(SEARCH(Settings!$F$6:$F$13,$O1427)))=0),1,0))</f>
        <v/>
      </c>
      <c r="AM1427">
        <f>IF($AI1427=1,IFERROR(IF(VALUE($C1427)&lt;100000000,VALUE($C1427),1000000000),IFERROR(IF(VALUE(MID($C1427,2,20))&lt;100000000,VALUE(MID($C1427,2,20)),1000000000),1000000000))+ROW()/100000,"")</f>
        <v/>
      </c>
    </row>
    <row r="1428">
      <c r="E1428" s="14" t="n"/>
      <c r="M1428" s="8">
        <f>IF($C1428="","",L1428*T1428/100)</f>
        <v/>
      </c>
      <c r="S1428" s="8" t="n"/>
      <c r="T1428" s="8" t="n"/>
      <c r="W1428">
        <f>IF($C1428="","",IF($AL1428=1,0,IF($AK1428=1,Settings!$C$6,Settings!$C$7))*100)</f>
        <v/>
      </c>
      <c r="X1428" s="8">
        <f>IF($C1428="","",T1428*W1428/100)</f>
        <v/>
      </c>
      <c r="Y1428" s="8">
        <f>IF($C1428="","",T1428-X1428)</f>
        <v/>
      </c>
      <c r="Z1428" s="8">
        <f>IF($C1428="","",Y1428-M1428)</f>
        <v/>
      </c>
      <c r="AD1428" s="8" t="n"/>
      <c r="AG1428" s="14" t="n"/>
      <c r="AI1428">
        <f>IF($C1428="","",IF(COUNTIF($C$2:$C1428,$C1428)=1,1,0))</f>
        <v/>
      </c>
      <c r="AJ1428">
        <f>IF($AI1428=1,SUMPRODUCT(--($AM$2:$AM$7001&lt;$AM1428))+1,"")</f>
        <v/>
      </c>
      <c r="AK1428">
        <f>IF($C1428="","",IF(OR($P1428=TRUE(),$P1428="TRUE"),1,0))</f>
        <v/>
      </c>
      <c r="AL1428">
        <f>IF($C1428="","",IF(AND($V1428="Yes",SUMPRODUCT((LEN(Settings!$F$6:$F$13)&gt;0)*ISNUMBER(SEARCH(Settings!$F$6:$F$13,$O1428)))=0),1,0))</f>
        <v/>
      </c>
      <c r="AM1428">
        <f>IF($AI1428=1,IFERROR(IF(VALUE($C1428)&lt;100000000,VALUE($C1428),1000000000),IFERROR(IF(VALUE(MID($C1428,2,20))&lt;100000000,VALUE(MID($C1428,2,20)),1000000000),1000000000))+ROW()/100000,"")</f>
        <v/>
      </c>
    </row>
    <row r="1429">
      <c r="E1429" s="14" t="n"/>
      <c r="M1429" s="8">
        <f>IF($C1429="","",L1429*T1429/100)</f>
        <v/>
      </c>
      <c r="S1429" s="8" t="n"/>
      <c r="T1429" s="8" t="n"/>
      <c r="W1429">
        <f>IF($C1429="","",IF($AL1429=1,0,IF($AK1429=1,Settings!$C$6,Settings!$C$7))*100)</f>
        <v/>
      </c>
      <c r="X1429" s="8">
        <f>IF($C1429="","",T1429*W1429/100)</f>
        <v/>
      </c>
      <c r="Y1429" s="8">
        <f>IF($C1429="","",T1429-X1429)</f>
        <v/>
      </c>
      <c r="Z1429" s="8">
        <f>IF($C1429="","",Y1429-M1429)</f>
        <v/>
      </c>
      <c r="AD1429" s="8" t="n"/>
      <c r="AG1429" s="14" t="n"/>
      <c r="AI1429">
        <f>IF($C1429="","",IF(COUNTIF($C$2:$C1429,$C1429)=1,1,0))</f>
        <v/>
      </c>
      <c r="AJ1429">
        <f>IF($AI1429=1,SUMPRODUCT(--($AM$2:$AM$7001&lt;$AM1429))+1,"")</f>
        <v/>
      </c>
      <c r="AK1429">
        <f>IF($C1429="","",IF(OR($P1429=TRUE(),$P1429="TRUE"),1,0))</f>
        <v/>
      </c>
      <c r="AL1429">
        <f>IF($C1429="","",IF(AND($V1429="Yes",SUMPRODUCT((LEN(Settings!$F$6:$F$13)&gt;0)*ISNUMBER(SEARCH(Settings!$F$6:$F$13,$O1429)))=0),1,0))</f>
        <v/>
      </c>
      <c r="AM1429">
        <f>IF($AI1429=1,IFERROR(IF(VALUE($C1429)&lt;100000000,VALUE($C1429),1000000000),IFERROR(IF(VALUE(MID($C1429,2,20))&lt;100000000,VALUE(MID($C1429,2,20)),1000000000),1000000000))+ROW()/100000,"")</f>
        <v/>
      </c>
    </row>
    <row r="1430">
      <c r="E1430" s="14" t="n"/>
      <c r="M1430" s="8">
        <f>IF($C1430="","",L1430*T1430/100)</f>
        <v/>
      </c>
      <c r="S1430" s="8" t="n"/>
      <c r="T1430" s="8" t="n"/>
      <c r="W1430">
        <f>IF($C1430="","",IF($AL1430=1,0,IF($AK1430=1,Settings!$C$6,Settings!$C$7))*100)</f>
        <v/>
      </c>
      <c r="X1430" s="8">
        <f>IF($C1430="","",T1430*W1430/100)</f>
        <v/>
      </c>
      <c r="Y1430" s="8">
        <f>IF($C1430="","",T1430-X1430)</f>
        <v/>
      </c>
      <c r="Z1430" s="8">
        <f>IF($C1430="","",Y1430-M1430)</f>
        <v/>
      </c>
      <c r="AD1430" s="8" t="n"/>
      <c r="AG1430" s="14" t="n"/>
      <c r="AI1430">
        <f>IF($C1430="","",IF(COUNTIF($C$2:$C1430,$C1430)=1,1,0))</f>
        <v/>
      </c>
      <c r="AJ1430">
        <f>IF($AI1430=1,SUMPRODUCT(--($AM$2:$AM$7001&lt;$AM1430))+1,"")</f>
        <v/>
      </c>
      <c r="AK1430">
        <f>IF($C1430="","",IF(OR($P1430=TRUE(),$P1430="TRUE"),1,0))</f>
        <v/>
      </c>
      <c r="AL1430">
        <f>IF($C1430="","",IF(AND($V1430="Yes",SUMPRODUCT((LEN(Settings!$F$6:$F$13)&gt;0)*ISNUMBER(SEARCH(Settings!$F$6:$F$13,$O1430)))=0),1,0))</f>
        <v/>
      </c>
      <c r="AM1430">
        <f>IF($AI1430=1,IFERROR(IF(VALUE($C1430)&lt;100000000,VALUE($C1430),1000000000),IFERROR(IF(VALUE(MID($C1430,2,20))&lt;100000000,VALUE(MID($C1430,2,20)),1000000000),1000000000))+ROW()/100000,"")</f>
        <v/>
      </c>
    </row>
    <row r="1431">
      <c r="E1431" s="14" t="n"/>
      <c r="M1431" s="8">
        <f>IF($C1431="","",L1431*T1431/100)</f>
        <v/>
      </c>
      <c r="S1431" s="8" t="n"/>
      <c r="T1431" s="8" t="n"/>
      <c r="W1431">
        <f>IF($C1431="","",IF($AL1431=1,0,IF($AK1431=1,Settings!$C$6,Settings!$C$7))*100)</f>
        <v/>
      </c>
      <c r="X1431" s="8">
        <f>IF($C1431="","",T1431*W1431/100)</f>
        <v/>
      </c>
      <c r="Y1431" s="8">
        <f>IF($C1431="","",T1431-X1431)</f>
        <v/>
      </c>
      <c r="Z1431" s="8">
        <f>IF($C1431="","",Y1431-M1431)</f>
        <v/>
      </c>
      <c r="AD1431" s="8" t="n"/>
      <c r="AG1431" s="14" t="n"/>
      <c r="AI1431">
        <f>IF($C1431="","",IF(COUNTIF($C$2:$C1431,$C1431)=1,1,0))</f>
        <v/>
      </c>
      <c r="AJ1431">
        <f>IF($AI1431=1,SUMPRODUCT(--($AM$2:$AM$7001&lt;$AM1431))+1,"")</f>
        <v/>
      </c>
      <c r="AK1431">
        <f>IF($C1431="","",IF(OR($P1431=TRUE(),$P1431="TRUE"),1,0))</f>
        <v/>
      </c>
      <c r="AL1431">
        <f>IF($C1431="","",IF(AND($V1431="Yes",SUMPRODUCT((LEN(Settings!$F$6:$F$13)&gt;0)*ISNUMBER(SEARCH(Settings!$F$6:$F$13,$O1431)))=0),1,0))</f>
        <v/>
      </c>
      <c r="AM1431">
        <f>IF($AI1431=1,IFERROR(IF(VALUE($C1431)&lt;100000000,VALUE($C1431),1000000000),IFERROR(IF(VALUE(MID($C1431,2,20))&lt;100000000,VALUE(MID($C1431,2,20)),1000000000),1000000000))+ROW()/100000,"")</f>
        <v/>
      </c>
    </row>
    <row r="1432">
      <c r="E1432" s="14" t="n"/>
      <c r="M1432" s="8">
        <f>IF($C1432="","",L1432*T1432/100)</f>
        <v/>
      </c>
      <c r="S1432" s="8" t="n"/>
      <c r="T1432" s="8" t="n"/>
      <c r="W1432">
        <f>IF($C1432="","",IF($AL1432=1,0,IF($AK1432=1,Settings!$C$6,Settings!$C$7))*100)</f>
        <v/>
      </c>
      <c r="X1432" s="8">
        <f>IF($C1432="","",T1432*W1432/100)</f>
        <v/>
      </c>
      <c r="Y1432" s="8">
        <f>IF($C1432="","",T1432-X1432)</f>
        <v/>
      </c>
      <c r="Z1432" s="8">
        <f>IF($C1432="","",Y1432-M1432)</f>
        <v/>
      </c>
      <c r="AD1432" s="8" t="n"/>
      <c r="AG1432" s="14" t="n"/>
      <c r="AI1432">
        <f>IF($C1432="","",IF(COUNTIF($C$2:$C1432,$C1432)=1,1,0))</f>
        <v/>
      </c>
      <c r="AJ1432">
        <f>IF($AI1432=1,SUMPRODUCT(--($AM$2:$AM$7001&lt;$AM1432))+1,"")</f>
        <v/>
      </c>
      <c r="AK1432">
        <f>IF($C1432="","",IF(OR($P1432=TRUE(),$P1432="TRUE"),1,0))</f>
        <v/>
      </c>
      <c r="AL1432">
        <f>IF($C1432="","",IF(AND($V1432="Yes",SUMPRODUCT((LEN(Settings!$F$6:$F$13)&gt;0)*ISNUMBER(SEARCH(Settings!$F$6:$F$13,$O1432)))=0),1,0))</f>
        <v/>
      </c>
      <c r="AM1432">
        <f>IF($AI1432=1,IFERROR(IF(VALUE($C1432)&lt;100000000,VALUE($C1432),1000000000),IFERROR(IF(VALUE(MID($C1432,2,20))&lt;100000000,VALUE(MID($C1432,2,20)),1000000000),1000000000))+ROW()/100000,"")</f>
        <v/>
      </c>
    </row>
    <row r="1433">
      <c r="E1433" s="14" t="n"/>
      <c r="M1433" s="8">
        <f>IF($C1433="","",L1433*T1433/100)</f>
        <v/>
      </c>
      <c r="S1433" s="8" t="n"/>
      <c r="T1433" s="8" t="n"/>
      <c r="W1433">
        <f>IF($C1433="","",IF($AL1433=1,0,IF($AK1433=1,Settings!$C$6,Settings!$C$7))*100)</f>
        <v/>
      </c>
      <c r="X1433" s="8">
        <f>IF($C1433="","",T1433*W1433/100)</f>
        <v/>
      </c>
      <c r="Y1433" s="8">
        <f>IF($C1433="","",T1433-X1433)</f>
        <v/>
      </c>
      <c r="Z1433" s="8">
        <f>IF($C1433="","",Y1433-M1433)</f>
        <v/>
      </c>
      <c r="AD1433" s="8" t="n"/>
      <c r="AG1433" s="14" t="n"/>
      <c r="AI1433">
        <f>IF($C1433="","",IF(COUNTIF($C$2:$C1433,$C1433)=1,1,0))</f>
        <v/>
      </c>
      <c r="AJ1433">
        <f>IF($AI1433=1,SUMPRODUCT(--($AM$2:$AM$7001&lt;$AM1433))+1,"")</f>
        <v/>
      </c>
      <c r="AK1433">
        <f>IF($C1433="","",IF(OR($P1433=TRUE(),$P1433="TRUE"),1,0))</f>
        <v/>
      </c>
      <c r="AL1433">
        <f>IF($C1433="","",IF(AND($V1433="Yes",SUMPRODUCT((LEN(Settings!$F$6:$F$13)&gt;0)*ISNUMBER(SEARCH(Settings!$F$6:$F$13,$O1433)))=0),1,0))</f>
        <v/>
      </c>
      <c r="AM1433">
        <f>IF($AI1433=1,IFERROR(IF(VALUE($C1433)&lt;100000000,VALUE($C1433),1000000000),IFERROR(IF(VALUE(MID($C1433,2,20))&lt;100000000,VALUE(MID($C1433,2,20)),1000000000),1000000000))+ROW()/100000,"")</f>
        <v/>
      </c>
    </row>
    <row r="1434">
      <c r="E1434" s="14" t="n"/>
      <c r="M1434" s="8">
        <f>IF($C1434="","",L1434*T1434/100)</f>
        <v/>
      </c>
      <c r="S1434" s="8" t="n"/>
      <c r="T1434" s="8" t="n"/>
      <c r="W1434">
        <f>IF($C1434="","",IF($AL1434=1,0,IF($AK1434=1,Settings!$C$6,Settings!$C$7))*100)</f>
        <v/>
      </c>
      <c r="X1434" s="8">
        <f>IF($C1434="","",T1434*W1434/100)</f>
        <v/>
      </c>
      <c r="Y1434" s="8">
        <f>IF($C1434="","",T1434-X1434)</f>
        <v/>
      </c>
      <c r="Z1434" s="8">
        <f>IF($C1434="","",Y1434-M1434)</f>
        <v/>
      </c>
      <c r="AD1434" s="8" t="n"/>
      <c r="AG1434" s="14" t="n"/>
      <c r="AI1434">
        <f>IF($C1434="","",IF(COUNTIF($C$2:$C1434,$C1434)=1,1,0))</f>
        <v/>
      </c>
      <c r="AJ1434">
        <f>IF($AI1434=1,SUMPRODUCT(--($AM$2:$AM$7001&lt;$AM1434))+1,"")</f>
        <v/>
      </c>
      <c r="AK1434">
        <f>IF($C1434="","",IF(OR($P1434=TRUE(),$P1434="TRUE"),1,0))</f>
        <v/>
      </c>
      <c r="AL1434">
        <f>IF($C1434="","",IF(AND($V1434="Yes",SUMPRODUCT((LEN(Settings!$F$6:$F$13)&gt;0)*ISNUMBER(SEARCH(Settings!$F$6:$F$13,$O1434)))=0),1,0))</f>
        <v/>
      </c>
      <c r="AM1434">
        <f>IF($AI1434=1,IFERROR(IF(VALUE($C1434)&lt;100000000,VALUE($C1434),1000000000),IFERROR(IF(VALUE(MID($C1434,2,20))&lt;100000000,VALUE(MID($C1434,2,20)),1000000000),1000000000))+ROW()/100000,"")</f>
        <v/>
      </c>
    </row>
    <row r="1435">
      <c r="E1435" s="14" t="n"/>
      <c r="M1435" s="8">
        <f>IF($C1435="","",L1435*T1435/100)</f>
        <v/>
      </c>
      <c r="S1435" s="8" t="n"/>
      <c r="T1435" s="8" t="n"/>
      <c r="W1435">
        <f>IF($C1435="","",IF($AL1435=1,0,IF($AK1435=1,Settings!$C$6,Settings!$C$7))*100)</f>
        <v/>
      </c>
      <c r="X1435" s="8">
        <f>IF($C1435="","",T1435*W1435/100)</f>
        <v/>
      </c>
      <c r="Y1435" s="8">
        <f>IF($C1435="","",T1435-X1435)</f>
        <v/>
      </c>
      <c r="Z1435" s="8">
        <f>IF($C1435="","",Y1435-M1435)</f>
        <v/>
      </c>
      <c r="AD1435" s="8" t="n"/>
      <c r="AG1435" s="14" t="n"/>
      <c r="AI1435">
        <f>IF($C1435="","",IF(COUNTIF($C$2:$C1435,$C1435)=1,1,0))</f>
        <v/>
      </c>
      <c r="AJ1435">
        <f>IF($AI1435=1,SUMPRODUCT(--($AM$2:$AM$7001&lt;$AM1435))+1,"")</f>
        <v/>
      </c>
      <c r="AK1435">
        <f>IF($C1435="","",IF(OR($P1435=TRUE(),$P1435="TRUE"),1,0))</f>
        <v/>
      </c>
      <c r="AL1435">
        <f>IF($C1435="","",IF(AND($V1435="Yes",SUMPRODUCT((LEN(Settings!$F$6:$F$13)&gt;0)*ISNUMBER(SEARCH(Settings!$F$6:$F$13,$O1435)))=0),1,0))</f>
        <v/>
      </c>
      <c r="AM1435">
        <f>IF($AI1435=1,IFERROR(IF(VALUE($C1435)&lt;100000000,VALUE($C1435),1000000000),IFERROR(IF(VALUE(MID($C1435,2,20))&lt;100000000,VALUE(MID($C1435,2,20)),1000000000),1000000000))+ROW()/100000,"")</f>
        <v/>
      </c>
    </row>
    <row r="1436">
      <c r="E1436" s="14" t="n"/>
      <c r="M1436" s="8">
        <f>IF($C1436="","",L1436*T1436/100)</f>
        <v/>
      </c>
      <c r="S1436" s="8" t="n"/>
      <c r="T1436" s="8" t="n"/>
      <c r="W1436">
        <f>IF($C1436="","",IF($AL1436=1,0,IF($AK1436=1,Settings!$C$6,Settings!$C$7))*100)</f>
        <v/>
      </c>
      <c r="X1436" s="8">
        <f>IF($C1436="","",T1436*W1436/100)</f>
        <v/>
      </c>
      <c r="Y1436" s="8">
        <f>IF($C1436="","",T1436-X1436)</f>
        <v/>
      </c>
      <c r="Z1436" s="8">
        <f>IF($C1436="","",Y1436-M1436)</f>
        <v/>
      </c>
      <c r="AD1436" s="8" t="n"/>
      <c r="AG1436" s="14" t="n"/>
      <c r="AI1436">
        <f>IF($C1436="","",IF(COUNTIF($C$2:$C1436,$C1436)=1,1,0))</f>
        <v/>
      </c>
      <c r="AJ1436">
        <f>IF($AI1436=1,SUMPRODUCT(--($AM$2:$AM$7001&lt;$AM1436))+1,"")</f>
        <v/>
      </c>
      <c r="AK1436">
        <f>IF($C1436="","",IF(OR($P1436=TRUE(),$P1436="TRUE"),1,0))</f>
        <v/>
      </c>
      <c r="AL1436">
        <f>IF($C1436="","",IF(AND($V1436="Yes",SUMPRODUCT((LEN(Settings!$F$6:$F$13)&gt;0)*ISNUMBER(SEARCH(Settings!$F$6:$F$13,$O1436)))=0),1,0))</f>
        <v/>
      </c>
      <c r="AM1436">
        <f>IF($AI1436=1,IFERROR(IF(VALUE($C1436)&lt;100000000,VALUE($C1436),1000000000),IFERROR(IF(VALUE(MID($C1436,2,20))&lt;100000000,VALUE(MID($C1436,2,20)),1000000000),1000000000))+ROW()/100000,"")</f>
        <v/>
      </c>
    </row>
    <row r="1437">
      <c r="E1437" s="14" t="n"/>
      <c r="M1437" s="8">
        <f>IF($C1437="","",L1437*T1437/100)</f>
        <v/>
      </c>
      <c r="S1437" s="8" t="n"/>
      <c r="T1437" s="8" t="n"/>
      <c r="W1437">
        <f>IF($C1437="","",IF($AL1437=1,0,IF($AK1437=1,Settings!$C$6,Settings!$C$7))*100)</f>
        <v/>
      </c>
      <c r="X1437" s="8">
        <f>IF($C1437="","",T1437*W1437/100)</f>
        <v/>
      </c>
      <c r="Y1437" s="8">
        <f>IF($C1437="","",T1437-X1437)</f>
        <v/>
      </c>
      <c r="Z1437" s="8">
        <f>IF($C1437="","",Y1437-M1437)</f>
        <v/>
      </c>
      <c r="AD1437" s="8" t="n"/>
      <c r="AG1437" s="14" t="n"/>
      <c r="AI1437">
        <f>IF($C1437="","",IF(COUNTIF($C$2:$C1437,$C1437)=1,1,0))</f>
        <v/>
      </c>
      <c r="AJ1437">
        <f>IF($AI1437=1,SUMPRODUCT(--($AM$2:$AM$7001&lt;$AM1437))+1,"")</f>
        <v/>
      </c>
      <c r="AK1437">
        <f>IF($C1437="","",IF(OR($P1437=TRUE(),$P1437="TRUE"),1,0))</f>
        <v/>
      </c>
      <c r="AL1437">
        <f>IF($C1437="","",IF(AND($V1437="Yes",SUMPRODUCT((LEN(Settings!$F$6:$F$13)&gt;0)*ISNUMBER(SEARCH(Settings!$F$6:$F$13,$O1437)))=0),1,0))</f>
        <v/>
      </c>
      <c r="AM1437">
        <f>IF($AI1437=1,IFERROR(IF(VALUE($C1437)&lt;100000000,VALUE($C1437),1000000000),IFERROR(IF(VALUE(MID($C1437,2,20))&lt;100000000,VALUE(MID($C1437,2,20)),1000000000),1000000000))+ROW()/100000,"")</f>
        <v/>
      </c>
    </row>
    <row r="1438">
      <c r="E1438" s="14" t="n"/>
      <c r="M1438" s="8">
        <f>IF($C1438="","",L1438*T1438/100)</f>
        <v/>
      </c>
      <c r="S1438" s="8" t="n"/>
      <c r="T1438" s="8" t="n"/>
      <c r="W1438">
        <f>IF($C1438="","",IF($AL1438=1,0,IF($AK1438=1,Settings!$C$6,Settings!$C$7))*100)</f>
        <v/>
      </c>
      <c r="X1438" s="8">
        <f>IF($C1438="","",T1438*W1438/100)</f>
        <v/>
      </c>
      <c r="Y1438" s="8">
        <f>IF($C1438="","",T1438-X1438)</f>
        <v/>
      </c>
      <c r="Z1438" s="8">
        <f>IF($C1438="","",Y1438-M1438)</f>
        <v/>
      </c>
      <c r="AD1438" s="8" t="n"/>
      <c r="AG1438" s="14" t="n"/>
      <c r="AI1438">
        <f>IF($C1438="","",IF(COUNTIF($C$2:$C1438,$C1438)=1,1,0))</f>
        <v/>
      </c>
      <c r="AJ1438">
        <f>IF($AI1438=1,SUMPRODUCT(--($AM$2:$AM$7001&lt;$AM1438))+1,"")</f>
        <v/>
      </c>
      <c r="AK1438">
        <f>IF($C1438="","",IF(OR($P1438=TRUE(),$P1438="TRUE"),1,0))</f>
        <v/>
      </c>
      <c r="AL1438">
        <f>IF($C1438="","",IF(AND($V1438="Yes",SUMPRODUCT((LEN(Settings!$F$6:$F$13)&gt;0)*ISNUMBER(SEARCH(Settings!$F$6:$F$13,$O1438)))=0),1,0))</f>
        <v/>
      </c>
      <c r="AM1438">
        <f>IF($AI1438=1,IFERROR(IF(VALUE($C1438)&lt;100000000,VALUE($C1438),1000000000),IFERROR(IF(VALUE(MID($C1438,2,20))&lt;100000000,VALUE(MID($C1438,2,20)),1000000000),1000000000))+ROW()/100000,"")</f>
        <v/>
      </c>
    </row>
    <row r="1439">
      <c r="E1439" s="14" t="n"/>
      <c r="M1439" s="8">
        <f>IF($C1439="","",L1439*T1439/100)</f>
        <v/>
      </c>
      <c r="S1439" s="8" t="n"/>
      <c r="T1439" s="8" t="n"/>
      <c r="W1439">
        <f>IF($C1439="","",IF($AL1439=1,0,IF($AK1439=1,Settings!$C$6,Settings!$C$7))*100)</f>
        <v/>
      </c>
      <c r="X1439" s="8">
        <f>IF($C1439="","",T1439*W1439/100)</f>
        <v/>
      </c>
      <c r="Y1439" s="8">
        <f>IF($C1439="","",T1439-X1439)</f>
        <v/>
      </c>
      <c r="Z1439" s="8">
        <f>IF($C1439="","",Y1439-M1439)</f>
        <v/>
      </c>
      <c r="AD1439" s="8" t="n"/>
      <c r="AG1439" s="14" t="n"/>
      <c r="AI1439">
        <f>IF($C1439="","",IF(COUNTIF($C$2:$C1439,$C1439)=1,1,0))</f>
        <v/>
      </c>
      <c r="AJ1439">
        <f>IF($AI1439=1,SUMPRODUCT(--($AM$2:$AM$7001&lt;$AM1439))+1,"")</f>
        <v/>
      </c>
      <c r="AK1439">
        <f>IF($C1439="","",IF(OR($P1439=TRUE(),$P1439="TRUE"),1,0))</f>
        <v/>
      </c>
      <c r="AL1439">
        <f>IF($C1439="","",IF(AND($V1439="Yes",SUMPRODUCT((LEN(Settings!$F$6:$F$13)&gt;0)*ISNUMBER(SEARCH(Settings!$F$6:$F$13,$O1439)))=0),1,0))</f>
        <v/>
      </c>
      <c r="AM1439">
        <f>IF($AI1439=1,IFERROR(IF(VALUE($C1439)&lt;100000000,VALUE($C1439),1000000000),IFERROR(IF(VALUE(MID($C1439,2,20))&lt;100000000,VALUE(MID($C1439,2,20)),1000000000),1000000000))+ROW()/100000,"")</f>
        <v/>
      </c>
    </row>
    <row r="1440">
      <c r="E1440" s="14" t="n"/>
      <c r="M1440" s="8">
        <f>IF($C1440="","",L1440*T1440/100)</f>
        <v/>
      </c>
      <c r="S1440" s="8" t="n"/>
      <c r="T1440" s="8" t="n"/>
      <c r="W1440">
        <f>IF($C1440="","",IF($AL1440=1,0,IF($AK1440=1,Settings!$C$6,Settings!$C$7))*100)</f>
        <v/>
      </c>
      <c r="X1440" s="8">
        <f>IF($C1440="","",T1440*W1440/100)</f>
        <v/>
      </c>
      <c r="Y1440" s="8">
        <f>IF($C1440="","",T1440-X1440)</f>
        <v/>
      </c>
      <c r="Z1440" s="8">
        <f>IF($C1440="","",Y1440-M1440)</f>
        <v/>
      </c>
      <c r="AD1440" s="8" t="n"/>
      <c r="AG1440" s="14" t="n"/>
      <c r="AI1440">
        <f>IF($C1440="","",IF(COUNTIF($C$2:$C1440,$C1440)=1,1,0))</f>
        <v/>
      </c>
      <c r="AJ1440">
        <f>IF($AI1440=1,SUMPRODUCT(--($AM$2:$AM$7001&lt;$AM1440))+1,"")</f>
        <v/>
      </c>
      <c r="AK1440">
        <f>IF($C1440="","",IF(OR($P1440=TRUE(),$P1440="TRUE"),1,0))</f>
        <v/>
      </c>
      <c r="AL1440">
        <f>IF($C1440="","",IF(AND($V1440="Yes",SUMPRODUCT((LEN(Settings!$F$6:$F$13)&gt;0)*ISNUMBER(SEARCH(Settings!$F$6:$F$13,$O1440)))=0),1,0))</f>
        <v/>
      </c>
      <c r="AM1440">
        <f>IF($AI1440=1,IFERROR(IF(VALUE($C1440)&lt;100000000,VALUE($C1440),1000000000),IFERROR(IF(VALUE(MID($C1440,2,20))&lt;100000000,VALUE(MID($C1440,2,20)),1000000000),1000000000))+ROW()/100000,"")</f>
        <v/>
      </c>
    </row>
    <row r="1441">
      <c r="E1441" s="14" t="n"/>
      <c r="M1441" s="8">
        <f>IF($C1441="","",L1441*T1441/100)</f>
        <v/>
      </c>
      <c r="S1441" s="8" t="n"/>
      <c r="T1441" s="8" t="n"/>
      <c r="W1441">
        <f>IF($C1441="","",IF($AL1441=1,0,IF($AK1441=1,Settings!$C$6,Settings!$C$7))*100)</f>
        <v/>
      </c>
      <c r="X1441" s="8">
        <f>IF($C1441="","",T1441*W1441/100)</f>
        <v/>
      </c>
      <c r="Y1441" s="8">
        <f>IF($C1441="","",T1441-X1441)</f>
        <v/>
      </c>
      <c r="Z1441" s="8">
        <f>IF($C1441="","",Y1441-M1441)</f>
        <v/>
      </c>
      <c r="AD1441" s="8" t="n"/>
      <c r="AG1441" s="14" t="n"/>
      <c r="AI1441">
        <f>IF($C1441="","",IF(COUNTIF($C$2:$C1441,$C1441)=1,1,0))</f>
        <v/>
      </c>
      <c r="AJ1441">
        <f>IF($AI1441=1,SUMPRODUCT(--($AM$2:$AM$7001&lt;$AM1441))+1,"")</f>
        <v/>
      </c>
      <c r="AK1441">
        <f>IF($C1441="","",IF(OR($P1441=TRUE(),$P1441="TRUE"),1,0))</f>
        <v/>
      </c>
      <c r="AL1441">
        <f>IF($C1441="","",IF(AND($V1441="Yes",SUMPRODUCT((LEN(Settings!$F$6:$F$13)&gt;0)*ISNUMBER(SEARCH(Settings!$F$6:$F$13,$O1441)))=0),1,0))</f>
        <v/>
      </c>
      <c r="AM1441">
        <f>IF($AI1441=1,IFERROR(IF(VALUE($C1441)&lt;100000000,VALUE($C1441),1000000000),IFERROR(IF(VALUE(MID($C1441,2,20))&lt;100000000,VALUE(MID($C1441,2,20)),1000000000),1000000000))+ROW()/100000,"")</f>
        <v/>
      </c>
    </row>
    <row r="1442">
      <c r="E1442" s="14" t="n"/>
      <c r="M1442" s="8">
        <f>IF($C1442="","",L1442*T1442/100)</f>
        <v/>
      </c>
      <c r="S1442" s="8" t="n"/>
      <c r="T1442" s="8" t="n"/>
      <c r="W1442">
        <f>IF($C1442="","",IF($AL1442=1,0,IF($AK1442=1,Settings!$C$6,Settings!$C$7))*100)</f>
        <v/>
      </c>
      <c r="X1442" s="8">
        <f>IF($C1442="","",T1442*W1442/100)</f>
        <v/>
      </c>
      <c r="Y1442" s="8">
        <f>IF($C1442="","",T1442-X1442)</f>
        <v/>
      </c>
      <c r="Z1442" s="8">
        <f>IF($C1442="","",Y1442-M1442)</f>
        <v/>
      </c>
      <c r="AD1442" s="8" t="n"/>
      <c r="AG1442" s="14" t="n"/>
      <c r="AI1442">
        <f>IF($C1442="","",IF(COUNTIF($C$2:$C1442,$C1442)=1,1,0))</f>
        <v/>
      </c>
      <c r="AJ1442">
        <f>IF($AI1442=1,SUMPRODUCT(--($AM$2:$AM$7001&lt;$AM1442))+1,"")</f>
        <v/>
      </c>
      <c r="AK1442">
        <f>IF($C1442="","",IF(OR($P1442=TRUE(),$P1442="TRUE"),1,0))</f>
        <v/>
      </c>
      <c r="AL1442">
        <f>IF($C1442="","",IF(AND($V1442="Yes",SUMPRODUCT((LEN(Settings!$F$6:$F$13)&gt;0)*ISNUMBER(SEARCH(Settings!$F$6:$F$13,$O1442)))=0),1,0))</f>
        <v/>
      </c>
      <c r="AM1442">
        <f>IF($AI1442=1,IFERROR(IF(VALUE($C1442)&lt;100000000,VALUE($C1442),1000000000),IFERROR(IF(VALUE(MID($C1442,2,20))&lt;100000000,VALUE(MID($C1442,2,20)),1000000000),1000000000))+ROW()/100000,"")</f>
        <v/>
      </c>
    </row>
    <row r="1443">
      <c r="E1443" s="14" t="n"/>
      <c r="M1443" s="8">
        <f>IF($C1443="","",L1443*T1443/100)</f>
        <v/>
      </c>
      <c r="S1443" s="8" t="n"/>
      <c r="T1443" s="8" t="n"/>
      <c r="W1443">
        <f>IF($C1443="","",IF($AL1443=1,0,IF($AK1443=1,Settings!$C$6,Settings!$C$7))*100)</f>
        <v/>
      </c>
      <c r="X1443" s="8">
        <f>IF($C1443="","",T1443*W1443/100)</f>
        <v/>
      </c>
      <c r="Y1443" s="8">
        <f>IF($C1443="","",T1443-X1443)</f>
        <v/>
      </c>
      <c r="Z1443" s="8">
        <f>IF($C1443="","",Y1443-M1443)</f>
        <v/>
      </c>
      <c r="AD1443" s="8" t="n"/>
      <c r="AG1443" s="14" t="n"/>
      <c r="AI1443">
        <f>IF($C1443="","",IF(COUNTIF($C$2:$C1443,$C1443)=1,1,0))</f>
        <v/>
      </c>
      <c r="AJ1443">
        <f>IF($AI1443=1,SUMPRODUCT(--($AM$2:$AM$7001&lt;$AM1443))+1,"")</f>
        <v/>
      </c>
      <c r="AK1443">
        <f>IF($C1443="","",IF(OR($P1443=TRUE(),$P1443="TRUE"),1,0))</f>
        <v/>
      </c>
      <c r="AL1443">
        <f>IF($C1443="","",IF(AND($V1443="Yes",SUMPRODUCT((LEN(Settings!$F$6:$F$13)&gt;0)*ISNUMBER(SEARCH(Settings!$F$6:$F$13,$O1443)))=0),1,0))</f>
        <v/>
      </c>
      <c r="AM1443">
        <f>IF($AI1443=1,IFERROR(IF(VALUE($C1443)&lt;100000000,VALUE($C1443),1000000000),IFERROR(IF(VALUE(MID($C1443,2,20))&lt;100000000,VALUE(MID($C1443,2,20)),1000000000),1000000000))+ROW()/100000,"")</f>
        <v/>
      </c>
    </row>
    <row r="1444">
      <c r="E1444" s="14" t="n"/>
      <c r="M1444" s="8">
        <f>IF($C1444="","",L1444*T1444/100)</f>
        <v/>
      </c>
      <c r="S1444" s="8" t="n"/>
      <c r="T1444" s="8" t="n"/>
      <c r="W1444">
        <f>IF($C1444="","",IF($AL1444=1,0,IF($AK1444=1,Settings!$C$6,Settings!$C$7))*100)</f>
        <v/>
      </c>
      <c r="X1444" s="8">
        <f>IF($C1444="","",T1444*W1444/100)</f>
        <v/>
      </c>
      <c r="Y1444" s="8">
        <f>IF($C1444="","",T1444-X1444)</f>
        <v/>
      </c>
      <c r="Z1444" s="8">
        <f>IF($C1444="","",Y1444-M1444)</f>
        <v/>
      </c>
      <c r="AD1444" s="8" t="n"/>
      <c r="AG1444" s="14" t="n"/>
      <c r="AI1444">
        <f>IF($C1444="","",IF(COUNTIF($C$2:$C1444,$C1444)=1,1,0))</f>
        <v/>
      </c>
      <c r="AJ1444">
        <f>IF($AI1444=1,SUMPRODUCT(--($AM$2:$AM$7001&lt;$AM1444))+1,"")</f>
        <v/>
      </c>
      <c r="AK1444">
        <f>IF($C1444="","",IF(OR($P1444=TRUE(),$P1444="TRUE"),1,0))</f>
        <v/>
      </c>
      <c r="AL1444">
        <f>IF($C1444="","",IF(AND($V1444="Yes",SUMPRODUCT((LEN(Settings!$F$6:$F$13)&gt;0)*ISNUMBER(SEARCH(Settings!$F$6:$F$13,$O1444)))=0),1,0))</f>
        <v/>
      </c>
      <c r="AM1444">
        <f>IF($AI1444=1,IFERROR(IF(VALUE($C1444)&lt;100000000,VALUE($C1444),1000000000),IFERROR(IF(VALUE(MID($C1444,2,20))&lt;100000000,VALUE(MID($C1444,2,20)),1000000000),1000000000))+ROW()/100000,"")</f>
        <v/>
      </c>
    </row>
    <row r="1445">
      <c r="E1445" s="14" t="n"/>
      <c r="M1445" s="8">
        <f>IF($C1445="","",L1445*T1445/100)</f>
        <v/>
      </c>
      <c r="S1445" s="8" t="n"/>
      <c r="T1445" s="8" t="n"/>
      <c r="W1445">
        <f>IF($C1445="","",IF($AL1445=1,0,IF($AK1445=1,Settings!$C$6,Settings!$C$7))*100)</f>
        <v/>
      </c>
      <c r="X1445" s="8">
        <f>IF($C1445="","",T1445*W1445/100)</f>
        <v/>
      </c>
      <c r="Y1445" s="8">
        <f>IF($C1445="","",T1445-X1445)</f>
        <v/>
      </c>
      <c r="Z1445" s="8">
        <f>IF($C1445="","",Y1445-M1445)</f>
        <v/>
      </c>
      <c r="AD1445" s="8" t="n"/>
      <c r="AG1445" s="14" t="n"/>
      <c r="AI1445">
        <f>IF($C1445="","",IF(COUNTIF($C$2:$C1445,$C1445)=1,1,0))</f>
        <v/>
      </c>
      <c r="AJ1445">
        <f>IF($AI1445=1,SUMPRODUCT(--($AM$2:$AM$7001&lt;$AM1445))+1,"")</f>
        <v/>
      </c>
      <c r="AK1445">
        <f>IF($C1445="","",IF(OR($P1445=TRUE(),$P1445="TRUE"),1,0))</f>
        <v/>
      </c>
      <c r="AL1445">
        <f>IF($C1445="","",IF(AND($V1445="Yes",SUMPRODUCT((LEN(Settings!$F$6:$F$13)&gt;0)*ISNUMBER(SEARCH(Settings!$F$6:$F$13,$O1445)))=0),1,0))</f>
        <v/>
      </c>
      <c r="AM1445">
        <f>IF($AI1445=1,IFERROR(IF(VALUE($C1445)&lt;100000000,VALUE($C1445),1000000000),IFERROR(IF(VALUE(MID($C1445,2,20))&lt;100000000,VALUE(MID($C1445,2,20)),1000000000),1000000000))+ROW()/100000,"")</f>
        <v/>
      </c>
    </row>
    <row r="1446">
      <c r="E1446" s="14" t="n"/>
      <c r="M1446" s="8">
        <f>IF($C1446="","",L1446*T1446/100)</f>
        <v/>
      </c>
      <c r="S1446" s="8" t="n"/>
      <c r="T1446" s="8" t="n"/>
      <c r="W1446">
        <f>IF($C1446="","",IF($AL1446=1,0,IF($AK1446=1,Settings!$C$6,Settings!$C$7))*100)</f>
        <v/>
      </c>
      <c r="X1446" s="8">
        <f>IF($C1446="","",T1446*W1446/100)</f>
        <v/>
      </c>
      <c r="Y1446" s="8">
        <f>IF($C1446="","",T1446-X1446)</f>
        <v/>
      </c>
      <c r="Z1446" s="8">
        <f>IF($C1446="","",Y1446-M1446)</f>
        <v/>
      </c>
      <c r="AD1446" s="8" t="n"/>
      <c r="AG1446" s="14" t="n"/>
      <c r="AI1446">
        <f>IF($C1446="","",IF(COUNTIF($C$2:$C1446,$C1446)=1,1,0))</f>
        <v/>
      </c>
      <c r="AJ1446">
        <f>IF($AI1446=1,SUMPRODUCT(--($AM$2:$AM$7001&lt;$AM1446))+1,"")</f>
        <v/>
      </c>
      <c r="AK1446">
        <f>IF($C1446="","",IF(OR($P1446=TRUE(),$P1446="TRUE"),1,0))</f>
        <v/>
      </c>
      <c r="AL1446">
        <f>IF($C1446="","",IF(AND($V1446="Yes",SUMPRODUCT((LEN(Settings!$F$6:$F$13)&gt;0)*ISNUMBER(SEARCH(Settings!$F$6:$F$13,$O1446)))=0),1,0))</f>
        <v/>
      </c>
      <c r="AM1446">
        <f>IF($AI1446=1,IFERROR(IF(VALUE($C1446)&lt;100000000,VALUE($C1446),1000000000),IFERROR(IF(VALUE(MID($C1446,2,20))&lt;100000000,VALUE(MID($C1446,2,20)),1000000000),1000000000))+ROW()/100000,"")</f>
        <v/>
      </c>
    </row>
    <row r="1447">
      <c r="E1447" s="14" t="n"/>
      <c r="M1447" s="8">
        <f>IF($C1447="","",L1447*T1447/100)</f>
        <v/>
      </c>
      <c r="S1447" s="8" t="n"/>
      <c r="T1447" s="8" t="n"/>
      <c r="W1447">
        <f>IF($C1447="","",IF($AL1447=1,0,IF($AK1447=1,Settings!$C$6,Settings!$C$7))*100)</f>
        <v/>
      </c>
      <c r="X1447" s="8">
        <f>IF($C1447="","",T1447*W1447/100)</f>
        <v/>
      </c>
      <c r="Y1447" s="8">
        <f>IF($C1447="","",T1447-X1447)</f>
        <v/>
      </c>
      <c r="Z1447" s="8">
        <f>IF($C1447="","",Y1447-M1447)</f>
        <v/>
      </c>
      <c r="AD1447" s="8" t="n"/>
      <c r="AG1447" s="14" t="n"/>
      <c r="AI1447">
        <f>IF($C1447="","",IF(COUNTIF($C$2:$C1447,$C1447)=1,1,0))</f>
        <v/>
      </c>
      <c r="AJ1447">
        <f>IF($AI1447=1,SUMPRODUCT(--($AM$2:$AM$7001&lt;$AM1447))+1,"")</f>
        <v/>
      </c>
      <c r="AK1447">
        <f>IF($C1447="","",IF(OR($P1447=TRUE(),$P1447="TRUE"),1,0))</f>
        <v/>
      </c>
      <c r="AL1447">
        <f>IF($C1447="","",IF(AND($V1447="Yes",SUMPRODUCT((LEN(Settings!$F$6:$F$13)&gt;0)*ISNUMBER(SEARCH(Settings!$F$6:$F$13,$O1447)))=0),1,0))</f>
        <v/>
      </c>
      <c r="AM1447">
        <f>IF($AI1447=1,IFERROR(IF(VALUE($C1447)&lt;100000000,VALUE($C1447),1000000000),IFERROR(IF(VALUE(MID($C1447,2,20))&lt;100000000,VALUE(MID($C1447,2,20)),1000000000),1000000000))+ROW()/100000,"")</f>
        <v/>
      </c>
    </row>
    <row r="1448">
      <c r="E1448" s="14" t="n"/>
      <c r="M1448" s="8">
        <f>IF($C1448="","",L1448*T1448/100)</f>
        <v/>
      </c>
      <c r="S1448" s="8" t="n"/>
      <c r="T1448" s="8" t="n"/>
      <c r="W1448">
        <f>IF($C1448="","",IF($AL1448=1,0,IF($AK1448=1,Settings!$C$6,Settings!$C$7))*100)</f>
        <v/>
      </c>
      <c r="X1448" s="8">
        <f>IF($C1448="","",T1448*W1448/100)</f>
        <v/>
      </c>
      <c r="Y1448" s="8">
        <f>IF($C1448="","",T1448-X1448)</f>
        <v/>
      </c>
      <c r="Z1448" s="8">
        <f>IF($C1448="","",Y1448-M1448)</f>
        <v/>
      </c>
      <c r="AD1448" s="8" t="n"/>
      <c r="AG1448" s="14" t="n"/>
      <c r="AI1448">
        <f>IF($C1448="","",IF(COUNTIF($C$2:$C1448,$C1448)=1,1,0))</f>
        <v/>
      </c>
      <c r="AJ1448">
        <f>IF($AI1448=1,SUMPRODUCT(--($AM$2:$AM$7001&lt;$AM1448))+1,"")</f>
        <v/>
      </c>
      <c r="AK1448">
        <f>IF($C1448="","",IF(OR($P1448=TRUE(),$P1448="TRUE"),1,0))</f>
        <v/>
      </c>
      <c r="AL1448">
        <f>IF($C1448="","",IF(AND($V1448="Yes",SUMPRODUCT((LEN(Settings!$F$6:$F$13)&gt;0)*ISNUMBER(SEARCH(Settings!$F$6:$F$13,$O1448)))=0),1,0))</f>
        <v/>
      </c>
      <c r="AM1448">
        <f>IF($AI1448=1,IFERROR(IF(VALUE($C1448)&lt;100000000,VALUE($C1448),1000000000),IFERROR(IF(VALUE(MID($C1448,2,20))&lt;100000000,VALUE(MID($C1448,2,20)),1000000000),1000000000))+ROW()/100000,"")</f>
        <v/>
      </c>
    </row>
    <row r="1449">
      <c r="E1449" s="14" t="n"/>
      <c r="M1449" s="8">
        <f>IF($C1449="","",L1449*T1449/100)</f>
        <v/>
      </c>
      <c r="S1449" s="8" t="n"/>
      <c r="T1449" s="8" t="n"/>
      <c r="W1449">
        <f>IF($C1449="","",IF($AL1449=1,0,IF($AK1449=1,Settings!$C$6,Settings!$C$7))*100)</f>
        <v/>
      </c>
      <c r="X1449" s="8">
        <f>IF($C1449="","",T1449*W1449/100)</f>
        <v/>
      </c>
      <c r="Y1449" s="8">
        <f>IF($C1449="","",T1449-X1449)</f>
        <v/>
      </c>
      <c r="Z1449" s="8">
        <f>IF($C1449="","",Y1449-M1449)</f>
        <v/>
      </c>
      <c r="AD1449" s="8" t="n"/>
      <c r="AG1449" s="14" t="n"/>
      <c r="AI1449">
        <f>IF($C1449="","",IF(COUNTIF($C$2:$C1449,$C1449)=1,1,0))</f>
        <v/>
      </c>
      <c r="AJ1449">
        <f>IF($AI1449=1,SUMPRODUCT(--($AM$2:$AM$7001&lt;$AM1449))+1,"")</f>
        <v/>
      </c>
      <c r="AK1449">
        <f>IF($C1449="","",IF(OR($P1449=TRUE(),$P1449="TRUE"),1,0))</f>
        <v/>
      </c>
      <c r="AL1449">
        <f>IF($C1449="","",IF(AND($V1449="Yes",SUMPRODUCT((LEN(Settings!$F$6:$F$13)&gt;0)*ISNUMBER(SEARCH(Settings!$F$6:$F$13,$O1449)))=0),1,0))</f>
        <v/>
      </c>
      <c r="AM1449">
        <f>IF($AI1449=1,IFERROR(IF(VALUE($C1449)&lt;100000000,VALUE($C1449),1000000000),IFERROR(IF(VALUE(MID($C1449,2,20))&lt;100000000,VALUE(MID($C1449,2,20)),1000000000),1000000000))+ROW()/100000,"")</f>
        <v/>
      </c>
    </row>
    <row r="1450">
      <c r="E1450" s="14" t="n"/>
      <c r="M1450" s="8">
        <f>IF($C1450="","",L1450*T1450/100)</f>
        <v/>
      </c>
      <c r="S1450" s="8" t="n"/>
      <c r="T1450" s="8" t="n"/>
      <c r="W1450">
        <f>IF($C1450="","",IF($AL1450=1,0,IF($AK1450=1,Settings!$C$6,Settings!$C$7))*100)</f>
        <v/>
      </c>
      <c r="X1450" s="8">
        <f>IF($C1450="","",T1450*W1450/100)</f>
        <v/>
      </c>
      <c r="Y1450" s="8">
        <f>IF($C1450="","",T1450-X1450)</f>
        <v/>
      </c>
      <c r="Z1450" s="8">
        <f>IF($C1450="","",Y1450-M1450)</f>
        <v/>
      </c>
      <c r="AD1450" s="8" t="n"/>
      <c r="AG1450" s="14" t="n"/>
      <c r="AI1450">
        <f>IF($C1450="","",IF(COUNTIF($C$2:$C1450,$C1450)=1,1,0))</f>
        <v/>
      </c>
      <c r="AJ1450">
        <f>IF($AI1450=1,SUMPRODUCT(--($AM$2:$AM$7001&lt;$AM1450))+1,"")</f>
        <v/>
      </c>
      <c r="AK1450">
        <f>IF($C1450="","",IF(OR($P1450=TRUE(),$P1450="TRUE"),1,0))</f>
        <v/>
      </c>
      <c r="AL1450">
        <f>IF($C1450="","",IF(AND($V1450="Yes",SUMPRODUCT((LEN(Settings!$F$6:$F$13)&gt;0)*ISNUMBER(SEARCH(Settings!$F$6:$F$13,$O1450)))=0),1,0))</f>
        <v/>
      </c>
      <c r="AM1450">
        <f>IF($AI1450=1,IFERROR(IF(VALUE($C1450)&lt;100000000,VALUE($C1450),1000000000),IFERROR(IF(VALUE(MID($C1450,2,20))&lt;100000000,VALUE(MID($C1450,2,20)),1000000000),1000000000))+ROW()/100000,"")</f>
        <v/>
      </c>
    </row>
    <row r="1451">
      <c r="E1451" s="14" t="n"/>
      <c r="M1451" s="8">
        <f>IF($C1451="","",L1451*T1451/100)</f>
        <v/>
      </c>
      <c r="S1451" s="8" t="n"/>
      <c r="T1451" s="8" t="n"/>
      <c r="W1451">
        <f>IF($C1451="","",IF($AL1451=1,0,IF($AK1451=1,Settings!$C$6,Settings!$C$7))*100)</f>
        <v/>
      </c>
      <c r="X1451" s="8">
        <f>IF($C1451="","",T1451*W1451/100)</f>
        <v/>
      </c>
      <c r="Y1451" s="8">
        <f>IF($C1451="","",T1451-X1451)</f>
        <v/>
      </c>
      <c r="Z1451" s="8">
        <f>IF($C1451="","",Y1451-M1451)</f>
        <v/>
      </c>
      <c r="AD1451" s="8" t="n"/>
      <c r="AG1451" s="14" t="n"/>
      <c r="AI1451">
        <f>IF($C1451="","",IF(COUNTIF($C$2:$C1451,$C1451)=1,1,0))</f>
        <v/>
      </c>
      <c r="AJ1451">
        <f>IF($AI1451=1,SUMPRODUCT(--($AM$2:$AM$7001&lt;$AM1451))+1,"")</f>
        <v/>
      </c>
      <c r="AK1451">
        <f>IF($C1451="","",IF(OR($P1451=TRUE(),$P1451="TRUE"),1,0))</f>
        <v/>
      </c>
      <c r="AL1451">
        <f>IF($C1451="","",IF(AND($V1451="Yes",SUMPRODUCT((LEN(Settings!$F$6:$F$13)&gt;0)*ISNUMBER(SEARCH(Settings!$F$6:$F$13,$O1451)))=0),1,0))</f>
        <v/>
      </c>
      <c r="AM1451">
        <f>IF($AI1451=1,IFERROR(IF(VALUE($C1451)&lt;100000000,VALUE($C1451),1000000000),IFERROR(IF(VALUE(MID($C1451,2,20))&lt;100000000,VALUE(MID($C1451,2,20)),1000000000),1000000000))+ROW()/100000,"")</f>
        <v/>
      </c>
    </row>
    <row r="1452">
      <c r="E1452" s="14" t="n"/>
      <c r="M1452" s="8">
        <f>IF($C1452="","",L1452*T1452/100)</f>
        <v/>
      </c>
      <c r="S1452" s="8" t="n"/>
      <c r="T1452" s="8" t="n"/>
      <c r="W1452">
        <f>IF($C1452="","",IF($AL1452=1,0,IF($AK1452=1,Settings!$C$6,Settings!$C$7))*100)</f>
        <v/>
      </c>
      <c r="X1452" s="8">
        <f>IF($C1452="","",T1452*W1452/100)</f>
        <v/>
      </c>
      <c r="Y1452" s="8">
        <f>IF($C1452="","",T1452-X1452)</f>
        <v/>
      </c>
      <c r="Z1452" s="8">
        <f>IF($C1452="","",Y1452-M1452)</f>
        <v/>
      </c>
      <c r="AD1452" s="8" t="n"/>
      <c r="AG1452" s="14" t="n"/>
      <c r="AI1452">
        <f>IF($C1452="","",IF(COUNTIF($C$2:$C1452,$C1452)=1,1,0))</f>
        <v/>
      </c>
      <c r="AJ1452">
        <f>IF($AI1452=1,SUMPRODUCT(--($AM$2:$AM$7001&lt;$AM1452))+1,"")</f>
        <v/>
      </c>
      <c r="AK1452">
        <f>IF($C1452="","",IF(OR($P1452=TRUE(),$P1452="TRUE"),1,0))</f>
        <v/>
      </c>
      <c r="AL1452">
        <f>IF($C1452="","",IF(AND($V1452="Yes",SUMPRODUCT((LEN(Settings!$F$6:$F$13)&gt;0)*ISNUMBER(SEARCH(Settings!$F$6:$F$13,$O1452)))=0),1,0))</f>
        <v/>
      </c>
      <c r="AM1452">
        <f>IF($AI1452=1,IFERROR(IF(VALUE($C1452)&lt;100000000,VALUE($C1452),1000000000),IFERROR(IF(VALUE(MID($C1452,2,20))&lt;100000000,VALUE(MID($C1452,2,20)),1000000000),1000000000))+ROW()/100000,"")</f>
        <v/>
      </c>
    </row>
    <row r="1453">
      <c r="E1453" s="14" t="n"/>
      <c r="M1453" s="8">
        <f>IF($C1453="","",L1453*T1453/100)</f>
        <v/>
      </c>
      <c r="S1453" s="8" t="n"/>
      <c r="T1453" s="8" t="n"/>
      <c r="W1453">
        <f>IF($C1453="","",IF($AL1453=1,0,IF($AK1453=1,Settings!$C$6,Settings!$C$7))*100)</f>
        <v/>
      </c>
      <c r="X1453" s="8">
        <f>IF($C1453="","",T1453*W1453/100)</f>
        <v/>
      </c>
      <c r="Y1453" s="8">
        <f>IF($C1453="","",T1453-X1453)</f>
        <v/>
      </c>
      <c r="Z1453" s="8">
        <f>IF($C1453="","",Y1453-M1453)</f>
        <v/>
      </c>
      <c r="AD1453" s="8" t="n"/>
      <c r="AG1453" s="14" t="n"/>
      <c r="AI1453">
        <f>IF($C1453="","",IF(COUNTIF($C$2:$C1453,$C1453)=1,1,0))</f>
        <v/>
      </c>
      <c r="AJ1453">
        <f>IF($AI1453=1,SUMPRODUCT(--($AM$2:$AM$7001&lt;$AM1453))+1,"")</f>
        <v/>
      </c>
      <c r="AK1453">
        <f>IF($C1453="","",IF(OR($P1453=TRUE(),$P1453="TRUE"),1,0))</f>
        <v/>
      </c>
      <c r="AL1453">
        <f>IF($C1453="","",IF(AND($V1453="Yes",SUMPRODUCT((LEN(Settings!$F$6:$F$13)&gt;0)*ISNUMBER(SEARCH(Settings!$F$6:$F$13,$O1453)))=0),1,0))</f>
        <v/>
      </c>
      <c r="AM1453">
        <f>IF($AI1453=1,IFERROR(IF(VALUE($C1453)&lt;100000000,VALUE($C1453),1000000000),IFERROR(IF(VALUE(MID($C1453,2,20))&lt;100000000,VALUE(MID($C1453,2,20)),1000000000),1000000000))+ROW()/100000,"")</f>
        <v/>
      </c>
    </row>
    <row r="1454">
      <c r="E1454" s="14" t="n"/>
      <c r="M1454" s="8">
        <f>IF($C1454="","",L1454*T1454/100)</f>
        <v/>
      </c>
      <c r="S1454" s="8" t="n"/>
      <c r="T1454" s="8" t="n"/>
      <c r="W1454">
        <f>IF($C1454="","",IF($AL1454=1,0,IF($AK1454=1,Settings!$C$6,Settings!$C$7))*100)</f>
        <v/>
      </c>
      <c r="X1454" s="8">
        <f>IF($C1454="","",T1454*W1454/100)</f>
        <v/>
      </c>
      <c r="Y1454" s="8">
        <f>IF($C1454="","",T1454-X1454)</f>
        <v/>
      </c>
      <c r="Z1454" s="8">
        <f>IF($C1454="","",Y1454-M1454)</f>
        <v/>
      </c>
      <c r="AD1454" s="8" t="n"/>
      <c r="AG1454" s="14" t="n"/>
      <c r="AI1454">
        <f>IF($C1454="","",IF(COUNTIF($C$2:$C1454,$C1454)=1,1,0))</f>
        <v/>
      </c>
      <c r="AJ1454">
        <f>IF($AI1454=1,SUMPRODUCT(--($AM$2:$AM$7001&lt;$AM1454))+1,"")</f>
        <v/>
      </c>
      <c r="AK1454">
        <f>IF($C1454="","",IF(OR($P1454=TRUE(),$P1454="TRUE"),1,0))</f>
        <v/>
      </c>
      <c r="AL1454">
        <f>IF($C1454="","",IF(AND($V1454="Yes",SUMPRODUCT((LEN(Settings!$F$6:$F$13)&gt;0)*ISNUMBER(SEARCH(Settings!$F$6:$F$13,$O1454)))=0),1,0))</f>
        <v/>
      </c>
      <c r="AM1454">
        <f>IF($AI1454=1,IFERROR(IF(VALUE($C1454)&lt;100000000,VALUE($C1454),1000000000),IFERROR(IF(VALUE(MID($C1454,2,20))&lt;100000000,VALUE(MID($C1454,2,20)),1000000000),1000000000))+ROW()/100000,"")</f>
        <v/>
      </c>
    </row>
    <row r="1455">
      <c r="E1455" s="14" t="n"/>
      <c r="M1455" s="8">
        <f>IF($C1455="","",L1455*T1455/100)</f>
        <v/>
      </c>
      <c r="S1455" s="8" t="n"/>
      <c r="T1455" s="8" t="n"/>
      <c r="W1455">
        <f>IF($C1455="","",IF($AL1455=1,0,IF($AK1455=1,Settings!$C$6,Settings!$C$7))*100)</f>
        <v/>
      </c>
      <c r="X1455" s="8">
        <f>IF($C1455="","",T1455*W1455/100)</f>
        <v/>
      </c>
      <c r="Y1455" s="8">
        <f>IF($C1455="","",T1455-X1455)</f>
        <v/>
      </c>
      <c r="Z1455" s="8">
        <f>IF($C1455="","",Y1455-M1455)</f>
        <v/>
      </c>
      <c r="AD1455" s="8" t="n"/>
      <c r="AG1455" s="14" t="n"/>
      <c r="AI1455">
        <f>IF($C1455="","",IF(COUNTIF($C$2:$C1455,$C1455)=1,1,0))</f>
        <v/>
      </c>
      <c r="AJ1455">
        <f>IF($AI1455=1,SUMPRODUCT(--($AM$2:$AM$7001&lt;$AM1455))+1,"")</f>
        <v/>
      </c>
      <c r="AK1455">
        <f>IF($C1455="","",IF(OR($P1455=TRUE(),$P1455="TRUE"),1,0))</f>
        <v/>
      </c>
      <c r="AL1455">
        <f>IF($C1455="","",IF(AND($V1455="Yes",SUMPRODUCT((LEN(Settings!$F$6:$F$13)&gt;0)*ISNUMBER(SEARCH(Settings!$F$6:$F$13,$O1455)))=0),1,0))</f>
        <v/>
      </c>
      <c r="AM1455">
        <f>IF($AI1455=1,IFERROR(IF(VALUE($C1455)&lt;100000000,VALUE($C1455),1000000000),IFERROR(IF(VALUE(MID($C1455,2,20))&lt;100000000,VALUE(MID($C1455,2,20)),1000000000),1000000000))+ROW()/100000,"")</f>
        <v/>
      </c>
    </row>
    <row r="1456">
      <c r="E1456" s="14" t="n"/>
      <c r="M1456" s="8">
        <f>IF($C1456="","",L1456*T1456/100)</f>
        <v/>
      </c>
      <c r="S1456" s="8" t="n"/>
      <c r="T1456" s="8" t="n"/>
      <c r="W1456">
        <f>IF($C1456="","",IF($AL1456=1,0,IF($AK1456=1,Settings!$C$6,Settings!$C$7))*100)</f>
        <v/>
      </c>
      <c r="X1456" s="8">
        <f>IF($C1456="","",T1456*W1456/100)</f>
        <v/>
      </c>
      <c r="Y1456" s="8">
        <f>IF($C1456="","",T1456-X1456)</f>
        <v/>
      </c>
      <c r="Z1456" s="8">
        <f>IF($C1456="","",Y1456-M1456)</f>
        <v/>
      </c>
      <c r="AD1456" s="8" t="n"/>
      <c r="AG1456" s="14" t="n"/>
      <c r="AI1456">
        <f>IF($C1456="","",IF(COUNTIF($C$2:$C1456,$C1456)=1,1,0))</f>
        <v/>
      </c>
      <c r="AJ1456">
        <f>IF($AI1456=1,SUMPRODUCT(--($AM$2:$AM$7001&lt;$AM1456))+1,"")</f>
        <v/>
      </c>
      <c r="AK1456">
        <f>IF($C1456="","",IF(OR($P1456=TRUE(),$P1456="TRUE"),1,0))</f>
        <v/>
      </c>
      <c r="AL1456">
        <f>IF($C1456="","",IF(AND($V1456="Yes",SUMPRODUCT((LEN(Settings!$F$6:$F$13)&gt;0)*ISNUMBER(SEARCH(Settings!$F$6:$F$13,$O1456)))=0),1,0))</f>
        <v/>
      </c>
      <c r="AM1456">
        <f>IF($AI1456=1,IFERROR(IF(VALUE($C1456)&lt;100000000,VALUE($C1456),1000000000),IFERROR(IF(VALUE(MID($C1456,2,20))&lt;100000000,VALUE(MID($C1456,2,20)),1000000000),1000000000))+ROW()/100000,"")</f>
        <v/>
      </c>
    </row>
    <row r="1457">
      <c r="E1457" s="14" t="n"/>
      <c r="M1457" s="8">
        <f>IF($C1457="","",L1457*T1457/100)</f>
        <v/>
      </c>
      <c r="S1457" s="8" t="n"/>
      <c r="T1457" s="8" t="n"/>
      <c r="W1457">
        <f>IF($C1457="","",IF($AL1457=1,0,IF($AK1457=1,Settings!$C$6,Settings!$C$7))*100)</f>
        <v/>
      </c>
      <c r="X1457" s="8">
        <f>IF($C1457="","",T1457*W1457/100)</f>
        <v/>
      </c>
      <c r="Y1457" s="8">
        <f>IF($C1457="","",T1457-X1457)</f>
        <v/>
      </c>
      <c r="Z1457" s="8">
        <f>IF($C1457="","",Y1457-M1457)</f>
        <v/>
      </c>
      <c r="AD1457" s="8" t="n"/>
      <c r="AG1457" s="14" t="n"/>
      <c r="AI1457">
        <f>IF($C1457="","",IF(COUNTIF($C$2:$C1457,$C1457)=1,1,0))</f>
        <v/>
      </c>
      <c r="AJ1457">
        <f>IF($AI1457=1,SUMPRODUCT(--($AM$2:$AM$7001&lt;$AM1457))+1,"")</f>
        <v/>
      </c>
      <c r="AK1457">
        <f>IF($C1457="","",IF(OR($P1457=TRUE(),$P1457="TRUE"),1,0))</f>
        <v/>
      </c>
      <c r="AL1457">
        <f>IF($C1457="","",IF(AND($V1457="Yes",SUMPRODUCT((LEN(Settings!$F$6:$F$13)&gt;0)*ISNUMBER(SEARCH(Settings!$F$6:$F$13,$O1457)))=0),1,0))</f>
        <v/>
      </c>
      <c r="AM1457">
        <f>IF($AI1457=1,IFERROR(IF(VALUE($C1457)&lt;100000000,VALUE($C1457),1000000000),IFERROR(IF(VALUE(MID($C1457,2,20))&lt;100000000,VALUE(MID($C1457,2,20)),1000000000),1000000000))+ROW()/100000,"")</f>
        <v/>
      </c>
    </row>
    <row r="1458">
      <c r="E1458" s="14" t="n"/>
      <c r="M1458" s="8">
        <f>IF($C1458="","",L1458*T1458/100)</f>
        <v/>
      </c>
      <c r="S1458" s="8" t="n"/>
      <c r="T1458" s="8" t="n"/>
      <c r="W1458">
        <f>IF($C1458="","",IF($AL1458=1,0,IF($AK1458=1,Settings!$C$6,Settings!$C$7))*100)</f>
        <v/>
      </c>
      <c r="X1458" s="8">
        <f>IF($C1458="","",T1458*W1458/100)</f>
        <v/>
      </c>
      <c r="Y1458" s="8">
        <f>IF($C1458="","",T1458-X1458)</f>
        <v/>
      </c>
      <c r="Z1458" s="8">
        <f>IF($C1458="","",Y1458-M1458)</f>
        <v/>
      </c>
      <c r="AD1458" s="8" t="n"/>
      <c r="AG1458" s="14" t="n"/>
      <c r="AI1458">
        <f>IF($C1458="","",IF(COUNTIF($C$2:$C1458,$C1458)=1,1,0))</f>
        <v/>
      </c>
      <c r="AJ1458">
        <f>IF($AI1458=1,SUMPRODUCT(--($AM$2:$AM$7001&lt;$AM1458))+1,"")</f>
        <v/>
      </c>
      <c r="AK1458">
        <f>IF($C1458="","",IF(OR($P1458=TRUE(),$P1458="TRUE"),1,0))</f>
        <v/>
      </c>
      <c r="AL1458">
        <f>IF($C1458="","",IF(AND($V1458="Yes",SUMPRODUCT((LEN(Settings!$F$6:$F$13)&gt;0)*ISNUMBER(SEARCH(Settings!$F$6:$F$13,$O1458)))=0),1,0))</f>
        <v/>
      </c>
      <c r="AM1458">
        <f>IF($AI1458=1,IFERROR(IF(VALUE($C1458)&lt;100000000,VALUE($C1458),1000000000),IFERROR(IF(VALUE(MID($C1458,2,20))&lt;100000000,VALUE(MID($C1458,2,20)),1000000000),1000000000))+ROW()/100000,"")</f>
        <v/>
      </c>
    </row>
    <row r="1459">
      <c r="E1459" s="14" t="n"/>
      <c r="M1459" s="8">
        <f>IF($C1459="","",L1459*T1459/100)</f>
        <v/>
      </c>
      <c r="S1459" s="8" t="n"/>
      <c r="T1459" s="8" t="n"/>
      <c r="W1459">
        <f>IF($C1459="","",IF($AL1459=1,0,IF($AK1459=1,Settings!$C$6,Settings!$C$7))*100)</f>
        <v/>
      </c>
      <c r="X1459" s="8">
        <f>IF($C1459="","",T1459*W1459/100)</f>
        <v/>
      </c>
      <c r="Y1459" s="8">
        <f>IF($C1459="","",T1459-X1459)</f>
        <v/>
      </c>
      <c r="Z1459" s="8">
        <f>IF($C1459="","",Y1459-M1459)</f>
        <v/>
      </c>
      <c r="AD1459" s="8" t="n"/>
      <c r="AG1459" s="14" t="n"/>
      <c r="AI1459">
        <f>IF($C1459="","",IF(COUNTIF($C$2:$C1459,$C1459)=1,1,0))</f>
        <v/>
      </c>
      <c r="AJ1459">
        <f>IF($AI1459=1,SUMPRODUCT(--($AM$2:$AM$7001&lt;$AM1459))+1,"")</f>
        <v/>
      </c>
      <c r="AK1459">
        <f>IF($C1459="","",IF(OR($P1459=TRUE(),$P1459="TRUE"),1,0))</f>
        <v/>
      </c>
      <c r="AL1459">
        <f>IF($C1459="","",IF(AND($V1459="Yes",SUMPRODUCT((LEN(Settings!$F$6:$F$13)&gt;0)*ISNUMBER(SEARCH(Settings!$F$6:$F$13,$O1459)))=0),1,0))</f>
        <v/>
      </c>
      <c r="AM1459">
        <f>IF($AI1459=1,IFERROR(IF(VALUE($C1459)&lt;100000000,VALUE($C1459),1000000000),IFERROR(IF(VALUE(MID($C1459,2,20))&lt;100000000,VALUE(MID($C1459,2,20)),1000000000),1000000000))+ROW()/100000,"")</f>
        <v/>
      </c>
    </row>
    <row r="1460">
      <c r="E1460" s="14" t="n"/>
      <c r="M1460" s="8">
        <f>IF($C1460="","",L1460*T1460/100)</f>
        <v/>
      </c>
      <c r="S1460" s="8" t="n"/>
      <c r="T1460" s="8" t="n"/>
      <c r="W1460">
        <f>IF($C1460="","",IF($AL1460=1,0,IF($AK1460=1,Settings!$C$6,Settings!$C$7))*100)</f>
        <v/>
      </c>
      <c r="X1460" s="8">
        <f>IF($C1460="","",T1460*W1460/100)</f>
        <v/>
      </c>
      <c r="Y1460" s="8">
        <f>IF($C1460="","",T1460-X1460)</f>
        <v/>
      </c>
      <c r="Z1460" s="8">
        <f>IF($C1460="","",Y1460-M1460)</f>
        <v/>
      </c>
      <c r="AD1460" s="8" t="n"/>
      <c r="AG1460" s="14" t="n"/>
      <c r="AI1460">
        <f>IF($C1460="","",IF(COUNTIF($C$2:$C1460,$C1460)=1,1,0))</f>
        <v/>
      </c>
      <c r="AJ1460">
        <f>IF($AI1460=1,SUMPRODUCT(--($AM$2:$AM$7001&lt;$AM1460))+1,"")</f>
        <v/>
      </c>
      <c r="AK1460">
        <f>IF($C1460="","",IF(OR($P1460=TRUE(),$P1460="TRUE"),1,0))</f>
        <v/>
      </c>
      <c r="AL1460">
        <f>IF($C1460="","",IF(AND($V1460="Yes",SUMPRODUCT((LEN(Settings!$F$6:$F$13)&gt;0)*ISNUMBER(SEARCH(Settings!$F$6:$F$13,$O1460)))=0),1,0))</f>
        <v/>
      </c>
      <c r="AM1460">
        <f>IF($AI1460=1,IFERROR(IF(VALUE($C1460)&lt;100000000,VALUE($C1460),1000000000),IFERROR(IF(VALUE(MID($C1460,2,20))&lt;100000000,VALUE(MID($C1460,2,20)),1000000000),1000000000))+ROW()/100000,"")</f>
        <v/>
      </c>
    </row>
    <row r="1461">
      <c r="E1461" s="14" t="n"/>
      <c r="M1461" s="8">
        <f>IF($C1461="","",L1461*T1461/100)</f>
        <v/>
      </c>
      <c r="S1461" s="8" t="n"/>
      <c r="T1461" s="8" t="n"/>
      <c r="W1461">
        <f>IF($C1461="","",IF($AL1461=1,0,IF($AK1461=1,Settings!$C$6,Settings!$C$7))*100)</f>
        <v/>
      </c>
      <c r="X1461" s="8">
        <f>IF($C1461="","",T1461*W1461/100)</f>
        <v/>
      </c>
      <c r="Y1461" s="8">
        <f>IF($C1461="","",T1461-X1461)</f>
        <v/>
      </c>
      <c r="Z1461" s="8">
        <f>IF($C1461="","",Y1461-M1461)</f>
        <v/>
      </c>
      <c r="AD1461" s="8" t="n"/>
      <c r="AG1461" s="14" t="n"/>
      <c r="AI1461">
        <f>IF($C1461="","",IF(COUNTIF($C$2:$C1461,$C1461)=1,1,0))</f>
        <v/>
      </c>
      <c r="AJ1461">
        <f>IF($AI1461=1,SUMPRODUCT(--($AM$2:$AM$7001&lt;$AM1461))+1,"")</f>
        <v/>
      </c>
      <c r="AK1461">
        <f>IF($C1461="","",IF(OR($P1461=TRUE(),$P1461="TRUE"),1,0))</f>
        <v/>
      </c>
      <c r="AL1461">
        <f>IF($C1461="","",IF(AND($V1461="Yes",SUMPRODUCT((LEN(Settings!$F$6:$F$13)&gt;0)*ISNUMBER(SEARCH(Settings!$F$6:$F$13,$O1461)))=0),1,0))</f>
        <v/>
      </c>
      <c r="AM1461">
        <f>IF($AI1461=1,IFERROR(IF(VALUE($C1461)&lt;100000000,VALUE($C1461),1000000000),IFERROR(IF(VALUE(MID($C1461,2,20))&lt;100000000,VALUE(MID($C1461,2,20)),1000000000),1000000000))+ROW()/100000,"")</f>
        <v/>
      </c>
    </row>
    <row r="1462">
      <c r="E1462" s="14" t="n"/>
      <c r="M1462" s="8">
        <f>IF($C1462="","",L1462*T1462/100)</f>
        <v/>
      </c>
      <c r="S1462" s="8" t="n"/>
      <c r="T1462" s="8" t="n"/>
      <c r="W1462">
        <f>IF($C1462="","",IF($AL1462=1,0,IF($AK1462=1,Settings!$C$6,Settings!$C$7))*100)</f>
        <v/>
      </c>
      <c r="X1462" s="8">
        <f>IF($C1462="","",T1462*W1462/100)</f>
        <v/>
      </c>
      <c r="Y1462" s="8">
        <f>IF($C1462="","",T1462-X1462)</f>
        <v/>
      </c>
      <c r="Z1462" s="8">
        <f>IF($C1462="","",Y1462-M1462)</f>
        <v/>
      </c>
      <c r="AD1462" s="8" t="n"/>
      <c r="AG1462" s="14" t="n"/>
      <c r="AI1462">
        <f>IF($C1462="","",IF(COUNTIF($C$2:$C1462,$C1462)=1,1,0))</f>
        <v/>
      </c>
      <c r="AJ1462">
        <f>IF($AI1462=1,SUMPRODUCT(--($AM$2:$AM$7001&lt;$AM1462))+1,"")</f>
        <v/>
      </c>
      <c r="AK1462">
        <f>IF($C1462="","",IF(OR($P1462=TRUE(),$P1462="TRUE"),1,0))</f>
        <v/>
      </c>
      <c r="AL1462">
        <f>IF($C1462="","",IF(AND($V1462="Yes",SUMPRODUCT((LEN(Settings!$F$6:$F$13)&gt;0)*ISNUMBER(SEARCH(Settings!$F$6:$F$13,$O1462)))=0),1,0))</f>
        <v/>
      </c>
      <c r="AM1462">
        <f>IF($AI1462=1,IFERROR(IF(VALUE($C1462)&lt;100000000,VALUE($C1462),1000000000),IFERROR(IF(VALUE(MID($C1462,2,20))&lt;100000000,VALUE(MID($C1462,2,20)),1000000000),1000000000))+ROW()/100000,"")</f>
        <v/>
      </c>
    </row>
    <row r="1463">
      <c r="E1463" s="14" t="n"/>
      <c r="M1463" s="8">
        <f>IF($C1463="","",L1463*T1463/100)</f>
        <v/>
      </c>
      <c r="S1463" s="8" t="n"/>
      <c r="T1463" s="8" t="n"/>
      <c r="W1463">
        <f>IF($C1463="","",IF($AL1463=1,0,IF($AK1463=1,Settings!$C$6,Settings!$C$7))*100)</f>
        <v/>
      </c>
      <c r="X1463" s="8">
        <f>IF($C1463="","",T1463*W1463/100)</f>
        <v/>
      </c>
      <c r="Y1463" s="8">
        <f>IF($C1463="","",T1463-X1463)</f>
        <v/>
      </c>
      <c r="Z1463" s="8">
        <f>IF($C1463="","",Y1463-M1463)</f>
        <v/>
      </c>
      <c r="AD1463" s="8" t="n"/>
      <c r="AG1463" s="14" t="n"/>
      <c r="AI1463">
        <f>IF($C1463="","",IF(COUNTIF($C$2:$C1463,$C1463)=1,1,0))</f>
        <v/>
      </c>
      <c r="AJ1463">
        <f>IF($AI1463=1,SUMPRODUCT(--($AM$2:$AM$7001&lt;$AM1463))+1,"")</f>
        <v/>
      </c>
      <c r="AK1463">
        <f>IF($C1463="","",IF(OR($P1463=TRUE(),$P1463="TRUE"),1,0))</f>
        <v/>
      </c>
      <c r="AL1463">
        <f>IF($C1463="","",IF(AND($V1463="Yes",SUMPRODUCT((LEN(Settings!$F$6:$F$13)&gt;0)*ISNUMBER(SEARCH(Settings!$F$6:$F$13,$O1463)))=0),1,0))</f>
        <v/>
      </c>
      <c r="AM1463">
        <f>IF($AI1463=1,IFERROR(IF(VALUE($C1463)&lt;100000000,VALUE($C1463),1000000000),IFERROR(IF(VALUE(MID($C1463,2,20))&lt;100000000,VALUE(MID($C1463,2,20)),1000000000),1000000000))+ROW()/100000,"")</f>
        <v/>
      </c>
    </row>
    <row r="1464">
      <c r="E1464" s="14" t="n"/>
      <c r="M1464" s="8">
        <f>IF($C1464="","",L1464*T1464/100)</f>
        <v/>
      </c>
      <c r="S1464" s="8" t="n"/>
      <c r="T1464" s="8" t="n"/>
      <c r="W1464">
        <f>IF($C1464="","",IF($AL1464=1,0,IF($AK1464=1,Settings!$C$6,Settings!$C$7))*100)</f>
        <v/>
      </c>
      <c r="X1464" s="8">
        <f>IF($C1464="","",T1464*W1464/100)</f>
        <v/>
      </c>
      <c r="Y1464" s="8">
        <f>IF($C1464="","",T1464-X1464)</f>
        <v/>
      </c>
      <c r="Z1464" s="8">
        <f>IF($C1464="","",Y1464-M1464)</f>
        <v/>
      </c>
      <c r="AD1464" s="8" t="n"/>
      <c r="AG1464" s="14" t="n"/>
      <c r="AI1464">
        <f>IF($C1464="","",IF(COUNTIF($C$2:$C1464,$C1464)=1,1,0))</f>
        <v/>
      </c>
      <c r="AJ1464">
        <f>IF($AI1464=1,SUMPRODUCT(--($AM$2:$AM$7001&lt;$AM1464))+1,"")</f>
        <v/>
      </c>
      <c r="AK1464">
        <f>IF($C1464="","",IF(OR($P1464=TRUE(),$P1464="TRUE"),1,0))</f>
        <v/>
      </c>
      <c r="AL1464">
        <f>IF($C1464="","",IF(AND($V1464="Yes",SUMPRODUCT((LEN(Settings!$F$6:$F$13)&gt;0)*ISNUMBER(SEARCH(Settings!$F$6:$F$13,$O1464)))=0),1,0))</f>
        <v/>
      </c>
      <c r="AM1464">
        <f>IF($AI1464=1,IFERROR(IF(VALUE($C1464)&lt;100000000,VALUE($C1464),1000000000),IFERROR(IF(VALUE(MID($C1464,2,20))&lt;100000000,VALUE(MID($C1464,2,20)),1000000000),1000000000))+ROW()/100000,"")</f>
        <v/>
      </c>
    </row>
    <row r="1465">
      <c r="E1465" s="14" t="n"/>
      <c r="M1465" s="8">
        <f>IF($C1465="","",L1465*T1465/100)</f>
        <v/>
      </c>
      <c r="S1465" s="8" t="n"/>
      <c r="T1465" s="8" t="n"/>
      <c r="W1465">
        <f>IF($C1465="","",IF($AL1465=1,0,IF($AK1465=1,Settings!$C$6,Settings!$C$7))*100)</f>
        <v/>
      </c>
      <c r="X1465" s="8">
        <f>IF($C1465="","",T1465*W1465/100)</f>
        <v/>
      </c>
      <c r="Y1465" s="8">
        <f>IF($C1465="","",T1465-X1465)</f>
        <v/>
      </c>
      <c r="Z1465" s="8">
        <f>IF($C1465="","",Y1465-M1465)</f>
        <v/>
      </c>
      <c r="AD1465" s="8" t="n"/>
      <c r="AG1465" s="14" t="n"/>
      <c r="AI1465">
        <f>IF($C1465="","",IF(COUNTIF($C$2:$C1465,$C1465)=1,1,0))</f>
        <v/>
      </c>
      <c r="AJ1465">
        <f>IF($AI1465=1,SUMPRODUCT(--($AM$2:$AM$7001&lt;$AM1465))+1,"")</f>
        <v/>
      </c>
      <c r="AK1465">
        <f>IF($C1465="","",IF(OR($P1465=TRUE(),$P1465="TRUE"),1,0))</f>
        <v/>
      </c>
      <c r="AL1465">
        <f>IF($C1465="","",IF(AND($V1465="Yes",SUMPRODUCT((LEN(Settings!$F$6:$F$13)&gt;0)*ISNUMBER(SEARCH(Settings!$F$6:$F$13,$O1465)))=0),1,0))</f>
        <v/>
      </c>
      <c r="AM1465">
        <f>IF($AI1465=1,IFERROR(IF(VALUE($C1465)&lt;100000000,VALUE($C1465),1000000000),IFERROR(IF(VALUE(MID($C1465,2,20))&lt;100000000,VALUE(MID($C1465,2,20)),1000000000),1000000000))+ROW()/100000,"")</f>
        <v/>
      </c>
    </row>
    <row r="1466">
      <c r="E1466" s="14" t="n"/>
      <c r="M1466" s="8">
        <f>IF($C1466="","",L1466*T1466/100)</f>
        <v/>
      </c>
      <c r="S1466" s="8" t="n"/>
      <c r="T1466" s="8" t="n"/>
      <c r="W1466">
        <f>IF($C1466="","",IF($AL1466=1,0,IF($AK1466=1,Settings!$C$6,Settings!$C$7))*100)</f>
        <v/>
      </c>
      <c r="X1466" s="8">
        <f>IF($C1466="","",T1466*W1466/100)</f>
        <v/>
      </c>
      <c r="Y1466" s="8">
        <f>IF($C1466="","",T1466-X1466)</f>
        <v/>
      </c>
      <c r="Z1466" s="8">
        <f>IF($C1466="","",Y1466-M1466)</f>
        <v/>
      </c>
      <c r="AD1466" s="8" t="n"/>
      <c r="AG1466" s="14" t="n"/>
      <c r="AI1466">
        <f>IF($C1466="","",IF(COUNTIF($C$2:$C1466,$C1466)=1,1,0))</f>
        <v/>
      </c>
      <c r="AJ1466">
        <f>IF($AI1466=1,SUMPRODUCT(--($AM$2:$AM$7001&lt;$AM1466))+1,"")</f>
        <v/>
      </c>
      <c r="AK1466">
        <f>IF($C1466="","",IF(OR($P1466=TRUE(),$P1466="TRUE"),1,0))</f>
        <v/>
      </c>
      <c r="AL1466">
        <f>IF($C1466="","",IF(AND($V1466="Yes",SUMPRODUCT((LEN(Settings!$F$6:$F$13)&gt;0)*ISNUMBER(SEARCH(Settings!$F$6:$F$13,$O1466)))=0),1,0))</f>
        <v/>
      </c>
      <c r="AM1466">
        <f>IF($AI1466=1,IFERROR(IF(VALUE($C1466)&lt;100000000,VALUE($C1466),1000000000),IFERROR(IF(VALUE(MID($C1466,2,20))&lt;100000000,VALUE(MID($C1466,2,20)),1000000000),1000000000))+ROW()/100000,"")</f>
        <v/>
      </c>
    </row>
    <row r="1467">
      <c r="E1467" s="14" t="n"/>
      <c r="M1467" s="8">
        <f>IF($C1467="","",L1467*T1467/100)</f>
        <v/>
      </c>
      <c r="S1467" s="8" t="n"/>
      <c r="T1467" s="8" t="n"/>
      <c r="W1467">
        <f>IF($C1467="","",IF($AL1467=1,0,IF($AK1467=1,Settings!$C$6,Settings!$C$7))*100)</f>
        <v/>
      </c>
      <c r="X1467" s="8">
        <f>IF($C1467="","",T1467*W1467/100)</f>
        <v/>
      </c>
      <c r="Y1467" s="8">
        <f>IF($C1467="","",T1467-X1467)</f>
        <v/>
      </c>
      <c r="Z1467" s="8">
        <f>IF($C1467="","",Y1467-M1467)</f>
        <v/>
      </c>
      <c r="AD1467" s="8" t="n"/>
      <c r="AG1467" s="14" t="n"/>
      <c r="AI1467">
        <f>IF($C1467="","",IF(COUNTIF($C$2:$C1467,$C1467)=1,1,0))</f>
        <v/>
      </c>
      <c r="AJ1467">
        <f>IF($AI1467=1,SUMPRODUCT(--($AM$2:$AM$7001&lt;$AM1467))+1,"")</f>
        <v/>
      </c>
      <c r="AK1467">
        <f>IF($C1467="","",IF(OR($P1467=TRUE(),$P1467="TRUE"),1,0))</f>
        <v/>
      </c>
      <c r="AL1467">
        <f>IF($C1467="","",IF(AND($V1467="Yes",SUMPRODUCT((LEN(Settings!$F$6:$F$13)&gt;0)*ISNUMBER(SEARCH(Settings!$F$6:$F$13,$O1467)))=0),1,0))</f>
        <v/>
      </c>
      <c r="AM1467">
        <f>IF($AI1467=1,IFERROR(IF(VALUE($C1467)&lt;100000000,VALUE($C1467),1000000000),IFERROR(IF(VALUE(MID($C1467,2,20))&lt;100000000,VALUE(MID($C1467,2,20)),1000000000),1000000000))+ROW()/100000,"")</f>
        <v/>
      </c>
    </row>
    <row r="1468">
      <c r="E1468" s="14" t="n"/>
      <c r="M1468" s="8">
        <f>IF($C1468="","",L1468*T1468/100)</f>
        <v/>
      </c>
      <c r="S1468" s="8" t="n"/>
      <c r="T1468" s="8" t="n"/>
      <c r="W1468">
        <f>IF($C1468="","",IF($AL1468=1,0,IF($AK1468=1,Settings!$C$6,Settings!$C$7))*100)</f>
        <v/>
      </c>
      <c r="X1468" s="8">
        <f>IF($C1468="","",T1468*W1468/100)</f>
        <v/>
      </c>
      <c r="Y1468" s="8">
        <f>IF($C1468="","",T1468-X1468)</f>
        <v/>
      </c>
      <c r="Z1468" s="8">
        <f>IF($C1468="","",Y1468-M1468)</f>
        <v/>
      </c>
      <c r="AD1468" s="8" t="n"/>
      <c r="AG1468" s="14" t="n"/>
      <c r="AI1468">
        <f>IF($C1468="","",IF(COUNTIF($C$2:$C1468,$C1468)=1,1,0))</f>
        <v/>
      </c>
      <c r="AJ1468">
        <f>IF($AI1468=1,SUMPRODUCT(--($AM$2:$AM$7001&lt;$AM1468))+1,"")</f>
        <v/>
      </c>
      <c r="AK1468">
        <f>IF($C1468="","",IF(OR($P1468=TRUE(),$P1468="TRUE"),1,0))</f>
        <v/>
      </c>
      <c r="AL1468">
        <f>IF($C1468="","",IF(AND($V1468="Yes",SUMPRODUCT((LEN(Settings!$F$6:$F$13)&gt;0)*ISNUMBER(SEARCH(Settings!$F$6:$F$13,$O1468)))=0),1,0))</f>
        <v/>
      </c>
      <c r="AM1468">
        <f>IF($AI1468=1,IFERROR(IF(VALUE($C1468)&lt;100000000,VALUE($C1468),1000000000),IFERROR(IF(VALUE(MID($C1468,2,20))&lt;100000000,VALUE(MID($C1468,2,20)),1000000000),1000000000))+ROW()/100000,"")</f>
        <v/>
      </c>
    </row>
    <row r="1469">
      <c r="E1469" s="14" t="n"/>
      <c r="M1469" s="8">
        <f>IF($C1469="","",L1469*T1469/100)</f>
        <v/>
      </c>
      <c r="S1469" s="8" t="n"/>
      <c r="T1469" s="8" t="n"/>
      <c r="W1469">
        <f>IF($C1469="","",IF($AL1469=1,0,IF($AK1469=1,Settings!$C$6,Settings!$C$7))*100)</f>
        <v/>
      </c>
      <c r="X1469" s="8">
        <f>IF($C1469="","",T1469*W1469/100)</f>
        <v/>
      </c>
      <c r="Y1469" s="8">
        <f>IF($C1469="","",T1469-X1469)</f>
        <v/>
      </c>
      <c r="Z1469" s="8">
        <f>IF($C1469="","",Y1469-M1469)</f>
        <v/>
      </c>
      <c r="AD1469" s="8" t="n"/>
      <c r="AG1469" s="14" t="n"/>
      <c r="AI1469">
        <f>IF($C1469="","",IF(COUNTIF($C$2:$C1469,$C1469)=1,1,0))</f>
        <v/>
      </c>
      <c r="AJ1469">
        <f>IF($AI1469=1,SUMPRODUCT(--($AM$2:$AM$7001&lt;$AM1469))+1,"")</f>
        <v/>
      </c>
      <c r="AK1469">
        <f>IF($C1469="","",IF(OR($P1469=TRUE(),$P1469="TRUE"),1,0))</f>
        <v/>
      </c>
      <c r="AL1469">
        <f>IF($C1469="","",IF(AND($V1469="Yes",SUMPRODUCT((LEN(Settings!$F$6:$F$13)&gt;0)*ISNUMBER(SEARCH(Settings!$F$6:$F$13,$O1469)))=0),1,0))</f>
        <v/>
      </c>
      <c r="AM1469">
        <f>IF($AI1469=1,IFERROR(IF(VALUE($C1469)&lt;100000000,VALUE($C1469),1000000000),IFERROR(IF(VALUE(MID($C1469,2,20))&lt;100000000,VALUE(MID($C1469,2,20)),1000000000),1000000000))+ROW()/100000,"")</f>
        <v/>
      </c>
    </row>
    <row r="1470">
      <c r="E1470" s="14" t="n"/>
      <c r="M1470" s="8">
        <f>IF($C1470="","",L1470*T1470/100)</f>
        <v/>
      </c>
      <c r="S1470" s="8" t="n"/>
      <c r="T1470" s="8" t="n"/>
      <c r="W1470">
        <f>IF($C1470="","",IF($AL1470=1,0,IF($AK1470=1,Settings!$C$6,Settings!$C$7))*100)</f>
        <v/>
      </c>
      <c r="X1470" s="8">
        <f>IF($C1470="","",T1470*W1470/100)</f>
        <v/>
      </c>
      <c r="Y1470" s="8">
        <f>IF($C1470="","",T1470-X1470)</f>
        <v/>
      </c>
      <c r="Z1470" s="8">
        <f>IF($C1470="","",Y1470-M1470)</f>
        <v/>
      </c>
      <c r="AD1470" s="8" t="n"/>
      <c r="AG1470" s="14" t="n"/>
      <c r="AI1470">
        <f>IF($C1470="","",IF(COUNTIF($C$2:$C1470,$C1470)=1,1,0))</f>
        <v/>
      </c>
      <c r="AJ1470">
        <f>IF($AI1470=1,SUMPRODUCT(--($AM$2:$AM$7001&lt;$AM1470))+1,"")</f>
        <v/>
      </c>
      <c r="AK1470">
        <f>IF($C1470="","",IF(OR($P1470=TRUE(),$P1470="TRUE"),1,0))</f>
        <v/>
      </c>
      <c r="AL1470">
        <f>IF($C1470="","",IF(AND($V1470="Yes",SUMPRODUCT((LEN(Settings!$F$6:$F$13)&gt;0)*ISNUMBER(SEARCH(Settings!$F$6:$F$13,$O1470)))=0),1,0))</f>
        <v/>
      </c>
      <c r="AM1470">
        <f>IF($AI1470=1,IFERROR(IF(VALUE($C1470)&lt;100000000,VALUE($C1470),1000000000),IFERROR(IF(VALUE(MID($C1470,2,20))&lt;100000000,VALUE(MID($C1470,2,20)),1000000000),1000000000))+ROW()/100000,"")</f>
        <v/>
      </c>
    </row>
    <row r="1471">
      <c r="E1471" s="14" t="n"/>
      <c r="M1471" s="8">
        <f>IF($C1471="","",L1471*T1471/100)</f>
        <v/>
      </c>
      <c r="S1471" s="8" t="n"/>
      <c r="T1471" s="8" t="n"/>
      <c r="W1471">
        <f>IF($C1471="","",IF($AL1471=1,0,IF($AK1471=1,Settings!$C$6,Settings!$C$7))*100)</f>
        <v/>
      </c>
      <c r="X1471" s="8">
        <f>IF($C1471="","",T1471*W1471/100)</f>
        <v/>
      </c>
      <c r="Y1471" s="8">
        <f>IF($C1471="","",T1471-X1471)</f>
        <v/>
      </c>
      <c r="Z1471" s="8">
        <f>IF($C1471="","",Y1471-M1471)</f>
        <v/>
      </c>
      <c r="AD1471" s="8" t="n"/>
      <c r="AG1471" s="14" t="n"/>
      <c r="AI1471">
        <f>IF($C1471="","",IF(COUNTIF($C$2:$C1471,$C1471)=1,1,0))</f>
        <v/>
      </c>
      <c r="AJ1471">
        <f>IF($AI1471=1,SUMPRODUCT(--($AM$2:$AM$7001&lt;$AM1471))+1,"")</f>
        <v/>
      </c>
      <c r="AK1471">
        <f>IF($C1471="","",IF(OR($P1471=TRUE(),$P1471="TRUE"),1,0))</f>
        <v/>
      </c>
      <c r="AL1471">
        <f>IF($C1471="","",IF(AND($V1471="Yes",SUMPRODUCT((LEN(Settings!$F$6:$F$13)&gt;0)*ISNUMBER(SEARCH(Settings!$F$6:$F$13,$O1471)))=0),1,0))</f>
        <v/>
      </c>
      <c r="AM1471">
        <f>IF($AI1471=1,IFERROR(IF(VALUE($C1471)&lt;100000000,VALUE($C1471),1000000000),IFERROR(IF(VALUE(MID($C1471,2,20))&lt;100000000,VALUE(MID($C1471,2,20)),1000000000),1000000000))+ROW()/100000,"")</f>
        <v/>
      </c>
    </row>
    <row r="1472">
      <c r="E1472" s="14" t="n"/>
      <c r="M1472" s="8">
        <f>IF($C1472="","",L1472*T1472/100)</f>
        <v/>
      </c>
      <c r="S1472" s="8" t="n"/>
      <c r="T1472" s="8" t="n"/>
      <c r="W1472">
        <f>IF($C1472="","",IF($AL1472=1,0,IF($AK1472=1,Settings!$C$6,Settings!$C$7))*100)</f>
        <v/>
      </c>
      <c r="X1472" s="8">
        <f>IF($C1472="","",T1472*W1472/100)</f>
        <v/>
      </c>
      <c r="Y1472" s="8">
        <f>IF($C1472="","",T1472-X1472)</f>
        <v/>
      </c>
      <c r="Z1472" s="8">
        <f>IF($C1472="","",Y1472-M1472)</f>
        <v/>
      </c>
      <c r="AD1472" s="8" t="n"/>
      <c r="AG1472" s="14" t="n"/>
      <c r="AI1472">
        <f>IF($C1472="","",IF(COUNTIF($C$2:$C1472,$C1472)=1,1,0))</f>
        <v/>
      </c>
      <c r="AJ1472">
        <f>IF($AI1472=1,SUMPRODUCT(--($AM$2:$AM$7001&lt;$AM1472))+1,"")</f>
        <v/>
      </c>
      <c r="AK1472">
        <f>IF($C1472="","",IF(OR($P1472=TRUE(),$P1472="TRUE"),1,0))</f>
        <v/>
      </c>
      <c r="AL1472">
        <f>IF($C1472="","",IF(AND($V1472="Yes",SUMPRODUCT((LEN(Settings!$F$6:$F$13)&gt;0)*ISNUMBER(SEARCH(Settings!$F$6:$F$13,$O1472)))=0),1,0))</f>
        <v/>
      </c>
      <c r="AM1472">
        <f>IF($AI1472=1,IFERROR(IF(VALUE($C1472)&lt;100000000,VALUE($C1472),1000000000),IFERROR(IF(VALUE(MID($C1472,2,20))&lt;100000000,VALUE(MID($C1472,2,20)),1000000000),1000000000))+ROW()/100000,"")</f>
        <v/>
      </c>
    </row>
    <row r="1473">
      <c r="E1473" s="14" t="n"/>
      <c r="M1473" s="8">
        <f>IF($C1473="","",L1473*T1473/100)</f>
        <v/>
      </c>
      <c r="S1473" s="8" t="n"/>
      <c r="T1473" s="8" t="n"/>
      <c r="W1473">
        <f>IF($C1473="","",IF($AL1473=1,0,IF($AK1473=1,Settings!$C$6,Settings!$C$7))*100)</f>
        <v/>
      </c>
      <c r="X1473" s="8">
        <f>IF($C1473="","",T1473*W1473/100)</f>
        <v/>
      </c>
      <c r="Y1473" s="8">
        <f>IF($C1473="","",T1473-X1473)</f>
        <v/>
      </c>
      <c r="Z1473" s="8">
        <f>IF($C1473="","",Y1473-M1473)</f>
        <v/>
      </c>
      <c r="AD1473" s="8" t="n"/>
      <c r="AG1473" s="14" t="n"/>
      <c r="AI1473">
        <f>IF($C1473="","",IF(COUNTIF($C$2:$C1473,$C1473)=1,1,0))</f>
        <v/>
      </c>
      <c r="AJ1473">
        <f>IF($AI1473=1,SUMPRODUCT(--($AM$2:$AM$7001&lt;$AM1473))+1,"")</f>
        <v/>
      </c>
      <c r="AK1473">
        <f>IF($C1473="","",IF(OR($P1473=TRUE(),$P1473="TRUE"),1,0))</f>
        <v/>
      </c>
      <c r="AL1473">
        <f>IF($C1473="","",IF(AND($V1473="Yes",SUMPRODUCT((LEN(Settings!$F$6:$F$13)&gt;0)*ISNUMBER(SEARCH(Settings!$F$6:$F$13,$O1473)))=0),1,0))</f>
        <v/>
      </c>
      <c r="AM1473">
        <f>IF($AI1473=1,IFERROR(IF(VALUE($C1473)&lt;100000000,VALUE($C1473),1000000000),IFERROR(IF(VALUE(MID($C1473,2,20))&lt;100000000,VALUE(MID($C1473,2,20)),1000000000),1000000000))+ROW()/100000,"")</f>
        <v/>
      </c>
    </row>
    <row r="1474">
      <c r="E1474" s="14" t="n"/>
      <c r="M1474" s="8">
        <f>IF($C1474="","",L1474*T1474/100)</f>
        <v/>
      </c>
      <c r="S1474" s="8" t="n"/>
      <c r="T1474" s="8" t="n"/>
      <c r="W1474">
        <f>IF($C1474="","",IF($AL1474=1,0,IF($AK1474=1,Settings!$C$6,Settings!$C$7))*100)</f>
        <v/>
      </c>
      <c r="X1474" s="8">
        <f>IF($C1474="","",T1474*W1474/100)</f>
        <v/>
      </c>
      <c r="Y1474" s="8">
        <f>IF($C1474="","",T1474-X1474)</f>
        <v/>
      </c>
      <c r="Z1474" s="8">
        <f>IF($C1474="","",Y1474-M1474)</f>
        <v/>
      </c>
      <c r="AD1474" s="8" t="n"/>
      <c r="AG1474" s="14" t="n"/>
      <c r="AI1474">
        <f>IF($C1474="","",IF(COUNTIF($C$2:$C1474,$C1474)=1,1,0))</f>
        <v/>
      </c>
      <c r="AJ1474">
        <f>IF($AI1474=1,SUMPRODUCT(--($AM$2:$AM$7001&lt;$AM1474))+1,"")</f>
        <v/>
      </c>
      <c r="AK1474">
        <f>IF($C1474="","",IF(OR($P1474=TRUE(),$P1474="TRUE"),1,0))</f>
        <v/>
      </c>
      <c r="AL1474">
        <f>IF($C1474="","",IF(AND($V1474="Yes",SUMPRODUCT((LEN(Settings!$F$6:$F$13)&gt;0)*ISNUMBER(SEARCH(Settings!$F$6:$F$13,$O1474)))=0),1,0))</f>
        <v/>
      </c>
      <c r="AM1474">
        <f>IF($AI1474=1,IFERROR(IF(VALUE($C1474)&lt;100000000,VALUE($C1474),1000000000),IFERROR(IF(VALUE(MID($C1474,2,20))&lt;100000000,VALUE(MID($C1474,2,20)),1000000000),1000000000))+ROW()/100000,"")</f>
        <v/>
      </c>
    </row>
    <row r="1475">
      <c r="E1475" s="14" t="n"/>
      <c r="M1475" s="8">
        <f>IF($C1475="","",L1475*T1475/100)</f>
        <v/>
      </c>
      <c r="S1475" s="8" t="n"/>
      <c r="T1475" s="8" t="n"/>
      <c r="W1475">
        <f>IF($C1475="","",IF($AL1475=1,0,IF($AK1475=1,Settings!$C$6,Settings!$C$7))*100)</f>
        <v/>
      </c>
      <c r="X1475" s="8">
        <f>IF($C1475="","",T1475*W1475/100)</f>
        <v/>
      </c>
      <c r="Y1475" s="8">
        <f>IF($C1475="","",T1475-X1475)</f>
        <v/>
      </c>
      <c r="Z1475" s="8">
        <f>IF($C1475="","",Y1475-M1475)</f>
        <v/>
      </c>
      <c r="AD1475" s="8" t="n"/>
      <c r="AG1475" s="14" t="n"/>
      <c r="AI1475">
        <f>IF($C1475="","",IF(COUNTIF($C$2:$C1475,$C1475)=1,1,0))</f>
        <v/>
      </c>
      <c r="AJ1475">
        <f>IF($AI1475=1,SUMPRODUCT(--($AM$2:$AM$7001&lt;$AM1475))+1,"")</f>
        <v/>
      </c>
      <c r="AK1475">
        <f>IF($C1475="","",IF(OR($P1475=TRUE(),$P1475="TRUE"),1,0))</f>
        <v/>
      </c>
      <c r="AL1475">
        <f>IF($C1475="","",IF(AND($V1475="Yes",SUMPRODUCT((LEN(Settings!$F$6:$F$13)&gt;0)*ISNUMBER(SEARCH(Settings!$F$6:$F$13,$O1475)))=0),1,0))</f>
        <v/>
      </c>
      <c r="AM1475">
        <f>IF($AI1475=1,IFERROR(IF(VALUE($C1475)&lt;100000000,VALUE($C1475),1000000000),IFERROR(IF(VALUE(MID($C1475,2,20))&lt;100000000,VALUE(MID($C1475,2,20)),1000000000),1000000000))+ROW()/100000,"")</f>
        <v/>
      </c>
    </row>
    <row r="1476">
      <c r="E1476" s="14" t="n"/>
      <c r="M1476" s="8">
        <f>IF($C1476="","",L1476*T1476/100)</f>
        <v/>
      </c>
      <c r="S1476" s="8" t="n"/>
      <c r="T1476" s="8" t="n"/>
      <c r="W1476">
        <f>IF($C1476="","",IF($AL1476=1,0,IF($AK1476=1,Settings!$C$6,Settings!$C$7))*100)</f>
        <v/>
      </c>
      <c r="X1476" s="8">
        <f>IF($C1476="","",T1476*W1476/100)</f>
        <v/>
      </c>
      <c r="Y1476" s="8">
        <f>IF($C1476="","",T1476-X1476)</f>
        <v/>
      </c>
      <c r="Z1476" s="8">
        <f>IF($C1476="","",Y1476-M1476)</f>
        <v/>
      </c>
      <c r="AD1476" s="8" t="n"/>
      <c r="AG1476" s="14" t="n"/>
      <c r="AI1476">
        <f>IF($C1476="","",IF(COUNTIF($C$2:$C1476,$C1476)=1,1,0))</f>
        <v/>
      </c>
      <c r="AJ1476">
        <f>IF($AI1476=1,SUMPRODUCT(--($AM$2:$AM$7001&lt;$AM1476))+1,"")</f>
        <v/>
      </c>
      <c r="AK1476">
        <f>IF($C1476="","",IF(OR($P1476=TRUE(),$P1476="TRUE"),1,0))</f>
        <v/>
      </c>
      <c r="AL1476">
        <f>IF($C1476="","",IF(AND($V1476="Yes",SUMPRODUCT((LEN(Settings!$F$6:$F$13)&gt;0)*ISNUMBER(SEARCH(Settings!$F$6:$F$13,$O1476)))=0),1,0))</f>
        <v/>
      </c>
      <c r="AM1476">
        <f>IF($AI1476=1,IFERROR(IF(VALUE($C1476)&lt;100000000,VALUE($C1476),1000000000),IFERROR(IF(VALUE(MID($C1476,2,20))&lt;100000000,VALUE(MID($C1476,2,20)),1000000000),1000000000))+ROW()/100000,"")</f>
        <v/>
      </c>
    </row>
    <row r="1477">
      <c r="E1477" s="14" t="n"/>
      <c r="M1477" s="8">
        <f>IF($C1477="","",L1477*T1477/100)</f>
        <v/>
      </c>
      <c r="S1477" s="8" t="n"/>
      <c r="T1477" s="8" t="n"/>
      <c r="W1477">
        <f>IF($C1477="","",IF($AL1477=1,0,IF($AK1477=1,Settings!$C$6,Settings!$C$7))*100)</f>
        <v/>
      </c>
      <c r="X1477" s="8">
        <f>IF($C1477="","",T1477*W1477/100)</f>
        <v/>
      </c>
      <c r="Y1477" s="8">
        <f>IF($C1477="","",T1477-X1477)</f>
        <v/>
      </c>
      <c r="Z1477" s="8">
        <f>IF($C1477="","",Y1477-M1477)</f>
        <v/>
      </c>
      <c r="AD1477" s="8" t="n"/>
      <c r="AG1477" s="14" t="n"/>
      <c r="AI1477">
        <f>IF($C1477="","",IF(COUNTIF($C$2:$C1477,$C1477)=1,1,0))</f>
        <v/>
      </c>
      <c r="AJ1477">
        <f>IF($AI1477=1,SUMPRODUCT(--($AM$2:$AM$7001&lt;$AM1477))+1,"")</f>
        <v/>
      </c>
      <c r="AK1477">
        <f>IF($C1477="","",IF(OR($P1477=TRUE(),$P1477="TRUE"),1,0))</f>
        <v/>
      </c>
      <c r="AL1477">
        <f>IF($C1477="","",IF(AND($V1477="Yes",SUMPRODUCT((LEN(Settings!$F$6:$F$13)&gt;0)*ISNUMBER(SEARCH(Settings!$F$6:$F$13,$O1477)))=0),1,0))</f>
        <v/>
      </c>
      <c r="AM1477">
        <f>IF($AI1477=1,IFERROR(IF(VALUE($C1477)&lt;100000000,VALUE($C1477),1000000000),IFERROR(IF(VALUE(MID($C1477,2,20))&lt;100000000,VALUE(MID($C1477,2,20)),1000000000),1000000000))+ROW()/100000,"")</f>
        <v/>
      </c>
    </row>
    <row r="1478">
      <c r="E1478" s="14" t="n"/>
      <c r="M1478" s="8">
        <f>IF($C1478="","",L1478*T1478/100)</f>
        <v/>
      </c>
      <c r="S1478" s="8" t="n"/>
      <c r="T1478" s="8" t="n"/>
      <c r="W1478">
        <f>IF($C1478="","",IF($AL1478=1,0,IF($AK1478=1,Settings!$C$6,Settings!$C$7))*100)</f>
        <v/>
      </c>
      <c r="X1478" s="8">
        <f>IF($C1478="","",T1478*W1478/100)</f>
        <v/>
      </c>
      <c r="Y1478" s="8">
        <f>IF($C1478="","",T1478-X1478)</f>
        <v/>
      </c>
      <c r="Z1478" s="8">
        <f>IF($C1478="","",Y1478-M1478)</f>
        <v/>
      </c>
      <c r="AD1478" s="8" t="n"/>
      <c r="AG1478" s="14" t="n"/>
      <c r="AI1478">
        <f>IF($C1478="","",IF(COUNTIF($C$2:$C1478,$C1478)=1,1,0))</f>
        <v/>
      </c>
      <c r="AJ1478">
        <f>IF($AI1478=1,SUMPRODUCT(--($AM$2:$AM$7001&lt;$AM1478))+1,"")</f>
        <v/>
      </c>
      <c r="AK1478">
        <f>IF($C1478="","",IF(OR($P1478=TRUE(),$P1478="TRUE"),1,0))</f>
        <v/>
      </c>
      <c r="AL1478">
        <f>IF($C1478="","",IF(AND($V1478="Yes",SUMPRODUCT((LEN(Settings!$F$6:$F$13)&gt;0)*ISNUMBER(SEARCH(Settings!$F$6:$F$13,$O1478)))=0),1,0))</f>
        <v/>
      </c>
      <c r="AM1478">
        <f>IF($AI1478=1,IFERROR(IF(VALUE($C1478)&lt;100000000,VALUE($C1478),1000000000),IFERROR(IF(VALUE(MID($C1478,2,20))&lt;100000000,VALUE(MID($C1478,2,20)),1000000000),1000000000))+ROW()/100000,"")</f>
        <v/>
      </c>
    </row>
    <row r="1479">
      <c r="E1479" s="14" t="n"/>
      <c r="M1479" s="8">
        <f>IF($C1479="","",L1479*T1479/100)</f>
        <v/>
      </c>
      <c r="S1479" s="8" t="n"/>
      <c r="T1479" s="8" t="n"/>
      <c r="W1479">
        <f>IF($C1479="","",IF($AL1479=1,0,IF($AK1479=1,Settings!$C$6,Settings!$C$7))*100)</f>
        <v/>
      </c>
      <c r="X1479" s="8">
        <f>IF($C1479="","",T1479*W1479/100)</f>
        <v/>
      </c>
      <c r="Y1479" s="8">
        <f>IF($C1479="","",T1479-X1479)</f>
        <v/>
      </c>
      <c r="Z1479" s="8">
        <f>IF($C1479="","",Y1479-M1479)</f>
        <v/>
      </c>
      <c r="AD1479" s="8" t="n"/>
      <c r="AG1479" s="14" t="n"/>
      <c r="AI1479">
        <f>IF($C1479="","",IF(COUNTIF($C$2:$C1479,$C1479)=1,1,0))</f>
        <v/>
      </c>
      <c r="AJ1479">
        <f>IF($AI1479=1,SUMPRODUCT(--($AM$2:$AM$7001&lt;$AM1479))+1,"")</f>
        <v/>
      </c>
      <c r="AK1479">
        <f>IF($C1479="","",IF(OR($P1479=TRUE(),$P1479="TRUE"),1,0))</f>
        <v/>
      </c>
      <c r="AL1479">
        <f>IF($C1479="","",IF(AND($V1479="Yes",SUMPRODUCT((LEN(Settings!$F$6:$F$13)&gt;0)*ISNUMBER(SEARCH(Settings!$F$6:$F$13,$O1479)))=0),1,0))</f>
        <v/>
      </c>
      <c r="AM1479">
        <f>IF($AI1479=1,IFERROR(IF(VALUE($C1479)&lt;100000000,VALUE($C1479),1000000000),IFERROR(IF(VALUE(MID($C1479,2,20))&lt;100000000,VALUE(MID($C1479,2,20)),1000000000),1000000000))+ROW()/100000,"")</f>
        <v/>
      </c>
    </row>
    <row r="1480">
      <c r="E1480" s="14" t="n"/>
      <c r="M1480" s="8">
        <f>IF($C1480="","",L1480*T1480/100)</f>
        <v/>
      </c>
      <c r="S1480" s="8" t="n"/>
      <c r="T1480" s="8" t="n"/>
      <c r="W1480">
        <f>IF($C1480="","",IF($AL1480=1,0,IF($AK1480=1,Settings!$C$6,Settings!$C$7))*100)</f>
        <v/>
      </c>
      <c r="X1480" s="8">
        <f>IF($C1480="","",T1480*W1480/100)</f>
        <v/>
      </c>
      <c r="Y1480" s="8">
        <f>IF($C1480="","",T1480-X1480)</f>
        <v/>
      </c>
      <c r="Z1480" s="8">
        <f>IF($C1480="","",Y1480-M1480)</f>
        <v/>
      </c>
      <c r="AD1480" s="8" t="n"/>
      <c r="AG1480" s="14" t="n"/>
      <c r="AI1480">
        <f>IF($C1480="","",IF(COUNTIF($C$2:$C1480,$C1480)=1,1,0))</f>
        <v/>
      </c>
      <c r="AJ1480">
        <f>IF($AI1480=1,SUMPRODUCT(--($AM$2:$AM$7001&lt;$AM1480))+1,"")</f>
        <v/>
      </c>
      <c r="AK1480">
        <f>IF($C1480="","",IF(OR($P1480=TRUE(),$P1480="TRUE"),1,0))</f>
        <v/>
      </c>
      <c r="AL1480">
        <f>IF($C1480="","",IF(AND($V1480="Yes",SUMPRODUCT((LEN(Settings!$F$6:$F$13)&gt;0)*ISNUMBER(SEARCH(Settings!$F$6:$F$13,$O1480)))=0),1,0))</f>
        <v/>
      </c>
      <c r="AM1480">
        <f>IF($AI1480=1,IFERROR(IF(VALUE($C1480)&lt;100000000,VALUE($C1480),1000000000),IFERROR(IF(VALUE(MID($C1480,2,20))&lt;100000000,VALUE(MID($C1480,2,20)),1000000000),1000000000))+ROW()/100000,"")</f>
        <v/>
      </c>
    </row>
    <row r="1481">
      <c r="E1481" s="14" t="n"/>
      <c r="M1481" s="8">
        <f>IF($C1481="","",L1481*T1481/100)</f>
        <v/>
      </c>
      <c r="S1481" s="8" t="n"/>
      <c r="T1481" s="8" t="n"/>
      <c r="W1481">
        <f>IF($C1481="","",IF($AL1481=1,0,IF($AK1481=1,Settings!$C$6,Settings!$C$7))*100)</f>
        <v/>
      </c>
      <c r="X1481" s="8">
        <f>IF($C1481="","",T1481*W1481/100)</f>
        <v/>
      </c>
      <c r="Y1481" s="8">
        <f>IF($C1481="","",T1481-X1481)</f>
        <v/>
      </c>
      <c r="Z1481" s="8">
        <f>IF($C1481="","",Y1481-M1481)</f>
        <v/>
      </c>
      <c r="AD1481" s="8" t="n"/>
      <c r="AG1481" s="14" t="n"/>
      <c r="AI1481">
        <f>IF($C1481="","",IF(COUNTIF($C$2:$C1481,$C1481)=1,1,0))</f>
        <v/>
      </c>
      <c r="AJ1481">
        <f>IF($AI1481=1,SUMPRODUCT(--($AM$2:$AM$7001&lt;$AM1481))+1,"")</f>
        <v/>
      </c>
      <c r="AK1481">
        <f>IF($C1481="","",IF(OR($P1481=TRUE(),$P1481="TRUE"),1,0))</f>
        <v/>
      </c>
      <c r="AL1481">
        <f>IF($C1481="","",IF(AND($V1481="Yes",SUMPRODUCT((LEN(Settings!$F$6:$F$13)&gt;0)*ISNUMBER(SEARCH(Settings!$F$6:$F$13,$O1481)))=0),1,0))</f>
        <v/>
      </c>
      <c r="AM1481">
        <f>IF($AI1481=1,IFERROR(IF(VALUE($C1481)&lt;100000000,VALUE($C1481),1000000000),IFERROR(IF(VALUE(MID($C1481,2,20))&lt;100000000,VALUE(MID($C1481,2,20)),1000000000),1000000000))+ROW()/100000,"")</f>
        <v/>
      </c>
    </row>
    <row r="1482">
      <c r="E1482" s="14" t="n"/>
      <c r="M1482" s="8">
        <f>IF($C1482="","",L1482*T1482/100)</f>
        <v/>
      </c>
      <c r="S1482" s="8" t="n"/>
      <c r="T1482" s="8" t="n"/>
      <c r="W1482">
        <f>IF($C1482="","",IF($AL1482=1,0,IF($AK1482=1,Settings!$C$6,Settings!$C$7))*100)</f>
        <v/>
      </c>
      <c r="X1482" s="8">
        <f>IF($C1482="","",T1482*W1482/100)</f>
        <v/>
      </c>
      <c r="Y1482" s="8">
        <f>IF($C1482="","",T1482-X1482)</f>
        <v/>
      </c>
      <c r="Z1482" s="8">
        <f>IF($C1482="","",Y1482-M1482)</f>
        <v/>
      </c>
      <c r="AD1482" s="8" t="n"/>
      <c r="AG1482" s="14" t="n"/>
      <c r="AI1482">
        <f>IF($C1482="","",IF(COUNTIF($C$2:$C1482,$C1482)=1,1,0))</f>
        <v/>
      </c>
      <c r="AJ1482">
        <f>IF($AI1482=1,SUMPRODUCT(--($AM$2:$AM$7001&lt;$AM1482))+1,"")</f>
        <v/>
      </c>
      <c r="AK1482">
        <f>IF($C1482="","",IF(OR($P1482=TRUE(),$P1482="TRUE"),1,0))</f>
        <v/>
      </c>
      <c r="AL1482">
        <f>IF($C1482="","",IF(AND($V1482="Yes",SUMPRODUCT((LEN(Settings!$F$6:$F$13)&gt;0)*ISNUMBER(SEARCH(Settings!$F$6:$F$13,$O1482)))=0),1,0))</f>
        <v/>
      </c>
      <c r="AM1482">
        <f>IF($AI1482=1,IFERROR(IF(VALUE($C1482)&lt;100000000,VALUE($C1482),1000000000),IFERROR(IF(VALUE(MID($C1482,2,20))&lt;100000000,VALUE(MID($C1482,2,20)),1000000000),1000000000))+ROW()/100000,"")</f>
        <v/>
      </c>
    </row>
    <row r="1483">
      <c r="E1483" s="14" t="n"/>
      <c r="M1483" s="8">
        <f>IF($C1483="","",L1483*T1483/100)</f>
        <v/>
      </c>
      <c r="S1483" s="8" t="n"/>
      <c r="T1483" s="8" t="n"/>
      <c r="W1483">
        <f>IF($C1483="","",IF($AL1483=1,0,IF($AK1483=1,Settings!$C$6,Settings!$C$7))*100)</f>
        <v/>
      </c>
      <c r="X1483" s="8">
        <f>IF($C1483="","",T1483*W1483/100)</f>
        <v/>
      </c>
      <c r="Y1483" s="8">
        <f>IF($C1483="","",T1483-X1483)</f>
        <v/>
      </c>
      <c r="Z1483" s="8">
        <f>IF($C1483="","",Y1483-M1483)</f>
        <v/>
      </c>
      <c r="AD1483" s="8" t="n"/>
      <c r="AG1483" s="14" t="n"/>
      <c r="AI1483">
        <f>IF($C1483="","",IF(COUNTIF($C$2:$C1483,$C1483)=1,1,0))</f>
        <v/>
      </c>
      <c r="AJ1483">
        <f>IF($AI1483=1,SUMPRODUCT(--($AM$2:$AM$7001&lt;$AM1483))+1,"")</f>
        <v/>
      </c>
      <c r="AK1483">
        <f>IF($C1483="","",IF(OR($P1483=TRUE(),$P1483="TRUE"),1,0))</f>
        <v/>
      </c>
      <c r="AL1483">
        <f>IF($C1483="","",IF(AND($V1483="Yes",SUMPRODUCT((LEN(Settings!$F$6:$F$13)&gt;0)*ISNUMBER(SEARCH(Settings!$F$6:$F$13,$O1483)))=0),1,0))</f>
        <v/>
      </c>
      <c r="AM1483">
        <f>IF($AI1483=1,IFERROR(IF(VALUE($C1483)&lt;100000000,VALUE($C1483),1000000000),IFERROR(IF(VALUE(MID($C1483,2,20))&lt;100000000,VALUE(MID($C1483,2,20)),1000000000),1000000000))+ROW()/100000,"")</f>
        <v/>
      </c>
    </row>
    <row r="1484">
      <c r="E1484" s="14" t="n"/>
      <c r="M1484" s="8">
        <f>IF($C1484="","",L1484*T1484/100)</f>
        <v/>
      </c>
      <c r="S1484" s="8" t="n"/>
      <c r="T1484" s="8" t="n"/>
      <c r="W1484">
        <f>IF($C1484="","",IF($AL1484=1,0,IF($AK1484=1,Settings!$C$6,Settings!$C$7))*100)</f>
        <v/>
      </c>
      <c r="X1484" s="8">
        <f>IF($C1484="","",T1484*W1484/100)</f>
        <v/>
      </c>
      <c r="Y1484" s="8">
        <f>IF($C1484="","",T1484-X1484)</f>
        <v/>
      </c>
      <c r="Z1484" s="8">
        <f>IF($C1484="","",Y1484-M1484)</f>
        <v/>
      </c>
      <c r="AD1484" s="8" t="n"/>
      <c r="AG1484" s="14" t="n"/>
      <c r="AI1484">
        <f>IF($C1484="","",IF(COUNTIF($C$2:$C1484,$C1484)=1,1,0))</f>
        <v/>
      </c>
      <c r="AJ1484">
        <f>IF($AI1484=1,SUMPRODUCT(--($AM$2:$AM$7001&lt;$AM1484))+1,"")</f>
        <v/>
      </c>
      <c r="AK1484">
        <f>IF($C1484="","",IF(OR($P1484=TRUE(),$P1484="TRUE"),1,0))</f>
        <v/>
      </c>
      <c r="AL1484">
        <f>IF($C1484="","",IF(AND($V1484="Yes",SUMPRODUCT((LEN(Settings!$F$6:$F$13)&gt;0)*ISNUMBER(SEARCH(Settings!$F$6:$F$13,$O1484)))=0),1,0))</f>
        <v/>
      </c>
      <c r="AM1484">
        <f>IF($AI1484=1,IFERROR(IF(VALUE($C1484)&lt;100000000,VALUE($C1484),1000000000),IFERROR(IF(VALUE(MID($C1484,2,20))&lt;100000000,VALUE(MID($C1484,2,20)),1000000000),1000000000))+ROW()/100000,"")</f>
        <v/>
      </c>
    </row>
    <row r="1485">
      <c r="E1485" s="14" t="n"/>
      <c r="M1485" s="8">
        <f>IF($C1485="","",L1485*T1485/100)</f>
        <v/>
      </c>
      <c r="S1485" s="8" t="n"/>
      <c r="T1485" s="8" t="n"/>
      <c r="W1485">
        <f>IF($C1485="","",IF($AL1485=1,0,IF($AK1485=1,Settings!$C$6,Settings!$C$7))*100)</f>
        <v/>
      </c>
      <c r="X1485" s="8">
        <f>IF($C1485="","",T1485*W1485/100)</f>
        <v/>
      </c>
      <c r="Y1485" s="8">
        <f>IF($C1485="","",T1485-X1485)</f>
        <v/>
      </c>
      <c r="Z1485" s="8">
        <f>IF($C1485="","",Y1485-M1485)</f>
        <v/>
      </c>
      <c r="AD1485" s="8" t="n"/>
      <c r="AG1485" s="14" t="n"/>
      <c r="AI1485">
        <f>IF($C1485="","",IF(COUNTIF($C$2:$C1485,$C1485)=1,1,0))</f>
        <v/>
      </c>
      <c r="AJ1485">
        <f>IF($AI1485=1,SUMPRODUCT(--($AM$2:$AM$7001&lt;$AM1485))+1,"")</f>
        <v/>
      </c>
      <c r="AK1485">
        <f>IF($C1485="","",IF(OR($P1485=TRUE(),$P1485="TRUE"),1,0))</f>
        <v/>
      </c>
      <c r="AL1485">
        <f>IF($C1485="","",IF(AND($V1485="Yes",SUMPRODUCT((LEN(Settings!$F$6:$F$13)&gt;0)*ISNUMBER(SEARCH(Settings!$F$6:$F$13,$O1485)))=0),1,0))</f>
        <v/>
      </c>
      <c r="AM1485">
        <f>IF($AI1485=1,IFERROR(IF(VALUE($C1485)&lt;100000000,VALUE($C1485),1000000000),IFERROR(IF(VALUE(MID($C1485,2,20))&lt;100000000,VALUE(MID($C1485,2,20)),1000000000),1000000000))+ROW()/100000,"")</f>
        <v/>
      </c>
    </row>
    <row r="1486">
      <c r="E1486" s="14" t="n"/>
      <c r="M1486" s="8">
        <f>IF($C1486="","",L1486*T1486/100)</f>
        <v/>
      </c>
      <c r="S1486" s="8" t="n"/>
      <c r="T1486" s="8" t="n"/>
      <c r="W1486">
        <f>IF($C1486="","",IF($AL1486=1,0,IF($AK1486=1,Settings!$C$6,Settings!$C$7))*100)</f>
        <v/>
      </c>
      <c r="X1486" s="8">
        <f>IF($C1486="","",T1486*W1486/100)</f>
        <v/>
      </c>
      <c r="Y1486" s="8">
        <f>IF($C1486="","",T1486-X1486)</f>
        <v/>
      </c>
      <c r="Z1486" s="8">
        <f>IF($C1486="","",Y1486-M1486)</f>
        <v/>
      </c>
      <c r="AD1486" s="8" t="n"/>
      <c r="AG1486" s="14" t="n"/>
      <c r="AI1486">
        <f>IF($C1486="","",IF(COUNTIF($C$2:$C1486,$C1486)=1,1,0))</f>
        <v/>
      </c>
      <c r="AJ1486">
        <f>IF($AI1486=1,SUMPRODUCT(--($AM$2:$AM$7001&lt;$AM1486))+1,"")</f>
        <v/>
      </c>
      <c r="AK1486">
        <f>IF($C1486="","",IF(OR($P1486=TRUE(),$P1486="TRUE"),1,0))</f>
        <v/>
      </c>
      <c r="AL1486">
        <f>IF($C1486="","",IF(AND($V1486="Yes",SUMPRODUCT((LEN(Settings!$F$6:$F$13)&gt;0)*ISNUMBER(SEARCH(Settings!$F$6:$F$13,$O1486)))=0),1,0))</f>
        <v/>
      </c>
      <c r="AM1486">
        <f>IF($AI1486=1,IFERROR(IF(VALUE($C1486)&lt;100000000,VALUE($C1486),1000000000),IFERROR(IF(VALUE(MID($C1486,2,20))&lt;100000000,VALUE(MID($C1486,2,20)),1000000000),1000000000))+ROW()/100000,"")</f>
        <v/>
      </c>
    </row>
    <row r="1487">
      <c r="E1487" s="14" t="n"/>
      <c r="M1487" s="8">
        <f>IF($C1487="","",L1487*T1487/100)</f>
        <v/>
      </c>
      <c r="S1487" s="8" t="n"/>
      <c r="T1487" s="8" t="n"/>
      <c r="W1487">
        <f>IF($C1487="","",IF($AL1487=1,0,IF($AK1487=1,Settings!$C$6,Settings!$C$7))*100)</f>
        <v/>
      </c>
      <c r="X1487" s="8">
        <f>IF($C1487="","",T1487*W1487/100)</f>
        <v/>
      </c>
      <c r="Y1487" s="8">
        <f>IF($C1487="","",T1487-X1487)</f>
        <v/>
      </c>
      <c r="Z1487" s="8">
        <f>IF($C1487="","",Y1487-M1487)</f>
        <v/>
      </c>
      <c r="AD1487" s="8" t="n"/>
      <c r="AG1487" s="14" t="n"/>
      <c r="AI1487">
        <f>IF($C1487="","",IF(COUNTIF($C$2:$C1487,$C1487)=1,1,0))</f>
        <v/>
      </c>
      <c r="AJ1487">
        <f>IF($AI1487=1,SUMPRODUCT(--($AM$2:$AM$7001&lt;$AM1487))+1,"")</f>
        <v/>
      </c>
      <c r="AK1487">
        <f>IF($C1487="","",IF(OR($P1487=TRUE(),$P1487="TRUE"),1,0))</f>
        <v/>
      </c>
      <c r="AL1487">
        <f>IF($C1487="","",IF(AND($V1487="Yes",SUMPRODUCT((LEN(Settings!$F$6:$F$13)&gt;0)*ISNUMBER(SEARCH(Settings!$F$6:$F$13,$O1487)))=0),1,0))</f>
        <v/>
      </c>
      <c r="AM1487">
        <f>IF($AI1487=1,IFERROR(IF(VALUE($C1487)&lt;100000000,VALUE($C1487),1000000000),IFERROR(IF(VALUE(MID($C1487,2,20))&lt;100000000,VALUE(MID($C1487,2,20)),1000000000),1000000000))+ROW()/100000,"")</f>
        <v/>
      </c>
    </row>
    <row r="1488">
      <c r="E1488" s="14" t="n"/>
      <c r="M1488" s="8">
        <f>IF($C1488="","",L1488*T1488/100)</f>
        <v/>
      </c>
      <c r="S1488" s="8" t="n"/>
      <c r="T1488" s="8" t="n"/>
      <c r="W1488">
        <f>IF($C1488="","",IF($AL1488=1,0,IF($AK1488=1,Settings!$C$6,Settings!$C$7))*100)</f>
        <v/>
      </c>
      <c r="X1488" s="8">
        <f>IF($C1488="","",T1488*W1488/100)</f>
        <v/>
      </c>
      <c r="Y1488" s="8">
        <f>IF($C1488="","",T1488-X1488)</f>
        <v/>
      </c>
      <c r="Z1488" s="8">
        <f>IF($C1488="","",Y1488-M1488)</f>
        <v/>
      </c>
      <c r="AD1488" s="8" t="n"/>
      <c r="AG1488" s="14" t="n"/>
      <c r="AI1488">
        <f>IF($C1488="","",IF(COUNTIF($C$2:$C1488,$C1488)=1,1,0))</f>
        <v/>
      </c>
      <c r="AJ1488">
        <f>IF($AI1488=1,SUMPRODUCT(--($AM$2:$AM$7001&lt;$AM1488))+1,"")</f>
        <v/>
      </c>
      <c r="AK1488">
        <f>IF($C1488="","",IF(OR($P1488=TRUE(),$P1488="TRUE"),1,0))</f>
        <v/>
      </c>
      <c r="AL1488">
        <f>IF($C1488="","",IF(AND($V1488="Yes",SUMPRODUCT((LEN(Settings!$F$6:$F$13)&gt;0)*ISNUMBER(SEARCH(Settings!$F$6:$F$13,$O1488)))=0),1,0))</f>
        <v/>
      </c>
      <c r="AM1488">
        <f>IF($AI1488=1,IFERROR(IF(VALUE($C1488)&lt;100000000,VALUE($C1488),1000000000),IFERROR(IF(VALUE(MID($C1488,2,20))&lt;100000000,VALUE(MID($C1488,2,20)),1000000000),1000000000))+ROW()/100000,"")</f>
        <v/>
      </c>
    </row>
    <row r="1489">
      <c r="E1489" s="14" t="n"/>
      <c r="M1489" s="8">
        <f>IF($C1489="","",L1489*T1489/100)</f>
        <v/>
      </c>
      <c r="S1489" s="8" t="n"/>
      <c r="T1489" s="8" t="n"/>
      <c r="W1489">
        <f>IF($C1489="","",IF($AL1489=1,0,IF($AK1489=1,Settings!$C$6,Settings!$C$7))*100)</f>
        <v/>
      </c>
      <c r="X1489" s="8">
        <f>IF($C1489="","",T1489*W1489/100)</f>
        <v/>
      </c>
      <c r="Y1489" s="8">
        <f>IF($C1489="","",T1489-X1489)</f>
        <v/>
      </c>
      <c r="Z1489" s="8">
        <f>IF($C1489="","",Y1489-M1489)</f>
        <v/>
      </c>
      <c r="AD1489" s="8" t="n"/>
      <c r="AG1489" s="14" t="n"/>
      <c r="AI1489">
        <f>IF($C1489="","",IF(COUNTIF($C$2:$C1489,$C1489)=1,1,0))</f>
        <v/>
      </c>
      <c r="AJ1489">
        <f>IF($AI1489=1,SUMPRODUCT(--($AM$2:$AM$7001&lt;$AM1489))+1,"")</f>
        <v/>
      </c>
      <c r="AK1489">
        <f>IF($C1489="","",IF(OR($P1489=TRUE(),$P1489="TRUE"),1,0))</f>
        <v/>
      </c>
      <c r="AL1489">
        <f>IF($C1489="","",IF(AND($V1489="Yes",SUMPRODUCT((LEN(Settings!$F$6:$F$13)&gt;0)*ISNUMBER(SEARCH(Settings!$F$6:$F$13,$O1489)))=0),1,0))</f>
        <v/>
      </c>
      <c r="AM1489">
        <f>IF($AI1489=1,IFERROR(IF(VALUE($C1489)&lt;100000000,VALUE($C1489),1000000000),IFERROR(IF(VALUE(MID($C1489,2,20))&lt;100000000,VALUE(MID($C1489,2,20)),1000000000),1000000000))+ROW()/100000,"")</f>
        <v/>
      </c>
    </row>
    <row r="1490">
      <c r="E1490" s="14" t="n"/>
      <c r="M1490" s="8">
        <f>IF($C1490="","",L1490*T1490/100)</f>
        <v/>
      </c>
      <c r="S1490" s="8" t="n"/>
      <c r="T1490" s="8" t="n"/>
      <c r="W1490">
        <f>IF($C1490="","",IF($AL1490=1,0,IF($AK1490=1,Settings!$C$6,Settings!$C$7))*100)</f>
        <v/>
      </c>
      <c r="X1490" s="8">
        <f>IF($C1490="","",T1490*W1490/100)</f>
        <v/>
      </c>
      <c r="Y1490" s="8">
        <f>IF($C1490="","",T1490-X1490)</f>
        <v/>
      </c>
      <c r="Z1490" s="8">
        <f>IF($C1490="","",Y1490-M1490)</f>
        <v/>
      </c>
      <c r="AD1490" s="8" t="n"/>
      <c r="AG1490" s="14" t="n"/>
      <c r="AI1490">
        <f>IF($C1490="","",IF(COUNTIF($C$2:$C1490,$C1490)=1,1,0))</f>
        <v/>
      </c>
      <c r="AJ1490">
        <f>IF($AI1490=1,SUMPRODUCT(--($AM$2:$AM$7001&lt;$AM1490))+1,"")</f>
        <v/>
      </c>
      <c r="AK1490">
        <f>IF($C1490="","",IF(OR($P1490=TRUE(),$P1490="TRUE"),1,0))</f>
        <v/>
      </c>
      <c r="AL1490">
        <f>IF($C1490="","",IF(AND($V1490="Yes",SUMPRODUCT((LEN(Settings!$F$6:$F$13)&gt;0)*ISNUMBER(SEARCH(Settings!$F$6:$F$13,$O1490)))=0),1,0))</f>
        <v/>
      </c>
      <c r="AM1490">
        <f>IF($AI1490=1,IFERROR(IF(VALUE($C1490)&lt;100000000,VALUE($C1490),1000000000),IFERROR(IF(VALUE(MID($C1490,2,20))&lt;100000000,VALUE(MID($C1490,2,20)),1000000000),1000000000))+ROW()/100000,"")</f>
        <v/>
      </c>
    </row>
    <row r="1491">
      <c r="E1491" s="14" t="n"/>
      <c r="M1491" s="8">
        <f>IF($C1491="","",L1491*T1491/100)</f>
        <v/>
      </c>
      <c r="S1491" s="8" t="n"/>
      <c r="T1491" s="8" t="n"/>
      <c r="W1491">
        <f>IF($C1491="","",IF($AL1491=1,0,IF($AK1491=1,Settings!$C$6,Settings!$C$7))*100)</f>
        <v/>
      </c>
      <c r="X1491" s="8">
        <f>IF($C1491="","",T1491*W1491/100)</f>
        <v/>
      </c>
      <c r="Y1491" s="8">
        <f>IF($C1491="","",T1491-X1491)</f>
        <v/>
      </c>
      <c r="Z1491" s="8">
        <f>IF($C1491="","",Y1491-M1491)</f>
        <v/>
      </c>
      <c r="AD1491" s="8" t="n"/>
      <c r="AG1491" s="14" t="n"/>
      <c r="AI1491">
        <f>IF($C1491="","",IF(COUNTIF($C$2:$C1491,$C1491)=1,1,0))</f>
        <v/>
      </c>
      <c r="AJ1491">
        <f>IF($AI1491=1,SUMPRODUCT(--($AM$2:$AM$7001&lt;$AM1491))+1,"")</f>
        <v/>
      </c>
      <c r="AK1491">
        <f>IF($C1491="","",IF(OR($P1491=TRUE(),$P1491="TRUE"),1,0))</f>
        <v/>
      </c>
      <c r="AL1491">
        <f>IF($C1491="","",IF(AND($V1491="Yes",SUMPRODUCT((LEN(Settings!$F$6:$F$13)&gt;0)*ISNUMBER(SEARCH(Settings!$F$6:$F$13,$O1491)))=0),1,0))</f>
        <v/>
      </c>
      <c r="AM1491">
        <f>IF($AI1491=1,IFERROR(IF(VALUE($C1491)&lt;100000000,VALUE($C1491),1000000000),IFERROR(IF(VALUE(MID($C1491,2,20))&lt;100000000,VALUE(MID($C1491,2,20)),1000000000),1000000000))+ROW()/100000,"")</f>
        <v/>
      </c>
    </row>
    <row r="1492">
      <c r="E1492" s="14" t="n"/>
      <c r="M1492" s="8">
        <f>IF($C1492="","",L1492*T1492/100)</f>
        <v/>
      </c>
      <c r="S1492" s="8" t="n"/>
      <c r="T1492" s="8" t="n"/>
      <c r="W1492">
        <f>IF($C1492="","",IF($AL1492=1,0,IF($AK1492=1,Settings!$C$6,Settings!$C$7))*100)</f>
        <v/>
      </c>
      <c r="X1492" s="8">
        <f>IF($C1492="","",T1492*W1492/100)</f>
        <v/>
      </c>
      <c r="Y1492" s="8">
        <f>IF($C1492="","",T1492-X1492)</f>
        <v/>
      </c>
      <c r="Z1492" s="8">
        <f>IF($C1492="","",Y1492-M1492)</f>
        <v/>
      </c>
      <c r="AD1492" s="8" t="n"/>
      <c r="AG1492" s="14" t="n"/>
      <c r="AI1492">
        <f>IF($C1492="","",IF(COUNTIF($C$2:$C1492,$C1492)=1,1,0))</f>
        <v/>
      </c>
      <c r="AJ1492">
        <f>IF($AI1492=1,SUMPRODUCT(--($AM$2:$AM$7001&lt;$AM1492))+1,"")</f>
        <v/>
      </c>
      <c r="AK1492">
        <f>IF($C1492="","",IF(OR($P1492=TRUE(),$P1492="TRUE"),1,0))</f>
        <v/>
      </c>
      <c r="AL1492">
        <f>IF($C1492="","",IF(AND($V1492="Yes",SUMPRODUCT((LEN(Settings!$F$6:$F$13)&gt;0)*ISNUMBER(SEARCH(Settings!$F$6:$F$13,$O1492)))=0),1,0))</f>
        <v/>
      </c>
      <c r="AM1492">
        <f>IF($AI1492=1,IFERROR(IF(VALUE($C1492)&lt;100000000,VALUE($C1492),1000000000),IFERROR(IF(VALUE(MID($C1492,2,20))&lt;100000000,VALUE(MID($C1492,2,20)),1000000000),1000000000))+ROW()/100000,"")</f>
        <v/>
      </c>
    </row>
    <row r="1493">
      <c r="E1493" s="14" t="n"/>
      <c r="M1493" s="8">
        <f>IF($C1493="","",L1493*T1493/100)</f>
        <v/>
      </c>
      <c r="S1493" s="8" t="n"/>
      <c r="T1493" s="8" t="n"/>
      <c r="W1493">
        <f>IF($C1493="","",IF($AL1493=1,0,IF($AK1493=1,Settings!$C$6,Settings!$C$7))*100)</f>
        <v/>
      </c>
      <c r="X1493" s="8">
        <f>IF($C1493="","",T1493*W1493/100)</f>
        <v/>
      </c>
      <c r="Y1493" s="8">
        <f>IF($C1493="","",T1493-X1493)</f>
        <v/>
      </c>
      <c r="Z1493" s="8">
        <f>IF($C1493="","",Y1493-M1493)</f>
        <v/>
      </c>
      <c r="AD1493" s="8" t="n"/>
      <c r="AG1493" s="14" t="n"/>
      <c r="AI1493">
        <f>IF($C1493="","",IF(COUNTIF($C$2:$C1493,$C1493)=1,1,0))</f>
        <v/>
      </c>
      <c r="AJ1493">
        <f>IF($AI1493=1,SUMPRODUCT(--($AM$2:$AM$7001&lt;$AM1493))+1,"")</f>
        <v/>
      </c>
      <c r="AK1493">
        <f>IF($C1493="","",IF(OR($P1493=TRUE(),$P1493="TRUE"),1,0))</f>
        <v/>
      </c>
      <c r="AL1493">
        <f>IF($C1493="","",IF(AND($V1493="Yes",SUMPRODUCT((LEN(Settings!$F$6:$F$13)&gt;0)*ISNUMBER(SEARCH(Settings!$F$6:$F$13,$O1493)))=0),1,0))</f>
        <v/>
      </c>
      <c r="AM1493">
        <f>IF($AI1493=1,IFERROR(IF(VALUE($C1493)&lt;100000000,VALUE($C1493),1000000000),IFERROR(IF(VALUE(MID($C1493,2,20))&lt;100000000,VALUE(MID($C1493,2,20)),1000000000),1000000000))+ROW()/100000,"")</f>
        <v/>
      </c>
    </row>
    <row r="1494">
      <c r="E1494" s="14" t="n"/>
      <c r="M1494" s="8">
        <f>IF($C1494="","",L1494*T1494/100)</f>
        <v/>
      </c>
      <c r="S1494" s="8" t="n"/>
      <c r="T1494" s="8" t="n"/>
      <c r="W1494">
        <f>IF($C1494="","",IF($AL1494=1,0,IF($AK1494=1,Settings!$C$6,Settings!$C$7))*100)</f>
        <v/>
      </c>
      <c r="X1494" s="8">
        <f>IF($C1494="","",T1494*W1494/100)</f>
        <v/>
      </c>
      <c r="Y1494" s="8">
        <f>IF($C1494="","",T1494-X1494)</f>
        <v/>
      </c>
      <c r="Z1494" s="8">
        <f>IF($C1494="","",Y1494-M1494)</f>
        <v/>
      </c>
      <c r="AD1494" s="8" t="n"/>
      <c r="AG1494" s="14" t="n"/>
      <c r="AI1494">
        <f>IF($C1494="","",IF(COUNTIF($C$2:$C1494,$C1494)=1,1,0))</f>
        <v/>
      </c>
      <c r="AJ1494">
        <f>IF($AI1494=1,SUMPRODUCT(--($AM$2:$AM$7001&lt;$AM1494))+1,"")</f>
        <v/>
      </c>
      <c r="AK1494">
        <f>IF($C1494="","",IF(OR($P1494=TRUE(),$P1494="TRUE"),1,0))</f>
        <v/>
      </c>
      <c r="AL1494">
        <f>IF($C1494="","",IF(AND($V1494="Yes",SUMPRODUCT((LEN(Settings!$F$6:$F$13)&gt;0)*ISNUMBER(SEARCH(Settings!$F$6:$F$13,$O1494)))=0),1,0))</f>
        <v/>
      </c>
      <c r="AM1494">
        <f>IF($AI1494=1,IFERROR(IF(VALUE($C1494)&lt;100000000,VALUE($C1494),1000000000),IFERROR(IF(VALUE(MID($C1494,2,20))&lt;100000000,VALUE(MID($C1494,2,20)),1000000000),1000000000))+ROW()/100000,"")</f>
        <v/>
      </c>
    </row>
    <row r="1495">
      <c r="E1495" s="14" t="n"/>
      <c r="M1495" s="8">
        <f>IF($C1495="","",L1495*T1495/100)</f>
        <v/>
      </c>
      <c r="S1495" s="8" t="n"/>
      <c r="T1495" s="8" t="n"/>
      <c r="W1495">
        <f>IF($C1495="","",IF($AL1495=1,0,IF($AK1495=1,Settings!$C$6,Settings!$C$7))*100)</f>
        <v/>
      </c>
      <c r="X1495" s="8">
        <f>IF($C1495="","",T1495*W1495/100)</f>
        <v/>
      </c>
      <c r="Y1495" s="8">
        <f>IF($C1495="","",T1495-X1495)</f>
        <v/>
      </c>
      <c r="Z1495" s="8">
        <f>IF($C1495="","",Y1495-M1495)</f>
        <v/>
      </c>
      <c r="AD1495" s="8" t="n"/>
      <c r="AG1495" s="14" t="n"/>
      <c r="AI1495">
        <f>IF($C1495="","",IF(COUNTIF($C$2:$C1495,$C1495)=1,1,0))</f>
        <v/>
      </c>
      <c r="AJ1495">
        <f>IF($AI1495=1,SUMPRODUCT(--($AM$2:$AM$7001&lt;$AM1495))+1,"")</f>
        <v/>
      </c>
      <c r="AK1495">
        <f>IF($C1495="","",IF(OR($P1495=TRUE(),$P1495="TRUE"),1,0))</f>
        <v/>
      </c>
      <c r="AL1495">
        <f>IF($C1495="","",IF(AND($V1495="Yes",SUMPRODUCT((LEN(Settings!$F$6:$F$13)&gt;0)*ISNUMBER(SEARCH(Settings!$F$6:$F$13,$O1495)))=0),1,0))</f>
        <v/>
      </c>
      <c r="AM1495">
        <f>IF($AI1495=1,IFERROR(IF(VALUE($C1495)&lt;100000000,VALUE($C1495),1000000000),IFERROR(IF(VALUE(MID($C1495,2,20))&lt;100000000,VALUE(MID($C1495,2,20)),1000000000),1000000000))+ROW()/100000,"")</f>
        <v/>
      </c>
    </row>
    <row r="1496">
      <c r="E1496" s="14" t="n"/>
      <c r="M1496" s="8">
        <f>IF($C1496="","",L1496*T1496/100)</f>
        <v/>
      </c>
      <c r="S1496" s="8" t="n"/>
      <c r="T1496" s="8" t="n"/>
      <c r="W1496">
        <f>IF($C1496="","",IF($AL1496=1,0,IF($AK1496=1,Settings!$C$6,Settings!$C$7))*100)</f>
        <v/>
      </c>
      <c r="X1496" s="8">
        <f>IF($C1496="","",T1496*W1496/100)</f>
        <v/>
      </c>
      <c r="Y1496" s="8">
        <f>IF($C1496="","",T1496-X1496)</f>
        <v/>
      </c>
      <c r="Z1496" s="8">
        <f>IF($C1496="","",Y1496-M1496)</f>
        <v/>
      </c>
      <c r="AD1496" s="8" t="n"/>
      <c r="AG1496" s="14" t="n"/>
      <c r="AI1496">
        <f>IF($C1496="","",IF(COUNTIF($C$2:$C1496,$C1496)=1,1,0))</f>
        <v/>
      </c>
      <c r="AJ1496">
        <f>IF($AI1496=1,SUMPRODUCT(--($AM$2:$AM$7001&lt;$AM1496))+1,"")</f>
        <v/>
      </c>
      <c r="AK1496">
        <f>IF($C1496="","",IF(OR($P1496=TRUE(),$P1496="TRUE"),1,0))</f>
        <v/>
      </c>
      <c r="AL1496">
        <f>IF($C1496="","",IF(AND($V1496="Yes",SUMPRODUCT((LEN(Settings!$F$6:$F$13)&gt;0)*ISNUMBER(SEARCH(Settings!$F$6:$F$13,$O1496)))=0),1,0))</f>
        <v/>
      </c>
      <c r="AM1496">
        <f>IF($AI1496=1,IFERROR(IF(VALUE($C1496)&lt;100000000,VALUE($C1496),1000000000),IFERROR(IF(VALUE(MID($C1496,2,20))&lt;100000000,VALUE(MID($C1496,2,20)),1000000000),1000000000))+ROW()/100000,"")</f>
        <v/>
      </c>
    </row>
    <row r="1497">
      <c r="E1497" s="14" t="n"/>
      <c r="M1497" s="8">
        <f>IF($C1497="","",L1497*T1497/100)</f>
        <v/>
      </c>
      <c r="S1497" s="8" t="n"/>
      <c r="T1497" s="8" t="n"/>
      <c r="W1497">
        <f>IF($C1497="","",IF($AL1497=1,0,IF($AK1497=1,Settings!$C$6,Settings!$C$7))*100)</f>
        <v/>
      </c>
      <c r="X1497" s="8">
        <f>IF($C1497="","",T1497*W1497/100)</f>
        <v/>
      </c>
      <c r="Y1497" s="8">
        <f>IF($C1497="","",T1497-X1497)</f>
        <v/>
      </c>
      <c r="Z1497" s="8">
        <f>IF($C1497="","",Y1497-M1497)</f>
        <v/>
      </c>
      <c r="AD1497" s="8" t="n"/>
      <c r="AG1497" s="14" t="n"/>
      <c r="AI1497">
        <f>IF($C1497="","",IF(COUNTIF($C$2:$C1497,$C1497)=1,1,0))</f>
        <v/>
      </c>
      <c r="AJ1497">
        <f>IF($AI1497=1,SUMPRODUCT(--($AM$2:$AM$7001&lt;$AM1497))+1,"")</f>
        <v/>
      </c>
      <c r="AK1497">
        <f>IF($C1497="","",IF(OR($P1497=TRUE(),$P1497="TRUE"),1,0))</f>
        <v/>
      </c>
      <c r="AL1497">
        <f>IF($C1497="","",IF(AND($V1497="Yes",SUMPRODUCT((LEN(Settings!$F$6:$F$13)&gt;0)*ISNUMBER(SEARCH(Settings!$F$6:$F$13,$O1497)))=0),1,0))</f>
        <v/>
      </c>
      <c r="AM1497">
        <f>IF($AI1497=1,IFERROR(IF(VALUE($C1497)&lt;100000000,VALUE($C1497),1000000000),IFERROR(IF(VALUE(MID($C1497,2,20))&lt;100000000,VALUE(MID($C1497,2,20)),1000000000),1000000000))+ROW()/100000,"")</f>
        <v/>
      </c>
    </row>
    <row r="1498">
      <c r="E1498" s="14" t="n"/>
      <c r="M1498" s="8">
        <f>IF($C1498="","",L1498*T1498/100)</f>
        <v/>
      </c>
      <c r="S1498" s="8" t="n"/>
      <c r="T1498" s="8" t="n"/>
      <c r="W1498">
        <f>IF($C1498="","",IF($AL1498=1,0,IF($AK1498=1,Settings!$C$6,Settings!$C$7))*100)</f>
        <v/>
      </c>
      <c r="X1498" s="8">
        <f>IF($C1498="","",T1498*W1498/100)</f>
        <v/>
      </c>
      <c r="Y1498" s="8">
        <f>IF($C1498="","",T1498-X1498)</f>
        <v/>
      </c>
      <c r="Z1498" s="8">
        <f>IF($C1498="","",Y1498-M1498)</f>
        <v/>
      </c>
      <c r="AD1498" s="8" t="n"/>
      <c r="AG1498" s="14" t="n"/>
      <c r="AI1498">
        <f>IF($C1498="","",IF(COUNTIF($C$2:$C1498,$C1498)=1,1,0))</f>
        <v/>
      </c>
      <c r="AJ1498">
        <f>IF($AI1498=1,SUMPRODUCT(--($AM$2:$AM$7001&lt;$AM1498))+1,"")</f>
        <v/>
      </c>
      <c r="AK1498">
        <f>IF($C1498="","",IF(OR($P1498=TRUE(),$P1498="TRUE"),1,0))</f>
        <v/>
      </c>
      <c r="AL1498">
        <f>IF($C1498="","",IF(AND($V1498="Yes",SUMPRODUCT((LEN(Settings!$F$6:$F$13)&gt;0)*ISNUMBER(SEARCH(Settings!$F$6:$F$13,$O1498)))=0),1,0))</f>
        <v/>
      </c>
      <c r="AM1498">
        <f>IF($AI1498=1,IFERROR(IF(VALUE($C1498)&lt;100000000,VALUE($C1498),1000000000),IFERROR(IF(VALUE(MID($C1498,2,20))&lt;100000000,VALUE(MID($C1498,2,20)),1000000000),1000000000))+ROW()/100000,"")</f>
        <v/>
      </c>
    </row>
    <row r="1499">
      <c r="E1499" s="14" t="n"/>
      <c r="M1499" s="8">
        <f>IF($C1499="","",L1499*T1499/100)</f>
        <v/>
      </c>
      <c r="S1499" s="8" t="n"/>
      <c r="T1499" s="8" t="n"/>
      <c r="W1499">
        <f>IF($C1499="","",IF($AL1499=1,0,IF($AK1499=1,Settings!$C$6,Settings!$C$7))*100)</f>
        <v/>
      </c>
      <c r="X1499" s="8">
        <f>IF($C1499="","",T1499*W1499/100)</f>
        <v/>
      </c>
      <c r="Y1499" s="8">
        <f>IF($C1499="","",T1499-X1499)</f>
        <v/>
      </c>
      <c r="Z1499" s="8">
        <f>IF($C1499="","",Y1499-M1499)</f>
        <v/>
      </c>
      <c r="AD1499" s="8" t="n"/>
      <c r="AG1499" s="14" t="n"/>
      <c r="AI1499">
        <f>IF($C1499="","",IF(COUNTIF($C$2:$C1499,$C1499)=1,1,0))</f>
        <v/>
      </c>
      <c r="AJ1499">
        <f>IF($AI1499=1,SUMPRODUCT(--($AM$2:$AM$7001&lt;$AM1499))+1,"")</f>
        <v/>
      </c>
      <c r="AK1499">
        <f>IF($C1499="","",IF(OR($P1499=TRUE(),$P1499="TRUE"),1,0))</f>
        <v/>
      </c>
      <c r="AL1499">
        <f>IF($C1499="","",IF(AND($V1499="Yes",SUMPRODUCT((LEN(Settings!$F$6:$F$13)&gt;0)*ISNUMBER(SEARCH(Settings!$F$6:$F$13,$O1499)))=0),1,0))</f>
        <v/>
      </c>
      <c r="AM1499">
        <f>IF($AI1499=1,IFERROR(IF(VALUE($C1499)&lt;100000000,VALUE($C1499),1000000000),IFERROR(IF(VALUE(MID($C1499,2,20))&lt;100000000,VALUE(MID($C1499,2,20)),1000000000),1000000000))+ROW()/100000,"")</f>
        <v/>
      </c>
    </row>
    <row r="1500">
      <c r="E1500" s="14" t="n"/>
      <c r="M1500" s="8">
        <f>IF($C1500="","",L1500*T1500/100)</f>
        <v/>
      </c>
      <c r="S1500" s="8" t="n"/>
      <c r="T1500" s="8" t="n"/>
      <c r="W1500">
        <f>IF($C1500="","",IF($AL1500=1,0,IF($AK1500=1,Settings!$C$6,Settings!$C$7))*100)</f>
        <v/>
      </c>
      <c r="X1500" s="8">
        <f>IF($C1500="","",T1500*W1500/100)</f>
        <v/>
      </c>
      <c r="Y1500" s="8">
        <f>IF($C1500="","",T1500-X1500)</f>
        <v/>
      </c>
      <c r="Z1500" s="8">
        <f>IF($C1500="","",Y1500-M1500)</f>
        <v/>
      </c>
      <c r="AD1500" s="8" t="n"/>
      <c r="AG1500" s="14" t="n"/>
      <c r="AI1500">
        <f>IF($C1500="","",IF(COUNTIF($C$2:$C1500,$C1500)=1,1,0))</f>
        <v/>
      </c>
      <c r="AJ1500">
        <f>IF($AI1500=1,SUMPRODUCT(--($AM$2:$AM$7001&lt;$AM1500))+1,"")</f>
        <v/>
      </c>
      <c r="AK1500">
        <f>IF($C1500="","",IF(OR($P1500=TRUE(),$P1500="TRUE"),1,0))</f>
        <v/>
      </c>
      <c r="AL1500">
        <f>IF($C1500="","",IF(AND($V1500="Yes",SUMPRODUCT((LEN(Settings!$F$6:$F$13)&gt;0)*ISNUMBER(SEARCH(Settings!$F$6:$F$13,$O1500)))=0),1,0))</f>
        <v/>
      </c>
      <c r="AM1500">
        <f>IF($AI1500=1,IFERROR(IF(VALUE($C1500)&lt;100000000,VALUE($C1500),1000000000),IFERROR(IF(VALUE(MID($C1500,2,20))&lt;100000000,VALUE(MID($C1500,2,20)),1000000000),1000000000))+ROW()/100000,"")</f>
        <v/>
      </c>
    </row>
    <row r="1501">
      <c r="E1501" s="14" t="n"/>
      <c r="M1501" s="8">
        <f>IF($C1501="","",L1501*T1501/100)</f>
        <v/>
      </c>
      <c r="S1501" s="8" t="n"/>
      <c r="T1501" s="8" t="n"/>
      <c r="W1501">
        <f>IF($C1501="","",IF($AL1501=1,0,IF($AK1501=1,Settings!$C$6,Settings!$C$7))*100)</f>
        <v/>
      </c>
      <c r="X1501" s="8">
        <f>IF($C1501="","",T1501*W1501/100)</f>
        <v/>
      </c>
      <c r="Y1501" s="8">
        <f>IF($C1501="","",T1501-X1501)</f>
        <v/>
      </c>
      <c r="Z1501" s="8">
        <f>IF($C1501="","",Y1501-M1501)</f>
        <v/>
      </c>
      <c r="AD1501" s="8" t="n"/>
      <c r="AG1501" s="14" t="n"/>
      <c r="AI1501">
        <f>IF($C1501="","",IF(COUNTIF($C$2:$C1501,$C1501)=1,1,0))</f>
        <v/>
      </c>
      <c r="AJ1501">
        <f>IF($AI1501=1,SUMPRODUCT(--($AM$2:$AM$7001&lt;$AM1501))+1,"")</f>
        <v/>
      </c>
      <c r="AK1501">
        <f>IF($C1501="","",IF(OR($P1501=TRUE(),$P1501="TRUE"),1,0))</f>
        <v/>
      </c>
      <c r="AL1501">
        <f>IF($C1501="","",IF(AND($V1501="Yes",SUMPRODUCT((LEN(Settings!$F$6:$F$13)&gt;0)*ISNUMBER(SEARCH(Settings!$F$6:$F$13,$O1501)))=0),1,0))</f>
        <v/>
      </c>
      <c r="AM1501">
        <f>IF($AI1501=1,IFERROR(IF(VALUE($C1501)&lt;100000000,VALUE($C1501),1000000000),IFERROR(IF(VALUE(MID($C1501,2,20))&lt;100000000,VALUE(MID($C1501,2,20)),1000000000),1000000000))+ROW()/100000,"")</f>
        <v/>
      </c>
    </row>
    <row r="1502">
      <c r="E1502" s="14" t="n"/>
      <c r="M1502" s="8">
        <f>IF($C1502="","",L1502*T1502/100)</f>
        <v/>
      </c>
      <c r="S1502" s="8" t="n"/>
      <c r="T1502" s="8" t="n"/>
      <c r="W1502">
        <f>IF($C1502="","",IF($AL1502=1,0,IF($AK1502=1,Settings!$C$6,Settings!$C$7))*100)</f>
        <v/>
      </c>
      <c r="X1502" s="8">
        <f>IF($C1502="","",T1502*W1502/100)</f>
        <v/>
      </c>
      <c r="Y1502" s="8">
        <f>IF($C1502="","",T1502-X1502)</f>
        <v/>
      </c>
      <c r="Z1502" s="8">
        <f>IF($C1502="","",Y1502-M1502)</f>
        <v/>
      </c>
      <c r="AD1502" s="8" t="n"/>
      <c r="AG1502" s="14" t="n"/>
      <c r="AI1502">
        <f>IF($C1502="","",IF(COUNTIF($C$2:$C1502,$C1502)=1,1,0))</f>
        <v/>
      </c>
      <c r="AJ1502">
        <f>IF($AI1502=1,SUMPRODUCT(--($AM$2:$AM$7001&lt;$AM1502))+1,"")</f>
        <v/>
      </c>
      <c r="AK1502">
        <f>IF($C1502="","",IF(OR($P1502=TRUE(),$P1502="TRUE"),1,0))</f>
        <v/>
      </c>
      <c r="AL1502">
        <f>IF($C1502="","",IF(AND($V1502="Yes",SUMPRODUCT((LEN(Settings!$F$6:$F$13)&gt;0)*ISNUMBER(SEARCH(Settings!$F$6:$F$13,$O1502)))=0),1,0))</f>
        <v/>
      </c>
      <c r="AM1502">
        <f>IF($AI1502=1,IFERROR(IF(VALUE($C1502)&lt;100000000,VALUE($C1502),1000000000),IFERROR(IF(VALUE(MID($C1502,2,20))&lt;100000000,VALUE(MID($C1502,2,20)),1000000000),1000000000))+ROW()/100000,"")</f>
        <v/>
      </c>
    </row>
    <row r="1503">
      <c r="E1503" s="14" t="n"/>
      <c r="M1503" s="8">
        <f>IF($C1503="","",L1503*T1503/100)</f>
        <v/>
      </c>
      <c r="S1503" s="8" t="n"/>
      <c r="T1503" s="8" t="n"/>
      <c r="W1503">
        <f>IF($C1503="","",IF($AL1503=1,0,IF($AK1503=1,Settings!$C$6,Settings!$C$7))*100)</f>
        <v/>
      </c>
      <c r="X1503" s="8">
        <f>IF($C1503="","",T1503*W1503/100)</f>
        <v/>
      </c>
      <c r="Y1503" s="8">
        <f>IF($C1503="","",T1503-X1503)</f>
        <v/>
      </c>
      <c r="Z1503" s="8">
        <f>IF($C1503="","",Y1503-M1503)</f>
        <v/>
      </c>
      <c r="AD1503" s="8" t="n"/>
      <c r="AG1503" s="14" t="n"/>
      <c r="AI1503">
        <f>IF($C1503="","",IF(COUNTIF($C$2:$C1503,$C1503)=1,1,0))</f>
        <v/>
      </c>
      <c r="AJ1503">
        <f>IF($AI1503=1,SUMPRODUCT(--($AM$2:$AM$7001&lt;$AM1503))+1,"")</f>
        <v/>
      </c>
      <c r="AK1503">
        <f>IF($C1503="","",IF(OR($P1503=TRUE(),$P1503="TRUE"),1,0))</f>
        <v/>
      </c>
      <c r="AL1503">
        <f>IF($C1503="","",IF(AND($V1503="Yes",SUMPRODUCT((LEN(Settings!$F$6:$F$13)&gt;0)*ISNUMBER(SEARCH(Settings!$F$6:$F$13,$O1503)))=0),1,0))</f>
        <v/>
      </c>
      <c r="AM1503">
        <f>IF($AI1503=1,IFERROR(IF(VALUE($C1503)&lt;100000000,VALUE($C1503),1000000000),IFERROR(IF(VALUE(MID($C1503,2,20))&lt;100000000,VALUE(MID($C1503,2,20)),1000000000),1000000000))+ROW()/100000,"")</f>
        <v/>
      </c>
    </row>
    <row r="1504">
      <c r="E1504" s="14" t="n"/>
      <c r="M1504" s="8">
        <f>IF($C1504="","",L1504*T1504/100)</f>
        <v/>
      </c>
      <c r="S1504" s="8" t="n"/>
      <c r="T1504" s="8" t="n"/>
      <c r="W1504">
        <f>IF($C1504="","",IF($AL1504=1,0,IF($AK1504=1,Settings!$C$6,Settings!$C$7))*100)</f>
        <v/>
      </c>
      <c r="X1504" s="8">
        <f>IF($C1504="","",T1504*W1504/100)</f>
        <v/>
      </c>
      <c r="Y1504" s="8">
        <f>IF($C1504="","",T1504-X1504)</f>
        <v/>
      </c>
      <c r="Z1504" s="8">
        <f>IF($C1504="","",Y1504-M1504)</f>
        <v/>
      </c>
      <c r="AD1504" s="8" t="n"/>
      <c r="AG1504" s="14" t="n"/>
      <c r="AI1504">
        <f>IF($C1504="","",IF(COUNTIF($C$2:$C1504,$C1504)=1,1,0))</f>
        <v/>
      </c>
      <c r="AJ1504">
        <f>IF($AI1504=1,SUMPRODUCT(--($AM$2:$AM$7001&lt;$AM1504))+1,"")</f>
        <v/>
      </c>
      <c r="AK1504">
        <f>IF($C1504="","",IF(OR($P1504=TRUE(),$P1504="TRUE"),1,0))</f>
        <v/>
      </c>
      <c r="AL1504">
        <f>IF($C1504="","",IF(AND($V1504="Yes",SUMPRODUCT((LEN(Settings!$F$6:$F$13)&gt;0)*ISNUMBER(SEARCH(Settings!$F$6:$F$13,$O1504)))=0),1,0))</f>
        <v/>
      </c>
      <c r="AM1504">
        <f>IF($AI1504=1,IFERROR(IF(VALUE($C1504)&lt;100000000,VALUE($C1504),1000000000),IFERROR(IF(VALUE(MID($C1504,2,20))&lt;100000000,VALUE(MID($C1504,2,20)),1000000000),1000000000))+ROW()/100000,"")</f>
        <v/>
      </c>
    </row>
    <row r="1505">
      <c r="E1505" s="14" t="n"/>
      <c r="M1505" s="8">
        <f>IF($C1505="","",L1505*T1505/100)</f>
        <v/>
      </c>
      <c r="S1505" s="8" t="n"/>
      <c r="T1505" s="8" t="n"/>
      <c r="W1505">
        <f>IF($C1505="","",IF($AL1505=1,0,IF($AK1505=1,Settings!$C$6,Settings!$C$7))*100)</f>
        <v/>
      </c>
      <c r="X1505" s="8">
        <f>IF($C1505="","",T1505*W1505/100)</f>
        <v/>
      </c>
      <c r="Y1505" s="8">
        <f>IF($C1505="","",T1505-X1505)</f>
        <v/>
      </c>
      <c r="Z1505" s="8">
        <f>IF($C1505="","",Y1505-M1505)</f>
        <v/>
      </c>
      <c r="AD1505" s="8" t="n"/>
      <c r="AG1505" s="14" t="n"/>
      <c r="AI1505">
        <f>IF($C1505="","",IF(COUNTIF($C$2:$C1505,$C1505)=1,1,0))</f>
        <v/>
      </c>
      <c r="AJ1505">
        <f>IF($AI1505=1,SUMPRODUCT(--($AM$2:$AM$7001&lt;$AM1505))+1,"")</f>
        <v/>
      </c>
      <c r="AK1505">
        <f>IF($C1505="","",IF(OR($P1505=TRUE(),$P1505="TRUE"),1,0))</f>
        <v/>
      </c>
      <c r="AL1505">
        <f>IF($C1505="","",IF(AND($V1505="Yes",SUMPRODUCT((LEN(Settings!$F$6:$F$13)&gt;0)*ISNUMBER(SEARCH(Settings!$F$6:$F$13,$O1505)))=0),1,0))</f>
        <v/>
      </c>
      <c r="AM1505">
        <f>IF($AI1505=1,IFERROR(IF(VALUE($C1505)&lt;100000000,VALUE($C1505),1000000000),IFERROR(IF(VALUE(MID($C1505,2,20))&lt;100000000,VALUE(MID($C1505,2,20)),1000000000),1000000000))+ROW()/100000,"")</f>
        <v/>
      </c>
    </row>
    <row r="1506">
      <c r="E1506" s="14" t="n"/>
      <c r="M1506" s="8">
        <f>IF($C1506="","",L1506*T1506/100)</f>
        <v/>
      </c>
      <c r="S1506" s="8" t="n"/>
      <c r="T1506" s="8" t="n"/>
      <c r="W1506">
        <f>IF($C1506="","",IF($AL1506=1,0,IF($AK1506=1,Settings!$C$6,Settings!$C$7))*100)</f>
        <v/>
      </c>
      <c r="X1506" s="8">
        <f>IF($C1506="","",T1506*W1506/100)</f>
        <v/>
      </c>
      <c r="Y1506" s="8">
        <f>IF($C1506="","",T1506-X1506)</f>
        <v/>
      </c>
      <c r="Z1506" s="8">
        <f>IF($C1506="","",Y1506-M1506)</f>
        <v/>
      </c>
      <c r="AD1506" s="8" t="n"/>
      <c r="AG1506" s="14" t="n"/>
      <c r="AI1506">
        <f>IF($C1506="","",IF(COUNTIF($C$2:$C1506,$C1506)=1,1,0))</f>
        <v/>
      </c>
      <c r="AJ1506">
        <f>IF($AI1506=1,SUMPRODUCT(--($AM$2:$AM$7001&lt;$AM1506))+1,"")</f>
        <v/>
      </c>
      <c r="AK1506">
        <f>IF($C1506="","",IF(OR($P1506=TRUE(),$P1506="TRUE"),1,0))</f>
        <v/>
      </c>
      <c r="AL1506">
        <f>IF($C1506="","",IF(AND($V1506="Yes",SUMPRODUCT((LEN(Settings!$F$6:$F$13)&gt;0)*ISNUMBER(SEARCH(Settings!$F$6:$F$13,$O1506)))=0),1,0))</f>
        <v/>
      </c>
      <c r="AM1506">
        <f>IF($AI1506=1,IFERROR(IF(VALUE($C1506)&lt;100000000,VALUE($C1506),1000000000),IFERROR(IF(VALUE(MID($C1506,2,20))&lt;100000000,VALUE(MID($C1506,2,20)),1000000000),1000000000))+ROW()/100000,"")</f>
        <v/>
      </c>
    </row>
    <row r="1507">
      <c r="E1507" s="14" t="n"/>
      <c r="M1507" s="8">
        <f>IF($C1507="","",L1507*T1507/100)</f>
        <v/>
      </c>
      <c r="S1507" s="8" t="n"/>
      <c r="T1507" s="8" t="n"/>
      <c r="W1507">
        <f>IF($C1507="","",IF($AL1507=1,0,IF($AK1507=1,Settings!$C$6,Settings!$C$7))*100)</f>
        <v/>
      </c>
      <c r="X1507" s="8">
        <f>IF($C1507="","",T1507*W1507/100)</f>
        <v/>
      </c>
      <c r="Y1507" s="8">
        <f>IF($C1507="","",T1507-X1507)</f>
        <v/>
      </c>
      <c r="Z1507" s="8">
        <f>IF($C1507="","",Y1507-M1507)</f>
        <v/>
      </c>
      <c r="AD1507" s="8" t="n"/>
      <c r="AG1507" s="14" t="n"/>
      <c r="AI1507">
        <f>IF($C1507="","",IF(COUNTIF($C$2:$C1507,$C1507)=1,1,0))</f>
        <v/>
      </c>
      <c r="AJ1507">
        <f>IF($AI1507=1,SUMPRODUCT(--($AM$2:$AM$7001&lt;$AM1507))+1,"")</f>
        <v/>
      </c>
      <c r="AK1507">
        <f>IF($C1507="","",IF(OR($P1507=TRUE(),$P1507="TRUE"),1,0))</f>
        <v/>
      </c>
      <c r="AL1507">
        <f>IF($C1507="","",IF(AND($V1507="Yes",SUMPRODUCT((LEN(Settings!$F$6:$F$13)&gt;0)*ISNUMBER(SEARCH(Settings!$F$6:$F$13,$O1507)))=0),1,0))</f>
        <v/>
      </c>
      <c r="AM1507">
        <f>IF($AI1507=1,IFERROR(IF(VALUE($C1507)&lt;100000000,VALUE($C1507),1000000000),IFERROR(IF(VALUE(MID($C1507,2,20))&lt;100000000,VALUE(MID($C1507,2,20)),1000000000),1000000000))+ROW()/100000,"")</f>
        <v/>
      </c>
    </row>
    <row r="1508">
      <c r="E1508" s="14" t="n"/>
      <c r="M1508" s="8">
        <f>IF($C1508="","",L1508*T1508/100)</f>
        <v/>
      </c>
      <c r="S1508" s="8" t="n"/>
      <c r="T1508" s="8" t="n"/>
      <c r="W1508">
        <f>IF($C1508="","",IF($AL1508=1,0,IF($AK1508=1,Settings!$C$6,Settings!$C$7))*100)</f>
        <v/>
      </c>
      <c r="X1508" s="8">
        <f>IF($C1508="","",T1508*W1508/100)</f>
        <v/>
      </c>
      <c r="Y1508" s="8">
        <f>IF($C1508="","",T1508-X1508)</f>
        <v/>
      </c>
      <c r="Z1508" s="8">
        <f>IF($C1508="","",Y1508-M1508)</f>
        <v/>
      </c>
      <c r="AD1508" s="8" t="n"/>
      <c r="AG1508" s="14" t="n"/>
      <c r="AI1508">
        <f>IF($C1508="","",IF(COUNTIF($C$2:$C1508,$C1508)=1,1,0))</f>
        <v/>
      </c>
      <c r="AJ1508">
        <f>IF($AI1508=1,SUMPRODUCT(--($AM$2:$AM$7001&lt;$AM1508))+1,"")</f>
        <v/>
      </c>
      <c r="AK1508">
        <f>IF($C1508="","",IF(OR($P1508=TRUE(),$P1508="TRUE"),1,0))</f>
        <v/>
      </c>
      <c r="AL1508">
        <f>IF($C1508="","",IF(AND($V1508="Yes",SUMPRODUCT((LEN(Settings!$F$6:$F$13)&gt;0)*ISNUMBER(SEARCH(Settings!$F$6:$F$13,$O1508)))=0),1,0))</f>
        <v/>
      </c>
      <c r="AM1508">
        <f>IF($AI1508=1,IFERROR(IF(VALUE($C1508)&lt;100000000,VALUE($C1508),1000000000),IFERROR(IF(VALUE(MID($C1508,2,20))&lt;100000000,VALUE(MID($C1508,2,20)),1000000000),1000000000))+ROW()/100000,"")</f>
        <v/>
      </c>
    </row>
    <row r="1509">
      <c r="E1509" s="14" t="n"/>
      <c r="M1509" s="8">
        <f>IF($C1509="","",L1509*T1509/100)</f>
        <v/>
      </c>
      <c r="S1509" s="8" t="n"/>
      <c r="T1509" s="8" t="n"/>
      <c r="W1509">
        <f>IF($C1509="","",IF($AL1509=1,0,IF($AK1509=1,Settings!$C$6,Settings!$C$7))*100)</f>
        <v/>
      </c>
      <c r="X1509" s="8">
        <f>IF($C1509="","",T1509*W1509/100)</f>
        <v/>
      </c>
      <c r="Y1509" s="8">
        <f>IF($C1509="","",T1509-X1509)</f>
        <v/>
      </c>
      <c r="Z1509" s="8">
        <f>IF($C1509="","",Y1509-M1509)</f>
        <v/>
      </c>
      <c r="AD1509" s="8" t="n"/>
      <c r="AG1509" s="14" t="n"/>
      <c r="AI1509">
        <f>IF($C1509="","",IF(COUNTIF($C$2:$C1509,$C1509)=1,1,0))</f>
        <v/>
      </c>
      <c r="AJ1509">
        <f>IF($AI1509=1,SUMPRODUCT(--($AM$2:$AM$7001&lt;$AM1509))+1,"")</f>
        <v/>
      </c>
      <c r="AK1509">
        <f>IF($C1509="","",IF(OR($P1509=TRUE(),$P1509="TRUE"),1,0))</f>
        <v/>
      </c>
      <c r="AL1509">
        <f>IF($C1509="","",IF(AND($V1509="Yes",SUMPRODUCT((LEN(Settings!$F$6:$F$13)&gt;0)*ISNUMBER(SEARCH(Settings!$F$6:$F$13,$O1509)))=0),1,0))</f>
        <v/>
      </c>
      <c r="AM1509">
        <f>IF($AI1509=1,IFERROR(IF(VALUE($C1509)&lt;100000000,VALUE($C1509),1000000000),IFERROR(IF(VALUE(MID($C1509,2,20))&lt;100000000,VALUE(MID($C1509,2,20)),1000000000),1000000000))+ROW()/100000,"")</f>
        <v/>
      </c>
    </row>
    <row r="1510">
      <c r="E1510" s="14" t="n"/>
      <c r="M1510" s="8">
        <f>IF($C1510="","",L1510*T1510/100)</f>
        <v/>
      </c>
      <c r="S1510" s="8" t="n"/>
      <c r="T1510" s="8" t="n"/>
      <c r="W1510">
        <f>IF($C1510="","",IF($AL1510=1,0,IF($AK1510=1,Settings!$C$6,Settings!$C$7))*100)</f>
        <v/>
      </c>
      <c r="X1510" s="8">
        <f>IF($C1510="","",T1510*W1510/100)</f>
        <v/>
      </c>
      <c r="Y1510" s="8">
        <f>IF($C1510="","",T1510-X1510)</f>
        <v/>
      </c>
      <c r="Z1510" s="8">
        <f>IF($C1510="","",Y1510-M1510)</f>
        <v/>
      </c>
      <c r="AD1510" s="8" t="n"/>
      <c r="AG1510" s="14" t="n"/>
      <c r="AI1510">
        <f>IF($C1510="","",IF(COUNTIF($C$2:$C1510,$C1510)=1,1,0))</f>
        <v/>
      </c>
      <c r="AJ1510">
        <f>IF($AI1510=1,SUMPRODUCT(--($AM$2:$AM$7001&lt;$AM1510))+1,"")</f>
        <v/>
      </c>
      <c r="AK1510">
        <f>IF($C1510="","",IF(OR($P1510=TRUE(),$P1510="TRUE"),1,0))</f>
        <v/>
      </c>
      <c r="AL1510">
        <f>IF($C1510="","",IF(AND($V1510="Yes",SUMPRODUCT((LEN(Settings!$F$6:$F$13)&gt;0)*ISNUMBER(SEARCH(Settings!$F$6:$F$13,$O1510)))=0),1,0))</f>
        <v/>
      </c>
      <c r="AM1510">
        <f>IF($AI1510=1,IFERROR(IF(VALUE($C1510)&lt;100000000,VALUE($C1510),1000000000),IFERROR(IF(VALUE(MID($C1510,2,20))&lt;100000000,VALUE(MID($C1510,2,20)),1000000000),1000000000))+ROW()/100000,"")</f>
        <v/>
      </c>
    </row>
    <row r="1511">
      <c r="E1511" s="14" t="n"/>
      <c r="M1511" s="8">
        <f>IF($C1511="","",L1511*T1511/100)</f>
        <v/>
      </c>
      <c r="S1511" s="8" t="n"/>
      <c r="T1511" s="8" t="n"/>
      <c r="W1511">
        <f>IF($C1511="","",IF($AL1511=1,0,IF($AK1511=1,Settings!$C$6,Settings!$C$7))*100)</f>
        <v/>
      </c>
      <c r="X1511" s="8">
        <f>IF($C1511="","",T1511*W1511/100)</f>
        <v/>
      </c>
      <c r="Y1511" s="8">
        <f>IF($C1511="","",T1511-X1511)</f>
        <v/>
      </c>
      <c r="Z1511" s="8">
        <f>IF($C1511="","",Y1511-M1511)</f>
        <v/>
      </c>
      <c r="AD1511" s="8" t="n"/>
      <c r="AG1511" s="14" t="n"/>
      <c r="AI1511">
        <f>IF($C1511="","",IF(COUNTIF($C$2:$C1511,$C1511)=1,1,0))</f>
        <v/>
      </c>
      <c r="AJ1511">
        <f>IF($AI1511=1,SUMPRODUCT(--($AM$2:$AM$7001&lt;$AM1511))+1,"")</f>
        <v/>
      </c>
      <c r="AK1511">
        <f>IF($C1511="","",IF(OR($P1511=TRUE(),$P1511="TRUE"),1,0))</f>
        <v/>
      </c>
      <c r="AL1511">
        <f>IF($C1511="","",IF(AND($V1511="Yes",SUMPRODUCT((LEN(Settings!$F$6:$F$13)&gt;0)*ISNUMBER(SEARCH(Settings!$F$6:$F$13,$O1511)))=0),1,0))</f>
        <v/>
      </c>
      <c r="AM1511">
        <f>IF($AI1511=1,IFERROR(IF(VALUE($C1511)&lt;100000000,VALUE($C1511),1000000000),IFERROR(IF(VALUE(MID($C1511,2,20))&lt;100000000,VALUE(MID($C1511,2,20)),1000000000),1000000000))+ROW()/100000,"")</f>
        <v/>
      </c>
    </row>
    <row r="1512">
      <c r="E1512" s="14" t="n"/>
      <c r="M1512" s="8">
        <f>IF($C1512="","",L1512*T1512/100)</f>
        <v/>
      </c>
      <c r="S1512" s="8" t="n"/>
      <c r="T1512" s="8" t="n"/>
      <c r="W1512">
        <f>IF($C1512="","",IF($AL1512=1,0,IF($AK1512=1,Settings!$C$6,Settings!$C$7))*100)</f>
        <v/>
      </c>
      <c r="X1512" s="8">
        <f>IF($C1512="","",T1512*W1512/100)</f>
        <v/>
      </c>
      <c r="Y1512" s="8">
        <f>IF($C1512="","",T1512-X1512)</f>
        <v/>
      </c>
      <c r="Z1512" s="8">
        <f>IF($C1512="","",Y1512-M1512)</f>
        <v/>
      </c>
      <c r="AD1512" s="8" t="n"/>
      <c r="AG1512" s="14" t="n"/>
      <c r="AI1512">
        <f>IF($C1512="","",IF(COUNTIF($C$2:$C1512,$C1512)=1,1,0))</f>
        <v/>
      </c>
      <c r="AJ1512">
        <f>IF($AI1512=1,SUMPRODUCT(--($AM$2:$AM$7001&lt;$AM1512))+1,"")</f>
        <v/>
      </c>
      <c r="AK1512">
        <f>IF($C1512="","",IF(OR($P1512=TRUE(),$P1512="TRUE"),1,0))</f>
        <v/>
      </c>
      <c r="AL1512">
        <f>IF($C1512="","",IF(AND($V1512="Yes",SUMPRODUCT((LEN(Settings!$F$6:$F$13)&gt;0)*ISNUMBER(SEARCH(Settings!$F$6:$F$13,$O1512)))=0),1,0))</f>
        <v/>
      </c>
      <c r="AM1512">
        <f>IF($AI1512=1,IFERROR(IF(VALUE($C1512)&lt;100000000,VALUE($C1512),1000000000),IFERROR(IF(VALUE(MID($C1512,2,20))&lt;100000000,VALUE(MID($C1512,2,20)),1000000000),1000000000))+ROW()/100000,"")</f>
        <v/>
      </c>
    </row>
    <row r="1513">
      <c r="E1513" s="14" t="n"/>
      <c r="M1513" s="8">
        <f>IF($C1513="","",L1513*T1513/100)</f>
        <v/>
      </c>
      <c r="S1513" s="8" t="n"/>
      <c r="T1513" s="8" t="n"/>
      <c r="W1513">
        <f>IF($C1513="","",IF($AL1513=1,0,IF($AK1513=1,Settings!$C$6,Settings!$C$7))*100)</f>
        <v/>
      </c>
      <c r="X1513" s="8">
        <f>IF($C1513="","",T1513*W1513/100)</f>
        <v/>
      </c>
      <c r="Y1513" s="8">
        <f>IF($C1513="","",T1513-X1513)</f>
        <v/>
      </c>
      <c r="Z1513" s="8">
        <f>IF($C1513="","",Y1513-M1513)</f>
        <v/>
      </c>
      <c r="AD1513" s="8" t="n"/>
      <c r="AG1513" s="14" t="n"/>
      <c r="AI1513">
        <f>IF($C1513="","",IF(COUNTIF($C$2:$C1513,$C1513)=1,1,0))</f>
        <v/>
      </c>
      <c r="AJ1513">
        <f>IF($AI1513=1,SUMPRODUCT(--($AM$2:$AM$7001&lt;$AM1513))+1,"")</f>
        <v/>
      </c>
      <c r="AK1513">
        <f>IF($C1513="","",IF(OR($P1513=TRUE(),$P1513="TRUE"),1,0))</f>
        <v/>
      </c>
      <c r="AL1513">
        <f>IF($C1513="","",IF(AND($V1513="Yes",SUMPRODUCT((LEN(Settings!$F$6:$F$13)&gt;0)*ISNUMBER(SEARCH(Settings!$F$6:$F$13,$O1513)))=0),1,0))</f>
        <v/>
      </c>
      <c r="AM1513">
        <f>IF($AI1513=1,IFERROR(IF(VALUE($C1513)&lt;100000000,VALUE($C1513),1000000000),IFERROR(IF(VALUE(MID($C1513,2,20))&lt;100000000,VALUE(MID($C1513,2,20)),1000000000),1000000000))+ROW()/100000,"")</f>
        <v/>
      </c>
    </row>
    <row r="1514">
      <c r="E1514" s="14" t="n"/>
      <c r="M1514" s="8">
        <f>IF($C1514="","",L1514*T1514/100)</f>
        <v/>
      </c>
      <c r="S1514" s="8" t="n"/>
      <c r="T1514" s="8" t="n"/>
      <c r="W1514">
        <f>IF($C1514="","",IF($AL1514=1,0,IF($AK1514=1,Settings!$C$6,Settings!$C$7))*100)</f>
        <v/>
      </c>
      <c r="X1514" s="8">
        <f>IF($C1514="","",T1514*W1514/100)</f>
        <v/>
      </c>
      <c r="Y1514" s="8">
        <f>IF($C1514="","",T1514-X1514)</f>
        <v/>
      </c>
      <c r="Z1514" s="8">
        <f>IF($C1514="","",Y1514-M1514)</f>
        <v/>
      </c>
      <c r="AD1514" s="8" t="n"/>
      <c r="AG1514" s="14" t="n"/>
      <c r="AI1514">
        <f>IF($C1514="","",IF(COUNTIF($C$2:$C1514,$C1514)=1,1,0))</f>
        <v/>
      </c>
      <c r="AJ1514">
        <f>IF($AI1514=1,SUMPRODUCT(--($AM$2:$AM$7001&lt;$AM1514))+1,"")</f>
        <v/>
      </c>
      <c r="AK1514">
        <f>IF($C1514="","",IF(OR($P1514=TRUE(),$P1514="TRUE"),1,0))</f>
        <v/>
      </c>
      <c r="AL1514">
        <f>IF($C1514="","",IF(AND($V1514="Yes",SUMPRODUCT((LEN(Settings!$F$6:$F$13)&gt;0)*ISNUMBER(SEARCH(Settings!$F$6:$F$13,$O1514)))=0),1,0))</f>
        <v/>
      </c>
      <c r="AM1514">
        <f>IF($AI1514=1,IFERROR(IF(VALUE($C1514)&lt;100000000,VALUE($C1514),1000000000),IFERROR(IF(VALUE(MID($C1514,2,20))&lt;100000000,VALUE(MID($C1514,2,20)),1000000000),1000000000))+ROW()/100000,"")</f>
        <v/>
      </c>
    </row>
    <row r="1515">
      <c r="E1515" s="14" t="n"/>
      <c r="M1515" s="8">
        <f>IF($C1515="","",L1515*T1515/100)</f>
        <v/>
      </c>
      <c r="S1515" s="8" t="n"/>
      <c r="T1515" s="8" t="n"/>
      <c r="W1515">
        <f>IF($C1515="","",IF($AL1515=1,0,IF($AK1515=1,Settings!$C$6,Settings!$C$7))*100)</f>
        <v/>
      </c>
      <c r="X1515" s="8">
        <f>IF($C1515="","",T1515*W1515/100)</f>
        <v/>
      </c>
      <c r="Y1515" s="8">
        <f>IF($C1515="","",T1515-X1515)</f>
        <v/>
      </c>
      <c r="Z1515" s="8">
        <f>IF($C1515="","",Y1515-M1515)</f>
        <v/>
      </c>
      <c r="AD1515" s="8" t="n"/>
      <c r="AG1515" s="14" t="n"/>
      <c r="AI1515">
        <f>IF($C1515="","",IF(COUNTIF($C$2:$C1515,$C1515)=1,1,0))</f>
        <v/>
      </c>
      <c r="AJ1515">
        <f>IF($AI1515=1,SUMPRODUCT(--($AM$2:$AM$7001&lt;$AM1515))+1,"")</f>
        <v/>
      </c>
      <c r="AK1515">
        <f>IF($C1515="","",IF(OR($P1515=TRUE(),$P1515="TRUE"),1,0))</f>
        <v/>
      </c>
      <c r="AL1515">
        <f>IF($C1515="","",IF(AND($V1515="Yes",SUMPRODUCT((LEN(Settings!$F$6:$F$13)&gt;0)*ISNUMBER(SEARCH(Settings!$F$6:$F$13,$O1515)))=0),1,0))</f>
        <v/>
      </c>
      <c r="AM1515">
        <f>IF($AI1515=1,IFERROR(IF(VALUE($C1515)&lt;100000000,VALUE($C1515),1000000000),IFERROR(IF(VALUE(MID($C1515,2,20))&lt;100000000,VALUE(MID($C1515,2,20)),1000000000),1000000000))+ROW()/100000,"")</f>
        <v/>
      </c>
    </row>
    <row r="1516">
      <c r="E1516" s="14" t="n"/>
      <c r="M1516" s="8">
        <f>IF($C1516="","",L1516*T1516/100)</f>
        <v/>
      </c>
      <c r="S1516" s="8" t="n"/>
      <c r="T1516" s="8" t="n"/>
      <c r="W1516">
        <f>IF($C1516="","",IF($AL1516=1,0,IF($AK1516=1,Settings!$C$6,Settings!$C$7))*100)</f>
        <v/>
      </c>
      <c r="X1516" s="8">
        <f>IF($C1516="","",T1516*W1516/100)</f>
        <v/>
      </c>
      <c r="Y1516" s="8">
        <f>IF($C1516="","",T1516-X1516)</f>
        <v/>
      </c>
      <c r="Z1516" s="8">
        <f>IF($C1516="","",Y1516-M1516)</f>
        <v/>
      </c>
      <c r="AD1516" s="8" t="n"/>
      <c r="AG1516" s="14" t="n"/>
      <c r="AI1516">
        <f>IF($C1516="","",IF(COUNTIF($C$2:$C1516,$C1516)=1,1,0))</f>
        <v/>
      </c>
      <c r="AJ1516">
        <f>IF($AI1516=1,SUMPRODUCT(--($AM$2:$AM$7001&lt;$AM1516))+1,"")</f>
        <v/>
      </c>
      <c r="AK1516">
        <f>IF($C1516="","",IF(OR($P1516=TRUE(),$P1516="TRUE"),1,0))</f>
        <v/>
      </c>
      <c r="AL1516">
        <f>IF($C1516="","",IF(AND($V1516="Yes",SUMPRODUCT((LEN(Settings!$F$6:$F$13)&gt;0)*ISNUMBER(SEARCH(Settings!$F$6:$F$13,$O1516)))=0),1,0))</f>
        <v/>
      </c>
      <c r="AM1516">
        <f>IF($AI1516=1,IFERROR(IF(VALUE($C1516)&lt;100000000,VALUE($C1516),1000000000),IFERROR(IF(VALUE(MID($C1516,2,20))&lt;100000000,VALUE(MID($C1516,2,20)),1000000000),1000000000))+ROW()/100000,"")</f>
        <v/>
      </c>
    </row>
    <row r="1517">
      <c r="E1517" s="14" t="n"/>
      <c r="M1517" s="8">
        <f>IF($C1517="","",L1517*T1517/100)</f>
        <v/>
      </c>
      <c r="S1517" s="8" t="n"/>
      <c r="T1517" s="8" t="n"/>
      <c r="W1517">
        <f>IF($C1517="","",IF($AL1517=1,0,IF($AK1517=1,Settings!$C$6,Settings!$C$7))*100)</f>
        <v/>
      </c>
      <c r="X1517" s="8">
        <f>IF($C1517="","",T1517*W1517/100)</f>
        <v/>
      </c>
      <c r="Y1517" s="8">
        <f>IF($C1517="","",T1517-X1517)</f>
        <v/>
      </c>
      <c r="Z1517" s="8">
        <f>IF($C1517="","",Y1517-M1517)</f>
        <v/>
      </c>
      <c r="AD1517" s="8" t="n"/>
      <c r="AG1517" s="14" t="n"/>
      <c r="AI1517">
        <f>IF($C1517="","",IF(COUNTIF($C$2:$C1517,$C1517)=1,1,0))</f>
        <v/>
      </c>
      <c r="AJ1517">
        <f>IF($AI1517=1,SUMPRODUCT(--($AM$2:$AM$7001&lt;$AM1517))+1,"")</f>
        <v/>
      </c>
      <c r="AK1517">
        <f>IF($C1517="","",IF(OR($P1517=TRUE(),$P1517="TRUE"),1,0))</f>
        <v/>
      </c>
      <c r="AL1517">
        <f>IF($C1517="","",IF(AND($V1517="Yes",SUMPRODUCT((LEN(Settings!$F$6:$F$13)&gt;0)*ISNUMBER(SEARCH(Settings!$F$6:$F$13,$O1517)))=0),1,0))</f>
        <v/>
      </c>
      <c r="AM1517">
        <f>IF($AI1517=1,IFERROR(IF(VALUE($C1517)&lt;100000000,VALUE($C1517),1000000000),IFERROR(IF(VALUE(MID($C1517,2,20))&lt;100000000,VALUE(MID($C1517,2,20)),1000000000),1000000000))+ROW()/100000,"")</f>
        <v/>
      </c>
    </row>
    <row r="1518">
      <c r="E1518" s="14" t="n"/>
      <c r="M1518" s="8">
        <f>IF($C1518="","",L1518*T1518/100)</f>
        <v/>
      </c>
      <c r="S1518" s="8" t="n"/>
      <c r="T1518" s="8" t="n"/>
      <c r="W1518">
        <f>IF($C1518="","",IF($AL1518=1,0,IF($AK1518=1,Settings!$C$6,Settings!$C$7))*100)</f>
        <v/>
      </c>
      <c r="X1518" s="8">
        <f>IF($C1518="","",T1518*W1518/100)</f>
        <v/>
      </c>
      <c r="Y1518" s="8">
        <f>IF($C1518="","",T1518-X1518)</f>
        <v/>
      </c>
      <c r="Z1518" s="8">
        <f>IF($C1518="","",Y1518-M1518)</f>
        <v/>
      </c>
      <c r="AD1518" s="8" t="n"/>
      <c r="AG1518" s="14" t="n"/>
      <c r="AI1518">
        <f>IF($C1518="","",IF(COUNTIF($C$2:$C1518,$C1518)=1,1,0))</f>
        <v/>
      </c>
      <c r="AJ1518">
        <f>IF($AI1518=1,SUMPRODUCT(--($AM$2:$AM$7001&lt;$AM1518))+1,"")</f>
        <v/>
      </c>
      <c r="AK1518">
        <f>IF($C1518="","",IF(OR($P1518=TRUE(),$P1518="TRUE"),1,0))</f>
        <v/>
      </c>
      <c r="AL1518">
        <f>IF($C1518="","",IF(AND($V1518="Yes",SUMPRODUCT((LEN(Settings!$F$6:$F$13)&gt;0)*ISNUMBER(SEARCH(Settings!$F$6:$F$13,$O1518)))=0),1,0))</f>
        <v/>
      </c>
      <c r="AM1518">
        <f>IF($AI1518=1,IFERROR(IF(VALUE($C1518)&lt;100000000,VALUE($C1518),1000000000),IFERROR(IF(VALUE(MID($C1518,2,20))&lt;100000000,VALUE(MID($C1518,2,20)),1000000000),1000000000))+ROW()/100000,"")</f>
        <v/>
      </c>
    </row>
    <row r="1519">
      <c r="E1519" s="14" t="n"/>
      <c r="M1519" s="8">
        <f>IF($C1519="","",L1519*T1519/100)</f>
        <v/>
      </c>
      <c r="S1519" s="8" t="n"/>
      <c r="T1519" s="8" t="n"/>
      <c r="W1519">
        <f>IF($C1519="","",IF($AL1519=1,0,IF($AK1519=1,Settings!$C$6,Settings!$C$7))*100)</f>
        <v/>
      </c>
      <c r="X1519" s="8">
        <f>IF($C1519="","",T1519*W1519/100)</f>
        <v/>
      </c>
      <c r="Y1519" s="8">
        <f>IF($C1519="","",T1519-X1519)</f>
        <v/>
      </c>
      <c r="Z1519" s="8">
        <f>IF($C1519="","",Y1519-M1519)</f>
        <v/>
      </c>
      <c r="AD1519" s="8" t="n"/>
      <c r="AG1519" s="14" t="n"/>
      <c r="AI1519">
        <f>IF($C1519="","",IF(COUNTIF($C$2:$C1519,$C1519)=1,1,0))</f>
        <v/>
      </c>
      <c r="AJ1519">
        <f>IF($AI1519=1,SUMPRODUCT(--($AM$2:$AM$7001&lt;$AM1519))+1,"")</f>
        <v/>
      </c>
      <c r="AK1519">
        <f>IF($C1519="","",IF(OR($P1519=TRUE(),$P1519="TRUE"),1,0))</f>
        <v/>
      </c>
      <c r="AL1519">
        <f>IF($C1519="","",IF(AND($V1519="Yes",SUMPRODUCT((LEN(Settings!$F$6:$F$13)&gt;0)*ISNUMBER(SEARCH(Settings!$F$6:$F$13,$O1519)))=0),1,0))</f>
        <v/>
      </c>
      <c r="AM1519">
        <f>IF($AI1519=1,IFERROR(IF(VALUE($C1519)&lt;100000000,VALUE($C1519),1000000000),IFERROR(IF(VALUE(MID($C1519,2,20))&lt;100000000,VALUE(MID($C1519,2,20)),1000000000),1000000000))+ROW()/100000,"")</f>
        <v/>
      </c>
    </row>
    <row r="1520">
      <c r="E1520" s="14" t="n"/>
      <c r="M1520" s="8">
        <f>IF($C1520="","",L1520*T1520/100)</f>
        <v/>
      </c>
      <c r="S1520" s="8" t="n"/>
      <c r="T1520" s="8" t="n"/>
      <c r="W1520">
        <f>IF($C1520="","",IF($AL1520=1,0,IF($AK1520=1,Settings!$C$6,Settings!$C$7))*100)</f>
        <v/>
      </c>
      <c r="X1520" s="8">
        <f>IF($C1520="","",T1520*W1520/100)</f>
        <v/>
      </c>
      <c r="Y1520" s="8">
        <f>IF($C1520="","",T1520-X1520)</f>
        <v/>
      </c>
      <c r="Z1520" s="8">
        <f>IF($C1520="","",Y1520-M1520)</f>
        <v/>
      </c>
      <c r="AD1520" s="8" t="n"/>
      <c r="AG1520" s="14" t="n"/>
      <c r="AI1520">
        <f>IF($C1520="","",IF(COUNTIF($C$2:$C1520,$C1520)=1,1,0))</f>
        <v/>
      </c>
      <c r="AJ1520">
        <f>IF($AI1520=1,SUMPRODUCT(--($AM$2:$AM$7001&lt;$AM1520))+1,"")</f>
        <v/>
      </c>
      <c r="AK1520">
        <f>IF($C1520="","",IF(OR($P1520=TRUE(),$P1520="TRUE"),1,0))</f>
        <v/>
      </c>
      <c r="AL1520">
        <f>IF($C1520="","",IF(AND($V1520="Yes",SUMPRODUCT((LEN(Settings!$F$6:$F$13)&gt;0)*ISNUMBER(SEARCH(Settings!$F$6:$F$13,$O1520)))=0),1,0))</f>
        <v/>
      </c>
      <c r="AM1520">
        <f>IF($AI1520=1,IFERROR(IF(VALUE($C1520)&lt;100000000,VALUE($C1520),1000000000),IFERROR(IF(VALUE(MID($C1520,2,20))&lt;100000000,VALUE(MID($C1520,2,20)),1000000000),1000000000))+ROW()/100000,"")</f>
        <v/>
      </c>
    </row>
    <row r="1521">
      <c r="E1521" s="14" t="n"/>
      <c r="M1521" s="8">
        <f>IF($C1521="","",L1521*T1521/100)</f>
        <v/>
      </c>
      <c r="S1521" s="8" t="n"/>
      <c r="T1521" s="8" t="n"/>
      <c r="W1521">
        <f>IF($C1521="","",IF($AL1521=1,0,IF($AK1521=1,Settings!$C$6,Settings!$C$7))*100)</f>
        <v/>
      </c>
      <c r="X1521" s="8">
        <f>IF($C1521="","",T1521*W1521/100)</f>
        <v/>
      </c>
      <c r="Y1521" s="8">
        <f>IF($C1521="","",T1521-X1521)</f>
        <v/>
      </c>
      <c r="Z1521" s="8">
        <f>IF($C1521="","",Y1521-M1521)</f>
        <v/>
      </c>
      <c r="AD1521" s="8" t="n"/>
      <c r="AG1521" s="14" t="n"/>
      <c r="AI1521">
        <f>IF($C1521="","",IF(COUNTIF($C$2:$C1521,$C1521)=1,1,0))</f>
        <v/>
      </c>
      <c r="AJ1521">
        <f>IF($AI1521=1,SUMPRODUCT(--($AM$2:$AM$7001&lt;$AM1521))+1,"")</f>
        <v/>
      </c>
      <c r="AK1521">
        <f>IF($C1521="","",IF(OR($P1521=TRUE(),$P1521="TRUE"),1,0))</f>
        <v/>
      </c>
      <c r="AL1521">
        <f>IF($C1521="","",IF(AND($V1521="Yes",SUMPRODUCT((LEN(Settings!$F$6:$F$13)&gt;0)*ISNUMBER(SEARCH(Settings!$F$6:$F$13,$O1521)))=0),1,0))</f>
        <v/>
      </c>
      <c r="AM1521">
        <f>IF($AI1521=1,IFERROR(IF(VALUE($C1521)&lt;100000000,VALUE($C1521),1000000000),IFERROR(IF(VALUE(MID($C1521,2,20))&lt;100000000,VALUE(MID($C1521,2,20)),1000000000),1000000000))+ROW()/100000,"")</f>
        <v/>
      </c>
    </row>
    <row r="1522">
      <c r="E1522" s="14" t="n"/>
      <c r="M1522" s="8">
        <f>IF($C1522="","",L1522*T1522/100)</f>
        <v/>
      </c>
      <c r="S1522" s="8" t="n"/>
      <c r="T1522" s="8" t="n"/>
      <c r="W1522">
        <f>IF($C1522="","",IF($AL1522=1,0,IF($AK1522=1,Settings!$C$6,Settings!$C$7))*100)</f>
        <v/>
      </c>
      <c r="X1522" s="8">
        <f>IF($C1522="","",T1522*W1522/100)</f>
        <v/>
      </c>
      <c r="Y1522" s="8">
        <f>IF($C1522="","",T1522-X1522)</f>
        <v/>
      </c>
      <c r="Z1522" s="8">
        <f>IF($C1522="","",Y1522-M1522)</f>
        <v/>
      </c>
      <c r="AD1522" s="8" t="n"/>
      <c r="AG1522" s="14" t="n"/>
      <c r="AI1522">
        <f>IF($C1522="","",IF(COUNTIF($C$2:$C1522,$C1522)=1,1,0))</f>
        <v/>
      </c>
      <c r="AJ1522">
        <f>IF($AI1522=1,SUMPRODUCT(--($AM$2:$AM$7001&lt;$AM1522))+1,"")</f>
        <v/>
      </c>
      <c r="AK1522">
        <f>IF($C1522="","",IF(OR($P1522=TRUE(),$P1522="TRUE"),1,0))</f>
        <v/>
      </c>
      <c r="AL1522">
        <f>IF($C1522="","",IF(AND($V1522="Yes",SUMPRODUCT((LEN(Settings!$F$6:$F$13)&gt;0)*ISNUMBER(SEARCH(Settings!$F$6:$F$13,$O1522)))=0),1,0))</f>
        <v/>
      </c>
      <c r="AM1522">
        <f>IF($AI1522=1,IFERROR(IF(VALUE($C1522)&lt;100000000,VALUE($C1522),1000000000),IFERROR(IF(VALUE(MID($C1522,2,20))&lt;100000000,VALUE(MID($C1522,2,20)),1000000000),1000000000))+ROW()/100000,"")</f>
        <v/>
      </c>
    </row>
    <row r="1523">
      <c r="E1523" s="14" t="n"/>
      <c r="M1523" s="8">
        <f>IF($C1523="","",L1523*T1523/100)</f>
        <v/>
      </c>
      <c r="S1523" s="8" t="n"/>
      <c r="T1523" s="8" t="n"/>
      <c r="W1523">
        <f>IF($C1523="","",IF($AL1523=1,0,IF($AK1523=1,Settings!$C$6,Settings!$C$7))*100)</f>
        <v/>
      </c>
      <c r="X1523" s="8">
        <f>IF($C1523="","",T1523*W1523/100)</f>
        <v/>
      </c>
      <c r="Y1523" s="8">
        <f>IF($C1523="","",T1523-X1523)</f>
        <v/>
      </c>
      <c r="Z1523" s="8">
        <f>IF($C1523="","",Y1523-M1523)</f>
        <v/>
      </c>
      <c r="AD1523" s="8" t="n"/>
      <c r="AG1523" s="14" t="n"/>
      <c r="AI1523">
        <f>IF($C1523="","",IF(COUNTIF($C$2:$C1523,$C1523)=1,1,0))</f>
        <v/>
      </c>
      <c r="AJ1523">
        <f>IF($AI1523=1,SUMPRODUCT(--($AM$2:$AM$7001&lt;$AM1523))+1,"")</f>
        <v/>
      </c>
      <c r="AK1523">
        <f>IF($C1523="","",IF(OR($P1523=TRUE(),$P1523="TRUE"),1,0))</f>
        <v/>
      </c>
      <c r="AL1523">
        <f>IF($C1523="","",IF(AND($V1523="Yes",SUMPRODUCT((LEN(Settings!$F$6:$F$13)&gt;0)*ISNUMBER(SEARCH(Settings!$F$6:$F$13,$O1523)))=0),1,0))</f>
        <v/>
      </c>
      <c r="AM1523">
        <f>IF($AI1523=1,IFERROR(IF(VALUE($C1523)&lt;100000000,VALUE($C1523),1000000000),IFERROR(IF(VALUE(MID($C1523,2,20))&lt;100000000,VALUE(MID($C1523,2,20)),1000000000),1000000000))+ROW()/100000,"")</f>
        <v/>
      </c>
    </row>
    <row r="1524">
      <c r="E1524" s="14" t="n"/>
      <c r="M1524" s="8">
        <f>IF($C1524="","",L1524*T1524/100)</f>
        <v/>
      </c>
      <c r="S1524" s="8" t="n"/>
      <c r="T1524" s="8" t="n"/>
      <c r="W1524">
        <f>IF($C1524="","",IF($AL1524=1,0,IF($AK1524=1,Settings!$C$6,Settings!$C$7))*100)</f>
        <v/>
      </c>
      <c r="X1524" s="8">
        <f>IF($C1524="","",T1524*W1524/100)</f>
        <v/>
      </c>
      <c r="Y1524" s="8">
        <f>IF($C1524="","",T1524-X1524)</f>
        <v/>
      </c>
      <c r="Z1524" s="8">
        <f>IF($C1524="","",Y1524-M1524)</f>
        <v/>
      </c>
      <c r="AD1524" s="8" t="n"/>
      <c r="AG1524" s="14" t="n"/>
      <c r="AI1524">
        <f>IF($C1524="","",IF(COUNTIF($C$2:$C1524,$C1524)=1,1,0))</f>
        <v/>
      </c>
      <c r="AJ1524">
        <f>IF($AI1524=1,SUMPRODUCT(--($AM$2:$AM$7001&lt;$AM1524))+1,"")</f>
        <v/>
      </c>
      <c r="AK1524">
        <f>IF($C1524="","",IF(OR($P1524=TRUE(),$P1524="TRUE"),1,0))</f>
        <v/>
      </c>
      <c r="AL1524">
        <f>IF($C1524="","",IF(AND($V1524="Yes",SUMPRODUCT((LEN(Settings!$F$6:$F$13)&gt;0)*ISNUMBER(SEARCH(Settings!$F$6:$F$13,$O1524)))=0),1,0))</f>
        <v/>
      </c>
      <c r="AM1524">
        <f>IF($AI1524=1,IFERROR(IF(VALUE($C1524)&lt;100000000,VALUE($C1524),1000000000),IFERROR(IF(VALUE(MID($C1524,2,20))&lt;100000000,VALUE(MID($C1524,2,20)),1000000000),1000000000))+ROW()/100000,"")</f>
        <v/>
      </c>
    </row>
    <row r="1525">
      <c r="E1525" s="14" t="n"/>
      <c r="M1525" s="8">
        <f>IF($C1525="","",L1525*T1525/100)</f>
        <v/>
      </c>
      <c r="S1525" s="8" t="n"/>
      <c r="T1525" s="8" t="n"/>
      <c r="W1525">
        <f>IF($C1525="","",IF($AL1525=1,0,IF($AK1525=1,Settings!$C$6,Settings!$C$7))*100)</f>
        <v/>
      </c>
      <c r="X1525" s="8">
        <f>IF($C1525="","",T1525*W1525/100)</f>
        <v/>
      </c>
      <c r="Y1525" s="8">
        <f>IF($C1525="","",T1525-X1525)</f>
        <v/>
      </c>
      <c r="Z1525" s="8">
        <f>IF($C1525="","",Y1525-M1525)</f>
        <v/>
      </c>
      <c r="AD1525" s="8" t="n"/>
      <c r="AG1525" s="14" t="n"/>
      <c r="AI1525">
        <f>IF($C1525="","",IF(COUNTIF($C$2:$C1525,$C1525)=1,1,0))</f>
        <v/>
      </c>
      <c r="AJ1525">
        <f>IF($AI1525=1,SUMPRODUCT(--($AM$2:$AM$7001&lt;$AM1525))+1,"")</f>
        <v/>
      </c>
      <c r="AK1525">
        <f>IF($C1525="","",IF(OR($P1525=TRUE(),$P1525="TRUE"),1,0))</f>
        <v/>
      </c>
      <c r="AL1525">
        <f>IF($C1525="","",IF(AND($V1525="Yes",SUMPRODUCT((LEN(Settings!$F$6:$F$13)&gt;0)*ISNUMBER(SEARCH(Settings!$F$6:$F$13,$O1525)))=0),1,0))</f>
        <v/>
      </c>
      <c r="AM1525">
        <f>IF($AI1525=1,IFERROR(IF(VALUE($C1525)&lt;100000000,VALUE($C1525),1000000000),IFERROR(IF(VALUE(MID($C1525,2,20))&lt;100000000,VALUE(MID($C1525,2,20)),1000000000),1000000000))+ROW()/100000,"")</f>
        <v/>
      </c>
    </row>
    <row r="1526">
      <c r="E1526" s="14" t="n"/>
      <c r="M1526" s="8">
        <f>IF($C1526="","",L1526*T1526/100)</f>
        <v/>
      </c>
      <c r="S1526" s="8" t="n"/>
      <c r="T1526" s="8" t="n"/>
      <c r="W1526">
        <f>IF($C1526="","",IF($AL1526=1,0,IF($AK1526=1,Settings!$C$6,Settings!$C$7))*100)</f>
        <v/>
      </c>
      <c r="X1526" s="8">
        <f>IF($C1526="","",T1526*W1526/100)</f>
        <v/>
      </c>
      <c r="Y1526" s="8">
        <f>IF($C1526="","",T1526-X1526)</f>
        <v/>
      </c>
      <c r="Z1526" s="8">
        <f>IF($C1526="","",Y1526-M1526)</f>
        <v/>
      </c>
      <c r="AD1526" s="8" t="n"/>
      <c r="AG1526" s="14" t="n"/>
      <c r="AI1526">
        <f>IF($C1526="","",IF(COUNTIF($C$2:$C1526,$C1526)=1,1,0))</f>
        <v/>
      </c>
      <c r="AJ1526">
        <f>IF($AI1526=1,SUMPRODUCT(--($AM$2:$AM$7001&lt;$AM1526))+1,"")</f>
        <v/>
      </c>
      <c r="AK1526">
        <f>IF($C1526="","",IF(OR($P1526=TRUE(),$P1526="TRUE"),1,0))</f>
        <v/>
      </c>
      <c r="AL1526">
        <f>IF($C1526="","",IF(AND($V1526="Yes",SUMPRODUCT((LEN(Settings!$F$6:$F$13)&gt;0)*ISNUMBER(SEARCH(Settings!$F$6:$F$13,$O1526)))=0),1,0))</f>
        <v/>
      </c>
      <c r="AM1526">
        <f>IF($AI1526=1,IFERROR(IF(VALUE($C1526)&lt;100000000,VALUE($C1526),1000000000),IFERROR(IF(VALUE(MID($C1526,2,20))&lt;100000000,VALUE(MID($C1526,2,20)),1000000000),1000000000))+ROW()/100000,"")</f>
        <v/>
      </c>
    </row>
    <row r="1527">
      <c r="E1527" s="14" t="n"/>
      <c r="M1527" s="8">
        <f>IF($C1527="","",L1527*T1527/100)</f>
        <v/>
      </c>
      <c r="S1527" s="8" t="n"/>
      <c r="T1527" s="8" t="n"/>
      <c r="W1527">
        <f>IF($C1527="","",IF($AL1527=1,0,IF($AK1527=1,Settings!$C$6,Settings!$C$7))*100)</f>
        <v/>
      </c>
      <c r="X1527" s="8">
        <f>IF($C1527="","",T1527*W1527/100)</f>
        <v/>
      </c>
      <c r="Y1527" s="8">
        <f>IF($C1527="","",T1527-X1527)</f>
        <v/>
      </c>
      <c r="Z1527" s="8">
        <f>IF($C1527="","",Y1527-M1527)</f>
        <v/>
      </c>
      <c r="AD1527" s="8" t="n"/>
      <c r="AG1527" s="14" t="n"/>
      <c r="AI1527">
        <f>IF($C1527="","",IF(COUNTIF($C$2:$C1527,$C1527)=1,1,0))</f>
        <v/>
      </c>
      <c r="AJ1527">
        <f>IF($AI1527=1,SUMPRODUCT(--($AM$2:$AM$7001&lt;$AM1527))+1,"")</f>
        <v/>
      </c>
      <c r="AK1527">
        <f>IF($C1527="","",IF(OR($P1527=TRUE(),$P1527="TRUE"),1,0))</f>
        <v/>
      </c>
      <c r="AL1527">
        <f>IF($C1527="","",IF(AND($V1527="Yes",SUMPRODUCT((LEN(Settings!$F$6:$F$13)&gt;0)*ISNUMBER(SEARCH(Settings!$F$6:$F$13,$O1527)))=0),1,0))</f>
        <v/>
      </c>
      <c r="AM1527">
        <f>IF($AI1527=1,IFERROR(IF(VALUE($C1527)&lt;100000000,VALUE($C1527),1000000000),IFERROR(IF(VALUE(MID($C1527,2,20))&lt;100000000,VALUE(MID($C1527,2,20)),1000000000),1000000000))+ROW()/100000,"")</f>
        <v/>
      </c>
    </row>
    <row r="1528">
      <c r="E1528" s="14" t="n"/>
      <c r="M1528" s="8">
        <f>IF($C1528="","",L1528*T1528/100)</f>
        <v/>
      </c>
      <c r="S1528" s="8" t="n"/>
      <c r="T1528" s="8" t="n"/>
      <c r="W1528">
        <f>IF($C1528="","",IF($AL1528=1,0,IF($AK1528=1,Settings!$C$6,Settings!$C$7))*100)</f>
        <v/>
      </c>
      <c r="X1528" s="8">
        <f>IF($C1528="","",T1528*W1528/100)</f>
        <v/>
      </c>
      <c r="Y1528" s="8">
        <f>IF($C1528="","",T1528-X1528)</f>
        <v/>
      </c>
      <c r="Z1528" s="8">
        <f>IF($C1528="","",Y1528-M1528)</f>
        <v/>
      </c>
      <c r="AD1528" s="8" t="n"/>
      <c r="AG1528" s="14" t="n"/>
      <c r="AI1528">
        <f>IF($C1528="","",IF(COUNTIF($C$2:$C1528,$C1528)=1,1,0))</f>
        <v/>
      </c>
      <c r="AJ1528">
        <f>IF($AI1528=1,SUMPRODUCT(--($AM$2:$AM$7001&lt;$AM1528))+1,"")</f>
        <v/>
      </c>
      <c r="AK1528">
        <f>IF($C1528="","",IF(OR($P1528=TRUE(),$P1528="TRUE"),1,0))</f>
        <v/>
      </c>
      <c r="AL1528">
        <f>IF($C1528="","",IF(AND($V1528="Yes",SUMPRODUCT((LEN(Settings!$F$6:$F$13)&gt;0)*ISNUMBER(SEARCH(Settings!$F$6:$F$13,$O1528)))=0),1,0))</f>
        <v/>
      </c>
      <c r="AM1528">
        <f>IF($AI1528=1,IFERROR(IF(VALUE($C1528)&lt;100000000,VALUE($C1528),1000000000),IFERROR(IF(VALUE(MID($C1528,2,20))&lt;100000000,VALUE(MID($C1528,2,20)),1000000000),1000000000))+ROW()/100000,"")</f>
        <v/>
      </c>
    </row>
    <row r="1529">
      <c r="E1529" s="14" t="n"/>
      <c r="M1529" s="8">
        <f>IF($C1529="","",L1529*T1529/100)</f>
        <v/>
      </c>
      <c r="S1529" s="8" t="n"/>
      <c r="T1529" s="8" t="n"/>
      <c r="W1529">
        <f>IF($C1529="","",IF($AL1529=1,0,IF($AK1529=1,Settings!$C$6,Settings!$C$7))*100)</f>
        <v/>
      </c>
      <c r="X1529" s="8">
        <f>IF($C1529="","",T1529*W1529/100)</f>
        <v/>
      </c>
      <c r="Y1529" s="8">
        <f>IF($C1529="","",T1529-X1529)</f>
        <v/>
      </c>
      <c r="Z1529" s="8">
        <f>IF($C1529="","",Y1529-M1529)</f>
        <v/>
      </c>
      <c r="AD1529" s="8" t="n"/>
      <c r="AG1529" s="14" t="n"/>
      <c r="AI1529">
        <f>IF($C1529="","",IF(COUNTIF($C$2:$C1529,$C1529)=1,1,0))</f>
        <v/>
      </c>
      <c r="AJ1529">
        <f>IF($AI1529=1,SUMPRODUCT(--($AM$2:$AM$7001&lt;$AM1529))+1,"")</f>
        <v/>
      </c>
      <c r="AK1529">
        <f>IF($C1529="","",IF(OR($P1529=TRUE(),$P1529="TRUE"),1,0))</f>
        <v/>
      </c>
      <c r="AL1529">
        <f>IF($C1529="","",IF(AND($V1529="Yes",SUMPRODUCT((LEN(Settings!$F$6:$F$13)&gt;0)*ISNUMBER(SEARCH(Settings!$F$6:$F$13,$O1529)))=0),1,0))</f>
        <v/>
      </c>
      <c r="AM1529">
        <f>IF($AI1529=1,IFERROR(IF(VALUE($C1529)&lt;100000000,VALUE($C1529),1000000000),IFERROR(IF(VALUE(MID($C1529,2,20))&lt;100000000,VALUE(MID($C1529,2,20)),1000000000),1000000000))+ROW()/100000,"")</f>
        <v/>
      </c>
    </row>
    <row r="1530">
      <c r="E1530" s="14" t="n"/>
      <c r="M1530" s="8">
        <f>IF($C1530="","",L1530*T1530/100)</f>
        <v/>
      </c>
      <c r="S1530" s="8" t="n"/>
      <c r="T1530" s="8" t="n"/>
      <c r="W1530">
        <f>IF($C1530="","",IF($AL1530=1,0,IF($AK1530=1,Settings!$C$6,Settings!$C$7))*100)</f>
        <v/>
      </c>
      <c r="X1530" s="8">
        <f>IF($C1530="","",T1530*W1530/100)</f>
        <v/>
      </c>
      <c r="Y1530" s="8">
        <f>IF($C1530="","",T1530-X1530)</f>
        <v/>
      </c>
      <c r="Z1530" s="8">
        <f>IF($C1530="","",Y1530-M1530)</f>
        <v/>
      </c>
      <c r="AD1530" s="8" t="n"/>
      <c r="AG1530" s="14" t="n"/>
      <c r="AI1530">
        <f>IF($C1530="","",IF(COUNTIF($C$2:$C1530,$C1530)=1,1,0))</f>
        <v/>
      </c>
      <c r="AJ1530">
        <f>IF($AI1530=1,SUMPRODUCT(--($AM$2:$AM$7001&lt;$AM1530))+1,"")</f>
        <v/>
      </c>
      <c r="AK1530">
        <f>IF($C1530="","",IF(OR($P1530=TRUE(),$P1530="TRUE"),1,0))</f>
        <v/>
      </c>
      <c r="AL1530">
        <f>IF($C1530="","",IF(AND($V1530="Yes",SUMPRODUCT((LEN(Settings!$F$6:$F$13)&gt;0)*ISNUMBER(SEARCH(Settings!$F$6:$F$13,$O1530)))=0),1,0))</f>
        <v/>
      </c>
      <c r="AM1530">
        <f>IF($AI1530=1,IFERROR(IF(VALUE($C1530)&lt;100000000,VALUE($C1530),1000000000),IFERROR(IF(VALUE(MID($C1530,2,20))&lt;100000000,VALUE(MID($C1530,2,20)),1000000000),1000000000))+ROW()/100000,"")</f>
        <v/>
      </c>
    </row>
    <row r="1531">
      <c r="E1531" s="14" t="n"/>
      <c r="M1531" s="8">
        <f>IF($C1531="","",L1531*T1531/100)</f>
        <v/>
      </c>
      <c r="S1531" s="8" t="n"/>
      <c r="T1531" s="8" t="n"/>
      <c r="W1531">
        <f>IF($C1531="","",IF($AL1531=1,0,IF($AK1531=1,Settings!$C$6,Settings!$C$7))*100)</f>
        <v/>
      </c>
      <c r="X1531" s="8">
        <f>IF($C1531="","",T1531*W1531/100)</f>
        <v/>
      </c>
      <c r="Y1531" s="8">
        <f>IF($C1531="","",T1531-X1531)</f>
        <v/>
      </c>
      <c r="Z1531" s="8">
        <f>IF($C1531="","",Y1531-M1531)</f>
        <v/>
      </c>
      <c r="AD1531" s="8" t="n"/>
      <c r="AG1531" s="14" t="n"/>
      <c r="AI1531">
        <f>IF($C1531="","",IF(COUNTIF($C$2:$C1531,$C1531)=1,1,0))</f>
        <v/>
      </c>
      <c r="AJ1531">
        <f>IF($AI1531=1,SUMPRODUCT(--($AM$2:$AM$7001&lt;$AM1531))+1,"")</f>
        <v/>
      </c>
      <c r="AK1531">
        <f>IF($C1531="","",IF(OR($P1531=TRUE(),$P1531="TRUE"),1,0))</f>
        <v/>
      </c>
      <c r="AL1531">
        <f>IF($C1531="","",IF(AND($V1531="Yes",SUMPRODUCT((LEN(Settings!$F$6:$F$13)&gt;0)*ISNUMBER(SEARCH(Settings!$F$6:$F$13,$O1531)))=0),1,0))</f>
        <v/>
      </c>
      <c r="AM1531">
        <f>IF($AI1531=1,IFERROR(IF(VALUE($C1531)&lt;100000000,VALUE($C1531),1000000000),IFERROR(IF(VALUE(MID($C1531,2,20))&lt;100000000,VALUE(MID($C1531,2,20)),1000000000),1000000000))+ROW()/100000,"")</f>
        <v/>
      </c>
    </row>
    <row r="1532">
      <c r="E1532" s="14" t="n"/>
      <c r="M1532" s="8">
        <f>IF($C1532="","",L1532*T1532/100)</f>
        <v/>
      </c>
      <c r="S1532" s="8" t="n"/>
      <c r="T1532" s="8" t="n"/>
      <c r="W1532">
        <f>IF($C1532="","",IF($AL1532=1,0,IF($AK1532=1,Settings!$C$6,Settings!$C$7))*100)</f>
        <v/>
      </c>
      <c r="X1532" s="8">
        <f>IF($C1532="","",T1532*W1532/100)</f>
        <v/>
      </c>
      <c r="Y1532" s="8">
        <f>IF($C1532="","",T1532-X1532)</f>
        <v/>
      </c>
      <c r="Z1532" s="8">
        <f>IF($C1532="","",Y1532-M1532)</f>
        <v/>
      </c>
      <c r="AD1532" s="8" t="n"/>
      <c r="AG1532" s="14" t="n"/>
      <c r="AI1532">
        <f>IF($C1532="","",IF(COUNTIF($C$2:$C1532,$C1532)=1,1,0))</f>
        <v/>
      </c>
      <c r="AJ1532">
        <f>IF($AI1532=1,SUMPRODUCT(--($AM$2:$AM$7001&lt;$AM1532))+1,"")</f>
        <v/>
      </c>
      <c r="AK1532">
        <f>IF($C1532="","",IF(OR($P1532=TRUE(),$P1532="TRUE"),1,0))</f>
        <v/>
      </c>
      <c r="AL1532">
        <f>IF($C1532="","",IF(AND($V1532="Yes",SUMPRODUCT((LEN(Settings!$F$6:$F$13)&gt;0)*ISNUMBER(SEARCH(Settings!$F$6:$F$13,$O1532)))=0),1,0))</f>
        <v/>
      </c>
      <c r="AM1532">
        <f>IF($AI1532=1,IFERROR(IF(VALUE($C1532)&lt;100000000,VALUE($C1532),1000000000),IFERROR(IF(VALUE(MID($C1532,2,20))&lt;100000000,VALUE(MID($C1532,2,20)),1000000000),1000000000))+ROW()/100000,"")</f>
        <v/>
      </c>
    </row>
    <row r="1533">
      <c r="E1533" s="14" t="n"/>
      <c r="M1533" s="8">
        <f>IF($C1533="","",L1533*T1533/100)</f>
        <v/>
      </c>
      <c r="S1533" s="8" t="n"/>
      <c r="T1533" s="8" t="n"/>
      <c r="W1533">
        <f>IF($C1533="","",IF($AL1533=1,0,IF($AK1533=1,Settings!$C$6,Settings!$C$7))*100)</f>
        <v/>
      </c>
      <c r="X1533" s="8">
        <f>IF($C1533="","",T1533*W1533/100)</f>
        <v/>
      </c>
      <c r="Y1533" s="8">
        <f>IF($C1533="","",T1533-X1533)</f>
        <v/>
      </c>
      <c r="Z1533" s="8">
        <f>IF($C1533="","",Y1533-M1533)</f>
        <v/>
      </c>
      <c r="AD1533" s="8" t="n"/>
      <c r="AG1533" s="14" t="n"/>
      <c r="AI1533">
        <f>IF($C1533="","",IF(COUNTIF($C$2:$C1533,$C1533)=1,1,0))</f>
        <v/>
      </c>
      <c r="AJ1533">
        <f>IF($AI1533=1,SUMPRODUCT(--($AM$2:$AM$7001&lt;$AM1533))+1,"")</f>
        <v/>
      </c>
      <c r="AK1533">
        <f>IF($C1533="","",IF(OR($P1533=TRUE(),$P1533="TRUE"),1,0))</f>
        <v/>
      </c>
      <c r="AL1533">
        <f>IF($C1533="","",IF(AND($V1533="Yes",SUMPRODUCT((LEN(Settings!$F$6:$F$13)&gt;0)*ISNUMBER(SEARCH(Settings!$F$6:$F$13,$O1533)))=0),1,0))</f>
        <v/>
      </c>
      <c r="AM1533">
        <f>IF($AI1533=1,IFERROR(IF(VALUE($C1533)&lt;100000000,VALUE($C1533),1000000000),IFERROR(IF(VALUE(MID($C1533,2,20))&lt;100000000,VALUE(MID($C1533,2,20)),1000000000),1000000000))+ROW()/100000,"")</f>
        <v/>
      </c>
    </row>
    <row r="1534">
      <c r="E1534" s="14" t="n"/>
      <c r="M1534" s="8">
        <f>IF($C1534="","",L1534*T1534/100)</f>
        <v/>
      </c>
      <c r="S1534" s="8" t="n"/>
      <c r="T1534" s="8" t="n"/>
      <c r="W1534">
        <f>IF($C1534="","",IF($AL1534=1,0,IF($AK1534=1,Settings!$C$6,Settings!$C$7))*100)</f>
        <v/>
      </c>
      <c r="X1534" s="8">
        <f>IF($C1534="","",T1534*W1534/100)</f>
        <v/>
      </c>
      <c r="Y1534" s="8">
        <f>IF($C1534="","",T1534-X1534)</f>
        <v/>
      </c>
      <c r="Z1534" s="8">
        <f>IF($C1534="","",Y1534-M1534)</f>
        <v/>
      </c>
      <c r="AD1534" s="8" t="n"/>
      <c r="AG1534" s="14" t="n"/>
      <c r="AI1534">
        <f>IF($C1534="","",IF(COUNTIF($C$2:$C1534,$C1534)=1,1,0))</f>
        <v/>
      </c>
      <c r="AJ1534">
        <f>IF($AI1534=1,SUMPRODUCT(--($AM$2:$AM$7001&lt;$AM1534))+1,"")</f>
        <v/>
      </c>
      <c r="AK1534">
        <f>IF($C1534="","",IF(OR($P1534=TRUE(),$P1534="TRUE"),1,0))</f>
        <v/>
      </c>
      <c r="AL1534">
        <f>IF($C1534="","",IF(AND($V1534="Yes",SUMPRODUCT((LEN(Settings!$F$6:$F$13)&gt;0)*ISNUMBER(SEARCH(Settings!$F$6:$F$13,$O1534)))=0),1,0))</f>
        <v/>
      </c>
      <c r="AM1534">
        <f>IF($AI1534=1,IFERROR(IF(VALUE($C1534)&lt;100000000,VALUE($C1534),1000000000),IFERROR(IF(VALUE(MID($C1534,2,20))&lt;100000000,VALUE(MID($C1534,2,20)),1000000000),1000000000))+ROW()/100000,"")</f>
        <v/>
      </c>
    </row>
    <row r="1535">
      <c r="E1535" s="14" t="n"/>
      <c r="M1535" s="8">
        <f>IF($C1535="","",L1535*T1535/100)</f>
        <v/>
      </c>
      <c r="S1535" s="8" t="n"/>
      <c r="T1535" s="8" t="n"/>
      <c r="W1535">
        <f>IF($C1535="","",IF($AL1535=1,0,IF($AK1535=1,Settings!$C$6,Settings!$C$7))*100)</f>
        <v/>
      </c>
      <c r="X1535" s="8">
        <f>IF($C1535="","",T1535*W1535/100)</f>
        <v/>
      </c>
      <c r="Y1535" s="8">
        <f>IF($C1535="","",T1535-X1535)</f>
        <v/>
      </c>
      <c r="Z1535" s="8">
        <f>IF($C1535="","",Y1535-M1535)</f>
        <v/>
      </c>
      <c r="AD1535" s="8" t="n"/>
      <c r="AG1535" s="14" t="n"/>
      <c r="AI1535">
        <f>IF($C1535="","",IF(COUNTIF($C$2:$C1535,$C1535)=1,1,0))</f>
        <v/>
      </c>
      <c r="AJ1535">
        <f>IF($AI1535=1,SUMPRODUCT(--($AM$2:$AM$7001&lt;$AM1535))+1,"")</f>
        <v/>
      </c>
      <c r="AK1535">
        <f>IF($C1535="","",IF(OR($P1535=TRUE(),$P1535="TRUE"),1,0))</f>
        <v/>
      </c>
      <c r="AL1535">
        <f>IF($C1535="","",IF(AND($V1535="Yes",SUMPRODUCT((LEN(Settings!$F$6:$F$13)&gt;0)*ISNUMBER(SEARCH(Settings!$F$6:$F$13,$O1535)))=0),1,0))</f>
        <v/>
      </c>
      <c r="AM1535">
        <f>IF($AI1535=1,IFERROR(IF(VALUE($C1535)&lt;100000000,VALUE($C1535),1000000000),IFERROR(IF(VALUE(MID($C1535,2,20))&lt;100000000,VALUE(MID($C1535,2,20)),1000000000),1000000000))+ROW()/100000,"")</f>
        <v/>
      </c>
    </row>
    <row r="1536">
      <c r="E1536" s="14" t="n"/>
      <c r="M1536" s="8">
        <f>IF($C1536="","",L1536*T1536/100)</f>
        <v/>
      </c>
      <c r="S1536" s="8" t="n"/>
      <c r="T1536" s="8" t="n"/>
      <c r="W1536">
        <f>IF($C1536="","",IF($AL1536=1,0,IF($AK1536=1,Settings!$C$6,Settings!$C$7))*100)</f>
        <v/>
      </c>
      <c r="X1536" s="8">
        <f>IF($C1536="","",T1536*W1536/100)</f>
        <v/>
      </c>
      <c r="Y1536" s="8">
        <f>IF($C1536="","",T1536-X1536)</f>
        <v/>
      </c>
      <c r="Z1536" s="8">
        <f>IF($C1536="","",Y1536-M1536)</f>
        <v/>
      </c>
      <c r="AD1536" s="8" t="n"/>
      <c r="AG1536" s="14" t="n"/>
      <c r="AI1536">
        <f>IF($C1536="","",IF(COUNTIF($C$2:$C1536,$C1536)=1,1,0))</f>
        <v/>
      </c>
      <c r="AJ1536">
        <f>IF($AI1536=1,SUMPRODUCT(--($AM$2:$AM$7001&lt;$AM1536))+1,"")</f>
        <v/>
      </c>
      <c r="AK1536">
        <f>IF($C1536="","",IF(OR($P1536=TRUE(),$P1536="TRUE"),1,0))</f>
        <v/>
      </c>
      <c r="AL1536">
        <f>IF($C1536="","",IF(AND($V1536="Yes",SUMPRODUCT((LEN(Settings!$F$6:$F$13)&gt;0)*ISNUMBER(SEARCH(Settings!$F$6:$F$13,$O1536)))=0),1,0))</f>
        <v/>
      </c>
      <c r="AM1536">
        <f>IF($AI1536=1,IFERROR(IF(VALUE($C1536)&lt;100000000,VALUE($C1536),1000000000),IFERROR(IF(VALUE(MID($C1536,2,20))&lt;100000000,VALUE(MID($C1536,2,20)),1000000000),1000000000))+ROW()/100000,"")</f>
        <v/>
      </c>
    </row>
    <row r="1537">
      <c r="E1537" s="14" t="n"/>
      <c r="M1537" s="8">
        <f>IF($C1537="","",L1537*T1537/100)</f>
        <v/>
      </c>
      <c r="S1537" s="8" t="n"/>
      <c r="T1537" s="8" t="n"/>
      <c r="W1537">
        <f>IF($C1537="","",IF($AL1537=1,0,IF($AK1537=1,Settings!$C$6,Settings!$C$7))*100)</f>
        <v/>
      </c>
      <c r="X1537" s="8">
        <f>IF($C1537="","",T1537*W1537/100)</f>
        <v/>
      </c>
      <c r="Y1537" s="8">
        <f>IF($C1537="","",T1537-X1537)</f>
        <v/>
      </c>
      <c r="Z1537" s="8">
        <f>IF($C1537="","",Y1537-M1537)</f>
        <v/>
      </c>
      <c r="AD1537" s="8" t="n"/>
      <c r="AG1537" s="14" t="n"/>
      <c r="AI1537">
        <f>IF($C1537="","",IF(COUNTIF($C$2:$C1537,$C1537)=1,1,0))</f>
        <v/>
      </c>
      <c r="AJ1537">
        <f>IF($AI1537=1,SUMPRODUCT(--($AM$2:$AM$7001&lt;$AM1537))+1,"")</f>
        <v/>
      </c>
      <c r="AK1537">
        <f>IF($C1537="","",IF(OR($P1537=TRUE(),$P1537="TRUE"),1,0))</f>
        <v/>
      </c>
      <c r="AL1537">
        <f>IF($C1537="","",IF(AND($V1537="Yes",SUMPRODUCT((LEN(Settings!$F$6:$F$13)&gt;0)*ISNUMBER(SEARCH(Settings!$F$6:$F$13,$O1537)))=0),1,0))</f>
        <v/>
      </c>
      <c r="AM1537">
        <f>IF($AI1537=1,IFERROR(IF(VALUE($C1537)&lt;100000000,VALUE($C1537),1000000000),IFERROR(IF(VALUE(MID($C1537,2,20))&lt;100000000,VALUE(MID($C1537,2,20)),1000000000),1000000000))+ROW()/100000,"")</f>
        <v/>
      </c>
    </row>
    <row r="1538">
      <c r="E1538" s="14" t="n"/>
      <c r="M1538" s="8">
        <f>IF($C1538="","",L1538*T1538/100)</f>
        <v/>
      </c>
      <c r="S1538" s="8" t="n"/>
      <c r="T1538" s="8" t="n"/>
      <c r="W1538">
        <f>IF($C1538="","",IF($AL1538=1,0,IF($AK1538=1,Settings!$C$6,Settings!$C$7))*100)</f>
        <v/>
      </c>
      <c r="X1538" s="8">
        <f>IF($C1538="","",T1538*W1538/100)</f>
        <v/>
      </c>
      <c r="Y1538" s="8">
        <f>IF($C1538="","",T1538-X1538)</f>
        <v/>
      </c>
      <c r="Z1538" s="8">
        <f>IF($C1538="","",Y1538-M1538)</f>
        <v/>
      </c>
      <c r="AD1538" s="8" t="n"/>
      <c r="AG1538" s="14" t="n"/>
      <c r="AI1538">
        <f>IF($C1538="","",IF(COUNTIF($C$2:$C1538,$C1538)=1,1,0))</f>
        <v/>
      </c>
      <c r="AJ1538">
        <f>IF($AI1538=1,SUMPRODUCT(--($AM$2:$AM$7001&lt;$AM1538))+1,"")</f>
        <v/>
      </c>
      <c r="AK1538">
        <f>IF($C1538="","",IF(OR($P1538=TRUE(),$P1538="TRUE"),1,0))</f>
        <v/>
      </c>
      <c r="AL1538">
        <f>IF($C1538="","",IF(AND($V1538="Yes",SUMPRODUCT((LEN(Settings!$F$6:$F$13)&gt;0)*ISNUMBER(SEARCH(Settings!$F$6:$F$13,$O1538)))=0),1,0))</f>
        <v/>
      </c>
      <c r="AM1538">
        <f>IF($AI1538=1,IFERROR(IF(VALUE($C1538)&lt;100000000,VALUE($C1538),1000000000),IFERROR(IF(VALUE(MID($C1538,2,20))&lt;100000000,VALUE(MID($C1538,2,20)),1000000000),1000000000))+ROW()/100000,"")</f>
        <v/>
      </c>
    </row>
    <row r="1539">
      <c r="E1539" s="14" t="n"/>
      <c r="M1539" s="8">
        <f>IF($C1539="","",L1539*T1539/100)</f>
        <v/>
      </c>
      <c r="S1539" s="8" t="n"/>
      <c r="T1539" s="8" t="n"/>
      <c r="W1539">
        <f>IF($C1539="","",IF($AL1539=1,0,IF($AK1539=1,Settings!$C$6,Settings!$C$7))*100)</f>
        <v/>
      </c>
      <c r="X1539" s="8">
        <f>IF($C1539="","",T1539*W1539/100)</f>
        <v/>
      </c>
      <c r="Y1539" s="8">
        <f>IF($C1539="","",T1539-X1539)</f>
        <v/>
      </c>
      <c r="Z1539" s="8">
        <f>IF($C1539="","",Y1539-M1539)</f>
        <v/>
      </c>
      <c r="AD1539" s="8" t="n"/>
      <c r="AG1539" s="14" t="n"/>
      <c r="AI1539">
        <f>IF($C1539="","",IF(COUNTIF($C$2:$C1539,$C1539)=1,1,0))</f>
        <v/>
      </c>
      <c r="AJ1539">
        <f>IF($AI1539=1,SUMPRODUCT(--($AM$2:$AM$7001&lt;$AM1539))+1,"")</f>
        <v/>
      </c>
      <c r="AK1539">
        <f>IF($C1539="","",IF(OR($P1539=TRUE(),$P1539="TRUE"),1,0))</f>
        <v/>
      </c>
      <c r="AL1539">
        <f>IF($C1539="","",IF(AND($V1539="Yes",SUMPRODUCT((LEN(Settings!$F$6:$F$13)&gt;0)*ISNUMBER(SEARCH(Settings!$F$6:$F$13,$O1539)))=0),1,0))</f>
        <v/>
      </c>
      <c r="AM1539">
        <f>IF($AI1539=1,IFERROR(IF(VALUE($C1539)&lt;100000000,VALUE($C1539),1000000000),IFERROR(IF(VALUE(MID($C1539,2,20))&lt;100000000,VALUE(MID($C1539,2,20)),1000000000),1000000000))+ROW()/100000,"")</f>
        <v/>
      </c>
    </row>
    <row r="1540">
      <c r="E1540" s="14" t="n"/>
      <c r="M1540" s="8">
        <f>IF($C1540="","",L1540*T1540/100)</f>
        <v/>
      </c>
      <c r="S1540" s="8" t="n"/>
      <c r="T1540" s="8" t="n"/>
      <c r="W1540">
        <f>IF($C1540="","",IF($AL1540=1,0,IF($AK1540=1,Settings!$C$6,Settings!$C$7))*100)</f>
        <v/>
      </c>
      <c r="X1540" s="8">
        <f>IF($C1540="","",T1540*W1540/100)</f>
        <v/>
      </c>
      <c r="Y1540" s="8">
        <f>IF($C1540="","",T1540-X1540)</f>
        <v/>
      </c>
      <c r="Z1540" s="8">
        <f>IF($C1540="","",Y1540-M1540)</f>
        <v/>
      </c>
      <c r="AD1540" s="8" t="n"/>
      <c r="AG1540" s="14" t="n"/>
      <c r="AI1540">
        <f>IF($C1540="","",IF(COUNTIF($C$2:$C1540,$C1540)=1,1,0))</f>
        <v/>
      </c>
      <c r="AJ1540">
        <f>IF($AI1540=1,SUMPRODUCT(--($AM$2:$AM$7001&lt;$AM1540))+1,"")</f>
        <v/>
      </c>
      <c r="AK1540">
        <f>IF($C1540="","",IF(OR($P1540=TRUE(),$P1540="TRUE"),1,0))</f>
        <v/>
      </c>
      <c r="AL1540">
        <f>IF($C1540="","",IF(AND($V1540="Yes",SUMPRODUCT((LEN(Settings!$F$6:$F$13)&gt;0)*ISNUMBER(SEARCH(Settings!$F$6:$F$13,$O1540)))=0),1,0))</f>
        <v/>
      </c>
      <c r="AM1540">
        <f>IF($AI1540=1,IFERROR(IF(VALUE($C1540)&lt;100000000,VALUE($C1540),1000000000),IFERROR(IF(VALUE(MID($C1540,2,20))&lt;100000000,VALUE(MID($C1540,2,20)),1000000000),1000000000))+ROW()/100000,"")</f>
        <v/>
      </c>
    </row>
    <row r="1541">
      <c r="E1541" s="14" t="n"/>
      <c r="M1541" s="8">
        <f>IF($C1541="","",L1541*T1541/100)</f>
        <v/>
      </c>
      <c r="S1541" s="8" t="n"/>
      <c r="T1541" s="8" t="n"/>
      <c r="W1541">
        <f>IF($C1541="","",IF($AL1541=1,0,IF($AK1541=1,Settings!$C$6,Settings!$C$7))*100)</f>
        <v/>
      </c>
      <c r="X1541" s="8">
        <f>IF($C1541="","",T1541*W1541/100)</f>
        <v/>
      </c>
      <c r="Y1541" s="8">
        <f>IF($C1541="","",T1541-X1541)</f>
        <v/>
      </c>
      <c r="Z1541" s="8">
        <f>IF($C1541="","",Y1541-M1541)</f>
        <v/>
      </c>
      <c r="AD1541" s="8" t="n"/>
      <c r="AG1541" s="14" t="n"/>
      <c r="AI1541">
        <f>IF($C1541="","",IF(COUNTIF($C$2:$C1541,$C1541)=1,1,0))</f>
        <v/>
      </c>
      <c r="AJ1541">
        <f>IF($AI1541=1,SUMPRODUCT(--($AM$2:$AM$7001&lt;$AM1541))+1,"")</f>
        <v/>
      </c>
      <c r="AK1541">
        <f>IF($C1541="","",IF(OR($P1541=TRUE(),$P1541="TRUE"),1,0))</f>
        <v/>
      </c>
      <c r="AL1541">
        <f>IF($C1541="","",IF(AND($V1541="Yes",SUMPRODUCT((LEN(Settings!$F$6:$F$13)&gt;0)*ISNUMBER(SEARCH(Settings!$F$6:$F$13,$O1541)))=0),1,0))</f>
        <v/>
      </c>
      <c r="AM1541">
        <f>IF($AI1541=1,IFERROR(IF(VALUE($C1541)&lt;100000000,VALUE($C1541),1000000000),IFERROR(IF(VALUE(MID($C1541,2,20))&lt;100000000,VALUE(MID($C1541,2,20)),1000000000),1000000000))+ROW()/100000,"")</f>
        <v/>
      </c>
    </row>
    <row r="1542">
      <c r="E1542" s="14" t="n"/>
      <c r="M1542" s="8">
        <f>IF($C1542="","",L1542*T1542/100)</f>
        <v/>
      </c>
      <c r="S1542" s="8" t="n"/>
      <c r="T1542" s="8" t="n"/>
      <c r="W1542">
        <f>IF($C1542="","",IF($AL1542=1,0,IF($AK1542=1,Settings!$C$6,Settings!$C$7))*100)</f>
        <v/>
      </c>
      <c r="X1542" s="8">
        <f>IF($C1542="","",T1542*W1542/100)</f>
        <v/>
      </c>
      <c r="Y1542" s="8">
        <f>IF($C1542="","",T1542-X1542)</f>
        <v/>
      </c>
      <c r="Z1542" s="8">
        <f>IF($C1542="","",Y1542-M1542)</f>
        <v/>
      </c>
      <c r="AD1542" s="8" t="n"/>
      <c r="AG1542" s="14" t="n"/>
      <c r="AI1542">
        <f>IF($C1542="","",IF(COUNTIF($C$2:$C1542,$C1542)=1,1,0))</f>
        <v/>
      </c>
      <c r="AJ1542">
        <f>IF($AI1542=1,SUMPRODUCT(--($AM$2:$AM$7001&lt;$AM1542))+1,"")</f>
        <v/>
      </c>
      <c r="AK1542">
        <f>IF($C1542="","",IF(OR($P1542=TRUE(),$P1542="TRUE"),1,0))</f>
        <v/>
      </c>
      <c r="AL1542">
        <f>IF($C1542="","",IF(AND($V1542="Yes",SUMPRODUCT((LEN(Settings!$F$6:$F$13)&gt;0)*ISNUMBER(SEARCH(Settings!$F$6:$F$13,$O1542)))=0),1,0))</f>
        <v/>
      </c>
      <c r="AM1542">
        <f>IF($AI1542=1,IFERROR(IF(VALUE($C1542)&lt;100000000,VALUE($C1542),1000000000),IFERROR(IF(VALUE(MID($C1542,2,20))&lt;100000000,VALUE(MID($C1542,2,20)),1000000000),1000000000))+ROW()/100000,"")</f>
        <v/>
      </c>
    </row>
    <row r="1543">
      <c r="E1543" s="14" t="n"/>
      <c r="M1543" s="8">
        <f>IF($C1543="","",L1543*T1543/100)</f>
        <v/>
      </c>
      <c r="S1543" s="8" t="n"/>
      <c r="T1543" s="8" t="n"/>
      <c r="W1543">
        <f>IF($C1543="","",IF($AL1543=1,0,IF($AK1543=1,Settings!$C$6,Settings!$C$7))*100)</f>
        <v/>
      </c>
      <c r="X1543" s="8">
        <f>IF($C1543="","",T1543*W1543/100)</f>
        <v/>
      </c>
      <c r="Y1543" s="8">
        <f>IF($C1543="","",T1543-X1543)</f>
        <v/>
      </c>
      <c r="Z1543" s="8">
        <f>IF($C1543="","",Y1543-M1543)</f>
        <v/>
      </c>
      <c r="AD1543" s="8" t="n"/>
      <c r="AG1543" s="14" t="n"/>
      <c r="AI1543">
        <f>IF($C1543="","",IF(COUNTIF($C$2:$C1543,$C1543)=1,1,0))</f>
        <v/>
      </c>
      <c r="AJ1543">
        <f>IF($AI1543=1,SUMPRODUCT(--($AM$2:$AM$7001&lt;$AM1543))+1,"")</f>
        <v/>
      </c>
      <c r="AK1543">
        <f>IF($C1543="","",IF(OR($P1543=TRUE(),$P1543="TRUE"),1,0))</f>
        <v/>
      </c>
      <c r="AL1543">
        <f>IF($C1543="","",IF(AND($V1543="Yes",SUMPRODUCT((LEN(Settings!$F$6:$F$13)&gt;0)*ISNUMBER(SEARCH(Settings!$F$6:$F$13,$O1543)))=0),1,0))</f>
        <v/>
      </c>
      <c r="AM1543">
        <f>IF($AI1543=1,IFERROR(IF(VALUE($C1543)&lt;100000000,VALUE($C1543),1000000000),IFERROR(IF(VALUE(MID($C1543,2,20))&lt;100000000,VALUE(MID($C1543,2,20)),1000000000),1000000000))+ROW()/100000,"")</f>
        <v/>
      </c>
    </row>
    <row r="1544">
      <c r="E1544" s="14" t="n"/>
      <c r="M1544" s="8">
        <f>IF($C1544="","",L1544*T1544/100)</f>
        <v/>
      </c>
      <c r="S1544" s="8" t="n"/>
      <c r="T1544" s="8" t="n"/>
      <c r="W1544">
        <f>IF($C1544="","",IF($AL1544=1,0,IF($AK1544=1,Settings!$C$6,Settings!$C$7))*100)</f>
        <v/>
      </c>
      <c r="X1544" s="8">
        <f>IF($C1544="","",T1544*W1544/100)</f>
        <v/>
      </c>
      <c r="Y1544" s="8">
        <f>IF($C1544="","",T1544-X1544)</f>
        <v/>
      </c>
      <c r="Z1544" s="8">
        <f>IF($C1544="","",Y1544-M1544)</f>
        <v/>
      </c>
      <c r="AD1544" s="8" t="n"/>
      <c r="AG1544" s="14" t="n"/>
      <c r="AI1544">
        <f>IF($C1544="","",IF(COUNTIF($C$2:$C1544,$C1544)=1,1,0))</f>
        <v/>
      </c>
      <c r="AJ1544">
        <f>IF($AI1544=1,SUMPRODUCT(--($AM$2:$AM$7001&lt;$AM1544))+1,"")</f>
        <v/>
      </c>
      <c r="AK1544">
        <f>IF($C1544="","",IF(OR($P1544=TRUE(),$P1544="TRUE"),1,0))</f>
        <v/>
      </c>
      <c r="AL1544">
        <f>IF($C1544="","",IF(AND($V1544="Yes",SUMPRODUCT((LEN(Settings!$F$6:$F$13)&gt;0)*ISNUMBER(SEARCH(Settings!$F$6:$F$13,$O1544)))=0),1,0))</f>
        <v/>
      </c>
      <c r="AM1544">
        <f>IF($AI1544=1,IFERROR(IF(VALUE($C1544)&lt;100000000,VALUE($C1544),1000000000),IFERROR(IF(VALUE(MID($C1544,2,20))&lt;100000000,VALUE(MID($C1544,2,20)),1000000000),1000000000))+ROW()/100000,"")</f>
        <v/>
      </c>
    </row>
    <row r="1545">
      <c r="E1545" s="14" t="n"/>
      <c r="M1545" s="8">
        <f>IF($C1545="","",L1545*T1545/100)</f>
        <v/>
      </c>
      <c r="S1545" s="8" t="n"/>
      <c r="T1545" s="8" t="n"/>
      <c r="W1545">
        <f>IF($C1545="","",IF($AL1545=1,0,IF($AK1545=1,Settings!$C$6,Settings!$C$7))*100)</f>
        <v/>
      </c>
      <c r="X1545" s="8">
        <f>IF($C1545="","",T1545*W1545/100)</f>
        <v/>
      </c>
      <c r="Y1545" s="8">
        <f>IF($C1545="","",T1545-X1545)</f>
        <v/>
      </c>
      <c r="Z1545" s="8">
        <f>IF($C1545="","",Y1545-M1545)</f>
        <v/>
      </c>
      <c r="AD1545" s="8" t="n"/>
      <c r="AG1545" s="14" t="n"/>
      <c r="AI1545">
        <f>IF($C1545="","",IF(COUNTIF($C$2:$C1545,$C1545)=1,1,0))</f>
        <v/>
      </c>
      <c r="AJ1545">
        <f>IF($AI1545=1,SUMPRODUCT(--($AM$2:$AM$7001&lt;$AM1545))+1,"")</f>
        <v/>
      </c>
      <c r="AK1545">
        <f>IF($C1545="","",IF(OR($P1545=TRUE(),$P1545="TRUE"),1,0))</f>
        <v/>
      </c>
      <c r="AL1545">
        <f>IF($C1545="","",IF(AND($V1545="Yes",SUMPRODUCT((LEN(Settings!$F$6:$F$13)&gt;0)*ISNUMBER(SEARCH(Settings!$F$6:$F$13,$O1545)))=0),1,0))</f>
        <v/>
      </c>
      <c r="AM1545">
        <f>IF($AI1545=1,IFERROR(IF(VALUE($C1545)&lt;100000000,VALUE($C1545),1000000000),IFERROR(IF(VALUE(MID($C1545,2,20))&lt;100000000,VALUE(MID($C1545,2,20)),1000000000),1000000000))+ROW()/100000,"")</f>
        <v/>
      </c>
    </row>
    <row r="1546">
      <c r="E1546" s="14" t="n"/>
      <c r="M1546" s="8">
        <f>IF($C1546="","",L1546*T1546/100)</f>
        <v/>
      </c>
      <c r="S1546" s="8" t="n"/>
      <c r="T1546" s="8" t="n"/>
      <c r="W1546">
        <f>IF($C1546="","",IF($AL1546=1,0,IF($AK1546=1,Settings!$C$6,Settings!$C$7))*100)</f>
        <v/>
      </c>
      <c r="X1546" s="8">
        <f>IF($C1546="","",T1546*W1546/100)</f>
        <v/>
      </c>
      <c r="Y1546" s="8">
        <f>IF($C1546="","",T1546-X1546)</f>
        <v/>
      </c>
      <c r="Z1546" s="8">
        <f>IF($C1546="","",Y1546-M1546)</f>
        <v/>
      </c>
      <c r="AD1546" s="8" t="n"/>
      <c r="AG1546" s="14" t="n"/>
      <c r="AI1546">
        <f>IF($C1546="","",IF(COUNTIF($C$2:$C1546,$C1546)=1,1,0))</f>
        <v/>
      </c>
      <c r="AJ1546">
        <f>IF($AI1546=1,SUMPRODUCT(--($AM$2:$AM$7001&lt;$AM1546))+1,"")</f>
        <v/>
      </c>
      <c r="AK1546">
        <f>IF($C1546="","",IF(OR($P1546=TRUE(),$P1546="TRUE"),1,0))</f>
        <v/>
      </c>
      <c r="AL1546">
        <f>IF($C1546="","",IF(AND($V1546="Yes",SUMPRODUCT((LEN(Settings!$F$6:$F$13)&gt;0)*ISNUMBER(SEARCH(Settings!$F$6:$F$13,$O1546)))=0),1,0))</f>
        <v/>
      </c>
      <c r="AM1546">
        <f>IF($AI1546=1,IFERROR(IF(VALUE($C1546)&lt;100000000,VALUE($C1546),1000000000),IFERROR(IF(VALUE(MID($C1546,2,20))&lt;100000000,VALUE(MID($C1546,2,20)),1000000000),1000000000))+ROW()/100000,"")</f>
        <v/>
      </c>
    </row>
    <row r="1547">
      <c r="E1547" s="14" t="n"/>
      <c r="M1547" s="8">
        <f>IF($C1547="","",L1547*T1547/100)</f>
        <v/>
      </c>
      <c r="S1547" s="8" t="n"/>
      <c r="T1547" s="8" t="n"/>
      <c r="W1547">
        <f>IF($C1547="","",IF($AL1547=1,0,IF($AK1547=1,Settings!$C$6,Settings!$C$7))*100)</f>
        <v/>
      </c>
      <c r="X1547" s="8">
        <f>IF($C1547="","",T1547*W1547/100)</f>
        <v/>
      </c>
      <c r="Y1547" s="8">
        <f>IF($C1547="","",T1547-X1547)</f>
        <v/>
      </c>
      <c r="Z1547" s="8">
        <f>IF($C1547="","",Y1547-M1547)</f>
        <v/>
      </c>
      <c r="AD1547" s="8" t="n"/>
      <c r="AG1547" s="14" t="n"/>
      <c r="AI1547">
        <f>IF($C1547="","",IF(COUNTIF($C$2:$C1547,$C1547)=1,1,0))</f>
        <v/>
      </c>
      <c r="AJ1547">
        <f>IF($AI1547=1,SUMPRODUCT(--($AM$2:$AM$7001&lt;$AM1547))+1,"")</f>
        <v/>
      </c>
      <c r="AK1547">
        <f>IF($C1547="","",IF(OR($P1547=TRUE(),$P1547="TRUE"),1,0))</f>
        <v/>
      </c>
      <c r="AL1547">
        <f>IF($C1547="","",IF(AND($V1547="Yes",SUMPRODUCT((LEN(Settings!$F$6:$F$13)&gt;0)*ISNUMBER(SEARCH(Settings!$F$6:$F$13,$O1547)))=0),1,0))</f>
        <v/>
      </c>
      <c r="AM1547">
        <f>IF($AI1547=1,IFERROR(IF(VALUE($C1547)&lt;100000000,VALUE($C1547),1000000000),IFERROR(IF(VALUE(MID($C1547,2,20))&lt;100000000,VALUE(MID($C1547,2,20)),1000000000),1000000000))+ROW()/100000,"")</f>
        <v/>
      </c>
    </row>
    <row r="1548">
      <c r="E1548" s="14" t="n"/>
      <c r="M1548" s="8">
        <f>IF($C1548="","",L1548*T1548/100)</f>
        <v/>
      </c>
      <c r="S1548" s="8" t="n"/>
      <c r="T1548" s="8" t="n"/>
      <c r="W1548">
        <f>IF($C1548="","",IF($AL1548=1,0,IF($AK1548=1,Settings!$C$6,Settings!$C$7))*100)</f>
        <v/>
      </c>
      <c r="X1548" s="8">
        <f>IF($C1548="","",T1548*W1548/100)</f>
        <v/>
      </c>
      <c r="Y1548" s="8">
        <f>IF($C1548="","",T1548-X1548)</f>
        <v/>
      </c>
      <c r="Z1548" s="8">
        <f>IF($C1548="","",Y1548-M1548)</f>
        <v/>
      </c>
      <c r="AD1548" s="8" t="n"/>
      <c r="AG1548" s="14" t="n"/>
      <c r="AI1548">
        <f>IF($C1548="","",IF(COUNTIF($C$2:$C1548,$C1548)=1,1,0))</f>
        <v/>
      </c>
      <c r="AJ1548">
        <f>IF($AI1548=1,SUMPRODUCT(--($AM$2:$AM$7001&lt;$AM1548))+1,"")</f>
        <v/>
      </c>
      <c r="AK1548">
        <f>IF($C1548="","",IF(OR($P1548=TRUE(),$P1548="TRUE"),1,0))</f>
        <v/>
      </c>
      <c r="AL1548">
        <f>IF($C1548="","",IF(AND($V1548="Yes",SUMPRODUCT((LEN(Settings!$F$6:$F$13)&gt;0)*ISNUMBER(SEARCH(Settings!$F$6:$F$13,$O1548)))=0),1,0))</f>
        <v/>
      </c>
      <c r="AM1548">
        <f>IF($AI1548=1,IFERROR(IF(VALUE($C1548)&lt;100000000,VALUE($C1548),1000000000),IFERROR(IF(VALUE(MID($C1548,2,20))&lt;100000000,VALUE(MID($C1548,2,20)),1000000000),1000000000))+ROW()/100000,"")</f>
        <v/>
      </c>
    </row>
    <row r="1549">
      <c r="E1549" s="14" t="n"/>
      <c r="M1549" s="8">
        <f>IF($C1549="","",L1549*T1549/100)</f>
        <v/>
      </c>
      <c r="S1549" s="8" t="n"/>
      <c r="T1549" s="8" t="n"/>
      <c r="W1549">
        <f>IF($C1549="","",IF($AL1549=1,0,IF($AK1549=1,Settings!$C$6,Settings!$C$7))*100)</f>
        <v/>
      </c>
      <c r="X1549" s="8">
        <f>IF($C1549="","",T1549*W1549/100)</f>
        <v/>
      </c>
      <c r="Y1549" s="8">
        <f>IF($C1549="","",T1549-X1549)</f>
        <v/>
      </c>
      <c r="Z1549" s="8">
        <f>IF($C1549="","",Y1549-M1549)</f>
        <v/>
      </c>
      <c r="AD1549" s="8" t="n"/>
      <c r="AG1549" s="14" t="n"/>
      <c r="AI1549">
        <f>IF($C1549="","",IF(COUNTIF($C$2:$C1549,$C1549)=1,1,0))</f>
        <v/>
      </c>
      <c r="AJ1549">
        <f>IF($AI1549=1,SUMPRODUCT(--($AM$2:$AM$7001&lt;$AM1549))+1,"")</f>
        <v/>
      </c>
      <c r="AK1549">
        <f>IF($C1549="","",IF(OR($P1549=TRUE(),$P1549="TRUE"),1,0))</f>
        <v/>
      </c>
      <c r="AL1549">
        <f>IF($C1549="","",IF(AND($V1549="Yes",SUMPRODUCT((LEN(Settings!$F$6:$F$13)&gt;0)*ISNUMBER(SEARCH(Settings!$F$6:$F$13,$O1549)))=0),1,0))</f>
        <v/>
      </c>
      <c r="AM1549">
        <f>IF($AI1549=1,IFERROR(IF(VALUE($C1549)&lt;100000000,VALUE($C1549),1000000000),IFERROR(IF(VALUE(MID($C1549,2,20))&lt;100000000,VALUE(MID($C1549,2,20)),1000000000),1000000000))+ROW()/100000,"")</f>
        <v/>
      </c>
    </row>
    <row r="1550">
      <c r="E1550" s="14" t="n"/>
      <c r="M1550" s="8">
        <f>IF($C1550="","",L1550*T1550/100)</f>
        <v/>
      </c>
      <c r="S1550" s="8" t="n"/>
      <c r="T1550" s="8" t="n"/>
      <c r="W1550">
        <f>IF($C1550="","",IF($AL1550=1,0,IF($AK1550=1,Settings!$C$6,Settings!$C$7))*100)</f>
        <v/>
      </c>
      <c r="X1550" s="8">
        <f>IF($C1550="","",T1550*W1550/100)</f>
        <v/>
      </c>
      <c r="Y1550" s="8">
        <f>IF($C1550="","",T1550-X1550)</f>
        <v/>
      </c>
      <c r="Z1550" s="8">
        <f>IF($C1550="","",Y1550-M1550)</f>
        <v/>
      </c>
      <c r="AD1550" s="8" t="n"/>
      <c r="AG1550" s="14" t="n"/>
      <c r="AI1550">
        <f>IF($C1550="","",IF(COUNTIF($C$2:$C1550,$C1550)=1,1,0))</f>
        <v/>
      </c>
      <c r="AJ1550">
        <f>IF($AI1550=1,SUMPRODUCT(--($AM$2:$AM$7001&lt;$AM1550))+1,"")</f>
        <v/>
      </c>
      <c r="AK1550">
        <f>IF($C1550="","",IF(OR($P1550=TRUE(),$P1550="TRUE"),1,0))</f>
        <v/>
      </c>
      <c r="AL1550">
        <f>IF($C1550="","",IF(AND($V1550="Yes",SUMPRODUCT((LEN(Settings!$F$6:$F$13)&gt;0)*ISNUMBER(SEARCH(Settings!$F$6:$F$13,$O1550)))=0),1,0))</f>
        <v/>
      </c>
      <c r="AM1550">
        <f>IF($AI1550=1,IFERROR(IF(VALUE($C1550)&lt;100000000,VALUE($C1550),1000000000),IFERROR(IF(VALUE(MID($C1550,2,20))&lt;100000000,VALUE(MID($C1550,2,20)),1000000000),1000000000))+ROW()/100000,"")</f>
        <v/>
      </c>
    </row>
    <row r="1551">
      <c r="E1551" s="14" t="n"/>
      <c r="M1551" s="8">
        <f>IF($C1551="","",L1551*T1551/100)</f>
        <v/>
      </c>
      <c r="S1551" s="8" t="n"/>
      <c r="T1551" s="8" t="n"/>
      <c r="W1551">
        <f>IF($C1551="","",IF($AL1551=1,0,IF($AK1551=1,Settings!$C$6,Settings!$C$7))*100)</f>
        <v/>
      </c>
      <c r="X1551" s="8">
        <f>IF($C1551="","",T1551*W1551/100)</f>
        <v/>
      </c>
      <c r="Y1551" s="8">
        <f>IF($C1551="","",T1551-X1551)</f>
        <v/>
      </c>
      <c r="Z1551" s="8">
        <f>IF($C1551="","",Y1551-M1551)</f>
        <v/>
      </c>
      <c r="AD1551" s="8" t="n"/>
      <c r="AG1551" s="14" t="n"/>
      <c r="AI1551">
        <f>IF($C1551="","",IF(COUNTIF($C$2:$C1551,$C1551)=1,1,0))</f>
        <v/>
      </c>
      <c r="AJ1551">
        <f>IF($AI1551=1,SUMPRODUCT(--($AM$2:$AM$7001&lt;$AM1551))+1,"")</f>
        <v/>
      </c>
      <c r="AK1551">
        <f>IF($C1551="","",IF(OR($P1551=TRUE(),$P1551="TRUE"),1,0))</f>
        <v/>
      </c>
      <c r="AL1551">
        <f>IF($C1551="","",IF(AND($V1551="Yes",SUMPRODUCT((LEN(Settings!$F$6:$F$13)&gt;0)*ISNUMBER(SEARCH(Settings!$F$6:$F$13,$O1551)))=0),1,0))</f>
        <v/>
      </c>
      <c r="AM1551">
        <f>IF($AI1551=1,IFERROR(IF(VALUE($C1551)&lt;100000000,VALUE($C1551),1000000000),IFERROR(IF(VALUE(MID($C1551,2,20))&lt;100000000,VALUE(MID($C1551,2,20)),1000000000),1000000000))+ROW()/100000,"")</f>
        <v/>
      </c>
    </row>
    <row r="1552">
      <c r="E1552" s="14" t="n"/>
      <c r="M1552" s="8">
        <f>IF($C1552="","",L1552*T1552/100)</f>
        <v/>
      </c>
      <c r="S1552" s="8" t="n"/>
      <c r="T1552" s="8" t="n"/>
      <c r="W1552">
        <f>IF($C1552="","",IF($AL1552=1,0,IF($AK1552=1,Settings!$C$6,Settings!$C$7))*100)</f>
        <v/>
      </c>
      <c r="X1552" s="8">
        <f>IF($C1552="","",T1552*W1552/100)</f>
        <v/>
      </c>
      <c r="Y1552" s="8">
        <f>IF($C1552="","",T1552-X1552)</f>
        <v/>
      </c>
      <c r="Z1552" s="8">
        <f>IF($C1552="","",Y1552-M1552)</f>
        <v/>
      </c>
      <c r="AD1552" s="8" t="n"/>
      <c r="AG1552" s="14" t="n"/>
      <c r="AI1552">
        <f>IF($C1552="","",IF(COUNTIF($C$2:$C1552,$C1552)=1,1,0))</f>
        <v/>
      </c>
      <c r="AJ1552">
        <f>IF($AI1552=1,SUMPRODUCT(--($AM$2:$AM$7001&lt;$AM1552))+1,"")</f>
        <v/>
      </c>
      <c r="AK1552">
        <f>IF($C1552="","",IF(OR($P1552=TRUE(),$P1552="TRUE"),1,0))</f>
        <v/>
      </c>
      <c r="AL1552">
        <f>IF($C1552="","",IF(AND($V1552="Yes",SUMPRODUCT((LEN(Settings!$F$6:$F$13)&gt;0)*ISNUMBER(SEARCH(Settings!$F$6:$F$13,$O1552)))=0),1,0))</f>
        <v/>
      </c>
      <c r="AM1552">
        <f>IF($AI1552=1,IFERROR(IF(VALUE($C1552)&lt;100000000,VALUE($C1552),1000000000),IFERROR(IF(VALUE(MID($C1552,2,20))&lt;100000000,VALUE(MID($C1552,2,20)),1000000000),1000000000))+ROW()/100000,"")</f>
        <v/>
      </c>
    </row>
    <row r="1553">
      <c r="E1553" s="14" t="n"/>
      <c r="M1553" s="8">
        <f>IF($C1553="","",L1553*T1553/100)</f>
        <v/>
      </c>
      <c r="S1553" s="8" t="n"/>
      <c r="T1553" s="8" t="n"/>
      <c r="W1553">
        <f>IF($C1553="","",IF($AL1553=1,0,IF($AK1553=1,Settings!$C$6,Settings!$C$7))*100)</f>
        <v/>
      </c>
      <c r="X1553" s="8">
        <f>IF($C1553="","",T1553*W1553/100)</f>
        <v/>
      </c>
      <c r="Y1553" s="8">
        <f>IF($C1553="","",T1553-X1553)</f>
        <v/>
      </c>
      <c r="Z1553" s="8">
        <f>IF($C1553="","",Y1553-M1553)</f>
        <v/>
      </c>
      <c r="AD1553" s="8" t="n"/>
      <c r="AG1553" s="14" t="n"/>
      <c r="AI1553">
        <f>IF($C1553="","",IF(COUNTIF($C$2:$C1553,$C1553)=1,1,0))</f>
        <v/>
      </c>
      <c r="AJ1553">
        <f>IF($AI1553=1,SUMPRODUCT(--($AM$2:$AM$7001&lt;$AM1553))+1,"")</f>
        <v/>
      </c>
      <c r="AK1553">
        <f>IF($C1553="","",IF(OR($P1553=TRUE(),$P1553="TRUE"),1,0))</f>
        <v/>
      </c>
      <c r="AL1553">
        <f>IF($C1553="","",IF(AND($V1553="Yes",SUMPRODUCT((LEN(Settings!$F$6:$F$13)&gt;0)*ISNUMBER(SEARCH(Settings!$F$6:$F$13,$O1553)))=0),1,0))</f>
        <v/>
      </c>
      <c r="AM1553">
        <f>IF($AI1553=1,IFERROR(IF(VALUE($C1553)&lt;100000000,VALUE($C1553),1000000000),IFERROR(IF(VALUE(MID($C1553,2,20))&lt;100000000,VALUE(MID($C1553,2,20)),1000000000),1000000000))+ROW()/100000,"")</f>
        <v/>
      </c>
    </row>
    <row r="1554">
      <c r="E1554" s="14" t="n"/>
      <c r="M1554" s="8">
        <f>IF($C1554="","",L1554*T1554/100)</f>
        <v/>
      </c>
      <c r="S1554" s="8" t="n"/>
      <c r="T1554" s="8" t="n"/>
      <c r="W1554">
        <f>IF($C1554="","",IF($AL1554=1,0,IF($AK1554=1,Settings!$C$6,Settings!$C$7))*100)</f>
        <v/>
      </c>
      <c r="X1554" s="8">
        <f>IF($C1554="","",T1554*W1554/100)</f>
        <v/>
      </c>
      <c r="Y1554" s="8">
        <f>IF($C1554="","",T1554-X1554)</f>
        <v/>
      </c>
      <c r="Z1554" s="8">
        <f>IF($C1554="","",Y1554-M1554)</f>
        <v/>
      </c>
      <c r="AD1554" s="8" t="n"/>
      <c r="AG1554" s="14" t="n"/>
      <c r="AI1554">
        <f>IF($C1554="","",IF(COUNTIF($C$2:$C1554,$C1554)=1,1,0))</f>
        <v/>
      </c>
      <c r="AJ1554">
        <f>IF($AI1554=1,SUMPRODUCT(--($AM$2:$AM$7001&lt;$AM1554))+1,"")</f>
        <v/>
      </c>
      <c r="AK1554">
        <f>IF($C1554="","",IF(OR($P1554=TRUE(),$P1554="TRUE"),1,0))</f>
        <v/>
      </c>
      <c r="AL1554">
        <f>IF($C1554="","",IF(AND($V1554="Yes",SUMPRODUCT((LEN(Settings!$F$6:$F$13)&gt;0)*ISNUMBER(SEARCH(Settings!$F$6:$F$13,$O1554)))=0),1,0))</f>
        <v/>
      </c>
      <c r="AM1554">
        <f>IF($AI1554=1,IFERROR(IF(VALUE($C1554)&lt;100000000,VALUE($C1554),1000000000),IFERROR(IF(VALUE(MID($C1554,2,20))&lt;100000000,VALUE(MID($C1554,2,20)),1000000000),1000000000))+ROW()/100000,"")</f>
        <v/>
      </c>
    </row>
    <row r="1555">
      <c r="E1555" s="14" t="n"/>
      <c r="M1555" s="8">
        <f>IF($C1555="","",L1555*T1555/100)</f>
        <v/>
      </c>
      <c r="S1555" s="8" t="n"/>
      <c r="T1555" s="8" t="n"/>
      <c r="W1555">
        <f>IF($C1555="","",IF($AL1555=1,0,IF($AK1555=1,Settings!$C$6,Settings!$C$7))*100)</f>
        <v/>
      </c>
      <c r="X1555" s="8">
        <f>IF($C1555="","",T1555*W1555/100)</f>
        <v/>
      </c>
      <c r="Y1555" s="8">
        <f>IF($C1555="","",T1555-X1555)</f>
        <v/>
      </c>
      <c r="Z1555" s="8">
        <f>IF($C1555="","",Y1555-M1555)</f>
        <v/>
      </c>
      <c r="AD1555" s="8" t="n"/>
      <c r="AG1555" s="14" t="n"/>
      <c r="AI1555">
        <f>IF($C1555="","",IF(COUNTIF($C$2:$C1555,$C1555)=1,1,0))</f>
        <v/>
      </c>
      <c r="AJ1555">
        <f>IF($AI1555=1,SUMPRODUCT(--($AM$2:$AM$7001&lt;$AM1555))+1,"")</f>
        <v/>
      </c>
      <c r="AK1555">
        <f>IF($C1555="","",IF(OR($P1555=TRUE(),$P1555="TRUE"),1,0))</f>
        <v/>
      </c>
      <c r="AL1555">
        <f>IF($C1555="","",IF(AND($V1555="Yes",SUMPRODUCT((LEN(Settings!$F$6:$F$13)&gt;0)*ISNUMBER(SEARCH(Settings!$F$6:$F$13,$O1555)))=0),1,0))</f>
        <v/>
      </c>
      <c r="AM1555">
        <f>IF($AI1555=1,IFERROR(IF(VALUE($C1555)&lt;100000000,VALUE($C1555),1000000000),IFERROR(IF(VALUE(MID($C1555,2,20))&lt;100000000,VALUE(MID($C1555,2,20)),1000000000),1000000000))+ROW()/100000,"")</f>
        <v/>
      </c>
    </row>
    <row r="1556">
      <c r="E1556" s="14" t="n"/>
      <c r="M1556" s="8">
        <f>IF($C1556="","",L1556*T1556/100)</f>
        <v/>
      </c>
      <c r="S1556" s="8" t="n"/>
      <c r="T1556" s="8" t="n"/>
      <c r="W1556">
        <f>IF($C1556="","",IF($AL1556=1,0,IF($AK1556=1,Settings!$C$6,Settings!$C$7))*100)</f>
        <v/>
      </c>
      <c r="X1556" s="8">
        <f>IF($C1556="","",T1556*W1556/100)</f>
        <v/>
      </c>
      <c r="Y1556" s="8">
        <f>IF($C1556="","",T1556-X1556)</f>
        <v/>
      </c>
      <c r="Z1556" s="8">
        <f>IF($C1556="","",Y1556-M1556)</f>
        <v/>
      </c>
      <c r="AD1556" s="8" t="n"/>
      <c r="AG1556" s="14" t="n"/>
      <c r="AI1556">
        <f>IF($C1556="","",IF(COUNTIF($C$2:$C1556,$C1556)=1,1,0))</f>
        <v/>
      </c>
      <c r="AJ1556">
        <f>IF($AI1556=1,SUMPRODUCT(--($AM$2:$AM$7001&lt;$AM1556))+1,"")</f>
        <v/>
      </c>
      <c r="AK1556">
        <f>IF($C1556="","",IF(OR($P1556=TRUE(),$P1556="TRUE"),1,0))</f>
        <v/>
      </c>
      <c r="AL1556">
        <f>IF($C1556="","",IF(AND($V1556="Yes",SUMPRODUCT((LEN(Settings!$F$6:$F$13)&gt;0)*ISNUMBER(SEARCH(Settings!$F$6:$F$13,$O1556)))=0),1,0))</f>
        <v/>
      </c>
      <c r="AM1556">
        <f>IF($AI1556=1,IFERROR(IF(VALUE($C1556)&lt;100000000,VALUE($C1556),1000000000),IFERROR(IF(VALUE(MID($C1556,2,20))&lt;100000000,VALUE(MID($C1556,2,20)),1000000000),1000000000))+ROW()/100000,"")</f>
        <v/>
      </c>
    </row>
    <row r="1557">
      <c r="E1557" s="14" t="n"/>
      <c r="M1557" s="8">
        <f>IF($C1557="","",L1557*T1557/100)</f>
        <v/>
      </c>
      <c r="S1557" s="8" t="n"/>
      <c r="T1557" s="8" t="n"/>
      <c r="W1557">
        <f>IF($C1557="","",IF($AL1557=1,0,IF($AK1557=1,Settings!$C$6,Settings!$C$7))*100)</f>
        <v/>
      </c>
      <c r="X1557" s="8">
        <f>IF($C1557="","",T1557*W1557/100)</f>
        <v/>
      </c>
      <c r="Y1557" s="8">
        <f>IF($C1557="","",T1557-X1557)</f>
        <v/>
      </c>
      <c r="Z1557" s="8">
        <f>IF($C1557="","",Y1557-M1557)</f>
        <v/>
      </c>
      <c r="AD1557" s="8" t="n"/>
      <c r="AG1557" s="14" t="n"/>
      <c r="AI1557">
        <f>IF($C1557="","",IF(COUNTIF($C$2:$C1557,$C1557)=1,1,0))</f>
        <v/>
      </c>
      <c r="AJ1557">
        <f>IF($AI1557=1,SUMPRODUCT(--($AM$2:$AM$7001&lt;$AM1557))+1,"")</f>
        <v/>
      </c>
      <c r="AK1557">
        <f>IF($C1557="","",IF(OR($P1557=TRUE(),$P1557="TRUE"),1,0))</f>
        <v/>
      </c>
      <c r="AL1557">
        <f>IF($C1557="","",IF(AND($V1557="Yes",SUMPRODUCT((LEN(Settings!$F$6:$F$13)&gt;0)*ISNUMBER(SEARCH(Settings!$F$6:$F$13,$O1557)))=0),1,0))</f>
        <v/>
      </c>
      <c r="AM1557">
        <f>IF($AI1557=1,IFERROR(IF(VALUE($C1557)&lt;100000000,VALUE($C1557),1000000000),IFERROR(IF(VALUE(MID($C1557,2,20))&lt;100000000,VALUE(MID($C1557,2,20)),1000000000),1000000000))+ROW()/100000,"")</f>
        <v/>
      </c>
    </row>
    <row r="1558">
      <c r="E1558" s="14" t="n"/>
      <c r="M1558" s="8">
        <f>IF($C1558="","",L1558*T1558/100)</f>
        <v/>
      </c>
      <c r="S1558" s="8" t="n"/>
      <c r="T1558" s="8" t="n"/>
      <c r="W1558">
        <f>IF($C1558="","",IF($AL1558=1,0,IF($AK1558=1,Settings!$C$6,Settings!$C$7))*100)</f>
        <v/>
      </c>
      <c r="X1558" s="8">
        <f>IF($C1558="","",T1558*W1558/100)</f>
        <v/>
      </c>
      <c r="Y1558" s="8">
        <f>IF($C1558="","",T1558-X1558)</f>
        <v/>
      </c>
      <c r="Z1558" s="8">
        <f>IF($C1558="","",Y1558-M1558)</f>
        <v/>
      </c>
      <c r="AD1558" s="8" t="n"/>
      <c r="AG1558" s="14" t="n"/>
      <c r="AI1558">
        <f>IF($C1558="","",IF(COUNTIF($C$2:$C1558,$C1558)=1,1,0))</f>
        <v/>
      </c>
      <c r="AJ1558">
        <f>IF($AI1558=1,SUMPRODUCT(--($AM$2:$AM$7001&lt;$AM1558))+1,"")</f>
        <v/>
      </c>
      <c r="AK1558">
        <f>IF($C1558="","",IF(OR($P1558=TRUE(),$P1558="TRUE"),1,0))</f>
        <v/>
      </c>
      <c r="AL1558">
        <f>IF($C1558="","",IF(AND($V1558="Yes",SUMPRODUCT((LEN(Settings!$F$6:$F$13)&gt;0)*ISNUMBER(SEARCH(Settings!$F$6:$F$13,$O1558)))=0),1,0))</f>
        <v/>
      </c>
      <c r="AM1558">
        <f>IF($AI1558=1,IFERROR(IF(VALUE($C1558)&lt;100000000,VALUE($C1558),1000000000),IFERROR(IF(VALUE(MID($C1558,2,20))&lt;100000000,VALUE(MID($C1558,2,20)),1000000000),1000000000))+ROW()/100000,"")</f>
        <v/>
      </c>
    </row>
    <row r="1559">
      <c r="E1559" s="14" t="n"/>
      <c r="M1559" s="8">
        <f>IF($C1559="","",L1559*T1559/100)</f>
        <v/>
      </c>
      <c r="S1559" s="8" t="n"/>
      <c r="T1559" s="8" t="n"/>
      <c r="W1559">
        <f>IF($C1559="","",IF($AL1559=1,0,IF($AK1559=1,Settings!$C$6,Settings!$C$7))*100)</f>
        <v/>
      </c>
      <c r="X1559" s="8">
        <f>IF($C1559="","",T1559*W1559/100)</f>
        <v/>
      </c>
      <c r="Y1559" s="8">
        <f>IF($C1559="","",T1559-X1559)</f>
        <v/>
      </c>
      <c r="Z1559" s="8">
        <f>IF($C1559="","",Y1559-M1559)</f>
        <v/>
      </c>
      <c r="AD1559" s="8" t="n"/>
      <c r="AG1559" s="14" t="n"/>
      <c r="AI1559">
        <f>IF($C1559="","",IF(COUNTIF($C$2:$C1559,$C1559)=1,1,0))</f>
        <v/>
      </c>
      <c r="AJ1559">
        <f>IF($AI1559=1,SUMPRODUCT(--($AM$2:$AM$7001&lt;$AM1559))+1,"")</f>
        <v/>
      </c>
      <c r="AK1559">
        <f>IF($C1559="","",IF(OR($P1559=TRUE(),$P1559="TRUE"),1,0))</f>
        <v/>
      </c>
      <c r="AL1559">
        <f>IF($C1559="","",IF(AND($V1559="Yes",SUMPRODUCT((LEN(Settings!$F$6:$F$13)&gt;0)*ISNUMBER(SEARCH(Settings!$F$6:$F$13,$O1559)))=0),1,0))</f>
        <v/>
      </c>
      <c r="AM1559">
        <f>IF($AI1559=1,IFERROR(IF(VALUE($C1559)&lt;100000000,VALUE($C1559),1000000000),IFERROR(IF(VALUE(MID($C1559,2,20))&lt;100000000,VALUE(MID($C1559,2,20)),1000000000),1000000000))+ROW()/100000,"")</f>
        <v/>
      </c>
    </row>
    <row r="1560">
      <c r="E1560" s="14" t="n"/>
      <c r="M1560" s="8">
        <f>IF($C1560="","",L1560*T1560/100)</f>
        <v/>
      </c>
      <c r="S1560" s="8" t="n"/>
      <c r="T1560" s="8" t="n"/>
      <c r="W1560">
        <f>IF($C1560="","",IF($AL1560=1,0,IF($AK1560=1,Settings!$C$6,Settings!$C$7))*100)</f>
        <v/>
      </c>
      <c r="X1560" s="8">
        <f>IF($C1560="","",T1560*W1560/100)</f>
        <v/>
      </c>
      <c r="Y1560" s="8">
        <f>IF($C1560="","",T1560-X1560)</f>
        <v/>
      </c>
      <c r="Z1560" s="8">
        <f>IF($C1560="","",Y1560-M1560)</f>
        <v/>
      </c>
      <c r="AD1560" s="8" t="n"/>
      <c r="AG1560" s="14" t="n"/>
      <c r="AI1560">
        <f>IF($C1560="","",IF(COUNTIF($C$2:$C1560,$C1560)=1,1,0))</f>
        <v/>
      </c>
      <c r="AJ1560">
        <f>IF($AI1560=1,SUMPRODUCT(--($AM$2:$AM$7001&lt;$AM1560))+1,"")</f>
        <v/>
      </c>
      <c r="AK1560">
        <f>IF($C1560="","",IF(OR($P1560=TRUE(),$P1560="TRUE"),1,0))</f>
        <v/>
      </c>
      <c r="AL1560">
        <f>IF($C1560="","",IF(AND($V1560="Yes",SUMPRODUCT((LEN(Settings!$F$6:$F$13)&gt;0)*ISNUMBER(SEARCH(Settings!$F$6:$F$13,$O1560)))=0),1,0))</f>
        <v/>
      </c>
      <c r="AM1560">
        <f>IF($AI1560=1,IFERROR(IF(VALUE($C1560)&lt;100000000,VALUE($C1560),1000000000),IFERROR(IF(VALUE(MID($C1560,2,20))&lt;100000000,VALUE(MID($C1560,2,20)),1000000000),1000000000))+ROW()/100000,"")</f>
        <v/>
      </c>
    </row>
    <row r="1561">
      <c r="E1561" s="14" t="n"/>
      <c r="M1561" s="8">
        <f>IF($C1561="","",L1561*T1561/100)</f>
        <v/>
      </c>
      <c r="S1561" s="8" t="n"/>
      <c r="T1561" s="8" t="n"/>
      <c r="W1561">
        <f>IF($C1561="","",IF($AL1561=1,0,IF($AK1561=1,Settings!$C$6,Settings!$C$7))*100)</f>
        <v/>
      </c>
      <c r="X1561" s="8">
        <f>IF($C1561="","",T1561*W1561/100)</f>
        <v/>
      </c>
      <c r="Y1561" s="8">
        <f>IF($C1561="","",T1561-X1561)</f>
        <v/>
      </c>
      <c r="Z1561" s="8">
        <f>IF($C1561="","",Y1561-M1561)</f>
        <v/>
      </c>
      <c r="AD1561" s="8" t="n"/>
      <c r="AG1561" s="14" t="n"/>
      <c r="AI1561">
        <f>IF($C1561="","",IF(COUNTIF($C$2:$C1561,$C1561)=1,1,0))</f>
        <v/>
      </c>
      <c r="AJ1561">
        <f>IF($AI1561=1,SUMPRODUCT(--($AM$2:$AM$7001&lt;$AM1561))+1,"")</f>
        <v/>
      </c>
      <c r="AK1561">
        <f>IF($C1561="","",IF(OR($P1561=TRUE(),$P1561="TRUE"),1,0))</f>
        <v/>
      </c>
      <c r="AL1561">
        <f>IF($C1561="","",IF(AND($V1561="Yes",SUMPRODUCT((LEN(Settings!$F$6:$F$13)&gt;0)*ISNUMBER(SEARCH(Settings!$F$6:$F$13,$O1561)))=0),1,0))</f>
        <v/>
      </c>
      <c r="AM1561">
        <f>IF($AI1561=1,IFERROR(IF(VALUE($C1561)&lt;100000000,VALUE($C1561),1000000000),IFERROR(IF(VALUE(MID($C1561,2,20))&lt;100000000,VALUE(MID($C1561,2,20)),1000000000),1000000000))+ROW()/100000,"")</f>
        <v/>
      </c>
    </row>
    <row r="1562">
      <c r="E1562" s="14" t="n"/>
      <c r="M1562" s="8">
        <f>IF($C1562="","",L1562*T1562/100)</f>
        <v/>
      </c>
      <c r="S1562" s="8" t="n"/>
      <c r="T1562" s="8" t="n"/>
      <c r="W1562">
        <f>IF($C1562="","",IF($AL1562=1,0,IF($AK1562=1,Settings!$C$6,Settings!$C$7))*100)</f>
        <v/>
      </c>
      <c r="X1562" s="8">
        <f>IF($C1562="","",T1562*W1562/100)</f>
        <v/>
      </c>
      <c r="Y1562" s="8">
        <f>IF($C1562="","",T1562-X1562)</f>
        <v/>
      </c>
      <c r="Z1562" s="8">
        <f>IF($C1562="","",Y1562-M1562)</f>
        <v/>
      </c>
      <c r="AD1562" s="8" t="n"/>
      <c r="AG1562" s="14" t="n"/>
      <c r="AI1562">
        <f>IF($C1562="","",IF(COUNTIF($C$2:$C1562,$C1562)=1,1,0))</f>
        <v/>
      </c>
      <c r="AJ1562">
        <f>IF($AI1562=1,SUMPRODUCT(--($AM$2:$AM$7001&lt;$AM1562))+1,"")</f>
        <v/>
      </c>
      <c r="AK1562">
        <f>IF($C1562="","",IF(OR($P1562=TRUE(),$P1562="TRUE"),1,0))</f>
        <v/>
      </c>
      <c r="AL1562">
        <f>IF($C1562="","",IF(AND($V1562="Yes",SUMPRODUCT((LEN(Settings!$F$6:$F$13)&gt;0)*ISNUMBER(SEARCH(Settings!$F$6:$F$13,$O1562)))=0),1,0))</f>
        <v/>
      </c>
      <c r="AM1562">
        <f>IF($AI1562=1,IFERROR(IF(VALUE($C1562)&lt;100000000,VALUE($C1562),1000000000),IFERROR(IF(VALUE(MID($C1562,2,20))&lt;100000000,VALUE(MID($C1562,2,20)),1000000000),1000000000))+ROW()/100000,"")</f>
        <v/>
      </c>
    </row>
    <row r="1563">
      <c r="E1563" s="14" t="n"/>
      <c r="M1563" s="8">
        <f>IF($C1563="","",L1563*T1563/100)</f>
        <v/>
      </c>
      <c r="S1563" s="8" t="n"/>
      <c r="T1563" s="8" t="n"/>
      <c r="W1563">
        <f>IF($C1563="","",IF($AL1563=1,0,IF($AK1563=1,Settings!$C$6,Settings!$C$7))*100)</f>
        <v/>
      </c>
      <c r="X1563" s="8">
        <f>IF($C1563="","",T1563*W1563/100)</f>
        <v/>
      </c>
      <c r="Y1563" s="8">
        <f>IF($C1563="","",T1563-X1563)</f>
        <v/>
      </c>
      <c r="Z1563" s="8">
        <f>IF($C1563="","",Y1563-M1563)</f>
        <v/>
      </c>
      <c r="AD1563" s="8" t="n"/>
      <c r="AG1563" s="14" t="n"/>
      <c r="AI1563">
        <f>IF($C1563="","",IF(COUNTIF($C$2:$C1563,$C1563)=1,1,0))</f>
        <v/>
      </c>
      <c r="AJ1563">
        <f>IF($AI1563=1,SUMPRODUCT(--($AM$2:$AM$7001&lt;$AM1563))+1,"")</f>
        <v/>
      </c>
      <c r="AK1563">
        <f>IF($C1563="","",IF(OR($P1563=TRUE(),$P1563="TRUE"),1,0))</f>
        <v/>
      </c>
      <c r="AL1563">
        <f>IF($C1563="","",IF(AND($V1563="Yes",SUMPRODUCT((LEN(Settings!$F$6:$F$13)&gt;0)*ISNUMBER(SEARCH(Settings!$F$6:$F$13,$O1563)))=0),1,0))</f>
        <v/>
      </c>
      <c r="AM1563">
        <f>IF($AI1563=1,IFERROR(IF(VALUE($C1563)&lt;100000000,VALUE($C1563),1000000000),IFERROR(IF(VALUE(MID($C1563,2,20))&lt;100000000,VALUE(MID($C1563,2,20)),1000000000),1000000000))+ROW()/100000,"")</f>
        <v/>
      </c>
    </row>
    <row r="1564">
      <c r="E1564" s="14" t="n"/>
      <c r="M1564" s="8">
        <f>IF($C1564="","",L1564*T1564/100)</f>
        <v/>
      </c>
      <c r="S1564" s="8" t="n"/>
      <c r="T1564" s="8" t="n"/>
      <c r="W1564">
        <f>IF($C1564="","",IF($AL1564=1,0,IF($AK1564=1,Settings!$C$6,Settings!$C$7))*100)</f>
        <v/>
      </c>
      <c r="X1564" s="8">
        <f>IF($C1564="","",T1564*W1564/100)</f>
        <v/>
      </c>
      <c r="Y1564" s="8">
        <f>IF($C1564="","",T1564-X1564)</f>
        <v/>
      </c>
      <c r="Z1564" s="8">
        <f>IF($C1564="","",Y1564-M1564)</f>
        <v/>
      </c>
      <c r="AD1564" s="8" t="n"/>
      <c r="AG1564" s="14" t="n"/>
      <c r="AI1564">
        <f>IF($C1564="","",IF(COUNTIF($C$2:$C1564,$C1564)=1,1,0))</f>
        <v/>
      </c>
      <c r="AJ1564">
        <f>IF($AI1564=1,SUMPRODUCT(--($AM$2:$AM$7001&lt;$AM1564))+1,"")</f>
        <v/>
      </c>
      <c r="AK1564">
        <f>IF($C1564="","",IF(OR($P1564=TRUE(),$P1564="TRUE"),1,0))</f>
        <v/>
      </c>
      <c r="AL1564">
        <f>IF($C1564="","",IF(AND($V1564="Yes",SUMPRODUCT((LEN(Settings!$F$6:$F$13)&gt;0)*ISNUMBER(SEARCH(Settings!$F$6:$F$13,$O1564)))=0),1,0))</f>
        <v/>
      </c>
      <c r="AM1564">
        <f>IF($AI1564=1,IFERROR(IF(VALUE($C1564)&lt;100000000,VALUE($C1564),1000000000),IFERROR(IF(VALUE(MID($C1564,2,20))&lt;100000000,VALUE(MID($C1564,2,20)),1000000000),1000000000))+ROW()/100000,"")</f>
        <v/>
      </c>
    </row>
    <row r="1565">
      <c r="E1565" s="14" t="n"/>
      <c r="M1565" s="8">
        <f>IF($C1565="","",L1565*T1565/100)</f>
        <v/>
      </c>
      <c r="S1565" s="8" t="n"/>
      <c r="T1565" s="8" t="n"/>
      <c r="W1565">
        <f>IF($C1565="","",IF($AL1565=1,0,IF($AK1565=1,Settings!$C$6,Settings!$C$7))*100)</f>
        <v/>
      </c>
      <c r="X1565" s="8">
        <f>IF($C1565="","",T1565*W1565/100)</f>
        <v/>
      </c>
      <c r="Y1565" s="8">
        <f>IF($C1565="","",T1565-X1565)</f>
        <v/>
      </c>
      <c r="Z1565" s="8">
        <f>IF($C1565="","",Y1565-M1565)</f>
        <v/>
      </c>
      <c r="AD1565" s="8" t="n"/>
      <c r="AG1565" s="14" t="n"/>
      <c r="AI1565">
        <f>IF($C1565="","",IF(COUNTIF($C$2:$C1565,$C1565)=1,1,0))</f>
        <v/>
      </c>
      <c r="AJ1565">
        <f>IF($AI1565=1,SUMPRODUCT(--($AM$2:$AM$7001&lt;$AM1565))+1,"")</f>
        <v/>
      </c>
      <c r="AK1565">
        <f>IF($C1565="","",IF(OR($P1565=TRUE(),$P1565="TRUE"),1,0))</f>
        <v/>
      </c>
      <c r="AL1565">
        <f>IF($C1565="","",IF(AND($V1565="Yes",SUMPRODUCT((LEN(Settings!$F$6:$F$13)&gt;0)*ISNUMBER(SEARCH(Settings!$F$6:$F$13,$O1565)))=0),1,0))</f>
        <v/>
      </c>
      <c r="AM1565">
        <f>IF($AI1565=1,IFERROR(IF(VALUE($C1565)&lt;100000000,VALUE($C1565),1000000000),IFERROR(IF(VALUE(MID($C1565,2,20))&lt;100000000,VALUE(MID($C1565,2,20)),1000000000),1000000000))+ROW()/100000,"")</f>
        <v/>
      </c>
    </row>
    <row r="1566">
      <c r="E1566" s="14" t="n"/>
      <c r="M1566" s="8">
        <f>IF($C1566="","",L1566*T1566/100)</f>
        <v/>
      </c>
      <c r="S1566" s="8" t="n"/>
      <c r="T1566" s="8" t="n"/>
      <c r="W1566">
        <f>IF($C1566="","",IF($AL1566=1,0,IF($AK1566=1,Settings!$C$6,Settings!$C$7))*100)</f>
        <v/>
      </c>
      <c r="X1566" s="8">
        <f>IF($C1566="","",T1566*W1566/100)</f>
        <v/>
      </c>
      <c r="Y1566" s="8">
        <f>IF($C1566="","",T1566-X1566)</f>
        <v/>
      </c>
      <c r="Z1566" s="8">
        <f>IF($C1566="","",Y1566-M1566)</f>
        <v/>
      </c>
      <c r="AD1566" s="8" t="n"/>
      <c r="AG1566" s="14" t="n"/>
      <c r="AI1566">
        <f>IF($C1566="","",IF(COUNTIF($C$2:$C1566,$C1566)=1,1,0))</f>
        <v/>
      </c>
      <c r="AJ1566">
        <f>IF($AI1566=1,SUMPRODUCT(--($AM$2:$AM$7001&lt;$AM1566))+1,"")</f>
        <v/>
      </c>
      <c r="AK1566">
        <f>IF($C1566="","",IF(OR($P1566=TRUE(),$P1566="TRUE"),1,0))</f>
        <v/>
      </c>
      <c r="AL1566">
        <f>IF($C1566="","",IF(AND($V1566="Yes",SUMPRODUCT((LEN(Settings!$F$6:$F$13)&gt;0)*ISNUMBER(SEARCH(Settings!$F$6:$F$13,$O1566)))=0),1,0))</f>
        <v/>
      </c>
      <c r="AM1566">
        <f>IF($AI1566=1,IFERROR(IF(VALUE($C1566)&lt;100000000,VALUE($C1566),1000000000),IFERROR(IF(VALUE(MID($C1566,2,20))&lt;100000000,VALUE(MID($C1566,2,20)),1000000000),1000000000))+ROW()/100000,"")</f>
        <v/>
      </c>
    </row>
    <row r="1567">
      <c r="E1567" s="14" t="n"/>
      <c r="M1567" s="8">
        <f>IF($C1567="","",L1567*T1567/100)</f>
        <v/>
      </c>
      <c r="S1567" s="8" t="n"/>
      <c r="T1567" s="8" t="n"/>
      <c r="W1567">
        <f>IF($C1567="","",IF($AL1567=1,0,IF($AK1567=1,Settings!$C$6,Settings!$C$7))*100)</f>
        <v/>
      </c>
      <c r="X1567" s="8">
        <f>IF($C1567="","",T1567*W1567/100)</f>
        <v/>
      </c>
      <c r="Y1567" s="8">
        <f>IF($C1567="","",T1567-X1567)</f>
        <v/>
      </c>
      <c r="Z1567" s="8">
        <f>IF($C1567="","",Y1567-M1567)</f>
        <v/>
      </c>
      <c r="AD1567" s="8" t="n"/>
      <c r="AG1567" s="14" t="n"/>
      <c r="AI1567">
        <f>IF($C1567="","",IF(COUNTIF($C$2:$C1567,$C1567)=1,1,0))</f>
        <v/>
      </c>
      <c r="AJ1567">
        <f>IF($AI1567=1,SUMPRODUCT(--($AM$2:$AM$7001&lt;$AM1567))+1,"")</f>
        <v/>
      </c>
      <c r="AK1567">
        <f>IF($C1567="","",IF(OR($P1567=TRUE(),$P1567="TRUE"),1,0))</f>
        <v/>
      </c>
      <c r="AL1567">
        <f>IF($C1567="","",IF(AND($V1567="Yes",SUMPRODUCT((LEN(Settings!$F$6:$F$13)&gt;0)*ISNUMBER(SEARCH(Settings!$F$6:$F$13,$O1567)))=0),1,0))</f>
        <v/>
      </c>
      <c r="AM1567">
        <f>IF($AI1567=1,IFERROR(IF(VALUE($C1567)&lt;100000000,VALUE($C1567),1000000000),IFERROR(IF(VALUE(MID($C1567,2,20))&lt;100000000,VALUE(MID($C1567,2,20)),1000000000),1000000000))+ROW()/100000,"")</f>
        <v/>
      </c>
    </row>
    <row r="1568">
      <c r="E1568" s="14" t="n"/>
      <c r="M1568" s="8">
        <f>IF($C1568="","",L1568*T1568/100)</f>
        <v/>
      </c>
      <c r="S1568" s="8" t="n"/>
      <c r="T1568" s="8" t="n"/>
      <c r="W1568">
        <f>IF($C1568="","",IF($AL1568=1,0,IF($AK1568=1,Settings!$C$6,Settings!$C$7))*100)</f>
        <v/>
      </c>
      <c r="X1568" s="8">
        <f>IF($C1568="","",T1568*W1568/100)</f>
        <v/>
      </c>
      <c r="Y1568" s="8">
        <f>IF($C1568="","",T1568-X1568)</f>
        <v/>
      </c>
      <c r="Z1568" s="8">
        <f>IF($C1568="","",Y1568-M1568)</f>
        <v/>
      </c>
      <c r="AD1568" s="8" t="n"/>
      <c r="AG1568" s="14" t="n"/>
      <c r="AI1568">
        <f>IF($C1568="","",IF(COUNTIF($C$2:$C1568,$C1568)=1,1,0))</f>
        <v/>
      </c>
      <c r="AJ1568">
        <f>IF($AI1568=1,SUMPRODUCT(--($AM$2:$AM$7001&lt;$AM1568))+1,"")</f>
        <v/>
      </c>
      <c r="AK1568">
        <f>IF($C1568="","",IF(OR($P1568=TRUE(),$P1568="TRUE"),1,0))</f>
        <v/>
      </c>
      <c r="AL1568">
        <f>IF($C1568="","",IF(AND($V1568="Yes",SUMPRODUCT((LEN(Settings!$F$6:$F$13)&gt;0)*ISNUMBER(SEARCH(Settings!$F$6:$F$13,$O1568)))=0),1,0))</f>
        <v/>
      </c>
      <c r="AM1568">
        <f>IF($AI1568=1,IFERROR(IF(VALUE($C1568)&lt;100000000,VALUE($C1568),1000000000),IFERROR(IF(VALUE(MID($C1568,2,20))&lt;100000000,VALUE(MID($C1568,2,20)),1000000000),1000000000))+ROW()/100000,"")</f>
        <v/>
      </c>
    </row>
    <row r="1569">
      <c r="E1569" s="14" t="n"/>
      <c r="M1569" s="8">
        <f>IF($C1569="","",L1569*T1569/100)</f>
        <v/>
      </c>
      <c r="S1569" s="8" t="n"/>
      <c r="T1569" s="8" t="n"/>
      <c r="W1569">
        <f>IF($C1569="","",IF($AL1569=1,0,IF($AK1569=1,Settings!$C$6,Settings!$C$7))*100)</f>
        <v/>
      </c>
      <c r="X1569" s="8">
        <f>IF($C1569="","",T1569*W1569/100)</f>
        <v/>
      </c>
      <c r="Y1569" s="8">
        <f>IF($C1569="","",T1569-X1569)</f>
        <v/>
      </c>
      <c r="Z1569" s="8">
        <f>IF($C1569="","",Y1569-M1569)</f>
        <v/>
      </c>
      <c r="AD1569" s="8" t="n"/>
      <c r="AG1569" s="14" t="n"/>
      <c r="AI1569">
        <f>IF($C1569="","",IF(COUNTIF($C$2:$C1569,$C1569)=1,1,0))</f>
        <v/>
      </c>
      <c r="AJ1569">
        <f>IF($AI1569=1,SUMPRODUCT(--($AM$2:$AM$7001&lt;$AM1569))+1,"")</f>
        <v/>
      </c>
      <c r="AK1569">
        <f>IF($C1569="","",IF(OR($P1569=TRUE(),$P1569="TRUE"),1,0))</f>
        <v/>
      </c>
      <c r="AL1569">
        <f>IF($C1569="","",IF(AND($V1569="Yes",SUMPRODUCT((LEN(Settings!$F$6:$F$13)&gt;0)*ISNUMBER(SEARCH(Settings!$F$6:$F$13,$O1569)))=0),1,0))</f>
        <v/>
      </c>
      <c r="AM1569">
        <f>IF($AI1569=1,IFERROR(IF(VALUE($C1569)&lt;100000000,VALUE($C1569),1000000000),IFERROR(IF(VALUE(MID($C1569,2,20))&lt;100000000,VALUE(MID($C1569,2,20)),1000000000),1000000000))+ROW()/100000,"")</f>
        <v/>
      </c>
    </row>
    <row r="1570">
      <c r="E1570" s="14" t="n"/>
      <c r="M1570" s="8">
        <f>IF($C1570="","",L1570*T1570/100)</f>
        <v/>
      </c>
      <c r="S1570" s="8" t="n"/>
      <c r="T1570" s="8" t="n"/>
      <c r="W1570">
        <f>IF($C1570="","",IF($AL1570=1,0,IF($AK1570=1,Settings!$C$6,Settings!$C$7))*100)</f>
        <v/>
      </c>
      <c r="X1570" s="8">
        <f>IF($C1570="","",T1570*W1570/100)</f>
        <v/>
      </c>
      <c r="Y1570" s="8">
        <f>IF($C1570="","",T1570-X1570)</f>
        <v/>
      </c>
      <c r="Z1570" s="8">
        <f>IF($C1570="","",Y1570-M1570)</f>
        <v/>
      </c>
      <c r="AD1570" s="8" t="n"/>
      <c r="AG1570" s="14" t="n"/>
      <c r="AI1570">
        <f>IF($C1570="","",IF(COUNTIF($C$2:$C1570,$C1570)=1,1,0))</f>
        <v/>
      </c>
      <c r="AJ1570">
        <f>IF($AI1570=1,SUMPRODUCT(--($AM$2:$AM$7001&lt;$AM1570))+1,"")</f>
        <v/>
      </c>
      <c r="AK1570">
        <f>IF($C1570="","",IF(OR($P1570=TRUE(),$P1570="TRUE"),1,0))</f>
        <v/>
      </c>
      <c r="AL1570">
        <f>IF($C1570="","",IF(AND($V1570="Yes",SUMPRODUCT((LEN(Settings!$F$6:$F$13)&gt;0)*ISNUMBER(SEARCH(Settings!$F$6:$F$13,$O1570)))=0),1,0))</f>
        <v/>
      </c>
      <c r="AM1570">
        <f>IF($AI1570=1,IFERROR(IF(VALUE($C1570)&lt;100000000,VALUE($C1570),1000000000),IFERROR(IF(VALUE(MID($C1570,2,20))&lt;100000000,VALUE(MID($C1570,2,20)),1000000000),1000000000))+ROW()/100000,"")</f>
        <v/>
      </c>
    </row>
    <row r="1571">
      <c r="E1571" s="14" t="n"/>
      <c r="M1571" s="8">
        <f>IF($C1571="","",L1571*T1571/100)</f>
        <v/>
      </c>
      <c r="S1571" s="8" t="n"/>
      <c r="T1571" s="8" t="n"/>
      <c r="W1571">
        <f>IF($C1571="","",IF($AL1571=1,0,IF($AK1571=1,Settings!$C$6,Settings!$C$7))*100)</f>
        <v/>
      </c>
      <c r="X1571" s="8">
        <f>IF($C1571="","",T1571*W1571/100)</f>
        <v/>
      </c>
      <c r="Y1571" s="8">
        <f>IF($C1571="","",T1571-X1571)</f>
        <v/>
      </c>
      <c r="Z1571" s="8">
        <f>IF($C1571="","",Y1571-M1571)</f>
        <v/>
      </c>
      <c r="AD1571" s="8" t="n"/>
      <c r="AG1571" s="14" t="n"/>
      <c r="AI1571">
        <f>IF($C1571="","",IF(COUNTIF($C$2:$C1571,$C1571)=1,1,0))</f>
        <v/>
      </c>
      <c r="AJ1571">
        <f>IF($AI1571=1,SUMPRODUCT(--($AM$2:$AM$7001&lt;$AM1571))+1,"")</f>
        <v/>
      </c>
      <c r="AK1571">
        <f>IF($C1571="","",IF(OR($P1571=TRUE(),$P1571="TRUE"),1,0))</f>
        <v/>
      </c>
      <c r="AL1571">
        <f>IF($C1571="","",IF(AND($V1571="Yes",SUMPRODUCT((LEN(Settings!$F$6:$F$13)&gt;0)*ISNUMBER(SEARCH(Settings!$F$6:$F$13,$O1571)))=0),1,0))</f>
        <v/>
      </c>
      <c r="AM1571">
        <f>IF($AI1571=1,IFERROR(IF(VALUE($C1571)&lt;100000000,VALUE($C1571),1000000000),IFERROR(IF(VALUE(MID($C1571,2,20))&lt;100000000,VALUE(MID($C1571,2,20)),1000000000),1000000000))+ROW()/100000,"")</f>
        <v/>
      </c>
    </row>
    <row r="1572">
      <c r="E1572" s="14" t="n"/>
      <c r="M1572" s="8">
        <f>IF($C1572="","",L1572*T1572/100)</f>
        <v/>
      </c>
      <c r="S1572" s="8" t="n"/>
      <c r="T1572" s="8" t="n"/>
      <c r="W1572">
        <f>IF($C1572="","",IF($AL1572=1,0,IF($AK1572=1,Settings!$C$6,Settings!$C$7))*100)</f>
        <v/>
      </c>
      <c r="X1572" s="8">
        <f>IF($C1572="","",T1572*W1572/100)</f>
        <v/>
      </c>
      <c r="Y1572" s="8">
        <f>IF($C1572="","",T1572-X1572)</f>
        <v/>
      </c>
      <c r="Z1572" s="8">
        <f>IF($C1572="","",Y1572-M1572)</f>
        <v/>
      </c>
      <c r="AD1572" s="8" t="n"/>
      <c r="AG1572" s="14" t="n"/>
      <c r="AI1572">
        <f>IF($C1572="","",IF(COUNTIF($C$2:$C1572,$C1572)=1,1,0))</f>
        <v/>
      </c>
      <c r="AJ1572">
        <f>IF($AI1572=1,SUMPRODUCT(--($AM$2:$AM$7001&lt;$AM1572))+1,"")</f>
        <v/>
      </c>
      <c r="AK1572">
        <f>IF($C1572="","",IF(OR($P1572=TRUE(),$P1572="TRUE"),1,0))</f>
        <v/>
      </c>
      <c r="AL1572">
        <f>IF($C1572="","",IF(AND($V1572="Yes",SUMPRODUCT((LEN(Settings!$F$6:$F$13)&gt;0)*ISNUMBER(SEARCH(Settings!$F$6:$F$13,$O1572)))=0),1,0))</f>
        <v/>
      </c>
      <c r="AM1572">
        <f>IF($AI1572=1,IFERROR(IF(VALUE($C1572)&lt;100000000,VALUE($C1572),1000000000),IFERROR(IF(VALUE(MID($C1572,2,20))&lt;100000000,VALUE(MID($C1572,2,20)),1000000000),1000000000))+ROW()/100000,"")</f>
        <v/>
      </c>
    </row>
    <row r="1573">
      <c r="E1573" s="14" t="n"/>
      <c r="M1573" s="8">
        <f>IF($C1573="","",L1573*T1573/100)</f>
        <v/>
      </c>
      <c r="S1573" s="8" t="n"/>
      <c r="T1573" s="8" t="n"/>
      <c r="W1573">
        <f>IF($C1573="","",IF($AL1573=1,0,IF($AK1573=1,Settings!$C$6,Settings!$C$7))*100)</f>
        <v/>
      </c>
      <c r="X1573" s="8">
        <f>IF($C1573="","",T1573*W1573/100)</f>
        <v/>
      </c>
      <c r="Y1573" s="8">
        <f>IF($C1573="","",T1573-X1573)</f>
        <v/>
      </c>
      <c r="Z1573" s="8">
        <f>IF($C1573="","",Y1573-M1573)</f>
        <v/>
      </c>
      <c r="AD1573" s="8" t="n"/>
      <c r="AG1573" s="14" t="n"/>
      <c r="AI1573">
        <f>IF($C1573="","",IF(COUNTIF($C$2:$C1573,$C1573)=1,1,0))</f>
        <v/>
      </c>
      <c r="AJ1573">
        <f>IF($AI1573=1,SUMPRODUCT(--($AM$2:$AM$7001&lt;$AM1573))+1,"")</f>
        <v/>
      </c>
      <c r="AK1573">
        <f>IF($C1573="","",IF(OR($P1573=TRUE(),$P1573="TRUE"),1,0))</f>
        <v/>
      </c>
      <c r="AL1573">
        <f>IF($C1573="","",IF(AND($V1573="Yes",SUMPRODUCT((LEN(Settings!$F$6:$F$13)&gt;0)*ISNUMBER(SEARCH(Settings!$F$6:$F$13,$O1573)))=0),1,0))</f>
        <v/>
      </c>
      <c r="AM1573">
        <f>IF($AI1573=1,IFERROR(IF(VALUE($C1573)&lt;100000000,VALUE($C1573),1000000000),IFERROR(IF(VALUE(MID($C1573,2,20))&lt;100000000,VALUE(MID($C1573,2,20)),1000000000),1000000000))+ROW()/100000,"")</f>
        <v/>
      </c>
    </row>
    <row r="1574">
      <c r="E1574" s="14" t="n"/>
      <c r="M1574" s="8">
        <f>IF($C1574="","",L1574*T1574/100)</f>
        <v/>
      </c>
      <c r="S1574" s="8" t="n"/>
      <c r="T1574" s="8" t="n"/>
      <c r="W1574">
        <f>IF($C1574="","",IF($AL1574=1,0,IF($AK1574=1,Settings!$C$6,Settings!$C$7))*100)</f>
        <v/>
      </c>
      <c r="X1574" s="8">
        <f>IF($C1574="","",T1574*W1574/100)</f>
        <v/>
      </c>
      <c r="Y1574" s="8">
        <f>IF($C1574="","",T1574-X1574)</f>
        <v/>
      </c>
      <c r="Z1574" s="8">
        <f>IF($C1574="","",Y1574-M1574)</f>
        <v/>
      </c>
      <c r="AD1574" s="8" t="n"/>
      <c r="AG1574" s="14" t="n"/>
      <c r="AI1574">
        <f>IF($C1574="","",IF(COUNTIF($C$2:$C1574,$C1574)=1,1,0))</f>
        <v/>
      </c>
      <c r="AJ1574">
        <f>IF($AI1574=1,SUMPRODUCT(--($AM$2:$AM$7001&lt;$AM1574))+1,"")</f>
        <v/>
      </c>
      <c r="AK1574">
        <f>IF($C1574="","",IF(OR($P1574=TRUE(),$P1574="TRUE"),1,0))</f>
        <v/>
      </c>
      <c r="AL1574">
        <f>IF($C1574="","",IF(AND($V1574="Yes",SUMPRODUCT((LEN(Settings!$F$6:$F$13)&gt;0)*ISNUMBER(SEARCH(Settings!$F$6:$F$13,$O1574)))=0),1,0))</f>
        <v/>
      </c>
      <c r="AM1574">
        <f>IF($AI1574=1,IFERROR(IF(VALUE($C1574)&lt;100000000,VALUE($C1574),1000000000),IFERROR(IF(VALUE(MID($C1574,2,20))&lt;100000000,VALUE(MID($C1574,2,20)),1000000000),1000000000))+ROW()/100000,"")</f>
        <v/>
      </c>
    </row>
    <row r="1575">
      <c r="E1575" s="14" t="n"/>
      <c r="M1575" s="8">
        <f>IF($C1575="","",L1575*T1575/100)</f>
        <v/>
      </c>
      <c r="S1575" s="8" t="n"/>
      <c r="T1575" s="8" t="n"/>
      <c r="W1575">
        <f>IF($C1575="","",IF($AL1575=1,0,IF($AK1575=1,Settings!$C$6,Settings!$C$7))*100)</f>
        <v/>
      </c>
      <c r="X1575" s="8">
        <f>IF($C1575="","",T1575*W1575/100)</f>
        <v/>
      </c>
      <c r="Y1575" s="8">
        <f>IF($C1575="","",T1575-X1575)</f>
        <v/>
      </c>
      <c r="Z1575" s="8">
        <f>IF($C1575="","",Y1575-M1575)</f>
        <v/>
      </c>
      <c r="AD1575" s="8" t="n"/>
      <c r="AG1575" s="14" t="n"/>
      <c r="AI1575">
        <f>IF($C1575="","",IF(COUNTIF($C$2:$C1575,$C1575)=1,1,0))</f>
        <v/>
      </c>
      <c r="AJ1575">
        <f>IF($AI1575=1,SUMPRODUCT(--($AM$2:$AM$7001&lt;$AM1575))+1,"")</f>
        <v/>
      </c>
      <c r="AK1575">
        <f>IF($C1575="","",IF(OR($P1575=TRUE(),$P1575="TRUE"),1,0))</f>
        <v/>
      </c>
      <c r="AL1575">
        <f>IF($C1575="","",IF(AND($V1575="Yes",SUMPRODUCT((LEN(Settings!$F$6:$F$13)&gt;0)*ISNUMBER(SEARCH(Settings!$F$6:$F$13,$O1575)))=0),1,0))</f>
        <v/>
      </c>
      <c r="AM1575">
        <f>IF($AI1575=1,IFERROR(IF(VALUE($C1575)&lt;100000000,VALUE($C1575),1000000000),IFERROR(IF(VALUE(MID($C1575,2,20))&lt;100000000,VALUE(MID($C1575,2,20)),1000000000),1000000000))+ROW()/100000,"")</f>
        <v/>
      </c>
    </row>
    <row r="1576">
      <c r="E1576" s="14" t="n"/>
      <c r="M1576" s="8">
        <f>IF($C1576="","",L1576*T1576/100)</f>
        <v/>
      </c>
      <c r="S1576" s="8" t="n"/>
      <c r="T1576" s="8" t="n"/>
      <c r="W1576">
        <f>IF($C1576="","",IF($AL1576=1,0,IF($AK1576=1,Settings!$C$6,Settings!$C$7))*100)</f>
        <v/>
      </c>
      <c r="X1576" s="8">
        <f>IF($C1576="","",T1576*W1576/100)</f>
        <v/>
      </c>
      <c r="Y1576" s="8">
        <f>IF($C1576="","",T1576-X1576)</f>
        <v/>
      </c>
      <c r="Z1576" s="8">
        <f>IF($C1576="","",Y1576-M1576)</f>
        <v/>
      </c>
      <c r="AD1576" s="8" t="n"/>
      <c r="AG1576" s="14" t="n"/>
      <c r="AI1576">
        <f>IF($C1576="","",IF(COUNTIF($C$2:$C1576,$C1576)=1,1,0))</f>
        <v/>
      </c>
      <c r="AJ1576">
        <f>IF($AI1576=1,SUMPRODUCT(--($AM$2:$AM$7001&lt;$AM1576))+1,"")</f>
        <v/>
      </c>
      <c r="AK1576">
        <f>IF($C1576="","",IF(OR($P1576=TRUE(),$P1576="TRUE"),1,0))</f>
        <v/>
      </c>
      <c r="AL1576">
        <f>IF($C1576="","",IF(AND($V1576="Yes",SUMPRODUCT((LEN(Settings!$F$6:$F$13)&gt;0)*ISNUMBER(SEARCH(Settings!$F$6:$F$13,$O1576)))=0),1,0))</f>
        <v/>
      </c>
      <c r="AM1576">
        <f>IF($AI1576=1,IFERROR(IF(VALUE($C1576)&lt;100000000,VALUE($C1576),1000000000),IFERROR(IF(VALUE(MID($C1576,2,20))&lt;100000000,VALUE(MID($C1576,2,20)),1000000000),1000000000))+ROW()/100000,"")</f>
        <v/>
      </c>
    </row>
    <row r="1577">
      <c r="E1577" s="14" t="n"/>
      <c r="M1577" s="8">
        <f>IF($C1577="","",L1577*T1577/100)</f>
        <v/>
      </c>
      <c r="S1577" s="8" t="n"/>
      <c r="T1577" s="8" t="n"/>
      <c r="W1577">
        <f>IF($C1577="","",IF($AL1577=1,0,IF($AK1577=1,Settings!$C$6,Settings!$C$7))*100)</f>
        <v/>
      </c>
      <c r="X1577" s="8">
        <f>IF($C1577="","",T1577*W1577/100)</f>
        <v/>
      </c>
      <c r="Y1577" s="8">
        <f>IF($C1577="","",T1577-X1577)</f>
        <v/>
      </c>
      <c r="Z1577" s="8">
        <f>IF($C1577="","",Y1577-M1577)</f>
        <v/>
      </c>
      <c r="AD1577" s="8" t="n"/>
      <c r="AG1577" s="14" t="n"/>
      <c r="AI1577">
        <f>IF($C1577="","",IF(COUNTIF($C$2:$C1577,$C1577)=1,1,0))</f>
        <v/>
      </c>
      <c r="AJ1577">
        <f>IF($AI1577=1,SUMPRODUCT(--($AM$2:$AM$7001&lt;$AM1577))+1,"")</f>
        <v/>
      </c>
      <c r="AK1577">
        <f>IF($C1577="","",IF(OR($P1577=TRUE(),$P1577="TRUE"),1,0))</f>
        <v/>
      </c>
      <c r="AL1577">
        <f>IF($C1577="","",IF(AND($V1577="Yes",SUMPRODUCT((LEN(Settings!$F$6:$F$13)&gt;0)*ISNUMBER(SEARCH(Settings!$F$6:$F$13,$O1577)))=0),1,0))</f>
        <v/>
      </c>
      <c r="AM1577">
        <f>IF($AI1577=1,IFERROR(IF(VALUE($C1577)&lt;100000000,VALUE($C1577),1000000000),IFERROR(IF(VALUE(MID($C1577,2,20))&lt;100000000,VALUE(MID($C1577,2,20)),1000000000),1000000000))+ROW()/100000,"")</f>
        <v/>
      </c>
    </row>
    <row r="1578">
      <c r="E1578" s="14" t="n"/>
      <c r="M1578" s="8">
        <f>IF($C1578="","",L1578*T1578/100)</f>
        <v/>
      </c>
      <c r="S1578" s="8" t="n"/>
      <c r="T1578" s="8" t="n"/>
      <c r="W1578">
        <f>IF($C1578="","",IF($AL1578=1,0,IF($AK1578=1,Settings!$C$6,Settings!$C$7))*100)</f>
        <v/>
      </c>
      <c r="X1578" s="8">
        <f>IF($C1578="","",T1578*W1578/100)</f>
        <v/>
      </c>
      <c r="Y1578" s="8">
        <f>IF($C1578="","",T1578-X1578)</f>
        <v/>
      </c>
      <c r="Z1578" s="8">
        <f>IF($C1578="","",Y1578-M1578)</f>
        <v/>
      </c>
      <c r="AD1578" s="8" t="n"/>
      <c r="AG1578" s="14" t="n"/>
      <c r="AI1578">
        <f>IF($C1578="","",IF(COUNTIF($C$2:$C1578,$C1578)=1,1,0))</f>
        <v/>
      </c>
      <c r="AJ1578">
        <f>IF($AI1578=1,SUMPRODUCT(--($AM$2:$AM$7001&lt;$AM1578))+1,"")</f>
        <v/>
      </c>
      <c r="AK1578">
        <f>IF($C1578="","",IF(OR($P1578=TRUE(),$P1578="TRUE"),1,0))</f>
        <v/>
      </c>
      <c r="AL1578">
        <f>IF($C1578="","",IF(AND($V1578="Yes",SUMPRODUCT((LEN(Settings!$F$6:$F$13)&gt;0)*ISNUMBER(SEARCH(Settings!$F$6:$F$13,$O1578)))=0),1,0))</f>
        <v/>
      </c>
      <c r="AM1578">
        <f>IF($AI1578=1,IFERROR(IF(VALUE($C1578)&lt;100000000,VALUE($C1578),1000000000),IFERROR(IF(VALUE(MID($C1578,2,20))&lt;100000000,VALUE(MID($C1578,2,20)),1000000000),1000000000))+ROW()/100000,"")</f>
        <v/>
      </c>
    </row>
    <row r="1579">
      <c r="E1579" s="14" t="n"/>
      <c r="M1579" s="8">
        <f>IF($C1579="","",L1579*T1579/100)</f>
        <v/>
      </c>
      <c r="S1579" s="8" t="n"/>
      <c r="T1579" s="8" t="n"/>
      <c r="W1579">
        <f>IF($C1579="","",IF($AL1579=1,0,IF($AK1579=1,Settings!$C$6,Settings!$C$7))*100)</f>
        <v/>
      </c>
      <c r="X1579" s="8">
        <f>IF($C1579="","",T1579*W1579/100)</f>
        <v/>
      </c>
      <c r="Y1579" s="8">
        <f>IF($C1579="","",T1579-X1579)</f>
        <v/>
      </c>
      <c r="Z1579" s="8">
        <f>IF($C1579="","",Y1579-M1579)</f>
        <v/>
      </c>
      <c r="AD1579" s="8" t="n"/>
      <c r="AG1579" s="14" t="n"/>
      <c r="AI1579">
        <f>IF($C1579="","",IF(COUNTIF($C$2:$C1579,$C1579)=1,1,0))</f>
        <v/>
      </c>
      <c r="AJ1579">
        <f>IF($AI1579=1,SUMPRODUCT(--($AM$2:$AM$7001&lt;$AM1579))+1,"")</f>
        <v/>
      </c>
      <c r="AK1579">
        <f>IF($C1579="","",IF(OR($P1579=TRUE(),$P1579="TRUE"),1,0))</f>
        <v/>
      </c>
      <c r="AL1579">
        <f>IF($C1579="","",IF(AND($V1579="Yes",SUMPRODUCT((LEN(Settings!$F$6:$F$13)&gt;0)*ISNUMBER(SEARCH(Settings!$F$6:$F$13,$O1579)))=0),1,0))</f>
        <v/>
      </c>
      <c r="AM1579">
        <f>IF($AI1579=1,IFERROR(IF(VALUE($C1579)&lt;100000000,VALUE($C1579),1000000000),IFERROR(IF(VALUE(MID($C1579,2,20))&lt;100000000,VALUE(MID($C1579,2,20)),1000000000),1000000000))+ROW()/100000,"")</f>
        <v/>
      </c>
    </row>
    <row r="1580">
      <c r="E1580" s="14" t="n"/>
      <c r="M1580" s="8">
        <f>IF($C1580="","",L1580*T1580/100)</f>
        <v/>
      </c>
      <c r="S1580" s="8" t="n"/>
      <c r="T1580" s="8" t="n"/>
      <c r="W1580">
        <f>IF($C1580="","",IF($AL1580=1,0,IF($AK1580=1,Settings!$C$6,Settings!$C$7))*100)</f>
        <v/>
      </c>
      <c r="X1580" s="8">
        <f>IF($C1580="","",T1580*W1580/100)</f>
        <v/>
      </c>
      <c r="Y1580" s="8">
        <f>IF($C1580="","",T1580-X1580)</f>
        <v/>
      </c>
      <c r="Z1580" s="8">
        <f>IF($C1580="","",Y1580-M1580)</f>
        <v/>
      </c>
      <c r="AD1580" s="8" t="n"/>
      <c r="AG1580" s="14" t="n"/>
      <c r="AI1580">
        <f>IF($C1580="","",IF(COUNTIF($C$2:$C1580,$C1580)=1,1,0))</f>
        <v/>
      </c>
      <c r="AJ1580">
        <f>IF($AI1580=1,SUMPRODUCT(--($AM$2:$AM$7001&lt;$AM1580))+1,"")</f>
        <v/>
      </c>
      <c r="AK1580">
        <f>IF($C1580="","",IF(OR($P1580=TRUE(),$P1580="TRUE"),1,0))</f>
        <v/>
      </c>
      <c r="AL1580">
        <f>IF($C1580="","",IF(AND($V1580="Yes",SUMPRODUCT((LEN(Settings!$F$6:$F$13)&gt;0)*ISNUMBER(SEARCH(Settings!$F$6:$F$13,$O1580)))=0),1,0))</f>
        <v/>
      </c>
      <c r="AM1580">
        <f>IF($AI1580=1,IFERROR(IF(VALUE($C1580)&lt;100000000,VALUE($C1580),1000000000),IFERROR(IF(VALUE(MID($C1580,2,20))&lt;100000000,VALUE(MID($C1580,2,20)),1000000000),1000000000))+ROW()/100000,"")</f>
        <v/>
      </c>
    </row>
    <row r="1581">
      <c r="E1581" s="14" t="n"/>
      <c r="M1581" s="8">
        <f>IF($C1581="","",L1581*T1581/100)</f>
        <v/>
      </c>
      <c r="S1581" s="8" t="n"/>
      <c r="T1581" s="8" t="n"/>
      <c r="W1581">
        <f>IF($C1581="","",IF($AL1581=1,0,IF($AK1581=1,Settings!$C$6,Settings!$C$7))*100)</f>
        <v/>
      </c>
      <c r="X1581" s="8">
        <f>IF($C1581="","",T1581*W1581/100)</f>
        <v/>
      </c>
      <c r="Y1581" s="8">
        <f>IF($C1581="","",T1581-X1581)</f>
        <v/>
      </c>
      <c r="Z1581" s="8">
        <f>IF($C1581="","",Y1581-M1581)</f>
        <v/>
      </c>
      <c r="AD1581" s="8" t="n"/>
      <c r="AG1581" s="14" t="n"/>
      <c r="AI1581">
        <f>IF($C1581="","",IF(COUNTIF($C$2:$C1581,$C1581)=1,1,0))</f>
        <v/>
      </c>
      <c r="AJ1581">
        <f>IF($AI1581=1,SUMPRODUCT(--($AM$2:$AM$7001&lt;$AM1581))+1,"")</f>
        <v/>
      </c>
      <c r="AK1581">
        <f>IF($C1581="","",IF(OR($P1581=TRUE(),$P1581="TRUE"),1,0))</f>
        <v/>
      </c>
      <c r="AL1581">
        <f>IF($C1581="","",IF(AND($V1581="Yes",SUMPRODUCT((LEN(Settings!$F$6:$F$13)&gt;0)*ISNUMBER(SEARCH(Settings!$F$6:$F$13,$O1581)))=0),1,0))</f>
        <v/>
      </c>
      <c r="AM1581">
        <f>IF($AI1581=1,IFERROR(IF(VALUE($C1581)&lt;100000000,VALUE($C1581),1000000000),IFERROR(IF(VALUE(MID($C1581,2,20))&lt;100000000,VALUE(MID($C1581,2,20)),1000000000),1000000000))+ROW()/100000,"")</f>
        <v/>
      </c>
    </row>
    <row r="1582">
      <c r="E1582" s="14" t="n"/>
      <c r="M1582" s="8">
        <f>IF($C1582="","",L1582*T1582/100)</f>
        <v/>
      </c>
      <c r="S1582" s="8" t="n"/>
      <c r="T1582" s="8" t="n"/>
      <c r="W1582">
        <f>IF($C1582="","",IF($AL1582=1,0,IF($AK1582=1,Settings!$C$6,Settings!$C$7))*100)</f>
        <v/>
      </c>
      <c r="X1582" s="8">
        <f>IF($C1582="","",T1582*W1582/100)</f>
        <v/>
      </c>
      <c r="Y1582" s="8">
        <f>IF($C1582="","",T1582-X1582)</f>
        <v/>
      </c>
      <c r="Z1582" s="8">
        <f>IF($C1582="","",Y1582-M1582)</f>
        <v/>
      </c>
      <c r="AD1582" s="8" t="n"/>
      <c r="AG1582" s="14" t="n"/>
      <c r="AI1582">
        <f>IF($C1582="","",IF(COUNTIF($C$2:$C1582,$C1582)=1,1,0))</f>
        <v/>
      </c>
      <c r="AJ1582">
        <f>IF($AI1582=1,SUMPRODUCT(--($AM$2:$AM$7001&lt;$AM1582))+1,"")</f>
        <v/>
      </c>
      <c r="AK1582">
        <f>IF($C1582="","",IF(OR($P1582=TRUE(),$P1582="TRUE"),1,0))</f>
        <v/>
      </c>
      <c r="AL1582">
        <f>IF($C1582="","",IF(AND($V1582="Yes",SUMPRODUCT((LEN(Settings!$F$6:$F$13)&gt;0)*ISNUMBER(SEARCH(Settings!$F$6:$F$13,$O1582)))=0),1,0))</f>
        <v/>
      </c>
      <c r="AM1582">
        <f>IF($AI1582=1,IFERROR(IF(VALUE($C1582)&lt;100000000,VALUE($C1582),1000000000),IFERROR(IF(VALUE(MID($C1582,2,20))&lt;100000000,VALUE(MID($C1582,2,20)),1000000000),1000000000))+ROW()/100000,"")</f>
        <v/>
      </c>
    </row>
    <row r="1583">
      <c r="E1583" s="14" t="n"/>
      <c r="M1583" s="8">
        <f>IF($C1583="","",L1583*T1583/100)</f>
        <v/>
      </c>
      <c r="S1583" s="8" t="n"/>
      <c r="T1583" s="8" t="n"/>
      <c r="W1583">
        <f>IF($C1583="","",IF($AL1583=1,0,IF($AK1583=1,Settings!$C$6,Settings!$C$7))*100)</f>
        <v/>
      </c>
      <c r="X1583" s="8">
        <f>IF($C1583="","",T1583*W1583/100)</f>
        <v/>
      </c>
      <c r="Y1583" s="8">
        <f>IF($C1583="","",T1583-X1583)</f>
        <v/>
      </c>
      <c r="Z1583" s="8">
        <f>IF($C1583="","",Y1583-M1583)</f>
        <v/>
      </c>
      <c r="AD1583" s="8" t="n"/>
      <c r="AG1583" s="14" t="n"/>
      <c r="AI1583">
        <f>IF($C1583="","",IF(COUNTIF($C$2:$C1583,$C1583)=1,1,0))</f>
        <v/>
      </c>
      <c r="AJ1583">
        <f>IF($AI1583=1,SUMPRODUCT(--($AM$2:$AM$7001&lt;$AM1583))+1,"")</f>
        <v/>
      </c>
      <c r="AK1583">
        <f>IF($C1583="","",IF(OR($P1583=TRUE(),$P1583="TRUE"),1,0))</f>
        <v/>
      </c>
      <c r="AL1583">
        <f>IF($C1583="","",IF(AND($V1583="Yes",SUMPRODUCT((LEN(Settings!$F$6:$F$13)&gt;0)*ISNUMBER(SEARCH(Settings!$F$6:$F$13,$O1583)))=0),1,0))</f>
        <v/>
      </c>
      <c r="AM1583">
        <f>IF($AI1583=1,IFERROR(IF(VALUE($C1583)&lt;100000000,VALUE($C1583),1000000000),IFERROR(IF(VALUE(MID($C1583,2,20))&lt;100000000,VALUE(MID($C1583,2,20)),1000000000),1000000000))+ROW()/100000,"")</f>
        <v/>
      </c>
    </row>
    <row r="1584">
      <c r="E1584" s="14" t="n"/>
      <c r="M1584" s="8">
        <f>IF($C1584="","",L1584*T1584/100)</f>
        <v/>
      </c>
      <c r="S1584" s="8" t="n"/>
      <c r="T1584" s="8" t="n"/>
      <c r="W1584">
        <f>IF($C1584="","",IF($AL1584=1,0,IF($AK1584=1,Settings!$C$6,Settings!$C$7))*100)</f>
        <v/>
      </c>
      <c r="X1584" s="8">
        <f>IF($C1584="","",T1584*W1584/100)</f>
        <v/>
      </c>
      <c r="Y1584" s="8">
        <f>IF($C1584="","",T1584-X1584)</f>
        <v/>
      </c>
      <c r="Z1584" s="8">
        <f>IF($C1584="","",Y1584-M1584)</f>
        <v/>
      </c>
      <c r="AD1584" s="8" t="n"/>
      <c r="AG1584" s="14" t="n"/>
      <c r="AI1584">
        <f>IF($C1584="","",IF(COUNTIF($C$2:$C1584,$C1584)=1,1,0))</f>
        <v/>
      </c>
      <c r="AJ1584">
        <f>IF($AI1584=1,SUMPRODUCT(--($AM$2:$AM$7001&lt;$AM1584))+1,"")</f>
        <v/>
      </c>
      <c r="AK1584">
        <f>IF($C1584="","",IF(OR($P1584=TRUE(),$P1584="TRUE"),1,0))</f>
        <v/>
      </c>
      <c r="AL1584">
        <f>IF($C1584="","",IF(AND($V1584="Yes",SUMPRODUCT((LEN(Settings!$F$6:$F$13)&gt;0)*ISNUMBER(SEARCH(Settings!$F$6:$F$13,$O1584)))=0),1,0))</f>
        <v/>
      </c>
      <c r="AM1584">
        <f>IF($AI1584=1,IFERROR(IF(VALUE($C1584)&lt;100000000,VALUE($C1584),1000000000),IFERROR(IF(VALUE(MID($C1584,2,20))&lt;100000000,VALUE(MID($C1584,2,20)),1000000000),1000000000))+ROW()/100000,"")</f>
        <v/>
      </c>
    </row>
    <row r="1585">
      <c r="E1585" s="14" t="n"/>
      <c r="M1585" s="8">
        <f>IF($C1585="","",L1585*T1585/100)</f>
        <v/>
      </c>
      <c r="S1585" s="8" t="n"/>
      <c r="T1585" s="8" t="n"/>
      <c r="W1585">
        <f>IF($C1585="","",IF($AL1585=1,0,IF($AK1585=1,Settings!$C$6,Settings!$C$7))*100)</f>
        <v/>
      </c>
      <c r="X1585" s="8">
        <f>IF($C1585="","",T1585*W1585/100)</f>
        <v/>
      </c>
      <c r="Y1585" s="8">
        <f>IF($C1585="","",T1585-X1585)</f>
        <v/>
      </c>
      <c r="Z1585" s="8">
        <f>IF($C1585="","",Y1585-M1585)</f>
        <v/>
      </c>
      <c r="AD1585" s="8" t="n"/>
      <c r="AG1585" s="14" t="n"/>
      <c r="AI1585">
        <f>IF($C1585="","",IF(COUNTIF($C$2:$C1585,$C1585)=1,1,0))</f>
        <v/>
      </c>
      <c r="AJ1585">
        <f>IF($AI1585=1,SUMPRODUCT(--($AM$2:$AM$7001&lt;$AM1585))+1,"")</f>
        <v/>
      </c>
      <c r="AK1585">
        <f>IF($C1585="","",IF(OR($P1585=TRUE(),$P1585="TRUE"),1,0))</f>
        <v/>
      </c>
      <c r="AL1585">
        <f>IF($C1585="","",IF(AND($V1585="Yes",SUMPRODUCT((LEN(Settings!$F$6:$F$13)&gt;0)*ISNUMBER(SEARCH(Settings!$F$6:$F$13,$O1585)))=0),1,0))</f>
        <v/>
      </c>
      <c r="AM1585">
        <f>IF($AI1585=1,IFERROR(IF(VALUE($C1585)&lt;100000000,VALUE($C1585),1000000000),IFERROR(IF(VALUE(MID($C1585,2,20))&lt;100000000,VALUE(MID($C1585,2,20)),1000000000),1000000000))+ROW()/100000,"")</f>
        <v/>
      </c>
    </row>
    <row r="1586">
      <c r="E1586" s="14" t="n"/>
      <c r="M1586" s="8">
        <f>IF($C1586="","",L1586*T1586/100)</f>
        <v/>
      </c>
      <c r="S1586" s="8" t="n"/>
      <c r="T1586" s="8" t="n"/>
      <c r="W1586">
        <f>IF($C1586="","",IF($AL1586=1,0,IF($AK1586=1,Settings!$C$6,Settings!$C$7))*100)</f>
        <v/>
      </c>
      <c r="X1586" s="8">
        <f>IF($C1586="","",T1586*W1586/100)</f>
        <v/>
      </c>
      <c r="Y1586" s="8">
        <f>IF($C1586="","",T1586-X1586)</f>
        <v/>
      </c>
      <c r="Z1586" s="8">
        <f>IF($C1586="","",Y1586-M1586)</f>
        <v/>
      </c>
      <c r="AD1586" s="8" t="n"/>
      <c r="AG1586" s="14" t="n"/>
      <c r="AI1586">
        <f>IF($C1586="","",IF(COUNTIF($C$2:$C1586,$C1586)=1,1,0))</f>
        <v/>
      </c>
      <c r="AJ1586">
        <f>IF($AI1586=1,SUMPRODUCT(--($AM$2:$AM$7001&lt;$AM1586))+1,"")</f>
        <v/>
      </c>
      <c r="AK1586">
        <f>IF($C1586="","",IF(OR($P1586=TRUE(),$P1586="TRUE"),1,0))</f>
        <v/>
      </c>
      <c r="AL1586">
        <f>IF($C1586="","",IF(AND($V1586="Yes",SUMPRODUCT((LEN(Settings!$F$6:$F$13)&gt;0)*ISNUMBER(SEARCH(Settings!$F$6:$F$13,$O1586)))=0),1,0))</f>
        <v/>
      </c>
      <c r="AM1586">
        <f>IF($AI1586=1,IFERROR(IF(VALUE($C1586)&lt;100000000,VALUE($C1586),1000000000),IFERROR(IF(VALUE(MID($C1586,2,20))&lt;100000000,VALUE(MID($C1586,2,20)),1000000000),1000000000))+ROW()/100000,"")</f>
        <v/>
      </c>
    </row>
    <row r="1587">
      <c r="E1587" s="14" t="n"/>
      <c r="M1587" s="8">
        <f>IF($C1587="","",L1587*T1587/100)</f>
        <v/>
      </c>
      <c r="S1587" s="8" t="n"/>
      <c r="T1587" s="8" t="n"/>
      <c r="W1587">
        <f>IF($C1587="","",IF($AL1587=1,0,IF($AK1587=1,Settings!$C$6,Settings!$C$7))*100)</f>
        <v/>
      </c>
      <c r="X1587" s="8">
        <f>IF($C1587="","",T1587*W1587/100)</f>
        <v/>
      </c>
      <c r="Y1587" s="8">
        <f>IF($C1587="","",T1587-X1587)</f>
        <v/>
      </c>
      <c r="Z1587" s="8">
        <f>IF($C1587="","",Y1587-M1587)</f>
        <v/>
      </c>
      <c r="AD1587" s="8" t="n"/>
      <c r="AG1587" s="14" t="n"/>
      <c r="AI1587">
        <f>IF($C1587="","",IF(COUNTIF($C$2:$C1587,$C1587)=1,1,0))</f>
        <v/>
      </c>
      <c r="AJ1587">
        <f>IF($AI1587=1,SUMPRODUCT(--($AM$2:$AM$7001&lt;$AM1587))+1,"")</f>
        <v/>
      </c>
      <c r="AK1587">
        <f>IF($C1587="","",IF(OR($P1587=TRUE(),$P1587="TRUE"),1,0))</f>
        <v/>
      </c>
      <c r="AL1587">
        <f>IF($C1587="","",IF(AND($V1587="Yes",SUMPRODUCT((LEN(Settings!$F$6:$F$13)&gt;0)*ISNUMBER(SEARCH(Settings!$F$6:$F$13,$O1587)))=0),1,0))</f>
        <v/>
      </c>
      <c r="AM1587">
        <f>IF($AI1587=1,IFERROR(IF(VALUE($C1587)&lt;100000000,VALUE($C1587),1000000000),IFERROR(IF(VALUE(MID($C1587,2,20))&lt;100000000,VALUE(MID($C1587,2,20)),1000000000),1000000000))+ROW()/100000,"")</f>
        <v/>
      </c>
    </row>
    <row r="1588">
      <c r="E1588" s="14" t="n"/>
      <c r="M1588" s="8">
        <f>IF($C1588="","",L1588*T1588/100)</f>
        <v/>
      </c>
      <c r="S1588" s="8" t="n"/>
      <c r="T1588" s="8" t="n"/>
      <c r="W1588">
        <f>IF($C1588="","",IF($AL1588=1,0,IF($AK1588=1,Settings!$C$6,Settings!$C$7))*100)</f>
        <v/>
      </c>
      <c r="X1588" s="8">
        <f>IF($C1588="","",T1588*W1588/100)</f>
        <v/>
      </c>
      <c r="Y1588" s="8">
        <f>IF($C1588="","",T1588-X1588)</f>
        <v/>
      </c>
      <c r="Z1588" s="8">
        <f>IF($C1588="","",Y1588-M1588)</f>
        <v/>
      </c>
      <c r="AD1588" s="8" t="n"/>
      <c r="AG1588" s="14" t="n"/>
      <c r="AI1588">
        <f>IF($C1588="","",IF(COUNTIF($C$2:$C1588,$C1588)=1,1,0))</f>
        <v/>
      </c>
      <c r="AJ1588">
        <f>IF($AI1588=1,SUMPRODUCT(--($AM$2:$AM$7001&lt;$AM1588))+1,"")</f>
        <v/>
      </c>
      <c r="AK1588">
        <f>IF($C1588="","",IF(OR($P1588=TRUE(),$P1588="TRUE"),1,0))</f>
        <v/>
      </c>
      <c r="AL1588">
        <f>IF($C1588="","",IF(AND($V1588="Yes",SUMPRODUCT((LEN(Settings!$F$6:$F$13)&gt;0)*ISNUMBER(SEARCH(Settings!$F$6:$F$13,$O1588)))=0),1,0))</f>
        <v/>
      </c>
      <c r="AM1588">
        <f>IF($AI1588=1,IFERROR(IF(VALUE($C1588)&lt;100000000,VALUE($C1588),1000000000),IFERROR(IF(VALUE(MID($C1588,2,20))&lt;100000000,VALUE(MID($C1588,2,20)),1000000000),1000000000))+ROW()/100000,"")</f>
        <v/>
      </c>
    </row>
    <row r="1589">
      <c r="E1589" s="14" t="n"/>
      <c r="M1589" s="8">
        <f>IF($C1589="","",L1589*T1589/100)</f>
        <v/>
      </c>
      <c r="S1589" s="8" t="n"/>
      <c r="T1589" s="8" t="n"/>
      <c r="W1589">
        <f>IF($C1589="","",IF($AL1589=1,0,IF($AK1589=1,Settings!$C$6,Settings!$C$7))*100)</f>
        <v/>
      </c>
      <c r="X1589" s="8">
        <f>IF($C1589="","",T1589*W1589/100)</f>
        <v/>
      </c>
      <c r="Y1589" s="8">
        <f>IF($C1589="","",T1589-X1589)</f>
        <v/>
      </c>
      <c r="Z1589" s="8">
        <f>IF($C1589="","",Y1589-M1589)</f>
        <v/>
      </c>
      <c r="AD1589" s="8" t="n"/>
      <c r="AG1589" s="14" t="n"/>
      <c r="AI1589">
        <f>IF($C1589="","",IF(COUNTIF($C$2:$C1589,$C1589)=1,1,0))</f>
        <v/>
      </c>
      <c r="AJ1589">
        <f>IF($AI1589=1,SUMPRODUCT(--($AM$2:$AM$7001&lt;$AM1589))+1,"")</f>
        <v/>
      </c>
      <c r="AK1589">
        <f>IF($C1589="","",IF(OR($P1589=TRUE(),$P1589="TRUE"),1,0))</f>
        <v/>
      </c>
      <c r="AL1589">
        <f>IF($C1589="","",IF(AND($V1589="Yes",SUMPRODUCT((LEN(Settings!$F$6:$F$13)&gt;0)*ISNUMBER(SEARCH(Settings!$F$6:$F$13,$O1589)))=0),1,0))</f>
        <v/>
      </c>
      <c r="AM1589">
        <f>IF($AI1589=1,IFERROR(IF(VALUE($C1589)&lt;100000000,VALUE($C1589),1000000000),IFERROR(IF(VALUE(MID($C1589,2,20))&lt;100000000,VALUE(MID($C1589,2,20)),1000000000),1000000000))+ROW()/100000,"")</f>
        <v/>
      </c>
    </row>
    <row r="1590">
      <c r="E1590" s="14" t="n"/>
      <c r="M1590" s="8">
        <f>IF($C1590="","",L1590*T1590/100)</f>
        <v/>
      </c>
      <c r="S1590" s="8" t="n"/>
      <c r="T1590" s="8" t="n"/>
      <c r="W1590">
        <f>IF($C1590="","",IF($AL1590=1,0,IF($AK1590=1,Settings!$C$6,Settings!$C$7))*100)</f>
        <v/>
      </c>
      <c r="X1590" s="8">
        <f>IF($C1590="","",T1590*W1590/100)</f>
        <v/>
      </c>
      <c r="Y1590" s="8">
        <f>IF($C1590="","",T1590-X1590)</f>
        <v/>
      </c>
      <c r="Z1590" s="8">
        <f>IF($C1590="","",Y1590-M1590)</f>
        <v/>
      </c>
      <c r="AD1590" s="8" t="n"/>
      <c r="AG1590" s="14" t="n"/>
      <c r="AI1590">
        <f>IF($C1590="","",IF(COUNTIF($C$2:$C1590,$C1590)=1,1,0))</f>
        <v/>
      </c>
      <c r="AJ1590">
        <f>IF($AI1590=1,SUMPRODUCT(--($AM$2:$AM$7001&lt;$AM1590))+1,"")</f>
        <v/>
      </c>
      <c r="AK1590">
        <f>IF($C1590="","",IF(OR($P1590=TRUE(),$P1590="TRUE"),1,0))</f>
        <v/>
      </c>
      <c r="AL1590">
        <f>IF($C1590="","",IF(AND($V1590="Yes",SUMPRODUCT((LEN(Settings!$F$6:$F$13)&gt;0)*ISNUMBER(SEARCH(Settings!$F$6:$F$13,$O1590)))=0),1,0))</f>
        <v/>
      </c>
      <c r="AM1590">
        <f>IF($AI1590=1,IFERROR(IF(VALUE($C1590)&lt;100000000,VALUE($C1590),1000000000),IFERROR(IF(VALUE(MID($C1590,2,20))&lt;100000000,VALUE(MID($C1590,2,20)),1000000000),1000000000))+ROW()/100000,"")</f>
        <v/>
      </c>
    </row>
    <row r="1591">
      <c r="E1591" s="14" t="n"/>
      <c r="M1591" s="8">
        <f>IF($C1591="","",L1591*T1591/100)</f>
        <v/>
      </c>
      <c r="S1591" s="8" t="n"/>
      <c r="T1591" s="8" t="n"/>
      <c r="W1591">
        <f>IF($C1591="","",IF($AL1591=1,0,IF($AK1591=1,Settings!$C$6,Settings!$C$7))*100)</f>
        <v/>
      </c>
      <c r="X1591" s="8">
        <f>IF($C1591="","",T1591*W1591/100)</f>
        <v/>
      </c>
      <c r="Y1591" s="8">
        <f>IF($C1591="","",T1591-X1591)</f>
        <v/>
      </c>
      <c r="Z1591" s="8">
        <f>IF($C1591="","",Y1591-M1591)</f>
        <v/>
      </c>
      <c r="AD1591" s="8" t="n"/>
      <c r="AG1591" s="14" t="n"/>
      <c r="AI1591">
        <f>IF($C1591="","",IF(COUNTIF($C$2:$C1591,$C1591)=1,1,0))</f>
        <v/>
      </c>
      <c r="AJ1591">
        <f>IF($AI1591=1,SUMPRODUCT(--($AM$2:$AM$7001&lt;$AM1591))+1,"")</f>
        <v/>
      </c>
      <c r="AK1591">
        <f>IF($C1591="","",IF(OR($P1591=TRUE(),$P1591="TRUE"),1,0))</f>
        <v/>
      </c>
      <c r="AL1591">
        <f>IF($C1591="","",IF(AND($V1591="Yes",SUMPRODUCT((LEN(Settings!$F$6:$F$13)&gt;0)*ISNUMBER(SEARCH(Settings!$F$6:$F$13,$O1591)))=0),1,0))</f>
        <v/>
      </c>
      <c r="AM1591">
        <f>IF($AI1591=1,IFERROR(IF(VALUE($C1591)&lt;100000000,VALUE($C1591),1000000000),IFERROR(IF(VALUE(MID($C1591,2,20))&lt;100000000,VALUE(MID($C1591,2,20)),1000000000),1000000000))+ROW()/100000,"")</f>
        <v/>
      </c>
    </row>
    <row r="1592">
      <c r="E1592" s="14" t="n"/>
      <c r="M1592" s="8">
        <f>IF($C1592="","",L1592*T1592/100)</f>
        <v/>
      </c>
      <c r="S1592" s="8" t="n"/>
      <c r="T1592" s="8" t="n"/>
      <c r="W1592">
        <f>IF($C1592="","",IF($AL1592=1,0,IF($AK1592=1,Settings!$C$6,Settings!$C$7))*100)</f>
        <v/>
      </c>
      <c r="X1592" s="8">
        <f>IF($C1592="","",T1592*W1592/100)</f>
        <v/>
      </c>
      <c r="Y1592" s="8">
        <f>IF($C1592="","",T1592-X1592)</f>
        <v/>
      </c>
      <c r="Z1592" s="8">
        <f>IF($C1592="","",Y1592-M1592)</f>
        <v/>
      </c>
      <c r="AD1592" s="8" t="n"/>
      <c r="AG1592" s="14" t="n"/>
      <c r="AI1592">
        <f>IF($C1592="","",IF(COUNTIF($C$2:$C1592,$C1592)=1,1,0))</f>
        <v/>
      </c>
      <c r="AJ1592">
        <f>IF($AI1592=1,SUMPRODUCT(--($AM$2:$AM$7001&lt;$AM1592))+1,"")</f>
        <v/>
      </c>
      <c r="AK1592">
        <f>IF($C1592="","",IF(OR($P1592=TRUE(),$P1592="TRUE"),1,0))</f>
        <v/>
      </c>
      <c r="AL1592">
        <f>IF($C1592="","",IF(AND($V1592="Yes",SUMPRODUCT((LEN(Settings!$F$6:$F$13)&gt;0)*ISNUMBER(SEARCH(Settings!$F$6:$F$13,$O1592)))=0),1,0))</f>
        <v/>
      </c>
      <c r="AM1592">
        <f>IF($AI1592=1,IFERROR(IF(VALUE($C1592)&lt;100000000,VALUE($C1592),1000000000),IFERROR(IF(VALUE(MID($C1592,2,20))&lt;100000000,VALUE(MID($C1592,2,20)),1000000000),1000000000))+ROW()/100000,"")</f>
        <v/>
      </c>
    </row>
    <row r="1593">
      <c r="E1593" s="14" t="n"/>
      <c r="M1593" s="8">
        <f>IF($C1593="","",L1593*T1593/100)</f>
        <v/>
      </c>
      <c r="S1593" s="8" t="n"/>
      <c r="T1593" s="8" t="n"/>
      <c r="W1593">
        <f>IF($C1593="","",IF($AL1593=1,0,IF($AK1593=1,Settings!$C$6,Settings!$C$7))*100)</f>
        <v/>
      </c>
      <c r="X1593" s="8">
        <f>IF($C1593="","",T1593*W1593/100)</f>
        <v/>
      </c>
      <c r="Y1593" s="8">
        <f>IF($C1593="","",T1593-X1593)</f>
        <v/>
      </c>
      <c r="Z1593" s="8">
        <f>IF($C1593="","",Y1593-M1593)</f>
        <v/>
      </c>
      <c r="AD1593" s="8" t="n"/>
      <c r="AG1593" s="14" t="n"/>
      <c r="AI1593">
        <f>IF($C1593="","",IF(COUNTIF($C$2:$C1593,$C1593)=1,1,0))</f>
        <v/>
      </c>
      <c r="AJ1593">
        <f>IF($AI1593=1,SUMPRODUCT(--($AM$2:$AM$7001&lt;$AM1593))+1,"")</f>
        <v/>
      </c>
      <c r="AK1593">
        <f>IF($C1593="","",IF(OR($P1593=TRUE(),$P1593="TRUE"),1,0))</f>
        <v/>
      </c>
      <c r="AL1593">
        <f>IF($C1593="","",IF(AND($V1593="Yes",SUMPRODUCT((LEN(Settings!$F$6:$F$13)&gt;0)*ISNUMBER(SEARCH(Settings!$F$6:$F$13,$O1593)))=0),1,0))</f>
        <v/>
      </c>
      <c r="AM1593">
        <f>IF($AI1593=1,IFERROR(IF(VALUE($C1593)&lt;100000000,VALUE($C1593),1000000000),IFERROR(IF(VALUE(MID($C1593,2,20))&lt;100000000,VALUE(MID($C1593,2,20)),1000000000),1000000000))+ROW()/100000,"")</f>
        <v/>
      </c>
    </row>
    <row r="1594">
      <c r="E1594" s="14" t="n"/>
      <c r="M1594" s="8">
        <f>IF($C1594="","",L1594*T1594/100)</f>
        <v/>
      </c>
      <c r="S1594" s="8" t="n"/>
      <c r="T1594" s="8" t="n"/>
      <c r="W1594">
        <f>IF($C1594="","",IF($AL1594=1,0,IF($AK1594=1,Settings!$C$6,Settings!$C$7))*100)</f>
        <v/>
      </c>
      <c r="X1594" s="8">
        <f>IF($C1594="","",T1594*W1594/100)</f>
        <v/>
      </c>
      <c r="Y1594" s="8">
        <f>IF($C1594="","",T1594-X1594)</f>
        <v/>
      </c>
      <c r="Z1594" s="8">
        <f>IF($C1594="","",Y1594-M1594)</f>
        <v/>
      </c>
      <c r="AD1594" s="8" t="n"/>
      <c r="AG1594" s="14" t="n"/>
      <c r="AI1594">
        <f>IF($C1594="","",IF(COUNTIF($C$2:$C1594,$C1594)=1,1,0))</f>
        <v/>
      </c>
      <c r="AJ1594">
        <f>IF($AI1594=1,SUMPRODUCT(--($AM$2:$AM$7001&lt;$AM1594))+1,"")</f>
        <v/>
      </c>
      <c r="AK1594">
        <f>IF($C1594="","",IF(OR($P1594=TRUE(),$P1594="TRUE"),1,0))</f>
        <v/>
      </c>
      <c r="AL1594">
        <f>IF($C1594="","",IF(AND($V1594="Yes",SUMPRODUCT((LEN(Settings!$F$6:$F$13)&gt;0)*ISNUMBER(SEARCH(Settings!$F$6:$F$13,$O1594)))=0),1,0))</f>
        <v/>
      </c>
      <c r="AM1594">
        <f>IF($AI1594=1,IFERROR(IF(VALUE($C1594)&lt;100000000,VALUE($C1594),1000000000),IFERROR(IF(VALUE(MID($C1594,2,20))&lt;100000000,VALUE(MID($C1594,2,20)),1000000000),1000000000))+ROW()/100000,"")</f>
        <v/>
      </c>
    </row>
    <row r="1595">
      <c r="E1595" s="14" t="n"/>
      <c r="M1595" s="8">
        <f>IF($C1595="","",L1595*T1595/100)</f>
        <v/>
      </c>
      <c r="S1595" s="8" t="n"/>
      <c r="T1595" s="8" t="n"/>
      <c r="W1595">
        <f>IF($C1595="","",IF($AL1595=1,0,IF($AK1595=1,Settings!$C$6,Settings!$C$7))*100)</f>
        <v/>
      </c>
      <c r="X1595" s="8">
        <f>IF($C1595="","",T1595*W1595/100)</f>
        <v/>
      </c>
      <c r="Y1595" s="8">
        <f>IF($C1595="","",T1595-X1595)</f>
        <v/>
      </c>
      <c r="Z1595" s="8">
        <f>IF($C1595="","",Y1595-M1595)</f>
        <v/>
      </c>
      <c r="AD1595" s="8" t="n"/>
      <c r="AG1595" s="14" t="n"/>
      <c r="AI1595">
        <f>IF($C1595="","",IF(COUNTIF($C$2:$C1595,$C1595)=1,1,0))</f>
        <v/>
      </c>
      <c r="AJ1595">
        <f>IF($AI1595=1,SUMPRODUCT(--($AM$2:$AM$7001&lt;$AM1595))+1,"")</f>
        <v/>
      </c>
      <c r="AK1595">
        <f>IF($C1595="","",IF(OR($P1595=TRUE(),$P1595="TRUE"),1,0))</f>
        <v/>
      </c>
      <c r="AL1595">
        <f>IF($C1595="","",IF(AND($V1595="Yes",SUMPRODUCT((LEN(Settings!$F$6:$F$13)&gt;0)*ISNUMBER(SEARCH(Settings!$F$6:$F$13,$O1595)))=0),1,0))</f>
        <v/>
      </c>
      <c r="AM1595">
        <f>IF($AI1595=1,IFERROR(IF(VALUE($C1595)&lt;100000000,VALUE($C1595),1000000000),IFERROR(IF(VALUE(MID($C1595,2,20))&lt;100000000,VALUE(MID($C1595,2,20)),1000000000),1000000000))+ROW()/100000,"")</f>
        <v/>
      </c>
    </row>
    <row r="1596">
      <c r="E1596" s="14" t="n"/>
      <c r="M1596" s="8">
        <f>IF($C1596="","",L1596*T1596/100)</f>
        <v/>
      </c>
      <c r="S1596" s="8" t="n"/>
      <c r="T1596" s="8" t="n"/>
      <c r="W1596">
        <f>IF($C1596="","",IF($AL1596=1,0,IF($AK1596=1,Settings!$C$6,Settings!$C$7))*100)</f>
        <v/>
      </c>
      <c r="X1596" s="8">
        <f>IF($C1596="","",T1596*W1596/100)</f>
        <v/>
      </c>
      <c r="Y1596" s="8">
        <f>IF($C1596="","",T1596-X1596)</f>
        <v/>
      </c>
      <c r="Z1596" s="8">
        <f>IF($C1596="","",Y1596-M1596)</f>
        <v/>
      </c>
      <c r="AD1596" s="8" t="n"/>
      <c r="AG1596" s="14" t="n"/>
      <c r="AI1596">
        <f>IF($C1596="","",IF(COUNTIF($C$2:$C1596,$C1596)=1,1,0))</f>
        <v/>
      </c>
      <c r="AJ1596">
        <f>IF($AI1596=1,SUMPRODUCT(--($AM$2:$AM$7001&lt;$AM1596))+1,"")</f>
        <v/>
      </c>
      <c r="AK1596">
        <f>IF($C1596="","",IF(OR($P1596=TRUE(),$P1596="TRUE"),1,0))</f>
        <v/>
      </c>
      <c r="AL1596">
        <f>IF($C1596="","",IF(AND($V1596="Yes",SUMPRODUCT((LEN(Settings!$F$6:$F$13)&gt;0)*ISNUMBER(SEARCH(Settings!$F$6:$F$13,$O1596)))=0),1,0))</f>
        <v/>
      </c>
      <c r="AM1596">
        <f>IF($AI1596=1,IFERROR(IF(VALUE($C1596)&lt;100000000,VALUE($C1596),1000000000),IFERROR(IF(VALUE(MID($C1596,2,20))&lt;100000000,VALUE(MID($C1596,2,20)),1000000000),1000000000))+ROW()/100000,"")</f>
        <v/>
      </c>
    </row>
    <row r="1597">
      <c r="E1597" s="14" t="n"/>
      <c r="M1597" s="8">
        <f>IF($C1597="","",L1597*T1597/100)</f>
        <v/>
      </c>
      <c r="S1597" s="8" t="n"/>
      <c r="T1597" s="8" t="n"/>
      <c r="W1597">
        <f>IF($C1597="","",IF($AL1597=1,0,IF($AK1597=1,Settings!$C$6,Settings!$C$7))*100)</f>
        <v/>
      </c>
      <c r="X1597" s="8">
        <f>IF($C1597="","",T1597*W1597/100)</f>
        <v/>
      </c>
      <c r="Y1597" s="8">
        <f>IF($C1597="","",T1597-X1597)</f>
        <v/>
      </c>
      <c r="Z1597" s="8">
        <f>IF($C1597="","",Y1597-M1597)</f>
        <v/>
      </c>
      <c r="AD1597" s="8" t="n"/>
      <c r="AG1597" s="14" t="n"/>
      <c r="AI1597">
        <f>IF($C1597="","",IF(COUNTIF($C$2:$C1597,$C1597)=1,1,0))</f>
        <v/>
      </c>
      <c r="AJ1597">
        <f>IF($AI1597=1,SUMPRODUCT(--($AM$2:$AM$7001&lt;$AM1597))+1,"")</f>
        <v/>
      </c>
      <c r="AK1597">
        <f>IF($C1597="","",IF(OR($P1597=TRUE(),$P1597="TRUE"),1,0))</f>
        <v/>
      </c>
      <c r="AL1597">
        <f>IF($C1597="","",IF(AND($V1597="Yes",SUMPRODUCT((LEN(Settings!$F$6:$F$13)&gt;0)*ISNUMBER(SEARCH(Settings!$F$6:$F$13,$O1597)))=0),1,0))</f>
        <v/>
      </c>
      <c r="AM1597">
        <f>IF($AI1597=1,IFERROR(IF(VALUE($C1597)&lt;100000000,VALUE($C1597),1000000000),IFERROR(IF(VALUE(MID($C1597,2,20))&lt;100000000,VALUE(MID($C1597,2,20)),1000000000),1000000000))+ROW()/100000,"")</f>
        <v/>
      </c>
    </row>
    <row r="1598">
      <c r="E1598" s="14" t="n"/>
      <c r="M1598" s="8">
        <f>IF($C1598="","",L1598*T1598/100)</f>
        <v/>
      </c>
      <c r="S1598" s="8" t="n"/>
      <c r="T1598" s="8" t="n"/>
      <c r="W1598">
        <f>IF($C1598="","",IF($AL1598=1,0,IF($AK1598=1,Settings!$C$6,Settings!$C$7))*100)</f>
        <v/>
      </c>
      <c r="X1598" s="8">
        <f>IF($C1598="","",T1598*W1598/100)</f>
        <v/>
      </c>
      <c r="Y1598" s="8">
        <f>IF($C1598="","",T1598-X1598)</f>
        <v/>
      </c>
      <c r="Z1598" s="8">
        <f>IF($C1598="","",Y1598-M1598)</f>
        <v/>
      </c>
      <c r="AD1598" s="8" t="n"/>
      <c r="AG1598" s="14" t="n"/>
      <c r="AI1598">
        <f>IF($C1598="","",IF(COUNTIF($C$2:$C1598,$C1598)=1,1,0))</f>
        <v/>
      </c>
      <c r="AJ1598">
        <f>IF($AI1598=1,SUMPRODUCT(--($AM$2:$AM$7001&lt;$AM1598))+1,"")</f>
        <v/>
      </c>
      <c r="AK1598">
        <f>IF($C1598="","",IF(OR($P1598=TRUE(),$P1598="TRUE"),1,0))</f>
        <v/>
      </c>
      <c r="AL1598">
        <f>IF($C1598="","",IF(AND($V1598="Yes",SUMPRODUCT((LEN(Settings!$F$6:$F$13)&gt;0)*ISNUMBER(SEARCH(Settings!$F$6:$F$13,$O1598)))=0),1,0))</f>
        <v/>
      </c>
      <c r="AM1598">
        <f>IF($AI1598=1,IFERROR(IF(VALUE($C1598)&lt;100000000,VALUE($C1598),1000000000),IFERROR(IF(VALUE(MID($C1598,2,20))&lt;100000000,VALUE(MID($C1598,2,20)),1000000000),1000000000))+ROW()/100000,"")</f>
        <v/>
      </c>
    </row>
    <row r="1599">
      <c r="E1599" s="14" t="n"/>
      <c r="M1599" s="8">
        <f>IF($C1599="","",L1599*T1599/100)</f>
        <v/>
      </c>
      <c r="S1599" s="8" t="n"/>
      <c r="T1599" s="8" t="n"/>
      <c r="W1599">
        <f>IF($C1599="","",IF($AL1599=1,0,IF($AK1599=1,Settings!$C$6,Settings!$C$7))*100)</f>
        <v/>
      </c>
      <c r="X1599" s="8">
        <f>IF($C1599="","",T1599*W1599/100)</f>
        <v/>
      </c>
      <c r="Y1599" s="8">
        <f>IF($C1599="","",T1599-X1599)</f>
        <v/>
      </c>
      <c r="Z1599" s="8">
        <f>IF($C1599="","",Y1599-M1599)</f>
        <v/>
      </c>
      <c r="AD1599" s="8" t="n"/>
      <c r="AG1599" s="14" t="n"/>
      <c r="AI1599">
        <f>IF($C1599="","",IF(COUNTIF($C$2:$C1599,$C1599)=1,1,0))</f>
        <v/>
      </c>
      <c r="AJ1599">
        <f>IF($AI1599=1,SUMPRODUCT(--($AM$2:$AM$7001&lt;$AM1599))+1,"")</f>
        <v/>
      </c>
      <c r="AK1599">
        <f>IF($C1599="","",IF(OR($P1599=TRUE(),$P1599="TRUE"),1,0))</f>
        <v/>
      </c>
      <c r="AL1599">
        <f>IF($C1599="","",IF(AND($V1599="Yes",SUMPRODUCT((LEN(Settings!$F$6:$F$13)&gt;0)*ISNUMBER(SEARCH(Settings!$F$6:$F$13,$O1599)))=0),1,0))</f>
        <v/>
      </c>
      <c r="AM1599">
        <f>IF($AI1599=1,IFERROR(IF(VALUE($C1599)&lt;100000000,VALUE($C1599),1000000000),IFERROR(IF(VALUE(MID($C1599,2,20))&lt;100000000,VALUE(MID($C1599,2,20)),1000000000),1000000000))+ROW()/100000,"")</f>
        <v/>
      </c>
    </row>
    <row r="1600">
      <c r="E1600" s="14" t="n"/>
      <c r="M1600" s="8">
        <f>IF($C1600="","",L1600*T1600/100)</f>
        <v/>
      </c>
      <c r="S1600" s="8" t="n"/>
      <c r="T1600" s="8" t="n"/>
      <c r="W1600">
        <f>IF($C1600="","",IF($AL1600=1,0,IF($AK1600=1,Settings!$C$6,Settings!$C$7))*100)</f>
        <v/>
      </c>
      <c r="X1600" s="8">
        <f>IF($C1600="","",T1600*W1600/100)</f>
        <v/>
      </c>
      <c r="Y1600" s="8">
        <f>IF($C1600="","",T1600-X1600)</f>
        <v/>
      </c>
      <c r="Z1600" s="8">
        <f>IF($C1600="","",Y1600-M1600)</f>
        <v/>
      </c>
      <c r="AD1600" s="8" t="n"/>
      <c r="AG1600" s="14" t="n"/>
      <c r="AI1600">
        <f>IF($C1600="","",IF(COUNTIF($C$2:$C1600,$C1600)=1,1,0))</f>
        <v/>
      </c>
      <c r="AJ1600">
        <f>IF($AI1600=1,SUMPRODUCT(--($AM$2:$AM$7001&lt;$AM1600))+1,"")</f>
        <v/>
      </c>
      <c r="AK1600">
        <f>IF($C1600="","",IF(OR($P1600=TRUE(),$P1600="TRUE"),1,0))</f>
        <v/>
      </c>
      <c r="AL1600">
        <f>IF($C1600="","",IF(AND($V1600="Yes",SUMPRODUCT((LEN(Settings!$F$6:$F$13)&gt;0)*ISNUMBER(SEARCH(Settings!$F$6:$F$13,$O1600)))=0),1,0))</f>
        <v/>
      </c>
      <c r="AM1600">
        <f>IF($AI1600=1,IFERROR(IF(VALUE($C1600)&lt;100000000,VALUE($C1600),1000000000),IFERROR(IF(VALUE(MID($C1600,2,20))&lt;100000000,VALUE(MID($C1600,2,20)),1000000000),1000000000))+ROW()/100000,"")</f>
        <v/>
      </c>
    </row>
    <row r="1601">
      <c r="E1601" s="14" t="n"/>
      <c r="M1601" s="8">
        <f>IF($C1601="","",L1601*T1601/100)</f>
        <v/>
      </c>
      <c r="S1601" s="8" t="n"/>
      <c r="T1601" s="8" t="n"/>
      <c r="W1601">
        <f>IF($C1601="","",IF($AL1601=1,0,IF($AK1601=1,Settings!$C$6,Settings!$C$7))*100)</f>
        <v/>
      </c>
      <c r="X1601" s="8">
        <f>IF($C1601="","",T1601*W1601/100)</f>
        <v/>
      </c>
      <c r="Y1601" s="8">
        <f>IF($C1601="","",T1601-X1601)</f>
        <v/>
      </c>
      <c r="Z1601" s="8">
        <f>IF($C1601="","",Y1601-M1601)</f>
        <v/>
      </c>
      <c r="AD1601" s="8" t="n"/>
      <c r="AG1601" s="14" t="n"/>
      <c r="AI1601">
        <f>IF($C1601="","",IF(COUNTIF($C$2:$C1601,$C1601)=1,1,0))</f>
        <v/>
      </c>
      <c r="AJ1601">
        <f>IF($AI1601=1,SUMPRODUCT(--($AM$2:$AM$7001&lt;$AM1601))+1,"")</f>
        <v/>
      </c>
      <c r="AK1601">
        <f>IF($C1601="","",IF(OR($P1601=TRUE(),$P1601="TRUE"),1,0))</f>
        <v/>
      </c>
      <c r="AL1601">
        <f>IF($C1601="","",IF(AND($V1601="Yes",SUMPRODUCT((LEN(Settings!$F$6:$F$13)&gt;0)*ISNUMBER(SEARCH(Settings!$F$6:$F$13,$O1601)))=0),1,0))</f>
        <v/>
      </c>
      <c r="AM1601">
        <f>IF($AI1601=1,IFERROR(IF(VALUE($C1601)&lt;100000000,VALUE($C1601),1000000000),IFERROR(IF(VALUE(MID($C1601,2,20))&lt;100000000,VALUE(MID($C1601,2,20)),1000000000),1000000000))+ROW()/100000,"")</f>
        <v/>
      </c>
    </row>
    <row r="1602">
      <c r="E1602" s="14" t="n"/>
      <c r="M1602" s="8">
        <f>IF($C1602="","",L1602*T1602/100)</f>
        <v/>
      </c>
      <c r="S1602" s="8" t="n"/>
      <c r="T1602" s="8" t="n"/>
      <c r="W1602">
        <f>IF($C1602="","",IF($AL1602=1,0,IF($AK1602=1,Settings!$C$6,Settings!$C$7))*100)</f>
        <v/>
      </c>
      <c r="X1602" s="8">
        <f>IF($C1602="","",T1602*W1602/100)</f>
        <v/>
      </c>
      <c r="Y1602" s="8">
        <f>IF($C1602="","",T1602-X1602)</f>
        <v/>
      </c>
      <c r="Z1602" s="8">
        <f>IF($C1602="","",Y1602-M1602)</f>
        <v/>
      </c>
      <c r="AD1602" s="8" t="n"/>
      <c r="AG1602" s="14" t="n"/>
      <c r="AI1602">
        <f>IF($C1602="","",IF(COUNTIF($C$2:$C1602,$C1602)=1,1,0))</f>
        <v/>
      </c>
      <c r="AJ1602">
        <f>IF($AI1602=1,SUMPRODUCT(--($AM$2:$AM$7001&lt;$AM1602))+1,"")</f>
        <v/>
      </c>
      <c r="AK1602">
        <f>IF($C1602="","",IF(OR($P1602=TRUE(),$P1602="TRUE"),1,0))</f>
        <v/>
      </c>
      <c r="AL1602">
        <f>IF($C1602="","",IF(AND($V1602="Yes",SUMPRODUCT((LEN(Settings!$F$6:$F$13)&gt;0)*ISNUMBER(SEARCH(Settings!$F$6:$F$13,$O1602)))=0),1,0))</f>
        <v/>
      </c>
      <c r="AM1602">
        <f>IF($AI1602=1,IFERROR(IF(VALUE($C1602)&lt;100000000,VALUE($C1602),1000000000),IFERROR(IF(VALUE(MID($C1602,2,20))&lt;100000000,VALUE(MID($C1602,2,20)),1000000000),1000000000))+ROW()/100000,"")</f>
        <v/>
      </c>
    </row>
    <row r="1603">
      <c r="E1603" s="14" t="n"/>
      <c r="M1603" s="8">
        <f>IF($C1603="","",L1603*T1603/100)</f>
        <v/>
      </c>
      <c r="S1603" s="8" t="n"/>
      <c r="T1603" s="8" t="n"/>
      <c r="W1603">
        <f>IF($C1603="","",IF($AL1603=1,0,IF($AK1603=1,Settings!$C$6,Settings!$C$7))*100)</f>
        <v/>
      </c>
      <c r="X1603" s="8">
        <f>IF($C1603="","",T1603*W1603/100)</f>
        <v/>
      </c>
      <c r="Y1603" s="8">
        <f>IF($C1603="","",T1603-X1603)</f>
        <v/>
      </c>
      <c r="Z1603" s="8">
        <f>IF($C1603="","",Y1603-M1603)</f>
        <v/>
      </c>
      <c r="AD1603" s="8" t="n"/>
      <c r="AG1603" s="14" t="n"/>
      <c r="AI1603">
        <f>IF($C1603="","",IF(COUNTIF($C$2:$C1603,$C1603)=1,1,0))</f>
        <v/>
      </c>
      <c r="AJ1603">
        <f>IF($AI1603=1,SUMPRODUCT(--($AM$2:$AM$7001&lt;$AM1603))+1,"")</f>
        <v/>
      </c>
      <c r="AK1603">
        <f>IF($C1603="","",IF(OR($P1603=TRUE(),$P1603="TRUE"),1,0))</f>
        <v/>
      </c>
      <c r="AL1603">
        <f>IF($C1603="","",IF(AND($V1603="Yes",SUMPRODUCT((LEN(Settings!$F$6:$F$13)&gt;0)*ISNUMBER(SEARCH(Settings!$F$6:$F$13,$O1603)))=0),1,0))</f>
        <v/>
      </c>
      <c r="AM1603">
        <f>IF($AI1603=1,IFERROR(IF(VALUE($C1603)&lt;100000000,VALUE($C1603),1000000000),IFERROR(IF(VALUE(MID($C1603,2,20))&lt;100000000,VALUE(MID($C1603,2,20)),1000000000),1000000000))+ROW()/100000,"")</f>
        <v/>
      </c>
    </row>
    <row r="1604">
      <c r="E1604" s="14" t="n"/>
      <c r="M1604" s="8">
        <f>IF($C1604="","",L1604*T1604/100)</f>
        <v/>
      </c>
      <c r="S1604" s="8" t="n"/>
      <c r="T1604" s="8" t="n"/>
      <c r="W1604">
        <f>IF($C1604="","",IF($AL1604=1,0,IF($AK1604=1,Settings!$C$6,Settings!$C$7))*100)</f>
        <v/>
      </c>
      <c r="X1604" s="8">
        <f>IF($C1604="","",T1604*W1604/100)</f>
        <v/>
      </c>
      <c r="Y1604" s="8">
        <f>IF($C1604="","",T1604-X1604)</f>
        <v/>
      </c>
      <c r="Z1604" s="8">
        <f>IF($C1604="","",Y1604-M1604)</f>
        <v/>
      </c>
      <c r="AD1604" s="8" t="n"/>
      <c r="AG1604" s="14" t="n"/>
      <c r="AI1604">
        <f>IF($C1604="","",IF(COUNTIF($C$2:$C1604,$C1604)=1,1,0))</f>
        <v/>
      </c>
      <c r="AJ1604">
        <f>IF($AI1604=1,SUMPRODUCT(--($AM$2:$AM$7001&lt;$AM1604))+1,"")</f>
        <v/>
      </c>
      <c r="AK1604">
        <f>IF($C1604="","",IF(OR($P1604=TRUE(),$P1604="TRUE"),1,0))</f>
        <v/>
      </c>
      <c r="AL1604">
        <f>IF($C1604="","",IF(AND($V1604="Yes",SUMPRODUCT((LEN(Settings!$F$6:$F$13)&gt;0)*ISNUMBER(SEARCH(Settings!$F$6:$F$13,$O1604)))=0),1,0))</f>
        <v/>
      </c>
      <c r="AM1604">
        <f>IF($AI1604=1,IFERROR(IF(VALUE($C1604)&lt;100000000,VALUE($C1604),1000000000),IFERROR(IF(VALUE(MID($C1604,2,20))&lt;100000000,VALUE(MID($C1604,2,20)),1000000000),1000000000))+ROW()/100000,"")</f>
        <v/>
      </c>
    </row>
    <row r="1605">
      <c r="E1605" s="14" t="n"/>
      <c r="M1605" s="8">
        <f>IF($C1605="","",L1605*T1605/100)</f>
        <v/>
      </c>
      <c r="S1605" s="8" t="n"/>
      <c r="T1605" s="8" t="n"/>
      <c r="W1605">
        <f>IF($C1605="","",IF($AL1605=1,0,IF($AK1605=1,Settings!$C$6,Settings!$C$7))*100)</f>
        <v/>
      </c>
      <c r="X1605" s="8">
        <f>IF($C1605="","",T1605*W1605/100)</f>
        <v/>
      </c>
      <c r="Y1605" s="8">
        <f>IF($C1605="","",T1605-X1605)</f>
        <v/>
      </c>
      <c r="Z1605" s="8">
        <f>IF($C1605="","",Y1605-M1605)</f>
        <v/>
      </c>
      <c r="AD1605" s="8" t="n"/>
      <c r="AG1605" s="14" t="n"/>
      <c r="AI1605">
        <f>IF($C1605="","",IF(COUNTIF($C$2:$C1605,$C1605)=1,1,0))</f>
        <v/>
      </c>
      <c r="AJ1605">
        <f>IF($AI1605=1,SUMPRODUCT(--($AM$2:$AM$7001&lt;$AM1605))+1,"")</f>
        <v/>
      </c>
      <c r="AK1605">
        <f>IF($C1605="","",IF(OR($P1605=TRUE(),$P1605="TRUE"),1,0))</f>
        <v/>
      </c>
      <c r="AL1605">
        <f>IF($C1605="","",IF(AND($V1605="Yes",SUMPRODUCT((LEN(Settings!$F$6:$F$13)&gt;0)*ISNUMBER(SEARCH(Settings!$F$6:$F$13,$O1605)))=0),1,0))</f>
        <v/>
      </c>
      <c r="AM1605">
        <f>IF($AI1605=1,IFERROR(IF(VALUE($C1605)&lt;100000000,VALUE($C1605),1000000000),IFERROR(IF(VALUE(MID($C1605,2,20))&lt;100000000,VALUE(MID($C1605,2,20)),1000000000),1000000000))+ROW()/100000,"")</f>
        <v/>
      </c>
    </row>
    <row r="1606">
      <c r="E1606" s="14" t="n"/>
      <c r="M1606" s="8">
        <f>IF($C1606="","",L1606*T1606/100)</f>
        <v/>
      </c>
      <c r="S1606" s="8" t="n"/>
      <c r="T1606" s="8" t="n"/>
      <c r="W1606">
        <f>IF($C1606="","",IF($AL1606=1,0,IF($AK1606=1,Settings!$C$6,Settings!$C$7))*100)</f>
        <v/>
      </c>
      <c r="X1606" s="8">
        <f>IF($C1606="","",T1606*W1606/100)</f>
        <v/>
      </c>
      <c r="Y1606" s="8">
        <f>IF($C1606="","",T1606-X1606)</f>
        <v/>
      </c>
      <c r="Z1606" s="8">
        <f>IF($C1606="","",Y1606-M1606)</f>
        <v/>
      </c>
      <c r="AD1606" s="8" t="n"/>
      <c r="AG1606" s="14" t="n"/>
      <c r="AI1606">
        <f>IF($C1606="","",IF(COUNTIF($C$2:$C1606,$C1606)=1,1,0))</f>
        <v/>
      </c>
      <c r="AJ1606">
        <f>IF($AI1606=1,SUMPRODUCT(--($AM$2:$AM$7001&lt;$AM1606))+1,"")</f>
        <v/>
      </c>
      <c r="AK1606">
        <f>IF($C1606="","",IF(OR($P1606=TRUE(),$P1606="TRUE"),1,0))</f>
        <v/>
      </c>
      <c r="AL1606">
        <f>IF($C1606="","",IF(AND($V1606="Yes",SUMPRODUCT((LEN(Settings!$F$6:$F$13)&gt;0)*ISNUMBER(SEARCH(Settings!$F$6:$F$13,$O1606)))=0),1,0))</f>
        <v/>
      </c>
      <c r="AM1606">
        <f>IF($AI1606=1,IFERROR(IF(VALUE($C1606)&lt;100000000,VALUE($C1606),1000000000),IFERROR(IF(VALUE(MID($C1606,2,20))&lt;100000000,VALUE(MID($C1606,2,20)),1000000000),1000000000))+ROW()/100000,"")</f>
        <v/>
      </c>
    </row>
    <row r="1607">
      <c r="E1607" s="14" t="n"/>
      <c r="M1607" s="8">
        <f>IF($C1607="","",L1607*T1607/100)</f>
        <v/>
      </c>
      <c r="S1607" s="8" t="n"/>
      <c r="T1607" s="8" t="n"/>
      <c r="W1607">
        <f>IF($C1607="","",IF($AL1607=1,0,IF($AK1607=1,Settings!$C$6,Settings!$C$7))*100)</f>
        <v/>
      </c>
      <c r="X1607" s="8">
        <f>IF($C1607="","",T1607*W1607/100)</f>
        <v/>
      </c>
      <c r="Y1607" s="8">
        <f>IF($C1607="","",T1607-X1607)</f>
        <v/>
      </c>
      <c r="Z1607" s="8">
        <f>IF($C1607="","",Y1607-M1607)</f>
        <v/>
      </c>
      <c r="AD1607" s="8" t="n"/>
      <c r="AG1607" s="14" t="n"/>
      <c r="AI1607">
        <f>IF($C1607="","",IF(COUNTIF($C$2:$C1607,$C1607)=1,1,0))</f>
        <v/>
      </c>
      <c r="AJ1607">
        <f>IF($AI1607=1,SUMPRODUCT(--($AM$2:$AM$7001&lt;$AM1607))+1,"")</f>
        <v/>
      </c>
      <c r="AK1607">
        <f>IF($C1607="","",IF(OR($P1607=TRUE(),$P1607="TRUE"),1,0))</f>
        <v/>
      </c>
      <c r="AL1607">
        <f>IF($C1607="","",IF(AND($V1607="Yes",SUMPRODUCT((LEN(Settings!$F$6:$F$13)&gt;0)*ISNUMBER(SEARCH(Settings!$F$6:$F$13,$O1607)))=0),1,0))</f>
        <v/>
      </c>
      <c r="AM1607">
        <f>IF($AI1607=1,IFERROR(IF(VALUE($C1607)&lt;100000000,VALUE($C1607),1000000000),IFERROR(IF(VALUE(MID($C1607,2,20))&lt;100000000,VALUE(MID($C1607,2,20)),1000000000),1000000000))+ROW()/100000,"")</f>
        <v/>
      </c>
    </row>
    <row r="1608">
      <c r="E1608" s="14" t="n"/>
      <c r="M1608" s="8">
        <f>IF($C1608="","",L1608*T1608/100)</f>
        <v/>
      </c>
      <c r="S1608" s="8" t="n"/>
      <c r="T1608" s="8" t="n"/>
      <c r="W1608">
        <f>IF($C1608="","",IF($AL1608=1,0,IF($AK1608=1,Settings!$C$6,Settings!$C$7))*100)</f>
        <v/>
      </c>
      <c r="X1608" s="8">
        <f>IF($C1608="","",T1608*W1608/100)</f>
        <v/>
      </c>
      <c r="Y1608" s="8">
        <f>IF($C1608="","",T1608-X1608)</f>
        <v/>
      </c>
      <c r="Z1608" s="8">
        <f>IF($C1608="","",Y1608-M1608)</f>
        <v/>
      </c>
      <c r="AD1608" s="8" t="n"/>
      <c r="AG1608" s="14" t="n"/>
      <c r="AI1608">
        <f>IF($C1608="","",IF(COUNTIF($C$2:$C1608,$C1608)=1,1,0))</f>
        <v/>
      </c>
      <c r="AJ1608">
        <f>IF($AI1608=1,SUMPRODUCT(--($AM$2:$AM$7001&lt;$AM1608))+1,"")</f>
        <v/>
      </c>
      <c r="AK1608">
        <f>IF($C1608="","",IF(OR($P1608=TRUE(),$P1608="TRUE"),1,0))</f>
        <v/>
      </c>
      <c r="AL1608">
        <f>IF($C1608="","",IF(AND($V1608="Yes",SUMPRODUCT((LEN(Settings!$F$6:$F$13)&gt;0)*ISNUMBER(SEARCH(Settings!$F$6:$F$13,$O1608)))=0),1,0))</f>
        <v/>
      </c>
      <c r="AM1608">
        <f>IF($AI1608=1,IFERROR(IF(VALUE($C1608)&lt;100000000,VALUE($C1608),1000000000),IFERROR(IF(VALUE(MID($C1608,2,20))&lt;100000000,VALUE(MID($C1608,2,20)),1000000000),1000000000))+ROW()/100000,"")</f>
        <v/>
      </c>
    </row>
    <row r="1609">
      <c r="E1609" s="14" t="n"/>
      <c r="M1609" s="8">
        <f>IF($C1609="","",L1609*T1609/100)</f>
        <v/>
      </c>
      <c r="S1609" s="8" t="n"/>
      <c r="T1609" s="8" t="n"/>
      <c r="W1609">
        <f>IF($C1609="","",IF($AL1609=1,0,IF($AK1609=1,Settings!$C$6,Settings!$C$7))*100)</f>
        <v/>
      </c>
      <c r="X1609" s="8">
        <f>IF($C1609="","",T1609*W1609/100)</f>
        <v/>
      </c>
      <c r="Y1609" s="8">
        <f>IF($C1609="","",T1609-X1609)</f>
        <v/>
      </c>
      <c r="Z1609" s="8">
        <f>IF($C1609="","",Y1609-M1609)</f>
        <v/>
      </c>
      <c r="AD1609" s="8" t="n"/>
      <c r="AG1609" s="14" t="n"/>
      <c r="AI1609">
        <f>IF($C1609="","",IF(COUNTIF($C$2:$C1609,$C1609)=1,1,0))</f>
        <v/>
      </c>
      <c r="AJ1609">
        <f>IF($AI1609=1,SUMPRODUCT(--($AM$2:$AM$7001&lt;$AM1609))+1,"")</f>
        <v/>
      </c>
      <c r="AK1609">
        <f>IF($C1609="","",IF(OR($P1609=TRUE(),$P1609="TRUE"),1,0))</f>
        <v/>
      </c>
      <c r="AL1609">
        <f>IF($C1609="","",IF(AND($V1609="Yes",SUMPRODUCT((LEN(Settings!$F$6:$F$13)&gt;0)*ISNUMBER(SEARCH(Settings!$F$6:$F$13,$O1609)))=0),1,0))</f>
        <v/>
      </c>
      <c r="AM1609">
        <f>IF($AI1609=1,IFERROR(IF(VALUE($C1609)&lt;100000000,VALUE($C1609),1000000000),IFERROR(IF(VALUE(MID($C1609,2,20))&lt;100000000,VALUE(MID($C1609,2,20)),1000000000),1000000000))+ROW()/100000,"")</f>
        <v/>
      </c>
    </row>
    <row r="1610">
      <c r="E1610" s="14" t="n"/>
      <c r="M1610" s="8">
        <f>IF($C1610="","",L1610*T1610/100)</f>
        <v/>
      </c>
      <c r="S1610" s="8" t="n"/>
      <c r="T1610" s="8" t="n"/>
      <c r="W1610">
        <f>IF($C1610="","",IF($AL1610=1,0,IF($AK1610=1,Settings!$C$6,Settings!$C$7))*100)</f>
        <v/>
      </c>
      <c r="X1610" s="8">
        <f>IF($C1610="","",T1610*W1610/100)</f>
        <v/>
      </c>
      <c r="Y1610" s="8">
        <f>IF($C1610="","",T1610-X1610)</f>
        <v/>
      </c>
      <c r="Z1610" s="8">
        <f>IF($C1610="","",Y1610-M1610)</f>
        <v/>
      </c>
      <c r="AD1610" s="8" t="n"/>
      <c r="AG1610" s="14" t="n"/>
      <c r="AI1610">
        <f>IF($C1610="","",IF(COUNTIF($C$2:$C1610,$C1610)=1,1,0))</f>
        <v/>
      </c>
      <c r="AJ1610">
        <f>IF($AI1610=1,SUMPRODUCT(--($AM$2:$AM$7001&lt;$AM1610))+1,"")</f>
        <v/>
      </c>
      <c r="AK1610">
        <f>IF($C1610="","",IF(OR($P1610=TRUE(),$P1610="TRUE"),1,0))</f>
        <v/>
      </c>
      <c r="AL1610">
        <f>IF($C1610="","",IF(AND($V1610="Yes",SUMPRODUCT((LEN(Settings!$F$6:$F$13)&gt;0)*ISNUMBER(SEARCH(Settings!$F$6:$F$13,$O1610)))=0),1,0))</f>
        <v/>
      </c>
      <c r="AM1610">
        <f>IF($AI1610=1,IFERROR(IF(VALUE($C1610)&lt;100000000,VALUE($C1610),1000000000),IFERROR(IF(VALUE(MID($C1610,2,20))&lt;100000000,VALUE(MID($C1610,2,20)),1000000000),1000000000))+ROW()/100000,"")</f>
        <v/>
      </c>
    </row>
    <row r="1611">
      <c r="E1611" s="14" t="n"/>
      <c r="M1611" s="8">
        <f>IF($C1611="","",L1611*T1611/100)</f>
        <v/>
      </c>
      <c r="S1611" s="8" t="n"/>
      <c r="T1611" s="8" t="n"/>
      <c r="W1611">
        <f>IF($C1611="","",IF($AL1611=1,0,IF($AK1611=1,Settings!$C$6,Settings!$C$7))*100)</f>
        <v/>
      </c>
      <c r="X1611" s="8">
        <f>IF($C1611="","",T1611*W1611/100)</f>
        <v/>
      </c>
      <c r="Y1611" s="8">
        <f>IF($C1611="","",T1611-X1611)</f>
        <v/>
      </c>
      <c r="Z1611" s="8">
        <f>IF($C1611="","",Y1611-M1611)</f>
        <v/>
      </c>
      <c r="AD1611" s="8" t="n"/>
      <c r="AG1611" s="14" t="n"/>
      <c r="AI1611">
        <f>IF($C1611="","",IF(COUNTIF($C$2:$C1611,$C1611)=1,1,0))</f>
        <v/>
      </c>
      <c r="AJ1611">
        <f>IF($AI1611=1,SUMPRODUCT(--($AM$2:$AM$7001&lt;$AM1611))+1,"")</f>
        <v/>
      </c>
      <c r="AK1611">
        <f>IF($C1611="","",IF(OR($P1611=TRUE(),$P1611="TRUE"),1,0))</f>
        <v/>
      </c>
      <c r="AL1611">
        <f>IF($C1611="","",IF(AND($V1611="Yes",SUMPRODUCT((LEN(Settings!$F$6:$F$13)&gt;0)*ISNUMBER(SEARCH(Settings!$F$6:$F$13,$O1611)))=0),1,0))</f>
        <v/>
      </c>
      <c r="AM1611">
        <f>IF($AI1611=1,IFERROR(IF(VALUE($C1611)&lt;100000000,VALUE($C1611),1000000000),IFERROR(IF(VALUE(MID($C1611,2,20))&lt;100000000,VALUE(MID($C1611,2,20)),1000000000),1000000000))+ROW()/100000,"")</f>
        <v/>
      </c>
    </row>
    <row r="1612">
      <c r="E1612" s="14" t="n"/>
      <c r="M1612" s="8">
        <f>IF($C1612="","",L1612*T1612/100)</f>
        <v/>
      </c>
      <c r="S1612" s="8" t="n"/>
      <c r="T1612" s="8" t="n"/>
      <c r="W1612">
        <f>IF($C1612="","",IF($AL1612=1,0,IF($AK1612=1,Settings!$C$6,Settings!$C$7))*100)</f>
        <v/>
      </c>
      <c r="X1612" s="8">
        <f>IF($C1612="","",T1612*W1612/100)</f>
        <v/>
      </c>
      <c r="Y1612" s="8">
        <f>IF($C1612="","",T1612-X1612)</f>
        <v/>
      </c>
      <c r="Z1612" s="8">
        <f>IF($C1612="","",Y1612-M1612)</f>
        <v/>
      </c>
      <c r="AD1612" s="8" t="n"/>
      <c r="AG1612" s="14" t="n"/>
      <c r="AI1612">
        <f>IF($C1612="","",IF(COUNTIF($C$2:$C1612,$C1612)=1,1,0))</f>
        <v/>
      </c>
      <c r="AJ1612">
        <f>IF($AI1612=1,SUMPRODUCT(--($AM$2:$AM$7001&lt;$AM1612))+1,"")</f>
        <v/>
      </c>
      <c r="AK1612">
        <f>IF($C1612="","",IF(OR($P1612=TRUE(),$P1612="TRUE"),1,0))</f>
        <v/>
      </c>
      <c r="AL1612">
        <f>IF($C1612="","",IF(AND($V1612="Yes",SUMPRODUCT((LEN(Settings!$F$6:$F$13)&gt;0)*ISNUMBER(SEARCH(Settings!$F$6:$F$13,$O1612)))=0),1,0))</f>
        <v/>
      </c>
      <c r="AM1612">
        <f>IF($AI1612=1,IFERROR(IF(VALUE($C1612)&lt;100000000,VALUE($C1612),1000000000),IFERROR(IF(VALUE(MID($C1612,2,20))&lt;100000000,VALUE(MID($C1612,2,20)),1000000000),1000000000))+ROW()/100000,"")</f>
        <v/>
      </c>
    </row>
    <row r="1613">
      <c r="E1613" s="14" t="n"/>
      <c r="M1613" s="8">
        <f>IF($C1613="","",L1613*T1613/100)</f>
        <v/>
      </c>
      <c r="S1613" s="8" t="n"/>
      <c r="T1613" s="8" t="n"/>
      <c r="W1613">
        <f>IF($C1613="","",IF($AL1613=1,0,IF($AK1613=1,Settings!$C$6,Settings!$C$7))*100)</f>
        <v/>
      </c>
      <c r="X1613" s="8">
        <f>IF($C1613="","",T1613*W1613/100)</f>
        <v/>
      </c>
      <c r="Y1613" s="8">
        <f>IF($C1613="","",T1613-X1613)</f>
        <v/>
      </c>
      <c r="Z1613" s="8">
        <f>IF($C1613="","",Y1613-M1613)</f>
        <v/>
      </c>
      <c r="AD1613" s="8" t="n"/>
      <c r="AG1613" s="14" t="n"/>
      <c r="AI1613">
        <f>IF($C1613="","",IF(COUNTIF($C$2:$C1613,$C1613)=1,1,0))</f>
        <v/>
      </c>
      <c r="AJ1613">
        <f>IF($AI1613=1,SUMPRODUCT(--($AM$2:$AM$7001&lt;$AM1613))+1,"")</f>
        <v/>
      </c>
      <c r="AK1613">
        <f>IF($C1613="","",IF(OR($P1613=TRUE(),$P1613="TRUE"),1,0))</f>
        <v/>
      </c>
      <c r="AL1613">
        <f>IF($C1613="","",IF(AND($V1613="Yes",SUMPRODUCT((LEN(Settings!$F$6:$F$13)&gt;0)*ISNUMBER(SEARCH(Settings!$F$6:$F$13,$O1613)))=0),1,0))</f>
        <v/>
      </c>
      <c r="AM1613">
        <f>IF($AI1613=1,IFERROR(IF(VALUE($C1613)&lt;100000000,VALUE($C1613),1000000000),IFERROR(IF(VALUE(MID($C1613,2,20))&lt;100000000,VALUE(MID($C1613,2,20)),1000000000),1000000000))+ROW()/100000,"")</f>
        <v/>
      </c>
    </row>
    <row r="1614">
      <c r="E1614" s="14" t="n"/>
      <c r="M1614" s="8">
        <f>IF($C1614="","",L1614*T1614/100)</f>
        <v/>
      </c>
      <c r="S1614" s="8" t="n"/>
      <c r="T1614" s="8" t="n"/>
      <c r="W1614">
        <f>IF($C1614="","",IF($AL1614=1,0,IF($AK1614=1,Settings!$C$6,Settings!$C$7))*100)</f>
        <v/>
      </c>
      <c r="X1614" s="8">
        <f>IF($C1614="","",T1614*W1614/100)</f>
        <v/>
      </c>
      <c r="Y1614" s="8">
        <f>IF($C1614="","",T1614-X1614)</f>
        <v/>
      </c>
      <c r="Z1614" s="8">
        <f>IF($C1614="","",Y1614-M1614)</f>
        <v/>
      </c>
      <c r="AD1614" s="8" t="n"/>
      <c r="AG1614" s="14" t="n"/>
      <c r="AI1614">
        <f>IF($C1614="","",IF(COUNTIF($C$2:$C1614,$C1614)=1,1,0))</f>
        <v/>
      </c>
      <c r="AJ1614">
        <f>IF($AI1614=1,SUMPRODUCT(--($AM$2:$AM$7001&lt;$AM1614))+1,"")</f>
        <v/>
      </c>
      <c r="AK1614">
        <f>IF($C1614="","",IF(OR($P1614=TRUE(),$P1614="TRUE"),1,0))</f>
        <v/>
      </c>
      <c r="AL1614">
        <f>IF($C1614="","",IF(AND($V1614="Yes",SUMPRODUCT((LEN(Settings!$F$6:$F$13)&gt;0)*ISNUMBER(SEARCH(Settings!$F$6:$F$13,$O1614)))=0),1,0))</f>
        <v/>
      </c>
      <c r="AM1614">
        <f>IF($AI1614=1,IFERROR(IF(VALUE($C1614)&lt;100000000,VALUE($C1614),1000000000),IFERROR(IF(VALUE(MID($C1614,2,20))&lt;100000000,VALUE(MID($C1614,2,20)),1000000000),1000000000))+ROW()/100000,"")</f>
        <v/>
      </c>
    </row>
    <row r="1615">
      <c r="E1615" s="14" t="n"/>
      <c r="M1615" s="8">
        <f>IF($C1615="","",L1615*T1615/100)</f>
        <v/>
      </c>
      <c r="S1615" s="8" t="n"/>
      <c r="T1615" s="8" t="n"/>
      <c r="W1615">
        <f>IF($C1615="","",IF($AL1615=1,0,IF($AK1615=1,Settings!$C$6,Settings!$C$7))*100)</f>
        <v/>
      </c>
      <c r="X1615" s="8">
        <f>IF($C1615="","",T1615*W1615/100)</f>
        <v/>
      </c>
      <c r="Y1615" s="8">
        <f>IF($C1615="","",T1615-X1615)</f>
        <v/>
      </c>
      <c r="Z1615" s="8">
        <f>IF($C1615="","",Y1615-M1615)</f>
        <v/>
      </c>
      <c r="AD1615" s="8" t="n"/>
      <c r="AG1615" s="14" t="n"/>
      <c r="AI1615">
        <f>IF($C1615="","",IF(COUNTIF($C$2:$C1615,$C1615)=1,1,0))</f>
        <v/>
      </c>
      <c r="AJ1615">
        <f>IF($AI1615=1,SUMPRODUCT(--($AM$2:$AM$7001&lt;$AM1615))+1,"")</f>
        <v/>
      </c>
      <c r="AK1615">
        <f>IF($C1615="","",IF(OR($P1615=TRUE(),$P1615="TRUE"),1,0))</f>
        <v/>
      </c>
      <c r="AL1615">
        <f>IF($C1615="","",IF(AND($V1615="Yes",SUMPRODUCT((LEN(Settings!$F$6:$F$13)&gt;0)*ISNUMBER(SEARCH(Settings!$F$6:$F$13,$O1615)))=0),1,0))</f>
        <v/>
      </c>
      <c r="AM1615">
        <f>IF($AI1615=1,IFERROR(IF(VALUE($C1615)&lt;100000000,VALUE($C1615),1000000000),IFERROR(IF(VALUE(MID($C1615,2,20))&lt;100000000,VALUE(MID($C1615,2,20)),1000000000),1000000000))+ROW()/100000,"")</f>
        <v/>
      </c>
    </row>
    <row r="1616">
      <c r="E1616" s="14" t="n"/>
      <c r="M1616" s="8">
        <f>IF($C1616="","",L1616*T1616/100)</f>
        <v/>
      </c>
      <c r="S1616" s="8" t="n"/>
      <c r="T1616" s="8" t="n"/>
      <c r="W1616">
        <f>IF($C1616="","",IF($AL1616=1,0,IF($AK1616=1,Settings!$C$6,Settings!$C$7))*100)</f>
        <v/>
      </c>
      <c r="X1616" s="8">
        <f>IF($C1616="","",T1616*W1616/100)</f>
        <v/>
      </c>
      <c r="Y1616" s="8">
        <f>IF($C1616="","",T1616-X1616)</f>
        <v/>
      </c>
      <c r="Z1616" s="8">
        <f>IF($C1616="","",Y1616-M1616)</f>
        <v/>
      </c>
      <c r="AD1616" s="8" t="n"/>
      <c r="AG1616" s="14" t="n"/>
      <c r="AI1616">
        <f>IF($C1616="","",IF(COUNTIF($C$2:$C1616,$C1616)=1,1,0))</f>
        <v/>
      </c>
      <c r="AJ1616">
        <f>IF($AI1616=1,SUMPRODUCT(--($AM$2:$AM$7001&lt;$AM1616))+1,"")</f>
        <v/>
      </c>
      <c r="AK1616">
        <f>IF($C1616="","",IF(OR($P1616=TRUE(),$P1616="TRUE"),1,0))</f>
        <v/>
      </c>
      <c r="AL1616">
        <f>IF($C1616="","",IF(AND($V1616="Yes",SUMPRODUCT((LEN(Settings!$F$6:$F$13)&gt;0)*ISNUMBER(SEARCH(Settings!$F$6:$F$13,$O1616)))=0),1,0))</f>
        <v/>
      </c>
      <c r="AM1616">
        <f>IF($AI1616=1,IFERROR(IF(VALUE($C1616)&lt;100000000,VALUE($C1616),1000000000),IFERROR(IF(VALUE(MID($C1616,2,20))&lt;100000000,VALUE(MID($C1616,2,20)),1000000000),1000000000))+ROW()/100000,"")</f>
        <v/>
      </c>
    </row>
    <row r="1617">
      <c r="E1617" s="14" t="n"/>
      <c r="M1617" s="8">
        <f>IF($C1617="","",L1617*T1617/100)</f>
        <v/>
      </c>
      <c r="S1617" s="8" t="n"/>
      <c r="T1617" s="8" t="n"/>
      <c r="W1617">
        <f>IF($C1617="","",IF($AL1617=1,0,IF($AK1617=1,Settings!$C$6,Settings!$C$7))*100)</f>
        <v/>
      </c>
      <c r="X1617" s="8">
        <f>IF($C1617="","",T1617*W1617/100)</f>
        <v/>
      </c>
      <c r="Y1617" s="8">
        <f>IF($C1617="","",T1617-X1617)</f>
        <v/>
      </c>
      <c r="Z1617" s="8">
        <f>IF($C1617="","",Y1617-M1617)</f>
        <v/>
      </c>
      <c r="AD1617" s="8" t="n"/>
      <c r="AG1617" s="14" t="n"/>
      <c r="AI1617">
        <f>IF($C1617="","",IF(COUNTIF($C$2:$C1617,$C1617)=1,1,0))</f>
        <v/>
      </c>
      <c r="AJ1617">
        <f>IF($AI1617=1,SUMPRODUCT(--($AM$2:$AM$7001&lt;$AM1617))+1,"")</f>
        <v/>
      </c>
      <c r="AK1617">
        <f>IF($C1617="","",IF(OR($P1617=TRUE(),$P1617="TRUE"),1,0))</f>
        <v/>
      </c>
      <c r="AL1617">
        <f>IF($C1617="","",IF(AND($V1617="Yes",SUMPRODUCT((LEN(Settings!$F$6:$F$13)&gt;0)*ISNUMBER(SEARCH(Settings!$F$6:$F$13,$O1617)))=0),1,0))</f>
        <v/>
      </c>
      <c r="AM1617">
        <f>IF($AI1617=1,IFERROR(IF(VALUE($C1617)&lt;100000000,VALUE($C1617),1000000000),IFERROR(IF(VALUE(MID($C1617,2,20))&lt;100000000,VALUE(MID($C1617,2,20)),1000000000),1000000000))+ROW()/100000,"")</f>
        <v/>
      </c>
    </row>
    <row r="1618">
      <c r="E1618" s="14" t="n"/>
      <c r="M1618" s="8">
        <f>IF($C1618="","",L1618*T1618/100)</f>
        <v/>
      </c>
      <c r="S1618" s="8" t="n"/>
      <c r="T1618" s="8" t="n"/>
      <c r="W1618">
        <f>IF($C1618="","",IF($AL1618=1,0,IF($AK1618=1,Settings!$C$6,Settings!$C$7))*100)</f>
        <v/>
      </c>
      <c r="X1618" s="8">
        <f>IF($C1618="","",T1618*W1618/100)</f>
        <v/>
      </c>
      <c r="Y1618" s="8">
        <f>IF($C1618="","",T1618-X1618)</f>
        <v/>
      </c>
      <c r="Z1618" s="8">
        <f>IF($C1618="","",Y1618-M1618)</f>
        <v/>
      </c>
      <c r="AD1618" s="8" t="n"/>
      <c r="AG1618" s="14" t="n"/>
      <c r="AI1618">
        <f>IF($C1618="","",IF(COUNTIF($C$2:$C1618,$C1618)=1,1,0))</f>
        <v/>
      </c>
      <c r="AJ1618">
        <f>IF($AI1618=1,SUMPRODUCT(--($AM$2:$AM$7001&lt;$AM1618))+1,"")</f>
        <v/>
      </c>
      <c r="AK1618">
        <f>IF($C1618="","",IF(OR($P1618=TRUE(),$P1618="TRUE"),1,0))</f>
        <v/>
      </c>
      <c r="AL1618">
        <f>IF($C1618="","",IF(AND($V1618="Yes",SUMPRODUCT((LEN(Settings!$F$6:$F$13)&gt;0)*ISNUMBER(SEARCH(Settings!$F$6:$F$13,$O1618)))=0),1,0))</f>
        <v/>
      </c>
      <c r="AM1618">
        <f>IF($AI1618=1,IFERROR(IF(VALUE($C1618)&lt;100000000,VALUE($C1618),1000000000),IFERROR(IF(VALUE(MID($C1618,2,20))&lt;100000000,VALUE(MID($C1618,2,20)),1000000000),1000000000))+ROW()/100000,"")</f>
        <v/>
      </c>
    </row>
    <row r="1619">
      <c r="E1619" s="14" t="n"/>
      <c r="M1619" s="8">
        <f>IF($C1619="","",L1619*T1619/100)</f>
        <v/>
      </c>
      <c r="S1619" s="8" t="n"/>
      <c r="T1619" s="8" t="n"/>
      <c r="W1619">
        <f>IF($C1619="","",IF($AL1619=1,0,IF($AK1619=1,Settings!$C$6,Settings!$C$7))*100)</f>
        <v/>
      </c>
      <c r="X1619" s="8">
        <f>IF($C1619="","",T1619*W1619/100)</f>
        <v/>
      </c>
      <c r="Y1619" s="8">
        <f>IF($C1619="","",T1619-X1619)</f>
        <v/>
      </c>
      <c r="Z1619" s="8">
        <f>IF($C1619="","",Y1619-M1619)</f>
        <v/>
      </c>
      <c r="AD1619" s="8" t="n"/>
      <c r="AG1619" s="14" t="n"/>
      <c r="AI1619">
        <f>IF($C1619="","",IF(COUNTIF($C$2:$C1619,$C1619)=1,1,0))</f>
        <v/>
      </c>
      <c r="AJ1619">
        <f>IF($AI1619=1,SUMPRODUCT(--($AM$2:$AM$7001&lt;$AM1619))+1,"")</f>
        <v/>
      </c>
      <c r="AK1619">
        <f>IF($C1619="","",IF(OR($P1619=TRUE(),$P1619="TRUE"),1,0))</f>
        <v/>
      </c>
      <c r="AL1619">
        <f>IF($C1619="","",IF(AND($V1619="Yes",SUMPRODUCT((LEN(Settings!$F$6:$F$13)&gt;0)*ISNUMBER(SEARCH(Settings!$F$6:$F$13,$O1619)))=0),1,0))</f>
        <v/>
      </c>
      <c r="AM1619">
        <f>IF($AI1619=1,IFERROR(IF(VALUE($C1619)&lt;100000000,VALUE($C1619),1000000000),IFERROR(IF(VALUE(MID($C1619,2,20))&lt;100000000,VALUE(MID($C1619,2,20)),1000000000),1000000000))+ROW()/100000,"")</f>
        <v/>
      </c>
    </row>
    <row r="1620">
      <c r="E1620" s="14" t="n"/>
      <c r="M1620" s="8">
        <f>IF($C1620="","",L1620*T1620/100)</f>
        <v/>
      </c>
      <c r="S1620" s="8" t="n"/>
      <c r="T1620" s="8" t="n"/>
      <c r="W1620">
        <f>IF($C1620="","",IF($AL1620=1,0,IF($AK1620=1,Settings!$C$6,Settings!$C$7))*100)</f>
        <v/>
      </c>
      <c r="X1620" s="8">
        <f>IF($C1620="","",T1620*W1620/100)</f>
        <v/>
      </c>
      <c r="Y1620" s="8">
        <f>IF($C1620="","",T1620-X1620)</f>
        <v/>
      </c>
      <c r="Z1620" s="8">
        <f>IF($C1620="","",Y1620-M1620)</f>
        <v/>
      </c>
      <c r="AD1620" s="8" t="n"/>
      <c r="AG1620" s="14" t="n"/>
      <c r="AI1620">
        <f>IF($C1620="","",IF(COUNTIF($C$2:$C1620,$C1620)=1,1,0))</f>
        <v/>
      </c>
      <c r="AJ1620">
        <f>IF($AI1620=1,SUMPRODUCT(--($AM$2:$AM$7001&lt;$AM1620))+1,"")</f>
        <v/>
      </c>
      <c r="AK1620">
        <f>IF($C1620="","",IF(OR($P1620=TRUE(),$P1620="TRUE"),1,0))</f>
        <v/>
      </c>
      <c r="AL1620">
        <f>IF($C1620="","",IF(AND($V1620="Yes",SUMPRODUCT((LEN(Settings!$F$6:$F$13)&gt;0)*ISNUMBER(SEARCH(Settings!$F$6:$F$13,$O1620)))=0),1,0))</f>
        <v/>
      </c>
      <c r="AM1620">
        <f>IF($AI1620=1,IFERROR(IF(VALUE($C1620)&lt;100000000,VALUE($C1620),1000000000),IFERROR(IF(VALUE(MID($C1620,2,20))&lt;100000000,VALUE(MID($C1620,2,20)),1000000000),1000000000))+ROW()/100000,"")</f>
        <v/>
      </c>
    </row>
    <row r="1621">
      <c r="E1621" s="14" t="n"/>
      <c r="M1621" s="8">
        <f>IF($C1621="","",L1621*T1621/100)</f>
        <v/>
      </c>
      <c r="S1621" s="8" t="n"/>
      <c r="T1621" s="8" t="n"/>
      <c r="W1621">
        <f>IF($C1621="","",IF($AL1621=1,0,IF($AK1621=1,Settings!$C$6,Settings!$C$7))*100)</f>
        <v/>
      </c>
      <c r="X1621" s="8">
        <f>IF($C1621="","",T1621*W1621/100)</f>
        <v/>
      </c>
      <c r="Y1621" s="8">
        <f>IF($C1621="","",T1621-X1621)</f>
        <v/>
      </c>
      <c r="Z1621" s="8">
        <f>IF($C1621="","",Y1621-M1621)</f>
        <v/>
      </c>
      <c r="AD1621" s="8" t="n"/>
      <c r="AG1621" s="14" t="n"/>
      <c r="AI1621">
        <f>IF($C1621="","",IF(COUNTIF($C$2:$C1621,$C1621)=1,1,0))</f>
        <v/>
      </c>
      <c r="AJ1621">
        <f>IF($AI1621=1,SUMPRODUCT(--($AM$2:$AM$7001&lt;$AM1621))+1,"")</f>
        <v/>
      </c>
      <c r="AK1621">
        <f>IF($C1621="","",IF(OR($P1621=TRUE(),$P1621="TRUE"),1,0))</f>
        <v/>
      </c>
      <c r="AL1621">
        <f>IF($C1621="","",IF(AND($V1621="Yes",SUMPRODUCT((LEN(Settings!$F$6:$F$13)&gt;0)*ISNUMBER(SEARCH(Settings!$F$6:$F$13,$O1621)))=0),1,0))</f>
        <v/>
      </c>
      <c r="AM1621">
        <f>IF($AI1621=1,IFERROR(IF(VALUE($C1621)&lt;100000000,VALUE($C1621),1000000000),IFERROR(IF(VALUE(MID($C1621,2,20))&lt;100000000,VALUE(MID($C1621,2,20)),1000000000),1000000000))+ROW()/100000,"")</f>
        <v/>
      </c>
    </row>
    <row r="1622">
      <c r="E1622" s="14" t="n"/>
      <c r="M1622" s="8">
        <f>IF($C1622="","",L1622*T1622/100)</f>
        <v/>
      </c>
      <c r="S1622" s="8" t="n"/>
      <c r="T1622" s="8" t="n"/>
      <c r="W1622">
        <f>IF($C1622="","",IF($AL1622=1,0,IF($AK1622=1,Settings!$C$6,Settings!$C$7))*100)</f>
        <v/>
      </c>
      <c r="X1622" s="8">
        <f>IF($C1622="","",T1622*W1622/100)</f>
        <v/>
      </c>
      <c r="Y1622" s="8">
        <f>IF($C1622="","",T1622-X1622)</f>
        <v/>
      </c>
      <c r="Z1622" s="8">
        <f>IF($C1622="","",Y1622-M1622)</f>
        <v/>
      </c>
      <c r="AD1622" s="8" t="n"/>
      <c r="AG1622" s="14" t="n"/>
      <c r="AI1622">
        <f>IF($C1622="","",IF(COUNTIF($C$2:$C1622,$C1622)=1,1,0))</f>
        <v/>
      </c>
      <c r="AJ1622">
        <f>IF($AI1622=1,SUMPRODUCT(--($AM$2:$AM$7001&lt;$AM1622))+1,"")</f>
        <v/>
      </c>
      <c r="AK1622">
        <f>IF($C1622="","",IF(OR($P1622=TRUE(),$P1622="TRUE"),1,0))</f>
        <v/>
      </c>
      <c r="AL1622">
        <f>IF($C1622="","",IF(AND($V1622="Yes",SUMPRODUCT((LEN(Settings!$F$6:$F$13)&gt;0)*ISNUMBER(SEARCH(Settings!$F$6:$F$13,$O1622)))=0),1,0))</f>
        <v/>
      </c>
      <c r="AM1622">
        <f>IF($AI1622=1,IFERROR(IF(VALUE($C1622)&lt;100000000,VALUE($C1622),1000000000),IFERROR(IF(VALUE(MID($C1622,2,20))&lt;100000000,VALUE(MID($C1622,2,20)),1000000000),1000000000))+ROW()/100000,"")</f>
        <v/>
      </c>
    </row>
    <row r="1623">
      <c r="E1623" s="14" t="n"/>
      <c r="M1623" s="8">
        <f>IF($C1623="","",L1623*T1623/100)</f>
        <v/>
      </c>
      <c r="S1623" s="8" t="n"/>
      <c r="T1623" s="8" t="n"/>
      <c r="W1623">
        <f>IF($C1623="","",IF($AL1623=1,0,IF($AK1623=1,Settings!$C$6,Settings!$C$7))*100)</f>
        <v/>
      </c>
      <c r="X1623" s="8">
        <f>IF($C1623="","",T1623*W1623/100)</f>
        <v/>
      </c>
      <c r="Y1623" s="8">
        <f>IF($C1623="","",T1623-X1623)</f>
        <v/>
      </c>
      <c r="Z1623" s="8">
        <f>IF($C1623="","",Y1623-M1623)</f>
        <v/>
      </c>
      <c r="AD1623" s="8" t="n"/>
      <c r="AG1623" s="14" t="n"/>
      <c r="AI1623">
        <f>IF($C1623="","",IF(COUNTIF($C$2:$C1623,$C1623)=1,1,0))</f>
        <v/>
      </c>
      <c r="AJ1623">
        <f>IF($AI1623=1,SUMPRODUCT(--($AM$2:$AM$7001&lt;$AM1623))+1,"")</f>
        <v/>
      </c>
      <c r="AK1623">
        <f>IF($C1623="","",IF(OR($P1623=TRUE(),$P1623="TRUE"),1,0))</f>
        <v/>
      </c>
      <c r="AL1623">
        <f>IF($C1623="","",IF(AND($V1623="Yes",SUMPRODUCT((LEN(Settings!$F$6:$F$13)&gt;0)*ISNUMBER(SEARCH(Settings!$F$6:$F$13,$O1623)))=0),1,0))</f>
        <v/>
      </c>
      <c r="AM1623">
        <f>IF($AI1623=1,IFERROR(IF(VALUE($C1623)&lt;100000000,VALUE($C1623),1000000000),IFERROR(IF(VALUE(MID($C1623,2,20))&lt;100000000,VALUE(MID($C1623,2,20)),1000000000),1000000000))+ROW()/100000,"")</f>
        <v/>
      </c>
    </row>
    <row r="1624">
      <c r="E1624" s="14" t="n"/>
      <c r="M1624" s="8">
        <f>IF($C1624="","",L1624*T1624/100)</f>
        <v/>
      </c>
      <c r="S1624" s="8" t="n"/>
      <c r="T1624" s="8" t="n"/>
      <c r="W1624">
        <f>IF($C1624="","",IF($AL1624=1,0,IF($AK1624=1,Settings!$C$6,Settings!$C$7))*100)</f>
        <v/>
      </c>
      <c r="X1624" s="8">
        <f>IF($C1624="","",T1624*W1624/100)</f>
        <v/>
      </c>
      <c r="Y1624" s="8">
        <f>IF($C1624="","",T1624-X1624)</f>
        <v/>
      </c>
      <c r="Z1624" s="8">
        <f>IF($C1624="","",Y1624-M1624)</f>
        <v/>
      </c>
      <c r="AD1624" s="8" t="n"/>
      <c r="AG1624" s="14" t="n"/>
      <c r="AI1624">
        <f>IF($C1624="","",IF(COUNTIF($C$2:$C1624,$C1624)=1,1,0))</f>
        <v/>
      </c>
      <c r="AJ1624">
        <f>IF($AI1624=1,SUMPRODUCT(--($AM$2:$AM$7001&lt;$AM1624))+1,"")</f>
        <v/>
      </c>
      <c r="AK1624">
        <f>IF($C1624="","",IF(OR($P1624=TRUE(),$P1624="TRUE"),1,0))</f>
        <v/>
      </c>
      <c r="AL1624">
        <f>IF($C1624="","",IF(AND($V1624="Yes",SUMPRODUCT((LEN(Settings!$F$6:$F$13)&gt;0)*ISNUMBER(SEARCH(Settings!$F$6:$F$13,$O1624)))=0),1,0))</f>
        <v/>
      </c>
      <c r="AM1624">
        <f>IF($AI1624=1,IFERROR(IF(VALUE($C1624)&lt;100000000,VALUE($C1624),1000000000),IFERROR(IF(VALUE(MID($C1624,2,20))&lt;100000000,VALUE(MID($C1624,2,20)),1000000000),1000000000))+ROW()/100000,"")</f>
        <v/>
      </c>
    </row>
    <row r="1625">
      <c r="E1625" s="14" t="n"/>
      <c r="M1625" s="8">
        <f>IF($C1625="","",L1625*T1625/100)</f>
        <v/>
      </c>
      <c r="S1625" s="8" t="n"/>
      <c r="T1625" s="8" t="n"/>
      <c r="W1625">
        <f>IF($C1625="","",IF($AL1625=1,0,IF($AK1625=1,Settings!$C$6,Settings!$C$7))*100)</f>
        <v/>
      </c>
      <c r="X1625" s="8">
        <f>IF($C1625="","",T1625*W1625/100)</f>
        <v/>
      </c>
      <c r="Y1625" s="8">
        <f>IF($C1625="","",T1625-X1625)</f>
        <v/>
      </c>
      <c r="Z1625" s="8">
        <f>IF($C1625="","",Y1625-M1625)</f>
        <v/>
      </c>
      <c r="AD1625" s="8" t="n"/>
      <c r="AG1625" s="14" t="n"/>
      <c r="AI1625">
        <f>IF($C1625="","",IF(COUNTIF($C$2:$C1625,$C1625)=1,1,0))</f>
        <v/>
      </c>
      <c r="AJ1625">
        <f>IF($AI1625=1,SUMPRODUCT(--($AM$2:$AM$7001&lt;$AM1625))+1,"")</f>
        <v/>
      </c>
      <c r="AK1625">
        <f>IF($C1625="","",IF(OR($P1625=TRUE(),$P1625="TRUE"),1,0))</f>
        <v/>
      </c>
      <c r="AL1625">
        <f>IF($C1625="","",IF(AND($V1625="Yes",SUMPRODUCT((LEN(Settings!$F$6:$F$13)&gt;0)*ISNUMBER(SEARCH(Settings!$F$6:$F$13,$O1625)))=0),1,0))</f>
        <v/>
      </c>
      <c r="AM1625">
        <f>IF($AI1625=1,IFERROR(IF(VALUE($C1625)&lt;100000000,VALUE($C1625),1000000000),IFERROR(IF(VALUE(MID($C1625,2,20))&lt;100000000,VALUE(MID($C1625,2,20)),1000000000),1000000000))+ROW()/100000,"")</f>
        <v/>
      </c>
    </row>
    <row r="1626">
      <c r="E1626" s="14" t="n"/>
      <c r="M1626" s="8">
        <f>IF($C1626="","",L1626*T1626/100)</f>
        <v/>
      </c>
      <c r="S1626" s="8" t="n"/>
      <c r="T1626" s="8" t="n"/>
      <c r="W1626">
        <f>IF($C1626="","",IF($AL1626=1,0,IF($AK1626=1,Settings!$C$6,Settings!$C$7))*100)</f>
        <v/>
      </c>
      <c r="X1626" s="8">
        <f>IF($C1626="","",T1626*W1626/100)</f>
        <v/>
      </c>
      <c r="Y1626" s="8">
        <f>IF($C1626="","",T1626-X1626)</f>
        <v/>
      </c>
      <c r="Z1626" s="8">
        <f>IF($C1626="","",Y1626-M1626)</f>
        <v/>
      </c>
      <c r="AD1626" s="8" t="n"/>
      <c r="AG1626" s="14" t="n"/>
      <c r="AI1626">
        <f>IF($C1626="","",IF(COUNTIF($C$2:$C1626,$C1626)=1,1,0))</f>
        <v/>
      </c>
      <c r="AJ1626">
        <f>IF($AI1626=1,SUMPRODUCT(--($AM$2:$AM$7001&lt;$AM1626))+1,"")</f>
        <v/>
      </c>
      <c r="AK1626">
        <f>IF($C1626="","",IF(OR($P1626=TRUE(),$P1626="TRUE"),1,0))</f>
        <v/>
      </c>
      <c r="AL1626">
        <f>IF($C1626="","",IF(AND($V1626="Yes",SUMPRODUCT((LEN(Settings!$F$6:$F$13)&gt;0)*ISNUMBER(SEARCH(Settings!$F$6:$F$13,$O1626)))=0),1,0))</f>
        <v/>
      </c>
      <c r="AM1626">
        <f>IF($AI1626=1,IFERROR(IF(VALUE($C1626)&lt;100000000,VALUE($C1626),1000000000),IFERROR(IF(VALUE(MID($C1626,2,20))&lt;100000000,VALUE(MID($C1626,2,20)),1000000000),1000000000))+ROW()/100000,"")</f>
        <v/>
      </c>
    </row>
    <row r="1627">
      <c r="E1627" s="14" t="n"/>
      <c r="M1627" s="8">
        <f>IF($C1627="","",L1627*T1627/100)</f>
        <v/>
      </c>
      <c r="S1627" s="8" t="n"/>
      <c r="T1627" s="8" t="n"/>
      <c r="W1627">
        <f>IF($C1627="","",IF($AL1627=1,0,IF($AK1627=1,Settings!$C$6,Settings!$C$7))*100)</f>
        <v/>
      </c>
      <c r="X1627" s="8">
        <f>IF($C1627="","",T1627*W1627/100)</f>
        <v/>
      </c>
      <c r="Y1627" s="8">
        <f>IF($C1627="","",T1627-X1627)</f>
        <v/>
      </c>
      <c r="Z1627" s="8">
        <f>IF($C1627="","",Y1627-M1627)</f>
        <v/>
      </c>
      <c r="AD1627" s="8" t="n"/>
      <c r="AG1627" s="14" t="n"/>
      <c r="AI1627">
        <f>IF($C1627="","",IF(COUNTIF($C$2:$C1627,$C1627)=1,1,0))</f>
        <v/>
      </c>
      <c r="AJ1627">
        <f>IF($AI1627=1,SUMPRODUCT(--($AM$2:$AM$7001&lt;$AM1627))+1,"")</f>
        <v/>
      </c>
      <c r="AK1627">
        <f>IF($C1627="","",IF(OR($P1627=TRUE(),$P1627="TRUE"),1,0))</f>
        <v/>
      </c>
      <c r="AL1627">
        <f>IF($C1627="","",IF(AND($V1627="Yes",SUMPRODUCT((LEN(Settings!$F$6:$F$13)&gt;0)*ISNUMBER(SEARCH(Settings!$F$6:$F$13,$O1627)))=0),1,0))</f>
        <v/>
      </c>
      <c r="AM1627">
        <f>IF($AI1627=1,IFERROR(IF(VALUE($C1627)&lt;100000000,VALUE($C1627),1000000000),IFERROR(IF(VALUE(MID($C1627,2,20))&lt;100000000,VALUE(MID($C1627,2,20)),1000000000),1000000000))+ROW()/100000,"")</f>
        <v/>
      </c>
    </row>
    <row r="1628">
      <c r="E1628" s="14" t="n"/>
      <c r="M1628" s="8">
        <f>IF($C1628="","",L1628*T1628/100)</f>
        <v/>
      </c>
      <c r="S1628" s="8" t="n"/>
      <c r="T1628" s="8" t="n"/>
      <c r="W1628">
        <f>IF($C1628="","",IF($AL1628=1,0,IF($AK1628=1,Settings!$C$6,Settings!$C$7))*100)</f>
        <v/>
      </c>
      <c r="X1628" s="8">
        <f>IF($C1628="","",T1628*W1628/100)</f>
        <v/>
      </c>
      <c r="Y1628" s="8">
        <f>IF($C1628="","",T1628-X1628)</f>
        <v/>
      </c>
      <c r="Z1628" s="8">
        <f>IF($C1628="","",Y1628-M1628)</f>
        <v/>
      </c>
      <c r="AD1628" s="8" t="n"/>
      <c r="AG1628" s="14" t="n"/>
      <c r="AI1628">
        <f>IF($C1628="","",IF(COUNTIF($C$2:$C1628,$C1628)=1,1,0))</f>
        <v/>
      </c>
      <c r="AJ1628">
        <f>IF($AI1628=1,SUMPRODUCT(--($AM$2:$AM$7001&lt;$AM1628))+1,"")</f>
        <v/>
      </c>
      <c r="AK1628">
        <f>IF($C1628="","",IF(OR($P1628=TRUE(),$P1628="TRUE"),1,0))</f>
        <v/>
      </c>
      <c r="AL1628">
        <f>IF($C1628="","",IF(AND($V1628="Yes",SUMPRODUCT((LEN(Settings!$F$6:$F$13)&gt;0)*ISNUMBER(SEARCH(Settings!$F$6:$F$13,$O1628)))=0),1,0))</f>
        <v/>
      </c>
      <c r="AM1628">
        <f>IF($AI1628=1,IFERROR(IF(VALUE($C1628)&lt;100000000,VALUE($C1628),1000000000),IFERROR(IF(VALUE(MID($C1628,2,20))&lt;100000000,VALUE(MID($C1628,2,20)),1000000000),1000000000))+ROW()/100000,"")</f>
        <v/>
      </c>
    </row>
    <row r="1629">
      <c r="E1629" s="14" t="n"/>
      <c r="M1629" s="8">
        <f>IF($C1629="","",L1629*T1629/100)</f>
        <v/>
      </c>
      <c r="S1629" s="8" t="n"/>
      <c r="T1629" s="8" t="n"/>
      <c r="W1629">
        <f>IF($C1629="","",IF($AL1629=1,0,IF($AK1629=1,Settings!$C$6,Settings!$C$7))*100)</f>
        <v/>
      </c>
      <c r="X1629" s="8">
        <f>IF($C1629="","",T1629*W1629/100)</f>
        <v/>
      </c>
      <c r="Y1629" s="8">
        <f>IF($C1629="","",T1629-X1629)</f>
        <v/>
      </c>
      <c r="Z1629" s="8">
        <f>IF($C1629="","",Y1629-M1629)</f>
        <v/>
      </c>
      <c r="AD1629" s="8" t="n"/>
      <c r="AG1629" s="14" t="n"/>
      <c r="AI1629">
        <f>IF($C1629="","",IF(COUNTIF($C$2:$C1629,$C1629)=1,1,0))</f>
        <v/>
      </c>
      <c r="AJ1629">
        <f>IF($AI1629=1,SUMPRODUCT(--($AM$2:$AM$7001&lt;$AM1629))+1,"")</f>
        <v/>
      </c>
      <c r="AK1629">
        <f>IF($C1629="","",IF(OR($P1629=TRUE(),$P1629="TRUE"),1,0))</f>
        <v/>
      </c>
      <c r="AL1629">
        <f>IF($C1629="","",IF(AND($V1629="Yes",SUMPRODUCT((LEN(Settings!$F$6:$F$13)&gt;0)*ISNUMBER(SEARCH(Settings!$F$6:$F$13,$O1629)))=0),1,0))</f>
        <v/>
      </c>
      <c r="AM1629">
        <f>IF($AI1629=1,IFERROR(IF(VALUE($C1629)&lt;100000000,VALUE($C1629),1000000000),IFERROR(IF(VALUE(MID($C1629,2,20))&lt;100000000,VALUE(MID($C1629,2,20)),1000000000),1000000000))+ROW()/100000,"")</f>
        <v/>
      </c>
    </row>
    <row r="1630">
      <c r="E1630" s="14" t="n"/>
      <c r="M1630" s="8">
        <f>IF($C1630="","",L1630*T1630/100)</f>
        <v/>
      </c>
      <c r="S1630" s="8" t="n"/>
      <c r="T1630" s="8" t="n"/>
      <c r="W1630">
        <f>IF($C1630="","",IF($AL1630=1,0,IF($AK1630=1,Settings!$C$6,Settings!$C$7))*100)</f>
        <v/>
      </c>
      <c r="X1630" s="8">
        <f>IF($C1630="","",T1630*W1630/100)</f>
        <v/>
      </c>
      <c r="Y1630" s="8">
        <f>IF($C1630="","",T1630-X1630)</f>
        <v/>
      </c>
      <c r="Z1630" s="8">
        <f>IF($C1630="","",Y1630-M1630)</f>
        <v/>
      </c>
      <c r="AD1630" s="8" t="n"/>
      <c r="AG1630" s="14" t="n"/>
      <c r="AI1630">
        <f>IF($C1630="","",IF(COUNTIF($C$2:$C1630,$C1630)=1,1,0))</f>
        <v/>
      </c>
      <c r="AJ1630">
        <f>IF($AI1630=1,SUMPRODUCT(--($AM$2:$AM$7001&lt;$AM1630))+1,"")</f>
        <v/>
      </c>
      <c r="AK1630">
        <f>IF($C1630="","",IF(OR($P1630=TRUE(),$P1630="TRUE"),1,0))</f>
        <v/>
      </c>
      <c r="AL1630">
        <f>IF($C1630="","",IF(AND($V1630="Yes",SUMPRODUCT((LEN(Settings!$F$6:$F$13)&gt;0)*ISNUMBER(SEARCH(Settings!$F$6:$F$13,$O1630)))=0),1,0))</f>
        <v/>
      </c>
      <c r="AM1630">
        <f>IF($AI1630=1,IFERROR(IF(VALUE($C1630)&lt;100000000,VALUE($C1630),1000000000),IFERROR(IF(VALUE(MID($C1630,2,20))&lt;100000000,VALUE(MID($C1630,2,20)),1000000000),1000000000))+ROW()/100000,"")</f>
        <v/>
      </c>
    </row>
    <row r="1631">
      <c r="E1631" s="14" t="n"/>
      <c r="M1631" s="8">
        <f>IF($C1631="","",L1631*T1631/100)</f>
        <v/>
      </c>
      <c r="S1631" s="8" t="n"/>
      <c r="T1631" s="8" t="n"/>
      <c r="W1631">
        <f>IF($C1631="","",IF($AL1631=1,0,IF($AK1631=1,Settings!$C$6,Settings!$C$7))*100)</f>
        <v/>
      </c>
      <c r="X1631" s="8">
        <f>IF($C1631="","",T1631*W1631/100)</f>
        <v/>
      </c>
      <c r="Y1631" s="8">
        <f>IF($C1631="","",T1631-X1631)</f>
        <v/>
      </c>
      <c r="Z1631" s="8">
        <f>IF($C1631="","",Y1631-M1631)</f>
        <v/>
      </c>
      <c r="AD1631" s="8" t="n"/>
      <c r="AG1631" s="14" t="n"/>
      <c r="AI1631">
        <f>IF($C1631="","",IF(COUNTIF($C$2:$C1631,$C1631)=1,1,0))</f>
        <v/>
      </c>
      <c r="AJ1631">
        <f>IF($AI1631=1,SUMPRODUCT(--($AM$2:$AM$7001&lt;$AM1631))+1,"")</f>
        <v/>
      </c>
      <c r="AK1631">
        <f>IF($C1631="","",IF(OR($P1631=TRUE(),$P1631="TRUE"),1,0))</f>
        <v/>
      </c>
      <c r="AL1631">
        <f>IF($C1631="","",IF(AND($V1631="Yes",SUMPRODUCT((LEN(Settings!$F$6:$F$13)&gt;0)*ISNUMBER(SEARCH(Settings!$F$6:$F$13,$O1631)))=0),1,0))</f>
        <v/>
      </c>
      <c r="AM1631">
        <f>IF($AI1631=1,IFERROR(IF(VALUE($C1631)&lt;100000000,VALUE($C1631),1000000000),IFERROR(IF(VALUE(MID($C1631,2,20))&lt;100000000,VALUE(MID($C1631,2,20)),1000000000),1000000000))+ROW()/100000,"")</f>
        <v/>
      </c>
    </row>
    <row r="1632">
      <c r="E1632" s="14" t="n"/>
      <c r="M1632" s="8">
        <f>IF($C1632="","",L1632*T1632/100)</f>
        <v/>
      </c>
      <c r="S1632" s="8" t="n"/>
      <c r="T1632" s="8" t="n"/>
      <c r="W1632">
        <f>IF($C1632="","",IF($AL1632=1,0,IF($AK1632=1,Settings!$C$6,Settings!$C$7))*100)</f>
        <v/>
      </c>
      <c r="X1632" s="8">
        <f>IF($C1632="","",T1632*W1632/100)</f>
        <v/>
      </c>
      <c r="Y1632" s="8">
        <f>IF($C1632="","",T1632-X1632)</f>
        <v/>
      </c>
      <c r="Z1632" s="8">
        <f>IF($C1632="","",Y1632-M1632)</f>
        <v/>
      </c>
      <c r="AD1632" s="8" t="n"/>
      <c r="AG1632" s="14" t="n"/>
      <c r="AI1632">
        <f>IF($C1632="","",IF(COUNTIF($C$2:$C1632,$C1632)=1,1,0))</f>
        <v/>
      </c>
      <c r="AJ1632">
        <f>IF($AI1632=1,SUMPRODUCT(--($AM$2:$AM$7001&lt;$AM1632))+1,"")</f>
        <v/>
      </c>
      <c r="AK1632">
        <f>IF($C1632="","",IF(OR($P1632=TRUE(),$P1632="TRUE"),1,0))</f>
        <v/>
      </c>
      <c r="AL1632">
        <f>IF($C1632="","",IF(AND($V1632="Yes",SUMPRODUCT((LEN(Settings!$F$6:$F$13)&gt;0)*ISNUMBER(SEARCH(Settings!$F$6:$F$13,$O1632)))=0),1,0))</f>
        <v/>
      </c>
      <c r="AM1632">
        <f>IF($AI1632=1,IFERROR(IF(VALUE($C1632)&lt;100000000,VALUE($C1632),1000000000),IFERROR(IF(VALUE(MID($C1632,2,20))&lt;100000000,VALUE(MID($C1632,2,20)),1000000000),1000000000))+ROW()/100000,"")</f>
        <v/>
      </c>
    </row>
    <row r="1633">
      <c r="E1633" s="14" t="n"/>
      <c r="M1633" s="8">
        <f>IF($C1633="","",L1633*T1633/100)</f>
        <v/>
      </c>
      <c r="S1633" s="8" t="n"/>
      <c r="T1633" s="8" t="n"/>
      <c r="W1633">
        <f>IF($C1633="","",IF($AL1633=1,0,IF($AK1633=1,Settings!$C$6,Settings!$C$7))*100)</f>
        <v/>
      </c>
      <c r="X1633" s="8">
        <f>IF($C1633="","",T1633*W1633/100)</f>
        <v/>
      </c>
      <c r="Y1633" s="8">
        <f>IF($C1633="","",T1633-X1633)</f>
        <v/>
      </c>
      <c r="Z1633" s="8">
        <f>IF($C1633="","",Y1633-M1633)</f>
        <v/>
      </c>
      <c r="AD1633" s="8" t="n"/>
      <c r="AG1633" s="14" t="n"/>
      <c r="AI1633">
        <f>IF($C1633="","",IF(COUNTIF($C$2:$C1633,$C1633)=1,1,0))</f>
        <v/>
      </c>
      <c r="AJ1633">
        <f>IF($AI1633=1,SUMPRODUCT(--($AM$2:$AM$7001&lt;$AM1633))+1,"")</f>
        <v/>
      </c>
      <c r="AK1633">
        <f>IF($C1633="","",IF(OR($P1633=TRUE(),$P1633="TRUE"),1,0))</f>
        <v/>
      </c>
      <c r="AL1633">
        <f>IF($C1633="","",IF(AND($V1633="Yes",SUMPRODUCT((LEN(Settings!$F$6:$F$13)&gt;0)*ISNUMBER(SEARCH(Settings!$F$6:$F$13,$O1633)))=0),1,0))</f>
        <v/>
      </c>
      <c r="AM1633">
        <f>IF($AI1633=1,IFERROR(IF(VALUE($C1633)&lt;100000000,VALUE($C1633),1000000000),IFERROR(IF(VALUE(MID($C1633,2,20))&lt;100000000,VALUE(MID($C1633,2,20)),1000000000),1000000000))+ROW()/100000,"")</f>
        <v/>
      </c>
    </row>
    <row r="1634">
      <c r="E1634" s="14" t="n"/>
      <c r="M1634" s="8">
        <f>IF($C1634="","",L1634*T1634/100)</f>
        <v/>
      </c>
      <c r="S1634" s="8" t="n"/>
      <c r="T1634" s="8" t="n"/>
      <c r="W1634">
        <f>IF($C1634="","",IF($AL1634=1,0,IF($AK1634=1,Settings!$C$6,Settings!$C$7))*100)</f>
        <v/>
      </c>
      <c r="X1634" s="8">
        <f>IF($C1634="","",T1634*W1634/100)</f>
        <v/>
      </c>
      <c r="Y1634" s="8">
        <f>IF($C1634="","",T1634-X1634)</f>
        <v/>
      </c>
      <c r="Z1634" s="8">
        <f>IF($C1634="","",Y1634-M1634)</f>
        <v/>
      </c>
      <c r="AD1634" s="8" t="n"/>
      <c r="AG1634" s="14" t="n"/>
      <c r="AI1634">
        <f>IF($C1634="","",IF(COUNTIF($C$2:$C1634,$C1634)=1,1,0))</f>
        <v/>
      </c>
      <c r="AJ1634">
        <f>IF($AI1634=1,SUMPRODUCT(--($AM$2:$AM$7001&lt;$AM1634))+1,"")</f>
        <v/>
      </c>
      <c r="AK1634">
        <f>IF($C1634="","",IF(OR($P1634=TRUE(),$P1634="TRUE"),1,0))</f>
        <v/>
      </c>
      <c r="AL1634">
        <f>IF($C1634="","",IF(AND($V1634="Yes",SUMPRODUCT((LEN(Settings!$F$6:$F$13)&gt;0)*ISNUMBER(SEARCH(Settings!$F$6:$F$13,$O1634)))=0),1,0))</f>
        <v/>
      </c>
      <c r="AM1634">
        <f>IF($AI1634=1,IFERROR(IF(VALUE($C1634)&lt;100000000,VALUE($C1634),1000000000),IFERROR(IF(VALUE(MID($C1634,2,20))&lt;100000000,VALUE(MID($C1634,2,20)),1000000000),1000000000))+ROW()/100000,"")</f>
        <v/>
      </c>
    </row>
    <row r="1635">
      <c r="E1635" s="14" t="n"/>
      <c r="M1635" s="8">
        <f>IF($C1635="","",L1635*T1635/100)</f>
        <v/>
      </c>
      <c r="S1635" s="8" t="n"/>
      <c r="T1635" s="8" t="n"/>
      <c r="W1635">
        <f>IF($C1635="","",IF($AL1635=1,0,IF($AK1635=1,Settings!$C$6,Settings!$C$7))*100)</f>
        <v/>
      </c>
      <c r="X1635" s="8">
        <f>IF($C1635="","",T1635*W1635/100)</f>
        <v/>
      </c>
      <c r="Y1635" s="8">
        <f>IF($C1635="","",T1635-X1635)</f>
        <v/>
      </c>
      <c r="Z1635" s="8">
        <f>IF($C1635="","",Y1635-M1635)</f>
        <v/>
      </c>
      <c r="AD1635" s="8" t="n"/>
      <c r="AG1635" s="14" t="n"/>
      <c r="AI1635">
        <f>IF($C1635="","",IF(COUNTIF($C$2:$C1635,$C1635)=1,1,0))</f>
        <v/>
      </c>
      <c r="AJ1635">
        <f>IF($AI1635=1,SUMPRODUCT(--($AM$2:$AM$7001&lt;$AM1635))+1,"")</f>
        <v/>
      </c>
      <c r="AK1635">
        <f>IF($C1635="","",IF(OR($P1635=TRUE(),$P1635="TRUE"),1,0))</f>
        <v/>
      </c>
      <c r="AL1635">
        <f>IF($C1635="","",IF(AND($V1635="Yes",SUMPRODUCT((LEN(Settings!$F$6:$F$13)&gt;0)*ISNUMBER(SEARCH(Settings!$F$6:$F$13,$O1635)))=0),1,0))</f>
        <v/>
      </c>
      <c r="AM1635">
        <f>IF($AI1635=1,IFERROR(IF(VALUE($C1635)&lt;100000000,VALUE($C1635),1000000000),IFERROR(IF(VALUE(MID($C1635,2,20))&lt;100000000,VALUE(MID($C1635,2,20)),1000000000),1000000000))+ROW()/100000,"")</f>
        <v/>
      </c>
    </row>
    <row r="1636">
      <c r="E1636" s="14" t="n"/>
      <c r="M1636" s="8">
        <f>IF($C1636="","",L1636*T1636/100)</f>
        <v/>
      </c>
      <c r="S1636" s="8" t="n"/>
      <c r="T1636" s="8" t="n"/>
      <c r="W1636">
        <f>IF($C1636="","",IF($AL1636=1,0,IF($AK1636=1,Settings!$C$6,Settings!$C$7))*100)</f>
        <v/>
      </c>
      <c r="X1636" s="8">
        <f>IF($C1636="","",T1636*W1636/100)</f>
        <v/>
      </c>
      <c r="Y1636" s="8">
        <f>IF($C1636="","",T1636-X1636)</f>
        <v/>
      </c>
      <c r="Z1636" s="8">
        <f>IF($C1636="","",Y1636-M1636)</f>
        <v/>
      </c>
      <c r="AD1636" s="8" t="n"/>
      <c r="AG1636" s="14" t="n"/>
      <c r="AI1636">
        <f>IF($C1636="","",IF(COUNTIF($C$2:$C1636,$C1636)=1,1,0))</f>
        <v/>
      </c>
      <c r="AJ1636">
        <f>IF($AI1636=1,SUMPRODUCT(--($AM$2:$AM$7001&lt;$AM1636))+1,"")</f>
        <v/>
      </c>
      <c r="AK1636">
        <f>IF($C1636="","",IF(OR($P1636=TRUE(),$P1636="TRUE"),1,0))</f>
        <v/>
      </c>
      <c r="AL1636">
        <f>IF($C1636="","",IF(AND($V1636="Yes",SUMPRODUCT((LEN(Settings!$F$6:$F$13)&gt;0)*ISNUMBER(SEARCH(Settings!$F$6:$F$13,$O1636)))=0),1,0))</f>
        <v/>
      </c>
      <c r="AM1636">
        <f>IF($AI1636=1,IFERROR(IF(VALUE($C1636)&lt;100000000,VALUE($C1636),1000000000),IFERROR(IF(VALUE(MID($C1636,2,20))&lt;100000000,VALUE(MID($C1636,2,20)),1000000000),1000000000))+ROW()/100000,"")</f>
        <v/>
      </c>
    </row>
    <row r="1637">
      <c r="E1637" s="14" t="n"/>
      <c r="M1637" s="8">
        <f>IF($C1637="","",L1637*T1637/100)</f>
        <v/>
      </c>
      <c r="S1637" s="8" t="n"/>
      <c r="T1637" s="8" t="n"/>
      <c r="W1637">
        <f>IF($C1637="","",IF($AL1637=1,0,IF($AK1637=1,Settings!$C$6,Settings!$C$7))*100)</f>
        <v/>
      </c>
      <c r="X1637" s="8">
        <f>IF($C1637="","",T1637*W1637/100)</f>
        <v/>
      </c>
      <c r="Y1637" s="8">
        <f>IF($C1637="","",T1637-X1637)</f>
        <v/>
      </c>
      <c r="Z1637" s="8">
        <f>IF($C1637="","",Y1637-M1637)</f>
        <v/>
      </c>
      <c r="AD1637" s="8" t="n"/>
      <c r="AG1637" s="14" t="n"/>
      <c r="AI1637">
        <f>IF($C1637="","",IF(COUNTIF($C$2:$C1637,$C1637)=1,1,0))</f>
        <v/>
      </c>
      <c r="AJ1637">
        <f>IF($AI1637=1,SUMPRODUCT(--($AM$2:$AM$7001&lt;$AM1637))+1,"")</f>
        <v/>
      </c>
      <c r="AK1637">
        <f>IF($C1637="","",IF(OR($P1637=TRUE(),$P1637="TRUE"),1,0))</f>
        <v/>
      </c>
      <c r="AL1637">
        <f>IF($C1637="","",IF(AND($V1637="Yes",SUMPRODUCT((LEN(Settings!$F$6:$F$13)&gt;0)*ISNUMBER(SEARCH(Settings!$F$6:$F$13,$O1637)))=0),1,0))</f>
        <v/>
      </c>
      <c r="AM1637">
        <f>IF($AI1637=1,IFERROR(IF(VALUE($C1637)&lt;100000000,VALUE($C1637),1000000000),IFERROR(IF(VALUE(MID($C1637,2,20))&lt;100000000,VALUE(MID($C1637,2,20)),1000000000),1000000000))+ROW()/100000,"")</f>
        <v/>
      </c>
    </row>
    <row r="1638">
      <c r="E1638" s="14" t="n"/>
      <c r="M1638" s="8">
        <f>IF($C1638="","",L1638*T1638/100)</f>
        <v/>
      </c>
      <c r="S1638" s="8" t="n"/>
      <c r="T1638" s="8" t="n"/>
      <c r="W1638">
        <f>IF($C1638="","",IF($AL1638=1,0,IF($AK1638=1,Settings!$C$6,Settings!$C$7))*100)</f>
        <v/>
      </c>
      <c r="X1638" s="8">
        <f>IF($C1638="","",T1638*W1638/100)</f>
        <v/>
      </c>
      <c r="Y1638" s="8">
        <f>IF($C1638="","",T1638-X1638)</f>
        <v/>
      </c>
      <c r="Z1638" s="8">
        <f>IF($C1638="","",Y1638-M1638)</f>
        <v/>
      </c>
      <c r="AD1638" s="8" t="n"/>
      <c r="AG1638" s="14" t="n"/>
      <c r="AI1638">
        <f>IF($C1638="","",IF(COUNTIF($C$2:$C1638,$C1638)=1,1,0))</f>
        <v/>
      </c>
      <c r="AJ1638">
        <f>IF($AI1638=1,SUMPRODUCT(--($AM$2:$AM$7001&lt;$AM1638))+1,"")</f>
        <v/>
      </c>
      <c r="AK1638">
        <f>IF($C1638="","",IF(OR($P1638=TRUE(),$P1638="TRUE"),1,0))</f>
        <v/>
      </c>
      <c r="AL1638">
        <f>IF($C1638="","",IF(AND($V1638="Yes",SUMPRODUCT((LEN(Settings!$F$6:$F$13)&gt;0)*ISNUMBER(SEARCH(Settings!$F$6:$F$13,$O1638)))=0),1,0))</f>
        <v/>
      </c>
      <c r="AM1638">
        <f>IF($AI1638=1,IFERROR(IF(VALUE($C1638)&lt;100000000,VALUE($C1638),1000000000),IFERROR(IF(VALUE(MID($C1638,2,20))&lt;100000000,VALUE(MID($C1638,2,20)),1000000000),1000000000))+ROW()/100000,"")</f>
        <v/>
      </c>
    </row>
    <row r="1639">
      <c r="E1639" s="14" t="n"/>
      <c r="M1639" s="8">
        <f>IF($C1639="","",L1639*T1639/100)</f>
        <v/>
      </c>
      <c r="S1639" s="8" t="n"/>
      <c r="T1639" s="8" t="n"/>
      <c r="W1639">
        <f>IF($C1639="","",IF($AL1639=1,0,IF($AK1639=1,Settings!$C$6,Settings!$C$7))*100)</f>
        <v/>
      </c>
      <c r="X1639" s="8">
        <f>IF($C1639="","",T1639*W1639/100)</f>
        <v/>
      </c>
      <c r="Y1639" s="8">
        <f>IF($C1639="","",T1639-X1639)</f>
        <v/>
      </c>
      <c r="Z1639" s="8">
        <f>IF($C1639="","",Y1639-M1639)</f>
        <v/>
      </c>
      <c r="AD1639" s="8" t="n"/>
      <c r="AG1639" s="14" t="n"/>
      <c r="AI1639">
        <f>IF($C1639="","",IF(COUNTIF($C$2:$C1639,$C1639)=1,1,0))</f>
        <v/>
      </c>
      <c r="AJ1639">
        <f>IF($AI1639=1,SUMPRODUCT(--($AM$2:$AM$7001&lt;$AM1639))+1,"")</f>
        <v/>
      </c>
      <c r="AK1639">
        <f>IF($C1639="","",IF(OR($P1639=TRUE(),$P1639="TRUE"),1,0))</f>
        <v/>
      </c>
      <c r="AL1639">
        <f>IF($C1639="","",IF(AND($V1639="Yes",SUMPRODUCT((LEN(Settings!$F$6:$F$13)&gt;0)*ISNUMBER(SEARCH(Settings!$F$6:$F$13,$O1639)))=0),1,0))</f>
        <v/>
      </c>
      <c r="AM1639">
        <f>IF($AI1639=1,IFERROR(IF(VALUE($C1639)&lt;100000000,VALUE($C1639),1000000000),IFERROR(IF(VALUE(MID($C1639,2,20))&lt;100000000,VALUE(MID($C1639,2,20)),1000000000),1000000000))+ROW()/100000,"")</f>
        <v/>
      </c>
    </row>
    <row r="1640">
      <c r="E1640" s="14" t="n"/>
      <c r="M1640" s="8">
        <f>IF($C1640="","",L1640*T1640/100)</f>
        <v/>
      </c>
      <c r="S1640" s="8" t="n"/>
      <c r="T1640" s="8" t="n"/>
      <c r="W1640">
        <f>IF($C1640="","",IF($AL1640=1,0,IF($AK1640=1,Settings!$C$6,Settings!$C$7))*100)</f>
        <v/>
      </c>
      <c r="X1640" s="8">
        <f>IF($C1640="","",T1640*W1640/100)</f>
        <v/>
      </c>
      <c r="Y1640" s="8">
        <f>IF($C1640="","",T1640-X1640)</f>
        <v/>
      </c>
      <c r="Z1640" s="8">
        <f>IF($C1640="","",Y1640-M1640)</f>
        <v/>
      </c>
      <c r="AD1640" s="8" t="n"/>
      <c r="AG1640" s="14" t="n"/>
      <c r="AI1640">
        <f>IF($C1640="","",IF(COUNTIF($C$2:$C1640,$C1640)=1,1,0))</f>
        <v/>
      </c>
      <c r="AJ1640">
        <f>IF($AI1640=1,SUMPRODUCT(--($AM$2:$AM$7001&lt;$AM1640))+1,"")</f>
        <v/>
      </c>
      <c r="AK1640">
        <f>IF($C1640="","",IF(OR($P1640=TRUE(),$P1640="TRUE"),1,0))</f>
        <v/>
      </c>
      <c r="AL1640">
        <f>IF($C1640="","",IF(AND($V1640="Yes",SUMPRODUCT((LEN(Settings!$F$6:$F$13)&gt;0)*ISNUMBER(SEARCH(Settings!$F$6:$F$13,$O1640)))=0),1,0))</f>
        <v/>
      </c>
      <c r="AM1640">
        <f>IF($AI1640=1,IFERROR(IF(VALUE($C1640)&lt;100000000,VALUE($C1640),1000000000),IFERROR(IF(VALUE(MID($C1640,2,20))&lt;100000000,VALUE(MID($C1640,2,20)),1000000000),1000000000))+ROW()/100000,"")</f>
        <v/>
      </c>
    </row>
    <row r="1641">
      <c r="E1641" s="14" t="n"/>
      <c r="M1641" s="8">
        <f>IF($C1641="","",L1641*T1641/100)</f>
        <v/>
      </c>
      <c r="S1641" s="8" t="n"/>
      <c r="T1641" s="8" t="n"/>
      <c r="W1641">
        <f>IF($C1641="","",IF($AL1641=1,0,IF($AK1641=1,Settings!$C$6,Settings!$C$7))*100)</f>
        <v/>
      </c>
      <c r="X1641" s="8">
        <f>IF($C1641="","",T1641*W1641/100)</f>
        <v/>
      </c>
      <c r="Y1641" s="8">
        <f>IF($C1641="","",T1641-X1641)</f>
        <v/>
      </c>
      <c r="Z1641" s="8">
        <f>IF($C1641="","",Y1641-M1641)</f>
        <v/>
      </c>
      <c r="AD1641" s="8" t="n"/>
      <c r="AG1641" s="14" t="n"/>
      <c r="AI1641">
        <f>IF($C1641="","",IF(COUNTIF($C$2:$C1641,$C1641)=1,1,0))</f>
        <v/>
      </c>
      <c r="AJ1641">
        <f>IF($AI1641=1,SUMPRODUCT(--($AM$2:$AM$7001&lt;$AM1641))+1,"")</f>
        <v/>
      </c>
      <c r="AK1641">
        <f>IF($C1641="","",IF(OR($P1641=TRUE(),$P1641="TRUE"),1,0))</f>
        <v/>
      </c>
      <c r="AL1641">
        <f>IF($C1641="","",IF(AND($V1641="Yes",SUMPRODUCT((LEN(Settings!$F$6:$F$13)&gt;0)*ISNUMBER(SEARCH(Settings!$F$6:$F$13,$O1641)))=0),1,0))</f>
        <v/>
      </c>
      <c r="AM1641">
        <f>IF($AI1641=1,IFERROR(IF(VALUE($C1641)&lt;100000000,VALUE($C1641),1000000000),IFERROR(IF(VALUE(MID($C1641,2,20))&lt;100000000,VALUE(MID($C1641,2,20)),1000000000),1000000000))+ROW()/100000,"")</f>
        <v/>
      </c>
    </row>
    <row r="1642">
      <c r="E1642" s="14" t="n"/>
      <c r="M1642" s="8">
        <f>IF($C1642="","",L1642*T1642/100)</f>
        <v/>
      </c>
      <c r="S1642" s="8" t="n"/>
      <c r="T1642" s="8" t="n"/>
      <c r="W1642">
        <f>IF($C1642="","",IF($AL1642=1,0,IF($AK1642=1,Settings!$C$6,Settings!$C$7))*100)</f>
        <v/>
      </c>
      <c r="X1642" s="8">
        <f>IF($C1642="","",T1642*W1642/100)</f>
        <v/>
      </c>
      <c r="Y1642" s="8">
        <f>IF($C1642="","",T1642-X1642)</f>
        <v/>
      </c>
      <c r="Z1642" s="8">
        <f>IF($C1642="","",Y1642-M1642)</f>
        <v/>
      </c>
      <c r="AD1642" s="8" t="n"/>
      <c r="AG1642" s="14" t="n"/>
      <c r="AI1642">
        <f>IF($C1642="","",IF(COUNTIF($C$2:$C1642,$C1642)=1,1,0))</f>
        <v/>
      </c>
      <c r="AJ1642">
        <f>IF($AI1642=1,SUMPRODUCT(--($AM$2:$AM$7001&lt;$AM1642))+1,"")</f>
        <v/>
      </c>
      <c r="AK1642">
        <f>IF($C1642="","",IF(OR($P1642=TRUE(),$P1642="TRUE"),1,0))</f>
        <v/>
      </c>
      <c r="AL1642">
        <f>IF($C1642="","",IF(AND($V1642="Yes",SUMPRODUCT((LEN(Settings!$F$6:$F$13)&gt;0)*ISNUMBER(SEARCH(Settings!$F$6:$F$13,$O1642)))=0),1,0))</f>
        <v/>
      </c>
      <c r="AM1642">
        <f>IF($AI1642=1,IFERROR(IF(VALUE($C1642)&lt;100000000,VALUE($C1642),1000000000),IFERROR(IF(VALUE(MID($C1642,2,20))&lt;100000000,VALUE(MID($C1642,2,20)),1000000000),1000000000))+ROW()/100000,"")</f>
        <v/>
      </c>
    </row>
    <row r="1643">
      <c r="E1643" s="14" t="n"/>
      <c r="M1643" s="8">
        <f>IF($C1643="","",L1643*T1643/100)</f>
        <v/>
      </c>
      <c r="S1643" s="8" t="n"/>
      <c r="T1643" s="8" t="n"/>
      <c r="W1643">
        <f>IF($C1643="","",IF($AL1643=1,0,IF($AK1643=1,Settings!$C$6,Settings!$C$7))*100)</f>
        <v/>
      </c>
      <c r="X1643" s="8">
        <f>IF($C1643="","",T1643*W1643/100)</f>
        <v/>
      </c>
      <c r="Y1643" s="8">
        <f>IF($C1643="","",T1643-X1643)</f>
        <v/>
      </c>
      <c r="Z1643" s="8">
        <f>IF($C1643="","",Y1643-M1643)</f>
        <v/>
      </c>
      <c r="AD1643" s="8" t="n"/>
      <c r="AG1643" s="14" t="n"/>
      <c r="AI1643">
        <f>IF($C1643="","",IF(COUNTIF($C$2:$C1643,$C1643)=1,1,0))</f>
        <v/>
      </c>
      <c r="AJ1643">
        <f>IF($AI1643=1,SUMPRODUCT(--($AM$2:$AM$7001&lt;$AM1643))+1,"")</f>
        <v/>
      </c>
      <c r="AK1643">
        <f>IF($C1643="","",IF(OR($P1643=TRUE(),$P1643="TRUE"),1,0))</f>
        <v/>
      </c>
      <c r="AL1643">
        <f>IF($C1643="","",IF(AND($V1643="Yes",SUMPRODUCT((LEN(Settings!$F$6:$F$13)&gt;0)*ISNUMBER(SEARCH(Settings!$F$6:$F$13,$O1643)))=0),1,0))</f>
        <v/>
      </c>
      <c r="AM1643">
        <f>IF($AI1643=1,IFERROR(IF(VALUE($C1643)&lt;100000000,VALUE($C1643),1000000000),IFERROR(IF(VALUE(MID($C1643,2,20))&lt;100000000,VALUE(MID($C1643,2,20)),1000000000),1000000000))+ROW()/100000,"")</f>
        <v/>
      </c>
    </row>
    <row r="1644">
      <c r="E1644" s="14" t="n"/>
      <c r="M1644" s="8">
        <f>IF($C1644="","",L1644*T1644/100)</f>
        <v/>
      </c>
      <c r="S1644" s="8" t="n"/>
      <c r="T1644" s="8" t="n"/>
      <c r="W1644">
        <f>IF($C1644="","",IF($AL1644=1,0,IF($AK1644=1,Settings!$C$6,Settings!$C$7))*100)</f>
        <v/>
      </c>
      <c r="X1644" s="8">
        <f>IF($C1644="","",T1644*W1644/100)</f>
        <v/>
      </c>
      <c r="Y1644" s="8">
        <f>IF($C1644="","",T1644-X1644)</f>
        <v/>
      </c>
      <c r="Z1644" s="8">
        <f>IF($C1644="","",Y1644-M1644)</f>
        <v/>
      </c>
      <c r="AD1644" s="8" t="n"/>
      <c r="AG1644" s="14" t="n"/>
      <c r="AI1644">
        <f>IF($C1644="","",IF(COUNTIF($C$2:$C1644,$C1644)=1,1,0))</f>
        <v/>
      </c>
      <c r="AJ1644">
        <f>IF($AI1644=1,SUMPRODUCT(--($AM$2:$AM$7001&lt;$AM1644))+1,"")</f>
        <v/>
      </c>
      <c r="AK1644">
        <f>IF($C1644="","",IF(OR($P1644=TRUE(),$P1644="TRUE"),1,0))</f>
        <v/>
      </c>
      <c r="AL1644">
        <f>IF($C1644="","",IF(AND($V1644="Yes",SUMPRODUCT((LEN(Settings!$F$6:$F$13)&gt;0)*ISNUMBER(SEARCH(Settings!$F$6:$F$13,$O1644)))=0),1,0))</f>
        <v/>
      </c>
      <c r="AM1644">
        <f>IF($AI1644=1,IFERROR(IF(VALUE($C1644)&lt;100000000,VALUE($C1644),1000000000),IFERROR(IF(VALUE(MID($C1644,2,20))&lt;100000000,VALUE(MID($C1644,2,20)),1000000000),1000000000))+ROW()/100000,"")</f>
        <v/>
      </c>
    </row>
    <row r="1645">
      <c r="E1645" s="14" t="n"/>
      <c r="M1645" s="8">
        <f>IF($C1645="","",L1645*T1645/100)</f>
        <v/>
      </c>
      <c r="S1645" s="8" t="n"/>
      <c r="T1645" s="8" t="n"/>
      <c r="W1645">
        <f>IF($C1645="","",IF($AL1645=1,0,IF($AK1645=1,Settings!$C$6,Settings!$C$7))*100)</f>
        <v/>
      </c>
      <c r="X1645" s="8">
        <f>IF($C1645="","",T1645*W1645/100)</f>
        <v/>
      </c>
      <c r="Y1645" s="8">
        <f>IF($C1645="","",T1645-X1645)</f>
        <v/>
      </c>
      <c r="Z1645" s="8">
        <f>IF($C1645="","",Y1645-M1645)</f>
        <v/>
      </c>
      <c r="AD1645" s="8" t="n"/>
      <c r="AG1645" s="14" t="n"/>
      <c r="AI1645">
        <f>IF($C1645="","",IF(COUNTIF($C$2:$C1645,$C1645)=1,1,0))</f>
        <v/>
      </c>
      <c r="AJ1645">
        <f>IF($AI1645=1,SUMPRODUCT(--($AM$2:$AM$7001&lt;$AM1645))+1,"")</f>
        <v/>
      </c>
      <c r="AK1645">
        <f>IF($C1645="","",IF(OR($P1645=TRUE(),$P1645="TRUE"),1,0))</f>
        <v/>
      </c>
      <c r="AL1645">
        <f>IF($C1645="","",IF(AND($V1645="Yes",SUMPRODUCT((LEN(Settings!$F$6:$F$13)&gt;0)*ISNUMBER(SEARCH(Settings!$F$6:$F$13,$O1645)))=0),1,0))</f>
        <v/>
      </c>
      <c r="AM1645">
        <f>IF($AI1645=1,IFERROR(IF(VALUE($C1645)&lt;100000000,VALUE($C1645),1000000000),IFERROR(IF(VALUE(MID($C1645,2,20))&lt;100000000,VALUE(MID($C1645,2,20)),1000000000),1000000000))+ROW()/100000,"")</f>
        <v/>
      </c>
    </row>
    <row r="1646">
      <c r="E1646" s="14" t="n"/>
      <c r="M1646" s="8">
        <f>IF($C1646="","",L1646*T1646/100)</f>
        <v/>
      </c>
      <c r="S1646" s="8" t="n"/>
      <c r="T1646" s="8" t="n"/>
      <c r="W1646">
        <f>IF($C1646="","",IF($AL1646=1,0,IF($AK1646=1,Settings!$C$6,Settings!$C$7))*100)</f>
        <v/>
      </c>
      <c r="X1646" s="8">
        <f>IF($C1646="","",T1646*W1646/100)</f>
        <v/>
      </c>
      <c r="Y1646" s="8">
        <f>IF($C1646="","",T1646-X1646)</f>
        <v/>
      </c>
      <c r="Z1646" s="8">
        <f>IF($C1646="","",Y1646-M1646)</f>
        <v/>
      </c>
      <c r="AD1646" s="8" t="n"/>
      <c r="AG1646" s="14" t="n"/>
      <c r="AI1646">
        <f>IF($C1646="","",IF(COUNTIF($C$2:$C1646,$C1646)=1,1,0))</f>
        <v/>
      </c>
      <c r="AJ1646">
        <f>IF($AI1646=1,SUMPRODUCT(--($AM$2:$AM$7001&lt;$AM1646))+1,"")</f>
        <v/>
      </c>
      <c r="AK1646">
        <f>IF($C1646="","",IF(OR($P1646=TRUE(),$P1646="TRUE"),1,0))</f>
        <v/>
      </c>
      <c r="AL1646">
        <f>IF($C1646="","",IF(AND($V1646="Yes",SUMPRODUCT((LEN(Settings!$F$6:$F$13)&gt;0)*ISNUMBER(SEARCH(Settings!$F$6:$F$13,$O1646)))=0),1,0))</f>
        <v/>
      </c>
      <c r="AM1646">
        <f>IF($AI1646=1,IFERROR(IF(VALUE($C1646)&lt;100000000,VALUE($C1646),1000000000),IFERROR(IF(VALUE(MID($C1646,2,20))&lt;100000000,VALUE(MID($C1646,2,20)),1000000000),1000000000))+ROW()/100000,"")</f>
        <v/>
      </c>
    </row>
    <row r="1647">
      <c r="E1647" s="14" t="n"/>
      <c r="M1647" s="8">
        <f>IF($C1647="","",L1647*T1647/100)</f>
        <v/>
      </c>
      <c r="S1647" s="8" t="n"/>
      <c r="T1647" s="8" t="n"/>
      <c r="W1647">
        <f>IF($C1647="","",IF($AL1647=1,0,IF($AK1647=1,Settings!$C$6,Settings!$C$7))*100)</f>
        <v/>
      </c>
      <c r="X1647" s="8">
        <f>IF($C1647="","",T1647*W1647/100)</f>
        <v/>
      </c>
      <c r="Y1647" s="8">
        <f>IF($C1647="","",T1647-X1647)</f>
        <v/>
      </c>
      <c r="Z1647" s="8">
        <f>IF($C1647="","",Y1647-M1647)</f>
        <v/>
      </c>
      <c r="AD1647" s="8" t="n"/>
      <c r="AG1647" s="14" t="n"/>
      <c r="AI1647">
        <f>IF($C1647="","",IF(COUNTIF($C$2:$C1647,$C1647)=1,1,0))</f>
        <v/>
      </c>
      <c r="AJ1647">
        <f>IF($AI1647=1,SUMPRODUCT(--($AM$2:$AM$7001&lt;$AM1647))+1,"")</f>
        <v/>
      </c>
      <c r="AK1647">
        <f>IF($C1647="","",IF(OR($P1647=TRUE(),$P1647="TRUE"),1,0))</f>
        <v/>
      </c>
      <c r="AL1647">
        <f>IF($C1647="","",IF(AND($V1647="Yes",SUMPRODUCT((LEN(Settings!$F$6:$F$13)&gt;0)*ISNUMBER(SEARCH(Settings!$F$6:$F$13,$O1647)))=0),1,0))</f>
        <v/>
      </c>
      <c r="AM1647">
        <f>IF($AI1647=1,IFERROR(IF(VALUE($C1647)&lt;100000000,VALUE($C1647),1000000000),IFERROR(IF(VALUE(MID($C1647,2,20))&lt;100000000,VALUE(MID($C1647,2,20)),1000000000),1000000000))+ROW()/100000,"")</f>
        <v/>
      </c>
    </row>
    <row r="1648">
      <c r="E1648" s="14" t="n"/>
      <c r="M1648" s="8">
        <f>IF($C1648="","",L1648*T1648/100)</f>
        <v/>
      </c>
      <c r="S1648" s="8" t="n"/>
      <c r="T1648" s="8" t="n"/>
      <c r="W1648">
        <f>IF($C1648="","",IF($AL1648=1,0,IF($AK1648=1,Settings!$C$6,Settings!$C$7))*100)</f>
        <v/>
      </c>
      <c r="X1648" s="8">
        <f>IF($C1648="","",T1648*W1648/100)</f>
        <v/>
      </c>
      <c r="Y1648" s="8">
        <f>IF($C1648="","",T1648-X1648)</f>
        <v/>
      </c>
      <c r="Z1648" s="8">
        <f>IF($C1648="","",Y1648-M1648)</f>
        <v/>
      </c>
      <c r="AD1648" s="8" t="n"/>
      <c r="AG1648" s="14" t="n"/>
      <c r="AI1648">
        <f>IF($C1648="","",IF(COUNTIF($C$2:$C1648,$C1648)=1,1,0))</f>
        <v/>
      </c>
      <c r="AJ1648">
        <f>IF($AI1648=1,SUMPRODUCT(--($AM$2:$AM$7001&lt;$AM1648))+1,"")</f>
        <v/>
      </c>
      <c r="AK1648">
        <f>IF($C1648="","",IF(OR($P1648=TRUE(),$P1648="TRUE"),1,0))</f>
        <v/>
      </c>
      <c r="AL1648">
        <f>IF($C1648="","",IF(AND($V1648="Yes",SUMPRODUCT((LEN(Settings!$F$6:$F$13)&gt;0)*ISNUMBER(SEARCH(Settings!$F$6:$F$13,$O1648)))=0),1,0))</f>
        <v/>
      </c>
      <c r="AM1648">
        <f>IF($AI1648=1,IFERROR(IF(VALUE($C1648)&lt;100000000,VALUE($C1648),1000000000),IFERROR(IF(VALUE(MID($C1648,2,20))&lt;100000000,VALUE(MID($C1648,2,20)),1000000000),1000000000))+ROW()/100000,"")</f>
        <v/>
      </c>
    </row>
    <row r="1649">
      <c r="E1649" s="14" t="n"/>
      <c r="M1649" s="8">
        <f>IF($C1649="","",L1649*T1649/100)</f>
        <v/>
      </c>
      <c r="S1649" s="8" t="n"/>
      <c r="T1649" s="8" t="n"/>
      <c r="W1649">
        <f>IF($C1649="","",IF($AL1649=1,0,IF($AK1649=1,Settings!$C$6,Settings!$C$7))*100)</f>
        <v/>
      </c>
      <c r="X1649" s="8">
        <f>IF($C1649="","",T1649*W1649/100)</f>
        <v/>
      </c>
      <c r="Y1649" s="8">
        <f>IF($C1649="","",T1649-X1649)</f>
        <v/>
      </c>
      <c r="Z1649" s="8">
        <f>IF($C1649="","",Y1649-M1649)</f>
        <v/>
      </c>
      <c r="AD1649" s="8" t="n"/>
      <c r="AG1649" s="14" t="n"/>
      <c r="AI1649">
        <f>IF($C1649="","",IF(COUNTIF($C$2:$C1649,$C1649)=1,1,0))</f>
        <v/>
      </c>
      <c r="AJ1649">
        <f>IF($AI1649=1,SUMPRODUCT(--($AM$2:$AM$7001&lt;$AM1649))+1,"")</f>
        <v/>
      </c>
      <c r="AK1649">
        <f>IF($C1649="","",IF(OR($P1649=TRUE(),$P1649="TRUE"),1,0))</f>
        <v/>
      </c>
      <c r="AL1649">
        <f>IF($C1649="","",IF(AND($V1649="Yes",SUMPRODUCT((LEN(Settings!$F$6:$F$13)&gt;0)*ISNUMBER(SEARCH(Settings!$F$6:$F$13,$O1649)))=0),1,0))</f>
        <v/>
      </c>
      <c r="AM1649">
        <f>IF($AI1649=1,IFERROR(IF(VALUE($C1649)&lt;100000000,VALUE($C1649),1000000000),IFERROR(IF(VALUE(MID($C1649,2,20))&lt;100000000,VALUE(MID($C1649,2,20)),1000000000),1000000000))+ROW()/100000,"")</f>
        <v/>
      </c>
    </row>
    <row r="1650">
      <c r="E1650" s="14" t="n"/>
      <c r="M1650" s="8">
        <f>IF($C1650="","",L1650*T1650/100)</f>
        <v/>
      </c>
      <c r="S1650" s="8" t="n"/>
      <c r="T1650" s="8" t="n"/>
      <c r="W1650">
        <f>IF($C1650="","",IF($AL1650=1,0,IF($AK1650=1,Settings!$C$6,Settings!$C$7))*100)</f>
        <v/>
      </c>
      <c r="X1650" s="8">
        <f>IF($C1650="","",T1650*W1650/100)</f>
        <v/>
      </c>
      <c r="Y1650" s="8">
        <f>IF($C1650="","",T1650-X1650)</f>
        <v/>
      </c>
      <c r="Z1650" s="8">
        <f>IF($C1650="","",Y1650-M1650)</f>
        <v/>
      </c>
      <c r="AD1650" s="8" t="n"/>
      <c r="AG1650" s="14" t="n"/>
      <c r="AI1650">
        <f>IF($C1650="","",IF(COUNTIF($C$2:$C1650,$C1650)=1,1,0))</f>
        <v/>
      </c>
      <c r="AJ1650">
        <f>IF($AI1650=1,SUMPRODUCT(--($AM$2:$AM$7001&lt;$AM1650))+1,"")</f>
        <v/>
      </c>
      <c r="AK1650">
        <f>IF($C1650="","",IF(OR($P1650=TRUE(),$P1650="TRUE"),1,0))</f>
        <v/>
      </c>
      <c r="AL1650">
        <f>IF($C1650="","",IF(AND($V1650="Yes",SUMPRODUCT((LEN(Settings!$F$6:$F$13)&gt;0)*ISNUMBER(SEARCH(Settings!$F$6:$F$13,$O1650)))=0),1,0))</f>
        <v/>
      </c>
      <c r="AM1650">
        <f>IF($AI1650=1,IFERROR(IF(VALUE($C1650)&lt;100000000,VALUE($C1650),1000000000),IFERROR(IF(VALUE(MID($C1650,2,20))&lt;100000000,VALUE(MID($C1650,2,20)),1000000000),1000000000))+ROW()/100000,"")</f>
        <v/>
      </c>
    </row>
    <row r="1651">
      <c r="E1651" s="14" t="n"/>
      <c r="M1651" s="8">
        <f>IF($C1651="","",L1651*T1651/100)</f>
        <v/>
      </c>
      <c r="S1651" s="8" t="n"/>
      <c r="T1651" s="8" t="n"/>
      <c r="W1651">
        <f>IF($C1651="","",IF($AL1651=1,0,IF($AK1651=1,Settings!$C$6,Settings!$C$7))*100)</f>
        <v/>
      </c>
      <c r="X1651" s="8">
        <f>IF($C1651="","",T1651*W1651/100)</f>
        <v/>
      </c>
      <c r="Y1651" s="8">
        <f>IF($C1651="","",T1651-X1651)</f>
        <v/>
      </c>
      <c r="Z1651" s="8">
        <f>IF($C1651="","",Y1651-M1651)</f>
        <v/>
      </c>
      <c r="AD1651" s="8" t="n"/>
      <c r="AG1651" s="14" t="n"/>
      <c r="AI1651">
        <f>IF($C1651="","",IF(COUNTIF($C$2:$C1651,$C1651)=1,1,0))</f>
        <v/>
      </c>
      <c r="AJ1651">
        <f>IF($AI1651=1,SUMPRODUCT(--($AM$2:$AM$7001&lt;$AM1651))+1,"")</f>
        <v/>
      </c>
      <c r="AK1651">
        <f>IF($C1651="","",IF(OR($P1651=TRUE(),$P1651="TRUE"),1,0))</f>
        <v/>
      </c>
      <c r="AL1651">
        <f>IF($C1651="","",IF(AND($V1651="Yes",SUMPRODUCT((LEN(Settings!$F$6:$F$13)&gt;0)*ISNUMBER(SEARCH(Settings!$F$6:$F$13,$O1651)))=0),1,0))</f>
        <v/>
      </c>
      <c r="AM1651">
        <f>IF($AI1651=1,IFERROR(IF(VALUE($C1651)&lt;100000000,VALUE($C1651),1000000000),IFERROR(IF(VALUE(MID($C1651,2,20))&lt;100000000,VALUE(MID($C1651,2,20)),1000000000),1000000000))+ROW()/100000,"")</f>
        <v/>
      </c>
    </row>
    <row r="1652">
      <c r="E1652" s="14" t="n"/>
      <c r="M1652" s="8">
        <f>IF($C1652="","",L1652*T1652/100)</f>
        <v/>
      </c>
      <c r="S1652" s="8" t="n"/>
      <c r="T1652" s="8" t="n"/>
      <c r="W1652">
        <f>IF($C1652="","",IF($AL1652=1,0,IF($AK1652=1,Settings!$C$6,Settings!$C$7))*100)</f>
        <v/>
      </c>
      <c r="X1652" s="8">
        <f>IF($C1652="","",T1652*W1652/100)</f>
        <v/>
      </c>
      <c r="Y1652" s="8">
        <f>IF($C1652="","",T1652-X1652)</f>
        <v/>
      </c>
      <c r="Z1652" s="8">
        <f>IF($C1652="","",Y1652-M1652)</f>
        <v/>
      </c>
      <c r="AD1652" s="8" t="n"/>
      <c r="AG1652" s="14" t="n"/>
      <c r="AI1652">
        <f>IF($C1652="","",IF(COUNTIF($C$2:$C1652,$C1652)=1,1,0))</f>
        <v/>
      </c>
      <c r="AJ1652">
        <f>IF($AI1652=1,SUMPRODUCT(--($AM$2:$AM$7001&lt;$AM1652))+1,"")</f>
        <v/>
      </c>
      <c r="AK1652">
        <f>IF($C1652="","",IF(OR($P1652=TRUE(),$P1652="TRUE"),1,0))</f>
        <v/>
      </c>
      <c r="AL1652">
        <f>IF($C1652="","",IF(AND($V1652="Yes",SUMPRODUCT((LEN(Settings!$F$6:$F$13)&gt;0)*ISNUMBER(SEARCH(Settings!$F$6:$F$13,$O1652)))=0),1,0))</f>
        <v/>
      </c>
      <c r="AM1652">
        <f>IF($AI1652=1,IFERROR(IF(VALUE($C1652)&lt;100000000,VALUE($C1652),1000000000),IFERROR(IF(VALUE(MID($C1652,2,20))&lt;100000000,VALUE(MID($C1652,2,20)),1000000000),1000000000))+ROW()/100000,"")</f>
        <v/>
      </c>
    </row>
    <row r="1653">
      <c r="E1653" s="14" t="n"/>
      <c r="M1653" s="8">
        <f>IF($C1653="","",L1653*T1653/100)</f>
        <v/>
      </c>
      <c r="S1653" s="8" t="n"/>
      <c r="T1653" s="8" t="n"/>
      <c r="W1653">
        <f>IF($C1653="","",IF($AL1653=1,0,IF($AK1653=1,Settings!$C$6,Settings!$C$7))*100)</f>
        <v/>
      </c>
      <c r="X1653" s="8">
        <f>IF($C1653="","",T1653*W1653/100)</f>
        <v/>
      </c>
      <c r="Y1653" s="8">
        <f>IF($C1653="","",T1653-X1653)</f>
        <v/>
      </c>
      <c r="Z1653" s="8">
        <f>IF($C1653="","",Y1653-M1653)</f>
        <v/>
      </c>
      <c r="AD1653" s="8" t="n"/>
      <c r="AG1653" s="14" t="n"/>
      <c r="AI1653">
        <f>IF($C1653="","",IF(COUNTIF($C$2:$C1653,$C1653)=1,1,0))</f>
        <v/>
      </c>
      <c r="AJ1653">
        <f>IF($AI1653=1,SUMPRODUCT(--($AM$2:$AM$7001&lt;$AM1653))+1,"")</f>
        <v/>
      </c>
      <c r="AK1653">
        <f>IF($C1653="","",IF(OR($P1653=TRUE(),$P1653="TRUE"),1,0))</f>
        <v/>
      </c>
      <c r="AL1653">
        <f>IF($C1653="","",IF(AND($V1653="Yes",SUMPRODUCT((LEN(Settings!$F$6:$F$13)&gt;0)*ISNUMBER(SEARCH(Settings!$F$6:$F$13,$O1653)))=0),1,0))</f>
        <v/>
      </c>
      <c r="AM1653">
        <f>IF($AI1653=1,IFERROR(IF(VALUE($C1653)&lt;100000000,VALUE($C1653),1000000000),IFERROR(IF(VALUE(MID($C1653,2,20))&lt;100000000,VALUE(MID($C1653,2,20)),1000000000),1000000000))+ROW()/100000,"")</f>
        <v/>
      </c>
    </row>
    <row r="1654">
      <c r="E1654" s="14" t="n"/>
      <c r="M1654" s="8">
        <f>IF($C1654="","",L1654*T1654/100)</f>
        <v/>
      </c>
      <c r="S1654" s="8" t="n"/>
      <c r="T1654" s="8" t="n"/>
      <c r="W1654">
        <f>IF($C1654="","",IF($AL1654=1,0,IF($AK1654=1,Settings!$C$6,Settings!$C$7))*100)</f>
        <v/>
      </c>
      <c r="X1654" s="8">
        <f>IF($C1654="","",T1654*W1654/100)</f>
        <v/>
      </c>
      <c r="Y1654" s="8">
        <f>IF($C1654="","",T1654-X1654)</f>
        <v/>
      </c>
      <c r="Z1654" s="8">
        <f>IF($C1654="","",Y1654-M1654)</f>
        <v/>
      </c>
      <c r="AD1654" s="8" t="n"/>
      <c r="AG1654" s="14" t="n"/>
      <c r="AI1654">
        <f>IF($C1654="","",IF(COUNTIF($C$2:$C1654,$C1654)=1,1,0))</f>
        <v/>
      </c>
      <c r="AJ1654">
        <f>IF($AI1654=1,SUMPRODUCT(--($AM$2:$AM$7001&lt;$AM1654))+1,"")</f>
        <v/>
      </c>
      <c r="AK1654">
        <f>IF($C1654="","",IF(OR($P1654=TRUE(),$P1654="TRUE"),1,0))</f>
        <v/>
      </c>
      <c r="AL1654">
        <f>IF($C1654="","",IF(AND($V1654="Yes",SUMPRODUCT((LEN(Settings!$F$6:$F$13)&gt;0)*ISNUMBER(SEARCH(Settings!$F$6:$F$13,$O1654)))=0),1,0))</f>
        <v/>
      </c>
      <c r="AM1654">
        <f>IF($AI1654=1,IFERROR(IF(VALUE($C1654)&lt;100000000,VALUE($C1654),1000000000),IFERROR(IF(VALUE(MID($C1654,2,20))&lt;100000000,VALUE(MID($C1654,2,20)),1000000000),1000000000))+ROW()/100000,"")</f>
        <v/>
      </c>
    </row>
    <row r="1655">
      <c r="E1655" s="14" t="n"/>
      <c r="M1655" s="8">
        <f>IF($C1655="","",L1655*T1655/100)</f>
        <v/>
      </c>
      <c r="S1655" s="8" t="n"/>
      <c r="T1655" s="8" t="n"/>
      <c r="W1655">
        <f>IF($C1655="","",IF($AL1655=1,0,IF($AK1655=1,Settings!$C$6,Settings!$C$7))*100)</f>
        <v/>
      </c>
      <c r="X1655" s="8">
        <f>IF($C1655="","",T1655*W1655/100)</f>
        <v/>
      </c>
      <c r="Y1655" s="8">
        <f>IF($C1655="","",T1655-X1655)</f>
        <v/>
      </c>
      <c r="Z1655" s="8">
        <f>IF($C1655="","",Y1655-M1655)</f>
        <v/>
      </c>
      <c r="AD1655" s="8" t="n"/>
      <c r="AG1655" s="14" t="n"/>
      <c r="AI1655">
        <f>IF($C1655="","",IF(COUNTIF($C$2:$C1655,$C1655)=1,1,0))</f>
        <v/>
      </c>
      <c r="AJ1655">
        <f>IF($AI1655=1,SUMPRODUCT(--($AM$2:$AM$7001&lt;$AM1655))+1,"")</f>
        <v/>
      </c>
      <c r="AK1655">
        <f>IF($C1655="","",IF(OR($P1655=TRUE(),$P1655="TRUE"),1,0))</f>
        <v/>
      </c>
      <c r="AL1655">
        <f>IF($C1655="","",IF(AND($V1655="Yes",SUMPRODUCT((LEN(Settings!$F$6:$F$13)&gt;0)*ISNUMBER(SEARCH(Settings!$F$6:$F$13,$O1655)))=0),1,0))</f>
        <v/>
      </c>
      <c r="AM1655">
        <f>IF($AI1655=1,IFERROR(IF(VALUE($C1655)&lt;100000000,VALUE($C1655),1000000000),IFERROR(IF(VALUE(MID($C1655,2,20))&lt;100000000,VALUE(MID($C1655,2,20)),1000000000),1000000000))+ROW()/100000,"")</f>
        <v/>
      </c>
    </row>
    <row r="1656">
      <c r="E1656" s="14" t="n"/>
      <c r="M1656" s="8">
        <f>IF($C1656="","",L1656*T1656/100)</f>
        <v/>
      </c>
      <c r="S1656" s="8" t="n"/>
      <c r="T1656" s="8" t="n"/>
      <c r="W1656">
        <f>IF($C1656="","",IF($AL1656=1,0,IF($AK1656=1,Settings!$C$6,Settings!$C$7))*100)</f>
        <v/>
      </c>
      <c r="X1656" s="8">
        <f>IF($C1656="","",T1656*W1656/100)</f>
        <v/>
      </c>
      <c r="Y1656" s="8">
        <f>IF($C1656="","",T1656-X1656)</f>
        <v/>
      </c>
      <c r="Z1656" s="8">
        <f>IF($C1656="","",Y1656-M1656)</f>
        <v/>
      </c>
      <c r="AD1656" s="8" t="n"/>
      <c r="AG1656" s="14" t="n"/>
      <c r="AI1656">
        <f>IF($C1656="","",IF(COUNTIF($C$2:$C1656,$C1656)=1,1,0))</f>
        <v/>
      </c>
      <c r="AJ1656">
        <f>IF($AI1656=1,SUMPRODUCT(--($AM$2:$AM$7001&lt;$AM1656))+1,"")</f>
        <v/>
      </c>
      <c r="AK1656">
        <f>IF($C1656="","",IF(OR($P1656=TRUE(),$P1656="TRUE"),1,0))</f>
        <v/>
      </c>
      <c r="AL1656">
        <f>IF($C1656="","",IF(AND($V1656="Yes",SUMPRODUCT((LEN(Settings!$F$6:$F$13)&gt;0)*ISNUMBER(SEARCH(Settings!$F$6:$F$13,$O1656)))=0),1,0))</f>
        <v/>
      </c>
      <c r="AM1656">
        <f>IF($AI1656=1,IFERROR(IF(VALUE($C1656)&lt;100000000,VALUE($C1656),1000000000),IFERROR(IF(VALUE(MID($C1656,2,20))&lt;100000000,VALUE(MID($C1656,2,20)),1000000000),1000000000))+ROW()/100000,"")</f>
        <v/>
      </c>
    </row>
    <row r="1657">
      <c r="E1657" s="14" t="n"/>
      <c r="M1657" s="8">
        <f>IF($C1657="","",L1657*T1657/100)</f>
        <v/>
      </c>
      <c r="S1657" s="8" t="n"/>
      <c r="T1657" s="8" t="n"/>
      <c r="W1657">
        <f>IF($C1657="","",IF($AL1657=1,0,IF($AK1657=1,Settings!$C$6,Settings!$C$7))*100)</f>
        <v/>
      </c>
      <c r="X1657" s="8">
        <f>IF($C1657="","",T1657*W1657/100)</f>
        <v/>
      </c>
      <c r="Y1657" s="8">
        <f>IF($C1657="","",T1657-X1657)</f>
        <v/>
      </c>
      <c r="Z1657" s="8">
        <f>IF($C1657="","",Y1657-M1657)</f>
        <v/>
      </c>
      <c r="AD1657" s="8" t="n"/>
      <c r="AG1657" s="14" t="n"/>
      <c r="AI1657">
        <f>IF($C1657="","",IF(COUNTIF($C$2:$C1657,$C1657)=1,1,0))</f>
        <v/>
      </c>
      <c r="AJ1657">
        <f>IF($AI1657=1,SUMPRODUCT(--($AM$2:$AM$7001&lt;$AM1657))+1,"")</f>
        <v/>
      </c>
      <c r="AK1657">
        <f>IF($C1657="","",IF(OR($P1657=TRUE(),$P1657="TRUE"),1,0))</f>
        <v/>
      </c>
      <c r="AL1657">
        <f>IF($C1657="","",IF(AND($V1657="Yes",SUMPRODUCT((LEN(Settings!$F$6:$F$13)&gt;0)*ISNUMBER(SEARCH(Settings!$F$6:$F$13,$O1657)))=0),1,0))</f>
        <v/>
      </c>
      <c r="AM1657">
        <f>IF($AI1657=1,IFERROR(IF(VALUE($C1657)&lt;100000000,VALUE($C1657),1000000000),IFERROR(IF(VALUE(MID($C1657,2,20))&lt;100000000,VALUE(MID($C1657,2,20)),1000000000),1000000000))+ROW()/100000,"")</f>
        <v/>
      </c>
    </row>
    <row r="1658">
      <c r="E1658" s="14" t="n"/>
      <c r="M1658" s="8">
        <f>IF($C1658="","",L1658*T1658/100)</f>
        <v/>
      </c>
      <c r="S1658" s="8" t="n"/>
      <c r="T1658" s="8" t="n"/>
      <c r="W1658">
        <f>IF($C1658="","",IF($AL1658=1,0,IF($AK1658=1,Settings!$C$6,Settings!$C$7))*100)</f>
        <v/>
      </c>
      <c r="X1658" s="8">
        <f>IF($C1658="","",T1658*W1658/100)</f>
        <v/>
      </c>
      <c r="Y1658" s="8">
        <f>IF($C1658="","",T1658-X1658)</f>
        <v/>
      </c>
      <c r="Z1658" s="8">
        <f>IF($C1658="","",Y1658-M1658)</f>
        <v/>
      </c>
      <c r="AD1658" s="8" t="n"/>
      <c r="AG1658" s="14" t="n"/>
      <c r="AI1658">
        <f>IF($C1658="","",IF(COUNTIF($C$2:$C1658,$C1658)=1,1,0))</f>
        <v/>
      </c>
      <c r="AJ1658">
        <f>IF($AI1658=1,SUMPRODUCT(--($AM$2:$AM$7001&lt;$AM1658))+1,"")</f>
        <v/>
      </c>
      <c r="AK1658">
        <f>IF($C1658="","",IF(OR($P1658=TRUE(),$P1658="TRUE"),1,0))</f>
        <v/>
      </c>
      <c r="AL1658">
        <f>IF($C1658="","",IF(AND($V1658="Yes",SUMPRODUCT((LEN(Settings!$F$6:$F$13)&gt;0)*ISNUMBER(SEARCH(Settings!$F$6:$F$13,$O1658)))=0),1,0))</f>
        <v/>
      </c>
      <c r="AM1658">
        <f>IF($AI1658=1,IFERROR(IF(VALUE($C1658)&lt;100000000,VALUE($C1658),1000000000),IFERROR(IF(VALUE(MID($C1658,2,20))&lt;100000000,VALUE(MID($C1658,2,20)),1000000000),1000000000))+ROW()/100000,"")</f>
        <v/>
      </c>
    </row>
    <row r="1659">
      <c r="E1659" s="14" t="n"/>
      <c r="M1659" s="8">
        <f>IF($C1659="","",L1659*T1659/100)</f>
        <v/>
      </c>
      <c r="S1659" s="8" t="n"/>
      <c r="T1659" s="8" t="n"/>
      <c r="W1659">
        <f>IF($C1659="","",IF($AL1659=1,0,IF($AK1659=1,Settings!$C$6,Settings!$C$7))*100)</f>
        <v/>
      </c>
      <c r="X1659" s="8">
        <f>IF($C1659="","",T1659*W1659/100)</f>
        <v/>
      </c>
      <c r="Y1659" s="8">
        <f>IF($C1659="","",T1659-X1659)</f>
        <v/>
      </c>
      <c r="Z1659" s="8">
        <f>IF($C1659="","",Y1659-M1659)</f>
        <v/>
      </c>
      <c r="AD1659" s="8" t="n"/>
      <c r="AG1659" s="14" t="n"/>
      <c r="AI1659">
        <f>IF($C1659="","",IF(COUNTIF($C$2:$C1659,$C1659)=1,1,0))</f>
        <v/>
      </c>
      <c r="AJ1659">
        <f>IF($AI1659=1,SUMPRODUCT(--($AM$2:$AM$7001&lt;$AM1659))+1,"")</f>
        <v/>
      </c>
      <c r="AK1659">
        <f>IF($C1659="","",IF(OR($P1659=TRUE(),$P1659="TRUE"),1,0))</f>
        <v/>
      </c>
      <c r="AL1659">
        <f>IF($C1659="","",IF(AND($V1659="Yes",SUMPRODUCT((LEN(Settings!$F$6:$F$13)&gt;0)*ISNUMBER(SEARCH(Settings!$F$6:$F$13,$O1659)))=0),1,0))</f>
        <v/>
      </c>
      <c r="AM1659">
        <f>IF($AI1659=1,IFERROR(IF(VALUE($C1659)&lt;100000000,VALUE($C1659),1000000000),IFERROR(IF(VALUE(MID($C1659,2,20))&lt;100000000,VALUE(MID($C1659,2,20)),1000000000),1000000000))+ROW()/100000,"")</f>
        <v/>
      </c>
    </row>
    <row r="1660">
      <c r="E1660" s="14" t="n"/>
      <c r="M1660" s="8">
        <f>IF($C1660="","",L1660*T1660/100)</f>
        <v/>
      </c>
      <c r="S1660" s="8" t="n"/>
      <c r="T1660" s="8" t="n"/>
      <c r="W1660">
        <f>IF($C1660="","",IF($AL1660=1,0,IF($AK1660=1,Settings!$C$6,Settings!$C$7))*100)</f>
        <v/>
      </c>
      <c r="X1660" s="8">
        <f>IF($C1660="","",T1660*W1660/100)</f>
        <v/>
      </c>
      <c r="Y1660" s="8">
        <f>IF($C1660="","",T1660-X1660)</f>
        <v/>
      </c>
      <c r="Z1660" s="8">
        <f>IF($C1660="","",Y1660-M1660)</f>
        <v/>
      </c>
      <c r="AD1660" s="8" t="n"/>
      <c r="AG1660" s="14" t="n"/>
      <c r="AI1660">
        <f>IF($C1660="","",IF(COUNTIF($C$2:$C1660,$C1660)=1,1,0))</f>
        <v/>
      </c>
      <c r="AJ1660">
        <f>IF($AI1660=1,SUMPRODUCT(--($AM$2:$AM$7001&lt;$AM1660))+1,"")</f>
        <v/>
      </c>
      <c r="AK1660">
        <f>IF($C1660="","",IF(OR($P1660=TRUE(),$P1660="TRUE"),1,0))</f>
        <v/>
      </c>
      <c r="AL1660">
        <f>IF($C1660="","",IF(AND($V1660="Yes",SUMPRODUCT((LEN(Settings!$F$6:$F$13)&gt;0)*ISNUMBER(SEARCH(Settings!$F$6:$F$13,$O1660)))=0),1,0))</f>
        <v/>
      </c>
      <c r="AM1660">
        <f>IF($AI1660=1,IFERROR(IF(VALUE($C1660)&lt;100000000,VALUE($C1660),1000000000),IFERROR(IF(VALUE(MID($C1660,2,20))&lt;100000000,VALUE(MID($C1660,2,20)),1000000000),1000000000))+ROW()/100000,"")</f>
        <v/>
      </c>
    </row>
    <row r="1661">
      <c r="E1661" s="14" t="n"/>
      <c r="M1661" s="8">
        <f>IF($C1661="","",L1661*T1661/100)</f>
        <v/>
      </c>
      <c r="S1661" s="8" t="n"/>
      <c r="T1661" s="8" t="n"/>
      <c r="W1661">
        <f>IF($C1661="","",IF($AL1661=1,0,IF($AK1661=1,Settings!$C$6,Settings!$C$7))*100)</f>
        <v/>
      </c>
      <c r="X1661" s="8">
        <f>IF($C1661="","",T1661*W1661/100)</f>
        <v/>
      </c>
      <c r="Y1661" s="8">
        <f>IF($C1661="","",T1661-X1661)</f>
        <v/>
      </c>
      <c r="Z1661" s="8">
        <f>IF($C1661="","",Y1661-M1661)</f>
        <v/>
      </c>
      <c r="AD1661" s="8" t="n"/>
      <c r="AG1661" s="14" t="n"/>
      <c r="AI1661">
        <f>IF($C1661="","",IF(COUNTIF($C$2:$C1661,$C1661)=1,1,0))</f>
        <v/>
      </c>
      <c r="AJ1661">
        <f>IF($AI1661=1,SUMPRODUCT(--($AM$2:$AM$7001&lt;$AM1661))+1,"")</f>
        <v/>
      </c>
      <c r="AK1661">
        <f>IF($C1661="","",IF(OR($P1661=TRUE(),$P1661="TRUE"),1,0))</f>
        <v/>
      </c>
      <c r="AL1661">
        <f>IF($C1661="","",IF(AND($V1661="Yes",SUMPRODUCT((LEN(Settings!$F$6:$F$13)&gt;0)*ISNUMBER(SEARCH(Settings!$F$6:$F$13,$O1661)))=0),1,0))</f>
        <v/>
      </c>
      <c r="AM1661">
        <f>IF($AI1661=1,IFERROR(IF(VALUE($C1661)&lt;100000000,VALUE($C1661),1000000000),IFERROR(IF(VALUE(MID($C1661,2,20))&lt;100000000,VALUE(MID($C1661,2,20)),1000000000),1000000000))+ROW()/100000,"")</f>
        <v/>
      </c>
    </row>
    <row r="1662">
      <c r="E1662" s="14" t="n"/>
      <c r="M1662" s="8">
        <f>IF($C1662="","",L1662*T1662/100)</f>
        <v/>
      </c>
      <c r="S1662" s="8" t="n"/>
      <c r="T1662" s="8" t="n"/>
      <c r="W1662">
        <f>IF($C1662="","",IF($AL1662=1,0,IF($AK1662=1,Settings!$C$6,Settings!$C$7))*100)</f>
        <v/>
      </c>
      <c r="X1662" s="8">
        <f>IF($C1662="","",T1662*W1662/100)</f>
        <v/>
      </c>
      <c r="Y1662" s="8">
        <f>IF($C1662="","",T1662-X1662)</f>
        <v/>
      </c>
      <c r="Z1662" s="8">
        <f>IF($C1662="","",Y1662-M1662)</f>
        <v/>
      </c>
      <c r="AD1662" s="8" t="n"/>
      <c r="AG1662" s="14" t="n"/>
      <c r="AI1662">
        <f>IF($C1662="","",IF(COUNTIF($C$2:$C1662,$C1662)=1,1,0))</f>
        <v/>
      </c>
      <c r="AJ1662">
        <f>IF($AI1662=1,SUMPRODUCT(--($AM$2:$AM$7001&lt;$AM1662))+1,"")</f>
        <v/>
      </c>
      <c r="AK1662">
        <f>IF($C1662="","",IF(OR($P1662=TRUE(),$P1662="TRUE"),1,0))</f>
        <v/>
      </c>
      <c r="AL1662">
        <f>IF($C1662="","",IF(AND($V1662="Yes",SUMPRODUCT((LEN(Settings!$F$6:$F$13)&gt;0)*ISNUMBER(SEARCH(Settings!$F$6:$F$13,$O1662)))=0),1,0))</f>
        <v/>
      </c>
      <c r="AM1662">
        <f>IF($AI1662=1,IFERROR(IF(VALUE($C1662)&lt;100000000,VALUE($C1662),1000000000),IFERROR(IF(VALUE(MID($C1662,2,20))&lt;100000000,VALUE(MID($C1662,2,20)),1000000000),1000000000))+ROW()/100000,"")</f>
        <v/>
      </c>
    </row>
    <row r="1663">
      <c r="E1663" s="14" t="n"/>
      <c r="M1663" s="8">
        <f>IF($C1663="","",L1663*T1663/100)</f>
        <v/>
      </c>
      <c r="S1663" s="8" t="n"/>
      <c r="T1663" s="8" t="n"/>
      <c r="W1663">
        <f>IF($C1663="","",IF($AL1663=1,0,IF($AK1663=1,Settings!$C$6,Settings!$C$7))*100)</f>
        <v/>
      </c>
      <c r="X1663" s="8">
        <f>IF($C1663="","",T1663*W1663/100)</f>
        <v/>
      </c>
      <c r="Y1663" s="8">
        <f>IF($C1663="","",T1663-X1663)</f>
        <v/>
      </c>
      <c r="Z1663" s="8">
        <f>IF($C1663="","",Y1663-M1663)</f>
        <v/>
      </c>
      <c r="AD1663" s="8" t="n"/>
      <c r="AG1663" s="14" t="n"/>
      <c r="AI1663">
        <f>IF($C1663="","",IF(COUNTIF($C$2:$C1663,$C1663)=1,1,0))</f>
        <v/>
      </c>
      <c r="AJ1663">
        <f>IF($AI1663=1,SUMPRODUCT(--($AM$2:$AM$7001&lt;$AM1663))+1,"")</f>
        <v/>
      </c>
      <c r="AK1663">
        <f>IF($C1663="","",IF(OR($P1663=TRUE(),$P1663="TRUE"),1,0))</f>
        <v/>
      </c>
      <c r="AL1663">
        <f>IF($C1663="","",IF(AND($V1663="Yes",SUMPRODUCT((LEN(Settings!$F$6:$F$13)&gt;0)*ISNUMBER(SEARCH(Settings!$F$6:$F$13,$O1663)))=0),1,0))</f>
        <v/>
      </c>
      <c r="AM1663">
        <f>IF($AI1663=1,IFERROR(IF(VALUE($C1663)&lt;100000000,VALUE($C1663),1000000000),IFERROR(IF(VALUE(MID($C1663,2,20))&lt;100000000,VALUE(MID($C1663,2,20)),1000000000),1000000000))+ROW()/100000,"")</f>
        <v/>
      </c>
    </row>
    <row r="1664">
      <c r="E1664" s="14" t="n"/>
      <c r="M1664" s="8">
        <f>IF($C1664="","",L1664*T1664/100)</f>
        <v/>
      </c>
      <c r="S1664" s="8" t="n"/>
      <c r="T1664" s="8" t="n"/>
      <c r="W1664">
        <f>IF($C1664="","",IF($AL1664=1,0,IF($AK1664=1,Settings!$C$6,Settings!$C$7))*100)</f>
        <v/>
      </c>
      <c r="X1664" s="8">
        <f>IF($C1664="","",T1664*W1664/100)</f>
        <v/>
      </c>
      <c r="Y1664" s="8">
        <f>IF($C1664="","",T1664-X1664)</f>
        <v/>
      </c>
      <c r="Z1664" s="8">
        <f>IF($C1664="","",Y1664-M1664)</f>
        <v/>
      </c>
      <c r="AD1664" s="8" t="n"/>
      <c r="AG1664" s="14" t="n"/>
      <c r="AI1664">
        <f>IF($C1664="","",IF(COUNTIF($C$2:$C1664,$C1664)=1,1,0))</f>
        <v/>
      </c>
      <c r="AJ1664">
        <f>IF($AI1664=1,SUMPRODUCT(--($AM$2:$AM$7001&lt;$AM1664))+1,"")</f>
        <v/>
      </c>
      <c r="AK1664">
        <f>IF($C1664="","",IF(OR($P1664=TRUE(),$P1664="TRUE"),1,0))</f>
        <v/>
      </c>
      <c r="AL1664">
        <f>IF($C1664="","",IF(AND($V1664="Yes",SUMPRODUCT((LEN(Settings!$F$6:$F$13)&gt;0)*ISNUMBER(SEARCH(Settings!$F$6:$F$13,$O1664)))=0),1,0))</f>
        <v/>
      </c>
      <c r="AM1664">
        <f>IF($AI1664=1,IFERROR(IF(VALUE($C1664)&lt;100000000,VALUE($C1664),1000000000),IFERROR(IF(VALUE(MID($C1664,2,20))&lt;100000000,VALUE(MID($C1664,2,20)),1000000000),1000000000))+ROW()/100000,"")</f>
        <v/>
      </c>
    </row>
    <row r="1665">
      <c r="E1665" s="14" t="n"/>
      <c r="M1665" s="8">
        <f>IF($C1665="","",L1665*T1665/100)</f>
        <v/>
      </c>
      <c r="S1665" s="8" t="n"/>
      <c r="T1665" s="8" t="n"/>
      <c r="W1665">
        <f>IF($C1665="","",IF($AL1665=1,0,IF($AK1665=1,Settings!$C$6,Settings!$C$7))*100)</f>
        <v/>
      </c>
      <c r="X1665" s="8">
        <f>IF($C1665="","",T1665*W1665/100)</f>
        <v/>
      </c>
      <c r="Y1665" s="8">
        <f>IF($C1665="","",T1665-X1665)</f>
        <v/>
      </c>
      <c r="Z1665" s="8">
        <f>IF($C1665="","",Y1665-M1665)</f>
        <v/>
      </c>
      <c r="AD1665" s="8" t="n"/>
      <c r="AG1665" s="14" t="n"/>
      <c r="AI1665">
        <f>IF($C1665="","",IF(COUNTIF($C$2:$C1665,$C1665)=1,1,0))</f>
        <v/>
      </c>
      <c r="AJ1665">
        <f>IF($AI1665=1,SUMPRODUCT(--($AM$2:$AM$7001&lt;$AM1665))+1,"")</f>
        <v/>
      </c>
      <c r="AK1665">
        <f>IF($C1665="","",IF(OR($P1665=TRUE(),$P1665="TRUE"),1,0))</f>
        <v/>
      </c>
      <c r="AL1665">
        <f>IF($C1665="","",IF(AND($V1665="Yes",SUMPRODUCT((LEN(Settings!$F$6:$F$13)&gt;0)*ISNUMBER(SEARCH(Settings!$F$6:$F$13,$O1665)))=0),1,0))</f>
        <v/>
      </c>
      <c r="AM1665">
        <f>IF($AI1665=1,IFERROR(IF(VALUE($C1665)&lt;100000000,VALUE($C1665),1000000000),IFERROR(IF(VALUE(MID($C1665,2,20))&lt;100000000,VALUE(MID($C1665,2,20)),1000000000),1000000000))+ROW()/100000,"")</f>
        <v/>
      </c>
    </row>
    <row r="1666">
      <c r="E1666" s="14" t="n"/>
      <c r="M1666" s="8">
        <f>IF($C1666="","",L1666*T1666/100)</f>
        <v/>
      </c>
      <c r="S1666" s="8" t="n"/>
      <c r="T1666" s="8" t="n"/>
      <c r="W1666">
        <f>IF($C1666="","",IF($AL1666=1,0,IF($AK1666=1,Settings!$C$6,Settings!$C$7))*100)</f>
        <v/>
      </c>
      <c r="X1666" s="8">
        <f>IF($C1666="","",T1666*W1666/100)</f>
        <v/>
      </c>
      <c r="Y1666" s="8">
        <f>IF($C1666="","",T1666-X1666)</f>
        <v/>
      </c>
      <c r="Z1666" s="8">
        <f>IF($C1666="","",Y1666-M1666)</f>
        <v/>
      </c>
      <c r="AD1666" s="8" t="n"/>
      <c r="AG1666" s="14" t="n"/>
      <c r="AI1666">
        <f>IF($C1666="","",IF(COUNTIF($C$2:$C1666,$C1666)=1,1,0))</f>
        <v/>
      </c>
      <c r="AJ1666">
        <f>IF($AI1666=1,SUMPRODUCT(--($AM$2:$AM$7001&lt;$AM1666))+1,"")</f>
        <v/>
      </c>
      <c r="AK1666">
        <f>IF($C1666="","",IF(OR($P1666=TRUE(),$P1666="TRUE"),1,0))</f>
        <v/>
      </c>
      <c r="AL1666">
        <f>IF($C1666="","",IF(AND($V1666="Yes",SUMPRODUCT((LEN(Settings!$F$6:$F$13)&gt;0)*ISNUMBER(SEARCH(Settings!$F$6:$F$13,$O1666)))=0),1,0))</f>
        <v/>
      </c>
      <c r="AM1666">
        <f>IF($AI1666=1,IFERROR(IF(VALUE($C1666)&lt;100000000,VALUE($C1666),1000000000),IFERROR(IF(VALUE(MID($C1666,2,20))&lt;100000000,VALUE(MID($C1666,2,20)),1000000000),1000000000))+ROW()/100000,"")</f>
        <v/>
      </c>
    </row>
    <row r="1667">
      <c r="E1667" s="14" t="n"/>
      <c r="M1667" s="8">
        <f>IF($C1667="","",L1667*T1667/100)</f>
        <v/>
      </c>
      <c r="S1667" s="8" t="n"/>
      <c r="T1667" s="8" t="n"/>
      <c r="W1667">
        <f>IF($C1667="","",IF($AL1667=1,0,IF($AK1667=1,Settings!$C$6,Settings!$C$7))*100)</f>
        <v/>
      </c>
      <c r="X1667" s="8">
        <f>IF($C1667="","",T1667*W1667/100)</f>
        <v/>
      </c>
      <c r="Y1667" s="8">
        <f>IF($C1667="","",T1667-X1667)</f>
        <v/>
      </c>
      <c r="Z1667" s="8">
        <f>IF($C1667="","",Y1667-M1667)</f>
        <v/>
      </c>
      <c r="AD1667" s="8" t="n"/>
      <c r="AG1667" s="14" t="n"/>
      <c r="AI1667">
        <f>IF($C1667="","",IF(COUNTIF($C$2:$C1667,$C1667)=1,1,0))</f>
        <v/>
      </c>
      <c r="AJ1667">
        <f>IF($AI1667=1,SUMPRODUCT(--($AM$2:$AM$7001&lt;$AM1667))+1,"")</f>
        <v/>
      </c>
      <c r="AK1667">
        <f>IF($C1667="","",IF(OR($P1667=TRUE(),$P1667="TRUE"),1,0))</f>
        <v/>
      </c>
      <c r="AL1667">
        <f>IF($C1667="","",IF(AND($V1667="Yes",SUMPRODUCT((LEN(Settings!$F$6:$F$13)&gt;0)*ISNUMBER(SEARCH(Settings!$F$6:$F$13,$O1667)))=0),1,0))</f>
        <v/>
      </c>
      <c r="AM1667">
        <f>IF($AI1667=1,IFERROR(IF(VALUE($C1667)&lt;100000000,VALUE($C1667),1000000000),IFERROR(IF(VALUE(MID($C1667,2,20))&lt;100000000,VALUE(MID($C1667,2,20)),1000000000),1000000000))+ROW()/100000,"")</f>
        <v/>
      </c>
    </row>
    <row r="1668">
      <c r="E1668" s="14" t="n"/>
      <c r="M1668" s="8">
        <f>IF($C1668="","",L1668*T1668/100)</f>
        <v/>
      </c>
      <c r="S1668" s="8" t="n"/>
      <c r="T1668" s="8" t="n"/>
      <c r="W1668">
        <f>IF($C1668="","",IF($AL1668=1,0,IF($AK1668=1,Settings!$C$6,Settings!$C$7))*100)</f>
        <v/>
      </c>
      <c r="X1668" s="8">
        <f>IF($C1668="","",T1668*W1668/100)</f>
        <v/>
      </c>
      <c r="Y1668" s="8">
        <f>IF($C1668="","",T1668-X1668)</f>
        <v/>
      </c>
      <c r="Z1668" s="8">
        <f>IF($C1668="","",Y1668-M1668)</f>
        <v/>
      </c>
      <c r="AD1668" s="8" t="n"/>
      <c r="AG1668" s="14" t="n"/>
      <c r="AI1668">
        <f>IF($C1668="","",IF(COUNTIF($C$2:$C1668,$C1668)=1,1,0))</f>
        <v/>
      </c>
      <c r="AJ1668">
        <f>IF($AI1668=1,SUMPRODUCT(--($AM$2:$AM$7001&lt;$AM1668))+1,"")</f>
        <v/>
      </c>
      <c r="AK1668">
        <f>IF($C1668="","",IF(OR($P1668=TRUE(),$P1668="TRUE"),1,0))</f>
        <v/>
      </c>
      <c r="AL1668">
        <f>IF($C1668="","",IF(AND($V1668="Yes",SUMPRODUCT((LEN(Settings!$F$6:$F$13)&gt;0)*ISNUMBER(SEARCH(Settings!$F$6:$F$13,$O1668)))=0),1,0))</f>
        <v/>
      </c>
      <c r="AM1668">
        <f>IF($AI1668=1,IFERROR(IF(VALUE($C1668)&lt;100000000,VALUE($C1668),1000000000),IFERROR(IF(VALUE(MID($C1668,2,20))&lt;100000000,VALUE(MID($C1668,2,20)),1000000000),1000000000))+ROW()/100000,"")</f>
        <v/>
      </c>
    </row>
    <row r="1669">
      <c r="E1669" s="14" t="n"/>
      <c r="M1669" s="8">
        <f>IF($C1669="","",L1669*T1669/100)</f>
        <v/>
      </c>
      <c r="S1669" s="8" t="n"/>
      <c r="T1669" s="8" t="n"/>
      <c r="W1669">
        <f>IF($C1669="","",IF($AL1669=1,0,IF($AK1669=1,Settings!$C$6,Settings!$C$7))*100)</f>
        <v/>
      </c>
      <c r="X1669" s="8">
        <f>IF($C1669="","",T1669*W1669/100)</f>
        <v/>
      </c>
      <c r="Y1669" s="8">
        <f>IF($C1669="","",T1669-X1669)</f>
        <v/>
      </c>
      <c r="Z1669" s="8">
        <f>IF($C1669="","",Y1669-M1669)</f>
        <v/>
      </c>
      <c r="AD1669" s="8" t="n"/>
      <c r="AG1669" s="14" t="n"/>
      <c r="AI1669">
        <f>IF($C1669="","",IF(COUNTIF($C$2:$C1669,$C1669)=1,1,0))</f>
        <v/>
      </c>
      <c r="AJ1669">
        <f>IF($AI1669=1,SUMPRODUCT(--($AM$2:$AM$7001&lt;$AM1669))+1,"")</f>
        <v/>
      </c>
      <c r="AK1669">
        <f>IF($C1669="","",IF(OR($P1669=TRUE(),$P1669="TRUE"),1,0))</f>
        <v/>
      </c>
      <c r="AL1669">
        <f>IF($C1669="","",IF(AND($V1669="Yes",SUMPRODUCT((LEN(Settings!$F$6:$F$13)&gt;0)*ISNUMBER(SEARCH(Settings!$F$6:$F$13,$O1669)))=0),1,0))</f>
        <v/>
      </c>
      <c r="AM1669">
        <f>IF($AI1669=1,IFERROR(IF(VALUE($C1669)&lt;100000000,VALUE($C1669),1000000000),IFERROR(IF(VALUE(MID($C1669,2,20))&lt;100000000,VALUE(MID($C1669,2,20)),1000000000),1000000000))+ROW()/100000,"")</f>
        <v/>
      </c>
    </row>
    <row r="1670">
      <c r="E1670" s="14" t="n"/>
      <c r="M1670" s="8">
        <f>IF($C1670="","",L1670*T1670/100)</f>
        <v/>
      </c>
      <c r="S1670" s="8" t="n"/>
      <c r="T1670" s="8" t="n"/>
      <c r="W1670">
        <f>IF($C1670="","",IF($AL1670=1,0,IF($AK1670=1,Settings!$C$6,Settings!$C$7))*100)</f>
        <v/>
      </c>
      <c r="X1670" s="8">
        <f>IF($C1670="","",T1670*W1670/100)</f>
        <v/>
      </c>
      <c r="Y1670" s="8">
        <f>IF($C1670="","",T1670-X1670)</f>
        <v/>
      </c>
      <c r="Z1670" s="8">
        <f>IF($C1670="","",Y1670-M1670)</f>
        <v/>
      </c>
      <c r="AD1670" s="8" t="n"/>
      <c r="AG1670" s="14" t="n"/>
      <c r="AI1670">
        <f>IF($C1670="","",IF(COUNTIF($C$2:$C1670,$C1670)=1,1,0))</f>
        <v/>
      </c>
      <c r="AJ1670">
        <f>IF($AI1670=1,SUMPRODUCT(--($AM$2:$AM$7001&lt;$AM1670))+1,"")</f>
        <v/>
      </c>
      <c r="AK1670">
        <f>IF($C1670="","",IF(OR($P1670=TRUE(),$P1670="TRUE"),1,0))</f>
        <v/>
      </c>
      <c r="AL1670">
        <f>IF($C1670="","",IF(AND($V1670="Yes",SUMPRODUCT((LEN(Settings!$F$6:$F$13)&gt;0)*ISNUMBER(SEARCH(Settings!$F$6:$F$13,$O1670)))=0),1,0))</f>
        <v/>
      </c>
      <c r="AM1670">
        <f>IF($AI1670=1,IFERROR(IF(VALUE($C1670)&lt;100000000,VALUE($C1670),1000000000),IFERROR(IF(VALUE(MID($C1670,2,20))&lt;100000000,VALUE(MID($C1670,2,20)),1000000000),1000000000))+ROW()/100000,"")</f>
        <v/>
      </c>
    </row>
    <row r="1671">
      <c r="E1671" s="14" t="n"/>
      <c r="M1671" s="8">
        <f>IF($C1671="","",L1671*T1671/100)</f>
        <v/>
      </c>
      <c r="S1671" s="8" t="n"/>
      <c r="T1671" s="8" t="n"/>
      <c r="W1671">
        <f>IF($C1671="","",IF($AL1671=1,0,IF($AK1671=1,Settings!$C$6,Settings!$C$7))*100)</f>
        <v/>
      </c>
      <c r="X1671" s="8">
        <f>IF($C1671="","",T1671*W1671/100)</f>
        <v/>
      </c>
      <c r="Y1671" s="8">
        <f>IF($C1671="","",T1671-X1671)</f>
        <v/>
      </c>
      <c r="Z1671" s="8">
        <f>IF($C1671="","",Y1671-M1671)</f>
        <v/>
      </c>
      <c r="AD1671" s="8" t="n"/>
      <c r="AG1671" s="14" t="n"/>
      <c r="AI1671">
        <f>IF($C1671="","",IF(COUNTIF($C$2:$C1671,$C1671)=1,1,0))</f>
        <v/>
      </c>
      <c r="AJ1671">
        <f>IF($AI1671=1,SUMPRODUCT(--($AM$2:$AM$7001&lt;$AM1671))+1,"")</f>
        <v/>
      </c>
      <c r="AK1671">
        <f>IF($C1671="","",IF(OR($P1671=TRUE(),$P1671="TRUE"),1,0))</f>
        <v/>
      </c>
      <c r="AL1671">
        <f>IF($C1671="","",IF(AND($V1671="Yes",SUMPRODUCT((LEN(Settings!$F$6:$F$13)&gt;0)*ISNUMBER(SEARCH(Settings!$F$6:$F$13,$O1671)))=0),1,0))</f>
        <v/>
      </c>
      <c r="AM1671">
        <f>IF($AI1671=1,IFERROR(IF(VALUE($C1671)&lt;100000000,VALUE($C1671),1000000000),IFERROR(IF(VALUE(MID($C1671,2,20))&lt;100000000,VALUE(MID($C1671,2,20)),1000000000),1000000000))+ROW()/100000,"")</f>
        <v/>
      </c>
    </row>
    <row r="1672">
      <c r="E1672" s="14" t="n"/>
      <c r="M1672" s="8">
        <f>IF($C1672="","",L1672*T1672/100)</f>
        <v/>
      </c>
      <c r="S1672" s="8" t="n"/>
      <c r="T1672" s="8" t="n"/>
      <c r="W1672">
        <f>IF($C1672="","",IF($AL1672=1,0,IF($AK1672=1,Settings!$C$6,Settings!$C$7))*100)</f>
        <v/>
      </c>
      <c r="X1672" s="8">
        <f>IF($C1672="","",T1672*W1672/100)</f>
        <v/>
      </c>
      <c r="Y1672" s="8">
        <f>IF($C1672="","",T1672-X1672)</f>
        <v/>
      </c>
      <c r="Z1672" s="8">
        <f>IF($C1672="","",Y1672-M1672)</f>
        <v/>
      </c>
      <c r="AD1672" s="8" t="n"/>
      <c r="AG1672" s="14" t="n"/>
      <c r="AI1672">
        <f>IF($C1672="","",IF(COUNTIF($C$2:$C1672,$C1672)=1,1,0))</f>
        <v/>
      </c>
      <c r="AJ1672">
        <f>IF($AI1672=1,SUMPRODUCT(--($AM$2:$AM$7001&lt;$AM1672))+1,"")</f>
        <v/>
      </c>
      <c r="AK1672">
        <f>IF($C1672="","",IF(OR($P1672=TRUE(),$P1672="TRUE"),1,0))</f>
        <v/>
      </c>
      <c r="AL1672">
        <f>IF($C1672="","",IF(AND($V1672="Yes",SUMPRODUCT((LEN(Settings!$F$6:$F$13)&gt;0)*ISNUMBER(SEARCH(Settings!$F$6:$F$13,$O1672)))=0),1,0))</f>
        <v/>
      </c>
      <c r="AM1672">
        <f>IF($AI1672=1,IFERROR(IF(VALUE($C1672)&lt;100000000,VALUE($C1672),1000000000),IFERROR(IF(VALUE(MID($C1672,2,20))&lt;100000000,VALUE(MID($C1672,2,20)),1000000000),1000000000))+ROW()/100000,"")</f>
        <v/>
      </c>
    </row>
    <row r="1673">
      <c r="E1673" s="14" t="n"/>
      <c r="M1673" s="8">
        <f>IF($C1673="","",L1673*T1673/100)</f>
        <v/>
      </c>
      <c r="S1673" s="8" t="n"/>
      <c r="T1673" s="8" t="n"/>
      <c r="W1673">
        <f>IF($C1673="","",IF($AL1673=1,0,IF($AK1673=1,Settings!$C$6,Settings!$C$7))*100)</f>
        <v/>
      </c>
      <c r="X1673" s="8">
        <f>IF($C1673="","",T1673*W1673/100)</f>
        <v/>
      </c>
      <c r="Y1673" s="8">
        <f>IF($C1673="","",T1673-X1673)</f>
        <v/>
      </c>
      <c r="Z1673" s="8">
        <f>IF($C1673="","",Y1673-M1673)</f>
        <v/>
      </c>
      <c r="AD1673" s="8" t="n"/>
      <c r="AG1673" s="14" t="n"/>
      <c r="AI1673">
        <f>IF($C1673="","",IF(COUNTIF($C$2:$C1673,$C1673)=1,1,0))</f>
        <v/>
      </c>
      <c r="AJ1673">
        <f>IF($AI1673=1,SUMPRODUCT(--($AM$2:$AM$7001&lt;$AM1673))+1,"")</f>
        <v/>
      </c>
      <c r="AK1673">
        <f>IF($C1673="","",IF(OR($P1673=TRUE(),$P1673="TRUE"),1,0))</f>
        <v/>
      </c>
      <c r="AL1673">
        <f>IF($C1673="","",IF(AND($V1673="Yes",SUMPRODUCT((LEN(Settings!$F$6:$F$13)&gt;0)*ISNUMBER(SEARCH(Settings!$F$6:$F$13,$O1673)))=0),1,0))</f>
        <v/>
      </c>
      <c r="AM1673">
        <f>IF($AI1673=1,IFERROR(IF(VALUE($C1673)&lt;100000000,VALUE($C1673),1000000000),IFERROR(IF(VALUE(MID($C1673,2,20))&lt;100000000,VALUE(MID($C1673,2,20)),1000000000),1000000000))+ROW()/100000,"")</f>
        <v/>
      </c>
    </row>
    <row r="1674">
      <c r="E1674" s="14" t="n"/>
      <c r="M1674" s="8">
        <f>IF($C1674="","",L1674*T1674/100)</f>
        <v/>
      </c>
      <c r="S1674" s="8" t="n"/>
      <c r="T1674" s="8" t="n"/>
      <c r="W1674">
        <f>IF($C1674="","",IF($AL1674=1,0,IF($AK1674=1,Settings!$C$6,Settings!$C$7))*100)</f>
        <v/>
      </c>
      <c r="X1674" s="8">
        <f>IF($C1674="","",T1674*W1674/100)</f>
        <v/>
      </c>
      <c r="Y1674" s="8">
        <f>IF($C1674="","",T1674-X1674)</f>
        <v/>
      </c>
      <c r="Z1674" s="8">
        <f>IF($C1674="","",Y1674-M1674)</f>
        <v/>
      </c>
      <c r="AD1674" s="8" t="n"/>
      <c r="AG1674" s="14" t="n"/>
      <c r="AI1674">
        <f>IF($C1674="","",IF(COUNTIF($C$2:$C1674,$C1674)=1,1,0))</f>
        <v/>
      </c>
      <c r="AJ1674">
        <f>IF($AI1674=1,SUMPRODUCT(--($AM$2:$AM$7001&lt;$AM1674))+1,"")</f>
        <v/>
      </c>
      <c r="AK1674">
        <f>IF($C1674="","",IF(OR($P1674=TRUE(),$P1674="TRUE"),1,0))</f>
        <v/>
      </c>
      <c r="AL1674">
        <f>IF($C1674="","",IF(AND($V1674="Yes",SUMPRODUCT((LEN(Settings!$F$6:$F$13)&gt;0)*ISNUMBER(SEARCH(Settings!$F$6:$F$13,$O1674)))=0),1,0))</f>
        <v/>
      </c>
      <c r="AM1674">
        <f>IF($AI1674=1,IFERROR(IF(VALUE($C1674)&lt;100000000,VALUE($C1674),1000000000),IFERROR(IF(VALUE(MID($C1674,2,20))&lt;100000000,VALUE(MID($C1674,2,20)),1000000000),1000000000))+ROW()/100000,"")</f>
        <v/>
      </c>
    </row>
    <row r="1675">
      <c r="E1675" s="14" t="n"/>
      <c r="M1675" s="8">
        <f>IF($C1675="","",L1675*T1675/100)</f>
        <v/>
      </c>
      <c r="S1675" s="8" t="n"/>
      <c r="T1675" s="8" t="n"/>
      <c r="W1675">
        <f>IF($C1675="","",IF($AL1675=1,0,IF($AK1675=1,Settings!$C$6,Settings!$C$7))*100)</f>
        <v/>
      </c>
      <c r="X1675" s="8">
        <f>IF($C1675="","",T1675*W1675/100)</f>
        <v/>
      </c>
      <c r="Y1675" s="8">
        <f>IF($C1675="","",T1675-X1675)</f>
        <v/>
      </c>
      <c r="Z1675" s="8">
        <f>IF($C1675="","",Y1675-M1675)</f>
        <v/>
      </c>
      <c r="AD1675" s="8" t="n"/>
      <c r="AG1675" s="14" t="n"/>
      <c r="AI1675">
        <f>IF($C1675="","",IF(COUNTIF($C$2:$C1675,$C1675)=1,1,0))</f>
        <v/>
      </c>
      <c r="AJ1675">
        <f>IF($AI1675=1,SUMPRODUCT(--($AM$2:$AM$7001&lt;$AM1675))+1,"")</f>
        <v/>
      </c>
      <c r="AK1675">
        <f>IF($C1675="","",IF(OR($P1675=TRUE(),$P1675="TRUE"),1,0))</f>
        <v/>
      </c>
      <c r="AL1675">
        <f>IF($C1675="","",IF(AND($V1675="Yes",SUMPRODUCT((LEN(Settings!$F$6:$F$13)&gt;0)*ISNUMBER(SEARCH(Settings!$F$6:$F$13,$O1675)))=0),1,0))</f>
        <v/>
      </c>
      <c r="AM1675">
        <f>IF($AI1675=1,IFERROR(IF(VALUE($C1675)&lt;100000000,VALUE($C1675),1000000000),IFERROR(IF(VALUE(MID($C1675,2,20))&lt;100000000,VALUE(MID($C1675,2,20)),1000000000),1000000000))+ROW()/100000,"")</f>
        <v/>
      </c>
    </row>
    <row r="1676">
      <c r="E1676" s="14" t="n"/>
      <c r="M1676" s="8">
        <f>IF($C1676="","",L1676*T1676/100)</f>
        <v/>
      </c>
      <c r="S1676" s="8" t="n"/>
      <c r="T1676" s="8" t="n"/>
      <c r="W1676">
        <f>IF($C1676="","",IF($AL1676=1,0,IF($AK1676=1,Settings!$C$6,Settings!$C$7))*100)</f>
        <v/>
      </c>
      <c r="X1676" s="8">
        <f>IF($C1676="","",T1676*W1676/100)</f>
        <v/>
      </c>
      <c r="Y1676" s="8">
        <f>IF($C1676="","",T1676-X1676)</f>
        <v/>
      </c>
      <c r="Z1676" s="8">
        <f>IF($C1676="","",Y1676-M1676)</f>
        <v/>
      </c>
      <c r="AD1676" s="8" t="n"/>
      <c r="AG1676" s="14" t="n"/>
      <c r="AI1676">
        <f>IF($C1676="","",IF(COUNTIF($C$2:$C1676,$C1676)=1,1,0))</f>
        <v/>
      </c>
      <c r="AJ1676">
        <f>IF($AI1676=1,SUMPRODUCT(--($AM$2:$AM$7001&lt;$AM1676))+1,"")</f>
        <v/>
      </c>
      <c r="AK1676">
        <f>IF($C1676="","",IF(OR($P1676=TRUE(),$P1676="TRUE"),1,0))</f>
        <v/>
      </c>
      <c r="AL1676">
        <f>IF($C1676="","",IF(AND($V1676="Yes",SUMPRODUCT((LEN(Settings!$F$6:$F$13)&gt;0)*ISNUMBER(SEARCH(Settings!$F$6:$F$13,$O1676)))=0),1,0))</f>
        <v/>
      </c>
      <c r="AM1676">
        <f>IF($AI1676=1,IFERROR(IF(VALUE($C1676)&lt;100000000,VALUE($C1676),1000000000),IFERROR(IF(VALUE(MID($C1676,2,20))&lt;100000000,VALUE(MID($C1676,2,20)),1000000000),1000000000))+ROW()/100000,"")</f>
        <v/>
      </c>
    </row>
    <row r="1677">
      <c r="E1677" s="14" t="n"/>
      <c r="M1677" s="8">
        <f>IF($C1677="","",L1677*T1677/100)</f>
        <v/>
      </c>
      <c r="S1677" s="8" t="n"/>
      <c r="T1677" s="8" t="n"/>
      <c r="W1677">
        <f>IF($C1677="","",IF($AL1677=1,0,IF($AK1677=1,Settings!$C$6,Settings!$C$7))*100)</f>
        <v/>
      </c>
      <c r="X1677" s="8">
        <f>IF($C1677="","",T1677*W1677/100)</f>
        <v/>
      </c>
      <c r="Y1677" s="8">
        <f>IF($C1677="","",T1677-X1677)</f>
        <v/>
      </c>
      <c r="Z1677" s="8">
        <f>IF($C1677="","",Y1677-M1677)</f>
        <v/>
      </c>
      <c r="AD1677" s="8" t="n"/>
      <c r="AG1677" s="14" t="n"/>
      <c r="AI1677">
        <f>IF($C1677="","",IF(COUNTIF($C$2:$C1677,$C1677)=1,1,0))</f>
        <v/>
      </c>
      <c r="AJ1677">
        <f>IF($AI1677=1,SUMPRODUCT(--($AM$2:$AM$7001&lt;$AM1677))+1,"")</f>
        <v/>
      </c>
      <c r="AK1677">
        <f>IF($C1677="","",IF(OR($P1677=TRUE(),$P1677="TRUE"),1,0))</f>
        <v/>
      </c>
      <c r="AL1677">
        <f>IF($C1677="","",IF(AND($V1677="Yes",SUMPRODUCT((LEN(Settings!$F$6:$F$13)&gt;0)*ISNUMBER(SEARCH(Settings!$F$6:$F$13,$O1677)))=0),1,0))</f>
        <v/>
      </c>
      <c r="AM1677">
        <f>IF($AI1677=1,IFERROR(IF(VALUE($C1677)&lt;100000000,VALUE($C1677),1000000000),IFERROR(IF(VALUE(MID($C1677,2,20))&lt;100000000,VALUE(MID($C1677,2,20)),1000000000),1000000000))+ROW()/100000,"")</f>
        <v/>
      </c>
    </row>
    <row r="1678">
      <c r="E1678" s="14" t="n"/>
      <c r="M1678" s="8">
        <f>IF($C1678="","",L1678*T1678/100)</f>
        <v/>
      </c>
      <c r="S1678" s="8" t="n"/>
      <c r="T1678" s="8" t="n"/>
      <c r="W1678">
        <f>IF($C1678="","",IF($AL1678=1,0,IF($AK1678=1,Settings!$C$6,Settings!$C$7))*100)</f>
        <v/>
      </c>
      <c r="X1678" s="8">
        <f>IF($C1678="","",T1678*W1678/100)</f>
        <v/>
      </c>
      <c r="Y1678" s="8">
        <f>IF($C1678="","",T1678-X1678)</f>
        <v/>
      </c>
      <c r="Z1678" s="8">
        <f>IF($C1678="","",Y1678-M1678)</f>
        <v/>
      </c>
      <c r="AD1678" s="8" t="n"/>
      <c r="AG1678" s="14" t="n"/>
      <c r="AI1678">
        <f>IF($C1678="","",IF(COUNTIF($C$2:$C1678,$C1678)=1,1,0))</f>
        <v/>
      </c>
      <c r="AJ1678">
        <f>IF($AI1678=1,SUMPRODUCT(--($AM$2:$AM$7001&lt;$AM1678))+1,"")</f>
        <v/>
      </c>
      <c r="AK1678">
        <f>IF($C1678="","",IF(OR($P1678=TRUE(),$P1678="TRUE"),1,0))</f>
        <v/>
      </c>
      <c r="AL1678">
        <f>IF($C1678="","",IF(AND($V1678="Yes",SUMPRODUCT((LEN(Settings!$F$6:$F$13)&gt;0)*ISNUMBER(SEARCH(Settings!$F$6:$F$13,$O1678)))=0),1,0))</f>
        <v/>
      </c>
      <c r="AM1678">
        <f>IF($AI1678=1,IFERROR(IF(VALUE($C1678)&lt;100000000,VALUE($C1678),1000000000),IFERROR(IF(VALUE(MID($C1678,2,20))&lt;100000000,VALUE(MID($C1678,2,20)),1000000000),1000000000))+ROW()/100000,"")</f>
        <v/>
      </c>
    </row>
    <row r="1679">
      <c r="E1679" s="14" t="n"/>
      <c r="M1679" s="8">
        <f>IF($C1679="","",L1679*T1679/100)</f>
        <v/>
      </c>
      <c r="S1679" s="8" t="n"/>
      <c r="T1679" s="8" t="n"/>
      <c r="W1679">
        <f>IF($C1679="","",IF($AL1679=1,0,IF($AK1679=1,Settings!$C$6,Settings!$C$7))*100)</f>
        <v/>
      </c>
      <c r="X1679" s="8">
        <f>IF($C1679="","",T1679*W1679/100)</f>
        <v/>
      </c>
      <c r="Y1679" s="8">
        <f>IF($C1679="","",T1679-X1679)</f>
        <v/>
      </c>
      <c r="Z1679" s="8">
        <f>IF($C1679="","",Y1679-M1679)</f>
        <v/>
      </c>
      <c r="AD1679" s="8" t="n"/>
      <c r="AG1679" s="14" t="n"/>
      <c r="AI1679">
        <f>IF($C1679="","",IF(COUNTIF($C$2:$C1679,$C1679)=1,1,0))</f>
        <v/>
      </c>
      <c r="AJ1679">
        <f>IF($AI1679=1,SUMPRODUCT(--($AM$2:$AM$7001&lt;$AM1679))+1,"")</f>
        <v/>
      </c>
      <c r="AK1679">
        <f>IF($C1679="","",IF(OR($P1679=TRUE(),$P1679="TRUE"),1,0))</f>
        <v/>
      </c>
      <c r="AL1679">
        <f>IF($C1679="","",IF(AND($V1679="Yes",SUMPRODUCT((LEN(Settings!$F$6:$F$13)&gt;0)*ISNUMBER(SEARCH(Settings!$F$6:$F$13,$O1679)))=0),1,0))</f>
        <v/>
      </c>
      <c r="AM1679">
        <f>IF($AI1679=1,IFERROR(IF(VALUE($C1679)&lt;100000000,VALUE($C1679),1000000000),IFERROR(IF(VALUE(MID($C1679,2,20))&lt;100000000,VALUE(MID($C1679,2,20)),1000000000),1000000000))+ROW()/100000,"")</f>
        <v/>
      </c>
    </row>
    <row r="1680">
      <c r="E1680" s="14" t="n"/>
      <c r="M1680" s="8">
        <f>IF($C1680="","",L1680*T1680/100)</f>
        <v/>
      </c>
      <c r="S1680" s="8" t="n"/>
      <c r="T1680" s="8" t="n"/>
      <c r="W1680">
        <f>IF($C1680="","",IF($AL1680=1,0,IF($AK1680=1,Settings!$C$6,Settings!$C$7))*100)</f>
        <v/>
      </c>
      <c r="X1680" s="8">
        <f>IF($C1680="","",T1680*W1680/100)</f>
        <v/>
      </c>
      <c r="Y1680" s="8">
        <f>IF($C1680="","",T1680-X1680)</f>
        <v/>
      </c>
      <c r="Z1680" s="8">
        <f>IF($C1680="","",Y1680-M1680)</f>
        <v/>
      </c>
      <c r="AD1680" s="8" t="n"/>
      <c r="AG1680" s="14" t="n"/>
      <c r="AI1680">
        <f>IF($C1680="","",IF(COUNTIF($C$2:$C1680,$C1680)=1,1,0))</f>
        <v/>
      </c>
      <c r="AJ1680">
        <f>IF($AI1680=1,SUMPRODUCT(--($AM$2:$AM$7001&lt;$AM1680))+1,"")</f>
        <v/>
      </c>
      <c r="AK1680">
        <f>IF($C1680="","",IF(OR($P1680=TRUE(),$P1680="TRUE"),1,0))</f>
        <v/>
      </c>
      <c r="AL1680">
        <f>IF($C1680="","",IF(AND($V1680="Yes",SUMPRODUCT((LEN(Settings!$F$6:$F$13)&gt;0)*ISNUMBER(SEARCH(Settings!$F$6:$F$13,$O1680)))=0),1,0))</f>
        <v/>
      </c>
      <c r="AM1680">
        <f>IF($AI1680=1,IFERROR(IF(VALUE($C1680)&lt;100000000,VALUE($C1680),1000000000),IFERROR(IF(VALUE(MID($C1680,2,20))&lt;100000000,VALUE(MID($C1680,2,20)),1000000000),1000000000))+ROW()/100000,"")</f>
        <v/>
      </c>
    </row>
    <row r="1681">
      <c r="E1681" s="14" t="n"/>
      <c r="M1681" s="8">
        <f>IF($C1681="","",L1681*T1681/100)</f>
        <v/>
      </c>
      <c r="S1681" s="8" t="n"/>
      <c r="T1681" s="8" t="n"/>
      <c r="W1681">
        <f>IF($C1681="","",IF($AL1681=1,0,IF($AK1681=1,Settings!$C$6,Settings!$C$7))*100)</f>
        <v/>
      </c>
      <c r="X1681" s="8">
        <f>IF($C1681="","",T1681*W1681/100)</f>
        <v/>
      </c>
      <c r="Y1681" s="8">
        <f>IF($C1681="","",T1681-X1681)</f>
        <v/>
      </c>
      <c r="Z1681" s="8">
        <f>IF($C1681="","",Y1681-M1681)</f>
        <v/>
      </c>
      <c r="AD1681" s="8" t="n"/>
      <c r="AG1681" s="14" t="n"/>
      <c r="AI1681">
        <f>IF($C1681="","",IF(COUNTIF($C$2:$C1681,$C1681)=1,1,0))</f>
        <v/>
      </c>
      <c r="AJ1681">
        <f>IF($AI1681=1,SUMPRODUCT(--($AM$2:$AM$7001&lt;$AM1681))+1,"")</f>
        <v/>
      </c>
      <c r="AK1681">
        <f>IF($C1681="","",IF(OR($P1681=TRUE(),$P1681="TRUE"),1,0))</f>
        <v/>
      </c>
      <c r="AL1681">
        <f>IF($C1681="","",IF(AND($V1681="Yes",SUMPRODUCT((LEN(Settings!$F$6:$F$13)&gt;0)*ISNUMBER(SEARCH(Settings!$F$6:$F$13,$O1681)))=0),1,0))</f>
        <v/>
      </c>
      <c r="AM1681">
        <f>IF($AI1681=1,IFERROR(IF(VALUE($C1681)&lt;100000000,VALUE($C1681),1000000000),IFERROR(IF(VALUE(MID($C1681,2,20))&lt;100000000,VALUE(MID($C1681,2,20)),1000000000),1000000000))+ROW()/100000,"")</f>
        <v/>
      </c>
    </row>
    <row r="1682">
      <c r="E1682" s="14" t="n"/>
      <c r="M1682" s="8">
        <f>IF($C1682="","",L1682*T1682/100)</f>
        <v/>
      </c>
      <c r="S1682" s="8" t="n"/>
      <c r="T1682" s="8" t="n"/>
      <c r="W1682">
        <f>IF($C1682="","",IF($AL1682=1,0,IF($AK1682=1,Settings!$C$6,Settings!$C$7))*100)</f>
        <v/>
      </c>
      <c r="X1682" s="8">
        <f>IF($C1682="","",T1682*W1682/100)</f>
        <v/>
      </c>
      <c r="Y1682" s="8">
        <f>IF($C1682="","",T1682-X1682)</f>
        <v/>
      </c>
      <c r="Z1682" s="8">
        <f>IF($C1682="","",Y1682-M1682)</f>
        <v/>
      </c>
      <c r="AD1682" s="8" t="n"/>
      <c r="AG1682" s="14" t="n"/>
      <c r="AI1682">
        <f>IF($C1682="","",IF(COUNTIF($C$2:$C1682,$C1682)=1,1,0))</f>
        <v/>
      </c>
      <c r="AJ1682">
        <f>IF($AI1682=1,SUMPRODUCT(--($AM$2:$AM$7001&lt;$AM1682))+1,"")</f>
        <v/>
      </c>
      <c r="AK1682">
        <f>IF($C1682="","",IF(OR($P1682=TRUE(),$P1682="TRUE"),1,0))</f>
        <v/>
      </c>
      <c r="AL1682">
        <f>IF($C1682="","",IF(AND($V1682="Yes",SUMPRODUCT((LEN(Settings!$F$6:$F$13)&gt;0)*ISNUMBER(SEARCH(Settings!$F$6:$F$13,$O1682)))=0),1,0))</f>
        <v/>
      </c>
      <c r="AM1682">
        <f>IF($AI1682=1,IFERROR(IF(VALUE($C1682)&lt;100000000,VALUE($C1682),1000000000),IFERROR(IF(VALUE(MID($C1682,2,20))&lt;100000000,VALUE(MID($C1682,2,20)),1000000000),1000000000))+ROW()/100000,"")</f>
        <v/>
      </c>
    </row>
    <row r="1683">
      <c r="E1683" s="14" t="n"/>
      <c r="M1683" s="8">
        <f>IF($C1683="","",L1683*T1683/100)</f>
        <v/>
      </c>
      <c r="S1683" s="8" t="n"/>
      <c r="T1683" s="8" t="n"/>
      <c r="W1683">
        <f>IF($C1683="","",IF($AL1683=1,0,IF($AK1683=1,Settings!$C$6,Settings!$C$7))*100)</f>
        <v/>
      </c>
      <c r="X1683" s="8">
        <f>IF($C1683="","",T1683*W1683/100)</f>
        <v/>
      </c>
      <c r="Y1683" s="8">
        <f>IF($C1683="","",T1683-X1683)</f>
        <v/>
      </c>
      <c r="Z1683" s="8">
        <f>IF($C1683="","",Y1683-M1683)</f>
        <v/>
      </c>
      <c r="AD1683" s="8" t="n"/>
      <c r="AG1683" s="14" t="n"/>
      <c r="AI1683">
        <f>IF($C1683="","",IF(COUNTIF($C$2:$C1683,$C1683)=1,1,0))</f>
        <v/>
      </c>
      <c r="AJ1683">
        <f>IF($AI1683=1,SUMPRODUCT(--($AM$2:$AM$7001&lt;$AM1683))+1,"")</f>
        <v/>
      </c>
      <c r="AK1683">
        <f>IF($C1683="","",IF(OR($P1683=TRUE(),$P1683="TRUE"),1,0))</f>
        <v/>
      </c>
      <c r="AL1683">
        <f>IF($C1683="","",IF(AND($V1683="Yes",SUMPRODUCT((LEN(Settings!$F$6:$F$13)&gt;0)*ISNUMBER(SEARCH(Settings!$F$6:$F$13,$O1683)))=0),1,0))</f>
        <v/>
      </c>
      <c r="AM1683">
        <f>IF($AI1683=1,IFERROR(IF(VALUE($C1683)&lt;100000000,VALUE($C1683),1000000000),IFERROR(IF(VALUE(MID($C1683,2,20))&lt;100000000,VALUE(MID($C1683,2,20)),1000000000),1000000000))+ROW()/100000,"")</f>
        <v/>
      </c>
    </row>
    <row r="1684">
      <c r="E1684" s="14" t="n"/>
      <c r="M1684" s="8">
        <f>IF($C1684="","",L1684*T1684/100)</f>
        <v/>
      </c>
      <c r="S1684" s="8" t="n"/>
      <c r="T1684" s="8" t="n"/>
      <c r="W1684">
        <f>IF($C1684="","",IF($AL1684=1,0,IF($AK1684=1,Settings!$C$6,Settings!$C$7))*100)</f>
        <v/>
      </c>
      <c r="X1684" s="8">
        <f>IF($C1684="","",T1684*W1684/100)</f>
        <v/>
      </c>
      <c r="Y1684" s="8">
        <f>IF($C1684="","",T1684-X1684)</f>
        <v/>
      </c>
      <c r="Z1684" s="8">
        <f>IF($C1684="","",Y1684-M1684)</f>
        <v/>
      </c>
      <c r="AD1684" s="8" t="n"/>
      <c r="AG1684" s="14" t="n"/>
      <c r="AI1684">
        <f>IF($C1684="","",IF(COUNTIF($C$2:$C1684,$C1684)=1,1,0))</f>
        <v/>
      </c>
      <c r="AJ1684">
        <f>IF($AI1684=1,SUMPRODUCT(--($AM$2:$AM$7001&lt;$AM1684))+1,"")</f>
        <v/>
      </c>
      <c r="AK1684">
        <f>IF($C1684="","",IF(OR($P1684=TRUE(),$P1684="TRUE"),1,0))</f>
        <v/>
      </c>
      <c r="AL1684">
        <f>IF($C1684="","",IF(AND($V1684="Yes",SUMPRODUCT((LEN(Settings!$F$6:$F$13)&gt;0)*ISNUMBER(SEARCH(Settings!$F$6:$F$13,$O1684)))=0),1,0))</f>
        <v/>
      </c>
      <c r="AM1684">
        <f>IF($AI1684=1,IFERROR(IF(VALUE($C1684)&lt;100000000,VALUE($C1684),1000000000),IFERROR(IF(VALUE(MID($C1684,2,20))&lt;100000000,VALUE(MID($C1684,2,20)),1000000000),1000000000))+ROW()/100000,"")</f>
        <v/>
      </c>
    </row>
    <row r="1685">
      <c r="E1685" s="14" t="n"/>
      <c r="M1685" s="8">
        <f>IF($C1685="","",L1685*T1685/100)</f>
        <v/>
      </c>
      <c r="S1685" s="8" t="n"/>
      <c r="T1685" s="8" t="n"/>
      <c r="W1685">
        <f>IF($C1685="","",IF($AL1685=1,0,IF($AK1685=1,Settings!$C$6,Settings!$C$7))*100)</f>
        <v/>
      </c>
      <c r="X1685" s="8">
        <f>IF($C1685="","",T1685*W1685/100)</f>
        <v/>
      </c>
      <c r="Y1685" s="8">
        <f>IF($C1685="","",T1685-X1685)</f>
        <v/>
      </c>
      <c r="Z1685" s="8">
        <f>IF($C1685="","",Y1685-M1685)</f>
        <v/>
      </c>
      <c r="AD1685" s="8" t="n"/>
      <c r="AG1685" s="14" t="n"/>
      <c r="AI1685">
        <f>IF($C1685="","",IF(COUNTIF($C$2:$C1685,$C1685)=1,1,0))</f>
        <v/>
      </c>
      <c r="AJ1685">
        <f>IF($AI1685=1,SUMPRODUCT(--($AM$2:$AM$7001&lt;$AM1685))+1,"")</f>
        <v/>
      </c>
      <c r="AK1685">
        <f>IF($C1685="","",IF(OR($P1685=TRUE(),$P1685="TRUE"),1,0))</f>
        <v/>
      </c>
      <c r="AL1685">
        <f>IF($C1685="","",IF(AND($V1685="Yes",SUMPRODUCT((LEN(Settings!$F$6:$F$13)&gt;0)*ISNUMBER(SEARCH(Settings!$F$6:$F$13,$O1685)))=0),1,0))</f>
        <v/>
      </c>
      <c r="AM1685">
        <f>IF($AI1685=1,IFERROR(IF(VALUE($C1685)&lt;100000000,VALUE($C1685),1000000000),IFERROR(IF(VALUE(MID($C1685,2,20))&lt;100000000,VALUE(MID($C1685,2,20)),1000000000),1000000000))+ROW()/100000,"")</f>
        <v/>
      </c>
    </row>
    <row r="1686">
      <c r="E1686" s="14" t="n"/>
      <c r="M1686" s="8">
        <f>IF($C1686="","",L1686*T1686/100)</f>
        <v/>
      </c>
      <c r="S1686" s="8" t="n"/>
      <c r="T1686" s="8" t="n"/>
      <c r="W1686">
        <f>IF($C1686="","",IF($AL1686=1,0,IF($AK1686=1,Settings!$C$6,Settings!$C$7))*100)</f>
        <v/>
      </c>
      <c r="X1686" s="8">
        <f>IF($C1686="","",T1686*W1686/100)</f>
        <v/>
      </c>
      <c r="Y1686" s="8">
        <f>IF($C1686="","",T1686-X1686)</f>
        <v/>
      </c>
      <c r="Z1686" s="8">
        <f>IF($C1686="","",Y1686-M1686)</f>
        <v/>
      </c>
      <c r="AD1686" s="8" t="n"/>
      <c r="AG1686" s="14" t="n"/>
      <c r="AI1686">
        <f>IF($C1686="","",IF(COUNTIF($C$2:$C1686,$C1686)=1,1,0))</f>
        <v/>
      </c>
      <c r="AJ1686">
        <f>IF($AI1686=1,SUMPRODUCT(--($AM$2:$AM$7001&lt;$AM1686))+1,"")</f>
        <v/>
      </c>
      <c r="AK1686">
        <f>IF($C1686="","",IF(OR($P1686=TRUE(),$P1686="TRUE"),1,0))</f>
        <v/>
      </c>
      <c r="AL1686">
        <f>IF($C1686="","",IF(AND($V1686="Yes",SUMPRODUCT((LEN(Settings!$F$6:$F$13)&gt;0)*ISNUMBER(SEARCH(Settings!$F$6:$F$13,$O1686)))=0),1,0))</f>
        <v/>
      </c>
      <c r="AM1686">
        <f>IF($AI1686=1,IFERROR(IF(VALUE($C1686)&lt;100000000,VALUE($C1686),1000000000),IFERROR(IF(VALUE(MID($C1686,2,20))&lt;100000000,VALUE(MID($C1686,2,20)),1000000000),1000000000))+ROW()/100000,"")</f>
        <v/>
      </c>
    </row>
    <row r="1687">
      <c r="E1687" s="14" t="n"/>
      <c r="M1687" s="8">
        <f>IF($C1687="","",L1687*T1687/100)</f>
        <v/>
      </c>
      <c r="S1687" s="8" t="n"/>
      <c r="T1687" s="8" t="n"/>
      <c r="W1687">
        <f>IF($C1687="","",IF($AL1687=1,0,IF($AK1687=1,Settings!$C$6,Settings!$C$7))*100)</f>
        <v/>
      </c>
      <c r="X1687" s="8">
        <f>IF($C1687="","",T1687*W1687/100)</f>
        <v/>
      </c>
      <c r="Y1687" s="8">
        <f>IF($C1687="","",T1687-X1687)</f>
        <v/>
      </c>
      <c r="Z1687" s="8">
        <f>IF($C1687="","",Y1687-M1687)</f>
        <v/>
      </c>
      <c r="AD1687" s="8" t="n"/>
      <c r="AG1687" s="14" t="n"/>
      <c r="AI1687">
        <f>IF($C1687="","",IF(COUNTIF($C$2:$C1687,$C1687)=1,1,0))</f>
        <v/>
      </c>
      <c r="AJ1687">
        <f>IF($AI1687=1,SUMPRODUCT(--($AM$2:$AM$7001&lt;$AM1687))+1,"")</f>
        <v/>
      </c>
      <c r="AK1687">
        <f>IF($C1687="","",IF(OR($P1687=TRUE(),$P1687="TRUE"),1,0))</f>
        <v/>
      </c>
      <c r="AL1687">
        <f>IF($C1687="","",IF(AND($V1687="Yes",SUMPRODUCT((LEN(Settings!$F$6:$F$13)&gt;0)*ISNUMBER(SEARCH(Settings!$F$6:$F$13,$O1687)))=0),1,0))</f>
        <v/>
      </c>
      <c r="AM1687">
        <f>IF($AI1687=1,IFERROR(IF(VALUE($C1687)&lt;100000000,VALUE($C1687),1000000000),IFERROR(IF(VALUE(MID($C1687,2,20))&lt;100000000,VALUE(MID($C1687,2,20)),1000000000),1000000000))+ROW()/100000,"")</f>
        <v/>
      </c>
    </row>
    <row r="1688">
      <c r="E1688" s="14" t="n"/>
      <c r="M1688" s="8">
        <f>IF($C1688="","",L1688*T1688/100)</f>
        <v/>
      </c>
      <c r="S1688" s="8" t="n"/>
      <c r="T1688" s="8" t="n"/>
      <c r="W1688">
        <f>IF($C1688="","",IF($AL1688=1,0,IF($AK1688=1,Settings!$C$6,Settings!$C$7))*100)</f>
        <v/>
      </c>
      <c r="X1688" s="8">
        <f>IF($C1688="","",T1688*W1688/100)</f>
        <v/>
      </c>
      <c r="Y1688" s="8">
        <f>IF($C1688="","",T1688-X1688)</f>
        <v/>
      </c>
      <c r="Z1688" s="8">
        <f>IF($C1688="","",Y1688-M1688)</f>
        <v/>
      </c>
      <c r="AD1688" s="8" t="n"/>
      <c r="AG1688" s="14" t="n"/>
      <c r="AI1688">
        <f>IF($C1688="","",IF(COUNTIF($C$2:$C1688,$C1688)=1,1,0))</f>
        <v/>
      </c>
      <c r="AJ1688">
        <f>IF($AI1688=1,SUMPRODUCT(--($AM$2:$AM$7001&lt;$AM1688))+1,"")</f>
        <v/>
      </c>
      <c r="AK1688">
        <f>IF($C1688="","",IF(OR($P1688=TRUE(),$P1688="TRUE"),1,0))</f>
        <v/>
      </c>
      <c r="AL1688">
        <f>IF($C1688="","",IF(AND($V1688="Yes",SUMPRODUCT((LEN(Settings!$F$6:$F$13)&gt;0)*ISNUMBER(SEARCH(Settings!$F$6:$F$13,$O1688)))=0),1,0))</f>
        <v/>
      </c>
      <c r="AM1688">
        <f>IF($AI1688=1,IFERROR(IF(VALUE($C1688)&lt;100000000,VALUE($C1688),1000000000),IFERROR(IF(VALUE(MID($C1688,2,20))&lt;100000000,VALUE(MID($C1688,2,20)),1000000000),1000000000))+ROW()/100000,"")</f>
        <v/>
      </c>
    </row>
    <row r="1689">
      <c r="E1689" s="14" t="n"/>
      <c r="M1689" s="8">
        <f>IF($C1689="","",L1689*T1689/100)</f>
        <v/>
      </c>
      <c r="S1689" s="8" t="n"/>
      <c r="T1689" s="8" t="n"/>
      <c r="W1689">
        <f>IF($C1689="","",IF($AL1689=1,0,IF($AK1689=1,Settings!$C$6,Settings!$C$7))*100)</f>
        <v/>
      </c>
      <c r="X1689" s="8">
        <f>IF($C1689="","",T1689*W1689/100)</f>
        <v/>
      </c>
      <c r="Y1689" s="8">
        <f>IF($C1689="","",T1689-X1689)</f>
        <v/>
      </c>
      <c r="Z1689" s="8">
        <f>IF($C1689="","",Y1689-M1689)</f>
        <v/>
      </c>
      <c r="AD1689" s="8" t="n"/>
      <c r="AG1689" s="14" t="n"/>
      <c r="AI1689">
        <f>IF($C1689="","",IF(COUNTIF($C$2:$C1689,$C1689)=1,1,0))</f>
        <v/>
      </c>
      <c r="AJ1689">
        <f>IF($AI1689=1,SUMPRODUCT(--($AM$2:$AM$7001&lt;$AM1689))+1,"")</f>
        <v/>
      </c>
      <c r="AK1689">
        <f>IF($C1689="","",IF(OR($P1689=TRUE(),$P1689="TRUE"),1,0))</f>
        <v/>
      </c>
      <c r="AL1689">
        <f>IF($C1689="","",IF(AND($V1689="Yes",SUMPRODUCT((LEN(Settings!$F$6:$F$13)&gt;0)*ISNUMBER(SEARCH(Settings!$F$6:$F$13,$O1689)))=0),1,0))</f>
        <v/>
      </c>
      <c r="AM1689">
        <f>IF($AI1689=1,IFERROR(IF(VALUE($C1689)&lt;100000000,VALUE($C1689),1000000000),IFERROR(IF(VALUE(MID($C1689,2,20))&lt;100000000,VALUE(MID($C1689,2,20)),1000000000),1000000000))+ROW()/100000,"")</f>
        <v/>
      </c>
    </row>
    <row r="1690">
      <c r="E1690" s="14" t="n"/>
      <c r="M1690" s="8">
        <f>IF($C1690="","",L1690*T1690/100)</f>
        <v/>
      </c>
      <c r="S1690" s="8" t="n"/>
      <c r="T1690" s="8" t="n"/>
      <c r="W1690">
        <f>IF($C1690="","",IF($AL1690=1,0,IF($AK1690=1,Settings!$C$6,Settings!$C$7))*100)</f>
        <v/>
      </c>
      <c r="X1690" s="8">
        <f>IF($C1690="","",T1690*W1690/100)</f>
        <v/>
      </c>
      <c r="Y1690" s="8">
        <f>IF($C1690="","",T1690-X1690)</f>
        <v/>
      </c>
      <c r="Z1690" s="8">
        <f>IF($C1690="","",Y1690-M1690)</f>
        <v/>
      </c>
      <c r="AD1690" s="8" t="n"/>
      <c r="AG1690" s="14" t="n"/>
      <c r="AI1690">
        <f>IF($C1690="","",IF(COUNTIF($C$2:$C1690,$C1690)=1,1,0))</f>
        <v/>
      </c>
      <c r="AJ1690">
        <f>IF($AI1690=1,SUMPRODUCT(--($AM$2:$AM$7001&lt;$AM1690))+1,"")</f>
        <v/>
      </c>
      <c r="AK1690">
        <f>IF($C1690="","",IF(OR($P1690=TRUE(),$P1690="TRUE"),1,0))</f>
        <v/>
      </c>
      <c r="AL1690">
        <f>IF($C1690="","",IF(AND($V1690="Yes",SUMPRODUCT((LEN(Settings!$F$6:$F$13)&gt;0)*ISNUMBER(SEARCH(Settings!$F$6:$F$13,$O1690)))=0),1,0))</f>
        <v/>
      </c>
      <c r="AM1690">
        <f>IF($AI1690=1,IFERROR(IF(VALUE($C1690)&lt;100000000,VALUE($C1690),1000000000),IFERROR(IF(VALUE(MID($C1690,2,20))&lt;100000000,VALUE(MID($C1690,2,20)),1000000000),1000000000))+ROW()/100000,"")</f>
        <v/>
      </c>
    </row>
    <row r="1691">
      <c r="E1691" s="14" t="n"/>
      <c r="M1691" s="8">
        <f>IF($C1691="","",L1691*T1691/100)</f>
        <v/>
      </c>
      <c r="S1691" s="8" t="n"/>
      <c r="T1691" s="8" t="n"/>
      <c r="W1691">
        <f>IF($C1691="","",IF($AL1691=1,0,IF($AK1691=1,Settings!$C$6,Settings!$C$7))*100)</f>
        <v/>
      </c>
      <c r="X1691" s="8">
        <f>IF($C1691="","",T1691*W1691/100)</f>
        <v/>
      </c>
      <c r="Y1691" s="8">
        <f>IF($C1691="","",T1691-X1691)</f>
        <v/>
      </c>
      <c r="Z1691" s="8">
        <f>IF($C1691="","",Y1691-M1691)</f>
        <v/>
      </c>
      <c r="AD1691" s="8" t="n"/>
      <c r="AG1691" s="14" t="n"/>
      <c r="AI1691">
        <f>IF($C1691="","",IF(COUNTIF($C$2:$C1691,$C1691)=1,1,0))</f>
        <v/>
      </c>
      <c r="AJ1691">
        <f>IF($AI1691=1,SUMPRODUCT(--($AM$2:$AM$7001&lt;$AM1691))+1,"")</f>
        <v/>
      </c>
      <c r="AK1691">
        <f>IF($C1691="","",IF(OR($P1691=TRUE(),$P1691="TRUE"),1,0))</f>
        <v/>
      </c>
      <c r="AL1691">
        <f>IF($C1691="","",IF(AND($V1691="Yes",SUMPRODUCT((LEN(Settings!$F$6:$F$13)&gt;0)*ISNUMBER(SEARCH(Settings!$F$6:$F$13,$O1691)))=0),1,0))</f>
        <v/>
      </c>
      <c r="AM1691">
        <f>IF($AI1691=1,IFERROR(IF(VALUE($C1691)&lt;100000000,VALUE($C1691),1000000000),IFERROR(IF(VALUE(MID($C1691,2,20))&lt;100000000,VALUE(MID($C1691,2,20)),1000000000),1000000000))+ROW()/100000,"")</f>
        <v/>
      </c>
    </row>
    <row r="1692">
      <c r="E1692" s="14" t="n"/>
      <c r="M1692" s="8">
        <f>IF($C1692="","",L1692*T1692/100)</f>
        <v/>
      </c>
      <c r="S1692" s="8" t="n"/>
      <c r="T1692" s="8" t="n"/>
      <c r="W1692">
        <f>IF($C1692="","",IF($AL1692=1,0,IF($AK1692=1,Settings!$C$6,Settings!$C$7))*100)</f>
        <v/>
      </c>
      <c r="X1692" s="8">
        <f>IF($C1692="","",T1692*W1692/100)</f>
        <v/>
      </c>
      <c r="Y1692" s="8">
        <f>IF($C1692="","",T1692-X1692)</f>
        <v/>
      </c>
      <c r="Z1692" s="8">
        <f>IF($C1692="","",Y1692-M1692)</f>
        <v/>
      </c>
      <c r="AD1692" s="8" t="n"/>
      <c r="AG1692" s="14" t="n"/>
      <c r="AI1692">
        <f>IF($C1692="","",IF(COUNTIF($C$2:$C1692,$C1692)=1,1,0))</f>
        <v/>
      </c>
      <c r="AJ1692">
        <f>IF($AI1692=1,SUMPRODUCT(--($AM$2:$AM$7001&lt;$AM1692))+1,"")</f>
        <v/>
      </c>
      <c r="AK1692">
        <f>IF($C1692="","",IF(OR($P1692=TRUE(),$P1692="TRUE"),1,0))</f>
        <v/>
      </c>
      <c r="AL1692">
        <f>IF($C1692="","",IF(AND($V1692="Yes",SUMPRODUCT((LEN(Settings!$F$6:$F$13)&gt;0)*ISNUMBER(SEARCH(Settings!$F$6:$F$13,$O1692)))=0),1,0))</f>
        <v/>
      </c>
      <c r="AM1692">
        <f>IF($AI1692=1,IFERROR(IF(VALUE($C1692)&lt;100000000,VALUE($C1692),1000000000),IFERROR(IF(VALUE(MID($C1692,2,20))&lt;100000000,VALUE(MID($C1692,2,20)),1000000000),1000000000))+ROW()/100000,"")</f>
        <v/>
      </c>
    </row>
    <row r="1693">
      <c r="E1693" s="14" t="n"/>
      <c r="M1693" s="8">
        <f>IF($C1693="","",L1693*T1693/100)</f>
        <v/>
      </c>
      <c r="S1693" s="8" t="n"/>
      <c r="T1693" s="8" t="n"/>
      <c r="W1693">
        <f>IF($C1693="","",IF($AL1693=1,0,IF($AK1693=1,Settings!$C$6,Settings!$C$7))*100)</f>
        <v/>
      </c>
      <c r="X1693" s="8">
        <f>IF($C1693="","",T1693*W1693/100)</f>
        <v/>
      </c>
      <c r="Y1693" s="8">
        <f>IF($C1693="","",T1693-X1693)</f>
        <v/>
      </c>
      <c r="Z1693" s="8">
        <f>IF($C1693="","",Y1693-M1693)</f>
        <v/>
      </c>
      <c r="AD1693" s="8" t="n"/>
      <c r="AG1693" s="14" t="n"/>
      <c r="AI1693">
        <f>IF($C1693="","",IF(COUNTIF($C$2:$C1693,$C1693)=1,1,0))</f>
        <v/>
      </c>
      <c r="AJ1693">
        <f>IF($AI1693=1,SUMPRODUCT(--($AM$2:$AM$7001&lt;$AM1693))+1,"")</f>
        <v/>
      </c>
      <c r="AK1693">
        <f>IF($C1693="","",IF(OR($P1693=TRUE(),$P1693="TRUE"),1,0))</f>
        <v/>
      </c>
      <c r="AL1693">
        <f>IF($C1693="","",IF(AND($V1693="Yes",SUMPRODUCT((LEN(Settings!$F$6:$F$13)&gt;0)*ISNUMBER(SEARCH(Settings!$F$6:$F$13,$O1693)))=0),1,0))</f>
        <v/>
      </c>
      <c r="AM1693">
        <f>IF($AI1693=1,IFERROR(IF(VALUE($C1693)&lt;100000000,VALUE($C1693),1000000000),IFERROR(IF(VALUE(MID($C1693,2,20))&lt;100000000,VALUE(MID($C1693,2,20)),1000000000),1000000000))+ROW()/100000,"")</f>
        <v/>
      </c>
    </row>
    <row r="1694">
      <c r="E1694" s="14" t="n"/>
      <c r="M1694" s="8">
        <f>IF($C1694="","",L1694*T1694/100)</f>
        <v/>
      </c>
      <c r="S1694" s="8" t="n"/>
      <c r="T1694" s="8" t="n"/>
      <c r="W1694">
        <f>IF($C1694="","",IF($AL1694=1,0,IF($AK1694=1,Settings!$C$6,Settings!$C$7))*100)</f>
        <v/>
      </c>
      <c r="X1694" s="8">
        <f>IF($C1694="","",T1694*W1694/100)</f>
        <v/>
      </c>
      <c r="Y1694" s="8">
        <f>IF($C1694="","",T1694-X1694)</f>
        <v/>
      </c>
      <c r="Z1694" s="8">
        <f>IF($C1694="","",Y1694-M1694)</f>
        <v/>
      </c>
      <c r="AD1694" s="8" t="n"/>
      <c r="AG1694" s="14" t="n"/>
      <c r="AI1694">
        <f>IF($C1694="","",IF(COUNTIF($C$2:$C1694,$C1694)=1,1,0))</f>
        <v/>
      </c>
      <c r="AJ1694">
        <f>IF($AI1694=1,SUMPRODUCT(--($AM$2:$AM$7001&lt;$AM1694))+1,"")</f>
        <v/>
      </c>
      <c r="AK1694">
        <f>IF($C1694="","",IF(OR($P1694=TRUE(),$P1694="TRUE"),1,0))</f>
        <v/>
      </c>
      <c r="AL1694">
        <f>IF($C1694="","",IF(AND($V1694="Yes",SUMPRODUCT((LEN(Settings!$F$6:$F$13)&gt;0)*ISNUMBER(SEARCH(Settings!$F$6:$F$13,$O1694)))=0),1,0))</f>
        <v/>
      </c>
      <c r="AM1694">
        <f>IF($AI1694=1,IFERROR(IF(VALUE($C1694)&lt;100000000,VALUE($C1694),1000000000),IFERROR(IF(VALUE(MID($C1694,2,20))&lt;100000000,VALUE(MID($C1694,2,20)),1000000000),1000000000))+ROW()/100000,"")</f>
        <v/>
      </c>
    </row>
    <row r="1695">
      <c r="E1695" s="14" t="n"/>
      <c r="M1695" s="8">
        <f>IF($C1695="","",L1695*T1695/100)</f>
        <v/>
      </c>
      <c r="S1695" s="8" t="n"/>
      <c r="T1695" s="8" t="n"/>
      <c r="W1695">
        <f>IF($C1695="","",IF($AL1695=1,0,IF($AK1695=1,Settings!$C$6,Settings!$C$7))*100)</f>
        <v/>
      </c>
      <c r="X1695" s="8">
        <f>IF($C1695="","",T1695*W1695/100)</f>
        <v/>
      </c>
      <c r="Y1695" s="8">
        <f>IF($C1695="","",T1695-X1695)</f>
        <v/>
      </c>
      <c r="Z1695" s="8">
        <f>IF($C1695="","",Y1695-M1695)</f>
        <v/>
      </c>
      <c r="AD1695" s="8" t="n"/>
      <c r="AG1695" s="14" t="n"/>
      <c r="AI1695">
        <f>IF($C1695="","",IF(COUNTIF($C$2:$C1695,$C1695)=1,1,0))</f>
        <v/>
      </c>
      <c r="AJ1695">
        <f>IF($AI1695=1,SUMPRODUCT(--($AM$2:$AM$7001&lt;$AM1695))+1,"")</f>
        <v/>
      </c>
      <c r="AK1695">
        <f>IF($C1695="","",IF(OR($P1695=TRUE(),$P1695="TRUE"),1,0))</f>
        <v/>
      </c>
      <c r="AL1695">
        <f>IF($C1695="","",IF(AND($V1695="Yes",SUMPRODUCT((LEN(Settings!$F$6:$F$13)&gt;0)*ISNUMBER(SEARCH(Settings!$F$6:$F$13,$O1695)))=0),1,0))</f>
        <v/>
      </c>
      <c r="AM1695">
        <f>IF($AI1695=1,IFERROR(IF(VALUE($C1695)&lt;100000000,VALUE($C1695),1000000000),IFERROR(IF(VALUE(MID($C1695,2,20))&lt;100000000,VALUE(MID($C1695,2,20)),1000000000),1000000000))+ROW()/100000,"")</f>
        <v/>
      </c>
    </row>
    <row r="1696">
      <c r="E1696" s="14" t="n"/>
      <c r="M1696" s="8">
        <f>IF($C1696="","",L1696*T1696/100)</f>
        <v/>
      </c>
      <c r="S1696" s="8" t="n"/>
      <c r="T1696" s="8" t="n"/>
      <c r="W1696">
        <f>IF($C1696="","",IF($AL1696=1,0,IF($AK1696=1,Settings!$C$6,Settings!$C$7))*100)</f>
        <v/>
      </c>
      <c r="X1696" s="8">
        <f>IF($C1696="","",T1696*W1696/100)</f>
        <v/>
      </c>
      <c r="Y1696" s="8">
        <f>IF($C1696="","",T1696-X1696)</f>
        <v/>
      </c>
      <c r="Z1696" s="8">
        <f>IF($C1696="","",Y1696-M1696)</f>
        <v/>
      </c>
      <c r="AD1696" s="8" t="n"/>
      <c r="AG1696" s="14" t="n"/>
      <c r="AI1696">
        <f>IF($C1696="","",IF(COUNTIF($C$2:$C1696,$C1696)=1,1,0))</f>
        <v/>
      </c>
      <c r="AJ1696">
        <f>IF($AI1696=1,SUMPRODUCT(--($AM$2:$AM$7001&lt;$AM1696))+1,"")</f>
        <v/>
      </c>
      <c r="AK1696">
        <f>IF($C1696="","",IF(OR($P1696=TRUE(),$P1696="TRUE"),1,0))</f>
        <v/>
      </c>
      <c r="AL1696">
        <f>IF($C1696="","",IF(AND($V1696="Yes",SUMPRODUCT((LEN(Settings!$F$6:$F$13)&gt;0)*ISNUMBER(SEARCH(Settings!$F$6:$F$13,$O1696)))=0),1,0))</f>
        <v/>
      </c>
      <c r="AM1696">
        <f>IF($AI1696=1,IFERROR(IF(VALUE($C1696)&lt;100000000,VALUE($C1696),1000000000),IFERROR(IF(VALUE(MID($C1696,2,20))&lt;100000000,VALUE(MID($C1696,2,20)),1000000000),1000000000))+ROW()/100000,"")</f>
        <v/>
      </c>
    </row>
    <row r="1697">
      <c r="E1697" s="14" t="n"/>
      <c r="M1697" s="8">
        <f>IF($C1697="","",L1697*T1697/100)</f>
        <v/>
      </c>
      <c r="S1697" s="8" t="n"/>
      <c r="T1697" s="8" t="n"/>
      <c r="W1697">
        <f>IF($C1697="","",IF($AL1697=1,0,IF($AK1697=1,Settings!$C$6,Settings!$C$7))*100)</f>
        <v/>
      </c>
      <c r="X1697" s="8">
        <f>IF($C1697="","",T1697*W1697/100)</f>
        <v/>
      </c>
      <c r="Y1697" s="8">
        <f>IF($C1697="","",T1697-X1697)</f>
        <v/>
      </c>
      <c r="Z1697" s="8">
        <f>IF($C1697="","",Y1697-M1697)</f>
        <v/>
      </c>
      <c r="AD1697" s="8" t="n"/>
      <c r="AG1697" s="14" t="n"/>
      <c r="AI1697">
        <f>IF($C1697="","",IF(COUNTIF($C$2:$C1697,$C1697)=1,1,0))</f>
        <v/>
      </c>
      <c r="AJ1697">
        <f>IF($AI1697=1,SUMPRODUCT(--($AM$2:$AM$7001&lt;$AM1697))+1,"")</f>
        <v/>
      </c>
      <c r="AK1697">
        <f>IF($C1697="","",IF(OR($P1697=TRUE(),$P1697="TRUE"),1,0))</f>
        <v/>
      </c>
      <c r="AL1697">
        <f>IF($C1697="","",IF(AND($V1697="Yes",SUMPRODUCT((LEN(Settings!$F$6:$F$13)&gt;0)*ISNUMBER(SEARCH(Settings!$F$6:$F$13,$O1697)))=0),1,0))</f>
        <v/>
      </c>
      <c r="AM1697">
        <f>IF($AI1697=1,IFERROR(IF(VALUE($C1697)&lt;100000000,VALUE($C1697),1000000000),IFERROR(IF(VALUE(MID($C1697,2,20))&lt;100000000,VALUE(MID($C1697,2,20)),1000000000),1000000000))+ROW()/100000,"")</f>
        <v/>
      </c>
    </row>
    <row r="1698">
      <c r="E1698" s="14" t="n"/>
      <c r="M1698" s="8">
        <f>IF($C1698="","",L1698*T1698/100)</f>
        <v/>
      </c>
      <c r="S1698" s="8" t="n"/>
      <c r="T1698" s="8" t="n"/>
      <c r="W1698">
        <f>IF($C1698="","",IF($AL1698=1,0,IF($AK1698=1,Settings!$C$6,Settings!$C$7))*100)</f>
        <v/>
      </c>
      <c r="X1698" s="8">
        <f>IF($C1698="","",T1698*W1698/100)</f>
        <v/>
      </c>
      <c r="Y1698" s="8">
        <f>IF($C1698="","",T1698-X1698)</f>
        <v/>
      </c>
      <c r="Z1698" s="8">
        <f>IF($C1698="","",Y1698-M1698)</f>
        <v/>
      </c>
      <c r="AD1698" s="8" t="n"/>
      <c r="AG1698" s="14" t="n"/>
      <c r="AI1698">
        <f>IF($C1698="","",IF(COUNTIF($C$2:$C1698,$C1698)=1,1,0))</f>
        <v/>
      </c>
      <c r="AJ1698">
        <f>IF($AI1698=1,SUMPRODUCT(--($AM$2:$AM$7001&lt;$AM1698))+1,"")</f>
        <v/>
      </c>
      <c r="AK1698">
        <f>IF($C1698="","",IF(OR($P1698=TRUE(),$P1698="TRUE"),1,0))</f>
        <v/>
      </c>
      <c r="AL1698">
        <f>IF($C1698="","",IF(AND($V1698="Yes",SUMPRODUCT((LEN(Settings!$F$6:$F$13)&gt;0)*ISNUMBER(SEARCH(Settings!$F$6:$F$13,$O1698)))=0),1,0))</f>
        <v/>
      </c>
      <c r="AM1698">
        <f>IF($AI1698=1,IFERROR(IF(VALUE($C1698)&lt;100000000,VALUE($C1698),1000000000),IFERROR(IF(VALUE(MID($C1698,2,20))&lt;100000000,VALUE(MID($C1698,2,20)),1000000000),1000000000))+ROW()/100000,"")</f>
        <v/>
      </c>
    </row>
    <row r="1699">
      <c r="E1699" s="14" t="n"/>
      <c r="M1699" s="8">
        <f>IF($C1699="","",L1699*T1699/100)</f>
        <v/>
      </c>
      <c r="S1699" s="8" t="n"/>
      <c r="T1699" s="8" t="n"/>
      <c r="W1699">
        <f>IF($C1699="","",IF($AL1699=1,0,IF($AK1699=1,Settings!$C$6,Settings!$C$7))*100)</f>
        <v/>
      </c>
      <c r="X1699" s="8">
        <f>IF($C1699="","",T1699*W1699/100)</f>
        <v/>
      </c>
      <c r="Y1699" s="8">
        <f>IF($C1699="","",T1699-X1699)</f>
        <v/>
      </c>
      <c r="Z1699" s="8">
        <f>IF($C1699="","",Y1699-M1699)</f>
        <v/>
      </c>
      <c r="AD1699" s="8" t="n"/>
      <c r="AG1699" s="14" t="n"/>
      <c r="AI1699">
        <f>IF($C1699="","",IF(COUNTIF($C$2:$C1699,$C1699)=1,1,0))</f>
        <v/>
      </c>
      <c r="AJ1699">
        <f>IF($AI1699=1,SUMPRODUCT(--($AM$2:$AM$7001&lt;$AM1699))+1,"")</f>
        <v/>
      </c>
      <c r="AK1699">
        <f>IF($C1699="","",IF(OR($P1699=TRUE(),$P1699="TRUE"),1,0))</f>
        <v/>
      </c>
      <c r="AL1699">
        <f>IF($C1699="","",IF(AND($V1699="Yes",SUMPRODUCT((LEN(Settings!$F$6:$F$13)&gt;0)*ISNUMBER(SEARCH(Settings!$F$6:$F$13,$O1699)))=0),1,0))</f>
        <v/>
      </c>
      <c r="AM1699">
        <f>IF($AI1699=1,IFERROR(IF(VALUE($C1699)&lt;100000000,VALUE($C1699),1000000000),IFERROR(IF(VALUE(MID($C1699,2,20))&lt;100000000,VALUE(MID($C1699,2,20)),1000000000),1000000000))+ROW()/100000,"")</f>
        <v/>
      </c>
    </row>
    <row r="1700">
      <c r="E1700" s="14" t="n"/>
      <c r="M1700" s="8">
        <f>IF($C1700="","",L1700*T1700/100)</f>
        <v/>
      </c>
      <c r="S1700" s="8" t="n"/>
      <c r="T1700" s="8" t="n"/>
      <c r="W1700">
        <f>IF($C1700="","",IF($AL1700=1,0,IF($AK1700=1,Settings!$C$6,Settings!$C$7))*100)</f>
        <v/>
      </c>
      <c r="X1700" s="8">
        <f>IF($C1700="","",T1700*W1700/100)</f>
        <v/>
      </c>
      <c r="Y1700" s="8">
        <f>IF($C1700="","",T1700-X1700)</f>
        <v/>
      </c>
      <c r="Z1700" s="8">
        <f>IF($C1700="","",Y1700-M1700)</f>
        <v/>
      </c>
      <c r="AD1700" s="8" t="n"/>
      <c r="AG1700" s="14" t="n"/>
      <c r="AI1700">
        <f>IF($C1700="","",IF(COUNTIF($C$2:$C1700,$C1700)=1,1,0))</f>
        <v/>
      </c>
      <c r="AJ1700">
        <f>IF($AI1700=1,SUMPRODUCT(--($AM$2:$AM$7001&lt;$AM1700))+1,"")</f>
        <v/>
      </c>
      <c r="AK1700">
        <f>IF($C1700="","",IF(OR($P1700=TRUE(),$P1700="TRUE"),1,0))</f>
        <v/>
      </c>
      <c r="AL1700">
        <f>IF($C1700="","",IF(AND($V1700="Yes",SUMPRODUCT((LEN(Settings!$F$6:$F$13)&gt;0)*ISNUMBER(SEARCH(Settings!$F$6:$F$13,$O1700)))=0),1,0))</f>
        <v/>
      </c>
      <c r="AM1700">
        <f>IF($AI1700=1,IFERROR(IF(VALUE($C1700)&lt;100000000,VALUE($C1700),1000000000),IFERROR(IF(VALUE(MID($C1700,2,20))&lt;100000000,VALUE(MID($C1700,2,20)),1000000000),1000000000))+ROW()/100000,"")</f>
        <v/>
      </c>
    </row>
    <row r="1701">
      <c r="E1701" s="14" t="n"/>
      <c r="M1701" s="8">
        <f>IF($C1701="","",L1701*T1701/100)</f>
        <v/>
      </c>
      <c r="S1701" s="8" t="n"/>
      <c r="T1701" s="8" t="n"/>
      <c r="W1701">
        <f>IF($C1701="","",IF($AL1701=1,0,IF($AK1701=1,Settings!$C$6,Settings!$C$7))*100)</f>
        <v/>
      </c>
      <c r="X1701" s="8">
        <f>IF($C1701="","",T1701*W1701/100)</f>
        <v/>
      </c>
      <c r="Y1701" s="8">
        <f>IF($C1701="","",T1701-X1701)</f>
        <v/>
      </c>
      <c r="Z1701" s="8">
        <f>IF($C1701="","",Y1701-M1701)</f>
        <v/>
      </c>
      <c r="AD1701" s="8" t="n"/>
      <c r="AG1701" s="14" t="n"/>
      <c r="AI1701">
        <f>IF($C1701="","",IF(COUNTIF($C$2:$C1701,$C1701)=1,1,0))</f>
        <v/>
      </c>
      <c r="AJ1701">
        <f>IF($AI1701=1,SUMPRODUCT(--($AM$2:$AM$7001&lt;$AM1701))+1,"")</f>
        <v/>
      </c>
      <c r="AK1701">
        <f>IF($C1701="","",IF(OR($P1701=TRUE(),$P1701="TRUE"),1,0))</f>
        <v/>
      </c>
      <c r="AL1701">
        <f>IF($C1701="","",IF(AND($V1701="Yes",SUMPRODUCT((LEN(Settings!$F$6:$F$13)&gt;0)*ISNUMBER(SEARCH(Settings!$F$6:$F$13,$O1701)))=0),1,0))</f>
        <v/>
      </c>
      <c r="AM1701">
        <f>IF($AI1701=1,IFERROR(IF(VALUE($C1701)&lt;100000000,VALUE($C1701),1000000000),IFERROR(IF(VALUE(MID($C1701,2,20))&lt;100000000,VALUE(MID($C1701,2,20)),1000000000),1000000000))+ROW()/100000,"")</f>
        <v/>
      </c>
    </row>
    <row r="1702">
      <c r="E1702" s="14" t="n"/>
      <c r="M1702" s="8">
        <f>IF($C1702="","",L1702*T1702/100)</f>
        <v/>
      </c>
      <c r="S1702" s="8" t="n"/>
      <c r="T1702" s="8" t="n"/>
      <c r="W1702">
        <f>IF($C1702="","",IF($AL1702=1,0,IF($AK1702=1,Settings!$C$6,Settings!$C$7))*100)</f>
        <v/>
      </c>
      <c r="X1702" s="8">
        <f>IF($C1702="","",T1702*W1702/100)</f>
        <v/>
      </c>
      <c r="Y1702" s="8">
        <f>IF($C1702="","",T1702-X1702)</f>
        <v/>
      </c>
      <c r="Z1702" s="8">
        <f>IF($C1702="","",Y1702-M1702)</f>
        <v/>
      </c>
      <c r="AD1702" s="8" t="n"/>
      <c r="AG1702" s="14" t="n"/>
      <c r="AI1702">
        <f>IF($C1702="","",IF(COUNTIF($C$2:$C1702,$C1702)=1,1,0))</f>
        <v/>
      </c>
      <c r="AJ1702">
        <f>IF($AI1702=1,SUMPRODUCT(--($AM$2:$AM$7001&lt;$AM1702))+1,"")</f>
        <v/>
      </c>
      <c r="AK1702">
        <f>IF($C1702="","",IF(OR($P1702=TRUE(),$P1702="TRUE"),1,0))</f>
        <v/>
      </c>
      <c r="AL1702">
        <f>IF($C1702="","",IF(AND($V1702="Yes",SUMPRODUCT((LEN(Settings!$F$6:$F$13)&gt;0)*ISNUMBER(SEARCH(Settings!$F$6:$F$13,$O1702)))=0),1,0))</f>
        <v/>
      </c>
      <c r="AM1702">
        <f>IF($AI1702=1,IFERROR(IF(VALUE($C1702)&lt;100000000,VALUE($C1702),1000000000),IFERROR(IF(VALUE(MID($C1702,2,20))&lt;100000000,VALUE(MID($C1702,2,20)),1000000000),1000000000))+ROW()/100000,"")</f>
        <v/>
      </c>
    </row>
    <row r="1703">
      <c r="E1703" s="14" t="n"/>
      <c r="M1703" s="8">
        <f>IF($C1703="","",L1703*T1703/100)</f>
        <v/>
      </c>
      <c r="S1703" s="8" t="n"/>
      <c r="T1703" s="8" t="n"/>
      <c r="W1703">
        <f>IF($C1703="","",IF($AL1703=1,0,IF($AK1703=1,Settings!$C$6,Settings!$C$7))*100)</f>
        <v/>
      </c>
      <c r="X1703" s="8">
        <f>IF($C1703="","",T1703*W1703/100)</f>
        <v/>
      </c>
      <c r="Y1703" s="8">
        <f>IF($C1703="","",T1703-X1703)</f>
        <v/>
      </c>
      <c r="Z1703" s="8">
        <f>IF($C1703="","",Y1703-M1703)</f>
        <v/>
      </c>
      <c r="AD1703" s="8" t="n"/>
      <c r="AG1703" s="14" t="n"/>
      <c r="AI1703">
        <f>IF($C1703="","",IF(COUNTIF($C$2:$C1703,$C1703)=1,1,0))</f>
        <v/>
      </c>
      <c r="AJ1703">
        <f>IF($AI1703=1,SUMPRODUCT(--($AM$2:$AM$7001&lt;$AM1703))+1,"")</f>
        <v/>
      </c>
      <c r="AK1703">
        <f>IF($C1703="","",IF(OR($P1703=TRUE(),$P1703="TRUE"),1,0))</f>
        <v/>
      </c>
      <c r="AL1703">
        <f>IF($C1703="","",IF(AND($V1703="Yes",SUMPRODUCT((LEN(Settings!$F$6:$F$13)&gt;0)*ISNUMBER(SEARCH(Settings!$F$6:$F$13,$O1703)))=0),1,0))</f>
        <v/>
      </c>
      <c r="AM1703">
        <f>IF($AI1703=1,IFERROR(IF(VALUE($C1703)&lt;100000000,VALUE($C1703),1000000000),IFERROR(IF(VALUE(MID($C1703,2,20))&lt;100000000,VALUE(MID($C1703,2,20)),1000000000),1000000000))+ROW()/100000,"")</f>
        <v/>
      </c>
    </row>
    <row r="1704">
      <c r="E1704" s="14" t="n"/>
      <c r="M1704" s="8">
        <f>IF($C1704="","",L1704*T1704/100)</f>
        <v/>
      </c>
      <c r="S1704" s="8" t="n"/>
      <c r="T1704" s="8" t="n"/>
      <c r="W1704">
        <f>IF($C1704="","",IF($AL1704=1,0,IF($AK1704=1,Settings!$C$6,Settings!$C$7))*100)</f>
        <v/>
      </c>
      <c r="X1704" s="8">
        <f>IF($C1704="","",T1704*W1704/100)</f>
        <v/>
      </c>
      <c r="Y1704" s="8">
        <f>IF($C1704="","",T1704-X1704)</f>
        <v/>
      </c>
      <c r="Z1704" s="8">
        <f>IF($C1704="","",Y1704-M1704)</f>
        <v/>
      </c>
      <c r="AD1704" s="8" t="n"/>
      <c r="AG1704" s="14" t="n"/>
      <c r="AI1704">
        <f>IF($C1704="","",IF(COUNTIF($C$2:$C1704,$C1704)=1,1,0))</f>
        <v/>
      </c>
      <c r="AJ1704">
        <f>IF($AI1704=1,SUMPRODUCT(--($AM$2:$AM$7001&lt;$AM1704))+1,"")</f>
        <v/>
      </c>
      <c r="AK1704">
        <f>IF($C1704="","",IF(OR($P1704=TRUE(),$P1704="TRUE"),1,0))</f>
        <v/>
      </c>
      <c r="AL1704">
        <f>IF($C1704="","",IF(AND($V1704="Yes",SUMPRODUCT((LEN(Settings!$F$6:$F$13)&gt;0)*ISNUMBER(SEARCH(Settings!$F$6:$F$13,$O1704)))=0),1,0))</f>
        <v/>
      </c>
      <c r="AM1704">
        <f>IF($AI1704=1,IFERROR(IF(VALUE($C1704)&lt;100000000,VALUE($C1704),1000000000),IFERROR(IF(VALUE(MID($C1704,2,20))&lt;100000000,VALUE(MID($C1704,2,20)),1000000000),1000000000))+ROW()/100000,"")</f>
        <v/>
      </c>
    </row>
    <row r="1705">
      <c r="E1705" s="14" t="n"/>
      <c r="M1705" s="8">
        <f>IF($C1705="","",L1705*T1705/100)</f>
        <v/>
      </c>
      <c r="S1705" s="8" t="n"/>
      <c r="T1705" s="8" t="n"/>
      <c r="W1705">
        <f>IF($C1705="","",IF($AL1705=1,0,IF($AK1705=1,Settings!$C$6,Settings!$C$7))*100)</f>
        <v/>
      </c>
      <c r="X1705" s="8">
        <f>IF($C1705="","",T1705*W1705/100)</f>
        <v/>
      </c>
      <c r="Y1705" s="8">
        <f>IF($C1705="","",T1705-X1705)</f>
        <v/>
      </c>
      <c r="Z1705" s="8">
        <f>IF($C1705="","",Y1705-M1705)</f>
        <v/>
      </c>
      <c r="AD1705" s="8" t="n"/>
      <c r="AG1705" s="14" t="n"/>
      <c r="AI1705">
        <f>IF($C1705="","",IF(COUNTIF($C$2:$C1705,$C1705)=1,1,0))</f>
        <v/>
      </c>
      <c r="AJ1705">
        <f>IF($AI1705=1,SUMPRODUCT(--($AM$2:$AM$7001&lt;$AM1705))+1,"")</f>
        <v/>
      </c>
      <c r="AK1705">
        <f>IF($C1705="","",IF(OR($P1705=TRUE(),$P1705="TRUE"),1,0))</f>
        <v/>
      </c>
      <c r="AL1705">
        <f>IF($C1705="","",IF(AND($V1705="Yes",SUMPRODUCT((LEN(Settings!$F$6:$F$13)&gt;0)*ISNUMBER(SEARCH(Settings!$F$6:$F$13,$O1705)))=0),1,0))</f>
        <v/>
      </c>
      <c r="AM1705">
        <f>IF($AI1705=1,IFERROR(IF(VALUE($C1705)&lt;100000000,VALUE($C1705),1000000000),IFERROR(IF(VALUE(MID($C1705,2,20))&lt;100000000,VALUE(MID($C1705,2,20)),1000000000),1000000000))+ROW()/100000,"")</f>
        <v/>
      </c>
    </row>
    <row r="1706">
      <c r="E1706" s="14" t="n"/>
      <c r="M1706" s="8">
        <f>IF($C1706="","",L1706*T1706/100)</f>
        <v/>
      </c>
      <c r="S1706" s="8" t="n"/>
      <c r="T1706" s="8" t="n"/>
      <c r="W1706">
        <f>IF($C1706="","",IF($AL1706=1,0,IF($AK1706=1,Settings!$C$6,Settings!$C$7))*100)</f>
        <v/>
      </c>
      <c r="X1706" s="8">
        <f>IF($C1706="","",T1706*W1706/100)</f>
        <v/>
      </c>
      <c r="Y1706" s="8">
        <f>IF($C1706="","",T1706-X1706)</f>
        <v/>
      </c>
      <c r="Z1706" s="8">
        <f>IF($C1706="","",Y1706-M1706)</f>
        <v/>
      </c>
      <c r="AD1706" s="8" t="n"/>
      <c r="AG1706" s="14" t="n"/>
      <c r="AI1706">
        <f>IF($C1706="","",IF(COUNTIF($C$2:$C1706,$C1706)=1,1,0))</f>
        <v/>
      </c>
      <c r="AJ1706">
        <f>IF($AI1706=1,SUMPRODUCT(--($AM$2:$AM$7001&lt;$AM1706))+1,"")</f>
        <v/>
      </c>
      <c r="AK1706">
        <f>IF($C1706="","",IF(OR($P1706=TRUE(),$P1706="TRUE"),1,0))</f>
        <v/>
      </c>
      <c r="AL1706">
        <f>IF($C1706="","",IF(AND($V1706="Yes",SUMPRODUCT((LEN(Settings!$F$6:$F$13)&gt;0)*ISNUMBER(SEARCH(Settings!$F$6:$F$13,$O1706)))=0),1,0))</f>
        <v/>
      </c>
      <c r="AM1706">
        <f>IF($AI1706=1,IFERROR(IF(VALUE($C1706)&lt;100000000,VALUE($C1706),1000000000),IFERROR(IF(VALUE(MID($C1706,2,20))&lt;100000000,VALUE(MID($C1706,2,20)),1000000000),1000000000))+ROW()/100000,"")</f>
        <v/>
      </c>
    </row>
    <row r="1707">
      <c r="E1707" s="14" t="n"/>
      <c r="M1707" s="8">
        <f>IF($C1707="","",L1707*T1707/100)</f>
        <v/>
      </c>
      <c r="S1707" s="8" t="n"/>
      <c r="T1707" s="8" t="n"/>
      <c r="W1707">
        <f>IF($C1707="","",IF($AL1707=1,0,IF($AK1707=1,Settings!$C$6,Settings!$C$7))*100)</f>
        <v/>
      </c>
      <c r="X1707" s="8">
        <f>IF($C1707="","",T1707*W1707/100)</f>
        <v/>
      </c>
      <c r="Y1707" s="8">
        <f>IF($C1707="","",T1707-X1707)</f>
        <v/>
      </c>
      <c r="Z1707" s="8">
        <f>IF($C1707="","",Y1707-M1707)</f>
        <v/>
      </c>
      <c r="AD1707" s="8" t="n"/>
      <c r="AG1707" s="14" t="n"/>
      <c r="AI1707">
        <f>IF($C1707="","",IF(COUNTIF($C$2:$C1707,$C1707)=1,1,0))</f>
        <v/>
      </c>
      <c r="AJ1707">
        <f>IF($AI1707=1,SUMPRODUCT(--($AM$2:$AM$7001&lt;$AM1707))+1,"")</f>
        <v/>
      </c>
      <c r="AK1707">
        <f>IF($C1707="","",IF(OR($P1707=TRUE(),$P1707="TRUE"),1,0))</f>
        <v/>
      </c>
      <c r="AL1707">
        <f>IF($C1707="","",IF(AND($V1707="Yes",SUMPRODUCT((LEN(Settings!$F$6:$F$13)&gt;0)*ISNUMBER(SEARCH(Settings!$F$6:$F$13,$O1707)))=0),1,0))</f>
        <v/>
      </c>
      <c r="AM1707">
        <f>IF($AI1707=1,IFERROR(IF(VALUE($C1707)&lt;100000000,VALUE($C1707),1000000000),IFERROR(IF(VALUE(MID($C1707,2,20))&lt;100000000,VALUE(MID($C1707,2,20)),1000000000),1000000000))+ROW()/100000,"")</f>
        <v/>
      </c>
    </row>
    <row r="1708">
      <c r="E1708" s="14" t="n"/>
      <c r="M1708" s="8">
        <f>IF($C1708="","",L1708*T1708/100)</f>
        <v/>
      </c>
      <c r="S1708" s="8" t="n"/>
      <c r="T1708" s="8" t="n"/>
      <c r="W1708">
        <f>IF($C1708="","",IF($AL1708=1,0,IF($AK1708=1,Settings!$C$6,Settings!$C$7))*100)</f>
        <v/>
      </c>
      <c r="X1708" s="8">
        <f>IF($C1708="","",T1708*W1708/100)</f>
        <v/>
      </c>
      <c r="Y1708" s="8">
        <f>IF($C1708="","",T1708-X1708)</f>
        <v/>
      </c>
      <c r="Z1708" s="8">
        <f>IF($C1708="","",Y1708-M1708)</f>
        <v/>
      </c>
      <c r="AD1708" s="8" t="n"/>
      <c r="AG1708" s="14" t="n"/>
      <c r="AI1708">
        <f>IF($C1708="","",IF(COUNTIF($C$2:$C1708,$C1708)=1,1,0))</f>
        <v/>
      </c>
      <c r="AJ1708">
        <f>IF($AI1708=1,SUMPRODUCT(--($AM$2:$AM$7001&lt;$AM1708))+1,"")</f>
        <v/>
      </c>
      <c r="AK1708">
        <f>IF($C1708="","",IF(OR($P1708=TRUE(),$P1708="TRUE"),1,0))</f>
        <v/>
      </c>
      <c r="AL1708">
        <f>IF($C1708="","",IF(AND($V1708="Yes",SUMPRODUCT((LEN(Settings!$F$6:$F$13)&gt;0)*ISNUMBER(SEARCH(Settings!$F$6:$F$13,$O1708)))=0),1,0))</f>
        <v/>
      </c>
      <c r="AM1708">
        <f>IF($AI1708=1,IFERROR(IF(VALUE($C1708)&lt;100000000,VALUE($C1708),1000000000),IFERROR(IF(VALUE(MID($C1708,2,20))&lt;100000000,VALUE(MID($C1708,2,20)),1000000000),1000000000))+ROW()/100000,"")</f>
        <v/>
      </c>
    </row>
    <row r="1709">
      <c r="E1709" s="14" t="n"/>
      <c r="M1709" s="8">
        <f>IF($C1709="","",L1709*T1709/100)</f>
        <v/>
      </c>
      <c r="S1709" s="8" t="n"/>
      <c r="T1709" s="8" t="n"/>
      <c r="W1709">
        <f>IF($C1709="","",IF($AL1709=1,0,IF($AK1709=1,Settings!$C$6,Settings!$C$7))*100)</f>
        <v/>
      </c>
      <c r="X1709" s="8">
        <f>IF($C1709="","",T1709*W1709/100)</f>
        <v/>
      </c>
      <c r="Y1709" s="8">
        <f>IF($C1709="","",T1709-X1709)</f>
        <v/>
      </c>
      <c r="Z1709" s="8">
        <f>IF($C1709="","",Y1709-M1709)</f>
        <v/>
      </c>
      <c r="AD1709" s="8" t="n"/>
      <c r="AG1709" s="14" t="n"/>
      <c r="AI1709">
        <f>IF($C1709="","",IF(COUNTIF($C$2:$C1709,$C1709)=1,1,0))</f>
        <v/>
      </c>
      <c r="AJ1709">
        <f>IF($AI1709=1,SUMPRODUCT(--($AM$2:$AM$7001&lt;$AM1709))+1,"")</f>
        <v/>
      </c>
      <c r="AK1709">
        <f>IF($C1709="","",IF(OR($P1709=TRUE(),$P1709="TRUE"),1,0))</f>
        <v/>
      </c>
      <c r="AL1709">
        <f>IF($C1709="","",IF(AND($V1709="Yes",SUMPRODUCT((LEN(Settings!$F$6:$F$13)&gt;0)*ISNUMBER(SEARCH(Settings!$F$6:$F$13,$O1709)))=0),1,0))</f>
        <v/>
      </c>
      <c r="AM1709">
        <f>IF($AI1709=1,IFERROR(IF(VALUE($C1709)&lt;100000000,VALUE($C1709),1000000000),IFERROR(IF(VALUE(MID($C1709,2,20))&lt;100000000,VALUE(MID($C1709,2,20)),1000000000),1000000000))+ROW()/100000,"")</f>
        <v/>
      </c>
    </row>
    <row r="1710">
      <c r="E1710" s="14" t="n"/>
      <c r="M1710" s="8">
        <f>IF($C1710="","",L1710*T1710/100)</f>
        <v/>
      </c>
      <c r="S1710" s="8" t="n"/>
      <c r="T1710" s="8" t="n"/>
      <c r="W1710">
        <f>IF($C1710="","",IF($AL1710=1,0,IF($AK1710=1,Settings!$C$6,Settings!$C$7))*100)</f>
        <v/>
      </c>
      <c r="X1710" s="8">
        <f>IF($C1710="","",T1710*W1710/100)</f>
        <v/>
      </c>
      <c r="Y1710" s="8">
        <f>IF($C1710="","",T1710-X1710)</f>
        <v/>
      </c>
      <c r="Z1710" s="8">
        <f>IF($C1710="","",Y1710-M1710)</f>
        <v/>
      </c>
      <c r="AD1710" s="8" t="n"/>
      <c r="AG1710" s="14" t="n"/>
      <c r="AI1710">
        <f>IF($C1710="","",IF(COUNTIF($C$2:$C1710,$C1710)=1,1,0))</f>
        <v/>
      </c>
      <c r="AJ1710">
        <f>IF($AI1710=1,SUMPRODUCT(--($AM$2:$AM$7001&lt;$AM1710))+1,"")</f>
        <v/>
      </c>
      <c r="AK1710">
        <f>IF($C1710="","",IF(OR($P1710=TRUE(),$P1710="TRUE"),1,0))</f>
        <v/>
      </c>
      <c r="AL1710">
        <f>IF($C1710="","",IF(AND($V1710="Yes",SUMPRODUCT((LEN(Settings!$F$6:$F$13)&gt;0)*ISNUMBER(SEARCH(Settings!$F$6:$F$13,$O1710)))=0),1,0))</f>
        <v/>
      </c>
      <c r="AM1710">
        <f>IF($AI1710=1,IFERROR(IF(VALUE($C1710)&lt;100000000,VALUE($C1710),1000000000),IFERROR(IF(VALUE(MID($C1710,2,20))&lt;100000000,VALUE(MID($C1710,2,20)),1000000000),1000000000))+ROW()/100000,"")</f>
        <v/>
      </c>
    </row>
    <row r="1711">
      <c r="E1711" s="14" t="n"/>
      <c r="M1711" s="8">
        <f>IF($C1711="","",L1711*T1711/100)</f>
        <v/>
      </c>
      <c r="S1711" s="8" t="n"/>
      <c r="T1711" s="8" t="n"/>
      <c r="W1711">
        <f>IF($C1711="","",IF($AL1711=1,0,IF($AK1711=1,Settings!$C$6,Settings!$C$7))*100)</f>
        <v/>
      </c>
      <c r="X1711" s="8">
        <f>IF($C1711="","",T1711*W1711/100)</f>
        <v/>
      </c>
      <c r="Y1711" s="8">
        <f>IF($C1711="","",T1711-X1711)</f>
        <v/>
      </c>
      <c r="Z1711" s="8">
        <f>IF($C1711="","",Y1711-M1711)</f>
        <v/>
      </c>
      <c r="AD1711" s="8" t="n"/>
      <c r="AG1711" s="14" t="n"/>
      <c r="AI1711">
        <f>IF($C1711="","",IF(COUNTIF($C$2:$C1711,$C1711)=1,1,0))</f>
        <v/>
      </c>
      <c r="AJ1711">
        <f>IF($AI1711=1,SUMPRODUCT(--($AM$2:$AM$7001&lt;$AM1711))+1,"")</f>
        <v/>
      </c>
      <c r="AK1711">
        <f>IF($C1711="","",IF(OR($P1711=TRUE(),$P1711="TRUE"),1,0))</f>
        <v/>
      </c>
      <c r="AL1711">
        <f>IF($C1711="","",IF(AND($V1711="Yes",SUMPRODUCT((LEN(Settings!$F$6:$F$13)&gt;0)*ISNUMBER(SEARCH(Settings!$F$6:$F$13,$O1711)))=0),1,0))</f>
        <v/>
      </c>
      <c r="AM1711">
        <f>IF($AI1711=1,IFERROR(IF(VALUE($C1711)&lt;100000000,VALUE($C1711),1000000000),IFERROR(IF(VALUE(MID($C1711,2,20))&lt;100000000,VALUE(MID($C1711,2,20)),1000000000),1000000000))+ROW()/100000,"")</f>
        <v/>
      </c>
    </row>
    <row r="1712">
      <c r="E1712" s="14" t="n"/>
      <c r="M1712" s="8">
        <f>IF($C1712="","",L1712*T1712/100)</f>
        <v/>
      </c>
      <c r="S1712" s="8" t="n"/>
      <c r="T1712" s="8" t="n"/>
      <c r="W1712">
        <f>IF($C1712="","",IF($AL1712=1,0,IF($AK1712=1,Settings!$C$6,Settings!$C$7))*100)</f>
        <v/>
      </c>
      <c r="X1712" s="8">
        <f>IF($C1712="","",T1712*W1712/100)</f>
        <v/>
      </c>
      <c r="Y1712" s="8">
        <f>IF($C1712="","",T1712-X1712)</f>
        <v/>
      </c>
      <c r="Z1712" s="8">
        <f>IF($C1712="","",Y1712-M1712)</f>
        <v/>
      </c>
      <c r="AD1712" s="8" t="n"/>
      <c r="AG1712" s="14" t="n"/>
      <c r="AI1712">
        <f>IF($C1712="","",IF(COUNTIF($C$2:$C1712,$C1712)=1,1,0))</f>
        <v/>
      </c>
      <c r="AJ1712">
        <f>IF($AI1712=1,SUMPRODUCT(--($AM$2:$AM$7001&lt;$AM1712))+1,"")</f>
        <v/>
      </c>
      <c r="AK1712">
        <f>IF($C1712="","",IF(OR($P1712=TRUE(),$P1712="TRUE"),1,0))</f>
        <v/>
      </c>
      <c r="AL1712">
        <f>IF($C1712="","",IF(AND($V1712="Yes",SUMPRODUCT((LEN(Settings!$F$6:$F$13)&gt;0)*ISNUMBER(SEARCH(Settings!$F$6:$F$13,$O1712)))=0),1,0))</f>
        <v/>
      </c>
      <c r="AM1712">
        <f>IF($AI1712=1,IFERROR(IF(VALUE($C1712)&lt;100000000,VALUE($C1712),1000000000),IFERROR(IF(VALUE(MID($C1712,2,20))&lt;100000000,VALUE(MID($C1712,2,20)),1000000000),1000000000))+ROW()/100000,"")</f>
        <v/>
      </c>
    </row>
    <row r="1713">
      <c r="E1713" s="14" t="n"/>
      <c r="M1713" s="8">
        <f>IF($C1713="","",L1713*T1713/100)</f>
        <v/>
      </c>
      <c r="S1713" s="8" t="n"/>
      <c r="T1713" s="8" t="n"/>
      <c r="W1713">
        <f>IF($C1713="","",IF($AL1713=1,0,IF($AK1713=1,Settings!$C$6,Settings!$C$7))*100)</f>
        <v/>
      </c>
      <c r="X1713" s="8">
        <f>IF($C1713="","",T1713*W1713/100)</f>
        <v/>
      </c>
      <c r="Y1713" s="8">
        <f>IF($C1713="","",T1713-X1713)</f>
        <v/>
      </c>
      <c r="Z1713" s="8">
        <f>IF($C1713="","",Y1713-M1713)</f>
        <v/>
      </c>
      <c r="AD1713" s="8" t="n"/>
      <c r="AG1713" s="14" t="n"/>
      <c r="AI1713">
        <f>IF($C1713="","",IF(COUNTIF($C$2:$C1713,$C1713)=1,1,0))</f>
        <v/>
      </c>
      <c r="AJ1713">
        <f>IF($AI1713=1,SUMPRODUCT(--($AM$2:$AM$7001&lt;$AM1713))+1,"")</f>
        <v/>
      </c>
      <c r="AK1713">
        <f>IF($C1713="","",IF(OR($P1713=TRUE(),$P1713="TRUE"),1,0))</f>
        <v/>
      </c>
      <c r="AL1713">
        <f>IF($C1713="","",IF(AND($V1713="Yes",SUMPRODUCT((LEN(Settings!$F$6:$F$13)&gt;0)*ISNUMBER(SEARCH(Settings!$F$6:$F$13,$O1713)))=0),1,0))</f>
        <v/>
      </c>
      <c r="AM1713">
        <f>IF($AI1713=1,IFERROR(IF(VALUE($C1713)&lt;100000000,VALUE($C1713),1000000000),IFERROR(IF(VALUE(MID($C1713,2,20))&lt;100000000,VALUE(MID($C1713,2,20)),1000000000),1000000000))+ROW()/100000,"")</f>
        <v/>
      </c>
    </row>
    <row r="1714">
      <c r="E1714" s="14" t="n"/>
      <c r="M1714" s="8">
        <f>IF($C1714="","",L1714*T1714/100)</f>
        <v/>
      </c>
      <c r="S1714" s="8" t="n"/>
      <c r="T1714" s="8" t="n"/>
      <c r="W1714">
        <f>IF($C1714="","",IF($AL1714=1,0,IF($AK1714=1,Settings!$C$6,Settings!$C$7))*100)</f>
        <v/>
      </c>
      <c r="X1714" s="8">
        <f>IF($C1714="","",T1714*W1714/100)</f>
        <v/>
      </c>
      <c r="Y1714" s="8">
        <f>IF($C1714="","",T1714-X1714)</f>
        <v/>
      </c>
      <c r="Z1714" s="8">
        <f>IF($C1714="","",Y1714-M1714)</f>
        <v/>
      </c>
      <c r="AD1714" s="8" t="n"/>
      <c r="AG1714" s="14" t="n"/>
      <c r="AI1714">
        <f>IF($C1714="","",IF(COUNTIF($C$2:$C1714,$C1714)=1,1,0))</f>
        <v/>
      </c>
      <c r="AJ1714">
        <f>IF($AI1714=1,SUMPRODUCT(--($AM$2:$AM$7001&lt;$AM1714))+1,"")</f>
        <v/>
      </c>
      <c r="AK1714">
        <f>IF($C1714="","",IF(OR($P1714=TRUE(),$P1714="TRUE"),1,0))</f>
        <v/>
      </c>
      <c r="AL1714">
        <f>IF($C1714="","",IF(AND($V1714="Yes",SUMPRODUCT((LEN(Settings!$F$6:$F$13)&gt;0)*ISNUMBER(SEARCH(Settings!$F$6:$F$13,$O1714)))=0),1,0))</f>
        <v/>
      </c>
      <c r="AM1714">
        <f>IF($AI1714=1,IFERROR(IF(VALUE($C1714)&lt;100000000,VALUE($C1714),1000000000),IFERROR(IF(VALUE(MID($C1714,2,20))&lt;100000000,VALUE(MID($C1714,2,20)),1000000000),1000000000))+ROW()/100000,"")</f>
        <v/>
      </c>
    </row>
    <row r="1715">
      <c r="E1715" s="14" t="n"/>
      <c r="M1715" s="8">
        <f>IF($C1715="","",L1715*T1715/100)</f>
        <v/>
      </c>
      <c r="S1715" s="8" t="n"/>
      <c r="T1715" s="8" t="n"/>
      <c r="W1715">
        <f>IF($C1715="","",IF($AL1715=1,0,IF($AK1715=1,Settings!$C$6,Settings!$C$7))*100)</f>
        <v/>
      </c>
      <c r="X1715" s="8">
        <f>IF($C1715="","",T1715*W1715/100)</f>
        <v/>
      </c>
      <c r="Y1715" s="8">
        <f>IF($C1715="","",T1715-X1715)</f>
        <v/>
      </c>
      <c r="Z1715" s="8">
        <f>IF($C1715="","",Y1715-M1715)</f>
        <v/>
      </c>
      <c r="AD1715" s="8" t="n"/>
      <c r="AG1715" s="14" t="n"/>
      <c r="AI1715">
        <f>IF($C1715="","",IF(COUNTIF($C$2:$C1715,$C1715)=1,1,0))</f>
        <v/>
      </c>
      <c r="AJ1715">
        <f>IF($AI1715=1,SUMPRODUCT(--($AM$2:$AM$7001&lt;$AM1715))+1,"")</f>
        <v/>
      </c>
      <c r="AK1715">
        <f>IF($C1715="","",IF(OR($P1715=TRUE(),$P1715="TRUE"),1,0))</f>
        <v/>
      </c>
      <c r="AL1715">
        <f>IF($C1715="","",IF(AND($V1715="Yes",SUMPRODUCT((LEN(Settings!$F$6:$F$13)&gt;0)*ISNUMBER(SEARCH(Settings!$F$6:$F$13,$O1715)))=0),1,0))</f>
        <v/>
      </c>
      <c r="AM1715">
        <f>IF($AI1715=1,IFERROR(IF(VALUE($C1715)&lt;100000000,VALUE($C1715),1000000000),IFERROR(IF(VALUE(MID($C1715,2,20))&lt;100000000,VALUE(MID($C1715,2,20)),1000000000),1000000000))+ROW()/100000,"")</f>
        <v/>
      </c>
    </row>
    <row r="1716">
      <c r="E1716" s="14" t="n"/>
      <c r="M1716" s="8">
        <f>IF($C1716="","",L1716*T1716/100)</f>
        <v/>
      </c>
      <c r="S1716" s="8" t="n"/>
      <c r="T1716" s="8" t="n"/>
      <c r="W1716">
        <f>IF($C1716="","",IF($AL1716=1,0,IF($AK1716=1,Settings!$C$6,Settings!$C$7))*100)</f>
        <v/>
      </c>
      <c r="X1716" s="8">
        <f>IF($C1716="","",T1716*W1716/100)</f>
        <v/>
      </c>
      <c r="Y1716" s="8">
        <f>IF($C1716="","",T1716-X1716)</f>
        <v/>
      </c>
      <c r="Z1716" s="8">
        <f>IF($C1716="","",Y1716-M1716)</f>
        <v/>
      </c>
      <c r="AD1716" s="8" t="n"/>
      <c r="AG1716" s="14" t="n"/>
      <c r="AI1716">
        <f>IF($C1716="","",IF(COUNTIF($C$2:$C1716,$C1716)=1,1,0))</f>
        <v/>
      </c>
      <c r="AJ1716">
        <f>IF($AI1716=1,SUMPRODUCT(--($AM$2:$AM$7001&lt;$AM1716))+1,"")</f>
        <v/>
      </c>
      <c r="AK1716">
        <f>IF($C1716="","",IF(OR($P1716=TRUE(),$P1716="TRUE"),1,0))</f>
        <v/>
      </c>
      <c r="AL1716">
        <f>IF($C1716="","",IF(AND($V1716="Yes",SUMPRODUCT((LEN(Settings!$F$6:$F$13)&gt;0)*ISNUMBER(SEARCH(Settings!$F$6:$F$13,$O1716)))=0),1,0))</f>
        <v/>
      </c>
      <c r="AM1716">
        <f>IF($AI1716=1,IFERROR(IF(VALUE($C1716)&lt;100000000,VALUE($C1716),1000000000),IFERROR(IF(VALUE(MID($C1716,2,20))&lt;100000000,VALUE(MID($C1716,2,20)),1000000000),1000000000))+ROW()/100000,"")</f>
        <v/>
      </c>
    </row>
    <row r="1717">
      <c r="E1717" s="14" t="n"/>
      <c r="M1717" s="8">
        <f>IF($C1717="","",L1717*T1717/100)</f>
        <v/>
      </c>
      <c r="S1717" s="8" t="n"/>
      <c r="T1717" s="8" t="n"/>
      <c r="W1717">
        <f>IF($C1717="","",IF($AL1717=1,0,IF($AK1717=1,Settings!$C$6,Settings!$C$7))*100)</f>
        <v/>
      </c>
      <c r="X1717" s="8">
        <f>IF($C1717="","",T1717*W1717/100)</f>
        <v/>
      </c>
      <c r="Y1717" s="8">
        <f>IF($C1717="","",T1717-X1717)</f>
        <v/>
      </c>
      <c r="Z1717" s="8">
        <f>IF($C1717="","",Y1717-M1717)</f>
        <v/>
      </c>
      <c r="AD1717" s="8" t="n"/>
      <c r="AG1717" s="14" t="n"/>
      <c r="AI1717">
        <f>IF($C1717="","",IF(COUNTIF($C$2:$C1717,$C1717)=1,1,0))</f>
        <v/>
      </c>
      <c r="AJ1717">
        <f>IF($AI1717=1,SUMPRODUCT(--($AM$2:$AM$7001&lt;$AM1717))+1,"")</f>
        <v/>
      </c>
      <c r="AK1717">
        <f>IF($C1717="","",IF(OR($P1717=TRUE(),$P1717="TRUE"),1,0))</f>
        <v/>
      </c>
      <c r="AL1717">
        <f>IF($C1717="","",IF(AND($V1717="Yes",SUMPRODUCT((LEN(Settings!$F$6:$F$13)&gt;0)*ISNUMBER(SEARCH(Settings!$F$6:$F$13,$O1717)))=0),1,0))</f>
        <v/>
      </c>
      <c r="AM1717">
        <f>IF($AI1717=1,IFERROR(IF(VALUE($C1717)&lt;100000000,VALUE($C1717),1000000000),IFERROR(IF(VALUE(MID($C1717,2,20))&lt;100000000,VALUE(MID($C1717,2,20)),1000000000),1000000000))+ROW()/100000,"")</f>
        <v/>
      </c>
    </row>
    <row r="1718">
      <c r="E1718" s="14" t="n"/>
      <c r="M1718" s="8">
        <f>IF($C1718="","",L1718*T1718/100)</f>
        <v/>
      </c>
      <c r="S1718" s="8" t="n"/>
      <c r="T1718" s="8" t="n"/>
      <c r="W1718">
        <f>IF($C1718="","",IF($AL1718=1,0,IF($AK1718=1,Settings!$C$6,Settings!$C$7))*100)</f>
        <v/>
      </c>
      <c r="X1718" s="8">
        <f>IF($C1718="","",T1718*W1718/100)</f>
        <v/>
      </c>
      <c r="Y1718" s="8">
        <f>IF($C1718="","",T1718-X1718)</f>
        <v/>
      </c>
      <c r="Z1718" s="8">
        <f>IF($C1718="","",Y1718-M1718)</f>
        <v/>
      </c>
      <c r="AD1718" s="8" t="n"/>
      <c r="AG1718" s="14" t="n"/>
      <c r="AI1718">
        <f>IF($C1718="","",IF(COUNTIF($C$2:$C1718,$C1718)=1,1,0))</f>
        <v/>
      </c>
      <c r="AJ1718">
        <f>IF($AI1718=1,SUMPRODUCT(--($AM$2:$AM$7001&lt;$AM1718))+1,"")</f>
        <v/>
      </c>
      <c r="AK1718">
        <f>IF($C1718="","",IF(OR($P1718=TRUE(),$P1718="TRUE"),1,0))</f>
        <v/>
      </c>
      <c r="AL1718">
        <f>IF($C1718="","",IF(AND($V1718="Yes",SUMPRODUCT((LEN(Settings!$F$6:$F$13)&gt;0)*ISNUMBER(SEARCH(Settings!$F$6:$F$13,$O1718)))=0),1,0))</f>
        <v/>
      </c>
      <c r="AM1718">
        <f>IF($AI1718=1,IFERROR(IF(VALUE($C1718)&lt;100000000,VALUE($C1718),1000000000),IFERROR(IF(VALUE(MID($C1718,2,20))&lt;100000000,VALUE(MID($C1718,2,20)),1000000000),1000000000))+ROW()/100000,"")</f>
        <v/>
      </c>
    </row>
    <row r="1719">
      <c r="E1719" s="14" t="n"/>
      <c r="M1719" s="8">
        <f>IF($C1719="","",L1719*T1719/100)</f>
        <v/>
      </c>
      <c r="S1719" s="8" t="n"/>
      <c r="T1719" s="8" t="n"/>
      <c r="W1719">
        <f>IF($C1719="","",IF($AL1719=1,0,IF($AK1719=1,Settings!$C$6,Settings!$C$7))*100)</f>
        <v/>
      </c>
      <c r="X1719" s="8">
        <f>IF($C1719="","",T1719*W1719/100)</f>
        <v/>
      </c>
      <c r="Y1719" s="8">
        <f>IF($C1719="","",T1719-X1719)</f>
        <v/>
      </c>
      <c r="Z1719" s="8">
        <f>IF($C1719="","",Y1719-M1719)</f>
        <v/>
      </c>
      <c r="AD1719" s="8" t="n"/>
      <c r="AG1719" s="14" t="n"/>
      <c r="AI1719">
        <f>IF($C1719="","",IF(COUNTIF($C$2:$C1719,$C1719)=1,1,0))</f>
        <v/>
      </c>
      <c r="AJ1719">
        <f>IF($AI1719=1,SUMPRODUCT(--($AM$2:$AM$7001&lt;$AM1719))+1,"")</f>
        <v/>
      </c>
      <c r="AK1719">
        <f>IF($C1719="","",IF(OR($P1719=TRUE(),$P1719="TRUE"),1,0))</f>
        <v/>
      </c>
      <c r="AL1719">
        <f>IF($C1719="","",IF(AND($V1719="Yes",SUMPRODUCT((LEN(Settings!$F$6:$F$13)&gt;0)*ISNUMBER(SEARCH(Settings!$F$6:$F$13,$O1719)))=0),1,0))</f>
        <v/>
      </c>
      <c r="AM1719">
        <f>IF($AI1719=1,IFERROR(IF(VALUE($C1719)&lt;100000000,VALUE($C1719),1000000000),IFERROR(IF(VALUE(MID($C1719,2,20))&lt;100000000,VALUE(MID($C1719,2,20)),1000000000),1000000000))+ROW()/100000,"")</f>
        <v/>
      </c>
    </row>
    <row r="1720">
      <c r="E1720" s="14" t="n"/>
      <c r="M1720" s="8">
        <f>IF($C1720="","",L1720*T1720/100)</f>
        <v/>
      </c>
      <c r="S1720" s="8" t="n"/>
      <c r="T1720" s="8" t="n"/>
      <c r="W1720">
        <f>IF($C1720="","",IF($AL1720=1,0,IF($AK1720=1,Settings!$C$6,Settings!$C$7))*100)</f>
        <v/>
      </c>
      <c r="X1720" s="8">
        <f>IF($C1720="","",T1720*W1720/100)</f>
        <v/>
      </c>
      <c r="Y1720" s="8">
        <f>IF($C1720="","",T1720-X1720)</f>
        <v/>
      </c>
      <c r="Z1720" s="8">
        <f>IF($C1720="","",Y1720-M1720)</f>
        <v/>
      </c>
      <c r="AD1720" s="8" t="n"/>
      <c r="AG1720" s="14" t="n"/>
      <c r="AI1720">
        <f>IF($C1720="","",IF(COUNTIF($C$2:$C1720,$C1720)=1,1,0))</f>
        <v/>
      </c>
      <c r="AJ1720">
        <f>IF($AI1720=1,SUMPRODUCT(--($AM$2:$AM$7001&lt;$AM1720))+1,"")</f>
        <v/>
      </c>
      <c r="AK1720">
        <f>IF($C1720="","",IF(OR($P1720=TRUE(),$P1720="TRUE"),1,0))</f>
        <v/>
      </c>
      <c r="AL1720">
        <f>IF($C1720="","",IF(AND($V1720="Yes",SUMPRODUCT((LEN(Settings!$F$6:$F$13)&gt;0)*ISNUMBER(SEARCH(Settings!$F$6:$F$13,$O1720)))=0),1,0))</f>
        <v/>
      </c>
      <c r="AM1720">
        <f>IF($AI1720=1,IFERROR(IF(VALUE($C1720)&lt;100000000,VALUE($C1720),1000000000),IFERROR(IF(VALUE(MID($C1720,2,20))&lt;100000000,VALUE(MID($C1720,2,20)),1000000000),1000000000))+ROW()/100000,"")</f>
        <v/>
      </c>
    </row>
    <row r="1721">
      <c r="E1721" s="14" t="n"/>
      <c r="M1721" s="8">
        <f>IF($C1721="","",L1721*T1721/100)</f>
        <v/>
      </c>
      <c r="S1721" s="8" t="n"/>
      <c r="T1721" s="8" t="n"/>
      <c r="W1721">
        <f>IF($C1721="","",IF($AL1721=1,0,IF($AK1721=1,Settings!$C$6,Settings!$C$7))*100)</f>
        <v/>
      </c>
      <c r="X1721" s="8">
        <f>IF($C1721="","",T1721*W1721/100)</f>
        <v/>
      </c>
      <c r="Y1721" s="8">
        <f>IF($C1721="","",T1721-X1721)</f>
        <v/>
      </c>
      <c r="Z1721" s="8">
        <f>IF($C1721="","",Y1721-M1721)</f>
        <v/>
      </c>
      <c r="AD1721" s="8" t="n"/>
      <c r="AG1721" s="14" t="n"/>
      <c r="AI1721">
        <f>IF($C1721="","",IF(COUNTIF($C$2:$C1721,$C1721)=1,1,0))</f>
        <v/>
      </c>
      <c r="AJ1721">
        <f>IF($AI1721=1,SUMPRODUCT(--($AM$2:$AM$7001&lt;$AM1721))+1,"")</f>
        <v/>
      </c>
      <c r="AK1721">
        <f>IF($C1721="","",IF(OR($P1721=TRUE(),$P1721="TRUE"),1,0))</f>
        <v/>
      </c>
      <c r="AL1721">
        <f>IF($C1721="","",IF(AND($V1721="Yes",SUMPRODUCT((LEN(Settings!$F$6:$F$13)&gt;0)*ISNUMBER(SEARCH(Settings!$F$6:$F$13,$O1721)))=0),1,0))</f>
        <v/>
      </c>
      <c r="AM1721">
        <f>IF($AI1721=1,IFERROR(IF(VALUE($C1721)&lt;100000000,VALUE($C1721),1000000000),IFERROR(IF(VALUE(MID($C1721,2,20))&lt;100000000,VALUE(MID($C1721,2,20)),1000000000),1000000000))+ROW()/100000,"")</f>
        <v/>
      </c>
    </row>
    <row r="1722">
      <c r="E1722" s="14" t="n"/>
      <c r="M1722" s="8">
        <f>IF($C1722="","",L1722*T1722/100)</f>
        <v/>
      </c>
      <c r="S1722" s="8" t="n"/>
      <c r="T1722" s="8" t="n"/>
      <c r="W1722">
        <f>IF($C1722="","",IF($AL1722=1,0,IF($AK1722=1,Settings!$C$6,Settings!$C$7))*100)</f>
        <v/>
      </c>
      <c r="X1722" s="8">
        <f>IF($C1722="","",T1722*W1722/100)</f>
        <v/>
      </c>
      <c r="Y1722" s="8">
        <f>IF($C1722="","",T1722-X1722)</f>
        <v/>
      </c>
      <c r="Z1722" s="8">
        <f>IF($C1722="","",Y1722-M1722)</f>
        <v/>
      </c>
      <c r="AD1722" s="8" t="n"/>
      <c r="AG1722" s="14" t="n"/>
      <c r="AI1722">
        <f>IF($C1722="","",IF(COUNTIF($C$2:$C1722,$C1722)=1,1,0))</f>
        <v/>
      </c>
      <c r="AJ1722">
        <f>IF($AI1722=1,SUMPRODUCT(--($AM$2:$AM$7001&lt;$AM1722))+1,"")</f>
        <v/>
      </c>
      <c r="AK1722">
        <f>IF($C1722="","",IF(OR($P1722=TRUE(),$P1722="TRUE"),1,0))</f>
        <v/>
      </c>
      <c r="AL1722">
        <f>IF($C1722="","",IF(AND($V1722="Yes",SUMPRODUCT((LEN(Settings!$F$6:$F$13)&gt;0)*ISNUMBER(SEARCH(Settings!$F$6:$F$13,$O1722)))=0),1,0))</f>
        <v/>
      </c>
      <c r="AM1722">
        <f>IF($AI1722=1,IFERROR(IF(VALUE($C1722)&lt;100000000,VALUE($C1722),1000000000),IFERROR(IF(VALUE(MID($C1722,2,20))&lt;100000000,VALUE(MID($C1722,2,20)),1000000000),1000000000))+ROW()/100000,"")</f>
        <v/>
      </c>
    </row>
    <row r="1723">
      <c r="E1723" s="14" t="n"/>
      <c r="M1723" s="8">
        <f>IF($C1723="","",L1723*T1723/100)</f>
        <v/>
      </c>
      <c r="S1723" s="8" t="n"/>
      <c r="T1723" s="8" t="n"/>
      <c r="W1723">
        <f>IF($C1723="","",IF($AL1723=1,0,IF($AK1723=1,Settings!$C$6,Settings!$C$7))*100)</f>
        <v/>
      </c>
      <c r="X1723" s="8">
        <f>IF($C1723="","",T1723*W1723/100)</f>
        <v/>
      </c>
      <c r="Y1723" s="8">
        <f>IF($C1723="","",T1723-X1723)</f>
        <v/>
      </c>
      <c r="Z1723" s="8">
        <f>IF($C1723="","",Y1723-M1723)</f>
        <v/>
      </c>
      <c r="AD1723" s="8" t="n"/>
      <c r="AG1723" s="14" t="n"/>
      <c r="AI1723">
        <f>IF($C1723="","",IF(COUNTIF($C$2:$C1723,$C1723)=1,1,0))</f>
        <v/>
      </c>
      <c r="AJ1723">
        <f>IF($AI1723=1,SUMPRODUCT(--($AM$2:$AM$7001&lt;$AM1723))+1,"")</f>
        <v/>
      </c>
      <c r="AK1723">
        <f>IF($C1723="","",IF(OR($P1723=TRUE(),$P1723="TRUE"),1,0))</f>
        <v/>
      </c>
      <c r="AL1723">
        <f>IF($C1723="","",IF(AND($V1723="Yes",SUMPRODUCT((LEN(Settings!$F$6:$F$13)&gt;0)*ISNUMBER(SEARCH(Settings!$F$6:$F$13,$O1723)))=0),1,0))</f>
        <v/>
      </c>
      <c r="AM1723">
        <f>IF($AI1723=1,IFERROR(IF(VALUE($C1723)&lt;100000000,VALUE($C1723),1000000000),IFERROR(IF(VALUE(MID($C1723,2,20))&lt;100000000,VALUE(MID($C1723,2,20)),1000000000),1000000000))+ROW()/100000,"")</f>
        <v/>
      </c>
    </row>
    <row r="1724">
      <c r="E1724" s="14" t="n"/>
      <c r="M1724" s="8">
        <f>IF($C1724="","",L1724*T1724/100)</f>
        <v/>
      </c>
      <c r="S1724" s="8" t="n"/>
      <c r="T1724" s="8" t="n"/>
      <c r="W1724">
        <f>IF($C1724="","",IF($AL1724=1,0,IF($AK1724=1,Settings!$C$6,Settings!$C$7))*100)</f>
        <v/>
      </c>
      <c r="X1724" s="8">
        <f>IF($C1724="","",T1724*W1724/100)</f>
        <v/>
      </c>
      <c r="Y1724" s="8">
        <f>IF($C1724="","",T1724-X1724)</f>
        <v/>
      </c>
      <c r="Z1724" s="8">
        <f>IF($C1724="","",Y1724-M1724)</f>
        <v/>
      </c>
      <c r="AD1724" s="8" t="n"/>
      <c r="AG1724" s="14" t="n"/>
      <c r="AI1724">
        <f>IF($C1724="","",IF(COUNTIF($C$2:$C1724,$C1724)=1,1,0))</f>
        <v/>
      </c>
      <c r="AJ1724">
        <f>IF($AI1724=1,SUMPRODUCT(--($AM$2:$AM$7001&lt;$AM1724))+1,"")</f>
        <v/>
      </c>
      <c r="AK1724">
        <f>IF($C1724="","",IF(OR($P1724=TRUE(),$P1724="TRUE"),1,0))</f>
        <v/>
      </c>
      <c r="AL1724">
        <f>IF($C1724="","",IF(AND($V1724="Yes",SUMPRODUCT((LEN(Settings!$F$6:$F$13)&gt;0)*ISNUMBER(SEARCH(Settings!$F$6:$F$13,$O1724)))=0),1,0))</f>
        <v/>
      </c>
      <c r="AM1724">
        <f>IF($AI1724=1,IFERROR(IF(VALUE($C1724)&lt;100000000,VALUE($C1724),1000000000),IFERROR(IF(VALUE(MID($C1724,2,20))&lt;100000000,VALUE(MID($C1724,2,20)),1000000000),1000000000))+ROW()/100000,"")</f>
        <v/>
      </c>
    </row>
    <row r="1725">
      <c r="E1725" s="14" t="n"/>
      <c r="M1725" s="8">
        <f>IF($C1725="","",L1725*T1725/100)</f>
        <v/>
      </c>
      <c r="S1725" s="8" t="n"/>
      <c r="T1725" s="8" t="n"/>
      <c r="W1725">
        <f>IF($C1725="","",IF($AL1725=1,0,IF($AK1725=1,Settings!$C$6,Settings!$C$7))*100)</f>
        <v/>
      </c>
      <c r="X1725" s="8">
        <f>IF($C1725="","",T1725*W1725/100)</f>
        <v/>
      </c>
      <c r="Y1725" s="8">
        <f>IF($C1725="","",T1725-X1725)</f>
        <v/>
      </c>
      <c r="Z1725" s="8">
        <f>IF($C1725="","",Y1725-M1725)</f>
        <v/>
      </c>
      <c r="AD1725" s="8" t="n"/>
      <c r="AG1725" s="14" t="n"/>
      <c r="AI1725">
        <f>IF($C1725="","",IF(COUNTIF($C$2:$C1725,$C1725)=1,1,0))</f>
        <v/>
      </c>
      <c r="AJ1725">
        <f>IF($AI1725=1,SUMPRODUCT(--($AM$2:$AM$7001&lt;$AM1725))+1,"")</f>
        <v/>
      </c>
      <c r="AK1725">
        <f>IF($C1725="","",IF(OR($P1725=TRUE(),$P1725="TRUE"),1,0))</f>
        <v/>
      </c>
      <c r="AL1725">
        <f>IF($C1725="","",IF(AND($V1725="Yes",SUMPRODUCT((LEN(Settings!$F$6:$F$13)&gt;0)*ISNUMBER(SEARCH(Settings!$F$6:$F$13,$O1725)))=0),1,0))</f>
        <v/>
      </c>
      <c r="AM1725">
        <f>IF($AI1725=1,IFERROR(IF(VALUE($C1725)&lt;100000000,VALUE($C1725),1000000000),IFERROR(IF(VALUE(MID($C1725,2,20))&lt;100000000,VALUE(MID($C1725,2,20)),1000000000),1000000000))+ROW()/100000,"")</f>
        <v/>
      </c>
    </row>
    <row r="1726">
      <c r="E1726" s="14" t="n"/>
      <c r="M1726" s="8">
        <f>IF($C1726="","",L1726*T1726/100)</f>
        <v/>
      </c>
      <c r="S1726" s="8" t="n"/>
      <c r="T1726" s="8" t="n"/>
      <c r="W1726">
        <f>IF($C1726="","",IF($AL1726=1,0,IF($AK1726=1,Settings!$C$6,Settings!$C$7))*100)</f>
        <v/>
      </c>
      <c r="X1726" s="8">
        <f>IF($C1726="","",T1726*W1726/100)</f>
        <v/>
      </c>
      <c r="Y1726" s="8">
        <f>IF($C1726="","",T1726-X1726)</f>
        <v/>
      </c>
      <c r="Z1726" s="8">
        <f>IF($C1726="","",Y1726-M1726)</f>
        <v/>
      </c>
      <c r="AD1726" s="8" t="n"/>
      <c r="AG1726" s="14" t="n"/>
      <c r="AI1726">
        <f>IF($C1726="","",IF(COUNTIF($C$2:$C1726,$C1726)=1,1,0))</f>
        <v/>
      </c>
      <c r="AJ1726">
        <f>IF($AI1726=1,SUMPRODUCT(--($AM$2:$AM$7001&lt;$AM1726))+1,"")</f>
        <v/>
      </c>
      <c r="AK1726">
        <f>IF($C1726="","",IF(OR($P1726=TRUE(),$P1726="TRUE"),1,0))</f>
        <v/>
      </c>
      <c r="AL1726">
        <f>IF($C1726="","",IF(AND($V1726="Yes",SUMPRODUCT((LEN(Settings!$F$6:$F$13)&gt;0)*ISNUMBER(SEARCH(Settings!$F$6:$F$13,$O1726)))=0),1,0))</f>
        <v/>
      </c>
      <c r="AM1726">
        <f>IF($AI1726=1,IFERROR(IF(VALUE($C1726)&lt;100000000,VALUE($C1726),1000000000),IFERROR(IF(VALUE(MID($C1726,2,20))&lt;100000000,VALUE(MID($C1726,2,20)),1000000000),1000000000))+ROW()/100000,"")</f>
        <v/>
      </c>
    </row>
    <row r="1727">
      <c r="E1727" s="14" t="n"/>
      <c r="M1727" s="8">
        <f>IF($C1727="","",L1727*T1727/100)</f>
        <v/>
      </c>
      <c r="S1727" s="8" t="n"/>
      <c r="T1727" s="8" t="n"/>
      <c r="W1727">
        <f>IF($C1727="","",IF($AL1727=1,0,IF($AK1727=1,Settings!$C$6,Settings!$C$7))*100)</f>
        <v/>
      </c>
      <c r="X1727" s="8">
        <f>IF($C1727="","",T1727*W1727/100)</f>
        <v/>
      </c>
      <c r="Y1727" s="8">
        <f>IF($C1727="","",T1727-X1727)</f>
        <v/>
      </c>
      <c r="Z1727" s="8">
        <f>IF($C1727="","",Y1727-M1727)</f>
        <v/>
      </c>
      <c r="AD1727" s="8" t="n"/>
      <c r="AG1727" s="14" t="n"/>
      <c r="AI1727">
        <f>IF($C1727="","",IF(COUNTIF($C$2:$C1727,$C1727)=1,1,0))</f>
        <v/>
      </c>
      <c r="AJ1727">
        <f>IF($AI1727=1,SUMPRODUCT(--($AM$2:$AM$7001&lt;$AM1727))+1,"")</f>
        <v/>
      </c>
      <c r="AK1727">
        <f>IF($C1727="","",IF(OR($P1727=TRUE(),$P1727="TRUE"),1,0))</f>
        <v/>
      </c>
      <c r="AL1727">
        <f>IF($C1727="","",IF(AND($V1727="Yes",SUMPRODUCT((LEN(Settings!$F$6:$F$13)&gt;0)*ISNUMBER(SEARCH(Settings!$F$6:$F$13,$O1727)))=0),1,0))</f>
        <v/>
      </c>
      <c r="AM1727">
        <f>IF($AI1727=1,IFERROR(IF(VALUE($C1727)&lt;100000000,VALUE($C1727),1000000000),IFERROR(IF(VALUE(MID($C1727,2,20))&lt;100000000,VALUE(MID($C1727,2,20)),1000000000),1000000000))+ROW()/100000,"")</f>
        <v/>
      </c>
    </row>
    <row r="1728">
      <c r="E1728" s="14" t="n"/>
      <c r="M1728" s="8">
        <f>IF($C1728="","",L1728*T1728/100)</f>
        <v/>
      </c>
      <c r="S1728" s="8" t="n"/>
      <c r="T1728" s="8" t="n"/>
      <c r="W1728">
        <f>IF($C1728="","",IF($AL1728=1,0,IF($AK1728=1,Settings!$C$6,Settings!$C$7))*100)</f>
        <v/>
      </c>
      <c r="X1728" s="8">
        <f>IF($C1728="","",T1728*W1728/100)</f>
        <v/>
      </c>
      <c r="Y1728" s="8">
        <f>IF($C1728="","",T1728-X1728)</f>
        <v/>
      </c>
      <c r="Z1728" s="8">
        <f>IF($C1728="","",Y1728-M1728)</f>
        <v/>
      </c>
      <c r="AD1728" s="8" t="n"/>
      <c r="AG1728" s="14" t="n"/>
      <c r="AI1728">
        <f>IF($C1728="","",IF(COUNTIF($C$2:$C1728,$C1728)=1,1,0))</f>
        <v/>
      </c>
      <c r="AJ1728">
        <f>IF($AI1728=1,SUMPRODUCT(--($AM$2:$AM$7001&lt;$AM1728))+1,"")</f>
        <v/>
      </c>
      <c r="AK1728">
        <f>IF($C1728="","",IF(OR($P1728=TRUE(),$P1728="TRUE"),1,0))</f>
        <v/>
      </c>
      <c r="AL1728">
        <f>IF($C1728="","",IF(AND($V1728="Yes",SUMPRODUCT((LEN(Settings!$F$6:$F$13)&gt;0)*ISNUMBER(SEARCH(Settings!$F$6:$F$13,$O1728)))=0),1,0))</f>
        <v/>
      </c>
      <c r="AM1728">
        <f>IF($AI1728=1,IFERROR(IF(VALUE($C1728)&lt;100000000,VALUE($C1728),1000000000),IFERROR(IF(VALUE(MID($C1728,2,20))&lt;100000000,VALUE(MID($C1728,2,20)),1000000000),1000000000))+ROW()/100000,"")</f>
        <v/>
      </c>
    </row>
    <row r="1729">
      <c r="E1729" s="14" t="n"/>
      <c r="M1729" s="8">
        <f>IF($C1729="","",L1729*T1729/100)</f>
        <v/>
      </c>
      <c r="S1729" s="8" t="n"/>
      <c r="T1729" s="8" t="n"/>
      <c r="W1729">
        <f>IF($C1729="","",IF($AL1729=1,0,IF($AK1729=1,Settings!$C$6,Settings!$C$7))*100)</f>
        <v/>
      </c>
      <c r="X1729" s="8">
        <f>IF($C1729="","",T1729*W1729/100)</f>
        <v/>
      </c>
      <c r="Y1729" s="8">
        <f>IF($C1729="","",T1729-X1729)</f>
        <v/>
      </c>
      <c r="Z1729" s="8">
        <f>IF($C1729="","",Y1729-M1729)</f>
        <v/>
      </c>
      <c r="AD1729" s="8" t="n"/>
      <c r="AG1729" s="14" t="n"/>
      <c r="AI1729">
        <f>IF($C1729="","",IF(COUNTIF($C$2:$C1729,$C1729)=1,1,0))</f>
        <v/>
      </c>
      <c r="AJ1729">
        <f>IF($AI1729=1,SUMPRODUCT(--($AM$2:$AM$7001&lt;$AM1729))+1,"")</f>
        <v/>
      </c>
      <c r="AK1729">
        <f>IF($C1729="","",IF(OR($P1729=TRUE(),$P1729="TRUE"),1,0))</f>
        <v/>
      </c>
      <c r="AL1729">
        <f>IF($C1729="","",IF(AND($V1729="Yes",SUMPRODUCT((LEN(Settings!$F$6:$F$13)&gt;0)*ISNUMBER(SEARCH(Settings!$F$6:$F$13,$O1729)))=0),1,0))</f>
        <v/>
      </c>
      <c r="AM1729">
        <f>IF($AI1729=1,IFERROR(IF(VALUE($C1729)&lt;100000000,VALUE($C1729),1000000000),IFERROR(IF(VALUE(MID($C1729,2,20))&lt;100000000,VALUE(MID($C1729,2,20)),1000000000),1000000000))+ROW()/100000,"")</f>
        <v/>
      </c>
    </row>
    <row r="1730">
      <c r="E1730" s="14" t="n"/>
      <c r="M1730" s="8">
        <f>IF($C1730="","",L1730*T1730/100)</f>
        <v/>
      </c>
      <c r="S1730" s="8" t="n"/>
      <c r="T1730" s="8" t="n"/>
      <c r="W1730">
        <f>IF($C1730="","",IF($AL1730=1,0,IF($AK1730=1,Settings!$C$6,Settings!$C$7))*100)</f>
        <v/>
      </c>
      <c r="X1730" s="8">
        <f>IF($C1730="","",T1730*W1730/100)</f>
        <v/>
      </c>
      <c r="Y1730" s="8">
        <f>IF($C1730="","",T1730-X1730)</f>
        <v/>
      </c>
      <c r="Z1730" s="8">
        <f>IF($C1730="","",Y1730-M1730)</f>
        <v/>
      </c>
      <c r="AD1730" s="8" t="n"/>
      <c r="AG1730" s="14" t="n"/>
      <c r="AI1730">
        <f>IF($C1730="","",IF(COUNTIF($C$2:$C1730,$C1730)=1,1,0))</f>
        <v/>
      </c>
      <c r="AJ1730">
        <f>IF($AI1730=1,SUMPRODUCT(--($AM$2:$AM$7001&lt;$AM1730))+1,"")</f>
        <v/>
      </c>
      <c r="AK1730">
        <f>IF($C1730="","",IF(OR($P1730=TRUE(),$P1730="TRUE"),1,0))</f>
        <v/>
      </c>
      <c r="AL1730">
        <f>IF($C1730="","",IF(AND($V1730="Yes",SUMPRODUCT((LEN(Settings!$F$6:$F$13)&gt;0)*ISNUMBER(SEARCH(Settings!$F$6:$F$13,$O1730)))=0),1,0))</f>
        <v/>
      </c>
      <c r="AM1730">
        <f>IF($AI1730=1,IFERROR(IF(VALUE($C1730)&lt;100000000,VALUE($C1730),1000000000),IFERROR(IF(VALUE(MID($C1730,2,20))&lt;100000000,VALUE(MID($C1730,2,20)),1000000000),1000000000))+ROW()/100000,"")</f>
        <v/>
      </c>
    </row>
    <row r="1731">
      <c r="E1731" s="14" t="n"/>
      <c r="M1731" s="8">
        <f>IF($C1731="","",L1731*T1731/100)</f>
        <v/>
      </c>
      <c r="S1731" s="8" t="n"/>
      <c r="T1731" s="8" t="n"/>
      <c r="W1731">
        <f>IF($C1731="","",IF($AL1731=1,0,IF($AK1731=1,Settings!$C$6,Settings!$C$7))*100)</f>
        <v/>
      </c>
      <c r="X1731" s="8">
        <f>IF($C1731="","",T1731*W1731/100)</f>
        <v/>
      </c>
      <c r="Y1731" s="8">
        <f>IF($C1731="","",T1731-X1731)</f>
        <v/>
      </c>
      <c r="Z1731" s="8">
        <f>IF($C1731="","",Y1731-M1731)</f>
        <v/>
      </c>
      <c r="AD1731" s="8" t="n"/>
      <c r="AG1731" s="14" t="n"/>
      <c r="AI1731">
        <f>IF($C1731="","",IF(COUNTIF($C$2:$C1731,$C1731)=1,1,0))</f>
        <v/>
      </c>
      <c r="AJ1731">
        <f>IF($AI1731=1,SUMPRODUCT(--($AM$2:$AM$7001&lt;$AM1731))+1,"")</f>
        <v/>
      </c>
      <c r="AK1731">
        <f>IF($C1731="","",IF(OR($P1731=TRUE(),$P1731="TRUE"),1,0))</f>
        <v/>
      </c>
      <c r="AL1731">
        <f>IF($C1731="","",IF(AND($V1731="Yes",SUMPRODUCT((LEN(Settings!$F$6:$F$13)&gt;0)*ISNUMBER(SEARCH(Settings!$F$6:$F$13,$O1731)))=0),1,0))</f>
        <v/>
      </c>
      <c r="AM1731">
        <f>IF($AI1731=1,IFERROR(IF(VALUE($C1731)&lt;100000000,VALUE($C1731),1000000000),IFERROR(IF(VALUE(MID($C1731,2,20))&lt;100000000,VALUE(MID($C1731,2,20)),1000000000),1000000000))+ROW()/100000,"")</f>
        <v/>
      </c>
    </row>
    <row r="1732">
      <c r="E1732" s="14" t="n"/>
      <c r="M1732" s="8">
        <f>IF($C1732="","",L1732*T1732/100)</f>
        <v/>
      </c>
      <c r="S1732" s="8" t="n"/>
      <c r="T1732" s="8" t="n"/>
      <c r="W1732">
        <f>IF($C1732="","",IF($AL1732=1,0,IF($AK1732=1,Settings!$C$6,Settings!$C$7))*100)</f>
        <v/>
      </c>
      <c r="X1732" s="8">
        <f>IF($C1732="","",T1732*W1732/100)</f>
        <v/>
      </c>
      <c r="Y1732" s="8">
        <f>IF($C1732="","",T1732-X1732)</f>
        <v/>
      </c>
      <c r="Z1732" s="8">
        <f>IF($C1732="","",Y1732-M1732)</f>
        <v/>
      </c>
      <c r="AD1732" s="8" t="n"/>
      <c r="AG1732" s="14" t="n"/>
      <c r="AI1732">
        <f>IF($C1732="","",IF(COUNTIF($C$2:$C1732,$C1732)=1,1,0))</f>
        <v/>
      </c>
      <c r="AJ1732">
        <f>IF($AI1732=1,SUMPRODUCT(--($AM$2:$AM$7001&lt;$AM1732))+1,"")</f>
        <v/>
      </c>
      <c r="AK1732">
        <f>IF($C1732="","",IF(OR($P1732=TRUE(),$P1732="TRUE"),1,0))</f>
        <v/>
      </c>
      <c r="AL1732">
        <f>IF($C1732="","",IF(AND($V1732="Yes",SUMPRODUCT((LEN(Settings!$F$6:$F$13)&gt;0)*ISNUMBER(SEARCH(Settings!$F$6:$F$13,$O1732)))=0),1,0))</f>
        <v/>
      </c>
      <c r="AM1732">
        <f>IF($AI1732=1,IFERROR(IF(VALUE($C1732)&lt;100000000,VALUE($C1732),1000000000),IFERROR(IF(VALUE(MID($C1732,2,20))&lt;100000000,VALUE(MID($C1732,2,20)),1000000000),1000000000))+ROW()/100000,"")</f>
        <v/>
      </c>
    </row>
    <row r="1733">
      <c r="E1733" s="14" t="n"/>
      <c r="M1733" s="8">
        <f>IF($C1733="","",L1733*T1733/100)</f>
        <v/>
      </c>
      <c r="S1733" s="8" t="n"/>
      <c r="T1733" s="8" t="n"/>
      <c r="W1733">
        <f>IF($C1733="","",IF($AL1733=1,0,IF($AK1733=1,Settings!$C$6,Settings!$C$7))*100)</f>
        <v/>
      </c>
      <c r="X1733" s="8">
        <f>IF($C1733="","",T1733*W1733/100)</f>
        <v/>
      </c>
      <c r="Y1733" s="8">
        <f>IF($C1733="","",T1733-X1733)</f>
        <v/>
      </c>
      <c r="Z1733" s="8">
        <f>IF($C1733="","",Y1733-M1733)</f>
        <v/>
      </c>
      <c r="AD1733" s="8" t="n"/>
      <c r="AG1733" s="14" t="n"/>
      <c r="AI1733">
        <f>IF($C1733="","",IF(COUNTIF($C$2:$C1733,$C1733)=1,1,0))</f>
        <v/>
      </c>
      <c r="AJ1733">
        <f>IF($AI1733=1,SUMPRODUCT(--($AM$2:$AM$7001&lt;$AM1733))+1,"")</f>
        <v/>
      </c>
      <c r="AK1733">
        <f>IF($C1733="","",IF(OR($P1733=TRUE(),$P1733="TRUE"),1,0))</f>
        <v/>
      </c>
      <c r="AL1733">
        <f>IF($C1733="","",IF(AND($V1733="Yes",SUMPRODUCT((LEN(Settings!$F$6:$F$13)&gt;0)*ISNUMBER(SEARCH(Settings!$F$6:$F$13,$O1733)))=0),1,0))</f>
        <v/>
      </c>
      <c r="AM1733">
        <f>IF($AI1733=1,IFERROR(IF(VALUE($C1733)&lt;100000000,VALUE($C1733),1000000000),IFERROR(IF(VALUE(MID($C1733,2,20))&lt;100000000,VALUE(MID($C1733,2,20)),1000000000),1000000000))+ROW()/100000,"")</f>
        <v/>
      </c>
    </row>
    <row r="1734">
      <c r="E1734" s="14" t="n"/>
      <c r="M1734" s="8">
        <f>IF($C1734="","",L1734*T1734/100)</f>
        <v/>
      </c>
      <c r="S1734" s="8" t="n"/>
      <c r="T1734" s="8" t="n"/>
      <c r="W1734">
        <f>IF($C1734="","",IF($AL1734=1,0,IF($AK1734=1,Settings!$C$6,Settings!$C$7))*100)</f>
        <v/>
      </c>
      <c r="X1734" s="8">
        <f>IF($C1734="","",T1734*W1734/100)</f>
        <v/>
      </c>
      <c r="Y1734" s="8">
        <f>IF($C1734="","",T1734-X1734)</f>
        <v/>
      </c>
      <c r="Z1734" s="8">
        <f>IF($C1734="","",Y1734-M1734)</f>
        <v/>
      </c>
      <c r="AD1734" s="8" t="n"/>
      <c r="AG1734" s="14" t="n"/>
      <c r="AI1734">
        <f>IF($C1734="","",IF(COUNTIF($C$2:$C1734,$C1734)=1,1,0))</f>
        <v/>
      </c>
      <c r="AJ1734">
        <f>IF($AI1734=1,SUMPRODUCT(--($AM$2:$AM$7001&lt;$AM1734))+1,"")</f>
        <v/>
      </c>
      <c r="AK1734">
        <f>IF($C1734="","",IF(OR($P1734=TRUE(),$P1734="TRUE"),1,0))</f>
        <v/>
      </c>
      <c r="AL1734">
        <f>IF($C1734="","",IF(AND($V1734="Yes",SUMPRODUCT((LEN(Settings!$F$6:$F$13)&gt;0)*ISNUMBER(SEARCH(Settings!$F$6:$F$13,$O1734)))=0),1,0))</f>
        <v/>
      </c>
      <c r="AM1734">
        <f>IF($AI1734=1,IFERROR(IF(VALUE($C1734)&lt;100000000,VALUE($C1734),1000000000),IFERROR(IF(VALUE(MID($C1734,2,20))&lt;100000000,VALUE(MID($C1734,2,20)),1000000000),1000000000))+ROW()/100000,"")</f>
        <v/>
      </c>
    </row>
    <row r="1735">
      <c r="E1735" s="14" t="n"/>
      <c r="M1735" s="8">
        <f>IF($C1735="","",L1735*T1735/100)</f>
        <v/>
      </c>
      <c r="S1735" s="8" t="n"/>
      <c r="T1735" s="8" t="n"/>
      <c r="W1735">
        <f>IF($C1735="","",IF($AL1735=1,0,IF($AK1735=1,Settings!$C$6,Settings!$C$7))*100)</f>
        <v/>
      </c>
      <c r="X1735" s="8">
        <f>IF($C1735="","",T1735*W1735/100)</f>
        <v/>
      </c>
      <c r="Y1735" s="8">
        <f>IF($C1735="","",T1735-X1735)</f>
        <v/>
      </c>
      <c r="Z1735" s="8">
        <f>IF($C1735="","",Y1735-M1735)</f>
        <v/>
      </c>
      <c r="AD1735" s="8" t="n"/>
      <c r="AG1735" s="14" t="n"/>
      <c r="AI1735">
        <f>IF($C1735="","",IF(COUNTIF($C$2:$C1735,$C1735)=1,1,0))</f>
        <v/>
      </c>
      <c r="AJ1735">
        <f>IF($AI1735=1,SUMPRODUCT(--($AM$2:$AM$7001&lt;$AM1735))+1,"")</f>
        <v/>
      </c>
      <c r="AK1735">
        <f>IF($C1735="","",IF(OR($P1735=TRUE(),$P1735="TRUE"),1,0))</f>
        <v/>
      </c>
      <c r="AL1735">
        <f>IF($C1735="","",IF(AND($V1735="Yes",SUMPRODUCT((LEN(Settings!$F$6:$F$13)&gt;0)*ISNUMBER(SEARCH(Settings!$F$6:$F$13,$O1735)))=0),1,0))</f>
        <v/>
      </c>
      <c r="AM1735">
        <f>IF($AI1735=1,IFERROR(IF(VALUE($C1735)&lt;100000000,VALUE($C1735),1000000000),IFERROR(IF(VALUE(MID($C1735,2,20))&lt;100000000,VALUE(MID($C1735,2,20)),1000000000),1000000000))+ROW()/100000,"")</f>
        <v/>
      </c>
    </row>
    <row r="1736">
      <c r="E1736" s="14" t="n"/>
      <c r="M1736" s="8">
        <f>IF($C1736="","",L1736*T1736/100)</f>
        <v/>
      </c>
      <c r="S1736" s="8" t="n"/>
      <c r="T1736" s="8" t="n"/>
      <c r="W1736">
        <f>IF($C1736="","",IF($AL1736=1,0,IF($AK1736=1,Settings!$C$6,Settings!$C$7))*100)</f>
        <v/>
      </c>
      <c r="X1736" s="8">
        <f>IF($C1736="","",T1736*W1736/100)</f>
        <v/>
      </c>
      <c r="Y1736" s="8">
        <f>IF($C1736="","",T1736-X1736)</f>
        <v/>
      </c>
      <c r="Z1736" s="8">
        <f>IF($C1736="","",Y1736-M1736)</f>
        <v/>
      </c>
      <c r="AD1736" s="8" t="n"/>
      <c r="AG1736" s="14" t="n"/>
      <c r="AI1736">
        <f>IF($C1736="","",IF(COUNTIF($C$2:$C1736,$C1736)=1,1,0))</f>
        <v/>
      </c>
      <c r="AJ1736">
        <f>IF($AI1736=1,SUMPRODUCT(--($AM$2:$AM$7001&lt;$AM1736))+1,"")</f>
        <v/>
      </c>
      <c r="AK1736">
        <f>IF($C1736="","",IF(OR($P1736=TRUE(),$P1736="TRUE"),1,0))</f>
        <v/>
      </c>
      <c r="AL1736">
        <f>IF($C1736="","",IF(AND($V1736="Yes",SUMPRODUCT((LEN(Settings!$F$6:$F$13)&gt;0)*ISNUMBER(SEARCH(Settings!$F$6:$F$13,$O1736)))=0),1,0))</f>
        <v/>
      </c>
      <c r="AM1736">
        <f>IF($AI1736=1,IFERROR(IF(VALUE($C1736)&lt;100000000,VALUE($C1736),1000000000),IFERROR(IF(VALUE(MID($C1736,2,20))&lt;100000000,VALUE(MID($C1736,2,20)),1000000000),1000000000))+ROW()/100000,"")</f>
        <v/>
      </c>
    </row>
    <row r="1737">
      <c r="E1737" s="14" t="n"/>
      <c r="M1737" s="8">
        <f>IF($C1737="","",L1737*T1737/100)</f>
        <v/>
      </c>
      <c r="S1737" s="8" t="n"/>
      <c r="T1737" s="8" t="n"/>
      <c r="W1737">
        <f>IF($C1737="","",IF($AL1737=1,0,IF($AK1737=1,Settings!$C$6,Settings!$C$7))*100)</f>
        <v/>
      </c>
      <c r="X1737" s="8">
        <f>IF($C1737="","",T1737*W1737/100)</f>
        <v/>
      </c>
      <c r="Y1737" s="8">
        <f>IF($C1737="","",T1737-X1737)</f>
        <v/>
      </c>
      <c r="Z1737" s="8">
        <f>IF($C1737="","",Y1737-M1737)</f>
        <v/>
      </c>
      <c r="AD1737" s="8" t="n"/>
      <c r="AG1737" s="14" t="n"/>
      <c r="AI1737">
        <f>IF($C1737="","",IF(COUNTIF($C$2:$C1737,$C1737)=1,1,0))</f>
        <v/>
      </c>
      <c r="AJ1737">
        <f>IF($AI1737=1,SUMPRODUCT(--($AM$2:$AM$7001&lt;$AM1737))+1,"")</f>
        <v/>
      </c>
      <c r="AK1737">
        <f>IF($C1737="","",IF(OR($P1737=TRUE(),$P1737="TRUE"),1,0))</f>
        <v/>
      </c>
      <c r="AL1737">
        <f>IF($C1737="","",IF(AND($V1737="Yes",SUMPRODUCT((LEN(Settings!$F$6:$F$13)&gt;0)*ISNUMBER(SEARCH(Settings!$F$6:$F$13,$O1737)))=0),1,0))</f>
        <v/>
      </c>
      <c r="AM1737">
        <f>IF($AI1737=1,IFERROR(IF(VALUE($C1737)&lt;100000000,VALUE($C1737),1000000000),IFERROR(IF(VALUE(MID($C1737,2,20))&lt;100000000,VALUE(MID($C1737,2,20)),1000000000),1000000000))+ROW()/100000,"")</f>
        <v/>
      </c>
    </row>
    <row r="1738">
      <c r="E1738" s="14" t="n"/>
      <c r="M1738" s="8">
        <f>IF($C1738="","",L1738*T1738/100)</f>
        <v/>
      </c>
      <c r="S1738" s="8" t="n"/>
      <c r="T1738" s="8" t="n"/>
      <c r="W1738">
        <f>IF($C1738="","",IF($AL1738=1,0,IF($AK1738=1,Settings!$C$6,Settings!$C$7))*100)</f>
        <v/>
      </c>
      <c r="X1738" s="8">
        <f>IF($C1738="","",T1738*W1738/100)</f>
        <v/>
      </c>
      <c r="Y1738" s="8">
        <f>IF($C1738="","",T1738-X1738)</f>
        <v/>
      </c>
      <c r="Z1738" s="8">
        <f>IF($C1738="","",Y1738-M1738)</f>
        <v/>
      </c>
      <c r="AD1738" s="8" t="n"/>
      <c r="AG1738" s="14" t="n"/>
      <c r="AI1738">
        <f>IF($C1738="","",IF(COUNTIF($C$2:$C1738,$C1738)=1,1,0))</f>
        <v/>
      </c>
      <c r="AJ1738">
        <f>IF($AI1738=1,SUMPRODUCT(--($AM$2:$AM$7001&lt;$AM1738))+1,"")</f>
        <v/>
      </c>
      <c r="AK1738">
        <f>IF($C1738="","",IF(OR($P1738=TRUE(),$P1738="TRUE"),1,0))</f>
        <v/>
      </c>
      <c r="AL1738">
        <f>IF($C1738="","",IF(AND($V1738="Yes",SUMPRODUCT((LEN(Settings!$F$6:$F$13)&gt;0)*ISNUMBER(SEARCH(Settings!$F$6:$F$13,$O1738)))=0),1,0))</f>
        <v/>
      </c>
      <c r="AM1738">
        <f>IF($AI1738=1,IFERROR(IF(VALUE($C1738)&lt;100000000,VALUE($C1738),1000000000),IFERROR(IF(VALUE(MID($C1738,2,20))&lt;100000000,VALUE(MID($C1738,2,20)),1000000000),1000000000))+ROW()/100000,"")</f>
        <v/>
      </c>
    </row>
    <row r="1739">
      <c r="E1739" s="14" t="n"/>
      <c r="M1739" s="8">
        <f>IF($C1739="","",L1739*T1739/100)</f>
        <v/>
      </c>
      <c r="S1739" s="8" t="n"/>
      <c r="T1739" s="8" t="n"/>
      <c r="W1739">
        <f>IF($C1739="","",IF($AL1739=1,0,IF($AK1739=1,Settings!$C$6,Settings!$C$7))*100)</f>
        <v/>
      </c>
      <c r="X1739" s="8">
        <f>IF($C1739="","",T1739*W1739/100)</f>
        <v/>
      </c>
      <c r="Y1739" s="8">
        <f>IF($C1739="","",T1739-X1739)</f>
        <v/>
      </c>
      <c r="Z1739" s="8">
        <f>IF($C1739="","",Y1739-M1739)</f>
        <v/>
      </c>
      <c r="AD1739" s="8" t="n"/>
      <c r="AG1739" s="14" t="n"/>
      <c r="AI1739">
        <f>IF($C1739="","",IF(COUNTIF($C$2:$C1739,$C1739)=1,1,0))</f>
        <v/>
      </c>
      <c r="AJ1739">
        <f>IF($AI1739=1,SUMPRODUCT(--($AM$2:$AM$7001&lt;$AM1739))+1,"")</f>
        <v/>
      </c>
      <c r="AK1739">
        <f>IF($C1739="","",IF(OR($P1739=TRUE(),$P1739="TRUE"),1,0))</f>
        <v/>
      </c>
      <c r="AL1739">
        <f>IF($C1739="","",IF(AND($V1739="Yes",SUMPRODUCT((LEN(Settings!$F$6:$F$13)&gt;0)*ISNUMBER(SEARCH(Settings!$F$6:$F$13,$O1739)))=0),1,0))</f>
        <v/>
      </c>
      <c r="AM1739">
        <f>IF($AI1739=1,IFERROR(IF(VALUE($C1739)&lt;100000000,VALUE($C1739),1000000000),IFERROR(IF(VALUE(MID($C1739,2,20))&lt;100000000,VALUE(MID($C1739,2,20)),1000000000),1000000000))+ROW()/100000,"")</f>
        <v/>
      </c>
    </row>
    <row r="1740">
      <c r="E1740" s="14" t="n"/>
      <c r="M1740" s="8">
        <f>IF($C1740="","",L1740*T1740/100)</f>
        <v/>
      </c>
      <c r="S1740" s="8" t="n"/>
      <c r="T1740" s="8" t="n"/>
      <c r="W1740">
        <f>IF($C1740="","",IF($AL1740=1,0,IF($AK1740=1,Settings!$C$6,Settings!$C$7))*100)</f>
        <v/>
      </c>
      <c r="X1740" s="8">
        <f>IF($C1740="","",T1740*W1740/100)</f>
        <v/>
      </c>
      <c r="Y1740" s="8">
        <f>IF($C1740="","",T1740-X1740)</f>
        <v/>
      </c>
      <c r="Z1740" s="8">
        <f>IF($C1740="","",Y1740-M1740)</f>
        <v/>
      </c>
      <c r="AD1740" s="8" t="n"/>
      <c r="AG1740" s="14" t="n"/>
      <c r="AI1740">
        <f>IF($C1740="","",IF(COUNTIF($C$2:$C1740,$C1740)=1,1,0))</f>
        <v/>
      </c>
      <c r="AJ1740">
        <f>IF($AI1740=1,SUMPRODUCT(--($AM$2:$AM$7001&lt;$AM1740))+1,"")</f>
        <v/>
      </c>
      <c r="AK1740">
        <f>IF($C1740="","",IF(OR($P1740=TRUE(),$P1740="TRUE"),1,0))</f>
        <v/>
      </c>
      <c r="AL1740">
        <f>IF($C1740="","",IF(AND($V1740="Yes",SUMPRODUCT((LEN(Settings!$F$6:$F$13)&gt;0)*ISNUMBER(SEARCH(Settings!$F$6:$F$13,$O1740)))=0),1,0))</f>
        <v/>
      </c>
      <c r="AM1740">
        <f>IF($AI1740=1,IFERROR(IF(VALUE($C1740)&lt;100000000,VALUE($C1740),1000000000),IFERROR(IF(VALUE(MID($C1740,2,20))&lt;100000000,VALUE(MID($C1740,2,20)),1000000000),1000000000))+ROW()/100000,"")</f>
        <v/>
      </c>
    </row>
    <row r="1741">
      <c r="E1741" s="14" t="n"/>
      <c r="M1741" s="8">
        <f>IF($C1741="","",L1741*T1741/100)</f>
        <v/>
      </c>
      <c r="S1741" s="8" t="n"/>
      <c r="T1741" s="8" t="n"/>
      <c r="W1741">
        <f>IF($C1741="","",IF($AL1741=1,0,IF($AK1741=1,Settings!$C$6,Settings!$C$7))*100)</f>
        <v/>
      </c>
      <c r="X1741" s="8">
        <f>IF($C1741="","",T1741*W1741/100)</f>
        <v/>
      </c>
      <c r="Y1741" s="8">
        <f>IF($C1741="","",T1741-X1741)</f>
        <v/>
      </c>
      <c r="Z1741" s="8">
        <f>IF($C1741="","",Y1741-M1741)</f>
        <v/>
      </c>
      <c r="AD1741" s="8" t="n"/>
      <c r="AG1741" s="14" t="n"/>
      <c r="AI1741">
        <f>IF($C1741="","",IF(COUNTIF($C$2:$C1741,$C1741)=1,1,0))</f>
        <v/>
      </c>
      <c r="AJ1741">
        <f>IF($AI1741=1,SUMPRODUCT(--($AM$2:$AM$7001&lt;$AM1741))+1,"")</f>
        <v/>
      </c>
      <c r="AK1741">
        <f>IF($C1741="","",IF(OR($P1741=TRUE(),$P1741="TRUE"),1,0))</f>
        <v/>
      </c>
      <c r="AL1741">
        <f>IF($C1741="","",IF(AND($V1741="Yes",SUMPRODUCT((LEN(Settings!$F$6:$F$13)&gt;0)*ISNUMBER(SEARCH(Settings!$F$6:$F$13,$O1741)))=0),1,0))</f>
        <v/>
      </c>
      <c r="AM1741">
        <f>IF($AI1741=1,IFERROR(IF(VALUE($C1741)&lt;100000000,VALUE($C1741),1000000000),IFERROR(IF(VALUE(MID($C1741,2,20))&lt;100000000,VALUE(MID($C1741,2,20)),1000000000),1000000000))+ROW()/100000,"")</f>
        <v/>
      </c>
    </row>
    <row r="1742">
      <c r="E1742" s="14" t="n"/>
      <c r="M1742" s="8">
        <f>IF($C1742="","",L1742*T1742/100)</f>
        <v/>
      </c>
      <c r="S1742" s="8" t="n"/>
      <c r="T1742" s="8" t="n"/>
      <c r="W1742">
        <f>IF($C1742="","",IF($AL1742=1,0,IF($AK1742=1,Settings!$C$6,Settings!$C$7))*100)</f>
        <v/>
      </c>
      <c r="X1742" s="8">
        <f>IF($C1742="","",T1742*W1742/100)</f>
        <v/>
      </c>
      <c r="Y1742" s="8">
        <f>IF($C1742="","",T1742-X1742)</f>
        <v/>
      </c>
      <c r="Z1742" s="8">
        <f>IF($C1742="","",Y1742-M1742)</f>
        <v/>
      </c>
      <c r="AD1742" s="8" t="n"/>
      <c r="AG1742" s="14" t="n"/>
      <c r="AI1742">
        <f>IF($C1742="","",IF(COUNTIF($C$2:$C1742,$C1742)=1,1,0))</f>
        <v/>
      </c>
      <c r="AJ1742">
        <f>IF($AI1742=1,SUMPRODUCT(--($AM$2:$AM$7001&lt;$AM1742))+1,"")</f>
        <v/>
      </c>
      <c r="AK1742">
        <f>IF($C1742="","",IF(OR($P1742=TRUE(),$P1742="TRUE"),1,0))</f>
        <v/>
      </c>
      <c r="AL1742">
        <f>IF($C1742="","",IF(AND($V1742="Yes",SUMPRODUCT((LEN(Settings!$F$6:$F$13)&gt;0)*ISNUMBER(SEARCH(Settings!$F$6:$F$13,$O1742)))=0),1,0))</f>
        <v/>
      </c>
      <c r="AM1742">
        <f>IF($AI1742=1,IFERROR(IF(VALUE($C1742)&lt;100000000,VALUE($C1742),1000000000),IFERROR(IF(VALUE(MID($C1742,2,20))&lt;100000000,VALUE(MID($C1742,2,20)),1000000000),1000000000))+ROW()/100000,"")</f>
        <v/>
      </c>
    </row>
    <row r="1743">
      <c r="E1743" s="14" t="n"/>
      <c r="M1743" s="8">
        <f>IF($C1743="","",L1743*T1743/100)</f>
        <v/>
      </c>
      <c r="S1743" s="8" t="n"/>
      <c r="T1743" s="8" t="n"/>
      <c r="W1743">
        <f>IF($C1743="","",IF($AL1743=1,0,IF($AK1743=1,Settings!$C$6,Settings!$C$7))*100)</f>
        <v/>
      </c>
      <c r="X1743" s="8">
        <f>IF($C1743="","",T1743*W1743/100)</f>
        <v/>
      </c>
      <c r="Y1743" s="8">
        <f>IF($C1743="","",T1743-X1743)</f>
        <v/>
      </c>
      <c r="Z1743" s="8">
        <f>IF($C1743="","",Y1743-M1743)</f>
        <v/>
      </c>
      <c r="AD1743" s="8" t="n"/>
      <c r="AG1743" s="14" t="n"/>
      <c r="AI1743">
        <f>IF($C1743="","",IF(COUNTIF($C$2:$C1743,$C1743)=1,1,0))</f>
        <v/>
      </c>
      <c r="AJ1743">
        <f>IF($AI1743=1,SUMPRODUCT(--($AM$2:$AM$7001&lt;$AM1743))+1,"")</f>
        <v/>
      </c>
      <c r="AK1743">
        <f>IF($C1743="","",IF(OR($P1743=TRUE(),$P1743="TRUE"),1,0))</f>
        <v/>
      </c>
      <c r="AL1743">
        <f>IF($C1743="","",IF(AND($V1743="Yes",SUMPRODUCT((LEN(Settings!$F$6:$F$13)&gt;0)*ISNUMBER(SEARCH(Settings!$F$6:$F$13,$O1743)))=0),1,0))</f>
        <v/>
      </c>
      <c r="AM1743">
        <f>IF($AI1743=1,IFERROR(IF(VALUE($C1743)&lt;100000000,VALUE($C1743),1000000000),IFERROR(IF(VALUE(MID($C1743,2,20))&lt;100000000,VALUE(MID($C1743,2,20)),1000000000),1000000000))+ROW()/100000,"")</f>
        <v/>
      </c>
    </row>
    <row r="1744">
      <c r="E1744" s="14" t="n"/>
      <c r="M1744" s="8">
        <f>IF($C1744="","",L1744*T1744/100)</f>
        <v/>
      </c>
      <c r="S1744" s="8" t="n"/>
      <c r="T1744" s="8" t="n"/>
      <c r="W1744">
        <f>IF($C1744="","",IF($AL1744=1,0,IF($AK1744=1,Settings!$C$6,Settings!$C$7))*100)</f>
        <v/>
      </c>
      <c r="X1744" s="8">
        <f>IF($C1744="","",T1744*W1744/100)</f>
        <v/>
      </c>
      <c r="Y1744" s="8">
        <f>IF($C1744="","",T1744-X1744)</f>
        <v/>
      </c>
      <c r="Z1744" s="8">
        <f>IF($C1744="","",Y1744-M1744)</f>
        <v/>
      </c>
      <c r="AD1744" s="8" t="n"/>
      <c r="AG1744" s="14" t="n"/>
      <c r="AI1744">
        <f>IF($C1744="","",IF(COUNTIF($C$2:$C1744,$C1744)=1,1,0))</f>
        <v/>
      </c>
      <c r="AJ1744">
        <f>IF($AI1744=1,SUMPRODUCT(--($AM$2:$AM$7001&lt;$AM1744))+1,"")</f>
        <v/>
      </c>
      <c r="AK1744">
        <f>IF($C1744="","",IF(OR($P1744=TRUE(),$P1744="TRUE"),1,0))</f>
        <v/>
      </c>
      <c r="AL1744">
        <f>IF($C1744="","",IF(AND($V1744="Yes",SUMPRODUCT((LEN(Settings!$F$6:$F$13)&gt;0)*ISNUMBER(SEARCH(Settings!$F$6:$F$13,$O1744)))=0),1,0))</f>
        <v/>
      </c>
      <c r="AM1744">
        <f>IF($AI1744=1,IFERROR(IF(VALUE($C1744)&lt;100000000,VALUE($C1744),1000000000),IFERROR(IF(VALUE(MID($C1744,2,20))&lt;100000000,VALUE(MID($C1744,2,20)),1000000000),1000000000))+ROW()/100000,"")</f>
        <v/>
      </c>
    </row>
    <row r="1745">
      <c r="E1745" s="14" t="n"/>
      <c r="M1745" s="8">
        <f>IF($C1745="","",L1745*T1745/100)</f>
        <v/>
      </c>
      <c r="S1745" s="8" t="n"/>
      <c r="T1745" s="8" t="n"/>
      <c r="W1745">
        <f>IF($C1745="","",IF($AL1745=1,0,IF($AK1745=1,Settings!$C$6,Settings!$C$7))*100)</f>
        <v/>
      </c>
      <c r="X1745" s="8">
        <f>IF($C1745="","",T1745*W1745/100)</f>
        <v/>
      </c>
      <c r="Y1745" s="8">
        <f>IF($C1745="","",T1745-X1745)</f>
        <v/>
      </c>
      <c r="Z1745" s="8">
        <f>IF($C1745="","",Y1745-M1745)</f>
        <v/>
      </c>
      <c r="AD1745" s="8" t="n"/>
      <c r="AG1745" s="14" t="n"/>
      <c r="AI1745">
        <f>IF($C1745="","",IF(COUNTIF($C$2:$C1745,$C1745)=1,1,0))</f>
        <v/>
      </c>
      <c r="AJ1745">
        <f>IF($AI1745=1,SUMPRODUCT(--($AM$2:$AM$7001&lt;$AM1745))+1,"")</f>
        <v/>
      </c>
      <c r="AK1745">
        <f>IF($C1745="","",IF(OR($P1745=TRUE(),$P1745="TRUE"),1,0))</f>
        <v/>
      </c>
      <c r="AL1745">
        <f>IF($C1745="","",IF(AND($V1745="Yes",SUMPRODUCT((LEN(Settings!$F$6:$F$13)&gt;0)*ISNUMBER(SEARCH(Settings!$F$6:$F$13,$O1745)))=0),1,0))</f>
        <v/>
      </c>
      <c r="AM1745">
        <f>IF($AI1745=1,IFERROR(IF(VALUE($C1745)&lt;100000000,VALUE($C1745),1000000000),IFERROR(IF(VALUE(MID($C1745,2,20))&lt;100000000,VALUE(MID($C1745,2,20)),1000000000),1000000000))+ROW()/100000,"")</f>
        <v/>
      </c>
    </row>
    <row r="1746">
      <c r="E1746" s="14" t="n"/>
      <c r="M1746" s="8">
        <f>IF($C1746="","",L1746*T1746/100)</f>
        <v/>
      </c>
      <c r="S1746" s="8" t="n"/>
      <c r="T1746" s="8" t="n"/>
      <c r="W1746">
        <f>IF($C1746="","",IF($AL1746=1,0,IF($AK1746=1,Settings!$C$6,Settings!$C$7))*100)</f>
        <v/>
      </c>
      <c r="X1746" s="8">
        <f>IF($C1746="","",T1746*W1746/100)</f>
        <v/>
      </c>
      <c r="Y1746" s="8">
        <f>IF($C1746="","",T1746-X1746)</f>
        <v/>
      </c>
      <c r="Z1746" s="8">
        <f>IF($C1746="","",Y1746-M1746)</f>
        <v/>
      </c>
      <c r="AD1746" s="8" t="n"/>
      <c r="AG1746" s="14" t="n"/>
      <c r="AI1746">
        <f>IF($C1746="","",IF(COUNTIF($C$2:$C1746,$C1746)=1,1,0))</f>
        <v/>
      </c>
      <c r="AJ1746">
        <f>IF($AI1746=1,SUMPRODUCT(--($AM$2:$AM$7001&lt;$AM1746))+1,"")</f>
        <v/>
      </c>
      <c r="AK1746">
        <f>IF($C1746="","",IF(OR($P1746=TRUE(),$P1746="TRUE"),1,0))</f>
        <v/>
      </c>
      <c r="AL1746">
        <f>IF($C1746="","",IF(AND($V1746="Yes",SUMPRODUCT((LEN(Settings!$F$6:$F$13)&gt;0)*ISNUMBER(SEARCH(Settings!$F$6:$F$13,$O1746)))=0),1,0))</f>
        <v/>
      </c>
      <c r="AM1746">
        <f>IF($AI1746=1,IFERROR(IF(VALUE($C1746)&lt;100000000,VALUE($C1746),1000000000),IFERROR(IF(VALUE(MID($C1746,2,20))&lt;100000000,VALUE(MID($C1746,2,20)),1000000000),1000000000))+ROW()/100000,"")</f>
        <v/>
      </c>
    </row>
    <row r="1747">
      <c r="E1747" s="14" t="n"/>
      <c r="M1747" s="8">
        <f>IF($C1747="","",L1747*T1747/100)</f>
        <v/>
      </c>
      <c r="S1747" s="8" t="n"/>
      <c r="T1747" s="8" t="n"/>
      <c r="W1747">
        <f>IF($C1747="","",IF($AL1747=1,0,IF($AK1747=1,Settings!$C$6,Settings!$C$7))*100)</f>
        <v/>
      </c>
      <c r="X1747" s="8">
        <f>IF($C1747="","",T1747*W1747/100)</f>
        <v/>
      </c>
      <c r="Y1747" s="8">
        <f>IF($C1747="","",T1747-X1747)</f>
        <v/>
      </c>
      <c r="Z1747" s="8">
        <f>IF($C1747="","",Y1747-M1747)</f>
        <v/>
      </c>
      <c r="AD1747" s="8" t="n"/>
      <c r="AG1747" s="14" t="n"/>
      <c r="AI1747">
        <f>IF($C1747="","",IF(COUNTIF($C$2:$C1747,$C1747)=1,1,0))</f>
        <v/>
      </c>
      <c r="AJ1747">
        <f>IF($AI1747=1,SUMPRODUCT(--($AM$2:$AM$7001&lt;$AM1747))+1,"")</f>
        <v/>
      </c>
      <c r="AK1747">
        <f>IF($C1747="","",IF(OR($P1747=TRUE(),$P1747="TRUE"),1,0))</f>
        <v/>
      </c>
      <c r="AL1747">
        <f>IF($C1747="","",IF(AND($V1747="Yes",SUMPRODUCT((LEN(Settings!$F$6:$F$13)&gt;0)*ISNUMBER(SEARCH(Settings!$F$6:$F$13,$O1747)))=0),1,0))</f>
        <v/>
      </c>
      <c r="AM1747">
        <f>IF($AI1747=1,IFERROR(IF(VALUE($C1747)&lt;100000000,VALUE($C1747),1000000000),IFERROR(IF(VALUE(MID($C1747,2,20))&lt;100000000,VALUE(MID($C1747,2,20)),1000000000),1000000000))+ROW()/100000,"")</f>
        <v/>
      </c>
    </row>
    <row r="1748">
      <c r="E1748" s="14" t="n"/>
      <c r="M1748" s="8">
        <f>IF($C1748="","",L1748*T1748/100)</f>
        <v/>
      </c>
      <c r="S1748" s="8" t="n"/>
      <c r="T1748" s="8" t="n"/>
      <c r="W1748">
        <f>IF($C1748="","",IF($AL1748=1,0,IF($AK1748=1,Settings!$C$6,Settings!$C$7))*100)</f>
        <v/>
      </c>
      <c r="X1748" s="8">
        <f>IF($C1748="","",T1748*W1748/100)</f>
        <v/>
      </c>
      <c r="Y1748" s="8">
        <f>IF($C1748="","",T1748-X1748)</f>
        <v/>
      </c>
      <c r="Z1748" s="8">
        <f>IF($C1748="","",Y1748-M1748)</f>
        <v/>
      </c>
      <c r="AD1748" s="8" t="n"/>
      <c r="AG1748" s="14" t="n"/>
      <c r="AI1748">
        <f>IF($C1748="","",IF(COUNTIF($C$2:$C1748,$C1748)=1,1,0))</f>
        <v/>
      </c>
      <c r="AJ1748">
        <f>IF($AI1748=1,SUMPRODUCT(--($AM$2:$AM$7001&lt;$AM1748))+1,"")</f>
        <v/>
      </c>
      <c r="AK1748">
        <f>IF($C1748="","",IF(OR($P1748=TRUE(),$P1748="TRUE"),1,0))</f>
        <v/>
      </c>
      <c r="AL1748">
        <f>IF($C1748="","",IF(AND($V1748="Yes",SUMPRODUCT((LEN(Settings!$F$6:$F$13)&gt;0)*ISNUMBER(SEARCH(Settings!$F$6:$F$13,$O1748)))=0),1,0))</f>
        <v/>
      </c>
      <c r="AM1748">
        <f>IF($AI1748=1,IFERROR(IF(VALUE($C1748)&lt;100000000,VALUE($C1748),1000000000),IFERROR(IF(VALUE(MID($C1748,2,20))&lt;100000000,VALUE(MID($C1748,2,20)),1000000000),1000000000))+ROW()/100000,"")</f>
        <v/>
      </c>
    </row>
    <row r="1749">
      <c r="E1749" s="14" t="n"/>
      <c r="M1749" s="8">
        <f>IF($C1749="","",L1749*T1749/100)</f>
        <v/>
      </c>
      <c r="S1749" s="8" t="n"/>
      <c r="T1749" s="8" t="n"/>
      <c r="W1749">
        <f>IF($C1749="","",IF($AL1749=1,0,IF($AK1749=1,Settings!$C$6,Settings!$C$7))*100)</f>
        <v/>
      </c>
      <c r="X1749" s="8">
        <f>IF($C1749="","",T1749*W1749/100)</f>
        <v/>
      </c>
      <c r="Y1749" s="8">
        <f>IF($C1749="","",T1749-X1749)</f>
        <v/>
      </c>
      <c r="Z1749" s="8">
        <f>IF($C1749="","",Y1749-M1749)</f>
        <v/>
      </c>
      <c r="AD1749" s="8" t="n"/>
      <c r="AG1749" s="14" t="n"/>
      <c r="AI1749">
        <f>IF($C1749="","",IF(COUNTIF($C$2:$C1749,$C1749)=1,1,0))</f>
        <v/>
      </c>
      <c r="AJ1749">
        <f>IF($AI1749=1,SUMPRODUCT(--($AM$2:$AM$7001&lt;$AM1749))+1,"")</f>
        <v/>
      </c>
      <c r="AK1749">
        <f>IF($C1749="","",IF(OR($P1749=TRUE(),$P1749="TRUE"),1,0))</f>
        <v/>
      </c>
      <c r="AL1749">
        <f>IF($C1749="","",IF(AND($V1749="Yes",SUMPRODUCT((LEN(Settings!$F$6:$F$13)&gt;0)*ISNUMBER(SEARCH(Settings!$F$6:$F$13,$O1749)))=0),1,0))</f>
        <v/>
      </c>
      <c r="AM1749">
        <f>IF($AI1749=1,IFERROR(IF(VALUE($C1749)&lt;100000000,VALUE($C1749),1000000000),IFERROR(IF(VALUE(MID($C1749,2,20))&lt;100000000,VALUE(MID($C1749,2,20)),1000000000),1000000000))+ROW()/100000,"")</f>
        <v/>
      </c>
    </row>
    <row r="1750">
      <c r="E1750" s="14" t="n"/>
      <c r="M1750" s="8">
        <f>IF($C1750="","",L1750*T1750/100)</f>
        <v/>
      </c>
      <c r="S1750" s="8" t="n"/>
      <c r="T1750" s="8" t="n"/>
      <c r="W1750">
        <f>IF($C1750="","",IF($AL1750=1,0,IF($AK1750=1,Settings!$C$6,Settings!$C$7))*100)</f>
        <v/>
      </c>
      <c r="X1750" s="8">
        <f>IF($C1750="","",T1750*W1750/100)</f>
        <v/>
      </c>
      <c r="Y1750" s="8">
        <f>IF($C1750="","",T1750-X1750)</f>
        <v/>
      </c>
      <c r="Z1750" s="8">
        <f>IF($C1750="","",Y1750-M1750)</f>
        <v/>
      </c>
      <c r="AD1750" s="8" t="n"/>
      <c r="AG1750" s="14" t="n"/>
      <c r="AI1750">
        <f>IF($C1750="","",IF(COUNTIF($C$2:$C1750,$C1750)=1,1,0))</f>
        <v/>
      </c>
      <c r="AJ1750">
        <f>IF($AI1750=1,SUMPRODUCT(--($AM$2:$AM$7001&lt;$AM1750))+1,"")</f>
        <v/>
      </c>
      <c r="AK1750">
        <f>IF($C1750="","",IF(OR($P1750=TRUE(),$P1750="TRUE"),1,0))</f>
        <v/>
      </c>
      <c r="AL1750">
        <f>IF($C1750="","",IF(AND($V1750="Yes",SUMPRODUCT((LEN(Settings!$F$6:$F$13)&gt;0)*ISNUMBER(SEARCH(Settings!$F$6:$F$13,$O1750)))=0),1,0))</f>
        <v/>
      </c>
      <c r="AM1750">
        <f>IF($AI1750=1,IFERROR(IF(VALUE($C1750)&lt;100000000,VALUE($C1750),1000000000),IFERROR(IF(VALUE(MID($C1750,2,20))&lt;100000000,VALUE(MID($C1750,2,20)),1000000000),1000000000))+ROW()/100000,"")</f>
        <v/>
      </c>
    </row>
    <row r="1751">
      <c r="E1751" s="14" t="n"/>
      <c r="M1751" s="8">
        <f>IF($C1751="","",L1751*T1751/100)</f>
        <v/>
      </c>
      <c r="S1751" s="8" t="n"/>
      <c r="T1751" s="8" t="n"/>
      <c r="W1751">
        <f>IF($C1751="","",IF($AL1751=1,0,IF($AK1751=1,Settings!$C$6,Settings!$C$7))*100)</f>
        <v/>
      </c>
      <c r="X1751" s="8">
        <f>IF($C1751="","",T1751*W1751/100)</f>
        <v/>
      </c>
      <c r="Y1751" s="8">
        <f>IF($C1751="","",T1751-X1751)</f>
        <v/>
      </c>
      <c r="Z1751" s="8">
        <f>IF($C1751="","",Y1751-M1751)</f>
        <v/>
      </c>
      <c r="AD1751" s="8" t="n"/>
      <c r="AG1751" s="14" t="n"/>
      <c r="AI1751">
        <f>IF($C1751="","",IF(COUNTIF($C$2:$C1751,$C1751)=1,1,0))</f>
        <v/>
      </c>
      <c r="AJ1751">
        <f>IF($AI1751=1,SUMPRODUCT(--($AM$2:$AM$7001&lt;$AM1751))+1,"")</f>
        <v/>
      </c>
      <c r="AK1751">
        <f>IF($C1751="","",IF(OR($P1751=TRUE(),$P1751="TRUE"),1,0))</f>
        <v/>
      </c>
      <c r="AL1751">
        <f>IF($C1751="","",IF(AND($V1751="Yes",SUMPRODUCT((LEN(Settings!$F$6:$F$13)&gt;0)*ISNUMBER(SEARCH(Settings!$F$6:$F$13,$O1751)))=0),1,0))</f>
        <v/>
      </c>
      <c r="AM1751">
        <f>IF($AI1751=1,IFERROR(IF(VALUE($C1751)&lt;100000000,VALUE($C1751),1000000000),IFERROR(IF(VALUE(MID($C1751,2,20))&lt;100000000,VALUE(MID($C1751,2,20)),1000000000),1000000000))+ROW()/100000,"")</f>
        <v/>
      </c>
    </row>
    <row r="1752">
      <c r="E1752" s="14" t="n"/>
      <c r="M1752" s="8">
        <f>IF($C1752="","",L1752*T1752/100)</f>
        <v/>
      </c>
      <c r="S1752" s="8" t="n"/>
      <c r="T1752" s="8" t="n"/>
      <c r="W1752">
        <f>IF($C1752="","",IF($AL1752=1,0,IF($AK1752=1,Settings!$C$6,Settings!$C$7))*100)</f>
        <v/>
      </c>
      <c r="X1752" s="8">
        <f>IF($C1752="","",T1752*W1752/100)</f>
        <v/>
      </c>
      <c r="Y1752" s="8">
        <f>IF($C1752="","",T1752-X1752)</f>
        <v/>
      </c>
      <c r="Z1752" s="8">
        <f>IF($C1752="","",Y1752-M1752)</f>
        <v/>
      </c>
      <c r="AD1752" s="8" t="n"/>
      <c r="AG1752" s="14" t="n"/>
      <c r="AI1752">
        <f>IF($C1752="","",IF(COUNTIF($C$2:$C1752,$C1752)=1,1,0))</f>
        <v/>
      </c>
      <c r="AJ1752">
        <f>IF($AI1752=1,SUMPRODUCT(--($AM$2:$AM$7001&lt;$AM1752))+1,"")</f>
        <v/>
      </c>
      <c r="AK1752">
        <f>IF($C1752="","",IF(OR($P1752=TRUE(),$P1752="TRUE"),1,0))</f>
        <v/>
      </c>
      <c r="AL1752">
        <f>IF($C1752="","",IF(AND($V1752="Yes",SUMPRODUCT((LEN(Settings!$F$6:$F$13)&gt;0)*ISNUMBER(SEARCH(Settings!$F$6:$F$13,$O1752)))=0),1,0))</f>
        <v/>
      </c>
      <c r="AM1752">
        <f>IF($AI1752=1,IFERROR(IF(VALUE($C1752)&lt;100000000,VALUE($C1752),1000000000),IFERROR(IF(VALUE(MID($C1752,2,20))&lt;100000000,VALUE(MID($C1752,2,20)),1000000000),1000000000))+ROW()/100000,"")</f>
        <v/>
      </c>
    </row>
    <row r="1753">
      <c r="E1753" s="14" t="n"/>
      <c r="M1753" s="8">
        <f>IF($C1753="","",L1753*T1753/100)</f>
        <v/>
      </c>
      <c r="S1753" s="8" t="n"/>
      <c r="T1753" s="8" t="n"/>
      <c r="W1753">
        <f>IF($C1753="","",IF($AL1753=1,0,IF($AK1753=1,Settings!$C$6,Settings!$C$7))*100)</f>
        <v/>
      </c>
      <c r="X1753" s="8">
        <f>IF($C1753="","",T1753*W1753/100)</f>
        <v/>
      </c>
      <c r="Y1753" s="8">
        <f>IF($C1753="","",T1753-X1753)</f>
        <v/>
      </c>
      <c r="Z1753" s="8">
        <f>IF($C1753="","",Y1753-M1753)</f>
        <v/>
      </c>
      <c r="AD1753" s="8" t="n"/>
      <c r="AG1753" s="14" t="n"/>
      <c r="AI1753">
        <f>IF($C1753="","",IF(COUNTIF($C$2:$C1753,$C1753)=1,1,0))</f>
        <v/>
      </c>
      <c r="AJ1753">
        <f>IF($AI1753=1,SUMPRODUCT(--($AM$2:$AM$7001&lt;$AM1753))+1,"")</f>
        <v/>
      </c>
      <c r="AK1753">
        <f>IF($C1753="","",IF(OR($P1753=TRUE(),$P1753="TRUE"),1,0))</f>
        <v/>
      </c>
      <c r="AL1753">
        <f>IF($C1753="","",IF(AND($V1753="Yes",SUMPRODUCT((LEN(Settings!$F$6:$F$13)&gt;0)*ISNUMBER(SEARCH(Settings!$F$6:$F$13,$O1753)))=0),1,0))</f>
        <v/>
      </c>
      <c r="AM1753">
        <f>IF($AI1753=1,IFERROR(IF(VALUE($C1753)&lt;100000000,VALUE($C1753),1000000000),IFERROR(IF(VALUE(MID($C1753,2,20))&lt;100000000,VALUE(MID($C1753,2,20)),1000000000),1000000000))+ROW()/100000,"")</f>
        <v/>
      </c>
    </row>
    <row r="1754">
      <c r="E1754" s="14" t="n"/>
      <c r="M1754" s="8">
        <f>IF($C1754="","",L1754*T1754/100)</f>
        <v/>
      </c>
      <c r="S1754" s="8" t="n"/>
      <c r="T1754" s="8" t="n"/>
      <c r="W1754">
        <f>IF($C1754="","",IF($AL1754=1,0,IF($AK1754=1,Settings!$C$6,Settings!$C$7))*100)</f>
        <v/>
      </c>
      <c r="X1754" s="8">
        <f>IF($C1754="","",T1754*W1754/100)</f>
        <v/>
      </c>
      <c r="Y1754" s="8">
        <f>IF($C1754="","",T1754-X1754)</f>
        <v/>
      </c>
      <c r="Z1754" s="8">
        <f>IF($C1754="","",Y1754-M1754)</f>
        <v/>
      </c>
      <c r="AD1754" s="8" t="n"/>
      <c r="AG1754" s="14" t="n"/>
      <c r="AI1754">
        <f>IF($C1754="","",IF(COUNTIF($C$2:$C1754,$C1754)=1,1,0))</f>
        <v/>
      </c>
      <c r="AJ1754">
        <f>IF($AI1754=1,SUMPRODUCT(--($AM$2:$AM$7001&lt;$AM1754))+1,"")</f>
        <v/>
      </c>
      <c r="AK1754">
        <f>IF($C1754="","",IF(OR($P1754=TRUE(),$P1754="TRUE"),1,0))</f>
        <v/>
      </c>
      <c r="AL1754">
        <f>IF($C1754="","",IF(AND($V1754="Yes",SUMPRODUCT((LEN(Settings!$F$6:$F$13)&gt;0)*ISNUMBER(SEARCH(Settings!$F$6:$F$13,$O1754)))=0),1,0))</f>
        <v/>
      </c>
      <c r="AM1754">
        <f>IF($AI1754=1,IFERROR(IF(VALUE($C1754)&lt;100000000,VALUE($C1754),1000000000),IFERROR(IF(VALUE(MID($C1754,2,20))&lt;100000000,VALUE(MID($C1754,2,20)),1000000000),1000000000))+ROW()/100000,"")</f>
        <v/>
      </c>
    </row>
    <row r="1755">
      <c r="E1755" s="14" t="n"/>
      <c r="M1755" s="8">
        <f>IF($C1755="","",L1755*T1755/100)</f>
        <v/>
      </c>
      <c r="S1755" s="8" t="n"/>
      <c r="T1755" s="8" t="n"/>
      <c r="W1755">
        <f>IF($C1755="","",IF($AL1755=1,0,IF($AK1755=1,Settings!$C$6,Settings!$C$7))*100)</f>
        <v/>
      </c>
      <c r="X1755" s="8">
        <f>IF($C1755="","",T1755*W1755/100)</f>
        <v/>
      </c>
      <c r="Y1755" s="8">
        <f>IF($C1755="","",T1755-X1755)</f>
        <v/>
      </c>
      <c r="Z1755" s="8">
        <f>IF($C1755="","",Y1755-M1755)</f>
        <v/>
      </c>
      <c r="AD1755" s="8" t="n"/>
      <c r="AG1755" s="14" t="n"/>
      <c r="AI1755">
        <f>IF($C1755="","",IF(COUNTIF($C$2:$C1755,$C1755)=1,1,0))</f>
        <v/>
      </c>
      <c r="AJ1755">
        <f>IF($AI1755=1,SUMPRODUCT(--($AM$2:$AM$7001&lt;$AM1755))+1,"")</f>
        <v/>
      </c>
      <c r="AK1755">
        <f>IF($C1755="","",IF(OR($P1755=TRUE(),$P1755="TRUE"),1,0))</f>
        <v/>
      </c>
      <c r="AL1755">
        <f>IF($C1755="","",IF(AND($V1755="Yes",SUMPRODUCT((LEN(Settings!$F$6:$F$13)&gt;0)*ISNUMBER(SEARCH(Settings!$F$6:$F$13,$O1755)))=0),1,0))</f>
        <v/>
      </c>
      <c r="AM1755">
        <f>IF($AI1755=1,IFERROR(IF(VALUE($C1755)&lt;100000000,VALUE($C1755),1000000000),IFERROR(IF(VALUE(MID($C1755,2,20))&lt;100000000,VALUE(MID($C1755,2,20)),1000000000),1000000000))+ROW()/100000,"")</f>
        <v/>
      </c>
    </row>
    <row r="1756">
      <c r="E1756" s="14" t="n"/>
      <c r="M1756" s="8">
        <f>IF($C1756="","",L1756*T1756/100)</f>
        <v/>
      </c>
      <c r="S1756" s="8" t="n"/>
      <c r="T1756" s="8" t="n"/>
      <c r="W1756">
        <f>IF($C1756="","",IF($AL1756=1,0,IF($AK1756=1,Settings!$C$6,Settings!$C$7))*100)</f>
        <v/>
      </c>
      <c r="X1756" s="8">
        <f>IF($C1756="","",T1756*W1756/100)</f>
        <v/>
      </c>
      <c r="Y1756" s="8">
        <f>IF($C1756="","",T1756-X1756)</f>
        <v/>
      </c>
      <c r="Z1756" s="8">
        <f>IF($C1756="","",Y1756-M1756)</f>
        <v/>
      </c>
      <c r="AD1756" s="8" t="n"/>
      <c r="AG1756" s="14" t="n"/>
      <c r="AI1756">
        <f>IF($C1756="","",IF(COUNTIF($C$2:$C1756,$C1756)=1,1,0))</f>
        <v/>
      </c>
      <c r="AJ1756">
        <f>IF($AI1756=1,SUMPRODUCT(--($AM$2:$AM$7001&lt;$AM1756))+1,"")</f>
        <v/>
      </c>
      <c r="AK1756">
        <f>IF($C1756="","",IF(OR($P1756=TRUE(),$P1756="TRUE"),1,0))</f>
        <v/>
      </c>
      <c r="AL1756">
        <f>IF($C1756="","",IF(AND($V1756="Yes",SUMPRODUCT((LEN(Settings!$F$6:$F$13)&gt;0)*ISNUMBER(SEARCH(Settings!$F$6:$F$13,$O1756)))=0),1,0))</f>
        <v/>
      </c>
      <c r="AM1756">
        <f>IF($AI1756=1,IFERROR(IF(VALUE($C1756)&lt;100000000,VALUE($C1756),1000000000),IFERROR(IF(VALUE(MID($C1756,2,20))&lt;100000000,VALUE(MID($C1756,2,20)),1000000000),1000000000))+ROW()/100000,"")</f>
        <v/>
      </c>
    </row>
    <row r="1757">
      <c r="E1757" s="14" t="n"/>
      <c r="M1757" s="8">
        <f>IF($C1757="","",L1757*T1757/100)</f>
        <v/>
      </c>
      <c r="S1757" s="8" t="n"/>
      <c r="T1757" s="8" t="n"/>
      <c r="W1757">
        <f>IF($C1757="","",IF($AL1757=1,0,IF($AK1757=1,Settings!$C$6,Settings!$C$7))*100)</f>
        <v/>
      </c>
      <c r="X1757" s="8">
        <f>IF($C1757="","",T1757*W1757/100)</f>
        <v/>
      </c>
      <c r="Y1757" s="8">
        <f>IF($C1757="","",T1757-X1757)</f>
        <v/>
      </c>
      <c r="Z1757" s="8">
        <f>IF($C1757="","",Y1757-M1757)</f>
        <v/>
      </c>
      <c r="AD1757" s="8" t="n"/>
      <c r="AG1757" s="14" t="n"/>
      <c r="AI1757">
        <f>IF($C1757="","",IF(COUNTIF($C$2:$C1757,$C1757)=1,1,0))</f>
        <v/>
      </c>
      <c r="AJ1757">
        <f>IF($AI1757=1,SUMPRODUCT(--($AM$2:$AM$7001&lt;$AM1757))+1,"")</f>
        <v/>
      </c>
      <c r="AK1757">
        <f>IF($C1757="","",IF(OR($P1757=TRUE(),$P1757="TRUE"),1,0))</f>
        <v/>
      </c>
      <c r="AL1757">
        <f>IF($C1757="","",IF(AND($V1757="Yes",SUMPRODUCT((LEN(Settings!$F$6:$F$13)&gt;0)*ISNUMBER(SEARCH(Settings!$F$6:$F$13,$O1757)))=0),1,0))</f>
        <v/>
      </c>
      <c r="AM1757">
        <f>IF($AI1757=1,IFERROR(IF(VALUE($C1757)&lt;100000000,VALUE($C1757),1000000000),IFERROR(IF(VALUE(MID($C1757,2,20))&lt;100000000,VALUE(MID($C1757,2,20)),1000000000),1000000000))+ROW()/100000,"")</f>
        <v/>
      </c>
    </row>
    <row r="1758">
      <c r="E1758" s="14" t="n"/>
      <c r="M1758" s="8">
        <f>IF($C1758="","",L1758*T1758/100)</f>
        <v/>
      </c>
      <c r="S1758" s="8" t="n"/>
      <c r="T1758" s="8" t="n"/>
      <c r="W1758">
        <f>IF($C1758="","",IF($AL1758=1,0,IF($AK1758=1,Settings!$C$6,Settings!$C$7))*100)</f>
        <v/>
      </c>
      <c r="X1758" s="8">
        <f>IF($C1758="","",T1758*W1758/100)</f>
        <v/>
      </c>
      <c r="Y1758" s="8">
        <f>IF($C1758="","",T1758-X1758)</f>
        <v/>
      </c>
      <c r="Z1758" s="8">
        <f>IF($C1758="","",Y1758-M1758)</f>
        <v/>
      </c>
      <c r="AD1758" s="8" t="n"/>
      <c r="AG1758" s="14" t="n"/>
      <c r="AI1758">
        <f>IF($C1758="","",IF(COUNTIF($C$2:$C1758,$C1758)=1,1,0))</f>
        <v/>
      </c>
      <c r="AJ1758">
        <f>IF($AI1758=1,SUMPRODUCT(--($AM$2:$AM$7001&lt;$AM1758))+1,"")</f>
        <v/>
      </c>
      <c r="AK1758">
        <f>IF($C1758="","",IF(OR($P1758=TRUE(),$P1758="TRUE"),1,0))</f>
        <v/>
      </c>
      <c r="AL1758">
        <f>IF($C1758="","",IF(AND($V1758="Yes",SUMPRODUCT((LEN(Settings!$F$6:$F$13)&gt;0)*ISNUMBER(SEARCH(Settings!$F$6:$F$13,$O1758)))=0),1,0))</f>
        <v/>
      </c>
      <c r="AM1758">
        <f>IF($AI1758=1,IFERROR(IF(VALUE($C1758)&lt;100000000,VALUE($C1758),1000000000),IFERROR(IF(VALUE(MID($C1758,2,20))&lt;100000000,VALUE(MID($C1758,2,20)),1000000000),1000000000))+ROW()/100000,"")</f>
        <v/>
      </c>
    </row>
    <row r="1759">
      <c r="E1759" s="14" t="n"/>
      <c r="M1759" s="8">
        <f>IF($C1759="","",L1759*T1759/100)</f>
        <v/>
      </c>
      <c r="S1759" s="8" t="n"/>
      <c r="T1759" s="8" t="n"/>
      <c r="W1759">
        <f>IF($C1759="","",IF($AL1759=1,0,IF($AK1759=1,Settings!$C$6,Settings!$C$7))*100)</f>
        <v/>
      </c>
      <c r="X1759" s="8">
        <f>IF($C1759="","",T1759*W1759/100)</f>
        <v/>
      </c>
      <c r="Y1759" s="8">
        <f>IF($C1759="","",T1759-X1759)</f>
        <v/>
      </c>
      <c r="Z1759" s="8">
        <f>IF($C1759="","",Y1759-M1759)</f>
        <v/>
      </c>
      <c r="AD1759" s="8" t="n"/>
      <c r="AG1759" s="14" t="n"/>
      <c r="AI1759">
        <f>IF($C1759="","",IF(COUNTIF($C$2:$C1759,$C1759)=1,1,0))</f>
        <v/>
      </c>
      <c r="AJ1759">
        <f>IF($AI1759=1,SUMPRODUCT(--($AM$2:$AM$7001&lt;$AM1759))+1,"")</f>
        <v/>
      </c>
      <c r="AK1759">
        <f>IF($C1759="","",IF(OR($P1759=TRUE(),$P1759="TRUE"),1,0))</f>
        <v/>
      </c>
      <c r="AL1759">
        <f>IF($C1759="","",IF(AND($V1759="Yes",SUMPRODUCT((LEN(Settings!$F$6:$F$13)&gt;0)*ISNUMBER(SEARCH(Settings!$F$6:$F$13,$O1759)))=0),1,0))</f>
        <v/>
      </c>
      <c r="AM1759">
        <f>IF($AI1759=1,IFERROR(IF(VALUE($C1759)&lt;100000000,VALUE($C1759),1000000000),IFERROR(IF(VALUE(MID($C1759,2,20))&lt;100000000,VALUE(MID($C1759,2,20)),1000000000),1000000000))+ROW()/100000,"")</f>
        <v/>
      </c>
    </row>
    <row r="1760">
      <c r="E1760" s="14" t="n"/>
      <c r="M1760" s="8">
        <f>IF($C1760="","",L1760*T1760/100)</f>
        <v/>
      </c>
      <c r="S1760" s="8" t="n"/>
      <c r="T1760" s="8" t="n"/>
      <c r="W1760">
        <f>IF($C1760="","",IF($AL1760=1,0,IF($AK1760=1,Settings!$C$6,Settings!$C$7))*100)</f>
        <v/>
      </c>
      <c r="X1760" s="8">
        <f>IF($C1760="","",T1760*W1760/100)</f>
        <v/>
      </c>
      <c r="Y1760" s="8">
        <f>IF($C1760="","",T1760-X1760)</f>
        <v/>
      </c>
      <c r="Z1760" s="8">
        <f>IF($C1760="","",Y1760-M1760)</f>
        <v/>
      </c>
      <c r="AD1760" s="8" t="n"/>
      <c r="AG1760" s="14" t="n"/>
      <c r="AI1760">
        <f>IF($C1760="","",IF(COUNTIF($C$2:$C1760,$C1760)=1,1,0))</f>
        <v/>
      </c>
      <c r="AJ1760">
        <f>IF($AI1760=1,SUMPRODUCT(--($AM$2:$AM$7001&lt;$AM1760))+1,"")</f>
        <v/>
      </c>
      <c r="AK1760">
        <f>IF($C1760="","",IF(OR($P1760=TRUE(),$P1760="TRUE"),1,0))</f>
        <v/>
      </c>
      <c r="AL1760">
        <f>IF($C1760="","",IF(AND($V1760="Yes",SUMPRODUCT((LEN(Settings!$F$6:$F$13)&gt;0)*ISNUMBER(SEARCH(Settings!$F$6:$F$13,$O1760)))=0),1,0))</f>
        <v/>
      </c>
      <c r="AM1760">
        <f>IF($AI1760=1,IFERROR(IF(VALUE($C1760)&lt;100000000,VALUE($C1760),1000000000),IFERROR(IF(VALUE(MID($C1760,2,20))&lt;100000000,VALUE(MID($C1760,2,20)),1000000000),1000000000))+ROW()/100000,"")</f>
        <v/>
      </c>
    </row>
    <row r="1761">
      <c r="E1761" s="14" t="n"/>
      <c r="M1761" s="8">
        <f>IF($C1761="","",L1761*T1761/100)</f>
        <v/>
      </c>
      <c r="S1761" s="8" t="n"/>
      <c r="T1761" s="8" t="n"/>
      <c r="W1761">
        <f>IF($C1761="","",IF($AL1761=1,0,IF($AK1761=1,Settings!$C$6,Settings!$C$7))*100)</f>
        <v/>
      </c>
      <c r="X1761" s="8">
        <f>IF($C1761="","",T1761*W1761/100)</f>
        <v/>
      </c>
      <c r="Y1761" s="8">
        <f>IF($C1761="","",T1761-X1761)</f>
        <v/>
      </c>
      <c r="Z1761" s="8">
        <f>IF($C1761="","",Y1761-M1761)</f>
        <v/>
      </c>
      <c r="AD1761" s="8" t="n"/>
      <c r="AG1761" s="14" t="n"/>
      <c r="AI1761">
        <f>IF($C1761="","",IF(COUNTIF($C$2:$C1761,$C1761)=1,1,0))</f>
        <v/>
      </c>
      <c r="AJ1761">
        <f>IF($AI1761=1,SUMPRODUCT(--($AM$2:$AM$7001&lt;$AM1761))+1,"")</f>
        <v/>
      </c>
      <c r="AK1761">
        <f>IF($C1761="","",IF(OR($P1761=TRUE(),$P1761="TRUE"),1,0))</f>
        <v/>
      </c>
      <c r="AL1761">
        <f>IF($C1761="","",IF(AND($V1761="Yes",SUMPRODUCT((LEN(Settings!$F$6:$F$13)&gt;0)*ISNUMBER(SEARCH(Settings!$F$6:$F$13,$O1761)))=0),1,0))</f>
        <v/>
      </c>
      <c r="AM1761">
        <f>IF($AI1761=1,IFERROR(IF(VALUE($C1761)&lt;100000000,VALUE($C1761),1000000000),IFERROR(IF(VALUE(MID($C1761,2,20))&lt;100000000,VALUE(MID($C1761,2,20)),1000000000),1000000000))+ROW()/100000,"")</f>
        <v/>
      </c>
    </row>
    <row r="1762">
      <c r="E1762" s="14" t="n"/>
      <c r="M1762" s="8">
        <f>IF($C1762="","",L1762*T1762/100)</f>
        <v/>
      </c>
      <c r="S1762" s="8" t="n"/>
      <c r="T1762" s="8" t="n"/>
      <c r="W1762">
        <f>IF($C1762="","",IF($AL1762=1,0,IF($AK1762=1,Settings!$C$6,Settings!$C$7))*100)</f>
        <v/>
      </c>
      <c r="X1762" s="8">
        <f>IF($C1762="","",T1762*W1762/100)</f>
        <v/>
      </c>
      <c r="Y1762" s="8">
        <f>IF($C1762="","",T1762-X1762)</f>
        <v/>
      </c>
      <c r="Z1762" s="8">
        <f>IF($C1762="","",Y1762-M1762)</f>
        <v/>
      </c>
      <c r="AD1762" s="8" t="n"/>
      <c r="AG1762" s="14" t="n"/>
      <c r="AI1762">
        <f>IF($C1762="","",IF(COUNTIF($C$2:$C1762,$C1762)=1,1,0))</f>
        <v/>
      </c>
      <c r="AJ1762">
        <f>IF($AI1762=1,SUMPRODUCT(--($AM$2:$AM$7001&lt;$AM1762))+1,"")</f>
        <v/>
      </c>
      <c r="AK1762">
        <f>IF($C1762="","",IF(OR($P1762=TRUE(),$P1762="TRUE"),1,0))</f>
        <v/>
      </c>
      <c r="AL1762">
        <f>IF($C1762="","",IF(AND($V1762="Yes",SUMPRODUCT((LEN(Settings!$F$6:$F$13)&gt;0)*ISNUMBER(SEARCH(Settings!$F$6:$F$13,$O1762)))=0),1,0))</f>
        <v/>
      </c>
      <c r="AM1762">
        <f>IF($AI1762=1,IFERROR(IF(VALUE($C1762)&lt;100000000,VALUE($C1762),1000000000),IFERROR(IF(VALUE(MID($C1762,2,20))&lt;100000000,VALUE(MID($C1762,2,20)),1000000000),1000000000))+ROW()/100000,"")</f>
        <v/>
      </c>
    </row>
    <row r="1763">
      <c r="E1763" s="14" t="n"/>
      <c r="M1763" s="8">
        <f>IF($C1763="","",L1763*T1763/100)</f>
        <v/>
      </c>
      <c r="S1763" s="8" t="n"/>
      <c r="T1763" s="8" t="n"/>
      <c r="W1763">
        <f>IF($C1763="","",IF($AL1763=1,0,IF($AK1763=1,Settings!$C$6,Settings!$C$7))*100)</f>
        <v/>
      </c>
      <c r="X1763" s="8">
        <f>IF($C1763="","",T1763*W1763/100)</f>
        <v/>
      </c>
      <c r="Y1763" s="8">
        <f>IF($C1763="","",T1763-X1763)</f>
        <v/>
      </c>
      <c r="Z1763" s="8">
        <f>IF($C1763="","",Y1763-M1763)</f>
        <v/>
      </c>
      <c r="AD1763" s="8" t="n"/>
      <c r="AG1763" s="14" t="n"/>
      <c r="AI1763">
        <f>IF($C1763="","",IF(COUNTIF($C$2:$C1763,$C1763)=1,1,0))</f>
        <v/>
      </c>
      <c r="AJ1763">
        <f>IF($AI1763=1,SUMPRODUCT(--($AM$2:$AM$7001&lt;$AM1763))+1,"")</f>
        <v/>
      </c>
      <c r="AK1763">
        <f>IF($C1763="","",IF(OR($P1763=TRUE(),$P1763="TRUE"),1,0))</f>
        <v/>
      </c>
      <c r="AL1763">
        <f>IF($C1763="","",IF(AND($V1763="Yes",SUMPRODUCT((LEN(Settings!$F$6:$F$13)&gt;0)*ISNUMBER(SEARCH(Settings!$F$6:$F$13,$O1763)))=0),1,0))</f>
        <v/>
      </c>
      <c r="AM1763">
        <f>IF($AI1763=1,IFERROR(IF(VALUE($C1763)&lt;100000000,VALUE($C1763),1000000000),IFERROR(IF(VALUE(MID($C1763,2,20))&lt;100000000,VALUE(MID($C1763,2,20)),1000000000),1000000000))+ROW()/100000,"")</f>
        <v/>
      </c>
    </row>
    <row r="1764">
      <c r="E1764" s="14" t="n"/>
      <c r="M1764" s="8">
        <f>IF($C1764="","",L1764*T1764/100)</f>
        <v/>
      </c>
      <c r="S1764" s="8" t="n"/>
      <c r="T1764" s="8" t="n"/>
      <c r="W1764">
        <f>IF($C1764="","",IF($AL1764=1,0,IF($AK1764=1,Settings!$C$6,Settings!$C$7))*100)</f>
        <v/>
      </c>
      <c r="X1764" s="8">
        <f>IF($C1764="","",T1764*W1764/100)</f>
        <v/>
      </c>
      <c r="Y1764" s="8">
        <f>IF($C1764="","",T1764-X1764)</f>
        <v/>
      </c>
      <c r="Z1764" s="8">
        <f>IF($C1764="","",Y1764-M1764)</f>
        <v/>
      </c>
      <c r="AD1764" s="8" t="n"/>
      <c r="AG1764" s="14" t="n"/>
      <c r="AI1764">
        <f>IF($C1764="","",IF(COUNTIF($C$2:$C1764,$C1764)=1,1,0))</f>
        <v/>
      </c>
      <c r="AJ1764">
        <f>IF($AI1764=1,SUMPRODUCT(--($AM$2:$AM$7001&lt;$AM1764))+1,"")</f>
        <v/>
      </c>
      <c r="AK1764">
        <f>IF($C1764="","",IF(OR($P1764=TRUE(),$P1764="TRUE"),1,0))</f>
        <v/>
      </c>
      <c r="AL1764">
        <f>IF($C1764="","",IF(AND($V1764="Yes",SUMPRODUCT((LEN(Settings!$F$6:$F$13)&gt;0)*ISNUMBER(SEARCH(Settings!$F$6:$F$13,$O1764)))=0),1,0))</f>
        <v/>
      </c>
      <c r="AM1764">
        <f>IF($AI1764=1,IFERROR(IF(VALUE($C1764)&lt;100000000,VALUE($C1764),1000000000),IFERROR(IF(VALUE(MID($C1764,2,20))&lt;100000000,VALUE(MID($C1764,2,20)),1000000000),1000000000))+ROW()/100000,"")</f>
        <v/>
      </c>
    </row>
    <row r="1765">
      <c r="E1765" s="14" t="n"/>
      <c r="M1765" s="8">
        <f>IF($C1765="","",L1765*T1765/100)</f>
        <v/>
      </c>
      <c r="S1765" s="8" t="n"/>
      <c r="T1765" s="8" t="n"/>
      <c r="W1765">
        <f>IF($C1765="","",IF($AL1765=1,0,IF($AK1765=1,Settings!$C$6,Settings!$C$7))*100)</f>
        <v/>
      </c>
      <c r="X1765" s="8">
        <f>IF($C1765="","",T1765*W1765/100)</f>
        <v/>
      </c>
      <c r="Y1765" s="8">
        <f>IF($C1765="","",T1765-X1765)</f>
        <v/>
      </c>
      <c r="Z1765" s="8">
        <f>IF($C1765="","",Y1765-M1765)</f>
        <v/>
      </c>
      <c r="AD1765" s="8" t="n"/>
      <c r="AG1765" s="14" t="n"/>
      <c r="AI1765">
        <f>IF($C1765="","",IF(COUNTIF($C$2:$C1765,$C1765)=1,1,0))</f>
        <v/>
      </c>
      <c r="AJ1765">
        <f>IF($AI1765=1,SUMPRODUCT(--($AM$2:$AM$7001&lt;$AM1765))+1,"")</f>
        <v/>
      </c>
      <c r="AK1765">
        <f>IF($C1765="","",IF(OR($P1765=TRUE(),$P1765="TRUE"),1,0))</f>
        <v/>
      </c>
      <c r="AL1765">
        <f>IF($C1765="","",IF(AND($V1765="Yes",SUMPRODUCT((LEN(Settings!$F$6:$F$13)&gt;0)*ISNUMBER(SEARCH(Settings!$F$6:$F$13,$O1765)))=0),1,0))</f>
        <v/>
      </c>
      <c r="AM1765">
        <f>IF($AI1765=1,IFERROR(IF(VALUE($C1765)&lt;100000000,VALUE($C1765),1000000000),IFERROR(IF(VALUE(MID($C1765,2,20))&lt;100000000,VALUE(MID($C1765,2,20)),1000000000),1000000000))+ROW()/100000,"")</f>
        <v/>
      </c>
    </row>
    <row r="1766">
      <c r="E1766" s="14" t="n"/>
      <c r="M1766" s="8">
        <f>IF($C1766="","",L1766*T1766/100)</f>
        <v/>
      </c>
      <c r="S1766" s="8" t="n"/>
      <c r="T1766" s="8" t="n"/>
      <c r="W1766">
        <f>IF($C1766="","",IF($AL1766=1,0,IF($AK1766=1,Settings!$C$6,Settings!$C$7))*100)</f>
        <v/>
      </c>
      <c r="X1766" s="8">
        <f>IF($C1766="","",T1766*W1766/100)</f>
        <v/>
      </c>
      <c r="Y1766" s="8">
        <f>IF($C1766="","",T1766-X1766)</f>
        <v/>
      </c>
      <c r="Z1766" s="8">
        <f>IF($C1766="","",Y1766-M1766)</f>
        <v/>
      </c>
      <c r="AD1766" s="8" t="n"/>
      <c r="AG1766" s="14" t="n"/>
      <c r="AI1766">
        <f>IF($C1766="","",IF(COUNTIF($C$2:$C1766,$C1766)=1,1,0))</f>
        <v/>
      </c>
      <c r="AJ1766">
        <f>IF($AI1766=1,SUMPRODUCT(--($AM$2:$AM$7001&lt;$AM1766))+1,"")</f>
        <v/>
      </c>
      <c r="AK1766">
        <f>IF($C1766="","",IF(OR($P1766=TRUE(),$P1766="TRUE"),1,0))</f>
        <v/>
      </c>
      <c r="AL1766">
        <f>IF($C1766="","",IF(AND($V1766="Yes",SUMPRODUCT((LEN(Settings!$F$6:$F$13)&gt;0)*ISNUMBER(SEARCH(Settings!$F$6:$F$13,$O1766)))=0),1,0))</f>
        <v/>
      </c>
      <c r="AM1766">
        <f>IF($AI1766=1,IFERROR(IF(VALUE($C1766)&lt;100000000,VALUE($C1766),1000000000),IFERROR(IF(VALUE(MID($C1766,2,20))&lt;100000000,VALUE(MID($C1766,2,20)),1000000000),1000000000))+ROW()/100000,"")</f>
        <v/>
      </c>
    </row>
    <row r="1767">
      <c r="E1767" s="14" t="n"/>
      <c r="M1767" s="8">
        <f>IF($C1767="","",L1767*T1767/100)</f>
        <v/>
      </c>
      <c r="S1767" s="8" t="n"/>
      <c r="T1767" s="8" t="n"/>
      <c r="W1767">
        <f>IF($C1767="","",IF($AL1767=1,0,IF($AK1767=1,Settings!$C$6,Settings!$C$7))*100)</f>
        <v/>
      </c>
      <c r="X1767" s="8">
        <f>IF($C1767="","",T1767*W1767/100)</f>
        <v/>
      </c>
      <c r="Y1767" s="8">
        <f>IF($C1767="","",T1767-X1767)</f>
        <v/>
      </c>
      <c r="Z1767" s="8">
        <f>IF($C1767="","",Y1767-M1767)</f>
        <v/>
      </c>
      <c r="AD1767" s="8" t="n"/>
      <c r="AG1767" s="14" t="n"/>
      <c r="AI1767">
        <f>IF($C1767="","",IF(COUNTIF($C$2:$C1767,$C1767)=1,1,0))</f>
        <v/>
      </c>
      <c r="AJ1767">
        <f>IF($AI1767=1,SUMPRODUCT(--($AM$2:$AM$7001&lt;$AM1767))+1,"")</f>
        <v/>
      </c>
      <c r="AK1767">
        <f>IF($C1767="","",IF(OR($P1767=TRUE(),$P1767="TRUE"),1,0))</f>
        <v/>
      </c>
      <c r="AL1767">
        <f>IF($C1767="","",IF(AND($V1767="Yes",SUMPRODUCT((LEN(Settings!$F$6:$F$13)&gt;0)*ISNUMBER(SEARCH(Settings!$F$6:$F$13,$O1767)))=0),1,0))</f>
        <v/>
      </c>
      <c r="AM1767">
        <f>IF($AI1767=1,IFERROR(IF(VALUE($C1767)&lt;100000000,VALUE($C1767),1000000000),IFERROR(IF(VALUE(MID($C1767,2,20))&lt;100000000,VALUE(MID($C1767,2,20)),1000000000),1000000000))+ROW()/100000,"")</f>
        <v/>
      </c>
    </row>
    <row r="1768">
      <c r="E1768" s="14" t="n"/>
      <c r="M1768" s="8">
        <f>IF($C1768="","",L1768*T1768/100)</f>
        <v/>
      </c>
      <c r="S1768" s="8" t="n"/>
      <c r="T1768" s="8" t="n"/>
      <c r="W1768">
        <f>IF($C1768="","",IF($AL1768=1,0,IF($AK1768=1,Settings!$C$6,Settings!$C$7))*100)</f>
        <v/>
      </c>
      <c r="X1768" s="8">
        <f>IF($C1768="","",T1768*W1768/100)</f>
        <v/>
      </c>
      <c r="Y1768" s="8">
        <f>IF($C1768="","",T1768-X1768)</f>
        <v/>
      </c>
      <c r="Z1768" s="8">
        <f>IF($C1768="","",Y1768-M1768)</f>
        <v/>
      </c>
      <c r="AD1768" s="8" t="n"/>
      <c r="AG1768" s="14" t="n"/>
      <c r="AI1768">
        <f>IF($C1768="","",IF(COUNTIF($C$2:$C1768,$C1768)=1,1,0))</f>
        <v/>
      </c>
      <c r="AJ1768">
        <f>IF($AI1768=1,SUMPRODUCT(--($AM$2:$AM$7001&lt;$AM1768))+1,"")</f>
        <v/>
      </c>
      <c r="AK1768">
        <f>IF($C1768="","",IF(OR($P1768=TRUE(),$P1768="TRUE"),1,0))</f>
        <v/>
      </c>
      <c r="AL1768">
        <f>IF($C1768="","",IF(AND($V1768="Yes",SUMPRODUCT((LEN(Settings!$F$6:$F$13)&gt;0)*ISNUMBER(SEARCH(Settings!$F$6:$F$13,$O1768)))=0),1,0))</f>
        <v/>
      </c>
      <c r="AM1768">
        <f>IF($AI1768=1,IFERROR(IF(VALUE($C1768)&lt;100000000,VALUE($C1768),1000000000),IFERROR(IF(VALUE(MID($C1768,2,20))&lt;100000000,VALUE(MID($C1768,2,20)),1000000000),1000000000))+ROW()/100000,"")</f>
        <v/>
      </c>
    </row>
    <row r="1769">
      <c r="E1769" s="14" t="n"/>
      <c r="M1769" s="8">
        <f>IF($C1769="","",L1769*T1769/100)</f>
        <v/>
      </c>
      <c r="S1769" s="8" t="n"/>
      <c r="T1769" s="8" t="n"/>
      <c r="W1769">
        <f>IF($C1769="","",IF($AL1769=1,0,IF($AK1769=1,Settings!$C$6,Settings!$C$7))*100)</f>
        <v/>
      </c>
      <c r="X1769" s="8">
        <f>IF($C1769="","",T1769*W1769/100)</f>
        <v/>
      </c>
      <c r="Y1769" s="8">
        <f>IF($C1769="","",T1769-X1769)</f>
        <v/>
      </c>
      <c r="Z1769" s="8">
        <f>IF($C1769="","",Y1769-M1769)</f>
        <v/>
      </c>
      <c r="AD1769" s="8" t="n"/>
      <c r="AG1769" s="14" t="n"/>
      <c r="AI1769">
        <f>IF($C1769="","",IF(COUNTIF($C$2:$C1769,$C1769)=1,1,0))</f>
        <v/>
      </c>
      <c r="AJ1769">
        <f>IF($AI1769=1,SUMPRODUCT(--($AM$2:$AM$7001&lt;$AM1769))+1,"")</f>
        <v/>
      </c>
      <c r="AK1769">
        <f>IF($C1769="","",IF(OR($P1769=TRUE(),$P1769="TRUE"),1,0))</f>
        <v/>
      </c>
      <c r="AL1769">
        <f>IF($C1769="","",IF(AND($V1769="Yes",SUMPRODUCT((LEN(Settings!$F$6:$F$13)&gt;0)*ISNUMBER(SEARCH(Settings!$F$6:$F$13,$O1769)))=0),1,0))</f>
        <v/>
      </c>
      <c r="AM1769">
        <f>IF($AI1769=1,IFERROR(IF(VALUE($C1769)&lt;100000000,VALUE($C1769),1000000000),IFERROR(IF(VALUE(MID($C1769,2,20))&lt;100000000,VALUE(MID($C1769,2,20)),1000000000),1000000000))+ROW()/100000,"")</f>
        <v/>
      </c>
    </row>
    <row r="1770">
      <c r="E1770" s="14" t="n"/>
      <c r="M1770" s="8">
        <f>IF($C1770="","",L1770*T1770/100)</f>
        <v/>
      </c>
      <c r="S1770" s="8" t="n"/>
      <c r="T1770" s="8" t="n"/>
      <c r="W1770">
        <f>IF($C1770="","",IF($AL1770=1,0,IF($AK1770=1,Settings!$C$6,Settings!$C$7))*100)</f>
        <v/>
      </c>
      <c r="X1770" s="8">
        <f>IF($C1770="","",T1770*W1770/100)</f>
        <v/>
      </c>
      <c r="Y1770" s="8">
        <f>IF($C1770="","",T1770-X1770)</f>
        <v/>
      </c>
      <c r="Z1770" s="8">
        <f>IF($C1770="","",Y1770-M1770)</f>
        <v/>
      </c>
      <c r="AD1770" s="8" t="n"/>
      <c r="AG1770" s="14" t="n"/>
      <c r="AI1770">
        <f>IF($C1770="","",IF(COUNTIF($C$2:$C1770,$C1770)=1,1,0))</f>
        <v/>
      </c>
      <c r="AJ1770">
        <f>IF($AI1770=1,SUMPRODUCT(--($AM$2:$AM$7001&lt;$AM1770))+1,"")</f>
        <v/>
      </c>
      <c r="AK1770">
        <f>IF($C1770="","",IF(OR($P1770=TRUE(),$P1770="TRUE"),1,0))</f>
        <v/>
      </c>
      <c r="AL1770">
        <f>IF($C1770="","",IF(AND($V1770="Yes",SUMPRODUCT((LEN(Settings!$F$6:$F$13)&gt;0)*ISNUMBER(SEARCH(Settings!$F$6:$F$13,$O1770)))=0),1,0))</f>
        <v/>
      </c>
      <c r="AM1770">
        <f>IF($AI1770=1,IFERROR(IF(VALUE($C1770)&lt;100000000,VALUE($C1770),1000000000),IFERROR(IF(VALUE(MID($C1770,2,20))&lt;100000000,VALUE(MID($C1770,2,20)),1000000000),1000000000))+ROW()/100000,"")</f>
        <v/>
      </c>
    </row>
    <row r="1771">
      <c r="E1771" s="14" t="n"/>
      <c r="M1771" s="8">
        <f>IF($C1771="","",L1771*T1771/100)</f>
        <v/>
      </c>
      <c r="S1771" s="8" t="n"/>
      <c r="T1771" s="8" t="n"/>
      <c r="W1771">
        <f>IF($C1771="","",IF($AL1771=1,0,IF($AK1771=1,Settings!$C$6,Settings!$C$7))*100)</f>
        <v/>
      </c>
      <c r="X1771" s="8">
        <f>IF($C1771="","",T1771*W1771/100)</f>
        <v/>
      </c>
      <c r="Y1771" s="8">
        <f>IF($C1771="","",T1771-X1771)</f>
        <v/>
      </c>
      <c r="Z1771" s="8">
        <f>IF($C1771="","",Y1771-M1771)</f>
        <v/>
      </c>
      <c r="AD1771" s="8" t="n"/>
      <c r="AG1771" s="14" t="n"/>
      <c r="AI1771">
        <f>IF($C1771="","",IF(COUNTIF($C$2:$C1771,$C1771)=1,1,0))</f>
        <v/>
      </c>
      <c r="AJ1771">
        <f>IF($AI1771=1,SUMPRODUCT(--($AM$2:$AM$7001&lt;$AM1771))+1,"")</f>
        <v/>
      </c>
      <c r="AK1771">
        <f>IF($C1771="","",IF(OR($P1771=TRUE(),$P1771="TRUE"),1,0))</f>
        <v/>
      </c>
      <c r="AL1771">
        <f>IF($C1771="","",IF(AND($V1771="Yes",SUMPRODUCT((LEN(Settings!$F$6:$F$13)&gt;0)*ISNUMBER(SEARCH(Settings!$F$6:$F$13,$O1771)))=0),1,0))</f>
        <v/>
      </c>
      <c r="AM1771">
        <f>IF($AI1771=1,IFERROR(IF(VALUE($C1771)&lt;100000000,VALUE($C1771),1000000000),IFERROR(IF(VALUE(MID($C1771,2,20))&lt;100000000,VALUE(MID($C1771,2,20)),1000000000),1000000000))+ROW()/100000,"")</f>
        <v/>
      </c>
    </row>
    <row r="1772">
      <c r="E1772" s="14" t="n"/>
      <c r="M1772" s="8">
        <f>IF($C1772="","",L1772*T1772/100)</f>
        <v/>
      </c>
      <c r="S1772" s="8" t="n"/>
      <c r="T1772" s="8" t="n"/>
      <c r="W1772">
        <f>IF($C1772="","",IF($AL1772=1,0,IF($AK1772=1,Settings!$C$6,Settings!$C$7))*100)</f>
        <v/>
      </c>
      <c r="X1772" s="8">
        <f>IF($C1772="","",T1772*W1772/100)</f>
        <v/>
      </c>
      <c r="Y1772" s="8">
        <f>IF($C1772="","",T1772-X1772)</f>
        <v/>
      </c>
      <c r="Z1772" s="8">
        <f>IF($C1772="","",Y1772-M1772)</f>
        <v/>
      </c>
      <c r="AD1772" s="8" t="n"/>
      <c r="AG1772" s="14" t="n"/>
      <c r="AI1772">
        <f>IF($C1772="","",IF(COUNTIF($C$2:$C1772,$C1772)=1,1,0))</f>
        <v/>
      </c>
      <c r="AJ1772">
        <f>IF($AI1772=1,SUMPRODUCT(--($AM$2:$AM$7001&lt;$AM1772))+1,"")</f>
        <v/>
      </c>
      <c r="AK1772">
        <f>IF($C1772="","",IF(OR($P1772=TRUE(),$P1772="TRUE"),1,0))</f>
        <v/>
      </c>
      <c r="AL1772">
        <f>IF($C1772="","",IF(AND($V1772="Yes",SUMPRODUCT((LEN(Settings!$F$6:$F$13)&gt;0)*ISNUMBER(SEARCH(Settings!$F$6:$F$13,$O1772)))=0),1,0))</f>
        <v/>
      </c>
      <c r="AM1772">
        <f>IF($AI1772=1,IFERROR(IF(VALUE($C1772)&lt;100000000,VALUE($C1772),1000000000),IFERROR(IF(VALUE(MID($C1772,2,20))&lt;100000000,VALUE(MID($C1772,2,20)),1000000000),1000000000))+ROW()/100000,"")</f>
        <v/>
      </c>
    </row>
    <row r="1773">
      <c r="E1773" s="14" t="n"/>
      <c r="M1773" s="8">
        <f>IF($C1773="","",L1773*T1773/100)</f>
        <v/>
      </c>
      <c r="S1773" s="8" t="n"/>
      <c r="T1773" s="8" t="n"/>
      <c r="W1773">
        <f>IF($C1773="","",IF($AL1773=1,0,IF($AK1773=1,Settings!$C$6,Settings!$C$7))*100)</f>
        <v/>
      </c>
      <c r="X1773" s="8">
        <f>IF($C1773="","",T1773*W1773/100)</f>
        <v/>
      </c>
      <c r="Y1773" s="8">
        <f>IF($C1773="","",T1773-X1773)</f>
        <v/>
      </c>
      <c r="Z1773" s="8">
        <f>IF($C1773="","",Y1773-M1773)</f>
        <v/>
      </c>
      <c r="AD1773" s="8" t="n"/>
      <c r="AG1773" s="14" t="n"/>
      <c r="AI1773">
        <f>IF($C1773="","",IF(COUNTIF($C$2:$C1773,$C1773)=1,1,0))</f>
        <v/>
      </c>
      <c r="AJ1773">
        <f>IF($AI1773=1,SUMPRODUCT(--($AM$2:$AM$7001&lt;$AM1773))+1,"")</f>
        <v/>
      </c>
      <c r="AK1773">
        <f>IF($C1773="","",IF(OR($P1773=TRUE(),$P1773="TRUE"),1,0))</f>
        <v/>
      </c>
      <c r="AL1773">
        <f>IF($C1773="","",IF(AND($V1773="Yes",SUMPRODUCT((LEN(Settings!$F$6:$F$13)&gt;0)*ISNUMBER(SEARCH(Settings!$F$6:$F$13,$O1773)))=0),1,0))</f>
        <v/>
      </c>
      <c r="AM1773">
        <f>IF($AI1773=1,IFERROR(IF(VALUE($C1773)&lt;100000000,VALUE($C1773),1000000000),IFERROR(IF(VALUE(MID($C1773,2,20))&lt;100000000,VALUE(MID($C1773,2,20)),1000000000),1000000000))+ROW()/100000,"")</f>
        <v/>
      </c>
    </row>
    <row r="1774">
      <c r="E1774" s="14" t="n"/>
      <c r="M1774" s="8">
        <f>IF($C1774="","",L1774*T1774/100)</f>
        <v/>
      </c>
      <c r="S1774" s="8" t="n"/>
      <c r="T1774" s="8" t="n"/>
      <c r="W1774">
        <f>IF($C1774="","",IF($AL1774=1,0,IF($AK1774=1,Settings!$C$6,Settings!$C$7))*100)</f>
        <v/>
      </c>
      <c r="X1774" s="8">
        <f>IF($C1774="","",T1774*W1774/100)</f>
        <v/>
      </c>
      <c r="Y1774" s="8">
        <f>IF($C1774="","",T1774-X1774)</f>
        <v/>
      </c>
      <c r="Z1774" s="8">
        <f>IF($C1774="","",Y1774-M1774)</f>
        <v/>
      </c>
      <c r="AD1774" s="8" t="n"/>
      <c r="AG1774" s="14" t="n"/>
      <c r="AI1774">
        <f>IF($C1774="","",IF(COUNTIF($C$2:$C1774,$C1774)=1,1,0))</f>
        <v/>
      </c>
      <c r="AJ1774">
        <f>IF($AI1774=1,SUMPRODUCT(--($AM$2:$AM$7001&lt;$AM1774))+1,"")</f>
        <v/>
      </c>
      <c r="AK1774">
        <f>IF($C1774="","",IF(OR($P1774=TRUE(),$P1774="TRUE"),1,0))</f>
        <v/>
      </c>
      <c r="AL1774">
        <f>IF($C1774="","",IF(AND($V1774="Yes",SUMPRODUCT((LEN(Settings!$F$6:$F$13)&gt;0)*ISNUMBER(SEARCH(Settings!$F$6:$F$13,$O1774)))=0),1,0))</f>
        <v/>
      </c>
      <c r="AM1774">
        <f>IF($AI1774=1,IFERROR(IF(VALUE($C1774)&lt;100000000,VALUE($C1774),1000000000),IFERROR(IF(VALUE(MID($C1774,2,20))&lt;100000000,VALUE(MID($C1774,2,20)),1000000000),1000000000))+ROW()/100000,"")</f>
        <v/>
      </c>
    </row>
    <row r="1775">
      <c r="E1775" s="14" t="n"/>
      <c r="M1775" s="8">
        <f>IF($C1775="","",L1775*T1775/100)</f>
        <v/>
      </c>
      <c r="S1775" s="8" t="n"/>
      <c r="T1775" s="8" t="n"/>
      <c r="W1775">
        <f>IF($C1775="","",IF($AL1775=1,0,IF($AK1775=1,Settings!$C$6,Settings!$C$7))*100)</f>
        <v/>
      </c>
      <c r="X1775" s="8">
        <f>IF($C1775="","",T1775*W1775/100)</f>
        <v/>
      </c>
      <c r="Y1775" s="8">
        <f>IF($C1775="","",T1775-X1775)</f>
        <v/>
      </c>
      <c r="Z1775" s="8">
        <f>IF($C1775="","",Y1775-M1775)</f>
        <v/>
      </c>
      <c r="AD1775" s="8" t="n"/>
      <c r="AG1775" s="14" t="n"/>
      <c r="AI1775">
        <f>IF($C1775="","",IF(COUNTIF($C$2:$C1775,$C1775)=1,1,0))</f>
        <v/>
      </c>
      <c r="AJ1775">
        <f>IF($AI1775=1,SUMPRODUCT(--($AM$2:$AM$7001&lt;$AM1775))+1,"")</f>
        <v/>
      </c>
      <c r="AK1775">
        <f>IF($C1775="","",IF(OR($P1775=TRUE(),$P1775="TRUE"),1,0))</f>
        <v/>
      </c>
      <c r="AL1775">
        <f>IF($C1775="","",IF(AND($V1775="Yes",SUMPRODUCT((LEN(Settings!$F$6:$F$13)&gt;0)*ISNUMBER(SEARCH(Settings!$F$6:$F$13,$O1775)))=0),1,0))</f>
        <v/>
      </c>
      <c r="AM1775">
        <f>IF($AI1775=1,IFERROR(IF(VALUE($C1775)&lt;100000000,VALUE($C1775),1000000000),IFERROR(IF(VALUE(MID($C1775,2,20))&lt;100000000,VALUE(MID($C1775,2,20)),1000000000),1000000000))+ROW()/100000,"")</f>
        <v/>
      </c>
    </row>
    <row r="1776">
      <c r="E1776" s="14" t="n"/>
      <c r="M1776" s="8">
        <f>IF($C1776="","",L1776*T1776/100)</f>
        <v/>
      </c>
      <c r="S1776" s="8" t="n"/>
      <c r="T1776" s="8" t="n"/>
      <c r="W1776">
        <f>IF($C1776="","",IF($AL1776=1,0,IF($AK1776=1,Settings!$C$6,Settings!$C$7))*100)</f>
        <v/>
      </c>
      <c r="X1776" s="8">
        <f>IF($C1776="","",T1776*W1776/100)</f>
        <v/>
      </c>
      <c r="Y1776" s="8">
        <f>IF($C1776="","",T1776-X1776)</f>
        <v/>
      </c>
      <c r="Z1776" s="8">
        <f>IF($C1776="","",Y1776-M1776)</f>
        <v/>
      </c>
      <c r="AD1776" s="8" t="n"/>
      <c r="AG1776" s="14" t="n"/>
      <c r="AI1776">
        <f>IF($C1776="","",IF(COUNTIF($C$2:$C1776,$C1776)=1,1,0))</f>
        <v/>
      </c>
      <c r="AJ1776">
        <f>IF($AI1776=1,SUMPRODUCT(--($AM$2:$AM$7001&lt;$AM1776))+1,"")</f>
        <v/>
      </c>
      <c r="AK1776">
        <f>IF($C1776="","",IF(OR($P1776=TRUE(),$P1776="TRUE"),1,0))</f>
        <v/>
      </c>
      <c r="AL1776">
        <f>IF($C1776="","",IF(AND($V1776="Yes",SUMPRODUCT((LEN(Settings!$F$6:$F$13)&gt;0)*ISNUMBER(SEARCH(Settings!$F$6:$F$13,$O1776)))=0),1,0))</f>
        <v/>
      </c>
      <c r="AM1776">
        <f>IF($AI1776=1,IFERROR(IF(VALUE($C1776)&lt;100000000,VALUE($C1776),1000000000),IFERROR(IF(VALUE(MID($C1776,2,20))&lt;100000000,VALUE(MID($C1776,2,20)),1000000000),1000000000))+ROW()/100000,"")</f>
        <v/>
      </c>
    </row>
    <row r="1777">
      <c r="E1777" s="14" t="n"/>
      <c r="M1777" s="8">
        <f>IF($C1777="","",L1777*T1777/100)</f>
        <v/>
      </c>
      <c r="S1777" s="8" t="n"/>
      <c r="T1777" s="8" t="n"/>
      <c r="W1777">
        <f>IF($C1777="","",IF($AL1777=1,0,IF($AK1777=1,Settings!$C$6,Settings!$C$7))*100)</f>
        <v/>
      </c>
      <c r="X1777" s="8">
        <f>IF($C1777="","",T1777*W1777/100)</f>
        <v/>
      </c>
      <c r="Y1777" s="8">
        <f>IF($C1777="","",T1777-X1777)</f>
        <v/>
      </c>
      <c r="Z1777" s="8">
        <f>IF($C1777="","",Y1777-M1777)</f>
        <v/>
      </c>
      <c r="AD1777" s="8" t="n"/>
      <c r="AG1777" s="14" t="n"/>
      <c r="AI1777">
        <f>IF($C1777="","",IF(COUNTIF($C$2:$C1777,$C1777)=1,1,0))</f>
        <v/>
      </c>
      <c r="AJ1777">
        <f>IF($AI1777=1,SUMPRODUCT(--($AM$2:$AM$7001&lt;$AM1777))+1,"")</f>
        <v/>
      </c>
      <c r="AK1777">
        <f>IF($C1777="","",IF(OR($P1777=TRUE(),$P1777="TRUE"),1,0))</f>
        <v/>
      </c>
      <c r="AL1777">
        <f>IF($C1777="","",IF(AND($V1777="Yes",SUMPRODUCT((LEN(Settings!$F$6:$F$13)&gt;0)*ISNUMBER(SEARCH(Settings!$F$6:$F$13,$O1777)))=0),1,0))</f>
        <v/>
      </c>
      <c r="AM1777">
        <f>IF($AI1777=1,IFERROR(IF(VALUE($C1777)&lt;100000000,VALUE($C1777),1000000000),IFERROR(IF(VALUE(MID($C1777,2,20))&lt;100000000,VALUE(MID($C1777,2,20)),1000000000),1000000000))+ROW()/100000,"")</f>
        <v/>
      </c>
    </row>
    <row r="1778">
      <c r="E1778" s="14" t="n"/>
      <c r="M1778" s="8">
        <f>IF($C1778="","",L1778*T1778/100)</f>
        <v/>
      </c>
      <c r="S1778" s="8" t="n"/>
      <c r="T1778" s="8" t="n"/>
      <c r="W1778">
        <f>IF($C1778="","",IF($AL1778=1,0,IF($AK1778=1,Settings!$C$6,Settings!$C$7))*100)</f>
        <v/>
      </c>
      <c r="X1778" s="8">
        <f>IF($C1778="","",T1778*W1778/100)</f>
        <v/>
      </c>
      <c r="Y1778" s="8">
        <f>IF($C1778="","",T1778-X1778)</f>
        <v/>
      </c>
      <c r="Z1778" s="8">
        <f>IF($C1778="","",Y1778-M1778)</f>
        <v/>
      </c>
      <c r="AD1778" s="8" t="n"/>
      <c r="AG1778" s="14" t="n"/>
      <c r="AI1778">
        <f>IF($C1778="","",IF(COUNTIF($C$2:$C1778,$C1778)=1,1,0))</f>
        <v/>
      </c>
      <c r="AJ1778">
        <f>IF($AI1778=1,SUMPRODUCT(--($AM$2:$AM$7001&lt;$AM1778))+1,"")</f>
        <v/>
      </c>
      <c r="AK1778">
        <f>IF($C1778="","",IF(OR($P1778=TRUE(),$P1778="TRUE"),1,0))</f>
        <v/>
      </c>
      <c r="AL1778">
        <f>IF($C1778="","",IF(AND($V1778="Yes",SUMPRODUCT((LEN(Settings!$F$6:$F$13)&gt;0)*ISNUMBER(SEARCH(Settings!$F$6:$F$13,$O1778)))=0),1,0))</f>
        <v/>
      </c>
      <c r="AM1778">
        <f>IF($AI1778=1,IFERROR(IF(VALUE($C1778)&lt;100000000,VALUE($C1778),1000000000),IFERROR(IF(VALUE(MID($C1778,2,20))&lt;100000000,VALUE(MID($C1778,2,20)),1000000000),1000000000))+ROW()/100000,"")</f>
        <v/>
      </c>
    </row>
    <row r="1779">
      <c r="E1779" s="14" t="n"/>
      <c r="M1779" s="8">
        <f>IF($C1779="","",L1779*T1779/100)</f>
        <v/>
      </c>
      <c r="S1779" s="8" t="n"/>
      <c r="T1779" s="8" t="n"/>
      <c r="W1779">
        <f>IF($C1779="","",IF($AL1779=1,0,IF($AK1779=1,Settings!$C$6,Settings!$C$7))*100)</f>
        <v/>
      </c>
      <c r="X1779" s="8">
        <f>IF($C1779="","",T1779*W1779/100)</f>
        <v/>
      </c>
      <c r="Y1779" s="8">
        <f>IF($C1779="","",T1779-X1779)</f>
        <v/>
      </c>
      <c r="Z1779" s="8">
        <f>IF($C1779="","",Y1779-M1779)</f>
        <v/>
      </c>
      <c r="AD1779" s="8" t="n"/>
      <c r="AG1779" s="14" t="n"/>
      <c r="AI1779">
        <f>IF($C1779="","",IF(COUNTIF($C$2:$C1779,$C1779)=1,1,0))</f>
        <v/>
      </c>
      <c r="AJ1779">
        <f>IF($AI1779=1,SUMPRODUCT(--($AM$2:$AM$7001&lt;$AM1779))+1,"")</f>
        <v/>
      </c>
      <c r="AK1779">
        <f>IF($C1779="","",IF(OR($P1779=TRUE(),$P1779="TRUE"),1,0))</f>
        <v/>
      </c>
      <c r="AL1779">
        <f>IF($C1779="","",IF(AND($V1779="Yes",SUMPRODUCT((LEN(Settings!$F$6:$F$13)&gt;0)*ISNUMBER(SEARCH(Settings!$F$6:$F$13,$O1779)))=0),1,0))</f>
        <v/>
      </c>
      <c r="AM1779">
        <f>IF($AI1779=1,IFERROR(IF(VALUE($C1779)&lt;100000000,VALUE($C1779),1000000000),IFERROR(IF(VALUE(MID($C1779,2,20))&lt;100000000,VALUE(MID($C1779,2,20)),1000000000),1000000000))+ROW()/100000,"")</f>
        <v/>
      </c>
    </row>
    <row r="1780">
      <c r="E1780" s="14" t="n"/>
      <c r="M1780" s="8">
        <f>IF($C1780="","",L1780*T1780/100)</f>
        <v/>
      </c>
      <c r="S1780" s="8" t="n"/>
      <c r="T1780" s="8" t="n"/>
      <c r="W1780">
        <f>IF($C1780="","",IF($AL1780=1,0,IF($AK1780=1,Settings!$C$6,Settings!$C$7))*100)</f>
        <v/>
      </c>
      <c r="X1780" s="8">
        <f>IF($C1780="","",T1780*W1780/100)</f>
        <v/>
      </c>
      <c r="Y1780" s="8">
        <f>IF($C1780="","",T1780-X1780)</f>
        <v/>
      </c>
      <c r="Z1780" s="8">
        <f>IF($C1780="","",Y1780-M1780)</f>
        <v/>
      </c>
      <c r="AD1780" s="8" t="n"/>
      <c r="AG1780" s="14" t="n"/>
      <c r="AI1780">
        <f>IF($C1780="","",IF(COUNTIF($C$2:$C1780,$C1780)=1,1,0))</f>
        <v/>
      </c>
      <c r="AJ1780">
        <f>IF($AI1780=1,SUMPRODUCT(--($AM$2:$AM$7001&lt;$AM1780))+1,"")</f>
        <v/>
      </c>
      <c r="AK1780">
        <f>IF($C1780="","",IF(OR($P1780=TRUE(),$P1780="TRUE"),1,0))</f>
        <v/>
      </c>
      <c r="AL1780">
        <f>IF($C1780="","",IF(AND($V1780="Yes",SUMPRODUCT((LEN(Settings!$F$6:$F$13)&gt;0)*ISNUMBER(SEARCH(Settings!$F$6:$F$13,$O1780)))=0),1,0))</f>
        <v/>
      </c>
      <c r="AM1780">
        <f>IF($AI1780=1,IFERROR(IF(VALUE($C1780)&lt;100000000,VALUE($C1780),1000000000),IFERROR(IF(VALUE(MID($C1780,2,20))&lt;100000000,VALUE(MID($C1780,2,20)),1000000000),1000000000))+ROW()/100000,"")</f>
        <v/>
      </c>
    </row>
    <row r="1781">
      <c r="E1781" s="14" t="n"/>
      <c r="M1781" s="8">
        <f>IF($C1781="","",L1781*T1781/100)</f>
        <v/>
      </c>
      <c r="S1781" s="8" t="n"/>
      <c r="T1781" s="8" t="n"/>
      <c r="W1781">
        <f>IF($C1781="","",IF($AL1781=1,0,IF($AK1781=1,Settings!$C$6,Settings!$C$7))*100)</f>
        <v/>
      </c>
      <c r="X1781" s="8">
        <f>IF($C1781="","",T1781*W1781/100)</f>
        <v/>
      </c>
      <c r="Y1781" s="8">
        <f>IF($C1781="","",T1781-X1781)</f>
        <v/>
      </c>
      <c r="Z1781" s="8">
        <f>IF($C1781="","",Y1781-M1781)</f>
        <v/>
      </c>
      <c r="AD1781" s="8" t="n"/>
      <c r="AG1781" s="14" t="n"/>
      <c r="AI1781">
        <f>IF($C1781="","",IF(COUNTIF($C$2:$C1781,$C1781)=1,1,0))</f>
        <v/>
      </c>
      <c r="AJ1781">
        <f>IF($AI1781=1,SUMPRODUCT(--($AM$2:$AM$7001&lt;$AM1781))+1,"")</f>
        <v/>
      </c>
      <c r="AK1781">
        <f>IF($C1781="","",IF(OR($P1781=TRUE(),$P1781="TRUE"),1,0))</f>
        <v/>
      </c>
      <c r="AL1781">
        <f>IF($C1781="","",IF(AND($V1781="Yes",SUMPRODUCT((LEN(Settings!$F$6:$F$13)&gt;0)*ISNUMBER(SEARCH(Settings!$F$6:$F$13,$O1781)))=0),1,0))</f>
        <v/>
      </c>
      <c r="AM1781">
        <f>IF($AI1781=1,IFERROR(IF(VALUE($C1781)&lt;100000000,VALUE($C1781),1000000000),IFERROR(IF(VALUE(MID($C1781,2,20))&lt;100000000,VALUE(MID($C1781,2,20)),1000000000),1000000000))+ROW()/100000,"")</f>
        <v/>
      </c>
    </row>
    <row r="1782">
      <c r="E1782" s="14" t="n"/>
      <c r="M1782" s="8">
        <f>IF($C1782="","",L1782*T1782/100)</f>
        <v/>
      </c>
      <c r="S1782" s="8" t="n"/>
      <c r="T1782" s="8" t="n"/>
      <c r="W1782">
        <f>IF($C1782="","",IF($AL1782=1,0,IF($AK1782=1,Settings!$C$6,Settings!$C$7))*100)</f>
        <v/>
      </c>
      <c r="X1782" s="8">
        <f>IF($C1782="","",T1782*W1782/100)</f>
        <v/>
      </c>
      <c r="Y1782" s="8">
        <f>IF($C1782="","",T1782-X1782)</f>
        <v/>
      </c>
      <c r="Z1782" s="8">
        <f>IF($C1782="","",Y1782-M1782)</f>
        <v/>
      </c>
      <c r="AD1782" s="8" t="n"/>
      <c r="AG1782" s="14" t="n"/>
      <c r="AI1782">
        <f>IF($C1782="","",IF(COUNTIF($C$2:$C1782,$C1782)=1,1,0))</f>
        <v/>
      </c>
      <c r="AJ1782">
        <f>IF($AI1782=1,SUMPRODUCT(--($AM$2:$AM$7001&lt;$AM1782))+1,"")</f>
        <v/>
      </c>
      <c r="AK1782">
        <f>IF($C1782="","",IF(OR($P1782=TRUE(),$P1782="TRUE"),1,0))</f>
        <v/>
      </c>
      <c r="AL1782">
        <f>IF($C1782="","",IF(AND($V1782="Yes",SUMPRODUCT((LEN(Settings!$F$6:$F$13)&gt;0)*ISNUMBER(SEARCH(Settings!$F$6:$F$13,$O1782)))=0),1,0))</f>
        <v/>
      </c>
      <c r="AM1782">
        <f>IF($AI1782=1,IFERROR(IF(VALUE($C1782)&lt;100000000,VALUE($C1782),1000000000),IFERROR(IF(VALUE(MID($C1782,2,20))&lt;100000000,VALUE(MID($C1782,2,20)),1000000000),1000000000))+ROW()/100000,"")</f>
        <v/>
      </c>
    </row>
    <row r="1783">
      <c r="E1783" s="14" t="n"/>
      <c r="M1783" s="8">
        <f>IF($C1783="","",L1783*T1783/100)</f>
        <v/>
      </c>
      <c r="S1783" s="8" t="n"/>
      <c r="T1783" s="8" t="n"/>
      <c r="W1783">
        <f>IF($C1783="","",IF($AL1783=1,0,IF($AK1783=1,Settings!$C$6,Settings!$C$7))*100)</f>
        <v/>
      </c>
      <c r="X1783" s="8">
        <f>IF($C1783="","",T1783*W1783/100)</f>
        <v/>
      </c>
      <c r="Y1783" s="8">
        <f>IF($C1783="","",T1783-X1783)</f>
        <v/>
      </c>
      <c r="Z1783" s="8">
        <f>IF($C1783="","",Y1783-M1783)</f>
        <v/>
      </c>
      <c r="AD1783" s="8" t="n"/>
      <c r="AG1783" s="14" t="n"/>
      <c r="AI1783">
        <f>IF($C1783="","",IF(COUNTIF($C$2:$C1783,$C1783)=1,1,0))</f>
        <v/>
      </c>
      <c r="AJ1783">
        <f>IF($AI1783=1,SUMPRODUCT(--($AM$2:$AM$7001&lt;$AM1783))+1,"")</f>
        <v/>
      </c>
      <c r="AK1783">
        <f>IF($C1783="","",IF(OR($P1783=TRUE(),$P1783="TRUE"),1,0))</f>
        <v/>
      </c>
      <c r="AL1783">
        <f>IF($C1783="","",IF(AND($V1783="Yes",SUMPRODUCT((LEN(Settings!$F$6:$F$13)&gt;0)*ISNUMBER(SEARCH(Settings!$F$6:$F$13,$O1783)))=0),1,0))</f>
        <v/>
      </c>
      <c r="AM1783">
        <f>IF($AI1783=1,IFERROR(IF(VALUE($C1783)&lt;100000000,VALUE($C1783),1000000000),IFERROR(IF(VALUE(MID($C1783,2,20))&lt;100000000,VALUE(MID($C1783,2,20)),1000000000),1000000000))+ROW()/100000,"")</f>
        <v/>
      </c>
    </row>
    <row r="1784">
      <c r="E1784" s="14" t="n"/>
      <c r="M1784" s="8">
        <f>IF($C1784="","",L1784*T1784/100)</f>
        <v/>
      </c>
      <c r="S1784" s="8" t="n"/>
      <c r="T1784" s="8" t="n"/>
      <c r="W1784">
        <f>IF($C1784="","",IF($AL1784=1,0,IF($AK1784=1,Settings!$C$6,Settings!$C$7))*100)</f>
        <v/>
      </c>
      <c r="X1784" s="8">
        <f>IF($C1784="","",T1784*W1784/100)</f>
        <v/>
      </c>
      <c r="Y1784" s="8">
        <f>IF($C1784="","",T1784-X1784)</f>
        <v/>
      </c>
      <c r="Z1784" s="8">
        <f>IF($C1784="","",Y1784-M1784)</f>
        <v/>
      </c>
      <c r="AD1784" s="8" t="n"/>
      <c r="AG1784" s="14" t="n"/>
      <c r="AI1784">
        <f>IF($C1784="","",IF(COUNTIF($C$2:$C1784,$C1784)=1,1,0))</f>
        <v/>
      </c>
      <c r="AJ1784">
        <f>IF($AI1784=1,SUMPRODUCT(--($AM$2:$AM$7001&lt;$AM1784))+1,"")</f>
        <v/>
      </c>
      <c r="AK1784">
        <f>IF($C1784="","",IF(OR($P1784=TRUE(),$P1784="TRUE"),1,0))</f>
        <v/>
      </c>
      <c r="AL1784">
        <f>IF($C1784="","",IF(AND($V1784="Yes",SUMPRODUCT((LEN(Settings!$F$6:$F$13)&gt;0)*ISNUMBER(SEARCH(Settings!$F$6:$F$13,$O1784)))=0),1,0))</f>
        <v/>
      </c>
      <c r="AM1784">
        <f>IF($AI1784=1,IFERROR(IF(VALUE($C1784)&lt;100000000,VALUE($C1784),1000000000),IFERROR(IF(VALUE(MID($C1784,2,20))&lt;100000000,VALUE(MID($C1784,2,20)),1000000000),1000000000))+ROW()/100000,"")</f>
        <v/>
      </c>
    </row>
    <row r="1785">
      <c r="E1785" s="14" t="n"/>
      <c r="M1785" s="8">
        <f>IF($C1785="","",L1785*T1785/100)</f>
        <v/>
      </c>
      <c r="S1785" s="8" t="n"/>
      <c r="T1785" s="8" t="n"/>
      <c r="W1785">
        <f>IF($C1785="","",IF($AL1785=1,0,IF($AK1785=1,Settings!$C$6,Settings!$C$7))*100)</f>
        <v/>
      </c>
      <c r="X1785" s="8">
        <f>IF($C1785="","",T1785*W1785/100)</f>
        <v/>
      </c>
      <c r="Y1785" s="8">
        <f>IF($C1785="","",T1785-X1785)</f>
        <v/>
      </c>
      <c r="Z1785" s="8">
        <f>IF($C1785="","",Y1785-M1785)</f>
        <v/>
      </c>
      <c r="AD1785" s="8" t="n"/>
      <c r="AG1785" s="14" t="n"/>
      <c r="AI1785">
        <f>IF($C1785="","",IF(COUNTIF($C$2:$C1785,$C1785)=1,1,0))</f>
        <v/>
      </c>
      <c r="AJ1785">
        <f>IF($AI1785=1,SUMPRODUCT(--($AM$2:$AM$7001&lt;$AM1785))+1,"")</f>
        <v/>
      </c>
      <c r="AK1785">
        <f>IF($C1785="","",IF(OR($P1785=TRUE(),$P1785="TRUE"),1,0))</f>
        <v/>
      </c>
      <c r="AL1785">
        <f>IF($C1785="","",IF(AND($V1785="Yes",SUMPRODUCT((LEN(Settings!$F$6:$F$13)&gt;0)*ISNUMBER(SEARCH(Settings!$F$6:$F$13,$O1785)))=0),1,0))</f>
        <v/>
      </c>
      <c r="AM1785">
        <f>IF($AI1785=1,IFERROR(IF(VALUE($C1785)&lt;100000000,VALUE($C1785),1000000000),IFERROR(IF(VALUE(MID($C1785,2,20))&lt;100000000,VALUE(MID($C1785,2,20)),1000000000),1000000000))+ROW()/100000,"")</f>
        <v/>
      </c>
    </row>
    <row r="1786">
      <c r="E1786" s="14" t="n"/>
      <c r="M1786" s="8">
        <f>IF($C1786="","",L1786*T1786/100)</f>
        <v/>
      </c>
      <c r="S1786" s="8" t="n"/>
      <c r="T1786" s="8" t="n"/>
      <c r="W1786">
        <f>IF($C1786="","",IF($AL1786=1,0,IF($AK1786=1,Settings!$C$6,Settings!$C$7))*100)</f>
        <v/>
      </c>
      <c r="X1786" s="8">
        <f>IF($C1786="","",T1786*W1786/100)</f>
        <v/>
      </c>
      <c r="Y1786" s="8">
        <f>IF($C1786="","",T1786-X1786)</f>
        <v/>
      </c>
      <c r="Z1786" s="8">
        <f>IF($C1786="","",Y1786-M1786)</f>
        <v/>
      </c>
      <c r="AD1786" s="8" t="n"/>
      <c r="AG1786" s="14" t="n"/>
      <c r="AI1786">
        <f>IF($C1786="","",IF(COUNTIF($C$2:$C1786,$C1786)=1,1,0))</f>
        <v/>
      </c>
      <c r="AJ1786">
        <f>IF($AI1786=1,SUMPRODUCT(--($AM$2:$AM$7001&lt;$AM1786))+1,"")</f>
        <v/>
      </c>
      <c r="AK1786">
        <f>IF($C1786="","",IF(OR($P1786=TRUE(),$P1786="TRUE"),1,0))</f>
        <v/>
      </c>
      <c r="AL1786">
        <f>IF($C1786="","",IF(AND($V1786="Yes",SUMPRODUCT((LEN(Settings!$F$6:$F$13)&gt;0)*ISNUMBER(SEARCH(Settings!$F$6:$F$13,$O1786)))=0),1,0))</f>
        <v/>
      </c>
      <c r="AM1786">
        <f>IF($AI1786=1,IFERROR(IF(VALUE($C1786)&lt;100000000,VALUE($C1786),1000000000),IFERROR(IF(VALUE(MID($C1786,2,20))&lt;100000000,VALUE(MID($C1786,2,20)),1000000000),1000000000))+ROW()/100000,"")</f>
        <v/>
      </c>
    </row>
    <row r="1787">
      <c r="E1787" s="14" t="n"/>
      <c r="M1787" s="8">
        <f>IF($C1787="","",L1787*T1787/100)</f>
        <v/>
      </c>
      <c r="S1787" s="8" t="n"/>
      <c r="T1787" s="8" t="n"/>
      <c r="W1787">
        <f>IF($C1787="","",IF($AL1787=1,0,IF($AK1787=1,Settings!$C$6,Settings!$C$7))*100)</f>
        <v/>
      </c>
      <c r="X1787" s="8">
        <f>IF($C1787="","",T1787*W1787/100)</f>
        <v/>
      </c>
      <c r="Y1787" s="8">
        <f>IF($C1787="","",T1787-X1787)</f>
        <v/>
      </c>
      <c r="Z1787" s="8">
        <f>IF($C1787="","",Y1787-M1787)</f>
        <v/>
      </c>
      <c r="AD1787" s="8" t="n"/>
      <c r="AG1787" s="14" t="n"/>
      <c r="AI1787">
        <f>IF($C1787="","",IF(COUNTIF($C$2:$C1787,$C1787)=1,1,0))</f>
        <v/>
      </c>
      <c r="AJ1787">
        <f>IF($AI1787=1,SUMPRODUCT(--($AM$2:$AM$7001&lt;$AM1787))+1,"")</f>
        <v/>
      </c>
      <c r="AK1787">
        <f>IF($C1787="","",IF(OR($P1787=TRUE(),$P1787="TRUE"),1,0))</f>
        <v/>
      </c>
      <c r="AL1787">
        <f>IF($C1787="","",IF(AND($V1787="Yes",SUMPRODUCT((LEN(Settings!$F$6:$F$13)&gt;0)*ISNUMBER(SEARCH(Settings!$F$6:$F$13,$O1787)))=0),1,0))</f>
        <v/>
      </c>
      <c r="AM1787">
        <f>IF($AI1787=1,IFERROR(IF(VALUE($C1787)&lt;100000000,VALUE($C1787),1000000000),IFERROR(IF(VALUE(MID($C1787,2,20))&lt;100000000,VALUE(MID($C1787,2,20)),1000000000),1000000000))+ROW()/100000,"")</f>
        <v/>
      </c>
    </row>
    <row r="1788">
      <c r="E1788" s="14" t="n"/>
      <c r="M1788" s="8">
        <f>IF($C1788="","",L1788*T1788/100)</f>
        <v/>
      </c>
      <c r="S1788" s="8" t="n"/>
      <c r="T1788" s="8" t="n"/>
      <c r="W1788">
        <f>IF($C1788="","",IF($AL1788=1,0,IF($AK1788=1,Settings!$C$6,Settings!$C$7))*100)</f>
        <v/>
      </c>
      <c r="X1788" s="8">
        <f>IF($C1788="","",T1788*W1788/100)</f>
        <v/>
      </c>
      <c r="Y1788" s="8">
        <f>IF($C1788="","",T1788-X1788)</f>
        <v/>
      </c>
      <c r="Z1788" s="8">
        <f>IF($C1788="","",Y1788-M1788)</f>
        <v/>
      </c>
      <c r="AD1788" s="8" t="n"/>
      <c r="AG1788" s="14" t="n"/>
      <c r="AI1788">
        <f>IF($C1788="","",IF(COUNTIF($C$2:$C1788,$C1788)=1,1,0))</f>
        <v/>
      </c>
      <c r="AJ1788">
        <f>IF($AI1788=1,SUMPRODUCT(--($AM$2:$AM$7001&lt;$AM1788))+1,"")</f>
        <v/>
      </c>
      <c r="AK1788">
        <f>IF($C1788="","",IF(OR($P1788=TRUE(),$P1788="TRUE"),1,0))</f>
        <v/>
      </c>
      <c r="AL1788">
        <f>IF($C1788="","",IF(AND($V1788="Yes",SUMPRODUCT((LEN(Settings!$F$6:$F$13)&gt;0)*ISNUMBER(SEARCH(Settings!$F$6:$F$13,$O1788)))=0),1,0))</f>
        <v/>
      </c>
      <c r="AM1788">
        <f>IF($AI1788=1,IFERROR(IF(VALUE($C1788)&lt;100000000,VALUE($C1788),1000000000),IFERROR(IF(VALUE(MID($C1788,2,20))&lt;100000000,VALUE(MID($C1788,2,20)),1000000000),1000000000))+ROW()/100000,"")</f>
        <v/>
      </c>
    </row>
    <row r="1789">
      <c r="E1789" s="14" t="n"/>
      <c r="M1789" s="8">
        <f>IF($C1789="","",L1789*T1789/100)</f>
        <v/>
      </c>
      <c r="S1789" s="8" t="n"/>
      <c r="T1789" s="8" t="n"/>
      <c r="W1789">
        <f>IF($C1789="","",IF($AL1789=1,0,IF($AK1789=1,Settings!$C$6,Settings!$C$7))*100)</f>
        <v/>
      </c>
      <c r="X1789" s="8">
        <f>IF($C1789="","",T1789*W1789/100)</f>
        <v/>
      </c>
      <c r="Y1789" s="8">
        <f>IF($C1789="","",T1789-X1789)</f>
        <v/>
      </c>
      <c r="Z1789" s="8">
        <f>IF($C1789="","",Y1789-M1789)</f>
        <v/>
      </c>
      <c r="AD1789" s="8" t="n"/>
      <c r="AG1789" s="14" t="n"/>
      <c r="AI1789">
        <f>IF($C1789="","",IF(COUNTIF($C$2:$C1789,$C1789)=1,1,0))</f>
        <v/>
      </c>
      <c r="AJ1789">
        <f>IF($AI1789=1,SUMPRODUCT(--($AM$2:$AM$7001&lt;$AM1789))+1,"")</f>
        <v/>
      </c>
      <c r="AK1789">
        <f>IF($C1789="","",IF(OR($P1789=TRUE(),$P1789="TRUE"),1,0))</f>
        <v/>
      </c>
      <c r="AL1789">
        <f>IF($C1789="","",IF(AND($V1789="Yes",SUMPRODUCT((LEN(Settings!$F$6:$F$13)&gt;0)*ISNUMBER(SEARCH(Settings!$F$6:$F$13,$O1789)))=0),1,0))</f>
        <v/>
      </c>
      <c r="AM1789">
        <f>IF($AI1789=1,IFERROR(IF(VALUE($C1789)&lt;100000000,VALUE($C1789),1000000000),IFERROR(IF(VALUE(MID($C1789,2,20))&lt;100000000,VALUE(MID($C1789,2,20)),1000000000),1000000000))+ROW()/100000,"")</f>
        <v/>
      </c>
    </row>
    <row r="1790">
      <c r="E1790" s="14" t="n"/>
      <c r="M1790" s="8">
        <f>IF($C1790="","",L1790*T1790/100)</f>
        <v/>
      </c>
      <c r="S1790" s="8" t="n"/>
      <c r="T1790" s="8" t="n"/>
      <c r="W1790">
        <f>IF($C1790="","",IF($AL1790=1,0,IF($AK1790=1,Settings!$C$6,Settings!$C$7))*100)</f>
        <v/>
      </c>
      <c r="X1790" s="8">
        <f>IF($C1790="","",T1790*W1790/100)</f>
        <v/>
      </c>
      <c r="Y1790" s="8">
        <f>IF($C1790="","",T1790-X1790)</f>
        <v/>
      </c>
      <c r="Z1790" s="8">
        <f>IF($C1790="","",Y1790-M1790)</f>
        <v/>
      </c>
      <c r="AD1790" s="8" t="n"/>
      <c r="AG1790" s="14" t="n"/>
      <c r="AI1790">
        <f>IF($C1790="","",IF(COUNTIF($C$2:$C1790,$C1790)=1,1,0))</f>
        <v/>
      </c>
      <c r="AJ1790">
        <f>IF($AI1790=1,SUMPRODUCT(--($AM$2:$AM$7001&lt;$AM1790))+1,"")</f>
        <v/>
      </c>
      <c r="AK1790">
        <f>IF($C1790="","",IF(OR($P1790=TRUE(),$P1790="TRUE"),1,0))</f>
        <v/>
      </c>
      <c r="AL1790">
        <f>IF($C1790="","",IF(AND($V1790="Yes",SUMPRODUCT((LEN(Settings!$F$6:$F$13)&gt;0)*ISNUMBER(SEARCH(Settings!$F$6:$F$13,$O1790)))=0),1,0))</f>
        <v/>
      </c>
      <c r="AM1790">
        <f>IF($AI1790=1,IFERROR(IF(VALUE($C1790)&lt;100000000,VALUE($C1790),1000000000),IFERROR(IF(VALUE(MID($C1790,2,20))&lt;100000000,VALUE(MID($C1790,2,20)),1000000000),1000000000))+ROW()/100000,"")</f>
        <v/>
      </c>
    </row>
    <row r="1791">
      <c r="E1791" s="14" t="n"/>
      <c r="M1791" s="8">
        <f>IF($C1791="","",L1791*T1791/100)</f>
        <v/>
      </c>
      <c r="S1791" s="8" t="n"/>
      <c r="T1791" s="8" t="n"/>
      <c r="W1791">
        <f>IF($C1791="","",IF($AL1791=1,0,IF($AK1791=1,Settings!$C$6,Settings!$C$7))*100)</f>
        <v/>
      </c>
      <c r="X1791" s="8">
        <f>IF($C1791="","",T1791*W1791/100)</f>
        <v/>
      </c>
      <c r="Y1791" s="8">
        <f>IF($C1791="","",T1791-X1791)</f>
        <v/>
      </c>
      <c r="Z1791" s="8">
        <f>IF($C1791="","",Y1791-M1791)</f>
        <v/>
      </c>
      <c r="AD1791" s="8" t="n"/>
      <c r="AG1791" s="14" t="n"/>
      <c r="AI1791">
        <f>IF($C1791="","",IF(COUNTIF($C$2:$C1791,$C1791)=1,1,0))</f>
        <v/>
      </c>
      <c r="AJ1791">
        <f>IF($AI1791=1,SUMPRODUCT(--($AM$2:$AM$7001&lt;$AM1791))+1,"")</f>
        <v/>
      </c>
      <c r="AK1791">
        <f>IF($C1791="","",IF(OR($P1791=TRUE(),$P1791="TRUE"),1,0))</f>
        <v/>
      </c>
      <c r="AL1791">
        <f>IF($C1791="","",IF(AND($V1791="Yes",SUMPRODUCT((LEN(Settings!$F$6:$F$13)&gt;0)*ISNUMBER(SEARCH(Settings!$F$6:$F$13,$O1791)))=0),1,0))</f>
        <v/>
      </c>
      <c r="AM1791">
        <f>IF($AI1791=1,IFERROR(IF(VALUE($C1791)&lt;100000000,VALUE($C1791),1000000000),IFERROR(IF(VALUE(MID($C1791,2,20))&lt;100000000,VALUE(MID($C1791,2,20)),1000000000),1000000000))+ROW()/100000,"")</f>
        <v/>
      </c>
    </row>
    <row r="1792">
      <c r="E1792" s="14" t="n"/>
      <c r="M1792" s="8">
        <f>IF($C1792="","",L1792*T1792/100)</f>
        <v/>
      </c>
      <c r="S1792" s="8" t="n"/>
      <c r="T1792" s="8" t="n"/>
      <c r="W1792">
        <f>IF($C1792="","",IF($AL1792=1,0,IF($AK1792=1,Settings!$C$6,Settings!$C$7))*100)</f>
        <v/>
      </c>
      <c r="X1792" s="8">
        <f>IF($C1792="","",T1792*W1792/100)</f>
        <v/>
      </c>
      <c r="Y1792" s="8">
        <f>IF($C1792="","",T1792-X1792)</f>
        <v/>
      </c>
      <c r="Z1792" s="8">
        <f>IF($C1792="","",Y1792-M1792)</f>
        <v/>
      </c>
      <c r="AD1792" s="8" t="n"/>
      <c r="AG1792" s="14" t="n"/>
      <c r="AI1792">
        <f>IF($C1792="","",IF(COUNTIF($C$2:$C1792,$C1792)=1,1,0))</f>
        <v/>
      </c>
      <c r="AJ1792">
        <f>IF($AI1792=1,SUMPRODUCT(--($AM$2:$AM$7001&lt;$AM1792))+1,"")</f>
        <v/>
      </c>
      <c r="AK1792">
        <f>IF($C1792="","",IF(OR($P1792=TRUE(),$P1792="TRUE"),1,0))</f>
        <v/>
      </c>
      <c r="AL1792">
        <f>IF($C1792="","",IF(AND($V1792="Yes",SUMPRODUCT((LEN(Settings!$F$6:$F$13)&gt;0)*ISNUMBER(SEARCH(Settings!$F$6:$F$13,$O1792)))=0),1,0))</f>
        <v/>
      </c>
      <c r="AM1792">
        <f>IF($AI1792=1,IFERROR(IF(VALUE($C1792)&lt;100000000,VALUE($C1792),1000000000),IFERROR(IF(VALUE(MID($C1792,2,20))&lt;100000000,VALUE(MID($C1792,2,20)),1000000000),1000000000))+ROW()/100000,"")</f>
        <v/>
      </c>
    </row>
    <row r="1793">
      <c r="E1793" s="14" t="n"/>
      <c r="M1793" s="8">
        <f>IF($C1793="","",L1793*T1793/100)</f>
        <v/>
      </c>
      <c r="S1793" s="8" t="n"/>
      <c r="T1793" s="8" t="n"/>
      <c r="W1793">
        <f>IF($C1793="","",IF($AL1793=1,0,IF($AK1793=1,Settings!$C$6,Settings!$C$7))*100)</f>
        <v/>
      </c>
      <c r="X1793" s="8">
        <f>IF($C1793="","",T1793*W1793/100)</f>
        <v/>
      </c>
      <c r="Y1793" s="8">
        <f>IF($C1793="","",T1793-X1793)</f>
        <v/>
      </c>
      <c r="Z1793" s="8">
        <f>IF($C1793="","",Y1793-M1793)</f>
        <v/>
      </c>
      <c r="AD1793" s="8" t="n"/>
      <c r="AG1793" s="14" t="n"/>
      <c r="AI1793">
        <f>IF($C1793="","",IF(COUNTIF($C$2:$C1793,$C1793)=1,1,0))</f>
        <v/>
      </c>
      <c r="AJ1793">
        <f>IF($AI1793=1,SUMPRODUCT(--($AM$2:$AM$7001&lt;$AM1793))+1,"")</f>
        <v/>
      </c>
      <c r="AK1793">
        <f>IF($C1793="","",IF(OR($P1793=TRUE(),$P1793="TRUE"),1,0))</f>
        <v/>
      </c>
      <c r="AL1793">
        <f>IF($C1793="","",IF(AND($V1793="Yes",SUMPRODUCT((LEN(Settings!$F$6:$F$13)&gt;0)*ISNUMBER(SEARCH(Settings!$F$6:$F$13,$O1793)))=0),1,0))</f>
        <v/>
      </c>
      <c r="AM1793">
        <f>IF($AI1793=1,IFERROR(IF(VALUE($C1793)&lt;100000000,VALUE($C1793),1000000000),IFERROR(IF(VALUE(MID($C1793,2,20))&lt;100000000,VALUE(MID($C1793,2,20)),1000000000),1000000000))+ROW()/100000,"")</f>
        <v/>
      </c>
    </row>
    <row r="1794">
      <c r="E1794" s="14" t="n"/>
      <c r="M1794" s="8">
        <f>IF($C1794="","",L1794*T1794/100)</f>
        <v/>
      </c>
      <c r="S1794" s="8" t="n"/>
      <c r="T1794" s="8" t="n"/>
      <c r="W1794">
        <f>IF($C1794="","",IF($AL1794=1,0,IF($AK1794=1,Settings!$C$6,Settings!$C$7))*100)</f>
        <v/>
      </c>
      <c r="X1794" s="8">
        <f>IF($C1794="","",T1794*W1794/100)</f>
        <v/>
      </c>
      <c r="Y1794" s="8">
        <f>IF($C1794="","",T1794-X1794)</f>
        <v/>
      </c>
      <c r="Z1794" s="8">
        <f>IF($C1794="","",Y1794-M1794)</f>
        <v/>
      </c>
      <c r="AD1794" s="8" t="n"/>
      <c r="AG1794" s="14" t="n"/>
      <c r="AI1794">
        <f>IF($C1794="","",IF(COUNTIF($C$2:$C1794,$C1794)=1,1,0))</f>
        <v/>
      </c>
      <c r="AJ1794">
        <f>IF($AI1794=1,SUMPRODUCT(--($AM$2:$AM$7001&lt;$AM1794))+1,"")</f>
        <v/>
      </c>
      <c r="AK1794">
        <f>IF($C1794="","",IF(OR($P1794=TRUE(),$P1794="TRUE"),1,0))</f>
        <v/>
      </c>
      <c r="AL1794">
        <f>IF($C1794="","",IF(AND($V1794="Yes",SUMPRODUCT((LEN(Settings!$F$6:$F$13)&gt;0)*ISNUMBER(SEARCH(Settings!$F$6:$F$13,$O1794)))=0),1,0))</f>
        <v/>
      </c>
      <c r="AM1794">
        <f>IF($AI1794=1,IFERROR(IF(VALUE($C1794)&lt;100000000,VALUE($C1794),1000000000),IFERROR(IF(VALUE(MID($C1794,2,20))&lt;100000000,VALUE(MID($C1794,2,20)),1000000000),1000000000))+ROW()/100000,"")</f>
        <v/>
      </c>
    </row>
    <row r="1795">
      <c r="E1795" s="14" t="n"/>
      <c r="M1795" s="8">
        <f>IF($C1795="","",L1795*T1795/100)</f>
        <v/>
      </c>
      <c r="S1795" s="8" t="n"/>
      <c r="T1795" s="8" t="n"/>
      <c r="W1795">
        <f>IF($C1795="","",IF($AL1795=1,0,IF($AK1795=1,Settings!$C$6,Settings!$C$7))*100)</f>
        <v/>
      </c>
      <c r="X1795" s="8">
        <f>IF($C1795="","",T1795*W1795/100)</f>
        <v/>
      </c>
      <c r="Y1795" s="8">
        <f>IF($C1795="","",T1795-X1795)</f>
        <v/>
      </c>
      <c r="Z1795" s="8">
        <f>IF($C1795="","",Y1795-M1795)</f>
        <v/>
      </c>
      <c r="AD1795" s="8" t="n"/>
      <c r="AG1795" s="14" t="n"/>
      <c r="AI1795">
        <f>IF($C1795="","",IF(COUNTIF($C$2:$C1795,$C1795)=1,1,0))</f>
        <v/>
      </c>
      <c r="AJ1795">
        <f>IF($AI1795=1,SUMPRODUCT(--($AM$2:$AM$7001&lt;$AM1795))+1,"")</f>
        <v/>
      </c>
      <c r="AK1795">
        <f>IF($C1795="","",IF(OR($P1795=TRUE(),$P1795="TRUE"),1,0))</f>
        <v/>
      </c>
      <c r="AL1795">
        <f>IF($C1795="","",IF(AND($V1795="Yes",SUMPRODUCT((LEN(Settings!$F$6:$F$13)&gt;0)*ISNUMBER(SEARCH(Settings!$F$6:$F$13,$O1795)))=0),1,0))</f>
        <v/>
      </c>
      <c r="AM1795">
        <f>IF($AI1795=1,IFERROR(IF(VALUE($C1795)&lt;100000000,VALUE($C1795),1000000000),IFERROR(IF(VALUE(MID($C1795,2,20))&lt;100000000,VALUE(MID($C1795,2,20)),1000000000),1000000000))+ROW()/100000,"")</f>
        <v/>
      </c>
    </row>
    <row r="1796">
      <c r="E1796" s="14" t="n"/>
      <c r="M1796" s="8">
        <f>IF($C1796="","",L1796*T1796/100)</f>
        <v/>
      </c>
      <c r="S1796" s="8" t="n"/>
      <c r="T1796" s="8" t="n"/>
      <c r="W1796">
        <f>IF($C1796="","",IF($AL1796=1,0,IF($AK1796=1,Settings!$C$6,Settings!$C$7))*100)</f>
        <v/>
      </c>
      <c r="X1796" s="8">
        <f>IF($C1796="","",T1796*W1796/100)</f>
        <v/>
      </c>
      <c r="Y1796" s="8">
        <f>IF($C1796="","",T1796-X1796)</f>
        <v/>
      </c>
      <c r="Z1796" s="8">
        <f>IF($C1796="","",Y1796-M1796)</f>
        <v/>
      </c>
      <c r="AD1796" s="8" t="n"/>
      <c r="AG1796" s="14" t="n"/>
      <c r="AI1796">
        <f>IF($C1796="","",IF(COUNTIF($C$2:$C1796,$C1796)=1,1,0))</f>
        <v/>
      </c>
      <c r="AJ1796">
        <f>IF($AI1796=1,SUMPRODUCT(--($AM$2:$AM$7001&lt;$AM1796))+1,"")</f>
        <v/>
      </c>
      <c r="AK1796">
        <f>IF($C1796="","",IF(OR($P1796=TRUE(),$P1796="TRUE"),1,0))</f>
        <v/>
      </c>
      <c r="AL1796">
        <f>IF($C1796="","",IF(AND($V1796="Yes",SUMPRODUCT((LEN(Settings!$F$6:$F$13)&gt;0)*ISNUMBER(SEARCH(Settings!$F$6:$F$13,$O1796)))=0),1,0))</f>
        <v/>
      </c>
      <c r="AM1796">
        <f>IF($AI1796=1,IFERROR(IF(VALUE($C1796)&lt;100000000,VALUE($C1796),1000000000),IFERROR(IF(VALUE(MID($C1796,2,20))&lt;100000000,VALUE(MID($C1796,2,20)),1000000000),1000000000))+ROW()/100000,"")</f>
        <v/>
      </c>
    </row>
    <row r="1797">
      <c r="E1797" s="14" t="n"/>
      <c r="M1797" s="8">
        <f>IF($C1797="","",L1797*T1797/100)</f>
        <v/>
      </c>
      <c r="S1797" s="8" t="n"/>
      <c r="T1797" s="8" t="n"/>
      <c r="W1797">
        <f>IF($C1797="","",IF($AL1797=1,0,IF($AK1797=1,Settings!$C$6,Settings!$C$7))*100)</f>
        <v/>
      </c>
      <c r="X1797" s="8">
        <f>IF($C1797="","",T1797*W1797/100)</f>
        <v/>
      </c>
      <c r="Y1797" s="8">
        <f>IF($C1797="","",T1797-X1797)</f>
        <v/>
      </c>
      <c r="Z1797" s="8">
        <f>IF($C1797="","",Y1797-M1797)</f>
        <v/>
      </c>
      <c r="AD1797" s="8" t="n"/>
      <c r="AG1797" s="14" t="n"/>
      <c r="AI1797">
        <f>IF($C1797="","",IF(COUNTIF($C$2:$C1797,$C1797)=1,1,0))</f>
        <v/>
      </c>
      <c r="AJ1797">
        <f>IF($AI1797=1,SUMPRODUCT(--($AM$2:$AM$7001&lt;$AM1797))+1,"")</f>
        <v/>
      </c>
      <c r="AK1797">
        <f>IF($C1797="","",IF(OR($P1797=TRUE(),$P1797="TRUE"),1,0))</f>
        <v/>
      </c>
      <c r="AL1797">
        <f>IF($C1797="","",IF(AND($V1797="Yes",SUMPRODUCT((LEN(Settings!$F$6:$F$13)&gt;0)*ISNUMBER(SEARCH(Settings!$F$6:$F$13,$O1797)))=0),1,0))</f>
        <v/>
      </c>
      <c r="AM1797">
        <f>IF($AI1797=1,IFERROR(IF(VALUE($C1797)&lt;100000000,VALUE($C1797),1000000000),IFERROR(IF(VALUE(MID($C1797,2,20))&lt;100000000,VALUE(MID($C1797,2,20)),1000000000),1000000000))+ROW()/100000,"")</f>
        <v/>
      </c>
    </row>
    <row r="1798">
      <c r="E1798" s="14" t="n"/>
      <c r="M1798" s="8">
        <f>IF($C1798="","",L1798*T1798/100)</f>
        <v/>
      </c>
      <c r="S1798" s="8" t="n"/>
      <c r="T1798" s="8" t="n"/>
      <c r="W1798">
        <f>IF($C1798="","",IF($AL1798=1,0,IF($AK1798=1,Settings!$C$6,Settings!$C$7))*100)</f>
        <v/>
      </c>
      <c r="X1798" s="8">
        <f>IF($C1798="","",T1798*W1798/100)</f>
        <v/>
      </c>
      <c r="Y1798" s="8">
        <f>IF($C1798="","",T1798-X1798)</f>
        <v/>
      </c>
      <c r="Z1798" s="8">
        <f>IF($C1798="","",Y1798-M1798)</f>
        <v/>
      </c>
      <c r="AD1798" s="8" t="n"/>
      <c r="AG1798" s="14" t="n"/>
      <c r="AI1798">
        <f>IF($C1798="","",IF(COUNTIF($C$2:$C1798,$C1798)=1,1,0))</f>
        <v/>
      </c>
      <c r="AJ1798">
        <f>IF($AI1798=1,SUMPRODUCT(--($AM$2:$AM$7001&lt;$AM1798))+1,"")</f>
        <v/>
      </c>
      <c r="AK1798">
        <f>IF($C1798="","",IF(OR($P1798=TRUE(),$P1798="TRUE"),1,0))</f>
        <v/>
      </c>
      <c r="AL1798">
        <f>IF($C1798="","",IF(AND($V1798="Yes",SUMPRODUCT((LEN(Settings!$F$6:$F$13)&gt;0)*ISNUMBER(SEARCH(Settings!$F$6:$F$13,$O1798)))=0),1,0))</f>
        <v/>
      </c>
      <c r="AM1798">
        <f>IF($AI1798=1,IFERROR(IF(VALUE($C1798)&lt;100000000,VALUE($C1798),1000000000),IFERROR(IF(VALUE(MID($C1798,2,20))&lt;100000000,VALUE(MID($C1798,2,20)),1000000000),1000000000))+ROW()/100000,"")</f>
        <v/>
      </c>
    </row>
    <row r="1799">
      <c r="E1799" s="14" t="n"/>
      <c r="M1799" s="8">
        <f>IF($C1799="","",L1799*T1799/100)</f>
        <v/>
      </c>
      <c r="S1799" s="8" t="n"/>
      <c r="T1799" s="8" t="n"/>
      <c r="W1799">
        <f>IF($C1799="","",IF($AL1799=1,0,IF($AK1799=1,Settings!$C$6,Settings!$C$7))*100)</f>
        <v/>
      </c>
      <c r="X1799" s="8">
        <f>IF($C1799="","",T1799*W1799/100)</f>
        <v/>
      </c>
      <c r="Y1799" s="8">
        <f>IF($C1799="","",T1799-X1799)</f>
        <v/>
      </c>
      <c r="Z1799" s="8">
        <f>IF($C1799="","",Y1799-M1799)</f>
        <v/>
      </c>
      <c r="AD1799" s="8" t="n"/>
      <c r="AG1799" s="14" t="n"/>
      <c r="AI1799">
        <f>IF($C1799="","",IF(COUNTIF($C$2:$C1799,$C1799)=1,1,0))</f>
        <v/>
      </c>
      <c r="AJ1799">
        <f>IF($AI1799=1,SUMPRODUCT(--($AM$2:$AM$7001&lt;$AM1799))+1,"")</f>
        <v/>
      </c>
      <c r="AK1799">
        <f>IF($C1799="","",IF(OR($P1799=TRUE(),$P1799="TRUE"),1,0))</f>
        <v/>
      </c>
      <c r="AL1799">
        <f>IF($C1799="","",IF(AND($V1799="Yes",SUMPRODUCT((LEN(Settings!$F$6:$F$13)&gt;0)*ISNUMBER(SEARCH(Settings!$F$6:$F$13,$O1799)))=0),1,0))</f>
        <v/>
      </c>
      <c r="AM1799">
        <f>IF($AI1799=1,IFERROR(IF(VALUE($C1799)&lt;100000000,VALUE($C1799),1000000000),IFERROR(IF(VALUE(MID($C1799,2,20))&lt;100000000,VALUE(MID($C1799,2,20)),1000000000),1000000000))+ROW()/100000,"")</f>
        <v/>
      </c>
    </row>
    <row r="1800">
      <c r="E1800" s="14" t="n"/>
      <c r="M1800" s="8">
        <f>IF($C1800="","",L1800*T1800/100)</f>
        <v/>
      </c>
      <c r="S1800" s="8" t="n"/>
      <c r="T1800" s="8" t="n"/>
      <c r="W1800">
        <f>IF($C1800="","",IF($AL1800=1,0,IF($AK1800=1,Settings!$C$6,Settings!$C$7))*100)</f>
        <v/>
      </c>
      <c r="X1800" s="8">
        <f>IF($C1800="","",T1800*W1800/100)</f>
        <v/>
      </c>
      <c r="Y1800" s="8">
        <f>IF($C1800="","",T1800-X1800)</f>
        <v/>
      </c>
      <c r="Z1800" s="8">
        <f>IF($C1800="","",Y1800-M1800)</f>
        <v/>
      </c>
      <c r="AD1800" s="8" t="n"/>
      <c r="AG1800" s="14" t="n"/>
      <c r="AI1800">
        <f>IF($C1800="","",IF(COUNTIF($C$2:$C1800,$C1800)=1,1,0))</f>
        <v/>
      </c>
      <c r="AJ1800">
        <f>IF($AI1800=1,SUMPRODUCT(--($AM$2:$AM$7001&lt;$AM1800))+1,"")</f>
        <v/>
      </c>
      <c r="AK1800">
        <f>IF($C1800="","",IF(OR($P1800=TRUE(),$P1800="TRUE"),1,0))</f>
        <v/>
      </c>
      <c r="AL1800">
        <f>IF($C1800="","",IF(AND($V1800="Yes",SUMPRODUCT((LEN(Settings!$F$6:$F$13)&gt;0)*ISNUMBER(SEARCH(Settings!$F$6:$F$13,$O1800)))=0),1,0))</f>
        <v/>
      </c>
      <c r="AM1800">
        <f>IF($AI1800=1,IFERROR(IF(VALUE($C1800)&lt;100000000,VALUE($C1800),1000000000),IFERROR(IF(VALUE(MID($C1800,2,20))&lt;100000000,VALUE(MID($C1800,2,20)),1000000000),1000000000))+ROW()/100000,"")</f>
        <v/>
      </c>
    </row>
    <row r="1801">
      <c r="E1801" s="14" t="n"/>
      <c r="M1801" s="8">
        <f>IF($C1801="","",L1801*T1801/100)</f>
        <v/>
      </c>
      <c r="S1801" s="8" t="n"/>
      <c r="T1801" s="8" t="n"/>
      <c r="W1801">
        <f>IF($C1801="","",IF($AL1801=1,0,IF($AK1801=1,Settings!$C$6,Settings!$C$7))*100)</f>
        <v/>
      </c>
      <c r="X1801" s="8">
        <f>IF($C1801="","",T1801*W1801/100)</f>
        <v/>
      </c>
      <c r="Y1801" s="8">
        <f>IF($C1801="","",T1801-X1801)</f>
        <v/>
      </c>
      <c r="Z1801" s="8">
        <f>IF($C1801="","",Y1801-M1801)</f>
        <v/>
      </c>
      <c r="AD1801" s="8" t="n"/>
      <c r="AG1801" s="14" t="n"/>
      <c r="AI1801">
        <f>IF($C1801="","",IF(COUNTIF($C$2:$C1801,$C1801)=1,1,0))</f>
        <v/>
      </c>
      <c r="AJ1801">
        <f>IF($AI1801=1,SUMPRODUCT(--($AM$2:$AM$7001&lt;$AM1801))+1,"")</f>
        <v/>
      </c>
      <c r="AK1801">
        <f>IF($C1801="","",IF(OR($P1801=TRUE(),$P1801="TRUE"),1,0))</f>
        <v/>
      </c>
      <c r="AL1801">
        <f>IF($C1801="","",IF(AND($V1801="Yes",SUMPRODUCT((LEN(Settings!$F$6:$F$13)&gt;0)*ISNUMBER(SEARCH(Settings!$F$6:$F$13,$O1801)))=0),1,0))</f>
        <v/>
      </c>
      <c r="AM1801">
        <f>IF($AI1801=1,IFERROR(IF(VALUE($C1801)&lt;100000000,VALUE($C1801),1000000000),IFERROR(IF(VALUE(MID($C1801,2,20))&lt;100000000,VALUE(MID($C1801,2,20)),1000000000),1000000000))+ROW()/100000,"")</f>
        <v/>
      </c>
    </row>
    <row r="1802">
      <c r="E1802" s="14" t="n"/>
      <c r="M1802" s="8">
        <f>IF($C1802="","",L1802*T1802/100)</f>
        <v/>
      </c>
      <c r="S1802" s="8" t="n"/>
      <c r="T1802" s="8" t="n"/>
      <c r="W1802">
        <f>IF($C1802="","",IF($AL1802=1,0,IF($AK1802=1,Settings!$C$6,Settings!$C$7))*100)</f>
        <v/>
      </c>
      <c r="X1802" s="8">
        <f>IF($C1802="","",T1802*W1802/100)</f>
        <v/>
      </c>
      <c r="Y1802" s="8">
        <f>IF($C1802="","",T1802-X1802)</f>
        <v/>
      </c>
      <c r="Z1802" s="8">
        <f>IF($C1802="","",Y1802-M1802)</f>
        <v/>
      </c>
      <c r="AD1802" s="8" t="n"/>
      <c r="AG1802" s="14" t="n"/>
      <c r="AI1802">
        <f>IF($C1802="","",IF(COUNTIF($C$2:$C1802,$C1802)=1,1,0))</f>
        <v/>
      </c>
      <c r="AJ1802">
        <f>IF($AI1802=1,SUMPRODUCT(--($AM$2:$AM$7001&lt;$AM1802))+1,"")</f>
        <v/>
      </c>
      <c r="AK1802">
        <f>IF($C1802="","",IF(OR($P1802=TRUE(),$P1802="TRUE"),1,0))</f>
        <v/>
      </c>
      <c r="AL1802">
        <f>IF($C1802="","",IF(AND($V1802="Yes",SUMPRODUCT((LEN(Settings!$F$6:$F$13)&gt;0)*ISNUMBER(SEARCH(Settings!$F$6:$F$13,$O1802)))=0),1,0))</f>
        <v/>
      </c>
      <c r="AM1802">
        <f>IF($AI1802=1,IFERROR(IF(VALUE($C1802)&lt;100000000,VALUE($C1802),1000000000),IFERROR(IF(VALUE(MID($C1802,2,20))&lt;100000000,VALUE(MID($C1802,2,20)),1000000000),1000000000))+ROW()/100000,"")</f>
        <v/>
      </c>
    </row>
    <row r="1803">
      <c r="E1803" s="14" t="n"/>
      <c r="M1803" s="8">
        <f>IF($C1803="","",L1803*T1803/100)</f>
        <v/>
      </c>
      <c r="S1803" s="8" t="n"/>
      <c r="T1803" s="8" t="n"/>
      <c r="W1803">
        <f>IF($C1803="","",IF($AL1803=1,0,IF($AK1803=1,Settings!$C$6,Settings!$C$7))*100)</f>
        <v/>
      </c>
      <c r="X1803" s="8">
        <f>IF($C1803="","",T1803*W1803/100)</f>
        <v/>
      </c>
      <c r="Y1803" s="8">
        <f>IF($C1803="","",T1803-X1803)</f>
        <v/>
      </c>
      <c r="Z1803" s="8">
        <f>IF($C1803="","",Y1803-M1803)</f>
        <v/>
      </c>
      <c r="AD1803" s="8" t="n"/>
      <c r="AG1803" s="14" t="n"/>
      <c r="AI1803">
        <f>IF($C1803="","",IF(COUNTIF($C$2:$C1803,$C1803)=1,1,0))</f>
        <v/>
      </c>
      <c r="AJ1803">
        <f>IF($AI1803=1,SUMPRODUCT(--($AM$2:$AM$7001&lt;$AM1803))+1,"")</f>
        <v/>
      </c>
      <c r="AK1803">
        <f>IF($C1803="","",IF(OR($P1803=TRUE(),$P1803="TRUE"),1,0))</f>
        <v/>
      </c>
      <c r="AL1803">
        <f>IF($C1803="","",IF(AND($V1803="Yes",SUMPRODUCT((LEN(Settings!$F$6:$F$13)&gt;0)*ISNUMBER(SEARCH(Settings!$F$6:$F$13,$O1803)))=0),1,0))</f>
        <v/>
      </c>
      <c r="AM1803">
        <f>IF($AI1803=1,IFERROR(IF(VALUE($C1803)&lt;100000000,VALUE($C1803),1000000000),IFERROR(IF(VALUE(MID($C1803,2,20))&lt;100000000,VALUE(MID($C1803,2,20)),1000000000),1000000000))+ROW()/100000,"")</f>
        <v/>
      </c>
    </row>
    <row r="1804">
      <c r="E1804" s="14" t="n"/>
      <c r="M1804" s="8">
        <f>IF($C1804="","",L1804*T1804/100)</f>
        <v/>
      </c>
      <c r="S1804" s="8" t="n"/>
      <c r="T1804" s="8" t="n"/>
      <c r="W1804">
        <f>IF($C1804="","",IF($AL1804=1,0,IF($AK1804=1,Settings!$C$6,Settings!$C$7))*100)</f>
        <v/>
      </c>
      <c r="X1804" s="8">
        <f>IF($C1804="","",T1804*W1804/100)</f>
        <v/>
      </c>
      <c r="Y1804" s="8">
        <f>IF($C1804="","",T1804-X1804)</f>
        <v/>
      </c>
      <c r="Z1804" s="8">
        <f>IF($C1804="","",Y1804-M1804)</f>
        <v/>
      </c>
      <c r="AD1804" s="8" t="n"/>
      <c r="AG1804" s="14" t="n"/>
      <c r="AI1804">
        <f>IF($C1804="","",IF(COUNTIF($C$2:$C1804,$C1804)=1,1,0))</f>
        <v/>
      </c>
      <c r="AJ1804">
        <f>IF($AI1804=1,SUMPRODUCT(--($AM$2:$AM$7001&lt;$AM1804))+1,"")</f>
        <v/>
      </c>
      <c r="AK1804">
        <f>IF($C1804="","",IF(OR($P1804=TRUE(),$P1804="TRUE"),1,0))</f>
        <v/>
      </c>
      <c r="AL1804">
        <f>IF($C1804="","",IF(AND($V1804="Yes",SUMPRODUCT((LEN(Settings!$F$6:$F$13)&gt;0)*ISNUMBER(SEARCH(Settings!$F$6:$F$13,$O1804)))=0),1,0))</f>
        <v/>
      </c>
      <c r="AM1804">
        <f>IF($AI1804=1,IFERROR(IF(VALUE($C1804)&lt;100000000,VALUE($C1804),1000000000),IFERROR(IF(VALUE(MID($C1804,2,20))&lt;100000000,VALUE(MID($C1804,2,20)),1000000000),1000000000))+ROW()/100000,"")</f>
        <v/>
      </c>
    </row>
    <row r="1805">
      <c r="E1805" s="14" t="n"/>
      <c r="M1805" s="8">
        <f>IF($C1805="","",L1805*T1805/100)</f>
        <v/>
      </c>
      <c r="S1805" s="8" t="n"/>
      <c r="T1805" s="8" t="n"/>
      <c r="W1805">
        <f>IF($C1805="","",IF($AL1805=1,0,IF($AK1805=1,Settings!$C$6,Settings!$C$7))*100)</f>
        <v/>
      </c>
      <c r="X1805" s="8">
        <f>IF($C1805="","",T1805*W1805/100)</f>
        <v/>
      </c>
      <c r="Y1805" s="8">
        <f>IF($C1805="","",T1805-X1805)</f>
        <v/>
      </c>
      <c r="Z1805" s="8">
        <f>IF($C1805="","",Y1805-M1805)</f>
        <v/>
      </c>
      <c r="AD1805" s="8" t="n"/>
      <c r="AG1805" s="14" t="n"/>
      <c r="AI1805">
        <f>IF($C1805="","",IF(COUNTIF($C$2:$C1805,$C1805)=1,1,0))</f>
        <v/>
      </c>
      <c r="AJ1805">
        <f>IF($AI1805=1,SUMPRODUCT(--($AM$2:$AM$7001&lt;$AM1805))+1,"")</f>
        <v/>
      </c>
      <c r="AK1805">
        <f>IF($C1805="","",IF(OR($P1805=TRUE(),$P1805="TRUE"),1,0))</f>
        <v/>
      </c>
      <c r="AL1805">
        <f>IF($C1805="","",IF(AND($V1805="Yes",SUMPRODUCT((LEN(Settings!$F$6:$F$13)&gt;0)*ISNUMBER(SEARCH(Settings!$F$6:$F$13,$O1805)))=0),1,0))</f>
        <v/>
      </c>
      <c r="AM1805">
        <f>IF($AI1805=1,IFERROR(IF(VALUE($C1805)&lt;100000000,VALUE($C1805),1000000000),IFERROR(IF(VALUE(MID($C1805,2,20))&lt;100000000,VALUE(MID($C1805,2,20)),1000000000),1000000000))+ROW()/100000,"")</f>
        <v/>
      </c>
    </row>
    <row r="1806">
      <c r="E1806" s="14" t="n"/>
      <c r="M1806" s="8">
        <f>IF($C1806="","",L1806*T1806/100)</f>
        <v/>
      </c>
      <c r="S1806" s="8" t="n"/>
      <c r="T1806" s="8" t="n"/>
      <c r="W1806">
        <f>IF($C1806="","",IF($AL1806=1,0,IF($AK1806=1,Settings!$C$6,Settings!$C$7))*100)</f>
        <v/>
      </c>
      <c r="X1806" s="8">
        <f>IF($C1806="","",T1806*W1806/100)</f>
        <v/>
      </c>
      <c r="Y1806" s="8">
        <f>IF($C1806="","",T1806-X1806)</f>
        <v/>
      </c>
      <c r="Z1806" s="8">
        <f>IF($C1806="","",Y1806-M1806)</f>
        <v/>
      </c>
      <c r="AD1806" s="8" t="n"/>
      <c r="AG1806" s="14" t="n"/>
      <c r="AI1806">
        <f>IF($C1806="","",IF(COUNTIF($C$2:$C1806,$C1806)=1,1,0))</f>
        <v/>
      </c>
      <c r="AJ1806">
        <f>IF($AI1806=1,SUMPRODUCT(--($AM$2:$AM$7001&lt;$AM1806))+1,"")</f>
        <v/>
      </c>
      <c r="AK1806">
        <f>IF($C1806="","",IF(OR($P1806=TRUE(),$P1806="TRUE"),1,0))</f>
        <v/>
      </c>
      <c r="AL1806">
        <f>IF($C1806="","",IF(AND($V1806="Yes",SUMPRODUCT((LEN(Settings!$F$6:$F$13)&gt;0)*ISNUMBER(SEARCH(Settings!$F$6:$F$13,$O1806)))=0),1,0))</f>
        <v/>
      </c>
      <c r="AM1806">
        <f>IF($AI1806=1,IFERROR(IF(VALUE($C1806)&lt;100000000,VALUE($C1806),1000000000),IFERROR(IF(VALUE(MID($C1806,2,20))&lt;100000000,VALUE(MID($C1806,2,20)),1000000000),1000000000))+ROW()/100000,"")</f>
        <v/>
      </c>
    </row>
    <row r="1807">
      <c r="E1807" s="14" t="n"/>
      <c r="M1807" s="8">
        <f>IF($C1807="","",L1807*T1807/100)</f>
        <v/>
      </c>
      <c r="S1807" s="8" t="n"/>
      <c r="T1807" s="8" t="n"/>
      <c r="W1807">
        <f>IF($C1807="","",IF($AL1807=1,0,IF($AK1807=1,Settings!$C$6,Settings!$C$7))*100)</f>
        <v/>
      </c>
      <c r="X1807" s="8">
        <f>IF($C1807="","",T1807*W1807/100)</f>
        <v/>
      </c>
      <c r="Y1807" s="8">
        <f>IF($C1807="","",T1807-X1807)</f>
        <v/>
      </c>
      <c r="Z1807" s="8">
        <f>IF($C1807="","",Y1807-M1807)</f>
        <v/>
      </c>
      <c r="AD1807" s="8" t="n"/>
      <c r="AG1807" s="14" t="n"/>
      <c r="AI1807">
        <f>IF($C1807="","",IF(COUNTIF($C$2:$C1807,$C1807)=1,1,0))</f>
        <v/>
      </c>
      <c r="AJ1807">
        <f>IF($AI1807=1,SUMPRODUCT(--($AM$2:$AM$7001&lt;$AM1807))+1,"")</f>
        <v/>
      </c>
      <c r="AK1807">
        <f>IF($C1807="","",IF(OR($P1807=TRUE(),$P1807="TRUE"),1,0))</f>
        <v/>
      </c>
      <c r="AL1807">
        <f>IF($C1807="","",IF(AND($V1807="Yes",SUMPRODUCT((LEN(Settings!$F$6:$F$13)&gt;0)*ISNUMBER(SEARCH(Settings!$F$6:$F$13,$O1807)))=0),1,0))</f>
        <v/>
      </c>
      <c r="AM1807">
        <f>IF($AI1807=1,IFERROR(IF(VALUE($C1807)&lt;100000000,VALUE($C1807),1000000000),IFERROR(IF(VALUE(MID($C1807,2,20))&lt;100000000,VALUE(MID($C1807,2,20)),1000000000),1000000000))+ROW()/100000,"")</f>
        <v/>
      </c>
    </row>
    <row r="1808">
      <c r="E1808" s="14" t="n"/>
      <c r="M1808" s="8">
        <f>IF($C1808="","",L1808*T1808/100)</f>
        <v/>
      </c>
      <c r="S1808" s="8" t="n"/>
      <c r="T1808" s="8" t="n"/>
      <c r="W1808">
        <f>IF($C1808="","",IF($AL1808=1,0,IF($AK1808=1,Settings!$C$6,Settings!$C$7))*100)</f>
        <v/>
      </c>
      <c r="X1808" s="8">
        <f>IF($C1808="","",T1808*W1808/100)</f>
        <v/>
      </c>
      <c r="Y1808" s="8">
        <f>IF($C1808="","",T1808-X1808)</f>
        <v/>
      </c>
      <c r="Z1808" s="8">
        <f>IF($C1808="","",Y1808-M1808)</f>
        <v/>
      </c>
      <c r="AD1808" s="8" t="n"/>
      <c r="AG1808" s="14" t="n"/>
      <c r="AI1808">
        <f>IF($C1808="","",IF(COUNTIF($C$2:$C1808,$C1808)=1,1,0))</f>
        <v/>
      </c>
      <c r="AJ1808">
        <f>IF($AI1808=1,SUMPRODUCT(--($AM$2:$AM$7001&lt;$AM1808))+1,"")</f>
        <v/>
      </c>
      <c r="AK1808">
        <f>IF($C1808="","",IF(OR($P1808=TRUE(),$P1808="TRUE"),1,0))</f>
        <v/>
      </c>
      <c r="AL1808">
        <f>IF($C1808="","",IF(AND($V1808="Yes",SUMPRODUCT((LEN(Settings!$F$6:$F$13)&gt;0)*ISNUMBER(SEARCH(Settings!$F$6:$F$13,$O1808)))=0),1,0))</f>
        <v/>
      </c>
      <c r="AM1808">
        <f>IF($AI1808=1,IFERROR(IF(VALUE($C1808)&lt;100000000,VALUE($C1808),1000000000),IFERROR(IF(VALUE(MID($C1808,2,20))&lt;100000000,VALUE(MID($C1808,2,20)),1000000000),1000000000))+ROW()/100000,"")</f>
        <v/>
      </c>
    </row>
    <row r="1809">
      <c r="E1809" s="14" t="n"/>
      <c r="M1809" s="8">
        <f>IF($C1809="","",L1809*T1809/100)</f>
        <v/>
      </c>
      <c r="S1809" s="8" t="n"/>
      <c r="T1809" s="8" t="n"/>
      <c r="W1809">
        <f>IF($C1809="","",IF($AL1809=1,0,IF($AK1809=1,Settings!$C$6,Settings!$C$7))*100)</f>
        <v/>
      </c>
      <c r="X1809" s="8">
        <f>IF($C1809="","",T1809*W1809/100)</f>
        <v/>
      </c>
      <c r="Y1809" s="8">
        <f>IF($C1809="","",T1809-X1809)</f>
        <v/>
      </c>
      <c r="Z1809" s="8">
        <f>IF($C1809="","",Y1809-M1809)</f>
        <v/>
      </c>
      <c r="AD1809" s="8" t="n"/>
      <c r="AG1809" s="14" t="n"/>
      <c r="AI1809">
        <f>IF($C1809="","",IF(COUNTIF($C$2:$C1809,$C1809)=1,1,0))</f>
        <v/>
      </c>
      <c r="AJ1809">
        <f>IF($AI1809=1,SUMPRODUCT(--($AM$2:$AM$7001&lt;$AM1809))+1,"")</f>
        <v/>
      </c>
      <c r="AK1809">
        <f>IF($C1809="","",IF(OR($P1809=TRUE(),$P1809="TRUE"),1,0))</f>
        <v/>
      </c>
      <c r="AL1809">
        <f>IF($C1809="","",IF(AND($V1809="Yes",SUMPRODUCT((LEN(Settings!$F$6:$F$13)&gt;0)*ISNUMBER(SEARCH(Settings!$F$6:$F$13,$O1809)))=0),1,0))</f>
        <v/>
      </c>
      <c r="AM1809">
        <f>IF($AI1809=1,IFERROR(IF(VALUE($C1809)&lt;100000000,VALUE($C1809),1000000000),IFERROR(IF(VALUE(MID($C1809,2,20))&lt;100000000,VALUE(MID($C1809,2,20)),1000000000),1000000000))+ROW()/100000,"")</f>
        <v/>
      </c>
    </row>
    <row r="1810">
      <c r="E1810" s="14" t="n"/>
      <c r="M1810" s="8">
        <f>IF($C1810="","",L1810*T1810/100)</f>
        <v/>
      </c>
      <c r="S1810" s="8" t="n"/>
      <c r="T1810" s="8" t="n"/>
      <c r="W1810">
        <f>IF($C1810="","",IF($AL1810=1,0,IF($AK1810=1,Settings!$C$6,Settings!$C$7))*100)</f>
        <v/>
      </c>
      <c r="X1810" s="8">
        <f>IF($C1810="","",T1810*W1810/100)</f>
        <v/>
      </c>
      <c r="Y1810" s="8">
        <f>IF($C1810="","",T1810-X1810)</f>
        <v/>
      </c>
      <c r="Z1810" s="8">
        <f>IF($C1810="","",Y1810-M1810)</f>
        <v/>
      </c>
      <c r="AD1810" s="8" t="n"/>
      <c r="AG1810" s="14" t="n"/>
      <c r="AI1810">
        <f>IF($C1810="","",IF(COUNTIF($C$2:$C1810,$C1810)=1,1,0))</f>
        <v/>
      </c>
      <c r="AJ1810">
        <f>IF($AI1810=1,SUMPRODUCT(--($AM$2:$AM$7001&lt;$AM1810))+1,"")</f>
        <v/>
      </c>
      <c r="AK1810">
        <f>IF($C1810="","",IF(OR($P1810=TRUE(),$P1810="TRUE"),1,0))</f>
        <v/>
      </c>
      <c r="AL1810">
        <f>IF($C1810="","",IF(AND($V1810="Yes",SUMPRODUCT((LEN(Settings!$F$6:$F$13)&gt;0)*ISNUMBER(SEARCH(Settings!$F$6:$F$13,$O1810)))=0),1,0))</f>
        <v/>
      </c>
      <c r="AM1810">
        <f>IF($AI1810=1,IFERROR(IF(VALUE($C1810)&lt;100000000,VALUE($C1810),1000000000),IFERROR(IF(VALUE(MID($C1810,2,20))&lt;100000000,VALUE(MID($C1810,2,20)),1000000000),1000000000))+ROW()/100000,"")</f>
        <v/>
      </c>
    </row>
    <row r="1811">
      <c r="E1811" s="14" t="n"/>
      <c r="M1811" s="8">
        <f>IF($C1811="","",L1811*T1811/100)</f>
        <v/>
      </c>
      <c r="S1811" s="8" t="n"/>
      <c r="T1811" s="8" t="n"/>
      <c r="W1811">
        <f>IF($C1811="","",IF($AL1811=1,0,IF($AK1811=1,Settings!$C$6,Settings!$C$7))*100)</f>
        <v/>
      </c>
      <c r="X1811" s="8">
        <f>IF($C1811="","",T1811*W1811/100)</f>
        <v/>
      </c>
      <c r="Y1811" s="8">
        <f>IF($C1811="","",T1811-X1811)</f>
        <v/>
      </c>
      <c r="Z1811" s="8">
        <f>IF($C1811="","",Y1811-M1811)</f>
        <v/>
      </c>
      <c r="AD1811" s="8" t="n"/>
      <c r="AG1811" s="14" t="n"/>
      <c r="AI1811">
        <f>IF($C1811="","",IF(COUNTIF($C$2:$C1811,$C1811)=1,1,0))</f>
        <v/>
      </c>
      <c r="AJ1811">
        <f>IF($AI1811=1,SUMPRODUCT(--($AM$2:$AM$7001&lt;$AM1811))+1,"")</f>
        <v/>
      </c>
      <c r="AK1811">
        <f>IF($C1811="","",IF(OR($P1811=TRUE(),$P1811="TRUE"),1,0))</f>
        <v/>
      </c>
      <c r="AL1811">
        <f>IF($C1811="","",IF(AND($V1811="Yes",SUMPRODUCT((LEN(Settings!$F$6:$F$13)&gt;0)*ISNUMBER(SEARCH(Settings!$F$6:$F$13,$O1811)))=0),1,0))</f>
        <v/>
      </c>
      <c r="AM1811">
        <f>IF($AI1811=1,IFERROR(IF(VALUE($C1811)&lt;100000000,VALUE($C1811),1000000000),IFERROR(IF(VALUE(MID($C1811,2,20))&lt;100000000,VALUE(MID($C1811,2,20)),1000000000),1000000000))+ROW()/100000,"")</f>
        <v/>
      </c>
    </row>
    <row r="1812">
      <c r="E1812" s="14" t="n"/>
      <c r="M1812" s="8">
        <f>IF($C1812="","",L1812*T1812/100)</f>
        <v/>
      </c>
      <c r="S1812" s="8" t="n"/>
      <c r="T1812" s="8" t="n"/>
      <c r="W1812">
        <f>IF($C1812="","",IF($AL1812=1,0,IF($AK1812=1,Settings!$C$6,Settings!$C$7))*100)</f>
        <v/>
      </c>
      <c r="X1812" s="8">
        <f>IF($C1812="","",T1812*W1812/100)</f>
        <v/>
      </c>
      <c r="Y1812" s="8">
        <f>IF($C1812="","",T1812-X1812)</f>
        <v/>
      </c>
      <c r="Z1812" s="8">
        <f>IF($C1812="","",Y1812-M1812)</f>
        <v/>
      </c>
      <c r="AD1812" s="8" t="n"/>
      <c r="AG1812" s="14" t="n"/>
      <c r="AI1812">
        <f>IF($C1812="","",IF(COUNTIF($C$2:$C1812,$C1812)=1,1,0))</f>
        <v/>
      </c>
      <c r="AJ1812">
        <f>IF($AI1812=1,SUMPRODUCT(--($AM$2:$AM$7001&lt;$AM1812))+1,"")</f>
        <v/>
      </c>
      <c r="AK1812">
        <f>IF($C1812="","",IF(OR($P1812=TRUE(),$P1812="TRUE"),1,0))</f>
        <v/>
      </c>
      <c r="AL1812">
        <f>IF($C1812="","",IF(AND($V1812="Yes",SUMPRODUCT((LEN(Settings!$F$6:$F$13)&gt;0)*ISNUMBER(SEARCH(Settings!$F$6:$F$13,$O1812)))=0),1,0))</f>
        <v/>
      </c>
      <c r="AM1812">
        <f>IF($AI1812=1,IFERROR(IF(VALUE($C1812)&lt;100000000,VALUE($C1812),1000000000),IFERROR(IF(VALUE(MID($C1812,2,20))&lt;100000000,VALUE(MID($C1812,2,20)),1000000000),1000000000))+ROW()/100000,"")</f>
        <v/>
      </c>
    </row>
    <row r="1813">
      <c r="E1813" s="14" t="n"/>
      <c r="M1813" s="8">
        <f>IF($C1813="","",L1813*T1813/100)</f>
        <v/>
      </c>
      <c r="S1813" s="8" t="n"/>
      <c r="T1813" s="8" t="n"/>
      <c r="W1813">
        <f>IF($C1813="","",IF($AL1813=1,0,IF($AK1813=1,Settings!$C$6,Settings!$C$7))*100)</f>
        <v/>
      </c>
      <c r="X1813" s="8">
        <f>IF($C1813="","",T1813*W1813/100)</f>
        <v/>
      </c>
      <c r="Y1813" s="8">
        <f>IF($C1813="","",T1813-X1813)</f>
        <v/>
      </c>
      <c r="Z1813" s="8">
        <f>IF($C1813="","",Y1813-M1813)</f>
        <v/>
      </c>
      <c r="AD1813" s="8" t="n"/>
      <c r="AG1813" s="14" t="n"/>
      <c r="AI1813">
        <f>IF($C1813="","",IF(COUNTIF($C$2:$C1813,$C1813)=1,1,0))</f>
        <v/>
      </c>
      <c r="AJ1813">
        <f>IF($AI1813=1,SUMPRODUCT(--($AM$2:$AM$7001&lt;$AM1813))+1,"")</f>
        <v/>
      </c>
      <c r="AK1813">
        <f>IF($C1813="","",IF(OR($P1813=TRUE(),$P1813="TRUE"),1,0))</f>
        <v/>
      </c>
      <c r="AL1813">
        <f>IF($C1813="","",IF(AND($V1813="Yes",SUMPRODUCT((LEN(Settings!$F$6:$F$13)&gt;0)*ISNUMBER(SEARCH(Settings!$F$6:$F$13,$O1813)))=0),1,0))</f>
        <v/>
      </c>
      <c r="AM1813">
        <f>IF($AI1813=1,IFERROR(IF(VALUE($C1813)&lt;100000000,VALUE($C1813),1000000000),IFERROR(IF(VALUE(MID($C1813,2,20))&lt;100000000,VALUE(MID($C1813,2,20)),1000000000),1000000000))+ROW()/100000,"")</f>
        <v/>
      </c>
    </row>
    <row r="1814">
      <c r="E1814" s="14" t="n"/>
      <c r="M1814" s="8">
        <f>IF($C1814="","",L1814*T1814/100)</f>
        <v/>
      </c>
      <c r="S1814" s="8" t="n"/>
      <c r="T1814" s="8" t="n"/>
      <c r="W1814">
        <f>IF($C1814="","",IF($AL1814=1,0,IF($AK1814=1,Settings!$C$6,Settings!$C$7))*100)</f>
        <v/>
      </c>
      <c r="X1814" s="8">
        <f>IF($C1814="","",T1814*W1814/100)</f>
        <v/>
      </c>
      <c r="Y1814" s="8">
        <f>IF($C1814="","",T1814-X1814)</f>
        <v/>
      </c>
      <c r="Z1814" s="8">
        <f>IF($C1814="","",Y1814-M1814)</f>
        <v/>
      </c>
      <c r="AD1814" s="8" t="n"/>
      <c r="AG1814" s="14" t="n"/>
      <c r="AI1814">
        <f>IF($C1814="","",IF(COUNTIF($C$2:$C1814,$C1814)=1,1,0))</f>
        <v/>
      </c>
      <c r="AJ1814">
        <f>IF($AI1814=1,SUMPRODUCT(--($AM$2:$AM$7001&lt;$AM1814))+1,"")</f>
        <v/>
      </c>
      <c r="AK1814">
        <f>IF($C1814="","",IF(OR($P1814=TRUE(),$P1814="TRUE"),1,0))</f>
        <v/>
      </c>
      <c r="AL1814">
        <f>IF($C1814="","",IF(AND($V1814="Yes",SUMPRODUCT((LEN(Settings!$F$6:$F$13)&gt;0)*ISNUMBER(SEARCH(Settings!$F$6:$F$13,$O1814)))=0),1,0))</f>
        <v/>
      </c>
      <c r="AM1814">
        <f>IF($AI1814=1,IFERROR(IF(VALUE($C1814)&lt;100000000,VALUE($C1814),1000000000),IFERROR(IF(VALUE(MID($C1814,2,20))&lt;100000000,VALUE(MID($C1814,2,20)),1000000000),1000000000))+ROW()/100000,"")</f>
        <v/>
      </c>
    </row>
    <row r="1815">
      <c r="E1815" s="14" t="n"/>
      <c r="M1815" s="8">
        <f>IF($C1815="","",L1815*T1815/100)</f>
        <v/>
      </c>
      <c r="S1815" s="8" t="n"/>
      <c r="T1815" s="8" t="n"/>
      <c r="W1815">
        <f>IF($C1815="","",IF($AL1815=1,0,IF($AK1815=1,Settings!$C$6,Settings!$C$7))*100)</f>
        <v/>
      </c>
      <c r="X1815" s="8">
        <f>IF($C1815="","",T1815*W1815/100)</f>
        <v/>
      </c>
      <c r="Y1815" s="8">
        <f>IF($C1815="","",T1815-X1815)</f>
        <v/>
      </c>
      <c r="Z1815" s="8">
        <f>IF($C1815="","",Y1815-M1815)</f>
        <v/>
      </c>
      <c r="AD1815" s="8" t="n"/>
      <c r="AG1815" s="14" t="n"/>
      <c r="AI1815">
        <f>IF($C1815="","",IF(COUNTIF($C$2:$C1815,$C1815)=1,1,0))</f>
        <v/>
      </c>
      <c r="AJ1815">
        <f>IF($AI1815=1,SUMPRODUCT(--($AM$2:$AM$7001&lt;$AM1815))+1,"")</f>
        <v/>
      </c>
      <c r="AK1815">
        <f>IF($C1815="","",IF(OR($P1815=TRUE(),$P1815="TRUE"),1,0))</f>
        <v/>
      </c>
      <c r="AL1815">
        <f>IF($C1815="","",IF(AND($V1815="Yes",SUMPRODUCT((LEN(Settings!$F$6:$F$13)&gt;0)*ISNUMBER(SEARCH(Settings!$F$6:$F$13,$O1815)))=0),1,0))</f>
        <v/>
      </c>
      <c r="AM1815">
        <f>IF($AI1815=1,IFERROR(IF(VALUE($C1815)&lt;100000000,VALUE($C1815),1000000000),IFERROR(IF(VALUE(MID($C1815,2,20))&lt;100000000,VALUE(MID($C1815,2,20)),1000000000),1000000000))+ROW()/100000,"")</f>
        <v/>
      </c>
    </row>
    <row r="1816">
      <c r="E1816" s="14" t="n"/>
      <c r="M1816" s="8">
        <f>IF($C1816="","",L1816*T1816/100)</f>
        <v/>
      </c>
      <c r="S1816" s="8" t="n"/>
      <c r="T1816" s="8" t="n"/>
      <c r="W1816">
        <f>IF($C1816="","",IF($AL1816=1,0,IF($AK1816=1,Settings!$C$6,Settings!$C$7))*100)</f>
        <v/>
      </c>
      <c r="X1816" s="8">
        <f>IF($C1816="","",T1816*W1816/100)</f>
        <v/>
      </c>
      <c r="Y1816" s="8">
        <f>IF($C1816="","",T1816-X1816)</f>
        <v/>
      </c>
      <c r="Z1816" s="8">
        <f>IF($C1816="","",Y1816-M1816)</f>
        <v/>
      </c>
      <c r="AD1816" s="8" t="n"/>
      <c r="AG1816" s="14" t="n"/>
      <c r="AI1816">
        <f>IF($C1816="","",IF(COUNTIF($C$2:$C1816,$C1816)=1,1,0))</f>
        <v/>
      </c>
      <c r="AJ1816">
        <f>IF($AI1816=1,SUMPRODUCT(--($AM$2:$AM$7001&lt;$AM1816))+1,"")</f>
        <v/>
      </c>
      <c r="AK1816">
        <f>IF($C1816="","",IF(OR($P1816=TRUE(),$P1816="TRUE"),1,0))</f>
        <v/>
      </c>
      <c r="AL1816">
        <f>IF($C1816="","",IF(AND($V1816="Yes",SUMPRODUCT((LEN(Settings!$F$6:$F$13)&gt;0)*ISNUMBER(SEARCH(Settings!$F$6:$F$13,$O1816)))=0),1,0))</f>
        <v/>
      </c>
      <c r="AM1816">
        <f>IF($AI1816=1,IFERROR(IF(VALUE($C1816)&lt;100000000,VALUE($C1816),1000000000),IFERROR(IF(VALUE(MID($C1816,2,20))&lt;100000000,VALUE(MID($C1816,2,20)),1000000000),1000000000))+ROW()/100000,"")</f>
        <v/>
      </c>
    </row>
    <row r="1817">
      <c r="E1817" s="14" t="n"/>
      <c r="M1817" s="8">
        <f>IF($C1817="","",L1817*T1817/100)</f>
        <v/>
      </c>
      <c r="S1817" s="8" t="n"/>
      <c r="T1817" s="8" t="n"/>
      <c r="W1817">
        <f>IF($C1817="","",IF($AL1817=1,0,IF($AK1817=1,Settings!$C$6,Settings!$C$7))*100)</f>
        <v/>
      </c>
      <c r="X1817" s="8">
        <f>IF($C1817="","",T1817*W1817/100)</f>
        <v/>
      </c>
      <c r="Y1817" s="8">
        <f>IF($C1817="","",T1817-X1817)</f>
        <v/>
      </c>
      <c r="Z1817" s="8">
        <f>IF($C1817="","",Y1817-M1817)</f>
        <v/>
      </c>
      <c r="AD1817" s="8" t="n"/>
      <c r="AG1817" s="14" t="n"/>
      <c r="AI1817">
        <f>IF($C1817="","",IF(COUNTIF($C$2:$C1817,$C1817)=1,1,0))</f>
        <v/>
      </c>
      <c r="AJ1817">
        <f>IF($AI1817=1,SUMPRODUCT(--($AM$2:$AM$7001&lt;$AM1817))+1,"")</f>
        <v/>
      </c>
      <c r="AK1817">
        <f>IF($C1817="","",IF(OR($P1817=TRUE(),$P1817="TRUE"),1,0))</f>
        <v/>
      </c>
      <c r="AL1817">
        <f>IF($C1817="","",IF(AND($V1817="Yes",SUMPRODUCT((LEN(Settings!$F$6:$F$13)&gt;0)*ISNUMBER(SEARCH(Settings!$F$6:$F$13,$O1817)))=0),1,0))</f>
        <v/>
      </c>
      <c r="AM1817">
        <f>IF($AI1817=1,IFERROR(IF(VALUE($C1817)&lt;100000000,VALUE($C1817),1000000000),IFERROR(IF(VALUE(MID($C1817,2,20))&lt;100000000,VALUE(MID($C1817,2,20)),1000000000),1000000000))+ROW()/100000,"")</f>
        <v/>
      </c>
    </row>
    <row r="1818">
      <c r="E1818" s="14" t="n"/>
      <c r="M1818" s="8">
        <f>IF($C1818="","",L1818*T1818/100)</f>
        <v/>
      </c>
      <c r="S1818" s="8" t="n"/>
      <c r="T1818" s="8" t="n"/>
      <c r="W1818">
        <f>IF($C1818="","",IF($AL1818=1,0,IF($AK1818=1,Settings!$C$6,Settings!$C$7))*100)</f>
        <v/>
      </c>
      <c r="X1818" s="8">
        <f>IF($C1818="","",T1818*W1818/100)</f>
        <v/>
      </c>
      <c r="Y1818" s="8">
        <f>IF($C1818="","",T1818-X1818)</f>
        <v/>
      </c>
      <c r="Z1818" s="8">
        <f>IF($C1818="","",Y1818-M1818)</f>
        <v/>
      </c>
      <c r="AD1818" s="8" t="n"/>
      <c r="AG1818" s="14" t="n"/>
      <c r="AI1818">
        <f>IF($C1818="","",IF(COUNTIF($C$2:$C1818,$C1818)=1,1,0))</f>
        <v/>
      </c>
      <c r="AJ1818">
        <f>IF($AI1818=1,SUMPRODUCT(--($AM$2:$AM$7001&lt;$AM1818))+1,"")</f>
        <v/>
      </c>
      <c r="AK1818">
        <f>IF($C1818="","",IF(OR($P1818=TRUE(),$P1818="TRUE"),1,0))</f>
        <v/>
      </c>
      <c r="AL1818">
        <f>IF($C1818="","",IF(AND($V1818="Yes",SUMPRODUCT((LEN(Settings!$F$6:$F$13)&gt;0)*ISNUMBER(SEARCH(Settings!$F$6:$F$13,$O1818)))=0),1,0))</f>
        <v/>
      </c>
      <c r="AM1818">
        <f>IF($AI1818=1,IFERROR(IF(VALUE($C1818)&lt;100000000,VALUE($C1818),1000000000),IFERROR(IF(VALUE(MID($C1818,2,20))&lt;100000000,VALUE(MID($C1818,2,20)),1000000000),1000000000))+ROW()/100000,"")</f>
        <v/>
      </c>
    </row>
    <row r="1819">
      <c r="E1819" s="14" t="n"/>
      <c r="M1819" s="8">
        <f>IF($C1819="","",L1819*T1819/100)</f>
        <v/>
      </c>
      <c r="S1819" s="8" t="n"/>
      <c r="T1819" s="8" t="n"/>
      <c r="W1819">
        <f>IF($C1819="","",IF($AL1819=1,0,IF($AK1819=1,Settings!$C$6,Settings!$C$7))*100)</f>
        <v/>
      </c>
      <c r="X1819" s="8">
        <f>IF($C1819="","",T1819*W1819/100)</f>
        <v/>
      </c>
      <c r="Y1819" s="8">
        <f>IF($C1819="","",T1819-X1819)</f>
        <v/>
      </c>
      <c r="Z1819" s="8">
        <f>IF($C1819="","",Y1819-M1819)</f>
        <v/>
      </c>
      <c r="AD1819" s="8" t="n"/>
      <c r="AG1819" s="14" t="n"/>
      <c r="AI1819">
        <f>IF($C1819="","",IF(COUNTIF($C$2:$C1819,$C1819)=1,1,0))</f>
        <v/>
      </c>
      <c r="AJ1819">
        <f>IF($AI1819=1,SUMPRODUCT(--($AM$2:$AM$7001&lt;$AM1819))+1,"")</f>
        <v/>
      </c>
      <c r="AK1819">
        <f>IF($C1819="","",IF(OR($P1819=TRUE(),$P1819="TRUE"),1,0))</f>
        <v/>
      </c>
      <c r="AL1819">
        <f>IF($C1819="","",IF(AND($V1819="Yes",SUMPRODUCT((LEN(Settings!$F$6:$F$13)&gt;0)*ISNUMBER(SEARCH(Settings!$F$6:$F$13,$O1819)))=0),1,0))</f>
        <v/>
      </c>
      <c r="AM1819">
        <f>IF($AI1819=1,IFERROR(IF(VALUE($C1819)&lt;100000000,VALUE($C1819),1000000000),IFERROR(IF(VALUE(MID($C1819,2,20))&lt;100000000,VALUE(MID($C1819,2,20)),1000000000),1000000000))+ROW()/100000,"")</f>
        <v/>
      </c>
    </row>
    <row r="1820">
      <c r="E1820" s="14" t="n"/>
      <c r="M1820" s="8">
        <f>IF($C1820="","",L1820*T1820/100)</f>
        <v/>
      </c>
      <c r="S1820" s="8" t="n"/>
      <c r="T1820" s="8" t="n"/>
      <c r="W1820">
        <f>IF($C1820="","",IF($AL1820=1,0,IF($AK1820=1,Settings!$C$6,Settings!$C$7))*100)</f>
        <v/>
      </c>
      <c r="X1820" s="8">
        <f>IF($C1820="","",T1820*W1820/100)</f>
        <v/>
      </c>
      <c r="Y1820" s="8">
        <f>IF($C1820="","",T1820-X1820)</f>
        <v/>
      </c>
      <c r="Z1820" s="8">
        <f>IF($C1820="","",Y1820-M1820)</f>
        <v/>
      </c>
      <c r="AD1820" s="8" t="n"/>
      <c r="AG1820" s="14" t="n"/>
      <c r="AI1820">
        <f>IF($C1820="","",IF(COUNTIF($C$2:$C1820,$C1820)=1,1,0))</f>
        <v/>
      </c>
      <c r="AJ1820">
        <f>IF($AI1820=1,SUMPRODUCT(--($AM$2:$AM$7001&lt;$AM1820))+1,"")</f>
        <v/>
      </c>
      <c r="AK1820">
        <f>IF($C1820="","",IF(OR($P1820=TRUE(),$P1820="TRUE"),1,0))</f>
        <v/>
      </c>
      <c r="AL1820">
        <f>IF($C1820="","",IF(AND($V1820="Yes",SUMPRODUCT((LEN(Settings!$F$6:$F$13)&gt;0)*ISNUMBER(SEARCH(Settings!$F$6:$F$13,$O1820)))=0),1,0))</f>
        <v/>
      </c>
      <c r="AM1820">
        <f>IF($AI1820=1,IFERROR(IF(VALUE($C1820)&lt;100000000,VALUE($C1820),1000000000),IFERROR(IF(VALUE(MID($C1820,2,20))&lt;100000000,VALUE(MID($C1820,2,20)),1000000000),1000000000))+ROW()/100000,"")</f>
        <v/>
      </c>
    </row>
    <row r="1821">
      <c r="E1821" s="14" t="n"/>
      <c r="M1821" s="8">
        <f>IF($C1821="","",L1821*T1821/100)</f>
        <v/>
      </c>
      <c r="S1821" s="8" t="n"/>
      <c r="T1821" s="8" t="n"/>
      <c r="W1821">
        <f>IF($C1821="","",IF($AL1821=1,0,IF($AK1821=1,Settings!$C$6,Settings!$C$7))*100)</f>
        <v/>
      </c>
      <c r="X1821" s="8">
        <f>IF($C1821="","",T1821*W1821/100)</f>
        <v/>
      </c>
      <c r="Y1821" s="8">
        <f>IF($C1821="","",T1821-X1821)</f>
        <v/>
      </c>
      <c r="Z1821" s="8">
        <f>IF($C1821="","",Y1821-M1821)</f>
        <v/>
      </c>
      <c r="AD1821" s="8" t="n"/>
      <c r="AG1821" s="14" t="n"/>
      <c r="AI1821">
        <f>IF($C1821="","",IF(COUNTIF($C$2:$C1821,$C1821)=1,1,0))</f>
        <v/>
      </c>
      <c r="AJ1821">
        <f>IF($AI1821=1,SUMPRODUCT(--($AM$2:$AM$7001&lt;$AM1821))+1,"")</f>
        <v/>
      </c>
      <c r="AK1821">
        <f>IF($C1821="","",IF(OR($P1821=TRUE(),$P1821="TRUE"),1,0))</f>
        <v/>
      </c>
      <c r="AL1821">
        <f>IF($C1821="","",IF(AND($V1821="Yes",SUMPRODUCT((LEN(Settings!$F$6:$F$13)&gt;0)*ISNUMBER(SEARCH(Settings!$F$6:$F$13,$O1821)))=0),1,0))</f>
        <v/>
      </c>
      <c r="AM1821">
        <f>IF($AI1821=1,IFERROR(IF(VALUE($C1821)&lt;100000000,VALUE($C1821),1000000000),IFERROR(IF(VALUE(MID($C1821,2,20))&lt;100000000,VALUE(MID($C1821,2,20)),1000000000),1000000000))+ROW()/100000,"")</f>
        <v/>
      </c>
    </row>
    <row r="1822">
      <c r="E1822" s="14" t="n"/>
      <c r="M1822" s="8">
        <f>IF($C1822="","",L1822*T1822/100)</f>
        <v/>
      </c>
      <c r="S1822" s="8" t="n"/>
      <c r="T1822" s="8" t="n"/>
      <c r="W1822">
        <f>IF($C1822="","",IF($AL1822=1,0,IF($AK1822=1,Settings!$C$6,Settings!$C$7))*100)</f>
        <v/>
      </c>
      <c r="X1822" s="8">
        <f>IF($C1822="","",T1822*W1822/100)</f>
        <v/>
      </c>
      <c r="Y1822" s="8">
        <f>IF($C1822="","",T1822-X1822)</f>
        <v/>
      </c>
      <c r="Z1822" s="8">
        <f>IF($C1822="","",Y1822-M1822)</f>
        <v/>
      </c>
      <c r="AD1822" s="8" t="n"/>
      <c r="AG1822" s="14" t="n"/>
      <c r="AI1822">
        <f>IF($C1822="","",IF(COUNTIF($C$2:$C1822,$C1822)=1,1,0))</f>
        <v/>
      </c>
      <c r="AJ1822">
        <f>IF($AI1822=1,SUMPRODUCT(--($AM$2:$AM$7001&lt;$AM1822))+1,"")</f>
        <v/>
      </c>
      <c r="AK1822">
        <f>IF($C1822="","",IF(OR($P1822=TRUE(),$P1822="TRUE"),1,0))</f>
        <v/>
      </c>
      <c r="AL1822">
        <f>IF($C1822="","",IF(AND($V1822="Yes",SUMPRODUCT((LEN(Settings!$F$6:$F$13)&gt;0)*ISNUMBER(SEARCH(Settings!$F$6:$F$13,$O1822)))=0),1,0))</f>
        <v/>
      </c>
      <c r="AM1822">
        <f>IF($AI1822=1,IFERROR(IF(VALUE($C1822)&lt;100000000,VALUE($C1822),1000000000),IFERROR(IF(VALUE(MID($C1822,2,20))&lt;100000000,VALUE(MID($C1822,2,20)),1000000000),1000000000))+ROW()/100000,"")</f>
        <v/>
      </c>
    </row>
    <row r="1823">
      <c r="E1823" s="14" t="n"/>
      <c r="M1823" s="8">
        <f>IF($C1823="","",L1823*T1823/100)</f>
        <v/>
      </c>
      <c r="S1823" s="8" t="n"/>
      <c r="T1823" s="8" t="n"/>
      <c r="W1823">
        <f>IF($C1823="","",IF($AL1823=1,0,IF($AK1823=1,Settings!$C$6,Settings!$C$7))*100)</f>
        <v/>
      </c>
      <c r="X1823" s="8">
        <f>IF($C1823="","",T1823*W1823/100)</f>
        <v/>
      </c>
      <c r="Y1823" s="8">
        <f>IF($C1823="","",T1823-X1823)</f>
        <v/>
      </c>
      <c r="Z1823" s="8">
        <f>IF($C1823="","",Y1823-M1823)</f>
        <v/>
      </c>
      <c r="AD1823" s="8" t="n"/>
      <c r="AG1823" s="14" t="n"/>
      <c r="AI1823">
        <f>IF($C1823="","",IF(COUNTIF($C$2:$C1823,$C1823)=1,1,0))</f>
        <v/>
      </c>
      <c r="AJ1823">
        <f>IF($AI1823=1,SUMPRODUCT(--($AM$2:$AM$7001&lt;$AM1823))+1,"")</f>
        <v/>
      </c>
      <c r="AK1823">
        <f>IF($C1823="","",IF(OR($P1823=TRUE(),$P1823="TRUE"),1,0))</f>
        <v/>
      </c>
      <c r="AL1823">
        <f>IF($C1823="","",IF(AND($V1823="Yes",SUMPRODUCT((LEN(Settings!$F$6:$F$13)&gt;0)*ISNUMBER(SEARCH(Settings!$F$6:$F$13,$O1823)))=0),1,0))</f>
        <v/>
      </c>
      <c r="AM1823">
        <f>IF($AI1823=1,IFERROR(IF(VALUE($C1823)&lt;100000000,VALUE($C1823),1000000000),IFERROR(IF(VALUE(MID($C1823,2,20))&lt;100000000,VALUE(MID($C1823,2,20)),1000000000),1000000000))+ROW()/100000,"")</f>
        <v/>
      </c>
    </row>
    <row r="1824">
      <c r="E1824" s="14" t="n"/>
      <c r="M1824" s="8">
        <f>IF($C1824="","",L1824*T1824/100)</f>
        <v/>
      </c>
      <c r="S1824" s="8" t="n"/>
      <c r="T1824" s="8" t="n"/>
      <c r="W1824">
        <f>IF($C1824="","",IF($AL1824=1,0,IF($AK1824=1,Settings!$C$6,Settings!$C$7))*100)</f>
        <v/>
      </c>
      <c r="X1824" s="8">
        <f>IF($C1824="","",T1824*W1824/100)</f>
        <v/>
      </c>
      <c r="Y1824" s="8">
        <f>IF($C1824="","",T1824-X1824)</f>
        <v/>
      </c>
      <c r="Z1824" s="8">
        <f>IF($C1824="","",Y1824-M1824)</f>
        <v/>
      </c>
      <c r="AD1824" s="8" t="n"/>
      <c r="AG1824" s="14" t="n"/>
      <c r="AI1824">
        <f>IF($C1824="","",IF(COUNTIF($C$2:$C1824,$C1824)=1,1,0))</f>
        <v/>
      </c>
      <c r="AJ1824">
        <f>IF($AI1824=1,SUMPRODUCT(--($AM$2:$AM$7001&lt;$AM1824))+1,"")</f>
        <v/>
      </c>
      <c r="AK1824">
        <f>IF($C1824="","",IF(OR($P1824=TRUE(),$P1824="TRUE"),1,0))</f>
        <v/>
      </c>
      <c r="AL1824">
        <f>IF($C1824="","",IF(AND($V1824="Yes",SUMPRODUCT((LEN(Settings!$F$6:$F$13)&gt;0)*ISNUMBER(SEARCH(Settings!$F$6:$F$13,$O1824)))=0),1,0))</f>
        <v/>
      </c>
      <c r="AM1824">
        <f>IF($AI1824=1,IFERROR(IF(VALUE($C1824)&lt;100000000,VALUE($C1824),1000000000),IFERROR(IF(VALUE(MID($C1824,2,20))&lt;100000000,VALUE(MID($C1824,2,20)),1000000000),1000000000))+ROW()/100000,"")</f>
        <v/>
      </c>
    </row>
    <row r="1825">
      <c r="E1825" s="14" t="n"/>
      <c r="M1825" s="8">
        <f>IF($C1825="","",L1825*T1825/100)</f>
        <v/>
      </c>
      <c r="S1825" s="8" t="n"/>
      <c r="T1825" s="8" t="n"/>
      <c r="W1825">
        <f>IF($C1825="","",IF($AL1825=1,0,IF($AK1825=1,Settings!$C$6,Settings!$C$7))*100)</f>
        <v/>
      </c>
      <c r="X1825" s="8">
        <f>IF($C1825="","",T1825*W1825/100)</f>
        <v/>
      </c>
      <c r="Y1825" s="8">
        <f>IF($C1825="","",T1825-X1825)</f>
        <v/>
      </c>
      <c r="Z1825" s="8">
        <f>IF($C1825="","",Y1825-M1825)</f>
        <v/>
      </c>
      <c r="AD1825" s="8" t="n"/>
      <c r="AG1825" s="14" t="n"/>
      <c r="AI1825">
        <f>IF($C1825="","",IF(COUNTIF($C$2:$C1825,$C1825)=1,1,0))</f>
        <v/>
      </c>
      <c r="AJ1825">
        <f>IF($AI1825=1,SUMPRODUCT(--($AM$2:$AM$7001&lt;$AM1825))+1,"")</f>
        <v/>
      </c>
      <c r="AK1825">
        <f>IF($C1825="","",IF(OR($P1825=TRUE(),$P1825="TRUE"),1,0))</f>
        <v/>
      </c>
      <c r="AL1825">
        <f>IF($C1825="","",IF(AND($V1825="Yes",SUMPRODUCT((LEN(Settings!$F$6:$F$13)&gt;0)*ISNUMBER(SEARCH(Settings!$F$6:$F$13,$O1825)))=0),1,0))</f>
        <v/>
      </c>
      <c r="AM1825">
        <f>IF($AI1825=1,IFERROR(IF(VALUE($C1825)&lt;100000000,VALUE($C1825),1000000000),IFERROR(IF(VALUE(MID($C1825,2,20))&lt;100000000,VALUE(MID($C1825,2,20)),1000000000),1000000000))+ROW()/100000,"")</f>
        <v/>
      </c>
    </row>
    <row r="1826">
      <c r="E1826" s="14" t="n"/>
      <c r="M1826" s="8">
        <f>IF($C1826="","",L1826*T1826/100)</f>
        <v/>
      </c>
      <c r="S1826" s="8" t="n"/>
      <c r="T1826" s="8" t="n"/>
      <c r="W1826">
        <f>IF($C1826="","",IF($AL1826=1,0,IF($AK1826=1,Settings!$C$6,Settings!$C$7))*100)</f>
        <v/>
      </c>
      <c r="X1826" s="8">
        <f>IF($C1826="","",T1826*W1826/100)</f>
        <v/>
      </c>
      <c r="Y1826" s="8">
        <f>IF($C1826="","",T1826-X1826)</f>
        <v/>
      </c>
      <c r="Z1826" s="8">
        <f>IF($C1826="","",Y1826-M1826)</f>
        <v/>
      </c>
      <c r="AD1826" s="8" t="n"/>
      <c r="AG1826" s="14" t="n"/>
      <c r="AI1826">
        <f>IF($C1826="","",IF(COUNTIF($C$2:$C1826,$C1826)=1,1,0))</f>
        <v/>
      </c>
      <c r="AJ1826">
        <f>IF($AI1826=1,SUMPRODUCT(--($AM$2:$AM$7001&lt;$AM1826))+1,"")</f>
        <v/>
      </c>
      <c r="AK1826">
        <f>IF($C1826="","",IF(OR($P1826=TRUE(),$P1826="TRUE"),1,0))</f>
        <v/>
      </c>
      <c r="AL1826">
        <f>IF($C1826="","",IF(AND($V1826="Yes",SUMPRODUCT((LEN(Settings!$F$6:$F$13)&gt;0)*ISNUMBER(SEARCH(Settings!$F$6:$F$13,$O1826)))=0),1,0))</f>
        <v/>
      </c>
      <c r="AM1826">
        <f>IF($AI1826=1,IFERROR(IF(VALUE($C1826)&lt;100000000,VALUE($C1826),1000000000),IFERROR(IF(VALUE(MID($C1826,2,20))&lt;100000000,VALUE(MID($C1826,2,20)),1000000000),1000000000))+ROW()/100000,"")</f>
        <v/>
      </c>
    </row>
    <row r="1827">
      <c r="E1827" s="14" t="n"/>
      <c r="M1827" s="8">
        <f>IF($C1827="","",L1827*T1827/100)</f>
        <v/>
      </c>
      <c r="S1827" s="8" t="n"/>
      <c r="T1827" s="8" t="n"/>
      <c r="W1827">
        <f>IF($C1827="","",IF($AL1827=1,0,IF($AK1827=1,Settings!$C$6,Settings!$C$7))*100)</f>
        <v/>
      </c>
      <c r="X1827" s="8">
        <f>IF($C1827="","",T1827*W1827/100)</f>
        <v/>
      </c>
      <c r="Y1827" s="8">
        <f>IF($C1827="","",T1827-X1827)</f>
        <v/>
      </c>
      <c r="Z1827" s="8">
        <f>IF($C1827="","",Y1827-M1827)</f>
        <v/>
      </c>
      <c r="AD1827" s="8" t="n"/>
      <c r="AG1827" s="14" t="n"/>
      <c r="AI1827">
        <f>IF($C1827="","",IF(COUNTIF($C$2:$C1827,$C1827)=1,1,0))</f>
        <v/>
      </c>
      <c r="AJ1827">
        <f>IF($AI1827=1,SUMPRODUCT(--($AM$2:$AM$7001&lt;$AM1827))+1,"")</f>
        <v/>
      </c>
      <c r="AK1827">
        <f>IF($C1827="","",IF(OR($P1827=TRUE(),$P1827="TRUE"),1,0))</f>
        <v/>
      </c>
      <c r="AL1827">
        <f>IF($C1827="","",IF(AND($V1827="Yes",SUMPRODUCT((LEN(Settings!$F$6:$F$13)&gt;0)*ISNUMBER(SEARCH(Settings!$F$6:$F$13,$O1827)))=0),1,0))</f>
        <v/>
      </c>
      <c r="AM1827">
        <f>IF($AI1827=1,IFERROR(IF(VALUE($C1827)&lt;100000000,VALUE($C1827),1000000000),IFERROR(IF(VALUE(MID($C1827,2,20))&lt;100000000,VALUE(MID($C1827,2,20)),1000000000),1000000000))+ROW()/100000,"")</f>
        <v/>
      </c>
    </row>
    <row r="1828">
      <c r="E1828" s="14" t="n"/>
      <c r="M1828" s="8">
        <f>IF($C1828="","",L1828*T1828/100)</f>
        <v/>
      </c>
      <c r="S1828" s="8" t="n"/>
      <c r="T1828" s="8" t="n"/>
      <c r="W1828">
        <f>IF($C1828="","",IF($AL1828=1,0,IF($AK1828=1,Settings!$C$6,Settings!$C$7))*100)</f>
        <v/>
      </c>
      <c r="X1828" s="8">
        <f>IF($C1828="","",T1828*W1828/100)</f>
        <v/>
      </c>
      <c r="Y1828" s="8">
        <f>IF($C1828="","",T1828-X1828)</f>
        <v/>
      </c>
      <c r="Z1828" s="8">
        <f>IF($C1828="","",Y1828-M1828)</f>
        <v/>
      </c>
      <c r="AD1828" s="8" t="n"/>
      <c r="AG1828" s="14" t="n"/>
      <c r="AI1828">
        <f>IF($C1828="","",IF(COUNTIF($C$2:$C1828,$C1828)=1,1,0))</f>
        <v/>
      </c>
      <c r="AJ1828">
        <f>IF($AI1828=1,SUMPRODUCT(--($AM$2:$AM$7001&lt;$AM1828))+1,"")</f>
        <v/>
      </c>
      <c r="AK1828">
        <f>IF($C1828="","",IF(OR($P1828=TRUE(),$P1828="TRUE"),1,0))</f>
        <v/>
      </c>
      <c r="AL1828">
        <f>IF($C1828="","",IF(AND($V1828="Yes",SUMPRODUCT((LEN(Settings!$F$6:$F$13)&gt;0)*ISNUMBER(SEARCH(Settings!$F$6:$F$13,$O1828)))=0),1,0))</f>
        <v/>
      </c>
      <c r="AM1828">
        <f>IF($AI1828=1,IFERROR(IF(VALUE($C1828)&lt;100000000,VALUE($C1828),1000000000),IFERROR(IF(VALUE(MID($C1828,2,20))&lt;100000000,VALUE(MID($C1828,2,20)),1000000000),1000000000))+ROW()/100000,"")</f>
        <v/>
      </c>
    </row>
    <row r="1829">
      <c r="E1829" s="14" t="n"/>
      <c r="M1829" s="8">
        <f>IF($C1829="","",L1829*T1829/100)</f>
        <v/>
      </c>
      <c r="S1829" s="8" t="n"/>
      <c r="T1829" s="8" t="n"/>
      <c r="W1829">
        <f>IF($C1829="","",IF($AL1829=1,0,IF($AK1829=1,Settings!$C$6,Settings!$C$7))*100)</f>
        <v/>
      </c>
      <c r="X1829" s="8">
        <f>IF($C1829="","",T1829*W1829/100)</f>
        <v/>
      </c>
      <c r="Y1829" s="8">
        <f>IF($C1829="","",T1829-X1829)</f>
        <v/>
      </c>
      <c r="Z1829" s="8">
        <f>IF($C1829="","",Y1829-M1829)</f>
        <v/>
      </c>
      <c r="AD1829" s="8" t="n"/>
      <c r="AG1829" s="14" t="n"/>
      <c r="AI1829">
        <f>IF($C1829="","",IF(COUNTIF($C$2:$C1829,$C1829)=1,1,0))</f>
        <v/>
      </c>
      <c r="AJ1829">
        <f>IF($AI1829=1,SUMPRODUCT(--($AM$2:$AM$7001&lt;$AM1829))+1,"")</f>
        <v/>
      </c>
      <c r="AK1829">
        <f>IF($C1829="","",IF(OR($P1829=TRUE(),$P1829="TRUE"),1,0))</f>
        <v/>
      </c>
      <c r="AL1829">
        <f>IF($C1829="","",IF(AND($V1829="Yes",SUMPRODUCT((LEN(Settings!$F$6:$F$13)&gt;0)*ISNUMBER(SEARCH(Settings!$F$6:$F$13,$O1829)))=0),1,0))</f>
        <v/>
      </c>
      <c r="AM1829">
        <f>IF($AI1829=1,IFERROR(IF(VALUE($C1829)&lt;100000000,VALUE($C1829),1000000000),IFERROR(IF(VALUE(MID($C1829,2,20))&lt;100000000,VALUE(MID($C1829,2,20)),1000000000),1000000000))+ROW()/100000,"")</f>
        <v/>
      </c>
    </row>
    <row r="1830">
      <c r="E1830" s="14" t="n"/>
      <c r="M1830" s="8">
        <f>IF($C1830="","",L1830*T1830/100)</f>
        <v/>
      </c>
      <c r="S1830" s="8" t="n"/>
      <c r="T1830" s="8" t="n"/>
      <c r="W1830">
        <f>IF($C1830="","",IF($AL1830=1,0,IF($AK1830=1,Settings!$C$6,Settings!$C$7))*100)</f>
        <v/>
      </c>
      <c r="X1830" s="8">
        <f>IF($C1830="","",T1830*W1830/100)</f>
        <v/>
      </c>
      <c r="Y1830" s="8">
        <f>IF($C1830="","",T1830-X1830)</f>
        <v/>
      </c>
      <c r="Z1830" s="8">
        <f>IF($C1830="","",Y1830-M1830)</f>
        <v/>
      </c>
      <c r="AD1830" s="8" t="n"/>
      <c r="AG1830" s="14" t="n"/>
      <c r="AI1830">
        <f>IF($C1830="","",IF(COUNTIF($C$2:$C1830,$C1830)=1,1,0))</f>
        <v/>
      </c>
      <c r="AJ1830">
        <f>IF($AI1830=1,SUMPRODUCT(--($AM$2:$AM$7001&lt;$AM1830))+1,"")</f>
        <v/>
      </c>
      <c r="AK1830">
        <f>IF($C1830="","",IF(OR($P1830=TRUE(),$P1830="TRUE"),1,0))</f>
        <v/>
      </c>
      <c r="AL1830">
        <f>IF($C1830="","",IF(AND($V1830="Yes",SUMPRODUCT((LEN(Settings!$F$6:$F$13)&gt;0)*ISNUMBER(SEARCH(Settings!$F$6:$F$13,$O1830)))=0),1,0))</f>
        <v/>
      </c>
      <c r="AM1830">
        <f>IF($AI1830=1,IFERROR(IF(VALUE($C1830)&lt;100000000,VALUE($C1830),1000000000),IFERROR(IF(VALUE(MID($C1830,2,20))&lt;100000000,VALUE(MID($C1830,2,20)),1000000000),1000000000))+ROW()/100000,"")</f>
        <v/>
      </c>
    </row>
    <row r="1831">
      <c r="E1831" s="14" t="n"/>
      <c r="M1831" s="8">
        <f>IF($C1831="","",L1831*T1831/100)</f>
        <v/>
      </c>
      <c r="S1831" s="8" t="n"/>
      <c r="T1831" s="8" t="n"/>
      <c r="W1831">
        <f>IF($C1831="","",IF($AL1831=1,0,IF($AK1831=1,Settings!$C$6,Settings!$C$7))*100)</f>
        <v/>
      </c>
      <c r="X1831" s="8">
        <f>IF($C1831="","",T1831*W1831/100)</f>
        <v/>
      </c>
      <c r="Y1831" s="8">
        <f>IF($C1831="","",T1831-X1831)</f>
        <v/>
      </c>
      <c r="Z1831" s="8">
        <f>IF($C1831="","",Y1831-M1831)</f>
        <v/>
      </c>
      <c r="AD1831" s="8" t="n"/>
      <c r="AG1831" s="14" t="n"/>
      <c r="AI1831">
        <f>IF($C1831="","",IF(COUNTIF($C$2:$C1831,$C1831)=1,1,0))</f>
        <v/>
      </c>
      <c r="AJ1831">
        <f>IF($AI1831=1,SUMPRODUCT(--($AM$2:$AM$7001&lt;$AM1831))+1,"")</f>
        <v/>
      </c>
      <c r="AK1831">
        <f>IF($C1831="","",IF(OR($P1831=TRUE(),$P1831="TRUE"),1,0))</f>
        <v/>
      </c>
      <c r="AL1831">
        <f>IF($C1831="","",IF(AND($V1831="Yes",SUMPRODUCT((LEN(Settings!$F$6:$F$13)&gt;0)*ISNUMBER(SEARCH(Settings!$F$6:$F$13,$O1831)))=0),1,0))</f>
        <v/>
      </c>
      <c r="AM1831">
        <f>IF($AI1831=1,IFERROR(IF(VALUE($C1831)&lt;100000000,VALUE($C1831),1000000000),IFERROR(IF(VALUE(MID($C1831,2,20))&lt;100000000,VALUE(MID($C1831,2,20)),1000000000),1000000000))+ROW()/100000,"")</f>
        <v/>
      </c>
    </row>
    <row r="1832">
      <c r="E1832" s="14" t="n"/>
      <c r="M1832" s="8">
        <f>IF($C1832="","",L1832*T1832/100)</f>
        <v/>
      </c>
      <c r="S1832" s="8" t="n"/>
      <c r="T1832" s="8" t="n"/>
      <c r="W1832">
        <f>IF($C1832="","",IF($AL1832=1,0,IF($AK1832=1,Settings!$C$6,Settings!$C$7))*100)</f>
        <v/>
      </c>
      <c r="X1832" s="8">
        <f>IF($C1832="","",T1832*W1832/100)</f>
        <v/>
      </c>
      <c r="Y1832" s="8">
        <f>IF($C1832="","",T1832-X1832)</f>
        <v/>
      </c>
      <c r="Z1832" s="8">
        <f>IF($C1832="","",Y1832-M1832)</f>
        <v/>
      </c>
      <c r="AD1832" s="8" t="n"/>
      <c r="AG1832" s="14" t="n"/>
      <c r="AI1832">
        <f>IF($C1832="","",IF(COUNTIF($C$2:$C1832,$C1832)=1,1,0))</f>
        <v/>
      </c>
      <c r="AJ1832">
        <f>IF($AI1832=1,SUMPRODUCT(--($AM$2:$AM$7001&lt;$AM1832))+1,"")</f>
        <v/>
      </c>
      <c r="AK1832">
        <f>IF($C1832="","",IF(OR($P1832=TRUE(),$P1832="TRUE"),1,0))</f>
        <v/>
      </c>
      <c r="AL1832">
        <f>IF($C1832="","",IF(AND($V1832="Yes",SUMPRODUCT((LEN(Settings!$F$6:$F$13)&gt;0)*ISNUMBER(SEARCH(Settings!$F$6:$F$13,$O1832)))=0),1,0))</f>
        <v/>
      </c>
      <c r="AM1832">
        <f>IF($AI1832=1,IFERROR(IF(VALUE($C1832)&lt;100000000,VALUE($C1832),1000000000),IFERROR(IF(VALUE(MID($C1832,2,20))&lt;100000000,VALUE(MID($C1832,2,20)),1000000000),1000000000))+ROW()/100000,"")</f>
        <v/>
      </c>
    </row>
    <row r="1833">
      <c r="E1833" s="14" t="n"/>
      <c r="M1833" s="8">
        <f>IF($C1833="","",L1833*T1833/100)</f>
        <v/>
      </c>
      <c r="S1833" s="8" t="n"/>
      <c r="T1833" s="8" t="n"/>
      <c r="W1833">
        <f>IF($C1833="","",IF($AL1833=1,0,IF($AK1833=1,Settings!$C$6,Settings!$C$7))*100)</f>
        <v/>
      </c>
      <c r="X1833" s="8">
        <f>IF($C1833="","",T1833*W1833/100)</f>
        <v/>
      </c>
      <c r="Y1833" s="8">
        <f>IF($C1833="","",T1833-X1833)</f>
        <v/>
      </c>
      <c r="Z1833" s="8">
        <f>IF($C1833="","",Y1833-M1833)</f>
        <v/>
      </c>
      <c r="AD1833" s="8" t="n"/>
      <c r="AG1833" s="14" t="n"/>
      <c r="AI1833">
        <f>IF($C1833="","",IF(COUNTIF($C$2:$C1833,$C1833)=1,1,0))</f>
        <v/>
      </c>
      <c r="AJ1833">
        <f>IF($AI1833=1,SUMPRODUCT(--($AM$2:$AM$7001&lt;$AM1833))+1,"")</f>
        <v/>
      </c>
      <c r="AK1833">
        <f>IF($C1833="","",IF(OR($P1833=TRUE(),$P1833="TRUE"),1,0))</f>
        <v/>
      </c>
      <c r="AL1833">
        <f>IF($C1833="","",IF(AND($V1833="Yes",SUMPRODUCT((LEN(Settings!$F$6:$F$13)&gt;0)*ISNUMBER(SEARCH(Settings!$F$6:$F$13,$O1833)))=0),1,0))</f>
        <v/>
      </c>
      <c r="AM1833">
        <f>IF($AI1833=1,IFERROR(IF(VALUE($C1833)&lt;100000000,VALUE($C1833),1000000000),IFERROR(IF(VALUE(MID($C1833,2,20))&lt;100000000,VALUE(MID($C1833,2,20)),1000000000),1000000000))+ROW()/100000,"")</f>
        <v/>
      </c>
    </row>
    <row r="1834">
      <c r="E1834" s="14" t="n"/>
      <c r="M1834" s="8">
        <f>IF($C1834="","",L1834*T1834/100)</f>
        <v/>
      </c>
      <c r="S1834" s="8" t="n"/>
      <c r="T1834" s="8" t="n"/>
      <c r="W1834">
        <f>IF($C1834="","",IF($AL1834=1,0,IF($AK1834=1,Settings!$C$6,Settings!$C$7))*100)</f>
        <v/>
      </c>
      <c r="X1834" s="8">
        <f>IF($C1834="","",T1834*W1834/100)</f>
        <v/>
      </c>
      <c r="Y1834" s="8">
        <f>IF($C1834="","",T1834-X1834)</f>
        <v/>
      </c>
      <c r="Z1834" s="8">
        <f>IF($C1834="","",Y1834-M1834)</f>
        <v/>
      </c>
      <c r="AD1834" s="8" t="n"/>
      <c r="AG1834" s="14" t="n"/>
      <c r="AI1834">
        <f>IF($C1834="","",IF(COUNTIF($C$2:$C1834,$C1834)=1,1,0))</f>
        <v/>
      </c>
      <c r="AJ1834">
        <f>IF($AI1834=1,SUMPRODUCT(--($AM$2:$AM$7001&lt;$AM1834))+1,"")</f>
        <v/>
      </c>
      <c r="AK1834">
        <f>IF($C1834="","",IF(OR($P1834=TRUE(),$P1834="TRUE"),1,0))</f>
        <v/>
      </c>
      <c r="AL1834">
        <f>IF($C1834="","",IF(AND($V1834="Yes",SUMPRODUCT((LEN(Settings!$F$6:$F$13)&gt;0)*ISNUMBER(SEARCH(Settings!$F$6:$F$13,$O1834)))=0),1,0))</f>
        <v/>
      </c>
      <c r="AM1834">
        <f>IF($AI1834=1,IFERROR(IF(VALUE($C1834)&lt;100000000,VALUE($C1834),1000000000),IFERROR(IF(VALUE(MID($C1834,2,20))&lt;100000000,VALUE(MID($C1834,2,20)),1000000000),1000000000))+ROW()/100000,"")</f>
        <v/>
      </c>
    </row>
    <row r="1835">
      <c r="E1835" s="14" t="n"/>
      <c r="M1835" s="8">
        <f>IF($C1835="","",L1835*T1835/100)</f>
        <v/>
      </c>
      <c r="S1835" s="8" t="n"/>
      <c r="T1835" s="8" t="n"/>
      <c r="W1835">
        <f>IF($C1835="","",IF($AL1835=1,0,IF($AK1835=1,Settings!$C$6,Settings!$C$7))*100)</f>
        <v/>
      </c>
      <c r="X1835" s="8">
        <f>IF($C1835="","",T1835*W1835/100)</f>
        <v/>
      </c>
      <c r="Y1835" s="8">
        <f>IF($C1835="","",T1835-X1835)</f>
        <v/>
      </c>
      <c r="Z1835" s="8">
        <f>IF($C1835="","",Y1835-M1835)</f>
        <v/>
      </c>
      <c r="AD1835" s="8" t="n"/>
      <c r="AG1835" s="14" t="n"/>
      <c r="AI1835">
        <f>IF($C1835="","",IF(COUNTIF($C$2:$C1835,$C1835)=1,1,0))</f>
        <v/>
      </c>
      <c r="AJ1835">
        <f>IF($AI1835=1,SUMPRODUCT(--($AM$2:$AM$7001&lt;$AM1835))+1,"")</f>
        <v/>
      </c>
      <c r="AK1835">
        <f>IF($C1835="","",IF(OR($P1835=TRUE(),$P1835="TRUE"),1,0))</f>
        <v/>
      </c>
      <c r="AL1835">
        <f>IF($C1835="","",IF(AND($V1835="Yes",SUMPRODUCT((LEN(Settings!$F$6:$F$13)&gt;0)*ISNUMBER(SEARCH(Settings!$F$6:$F$13,$O1835)))=0),1,0))</f>
        <v/>
      </c>
      <c r="AM1835">
        <f>IF($AI1835=1,IFERROR(IF(VALUE($C1835)&lt;100000000,VALUE($C1835),1000000000),IFERROR(IF(VALUE(MID($C1835,2,20))&lt;100000000,VALUE(MID($C1835,2,20)),1000000000),1000000000))+ROW()/100000,"")</f>
        <v/>
      </c>
    </row>
    <row r="1836">
      <c r="E1836" s="14" t="n"/>
      <c r="M1836" s="8">
        <f>IF($C1836="","",L1836*T1836/100)</f>
        <v/>
      </c>
      <c r="S1836" s="8" t="n"/>
      <c r="T1836" s="8" t="n"/>
      <c r="W1836">
        <f>IF($C1836="","",IF($AL1836=1,0,IF($AK1836=1,Settings!$C$6,Settings!$C$7))*100)</f>
        <v/>
      </c>
      <c r="X1836" s="8">
        <f>IF($C1836="","",T1836*W1836/100)</f>
        <v/>
      </c>
      <c r="Y1836" s="8">
        <f>IF($C1836="","",T1836-X1836)</f>
        <v/>
      </c>
      <c r="Z1836" s="8">
        <f>IF($C1836="","",Y1836-M1836)</f>
        <v/>
      </c>
      <c r="AD1836" s="8" t="n"/>
      <c r="AG1836" s="14" t="n"/>
      <c r="AI1836">
        <f>IF($C1836="","",IF(COUNTIF($C$2:$C1836,$C1836)=1,1,0))</f>
        <v/>
      </c>
      <c r="AJ1836">
        <f>IF($AI1836=1,SUMPRODUCT(--($AM$2:$AM$7001&lt;$AM1836))+1,"")</f>
        <v/>
      </c>
      <c r="AK1836">
        <f>IF($C1836="","",IF(OR($P1836=TRUE(),$P1836="TRUE"),1,0))</f>
        <v/>
      </c>
      <c r="AL1836">
        <f>IF($C1836="","",IF(AND($V1836="Yes",SUMPRODUCT((LEN(Settings!$F$6:$F$13)&gt;0)*ISNUMBER(SEARCH(Settings!$F$6:$F$13,$O1836)))=0),1,0))</f>
        <v/>
      </c>
      <c r="AM1836">
        <f>IF($AI1836=1,IFERROR(IF(VALUE($C1836)&lt;100000000,VALUE($C1836),1000000000),IFERROR(IF(VALUE(MID($C1836,2,20))&lt;100000000,VALUE(MID($C1836,2,20)),1000000000),1000000000))+ROW()/100000,"")</f>
        <v/>
      </c>
    </row>
    <row r="1837">
      <c r="E1837" s="14" t="n"/>
      <c r="M1837" s="8">
        <f>IF($C1837="","",L1837*T1837/100)</f>
        <v/>
      </c>
      <c r="S1837" s="8" t="n"/>
      <c r="T1837" s="8" t="n"/>
      <c r="W1837">
        <f>IF($C1837="","",IF($AL1837=1,0,IF($AK1837=1,Settings!$C$6,Settings!$C$7))*100)</f>
        <v/>
      </c>
      <c r="X1837" s="8">
        <f>IF($C1837="","",T1837*W1837/100)</f>
        <v/>
      </c>
      <c r="Y1837" s="8">
        <f>IF($C1837="","",T1837-X1837)</f>
        <v/>
      </c>
      <c r="Z1837" s="8">
        <f>IF($C1837="","",Y1837-M1837)</f>
        <v/>
      </c>
      <c r="AD1837" s="8" t="n"/>
      <c r="AG1837" s="14" t="n"/>
      <c r="AI1837">
        <f>IF($C1837="","",IF(COUNTIF($C$2:$C1837,$C1837)=1,1,0))</f>
        <v/>
      </c>
      <c r="AJ1837">
        <f>IF($AI1837=1,SUMPRODUCT(--($AM$2:$AM$7001&lt;$AM1837))+1,"")</f>
        <v/>
      </c>
      <c r="AK1837">
        <f>IF($C1837="","",IF(OR($P1837=TRUE(),$P1837="TRUE"),1,0))</f>
        <v/>
      </c>
      <c r="AL1837">
        <f>IF($C1837="","",IF(AND($V1837="Yes",SUMPRODUCT((LEN(Settings!$F$6:$F$13)&gt;0)*ISNUMBER(SEARCH(Settings!$F$6:$F$13,$O1837)))=0),1,0))</f>
        <v/>
      </c>
      <c r="AM1837">
        <f>IF($AI1837=1,IFERROR(IF(VALUE($C1837)&lt;100000000,VALUE($C1837),1000000000),IFERROR(IF(VALUE(MID($C1837,2,20))&lt;100000000,VALUE(MID($C1837,2,20)),1000000000),1000000000))+ROW()/100000,"")</f>
        <v/>
      </c>
    </row>
    <row r="1838">
      <c r="E1838" s="14" t="n"/>
      <c r="M1838" s="8">
        <f>IF($C1838="","",L1838*T1838/100)</f>
        <v/>
      </c>
      <c r="S1838" s="8" t="n"/>
      <c r="T1838" s="8" t="n"/>
      <c r="W1838">
        <f>IF($C1838="","",IF($AL1838=1,0,IF($AK1838=1,Settings!$C$6,Settings!$C$7))*100)</f>
        <v/>
      </c>
      <c r="X1838" s="8">
        <f>IF($C1838="","",T1838*W1838/100)</f>
        <v/>
      </c>
      <c r="Y1838" s="8">
        <f>IF($C1838="","",T1838-X1838)</f>
        <v/>
      </c>
      <c r="Z1838" s="8">
        <f>IF($C1838="","",Y1838-M1838)</f>
        <v/>
      </c>
      <c r="AD1838" s="8" t="n"/>
      <c r="AG1838" s="14" t="n"/>
      <c r="AI1838">
        <f>IF($C1838="","",IF(COUNTIF($C$2:$C1838,$C1838)=1,1,0))</f>
        <v/>
      </c>
      <c r="AJ1838">
        <f>IF($AI1838=1,SUMPRODUCT(--($AM$2:$AM$7001&lt;$AM1838))+1,"")</f>
        <v/>
      </c>
      <c r="AK1838">
        <f>IF($C1838="","",IF(OR($P1838=TRUE(),$P1838="TRUE"),1,0))</f>
        <v/>
      </c>
      <c r="AL1838">
        <f>IF($C1838="","",IF(AND($V1838="Yes",SUMPRODUCT((LEN(Settings!$F$6:$F$13)&gt;0)*ISNUMBER(SEARCH(Settings!$F$6:$F$13,$O1838)))=0),1,0))</f>
        <v/>
      </c>
      <c r="AM1838">
        <f>IF($AI1838=1,IFERROR(IF(VALUE($C1838)&lt;100000000,VALUE($C1838),1000000000),IFERROR(IF(VALUE(MID($C1838,2,20))&lt;100000000,VALUE(MID($C1838,2,20)),1000000000),1000000000))+ROW()/100000,"")</f>
        <v/>
      </c>
    </row>
    <row r="1839">
      <c r="E1839" s="14" t="n"/>
      <c r="M1839" s="8">
        <f>IF($C1839="","",L1839*T1839/100)</f>
        <v/>
      </c>
      <c r="S1839" s="8" t="n"/>
      <c r="T1839" s="8" t="n"/>
      <c r="W1839">
        <f>IF($C1839="","",IF($AL1839=1,0,IF($AK1839=1,Settings!$C$6,Settings!$C$7))*100)</f>
        <v/>
      </c>
      <c r="X1839" s="8">
        <f>IF($C1839="","",T1839*W1839/100)</f>
        <v/>
      </c>
      <c r="Y1839" s="8">
        <f>IF($C1839="","",T1839-X1839)</f>
        <v/>
      </c>
      <c r="Z1839" s="8">
        <f>IF($C1839="","",Y1839-M1839)</f>
        <v/>
      </c>
      <c r="AD1839" s="8" t="n"/>
      <c r="AG1839" s="14" t="n"/>
      <c r="AI1839">
        <f>IF($C1839="","",IF(COUNTIF($C$2:$C1839,$C1839)=1,1,0))</f>
        <v/>
      </c>
      <c r="AJ1839">
        <f>IF($AI1839=1,SUMPRODUCT(--($AM$2:$AM$7001&lt;$AM1839))+1,"")</f>
        <v/>
      </c>
      <c r="AK1839">
        <f>IF($C1839="","",IF(OR($P1839=TRUE(),$P1839="TRUE"),1,0))</f>
        <v/>
      </c>
      <c r="AL1839">
        <f>IF($C1839="","",IF(AND($V1839="Yes",SUMPRODUCT((LEN(Settings!$F$6:$F$13)&gt;0)*ISNUMBER(SEARCH(Settings!$F$6:$F$13,$O1839)))=0),1,0))</f>
        <v/>
      </c>
      <c r="AM1839">
        <f>IF($AI1839=1,IFERROR(IF(VALUE($C1839)&lt;100000000,VALUE($C1839),1000000000),IFERROR(IF(VALUE(MID($C1839,2,20))&lt;100000000,VALUE(MID($C1839,2,20)),1000000000),1000000000))+ROW()/100000,"")</f>
        <v/>
      </c>
    </row>
    <row r="1840">
      <c r="E1840" s="14" t="n"/>
      <c r="M1840" s="8">
        <f>IF($C1840="","",L1840*T1840/100)</f>
        <v/>
      </c>
      <c r="S1840" s="8" t="n"/>
      <c r="T1840" s="8" t="n"/>
      <c r="W1840">
        <f>IF($C1840="","",IF($AL1840=1,0,IF($AK1840=1,Settings!$C$6,Settings!$C$7))*100)</f>
        <v/>
      </c>
      <c r="X1840" s="8">
        <f>IF($C1840="","",T1840*W1840/100)</f>
        <v/>
      </c>
      <c r="Y1840" s="8">
        <f>IF($C1840="","",T1840-X1840)</f>
        <v/>
      </c>
      <c r="Z1840" s="8">
        <f>IF($C1840="","",Y1840-M1840)</f>
        <v/>
      </c>
      <c r="AD1840" s="8" t="n"/>
      <c r="AG1840" s="14" t="n"/>
      <c r="AI1840">
        <f>IF($C1840="","",IF(COUNTIF($C$2:$C1840,$C1840)=1,1,0))</f>
        <v/>
      </c>
      <c r="AJ1840">
        <f>IF($AI1840=1,SUMPRODUCT(--($AM$2:$AM$7001&lt;$AM1840))+1,"")</f>
        <v/>
      </c>
      <c r="AK1840">
        <f>IF($C1840="","",IF(OR($P1840=TRUE(),$P1840="TRUE"),1,0))</f>
        <v/>
      </c>
      <c r="AL1840">
        <f>IF($C1840="","",IF(AND($V1840="Yes",SUMPRODUCT((LEN(Settings!$F$6:$F$13)&gt;0)*ISNUMBER(SEARCH(Settings!$F$6:$F$13,$O1840)))=0),1,0))</f>
        <v/>
      </c>
      <c r="AM1840">
        <f>IF($AI1840=1,IFERROR(IF(VALUE($C1840)&lt;100000000,VALUE($C1840),1000000000),IFERROR(IF(VALUE(MID($C1840,2,20))&lt;100000000,VALUE(MID($C1840,2,20)),1000000000),1000000000))+ROW()/100000,"")</f>
        <v/>
      </c>
    </row>
    <row r="1841">
      <c r="E1841" s="14" t="n"/>
      <c r="M1841" s="8">
        <f>IF($C1841="","",L1841*T1841/100)</f>
        <v/>
      </c>
      <c r="S1841" s="8" t="n"/>
      <c r="T1841" s="8" t="n"/>
      <c r="W1841">
        <f>IF($C1841="","",IF($AL1841=1,0,IF($AK1841=1,Settings!$C$6,Settings!$C$7))*100)</f>
        <v/>
      </c>
      <c r="X1841" s="8">
        <f>IF($C1841="","",T1841*W1841/100)</f>
        <v/>
      </c>
      <c r="Y1841" s="8">
        <f>IF($C1841="","",T1841-X1841)</f>
        <v/>
      </c>
      <c r="Z1841" s="8">
        <f>IF($C1841="","",Y1841-M1841)</f>
        <v/>
      </c>
      <c r="AD1841" s="8" t="n"/>
      <c r="AG1841" s="14" t="n"/>
      <c r="AI1841">
        <f>IF($C1841="","",IF(COUNTIF($C$2:$C1841,$C1841)=1,1,0))</f>
        <v/>
      </c>
      <c r="AJ1841">
        <f>IF($AI1841=1,SUMPRODUCT(--($AM$2:$AM$7001&lt;$AM1841))+1,"")</f>
        <v/>
      </c>
      <c r="AK1841">
        <f>IF($C1841="","",IF(OR($P1841=TRUE(),$P1841="TRUE"),1,0))</f>
        <v/>
      </c>
      <c r="AL1841">
        <f>IF($C1841="","",IF(AND($V1841="Yes",SUMPRODUCT((LEN(Settings!$F$6:$F$13)&gt;0)*ISNUMBER(SEARCH(Settings!$F$6:$F$13,$O1841)))=0),1,0))</f>
        <v/>
      </c>
      <c r="AM1841">
        <f>IF($AI1841=1,IFERROR(IF(VALUE($C1841)&lt;100000000,VALUE($C1841),1000000000),IFERROR(IF(VALUE(MID($C1841,2,20))&lt;100000000,VALUE(MID($C1841,2,20)),1000000000),1000000000))+ROW()/100000,"")</f>
        <v/>
      </c>
    </row>
    <row r="1842">
      <c r="E1842" s="14" t="n"/>
      <c r="M1842" s="8">
        <f>IF($C1842="","",L1842*T1842/100)</f>
        <v/>
      </c>
      <c r="S1842" s="8" t="n"/>
      <c r="T1842" s="8" t="n"/>
      <c r="W1842">
        <f>IF($C1842="","",IF($AL1842=1,0,IF($AK1842=1,Settings!$C$6,Settings!$C$7))*100)</f>
        <v/>
      </c>
      <c r="X1842" s="8">
        <f>IF($C1842="","",T1842*W1842/100)</f>
        <v/>
      </c>
      <c r="Y1842" s="8">
        <f>IF($C1842="","",T1842-X1842)</f>
        <v/>
      </c>
      <c r="Z1842" s="8">
        <f>IF($C1842="","",Y1842-M1842)</f>
        <v/>
      </c>
      <c r="AD1842" s="8" t="n"/>
      <c r="AG1842" s="14" t="n"/>
      <c r="AI1842">
        <f>IF($C1842="","",IF(COUNTIF($C$2:$C1842,$C1842)=1,1,0))</f>
        <v/>
      </c>
      <c r="AJ1842">
        <f>IF($AI1842=1,SUMPRODUCT(--($AM$2:$AM$7001&lt;$AM1842))+1,"")</f>
        <v/>
      </c>
      <c r="AK1842">
        <f>IF($C1842="","",IF(OR($P1842=TRUE(),$P1842="TRUE"),1,0))</f>
        <v/>
      </c>
      <c r="AL1842">
        <f>IF($C1842="","",IF(AND($V1842="Yes",SUMPRODUCT((LEN(Settings!$F$6:$F$13)&gt;0)*ISNUMBER(SEARCH(Settings!$F$6:$F$13,$O1842)))=0),1,0))</f>
        <v/>
      </c>
      <c r="AM1842">
        <f>IF($AI1842=1,IFERROR(IF(VALUE($C1842)&lt;100000000,VALUE($C1842),1000000000),IFERROR(IF(VALUE(MID($C1842,2,20))&lt;100000000,VALUE(MID($C1842,2,20)),1000000000),1000000000))+ROW()/100000,"")</f>
        <v/>
      </c>
    </row>
    <row r="1843">
      <c r="E1843" s="14" t="n"/>
      <c r="M1843" s="8">
        <f>IF($C1843="","",L1843*T1843/100)</f>
        <v/>
      </c>
      <c r="S1843" s="8" t="n"/>
      <c r="T1843" s="8" t="n"/>
      <c r="W1843">
        <f>IF($C1843="","",IF($AL1843=1,0,IF($AK1843=1,Settings!$C$6,Settings!$C$7))*100)</f>
        <v/>
      </c>
      <c r="X1843" s="8">
        <f>IF($C1843="","",T1843*W1843/100)</f>
        <v/>
      </c>
      <c r="Y1843" s="8">
        <f>IF($C1843="","",T1843-X1843)</f>
        <v/>
      </c>
      <c r="Z1843" s="8">
        <f>IF($C1843="","",Y1843-M1843)</f>
        <v/>
      </c>
      <c r="AD1843" s="8" t="n"/>
      <c r="AG1843" s="14" t="n"/>
      <c r="AI1843">
        <f>IF($C1843="","",IF(COUNTIF($C$2:$C1843,$C1843)=1,1,0))</f>
        <v/>
      </c>
      <c r="AJ1843">
        <f>IF($AI1843=1,SUMPRODUCT(--($AM$2:$AM$7001&lt;$AM1843))+1,"")</f>
        <v/>
      </c>
      <c r="AK1843">
        <f>IF($C1843="","",IF(OR($P1843=TRUE(),$P1843="TRUE"),1,0))</f>
        <v/>
      </c>
      <c r="AL1843">
        <f>IF($C1843="","",IF(AND($V1843="Yes",SUMPRODUCT((LEN(Settings!$F$6:$F$13)&gt;0)*ISNUMBER(SEARCH(Settings!$F$6:$F$13,$O1843)))=0),1,0))</f>
        <v/>
      </c>
      <c r="AM1843">
        <f>IF($AI1843=1,IFERROR(IF(VALUE($C1843)&lt;100000000,VALUE($C1843),1000000000),IFERROR(IF(VALUE(MID($C1843,2,20))&lt;100000000,VALUE(MID($C1843,2,20)),1000000000),1000000000))+ROW()/100000,"")</f>
        <v/>
      </c>
    </row>
    <row r="1844">
      <c r="E1844" s="14" t="n"/>
      <c r="M1844" s="8">
        <f>IF($C1844="","",L1844*T1844/100)</f>
        <v/>
      </c>
      <c r="S1844" s="8" t="n"/>
      <c r="T1844" s="8" t="n"/>
      <c r="W1844">
        <f>IF($C1844="","",IF($AL1844=1,0,IF($AK1844=1,Settings!$C$6,Settings!$C$7))*100)</f>
        <v/>
      </c>
      <c r="X1844" s="8">
        <f>IF($C1844="","",T1844*W1844/100)</f>
        <v/>
      </c>
      <c r="Y1844" s="8">
        <f>IF($C1844="","",T1844-X1844)</f>
        <v/>
      </c>
      <c r="Z1844" s="8">
        <f>IF($C1844="","",Y1844-M1844)</f>
        <v/>
      </c>
      <c r="AD1844" s="8" t="n"/>
      <c r="AG1844" s="14" t="n"/>
      <c r="AI1844">
        <f>IF($C1844="","",IF(COUNTIF($C$2:$C1844,$C1844)=1,1,0))</f>
        <v/>
      </c>
      <c r="AJ1844">
        <f>IF($AI1844=1,SUMPRODUCT(--($AM$2:$AM$7001&lt;$AM1844))+1,"")</f>
        <v/>
      </c>
      <c r="AK1844">
        <f>IF($C1844="","",IF(OR($P1844=TRUE(),$P1844="TRUE"),1,0))</f>
        <v/>
      </c>
      <c r="AL1844">
        <f>IF($C1844="","",IF(AND($V1844="Yes",SUMPRODUCT((LEN(Settings!$F$6:$F$13)&gt;0)*ISNUMBER(SEARCH(Settings!$F$6:$F$13,$O1844)))=0),1,0))</f>
        <v/>
      </c>
      <c r="AM1844">
        <f>IF($AI1844=1,IFERROR(IF(VALUE($C1844)&lt;100000000,VALUE($C1844),1000000000),IFERROR(IF(VALUE(MID($C1844,2,20))&lt;100000000,VALUE(MID($C1844,2,20)),1000000000),1000000000))+ROW()/100000,"")</f>
        <v/>
      </c>
    </row>
    <row r="1845">
      <c r="E1845" s="14" t="n"/>
      <c r="M1845" s="8">
        <f>IF($C1845="","",L1845*T1845/100)</f>
        <v/>
      </c>
      <c r="S1845" s="8" t="n"/>
      <c r="T1845" s="8" t="n"/>
      <c r="W1845">
        <f>IF($C1845="","",IF($AL1845=1,0,IF($AK1845=1,Settings!$C$6,Settings!$C$7))*100)</f>
        <v/>
      </c>
      <c r="X1845" s="8">
        <f>IF($C1845="","",T1845*W1845/100)</f>
        <v/>
      </c>
      <c r="Y1845" s="8">
        <f>IF($C1845="","",T1845-X1845)</f>
        <v/>
      </c>
      <c r="Z1845" s="8">
        <f>IF($C1845="","",Y1845-M1845)</f>
        <v/>
      </c>
      <c r="AD1845" s="8" t="n"/>
      <c r="AG1845" s="14" t="n"/>
      <c r="AI1845">
        <f>IF($C1845="","",IF(COUNTIF($C$2:$C1845,$C1845)=1,1,0))</f>
        <v/>
      </c>
      <c r="AJ1845">
        <f>IF($AI1845=1,SUMPRODUCT(--($AM$2:$AM$7001&lt;$AM1845))+1,"")</f>
        <v/>
      </c>
      <c r="AK1845">
        <f>IF($C1845="","",IF(OR($P1845=TRUE(),$P1845="TRUE"),1,0))</f>
        <v/>
      </c>
      <c r="AL1845">
        <f>IF($C1845="","",IF(AND($V1845="Yes",SUMPRODUCT((LEN(Settings!$F$6:$F$13)&gt;0)*ISNUMBER(SEARCH(Settings!$F$6:$F$13,$O1845)))=0),1,0))</f>
        <v/>
      </c>
      <c r="AM1845">
        <f>IF($AI1845=1,IFERROR(IF(VALUE($C1845)&lt;100000000,VALUE($C1845),1000000000),IFERROR(IF(VALUE(MID($C1845,2,20))&lt;100000000,VALUE(MID($C1845,2,20)),1000000000),1000000000))+ROW()/100000,"")</f>
        <v/>
      </c>
    </row>
    <row r="1846">
      <c r="E1846" s="14" t="n"/>
      <c r="M1846" s="8">
        <f>IF($C1846="","",L1846*T1846/100)</f>
        <v/>
      </c>
      <c r="S1846" s="8" t="n"/>
      <c r="T1846" s="8" t="n"/>
      <c r="W1846">
        <f>IF($C1846="","",IF($AL1846=1,0,IF($AK1846=1,Settings!$C$6,Settings!$C$7))*100)</f>
        <v/>
      </c>
      <c r="X1846" s="8">
        <f>IF($C1846="","",T1846*W1846/100)</f>
        <v/>
      </c>
      <c r="Y1846" s="8">
        <f>IF($C1846="","",T1846-X1846)</f>
        <v/>
      </c>
      <c r="Z1846" s="8">
        <f>IF($C1846="","",Y1846-M1846)</f>
        <v/>
      </c>
      <c r="AD1846" s="8" t="n"/>
      <c r="AG1846" s="14" t="n"/>
      <c r="AI1846">
        <f>IF($C1846="","",IF(COUNTIF($C$2:$C1846,$C1846)=1,1,0))</f>
        <v/>
      </c>
      <c r="AJ1846">
        <f>IF($AI1846=1,SUMPRODUCT(--($AM$2:$AM$7001&lt;$AM1846))+1,"")</f>
        <v/>
      </c>
      <c r="AK1846">
        <f>IF($C1846="","",IF(OR($P1846=TRUE(),$P1846="TRUE"),1,0))</f>
        <v/>
      </c>
      <c r="AL1846">
        <f>IF($C1846="","",IF(AND($V1846="Yes",SUMPRODUCT((LEN(Settings!$F$6:$F$13)&gt;0)*ISNUMBER(SEARCH(Settings!$F$6:$F$13,$O1846)))=0),1,0))</f>
        <v/>
      </c>
      <c r="AM1846">
        <f>IF($AI1846=1,IFERROR(IF(VALUE($C1846)&lt;100000000,VALUE($C1846),1000000000),IFERROR(IF(VALUE(MID($C1846,2,20))&lt;100000000,VALUE(MID($C1846,2,20)),1000000000),1000000000))+ROW()/100000,"")</f>
        <v/>
      </c>
    </row>
    <row r="1847">
      <c r="E1847" s="14" t="n"/>
      <c r="M1847" s="8">
        <f>IF($C1847="","",L1847*T1847/100)</f>
        <v/>
      </c>
      <c r="S1847" s="8" t="n"/>
      <c r="T1847" s="8" t="n"/>
      <c r="W1847">
        <f>IF($C1847="","",IF($AL1847=1,0,IF($AK1847=1,Settings!$C$6,Settings!$C$7))*100)</f>
        <v/>
      </c>
      <c r="X1847" s="8">
        <f>IF($C1847="","",T1847*W1847/100)</f>
        <v/>
      </c>
      <c r="Y1847" s="8">
        <f>IF($C1847="","",T1847-X1847)</f>
        <v/>
      </c>
      <c r="Z1847" s="8">
        <f>IF($C1847="","",Y1847-M1847)</f>
        <v/>
      </c>
      <c r="AD1847" s="8" t="n"/>
      <c r="AG1847" s="14" t="n"/>
      <c r="AI1847">
        <f>IF($C1847="","",IF(COUNTIF($C$2:$C1847,$C1847)=1,1,0))</f>
        <v/>
      </c>
      <c r="AJ1847">
        <f>IF($AI1847=1,SUMPRODUCT(--($AM$2:$AM$7001&lt;$AM1847))+1,"")</f>
        <v/>
      </c>
      <c r="AK1847">
        <f>IF($C1847="","",IF(OR($P1847=TRUE(),$P1847="TRUE"),1,0))</f>
        <v/>
      </c>
      <c r="AL1847">
        <f>IF($C1847="","",IF(AND($V1847="Yes",SUMPRODUCT((LEN(Settings!$F$6:$F$13)&gt;0)*ISNUMBER(SEARCH(Settings!$F$6:$F$13,$O1847)))=0),1,0))</f>
        <v/>
      </c>
      <c r="AM1847">
        <f>IF($AI1847=1,IFERROR(IF(VALUE($C1847)&lt;100000000,VALUE($C1847),1000000000),IFERROR(IF(VALUE(MID($C1847,2,20))&lt;100000000,VALUE(MID($C1847,2,20)),1000000000),1000000000))+ROW()/100000,"")</f>
        <v/>
      </c>
    </row>
    <row r="1848">
      <c r="E1848" s="14" t="n"/>
      <c r="M1848" s="8">
        <f>IF($C1848="","",L1848*T1848/100)</f>
        <v/>
      </c>
      <c r="S1848" s="8" t="n"/>
      <c r="T1848" s="8" t="n"/>
      <c r="W1848">
        <f>IF($C1848="","",IF($AL1848=1,0,IF($AK1848=1,Settings!$C$6,Settings!$C$7))*100)</f>
        <v/>
      </c>
      <c r="X1848" s="8">
        <f>IF($C1848="","",T1848*W1848/100)</f>
        <v/>
      </c>
      <c r="Y1848" s="8">
        <f>IF($C1848="","",T1848-X1848)</f>
        <v/>
      </c>
      <c r="Z1848" s="8">
        <f>IF($C1848="","",Y1848-M1848)</f>
        <v/>
      </c>
      <c r="AD1848" s="8" t="n"/>
      <c r="AG1848" s="14" t="n"/>
      <c r="AI1848">
        <f>IF($C1848="","",IF(COUNTIF($C$2:$C1848,$C1848)=1,1,0))</f>
        <v/>
      </c>
      <c r="AJ1848">
        <f>IF($AI1848=1,SUMPRODUCT(--($AM$2:$AM$7001&lt;$AM1848))+1,"")</f>
        <v/>
      </c>
      <c r="AK1848">
        <f>IF($C1848="","",IF(OR($P1848=TRUE(),$P1848="TRUE"),1,0))</f>
        <v/>
      </c>
      <c r="AL1848">
        <f>IF($C1848="","",IF(AND($V1848="Yes",SUMPRODUCT((LEN(Settings!$F$6:$F$13)&gt;0)*ISNUMBER(SEARCH(Settings!$F$6:$F$13,$O1848)))=0),1,0))</f>
        <v/>
      </c>
      <c r="AM1848">
        <f>IF($AI1848=1,IFERROR(IF(VALUE($C1848)&lt;100000000,VALUE($C1848),1000000000),IFERROR(IF(VALUE(MID($C1848,2,20))&lt;100000000,VALUE(MID($C1848,2,20)),1000000000),1000000000))+ROW()/100000,"")</f>
        <v/>
      </c>
    </row>
    <row r="1849">
      <c r="E1849" s="14" t="n"/>
      <c r="M1849" s="8">
        <f>IF($C1849="","",L1849*T1849/100)</f>
        <v/>
      </c>
      <c r="S1849" s="8" t="n"/>
      <c r="T1849" s="8" t="n"/>
      <c r="W1849">
        <f>IF($C1849="","",IF($AL1849=1,0,IF($AK1849=1,Settings!$C$6,Settings!$C$7))*100)</f>
        <v/>
      </c>
      <c r="X1849" s="8">
        <f>IF($C1849="","",T1849*W1849/100)</f>
        <v/>
      </c>
      <c r="Y1849" s="8">
        <f>IF($C1849="","",T1849-X1849)</f>
        <v/>
      </c>
      <c r="Z1849" s="8">
        <f>IF($C1849="","",Y1849-M1849)</f>
        <v/>
      </c>
      <c r="AD1849" s="8" t="n"/>
      <c r="AG1849" s="14" t="n"/>
      <c r="AI1849">
        <f>IF($C1849="","",IF(COUNTIF($C$2:$C1849,$C1849)=1,1,0))</f>
        <v/>
      </c>
      <c r="AJ1849">
        <f>IF($AI1849=1,SUMPRODUCT(--($AM$2:$AM$7001&lt;$AM1849))+1,"")</f>
        <v/>
      </c>
      <c r="AK1849">
        <f>IF($C1849="","",IF(OR($P1849=TRUE(),$P1849="TRUE"),1,0))</f>
        <v/>
      </c>
      <c r="AL1849">
        <f>IF($C1849="","",IF(AND($V1849="Yes",SUMPRODUCT((LEN(Settings!$F$6:$F$13)&gt;0)*ISNUMBER(SEARCH(Settings!$F$6:$F$13,$O1849)))=0),1,0))</f>
        <v/>
      </c>
      <c r="AM1849">
        <f>IF($AI1849=1,IFERROR(IF(VALUE($C1849)&lt;100000000,VALUE($C1849),1000000000),IFERROR(IF(VALUE(MID($C1849,2,20))&lt;100000000,VALUE(MID($C1849,2,20)),1000000000),1000000000))+ROW()/100000,"")</f>
        <v/>
      </c>
    </row>
    <row r="1850">
      <c r="E1850" s="14" t="n"/>
      <c r="M1850" s="8">
        <f>IF($C1850="","",L1850*T1850/100)</f>
        <v/>
      </c>
      <c r="S1850" s="8" t="n"/>
      <c r="T1850" s="8" t="n"/>
      <c r="W1850">
        <f>IF($C1850="","",IF($AL1850=1,0,IF($AK1850=1,Settings!$C$6,Settings!$C$7))*100)</f>
        <v/>
      </c>
      <c r="X1850" s="8">
        <f>IF($C1850="","",T1850*W1850/100)</f>
        <v/>
      </c>
      <c r="Y1850" s="8">
        <f>IF($C1850="","",T1850-X1850)</f>
        <v/>
      </c>
      <c r="Z1850" s="8">
        <f>IF($C1850="","",Y1850-M1850)</f>
        <v/>
      </c>
      <c r="AD1850" s="8" t="n"/>
      <c r="AG1850" s="14" t="n"/>
      <c r="AI1850">
        <f>IF($C1850="","",IF(COUNTIF($C$2:$C1850,$C1850)=1,1,0))</f>
        <v/>
      </c>
      <c r="AJ1850">
        <f>IF($AI1850=1,SUMPRODUCT(--($AM$2:$AM$7001&lt;$AM1850))+1,"")</f>
        <v/>
      </c>
      <c r="AK1850">
        <f>IF($C1850="","",IF(OR($P1850=TRUE(),$P1850="TRUE"),1,0))</f>
        <v/>
      </c>
      <c r="AL1850">
        <f>IF($C1850="","",IF(AND($V1850="Yes",SUMPRODUCT((LEN(Settings!$F$6:$F$13)&gt;0)*ISNUMBER(SEARCH(Settings!$F$6:$F$13,$O1850)))=0),1,0))</f>
        <v/>
      </c>
      <c r="AM1850">
        <f>IF($AI1850=1,IFERROR(IF(VALUE($C1850)&lt;100000000,VALUE($C1850),1000000000),IFERROR(IF(VALUE(MID($C1850,2,20))&lt;100000000,VALUE(MID($C1850,2,20)),1000000000),1000000000))+ROW()/100000,"")</f>
        <v/>
      </c>
    </row>
    <row r="1851">
      <c r="E1851" s="14" t="n"/>
      <c r="M1851" s="8">
        <f>IF($C1851="","",L1851*T1851/100)</f>
        <v/>
      </c>
      <c r="S1851" s="8" t="n"/>
      <c r="T1851" s="8" t="n"/>
      <c r="W1851">
        <f>IF($C1851="","",IF($AL1851=1,0,IF($AK1851=1,Settings!$C$6,Settings!$C$7))*100)</f>
        <v/>
      </c>
      <c r="X1851" s="8">
        <f>IF($C1851="","",T1851*W1851/100)</f>
        <v/>
      </c>
      <c r="Y1851" s="8">
        <f>IF($C1851="","",T1851-X1851)</f>
        <v/>
      </c>
      <c r="Z1851" s="8">
        <f>IF($C1851="","",Y1851-M1851)</f>
        <v/>
      </c>
      <c r="AD1851" s="8" t="n"/>
      <c r="AG1851" s="14" t="n"/>
      <c r="AI1851">
        <f>IF($C1851="","",IF(COUNTIF($C$2:$C1851,$C1851)=1,1,0))</f>
        <v/>
      </c>
      <c r="AJ1851">
        <f>IF($AI1851=1,SUMPRODUCT(--($AM$2:$AM$7001&lt;$AM1851))+1,"")</f>
        <v/>
      </c>
      <c r="AK1851">
        <f>IF($C1851="","",IF(OR($P1851=TRUE(),$P1851="TRUE"),1,0))</f>
        <v/>
      </c>
      <c r="AL1851">
        <f>IF($C1851="","",IF(AND($V1851="Yes",SUMPRODUCT((LEN(Settings!$F$6:$F$13)&gt;0)*ISNUMBER(SEARCH(Settings!$F$6:$F$13,$O1851)))=0),1,0))</f>
        <v/>
      </c>
      <c r="AM1851">
        <f>IF($AI1851=1,IFERROR(IF(VALUE($C1851)&lt;100000000,VALUE($C1851),1000000000),IFERROR(IF(VALUE(MID($C1851,2,20))&lt;100000000,VALUE(MID($C1851,2,20)),1000000000),1000000000))+ROW()/100000,"")</f>
        <v/>
      </c>
    </row>
    <row r="1852">
      <c r="E1852" s="14" t="n"/>
      <c r="M1852" s="8">
        <f>IF($C1852="","",L1852*T1852/100)</f>
        <v/>
      </c>
      <c r="S1852" s="8" t="n"/>
      <c r="T1852" s="8" t="n"/>
      <c r="W1852">
        <f>IF($C1852="","",IF($AL1852=1,0,IF($AK1852=1,Settings!$C$6,Settings!$C$7))*100)</f>
        <v/>
      </c>
      <c r="X1852" s="8">
        <f>IF($C1852="","",T1852*W1852/100)</f>
        <v/>
      </c>
      <c r="Y1852" s="8">
        <f>IF($C1852="","",T1852-X1852)</f>
        <v/>
      </c>
      <c r="Z1852" s="8">
        <f>IF($C1852="","",Y1852-M1852)</f>
        <v/>
      </c>
      <c r="AD1852" s="8" t="n"/>
      <c r="AG1852" s="14" t="n"/>
      <c r="AI1852">
        <f>IF($C1852="","",IF(COUNTIF($C$2:$C1852,$C1852)=1,1,0))</f>
        <v/>
      </c>
      <c r="AJ1852">
        <f>IF($AI1852=1,SUMPRODUCT(--($AM$2:$AM$7001&lt;$AM1852))+1,"")</f>
        <v/>
      </c>
      <c r="AK1852">
        <f>IF($C1852="","",IF(OR($P1852=TRUE(),$P1852="TRUE"),1,0))</f>
        <v/>
      </c>
      <c r="AL1852">
        <f>IF($C1852="","",IF(AND($V1852="Yes",SUMPRODUCT((LEN(Settings!$F$6:$F$13)&gt;0)*ISNUMBER(SEARCH(Settings!$F$6:$F$13,$O1852)))=0),1,0))</f>
        <v/>
      </c>
      <c r="AM1852">
        <f>IF($AI1852=1,IFERROR(IF(VALUE($C1852)&lt;100000000,VALUE($C1852),1000000000),IFERROR(IF(VALUE(MID($C1852,2,20))&lt;100000000,VALUE(MID($C1852,2,20)),1000000000),1000000000))+ROW()/100000,"")</f>
        <v/>
      </c>
    </row>
    <row r="1853">
      <c r="E1853" s="14" t="n"/>
      <c r="M1853" s="8">
        <f>IF($C1853="","",L1853*T1853/100)</f>
        <v/>
      </c>
      <c r="S1853" s="8" t="n"/>
      <c r="T1853" s="8" t="n"/>
      <c r="W1853">
        <f>IF($C1853="","",IF($AL1853=1,0,IF($AK1853=1,Settings!$C$6,Settings!$C$7))*100)</f>
        <v/>
      </c>
      <c r="X1853" s="8">
        <f>IF($C1853="","",T1853*W1853/100)</f>
        <v/>
      </c>
      <c r="Y1853" s="8">
        <f>IF($C1853="","",T1853-X1853)</f>
        <v/>
      </c>
      <c r="Z1853" s="8">
        <f>IF($C1853="","",Y1853-M1853)</f>
        <v/>
      </c>
      <c r="AD1853" s="8" t="n"/>
      <c r="AG1853" s="14" t="n"/>
      <c r="AI1853">
        <f>IF($C1853="","",IF(COUNTIF($C$2:$C1853,$C1853)=1,1,0))</f>
        <v/>
      </c>
      <c r="AJ1853">
        <f>IF($AI1853=1,SUMPRODUCT(--($AM$2:$AM$7001&lt;$AM1853))+1,"")</f>
        <v/>
      </c>
      <c r="AK1853">
        <f>IF($C1853="","",IF(OR($P1853=TRUE(),$P1853="TRUE"),1,0))</f>
        <v/>
      </c>
      <c r="AL1853">
        <f>IF($C1853="","",IF(AND($V1853="Yes",SUMPRODUCT((LEN(Settings!$F$6:$F$13)&gt;0)*ISNUMBER(SEARCH(Settings!$F$6:$F$13,$O1853)))=0),1,0))</f>
        <v/>
      </c>
      <c r="AM1853">
        <f>IF($AI1853=1,IFERROR(IF(VALUE($C1853)&lt;100000000,VALUE($C1853),1000000000),IFERROR(IF(VALUE(MID($C1853,2,20))&lt;100000000,VALUE(MID($C1853,2,20)),1000000000),1000000000))+ROW()/100000,"")</f>
        <v/>
      </c>
    </row>
    <row r="1854">
      <c r="E1854" s="14" t="n"/>
      <c r="M1854" s="8">
        <f>IF($C1854="","",L1854*T1854/100)</f>
        <v/>
      </c>
      <c r="S1854" s="8" t="n"/>
      <c r="T1854" s="8" t="n"/>
      <c r="W1854">
        <f>IF($C1854="","",IF($AL1854=1,0,IF($AK1854=1,Settings!$C$6,Settings!$C$7))*100)</f>
        <v/>
      </c>
      <c r="X1854" s="8">
        <f>IF($C1854="","",T1854*W1854/100)</f>
        <v/>
      </c>
      <c r="Y1854" s="8">
        <f>IF($C1854="","",T1854-X1854)</f>
        <v/>
      </c>
      <c r="Z1854" s="8">
        <f>IF($C1854="","",Y1854-M1854)</f>
        <v/>
      </c>
      <c r="AD1854" s="8" t="n"/>
      <c r="AG1854" s="14" t="n"/>
      <c r="AI1854">
        <f>IF($C1854="","",IF(COUNTIF($C$2:$C1854,$C1854)=1,1,0))</f>
        <v/>
      </c>
      <c r="AJ1854">
        <f>IF($AI1854=1,SUMPRODUCT(--($AM$2:$AM$7001&lt;$AM1854))+1,"")</f>
        <v/>
      </c>
      <c r="AK1854">
        <f>IF($C1854="","",IF(OR($P1854=TRUE(),$P1854="TRUE"),1,0))</f>
        <v/>
      </c>
      <c r="AL1854">
        <f>IF($C1854="","",IF(AND($V1854="Yes",SUMPRODUCT((LEN(Settings!$F$6:$F$13)&gt;0)*ISNUMBER(SEARCH(Settings!$F$6:$F$13,$O1854)))=0),1,0))</f>
        <v/>
      </c>
      <c r="AM1854">
        <f>IF($AI1854=1,IFERROR(IF(VALUE($C1854)&lt;100000000,VALUE($C1854),1000000000),IFERROR(IF(VALUE(MID($C1854,2,20))&lt;100000000,VALUE(MID($C1854,2,20)),1000000000),1000000000))+ROW()/100000,"")</f>
        <v/>
      </c>
    </row>
    <row r="1855">
      <c r="E1855" s="14" t="n"/>
      <c r="M1855" s="8">
        <f>IF($C1855="","",L1855*T1855/100)</f>
        <v/>
      </c>
      <c r="S1855" s="8" t="n"/>
      <c r="T1855" s="8" t="n"/>
      <c r="W1855">
        <f>IF($C1855="","",IF($AL1855=1,0,IF($AK1855=1,Settings!$C$6,Settings!$C$7))*100)</f>
        <v/>
      </c>
      <c r="X1855" s="8">
        <f>IF($C1855="","",T1855*W1855/100)</f>
        <v/>
      </c>
      <c r="Y1855" s="8">
        <f>IF($C1855="","",T1855-X1855)</f>
        <v/>
      </c>
      <c r="Z1855" s="8">
        <f>IF($C1855="","",Y1855-M1855)</f>
        <v/>
      </c>
      <c r="AD1855" s="8" t="n"/>
      <c r="AG1855" s="14" t="n"/>
      <c r="AI1855">
        <f>IF($C1855="","",IF(COUNTIF($C$2:$C1855,$C1855)=1,1,0))</f>
        <v/>
      </c>
      <c r="AJ1855">
        <f>IF($AI1855=1,SUMPRODUCT(--($AM$2:$AM$7001&lt;$AM1855))+1,"")</f>
        <v/>
      </c>
      <c r="AK1855">
        <f>IF($C1855="","",IF(OR($P1855=TRUE(),$P1855="TRUE"),1,0))</f>
        <v/>
      </c>
      <c r="AL1855">
        <f>IF($C1855="","",IF(AND($V1855="Yes",SUMPRODUCT((LEN(Settings!$F$6:$F$13)&gt;0)*ISNUMBER(SEARCH(Settings!$F$6:$F$13,$O1855)))=0),1,0))</f>
        <v/>
      </c>
      <c r="AM1855">
        <f>IF($AI1855=1,IFERROR(IF(VALUE($C1855)&lt;100000000,VALUE($C1855),1000000000),IFERROR(IF(VALUE(MID($C1855,2,20))&lt;100000000,VALUE(MID($C1855,2,20)),1000000000),1000000000))+ROW()/100000,"")</f>
        <v/>
      </c>
    </row>
    <row r="1856">
      <c r="E1856" s="14" t="n"/>
      <c r="M1856" s="8">
        <f>IF($C1856="","",L1856*T1856/100)</f>
        <v/>
      </c>
      <c r="S1856" s="8" t="n"/>
      <c r="T1856" s="8" t="n"/>
      <c r="W1856">
        <f>IF($C1856="","",IF($AL1856=1,0,IF($AK1856=1,Settings!$C$6,Settings!$C$7))*100)</f>
        <v/>
      </c>
      <c r="X1856" s="8">
        <f>IF($C1856="","",T1856*W1856/100)</f>
        <v/>
      </c>
      <c r="Y1856" s="8">
        <f>IF($C1856="","",T1856-X1856)</f>
        <v/>
      </c>
      <c r="Z1856" s="8">
        <f>IF($C1856="","",Y1856-M1856)</f>
        <v/>
      </c>
      <c r="AD1856" s="8" t="n"/>
      <c r="AG1856" s="14" t="n"/>
      <c r="AI1856">
        <f>IF($C1856="","",IF(COUNTIF($C$2:$C1856,$C1856)=1,1,0))</f>
        <v/>
      </c>
      <c r="AJ1856">
        <f>IF($AI1856=1,SUMPRODUCT(--($AM$2:$AM$7001&lt;$AM1856))+1,"")</f>
        <v/>
      </c>
      <c r="AK1856">
        <f>IF($C1856="","",IF(OR($P1856=TRUE(),$P1856="TRUE"),1,0))</f>
        <v/>
      </c>
      <c r="AL1856">
        <f>IF($C1856="","",IF(AND($V1856="Yes",SUMPRODUCT((LEN(Settings!$F$6:$F$13)&gt;0)*ISNUMBER(SEARCH(Settings!$F$6:$F$13,$O1856)))=0),1,0))</f>
        <v/>
      </c>
      <c r="AM1856">
        <f>IF($AI1856=1,IFERROR(IF(VALUE($C1856)&lt;100000000,VALUE($C1856),1000000000),IFERROR(IF(VALUE(MID($C1856,2,20))&lt;100000000,VALUE(MID($C1856,2,20)),1000000000),1000000000))+ROW()/100000,"")</f>
        <v/>
      </c>
    </row>
    <row r="1857">
      <c r="E1857" s="14" t="n"/>
      <c r="M1857" s="8">
        <f>IF($C1857="","",L1857*T1857/100)</f>
        <v/>
      </c>
      <c r="S1857" s="8" t="n"/>
      <c r="T1857" s="8" t="n"/>
      <c r="W1857">
        <f>IF($C1857="","",IF($AL1857=1,0,IF($AK1857=1,Settings!$C$6,Settings!$C$7))*100)</f>
        <v/>
      </c>
      <c r="X1857" s="8">
        <f>IF($C1857="","",T1857*W1857/100)</f>
        <v/>
      </c>
      <c r="Y1857" s="8">
        <f>IF($C1857="","",T1857-X1857)</f>
        <v/>
      </c>
      <c r="Z1857" s="8">
        <f>IF($C1857="","",Y1857-M1857)</f>
        <v/>
      </c>
      <c r="AD1857" s="8" t="n"/>
      <c r="AG1857" s="14" t="n"/>
      <c r="AI1857">
        <f>IF($C1857="","",IF(COUNTIF($C$2:$C1857,$C1857)=1,1,0))</f>
        <v/>
      </c>
      <c r="AJ1857">
        <f>IF($AI1857=1,SUMPRODUCT(--($AM$2:$AM$7001&lt;$AM1857))+1,"")</f>
        <v/>
      </c>
      <c r="AK1857">
        <f>IF($C1857="","",IF(OR($P1857=TRUE(),$P1857="TRUE"),1,0))</f>
        <v/>
      </c>
      <c r="AL1857">
        <f>IF($C1857="","",IF(AND($V1857="Yes",SUMPRODUCT((LEN(Settings!$F$6:$F$13)&gt;0)*ISNUMBER(SEARCH(Settings!$F$6:$F$13,$O1857)))=0),1,0))</f>
        <v/>
      </c>
      <c r="AM1857">
        <f>IF($AI1857=1,IFERROR(IF(VALUE($C1857)&lt;100000000,VALUE($C1857),1000000000),IFERROR(IF(VALUE(MID($C1857,2,20))&lt;100000000,VALUE(MID($C1857,2,20)),1000000000),1000000000))+ROW()/100000,"")</f>
        <v/>
      </c>
    </row>
    <row r="1858">
      <c r="E1858" s="14" t="n"/>
      <c r="M1858" s="8">
        <f>IF($C1858="","",L1858*T1858/100)</f>
        <v/>
      </c>
      <c r="S1858" s="8" t="n"/>
      <c r="T1858" s="8" t="n"/>
      <c r="W1858">
        <f>IF($C1858="","",IF($AL1858=1,0,IF($AK1858=1,Settings!$C$6,Settings!$C$7))*100)</f>
        <v/>
      </c>
      <c r="X1858" s="8">
        <f>IF($C1858="","",T1858*W1858/100)</f>
        <v/>
      </c>
      <c r="Y1858" s="8">
        <f>IF($C1858="","",T1858-X1858)</f>
        <v/>
      </c>
      <c r="Z1858" s="8">
        <f>IF($C1858="","",Y1858-M1858)</f>
        <v/>
      </c>
      <c r="AD1858" s="8" t="n"/>
      <c r="AG1858" s="14" t="n"/>
      <c r="AI1858">
        <f>IF($C1858="","",IF(COUNTIF($C$2:$C1858,$C1858)=1,1,0))</f>
        <v/>
      </c>
      <c r="AJ1858">
        <f>IF($AI1858=1,SUMPRODUCT(--($AM$2:$AM$7001&lt;$AM1858))+1,"")</f>
        <v/>
      </c>
      <c r="AK1858">
        <f>IF($C1858="","",IF(OR($P1858=TRUE(),$P1858="TRUE"),1,0))</f>
        <v/>
      </c>
      <c r="AL1858">
        <f>IF($C1858="","",IF(AND($V1858="Yes",SUMPRODUCT((LEN(Settings!$F$6:$F$13)&gt;0)*ISNUMBER(SEARCH(Settings!$F$6:$F$13,$O1858)))=0),1,0))</f>
        <v/>
      </c>
      <c r="AM1858">
        <f>IF($AI1858=1,IFERROR(IF(VALUE($C1858)&lt;100000000,VALUE($C1858),1000000000),IFERROR(IF(VALUE(MID($C1858,2,20))&lt;100000000,VALUE(MID($C1858,2,20)),1000000000),1000000000))+ROW()/100000,"")</f>
        <v/>
      </c>
    </row>
    <row r="1859">
      <c r="E1859" s="14" t="n"/>
      <c r="M1859" s="8">
        <f>IF($C1859="","",L1859*T1859/100)</f>
        <v/>
      </c>
      <c r="S1859" s="8" t="n"/>
      <c r="T1859" s="8" t="n"/>
      <c r="W1859">
        <f>IF($C1859="","",IF($AL1859=1,0,IF($AK1859=1,Settings!$C$6,Settings!$C$7))*100)</f>
        <v/>
      </c>
      <c r="X1859" s="8">
        <f>IF($C1859="","",T1859*W1859/100)</f>
        <v/>
      </c>
      <c r="Y1859" s="8">
        <f>IF($C1859="","",T1859-X1859)</f>
        <v/>
      </c>
      <c r="Z1859" s="8">
        <f>IF($C1859="","",Y1859-M1859)</f>
        <v/>
      </c>
      <c r="AD1859" s="8" t="n"/>
      <c r="AG1859" s="14" t="n"/>
      <c r="AI1859">
        <f>IF($C1859="","",IF(COUNTIF($C$2:$C1859,$C1859)=1,1,0))</f>
        <v/>
      </c>
      <c r="AJ1859">
        <f>IF($AI1859=1,SUMPRODUCT(--($AM$2:$AM$7001&lt;$AM1859))+1,"")</f>
        <v/>
      </c>
      <c r="AK1859">
        <f>IF($C1859="","",IF(OR($P1859=TRUE(),$P1859="TRUE"),1,0))</f>
        <v/>
      </c>
      <c r="AL1859">
        <f>IF($C1859="","",IF(AND($V1859="Yes",SUMPRODUCT((LEN(Settings!$F$6:$F$13)&gt;0)*ISNUMBER(SEARCH(Settings!$F$6:$F$13,$O1859)))=0),1,0))</f>
        <v/>
      </c>
      <c r="AM1859">
        <f>IF($AI1859=1,IFERROR(IF(VALUE($C1859)&lt;100000000,VALUE($C1859),1000000000),IFERROR(IF(VALUE(MID($C1859,2,20))&lt;100000000,VALUE(MID($C1859,2,20)),1000000000),1000000000))+ROW()/100000,"")</f>
        <v/>
      </c>
    </row>
    <row r="1860">
      <c r="E1860" s="14" t="n"/>
      <c r="M1860" s="8">
        <f>IF($C1860="","",L1860*T1860/100)</f>
        <v/>
      </c>
      <c r="S1860" s="8" t="n"/>
      <c r="T1860" s="8" t="n"/>
      <c r="W1860">
        <f>IF($C1860="","",IF($AL1860=1,0,IF($AK1860=1,Settings!$C$6,Settings!$C$7))*100)</f>
        <v/>
      </c>
      <c r="X1860" s="8">
        <f>IF($C1860="","",T1860*W1860/100)</f>
        <v/>
      </c>
      <c r="Y1860" s="8">
        <f>IF($C1860="","",T1860-X1860)</f>
        <v/>
      </c>
      <c r="Z1860" s="8">
        <f>IF($C1860="","",Y1860-M1860)</f>
        <v/>
      </c>
      <c r="AD1860" s="8" t="n"/>
      <c r="AG1860" s="14" t="n"/>
      <c r="AI1860">
        <f>IF($C1860="","",IF(COUNTIF($C$2:$C1860,$C1860)=1,1,0))</f>
        <v/>
      </c>
      <c r="AJ1860">
        <f>IF($AI1860=1,SUMPRODUCT(--($AM$2:$AM$7001&lt;$AM1860))+1,"")</f>
        <v/>
      </c>
      <c r="AK1860">
        <f>IF($C1860="","",IF(OR($P1860=TRUE(),$P1860="TRUE"),1,0))</f>
        <v/>
      </c>
      <c r="AL1860">
        <f>IF($C1860="","",IF(AND($V1860="Yes",SUMPRODUCT((LEN(Settings!$F$6:$F$13)&gt;0)*ISNUMBER(SEARCH(Settings!$F$6:$F$13,$O1860)))=0),1,0))</f>
        <v/>
      </c>
      <c r="AM1860">
        <f>IF($AI1860=1,IFERROR(IF(VALUE($C1860)&lt;100000000,VALUE($C1860),1000000000),IFERROR(IF(VALUE(MID($C1860,2,20))&lt;100000000,VALUE(MID($C1860,2,20)),1000000000),1000000000))+ROW()/100000,"")</f>
        <v/>
      </c>
    </row>
    <row r="1861">
      <c r="E1861" s="14" t="n"/>
      <c r="M1861" s="8">
        <f>IF($C1861="","",L1861*T1861/100)</f>
        <v/>
      </c>
      <c r="S1861" s="8" t="n"/>
      <c r="T1861" s="8" t="n"/>
      <c r="W1861">
        <f>IF($C1861="","",IF($AL1861=1,0,IF($AK1861=1,Settings!$C$6,Settings!$C$7))*100)</f>
        <v/>
      </c>
      <c r="X1861" s="8">
        <f>IF($C1861="","",T1861*W1861/100)</f>
        <v/>
      </c>
      <c r="Y1861" s="8">
        <f>IF($C1861="","",T1861-X1861)</f>
        <v/>
      </c>
      <c r="Z1861" s="8">
        <f>IF($C1861="","",Y1861-M1861)</f>
        <v/>
      </c>
      <c r="AD1861" s="8" t="n"/>
      <c r="AG1861" s="14" t="n"/>
      <c r="AI1861">
        <f>IF($C1861="","",IF(COUNTIF($C$2:$C1861,$C1861)=1,1,0))</f>
        <v/>
      </c>
      <c r="AJ1861">
        <f>IF($AI1861=1,SUMPRODUCT(--($AM$2:$AM$7001&lt;$AM1861))+1,"")</f>
        <v/>
      </c>
      <c r="AK1861">
        <f>IF($C1861="","",IF(OR($P1861=TRUE(),$P1861="TRUE"),1,0))</f>
        <v/>
      </c>
      <c r="AL1861">
        <f>IF($C1861="","",IF(AND($V1861="Yes",SUMPRODUCT((LEN(Settings!$F$6:$F$13)&gt;0)*ISNUMBER(SEARCH(Settings!$F$6:$F$13,$O1861)))=0),1,0))</f>
        <v/>
      </c>
      <c r="AM1861">
        <f>IF($AI1861=1,IFERROR(IF(VALUE($C1861)&lt;100000000,VALUE($C1861),1000000000),IFERROR(IF(VALUE(MID($C1861,2,20))&lt;100000000,VALUE(MID($C1861,2,20)),1000000000),1000000000))+ROW()/100000,"")</f>
        <v/>
      </c>
    </row>
    <row r="1862">
      <c r="E1862" s="14" t="n"/>
      <c r="M1862" s="8">
        <f>IF($C1862="","",L1862*T1862/100)</f>
        <v/>
      </c>
      <c r="S1862" s="8" t="n"/>
      <c r="T1862" s="8" t="n"/>
      <c r="W1862">
        <f>IF($C1862="","",IF($AL1862=1,0,IF($AK1862=1,Settings!$C$6,Settings!$C$7))*100)</f>
        <v/>
      </c>
      <c r="X1862" s="8">
        <f>IF($C1862="","",T1862*W1862/100)</f>
        <v/>
      </c>
      <c r="Y1862" s="8">
        <f>IF($C1862="","",T1862-X1862)</f>
        <v/>
      </c>
      <c r="Z1862" s="8">
        <f>IF($C1862="","",Y1862-M1862)</f>
        <v/>
      </c>
      <c r="AD1862" s="8" t="n"/>
      <c r="AG1862" s="14" t="n"/>
      <c r="AI1862">
        <f>IF($C1862="","",IF(COUNTIF($C$2:$C1862,$C1862)=1,1,0))</f>
        <v/>
      </c>
      <c r="AJ1862">
        <f>IF($AI1862=1,SUMPRODUCT(--($AM$2:$AM$7001&lt;$AM1862))+1,"")</f>
        <v/>
      </c>
      <c r="AK1862">
        <f>IF($C1862="","",IF(OR($P1862=TRUE(),$P1862="TRUE"),1,0))</f>
        <v/>
      </c>
      <c r="AL1862">
        <f>IF($C1862="","",IF(AND($V1862="Yes",SUMPRODUCT((LEN(Settings!$F$6:$F$13)&gt;0)*ISNUMBER(SEARCH(Settings!$F$6:$F$13,$O1862)))=0),1,0))</f>
        <v/>
      </c>
      <c r="AM1862">
        <f>IF($AI1862=1,IFERROR(IF(VALUE($C1862)&lt;100000000,VALUE($C1862),1000000000),IFERROR(IF(VALUE(MID($C1862,2,20))&lt;100000000,VALUE(MID($C1862,2,20)),1000000000),1000000000))+ROW()/100000,"")</f>
        <v/>
      </c>
    </row>
    <row r="1863">
      <c r="E1863" s="14" t="n"/>
      <c r="M1863" s="8">
        <f>IF($C1863="","",L1863*T1863/100)</f>
        <v/>
      </c>
      <c r="S1863" s="8" t="n"/>
      <c r="T1863" s="8" t="n"/>
      <c r="W1863">
        <f>IF($C1863="","",IF($AL1863=1,0,IF($AK1863=1,Settings!$C$6,Settings!$C$7))*100)</f>
        <v/>
      </c>
      <c r="X1863" s="8">
        <f>IF($C1863="","",T1863*W1863/100)</f>
        <v/>
      </c>
      <c r="Y1863" s="8">
        <f>IF($C1863="","",T1863-X1863)</f>
        <v/>
      </c>
      <c r="Z1863" s="8">
        <f>IF($C1863="","",Y1863-M1863)</f>
        <v/>
      </c>
      <c r="AD1863" s="8" t="n"/>
      <c r="AG1863" s="14" t="n"/>
      <c r="AI1863">
        <f>IF($C1863="","",IF(COUNTIF($C$2:$C1863,$C1863)=1,1,0))</f>
        <v/>
      </c>
      <c r="AJ1863">
        <f>IF($AI1863=1,SUMPRODUCT(--($AM$2:$AM$7001&lt;$AM1863))+1,"")</f>
        <v/>
      </c>
      <c r="AK1863">
        <f>IF($C1863="","",IF(OR($P1863=TRUE(),$P1863="TRUE"),1,0))</f>
        <v/>
      </c>
      <c r="AL1863">
        <f>IF($C1863="","",IF(AND($V1863="Yes",SUMPRODUCT((LEN(Settings!$F$6:$F$13)&gt;0)*ISNUMBER(SEARCH(Settings!$F$6:$F$13,$O1863)))=0),1,0))</f>
        <v/>
      </c>
      <c r="AM1863">
        <f>IF($AI1863=1,IFERROR(IF(VALUE($C1863)&lt;100000000,VALUE($C1863),1000000000),IFERROR(IF(VALUE(MID($C1863,2,20))&lt;100000000,VALUE(MID($C1863,2,20)),1000000000),1000000000))+ROW()/100000,"")</f>
        <v/>
      </c>
    </row>
    <row r="1864">
      <c r="E1864" s="14" t="n"/>
      <c r="M1864" s="8">
        <f>IF($C1864="","",L1864*T1864/100)</f>
        <v/>
      </c>
      <c r="S1864" s="8" t="n"/>
      <c r="T1864" s="8" t="n"/>
      <c r="W1864">
        <f>IF($C1864="","",IF($AL1864=1,0,IF($AK1864=1,Settings!$C$6,Settings!$C$7))*100)</f>
        <v/>
      </c>
      <c r="X1864" s="8">
        <f>IF($C1864="","",T1864*W1864/100)</f>
        <v/>
      </c>
      <c r="Y1864" s="8">
        <f>IF($C1864="","",T1864-X1864)</f>
        <v/>
      </c>
      <c r="Z1864" s="8">
        <f>IF($C1864="","",Y1864-M1864)</f>
        <v/>
      </c>
      <c r="AD1864" s="8" t="n"/>
      <c r="AG1864" s="14" t="n"/>
      <c r="AI1864">
        <f>IF($C1864="","",IF(COUNTIF($C$2:$C1864,$C1864)=1,1,0))</f>
        <v/>
      </c>
      <c r="AJ1864">
        <f>IF($AI1864=1,SUMPRODUCT(--($AM$2:$AM$7001&lt;$AM1864))+1,"")</f>
        <v/>
      </c>
      <c r="AK1864">
        <f>IF($C1864="","",IF(OR($P1864=TRUE(),$P1864="TRUE"),1,0))</f>
        <v/>
      </c>
      <c r="AL1864">
        <f>IF($C1864="","",IF(AND($V1864="Yes",SUMPRODUCT((LEN(Settings!$F$6:$F$13)&gt;0)*ISNUMBER(SEARCH(Settings!$F$6:$F$13,$O1864)))=0),1,0))</f>
        <v/>
      </c>
      <c r="AM1864">
        <f>IF($AI1864=1,IFERROR(IF(VALUE($C1864)&lt;100000000,VALUE($C1864),1000000000),IFERROR(IF(VALUE(MID($C1864,2,20))&lt;100000000,VALUE(MID($C1864,2,20)),1000000000),1000000000))+ROW()/100000,"")</f>
        <v/>
      </c>
    </row>
    <row r="1865">
      <c r="E1865" s="14" t="n"/>
      <c r="M1865" s="8">
        <f>IF($C1865="","",L1865*T1865/100)</f>
        <v/>
      </c>
      <c r="S1865" s="8" t="n"/>
      <c r="T1865" s="8" t="n"/>
      <c r="W1865">
        <f>IF($C1865="","",IF($AL1865=1,0,IF($AK1865=1,Settings!$C$6,Settings!$C$7))*100)</f>
        <v/>
      </c>
      <c r="X1865" s="8">
        <f>IF($C1865="","",T1865*W1865/100)</f>
        <v/>
      </c>
      <c r="Y1865" s="8">
        <f>IF($C1865="","",T1865-X1865)</f>
        <v/>
      </c>
      <c r="Z1865" s="8">
        <f>IF($C1865="","",Y1865-M1865)</f>
        <v/>
      </c>
      <c r="AD1865" s="8" t="n"/>
      <c r="AG1865" s="14" t="n"/>
      <c r="AI1865">
        <f>IF($C1865="","",IF(COUNTIF($C$2:$C1865,$C1865)=1,1,0))</f>
        <v/>
      </c>
      <c r="AJ1865">
        <f>IF($AI1865=1,SUMPRODUCT(--($AM$2:$AM$7001&lt;$AM1865))+1,"")</f>
        <v/>
      </c>
      <c r="AK1865">
        <f>IF($C1865="","",IF(OR($P1865=TRUE(),$P1865="TRUE"),1,0))</f>
        <v/>
      </c>
      <c r="AL1865">
        <f>IF($C1865="","",IF(AND($V1865="Yes",SUMPRODUCT((LEN(Settings!$F$6:$F$13)&gt;0)*ISNUMBER(SEARCH(Settings!$F$6:$F$13,$O1865)))=0),1,0))</f>
        <v/>
      </c>
      <c r="AM1865">
        <f>IF($AI1865=1,IFERROR(IF(VALUE($C1865)&lt;100000000,VALUE($C1865),1000000000),IFERROR(IF(VALUE(MID($C1865,2,20))&lt;100000000,VALUE(MID($C1865,2,20)),1000000000),1000000000))+ROW()/100000,"")</f>
        <v/>
      </c>
    </row>
    <row r="1866">
      <c r="E1866" s="14" t="n"/>
      <c r="M1866" s="8">
        <f>IF($C1866="","",L1866*T1866/100)</f>
        <v/>
      </c>
      <c r="S1866" s="8" t="n"/>
      <c r="T1866" s="8" t="n"/>
      <c r="W1866">
        <f>IF($C1866="","",IF($AL1866=1,0,IF($AK1866=1,Settings!$C$6,Settings!$C$7))*100)</f>
        <v/>
      </c>
      <c r="X1866" s="8">
        <f>IF($C1866="","",T1866*W1866/100)</f>
        <v/>
      </c>
      <c r="Y1866" s="8">
        <f>IF($C1866="","",T1866-X1866)</f>
        <v/>
      </c>
      <c r="Z1866" s="8">
        <f>IF($C1866="","",Y1866-M1866)</f>
        <v/>
      </c>
      <c r="AD1866" s="8" t="n"/>
      <c r="AG1866" s="14" t="n"/>
      <c r="AI1866">
        <f>IF($C1866="","",IF(COUNTIF($C$2:$C1866,$C1866)=1,1,0))</f>
        <v/>
      </c>
      <c r="AJ1866">
        <f>IF($AI1866=1,SUMPRODUCT(--($AM$2:$AM$7001&lt;$AM1866))+1,"")</f>
        <v/>
      </c>
      <c r="AK1866">
        <f>IF($C1866="","",IF(OR($P1866=TRUE(),$P1866="TRUE"),1,0))</f>
        <v/>
      </c>
      <c r="AL1866">
        <f>IF($C1866="","",IF(AND($V1866="Yes",SUMPRODUCT((LEN(Settings!$F$6:$F$13)&gt;0)*ISNUMBER(SEARCH(Settings!$F$6:$F$13,$O1866)))=0),1,0))</f>
        <v/>
      </c>
      <c r="AM1866">
        <f>IF($AI1866=1,IFERROR(IF(VALUE($C1866)&lt;100000000,VALUE($C1866),1000000000),IFERROR(IF(VALUE(MID($C1866,2,20))&lt;100000000,VALUE(MID($C1866,2,20)),1000000000),1000000000))+ROW()/100000,"")</f>
        <v/>
      </c>
    </row>
    <row r="1867">
      <c r="E1867" s="14" t="n"/>
      <c r="M1867" s="8">
        <f>IF($C1867="","",L1867*T1867/100)</f>
        <v/>
      </c>
      <c r="S1867" s="8" t="n"/>
      <c r="T1867" s="8" t="n"/>
      <c r="W1867">
        <f>IF($C1867="","",IF($AL1867=1,0,IF($AK1867=1,Settings!$C$6,Settings!$C$7))*100)</f>
        <v/>
      </c>
      <c r="X1867" s="8">
        <f>IF($C1867="","",T1867*W1867/100)</f>
        <v/>
      </c>
      <c r="Y1867" s="8">
        <f>IF($C1867="","",T1867-X1867)</f>
        <v/>
      </c>
      <c r="Z1867" s="8">
        <f>IF($C1867="","",Y1867-M1867)</f>
        <v/>
      </c>
      <c r="AD1867" s="8" t="n"/>
      <c r="AG1867" s="14" t="n"/>
      <c r="AI1867">
        <f>IF($C1867="","",IF(COUNTIF($C$2:$C1867,$C1867)=1,1,0))</f>
        <v/>
      </c>
      <c r="AJ1867">
        <f>IF($AI1867=1,SUMPRODUCT(--($AM$2:$AM$7001&lt;$AM1867))+1,"")</f>
        <v/>
      </c>
      <c r="AK1867">
        <f>IF($C1867="","",IF(OR($P1867=TRUE(),$P1867="TRUE"),1,0))</f>
        <v/>
      </c>
      <c r="AL1867">
        <f>IF($C1867="","",IF(AND($V1867="Yes",SUMPRODUCT((LEN(Settings!$F$6:$F$13)&gt;0)*ISNUMBER(SEARCH(Settings!$F$6:$F$13,$O1867)))=0),1,0))</f>
        <v/>
      </c>
      <c r="AM1867">
        <f>IF($AI1867=1,IFERROR(IF(VALUE($C1867)&lt;100000000,VALUE($C1867),1000000000),IFERROR(IF(VALUE(MID($C1867,2,20))&lt;100000000,VALUE(MID($C1867,2,20)),1000000000),1000000000))+ROW()/100000,"")</f>
        <v/>
      </c>
    </row>
    <row r="1868">
      <c r="E1868" s="14" t="n"/>
      <c r="M1868" s="8">
        <f>IF($C1868="","",L1868*T1868/100)</f>
        <v/>
      </c>
      <c r="S1868" s="8" t="n"/>
      <c r="T1868" s="8" t="n"/>
      <c r="W1868">
        <f>IF($C1868="","",IF($AL1868=1,0,IF($AK1868=1,Settings!$C$6,Settings!$C$7))*100)</f>
        <v/>
      </c>
      <c r="X1868" s="8">
        <f>IF($C1868="","",T1868*W1868/100)</f>
        <v/>
      </c>
      <c r="Y1868" s="8">
        <f>IF($C1868="","",T1868-X1868)</f>
        <v/>
      </c>
      <c r="Z1868" s="8">
        <f>IF($C1868="","",Y1868-M1868)</f>
        <v/>
      </c>
      <c r="AD1868" s="8" t="n"/>
      <c r="AG1868" s="14" t="n"/>
      <c r="AI1868">
        <f>IF($C1868="","",IF(COUNTIF($C$2:$C1868,$C1868)=1,1,0))</f>
        <v/>
      </c>
      <c r="AJ1868">
        <f>IF($AI1868=1,SUMPRODUCT(--($AM$2:$AM$7001&lt;$AM1868))+1,"")</f>
        <v/>
      </c>
      <c r="AK1868">
        <f>IF($C1868="","",IF(OR($P1868=TRUE(),$P1868="TRUE"),1,0))</f>
        <v/>
      </c>
      <c r="AL1868">
        <f>IF($C1868="","",IF(AND($V1868="Yes",SUMPRODUCT((LEN(Settings!$F$6:$F$13)&gt;0)*ISNUMBER(SEARCH(Settings!$F$6:$F$13,$O1868)))=0),1,0))</f>
        <v/>
      </c>
      <c r="AM1868">
        <f>IF($AI1868=1,IFERROR(IF(VALUE($C1868)&lt;100000000,VALUE($C1868),1000000000),IFERROR(IF(VALUE(MID($C1868,2,20))&lt;100000000,VALUE(MID($C1868,2,20)),1000000000),1000000000))+ROW()/100000,"")</f>
        <v/>
      </c>
    </row>
    <row r="1869">
      <c r="E1869" s="14" t="n"/>
      <c r="M1869" s="8">
        <f>IF($C1869="","",L1869*T1869/100)</f>
        <v/>
      </c>
      <c r="S1869" s="8" t="n"/>
      <c r="T1869" s="8" t="n"/>
      <c r="W1869">
        <f>IF($C1869="","",IF($AL1869=1,0,IF($AK1869=1,Settings!$C$6,Settings!$C$7))*100)</f>
        <v/>
      </c>
      <c r="X1869" s="8">
        <f>IF($C1869="","",T1869*W1869/100)</f>
        <v/>
      </c>
      <c r="Y1869" s="8">
        <f>IF($C1869="","",T1869-X1869)</f>
        <v/>
      </c>
      <c r="Z1869" s="8">
        <f>IF($C1869="","",Y1869-M1869)</f>
        <v/>
      </c>
      <c r="AD1869" s="8" t="n"/>
      <c r="AG1869" s="14" t="n"/>
      <c r="AI1869">
        <f>IF($C1869="","",IF(COUNTIF($C$2:$C1869,$C1869)=1,1,0))</f>
        <v/>
      </c>
      <c r="AJ1869">
        <f>IF($AI1869=1,SUMPRODUCT(--($AM$2:$AM$7001&lt;$AM1869))+1,"")</f>
        <v/>
      </c>
      <c r="AK1869">
        <f>IF($C1869="","",IF(OR($P1869=TRUE(),$P1869="TRUE"),1,0))</f>
        <v/>
      </c>
      <c r="AL1869">
        <f>IF($C1869="","",IF(AND($V1869="Yes",SUMPRODUCT((LEN(Settings!$F$6:$F$13)&gt;0)*ISNUMBER(SEARCH(Settings!$F$6:$F$13,$O1869)))=0),1,0))</f>
        <v/>
      </c>
      <c r="AM1869">
        <f>IF($AI1869=1,IFERROR(IF(VALUE($C1869)&lt;100000000,VALUE($C1869),1000000000),IFERROR(IF(VALUE(MID($C1869,2,20))&lt;100000000,VALUE(MID($C1869,2,20)),1000000000),1000000000))+ROW()/100000,"")</f>
        <v/>
      </c>
    </row>
    <row r="1870">
      <c r="E1870" s="14" t="n"/>
      <c r="M1870" s="8">
        <f>IF($C1870="","",L1870*T1870/100)</f>
        <v/>
      </c>
      <c r="S1870" s="8" t="n"/>
      <c r="T1870" s="8" t="n"/>
      <c r="W1870">
        <f>IF($C1870="","",IF($AL1870=1,0,IF($AK1870=1,Settings!$C$6,Settings!$C$7))*100)</f>
        <v/>
      </c>
      <c r="X1870" s="8">
        <f>IF($C1870="","",T1870*W1870/100)</f>
        <v/>
      </c>
      <c r="Y1870" s="8">
        <f>IF($C1870="","",T1870-X1870)</f>
        <v/>
      </c>
      <c r="Z1870" s="8">
        <f>IF($C1870="","",Y1870-M1870)</f>
        <v/>
      </c>
      <c r="AD1870" s="8" t="n"/>
      <c r="AG1870" s="14" t="n"/>
      <c r="AI1870">
        <f>IF($C1870="","",IF(COUNTIF($C$2:$C1870,$C1870)=1,1,0))</f>
        <v/>
      </c>
      <c r="AJ1870">
        <f>IF($AI1870=1,SUMPRODUCT(--($AM$2:$AM$7001&lt;$AM1870))+1,"")</f>
        <v/>
      </c>
      <c r="AK1870">
        <f>IF($C1870="","",IF(OR($P1870=TRUE(),$P1870="TRUE"),1,0))</f>
        <v/>
      </c>
      <c r="AL1870">
        <f>IF($C1870="","",IF(AND($V1870="Yes",SUMPRODUCT((LEN(Settings!$F$6:$F$13)&gt;0)*ISNUMBER(SEARCH(Settings!$F$6:$F$13,$O1870)))=0),1,0))</f>
        <v/>
      </c>
      <c r="AM1870">
        <f>IF($AI1870=1,IFERROR(IF(VALUE($C1870)&lt;100000000,VALUE($C1870),1000000000),IFERROR(IF(VALUE(MID($C1870,2,20))&lt;100000000,VALUE(MID($C1870,2,20)),1000000000),1000000000))+ROW()/100000,"")</f>
        <v/>
      </c>
    </row>
    <row r="1871">
      <c r="E1871" s="14" t="n"/>
      <c r="M1871" s="8">
        <f>IF($C1871="","",L1871*T1871/100)</f>
        <v/>
      </c>
      <c r="S1871" s="8" t="n"/>
      <c r="T1871" s="8" t="n"/>
      <c r="W1871">
        <f>IF($C1871="","",IF($AL1871=1,0,IF($AK1871=1,Settings!$C$6,Settings!$C$7))*100)</f>
        <v/>
      </c>
      <c r="X1871" s="8">
        <f>IF($C1871="","",T1871*W1871/100)</f>
        <v/>
      </c>
      <c r="Y1871" s="8">
        <f>IF($C1871="","",T1871-X1871)</f>
        <v/>
      </c>
      <c r="Z1871" s="8">
        <f>IF($C1871="","",Y1871-M1871)</f>
        <v/>
      </c>
      <c r="AD1871" s="8" t="n"/>
      <c r="AG1871" s="14" t="n"/>
      <c r="AI1871">
        <f>IF($C1871="","",IF(COUNTIF($C$2:$C1871,$C1871)=1,1,0))</f>
        <v/>
      </c>
      <c r="AJ1871">
        <f>IF($AI1871=1,SUMPRODUCT(--($AM$2:$AM$7001&lt;$AM1871))+1,"")</f>
        <v/>
      </c>
      <c r="AK1871">
        <f>IF($C1871="","",IF(OR($P1871=TRUE(),$P1871="TRUE"),1,0))</f>
        <v/>
      </c>
      <c r="AL1871">
        <f>IF($C1871="","",IF(AND($V1871="Yes",SUMPRODUCT((LEN(Settings!$F$6:$F$13)&gt;0)*ISNUMBER(SEARCH(Settings!$F$6:$F$13,$O1871)))=0),1,0))</f>
        <v/>
      </c>
      <c r="AM1871">
        <f>IF($AI1871=1,IFERROR(IF(VALUE($C1871)&lt;100000000,VALUE($C1871),1000000000),IFERROR(IF(VALUE(MID($C1871,2,20))&lt;100000000,VALUE(MID($C1871,2,20)),1000000000),1000000000))+ROW()/100000,"")</f>
        <v/>
      </c>
    </row>
    <row r="1872">
      <c r="E1872" s="14" t="n"/>
      <c r="M1872" s="8">
        <f>IF($C1872="","",L1872*T1872/100)</f>
        <v/>
      </c>
      <c r="S1872" s="8" t="n"/>
      <c r="T1872" s="8" t="n"/>
      <c r="W1872">
        <f>IF($C1872="","",IF($AL1872=1,0,IF($AK1872=1,Settings!$C$6,Settings!$C$7))*100)</f>
        <v/>
      </c>
      <c r="X1872" s="8">
        <f>IF($C1872="","",T1872*W1872/100)</f>
        <v/>
      </c>
      <c r="Y1872" s="8">
        <f>IF($C1872="","",T1872-X1872)</f>
        <v/>
      </c>
      <c r="Z1872" s="8">
        <f>IF($C1872="","",Y1872-M1872)</f>
        <v/>
      </c>
      <c r="AD1872" s="8" t="n"/>
      <c r="AG1872" s="14" t="n"/>
      <c r="AI1872">
        <f>IF($C1872="","",IF(COUNTIF($C$2:$C1872,$C1872)=1,1,0))</f>
        <v/>
      </c>
      <c r="AJ1872">
        <f>IF($AI1872=1,SUMPRODUCT(--($AM$2:$AM$7001&lt;$AM1872))+1,"")</f>
        <v/>
      </c>
      <c r="AK1872">
        <f>IF($C1872="","",IF(OR($P1872=TRUE(),$P1872="TRUE"),1,0))</f>
        <v/>
      </c>
      <c r="AL1872">
        <f>IF($C1872="","",IF(AND($V1872="Yes",SUMPRODUCT((LEN(Settings!$F$6:$F$13)&gt;0)*ISNUMBER(SEARCH(Settings!$F$6:$F$13,$O1872)))=0),1,0))</f>
        <v/>
      </c>
      <c r="AM1872">
        <f>IF($AI1872=1,IFERROR(IF(VALUE($C1872)&lt;100000000,VALUE($C1872),1000000000),IFERROR(IF(VALUE(MID($C1872,2,20))&lt;100000000,VALUE(MID($C1872,2,20)),1000000000),1000000000))+ROW()/100000,"")</f>
        <v/>
      </c>
    </row>
    <row r="1873">
      <c r="E1873" s="14" t="n"/>
      <c r="M1873" s="8">
        <f>IF($C1873="","",L1873*T1873/100)</f>
        <v/>
      </c>
      <c r="S1873" s="8" t="n"/>
      <c r="T1873" s="8" t="n"/>
      <c r="W1873">
        <f>IF($C1873="","",IF($AL1873=1,0,IF($AK1873=1,Settings!$C$6,Settings!$C$7))*100)</f>
        <v/>
      </c>
      <c r="X1873" s="8">
        <f>IF($C1873="","",T1873*W1873/100)</f>
        <v/>
      </c>
      <c r="Y1873" s="8">
        <f>IF($C1873="","",T1873-X1873)</f>
        <v/>
      </c>
      <c r="Z1873" s="8">
        <f>IF($C1873="","",Y1873-M1873)</f>
        <v/>
      </c>
      <c r="AD1873" s="8" t="n"/>
      <c r="AG1873" s="14" t="n"/>
      <c r="AI1873">
        <f>IF($C1873="","",IF(COUNTIF($C$2:$C1873,$C1873)=1,1,0))</f>
        <v/>
      </c>
      <c r="AJ1873">
        <f>IF($AI1873=1,SUMPRODUCT(--($AM$2:$AM$7001&lt;$AM1873))+1,"")</f>
        <v/>
      </c>
      <c r="AK1873">
        <f>IF($C1873="","",IF(OR($P1873=TRUE(),$P1873="TRUE"),1,0))</f>
        <v/>
      </c>
      <c r="AL1873">
        <f>IF($C1873="","",IF(AND($V1873="Yes",SUMPRODUCT((LEN(Settings!$F$6:$F$13)&gt;0)*ISNUMBER(SEARCH(Settings!$F$6:$F$13,$O1873)))=0),1,0))</f>
        <v/>
      </c>
      <c r="AM1873">
        <f>IF($AI1873=1,IFERROR(IF(VALUE($C1873)&lt;100000000,VALUE($C1873),1000000000),IFERROR(IF(VALUE(MID($C1873,2,20))&lt;100000000,VALUE(MID($C1873,2,20)),1000000000),1000000000))+ROW()/100000,"")</f>
        <v/>
      </c>
    </row>
    <row r="1874">
      <c r="E1874" s="14" t="n"/>
      <c r="M1874" s="8">
        <f>IF($C1874="","",L1874*T1874/100)</f>
        <v/>
      </c>
      <c r="S1874" s="8" t="n"/>
      <c r="T1874" s="8" t="n"/>
      <c r="W1874">
        <f>IF($C1874="","",IF($AL1874=1,0,IF($AK1874=1,Settings!$C$6,Settings!$C$7))*100)</f>
        <v/>
      </c>
      <c r="X1874" s="8">
        <f>IF($C1874="","",T1874*W1874/100)</f>
        <v/>
      </c>
      <c r="Y1874" s="8">
        <f>IF($C1874="","",T1874-X1874)</f>
        <v/>
      </c>
      <c r="Z1874" s="8">
        <f>IF($C1874="","",Y1874-M1874)</f>
        <v/>
      </c>
      <c r="AD1874" s="8" t="n"/>
      <c r="AG1874" s="14" t="n"/>
      <c r="AI1874">
        <f>IF($C1874="","",IF(COUNTIF($C$2:$C1874,$C1874)=1,1,0))</f>
        <v/>
      </c>
      <c r="AJ1874">
        <f>IF($AI1874=1,SUMPRODUCT(--($AM$2:$AM$7001&lt;$AM1874))+1,"")</f>
        <v/>
      </c>
      <c r="AK1874">
        <f>IF($C1874="","",IF(OR($P1874=TRUE(),$P1874="TRUE"),1,0))</f>
        <v/>
      </c>
      <c r="AL1874">
        <f>IF($C1874="","",IF(AND($V1874="Yes",SUMPRODUCT((LEN(Settings!$F$6:$F$13)&gt;0)*ISNUMBER(SEARCH(Settings!$F$6:$F$13,$O1874)))=0),1,0))</f>
        <v/>
      </c>
      <c r="AM1874">
        <f>IF($AI1874=1,IFERROR(IF(VALUE($C1874)&lt;100000000,VALUE($C1874),1000000000),IFERROR(IF(VALUE(MID($C1874,2,20))&lt;100000000,VALUE(MID($C1874,2,20)),1000000000),1000000000))+ROW()/100000,"")</f>
        <v/>
      </c>
    </row>
    <row r="1875">
      <c r="E1875" s="14" t="n"/>
      <c r="M1875" s="8">
        <f>IF($C1875="","",L1875*T1875/100)</f>
        <v/>
      </c>
      <c r="S1875" s="8" t="n"/>
      <c r="T1875" s="8" t="n"/>
      <c r="W1875">
        <f>IF($C1875="","",IF($AL1875=1,0,IF($AK1875=1,Settings!$C$6,Settings!$C$7))*100)</f>
        <v/>
      </c>
      <c r="X1875" s="8">
        <f>IF($C1875="","",T1875*W1875/100)</f>
        <v/>
      </c>
      <c r="Y1875" s="8">
        <f>IF($C1875="","",T1875-X1875)</f>
        <v/>
      </c>
      <c r="Z1875" s="8">
        <f>IF($C1875="","",Y1875-M1875)</f>
        <v/>
      </c>
      <c r="AD1875" s="8" t="n"/>
      <c r="AG1875" s="14" t="n"/>
      <c r="AI1875">
        <f>IF($C1875="","",IF(COUNTIF($C$2:$C1875,$C1875)=1,1,0))</f>
        <v/>
      </c>
      <c r="AJ1875">
        <f>IF($AI1875=1,SUMPRODUCT(--($AM$2:$AM$7001&lt;$AM1875))+1,"")</f>
        <v/>
      </c>
      <c r="AK1875">
        <f>IF($C1875="","",IF(OR($P1875=TRUE(),$P1875="TRUE"),1,0))</f>
        <v/>
      </c>
      <c r="AL1875">
        <f>IF($C1875="","",IF(AND($V1875="Yes",SUMPRODUCT((LEN(Settings!$F$6:$F$13)&gt;0)*ISNUMBER(SEARCH(Settings!$F$6:$F$13,$O1875)))=0),1,0))</f>
        <v/>
      </c>
      <c r="AM1875">
        <f>IF($AI1875=1,IFERROR(IF(VALUE($C1875)&lt;100000000,VALUE($C1875),1000000000),IFERROR(IF(VALUE(MID($C1875,2,20))&lt;100000000,VALUE(MID($C1875,2,20)),1000000000),1000000000))+ROW()/100000,"")</f>
        <v/>
      </c>
    </row>
    <row r="1876">
      <c r="E1876" s="14" t="n"/>
      <c r="M1876" s="8">
        <f>IF($C1876="","",L1876*T1876/100)</f>
        <v/>
      </c>
      <c r="S1876" s="8" t="n"/>
      <c r="T1876" s="8" t="n"/>
      <c r="W1876">
        <f>IF($C1876="","",IF($AL1876=1,0,IF($AK1876=1,Settings!$C$6,Settings!$C$7))*100)</f>
        <v/>
      </c>
      <c r="X1876" s="8">
        <f>IF($C1876="","",T1876*W1876/100)</f>
        <v/>
      </c>
      <c r="Y1876" s="8">
        <f>IF($C1876="","",T1876-X1876)</f>
        <v/>
      </c>
      <c r="Z1876" s="8">
        <f>IF($C1876="","",Y1876-M1876)</f>
        <v/>
      </c>
      <c r="AD1876" s="8" t="n"/>
      <c r="AG1876" s="14" t="n"/>
      <c r="AI1876">
        <f>IF($C1876="","",IF(COUNTIF($C$2:$C1876,$C1876)=1,1,0))</f>
        <v/>
      </c>
      <c r="AJ1876">
        <f>IF($AI1876=1,SUMPRODUCT(--($AM$2:$AM$7001&lt;$AM1876))+1,"")</f>
        <v/>
      </c>
      <c r="AK1876">
        <f>IF($C1876="","",IF(OR($P1876=TRUE(),$P1876="TRUE"),1,0))</f>
        <v/>
      </c>
      <c r="AL1876">
        <f>IF($C1876="","",IF(AND($V1876="Yes",SUMPRODUCT((LEN(Settings!$F$6:$F$13)&gt;0)*ISNUMBER(SEARCH(Settings!$F$6:$F$13,$O1876)))=0),1,0))</f>
        <v/>
      </c>
      <c r="AM1876">
        <f>IF($AI1876=1,IFERROR(IF(VALUE($C1876)&lt;100000000,VALUE($C1876),1000000000),IFERROR(IF(VALUE(MID($C1876,2,20))&lt;100000000,VALUE(MID($C1876,2,20)),1000000000),1000000000))+ROW()/100000,"")</f>
        <v/>
      </c>
    </row>
    <row r="1877">
      <c r="E1877" s="14" t="n"/>
      <c r="M1877" s="8">
        <f>IF($C1877="","",L1877*T1877/100)</f>
        <v/>
      </c>
      <c r="S1877" s="8" t="n"/>
      <c r="T1877" s="8" t="n"/>
      <c r="W1877">
        <f>IF($C1877="","",IF($AL1877=1,0,IF($AK1877=1,Settings!$C$6,Settings!$C$7))*100)</f>
        <v/>
      </c>
      <c r="X1877" s="8">
        <f>IF($C1877="","",T1877*W1877/100)</f>
        <v/>
      </c>
      <c r="Y1877" s="8">
        <f>IF($C1877="","",T1877-X1877)</f>
        <v/>
      </c>
      <c r="Z1877" s="8">
        <f>IF($C1877="","",Y1877-M1877)</f>
        <v/>
      </c>
      <c r="AD1877" s="8" t="n"/>
      <c r="AG1877" s="14" t="n"/>
      <c r="AI1877">
        <f>IF($C1877="","",IF(COUNTIF($C$2:$C1877,$C1877)=1,1,0))</f>
        <v/>
      </c>
      <c r="AJ1877">
        <f>IF($AI1877=1,SUMPRODUCT(--($AM$2:$AM$7001&lt;$AM1877))+1,"")</f>
        <v/>
      </c>
      <c r="AK1877">
        <f>IF($C1877="","",IF(OR($P1877=TRUE(),$P1877="TRUE"),1,0))</f>
        <v/>
      </c>
      <c r="AL1877">
        <f>IF($C1877="","",IF(AND($V1877="Yes",SUMPRODUCT((LEN(Settings!$F$6:$F$13)&gt;0)*ISNUMBER(SEARCH(Settings!$F$6:$F$13,$O1877)))=0),1,0))</f>
        <v/>
      </c>
      <c r="AM1877">
        <f>IF($AI1877=1,IFERROR(IF(VALUE($C1877)&lt;100000000,VALUE($C1877),1000000000),IFERROR(IF(VALUE(MID($C1877,2,20))&lt;100000000,VALUE(MID($C1877,2,20)),1000000000),1000000000))+ROW()/100000,"")</f>
        <v/>
      </c>
    </row>
    <row r="1878">
      <c r="E1878" s="14" t="n"/>
      <c r="M1878" s="8">
        <f>IF($C1878="","",L1878*T1878/100)</f>
        <v/>
      </c>
      <c r="S1878" s="8" t="n"/>
      <c r="T1878" s="8" t="n"/>
      <c r="W1878">
        <f>IF($C1878="","",IF($AL1878=1,0,IF($AK1878=1,Settings!$C$6,Settings!$C$7))*100)</f>
        <v/>
      </c>
      <c r="X1878" s="8">
        <f>IF($C1878="","",T1878*W1878/100)</f>
        <v/>
      </c>
      <c r="Y1878" s="8">
        <f>IF($C1878="","",T1878-X1878)</f>
        <v/>
      </c>
      <c r="Z1878" s="8">
        <f>IF($C1878="","",Y1878-M1878)</f>
        <v/>
      </c>
      <c r="AD1878" s="8" t="n"/>
      <c r="AG1878" s="14" t="n"/>
      <c r="AI1878">
        <f>IF($C1878="","",IF(COUNTIF($C$2:$C1878,$C1878)=1,1,0))</f>
        <v/>
      </c>
      <c r="AJ1878">
        <f>IF($AI1878=1,SUMPRODUCT(--($AM$2:$AM$7001&lt;$AM1878))+1,"")</f>
        <v/>
      </c>
      <c r="AK1878">
        <f>IF($C1878="","",IF(OR($P1878=TRUE(),$P1878="TRUE"),1,0))</f>
        <v/>
      </c>
      <c r="AL1878">
        <f>IF($C1878="","",IF(AND($V1878="Yes",SUMPRODUCT((LEN(Settings!$F$6:$F$13)&gt;0)*ISNUMBER(SEARCH(Settings!$F$6:$F$13,$O1878)))=0),1,0))</f>
        <v/>
      </c>
      <c r="AM1878">
        <f>IF($AI1878=1,IFERROR(IF(VALUE($C1878)&lt;100000000,VALUE($C1878),1000000000),IFERROR(IF(VALUE(MID($C1878,2,20))&lt;100000000,VALUE(MID($C1878,2,20)),1000000000),1000000000))+ROW()/100000,"")</f>
        <v/>
      </c>
    </row>
    <row r="1879">
      <c r="E1879" s="14" t="n"/>
      <c r="M1879" s="8">
        <f>IF($C1879="","",L1879*T1879/100)</f>
        <v/>
      </c>
      <c r="S1879" s="8" t="n"/>
      <c r="T1879" s="8" t="n"/>
      <c r="W1879">
        <f>IF($C1879="","",IF($AL1879=1,0,IF($AK1879=1,Settings!$C$6,Settings!$C$7))*100)</f>
        <v/>
      </c>
      <c r="X1879" s="8">
        <f>IF($C1879="","",T1879*W1879/100)</f>
        <v/>
      </c>
      <c r="Y1879" s="8">
        <f>IF($C1879="","",T1879-X1879)</f>
        <v/>
      </c>
      <c r="Z1879" s="8">
        <f>IF($C1879="","",Y1879-M1879)</f>
        <v/>
      </c>
      <c r="AD1879" s="8" t="n"/>
      <c r="AG1879" s="14" t="n"/>
      <c r="AI1879">
        <f>IF($C1879="","",IF(COUNTIF($C$2:$C1879,$C1879)=1,1,0))</f>
        <v/>
      </c>
      <c r="AJ1879">
        <f>IF($AI1879=1,SUMPRODUCT(--($AM$2:$AM$7001&lt;$AM1879))+1,"")</f>
        <v/>
      </c>
      <c r="AK1879">
        <f>IF($C1879="","",IF(OR($P1879=TRUE(),$P1879="TRUE"),1,0))</f>
        <v/>
      </c>
      <c r="AL1879">
        <f>IF($C1879="","",IF(AND($V1879="Yes",SUMPRODUCT((LEN(Settings!$F$6:$F$13)&gt;0)*ISNUMBER(SEARCH(Settings!$F$6:$F$13,$O1879)))=0),1,0))</f>
        <v/>
      </c>
      <c r="AM1879">
        <f>IF($AI1879=1,IFERROR(IF(VALUE($C1879)&lt;100000000,VALUE($C1879),1000000000),IFERROR(IF(VALUE(MID($C1879,2,20))&lt;100000000,VALUE(MID($C1879,2,20)),1000000000),1000000000))+ROW()/100000,"")</f>
        <v/>
      </c>
    </row>
    <row r="1880">
      <c r="E1880" s="14" t="n"/>
      <c r="M1880" s="8">
        <f>IF($C1880="","",L1880*T1880/100)</f>
        <v/>
      </c>
      <c r="S1880" s="8" t="n"/>
      <c r="T1880" s="8" t="n"/>
      <c r="W1880">
        <f>IF($C1880="","",IF($AL1880=1,0,IF($AK1880=1,Settings!$C$6,Settings!$C$7))*100)</f>
        <v/>
      </c>
      <c r="X1880" s="8">
        <f>IF($C1880="","",T1880*W1880/100)</f>
        <v/>
      </c>
      <c r="Y1880" s="8">
        <f>IF($C1880="","",T1880-X1880)</f>
        <v/>
      </c>
      <c r="Z1880" s="8">
        <f>IF($C1880="","",Y1880-M1880)</f>
        <v/>
      </c>
      <c r="AD1880" s="8" t="n"/>
      <c r="AG1880" s="14" t="n"/>
      <c r="AI1880">
        <f>IF($C1880="","",IF(COUNTIF($C$2:$C1880,$C1880)=1,1,0))</f>
        <v/>
      </c>
      <c r="AJ1880">
        <f>IF($AI1880=1,SUMPRODUCT(--($AM$2:$AM$7001&lt;$AM1880))+1,"")</f>
        <v/>
      </c>
      <c r="AK1880">
        <f>IF($C1880="","",IF(OR($P1880=TRUE(),$P1880="TRUE"),1,0))</f>
        <v/>
      </c>
      <c r="AL1880">
        <f>IF($C1880="","",IF(AND($V1880="Yes",SUMPRODUCT((LEN(Settings!$F$6:$F$13)&gt;0)*ISNUMBER(SEARCH(Settings!$F$6:$F$13,$O1880)))=0),1,0))</f>
        <v/>
      </c>
      <c r="AM1880">
        <f>IF($AI1880=1,IFERROR(IF(VALUE($C1880)&lt;100000000,VALUE($C1880),1000000000),IFERROR(IF(VALUE(MID($C1880,2,20))&lt;100000000,VALUE(MID($C1880,2,20)),1000000000),1000000000))+ROW()/100000,"")</f>
        <v/>
      </c>
    </row>
    <row r="1881">
      <c r="E1881" s="14" t="n"/>
      <c r="M1881" s="8">
        <f>IF($C1881="","",L1881*T1881/100)</f>
        <v/>
      </c>
      <c r="S1881" s="8" t="n"/>
      <c r="T1881" s="8" t="n"/>
      <c r="W1881">
        <f>IF($C1881="","",IF($AL1881=1,0,IF($AK1881=1,Settings!$C$6,Settings!$C$7))*100)</f>
        <v/>
      </c>
      <c r="X1881" s="8">
        <f>IF($C1881="","",T1881*W1881/100)</f>
        <v/>
      </c>
      <c r="Y1881" s="8">
        <f>IF($C1881="","",T1881-X1881)</f>
        <v/>
      </c>
      <c r="Z1881" s="8">
        <f>IF($C1881="","",Y1881-M1881)</f>
        <v/>
      </c>
      <c r="AD1881" s="8" t="n"/>
      <c r="AG1881" s="14" t="n"/>
      <c r="AI1881">
        <f>IF($C1881="","",IF(COUNTIF($C$2:$C1881,$C1881)=1,1,0))</f>
        <v/>
      </c>
      <c r="AJ1881">
        <f>IF($AI1881=1,SUMPRODUCT(--($AM$2:$AM$7001&lt;$AM1881))+1,"")</f>
        <v/>
      </c>
      <c r="AK1881">
        <f>IF($C1881="","",IF(OR($P1881=TRUE(),$P1881="TRUE"),1,0))</f>
        <v/>
      </c>
      <c r="AL1881">
        <f>IF($C1881="","",IF(AND($V1881="Yes",SUMPRODUCT((LEN(Settings!$F$6:$F$13)&gt;0)*ISNUMBER(SEARCH(Settings!$F$6:$F$13,$O1881)))=0),1,0))</f>
        <v/>
      </c>
      <c r="AM1881">
        <f>IF($AI1881=1,IFERROR(IF(VALUE($C1881)&lt;100000000,VALUE($C1881),1000000000),IFERROR(IF(VALUE(MID($C1881,2,20))&lt;100000000,VALUE(MID($C1881,2,20)),1000000000),1000000000))+ROW()/100000,"")</f>
        <v/>
      </c>
    </row>
    <row r="1882">
      <c r="E1882" s="14" t="n"/>
      <c r="M1882" s="8">
        <f>IF($C1882="","",L1882*T1882/100)</f>
        <v/>
      </c>
      <c r="S1882" s="8" t="n"/>
      <c r="T1882" s="8" t="n"/>
      <c r="W1882">
        <f>IF($C1882="","",IF($AL1882=1,0,IF($AK1882=1,Settings!$C$6,Settings!$C$7))*100)</f>
        <v/>
      </c>
      <c r="X1882" s="8">
        <f>IF($C1882="","",T1882*W1882/100)</f>
        <v/>
      </c>
      <c r="Y1882" s="8">
        <f>IF($C1882="","",T1882-X1882)</f>
        <v/>
      </c>
      <c r="Z1882" s="8">
        <f>IF($C1882="","",Y1882-M1882)</f>
        <v/>
      </c>
      <c r="AD1882" s="8" t="n"/>
      <c r="AG1882" s="14" t="n"/>
      <c r="AI1882">
        <f>IF($C1882="","",IF(COUNTIF($C$2:$C1882,$C1882)=1,1,0))</f>
        <v/>
      </c>
      <c r="AJ1882">
        <f>IF($AI1882=1,SUMPRODUCT(--($AM$2:$AM$7001&lt;$AM1882))+1,"")</f>
        <v/>
      </c>
      <c r="AK1882">
        <f>IF($C1882="","",IF(OR($P1882=TRUE(),$P1882="TRUE"),1,0))</f>
        <v/>
      </c>
      <c r="AL1882">
        <f>IF($C1882="","",IF(AND($V1882="Yes",SUMPRODUCT((LEN(Settings!$F$6:$F$13)&gt;0)*ISNUMBER(SEARCH(Settings!$F$6:$F$13,$O1882)))=0),1,0))</f>
        <v/>
      </c>
      <c r="AM1882">
        <f>IF($AI1882=1,IFERROR(IF(VALUE($C1882)&lt;100000000,VALUE($C1882),1000000000),IFERROR(IF(VALUE(MID($C1882,2,20))&lt;100000000,VALUE(MID($C1882,2,20)),1000000000),1000000000))+ROW()/100000,"")</f>
        <v/>
      </c>
    </row>
    <row r="1883">
      <c r="E1883" s="14" t="n"/>
      <c r="M1883" s="8">
        <f>IF($C1883="","",L1883*T1883/100)</f>
        <v/>
      </c>
      <c r="S1883" s="8" t="n"/>
      <c r="T1883" s="8" t="n"/>
      <c r="W1883">
        <f>IF($C1883="","",IF($AL1883=1,0,IF($AK1883=1,Settings!$C$6,Settings!$C$7))*100)</f>
        <v/>
      </c>
      <c r="X1883" s="8">
        <f>IF($C1883="","",T1883*W1883/100)</f>
        <v/>
      </c>
      <c r="Y1883" s="8">
        <f>IF($C1883="","",T1883-X1883)</f>
        <v/>
      </c>
      <c r="Z1883" s="8">
        <f>IF($C1883="","",Y1883-M1883)</f>
        <v/>
      </c>
      <c r="AD1883" s="8" t="n"/>
      <c r="AG1883" s="14" t="n"/>
      <c r="AI1883">
        <f>IF($C1883="","",IF(COUNTIF($C$2:$C1883,$C1883)=1,1,0))</f>
        <v/>
      </c>
      <c r="AJ1883">
        <f>IF($AI1883=1,SUMPRODUCT(--($AM$2:$AM$7001&lt;$AM1883))+1,"")</f>
        <v/>
      </c>
      <c r="AK1883">
        <f>IF($C1883="","",IF(OR($P1883=TRUE(),$P1883="TRUE"),1,0))</f>
        <v/>
      </c>
      <c r="AL1883">
        <f>IF($C1883="","",IF(AND($V1883="Yes",SUMPRODUCT((LEN(Settings!$F$6:$F$13)&gt;0)*ISNUMBER(SEARCH(Settings!$F$6:$F$13,$O1883)))=0),1,0))</f>
        <v/>
      </c>
      <c r="AM1883">
        <f>IF($AI1883=1,IFERROR(IF(VALUE($C1883)&lt;100000000,VALUE($C1883),1000000000),IFERROR(IF(VALUE(MID($C1883,2,20))&lt;100000000,VALUE(MID($C1883,2,20)),1000000000),1000000000))+ROW()/100000,"")</f>
        <v/>
      </c>
    </row>
    <row r="1884">
      <c r="E1884" s="14" t="n"/>
      <c r="M1884" s="8">
        <f>IF($C1884="","",L1884*T1884/100)</f>
        <v/>
      </c>
      <c r="S1884" s="8" t="n"/>
      <c r="T1884" s="8" t="n"/>
      <c r="W1884">
        <f>IF($C1884="","",IF($AL1884=1,0,IF($AK1884=1,Settings!$C$6,Settings!$C$7))*100)</f>
        <v/>
      </c>
      <c r="X1884" s="8">
        <f>IF($C1884="","",T1884*W1884/100)</f>
        <v/>
      </c>
      <c r="Y1884" s="8">
        <f>IF($C1884="","",T1884-X1884)</f>
        <v/>
      </c>
      <c r="Z1884" s="8">
        <f>IF($C1884="","",Y1884-M1884)</f>
        <v/>
      </c>
      <c r="AD1884" s="8" t="n"/>
      <c r="AG1884" s="14" t="n"/>
      <c r="AI1884">
        <f>IF($C1884="","",IF(COUNTIF($C$2:$C1884,$C1884)=1,1,0))</f>
        <v/>
      </c>
      <c r="AJ1884">
        <f>IF($AI1884=1,SUMPRODUCT(--($AM$2:$AM$7001&lt;$AM1884))+1,"")</f>
        <v/>
      </c>
      <c r="AK1884">
        <f>IF($C1884="","",IF(OR($P1884=TRUE(),$P1884="TRUE"),1,0))</f>
        <v/>
      </c>
      <c r="AL1884">
        <f>IF($C1884="","",IF(AND($V1884="Yes",SUMPRODUCT((LEN(Settings!$F$6:$F$13)&gt;0)*ISNUMBER(SEARCH(Settings!$F$6:$F$13,$O1884)))=0),1,0))</f>
        <v/>
      </c>
      <c r="AM1884">
        <f>IF($AI1884=1,IFERROR(IF(VALUE($C1884)&lt;100000000,VALUE($C1884),1000000000),IFERROR(IF(VALUE(MID($C1884,2,20))&lt;100000000,VALUE(MID($C1884,2,20)),1000000000),1000000000))+ROW()/100000,"")</f>
        <v/>
      </c>
    </row>
    <row r="1885">
      <c r="E1885" s="14" t="n"/>
      <c r="M1885" s="8">
        <f>IF($C1885="","",L1885*T1885/100)</f>
        <v/>
      </c>
      <c r="S1885" s="8" t="n"/>
      <c r="T1885" s="8" t="n"/>
      <c r="W1885">
        <f>IF($C1885="","",IF($AL1885=1,0,IF($AK1885=1,Settings!$C$6,Settings!$C$7))*100)</f>
        <v/>
      </c>
      <c r="X1885" s="8">
        <f>IF($C1885="","",T1885*W1885/100)</f>
        <v/>
      </c>
      <c r="Y1885" s="8">
        <f>IF($C1885="","",T1885-X1885)</f>
        <v/>
      </c>
      <c r="Z1885" s="8">
        <f>IF($C1885="","",Y1885-M1885)</f>
        <v/>
      </c>
      <c r="AD1885" s="8" t="n"/>
      <c r="AG1885" s="14" t="n"/>
      <c r="AI1885">
        <f>IF($C1885="","",IF(COUNTIF($C$2:$C1885,$C1885)=1,1,0))</f>
        <v/>
      </c>
      <c r="AJ1885">
        <f>IF($AI1885=1,SUMPRODUCT(--($AM$2:$AM$7001&lt;$AM1885))+1,"")</f>
        <v/>
      </c>
      <c r="AK1885">
        <f>IF($C1885="","",IF(OR($P1885=TRUE(),$P1885="TRUE"),1,0))</f>
        <v/>
      </c>
      <c r="AL1885">
        <f>IF($C1885="","",IF(AND($V1885="Yes",SUMPRODUCT((LEN(Settings!$F$6:$F$13)&gt;0)*ISNUMBER(SEARCH(Settings!$F$6:$F$13,$O1885)))=0),1,0))</f>
        <v/>
      </c>
      <c r="AM1885">
        <f>IF($AI1885=1,IFERROR(IF(VALUE($C1885)&lt;100000000,VALUE($C1885),1000000000),IFERROR(IF(VALUE(MID($C1885,2,20))&lt;100000000,VALUE(MID($C1885,2,20)),1000000000),1000000000))+ROW()/100000,"")</f>
        <v/>
      </c>
    </row>
    <row r="1886">
      <c r="E1886" s="14" t="n"/>
      <c r="M1886" s="8">
        <f>IF($C1886="","",L1886*T1886/100)</f>
        <v/>
      </c>
      <c r="S1886" s="8" t="n"/>
      <c r="T1886" s="8" t="n"/>
      <c r="W1886">
        <f>IF($C1886="","",IF($AL1886=1,0,IF($AK1886=1,Settings!$C$6,Settings!$C$7))*100)</f>
        <v/>
      </c>
      <c r="X1886" s="8">
        <f>IF($C1886="","",T1886*W1886/100)</f>
        <v/>
      </c>
      <c r="Y1886" s="8">
        <f>IF($C1886="","",T1886-X1886)</f>
        <v/>
      </c>
      <c r="Z1886" s="8">
        <f>IF($C1886="","",Y1886-M1886)</f>
        <v/>
      </c>
      <c r="AD1886" s="8" t="n"/>
      <c r="AG1886" s="14" t="n"/>
      <c r="AI1886">
        <f>IF($C1886="","",IF(COUNTIF($C$2:$C1886,$C1886)=1,1,0))</f>
        <v/>
      </c>
      <c r="AJ1886">
        <f>IF($AI1886=1,SUMPRODUCT(--($AM$2:$AM$7001&lt;$AM1886))+1,"")</f>
        <v/>
      </c>
      <c r="AK1886">
        <f>IF($C1886="","",IF(OR($P1886=TRUE(),$P1886="TRUE"),1,0))</f>
        <v/>
      </c>
      <c r="AL1886">
        <f>IF($C1886="","",IF(AND($V1886="Yes",SUMPRODUCT((LEN(Settings!$F$6:$F$13)&gt;0)*ISNUMBER(SEARCH(Settings!$F$6:$F$13,$O1886)))=0),1,0))</f>
        <v/>
      </c>
      <c r="AM1886">
        <f>IF($AI1886=1,IFERROR(IF(VALUE($C1886)&lt;100000000,VALUE($C1886),1000000000),IFERROR(IF(VALUE(MID($C1886,2,20))&lt;100000000,VALUE(MID($C1886,2,20)),1000000000),1000000000))+ROW()/100000,"")</f>
        <v/>
      </c>
    </row>
    <row r="1887">
      <c r="E1887" s="14" t="n"/>
      <c r="M1887" s="8">
        <f>IF($C1887="","",L1887*T1887/100)</f>
        <v/>
      </c>
      <c r="S1887" s="8" t="n"/>
      <c r="T1887" s="8" t="n"/>
      <c r="W1887">
        <f>IF($C1887="","",IF($AL1887=1,0,IF($AK1887=1,Settings!$C$6,Settings!$C$7))*100)</f>
        <v/>
      </c>
      <c r="X1887" s="8">
        <f>IF($C1887="","",T1887*W1887/100)</f>
        <v/>
      </c>
      <c r="Y1887" s="8">
        <f>IF($C1887="","",T1887-X1887)</f>
        <v/>
      </c>
      <c r="Z1887" s="8">
        <f>IF($C1887="","",Y1887-M1887)</f>
        <v/>
      </c>
      <c r="AD1887" s="8" t="n"/>
      <c r="AG1887" s="14" t="n"/>
      <c r="AI1887">
        <f>IF($C1887="","",IF(COUNTIF($C$2:$C1887,$C1887)=1,1,0))</f>
        <v/>
      </c>
      <c r="AJ1887">
        <f>IF($AI1887=1,SUMPRODUCT(--($AM$2:$AM$7001&lt;$AM1887))+1,"")</f>
        <v/>
      </c>
      <c r="AK1887">
        <f>IF($C1887="","",IF(OR($P1887=TRUE(),$P1887="TRUE"),1,0))</f>
        <v/>
      </c>
      <c r="AL1887">
        <f>IF($C1887="","",IF(AND($V1887="Yes",SUMPRODUCT((LEN(Settings!$F$6:$F$13)&gt;0)*ISNUMBER(SEARCH(Settings!$F$6:$F$13,$O1887)))=0),1,0))</f>
        <v/>
      </c>
      <c r="AM1887">
        <f>IF($AI1887=1,IFERROR(IF(VALUE($C1887)&lt;100000000,VALUE($C1887),1000000000),IFERROR(IF(VALUE(MID($C1887,2,20))&lt;100000000,VALUE(MID($C1887,2,20)),1000000000),1000000000))+ROW()/100000,"")</f>
        <v/>
      </c>
    </row>
    <row r="1888">
      <c r="E1888" s="14" t="n"/>
      <c r="M1888" s="8">
        <f>IF($C1888="","",L1888*T1888/100)</f>
        <v/>
      </c>
      <c r="S1888" s="8" t="n"/>
      <c r="T1888" s="8" t="n"/>
      <c r="W1888">
        <f>IF($C1888="","",IF($AL1888=1,0,IF($AK1888=1,Settings!$C$6,Settings!$C$7))*100)</f>
        <v/>
      </c>
      <c r="X1888" s="8">
        <f>IF($C1888="","",T1888*W1888/100)</f>
        <v/>
      </c>
      <c r="Y1888" s="8">
        <f>IF($C1888="","",T1888-X1888)</f>
        <v/>
      </c>
      <c r="Z1888" s="8">
        <f>IF($C1888="","",Y1888-M1888)</f>
        <v/>
      </c>
      <c r="AD1888" s="8" t="n"/>
      <c r="AG1888" s="14" t="n"/>
      <c r="AI1888">
        <f>IF($C1888="","",IF(COUNTIF($C$2:$C1888,$C1888)=1,1,0))</f>
        <v/>
      </c>
      <c r="AJ1888">
        <f>IF($AI1888=1,SUMPRODUCT(--($AM$2:$AM$7001&lt;$AM1888))+1,"")</f>
        <v/>
      </c>
      <c r="AK1888">
        <f>IF($C1888="","",IF(OR($P1888=TRUE(),$P1888="TRUE"),1,0))</f>
        <v/>
      </c>
      <c r="AL1888">
        <f>IF($C1888="","",IF(AND($V1888="Yes",SUMPRODUCT((LEN(Settings!$F$6:$F$13)&gt;0)*ISNUMBER(SEARCH(Settings!$F$6:$F$13,$O1888)))=0),1,0))</f>
        <v/>
      </c>
      <c r="AM1888">
        <f>IF($AI1888=1,IFERROR(IF(VALUE($C1888)&lt;100000000,VALUE($C1888),1000000000),IFERROR(IF(VALUE(MID($C1888,2,20))&lt;100000000,VALUE(MID($C1888,2,20)),1000000000),1000000000))+ROW()/100000,"")</f>
        <v/>
      </c>
    </row>
    <row r="1889">
      <c r="E1889" s="14" t="n"/>
      <c r="M1889" s="8">
        <f>IF($C1889="","",L1889*T1889/100)</f>
        <v/>
      </c>
      <c r="S1889" s="8" t="n"/>
      <c r="T1889" s="8" t="n"/>
      <c r="W1889">
        <f>IF($C1889="","",IF($AL1889=1,0,IF($AK1889=1,Settings!$C$6,Settings!$C$7))*100)</f>
        <v/>
      </c>
      <c r="X1889" s="8">
        <f>IF($C1889="","",T1889*W1889/100)</f>
        <v/>
      </c>
      <c r="Y1889" s="8">
        <f>IF($C1889="","",T1889-X1889)</f>
        <v/>
      </c>
      <c r="Z1889" s="8">
        <f>IF($C1889="","",Y1889-M1889)</f>
        <v/>
      </c>
      <c r="AD1889" s="8" t="n"/>
      <c r="AG1889" s="14" t="n"/>
      <c r="AI1889">
        <f>IF($C1889="","",IF(COUNTIF($C$2:$C1889,$C1889)=1,1,0))</f>
        <v/>
      </c>
      <c r="AJ1889">
        <f>IF($AI1889=1,SUMPRODUCT(--($AM$2:$AM$7001&lt;$AM1889))+1,"")</f>
        <v/>
      </c>
      <c r="AK1889">
        <f>IF($C1889="","",IF(OR($P1889=TRUE(),$P1889="TRUE"),1,0))</f>
        <v/>
      </c>
      <c r="AL1889">
        <f>IF($C1889="","",IF(AND($V1889="Yes",SUMPRODUCT((LEN(Settings!$F$6:$F$13)&gt;0)*ISNUMBER(SEARCH(Settings!$F$6:$F$13,$O1889)))=0),1,0))</f>
        <v/>
      </c>
      <c r="AM1889">
        <f>IF($AI1889=1,IFERROR(IF(VALUE($C1889)&lt;100000000,VALUE($C1889),1000000000),IFERROR(IF(VALUE(MID($C1889,2,20))&lt;100000000,VALUE(MID($C1889,2,20)),1000000000),1000000000))+ROW()/100000,"")</f>
        <v/>
      </c>
    </row>
    <row r="1890">
      <c r="E1890" s="14" t="n"/>
      <c r="M1890" s="8">
        <f>IF($C1890="","",L1890*T1890/100)</f>
        <v/>
      </c>
      <c r="S1890" s="8" t="n"/>
      <c r="T1890" s="8" t="n"/>
      <c r="W1890">
        <f>IF($C1890="","",IF($AL1890=1,0,IF($AK1890=1,Settings!$C$6,Settings!$C$7))*100)</f>
        <v/>
      </c>
      <c r="X1890" s="8">
        <f>IF($C1890="","",T1890*W1890/100)</f>
        <v/>
      </c>
      <c r="Y1890" s="8">
        <f>IF($C1890="","",T1890-X1890)</f>
        <v/>
      </c>
      <c r="Z1890" s="8">
        <f>IF($C1890="","",Y1890-M1890)</f>
        <v/>
      </c>
      <c r="AD1890" s="8" t="n"/>
      <c r="AG1890" s="14" t="n"/>
      <c r="AI1890">
        <f>IF($C1890="","",IF(COUNTIF($C$2:$C1890,$C1890)=1,1,0))</f>
        <v/>
      </c>
      <c r="AJ1890">
        <f>IF($AI1890=1,SUMPRODUCT(--($AM$2:$AM$7001&lt;$AM1890))+1,"")</f>
        <v/>
      </c>
      <c r="AK1890">
        <f>IF($C1890="","",IF(OR($P1890=TRUE(),$P1890="TRUE"),1,0))</f>
        <v/>
      </c>
      <c r="AL1890">
        <f>IF($C1890="","",IF(AND($V1890="Yes",SUMPRODUCT((LEN(Settings!$F$6:$F$13)&gt;0)*ISNUMBER(SEARCH(Settings!$F$6:$F$13,$O1890)))=0),1,0))</f>
        <v/>
      </c>
      <c r="AM1890">
        <f>IF($AI1890=1,IFERROR(IF(VALUE($C1890)&lt;100000000,VALUE($C1890),1000000000),IFERROR(IF(VALUE(MID($C1890,2,20))&lt;100000000,VALUE(MID($C1890,2,20)),1000000000),1000000000))+ROW()/100000,"")</f>
        <v/>
      </c>
    </row>
    <row r="1891">
      <c r="E1891" s="14" t="n"/>
      <c r="M1891" s="8">
        <f>IF($C1891="","",L1891*T1891/100)</f>
        <v/>
      </c>
      <c r="S1891" s="8" t="n"/>
      <c r="T1891" s="8" t="n"/>
      <c r="W1891">
        <f>IF($C1891="","",IF($AL1891=1,0,IF($AK1891=1,Settings!$C$6,Settings!$C$7))*100)</f>
        <v/>
      </c>
      <c r="X1891" s="8">
        <f>IF($C1891="","",T1891*W1891/100)</f>
        <v/>
      </c>
      <c r="Y1891" s="8">
        <f>IF($C1891="","",T1891-X1891)</f>
        <v/>
      </c>
      <c r="Z1891" s="8">
        <f>IF($C1891="","",Y1891-M1891)</f>
        <v/>
      </c>
      <c r="AD1891" s="8" t="n"/>
      <c r="AG1891" s="14" t="n"/>
      <c r="AI1891">
        <f>IF($C1891="","",IF(COUNTIF($C$2:$C1891,$C1891)=1,1,0))</f>
        <v/>
      </c>
      <c r="AJ1891">
        <f>IF($AI1891=1,SUMPRODUCT(--($AM$2:$AM$7001&lt;$AM1891))+1,"")</f>
        <v/>
      </c>
      <c r="AK1891">
        <f>IF($C1891="","",IF(OR($P1891=TRUE(),$P1891="TRUE"),1,0))</f>
        <v/>
      </c>
      <c r="AL1891">
        <f>IF($C1891="","",IF(AND($V1891="Yes",SUMPRODUCT((LEN(Settings!$F$6:$F$13)&gt;0)*ISNUMBER(SEARCH(Settings!$F$6:$F$13,$O1891)))=0),1,0))</f>
        <v/>
      </c>
      <c r="AM1891">
        <f>IF($AI1891=1,IFERROR(IF(VALUE($C1891)&lt;100000000,VALUE($C1891),1000000000),IFERROR(IF(VALUE(MID($C1891,2,20))&lt;100000000,VALUE(MID($C1891,2,20)),1000000000),1000000000))+ROW()/100000,"")</f>
        <v/>
      </c>
    </row>
    <row r="1892">
      <c r="E1892" s="14" t="n"/>
      <c r="M1892" s="8">
        <f>IF($C1892="","",L1892*T1892/100)</f>
        <v/>
      </c>
      <c r="S1892" s="8" t="n"/>
      <c r="T1892" s="8" t="n"/>
      <c r="W1892">
        <f>IF($C1892="","",IF($AL1892=1,0,IF($AK1892=1,Settings!$C$6,Settings!$C$7))*100)</f>
        <v/>
      </c>
      <c r="X1892" s="8">
        <f>IF($C1892="","",T1892*W1892/100)</f>
        <v/>
      </c>
      <c r="Y1892" s="8">
        <f>IF($C1892="","",T1892-X1892)</f>
        <v/>
      </c>
      <c r="Z1892" s="8">
        <f>IF($C1892="","",Y1892-M1892)</f>
        <v/>
      </c>
      <c r="AD1892" s="8" t="n"/>
      <c r="AG1892" s="14" t="n"/>
      <c r="AI1892">
        <f>IF($C1892="","",IF(COUNTIF($C$2:$C1892,$C1892)=1,1,0))</f>
        <v/>
      </c>
      <c r="AJ1892">
        <f>IF($AI1892=1,SUMPRODUCT(--($AM$2:$AM$7001&lt;$AM1892))+1,"")</f>
        <v/>
      </c>
      <c r="AK1892">
        <f>IF($C1892="","",IF(OR($P1892=TRUE(),$P1892="TRUE"),1,0))</f>
        <v/>
      </c>
      <c r="AL1892">
        <f>IF($C1892="","",IF(AND($V1892="Yes",SUMPRODUCT((LEN(Settings!$F$6:$F$13)&gt;0)*ISNUMBER(SEARCH(Settings!$F$6:$F$13,$O1892)))=0),1,0))</f>
        <v/>
      </c>
      <c r="AM1892">
        <f>IF($AI1892=1,IFERROR(IF(VALUE($C1892)&lt;100000000,VALUE($C1892),1000000000),IFERROR(IF(VALUE(MID($C1892,2,20))&lt;100000000,VALUE(MID($C1892,2,20)),1000000000),1000000000))+ROW()/100000,"")</f>
        <v/>
      </c>
    </row>
    <row r="1893">
      <c r="E1893" s="14" t="n"/>
      <c r="M1893" s="8">
        <f>IF($C1893="","",L1893*T1893/100)</f>
        <v/>
      </c>
      <c r="S1893" s="8" t="n"/>
      <c r="T1893" s="8" t="n"/>
      <c r="W1893">
        <f>IF($C1893="","",IF($AL1893=1,0,IF($AK1893=1,Settings!$C$6,Settings!$C$7))*100)</f>
        <v/>
      </c>
      <c r="X1893" s="8">
        <f>IF($C1893="","",T1893*W1893/100)</f>
        <v/>
      </c>
      <c r="Y1893" s="8">
        <f>IF($C1893="","",T1893-X1893)</f>
        <v/>
      </c>
      <c r="Z1893" s="8">
        <f>IF($C1893="","",Y1893-M1893)</f>
        <v/>
      </c>
      <c r="AD1893" s="8" t="n"/>
      <c r="AG1893" s="14" t="n"/>
      <c r="AI1893">
        <f>IF($C1893="","",IF(COUNTIF($C$2:$C1893,$C1893)=1,1,0))</f>
        <v/>
      </c>
      <c r="AJ1893">
        <f>IF($AI1893=1,SUMPRODUCT(--($AM$2:$AM$7001&lt;$AM1893))+1,"")</f>
        <v/>
      </c>
      <c r="AK1893">
        <f>IF($C1893="","",IF(OR($P1893=TRUE(),$P1893="TRUE"),1,0))</f>
        <v/>
      </c>
      <c r="AL1893">
        <f>IF($C1893="","",IF(AND($V1893="Yes",SUMPRODUCT((LEN(Settings!$F$6:$F$13)&gt;0)*ISNUMBER(SEARCH(Settings!$F$6:$F$13,$O1893)))=0),1,0))</f>
        <v/>
      </c>
      <c r="AM1893">
        <f>IF($AI1893=1,IFERROR(IF(VALUE($C1893)&lt;100000000,VALUE($C1893),1000000000),IFERROR(IF(VALUE(MID($C1893,2,20))&lt;100000000,VALUE(MID($C1893,2,20)),1000000000),1000000000))+ROW()/100000,"")</f>
        <v/>
      </c>
    </row>
    <row r="1894">
      <c r="E1894" s="14" t="n"/>
      <c r="M1894" s="8">
        <f>IF($C1894="","",L1894*T1894/100)</f>
        <v/>
      </c>
      <c r="S1894" s="8" t="n"/>
      <c r="T1894" s="8" t="n"/>
      <c r="W1894">
        <f>IF($C1894="","",IF($AL1894=1,0,IF($AK1894=1,Settings!$C$6,Settings!$C$7))*100)</f>
        <v/>
      </c>
      <c r="X1894" s="8">
        <f>IF($C1894="","",T1894*W1894/100)</f>
        <v/>
      </c>
      <c r="Y1894" s="8">
        <f>IF($C1894="","",T1894-X1894)</f>
        <v/>
      </c>
      <c r="Z1894" s="8">
        <f>IF($C1894="","",Y1894-M1894)</f>
        <v/>
      </c>
      <c r="AD1894" s="8" t="n"/>
      <c r="AG1894" s="14" t="n"/>
      <c r="AI1894">
        <f>IF($C1894="","",IF(COUNTIF($C$2:$C1894,$C1894)=1,1,0))</f>
        <v/>
      </c>
      <c r="AJ1894">
        <f>IF($AI1894=1,SUMPRODUCT(--($AM$2:$AM$7001&lt;$AM1894))+1,"")</f>
        <v/>
      </c>
      <c r="AK1894">
        <f>IF($C1894="","",IF(OR($P1894=TRUE(),$P1894="TRUE"),1,0))</f>
        <v/>
      </c>
      <c r="AL1894">
        <f>IF($C1894="","",IF(AND($V1894="Yes",SUMPRODUCT((LEN(Settings!$F$6:$F$13)&gt;0)*ISNUMBER(SEARCH(Settings!$F$6:$F$13,$O1894)))=0),1,0))</f>
        <v/>
      </c>
      <c r="AM1894">
        <f>IF($AI1894=1,IFERROR(IF(VALUE($C1894)&lt;100000000,VALUE($C1894),1000000000),IFERROR(IF(VALUE(MID($C1894,2,20))&lt;100000000,VALUE(MID($C1894,2,20)),1000000000),1000000000))+ROW()/100000,"")</f>
        <v/>
      </c>
    </row>
    <row r="1895">
      <c r="E1895" s="14" t="n"/>
      <c r="M1895" s="8">
        <f>IF($C1895="","",L1895*T1895/100)</f>
        <v/>
      </c>
      <c r="S1895" s="8" t="n"/>
      <c r="T1895" s="8" t="n"/>
      <c r="W1895">
        <f>IF($C1895="","",IF($AL1895=1,0,IF($AK1895=1,Settings!$C$6,Settings!$C$7))*100)</f>
        <v/>
      </c>
      <c r="X1895" s="8">
        <f>IF($C1895="","",T1895*W1895/100)</f>
        <v/>
      </c>
      <c r="Y1895" s="8">
        <f>IF($C1895="","",T1895-X1895)</f>
        <v/>
      </c>
      <c r="Z1895" s="8">
        <f>IF($C1895="","",Y1895-M1895)</f>
        <v/>
      </c>
      <c r="AD1895" s="8" t="n"/>
      <c r="AG1895" s="14" t="n"/>
      <c r="AI1895">
        <f>IF($C1895="","",IF(COUNTIF($C$2:$C1895,$C1895)=1,1,0))</f>
        <v/>
      </c>
      <c r="AJ1895">
        <f>IF($AI1895=1,SUMPRODUCT(--($AM$2:$AM$7001&lt;$AM1895))+1,"")</f>
        <v/>
      </c>
      <c r="AK1895">
        <f>IF($C1895="","",IF(OR($P1895=TRUE(),$P1895="TRUE"),1,0))</f>
        <v/>
      </c>
      <c r="AL1895">
        <f>IF($C1895="","",IF(AND($V1895="Yes",SUMPRODUCT((LEN(Settings!$F$6:$F$13)&gt;0)*ISNUMBER(SEARCH(Settings!$F$6:$F$13,$O1895)))=0),1,0))</f>
        <v/>
      </c>
      <c r="AM1895">
        <f>IF($AI1895=1,IFERROR(IF(VALUE($C1895)&lt;100000000,VALUE($C1895),1000000000),IFERROR(IF(VALUE(MID($C1895,2,20))&lt;100000000,VALUE(MID($C1895,2,20)),1000000000),1000000000))+ROW()/100000,"")</f>
        <v/>
      </c>
    </row>
    <row r="1896">
      <c r="E1896" s="14" t="n"/>
      <c r="M1896" s="8">
        <f>IF($C1896="","",L1896*T1896/100)</f>
        <v/>
      </c>
      <c r="S1896" s="8" t="n"/>
      <c r="T1896" s="8" t="n"/>
      <c r="W1896">
        <f>IF($C1896="","",IF($AL1896=1,0,IF($AK1896=1,Settings!$C$6,Settings!$C$7))*100)</f>
        <v/>
      </c>
      <c r="X1896" s="8">
        <f>IF($C1896="","",T1896*W1896/100)</f>
        <v/>
      </c>
      <c r="Y1896" s="8">
        <f>IF($C1896="","",T1896-X1896)</f>
        <v/>
      </c>
      <c r="Z1896" s="8">
        <f>IF($C1896="","",Y1896-M1896)</f>
        <v/>
      </c>
      <c r="AD1896" s="8" t="n"/>
      <c r="AG1896" s="14" t="n"/>
      <c r="AI1896">
        <f>IF($C1896="","",IF(COUNTIF($C$2:$C1896,$C1896)=1,1,0))</f>
        <v/>
      </c>
      <c r="AJ1896">
        <f>IF($AI1896=1,SUMPRODUCT(--($AM$2:$AM$7001&lt;$AM1896))+1,"")</f>
        <v/>
      </c>
      <c r="AK1896">
        <f>IF($C1896="","",IF(OR($P1896=TRUE(),$P1896="TRUE"),1,0))</f>
        <v/>
      </c>
      <c r="AL1896">
        <f>IF($C1896="","",IF(AND($V1896="Yes",SUMPRODUCT((LEN(Settings!$F$6:$F$13)&gt;0)*ISNUMBER(SEARCH(Settings!$F$6:$F$13,$O1896)))=0),1,0))</f>
        <v/>
      </c>
      <c r="AM1896">
        <f>IF($AI1896=1,IFERROR(IF(VALUE($C1896)&lt;100000000,VALUE($C1896),1000000000),IFERROR(IF(VALUE(MID($C1896,2,20))&lt;100000000,VALUE(MID($C1896,2,20)),1000000000),1000000000))+ROW()/100000,"")</f>
        <v/>
      </c>
    </row>
    <row r="1897">
      <c r="E1897" s="14" t="n"/>
      <c r="M1897" s="8">
        <f>IF($C1897="","",L1897*T1897/100)</f>
        <v/>
      </c>
      <c r="S1897" s="8" t="n"/>
      <c r="T1897" s="8" t="n"/>
      <c r="W1897">
        <f>IF($C1897="","",IF($AL1897=1,0,IF($AK1897=1,Settings!$C$6,Settings!$C$7))*100)</f>
        <v/>
      </c>
      <c r="X1897" s="8">
        <f>IF($C1897="","",T1897*W1897/100)</f>
        <v/>
      </c>
      <c r="Y1897" s="8">
        <f>IF($C1897="","",T1897-X1897)</f>
        <v/>
      </c>
      <c r="Z1897" s="8">
        <f>IF($C1897="","",Y1897-M1897)</f>
        <v/>
      </c>
      <c r="AD1897" s="8" t="n"/>
      <c r="AG1897" s="14" t="n"/>
      <c r="AI1897">
        <f>IF($C1897="","",IF(COUNTIF($C$2:$C1897,$C1897)=1,1,0))</f>
        <v/>
      </c>
      <c r="AJ1897">
        <f>IF($AI1897=1,SUMPRODUCT(--($AM$2:$AM$7001&lt;$AM1897))+1,"")</f>
        <v/>
      </c>
      <c r="AK1897">
        <f>IF($C1897="","",IF(OR($P1897=TRUE(),$P1897="TRUE"),1,0))</f>
        <v/>
      </c>
      <c r="AL1897">
        <f>IF($C1897="","",IF(AND($V1897="Yes",SUMPRODUCT((LEN(Settings!$F$6:$F$13)&gt;0)*ISNUMBER(SEARCH(Settings!$F$6:$F$13,$O1897)))=0),1,0))</f>
        <v/>
      </c>
      <c r="AM1897">
        <f>IF($AI1897=1,IFERROR(IF(VALUE($C1897)&lt;100000000,VALUE($C1897),1000000000),IFERROR(IF(VALUE(MID($C1897,2,20))&lt;100000000,VALUE(MID($C1897,2,20)),1000000000),1000000000))+ROW()/100000,"")</f>
        <v/>
      </c>
    </row>
    <row r="1898">
      <c r="E1898" s="14" t="n"/>
      <c r="M1898" s="8">
        <f>IF($C1898="","",L1898*T1898/100)</f>
        <v/>
      </c>
      <c r="S1898" s="8" t="n"/>
      <c r="T1898" s="8" t="n"/>
      <c r="W1898">
        <f>IF($C1898="","",IF($AL1898=1,0,IF($AK1898=1,Settings!$C$6,Settings!$C$7))*100)</f>
        <v/>
      </c>
      <c r="X1898" s="8">
        <f>IF($C1898="","",T1898*W1898/100)</f>
        <v/>
      </c>
      <c r="Y1898" s="8">
        <f>IF($C1898="","",T1898-X1898)</f>
        <v/>
      </c>
      <c r="Z1898" s="8">
        <f>IF($C1898="","",Y1898-M1898)</f>
        <v/>
      </c>
      <c r="AD1898" s="8" t="n"/>
      <c r="AG1898" s="14" t="n"/>
      <c r="AI1898">
        <f>IF($C1898="","",IF(COUNTIF($C$2:$C1898,$C1898)=1,1,0))</f>
        <v/>
      </c>
      <c r="AJ1898">
        <f>IF($AI1898=1,SUMPRODUCT(--($AM$2:$AM$7001&lt;$AM1898))+1,"")</f>
        <v/>
      </c>
      <c r="AK1898">
        <f>IF($C1898="","",IF(OR($P1898=TRUE(),$P1898="TRUE"),1,0))</f>
        <v/>
      </c>
      <c r="AL1898">
        <f>IF($C1898="","",IF(AND($V1898="Yes",SUMPRODUCT((LEN(Settings!$F$6:$F$13)&gt;0)*ISNUMBER(SEARCH(Settings!$F$6:$F$13,$O1898)))=0),1,0))</f>
        <v/>
      </c>
      <c r="AM1898">
        <f>IF($AI1898=1,IFERROR(IF(VALUE($C1898)&lt;100000000,VALUE($C1898),1000000000),IFERROR(IF(VALUE(MID($C1898,2,20))&lt;100000000,VALUE(MID($C1898,2,20)),1000000000),1000000000))+ROW()/100000,"")</f>
        <v/>
      </c>
    </row>
    <row r="1899">
      <c r="E1899" s="14" t="n"/>
      <c r="M1899" s="8">
        <f>IF($C1899="","",L1899*T1899/100)</f>
        <v/>
      </c>
      <c r="S1899" s="8" t="n"/>
      <c r="T1899" s="8" t="n"/>
      <c r="W1899">
        <f>IF($C1899="","",IF($AL1899=1,0,IF($AK1899=1,Settings!$C$6,Settings!$C$7))*100)</f>
        <v/>
      </c>
      <c r="X1899" s="8">
        <f>IF($C1899="","",T1899*W1899/100)</f>
        <v/>
      </c>
      <c r="Y1899" s="8">
        <f>IF($C1899="","",T1899-X1899)</f>
        <v/>
      </c>
      <c r="Z1899" s="8">
        <f>IF($C1899="","",Y1899-M1899)</f>
        <v/>
      </c>
      <c r="AD1899" s="8" t="n"/>
      <c r="AG1899" s="14" t="n"/>
      <c r="AI1899">
        <f>IF($C1899="","",IF(COUNTIF($C$2:$C1899,$C1899)=1,1,0))</f>
        <v/>
      </c>
      <c r="AJ1899">
        <f>IF($AI1899=1,SUMPRODUCT(--($AM$2:$AM$7001&lt;$AM1899))+1,"")</f>
        <v/>
      </c>
      <c r="AK1899">
        <f>IF($C1899="","",IF(OR($P1899=TRUE(),$P1899="TRUE"),1,0))</f>
        <v/>
      </c>
      <c r="AL1899">
        <f>IF($C1899="","",IF(AND($V1899="Yes",SUMPRODUCT((LEN(Settings!$F$6:$F$13)&gt;0)*ISNUMBER(SEARCH(Settings!$F$6:$F$13,$O1899)))=0),1,0))</f>
        <v/>
      </c>
      <c r="AM1899">
        <f>IF($AI1899=1,IFERROR(IF(VALUE($C1899)&lt;100000000,VALUE($C1899),1000000000),IFERROR(IF(VALUE(MID($C1899,2,20))&lt;100000000,VALUE(MID($C1899,2,20)),1000000000),1000000000))+ROW()/100000,"")</f>
        <v/>
      </c>
    </row>
    <row r="1900">
      <c r="E1900" s="14" t="n"/>
      <c r="M1900" s="8">
        <f>IF($C1900="","",L1900*T1900/100)</f>
        <v/>
      </c>
      <c r="S1900" s="8" t="n"/>
      <c r="T1900" s="8" t="n"/>
      <c r="W1900">
        <f>IF($C1900="","",IF($AL1900=1,0,IF($AK1900=1,Settings!$C$6,Settings!$C$7))*100)</f>
        <v/>
      </c>
      <c r="X1900" s="8">
        <f>IF($C1900="","",T1900*W1900/100)</f>
        <v/>
      </c>
      <c r="Y1900" s="8">
        <f>IF($C1900="","",T1900-X1900)</f>
        <v/>
      </c>
      <c r="Z1900" s="8">
        <f>IF($C1900="","",Y1900-M1900)</f>
        <v/>
      </c>
      <c r="AD1900" s="8" t="n"/>
      <c r="AG1900" s="14" t="n"/>
      <c r="AI1900">
        <f>IF($C1900="","",IF(COUNTIF($C$2:$C1900,$C1900)=1,1,0))</f>
        <v/>
      </c>
      <c r="AJ1900">
        <f>IF($AI1900=1,SUMPRODUCT(--($AM$2:$AM$7001&lt;$AM1900))+1,"")</f>
        <v/>
      </c>
      <c r="AK1900">
        <f>IF($C1900="","",IF(OR($P1900=TRUE(),$P1900="TRUE"),1,0))</f>
        <v/>
      </c>
      <c r="AL1900">
        <f>IF($C1900="","",IF(AND($V1900="Yes",SUMPRODUCT((LEN(Settings!$F$6:$F$13)&gt;0)*ISNUMBER(SEARCH(Settings!$F$6:$F$13,$O1900)))=0),1,0))</f>
        <v/>
      </c>
      <c r="AM1900">
        <f>IF($AI1900=1,IFERROR(IF(VALUE($C1900)&lt;100000000,VALUE($C1900),1000000000),IFERROR(IF(VALUE(MID($C1900,2,20))&lt;100000000,VALUE(MID($C1900,2,20)),1000000000),1000000000))+ROW()/100000,"")</f>
        <v/>
      </c>
    </row>
    <row r="1901">
      <c r="E1901" s="14" t="n"/>
      <c r="M1901" s="8">
        <f>IF($C1901="","",L1901*T1901/100)</f>
        <v/>
      </c>
      <c r="S1901" s="8" t="n"/>
      <c r="T1901" s="8" t="n"/>
      <c r="W1901">
        <f>IF($C1901="","",IF($AL1901=1,0,IF($AK1901=1,Settings!$C$6,Settings!$C$7))*100)</f>
        <v/>
      </c>
      <c r="X1901" s="8">
        <f>IF($C1901="","",T1901*W1901/100)</f>
        <v/>
      </c>
      <c r="Y1901" s="8">
        <f>IF($C1901="","",T1901-X1901)</f>
        <v/>
      </c>
      <c r="Z1901" s="8">
        <f>IF($C1901="","",Y1901-M1901)</f>
        <v/>
      </c>
      <c r="AD1901" s="8" t="n"/>
      <c r="AG1901" s="14" t="n"/>
      <c r="AI1901">
        <f>IF($C1901="","",IF(COUNTIF($C$2:$C1901,$C1901)=1,1,0))</f>
        <v/>
      </c>
      <c r="AJ1901">
        <f>IF($AI1901=1,SUMPRODUCT(--($AM$2:$AM$7001&lt;$AM1901))+1,"")</f>
        <v/>
      </c>
      <c r="AK1901">
        <f>IF($C1901="","",IF(OR($P1901=TRUE(),$P1901="TRUE"),1,0))</f>
        <v/>
      </c>
      <c r="AL1901">
        <f>IF($C1901="","",IF(AND($V1901="Yes",SUMPRODUCT((LEN(Settings!$F$6:$F$13)&gt;0)*ISNUMBER(SEARCH(Settings!$F$6:$F$13,$O1901)))=0),1,0))</f>
        <v/>
      </c>
      <c r="AM1901">
        <f>IF($AI1901=1,IFERROR(IF(VALUE($C1901)&lt;100000000,VALUE($C1901),1000000000),IFERROR(IF(VALUE(MID($C1901,2,20))&lt;100000000,VALUE(MID($C1901,2,20)),1000000000),1000000000))+ROW()/100000,"")</f>
        <v/>
      </c>
    </row>
    <row r="1902">
      <c r="E1902" s="14" t="n"/>
      <c r="M1902" s="8">
        <f>IF($C1902="","",L1902*T1902/100)</f>
        <v/>
      </c>
      <c r="S1902" s="8" t="n"/>
      <c r="T1902" s="8" t="n"/>
      <c r="W1902">
        <f>IF($C1902="","",IF($AL1902=1,0,IF($AK1902=1,Settings!$C$6,Settings!$C$7))*100)</f>
        <v/>
      </c>
      <c r="X1902" s="8">
        <f>IF($C1902="","",T1902*W1902/100)</f>
        <v/>
      </c>
      <c r="Y1902" s="8">
        <f>IF($C1902="","",T1902-X1902)</f>
        <v/>
      </c>
      <c r="Z1902" s="8">
        <f>IF($C1902="","",Y1902-M1902)</f>
        <v/>
      </c>
      <c r="AD1902" s="8" t="n"/>
      <c r="AG1902" s="14" t="n"/>
      <c r="AI1902">
        <f>IF($C1902="","",IF(COUNTIF($C$2:$C1902,$C1902)=1,1,0))</f>
        <v/>
      </c>
      <c r="AJ1902">
        <f>IF($AI1902=1,SUMPRODUCT(--($AM$2:$AM$7001&lt;$AM1902))+1,"")</f>
        <v/>
      </c>
      <c r="AK1902">
        <f>IF($C1902="","",IF(OR($P1902=TRUE(),$P1902="TRUE"),1,0))</f>
        <v/>
      </c>
      <c r="AL1902">
        <f>IF($C1902="","",IF(AND($V1902="Yes",SUMPRODUCT((LEN(Settings!$F$6:$F$13)&gt;0)*ISNUMBER(SEARCH(Settings!$F$6:$F$13,$O1902)))=0),1,0))</f>
        <v/>
      </c>
      <c r="AM1902">
        <f>IF($AI1902=1,IFERROR(IF(VALUE($C1902)&lt;100000000,VALUE($C1902),1000000000),IFERROR(IF(VALUE(MID($C1902,2,20))&lt;100000000,VALUE(MID($C1902,2,20)),1000000000),1000000000))+ROW()/100000,"")</f>
        <v/>
      </c>
    </row>
    <row r="1903">
      <c r="E1903" s="14" t="n"/>
      <c r="M1903" s="8">
        <f>IF($C1903="","",L1903*T1903/100)</f>
        <v/>
      </c>
      <c r="S1903" s="8" t="n"/>
      <c r="T1903" s="8" t="n"/>
      <c r="W1903">
        <f>IF($C1903="","",IF($AL1903=1,0,IF($AK1903=1,Settings!$C$6,Settings!$C$7))*100)</f>
        <v/>
      </c>
      <c r="X1903" s="8">
        <f>IF($C1903="","",T1903*W1903/100)</f>
        <v/>
      </c>
      <c r="Y1903" s="8">
        <f>IF($C1903="","",T1903-X1903)</f>
        <v/>
      </c>
      <c r="Z1903" s="8">
        <f>IF($C1903="","",Y1903-M1903)</f>
        <v/>
      </c>
      <c r="AD1903" s="8" t="n"/>
      <c r="AG1903" s="14" t="n"/>
      <c r="AI1903">
        <f>IF($C1903="","",IF(COUNTIF($C$2:$C1903,$C1903)=1,1,0))</f>
        <v/>
      </c>
      <c r="AJ1903">
        <f>IF($AI1903=1,SUMPRODUCT(--($AM$2:$AM$7001&lt;$AM1903))+1,"")</f>
        <v/>
      </c>
      <c r="AK1903">
        <f>IF($C1903="","",IF(OR($P1903=TRUE(),$P1903="TRUE"),1,0))</f>
        <v/>
      </c>
      <c r="AL1903">
        <f>IF($C1903="","",IF(AND($V1903="Yes",SUMPRODUCT((LEN(Settings!$F$6:$F$13)&gt;0)*ISNUMBER(SEARCH(Settings!$F$6:$F$13,$O1903)))=0),1,0))</f>
        <v/>
      </c>
      <c r="AM1903">
        <f>IF($AI1903=1,IFERROR(IF(VALUE($C1903)&lt;100000000,VALUE($C1903),1000000000),IFERROR(IF(VALUE(MID($C1903,2,20))&lt;100000000,VALUE(MID($C1903,2,20)),1000000000),1000000000))+ROW()/100000,"")</f>
        <v/>
      </c>
    </row>
    <row r="1904">
      <c r="E1904" s="14" t="n"/>
      <c r="M1904" s="8">
        <f>IF($C1904="","",L1904*T1904/100)</f>
        <v/>
      </c>
      <c r="S1904" s="8" t="n"/>
      <c r="T1904" s="8" t="n"/>
      <c r="W1904">
        <f>IF($C1904="","",IF($AL1904=1,0,IF($AK1904=1,Settings!$C$6,Settings!$C$7))*100)</f>
        <v/>
      </c>
      <c r="X1904" s="8">
        <f>IF($C1904="","",T1904*W1904/100)</f>
        <v/>
      </c>
      <c r="Y1904" s="8">
        <f>IF($C1904="","",T1904-X1904)</f>
        <v/>
      </c>
      <c r="Z1904" s="8">
        <f>IF($C1904="","",Y1904-M1904)</f>
        <v/>
      </c>
      <c r="AD1904" s="8" t="n"/>
      <c r="AG1904" s="14" t="n"/>
      <c r="AI1904">
        <f>IF($C1904="","",IF(COUNTIF($C$2:$C1904,$C1904)=1,1,0))</f>
        <v/>
      </c>
      <c r="AJ1904">
        <f>IF($AI1904=1,SUMPRODUCT(--($AM$2:$AM$7001&lt;$AM1904))+1,"")</f>
        <v/>
      </c>
      <c r="AK1904">
        <f>IF($C1904="","",IF(OR($P1904=TRUE(),$P1904="TRUE"),1,0))</f>
        <v/>
      </c>
      <c r="AL1904">
        <f>IF($C1904="","",IF(AND($V1904="Yes",SUMPRODUCT((LEN(Settings!$F$6:$F$13)&gt;0)*ISNUMBER(SEARCH(Settings!$F$6:$F$13,$O1904)))=0),1,0))</f>
        <v/>
      </c>
      <c r="AM1904">
        <f>IF($AI1904=1,IFERROR(IF(VALUE($C1904)&lt;100000000,VALUE($C1904),1000000000),IFERROR(IF(VALUE(MID($C1904,2,20))&lt;100000000,VALUE(MID($C1904,2,20)),1000000000),1000000000))+ROW()/100000,"")</f>
        <v/>
      </c>
    </row>
    <row r="1905">
      <c r="E1905" s="14" t="n"/>
      <c r="M1905" s="8">
        <f>IF($C1905="","",L1905*T1905/100)</f>
        <v/>
      </c>
      <c r="S1905" s="8" t="n"/>
      <c r="T1905" s="8" t="n"/>
      <c r="W1905">
        <f>IF($C1905="","",IF($AL1905=1,0,IF($AK1905=1,Settings!$C$6,Settings!$C$7))*100)</f>
        <v/>
      </c>
      <c r="X1905" s="8">
        <f>IF($C1905="","",T1905*W1905/100)</f>
        <v/>
      </c>
      <c r="Y1905" s="8">
        <f>IF($C1905="","",T1905-X1905)</f>
        <v/>
      </c>
      <c r="Z1905" s="8">
        <f>IF($C1905="","",Y1905-M1905)</f>
        <v/>
      </c>
      <c r="AD1905" s="8" t="n"/>
      <c r="AG1905" s="14" t="n"/>
      <c r="AI1905">
        <f>IF($C1905="","",IF(COUNTIF($C$2:$C1905,$C1905)=1,1,0))</f>
        <v/>
      </c>
      <c r="AJ1905">
        <f>IF($AI1905=1,SUMPRODUCT(--($AM$2:$AM$7001&lt;$AM1905))+1,"")</f>
        <v/>
      </c>
      <c r="AK1905">
        <f>IF($C1905="","",IF(OR($P1905=TRUE(),$P1905="TRUE"),1,0))</f>
        <v/>
      </c>
      <c r="AL1905">
        <f>IF($C1905="","",IF(AND($V1905="Yes",SUMPRODUCT((LEN(Settings!$F$6:$F$13)&gt;0)*ISNUMBER(SEARCH(Settings!$F$6:$F$13,$O1905)))=0),1,0))</f>
        <v/>
      </c>
      <c r="AM1905">
        <f>IF($AI1905=1,IFERROR(IF(VALUE($C1905)&lt;100000000,VALUE($C1905),1000000000),IFERROR(IF(VALUE(MID($C1905,2,20))&lt;100000000,VALUE(MID($C1905,2,20)),1000000000),1000000000))+ROW()/100000,"")</f>
        <v/>
      </c>
    </row>
    <row r="1906">
      <c r="E1906" s="14" t="n"/>
      <c r="M1906" s="8">
        <f>IF($C1906="","",L1906*T1906/100)</f>
        <v/>
      </c>
      <c r="S1906" s="8" t="n"/>
      <c r="T1906" s="8" t="n"/>
      <c r="W1906">
        <f>IF($C1906="","",IF($AL1906=1,0,IF($AK1906=1,Settings!$C$6,Settings!$C$7))*100)</f>
        <v/>
      </c>
      <c r="X1906" s="8">
        <f>IF($C1906="","",T1906*W1906/100)</f>
        <v/>
      </c>
      <c r="Y1906" s="8">
        <f>IF($C1906="","",T1906-X1906)</f>
        <v/>
      </c>
      <c r="Z1906" s="8">
        <f>IF($C1906="","",Y1906-M1906)</f>
        <v/>
      </c>
      <c r="AD1906" s="8" t="n"/>
      <c r="AG1906" s="14" t="n"/>
      <c r="AI1906">
        <f>IF($C1906="","",IF(COUNTIF($C$2:$C1906,$C1906)=1,1,0))</f>
        <v/>
      </c>
      <c r="AJ1906">
        <f>IF($AI1906=1,SUMPRODUCT(--($AM$2:$AM$7001&lt;$AM1906))+1,"")</f>
        <v/>
      </c>
      <c r="AK1906">
        <f>IF($C1906="","",IF(OR($P1906=TRUE(),$P1906="TRUE"),1,0))</f>
        <v/>
      </c>
      <c r="AL1906">
        <f>IF($C1906="","",IF(AND($V1906="Yes",SUMPRODUCT((LEN(Settings!$F$6:$F$13)&gt;0)*ISNUMBER(SEARCH(Settings!$F$6:$F$13,$O1906)))=0),1,0))</f>
        <v/>
      </c>
      <c r="AM1906">
        <f>IF($AI1906=1,IFERROR(IF(VALUE($C1906)&lt;100000000,VALUE($C1906),1000000000),IFERROR(IF(VALUE(MID($C1906,2,20))&lt;100000000,VALUE(MID($C1906,2,20)),1000000000),1000000000))+ROW()/100000,"")</f>
        <v/>
      </c>
    </row>
    <row r="1907">
      <c r="E1907" s="14" t="n"/>
      <c r="M1907" s="8">
        <f>IF($C1907="","",L1907*T1907/100)</f>
        <v/>
      </c>
      <c r="S1907" s="8" t="n"/>
      <c r="T1907" s="8" t="n"/>
      <c r="W1907">
        <f>IF($C1907="","",IF($AL1907=1,0,IF($AK1907=1,Settings!$C$6,Settings!$C$7))*100)</f>
        <v/>
      </c>
      <c r="X1907" s="8">
        <f>IF($C1907="","",T1907*W1907/100)</f>
        <v/>
      </c>
      <c r="Y1907" s="8">
        <f>IF($C1907="","",T1907-X1907)</f>
        <v/>
      </c>
      <c r="Z1907" s="8">
        <f>IF($C1907="","",Y1907-M1907)</f>
        <v/>
      </c>
      <c r="AD1907" s="8" t="n"/>
      <c r="AG1907" s="14" t="n"/>
      <c r="AI1907">
        <f>IF($C1907="","",IF(COUNTIF($C$2:$C1907,$C1907)=1,1,0))</f>
        <v/>
      </c>
      <c r="AJ1907">
        <f>IF($AI1907=1,SUMPRODUCT(--($AM$2:$AM$7001&lt;$AM1907))+1,"")</f>
        <v/>
      </c>
      <c r="AK1907">
        <f>IF($C1907="","",IF(OR($P1907=TRUE(),$P1907="TRUE"),1,0))</f>
        <v/>
      </c>
      <c r="AL1907">
        <f>IF($C1907="","",IF(AND($V1907="Yes",SUMPRODUCT((LEN(Settings!$F$6:$F$13)&gt;0)*ISNUMBER(SEARCH(Settings!$F$6:$F$13,$O1907)))=0),1,0))</f>
        <v/>
      </c>
      <c r="AM1907">
        <f>IF($AI1907=1,IFERROR(IF(VALUE($C1907)&lt;100000000,VALUE($C1907),1000000000),IFERROR(IF(VALUE(MID($C1907,2,20))&lt;100000000,VALUE(MID($C1907,2,20)),1000000000),1000000000))+ROW()/100000,"")</f>
        <v/>
      </c>
    </row>
    <row r="1908">
      <c r="E1908" s="14" t="n"/>
      <c r="M1908" s="8">
        <f>IF($C1908="","",L1908*T1908/100)</f>
        <v/>
      </c>
      <c r="S1908" s="8" t="n"/>
      <c r="T1908" s="8" t="n"/>
      <c r="W1908">
        <f>IF($C1908="","",IF($AL1908=1,0,IF($AK1908=1,Settings!$C$6,Settings!$C$7))*100)</f>
        <v/>
      </c>
      <c r="X1908" s="8">
        <f>IF($C1908="","",T1908*W1908/100)</f>
        <v/>
      </c>
      <c r="Y1908" s="8">
        <f>IF($C1908="","",T1908-X1908)</f>
        <v/>
      </c>
      <c r="Z1908" s="8">
        <f>IF($C1908="","",Y1908-M1908)</f>
        <v/>
      </c>
      <c r="AD1908" s="8" t="n"/>
      <c r="AG1908" s="14" t="n"/>
      <c r="AI1908">
        <f>IF($C1908="","",IF(COUNTIF($C$2:$C1908,$C1908)=1,1,0))</f>
        <v/>
      </c>
      <c r="AJ1908">
        <f>IF($AI1908=1,SUMPRODUCT(--($AM$2:$AM$7001&lt;$AM1908))+1,"")</f>
        <v/>
      </c>
      <c r="AK1908">
        <f>IF($C1908="","",IF(OR($P1908=TRUE(),$P1908="TRUE"),1,0))</f>
        <v/>
      </c>
      <c r="AL1908">
        <f>IF($C1908="","",IF(AND($V1908="Yes",SUMPRODUCT((LEN(Settings!$F$6:$F$13)&gt;0)*ISNUMBER(SEARCH(Settings!$F$6:$F$13,$O1908)))=0),1,0))</f>
        <v/>
      </c>
      <c r="AM1908">
        <f>IF($AI1908=1,IFERROR(IF(VALUE($C1908)&lt;100000000,VALUE($C1908),1000000000),IFERROR(IF(VALUE(MID($C1908,2,20))&lt;100000000,VALUE(MID($C1908,2,20)),1000000000),1000000000))+ROW()/100000,"")</f>
        <v/>
      </c>
    </row>
    <row r="1909">
      <c r="E1909" s="14" t="n"/>
      <c r="M1909" s="8">
        <f>IF($C1909="","",L1909*T1909/100)</f>
        <v/>
      </c>
      <c r="S1909" s="8" t="n"/>
      <c r="T1909" s="8" t="n"/>
      <c r="W1909">
        <f>IF($C1909="","",IF($AL1909=1,0,IF($AK1909=1,Settings!$C$6,Settings!$C$7))*100)</f>
        <v/>
      </c>
      <c r="X1909" s="8">
        <f>IF($C1909="","",T1909*W1909/100)</f>
        <v/>
      </c>
      <c r="Y1909" s="8">
        <f>IF($C1909="","",T1909-X1909)</f>
        <v/>
      </c>
      <c r="Z1909" s="8">
        <f>IF($C1909="","",Y1909-M1909)</f>
        <v/>
      </c>
      <c r="AD1909" s="8" t="n"/>
      <c r="AG1909" s="14" t="n"/>
      <c r="AI1909">
        <f>IF($C1909="","",IF(COUNTIF($C$2:$C1909,$C1909)=1,1,0))</f>
        <v/>
      </c>
      <c r="AJ1909">
        <f>IF($AI1909=1,SUMPRODUCT(--($AM$2:$AM$7001&lt;$AM1909))+1,"")</f>
        <v/>
      </c>
      <c r="AK1909">
        <f>IF($C1909="","",IF(OR($P1909=TRUE(),$P1909="TRUE"),1,0))</f>
        <v/>
      </c>
      <c r="AL1909">
        <f>IF($C1909="","",IF(AND($V1909="Yes",SUMPRODUCT((LEN(Settings!$F$6:$F$13)&gt;0)*ISNUMBER(SEARCH(Settings!$F$6:$F$13,$O1909)))=0),1,0))</f>
        <v/>
      </c>
      <c r="AM1909">
        <f>IF($AI1909=1,IFERROR(IF(VALUE($C1909)&lt;100000000,VALUE($C1909),1000000000),IFERROR(IF(VALUE(MID($C1909,2,20))&lt;100000000,VALUE(MID($C1909,2,20)),1000000000),1000000000))+ROW()/100000,"")</f>
        <v/>
      </c>
    </row>
    <row r="1910">
      <c r="E1910" s="14" t="n"/>
      <c r="M1910" s="8">
        <f>IF($C1910="","",L1910*T1910/100)</f>
        <v/>
      </c>
      <c r="S1910" s="8" t="n"/>
      <c r="T1910" s="8" t="n"/>
      <c r="W1910">
        <f>IF($C1910="","",IF($AL1910=1,0,IF($AK1910=1,Settings!$C$6,Settings!$C$7))*100)</f>
        <v/>
      </c>
      <c r="X1910" s="8">
        <f>IF($C1910="","",T1910*W1910/100)</f>
        <v/>
      </c>
      <c r="Y1910" s="8">
        <f>IF($C1910="","",T1910-X1910)</f>
        <v/>
      </c>
      <c r="Z1910" s="8">
        <f>IF($C1910="","",Y1910-M1910)</f>
        <v/>
      </c>
      <c r="AD1910" s="8" t="n"/>
      <c r="AG1910" s="14" t="n"/>
      <c r="AI1910">
        <f>IF($C1910="","",IF(COUNTIF($C$2:$C1910,$C1910)=1,1,0))</f>
        <v/>
      </c>
      <c r="AJ1910">
        <f>IF($AI1910=1,SUMPRODUCT(--($AM$2:$AM$7001&lt;$AM1910))+1,"")</f>
        <v/>
      </c>
      <c r="AK1910">
        <f>IF($C1910="","",IF(OR($P1910=TRUE(),$P1910="TRUE"),1,0))</f>
        <v/>
      </c>
      <c r="AL1910">
        <f>IF($C1910="","",IF(AND($V1910="Yes",SUMPRODUCT((LEN(Settings!$F$6:$F$13)&gt;0)*ISNUMBER(SEARCH(Settings!$F$6:$F$13,$O1910)))=0),1,0))</f>
        <v/>
      </c>
      <c r="AM1910">
        <f>IF($AI1910=1,IFERROR(IF(VALUE($C1910)&lt;100000000,VALUE($C1910),1000000000),IFERROR(IF(VALUE(MID($C1910,2,20))&lt;100000000,VALUE(MID($C1910,2,20)),1000000000),1000000000))+ROW()/100000,"")</f>
        <v/>
      </c>
    </row>
    <row r="1911">
      <c r="E1911" s="14" t="n"/>
      <c r="M1911" s="8">
        <f>IF($C1911="","",L1911*T1911/100)</f>
        <v/>
      </c>
      <c r="S1911" s="8" t="n"/>
      <c r="T1911" s="8" t="n"/>
      <c r="W1911">
        <f>IF($C1911="","",IF($AL1911=1,0,IF($AK1911=1,Settings!$C$6,Settings!$C$7))*100)</f>
        <v/>
      </c>
      <c r="X1911" s="8">
        <f>IF($C1911="","",T1911*W1911/100)</f>
        <v/>
      </c>
      <c r="Y1911" s="8">
        <f>IF($C1911="","",T1911-X1911)</f>
        <v/>
      </c>
      <c r="Z1911" s="8">
        <f>IF($C1911="","",Y1911-M1911)</f>
        <v/>
      </c>
      <c r="AD1911" s="8" t="n"/>
      <c r="AG1911" s="14" t="n"/>
      <c r="AI1911">
        <f>IF($C1911="","",IF(COUNTIF($C$2:$C1911,$C1911)=1,1,0))</f>
        <v/>
      </c>
      <c r="AJ1911">
        <f>IF($AI1911=1,SUMPRODUCT(--($AM$2:$AM$7001&lt;$AM1911))+1,"")</f>
        <v/>
      </c>
      <c r="AK1911">
        <f>IF($C1911="","",IF(OR($P1911=TRUE(),$P1911="TRUE"),1,0))</f>
        <v/>
      </c>
      <c r="AL1911">
        <f>IF($C1911="","",IF(AND($V1911="Yes",SUMPRODUCT((LEN(Settings!$F$6:$F$13)&gt;0)*ISNUMBER(SEARCH(Settings!$F$6:$F$13,$O1911)))=0),1,0))</f>
        <v/>
      </c>
      <c r="AM1911">
        <f>IF($AI1911=1,IFERROR(IF(VALUE($C1911)&lt;100000000,VALUE($C1911),1000000000),IFERROR(IF(VALUE(MID($C1911,2,20))&lt;100000000,VALUE(MID($C1911,2,20)),1000000000),1000000000))+ROW()/100000,"")</f>
        <v/>
      </c>
    </row>
    <row r="1912">
      <c r="E1912" s="14" t="n"/>
      <c r="M1912" s="8">
        <f>IF($C1912="","",L1912*T1912/100)</f>
        <v/>
      </c>
      <c r="S1912" s="8" t="n"/>
      <c r="T1912" s="8" t="n"/>
      <c r="W1912">
        <f>IF($C1912="","",IF($AL1912=1,0,IF($AK1912=1,Settings!$C$6,Settings!$C$7))*100)</f>
        <v/>
      </c>
      <c r="X1912" s="8">
        <f>IF($C1912="","",T1912*W1912/100)</f>
        <v/>
      </c>
      <c r="Y1912" s="8">
        <f>IF($C1912="","",T1912-X1912)</f>
        <v/>
      </c>
      <c r="Z1912" s="8">
        <f>IF($C1912="","",Y1912-M1912)</f>
        <v/>
      </c>
      <c r="AD1912" s="8" t="n"/>
      <c r="AG1912" s="14" t="n"/>
      <c r="AI1912">
        <f>IF($C1912="","",IF(COUNTIF($C$2:$C1912,$C1912)=1,1,0))</f>
        <v/>
      </c>
      <c r="AJ1912">
        <f>IF($AI1912=1,SUMPRODUCT(--($AM$2:$AM$7001&lt;$AM1912))+1,"")</f>
        <v/>
      </c>
      <c r="AK1912">
        <f>IF($C1912="","",IF(OR($P1912=TRUE(),$P1912="TRUE"),1,0))</f>
        <v/>
      </c>
      <c r="AL1912">
        <f>IF($C1912="","",IF(AND($V1912="Yes",SUMPRODUCT((LEN(Settings!$F$6:$F$13)&gt;0)*ISNUMBER(SEARCH(Settings!$F$6:$F$13,$O1912)))=0),1,0))</f>
        <v/>
      </c>
      <c r="AM1912">
        <f>IF($AI1912=1,IFERROR(IF(VALUE($C1912)&lt;100000000,VALUE($C1912),1000000000),IFERROR(IF(VALUE(MID($C1912,2,20))&lt;100000000,VALUE(MID($C1912,2,20)),1000000000),1000000000))+ROW()/100000,"")</f>
        <v/>
      </c>
    </row>
    <row r="1913">
      <c r="E1913" s="14" t="n"/>
      <c r="M1913" s="8">
        <f>IF($C1913="","",L1913*T1913/100)</f>
        <v/>
      </c>
      <c r="S1913" s="8" t="n"/>
      <c r="T1913" s="8" t="n"/>
      <c r="W1913">
        <f>IF($C1913="","",IF($AL1913=1,0,IF($AK1913=1,Settings!$C$6,Settings!$C$7))*100)</f>
        <v/>
      </c>
      <c r="X1913" s="8">
        <f>IF($C1913="","",T1913*W1913/100)</f>
        <v/>
      </c>
      <c r="Y1913" s="8">
        <f>IF($C1913="","",T1913-X1913)</f>
        <v/>
      </c>
      <c r="Z1913" s="8">
        <f>IF($C1913="","",Y1913-M1913)</f>
        <v/>
      </c>
      <c r="AD1913" s="8" t="n"/>
      <c r="AG1913" s="14" t="n"/>
      <c r="AI1913">
        <f>IF($C1913="","",IF(COUNTIF($C$2:$C1913,$C1913)=1,1,0))</f>
        <v/>
      </c>
      <c r="AJ1913">
        <f>IF($AI1913=1,SUMPRODUCT(--($AM$2:$AM$7001&lt;$AM1913))+1,"")</f>
        <v/>
      </c>
      <c r="AK1913">
        <f>IF($C1913="","",IF(OR($P1913=TRUE(),$P1913="TRUE"),1,0))</f>
        <v/>
      </c>
      <c r="AL1913">
        <f>IF($C1913="","",IF(AND($V1913="Yes",SUMPRODUCT((LEN(Settings!$F$6:$F$13)&gt;0)*ISNUMBER(SEARCH(Settings!$F$6:$F$13,$O1913)))=0),1,0))</f>
        <v/>
      </c>
      <c r="AM1913">
        <f>IF($AI1913=1,IFERROR(IF(VALUE($C1913)&lt;100000000,VALUE($C1913),1000000000),IFERROR(IF(VALUE(MID($C1913,2,20))&lt;100000000,VALUE(MID($C1913,2,20)),1000000000),1000000000))+ROW()/100000,"")</f>
        <v/>
      </c>
    </row>
    <row r="1914">
      <c r="E1914" s="14" t="n"/>
      <c r="M1914" s="8">
        <f>IF($C1914="","",L1914*T1914/100)</f>
        <v/>
      </c>
      <c r="S1914" s="8" t="n"/>
      <c r="T1914" s="8" t="n"/>
      <c r="W1914">
        <f>IF($C1914="","",IF($AL1914=1,0,IF($AK1914=1,Settings!$C$6,Settings!$C$7))*100)</f>
        <v/>
      </c>
      <c r="X1914" s="8">
        <f>IF($C1914="","",T1914*W1914/100)</f>
        <v/>
      </c>
      <c r="Y1914" s="8">
        <f>IF($C1914="","",T1914-X1914)</f>
        <v/>
      </c>
      <c r="Z1914" s="8">
        <f>IF($C1914="","",Y1914-M1914)</f>
        <v/>
      </c>
      <c r="AD1914" s="8" t="n"/>
      <c r="AG1914" s="14" t="n"/>
      <c r="AI1914">
        <f>IF($C1914="","",IF(COUNTIF($C$2:$C1914,$C1914)=1,1,0))</f>
        <v/>
      </c>
      <c r="AJ1914">
        <f>IF($AI1914=1,SUMPRODUCT(--($AM$2:$AM$7001&lt;$AM1914))+1,"")</f>
        <v/>
      </c>
      <c r="AK1914">
        <f>IF($C1914="","",IF(OR($P1914=TRUE(),$P1914="TRUE"),1,0))</f>
        <v/>
      </c>
      <c r="AL1914">
        <f>IF($C1914="","",IF(AND($V1914="Yes",SUMPRODUCT((LEN(Settings!$F$6:$F$13)&gt;0)*ISNUMBER(SEARCH(Settings!$F$6:$F$13,$O1914)))=0),1,0))</f>
        <v/>
      </c>
      <c r="AM1914">
        <f>IF($AI1914=1,IFERROR(IF(VALUE($C1914)&lt;100000000,VALUE($C1914),1000000000),IFERROR(IF(VALUE(MID($C1914,2,20))&lt;100000000,VALUE(MID($C1914,2,20)),1000000000),1000000000))+ROW()/100000,"")</f>
        <v/>
      </c>
    </row>
    <row r="1915">
      <c r="E1915" s="14" t="n"/>
      <c r="M1915" s="8">
        <f>IF($C1915="","",L1915*T1915/100)</f>
        <v/>
      </c>
      <c r="S1915" s="8" t="n"/>
      <c r="T1915" s="8" t="n"/>
      <c r="W1915">
        <f>IF($C1915="","",IF($AL1915=1,0,IF($AK1915=1,Settings!$C$6,Settings!$C$7))*100)</f>
        <v/>
      </c>
      <c r="X1915" s="8">
        <f>IF($C1915="","",T1915*W1915/100)</f>
        <v/>
      </c>
      <c r="Y1915" s="8">
        <f>IF($C1915="","",T1915-X1915)</f>
        <v/>
      </c>
      <c r="Z1915" s="8">
        <f>IF($C1915="","",Y1915-M1915)</f>
        <v/>
      </c>
      <c r="AD1915" s="8" t="n"/>
      <c r="AG1915" s="14" t="n"/>
      <c r="AI1915">
        <f>IF($C1915="","",IF(COUNTIF($C$2:$C1915,$C1915)=1,1,0))</f>
        <v/>
      </c>
      <c r="AJ1915">
        <f>IF($AI1915=1,SUMPRODUCT(--($AM$2:$AM$7001&lt;$AM1915))+1,"")</f>
        <v/>
      </c>
      <c r="AK1915">
        <f>IF($C1915="","",IF(OR($P1915=TRUE(),$P1915="TRUE"),1,0))</f>
        <v/>
      </c>
      <c r="AL1915">
        <f>IF($C1915="","",IF(AND($V1915="Yes",SUMPRODUCT((LEN(Settings!$F$6:$F$13)&gt;0)*ISNUMBER(SEARCH(Settings!$F$6:$F$13,$O1915)))=0),1,0))</f>
        <v/>
      </c>
      <c r="AM1915">
        <f>IF($AI1915=1,IFERROR(IF(VALUE($C1915)&lt;100000000,VALUE($C1915),1000000000),IFERROR(IF(VALUE(MID($C1915,2,20))&lt;100000000,VALUE(MID($C1915,2,20)),1000000000),1000000000))+ROW()/100000,"")</f>
        <v/>
      </c>
    </row>
    <row r="1916">
      <c r="E1916" s="14" t="n"/>
      <c r="M1916" s="8">
        <f>IF($C1916="","",L1916*T1916/100)</f>
        <v/>
      </c>
      <c r="S1916" s="8" t="n"/>
      <c r="T1916" s="8" t="n"/>
      <c r="W1916">
        <f>IF($C1916="","",IF($AL1916=1,0,IF($AK1916=1,Settings!$C$6,Settings!$C$7))*100)</f>
        <v/>
      </c>
      <c r="X1916" s="8">
        <f>IF($C1916="","",T1916*W1916/100)</f>
        <v/>
      </c>
      <c r="Y1916" s="8">
        <f>IF($C1916="","",T1916-X1916)</f>
        <v/>
      </c>
      <c r="Z1916" s="8">
        <f>IF($C1916="","",Y1916-M1916)</f>
        <v/>
      </c>
      <c r="AD1916" s="8" t="n"/>
      <c r="AG1916" s="14" t="n"/>
      <c r="AI1916">
        <f>IF($C1916="","",IF(COUNTIF($C$2:$C1916,$C1916)=1,1,0))</f>
        <v/>
      </c>
      <c r="AJ1916">
        <f>IF($AI1916=1,SUMPRODUCT(--($AM$2:$AM$7001&lt;$AM1916))+1,"")</f>
        <v/>
      </c>
      <c r="AK1916">
        <f>IF($C1916="","",IF(OR($P1916=TRUE(),$P1916="TRUE"),1,0))</f>
        <v/>
      </c>
      <c r="AL1916">
        <f>IF($C1916="","",IF(AND($V1916="Yes",SUMPRODUCT((LEN(Settings!$F$6:$F$13)&gt;0)*ISNUMBER(SEARCH(Settings!$F$6:$F$13,$O1916)))=0),1,0))</f>
        <v/>
      </c>
      <c r="AM1916">
        <f>IF($AI1916=1,IFERROR(IF(VALUE($C1916)&lt;100000000,VALUE($C1916),1000000000),IFERROR(IF(VALUE(MID($C1916,2,20))&lt;100000000,VALUE(MID($C1916,2,20)),1000000000),1000000000))+ROW()/100000,"")</f>
        <v/>
      </c>
    </row>
    <row r="1917">
      <c r="E1917" s="14" t="n"/>
      <c r="M1917" s="8">
        <f>IF($C1917="","",L1917*T1917/100)</f>
        <v/>
      </c>
      <c r="S1917" s="8" t="n"/>
      <c r="T1917" s="8" t="n"/>
      <c r="W1917">
        <f>IF($C1917="","",IF($AL1917=1,0,IF($AK1917=1,Settings!$C$6,Settings!$C$7))*100)</f>
        <v/>
      </c>
      <c r="X1917" s="8">
        <f>IF($C1917="","",T1917*W1917/100)</f>
        <v/>
      </c>
      <c r="Y1917" s="8">
        <f>IF($C1917="","",T1917-X1917)</f>
        <v/>
      </c>
      <c r="Z1917" s="8">
        <f>IF($C1917="","",Y1917-M1917)</f>
        <v/>
      </c>
      <c r="AD1917" s="8" t="n"/>
      <c r="AG1917" s="14" t="n"/>
      <c r="AI1917">
        <f>IF($C1917="","",IF(COUNTIF($C$2:$C1917,$C1917)=1,1,0))</f>
        <v/>
      </c>
      <c r="AJ1917">
        <f>IF($AI1917=1,SUMPRODUCT(--($AM$2:$AM$7001&lt;$AM1917))+1,"")</f>
        <v/>
      </c>
      <c r="AK1917">
        <f>IF($C1917="","",IF(OR($P1917=TRUE(),$P1917="TRUE"),1,0))</f>
        <v/>
      </c>
      <c r="AL1917">
        <f>IF($C1917="","",IF(AND($V1917="Yes",SUMPRODUCT((LEN(Settings!$F$6:$F$13)&gt;0)*ISNUMBER(SEARCH(Settings!$F$6:$F$13,$O1917)))=0),1,0))</f>
        <v/>
      </c>
      <c r="AM1917">
        <f>IF($AI1917=1,IFERROR(IF(VALUE($C1917)&lt;100000000,VALUE($C1917),1000000000),IFERROR(IF(VALUE(MID($C1917,2,20))&lt;100000000,VALUE(MID($C1917,2,20)),1000000000),1000000000))+ROW()/100000,"")</f>
        <v/>
      </c>
    </row>
    <row r="1918">
      <c r="E1918" s="14" t="n"/>
      <c r="M1918" s="8">
        <f>IF($C1918="","",L1918*T1918/100)</f>
        <v/>
      </c>
      <c r="S1918" s="8" t="n"/>
      <c r="T1918" s="8" t="n"/>
      <c r="W1918">
        <f>IF($C1918="","",IF($AL1918=1,0,IF($AK1918=1,Settings!$C$6,Settings!$C$7))*100)</f>
        <v/>
      </c>
      <c r="X1918" s="8">
        <f>IF($C1918="","",T1918*W1918/100)</f>
        <v/>
      </c>
      <c r="Y1918" s="8">
        <f>IF($C1918="","",T1918-X1918)</f>
        <v/>
      </c>
      <c r="Z1918" s="8">
        <f>IF($C1918="","",Y1918-M1918)</f>
        <v/>
      </c>
      <c r="AD1918" s="8" t="n"/>
      <c r="AG1918" s="14" t="n"/>
      <c r="AI1918">
        <f>IF($C1918="","",IF(COUNTIF($C$2:$C1918,$C1918)=1,1,0))</f>
        <v/>
      </c>
      <c r="AJ1918">
        <f>IF($AI1918=1,SUMPRODUCT(--($AM$2:$AM$7001&lt;$AM1918))+1,"")</f>
        <v/>
      </c>
      <c r="AK1918">
        <f>IF($C1918="","",IF(OR($P1918=TRUE(),$P1918="TRUE"),1,0))</f>
        <v/>
      </c>
      <c r="AL1918">
        <f>IF($C1918="","",IF(AND($V1918="Yes",SUMPRODUCT((LEN(Settings!$F$6:$F$13)&gt;0)*ISNUMBER(SEARCH(Settings!$F$6:$F$13,$O1918)))=0),1,0))</f>
        <v/>
      </c>
      <c r="AM1918">
        <f>IF($AI1918=1,IFERROR(IF(VALUE($C1918)&lt;100000000,VALUE($C1918),1000000000),IFERROR(IF(VALUE(MID($C1918,2,20))&lt;100000000,VALUE(MID($C1918,2,20)),1000000000),1000000000))+ROW()/100000,"")</f>
        <v/>
      </c>
    </row>
    <row r="1919">
      <c r="E1919" s="14" t="n"/>
      <c r="M1919" s="8">
        <f>IF($C1919="","",L1919*T1919/100)</f>
        <v/>
      </c>
      <c r="S1919" s="8" t="n"/>
      <c r="T1919" s="8" t="n"/>
      <c r="W1919">
        <f>IF($C1919="","",IF($AL1919=1,0,IF($AK1919=1,Settings!$C$6,Settings!$C$7))*100)</f>
        <v/>
      </c>
      <c r="X1919" s="8">
        <f>IF($C1919="","",T1919*W1919/100)</f>
        <v/>
      </c>
      <c r="Y1919" s="8">
        <f>IF($C1919="","",T1919-X1919)</f>
        <v/>
      </c>
      <c r="Z1919" s="8">
        <f>IF($C1919="","",Y1919-M1919)</f>
        <v/>
      </c>
      <c r="AD1919" s="8" t="n"/>
      <c r="AG1919" s="14" t="n"/>
      <c r="AI1919">
        <f>IF($C1919="","",IF(COUNTIF($C$2:$C1919,$C1919)=1,1,0))</f>
        <v/>
      </c>
      <c r="AJ1919">
        <f>IF($AI1919=1,SUMPRODUCT(--($AM$2:$AM$7001&lt;$AM1919))+1,"")</f>
        <v/>
      </c>
      <c r="AK1919">
        <f>IF($C1919="","",IF(OR($P1919=TRUE(),$P1919="TRUE"),1,0))</f>
        <v/>
      </c>
      <c r="AL1919">
        <f>IF($C1919="","",IF(AND($V1919="Yes",SUMPRODUCT((LEN(Settings!$F$6:$F$13)&gt;0)*ISNUMBER(SEARCH(Settings!$F$6:$F$13,$O1919)))=0),1,0))</f>
        <v/>
      </c>
      <c r="AM1919">
        <f>IF($AI1919=1,IFERROR(IF(VALUE($C1919)&lt;100000000,VALUE($C1919),1000000000),IFERROR(IF(VALUE(MID($C1919,2,20))&lt;100000000,VALUE(MID($C1919,2,20)),1000000000),1000000000))+ROW()/100000,"")</f>
        <v/>
      </c>
    </row>
    <row r="1920">
      <c r="E1920" s="14" t="n"/>
      <c r="M1920" s="8">
        <f>IF($C1920="","",L1920*T1920/100)</f>
        <v/>
      </c>
      <c r="S1920" s="8" t="n"/>
      <c r="T1920" s="8" t="n"/>
      <c r="W1920">
        <f>IF($C1920="","",IF($AL1920=1,0,IF($AK1920=1,Settings!$C$6,Settings!$C$7))*100)</f>
        <v/>
      </c>
      <c r="X1920" s="8">
        <f>IF($C1920="","",T1920*W1920/100)</f>
        <v/>
      </c>
      <c r="Y1920" s="8">
        <f>IF($C1920="","",T1920-X1920)</f>
        <v/>
      </c>
      <c r="Z1920" s="8">
        <f>IF($C1920="","",Y1920-M1920)</f>
        <v/>
      </c>
      <c r="AD1920" s="8" t="n"/>
      <c r="AG1920" s="14" t="n"/>
      <c r="AI1920">
        <f>IF($C1920="","",IF(COUNTIF($C$2:$C1920,$C1920)=1,1,0))</f>
        <v/>
      </c>
      <c r="AJ1920">
        <f>IF($AI1920=1,SUMPRODUCT(--($AM$2:$AM$7001&lt;$AM1920))+1,"")</f>
        <v/>
      </c>
      <c r="AK1920">
        <f>IF($C1920="","",IF(OR($P1920=TRUE(),$P1920="TRUE"),1,0))</f>
        <v/>
      </c>
      <c r="AL1920">
        <f>IF($C1920="","",IF(AND($V1920="Yes",SUMPRODUCT((LEN(Settings!$F$6:$F$13)&gt;0)*ISNUMBER(SEARCH(Settings!$F$6:$F$13,$O1920)))=0),1,0))</f>
        <v/>
      </c>
      <c r="AM1920">
        <f>IF($AI1920=1,IFERROR(IF(VALUE($C1920)&lt;100000000,VALUE($C1920),1000000000),IFERROR(IF(VALUE(MID($C1920,2,20))&lt;100000000,VALUE(MID($C1920,2,20)),1000000000),1000000000))+ROW()/100000,"")</f>
        <v/>
      </c>
    </row>
    <row r="1921">
      <c r="E1921" s="14" t="n"/>
      <c r="M1921" s="8">
        <f>IF($C1921="","",L1921*T1921/100)</f>
        <v/>
      </c>
      <c r="S1921" s="8" t="n"/>
      <c r="T1921" s="8" t="n"/>
      <c r="W1921">
        <f>IF($C1921="","",IF($AL1921=1,0,IF($AK1921=1,Settings!$C$6,Settings!$C$7))*100)</f>
        <v/>
      </c>
      <c r="X1921" s="8">
        <f>IF($C1921="","",T1921*W1921/100)</f>
        <v/>
      </c>
      <c r="Y1921" s="8">
        <f>IF($C1921="","",T1921-X1921)</f>
        <v/>
      </c>
      <c r="Z1921" s="8">
        <f>IF($C1921="","",Y1921-M1921)</f>
        <v/>
      </c>
      <c r="AD1921" s="8" t="n"/>
      <c r="AG1921" s="14" t="n"/>
      <c r="AI1921">
        <f>IF($C1921="","",IF(COUNTIF($C$2:$C1921,$C1921)=1,1,0))</f>
        <v/>
      </c>
      <c r="AJ1921">
        <f>IF($AI1921=1,SUMPRODUCT(--($AM$2:$AM$7001&lt;$AM1921))+1,"")</f>
        <v/>
      </c>
      <c r="AK1921">
        <f>IF($C1921="","",IF(OR($P1921=TRUE(),$P1921="TRUE"),1,0))</f>
        <v/>
      </c>
      <c r="AL1921">
        <f>IF($C1921="","",IF(AND($V1921="Yes",SUMPRODUCT((LEN(Settings!$F$6:$F$13)&gt;0)*ISNUMBER(SEARCH(Settings!$F$6:$F$13,$O1921)))=0),1,0))</f>
        <v/>
      </c>
      <c r="AM1921">
        <f>IF($AI1921=1,IFERROR(IF(VALUE($C1921)&lt;100000000,VALUE($C1921),1000000000),IFERROR(IF(VALUE(MID($C1921,2,20))&lt;100000000,VALUE(MID($C1921,2,20)),1000000000),1000000000))+ROW()/100000,"")</f>
        <v/>
      </c>
    </row>
    <row r="1922">
      <c r="E1922" s="14" t="n"/>
      <c r="M1922" s="8">
        <f>IF($C1922="","",L1922*T1922/100)</f>
        <v/>
      </c>
      <c r="S1922" s="8" t="n"/>
      <c r="T1922" s="8" t="n"/>
      <c r="W1922">
        <f>IF($C1922="","",IF($AL1922=1,0,IF($AK1922=1,Settings!$C$6,Settings!$C$7))*100)</f>
        <v/>
      </c>
      <c r="X1922" s="8">
        <f>IF($C1922="","",T1922*W1922/100)</f>
        <v/>
      </c>
      <c r="Y1922" s="8">
        <f>IF($C1922="","",T1922-X1922)</f>
        <v/>
      </c>
      <c r="Z1922" s="8">
        <f>IF($C1922="","",Y1922-M1922)</f>
        <v/>
      </c>
      <c r="AD1922" s="8" t="n"/>
      <c r="AG1922" s="14" t="n"/>
      <c r="AI1922">
        <f>IF($C1922="","",IF(COUNTIF($C$2:$C1922,$C1922)=1,1,0))</f>
        <v/>
      </c>
      <c r="AJ1922">
        <f>IF($AI1922=1,SUMPRODUCT(--($AM$2:$AM$7001&lt;$AM1922))+1,"")</f>
        <v/>
      </c>
      <c r="AK1922">
        <f>IF($C1922="","",IF(OR($P1922=TRUE(),$P1922="TRUE"),1,0))</f>
        <v/>
      </c>
      <c r="AL1922">
        <f>IF($C1922="","",IF(AND($V1922="Yes",SUMPRODUCT((LEN(Settings!$F$6:$F$13)&gt;0)*ISNUMBER(SEARCH(Settings!$F$6:$F$13,$O1922)))=0),1,0))</f>
        <v/>
      </c>
      <c r="AM1922">
        <f>IF($AI1922=1,IFERROR(IF(VALUE($C1922)&lt;100000000,VALUE($C1922),1000000000),IFERROR(IF(VALUE(MID($C1922,2,20))&lt;100000000,VALUE(MID($C1922,2,20)),1000000000),1000000000))+ROW()/100000,"")</f>
        <v/>
      </c>
    </row>
    <row r="1923">
      <c r="E1923" s="14" t="n"/>
      <c r="M1923" s="8">
        <f>IF($C1923="","",L1923*T1923/100)</f>
        <v/>
      </c>
      <c r="S1923" s="8" t="n"/>
      <c r="T1923" s="8" t="n"/>
      <c r="W1923">
        <f>IF($C1923="","",IF($AL1923=1,0,IF($AK1923=1,Settings!$C$6,Settings!$C$7))*100)</f>
        <v/>
      </c>
      <c r="X1923" s="8">
        <f>IF($C1923="","",T1923*W1923/100)</f>
        <v/>
      </c>
      <c r="Y1923" s="8">
        <f>IF($C1923="","",T1923-X1923)</f>
        <v/>
      </c>
      <c r="Z1923" s="8">
        <f>IF($C1923="","",Y1923-M1923)</f>
        <v/>
      </c>
      <c r="AD1923" s="8" t="n"/>
      <c r="AG1923" s="14" t="n"/>
      <c r="AI1923">
        <f>IF($C1923="","",IF(COUNTIF($C$2:$C1923,$C1923)=1,1,0))</f>
        <v/>
      </c>
      <c r="AJ1923">
        <f>IF($AI1923=1,SUMPRODUCT(--($AM$2:$AM$7001&lt;$AM1923))+1,"")</f>
        <v/>
      </c>
      <c r="AK1923">
        <f>IF($C1923="","",IF(OR($P1923=TRUE(),$P1923="TRUE"),1,0))</f>
        <v/>
      </c>
      <c r="AL1923">
        <f>IF($C1923="","",IF(AND($V1923="Yes",SUMPRODUCT((LEN(Settings!$F$6:$F$13)&gt;0)*ISNUMBER(SEARCH(Settings!$F$6:$F$13,$O1923)))=0),1,0))</f>
        <v/>
      </c>
      <c r="AM1923">
        <f>IF($AI1923=1,IFERROR(IF(VALUE($C1923)&lt;100000000,VALUE($C1923),1000000000),IFERROR(IF(VALUE(MID($C1923,2,20))&lt;100000000,VALUE(MID($C1923,2,20)),1000000000),1000000000))+ROW()/100000,"")</f>
        <v/>
      </c>
    </row>
    <row r="1924">
      <c r="E1924" s="14" t="n"/>
      <c r="M1924" s="8">
        <f>IF($C1924="","",L1924*T1924/100)</f>
        <v/>
      </c>
      <c r="S1924" s="8" t="n"/>
      <c r="T1924" s="8" t="n"/>
      <c r="W1924">
        <f>IF($C1924="","",IF($AL1924=1,0,IF($AK1924=1,Settings!$C$6,Settings!$C$7))*100)</f>
        <v/>
      </c>
      <c r="X1924" s="8">
        <f>IF($C1924="","",T1924*W1924/100)</f>
        <v/>
      </c>
      <c r="Y1924" s="8">
        <f>IF($C1924="","",T1924-X1924)</f>
        <v/>
      </c>
      <c r="Z1924" s="8">
        <f>IF($C1924="","",Y1924-M1924)</f>
        <v/>
      </c>
      <c r="AD1924" s="8" t="n"/>
      <c r="AG1924" s="14" t="n"/>
      <c r="AI1924">
        <f>IF($C1924="","",IF(COUNTIF($C$2:$C1924,$C1924)=1,1,0))</f>
        <v/>
      </c>
      <c r="AJ1924">
        <f>IF($AI1924=1,SUMPRODUCT(--($AM$2:$AM$7001&lt;$AM1924))+1,"")</f>
        <v/>
      </c>
      <c r="AK1924">
        <f>IF($C1924="","",IF(OR($P1924=TRUE(),$P1924="TRUE"),1,0))</f>
        <v/>
      </c>
      <c r="AL1924">
        <f>IF($C1924="","",IF(AND($V1924="Yes",SUMPRODUCT((LEN(Settings!$F$6:$F$13)&gt;0)*ISNUMBER(SEARCH(Settings!$F$6:$F$13,$O1924)))=0),1,0))</f>
        <v/>
      </c>
      <c r="AM1924">
        <f>IF($AI1924=1,IFERROR(IF(VALUE($C1924)&lt;100000000,VALUE($C1924),1000000000),IFERROR(IF(VALUE(MID($C1924,2,20))&lt;100000000,VALUE(MID($C1924,2,20)),1000000000),1000000000))+ROW()/100000,"")</f>
        <v/>
      </c>
    </row>
    <row r="1925">
      <c r="E1925" s="14" t="n"/>
      <c r="M1925" s="8">
        <f>IF($C1925="","",L1925*T1925/100)</f>
        <v/>
      </c>
      <c r="S1925" s="8" t="n"/>
      <c r="T1925" s="8" t="n"/>
      <c r="W1925">
        <f>IF($C1925="","",IF($AL1925=1,0,IF($AK1925=1,Settings!$C$6,Settings!$C$7))*100)</f>
        <v/>
      </c>
      <c r="X1925" s="8">
        <f>IF($C1925="","",T1925*W1925/100)</f>
        <v/>
      </c>
      <c r="Y1925" s="8">
        <f>IF($C1925="","",T1925-X1925)</f>
        <v/>
      </c>
      <c r="Z1925" s="8">
        <f>IF($C1925="","",Y1925-M1925)</f>
        <v/>
      </c>
      <c r="AD1925" s="8" t="n"/>
      <c r="AG1925" s="14" t="n"/>
      <c r="AI1925">
        <f>IF($C1925="","",IF(COUNTIF($C$2:$C1925,$C1925)=1,1,0))</f>
        <v/>
      </c>
      <c r="AJ1925">
        <f>IF($AI1925=1,SUMPRODUCT(--($AM$2:$AM$7001&lt;$AM1925))+1,"")</f>
        <v/>
      </c>
      <c r="AK1925">
        <f>IF($C1925="","",IF(OR($P1925=TRUE(),$P1925="TRUE"),1,0))</f>
        <v/>
      </c>
      <c r="AL1925">
        <f>IF($C1925="","",IF(AND($V1925="Yes",SUMPRODUCT((LEN(Settings!$F$6:$F$13)&gt;0)*ISNUMBER(SEARCH(Settings!$F$6:$F$13,$O1925)))=0),1,0))</f>
        <v/>
      </c>
      <c r="AM1925">
        <f>IF($AI1925=1,IFERROR(IF(VALUE($C1925)&lt;100000000,VALUE($C1925),1000000000),IFERROR(IF(VALUE(MID($C1925,2,20))&lt;100000000,VALUE(MID($C1925,2,20)),1000000000),1000000000))+ROW()/100000,"")</f>
        <v/>
      </c>
    </row>
    <row r="1926">
      <c r="E1926" s="14" t="n"/>
      <c r="M1926" s="8">
        <f>IF($C1926="","",L1926*T1926/100)</f>
        <v/>
      </c>
      <c r="S1926" s="8" t="n"/>
      <c r="T1926" s="8" t="n"/>
      <c r="W1926">
        <f>IF($C1926="","",IF($AL1926=1,0,IF($AK1926=1,Settings!$C$6,Settings!$C$7))*100)</f>
        <v/>
      </c>
      <c r="X1926" s="8">
        <f>IF($C1926="","",T1926*W1926/100)</f>
        <v/>
      </c>
      <c r="Y1926" s="8">
        <f>IF($C1926="","",T1926-X1926)</f>
        <v/>
      </c>
      <c r="Z1926" s="8">
        <f>IF($C1926="","",Y1926-M1926)</f>
        <v/>
      </c>
      <c r="AD1926" s="8" t="n"/>
      <c r="AG1926" s="14" t="n"/>
      <c r="AI1926">
        <f>IF($C1926="","",IF(COUNTIF($C$2:$C1926,$C1926)=1,1,0))</f>
        <v/>
      </c>
      <c r="AJ1926">
        <f>IF($AI1926=1,SUMPRODUCT(--($AM$2:$AM$7001&lt;$AM1926))+1,"")</f>
        <v/>
      </c>
      <c r="AK1926">
        <f>IF($C1926="","",IF(OR($P1926=TRUE(),$P1926="TRUE"),1,0))</f>
        <v/>
      </c>
      <c r="AL1926">
        <f>IF($C1926="","",IF(AND($V1926="Yes",SUMPRODUCT((LEN(Settings!$F$6:$F$13)&gt;0)*ISNUMBER(SEARCH(Settings!$F$6:$F$13,$O1926)))=0),1,0))</f>
        <v/>
      </c>
      <c r="AM1926">
        <f>IF($AI1926=1,IFERROR(IF(VALUE($C1926)&lt;100000000,VALUE($C1926),1000000000),IFERROR(IF(VALUE(MID($C1926,2,20))&lt;100000000,VALUE(MID($C1926,2,20)),1000000000),1000000000))+ROW()/100000,"")</f>
        <v/>
      </c>
    </row>
    <row r="1927">
      <c r="E1927" s="14" t="n"/>
      <c r="M1927" s="8">
        <f>IF($C1927="","",L1927*T1927/100)</f>
        <v/>
      </c>
      <c r="S1927" s="8" t="n"/>
      <c r="T1927" s="8" t="n"/>
      <c r="W1927">
        <f>IF($C1927="","",IF($AL1927=1,0,IF($AK1927=1,Settings!$C$6,Settings!$C$7))*100)</f>
        <v/>
      </c>
      <c r="X1927" s="8">
        <f>IF($C1927="","",T1927*W1927/100)</f>
        <v/>
      </c>
      <c r="Y1927" s="8">
        <f>IF($C1927="","",T1927-X1927)</f>
        <v/>
      </c>
      <c r="Z1927" s="8">
        <f>IF($C1927="","",Y1927-M1927)</f>
        <v/>
      </c>
      <c r="AD1927" s="8" t="n"/>
      <c r="AG1927" s="14" t="n"/>
      <c r="AI1927">
        <f>IF($C1927="","",IF(COUNTIF($C$2:$C1927,$C1927)=1,1,0))</f>
        <v/>
      </c>
      <c r="AJ1927">
        <f>IF($AI1927=1,SUMPRODUCT(--($AM$2:$AM$7001&lt;$AM1927))+1,"")</f>
        <v/>
      </c>
      <c r="AK1927">
        <f>IF($C1927="","",IF(OR($P1927=TRUE(),$P1927="TRUE"),1,0))</f>
        <v/>
      </c>
      <c r="AL1927">
        <f>IF($C1927="","",IF(AND($V1927="Yes",SUMPRODUCT((LEN(Settings!$F$6:$F$13)&gt;0)*ISNUMBER(SEARCH(Settings!$F$6:$F$13,$O1927)))=0),1,0))</f>
        <v/>
      </c>
      <c r="AM1927">
        <f>IF($AI1927=1,IFERROR(IF(VALUE($C1927)&lt;100000000,VALUE($C1927),1000000000),IFERROR(IF(VALUE(MID($C1927,2,20))&lt;100000000,VALUE(MID($C1927,2,20)),1000000000),1000000000))+ROW()/100000,"")</f>
        <v/>
      </c>
    </row>
    <row r="1928">
      <c r="E1928" s="14" t="n"/>
      <c r="M1928" s="8">
        <f>IF($C1928="","",L1928*T1928/100)</f>
        <v/>
      </c>
      <c r="S1928" s="8" t="n"/>
      <c r="T1928" s="8" t="n"/>
      <c r="W1928">
        <f>IF($C1928="","",IF($AL1928=1,0,IF($AK1928=1,Settings!$C$6,Settings!$C$7))*100)</f>
        <v/>
      </c>
      <c r="X1928" s="8">
        <f>IF($C1928="","",T1928*W1928/100)</f>
        <v/>
      </c>
      <c r="Y1928" s="8">
        <f>IF($C1928="","",T1928-X1928)</f>
        <v/>
      </c>
      <c r="Z1928" s="8">
        <f>IF($C1928="","",Y1928-M1928)</f>
        <v/>
      </c>
      <c r="AD1928" s="8" t="n"/>
      <c r="AG1928" s="14" t="n"/>
      <c r="AI1928">
        <f>IF($C1928="","",IF(COUNTIF($C$2:$C1928,$C1928)=1,1,0))</f>
        <v/>
      </c>
      <c r="AJ1928">
        <f>IF($AI1928=1,SUMPRODUCT(--($AM$2:$AM$7001&lt;$AM1928))+1,"")</f>
        <v/>
      </c>
      <c r="AK1928">
        <f>IF($C1928="","",IF(OR($P1928=TRUE(),$P1928="TRUE"),1,0))</f>
        <v/>
      </c>
      <c r="AL1928">
        <f>IF($C1928="","",IF(AND($V1928="Yes",SUMPRODUCT((LEN(Settings!$F$6:$F$13)&gt;0)*ISNUMBER(SEARCH(Settings!$F$6:$F$13,$O1928)))=0),1,0))</f>
        <v/>
      </c>
      <c r="AM1928">
        <f>IF($AI1928=1,IFERROR(IF(VALUE($C1928)&lt;100000000,VALUE($C1928),1000000000),IFERROR(IF(VALUE(MID($C1928,2,20))&lt;100000000,VALUE(MID($C1928,2,20)),1000000000),1000000000))+ROW()/100000,"")</f>
        <v/>
      </c>
    </row>
    <row r="1929">
      <c r="E1929" s="14" t="n"/>
      <c r="M1929" s="8">
        <f>IF($C1929="","",L1929*T1929/100)</f>
        <v/>
      </c>
      <c r="S1929" s="8" t="n"/>
      <c r="T1929" s="8" t="n"/>
      <c r="W1929">
        <f>IF($C1929="","",IF($AL1929=1,0,IF($AK1929=1,Settings!$C$6,Settings!$C$7))*100)</f>
        <v/>
      </c>
      <c r="X1929" s="8">
        <f>IF($C1929="","",T1929*W1929/100)</f>
        <v/>
      </c>
      <c r="Y1929" s="8">
        <f>IF($C1929="","",T1929-X1929)</f>
        <v/>
      </c>
      <c r="Z1929" s="8">
        <f>IF($C1929="","",Y1929-M1929)</f>
        <v/>
      </c>
      <c r="AD1929" s="8" t="n"/>
      <c r="AG1929" s="14" t="n"/>
      <c r="AI1929">
        <f>IF($C1929="","",IF(COUNTIF($C$2:$C1929,$C1929)=1,1,0))</f>
        <v/>
      </c>
      <c r="AJ1929">
        <f>IF($AI1929=1,SUMPRODUCT(--($AM$2:$AM$7001&lt;$AM1929))+1,"")</f>
        <v/>
      </c>
      <c r="AK1929">
        <f>IF($C1929="","",IF(OR($P1929=TRUE(),$P1929="TRUE"),1,0))</f>
        <v/>
      </c>
      <c r="AL1929">
        <f>IF($C1929="","",IF(AND($V1929="Yes",SUMPRODUCT((LEN(Settings!$F$6:$F$13)&gt;0)*ISNUMBER(SEARCH(Settings!$F$6:$F$13,$O1929)))=0),1,0))</f>
        <v/>
      </c>
      <c r="AM1929">
        <f>IF($AI1929=1,IFERROR(IF(VALUE($C1929)&lt;100000000,VALUE($C1929),1000000000),IFERROR(IF(VALUE(MID($C1929,2,20))&lt;100000000,VALUE(MID($C1929,2,20)),1000000000),1000000000))+ROW()/100000,"")</f>
        <v/>
      </c>
    </row>
    <row r="1930">
      <c r="E1930" s="14" t="n"/>
      <c r="M1930" s="8">
        <f>IF($C1930="","",L1930*T1930/100)</f>
        <v/>
      </c>
      <c r="S1930" s="8" t="n"/>
      <c r="T1930" s="8" t="n"/>
      <c r="W1930">
        <f>IF($C1930="","",IF($AL1930=1,0,IF($AK1930=1,Settings!$C$6,Settings!$C$7))*100)</f>
        <v/>
      </c>
      <c r="X1930" s="8">
        <f>IF($C1930="","",T1930*W1930/100)</f>
        <v/>
      </c>
      <c r="Y1930" s="8">
        <f>IF($C1930="","",T1930-X1930)</f>
        <v/>
      </c>
      <c r="Z1930" s="8">
        <f>IF($C1930="","",Y1930-M1930)</f>
        <v/>
      </c>
      <c r="AD1930" s="8" t="n"/>
      <c r="AG1930" s="14" t="n"/>
      <c r="AI1930">
        <f>IF($C1930="","",IF(COUNTIF($C$2:$C1930,$C1930)=1,1,0))</f>
        <v/>
      </c>
      <c r="AJ1930">
        <f>IF($AI1930=1,SUMPRODUCT(--($AM$2:$AM$7001&lt;$AM1930))+1,"")</f>
        <v/>
      </c>
      <c r="AK1930">
        <f>IF($C1930="","",IF(OR($P1930=TRUE(),$P1930="TRUE"),1,0))</f>
        <v/>
      </c>
      <c r="AL1930">
        <f>IF($C1930="","",IF(AND($V1930="Yes",SUMPRODUCT((LEN(Settings!$F$6:$F$13)&gt;0)*ISNUMBER(SEARCH(Settings!$F$6:$F$13,$O1930)))=0),1,0))</f>
        <v/>
      </c>
      <c r="AM1930">
        <f>IF($AI1930=1,IFERROR(IF(VALUE($C1930)&lt;100000000,VALUE($C1930),1000000000),IFERROR(IF(VALUE(MID($C1930,2,20))&lt;100000000,VALUE(MID($C1930,2,20)),1000000000),1000000000))+ROW()/100000,"")</f>
        <v/>
      </c>
    </row>
    <row r="1931">
      <c r="E1931" s="14" t="n"/>
      <c r="M1931" s="8">
        <f>IF($C1931="","",L1931*T1931/100)</f>
        <v/>
      </c>
      <c r="S1931" s="8" t="n"/>
      <c r="T1931" s="8" t="n"/>
      <c r="W1931">
        <f>IF($C1931="","",IF($AL1931=1,0,IF($AK1931=1,Settings!$C$6,Settings!$C$7))*100)</f>
        <v/>
      </c>
      <c r="X1931" s="8">
        <f>IF($C1931="","",T1931*W1931/100)</f>
        <v/>
      </c>
      <c r="Y1931" s="8">
        <f>IF($C1931="","",T1931-X1931)</f>
        <v/>
      </c>
      <c r="Z1931" s="8">
        <f>IF($C1931="","",Y1931-M1931)</f>
        <v/>
      </c>
      <c r="AD1931" s="8" t="n"/>
      <c r="AG1931" s="14" t="n"/>
      <c r="AI1931">
        <f>IF($C1931="","",IF(COUNTIF($C$2:$C1931,$C1931)=1,1,0))</f>
        <v/>
      </c>
      <c r="AJ1931">
        <f>IF($AI1931=1,SUMPRODUCT(--($AM$2:$AM$7001&lt;$AM1931))+1,"")</f>
        <v/>
      </c>
      <c r="AK1931">
        <f>IF($C1931="","",IF(OR($P1931=TRUE(),$P1931="TRUE"),1,0))</f>
        <v/>
      </c>
      <c r="AL1931">
        <f>IF($C1931="","",IF(AND($V1931="Yes",SUMPRODUCT((LEN(Settings!$F$6:$F$13)&gt;0)*ISNUMBER(SEARCH(Settings!$F$6:$F$13,$O1931)))=0),1,0))</f>
        <v/>
      </c>
      <c r="AM1931">
        <f>IF($AI1931=1,IFERROR(IF(VALUE($C1931)&lt;100000000,VALUE($C1931),1000000000),IFERROR(IF(VALUE(MID($C1931,2,20))&lt;100000000,VALUE(MID($C1931,2,20)),1000000000),1000000000))+ROW()/100000,"")</f>
        <v/>
      </c>
    </row>
    <row r="1932">
      <c r="E1932" s="14" t="n"/>
      <c r="M1932" s="8">
        <f>IF($C1932="","",L1932*T1932/100)</f>
        <v/>
      </c>
      <c r="S1932" s="8" t="n"/>
      <c r="T1932" s="8" t="n"/>
      <c r="W1932">
        <f>IF($C1932="","",IF($AL1932=1,0,IF($AK1932=1,Settings!$C$6,Settings!$C$7))*100)</f>
        <v/>
      </c>
      <c r="X1932" s="8">
        <f>IF($C1932="","",T1932*W1932/100)</f>
        <v/>
      </c>
      <c r="Y1932" s="8">
        <f>IF($C1932="","",T1932-X1932)</f>
        <v/>
      </c>
      <c r="Z1932" s="8">
        <f>IF($C1932="","",Y1932-M1932)</f>
        <v/>
      </c>
      <c r="AD1932" s="8" t="n"/>
      <c r="AG1932" s="14" t="n"/>
      <c r="AI1932">
        <f>IF($C1932="","",IF(COUNTIF($C$2:$C1932,$C1932)=1,1,0))</f>
        <v/>
      </c>
      <c r="AJ1932">
        <f>IF($AI1932=1,SUMPRODUCT(--($AM$2:$AM$7001&lt;$AM1932))+1,"")</f>
        <v/>
      </c>
      <c r="AK1932">
        <f>IF($C1932="","",IF(OR($P1932=TRUE(),$P1932="TRUE"),1,0))</f>
        <v/>
      </c>
      <c r="AL1932">
        <f>IF($C1932="","",IF(AND($V1932="Yes",SUMPRODUCT((LEN(Settings!$F$6:$F$13)&gt;0)*ISNUMBER(SEARCH(Settings!$F$6:$F$13,$O1932)))=0),1,0))</f>
        <v/>
      </c>
      <c r="AM1932">
        <f>IF($AI1932=1,IFERROR(IF(VALUE($C1932)&lt;100000000,VALUE($C1932),1000000000),IFERROR(IF(VALUE(MID($C1932,2,20))&lt;100000000,VALUE(MID($C1932,2,20)),1000000000),1000000000))+ROW()/100000,"")</f>
        <v/>
      </c>
    </row>
    <row r="1933">
      <c r="E1933" s="14" t="n"/>
      <c r="M1933" s="8">
        <f>IF($C1933="","",L1933*T1933/100)</f>
        <v/>
      </c>
      <c r="S1933" s="8" t="n"/>
      <c r="T1933" s="8" t="n"/>
      <c r="W1933">
        <f>IF($C1933="","",IF($AL1933=1,0,IF($AK1933=1,Settings!$C$6,Settings!$C$7))*100)</f>
        <v/>
      </c>
      <c r="X1933" s="8">
        <f>IF($C1933="","",T1933*W1933/100)</f>
        <v/>
      </c>
      <c r="Y1933" s="8">
        <f>IF($C1933="","",T1933-X1933)</f>
        <v/>
      </c>
      <c r="Z1933" s="8">
        <f>IF($C1933="","",Y1933-M1933)</f>
        <v/>
      </c>
      <c r="AD1933" s="8" t="n"/>
      <c r="AG1933" s="14" t="n"/>
      <c r="AI1933">
        <f>IF($C1933="","",IF(COUNTIF($C$2:$C1933,$C1933)=1,1,0))</f>
        <v/>
      </c>
      <c r="AJ1933">
        <f>IF($AI1933=1,SUMPRODUCT(--($AM$2:$AM$7001&lt;$AM1933))+1,"")</f>
        <v/>
      </c>
      <c r="AK1933">
        <f>IF($C1933="","",IF(OR($P1933=TRUE(),$P1933="TRUE"),1,0))</f>
        <v/>
      </c>
      <c r="AL1933">
        <f>IF($C1933="","",IF(AND($V1933="Yes",SUMPRODUCT((LEN(Settings!$F$6:$F$13)&gt;0)*ISNUMBER(SEARCH(Settings!$F$6:$F$13,$O1933)))=0),1,0))</f>
        <v/>
      </c>
      <c r="AM1933">
        <f>IF($AI1933=1,IFERROR(IF(VALUE($C1933)&lt;100000000,VALUE($C1933),1000000000),IFERROR(IF(VALUE(MID($C1933,2,20))&lt;100000000,VALUE(MID($C1933,2,20)),1000000000),1000000000))+ROW()/100000,"")</f>
        <v/>
      </c>
    </row>
    <row r="1934">
      <c r="E1934" s="14" t="n"/>
      <c r="M1934" s="8">
        <f>IF($C1934="","",L1934*T1934/100)</f>
        <v/>
      </c>
      <c r="S1934" s="8" t="n"/>
      <c r="T1934" s="8" t="n"/>
      <c r="W1934">
        <f>IF($C1934="","",IF($AL1934=1,0,IF($AK1934=1,Settings!$C$6,Settings!$C$7))*100)</f>
        <v/>
      </c>
      <c r="X1934" s="8">
        <f>IF($C1934="","",T1934*W1934/100)</f>
        <v/>
      </c>
      <c r="Y1934" s="8">
        <f>IF($C1934="","",T1934-X1934)</f>
        <v/>
      </c>
      <c r="Z1934" s="8">
        <f>IF($C1934="","",Y1934-M1934)</f>
        <v/>
      </c>
      <c r="AD1934" s="8" t="n"/>
      <c r="AG1934" s="14" t="n"/>
      <c r="AI1934">
        <f>IF($C1934="","",IF(COUNTIF($C$2:$C1934,$C1934)=1,1,0))</f>
        <v/>
      </c>
      <c r="AJ1934">
        <f>IF($AI1934=1,SUMPRODUCT(--($AM$2:$AM$7001&lt;$AM1934))+1,"")</f>
        <v/>
      </c>
      <c r="AK1934">
        <f>IF($C1934="","",IF(OR($P1934=TRUE(),$P1934="TRUE"),1,0))</f>
        <v/>
      </c>
      <c r="AL1934">
        <f>IF($C1934="","",IF(AND($V1934="Yes",SUMPRODUCT((LEN(Settings!$F$6:$F$13)&gt;0)*ISNUMBER(SEARCH(Settings!$F$6:$F$13,$O1934)))=0),1,0))</f>
        <v/>
      </c>
      <c r="AM1934">
        <f>IF($AI1934=1,IFERROR(IF(VALUE($C1934)&lt;100000000,VALUE($C1934),1000000000),IFERROR(IF(VALUE(MID($C1934,2,20))&lt;100000000,VALUE(MID($C1934,2,20)),1000000000),1000000000))+ROW()/100000,"")</f>
        <v/>
      </c>
    </row>
    <row r="1935">
      <c r="E1935" s="14" t="n"/>
      <c r="M1935" s="8">
        <f>IF($C1935="","",L1935*T1935/100)</f>
        <v/>
      </c>
      <c r="S1935" s="8" t="n"/>
      <c r="T1935" s="8" t="n"/>
      <c r="W1935">
        <f>IF($C1935="","",IF($AL1935=1,0,IF($AK1935=1,Settings!$C$6,Settings!$C$7))*100)</f>
        <v/>
      </c>
      <c r="X1935" s="8">
        <f>IF($C1935="","",T1935*W1935/100)</f>
        <v/>
      </c>
      <c r="Y1935" s="8">
        <f>IF($C1935="","",T1935-X1935)</f>
        <v/>
      </c>
      <c r="Z1935" s="8">
        <f>IF($C1935="","",Y1935-M1935)</f>
        <v/>
      </c>
      <c r="AD1935" s="8" t="n"/>
      <c r="AG1935" s="14" t="n"/>
      <c r="AI1935">
        <f>IF($C1935="","",IF(COUNTIF($C$2:$C1935,$C1935)=1,1,0))</f>
        <v/>
      </c>
      <c r="AJ1935">
        <f>IF($AI1935=1,SUMPRODUCT(--($AM$2:$AM$7001&lt;$AM1935))+1,"")</f>
        <v/>
      </c>
      <c r="AK1935">
        <f>IF($C1935="","",IF(OR($P1935=TRUE(),$P1935="TRUE"),1,0))</f>
        <v/>
      </c>
      <c r="AL1935">
        <f>IF($C1935="","",IF(AND($V1935="Yes",SUMPRODUCT((LEN(Settings!$F$6:$F$13)&gt;0)*ISNUMBER(SEARCH(Settings!$F$6:$F$13,$O1935)))=0),1,0))</f>
        <v/>
      </c>
      <c r="AM1935">
        <f>IF($AI1935=1,IFERROR(IF(VALUE($C1935)&lt;100000000,VALUE($C1935),1000000000),IFERROR(IF(VALUE(MID($C1935,2,20))&lt;100000000,VALUE(MID($C1935,2,20)),1000000000),1000000000))+ROW()/100000,"")</f>
        <v/>
      </c>
    </row>
    <row r="1936">
      <c r="E1936" s="14" t="n"/>
      <c r="M1936" s="8">
        <f>IF($C1936="","",L1936*T1936/100)</f>
        <v/>
      </c>
      <c r="S1936" s="8" t="n"/>
      <c r="T1936" s="8" t="n"/>
      <c r="W1936">
        <f>IF($C1936="","",IF($AL1936=1,0,IF($AK1936=1,Settings!$C$6,Settings!$C$7))*100)</f>
        <v/>
      </c>
      <c r="X1936" s="8">
        <f>IF($C1936="","",T1936*W1936/100)</f>
        <v/>
      </c>
      <c r="Y1936" s="8">
        <f>IF($C1936="","",T1936-X1936)</f>
        <v/>
      </c>
      <c r="Z1936" s="8">
        <f>IF($C1936="","",Y1936-M1936)</f>
        <v/>
      </c>
      <c r="AD1936" s="8" t="n"/>
      <c r="AG1936" s="14" t="n"/>
      <c r="AI1936">
        <f>IF($C1936="","",IF(COUNTIF($C$2:$C1936,$C1936)=1,1,0))</f>
        <v/>
      </c>
      <c r="AJ1936">
        <f>IF($AI1936=1,SUMPRODUCT(--($AM$2:$AM$7001&lt;$AM1936))+1,"")</f>
        <v/>
      </c>
      <c r="AK1936">
        <f>IF($C1936="","",IF(OR($P1936=TRUE(),$P1936="TRUE"),1,0))</f>
        <v/>
      </c>
      <c r="AL1936">
        <f>IF($C1936="","",IF(AND($V1936="Yes",SUMPRODUCT((LEN(Settings!$F$6:$F$13)&gt;0)*ISNUMBER(SEARCH(Settings!$F$6:$F$13,$O1936)))=0),1,0))</f>
        <v/>
      </c>
      <c r="AM1936">
        <f>IF($AI1936=1,IFERROR(IF(VALUE($C1936)&lt;100000000,VALUE($C1936),1000000000),IFERROR(IF(VALUE(MID($C1936,2,20))&lt;100000000,VALUE(MID($C1936,2,20)),1000000000),1000000000))+ROW()/100000,"")</f>
        <v/>
      </c>
    </row>
    <row r="1937">
      <c r="E1937" s="14" t="n"/>
      <c r="M1937" s="8">
        <f>IF($C1937="","",L1937*T1937/100)</f>
        <v/>
      </c>
      <c r="S1937" s="8" t="n"/>
      <c r="T1937" s="8" t="n"/>
      <c r="W1937">
        <f>IF($C1937="","",IF($AL1937=1,0,IF($AK1937=1,Settings!$C$6,Settings!$C$7))*100)</f>
        <v/>
      </c>
      <c r="X1937" s="8">
        <f>IF($C1937="","",T1937*W1937/100)</f>
        <v/>
      </c>
      <c r="Y1937" s="8">
        <f>IF($C1937="","",T1937-X1937)</f>
        <v/>
      </c>
      <c r="Z1937" s="8">
        <f>IF($C1937="","",Y1937-M1937)</f>
        <v/>
      </c>
      <c r="AD1937" s="8" t="n"/>
      <c r="AG1937" s="14" t="n"/>
      <c r="AI1937">
        <f>IF($C1937="","",IF(COUNTIF($C$2:$C1937,$C1937)=1,1,0))</f>
        <v/>
      </c>
      <c r="AJ1937">
        <f>IF($AI1937=1,SUMPRODUCT(--($AM$2:$AM$7001&lt;$AM1937))+1,"")</f>
        <v/>
      </c>
      <c r="AK1937">
        <f>IF($C1937="","",IF(OR($P1937=TRUE(),$P1937="TRUE"),1,0))</f>
        <v/>
      </c>
      <c r="AL1937">
        <f>IF($C1937="","",IF(AND($V1937="Yes",SUMPRODUCT((LEN(Settings!$F$6:$F$13)&gt;0)*ISNUMBER(SEARCH(Settings!$F$6:$F$13,$O1937)))=0),1,0))</f>
        <v/>
      </c>
      <c r="AM1937">
        <f>IF($AI1937=1,IFERROR(IF(VALUE($C1937)&lt;100000000,VALUE($C1937),1000000000),IFERROR(IF(VALUE(MID($C1937,2,20))&lt;100000000,VALUE(MID($C1937,2,20)),1000000000),1000000000))+ROW()/100000,"")</f>
        <v/>
      </c>
    </row>
    <row r="1938">
      <c r="E1938" s="14" t="n"/>
      <c r="M1938" s="8">
        <f>IF($C1938="","",L1938*T1938/100)</f>
        <v/>
      </c>
      <c r="S1938" s="8" t="n"/>
      <c r="T1938" s="8" t="n"/>
      <c r="W1938">
        <f>IF($C1938="","",IF($AL1938=1,0,IF($AK1938=1,Settings!$C$6,Settings!$C$7))*100)</f>
        <v/>
      </c>
      <c r="X1938" s="8">
        <f>IF($C1938="","",T1938*W1938/100)</f>
        <v/>
      </c>
      <c r="Y1938" s="8">
        <f>IF($C1938="","",T1938-X1938)</f>
        <v/>
      </c>
      <c r="Z1938" s="8">
        <f>IF($C1938="","",Y1938-M1938)</f>
        <v/>
      </c>
      <c r="AD1938" s="8" t="n"/>
      <c r="AG1938" s="14" t="n"/>
      <c r="AI1938">
        <f>IF($C1938="","",IF(COUNTIF($C$2:$C1938,$C1938)=1,1,0))</f>
        <v/>
      </c>
      <c r="AJ1938">
        <f>IF($AI1938=1,SUMPRODUCT(--($AM$2:$AM$7001&lt;$AM1938))+1,"")</f>
        <v/>
      </c>
      <c r="AK1938">
        <f>IF($C1938="","",IF(OR($P1938=TRUE(),$P1938="TRUE"),1,0))</f>
        <v/>
      </c>
      <c r="AL1938">
        <f>IF($C1938="","",IF(AND($V1938="Yes",SUMPRODUCT((LEN(Settings!$F$6:$F$13)&gt;0)*ISNUMBER(SEARCH(Settings!$F$6:$F$13,$O1938)))=0),1,0))</f>
        <v/>
      </c>
      <c r="AM1938">
        <f>IF($AI1938=1,IFERROR(IF(VALUE($C1938)&lt;100000000,VALUE($C1938),1000000000),IFERROR(IF(VALUE(MID($C1938,2,20))&lt;100000000,VALUE(MID($C1938,2,20)),1000000000),1000000000))+ROW()/100000,"")</f>
        <v/>
      </c>
    </row>
    <row r="1939">
      <c r="E1939" s="14" t="n"/>
      <c r="M1939" s="8">
        <f>IF($C1939="","",L1939*T1939/100)</f>
        <v/>
      </c>
      <c r="S1939" s="8" t="n"/>
      <c r="T1939" s="8" t="n"/>
      <c r="W1939">
        <f>IF($C1939="","",IF($AL1939=1,0,IF($AK1939=1,Settings!$C$6,Settings!$C$7))*100)</f>
        <v/>
      </c>
      <c r="X1939" s="8">
        <f>IF($C1939="","",T1939*W1939/100)</f>
        <v/>
      </c>
      <c r="Y1939" s="8">
        <f>IF($C1939="","",T1939-X1939)</f>
        <v/>
      </c>
      <c r="Z1939" s="8">
        <f>IF($C1939="","",Y1939-M1939)</f>
        <v/>
      </c>
      <c r="AD1939" s="8" t="n"/>
      <c r="AG1939" s="14" t="n"/>
      <c r="AI1939">
        <f>IF($C1939="","",IF(COUNTIF($C$2:$C1939,$C1939)=1,1,0))</f>
        <v/>
      </c>
      <c r="AJ1939">
        <f>IF($AI1939=1,SUMPRODUCT(--($AM$2:$AM$7001&lt;$AM1939))+1,"")</f>
        <v/>
      </c>
      <c r="AK1939">
        <f>IF($C1939="","",IF(OR($P1939=TRUE(),$P1939="TRUE"),1,0))</f>
        <v/>
      </c>
      <c r="AL1939">
        <f>IF($C1939="","",IF(AND($V1939="Yes",SUMPRODUCT((LEN(Settings!$F$6:$F$13)&gt;0)*ISNUMBER(SEARCH(Settings!$F$6:$F$13,$O1939)))=0),1,0))</f>
        <v/>
      </c>
      <c r="AM1939">
        <f>IF($AI1939=1,IFERROR(IF(VALUE($C1939)&lt;100000000,VALUE($C1939),1000000000),IFERROR(IF(VALUE(MID($C1939,2,20))&lt;100000000,VALUE(MID($C1939,2,20)),1000000000),1000000000))+ROW()/100000,"")</f>
        <v/>
      </c>
    </row>
    <row r="1940">
      <c r="E1940" s="14" t="n"/>
      <c r="M1940" s="8">
        <f>IF($C1940="","",L1940*T1940/100)</f>
        <v/>
      </c>
      <c r="S1940" s="8" t="n"/>
      <c r="T1940" s="8" t="n"/>
      <c r="W1940">
        <f>IF($C1940="","",IF($AL1940=1,0,IF($AK1940=1,Settings!$C$6,Settings!$C$7))*100)</f>
        <v/>
      </c>
      <c r="X1940" s="8">
        <f>IF($C1940="","",T1940*W1940/100)</f>
        <v/>
      </c>
      <c r="Y1940" s="8">
        <f>IF($C1940="","",T1940-X1940)</f>
        <v/>
      </c>
      <c r="Z1940" s="8">
        <f>IF($C1940="","",Y1940-M1940)</f>
        <v/>
      </c>
      <c r="AD1940" s="8" t="n"/>
      <c r="AG1940" s="14" t="n"/>
      <c r="AI1940">
        <f>IF($C1940="","",IF(COUNTIF($C$2:$C1940,$C1940)=1,1,0))</f>
        <v/>
      </c>
      <c r="AJ1940">
        <f>IF($AI1940=1,SUMPRODUCT(--($AM$2:$AM$7001&lt;$AM1940))+1,"")</f>
        <v/>
      </c>
      <c r="AK1940">
        <f>IF($C1940="","",IF(OR($P1940=TRUE(),$P1940="TRUE"),1,0))</f>
        <v/>
      </c>
      <c r="AL1940">
        <f>IF($C1940="","",IF(AND($V1940="Yes",SUMPRODUCT((LEN(Settings!$F$6:$F$13)&gt;0)*ISNUMBER(SEARCH(Settings!$F$6:$F$13,$O1940)))=0),1,0))</f>
        <v/>
      </c>
      <c r="AM1940">
        <f>IF($AI1940=1,IFERROR(IF(VALUE($C1940)&lt;100000000,VALUE($C1940),1000000000),IFERROR(IF(VALUE(MID($C1940,2,20))&lt;100000000,VALUE(MID($C1940,2,20)),1000000000),1000000000))+ROW()/100000,"")</f>
        <v/>
      </c>
    </row>
    <row r="1941">
      <c r="E1941" s="14" t="n"/>
      <c r="M1941" s="8">
        <f>IF($C1941="","",L1941*T1941/100)</f>
        <v/>
      </c>
      <c r="S1941" s="8" t="n"/>
      <c r="T1941" s="8" t="n"/>
      <c r="W1941">
        <f>IF($C1941="","",IF($AL1941=1,0,IF($AK1941=1,Settings!$C$6,Settings!$C$7))*100)</f>
        <v/>
      </c>
      <c r="X1941" s="8">
        <f>IF($C1941="","",T1941*W1941/100)</f>
        <v/>
      </c>
      <c r="Y1941" s="8">
        <f>IF($C1941="","",T1941-X1941)</f>
        <v/>
      </c>
      <c r="Z1941" s="8">
        <f>IF($C1941="","",Y1941-M1941)</f>
        <v/>
      </c>
      <c r="AD1941" s="8" t="n"/>
      <c r="AG1941" s="14" t="n"/>
      <c r="AI1941">
        <f>IF($C1941="","",IF(COUNTIF($C$2:$C1941,$C1941)=1,1,0))</f>
        <v/>
      </c>
      <c r="AJ1941">
        <f>IF($AI1941=1,SUMPRODUCT(--($AM$2:$AM$7001&lt;$AM1941))+1,"")</f>
        <v/>
      </c>
      <c r="AK1941">
        <f>IF($C1941="","",IF(OR($P1941=TRUE(),$P1941="TRUE"),1,0))</f>
        <v/>
      </c>
      <c r="AL1941">
        <f>IF($C1941="","",IF(AND($V1941="Yes",SUMPRODUCT((LEN(Settings!$F$6:$F$13)&gt;0)*ISNUMBER(SEARCH(Settings!$F$6:$F$13,$O1941)))=0),1,0))</f>
        <v/>
      </c>
      <c r="AM1941">
        <f>IF($AI1941=1,IFERROR(IF(VALUE($C1941)&lt;100000000,VALUE($C1941),1000000000),IFERROR(IF(VALUE(MID($C1941,2,20))&lt;100000000,VALUE(MID($C1941,2,20)),1000000000),1000000000))+ROW()/100000,"")</f>
        <v/>
      </c>
    </row>
    <row r="1942">
      <c r="E1942" s="14" t="n"/>
      <c r="M1942" s="8">
        <f>IF($C1942="","",L1942*T1942/100)</f>
        <v/>
      </c>
      <c r="S1942" s="8" t="n"/>
      <c r="T1942" s="8" t="n"/>
      <c r="W1942">
        <f>IF($C1942="","",IF($AL1942=1,0,IF($AK1942=1,Settings!$C$6,Settings!$C$7))*100)</f>
        <v/>
      </c>
      <c r="X1942" s="8">
        <f>IF($C1942="","",T1942*W1942/100)</f>
        <v/>
      </c>
      <c r="Y1942" s="8">
        <f>IF($C1942="","",T1942-X1942)</f>
        <v/>
      </c>
      <c r="Z1942" s="8">
        <f>IF($C1942="","",Y1942-M1942)</f>
        <v/>
      </c>
      <c r="AD1942" s="8" t="n"/>
      <c r="AG1942" s="14" t="n"/>
      <c r="AI1942">
        <f>IF($C1942="","",IF(COUNTIF($C$2:$C1942,$C1942)=1,1,0))</f>
        <v/>
      </c>
      <c r="AJ1942">
        <f>IF($AI1942=1,SUMPRODUCT(--($AM$2:$AM$7001&lt;$AM1942))+1,"")</f>
        <v/>
      </c>
      <c r="AK1942">
        <f>IF($C1942="","",IF(OR($P1942=TRUE(),$P1942="TRUE"),1,0))</f>
        <v/>
      </c>
      <c r="AL1942">
        <f>IF($C1942="","",IF(AND($V1942="Yes",SUMPRODUCT((LEN(Settings!$F$6:$F$13)&gt;0)*ISNUMBER(SEARCH(Settings!$F$6:$F$13,$O1942)))=0),1,0))</f>
        <v/>
      </c>
      <c r="AM1942">
        <f>IF($AI1942=1,IFERROR(IF(VALUE($C1942)&lt;100000000,VALUE($C1942),1000000000),IFERROR(IF(VALUE(MID($C1942,2,20))&lt;100000000,VALUE(MID($C1942,2,20)),1000000000),1000000000))+ROW()/100000,"")</f>
        <v/>
      </c>
    </row>
    <row r="1943">
      <c r="E1943" s="14" t="n"/>
      <c r="M1943" s="8">
        <f>IF($C1943="","",L1943*T1943/100)</f>
        <v/>
      </c>
      <c r="S1943" s="8" t="n"/>
      <c r="T1943" s="8" t="n"/>
      <c r="W1943">
        <f>IF($C1943="","",IF($AL1943=1,0,IF($AK1943=1,Settings!$C$6,Settings!$C$7))*100)</f>
        <v/>
      </c>
      <c r="X1943" s="8">
        <f>IF($C1943="","",T1943*W1943/100)</f>
        <v/>
      </c>
      <c r="Y1943" s="8">
        <f>IF($C1943="","",T1943-X1943)</f>
        <v/>
      </c>
      <c r="Z1943" s="8">
        <f>IF($C1943="","",Y1943-M1943)</f>
        <v/>
      </c>
      <c r="AD1943" s="8" t="n"/>
      <c r="AG1943" s="14" t="n"/>
      <c r="AI1943">
        <f>IF($C1943="","",IF(COUNTIF($C$2:$C1943,$C1943)=1,1,0))</f>
        <v/>
      </c>
      <c r="AJ1943">
        <f>IF($AI1943=1,SUMPRODUCT(--($AM$2:$AM$7001&lt;$AM1943))+1,"")</f>
        <v/>
      </c>
      <c r="AK1943">
        <f>IF($C1943="","",IF(OR($P1943=TRUE(),$P1943="TRUE"),1,0))</f>
        <v/>
      </c>
      <c r="AL1943">
        <f>IF($C1943="","",IF(AND($V1943="Yes",SUMPRODUCT((LEN(Settings!$F$6:$F$13)&gt;0)*ISNUMBER(SEARCH(Settings!$F$6:$F$13,$O1943)))=0),1,0))</f>
        <v/>
      </c>
      <c r="AM1943">
        <f>IF($AI1943=1,IFERROR(IF(VALUE($C1943)&lt;100000000,VALUE($C1943),1000000000),IFERROR(IF(VALUE(MID($C1943,2,20))&lt;100000000,VALUE(MID($C1943,2,20)),1000000000),1000000000))+ROW()/100000,"")</f>
        <v/>
      </c>
    </row>
    <row r="1944">
      <c r="E1944" s="14" t="n"/>
      <c r="M1944" s="8">
        <f>IF($C1944="","",L1944*T1944/100)</f>
        <v/>
      </c>
      <c r="S1944" s="8" t="n"/>
      <c r="T1944" s="8" t="n"/>
      <c r="W1944">
        <f>IF($C1944="","",IF($AL1944=1,0,IF($AK1944=1,Settings!$C$6,Settings!$C$7))*100)</f>
        <v/>
      </c>
      <c r="X1944" s="8">
        <f>IF($C1944="","",T1944*W1944/100)</f>
        <v/>
      </c>
      <c r="Y1944" s="8">
        <f>IF($C1944="","",T1944-X1944)</f>
        <v/>
      </c>
      <c r="Z1944" s="8">
        <f>IF($C1944="","",Y1944-M1944)</f>
        <v/>
      </c>
      <c r="AD1944" s="8" t="n"/>
      <c r="AG1944" s="14" t="n"/>
      <c r="AI1944">
        <f>IF($C1944="","",IF(COUNTIF($C$2:$C1944,$C1944)=1,1,0))</f>
        <v/>
      </c>
      <c r="AJ1944">
        <f>IF($AI1944=1,SUMPRODUCT(--($AM$2:$AM$7001&lt;$AM1944))+1,"")</f>
        <v/>
      </c>
      <c r="AK1944">
        <f>IF($C1944="","",IF(OR($P1944=TRUE(),$P1944="TRUE"),1,0))</f>
        <v/>
      </c>
      <c r="AL1944">
        <f>IF($C1944="","",IF(AND($V1944="Yes",SUMPRODUCT((LEN(Settings!$F$6:$F$13)&gt;0)*ISNUMBER(SEARCH(Settings!$F$6:$F$13,$O1944)))=0),1,0))</f>
        <v/>
      </c>
      <c r="AM1944">
        <f>IF($AI1944=1,IFERROR(IF(VALUE($C1944)&lt;100000000,VALUE($C1944),1000000000),IFERROR(IF(VALUE(MID($C1944,2,20))&lt;100000000,VALUE(MID($C1944,2,20)),1000000000),1000000000))+ROW()/100000,"")</f>
        <v/>
      </c>
    </row>
    <row r="1945">
      <c r="E1945" s="14" t="n"/>
      <c r="M1945" s="8">
        <f>IF($C1945="","",L1945*T1945/100)</f>
        <v/>
      </c>
      <c r="S1945" s="8" t="n"/>
      <c r="T1945" s="8" t="n"/>
      <c r="W1945">
        <f>IF($C1945="","",IF($AL1945=1,0,IF($AK1945=1,Settings!$C$6,Settings!$C$7))*100)</f>
        <v/>
      </c>
      <c r="X1945" s="8">
        <f>IF($C1945="","",T1945*W1945/100)</f>
        <v/>
      </c>
      <c r="Y1945" s="8">
        <f>IF($C1945="","",T1945-X1945)</f>
        <v/>
      </c>
      <c r="Z1945" s="8">
        <f>IF($C1945="","",Y1945-M1945)</f>
        <v/>
      </c>
      <c r="AD1945" s="8" t="n"/>
      <c r="AG1945" s="14" t="n"/>
      <c r="AI1945">
        <f>IF($C1945="","",IF(COUNTIF($C$2:$C1945,$C1945)=1,1,0))</f>
        <v/>
      </c>
      <c r="AJ1945">
        <f>IF($AI1945=1,SUMPRODUCT(--($AM$2:$AM$7001&lt;$AM1945))+1,"")</f>
        <v/>
      </c>
      <c r="AK1945">
        <f>IF($C1945="","",IF(OR($P1945=TRUE(),$P1945="TRUE"),1,0))</f>
        <v/>
      </c>
      <c r="AL1945">
        <f>IF($C1945="","",IF(AND($V1945="Yes",SUMPRODUCT((LEN(Settings!$F$6:$F$13)&gt;0)*ISNUMBER(SEARCH(Settings!$F$6:$F$13,$O1945)))=0),1,0))</f>
        <v/>
      </c>
      <c r="AM1945">
        <f>IF($AI1945=1,IFERROR(IF(VALUE($C1945)&lt;100000000,VALUE($C1945),1000000000),IFERROR(IF(VALUE(MID($C1945,2,20))&lt;100000000,VALUE(MID($C1945,2,20)),1000000000),1000000000))+ROW()/100000,"")</f>
        <v/>
      </c>
    </row>
    <row r="1946">
      <c r="E1946" s="14" t="n"/>
      <c r="M1946" s="8">
        <f>IF($C1946="","",L1946*T1946/100)</f>
        <v/>
      </c>
      <c r="S1946" s="8" t="n"/>
      <c r="T1946" s="8" t="n"/>
      <c r="W1946">
        <f>IF($C1946="","",IF($AL1946=1,0,IF($AK1946=1,Settings!$C$6,Settings!$C$7))*100)</f>
        <v/>
      </c>
      <c r="X1946" s="8">
        <f>IF($C1946="","",T1946*W1946/100)</f>
        <v/>
      </c>
      <c r="Y1946" s="8">
        <f>IF($C1946="","",T1946-X1946)</f>
        <v/>
      </c>
      <c r="Z1946" s="8">
        <f>IF($C1946="","",Y1946-M1946)</f>
        <v/>
      </c>
      <c r="AD1946" s="8" t="n"/>
      <c r="AG1946" s="14" t="n"/>
      <c r="AI1946">
        <f>IF($C1946="","",IF(COUNTIF($C$2:$C1946,$C1946)=1,1,0))</f>
        <v/>
      </c>
      <c r="AJ1946">
        <f>IF($AI1946=1,SUMPRODUCT(--($AM$2:$AM$7001&lt;$AM1946))+1,"")</f>
        <v/>
      </c>
      <c r="AK1946">
        <f>IF($C1946="","",IF(OR($P1946=TRUE(),$P1946="TRUE"),1,0))</f>
        <v/>
      </c>
      <c r="AL1946">
        <f>IF($C1946="","",IF(AND($V1946="Yes",SUMPRODUCT((LEN(Settings!$F$6:$F$13)&gt;0)*ISNUMBER(SEARCH(Settings!$F$6:$F$13,$O1946)))=0),1,0))</f>
        <v/>
      </c>
      <c r="AM1946">
        <f>IF($AI1946=1,IFERROR(IF(VALUE($C1946)&lt;100000000,VALUE($C1946),1000000000),IFERROR(IF(VALUE(MID($C1946,2,20))&lt;100000000,VALUE(MID($C1946,2,20)),1000000000),1000000000))+ROW()/100000,"")</f>
        <v/>
      </c>
    </row>
    <row r="1947">
      <c r="E1947" s="14" t="n"/>
      <c r="M1947" s="8">
        <f>IF($C1947="","",L1947*T1947/100)</f>
        <v/>
      </c>
      <c r="S1947" s="8" t="n"/>
      <c r="T1947" s="8" t="n"/>
      <c r="W1947">
        <f>IF($C1947="","",IF($AL1947=1,0,IF($AK1947=1,Settings!$C$6,Settings!$C$7))*100)</f>
        <v/>
      </c>
      <c r="X1947" s="8">
        <f>IF($C1947="","",T1947*W1947/100)</f>
        <v/>
      </c>
      <c r="Y1947" s="8">
        <f>IF($C1947="","",T1947-X1947)</f>
        <v/>
      </c>
      <c r="Z1947" s="8">
        <f>IF($C1947="","",Y1947-M1947)</f>
        <v/>
      </c>
      <c r="AD1947" s="8" t="n"/>
      <c r="AG1947" s="14" t="n"/>
      <c r="AI1947">
        <f>IF($C1947="","",IF(COUNTIF($C$2:$C1947,$C1947)=1,1,0))</f>
        <v/>
      </c>
      <c r="AJ1947">
        <f>IF($AI1947=1,SUMPRODUCT(--($AM$2:$AM$7001&lt;$AM1947))+1,"")</f>
        <v/>
      </c>
      <c r="AK1947">
        <f>IF($C1947="","",IF(OR($P1947=TRUE(),$P1947="TRUE"),1,0))</f>
        <v/>
      </c>
      <c r="AL1947">
        <f>IF($C1947="","",IF(AND($V1947="Yes",SUMPRODUCT((LEN(Settings!$F$6:$F$13)&gt;0)*ISNUMBER(SEARCH(Settings!$F$6:$F$13,$O1947)))=0),1,0))</f>
        <v/>
      </c>
      <c r="AM1947">
        <f>IF($AI1947=1,IFERROR(IF(VALUE($C1947)&lt;100000000,VALUE($C1947),1000000000),IFERROR(IF(VALUE(MID($C1947,2,20))&lt;100000000,VALUE(MID($C1947,2,20)),1000000000),1000000000))+ROW()/100000,"")</f>
        <v/>
      </c>
    </row>
    <row r="1948">
      <c r="E1948" s="14" t="n"/>
      <c r="M1948" s="8">
        <f>IF($C1948="","",L1948*T1948/100)</f>
        <v/>
      </c>
      <c r="S1948" s="8" t="n"/>
      <c r="T1948" s="8" t="n"/>
      <c r="W1948">
        <f>IF($C1948="","",IF($AL1948=1,0,IF($AK1948=1,Settings!$C$6,Settings!$C$7))*100)</f>
        <v/>
      </c>
      <c r="X1948" s="8">
        <f>IF($C1948="","",T1948*W1948/100)</f>
        <v/>
      </c>
      <c r="Y1948" s="8">
        <f>IF($C1948="","",T1948-X1948)</f>
        <v/>
      </c>
      <c r="Z1948" s="8">
        <f>IF($C1948="","",Y1948-M1948)</f>
        <v/>
      </c>
      <c r="AD1948" s="8" t="n"/>
      <c r="AG1948" s="14" t="n"/>
      <c r="AI1948">
        <f>IF($C1948="","",IF(COUNTIF($C$2:$C1948,$C1948)=1,1,0))</f>
        <v/>
      </c>
      <c r="AJ1948">
        <f>IF($AI1948=1,SUMPRODUCT(--($AM$2:$AM$7001&lt;$AM1948))+1,"")</f>
        <v/>
      </c>
      <c r="AK1948">
        <f>IF($C1948="","",IF(OR($P1948=TRUE(),$P1948="TRUE"),1,0))</f>
        <v/>
      </c>
      <c r="AL1948">
        <f>IF($C1948="","",IF(AND($V1948="Yes",SUMPRODUCT((LEN(Settings!$F$6:$F$13)&gt;0)*ISNUMBER(SEARCH(Settings!$F$6:$F$13,$O1948)))=0),1,0))</f>
        <v/>
      </c>
      <c r="AM1948">
        <f>IF($AI1948=1,IFERROR(IF(VALUE($C1948)&lt;100000000,VALUE($C1948),1000000000),IFERROR(IF(VALUE(MID($C1948,2,20))&lt;100000000,VALUE(MID($C1948,2,20)),1000000000),1000000000))+ROW()/100000,"")</f>
        <v/>
      </c>
    </row>
    <row r="1949">
      <c r="E1949" s="14" t="n"/>
      <c r="M1949" s="8">
        <f>IF($C1949="","",L1949*T1949/100)</f>
        <v/>
      </c>
      <c r="S1949" s="8" t="n"/>
      <c r="T1949" s="8" t="n"/>
      <c r="W1949">
        <f>IF($C1949="","",IF($AL1949=1,0,IF($AK1949=1,Settings!$C$6,Settings!$C$7))*100)</f>
        <v/>
      </c>
      <c r="X1949" s="8">
        <f>IF($C1949="","",T1949*W1949/100)</f>
        <v/>
      </c>
      <c r="Y1949" s="8">
        <f>IF($C1949="","",T1949-X1949)</f>
        <v/>
      </c>
      <c r="Z1949" s="8">
        <f>IF($C1949="","",Y1949-M1949)</f>
        <v/>
      </c>
      <c r="AD1949" s="8" t="n"/>
      <c r="AG1949" s="14" t="n"/>
      <c r="AI1949">
        <f>IF($C1949="","",IF(COUNTIF($C$2:$C1949,$C1949)=1,1,0))</f>
        <v/>
      </c>
      <c r="AJ1949">
        <f>IF($AI1949=1,SUMPRODUCT(--($AM$2:$AM$7001&lt;$AM1949))+1,"")</f>
        <v/>
      </c>
      <c r="AK1949">
        <f>IF($C1949="","",IF(OR($P1949=TRUE(),$P1949="TRUE"),1,0))</f>
        <v/>
      </c>
      <c r="AL1949">
        <f>IF($C1949="","",IF(AND($V1949="Yes",SUMPRODUCT((LEN(Settings!$F$6:$F$13)&gt;0)*ISNUMBER(SEARCH(Settings!$F$6:$F$13,$O1949)))=0),1,0))</f>
        <v/>
      </c>
      <c r="AM1949">
        <f>IF($AI1949=1,IFERROR(IF(VALUE($C1949)&lt;100000000,VALUE($C1949),1000000000),IFERROR(IF(VALUE(MID($C1949,2,20))&lt;100000000,VALUE(MID($C1949,2,20)),1000000000),1000000000))+ROW()/100000,"")</f>
        <v/>
      </c>
    </row>
    <row r="1950">
      <c r="E1950" s="14" t="n"/>
      <c r="M1950" s="8">
        <f>IF($C1950="","",L1950*T1950/100)</f>
        <v/>
      </c>
      <c r="S1950" s="8" t="n"/>
      <c r="T1950" s="8" t="n"/>
      <c r="W1950">
        <f>IF($C1950="","",IF($AL1950=1,0,IF($AK1950=1,Settings!$C$6,Settings!$C$7))*100)</f>
        <v/>
      </c>
      <c r="X1950" s="8">
        <f>IF($C1950="","",T1950*W1950/100)</f>
        <v/>
      </c>
      <c r="Y1950" s="8">
        <f>IF($C1950="","",T1950-X1950)</f>
        <v/>
      </c>
      <c r="Z1950" s="8">
        <f>IF($C1950="","",Y1950-M1950)</f>
        <v/>
      </c>
      <c r="AD1950" s="8" t="n"/>
      <c r="AG1950" s="14" t="n"/>
      <c r="AI1950">
        <f>IF($C1950="","",IF(COUNTIF($C$2:$C1950,$C1950)=1,1,0))</f>
        <v/>
      </c>
      <c r="AJ1950">
        <f>IF($AI1950=1,SUMPRODUCT(--($AM$2:$AM$7001&lt;$AM1950))+1,"")</f>
        <v/>
      </c>
      <c r="AK1950">
        <f>IF($C1950="","",IF(OR($P1950=TRUE(),$P1950="TRUE"),1,0))</f>
        <v/>
      </c>
      <c r="AL1950">
        <f>IF($C1950="","",IF(AND($V1950="Yes",SUMPRODUCT((LEN(Settings!$F$6:$F$13)&gt;0)*ISNUMBER(SEARCH(Settings!$F$6:$F$13,$O1950)))=0),1,0))</f>
        <v/>
      </c>
      <c r="AM1950">
        <f>IF($AI1950=1,IFERROR(IF(VALUE($C1950)&lt;100000000,VALUE($C1950),1000000000),IFERROR(IF(VALUE(MID($C1950,2,20))&lt;100000000,VALUE(MID($C1950,2,20)),1000000000),1000000000))+ROW()/100000,"")</f>
        <v/>
      </c>
    </row>
    <row r="1951">
      <c r="E1951" s="14" t="n"/>
      <c r="M1951" s="8">
        <f>IF($C1951="","",L1951*T1951/100)</f>
        <v/>
      </c>
      <c r="S1951" s="8" t="n"/>
      <c r="T1951" s="8" t="n"/>
      <c r="W1951">
        <f>IF($C1951="","",IF($AL1951=1,0,IF($AK1951=1,Settings!$C$6,Settings!$C$7))*100)</f>
        <v/>
      </c>
      <c r="X1951" s="8">
        <f>IF($C1951="","",T1951*W1951/100)</f>
        <v/>
      </c>
      <c r="Y1951" s="8">
        <f>IF($C1951="","",T1951-X1951)</f>
        <v/>
      </c>
      <c r="Z1951" s="8">
        <f>IF($C1951="","",Y1951-M1951)</f>
        <v/>
      </c>
      <c r="AD1951" s="8" t="n"/>
      <c r="AG1951" s="14" t="n"/>
      <c r="AI1951">
        <f>IF($C1951="","",IF(COUNTIF($C$2:$C1951,$C1951)=1,1,0))</f>
        <v/>
      </c>
      <c r="AJ1951">
        <f>IF($AI1951=1,SUMPRODUCT(--($AM$2:$AM$7001&lt;$AM1951))+1,"")</f>
        <v/>
      </c>
      <c r="AK1951">
        <f>IF($C1951="","",IF(OR($P1951=TRUE(),$P1951="TRUE"),1,0))</f>
        <v/>
      </c>
      <c r="AL1951">
        <f>IF($C1951="","",IF(AND($V1951="Yes",SUMPRODUCT((LEN(Settings!$F$6:$F$13)&gt;0)*ISNUMBER(SEARCH(Settings!$F$6:$F$13,$O1951)))=0),1,0))</f>
        <v/>
      </c>
      <c r="AM1951">
        <f>IF($AI1951=1,IFERROR(IF(VALUE($C1951)&lt;100000000,VALUE($C1951),1000000000),IFERROR(IF(VALUE(MID($C1951,2,20))&lt;100000000,VALUE(MID($C1951,2,20)),1000000000),1000000000))+ROW()/100000,"")</f>
        <v/>
      </c>
    </row>
    <row r="1952">
      <c r="E1952" s="14" t="n"/>
      <c r="M1952" s="8">
        <f>IF($C1952="","",L1952*T1952/100)</f>
        <v/>
      </c>
      <c r="S1952" s="8" t="n"/>
      <c r="T1952" s="8" t="n"/>
      <c r="W1952">
        <f>IF($C1952="","",IF($AL1952=1,0,IF($AK1952=1,Settings!$C$6,Settings!$C$7))*100)</f>
        <v/>
      </c>
      <c r="X1952" s="8">
        <f>IF($C1952="","",T1952*W1952/100)</f>
        <v/>
      </c>
      <c r="Y1952" s="8">
        <f>IF($C1952="","",T1952-X1952)</f>
        <v/>
      </c>
      <c r="Z1952" s="8">
        <f>IF($C1952="","",Y1952-M1952)</f>
        <v/>
      </c>
      <c r="AD1952" s="8" t="n"/>
      <c r="AG1952" s="14" t="n"/>
      <c r="AI1952">
        <f>IF($C1952="","",IF(COUNTIF($C$2:$C1952,$C1952)=1,1,0))</f>
        <v/>
      </c>
      <c r="AJ1952">
        <f>IF($AI1952=1,SUMPRODUCT(--($AM$2:$AM$7001&lt;$AM1952))+1,"")</f>
        <v/>
      </c>
      <c r="AK1952">
        <f>IF($C1952="","",IF(OR($P1952=TRUE(),$P1952="TRUE"),1,0))</f>
        <v/>
      </c>
      <c r="AL1952">
        <f>IF($C1952="","",IF(AND($V1952="Yes",SUMPRODUCT((LEN(Settings!$F$6:$F$13)&gt;0)*ISNUMBER(SEARCH(Settings!$F$6:$F$13,$O1952)))=0),1,0))</f>
        <v/>
      </c>
      <c r="AM1952">
        <f>IF($AI1952=1,IFERROR(IF(VALUE($C1952)&lt;100000000,VALUE($C1952),1000000000),IFERROR(IF(VALUE(MID($C1952,2,20))&lt;100000000,VALUE(MID($C1952,2,20)),1000000000),1000000000))+ROW()/100000,"")</f>
        <v/>
      </c>
    </row>
    <row r="1953">
      <c r="E1953" s="14" t="n"/>
      <c r="M1953" s="8">
        <f>IF($C1953="","",L1953*T1953/100)</f>
        <v/>
      </c>
      <c r="S1953" s="8" t="n"/>
      <c r="T1953" s="8" t="n"/>
      <c r="W1953">
        <f>IF($C1953="","",IF($AL1953=1,0,IF($AK1953=1,Settings!$C$6,Settings!$C$7))*100)</f>
        <v/>
      </c>
      <c r="X1953" s="8">
        <f>IF($C1953="","",T1953*W1953/100)</f>
        <v/>
      </c>
      <c r="Y1953" s="8">
        <f>IF($C1953="","",T1953-X1953)</f>
        <v/>
      </c>
      <c r="Z1953" s="8">
        <f>IF($C1953="","",Y1953-M1953)</f>
        <v/>
      </c>
      <c r="AD1953" s="8" t="n"/>
      <c r="AG1953" s="14" t="n"/>
      <c r="AI1953">
        <f>IF($C1953="","",IF(COUNTIF($C$2:$C1953,$C1953)=1,1,0))</f>
        <v/>
      </c>
      <c r="AJ1953">
        <f>IF($AI1953=1,SUMPRODUCT(--($AM$2:$AM$7001&lt;$AM1953))+1,"")</f>
        <v/>
      </c>
      <c r="AK1953">
        <f>IF($C1953="","",IF(OR($P1953=TRUE(),$P1953="TRUE"),1,0))</f>
        <v/>
      </c>
      <c r="AL1953">
        <f>IF($C1953="","",IF(AND($V1953="Yes",SUMPRODUCT((LEN(Settings!$F$6:$F$13)&gt;0)*ISNUMBER(SEARCH(Settings!$F$6:$F$13,$O1953)))=0),1,0))</f>
        <v/>
      </c>
      <c r="AM1953">
        <f>IF($AI1953=1,IFERROR(IF(VALUE($C1953)&lt;100000000,VALUE($C1953),1000000000),IFERROR(IF(VALUE(MID($C1953,2,20))&lt;100000000,VALUE(MID($C1953,2,20)),1000000000),1000000000))+ROW()/100000,"")</f>
        <v/>
      </c>
    </row>
    <row r="1954">
      <c r="E1954" s="14" t="n"/>
      <c r="M1954" s="8">
        <f>IF($C1954="","",L1954*T1954/100)</f>
        <v/>
      </c>
      <c r="S1954" s="8" t="n"/>
      <c r="T1954" s="8" t="n"/>
      <c r="W1954">
        <f>IF($C1954="","",IF($AL1954=1,0,IF($AK1954=1,Settings!$C$6,Settings!$C$7))*100)</f>
        <v/>
      </c>
      <c r="X1954" s="8">
        <f>IF($C1954="","",T1954*W1954/100)</f>
        <v/>
      </c>
      <c r="Y1954" s="8">
        <f>IF($C1954="","",T1954-X1954)</f>
        <v/>
      </c>
      <c r="Z1954" s="8">
        <f>IF($C1954="","",Y1954-M1954)</f>
        <v/>
      </c>
      <c r="AD1954" s="8" t="n"/>
      <c r="AG1954" s="14" t="n"/>
      <c r="AI1954">
        <f>IF($C1954="","",IF(COUNTIF($C$2:$C1954,$C1954)=1,1,0))</f>
        <v/>
      </c>
      <c r="AJ1954">
        <f>IF($AI1954=1,SUMPRODUCT(--($AM$2:$AM$7001&lt;$AM1954))+1,"")</f>
        <v/>
      </c>
      <c r="AK1954">
        <f>IF($C1954="","",IF(OR($P1954=TRUE(),$P1954="TRUE"),1,0))</f>
        <v/>
      </c>
      <c r="AL1954">
        <f>IF($C1954="","",IF(AND($V1954="Yes",SUMPRODUCT((LEN(Settings!$F$6:$F$13)&gt;0)*ISNUMBER(SEARCH(Settings!$F$6:$F$13,$O1954)))=0),1,0))</f>
        <v/>
      </c>
      <c r="AM1954">
        <f>IF($AI1954=1,IFERROR(IF(VALUE($C1954)&lt;100000000,VALUE($C1954),1000000000),IFERROR(IF(VALUE(MID($C1954,2,20))&lt;100000000,VALUE(MID($C1954,2,20)),1000000000),1000000000))+ROW()/100000,"")</f>
        <v/>
      </c>
    </row>
    <row r="1955">
      <c r="E1955" s="14" t="n"/>
      <c r="M1955" s="8">
        <f>IF($C1955="","",L1955*T1955/100)</f>
        <v/>
      </c>
      <c r="S1955" s="8" t="n"/>
      <c r="T1955" s="8" t="n"/>
      <c r="W1955">
        <f>IF($C1955="","",IF($AL1955=1,0,IF($AK1955=1,Settings!$C$6,Settings!$C$7))*100)</f>
        <v/>
      </c>
      <c r="X1955" s="8">
        <f>IF($C1955="","",T1955*W1955/100)</f>
        <v/>
      </c>
      <c r="Y1955" s="8">
        <f>IF($C1955="","",T1955-X1955)</f>
        <v/>
      </c>
      <c r="Z1955" s="8">
        <f>IF($C1955="","",Y1955-M1955)</f>
        <v/>
      </c>
      <c r="AD1955" s="8" t="n"/>
      <c r="AG1955" s="14" t="n"/>
      <c r="AI1955">
        <f>IF($C1955="","",IF(COUNTIF($C$2:$C1955,$C1955)=1,1,0))</f>
        <v/>
      </c>
      <c r="AJ1955">
        <f>IF($AI1955=1,SUMPRODUCT(--($AM$2:$AM$7001&lt;$AM1955))+1,"")</f>
        <v/>
      </c>
      <c r="AK1955">
        <f>IF($C1955="","",IF(OR($P1955=TRUE(),$P1955="TRUE"),1,0))</f>
        <v/>
      </c>
      <c r="AL1955">
        <f>IF($C1955="","",IF(AND($V1955="Yes",SUMPRODUCT((LEN(Settings!$F$6:$F$13)&gt;0)*ISNUMBER(SEARCH(Settings!$F$6:$F$13,$O1955)))=0),1,0))</f>
        <v/>
      </c>
      <c r="AM1955">
        <f>IF($AI1955=1,IFERROR(IF(VALUE($C1955)&lt;100000000,VALUE($C1955),1000000000),IFERROR(IF(VALUE(MID($C1955,2,20))&lt;100000000,VALUE(MID($C1955,2,20)),1000000000),1000000000))+ROW()/100000,"")</f>
        <v/>
      </c>
    </row>
    <row r="1956">
      <c r="E1956" s="14" t="n"/>
      <c r="M1956" s="8">
        <f>IF($C1956="","",L1956*T1956/100)</f>
        <v/>
      </c>
      <c r="S1956" s="8" t="n"/>
      <c r="T1956" s="8" t="n"/>
      <c r="W1956">
        <f>IF($C1956="","",IF($AL1956=1,0,IF($AK1956=1,Settings!$C$6,Settings!$C$7))*100)</f>
        <v/>
      </c>
      <c r="X1956" s="8">
        <f>IF($C1956="","",T1956*W1956/100)</f>
        <v/>
      </c>
      <c r="Y1956" s="8">
        <f>IF($C1956="","",T1956-X1956)</f>
        <v/>
      </c>
      <c r="Z1956" s="8">
        <f>IF($C1956="","",Y1956-M1956)</f>
        <v/>
      </c>
      <c r="AD1956" s="8" t="n"/>
      <c r="AG1956" s="14" t="n"/>
      <c r="AI1956">
        <f>IF($C1956="","",IF(COUNTIF($C$2:$C1956,$C1956)=1,1,0))</f>
        <v/>
      </c>
      <c r="AJ1956">
        <f>IF($AI1956=1,SUMPRODUCT(--($AM$2:$AM$7001&lt;$AM1956))+1,"")</f>
        <v/>
      </c>
      <c r="AK1956">
        <f>IF($C1956="","",IF(OR($P1956=TRUE(),$P1956="TRUE"),1,0))</f>
        <v/>
      </c>
      <c r="AL1956">
        <f>IF($C1956="","",IF(AND($V1956="Yes",SUMPRODUCT((LEN(Settings!$F$6:$F$13)&gt;0)*ISNUMBER(SEARCH(Settings!$F$6:$F$13,$O1956)))=0),1,0))</f>
        <v/>
      </c>
      <c r="AM1956">
        <f>IF($AI1956=1,IFERROR(IF(VALUE($C1956)&lt;100000000,VALUE($C1956),1000000000),IFERROR(IF(VALUE(MID($C1956,2,20))&lt;100000000,VALUE(MID($C1956,2,20)),1000000000),1000000000))+ROW()/100000,"")</f>
        <v/>
      </c>
    </row>
    <row r="1957">
      <c r="E1957" s="14" t="n"/>
      <c r="M1957" s="8">
        <f>IF($C1957="","",L1957*T1957/100)</f>
        <v/>
      </c>
      <c r="S1957" s="8" t="n"/>
      <c r="T1957" s="8" t="n"/>
      <c r="W1957">
        <f>IF($C1957="","",IF($AL1957=1,0,IF($AK1957=1,Settings!$C$6,Settings!$C$7))*100)</f>
        <v/>
      </c>
      <c r="X1957" s="8">
        <f>IF($C1957="","",T1957*W1957/100)</f>
        <v/>
      </c>
      <c r="Y1957" s="8">
        <f>IF($C1957="","",T1957-X1957)</f>
        <v/>
      </c>
      <c r="Z1957" s="8">
        <f>IF($C1957="","",Y1957-M1957)</f>
        <v/>
      </c>
      <c r="AD1957" s="8" t="n"/>
      <c r="AG1957" s="14" t="n"/>
      <c r="AI1957">
        <f>IF($C1957="","",IF(COUNTIF($C$2:$C1957,$C1957)=1,1,0))</f>
        <v/>
      </c>
      <c r="AJ1957">
        <f>IF($AI1957=1,SUMPRODUCT(--($AM$2:$AM$7001&lt;$AM1957))+1,"")</f>
        <v/>
      </c>
      <c r="AK1957">
        <f>IF($C1957="","",IF(OR($P1957=TRUE(),$P1957="TRUE"),1,0))</f>
        <v/>
      </c>
      <c r="AL1957">
        <f>IF($C1957="","",IF(AND($V1957="Yes",SUMPRODUCT((LEN(Settings!$F$6:$F$13)&gt;0)*ISNUMBER(SEARCH(Settings!$F$6:$F$13,$O1957)))=0),1,0))</f>
        <v/>
      </c>
      <c r="AM1957">
        <f>IF($AI1957=1,IFERROR(IF(VALUE($C1957)&lt;100000000,VALUE($C1957),1000000000),IFERROR(IF(VALUE(MID($C1957,2,20))&lt;100000000,VALUE(MID($C1957,2,20)),1000000000),1000000000))+ROW()/100000,"")</f>
        <v/>
      </c>
    </row>
    <row r="1958">
      <c r="E1958" s="14" t="n"/>
      <c r="M1958" s="8">
        <f>IF($C1958="","",L1958*T1958/100)</f>
        <v/>
      </c>
      <c r="S1958" s="8" t="n"/>
      <c r="T1958" s="8" t="n"/>
      <c r="W1958">
        <f>IF($C1958="","",IF($AL1958=1,0,IF($AK1958=1,Settings!$C$6,Settings!$C$7))*100)</f>
        <v/>
      </c>
      <c r="X1958" s="8">
        <f>IF($C1958="","",T1958*W1958/100)</f>
        <v/>
      </c>
      <c r="Y1958" s="8">
        <f>IF($C1958="","",T1958-X1958)</f>
        <v/>
      </c>
      <c r="Z1958" s="8">
        <f>IF($C1958="","",Y1958-M1958)</f>
        <v/>
      </c>
      <c r="AD1958" s="8" t="n"/>
      <c r="AG1958" s="14" t="n"/>
      <c r="AI1958">
        <f>IF($C1958="","",IF(COUNTIF($C$2:$C1958,$C1958)=1,1,0))</f>
        <v/>
      </c>
      <c r="AJ1958">
        <f>IF($AI1958=1,SUMPRODUCT(--($AM$2:$AM$7001&lt;$AM1958))+1,"")</f>
        <v/>
      </c>
      <c r="AK1958">
        <f>IF($C1958="","",IF(OR($P1958=TRUE(),$P1958="TRUE"),1,0))</f>
        <v/>
      </c>
      <c r="AL1958">
        <f>IF($C1958="","",IF(AND($V1958="Yes",SUMPRODUCT((LEN(Settings!$F$6:$F$13)&gt;0)*ISNUMBER(SEARCH(Settings!$F$6:$F$13,$O1958)))=0),1,0))</f>
        <v/>
      </c>
      <c r="AM1958">
        <f>IF($AI1958=1,IFERROR(IF(VALUE($C1958)&lt;100000000,VALUE($C1958),1000000000),IFERROR(IF(VALUE(MID($C1958,2,20))&lt;100000000,VALUE(MID($C1958,2,20)),1000000000),1000000000))+ROW()/100000,"")</f>
        <v/>
      </c>
    </row>
    <row r="1959">
      <c r="E1959" s="14" t="n"/>
      <c r="M1959" s="8">
        <f>IF($C1959="","",L1959*T1959/100)</f>
        <v/>
      </c>
      <c r="S1959" s="8" t="n"/>
      <c r="T1959" s="8" t="n"/>
      <c r="W1959">
        <f>IF($C1959="","",IF($AL1959=1,0,IF($AK1959=1,Settings!$C$6,Settings!$C$7))*100)</f>
        <v/>
      </c>
      <c r="X1959" s="8">
        <f>IF($C1959="","",T1959*W1959/100)</f>
        <v/>
      </c>
      <c r="Y1959" s="8">
        <f>IF($C1959="","",T1959-X1959)</f>
        <v/>
      </c>
      <c r="Z1959" s="8">
        <f>IF($C1959="","",Y1959-M1959)</f>
        <v/>
      </c>
      <c r="AD1959" s="8" t="n"/>
      <c r="AG1959" s="14" t="n"/>
      <c r="AI1959">
        <f>IF($C1959="","",IF(COUNTIF($C$2:$C1959,$C1959)=1,1,0))</f>
        <v/>
      </c>
      <c r="AJ1959">
        <f>IF($AI1959=1,SUMPRODUCT(--($AM$2:$AM$7001&lt;$AM1959))+1,"")</f>
        <v/>
      </c>
      <c r="AK1959">
        <f>IF($C1959="","",IF(OR($P1959=TRUE(),$P1959="TRUE"),1,0))</f>
        <v/>
      </c>
      <c r="AL1959">
        <f>IF($C1959="","",IF(AND($V1959="Yes",SUMPRODUCT((LEN(Settings!$F$6:$F$13)&gt;0)*ISNUMBER(SEARCH(Settings!$F$6:$F$13,$O1959)))=0),1,0))</f>
        <v/>
      </c>
      <c r="AM1959">
        <f>IF($AI1959=1,IFERROR(IF(VALUE($C1959)&lt;100000000,VALUE($C1959),1000000000),IFERROR(IF(VALUE(MID($C1959,2,20))&lt;100000000,VALUE(MID($C1959,2,20)),1000000000),1000000000))+ROW()/100000,"")</f>
        <v/>
      </c>
    </row>
    <row r="1960">
      <c r="E1960" s="14" t="n"/>
      <c r="M1960" s="8">
        <f>IF($C1960="","",L1960*T1960/100)</f>
        <v/>
      </c>
      <c r="S1960" s="8" t="n"/>
      <c r="T1960" s="8" t="n"/>
      <c r="W1960">
        <f>IF($C1960="","",IF($AL1960=1,0,IF($AK1960=1,Settings!$C$6,Settings!$C$7))*100)</f>
        <v/>
      </c>
      <c r="X1960" s="8">
        <f>IF($C1960="","",T1960*W1960/100)</f>
        <v/>
      </c>
      <c r="Y1960" s="8">
        <f>IF($C1960="","",T1960-X1960)</f>
        <v/>
      </c>
      <c r="Z1960" s="8">
        <f>IF($C1960="","",Y1960-M1960)</f>
        <v/>
      </c>
      <c r="AD1960" s="8" t="n"/>
      <c r="AG1960" s="14" t="n"/>
      <c r="AI1960">
        <f>IF($C1960="","",IF(COUNTIF($C$2:$C1960,$C1960)=1,1,0))</f>
        <v/>
      </c>
      <c r="AJ1960">
        <f>IF($AI1960=1,SUMPRODUCT(--($AM$2:$AM$7001&lt;$AM1960))+1,"")</f>
        <v/>
      </c>
      <c r="AK1960">
        <f>IF($C1960="","",IF(OR($P1960=TRUE(),$P1960="TRUE"),1,0))</f>
        <v/>
      </c>
      <c r="AL1960">
        <f>IF($C1960="","",IF(AND($V1960="Yes",SUMPRODUCT((LEN(Settings!$F$6:$F$13)&gt;0)*ISNUMBER(SEARCH(Settings!$F$6:$F$13,$O1960)))=0),1,0))</f>
        <v/>
      </c>
      <c r="AM1960">
        <f>IF($AI1960=1,IFERROR(IF(VALUE($C1960)&lt;100000000,VALUE($C1960),1000000000),IFERROR(IF(VALUE(MID($C1960,2,20))&lt;100000000,VALUE(MID($C1960,2,20)),1000000000),1000000000))+ROW()/100000,"")</f>
        <v/>
      </c>
    </row>
    <row r="1961">
      <c r="E1961" s="14" t="n"/>
      <c r="M1961" s="8">
        <f>IF($C1961="","",L1961*T1961/100)</f>
        <v/>
      </c>
      <c r="S1961" s="8" t="n"/>
      <c r="T1961" s="8" t="n"/>
      <c r="W1961">
        <f>IF($C1961="","",IF($AL1961=1,0,IF($AK1961=1,Settings!$C$6,Settings!$C$7))*100)</f>
        <v/>
      </c>
      <c r="X1961" s="8">
        <f>IF($C1961="","",T1961*W1961/100)</f>
        <v/>
      </c>
      <c r="Y1961" s="8">
        <f>IF($C1961="","",T1961-X1961)</f>
        <v/>
      </c>
      <c r="Z1961" s="8">
        <f>IF($C1961="","",Y1961-M1961)</f>
        <v/>
      </c>
      <c r="AD1961" s="8" t="n"/>
      <c r="AG1961" s="14" t="n"/>
      <c r="AI1961">
        <f>IF($C1961="","",IF(COUNTIF($C$2:$C1961,$C1961)=1,1,0))</f>
        <v/>
      </c>
      <c r="AJ1961">
        <f>IF($AI1961=1,SUMPRODUCT(--($AM$2:$AM$7001&lt;$AM1961))+1,"")</f>
        <v/>
      </c>
      <c r="AK1961">
        <f>IF($C1961="","",IF(OR($P1961=TRUE(),$P1961="TRUE"),1,0))</f>
        <v/>
      </c>
      <c r="AL1961">
        <f>IF($C1961="","",IF(AND($V1961="Yes",SUMPRODUCT((LEN(Settings!$F$6:$F$13)&gt;0)*ISNUMBER(SEARCH(Settings!$F$6:$F$13,$O1961)))=0),1,0))</f>
        <v/>
      </c>
      <c r="AM1961">
        <f>IF($AI1961=1,IFERROR(IF(VALUE($C1961)&lt;100000000,VALUE($C1961),1000000000),IFERROR(IF(VALUE(MID($C1961,2,20))&lt;100000000,VALUE(MID($C1961,2,20)),1000000000),1000000000))+ROW()/100000,"")</f>
        <v/>
      </c>
    </row>
    <row r="1962">
      <c r="E1962" s="14" t="n"/>
      <c r="M1962" s="8">
        <f>IF($C1962="","",L1962*T1962/100)</f>
        <v/>
      </c>
      <c r="S1962" s="8" t="n"/>
      <c r="T1962" s="8" t="n"/>
      <c r="W1962">
        <f>IF($C1962="","",IF($AL1962=1,0,IF($AK1962=1,Settings!$C$6,Settings!$C$7))*100)</f>
        <v/>
      </c>
      <c r="X1962" s="8">
        <f>IF($C1962="","",T1962*W1962/100)</f>
        <v/>
      </c>
      <c r="Y1962" s="8">
        <f>IF($C1962="","",T1962-X1962)</f>
        <v/>
      </c>
      <c r="Z1962" s="8">
        <f>IF($C1962="","",Y1962-M1962)</f>
        <v/>
      </c>
      <c r="AD1962" s="8" t="n"/>
      <c r="AG1962" s="14" t="n"/>
      <c r="AI1962">
        <f>IF($C1962="","",IF(COUNTIF($C$2:$C1962,$C1962)=1,1,0))</f>
        <v/>
      </c>
      <c r="AJ1962">
        <f>IF($AI1962=1,SUMPRODUCT(--($AM$2:$AM$7001&lt;$AM1962))+1,"")</f>
        <v/>
      </c>
      <c r="AK1962">
        <f>IF($C1962="","",IF(OR($P1962=TRUE(),$P1962="TRUE"),1,0))</f>
        <v/>
      </c>
      <c r="AL1962">
        <f>IF($C1962="","",IF(AND($V1962="Yes",SUMPRODUCT((LEN(Settings!$F$6:$F$13)&gt;0)*ISNUMBER(SEARCH(Settings!$F$6:$F$13,$O1962)))=0),1,0))</f>
        <v/>
      </c>
      <c r="AM1962">
        <f>IF($AI1962=1,IFERROR(IF(VALUE($C1962)&lt;100000000,VALUE($C1962),1000000000),IFERROR(IF(VALUE(MID($C1962,2,20))&lt;100000000,VALUE(MID($C1962,2,20)),1000000000),1000000000))+ROW()/100000,"")</f>
        <v/>
      </c>
    </row>
    <row r="1963">
      <c r="E1963" s="14" t="n"/>
      <c r="M1963" s="8">
        <f>IF($C1963="","",L1963*T1963/100)</f>
        <v/>
      </c>
      <c r="S1963" s="8" t="n"/>
      <c r="T1963" s="8" t="n"/>
      <c r="W1963">
        <f>IF($C1963="","",IF($AL1963=1,0,IF($AK1963=1,Settings!$C$6,Settings!$C$7))*100)</f>
        <v/>
      </c>
      <c r="X1963" s="8">
        <f>IF($C1963="","",T1963*W1963/100)</f>
        <v/>
      </c>
      <c r="Y1963" s="8">
        <f>IF($C1963="","",T1963-X1963)</f>
        <v/>
      </c>
      <c r="Z1963" s="8">
        <f>IF($C1963="","",Y1963-M1963)</f>
        <v/>
      </c>
      <c r="AD1963" s="8" t="n"/>
      <c r="AG1963" s="14" t="n"/>
      <c r="AI1963">
        <f>IF($C1963="","",IF(COUNTIF($C$2:$C1963,$C1963)=1,1,0))</f>
        <v/>
      </c>
      <c r="AJ1963">
        <f>IF($AI1963=1,SUMPRODUCT(--($AM$2:$AM$7001&lt;$AM1963))+1,"")</f>
        <v/>
      </c>
      <c r="AK1963">
        <f>IF($C1963="","",IF(OR($P1963=TRUE(),$P1963="TRUE"),1,0))</f>
        <v/>
      </c>
      <c r="AL1963">
        <f>IF($C1963="","",IF(AND($V1963="Yes",SUMPRODUCT((LEN(Settings!$F$6:$F$13)&gt;0)*ISNUMBER(SEARCH(Settings!$F$6:$F$13,$O1963)))=0),1,0))</f>
        <v/>
      </c>
      <c r="AM1963">
        <f>IF($AI1963=1,IFERROR(IF(VALUE($C1963)&lt;100000000,VALUE($C1963),1000000000),IFERROR(IF(VALUE(MID($C1963,2,20))&lt;100000000,VALUE(MID($C1963,2,20)),1000000000),1000000000))+ROW()/100000,"")</f>
        <v/>
      </c>
    </row>
    <row r="1964">
      <c r="E1964" s="14" t="n"/>
      <c r="M1964" s="8">
        <f>IF($C1964="","",L1964*T1964/100)</f>
        <v/>
      </c>
      <c r="S1964" s="8" t="n"/>
      <c r="T1964" s="8" t="n"/>
      <c r="W1964">
        <f>IF($C1964="","",IF($AL1964=1,0,IF($AK1964=1,Settings!$C$6,Settings!$C$7))*100)</f>
        <v/>
      </c>
      <c r="X1964" s="8">
        <f>IF($C1964="","",T1964*W1964/100)</f>
        <v/>
      </c>
      <c r="Y1964" s="8">
        <f>IF($C1964="","",T1964-X1964)</f>
        <v/>
      </c>
      <c r="Z1964" s="8">
        <f>IF($C1964="","",Y1964-M1964)</f>
        <v/>
      </c>
      <c r="AD1964" s="8" t="n"/>
      <c r="AG1964" s="14" t="n"/>
      <c r="AI1964">
        <f>IF($C1964="","",IF(COUNTIF($C$2:$C1964,$C1964)=1,1,0))</f>
        <v/>
      </c>
      <c r="AJ1964">
        <f>IF($AI1964=1,SUMPRODUCT(--($AM$2:$AM$7001&lt;$AM1964))+1,"")</f>
        <v/>
      </c>
      <c r="AK1964">
        <f>IF($C1964="","",IF(OR($P1964=TRUE(),$P1964="TRUE"),1,0))</f>
        <v/>
      </c>
      <c r="AL1964">
        <f>IF($C1964="","",IF(AND($V1964="Yes",SUMPRODUCT((LEN(Settings!$F$6:$F$13)&gt;0)*ISNUMBER(SEARCH(Settings!$F$6:$F$13,$O1964)))=0),1,0))</f>
        <v/>
      </c>
      <c r="AM1964">
        <f>IF($AI1964=1,IFERROR(IF(VALUE($C1964)&lt;100000000,VALUE($C1964),1000000000),IFERROR(IF(VALUE(MID($C1964,2,20))&lt;100000000,VALUE(MID($C1964,2,20)),1000000000),1000000000))+ROW()/100000,"")</f>
        <v/>
      </c>
    </row>
    <row r="1965">
      <c r="E1965" s="14" t="n"/>
      <c r="M1965" s="8">
        <f>IF($C1965="","",L1965*T1965/100)</f>
        <v/>
      </c>
      <c r="S1965" s="8" t="n"/>
      <c r="T1965" s="8" t="n"/>
      <c r="W1965">
        <f>IF($C1965="","",IF($AL1965=1,0,IF($AK1965=1,Settings!$C$6,Settings!$C$7))*100)</f>
        <v/>
      </c>
      <c r="X1965" s="8">
        <f>IF($C1965="","",T1965*W1965/100)</f>
        <v/>
      </c>
      <c r="Y1965" s="8">
        <f>IF($C1965="","",T1965-X1965)</f>
        <v/>
      </c>
      <c r="Z1965" s="8">
        <f>IF($C1965="","",Y1965-M1965)</f>
        <v/>
      </c>
      <c r="AD1965" s="8" t="n"/>
      <c r="AG1965" s="14" t="n"/>
      <c r="AI1965">
        <f>IF($C1965="","",IF(COUNTIF($C$2:$C1965,$C1965)=1,1,0))</f>
        <v/>
      </c>
      <c r="AJ1965">
        <f>IF($AI1965=1,SUMPRODUCT(--($AM$2:$AM$7001&lt;$AM1965))+1,"")</f>
        <v/>
      </c>
      <c r="AK1965">
        <f>IF($C1965="","",IF(OR($P1965=TRUE(),$P1965="TRUE"),1,0))</f>
        <v/>
      </c>
      <c r="AL1965">
        <f>IF($C1965="","",IF(AND($V1965="Yes",SUMPRODUCT((LEN(Settings!$F$6:$F$13)&gt;0)*ISNUMBER(SEARCH(Settings!$F$6:$F$13,$O1965)))=0),1,0))</f>
        <v/>
      </c>
      <c r="AM1965">
        <f>IF($AI1965=1,IFERROR(IF(VALUE($C1965)&lt;100000000,VALUE($C1965),1000000000),IFERROR(IF(VALUE(MID($C1965,2,20))&lt;100000000,VALUE(MID($C1965,2,20)),1000000000),1000000000))+ROW()/100000,"")</f>
        <v/>
      </c>
    </row>
    <row r="1966">
      <c r="E1966" s="14" t="n"/>
      <c r="M1966" s="8">
        <f>IF($C1966="","",L1966*T1966/100)</f>
        <v/>
      </c>
      <c r="S1966" s="8" t="n"/>
      <c r="T1966" s="8" t="n"/>
      <c r="W1966">
        <f>IF($C1966="","",IF($AL1966=1,0,IF($AK1966=1,Settings!$C$6,Settings!$C$7))*100)</f>
        <v/>
      </c>
      <c r="X1966" s="8">
        <f>IF($C1966="","",T1966*W1966/100)</f>
        <v/>
      </c>
      <c r="Y1966" s="8">
        <f>IF($C1966="","",T1966-X1966)</f>
        <v/>
      </c>
      <c r="Z1966" s="8">
        <f>IF($C1966="","",Y1966-M1966)</f>
        <v/>
      </c>
      <c r="AD1966" s="8" t="n"/>
      <c r="AG1966" s="14" t="n"/>
      <c r="AI1966">
        <f>IF($C1966="","",IF(COUNTIF($C$2:$C1966,$C1966)=1,1,0))</f>
        <v/>
      </c>
      <c r="AJ1966">
        <f>IF($AI1966=1,SUMPRODUCT(--($AM$2:$AM$7001&lt;$AM1966))+1,"")</f>
        <v/>
      </c>
      <c r="AK1966">
        <f>IF($C1966="","",IF(OR($P1966=TRUE(),$P1966="TRUE"),1,0))</f>
        <v/>
      </c>
      <c r="AL1966">
        <f>IF($C1966="","",IF(AND($V1966="Yes",SUMPRODUCT((LEN(Settings!$F$6:$F$13)&gt;0)*ISNUMBER(SEARCH(Settings!$F$6:$F$13,$O1966)))=0),1,0))</f>
        <v/>
      </c>
      <c r="AM1966">
        <f>IF($AI1966=1,IFERROR(IF(VALUE($C1966)&lt;100000000,VALUE($C1966),1000000000),IFERROR(IF(VALUE(MID($C1966,2,20))&lt;100000000,VALUE(MID($C1966,2,20)),1000000000),1000000000))+ROW()/100000,"")</f>
        <v/>
      </c>
    </row>
    <row r="1967">
      <c r="E1967" s="14" t="n"/>
      <c r="M1967" s="8">
        <f>IF($C1967="","",L1967*T1967/100)</f>
        <v/>
      </c>
      <c r="S1967" s="8" t="n"/>
      <c r="T1967" s="8" t="n"/>
      <c r="W1967">
        <f>IF($C1967="","",IF($AL1967=1,0,IF($AK1967=1,Settings!$C$6,Settings!$C$7))*100)</f>
        <v/>
      </c>
      <c r="X1967" s="8">
        <f>IF($C1967="","",T1967*W1967/100)</f>
        <v/>
      </c>
      <c r="Y1967" s="8">
        <f>IF($C1967="","",T1967-X1967)</f>
        <v/>
      </c>
      <c r="Z1967" s="8">
        <f>IF($C1967="","",Y1967-M1967)</f>
        <v/>
      </c>
      <c r="AD1967" s="8" t="n"/>
      <c r="AG1967" s="14" t="n"/>
      <c r="AI1967">
        <f>IF($C1967="","",IF(COUNTIF($C$2:$C1967,$C1967)=1,1,0))</f>
        <v/>
      </c>
      <c r="AJ1967">
        <f>IF($AI1967=1,SUMPRODUCT(--($AM$2:$AM$7001&lt;$AM1967))+1,"")</f>
        <v/>
      </c>
      <c r="AK1967">
        <f>IF($C1967="","",IF(OR($P1967=TRUE(),$P1967="TRUE"),1,0))</f>
        <v/>
      </c>
      <c r="AL1967">
        <f>IF($C1967="","",IF(AND($V1967="Yes",SUMPRODUCT((LEN(Settings!$F$6:$F$13)&gt;0)*ISNUMBER(SEARCH(Settings!$F$6:$F$13,$O1967)))=0),1,0))</f>
        <v/>
      </c>
      <c r="AM1967">
        <f>IF($AI1967=1,IFERROR(IF(VALUE($C1967)&lt;100000000,VALUE($C1967),1000000000),IFERROR(IF(VALUE(MID($C1967,2,20))&lt;100000000,VALUE(MID($C1967,2,20)),1000000000),1000000000))+ROW()/100000,"")</f>
        <v/>
      </c>
    </row>
    <row r="1968">
      <c r="E1968" s="14" t="n"/>
      <c r="M1968" s="8">
        <f>IF($C1968="","",L1968*T1968/100)</f>
        <v/>
      </c>
      <c r="S1968" s="8" t="n"/>
      <c r="T1968" s="8" t="n"/>
      <c r="W1968">
        <f>IF($C1968="","",IF($AL1968=1,0,IF($AK1968=1,Settings!$C$6,Settings!$C$7))*100)</f>
        <v/>
      </c>
      <c r="X1968" s="8">
        <f>IF($C1968="","",T1968*W1968/100)</f>
        <v/>
      </c>
      <c r="Y1968" s="8">
        <f>IF($C1968="","",T1968-X1968)</f>
        <v/>
      </c>
      <c r="Z1968" s="8">
        <f>IF($C1968="","",Y1968-M1968)</f>
        <v/>
      </c>
      <c r="AD1968" s="8" t="n"/>
      <c r="AG1968" s="14" t="n"/>
      <c r="AI1968">
        <f>IF($C1968="","",IF(COUNTIF($C$2:$C1968,$C1968)=1,1,0))</f>
        <v/>
      </c>
      <c r="AJ1968">
        <f>IF($AI1968=1,SUMPRODUCT(--($AM$2:$AM$7001&lt;$AM1968))+1,"")</f>
        <v/>
      </c>
      <c r="AK1968">
        <f>IF($C1968="","",IF(OR($P1968=TRUE(),$P1968="TRUE"),1,0))</f>
        <v/>
      </c>
      <c r="AL1968">
        <f>IF($C1968="","",IF(AND($V1968="Yes",SUMPRODUCT((LEN(Settings!$F$6:$F$13)&gt;0)*ISNUMBER(SEARCH(Settings!$F$6:$F$13,$O1968)))=0),1,0))</f>
        <v/>
      </c>
      <c r="AM1968">
        <f>IF($AI1968=1,IFERROR(IF(VALUE($C1968)&lt;100000000,VALUE($C1968),1000000000),IFERROR(IF(VALUE(MID($C1968,2,20))&lt;100000000,VALUE(MID($C1968,2,20)),1000000000),1000000000))+ROW()/100000,"")</f>
        <v/>
      </c>
    </row>
    <row r="1969">
      <c r="E1969" s="14" t="n"/>
      <c r="M1969" s="8">
        <f>IF($C1969="","",L1969*T1969/100)</f>
        <v/>
      </c>
      <c r="S1969" s="8" t="n"/>
      <c r="T1969" s="8" t="n"/>
      <c r="W1969">
        <f>IF($C1969="","",IF($AL1969=1,0,IF($AK1969=1,Settings!$C$6,Settings!$C$7))*100)</f>
        <v/>
      </c>
      <c r="X1969" s="8">
        <f>IF($C1969="","",T1969*W1969/100)</f>
        <v/>
      </c>
      <c r="Y1969" s="8">
        <f>IF($C1969="","",T1969-X1969)</f>
        <v/>
      </c>
      <c r="Z1969" s="8">
        <f>IF($C1969="","",Y1969-M1969)</f>
        <v/>
      </c>
      <c r="AD1969" s="8" t="n"/>
      <c r="AG1969" s="14" t="n"/>
      <c r="AI1969">
        <f>IF($C1969="","",IF(COUNTIF($C$2:$C1969,$C1969)=1,1,0))</f>
        <v/>
      </c>
      <c r="AJ1969">
        <f>IF($AI1969=1,SUMPRODUCT(--($AM$2:$AM$7001&lt;$AM1969))+1,"")</f>
        <v/>
      </c>
      <c r="AK1969">
        <f>IF($C1969="","",IF(OR($P1969=TRUE(),$P1969="TRUE"),1,0))</f>
        <v/>
      </c>
      <c r="AL1969">
        <f>IF($C1969="","",IF(AND($V1969="Yes",SUMPRODUCT((LEN(Settings!$F$6:$F$13)&gt;0)*ISNUMBER(SEARCH(Settings!$F$6:$F$13,$O1969)))=0),1,0))</f>
        <v/>
      </c>
      <c r="AM1969">
        <f>IF($AI1969=1,IFERROR(IF(VALUE($C1969)&lt;100000000,VALUE($C1969),1000000000),IFERROR(IF(VALUE(MID($C1969,2,20))&lt;100000000,VALUE(MID($C1969,2,20)),1000000000),1000000000))+ROW()/100000,"")</f>
        <v/>
      </c>
    </row>
    <row r="1970">
      <c r="E1970" s="14" t="n"/>
      <c r="M1970" s="8">
        <f>IF($C1970="","",L1970*T1970/100)</f>
        <v/>
      </c>
      <c r="S1970" s="8" t="n"/>
      <c r="T1970" s="8" t="n"/>
      <c r="W1970">
        <f>IF($C1970="","",IF($AL1970=1,0,IF($AK1970=1,Settings!$C$6,Settings!$C$7))*100)</f>
        <v/>
      </c>
      <c r="X1970" s="8">
        <f>IF($C1970="","",T1970*W1970/100)</f>
        <v/>
      </c>
      <c r="Y1970" s="8">
        <f>IF($C1970="","",T1970-X1970)</f>
        <v/>
      </c>
      <c r="Z1970" s="8">
        <f>IF($C1970="","",Y1970-M1970)</f>
        <v/>
      </c>
      <c r="AD1970" s="8" t="n"/>
      <c r="AG1970" s="14" t="n"/>
      <c r="AI1970">
        <f>IF($C1970="","",IF(COUNTIF($C$2:$C1970,$C1970)=1,1,0))</f>
        <v/>
      </c>
      <c r="AJ1970">
        <f>IF($AI1970=1,SUMPRODUCT(--($AM$2:$AM$7001&lt;$AM1970))+1,"")</f>
        <v/>
      </c>
      <c r="AK1970">
        <f>IF($C1970="","",IF(OR($P1970=TRUE(),$P1970="TRUE"),1,0))</f>
        <v/>
      </c>
      <c r="AL1970">
        <f>IF($C1970="","",IF(AND($V1970="Yes",SUMPRODUCT((LEN(Settings!$F$6:$F$13)&gt;0)*ISNUMBER(SEARCH(Settings!$F$6:$F$13,$O1970)))=0),1,0))</f>
        <v/>
      </c>
      <c r="AM1970">
        <f>IF($AI1970=1,IFERROR(IF(VALUE($C1970)&lt;100000000,VALUE($C1970),1000000000),IFERROR(IF(VALUE(MID($C1970,2,20))&lt;100000000,VALUE(MID($C1970,2,20)),1000000000),1000000000))+ROW()/100000,"")</f>
        <v/>
      </c>
    </row>
    <row r="1971">
      <c r="E1971" s="14" t="n"/>
      <c r="M1971" s="8">
        <f>IF($C1971="","",L1971*T1971/100)</f>
        <v/>
      </c>
      <c r="S1971" s="8" t="n"/>
      <c r="T1971" s="8" t="n"/>
      <c r="W1971">
        <f>IF($C1971="","",IF($AL1971=1,0,IF($AK1971=1,Settings!$C$6,Settings!$C$7))*100)</f>
        <v/>
      </c>
      <c r="X1971" s="8">
        <f>IF($C1971="","",T1971*W1971/100)</f>
        <v/>
      </c>
      <c r="Y1971" s="8">
        <f>IF($C1971="","",T1971-X1971)</f>
        <v/>
      </c>
      <c r="Z1971" s="8">
        <f>IF($C1971="","",Y1971-M1971)</f>
        <v/>
      </c>
      <c r="AD1971" s="8" t="n"/>
      <c r="AG1971" s="14" t="n"/>
      <c r="AI1971">
        <f>IF($C1971="","",IF(COUNTIF($C$2:$C1971,$C1971)=1,1,0))</f>
        <v/>
      </c>
      <c r="AJ1971">
        <f>IF($AI1971=1,SUMPRODUCT(--($AM$2:$AM$7001&lt;$AM1971))+1,"")</f>
        <v/>
      </c>
      <c r="AK1971">
        <f>IF($C1971="","",IF(OR($P1971=TRUE(),$P1971="TRUE"),1,0))</f>
        <v/>
      </c>
      <c r="AL1971">
        <f>IF($C1971="","",IF(AND($V1971="Yes",SUMPRODUCT((LEN(Settings!$F$6:$F$13)&gt;0)*ISNUMBER(SEARCH(Settings!$F$6:$F$13,$O1971)))=0),1,0))</f>
        <v/>
      </c>
      <c r="AM1971">
        <f>IF($AI1971=1,IFERROR(IF(VALUE($C1971)&lt;100000000,VALUE($C1971),1000000000),IFERROR(IF(VALUE(MID($C1971,2,20))&lt;100000000,VALUE(MID($C1971,2,20)),1000000000),1000000000))+ROW()/100000,"")</f>
        <v/>
      </c>
    </row>
    <row r="1972">
      <c r="E1972" s="14" t="n"/>
      <c r="M1972" s="8">
        <f>IF($C1972="","",L1972*T1972/100)</f>
        <v/>
      </c>
      <c r="S1972" s="8" t="n"/>
      <c r="T1972" s="8" t="n"/>
      <c r="W1972">
        <f>IF($C1972="","",IF($AL1972=1,0,IF($AK1972=1,Settings!$C$6,Settings!$C$7))*100)</f>
        <v/>
      </c>
      <c r="X1972" s="8">
        <f>IF($C1972="","",T1972*W1972/100)</f>
        <v/>
      </c>
      <c r="Y1972" s="8">
        <f>IF($C1972="","",T1972-X1972)</f>
        <v/>
      </c>
      <c r="Z1972" s="8">
        <f>IF($C1972="","",Y1972-M1972)</f>
        <v/>
      </c>
      <c r="AD1972" s="8" t="n"/>
      <c r="AG1972" s="14" t="n"/>
      <c r="AI1972">
        <f>IF($C1972="","",IF(COUNTIF($C$2:$C1972,$C1972)=1,1,0))</f>
        <v/>
      </c>
      <c r="AJ1972">
        <f>IF($AI1972=1,SUMPRODUCT(--($AM$2:$AM$7001&lt;$AM1972))+1,"")</f>
        <v/>
      </c>
      <c r="AK1972">
        <f>IF($C1972="","",IF(OR($P1972=TRUE(),$P1972="TRUE"),1,0))</f>
        <v/>
      </c>
      <c r="AL1972">
        <f>IF($C1972="","",IF(AND($V1972="Yes",SUMPRODUCT((LEN(Settings!$F$6:$F$13)&gt;0)*ISNUMBER(SEARCH(Settings!$F$6:$F$13,$O1972)))=0),1,0))</f>
        <v/>
      </c>
      <c r="AM1972">
        <f>IF($AI1972=1,IFERROR(IF(VALUE($C1972)&lt;100000000,VALUE($C1972),1000000000),IFERROR(IF(VALUE(MID($C1972,2,20))&lt;100000000,VALUE(MID($C1972,2,20)),1000000000),1000000000))+ROW()/100000,"")</f>
        <v/>
      </c>
    </row>
    <row r="1973">
      <c r="E1973" s="14" t="n"/>
      <c r="M1973" s="8">
        <f>IF($C1973="","",L1973*T1973/100)</f>
        <v/>
      </c>
      <c r="S1973" s="8" t="n"/>
      <c r="T1973" s="8" t="n"/>
      <c r="W1973">
        <f>IF($C1973="","",IF($AL1973=1,0,IF($AK1973=1,Settings!$C$6,Settings!$C$7))*100)</f>
        <v/>
      </c>
      <c r="X1973" s="8">
        <f>IF($C1973="","",T1973*W1973/100)</f>
        <v/>
      </c>
      <c r="Y1973" s="8">
        <f>IF($C1973="","",T1973-X1973)</f>
        <v/>
      </c>
      <c r="Z1973" s="8">
        <f>IF($C1973="","",Y1973-M1973)</f>
        <v/>
      </c>
      <c r="AD1973" s="8" t="n"/>
      <c r="AG1973" s="14" t="n"/>
      <c r="AI1973">
        <f>IF($C1973="","",IF(COUNTIF($C$2:$C1973,$C1973)=1,1,0))</f>
        <v/>
      </c>
      <c r="AJ1973">
        <f>IF($AI1973=1,SUMPRODUCT(--($AM$2:$AM$7001&lt;$AM1973))+1,"")</f>
        <v/>
      </c>
      <c r="AK1973">
        <f>IF($C1973="","",IF(OR($P1973=TRUE(),$P1973="TRUE"),1,0))</f>
        <v/>
      </c>
      <c r="AL1973">
        <f>IF($C1973="","",IF(AND($V1973="Yes",SUMPRODUCT((LEN(Settings!$F$6:$F$13)&gt;0)*ISNUMBER(SEARCH(Settings!$F$6:$F$13,$O1973)))=0),1,0))</f>
        <v/>
      </c>
      <c r="AM1973">
        <f>IF($AI1973=1,IFERROR(IF(VALUE($C1973)&lt;100000000,VALUE($C1973),1000000000),IFERROR(IF(VALUE(MID($C1973,2,20))&lt;100000000,VALUE(MID($C1973,2,20)),1000000000),1000000000))+ROW()/100000,"")</f>
        <v/>
      </c>
    </row>
    <row r="1974">
      <c r="E1974" s="14" t="n"/>
      <c r="M1974" s="8">
        <f>IF($C1974="","",L1974*T1974/100)</f>
        <v/>
      </c>
      <c r="S1974" s="8" t="n"/>
      <c r="T1974" s="8" t="n"/>
      <c r="W1974">
        <f>IF($C1974="","",IF($AL1974=1,0,IF($AK1974=1,Settings!$C$6,Settings!$C$7))*100)</f>
        <v/>
      </c>
      <c r="X1974" s="8">
        <f>IF($C1974="","",T1974*W1974/100)</f>
        <v/>
      </c>
      <c r="Y1974" s="8">
        <f>IF($C1974="","",T1974-X1974)</f>
        <v/>
      </c>
      <c r="Z1974" s="8">
        <f>IF($C1974="","",Y1974-M1974)</f>
        <v/>
      </c>
      <c r="AD1974" s="8" t="n"/>
      <c r="AG1974" s="14" t="n"/>
      <c r="AI1974">
        <f>IF($C1974="","",IF(COUNTIF($C$2:$C1974,$C1974)=1,1,0))</f>
        <v/>
      </c>
      <c r="AJ1974">
        <f>IF($AI1974=1,SUMPRODUCT(--($AM$2:$AM$7001&lt;$AM1974))+1,"")</f>
        <v/>
      </c>
      <c r="AK1974">
        <f>IF($C1974="","",IF(OR($P1974=TRUE(),$P1974="TRUE"),1,0))</f>
        <v/>
      </c>
      <c r="AL1974">
        <f>IF($C1974="","",IF(AND($V1974="Yes",SUMPRODUCT((LEN(Settings!$F$6:$F$13)&gt;0)*ISNUMBER(SEARCH(Settings!$F$6:$F$13,$O1974)))=0),1,0))</f>
        <v/>
      </c>
      <c r="AM1974">
        <f>IF($AI1974=1,IFERROR(IF(VALUE($C1974)&lt;100000000,VALUE($C1974),1000000000),IFERROR(IF(VALUE(MID($C1974,2,20))&lt;100000000,VALUE(MID($C1974,2,20)),1000000000),1000000000))+ROW()/100000,"")</f>
        <v/>
      </c>
    </row>
    <row r="1975">
      <c r="E1975" s="14" t="n"/>
      <c r="M1975" s="8">
        <f>IF($C1975="","",L1975*T1975/100)</f>
        <v/>
      </c>
      <c r="S1975" s="8" t="n"/>
      <c r="T1975" s="8" t="n"/>
      <c r="W1975">
        <f>IF($C1975="","",IF($AL1975=1,0,IF($AK1975=1,Settings!$C$6,Settings!$C$7))*100)</f>
        <v/>
      </c>
      <c r="X1975" s="8">
        <f>IF($C1975="","",T1975*W1975/100)</f>
        <v/>
      </c>
      <c r="Y1975" s="8">
        <f>IF($C1975="","",T1975-X1975)</f>
        <v/>
      </c>
      <c r="Z1975" s="8">
        <f>IF($C1975="","",Y1975-M1975)</f>
        <v/>
      </c>
      <c r="AD1975" s="8" t="n"/>
      <c r="AG1975" s="14" t="n"/>
      <c r="AI1975">
        <f>IF($C1975="","",IF(COUNTIF($C$2:$C1975,$C1975)=1,1,0))</f>
        <v/>
      </c>
      <c r="AJ1975">
        <f>IF($AI1975=1,SUMPRODUCT(--($AM$2:$AM$7001&lt;$AM1975))+1,"")</f>
        <v/>
      </c>
      <c r="AK1975">
        <f>IF($C1975="","",IF(OR($P1975=TRUE(),$P1975="TRUE"),1,0))</f>
        <v/>
      </c>
      <c r="AL1975">
        <f>IF($C1975="","",IF(AND($V1975="Yes",SUMPRODUCT((LEN(Settings!$F$6:$F$13)&gt;0)*ISNUMBER(SEARCH(Settings!$F$6:$F$13,$O1975)))=0),1,0))</f>
        <v/>
      </c>
      <c r="AM1975">
        <f>IF($AI1975=1,IFERROR(IF(VALUE($C1975)&lt;100000000,VALUE($C1975),1000000000),IFERROR(IF(VALUE(MID($C1975,2,20))&lt;100000000,VALUE(MID($C1975,2,20)),1000000000),1000000000))+ROW()/100000,"")</f>
        <v/>
      </c>
    </row>
    <row r="1976">
      <c r="E1976" s="14" t="n"/>
      <c r="M1976" s="8">
        <f>IF($C1976="","",L1976*T1976/100)</f>
        <v/>
      </c>
      <c r="S1976" s="8" t="n"/>
      <c r="T1976" s="8" t="n"/>
      <c r="W1976">
        <f>IF($C1976="","",IF($AL1976=1,0,IF($AK1976=1,Settings!$C$6,Settings!$C$7))*100)</f>
        <v/>
      </c>
      <c r="X1976" s="8">
        <f>IF($C1976="","",T1976*W1976/100)</f>
        <v/>
      </c>
      <c r="Y1976" s="8">
        <f>IF($C1976="","",T1976-X1976)</f>
        <v/>
      </c>
      <c r="Z1976" s="8">
        <f>IF($C1976="","",Y1976-M1976)</f>
        <v/>
      </c>
      <c r="AD1976" s="8" t="n"/>
      <c r="AG1976" s="14" t="n"/>
      <c r="AI1976">
        <f>IF($C1976="","",IF(COUNTIF($C$2:$C1976,$C1976)=1,1,0))</f>
        <v/>
      </c>
      <c r="AJ1976">
        <f>IF($AI1976=1,SUMPRODUCT(--($AM$2:$AM$7001&lt;$AM1976))+1,"")</f>
        <v/>
      </c>
      <c r="AK1976">
        <f>IF($C1976="","",IF(OR($P1976=TRUE(),$P1976="TRUE"),1,0))</f>
        <v/>
      </c>
      <c r="AL1976">
        <f>IF($C1976="","",IF(AND($V1976="Yes",SUMPRODUCT((LEN(Settings!$F$6:$F$13)&gt;0)*ISNUMBER(SEARCH(Settings!$F$6:$F$13,$O1976)))=0),1,0))</f>
        <v/>
      </c>
      <c r="AM1976">
        <f>IF($AI1976=1,IFERROR(IF(VALUE($C1976)&lt;100000000,VALUE($C1976),1000000000),IFERROR(IF(VALUE(MID($C1976,2,20))&lt;100000000,VALUE(MID($C1976,2,20)),1000000000),1000000000))+ROW()/100000,"")</f>
        <v/>
      </c>
    </row>
    <row r="1977">
      <c r="E1977" s="14" t="n"/>
      <c r="M1977" s="8">
        <f>IF($C1977="","",L1977*T1977/100)</f>
        <v/>
      </c>
      <c r="S1977" s="8" t="n"/>
      <c r="T1977" s="8" t="n"/>
      <c r="W1977">
        <f>IF($C1977="","",IF($AL1977=1,0,IF($AK1977=1,Settings!$C$6,Settings!$C$7))*100)</f>
        <v/>
      </c>
      <c r="X1977" s="8">
        <f>IF($C1977="","",T1977*W1977/100)</f>
        <v/>
      </c>
      <c r="Y1977" s="8">
        <f>IF($C1977="","",T1977-X1977)</f>
        <v/>
      </c>
      <c r="Z1977" s="8">
        <f>IF($C1977="","",Y1977-M1977)</f>
        <v/>
      </c>
      <c r="AD1977" s="8" t="n"/>
      <c r="AG1977" s="14" t="n"/>
      <c r="AI1977">
        <f>IF($C1977="","",IF(COUNTIF($C$2:$C1977,$C1977)=1,1,0))</f>
        <v/>
      </c>
      <c r="AJ1977">
        <f>IF($AI1977=1,SUMPRODUCT(--($AM$2:$AM$7001&lt;$AM1977))+1,"")</f>
        <v/>
      </c>
      <c r="AK1977">
        <f>IF($C1977="","",IF(OR($P1977=TRUE(),$P1977="TRUE"),1,0))</f>
        <v/>
      </c>
      <c r="AL1977">
        <f>IF($C1977="","",IF(AND($V1977="Yes",SUMPRODUCT((LEN(Settings!$F$6:$F$13)&gt;0)*ISNUMBER(SEARCH(Settings!$F$6:$F$13,$O1977)))=0),1,0))</f>
        <v/>
      </c>
      <c r="AM1977">
        <f>IF($AI1977=1,IFERROR(IF(VALUE($C1977)&lt;100000000,VALUE($C1977),1000000000),IFERROR(IF(VALUE(MID($C1977,2,20))&lt;100000000,VALUE(MID($C1977,2,20)),1000000000),1000000000))+ROW()/100000,"")</f>
        <v/>
      </c>
    </row>
    <row r="1978">
      <c r="E1978" s="14" t="n"/>
      <c r="M1978" s="8">
        <f>IF($C1978="","",L1978*T1978/100)</f>
        <v/>
      </c>
      <c r="S1978" s="8" t="n"/>
      <c r="T1978" s="8" t="n"/>
      <c r="W1978">
        <f>IF($C1978="","",IF($AL1978=1,0,IF($AK1978=1,Settings!$C$6,Settings!$C$7))*100)</f>
        <v/>
      </c>
      <c r="X1978" s="8">
        <f>IF($C1978="","",T1978*W1978/100)</f>
        <v/>
      </c>
      <c r="Y1978" s="8">
        <f>IF($C1978="","",T1978-X1978)</f>
        <v/>
      </c>
      <c r="Z1978" s="8">
        <f>IF($C1978="","",Y1978-M1978)</f>
        <v/>
      </c>
      <c r="AD1978" s="8" t="n"/>
      <c r="AG1978" s="14" t="n"/>
      <c r="AI1978">
        <f>IF($C1978="","",IF(COUNTIF($C$2:$C1978,$C1978)=1,1,0))</f>
        <v/>
      </c>
      <c r="AJ1978">
        <f>IF($AI1978=1,SUMPRODUCT(--($AM$2:$AM$7001&lt;$AM1978))+1,"")</f>
        <v/>
      </c>
      <c r="AK1978">
        <f>IF($C1978="","",IF(OR($P1978=TRUE(),$P1978="TRUE"),1,0))</f>
        <v/>
      </c>
      <c r="AL1978">
        <f>IF($C1978="","",IF(AND($V1978="Yes",SUMPRODUCT((LEN(Settings!$F$6:$F$13)&gt;0)*ISNUMBER(SEARCH(Settings!$F$6:$F$13,$O1978)))=0),1,0))</f>
        <v/>
      </c>
      <c r="AM1978">
        <f>IF($AI1978=1,IFERROR(IF(VALUE($C1978)&lt;100000000,VALUE($C1978),1000000000),IFERROR(IF(VALUE(MID($C1978,2,20))&lt;100000000,VALUE(MID($C1978,2,20)),1000000000),1000000000))+ROW()/100000,"")</f>
        <v/>
      </c>
    </row>
    <row r="1979">
      <c r="E1979" s="14" t="n"/>
      <c r="M1979" s="8">
        <f>IF($C1979="","",L1979*T1979/100)</f>
        <v/>
      </c>
      <c r="S1979" s="8" t="n"/>
      <c r="T1979" s="8" t="n"/>
      <c r="W1979">
        <f>IF($C1979="","",IF($AL1979=1,0,IF($AK1979=1,Settings!$C$6,Settings!$C$7))*100)</f>
        <v/>
      </c>
      <c r="X1979" s="8">
        <f>IF($C1979="","",T1979*W1979/100)</f>
        <v/>
      </c>
      <c r="Y1979" s="8">
        <f>IF($C1979="","",T1979-X1979)</f>
        <v/>
      </c>
      <c r="Z1979" s="8">
        <f>IF($C1979="","",Y1979-M1979)</f>
        <v/>
      </c>
      <c r="AD1979" s="8" t="n"/>
      <c r="AG1979" s="14" t="n"/>
      <c r="AI1979">
        <f>IF($C1979="","",IF(COUNTIF($C$2:$C1979,$C1979)=1,1,0))</f>
        <v/>
      </c>
      <c r="AJ1979">
        <f>IF($AI1979=1,SUMPRODUCT(--($AM$2:$AM$7001&lt;$AM1979))+1,"")</f>
        <v/>
      </c>
      <c r="AK1979">
        <f>IF($C1979="","",IF(OR($P1979=TRUE(),$P1979="TRUE"),1,0))</f>
        <v/>
      </c>
      <c r="AL1979">
        <f>IF($C1979="","",IF(AND($V1979="Yes",SUMPRODUCT((LEN(Settings!$F$6:$F$13)&gt;0)*ISNUMBER(SEARCH(Settings!$F$6:$F$13,$O1979)))=0),1,0))</f>
        <v/>
      </c>
      <c r="AM1979">
        <f>IF($AI1979=1,IFERROR(IF(VALUE($C1979)&lt;100000000,VALUE($C1979),1000000000),IFERROR(IF(VALUE(MID($C1979,2,20))&lt;100000000,VALUE(MID($C1979,2,20)),1000000000),1000000000))+ROW()/100000,"")</f>
        <v/>
      </c>
    </row>
    <row r="1980">
      <c r="E1980" s="14" t="n"/>
      <c r="M1980" s="8">
        <f>IF($C1980="","",L1980*T1980/100)</f>
        <v/>
      </c>
      <c r="S1980" s="8" t="n"/>
      <c r="T1980" s="8" t="n"/>
      <c r="W1980">
        <f>IF($C1980="","",IF($AL1980=1,0,IF($AK1980=1,Settings!$C$6,Settings!$C$7))*100)</f>
        <v/>
      </c>
      <c r="X1980" s="8">
        <f>IF($C1980="","",T1980*W1980/100)</f>
        <v/>
      </c>
      <c r="Y1980" s="8">
        <f>IF($C1980="","",T1980-X1980)</f>
        <v/>
      </c>
      <c r="Z1980" s="8">
        <f>IF($C1980="","",Y1980-M1980)</f>
        <v/>
      </c>
      <c r="AD1980" s="8" t="n"/>
      <c r="AG1980" s="14" t="n"/>
      <c r="AI1980">
        <f>IF($C1980="","",IF(COUNTIF($C$2:$C1980,$C1980)=1,1,0))</f>
        <v/>
      </c>
      <c r="AJ1980">
        <f>IF($AI1980=1,SUMPRODUCT(--($AM$2:$AM$7001&lt;$AM1980))+1,"")</f>
        <v/>
      </c>
      <c r="AK1980">
        <f>IF($C1980="","",IF(OR($P1980=TRUE(),$P1980="TRUE"),1,0))</f>
        <v/>
      </c>
      <c r="AL1980">
        <f>IF($C1980="","",IF(AND($V1980="Yes",SUMPRODUCT((LEN(Settings!$F$6:$F$13)&gt;0)*ISNUMBER(SEARCH(Settings!$F$6:$F$13,$O1980)))=0),1,0))</f>
        <v/>
      </c>
      <c r="AM1980">
        <f>IF($AI1980=1,IFERROR(IF(VALUE($C1980)&lt;100000000,VALUE($C1980),1000000000),IFERROR(IF(VALUE(MID($C1980,2,20))&lt;100000000,VALUE(MID($C1980,2,20)),1000000000),1000000000))+ROW()/100000,"")</f>
        <v/>
      </c>
    </row>
    <row r="1981">
      <c r="E1981" s="14" t="n"/>
      <c r="M1981" s="8">
        <f>IF($C1981="","",L1981*T1981/100)</f>
        <v/>
      </c>
      <c r="S1981" s="8" t="n"/>
      <c r="T1981" s="8" t="n"/>
      <c r="W1981">
        <f>IF($C1981="","",IF($AL1981=1,0,IF($AK1981=1,Settings!$C$6,Settings!$C$7))*100)</f>
        <v/>
      </c>
      <c r="X1981" s="8">
        <f>IF($C1981="","",T1981*W1981/100)</f>
        <v/>
      </c>
      <c r="Y1981" s="8">
        <f>IF($C1981="","",T1981-X1981)</f>
        <v/>
      </c>
      <c r="Z1981" s="8">
        <f>IF($C1981="","",Y1981-M1981)</f>
        <v/>
      </c>
      <c r="AD1981" s="8" t="n"/>
      <c r="AG1981" s="14" t="n"/>
      <c r="AI1981">
        <f>IF($C1981="","",IF(COUNTIF($C$2:$C1981,$C1981)=1,1,0))</f>
        <v/>
      </c>
      <c r="AJ1981">
        <f>IF($AI1981=1,SUMPRODUCT(--($AM$2:$AM$7001&lt;$AM1981))+1,"")</f>
        <v/>
      </c>
      <c r="AK1981">
        <f>IF($C1981="","",IF(OR($P1981=TRUE(),$P1981="TRUE"),1,0))</f>
        <v/>
      </c>
      <c r="AL1981">
        <f>IF($C1981="","",IF(AND($V1981="Yes",SUMPRODUCT((LEN(Settings!$F$6:$F$13)&gt;0)*ISNUMBER(SEARCH(Settings!$F$6:$F$13,$O1981)))=0),1,0))</f>
        <v/>
      </c>
      <c r="AM1981">
        <f>IF($AI1981=1,IFERROR(IF(VALUE($C1981)&lt;100000000,VALUE($C1981),1000000000),IFERROR(IF(VALUE(MID($C1981,2,20))&lt;100000000,VALUE(MID($C1981,2,20)),1000000000),1000000000))+ROW()/100000,"")</f>
        <v/>
      </c>
    </row>
    <row r="1982">
      <c r="E1982" s="14" t="n"/>
      <c r="M1982" s="8">
        <f>IF($C1982="","",L1982*T1982/100)</f>
        <v/>
      </c>
      <c r="S1982" s="8" t="n"/>
      <c r="T1982" s="8" t="n"/>
      <c r="W1982">
        <f>IF($C1982="","",IF($AL1982=1,0,IF($AK1982=1,Settings!$C$6,Settings!$C$7))*100)</f>
        <v/>
      </c>
      <c r="X1982" s="8">
        <f>IF($C1982="","",T1982*W1982/100)</f>
        <v/>
      </c>
      <c r="Y1982" s="8">
        <f>IF($C1982="","",T1982-X1982)</f>
        <v/>
      </c>
      <c r="Z1982" s="8">
        <f>IF($C1982="","",Y1982-M1982)</f>
        <v/>
      </c>
      <c r="AD1982" s="8" t="n"/>
      <c r="AG1982" s="14" t="n"/>
      <c r="AI1982">
        <f>IF($C1982="","",IF(COUNTIF($C$2:$C1982,$C1982)=1,1,0))</f>
        <v/>
      </c>
      <c r="AJ1982">
        <f>IF($AI1982=1,SUMPRODUCT(--($AM$2:$AM$7001&lt;$AM1982))+1,"")</f>
        <v/>
      </c>
      <c r="AK1982">
        <f>IF($C1982="","",IF(OR($P1982=TRUE(),$P1982="TRUE"),1,0))</f>
        <v/>
      </c>
      <c r="AL1982">
        <f>IF($C1982="","",IF(AND($V1982="Yes",SUMPRODUCT((LEN(Settings!$F$6:$F$13)&gt;0)*ISNUMBER(SEARCH(Settings!$F$6:$F$13,$O1982)))=0),1,0))</f>
        <v/>
      </c>
      <c r="AM1982">
        <f>IF($AI1982=1,IFERROR(IF(VALUE($C1982)&lt;100000000,VALUE($C1982),1000000000),IFERROR(IF(VALUE(MID($C1982,2,20))&lt;100000000,VALUE(MID($C1982,2,20)),1000000000),1000000000))+ROW()/100000,"")</f>
        <v/>
      </c>
    </row>
    <row r="1983">
      <c r="E1983" s="14" t="n"/>
      <c r="M1983" s="8">
        <f>IF($C1983="","",L1983*T1983/100)</f>
        <v/>
      </c>
      <c r="S1983" s="8" t="n"/>
      <c r="T1983" s="8" t="n"/>
      <c r="W1983">
        <f>IF($C1983="","",IF($AL1983=1,0,IF($AK1983=1,Settings!$C$6,Settings!$C$7))*100)</f>
        <v/>
      </c>
      <c r="X1983" s="8">
        <f>IF($C1983="","",T1983*W1983/100)</f>
        <v/>
      </c>
      <c r="Y1983" s="8">
        <f>IF($C1983="","",T1983-X1983)</f>
        <v/>
      </c>
      <c r="Z1983" s="8">
        <f>IF($C1983="","",Y1983-M1983)</f>
        <v/>
      </c>
      <c r="AD1983" s="8" t="n"/>
      <c r="AG1983" s="14" t="n"/>
      <c r="AI1983">
        <f>IF($C1983="","",IF(COUNTIF($C$2:$C1983,$C1983)=1,1,0))</f>
        <v/>
      </c>
      <c r="AJ1983">
        <f>IF($AI1983=1,SUMPRODUCT(--($AM$2:$AM$7001&lt;$AM1983))+1,"")</f>
        <v/>
      </c>
      <c r="AK1983">
        <f>IF($C1983="","",IF(OR($P1983=TRUE(),$P1983="TRUE"),1,0))</f>
        <v/>
      </c>
      <c r="AL1983">
        <f>IF($C1983="","",IF(AND($V1983="Yes",SUMPRODUCT((LEN(Settings!$F$6:$F$13)&gt;0)*ISNUMBER(SEARCH(Settings!$F$6:$F$13,$O1983)))=0),1,0))</f>
        <v/>
      </c>
      <c r="AM1983">
        <f>IF($AI1983=1,IFERROR(IF(VALUE($C1983)&lt;100000000,VALUE($C1983),1000000000),IFERROR(IF(VALUE(MID($C1983,2,20))&lt;100000000,VALUE(MID($C1983,2,20)),1000000000),1000000000))+ROW()/100000,"")</f>
        <v/>
      </c>
    </row>
    <row r="1984">
      <c r="E1984" s="14" t="n"/>
      <c r="M1984" s="8">
        <f>IF($C1984="","",L1984*T1984/100)</f>
        <v/>
      </c>
      <c r="S1984" s="8" t="n"/>
      <c r="T1984" s="8" t="n"/>
      <c r="W1984">
        <f>IF($C1984="","",IF($AL1984=1,0,IF($AK1984=1,Settings!$C$6,Settings!$C$7))*100)</f>
        <v/>
      </c>
      <c r="X1984" s="8">
        <f>IF($C1984="","",T1984*W1984/100)</f>
        <v/>
      </c>
      <c r="Y1984" s="8">
        <f>IF($C1984="","",T1984-X1984)</f>
        <v/>
      </c>
      <c r="Z1984" s="8">
        <f>IF($C1984="","",Y1984-M1984)</f>
        <v/>
      </c>
      <c r="AD1984" s="8" t="n"/>
      <c r="AG1984" s="14" t="n"/>
      <c r="AI1984">
        <f>IF($C1984="","",IF(COUNTIF($C$2:$C1984,$C1984)=1,1,0))</f>
        <v/>
      </c>
      <c r="AJ1984">
        <f>IF($AI1984=1,SUMPRODUCT(--($AM$2:$AM$7001&lt;$AM1984))+1,"")</f>
        <v/>
      </c>
      <c r="AK1984">
        <f>IF($C1984="","",IF(OR($P1984=TRUE(),$P1984="TRUE"),1,0))</f>
        <v/>
      </c>
      <c r="AL1984">
        <f>IF($C1984="","",IF(AND($V1984="Yes",SUMPRODUCT((LEN(Settings!$F$6:$F$13)&gt;0)*ISNUMBER(SEARCH(Settings!$F$6:$F$13,$O1984)))=0),1,0))</f>
        <v/>
      </c>
      <c r="AM1984">
        <f>IF($AI1984=1,IFERROR(IF(VALUE($C1984)&lt;100000000,VALUE($C1984),1000000000),IFERROR(IF(VALUE(MID($C1984,2,20))&lt;100000000,VALUE(MID($C1984,2,20)),1000000000),1000000000))+ROW()/100000,"")</f>
        <v/>
      </c>
    </row>
    <row r="1985">
      <c r="E1985" s="14" t="n"/>
      <c r="M1985" s="8">
        <f>IF($C1985="","",L1985*T1985/100)</f>
        <v/>
      </c>
      <c r="S1985" s="8" t="n"/>
      <c r="T1985" s="8" t="n"/>
      <c r="W1985">
        <f>IF($C1985="","",IF($AL1985=1,0,IF($AK1985=1,Settings!$C$6,Settings!$C$7))*100)</f>
        <v/>
      </c>
      <c r="X1985" s="8">
        <f>IF($C1985="","",T1985*W1985/100)</f>
        <v/>
      </c>
      <c r="Y1985" s="8">
        <f>IF($C1985="","",T1985-X1985)</f>
        <v/>
      </c>
      <c r="Z1985" s="8">
        <f>IF($C1985="","",Y1985-M1985)</f>
        <v/>
      </c>
      <c r="AD1985" s="8" t="n"/>
      <c r="AG1985" s="14" t="n"/>
      <c r="AI1985">
        <f>IF($C1985="","",IF(COUNTIF($C$2:$C1985,$C1985)=1,1,0))</f>
        <v/>
      </c>
      <c r="AJ1985">
        <f>IF($AI1985=1,SUMPRODUCT(--($AM$2:$AM$7001&lt;$AM1985))+1,"")</f>
        <v/>
      </c>
      <c r="AK1985">
        <f>IF($C1985="","",IF(OR($P1985=TRUE(),$P1985="TRUE"),1,0))</f>
        <v/>
      </c>
      <c r="AL1985">
        <f>IF($C1985="","",IF(AND($V1985="Yes",SUMPRODUCT((LEN(Settings!$F$6:$F$13)&gt;0)*ISNUMBER(SEARCH(Settings!$F$6:$F$13,$O1985)))=0),1,0))</f>
        <v/>
      </c>
      <c r="AM1985">
        <f>IF($AI1985=1,IFERROR(IF(VALUE($C1985)&lt;100000000,VALUE($C1985),1000000000),IFERROR(IF(VALUE(MID($C1985,2,20))&lt;100000000,VALUE(MID($C1985,2,20)),1000000000),1000000000))+ROW()/100000,"")</f>
        <v/>
      </c>
    </row>
    <row r="1986">
      <c r="E1986" s="14" t="n"/>
      <c r="M1986" s="8">
        <f>IF($C1986="","",L1986*T1986/100)</f>
        <v/>
      </c>
      <c r="S1986" s="8" t="n"/>
      <c r="T1986" s="8" t="n"/>
      <c r="W1986">
        <f>IF($C1986="","",IF($AL1986=1,0,IF($AK1986=1,Settings!$C$6,Settings!$C$7))*100)</f>
        <v/>
      </c>
      <c r="X1986" s="8">
        <f>IF($C1986="","",T1986*W1986/100)</f>
        <v/>
      </c>
      <c r="Y1986" s="8">
        <f>IF($C1986="","",T1986-X1986)</f>
        <v/>
      </c>
      <c r="Z1986" s="8">
        <f>IF($C1986="","",Y1986-M1986)</f>
        <v/>
      </c>
      <c r="AD1986" s="8" t="n"/>
      <c r="AG1986" s="14" t="n"/>
      <c r="AI1986">
        <f>IF($C1986="","",IF(COUNTIF($C$2:$C1986,$C1986)=1,1,0))</f>
        <v/>
      </c>
      <c r="AJ1986">
        <f>IF($AI1986=1,SUMPRODUCT(--($AM$2:$AM$7001&lt;$AM1986))+1,"")</f>
        <v/>
      </c>
      <c r="AK1986">
        <f>IF($C1986="","",IF(OR($P1986=TRUE(),$P1986="TRUE"),1,0))</f>
        <v/>
      </c>
      <c r="AL1986">
        <f>IF($C1986="","",IF(AND($V1986="Yes",SUMPRODUCT((LEN(Settings!$F$6:$F$13)&gt;0)*ISNUMBER(SEARCH(Settings!$F$6:$F$13,$O1986)))=0),1,0))</f>
        <v/>
      </c>
      <c r="AM1986">
        <f>IF($AI1986=1,IFERROR(IF(VALUE($C1986)&lt;100000000,VALUE($C1986),1000000000),IFERROR(IF(VALUE(MID($C1986,2,20))&lt;100000000,VALUE(MID($C1986,2,20)),1000000000),1000000000))+ROW()/100000,"")</f>
        <v/>
      </c>
    </row>
    <row r="1987">
      <c r="E1987" s="14" t="n"/>
      <c r="M1987" s="8">
        <f>IF($C1987="","",L1987*T1987/100)</f>
        <v/>
      </c>
      <c r="S1987" s="8" t="n"/>
      <c r="T1987" s="8" t="n"/>
      <c r="W1987">
        <f>IF($C1987="","",IF($AL1987=1,0,IF($AK1987=1,Settings!$C$6,Settings!$C$7))*100)</f>
        <v/>
      </c>
      <c r="X1987" s="8">
        <f>IF($C1987="","",T1987*W1987/100)</f>
        <v/>
      </c>
      <c r="Y1987" s="8">
        <f>IF($C1987="","",T1987-X1987)</f>
        <v/>
      </c>
      <c r="Z1987" s="8">
        <f>IF($C1987="","",Y1987-M1987)</f>
        <v/>
      </c>
      <c r="AD1987" s="8" t="n"/>
      <c r="AG1987" s="14" t="n"/>
      <c r="AI1987">
        <f>IF($C1987="","",IF(COUNTIF($C$2:$C1987,$C1987)=1,1,0))</f>
        <v/>
      </c>
      <c r="AJ1987">
        <f>IF($AI1987=1,SUMPRODUCT(--($AM$2:$AM$7001&lt;$AM1987))+1,"")</f>
        <v/>
      </c>
      <c r="AK1987">
        <f>IF($C1987="","",IF(OR($P1987=TRUE(),$P1987="TRUE"),1,0))</f>
        <v/>
      </c>
      <c r="AL1987">
        <f>IF($C1987="","",IF(AND($V1987="Yes",SUMPRODUCT((LEN(Settings!$F$6:$F$13)&gt;0)*ISNUMBER(SEARCH(Settings!$F$6:$F$13,$O1987)))=0),1,0))</f>
        <v/>
      </c>
      <c r="AM1987">
        <f>IF($AI1987=1,IFERROR(IF(VALUE($C1987)&lt;100000000,VALUE($C1987),1000000000),IFERROR(IF(VALUE(MID($C1987,2,20))&lt;100000000,VALUE(MID($C1987,2,20)),1000000000),1000000000))+ROW()/100000,"")</f>
        <v/>
      </c>
    </row>
    <row r="1988">
      <c r="E1988" s="14" t="n"/>
      <c r="M1988" s="8">
        <f>IF($C1988="","",L1988*T1988/100)</f>
        <v/>
      </c>
      <c r="S1988" s="8" t="n"/>
      <c r="T1988" s="8" t="n"/>
      <c r="W1988">
        <f>IF($C1988="","",IF($AL1988=1,0,IF($AK1988=1,Settings!$C$6,Settings!$C$7))*100)</f>
        <v/>
      </c>
      <c r="X1988" s="8">
        <f>IF($C1988="","",T1988*W1988/100)</f>
        <v/>
      </c>
      <c r="Y1988" s="8">
        <f>IF($C1988="","",T1988-X1988)</f>
        <v/>
      </c>
      <c r="Z1988" s="8">
        <f>IF($C1988="","",Y1988-M1988)</f>
        <v/>
      </c>
      <c r="AD1988" s="8" t="n"/>
      <c r="AG1988" s="14" t="n"/>
      <c r="AI1988">
        <f>IF($C1988="","",IF(COUNTIF($C$2:$C1988,$C1988)=1,1,0))</f>
        <v/>
      </c>
      <c r="AJ1988">
        <f>IF($AI1988=1,SUMPRODUCT(--($AM$2:$AM$7001&lt;$AM1988))+1,"")</f>
        <v/>
      </c>
      <c r="AK1988">
        <f>IF($C1988="","",IF(OR($P1988=TRUE(),$P1988="TRUE"),1,0))</f>
        <v/>
      </c>
      <c r="AL1988">
        <f>IF($C1988="","",IF(AND($V1988="Yes",SUMPRODUCT((LEN(Settings!$F$6:$F$13)&gt;0)*ISNUMBER(SEARCH(Settings!$F$6:$F$13,$O1988)))=0),1,0))</f>
        <v/>
      </c>
      <c r="AM1988">
        <f>IF($AI1988=1,IFERROR(IF(VALUE($C1988)&lt;100000000,VALUE($C1988),1000000000),IFERROR(IF(VALUE(MID($C1988,2,20))&lt;100000000,VALUE(MID($C1988,2,20)),1000000000),1000000000))+ROW()/100000,"")</f>
        <v/>
      </c>
    </row>
    <row r="1989">
      <c r="E1989" s="14" t="n"/>
      <c r="M1989" s="8">
        <f>IF($C1989="","",L1989*T1989/100)</f>
        <v/>
      </c>
      <c r="S1989" s="8" t="n"/>
      <c r="T1989" s="8" t="n"/>
      <c r="W1989">
        <f>IF($C1989="","",IF($AL1989=1,0,IF($AK1989=1,Settings!$C$6,Settings!$C$7))*100)</f>
        <v/>
      </c>
      <c r="X1989" s="8">
        <f>IF($C1989="","",T1989*W1989/100)</f>
        <v/>
      </c>
      <c r="Y1989" s="8">
        <f>IF($C1989="","",T1989-X1989)</f>
        <v/>
      </c>
      <c r="Z1989" s="8">
        <f>IF($C1989="","",Y1989-M1989)</f>
        <v/>
      </c>
      <c r="AD1989" s="8" t="n"/>
      <c r="AG1989" s="14" t="n"/>
      <c r="AI1989">
        <f>IF($C1989="","",IF(COUNTIF($C$2:$C1989,$C1989)=1,1,0))</f>
        <v/>
      </c>
      <c r="AJ1989">
        <f>IF($AI1989=1,SUMPRODUCT(--($AM$2:$AM$7001&lt;$AM1989))+1,"")</f>
        <v/>
      </c>
      <c r="AK1989">
        <f>IF($C1989="","",IF(OR($P1989=TRUE(),$P1989="TRUE"),1,0))</f>
        <v/>
      </c>
      <c r="AL1989">
        <f>IF($C1989="","",IF(AND($V1989="Yes",SUMPRODUCT((LEN(Settings!$F$6:$F$13)&gt;0)*ISNUMBER(SEARCH(Settings!$F$6:$F$13,$O1989)))=0),1,0))</f>
        <v/>
      </c>
      <c r="AM1989">
        <f>IF($AI1989=1,IFERROR(IF(VALUE($C1989)&lt;100000000,VALUE($C1989),1000000000),IFERROR(IF(VALUE(MID($C1989,2,20))&lt;100000000,VALUE(MID($C1989,2,20)),1000000000),1000000000))+ROW()/100000,"")</f>
        <v/>
      </c>
    </row>
    <row r="1990">
      <c r="E1990" s="14" t="n"/>
      <c r="M1990" s="8">
        <f>IF($C1990="","",L1990*T1990/100)</f>
        <v/>
      </c>
      <c r="S1990" s="8" t="n"/>
      <c r="T1990" s="8" t="n"/>
      <c r="W1990">
        <f>IF($C1990="","",IF($AL1990=1,0,IF($AK1990=1,Settings!$C$6,Settings!$C$7))*100)</f>
        <v/>
      </c>
      <c r="X1990" s="8">
        <f>IF($C1990="","",T1990*W1990/100)</f>
        <v/>
      </c>
      <c r="Y1990" s="8">
        <f>IF($C1990="","",T1990-X1990)</f>
        <v/>
      </c>
      <c r="Z1990" s="8">
        <f>IF($C1990="","",Y1990-M1990)</f>
        <v/>
      </c>
      <c r="AD1990" s="8" t="n"/>
      <c r="AG1990" s="14" t="n"/>
      <c r="AI1990">
        <f>IF($C1990="","",IF(COUNTIF($C$2:$C1990,$C1990)=1,1,0))</f>
        <v/>
      </c>
      <c r="AJ1990">
        <f>IF($AI1990=1,SUMPRODUCT(--($AM$2:$AM$7001&lt;$AM1990))+1,"")</f>
        <v/>
      </c>
      <c r="AK1990">
        <f>IF($C1990="","",IF(OR($P1990=TRUE(),$P1990="TRUE"),1,0))</f>
        <v/>
      </c>
      <c r="AL1990">
        <f>IF($C1990="","",IF(AND($V1990="Yes",SUMPRODUCT((LEN(Settings!$F$6:$F$13)&gt;0)*ISNUMBER(SEARCH(Settings!$F$6:$F$13,$O1990)))=0),1,0))</f>
        <v/>
      </c>
      <c r="AM1990">
        <f>IF($AI1990=1,IFERROR(IF(VALUE($C1990)&lt;100000000,VALUE($C1990),1000000000),IFERROR(IF(VALUE(MID($C1990,2,20))&lt;100000000,VALUE(MID($C1990,2,20)),1000000000),1000000000))+ROW()/100000,"")</f>
        <v/>
      </c>
    </row>
    <row r="1991">
      <c r="E1991" s="14" t="n"/>
      <c r="M1991" s="8">
        <f>IF($C1991="","",L1991*T1991/100)</f>
        <v/>
      </c>
      <c r="S1991" s="8" t="n"/>
      <c r="T1991" s="8" t="n"/>
      <c r="W1991">
        <f>IF($C1991="","",IF($AL1991=1,0,IF($AK1991=1,Settings!$C$6,Settings!$C$7))*100)</f>
        <v/>
      </c>
      <c r="X1991" s="8">
        <f>IF($C1991="","",T1991*W1991/100)</f>
        <v/>
      </c>
      <c r="Y1991" s="8">
        <f>IF($C1991="","",T1991-X1991)</f>
        <v/>
      </c>
      <c r="Z1991" s="8">
        <f>IF($C1991="","",Y1991-M1991)</f>
        <v/>
      </c>
      <c r="AD1991" s="8" t="n"/>
      <c r="AG1991" s="14" t="n"/>
      <c r="AI1991">
        <f>IF($C1991="","",IF(COUNTIF($C$2:$C1991,$C1991)=1,1,0))</f>
        <v/>
      </c>
      <c r="AJ1991">
        <f>IF($AI1991=1,SUMPRODUCT(--($AM$2:$AM$7001&lt;$AM1991))+1,"")</f>
        <v/>
      </c>
      <c r="AK1991">
        <f>IF($C1991="","",IF(OR($P1991=TRUE(),$P1991="TRUE"),1,0))</f>
        <v/>
      </c>
      <c r="AL1991">
        <f>IF($C1991="","",IF(AND($V1991="Yes",SUMPRODUCT((LEN(Settings!$F$6:$F$13)&gt;0)*ISNUMBER(SEARCH(Settings!$F$6:$F$13,$O1991)))=0),1,0))</f>
        <v/>
      </c>
      <c r="AM1991">
        <f>IF($AI1991=1,IFERROR(IF(VALUE($C1991)&lt;100000000,VALUE($C1991),1000000000),IFERROR(IF(VALUE(MID($C1991,2,20))&lt;100000000,VALUE(MID($C1991,2,20)),1000000000),1000000000))+ROW()/100000,"")</f>
        <v/>
      </c>
    </row>
    <row r="1992">
      <c r="E1992" s="14" t="n"/>
      <c r="M1992" s="8">
        <f>IF($C1992="","",L1992*T1992/100)</f>
        <v/>
      </c>
      <c r="S1992" s="8" t="n"/>
      <c r="T1992" s="8" t="n"/>
      <c r="W1992">
        <f>IF($C1992="","",IF($AL1992=1,0,IF($AK1992=1,Settings!$C$6,Settings!$C$7))*100)</f>
        <v/>
      </c>
      <c r="X1992" s="8">
        <f>IF($C1992="","",T1992*W1992/100)</f>
        <v/>
      </c>
      <c r="Y1992" s="8">
        <f>IF($C1992="","",T1992-X1992)</f>
        <v/>
      </c>
      <c r="Z1992" s="8">
        <f>IF($C1992="","",Y1992-M1992)</f>
        <v/>
      </c>
      <c r="AD1992" s="8" t="n"/>
      <c r="AG1992" s="14" t="n"/>
      <c r="AI1992">
        <f>IF($C1992="","",IF(COUNTIF($C$2:$C1992,$C1992)=1,1,0))</f>
        <v/>
      </c>
      <c r="AJ1992">
        <f>IF($AI1992=1,SUMPRODUCT(--($AM$2:$AM$7001&lt;$AM1992))+1,"")</f>
        <v/>
      </c>
      <c r="AK1992">
        <f>IF($C1992="","",IF(OR($P1992=TRUE(),$P1992="TRUE"),1,0))</f>
        <v/>
      </c>
      <c r="AL1992">
        <f>IF($C1992="","",IF(AND($V1992="Yes",SUMPRODUCT((LEN(Settings!$F$6:$F$13)&gt;0)*ISNUMBER(SEARCH(Settings!$F$6:$F$13,$O1992)))=0),1,0))</f>
        <v/>
      </c>
      <c r="AM1992">
        <f>IF($AI1992=1,IFERROR(IF(VALUE($C1992)&lt;100000000,VALUE($C1992),1000000000),IFERROR(IF(VALUE(MID($C1992,2,20))&lt;100000000,VALUE(MID($C1992,2,20)),1000000000),1000000000))+ROW()/100000,"")</f>
        <v/>
      </c>
    </row>
    <row r="1993">
      <c r="E1993" s="14" t="n"/>
      <c r="M1993" s="8">
        <f>IF($C1993="","",L1993*T1993/100)</f>
        <v/>
      </c>
      <c r="S1993" s="8" t="n"/>
      <c r="T1993" s="8" t="n"/>
      <c r="W1993">
        <f>IF($C1993="","",IF($AL1993=1,0,IF($AK1993=1,Settings!$C$6,Settings!$C$7))*100)</f>
        <v/>
      </c>
      <c r="X1993" s="8">
        <f>IF($C1993="","",T1993*W1993/100)</f>
        <v/>
      </c>
      <c r="Y1993" s="8">
        <f>IF($C1993="","",T1993-X1993)</f>
        <v/>
      </c>
      <c r="Z1993" s="8">
        <f>IF($C1993="","",Y1993-M1993)</f>
        <v/>
      </c>
      <c r="AD1993" s="8" t="n"/>
      <c r="AG1993" s="14" t="n"/>
      <c r="AI1993">
        <f>IF($C1993="","",IF(COUNTIF($C$2:$C1993,$C1993)=1,1,0))</f>
        <v/>
      </c>
      <c r="AJ1993">
        <f>IF($AI1993=1,SUMPRODUCT(--($AM$2:$AM$7001&lt;$AM1993))+1,"")</f>
        <v/>
      </c>
      <c r="AK1993">
        <f>IF($C1993="","",IF(OR($P1993=TRUE(),$P1993="TRUE"),1,0))</f>
        <v/>
      </c>
      <c r="AL1993">
        <f>IF($C1993="","",IF(AND($V1993="Yes",SUMPRODUCT((LEN(Settings!$F$6:$F$13)&gt;0)*ISNUMBER(SEARCH(Settings!$F$6:$F$13,$O1993)))=0),1,0))</f>
        <v/>
      </c>
      <c r="AM1993">
        <f>IF($AI1993=1,IFERROR(IF(VALUE($C1993)&lt;100000000,VALUE($C1993),1000000000),IFERROR(IF(VALUE(MID($C1993,2,20))&lt;100000000,VALUE(MID($C1993,2,20)),1000000000),1000000000))+ROW()/100000,"")</f>
        <v/>
      </c>
    </row>
    <row r="1994">
      <c r="E1994" s="14" t="n"/>
      <c r="M1994" s="8">
        <f>IF($C1994="","",L1994*T1994/100)</f>
        <v/>
      </c>
      <c r="S1994" s="8" t="n"/>
      <c r="T1994" s="8" t="n"/>
      <c r="W1994">
        <f>IF($C1994="","",IF($AL1994=1,0,IF($AK1994=1,Settings!$C$6,Settings!$C$7))*100)</f>
        <v/>
      </c>
      <c r="X1994" s="8">
        <f>IF($C1994="","",T1994*W1994/100)</f>
        <v/>
      </c>
      <c r="Y1994" s="8">
        <f>IF($C1994="","",T1994-X1994)</f>
        <v/>
      </c>
      <c r="Z1994" s="8">
        <f>IF($C1994="","",Y1994-M1994)</f>
        <v/>
      </c>
      <c r="AD1994" s="8" t="n"/>
      <c r="AG1994" s="14" t="n"/>
      <c r="AI1994">
        <f>IF($C1994="","",IF(COUNTIF($C$2:$C1994,$C1994)=1,1,0))</f>
        <v/>
      </c>
      <c r="AJ1994">
        <f>IF($AI1994=1,SUMPRODUCT(--($AM$2:$AM$7001&lt;$AM1994))+1,"")</f>
        <v/>
      </c>
      <c r="AK1994">
        <f>IF($C1994="","",IF(OR($P1994=TRUE(),$P1994="TRUE"),1,0))</f>
        <v/>
      </c>
      <c r="AL1994">
        <f>IF($C1994="","",IF(AND($V1994="Yes",SUMPRODUCT((LEN(Settings!$F$6:$F$13)&gt;0)*ISNUMBER(SEARCH(Settings!$F$6:$F$13,$O1994)))=0),1,0))</f>
        <v/>
      </c>
      <c r="AM1994">
        <f>IF($AI1994=1,IFERROR(IF(VALUE($C1994)&lt;100000000,VALUE($C1994),1000000000),IFERROR(IF(VALUE(MID($C1994,2,20))&lt;100000000,VALUE(MID($C1994,2,20)),1000000000),1000000000))+ROW()/100000,"")</f>
        <v/>
      </c>
    </row>
    <row r="1995">
      <c r="E1995" s="14" t="n"/>
      <c r="M1995" s="8">
        <f>IF($C1995="","",L1995*T1995/100)</f>
        <v/>
      </c>
      <c r="S1995" s="8" t="n"/>
      <c r="T1995" s="8" t="n"/>
      <c r="W1995">
        <f>IF($C1995="","",IF($AL1995=1,0,IF($AK1995=1,Settings!$C$6,Settings!$C$7))*100)</f>
        <v/>
      </c>
      <c r="X1995" s="8">
        <f>IF($C1995="","",T1995*W1995/100)</f>
        <v/>
      </c>
      <c r="Y1995" s="8">
        <f>IF($C1995="","",T1995-X1995)</f>
        <v/>
      </c>
      <c r="Z1995" s="8">
        <f>IF($C1995="","",Y1995-M1995)</f>
        <v/>
      </c>
      <c r="AD1995" s="8" t="n"/>
      <c r="AG1995" s="14" t="n"/>
      <c r="AI1995">
        <f>IF($C1995="","",IF(COUNTIF($C$2:$C1995,$C1995)=1,1,0))</f>
        <v/>
      </c>
      <c r="AJ1995">
        <f>IF($AI1995=1,SUMPRODUCT(--($AM$2:$AM$7001&lt;$AM1995))+1,"")</f>
        <v/>
      </c>
      <c r="AK1995">
        <f>IF($C1995="","",IF(OR($P1995=TRUE(),$P1995="TRUE"),1,0))</f>
        <v/>
      </c>
      <c r="AL1995">
        <f>IF($C1995="","",IF(AND($V1995="Yes",SUMPRODUCT((LEN(Settings!$F$6:$F$13)&gt;0)*ISNUMBER(SEARCH(Settings!$F$6:$F$13,$O1995)))=0),1,0))</f>
        <v/>
      </c>
      <c r="AM1995">
        <f>IF($AI1995=1,IFERROR(IF(VALUE($C1995)&lt;100000000,VALUE($C1995),1000000000),IFERROR(IF(VALUE(MID($C1995,2,20))&lt;100000000,VALUE(MID($C1995,2,20)),1000000000),1000000000))+ROW()/100000,"")</f>
        <v/>
      </c>
    </row>
    <row r="1996">
      <c r="E1996" s="14" t="n"/>
      <c r="M1996" s="8">
        <f>IF($C1996="","",L1996*T1996/100)</f>
        <v/>
      </c>
      <c r="S1996" s="8" t="n"/>
      <c r="T1996" s="8" t="n"/>
      <c r="W1996">
        <f>IF($C1996="","",IF($AL1996=1,0,IF($AK1996=1,Settings!$C$6,Settings!$C$7))*100)</f>
        <v/>
      </c>
      <c r="X1996" s="8">
        <f>IF($C1996="","",T1996*W1996/100)</f>
        <v/>
      </c>
      <c r="Y1996" s="8">
        <f>IF($C1996="","",T1996-X1996)</f>
        <v/>
      </c>
      <c r="Z1996" s="8">
        <f>IF($C1996="","",Y1996-M1996)</f>
        <v/>
      </c>
      <c r="AD1996" s="8" t="n"/>
      <c r="AG1996" s="14" t="n"/>
      <c r="AI1996">
        <f>IF($C1996="","",IF(COUNTIF($C$2:$C1996,$C1996)=1,1,0))</f>
        <v/>
      </c>
      <c r="AJ1996">
        <f>IF($AI1996=1,SUMPRODUCT(--($AM$2:$AM$7001&lt;$AM1996))+1,"")</f>
        <v/>
      </c>
      <c r="AK1996">
        <f>IF($C1996="","",IF(OR($P1996=TRUE(),$P1996="TRUE"),1,0))</f>
        <v/>
      </c>
      <c r="AL1996">
        <f>IF($C1996="","",IF(AND($V1996="Yes",SUMPRODUCT((LEN(Settings!$F$6:$F$13)&gt;0)*ISNUMBER(SEARCH(Settings!$F$6:$F$13,$O1996)))=0),1,0))</f>
        <v/>
      </c>
      <c r="AM1996">
        <f>IF($AI1996=1,IFERROR(IF(VALUE($C1996)&lt;100000000,VALUE($C1996),1000000000),IFERROR(IF(VALUE(MID($C1996,2,20))&lt;100000000,VALUE(MID($C1996,2,20)),1000000000),1000000000))+ROW()/100000,"")</f>
        <v/>
      </c>
    </row>
    <row r="1997">
      <c r="E1997" s="14" t="n"/>
      <c r="M1997" s="8">
        <f>IF($C1997="","",L1997*T1997/100)</f>
        <v/>
      </c>
      <c r="S1997" s="8" t="n"/>
      <c r="T1997" s="8" t="n"/>
      <c r="W1997">
        <f>IF($C1997="","",IF($AL1997=1,0,IF($AK1997=1,Settings!$C$6,Settings!$C$7))*100)</f>
        <v/>
      </c>
      <c r="X1997" s="8">
        <f>IF($C1997="","",T1997*W1997/100)</f>
        <v/>
      </c>
      <c r="Y1997" s="8">
        <f>IF($C1997="","",T1997-X1997)</f>
        <v/>
      </c>
      <c r="Z1997" s="8">
        <f>IF($C1997="","",Y1997-M1997)</f>
        <v/>
      </c>
      <c r="AD1997" s="8" t="n"/>
      <c r="AG1997" s="14" t="n"/>
      <c r="AI1997">
        <f>IF($C1997="","",IF(COUNTIF($C$2:$C1997,$C1997)=1,1,0))</f>
        <v/>
      </c>
      <c r="AJ1997">
        <f>IF($AI1997=1,SUMPRODUCT(--($AM$2:$AM$7001&lt;$AM1997))+1,"")</f>
        <v/>
      </c>
      <c r="AK1997">
        <f>IF($C1997="","",IF(OR($P1997=TRUE(),$P1997="TRUE"),1,0))</f>
        <v/>
      </c>
      <c r="AL1997">
        <f>IF($C1997="","",IF(AND($V1997="Yes",SUMPRODUCT((LEN(Settings!$F$6:$F$13)&gt;0)*ISNUMBER(SEARCH(Settings!$F$6:$F$13,$O1997)))=0),1,0))</f>
        <v/>
      </c>
      <c r="AM1997">
        <f>IF($AI1997=1,IFERROR(IF(VALUE($C1997)&lt;100000000,VALUE($C1997),1000000000),IFERROR(IF(VALUE(MID($C1997,2,20))&lt;100000000,VALUE(MID($C1997,2,20)),1000000000),1000000000))+ROW()/100000,"")</f>
        <v/>
      </c>
    </row>
    <row r="1998">
      <c r="E1998" s="14" t="n"/>
      <c r="M1998" s="8">
        <f>IF($C1998="","",L1998*T1998/100)</f>
        <v/>
      </c>
      <c r="S1998" s="8" t="n"/>
      <c r="T1998" s="8" t="n"/>
      <c r="W1998">
        <f>IF($C1998="","",IF($AL1998=1,0,IF($AK1998=1,Settings!$C$6,Settings!$C$7))*100)</f>
        <v/>
      </c>
      <c r="X1998" s="8">
        <f>IF($C1998="","",T1998*W1998/100)</f>
        <v/>
      </c>
      <c r="Y1998" s="8">
        <f>IF($C1998="","",T1998-X1998)</f>
        <v/>
      </c>
      <c r="Z1998" s="8">
        <f>IF($C1998="","",Y1998-M1998)</f>
        <v/>
      </c>
      <c r="AD1998" s="8" t="n"/>
      <c r="AG1998" s="14" t="n"/>
      <c r="AI1998">
        <f>IF($C1998="","",IF(COUNTIF($C$2:$C1998,$C1998)=1,1,0))</f>
        <v/>
      </c>
      <c r="AJ1998">
        <f>IF($AI1998=1,SUMPRODUCT(--($AM$2:$AM$7001&lt;$AM1998))+1,"")</f>
        <v/>
      </c>
      <c r="AK1998">
        <f>IF($C1998="","",IF(OR($P1998=TRUE(),$P1998="TRUE"),1,0))</f>
        <v/>
      </c>
      <c r="AL1998">
        <f>IF($C1998="","",IF(AND($V1998="Yes",SUMPRODUCT((LEN(Settings!$F$6:$F$13)&gt;0)*ISNUMBER(SEARCH(Settings!$F$6:$F$13,$O1998)))=0),1,0))</f>
        <v/>
      </c>
      <c r="AM1998">
        <f>IF($AI1998=1,IFERROR(IF(VALUE($C1998)&lt;100000000,VALUE($C1998),1000000000),IFERROR(IF(VALUE(MID($C1998,2,20))&lt;100000000,VALUE(MID($C1998,2,20)),1000000000),1000000000))+ROW()/100000,"")</f>
        <v/>
      </c>
    </row>
    <row r="1999">
      <c r="E1999" s="14" t="n"/>
      <c r="M1999" s="8">
        <f>IF($C1999="","",L1999*T1999/100)</f>
        <v/>
      </c>
      <c r="S1999" s="8" t="n"/>
      <c r="T1999" s="8" t="n"/>
      <c r="W1999">
        <f>IF($C1999="","",IF($AL1999=1,0,IF($AK1999=1,Settings!$C$6,Settings!$C$7))*100)</f>
        <v/>
      </c>
      <c r="X1999" s="8">
        <f>IF($C1999="","",T1999*W1999/100)</f>
        <v/>
      </c>
      <c r="Y1999" s="8">
        <f>IF($C1999="","",T1999-X1999)</f>
        <v/>
      </c>
      <c r="Z1999" s="8">
        <f>IF($C1999="","",Y1999-M1999)</f>
        <v/>
      </c>
      <c r="AD1999" s="8" t="n"/>
      <c r="AG1999" s="14" t="n"/>
      <c r="AI1999">
        <f>IF($C1999="","",IF(COUNTIF($C$2:$C1999,$C1999)=1,1,0))</f>
        <v/>
      </c>
      <c r="AJ1999">
        <f>IF($AI1999=1,SUMPRODUCT(--($AM$2:$AM$7001&lt;$AM1999))+1,"")</f>
        <v/>
      </c>
      <c r="AK1999">
        <f>IF($C1999="","",IF(OR($P1999=TRUE(),$P1999="TRUE"),1,0))</f>
        <v/>
      </c>
      <c r="AL1999">
        <f>IF($C1999="","",IF(AND($V1999="Yes",SUMPRODUCT((LEN(Settings!$F$6:$F$13)&gt;0)*ISNUMBER(SEARCH(Settings!$F$6:$F$13,$O1999)))=0),1,0))</f>
        <v/>
      </c>
      <c r="AM1999">
        <f>IF($AI1999=1,IFERROR(IF(VALUE($C1999)&lt;100000000,VALUE($C1999),1000000000),IFERROR(IF(VALUE(MID($C1999,2,20))&lt;100000000,VALUE(MID($C1999,2,20)),1000000000),1000000000))+ROW()/100000,"")</f>
        <v/>
      </c>
    </row>
    <row r="2000">
      <c r="E2000" s="14" t="n"/>
      <c r="M2000" s="8">
        <f>IF($C2000="","",L2000*T2000/100)</f>
        <v/>
      </c>
      <c r="S2000" s="8" t="n"/>
      <c r="T2000" s="8" t="n"/>
      <c r="W2000">
        <f>IF($C2000="","",IF($AL2000=1,0,IF($AK2000=1,Settings!$C$6,Settings!$C$7))*100)</f>
        <v/>
      </c>
      <c r="X2000" s="8">
        <f>IF($C2000="","",T2000*W2000/100)</f>
        <v/>
      </c>
      <c r="Y2000" s="8">
        <f>IF($C2000="","",T2000-X2000)</f>
        <v/>
      </c>
      <c r="Z2000" s="8">
        <f>IF($C2000="","",Y2000-M2000)</f>
        <v/>
      </c>
      <c r="AD2000" s="8" t="n"/>
      <c r="AG2000" s="14" t="n"/>
      <c r="AI2000">
        <f>IF($C2000="","",IF(COUNTIF($C$2:$C2000,$C2000)=1,1,0))</f>
        <v/>
      </c>
      <c r="AJ2000">
        <f>IF($AI2000=1,SUMPRODUCT(--($AM$2:$AM$7001&lt;$AM2000))+1,"")</f>
        <v/>
      </c>
      <c r="AK2000">
        <f>IF($C2000="","",IF(OR($P2000=TRUE(),$P2000="TRUE"),1,0))</f>
        <v/>
      </c>
      <c r="AL2000">
        <f>IF($C2000="","",IF(AND($V2000="Yes",SUMPRODUCT((LEN(Settings!$F$6:$F$13)&gt;0)*ISNUMBER(SEARCH(Settings!$F$6:$F$13,$O2000)))=0),1,0))</f>
        <v/>
      </c>
      <c r="AM2000">
        <f>IF($AI2000=1,IFERROR(IF(VALUE($C2000)&lt;100000000,VALUE($C2000),1000000000),IFERROR(IF(VALUE(MID($C2000,2,20))&lt;100000000,VALUE(MID($C2000,2,20)),1000000000),1000000000))+ROW()/100000,"")</f>
        <v/>
      </c>
    </row>
    <row r="2001">
      <c r="E2001" s="14" t="n"/>
      <c r="M2001" s="8">
        <f>IF($C2001="","",L2001*T2001/100)</f>
        <v/>
      </c>
      <c r="S2001" s="8" t="n"/>
      <c r="T2001" s="8" t="n"/>
      <c r="W2001">
        <f>IF($C2001="","",IF($AL2001=1,0,IF($AK2001=1,Settings!$C$6,Settings!$C$7))*100)</f>
        <v/>
      </c>
      <c r="X2001" s="8">
        <f>IF($C2001="","",T2001*W2001/100)</f>
        <v/>
      </c>
      <c r="Y2001" s="8">
        <f>IF($C2001="","",T2001-X2001)</f>
        <v/>
      </c>
      <c r="Z2001" s="8">
        <f>IF($C2001="","",Y2001-M2001)</f>
        <v/>
      </c>
      <c r="AD2001" s="8" t="n"/>
      <c r="AG2001" s="14" t="n"/>
      <c r="AI2001">
        <f>IF($C2001="","",IF(COUNTIF($C$2:$C2001,$C2001)=1,1,0))</f>
        <v/>
      </c>
      <c r="AJ2001">
        <f>IF($AI2001=1,SUMPRODUCT(--($AM$2:$AM$7001&lt;$AM2001))+1,"")</f>
        <v/>
      </c>
      <c r="AK2001">
        <f>IF($C2001="","",IF(OR($P2001=TRUE(),$P2001="TRUE"),1,0))</f>
        <v/>
      </c>
      <c r="AL2001">
        <f>IF($C2001="","",IF(AND($V2001="Yes",SUMPRODUCT((LEN(Settings!$F$6:$F$13)&gt;0)*ISNUMBER(SEARCH(Settings!$F$6:$F$13,$O2001)))=0),1,0))</f>
        <v/>
      </c>
      <c r="AM2001">
        <f>IF($AI2001=1,IFERROR(IF(VALUE($C2001)&lt;100000000,VALUE($C2001),1000000000),IFERROR(IF(VALUE(MID($C2001,2,20))&lt;100000000,VALUE(MID($C2001,2,20)),1000000000),1000000000))+ROW()/100000,"")</f>
        <v/>
      </c>
    </row>
    <row r="2002">
      <c r="E2002" s="14" t="n"/>
      <c r="M2002" s="8">
        <f>IF($C2002="","",L2002*T2002/100)</f>
        <v/>
      </c>
      <c r="S2002" s="8" t="n"/>
      <c r="T2002" s="8" t="n"/>
      <c r="W2002">
        <f>IF($C2002="","",IF($AL2002=1,0,IF($AK2002=1,Settings!$C$6,Settings!$C$7))*100)</f>
        <v/>
      </c>
      <c r="X2002" s="8">
        <f>IF($C2002="","",T2002*W2002/100)</f>
        <v/>
      </c>
      <c r="Y2002" s="8">
        <f>IF($C2002="","",T2002-X2002)</f>
        <v/>
      </c>
      <c r="Z2002" s="8">
        <f>IF($C2002="","",Y2002-M2002)</f>
        <v/>
      </c>
      <c r="AD2002" s="8" t="n"/>
      <c r="AG2002" s="14" t="n"/>
      <c r="AI2002">
        <f>IF($C2002="","",IF(COUNTIF($C$2:$C2002,$C2002)=1,1,0))</f>
        <v/>
      </c>
      <c r="AJ2002">
        <f>IF($AI2002=1,SUMPRODUCT(--($AM$2:$AM$7001&lt;$AM2002))+1,"")</f>
        <v/>
      </c>
      <c r="AK2002">
        <f>IF($C2002="","",IF(OR($P2002=TRUE(),$P2002="TRUE"),1,0))</f>
        <v/>
      </c>
      <c r="AL2002">
        <f>IF($C2002="","",IF(AND($V2002="Yes",SUMPRODUCT((LEN(Settings!$F$6:$F$13)&gt;0)*ISNUMBER(SEARCH(Settings!$F$6:$F$13,$O2002)))=0),1,0))</f>
        <v/>
      </c>
      <c r="AM2002">
        <f>IF($AI2002=1,IFERROR(IF(VALUE($C2002)&lt;100000000,VALUE($C2002),1000000000),IFERROR(IF(VALUE(MID($C2002,2,20))&lt;100000000,VALUE(MID($C2002,2,20)),1000000000),1000000000))+ROW()/100000,"")</f>
        <v/>
      </c>
    </row>
    <row r="2003">
      <c r="E2003" s="14" t="n"/>
      <c r="M2003" s="8">
        <f>IF($C2003="","",L2003*T2003/100)</f>
        <v/>
      </c>
      <c r="S2003" s="8" t="n"/>
      <c r="T2003" s="8" t="n"/>
      <c r="W2003">
        <f>IF($C2003="","",IF($AL2003=1,0,IF($AK2003=1,Settings!$C$6,Settings!$C$7))*100)</f>
        <v/>
      </c>
      <c r="X2003" s="8">
        <f>IF($C2003="","",T2003*W2003/100)</f>
        <v/>
      </c>
      <c r="Y2003" s="8">
        <f>IF($C2003="","",T2003-X2003)</f>
        <v/>
      </c>
      <c r="Z2003" s="8">
        <f>IF($C2003="","",Y2003-M2003)</f>
        <v/>
      </c>
      <c r="AD2003" s="8" t="n"/>
      <c r="AG2003" s="14" t="n"/>
      <c r="AI2003">
        <f>IF($C2003="","",IF(COUNTIF($C$2:$C2003,$C2003)=1,1,0))</f>
        <v/>
      </c>
      <c r="AJ2003">
        <f>IF($AI2003=1,SUMPRODUCT(--($AM$2:$AM$7001&lt;$AM2003))+1,"")</f>
        <v/>
      </c>
      <c r="AK2003">
        <f>IF($C2003="","",IF(OR($P2003=TRUE(),$P2003="TRUE"),1,0))</f>
        <v/>
      </c>
      <c r="AL2003">
        <f>IF($C2003="","",IF(AND($V2003="Yes",SUMPRODUCT((LEN(Settings!$F$6:$F$13)&gt;0)*ISNUMBER(SEARCH(Settings!$F$6:$F$13,$O2003)))=0),1,0))</f>
        <v/>
      </c>
      <c r="AM2003">
        <f>IF($AI2003=1,IFERROR(IF(VALUE($C2003)&lt;100000000,VALUE($C2003),1000000000),IFERROR(IF(VALUE(MID($C2003,2,20))&lt;100000000,VALUE(MID($C2003,2,20)),1000000000),1000000000))+ROW()/100000,"")</f>
        <v/>
      </c>
    </row>
    <row r="2004">
      <c r="E2004" s="14" t="n"/>
      <c r="M2004" s="8">
        <f>IF($C2004="","",L2004*T2004/100)</f>
        <v/>
      </c>
      <c r="S2004" s="8" t="n"/>
      <c r="T2004" s="8" t="n"/>
      <c r="W2004">
        <f>IF($C2004="","",IF($AL2004=1,0,IF($AK2004=1,Settings!$C$6,Settings!$C$7))*100)</f>
        <v/>
      </c>
      <c r="X2004" s="8">
        <f>IF($C2004="","",T2004*W2004/100)</f>
        <v/>
      </c>
      <c r="Y2004" s="8">
        <f>IF($C2004="","",T2004-X2004)</f>
        <v/>
      </c>
      <c r="Z2004" s="8">
        <f>IF($C2004="","",Y2004-M2004)</f>
        <v/>
      </c>
      <c r="AD2004" s="8" t="n"/>
      <c r="AG2004" s="14" t="n"/>
      <c r="AI2004">
        <f>IF($C2004="","",IF(COUNTIF($C$2:$C2004,$C2004)=1,1,0))</f>
        <v/>
      </c>
      <c r="AJ2004">
        <f>IF($AI2004=1,SUMPRODUCT(--($AM$2:$AM$7001&lt;$AM2004))+1,"")</f>
        <v/>
      </c>
      <c r="AK2004">
        <f>IF($C2004="","",IF(OR($P2004=TRUE(),$P2004="TRUE"),1,0))</f>
        <v/>
      </c>
      <c r="AL2004">
        <f>IF($C2004="","",IF(AND($V2004="Yes",SUMPRODUCT((LEN(Settings!$F$6:$F$13)&gt;0)*ISNUMBER(SEARCH(Settings!$F$6:$F$13,$O2004)))=0),1,0))</f>
        <v/>
      </c>
      <c r="AM2004">
        <f>IF($AI2004=1,IFERROR(IF(VALUE($C2004)&lt;100000000,VALUE($C2004),1000000000),IFERROR(IF(VALUE(MID($C2004,2,20))&lt;100000000,VALUE(MID($C2004,2,20)),1000000000),1000000000))+ROW()/100000,"")</f>
        <v/>
      </c>
    </row>
    <row r="2005">
      <c r="E2005" s="14" t="n"/>
      <c r="M2005" s="8">
        <f>IF($C2005="","",L2005*T2005/100)</f>
        <v/>
      </c>
      <c r="S2005" s="8" t="n"/>
      <c r="T2005" s="8" t="n"/>
      <c r="W2005">
        <f>IF($C2005="","",IF($AL2005=1,0,IF($AK2005=1,Settings!$C$6,Settings!$C$7))*100)</f>
        <v/>
      </c>
      <c r="X2005" s="8">
        <f>IF($C2005="","",T2005*W2005/100)</f>
        <v/>
      </c>
      <c r="Y2005" s="8">
        <f>IF($C2005="","",T2005-X2005)</f>
        <v/>
      </c>
      <c r="Z2005" s="8">
        <f>IF($C2005="","",Y2005-M2005)</f>
        <v/>
      </c>
      <c r="AD2005" s="8" t="n"/>
      <c r="AG2005" s="14" t="n"/>
      <c r="AI2005">
        <f>IF($C2005="","",IF(COUNTIF($C$2:$C2005,$C2005)=1,1,0))</f>
        <v/>
      </c>
      <c r="AJ2005">
        <f>IF($AI2005=1,SUMPRODUCT(--($AM$2:$AM$7001&lt;$AM2005))+1,"")</f>
        <v/>
      </c>
      <c r="AK2005">
        <f>IF($C2005="","",IF(OR($P2005=TRUE(),$P2005="TRUE"),1,0))</f>
        <v/>
      </c>
      <c r="AL2005">
        <f>IF($C2005="","",IF(AND($V2005="Yes",SUMPRODUCT((LEN(Settings!$F$6:$F$13)&gt;0)*ISNUMBER(SEARCH(Settings!$F$6:$F$13,$O2005)))=0),1,0))</f>
        <v/>
      </c>
      <c r="AM2005">
        <f>IF($AI2005=1,IFERROR(IF(VALUE($C2005)&lt;100000000,VALUE($C2005),1000000000),IFERROR(IF(VALUE(MID($C2005,2,20))&lt;100000000,VALUE(MID($C2005,2,20)),1000000000),1000000000))+ROW()/100000,"")</f>
        <v/>
      </c>
    </row>
    <row r="2006">
      <c r="E2006" s="14" t="n"/>
      <c r="M2006" s="8">
        <f>IF($C2006="","",L2006*T2006/100)</f>
        <v/>
      </c>
      <c r="S2006" s="8" t="n"/>
      <c r="T2006" s="8" t="n"/>
      <c r="W2006">
        <f>IF($C2006="","",IF($AL2006=1,0,IF($AK2006=1,Settings!$C$6,Settings!$C$7))*100)</f>
        <v/>
      </c>
      <c r="X2006" s="8">
        <f>IF($C2006="","",T2006*W2006/100)</f>
        <v/>
      </c>
      <c r="Y2006" s="8">
        <f>IF($C2006="","",T2006-X2006)</f>
        <v/>
      </c>
      <c r="Z2006" s="8">
        <f>IF($C2006="","",Y2006-M2006)</f>
        <v/>
      </c>
      <c r="AD2006" s="8" t="n"/>
      <c r="AG2006" s="14" t="n"/>
      <c r="AI2006">
        <f>IF($C2006="","",IF(COUNTIF($C$2:$C2006,$C2006)=1,1,0))</f>
        <v/>
      </c>
      <c r="AJ2006">
        <f>IF($AI2006=1,SUMPRODUCT(--($AM$2:$AM$7001&lt;$AM2006))+1,"")</f>
        <v/>
      </c>
      <c r="AK2006">
        <f>IF($C2006="","",IF(OR($P2006=TRUE(),$P2006="TRUE"),1,0))</f>
        <v/>
      </c>
      <c r="AL2006">
        <f>IF($C2006="","",IF(AND($V2006="Yes",SUMPRODUCT((LEN(Settings!$F$6:$F$13)&gt;0)*ISNUMBER(SEARCH(Settings!$F$6:$F$13,$O2006)))=0),1,0))</f>
        <v/>
      </c>
      <c r="AM2006">
        <f>IF($AI2006=1,IFERROR(IF(VALUE($C2006)&lt;100000000,VALUE($C2006),1000000000),IFERROR(IF(VALUE(MID($C2006,2,20))&lt;100000000,VALUE(MID($C2006,2,20)),1000000000),1000000000))+ROW()/100000,"")</f>
        <v/>
      </c>
    </row>
    <row r="2007">
      <c r="E2007" s="14" t="n"/>
      <c r="M2007" s="8">
        <f>IF($C2007="","",L2007*T2007/100)</f>
        <v/>
      </c>
      <c r="S2007" s="8" t="n"/>
      <c r="T2007" s="8" t="n"/>
      <c r="W2007">
        <f>IF($C2007="","",IF($AL2007=1,0,IF($AK2007=1,Settings!$C$6,Settings!$C$7))*100)</f>
        <v/>
      </c>
      <c r="X2007" s="8">
        <f>IF($C2007="","",T2007*W2007/100)</f>
        <v/>
      </c>
      <c r="Y2007" s="8">
        <f>IF($C2007="","",T2007-X2007)</f>
        <v/>
      </c>
      <c r="Z2007" s="8">
        <f>IF($C2007="","",Y2007-M2007)</f>
        <v/>
      </c>
      <c r="AD2007" s="8" t="n"/>
      <c r="AG2007" s="14" t="n"/>
      <c r="AI2007">
        <f>IF($C2007="","",IF(COUNTIF($C$2:$C2007,$C2007)=1,1,0))</f>
        <v/>
      </c>
      <c r="AJ2007">
        <f>IF($AI2007=1,SUMPRODUCT(--($AM$2:$AM$7001&lt;$AM2007))+1,"")</f>
        <v/>
      </c>
      <c r="AK2007">
        <f>IF($C2007="","",IF(OR($P2007=TRUE(),$P2007="TRUE"),1,0))</f>
        <v/>
      </c>
      <c r="AL2007">
        <f>IF($C2007="","",IF(AND($V2007="Yes",SUMPRODUCT((LEN(Settings!$F$6:$F$13)&gt;0)*ISNUMBER(SEARCH(Settings!$F$6:$F$13,$O2007)))=0),1,0))</f>
        <v/>
      </c>
      <c r="AM2007">
        <f>IF($AI2007=1,IFERROR(IF(VALUE($C2007)&lt;100000000,VALUE($C2007),1000000000),IFERROR(IF(VALUE(MID($C2007,2,20))&lt;100000000,VALUE(MID($C2007,2,20)),1000000000),1000000000))+ROW()/100000,"")</f>
        <v/>
      </c>
    </row>
    <row r="2008">
      <c r="E2008" s="14" t="n"/>
      <c r="M2008" s="8">
        <f>IF($C2008="","",L2008*T2008/100)</f>
        <v/>
      </c>
      <c r="S2008" s="8" t="n"/>
      <c r="T2008" s="8" t="n"/>
      <c r="W2008">
        <f>IF($C2008="","",IF($AL2008=1,0,IF($AK2008=1,Settings!$C$6,Settings!$C$7))*100)</f>
        <v/>
      </c>
      <c r="X2008" s="8">
        <f>IF($C2008="","",T2008*W2008/100)</f>
        <v/>
      </c>
      <c r="Y2008" s="8">
        <f>IF($C2008="","",T2008-X2008)</f>
        <v/>
      </c>
      <c r="Z2008" s="8">
        <f>IF($C2008="","",Y2008-M2008)</f>
        <v/>
      </c>
      <c r="AD2008" s="8" t="n"/>
      <c r="AG2008" s="14" t="n"/>
      <c r="AI2008">
        <f>IF($C2008="","",IF(COUNTIF($C$2:$C2008,$C2008)=1,1,0))</f>
        <v/>
      </c>
      <c r="AJ2008">
        <f>IF($AI2008=1,SUMPRODUCT(--($AM$2:$AM$7001&lt;$AM2008))+1,"")</f>
        <v/>
      </c>
      <c r="AK2008">
        <f>IF($C2008="","",IF(OR($P2008=TRUE(),$P2008="TRUE"),1,0))</f>
        <v/>
      </c>
      <c r="AL2008">
        <f>IF($C2008="","",IF(AND($V2008="Yes",SUMPRODUCT((LEN(Settings!$F$6:$F$13)&gt;0)*ISNUMBER(SEARCH(Settings!$F$6:$F$13,$O2008)))=0),1,0))</f>
        <v/>
      </c>
      <c r="AM2008">
        <f>IF($AI2008=1,IFERROR(IF(VALUE($C2008)&lt;100000000,VALUE($C2008),1000000000),IFERROR(IF(VALUE(MID($C2008,2,20))&lt;100000000,VALUE(MID($C2008,2,20)),1000000000),1000000000))+ROW()/100000,"")</f>
        <v/>
      </c>
    </row>
    <row r="2009">
      <c r="E2009" s="14" t="n"/>
      <c r="M2009" s="8">
        <f>IF($C2009="","",L2009*T2009/100)</f>
        <v/>
      </c>
      <c r="S2009" s="8" t="n"/>
      <c r="T2009" s="8" t="n"/>
      <c r="W2009">
        <f>IF($C2009="","",IF($AL2009=1,0,IF($AK2009=1,Settings!$C$6,Settings!$C$7))*100)</f>
        <v/>
      </c>
      <c r="X2009" s="8">
        <f>IF($C2009="","",T2009*W2009/100)</f>
        <v/>
      </c>
      <c r="Y2009" s="8">
        <f>IF($C2009="","",T2009-X2009)</f>
        <v/>
      </c>
      <c r="Z2009" s="8">
        <f>IF($C2009="","",Y2009-M2009)</f>
        <v/>
      </c>
      <c r="AD2009" s="8" t="n"/>
      <c r="AG2009" s="14" t="n"/>
      <c r="AI2009">
        <f>IF($C2009="","",IF(COUNTIF($C$2:$C2009,$C2009)=1,1,0))</f>
        <v/>
      </c>
      <c r="AJ2009">
        <f>IF($AI2009=1,SUMPRODUCT(--($AM$2:$AM$7001&lt;$AM2009))+1,"")</f>
        <v/>
      </c>
      <c r="AK2009">
        <f>IF($C2009="","",IF(OR($P2009=TRUE(),$P2009="TRUE"),1,0))</f>
        <v/>
      </c>
      <c r="AL2009">
        <f>IF($C2009="","",IF(AND($V2009="Yes",SUMPRODUCT((LEN(Settings!$F$6:$F$13)&gt;0)*ISNUMBER(SEARCH(Settings!$F$6:$F$13,$O2009)))=0),1,0))</f>
        <v/>
      </c>
      <c r="AM2009">
        <f>IF($AI2009=1,IFERROR(IF(VALUE($C2009)&lt;100000000,VALUE($C2009),1000000000),IFERROR(IF(VALUE(MID($C2009,2,20))&lt;100000000,VALUE(MID($C2009,2,20)),1000000000),1000000000))+ROW()/100000,"")</f>
        <v/>
      </c>
    </row>
    <row r="2010">
      <c r="E2010" s="14" t="n"/>
      <c r="M2010" s="8">
        <f>IF($C2010="","",L2010*T2010/100)</f>
        <v/>
      </c>
      <c r="S2010" s="8" t="n"/>
      <c r="T2010" s="8" t="n"/>
      <c r="W2010">
        <f>IF($C2010="","",IF($AL2010=1,0,IF($AK2010=1,Settings!$C$6,Settings!$C$7))*100)</f>
        <v/>
      </c>
      <c r="X2010" s="8">
        <f>IF($C2010="","",T2010*W2010/100)</f>
        <v/>
      </c>
      <c r="Y2010" s="8">
        <f>IF($C2010="","",T2010-X2010)</f>
        <v/>
      </c>
      <c r="Z2010" s="8">
        <f>IF($C2010="","",Y2010-M2010)</f>
        <v/>
      </c>
      <c r="AD2010" s="8" t="n"/>
      <c r="AG2010" s="14" t="n"/>
      <c r="AI2010">
        <f>IF($C2010="","",IF(COUNTIF($C$2:$C2010,$C2010)=1,1,0))</f>
        <v/>
      </c>
      <c r="AJ2010">
        <f>IF($AI2010=1,SUMPRODUCT(--($AM$2:$AM$7001&lt;$AM2010))+1,"")</f>
        <v/>
      </c>
      <c r="AK2010">
        <f>IF($C2010="","",IF(OR($P2010=TRUE(),$P2010="TRUE"),1,0))</f>
        <v/>
      </c>
      <c r="AL2010">
        <f>IF($C2010="","",IF(AND($V2010="Yes",SUMPRODUCT((LEN(Settings!$F$6:$F$13)&gt;0)*ISNUMBER(SEARCH(Settings!$F$6:$F$13,$O2010)))=0),1,0))</f>
        <v/>
      </c>
      <c r="AM2010">
        <f>IF($AI2010=1,IFERROR(IF(VALUE($C2010)&lt;100000000,VALUE($C2010),1000000000),IFERROR(IF(VALUE(MID($C2010,2,20))&lt;100000000,VALUE(MID($C2010,2,20)),1000000000),1000000000))+ROW()/100000,"")</f>
        <v/>
      </c>
    </row>
    <row r="2011">
      <c r="E2011" s="14" t="n"/>
      <c r="M2011" s="8">
        <f>IF($C2011="","",L2011*T2011/100)</f>
        <v/>
      </c>
      <c r="S2011" s="8" t="n"/>
      <c r="T2011" s="8" t="n"/>
      <c r="W2011">
        <f>IF($C2011="","",IF($AL2011=1,0,IF($AK2011=1,Settings!$C$6,Settings!$C$7))*100)</f>
        <v/>
      </c>
      <c r="X2011" s="8">
        <f>IF($C2011="","",T2011*W2011/100)</f>
        <v/>
      </c>
      <c r="Y2011" s="8">
        <f>IF($C2011="","",T2011-X2011)</f>
        <v/>
      </c>
      <c r="Z2011" s="8">
        <f>IF($C2011="","",Y2011-M2011)</f>
        <v/>
      </c>
      <c r="AD2011" s="8" t="n"/>
      <c r="AG2011" s="14" t="n"/>
      <c r="AI2011">
        <f>IF($C2011="","",IF(COUNTIF($C$2:$C2011,$C2011)=1,1,0))</f>
        <v/>
      </c>
      <c r="AJ2011">
        <f>IF($AI2011=1,SUMPRODUCT(--($AM$2:$AM$7001&lt;$AM2011))+1,"")</f>
        <v/>
      </c>
      <c r="AK2011">
        <f>IF($C2011="","",IF(OR($P2011=TRUE(),$P2011="TRUE"),1,0))</f>
        <v/>
      </c>
      <c r="AL2011">
        <f>IF($C2011="","",IF(AND($V2011="Yes",SUMPRODUCT((LEN(Settings!$F$6:$F$13)&gt;0)*ISNUMBER(SEARCH(Settings!$F$6:$F$13,$O2011)))=0),1,0))</f>
        <v/>
      </c>
      <c r="AM2011">
        <f>IF($AI2011=1,IFERROR(IF(VALUE($C2011)&lt;100000000,VALUE($C2011),1000000000),IFERROR(IF(VALUE(MID($C2011,2,20))&lt;100000000,VALUE(MID($C2011,2,20)),1000000000),1000000000))+ROW()/100000,"")</f>
        <v/>
      </c>
    </row>
    <row r="2012">
      <c r="E2012" s="14" t="n"/>
      <c r="M2012" s="8">
        <f>IF($C2012="","",L2012*T2012/100)</f>
        <v/>
      </c>
      <c r="S2012" s="8" t="n"/>
      <c r="T2012" s="8" t="n"/>
      <c r="W2012">
        <f>IF($C2012="","",IF($AL2012=1,0,IF($AK2012=1,Settings!$C$6,Settings!$C$7))*100)</f>
        <v/>
      </c>
      <c r="X2012" s="8">
        <f>IF($C2012="","",T2012*W2012/100)</f>
        <v/>
      </c>
      <c r="Y2012" s="8">
        <f>IF($C2012="","",T2012-X2012)</f>
        <v/>
      </c>
      <c r="Z2012" s="8">
        <f>IF($C2012="","",Y2012-M2012)</f>
        <v/>
      </c>
      <c r="AD2012" s="8" t="n"/>
      <c r="AG2012" s="14" t="n"/>
      <c r="AI2012">
        <f>IF($C2012="","",IF(COUNTIF($C$2:$C2012,$C2012)=1,1,0))</f>
        <v/>
      </c>
      <c r="AJ2012">
        <f>IF($AI2012=1,SUMPRODUCT(--($AM$2:$AM$7001&lt;$AM2012))+1,"")</f>
        <v/>
      </c>
      <c r="AK2012">
        <f>IF($C2012="","",IF(OR($P2012=TRUE(),$P2012="TRUE"),1,0))</f>
        <v/>
      </c>
      <c r="AL2012">
        <f>IF($C2012="","",IF(AND($V2012="Yes",SUMPRODUCT((LEN(Settings!$F$6:$F$13)&gt;0)*ISNUMBER(SEARCH(Settings!$F$6:$F$13,$O2012)))=0),1,0))</f>
        <v/>
      </c>
      <c r="AM2012">
        <f>IF($AI2012=1,IFERROR(IF(VALUE($C2012)&lt;100000000,VALUE($C2012),1000000000),IFERROR(IF(VALUE(MID($C2012,2,20))&lt;100000000,VALUE(MID($C2012,2,20)),1000000000),1000000000))+ROW()/100000,"")</f>
        <v/>
      </c>
    </row>
    <row r="2013">
      <c r="E2013" s="14" t="n"/>
      <c r="M2013" s="8">
        <f>IF($C2013="","",L2013*T2013/100)</f>
        <v/>
      </c>
      <c r="S2013" s="8" t="n"/>
      <c r="T2013" s="8" t="n"/>
      <c r="W2013">
        <f>IF($C2013="","",IF($AL2013=1,0,IF($AK2013=1,Settings!$C$6,Settings!$C$7))*100)</f>
        <v/>
      </c>
      <c r="X2013" s="8">
        <f>IF($C2013="","",T2013*W2013/100)</f>
        <v/>
      </c>
      <c r="Y2013" s="8">
        <f>IF($C2013="","",T2013-X2013)</f>
        <v/>
      </c>
      <c r="Z2013" s="8">
        <f>IF($C2013="","",Y2013-M2013)</f>
        <v/>
      </c>
      <c r="AD2013" s="8" t="n"/>
      <c r="AG2013" s="14" t="n"/>
      <c r="AI2013">
        <f>IF($C2013="","",IF(COUNTIF($C$2:$C2013,$C2013)=1,1,0))</f>
        <v/>
      </c>
      <c r="AJ2013">
        <f>IF($AI2013=1,SUMPRODUCT(--($AM$2:$AM$7001&lt;$AM2013))+1,"")</f>
        <v/>
      </c>
      <c r="AK2013">
        <f>IF($C2013="","",IF(OR($P2013=TRUE(),$P2013="TRUE"),1,0))</f>
        <v/>
      </c>
      <c r="AL2013">
        <f>IF($C2013="","",IF(AND($V2013="Yes",SUMPRODUCT((LEN(Settings!$F$6:$F$13)&gt;0)*ISNUMBER(SEARCH(Settings!$F$6:$F$13,$O2013)))=0),1,0))</f>
        <v/>
      </c>
      <c r="AM2013">
        <f>IF($AI2013=1,IFERROR(IF(VALUE($C2013)&lt;100000000,VALUE($C2013),1000000000),IFERROR(IF(VALUE(MID($C2013,2,20))&lt;100000000,VALUE(MID($C2013,2,20)),1000000000),1000000000))+ROW()/100000,"")</f>
        <v/>
      </c>
    </row>
    <row r="2014">
      <c r="E2014" s="14" t="n"/>
      <c r="M2014" s="8">
        <f>IF($C2014="","",L2014*T2014/100)</f>
        <v/>
      </c>
      <c r="S2014" s="8" t="n"/>
      <c r="T2014" s="8" t="n"/>
      <c r="W2014">
        <f>IF($C2014="","",IF($AL2014=1,0,IF($AK2014=1,Settings!$C$6,Settings!$C$7))*100)</f>
        <v/>
      </c>
      <c r="X2014" s="8">
        <f>IF($C2014="","",T2014*W2014/100)</f>
        <v/>
      </c>
      <c r="Y2014" s="8">
        <f>IF($C2014="","",T2014-X2014)</f>
        <v/>
      </c>
      <c r="Z2014" s="8">
        <f>IF($C2014="","",Y2014-M2014)</f>
        <v/>
      </c>
      <c r="AD2014" s="8" t="n"/>
      <c r="AG2014" s="14" t="n"/>
      <c r="AI2014">
        <f>IF($C2014="","",IF(COUNTIF($C$2:$C2014,$C2014)=1,1,0))</f>
        <v/>
      </c>
      <c r="AJ2014">
        <f>IF($AI2014=1,SUMPRODUCT(--($AM$2:$AM$7001&lt;$AM2014))+1,"")</f>
        <v/>
      </c>
      <c r="AK2014">
        <f>IF($C2014="","",IF(OR($P2014=TRUE(),$P2014="TRUE"),1,0))</f>
        <v/>
      </c>
      <c r="AL2014">
        <f>IF($C2014="","",IF(AND($V2014="Yes",SUMPRODUCT((LEN(Settings!$F$6:$F$13)&gt;0)*ISNUMBER(SEARCH(Settings!$F$6:$F$13,$O2014)))=0),1,0))</f>
        <v/>
      </c>
      <c r="AM2014">
        <f>IF($AI2014=1,IFERROR(IF(VALUE($C2014)&lt;100000000,VALUE($C2014),1000000000),IFERROR(IF(VALUE(MID($C2014,2,20))&lt;100000000,VALUE(MID($C2014,2,20)),1000000000),1000000000))+ROW()/100000,"")</f>
        <v/>
      </c>
    </row>
    <row r="2015">
      <c r="E2015" s="14" t="n"/>
      <c r="M2015" s="8">
        <f>IF($C2015="","",L2015*T2015/100)</f>
        <v/>
      </c>
      <c r="S2015" s="8" t="n"/>
      <c r="T2015" s="8" t="n"/>
      <c r="W2015">
        <f>IF($C2015="","",IF($AL2015=1,0,IF($AK2015=1,Settings!$C$6,Settings!$C$7))*100)</f>
        <v/>
      </c>
      <c r="X2015" s="8">
        <f>IF($C2015="","",T2015*W2015/100)</f>
        <v/>
      </c>
      <c r="Y2015" s="8">
        <f>IF($C2015="","",T2015-X2015)</f>
        <v/>
      </c>
      <c r="Z2015" s="8">
        <f>IF($C2015="","",Y2015-M2015)</f>
        <v/>
      </c>
      <c r="AD2015" s="8" t="n"/>
      <c r="AG2015" s="14" t="n"/>
      <c r="AI2015">
        <f>IF($C2015="","",IF(COUNTIF($C$2:$C2015,$C2015)=1,1,0))</f>
        <v/>
      </c>
      <c r="AJ2015">
        <f>IF($AI2015=1,SUMPRODUCT(--($AM$2:$AM$7001&lt;$AM2015))+1,"")</f>
        <v/>
      </c>
      <c r="AK2015">
        <f>IF($C2015="","",IF(OR($P2015=TRUE(),$P2015="TRUE"),1,0))</f>
        <v/>
      </c>
      <c r="AL2015">
        <f>IF($C2015="","",IF(AND($V2015="Yes",SUMPRODUCT((LEN(Settings!$F$6:$F$13)&gt;0)*ISNUMBER(SEARCH(Settings!$F$6:$F$13,$O2015)))=0),1,0))</f>
        <v/>
      </c>
      <c r="AM2015">
        <f>IF($AI2015=1,IFERROR(IF(VALUE($C2015)&lt;100000000,VALUE($C2015),1000000000),IFERROR(IF(VALUE(MID($C2015,2,20))&lt;100000000,VALUE(MID($C2015,2,20)),1000000000),1000000000))+ROW()/100000,"")</f>
        <v/>
      </c>
    </row>
    <row r="2016">
      <c r="E2016" s="14" t="n"/>
      <c r="M2016" s="8">
        <f>IF($C2016="","",L2016*T2016/100)</f>
        <v/>
      </c>
      <c r="S2016" s="8" t="n"/>
      <c r="T2016" s="8" t="n"/>
      <c r="W2016">
        <f>IF($C2016="","",IF($AL2016=1,0,IF($AK2016=1,Settings!$C$6,Settings!$C$7))*100)</f>
        <v/>
      </c>
      <c r="X2016" s="8">
        <f>IF($C2016="","",T2016*W2016/100)</f>
        <v/>
      </c>
      <c r="Y2016" s="8">
        <f>IF($C2016="","",T2016-X2016)</f>
        <v/>
      </c>
      <c r="Z2016" s="8">
        <f>IF($C2016="","",Y2016-M2016)</f>
        <v/>
      </c>
      <c r="AD2016" s="8" t="n"/>
      <c r="AG2016" s="14" t="n"/>
      <c r="AI2016">
        <f>IF($C2016="","",IF(COUNTIF($C$2:$C2016,$C2016)=1,1,0))</f>
        <v/>
      </c>
      <c r="AJ2016">
        <f>IF($AI2016=1,SUMPRODUCT(--($AM$2:$AM$7001&lt;$AM2016))+1,"")</f>
        <v/>
      </c>
      <c r="AK2016">
        <f>IF($C2016="","",IF(OR($P2016=TRUE(),$P2016="TRUE"),1,0))</f>
        <v/>
      </c>
      <c r="AL2016">
        <f>IF($C2016="","",IF(AND($V2016="Yes",SUMPRODUCT((LEN(Settings!$F$6:$F$13)&gt;0)*ISNUMBER(SEARCH(Settings!$F$6:$F$13,$O2016)))=0),1,0))</f>
        <v/>
      </c>
      <c r="AM2016">
        <f>IF($AI2016=1,IFERROR(IF(VALUE($C2016)&lt;100000000,VALUE($C2016),1000000000),IFERROR(IF(VALUE(MID($C2016,2,20))&lt;100000000,VALUE(MID($C2016,2,20)),1000000000),1000000000))+ROW()/100000,"")</f>
        <v/>
      </c>
    </row>
    <row r="2017">
      <c r="E2017" s="14" t="n"/>
      <c r="M2017" s="8">
        <f>IF($C2017="","",L2017*T2017/100)</f>
        <v/>
      </c>
      <c r="S2017" s="8" t="n"/>
      <c r="T2017" s="8" t="n"/>
      <c r="W2017">
        <f>IF($C2017="","",IF($AL2017=1,0,IF($AK2017=1,Settings!$C$6,Settings!$C$7))*100)</f>
        <v/>
      </c>
      <c r="X2017" s="8">
        <f>IF($C2017="","",T2017*W2017/100)</f>
        <v/>
      </c>
      <c r="Y2017" s="8">
        <f>IF($C2017="","",T2017-X2017)</f>
        <v/>
      </c>
      <c r="Z2017" s="8">
        <f>IF($C2017="","",Y2017-M2017)</f>
        <v/>
      </c>
      <c r="AD2017" s="8" t="n"/>
      <c r="AG2017" s="14" t="n"/>
      <c r="AI2017">
        <f>IF($C2017="","",IF(COUNTIF($C$2:$C2017,$C2017)=1,1,0))</f>
        <v/>
      </c>
      <c r="AJ2017">
        <f>IF($AI2017=1,SUMPRODUCT(--($AM$2:$AM$7001&lt;$AM2017))+1,"")</f>
        <v/>
      </c>
      <c r="AK2017">
        <f>IF($C2017="","",IF(OR($P2017=TRUE(),$P2017="TRUE"),1,0))</f>
        <v/>
      </c>
      <c r="AL2017">
        <f>IF($C2017="","",IF(AND($V2017="Yes",SUMPRODUCT((LEN(Settings!$F$6:$F$13)&gt;0)*ISNUMBER(SEARCH(Settings!$F$6:$F$13,$O2017)))=0),1,0))</f>
        <v/>
      </c>
      <c r="AM2017">
        <f>IF($AI2017=1,IFERROR(IF(VALUE($C2017)&lt;100000000,VALUE($C2017),1000000000),IFERROR(IF(VALUE(MID($C2017,2,20))&lt;100000000,VALUE(MID($C2017,2,20)),1000000000),1000000000))+ROW()/100000,"")</f>
        <v/>
      </c>
    </row>
    <row r="2018">
      <c r="E2018" s="14" t="n"/>
      <c r="M2018" s="8">
        <f>IF($C2018="","",L2018*T2018/100)</f>
        <v/>
      </c>
      <c r="S2018" s="8" t="n"/>
      <c r="T2018" s="8" t="n"/>
      <c r="W2018">
        <f>IF($C2018="","",IF($AL2018=1,0,IF($AK2018=1,Settings!$C$6,Settings!$C$7))*100)</f>
        <v/>
      </c>
      <c r="X2018" s="8">
        <f>IF($C2018="","",T2018*W2018/100)</f>
        <v/>
      </c>
      <c r="Y2018" s="8">
        <f>IF($C2018="","",T2018-X2018)</f>
        <v/>
      </c>
      <c r="Z2018" s="8">
        <f>IF($C2018="","",Y2018-M2018)</f>
        <v/>
      </c>
      <c r="AD2018" s="8" t="n"/>
      <c r="AG2018" s="14" t="n"/>
      <c r="AI2018">
        <f>IF($C2018="","",IF(COUNTIF($C$2:$C2018,$C2018)=1,1,0))</f>
        <v/>
      </c>
      <c r="AJ2018">
        <f>IF($AI2018=1,SUMPRODUCT(--($AM$2:$AM$7001&lt;$AM2018))+1,"")</f>
        <v/>
      </c>
      <c r="AK2018">
        <f>IF($C2018="","",IF(OR($P2018=TRUE(),$P2018="TRUE"),1,0))</f>
        <v/>
      </c>
      <c r="AL2018">
        <f>IF($C2018="","",IF(AND($V2018="Yes",SUMPRODUCT((LEN(Settings!$F$6:$F$13)&gt;0)*ISNUMBER(SEARCH(Settings!$F$6:$F$13,$O2018)))=0),1,0))</f>
        <v/>
      </c>
      <c r="AM2018">
        <f>IF($AI2018=1,IFERROR(IF(VALUE($C2018)&lt;100000000,VALUE($C2018),1000000000),IFERROR(IF(VALUE(MID($C2018,2,20))&lt;100000000,VALUE(MID($C2018,2,20)),1000000000),1000000000))+ROW()/100000,"")</f>
        <v/>
      </c>
    </row>
    <row r="2019">
      <c r="E2019" s="14" t="n"/>
      <c r="M2019" s="8">
        <f>IF($C2019="","",L2019*T2019/100)</f>
        <v/>
      </c>
      <c r="S2019" s="8" t="n"/>
      <c r="T2019" s="8" t="n"/>
      <c r="W2019">
        <f>IF($C2019="","",IF($AL2019=1,0,IF($AK2019=1,Settings!$C$6,Settings!$C$7))*100)</f>
        <v/>
      </c>
      <c r="X2019" s="8">
        <f>IF($C2019="","",T2019*W2019/100)</f>
        <v/>
      </c>
      <c r="Y2019" s="8">
        <f>IF($C2019="","",T2019-X2019)</f>
        <v/>
      </c>
      <c r="Z2019" s="8">
        <f>IF($C2019="","",Y2019-M2019)</f>
        <v/>
      </c>
      <c r="AD2019" s="8" t="n"/>
      <c r="AG2019" s="14" t="n"/>
      <c r="AI2019">
        <f>IF($C2019="","",IF(COUNTIF($C$2:$C2019,$C2019)=1,1,0))</f>
        <v/>
      </c>
      <c r="AJ2019">
        <f>IF($AI2019=1,SUMPRODUCT(--($AM$2:$AM$7001&lt;$AM2019))+1,"")</f>
        <v/>
      </c>
      <c r="AK2019">
        <f>IF($C2019="","",IF(OR($P2019=TRUE(),$P2019="TRUE"),1,0))</f>
        <v/>
      </c>
      <c r="AL2019">
        <f>IF($C2019="","",IF(AND($V2019="Yes",SUMPRODUCT((LEN(Settings!$F$6:$F$13)&gt;0)*ISNUMBER(SEARCH(Settings!$F$6:$F$13,$O2019)))=0),1,0))</f>
        <v/>
      </c>
      <c r="AM2019">
        <f>IF($AI2019=1,IFERROR(IF(VALUE($C2019)&lt;100000000,VALUE($C2019),1000000000),IFERROR(IF(VALUE(MID($C2019,2,20))&lt;100000000,VALUE(MID($C2019,2,20)),1000000000),1000000000))+ROW()/100000,"")</f>
        <v/>
      </c>
    </row>
    <row r="2020">
      <c r="E2020" s="14" t="n"/>
      <c r="M2020" s="8">
        <f>IF($C2020="","",L2020*T2020/100)</f>
        <v/>
      </c>
      <c r="S2020" s="8" t="n"/>
      <c r="T2020" s="8" t="n"/>
      <c r="W2020">
        <f>IF($C2020="","",IF($AL2020=1,0,IF($AK2020=1,Settings!$C$6,Settings!$C$7))*100)</f>
        <v/>
      </c>
      <c r="X2020" s="8">
        <f>IF($C2020="","",T2020*W2020/100)</f>
        <v/>
      </c>
      <c r="Y2020" s="8">
        <f>IF($C2020="","",T2020-X2020)</f>
        <v/>
      </c>
      <c r="Z2020" s="8">
        <f>IF($C2020="","",Y2020-M2020)</f>
        <v/>
      </c>
      <c r="AD2020" s="8" t="n"/>
      <c r="AG2020" s="14" t="n"/>
      <c r="AI2020">
        <f>IF($C2020="","",IF(COUNTIF($C$2:$C2020,$C2020)=1,1,0))</f>
        <v/>
      </c>
      <c r="AJ2020">
        <f>IF($AI2020=1,SUMPRODUCT(--($AM$2:$AM$7001&lt;$AM2020))+1,"")</f>
        <v/>
      </c>
      <c r="AK2020">
        <f>IF($C2020="","",IF(OR($P2020=TRUE(),$P2020="TRUE"),1,0))</f>
        <v/>
      </c>
      <c r="AL2020">
        <f>IF($C2020="","",IF(AND($V2020="Yes",SUMPRODUCT((LEN(Settings!$F$6:$F$13)&gt;0)*ISNUMBER(SEARCH(Settings!$F$6:$F$13,$O2020)))=0),1,0))</f>
        <v/>
      </c>
      <c r="AM2020">
        <f>IF($AI2020=1,IFERROR(IF(VALUE($C2020)&lt;100000000,VALUE($C2020),1000000000),IFERROR(IF(VALUE(MID($C2020,2,20))&lt;100000000,VALUE(MID($C2020,2,20)),1000000000),1000000000))+ROW()/100000,"")</f>
        <v/>
      </c>
    </row>
    <row r="2021">
      <c r="E2021" s="14" t="n"/>
      <c r="M2021" s="8">
        <f>IF($C2021="","",L2021*T2021/100)</f>
        <v/>
      </c>
      <c r="S2021" s="8" t="n"/>
      <c r="T2021" s="8" t="n"/>
      <c r="W2021">
        <f>IF($C2021="","",IF($AL2021=1,0,IF($AK2021=1,Settings!$C$6,Settings!$C$7))*100)</f>
        <v/>
      </c>
      <c r="X2021" s="8">
        <f>IF($C2021="","",T2021*W2021/100)</f>
        <v/>
      </c>
      <c r="Y2021" s="8">
        <f>IF($C2021="","",T2021-X2021)</f>
        <v/>
      </c>
      <c r="Z2021" s="8">
        <f>IF($C2021="","",Y2021-M2021)</f>
        <v/>
      </c>
      <c r="AD2021" s="8" t="n"/>
      <c r="AG2021" s="14" t="n"/>
      <c r="AI2021">
        <f>IF($C2021="","",IF(COUNTIF($C$2:$C2021,$C2021)=1,1,0))</f>
        <v/>
      </c>
      <c r="AJ2021">
        <f>IF($AI2021=1,SUMPRODUCT(--($AM$2:$AM$7001&lt;$AM2021))+1,"")</f>
        <v/>
      </c>
      <c r="AK2021">
        <f>IF($C2021="","",IF(OR($P2021=TRUE(),$P2021="TRUE"),1,0))</f>
        <v/>
      </c>
      <c r="AL2021">
        <f>IF($C2021="","",IF(AND($V2021="Yes",SUMPRODUCT((LEN(Settings!$F$6:$F$13)&gt;0)*ISNUMBER(SEARCH(Settings!$F$6:$F$13,$O2021)))=0),1,0))</f>
        <v/>
      </c>
      <c r="AM2021">
        <f>IF($AI2021=1,IFERROR(IF(VALUE($C2021)&lt;100000000,VALUE($C2021),1000000000),IFERROR(IF(VALUE(MID($C2021,2,20))&lt;100000000,VALUE(MID($C2021,2,20)),1000000000),1000000000))+ROW()/100000,"")</f>
        <v/>
      </c>
    </row>
    <row r="2022">
      <c r="E2022" s="14" t="n"/>
      <c r="M2022" s="8">
        <f>IF($C2022="","",L2022*T2022/100)</f>
        <v/>
      </c>
      <c r="S2022" s="8" t="n"/>
      <c r="T2022" s="8" t="n"/>
      <c r="W2022">
        <f>IF($C2022="","",IF($AL2022=1,0,IF($AK2022=1,Settings!$C$6,Settings!$C$7))*100)</f>
        <v/>
      </c>
      <c r="X2022" s="8">
        <f>IF($C2022="","",T2022*W2022/100)</f>
        <v/>
      </c>
      <c r="Y2022" s="8">
        <f>IF($C2022="","",T2022-X2022)</f>
        <v/>
      </c>
      <c r="Z2022" s="8">
        <f>IF($C2022="","",Y2022-M2022)</f>
        <v/>
      </c>
      <c r="AD2022" s="8" t="n"/>
      <c r="AG2022" s="14" t="n"/>
      <c r="AI2022">
        <f>IF($C2022="","",IF(COUNTIF($C$2:$C2022,$C2022)=1,1,0))</f>
        <v/>
      </c>
      <c r="AJ2022">
        <f>IF($AI2022=1,SUMPRODUCT(--($AM$2:$AM$7001&lt;$AM2022))+1,"")</f>
        <v/>
      </c>
      <c r="AK2022">
        <f>IF($C2022="","",IF(OR($P2022=TRUE(),$P2022="TRUE"),1,0))</f>
        <v/>
      </c>
      <c r="AL2022">
        <f>IF($C2022="","",IF(AND($V2022="Yes",SUMPRODUCT((LEN(Settings!$F$6:$F$13)&gt;0)*ISNUMBER(SEARCH(Settings!$F$6:$F$13,$O2022)))=0),1,0))</f>
        <v/>
      </c>
      <c r="AM2022">
        <f>IF($AI2022=1,IFERROR(IF(VALUE($C2022)&lt;100000000,VALUE($C2022),1000000000),IFERROR(IF(VALUE(MID($C2022,2,20))&lt;100000000,VALUE(MID($C2022,2,20)),1000000000),1000000000))+ROW()/100000,"")</f>
        <v/>
      </c>
    </row>
    <row r="2023">
      <c r="E2023" s="14" t="n"/>
      <c r="M2023" s="8">
        <f>IF($C2023="","",L2023*T2023/100)</f>
        <v/>
      </c>
      <c r="S2023" s="8" t="n"/>
      <c r="T2023" s="8" t="n"/>
      <c r="W2023">
        <f>IF($C2023="","",IF($AL2023=1,0,IF($AK2023=1,Settings!$C$6,Settings!$C$7))*100)</f>
        <v/>
      </c>
      <c r="X2023" s="8">
        <f>IF($C2023="","",T2023*W2023/100)</f>
        <v/>
      </c>
      <c r="Y2023" s="8">
        <f>IF($C2023="","",T2023-X2023)</f>
        <v/>
      </c>
      <c r="Z2023" s="8">
        <f>IF($C2023="","",Y2023-M2023)</f>
        <v/>
      </c>
      <c r="AD2023" s="8" t="n"/>
      <c r="AG2023" s="14" t="n"/>
      <c r="AI2023">
        <f>IF($C2023="","",IF(COUNTIF($C$2:$C2023,$C2023)=1,1,0))</f>
        <v/>
      </c>
      <c r="AJ2023">
        <f>IF($AI2023=1,SUMPRODUCT(--($AM$2:$AM$7001&lt;$AM2023))+1,"")</f>
        <v/>
      </c>
      <c r="AK2023">
        <f>IF($C2023="","",IF(OR($P2023=TRUE(),$P2023="TRUE"),1,0))</f>
        <v/>
      </c>
      <c r="AL2023">
        <f>IF($C2023="","",IF(AND($V2023="Yes",SUMPRODUCT((LEN(Settings!$F$6:$F$13)&gt;0)*ISNUMBER(SEARCH(Settings!$F$6:$F$13,$O2023)))=0),1,0))</f>
        <v/>
      </c>
      <c r="AM2023">
        <f>IF($AI2023=1,IFERROR(IF(VALUE($C2023)&lt;100000000,VALUE($C2023),1000000000),IFERROR(IF(VALUE(MID($C2023,2,20))&lt;100000000,VALUE(MID($C2023,2,20)),1000000000),1000000000))+ROW()/100000,"")</f>
        <v/>
      </c>
    </row>
    <row r="2024">
      <c r="E2024" s="14" t="n"/>
      <c r="M2024" s="8">
        <f>IF($C2024="","",L2024*T2024/100)</f>
        <v/>
      </c>
      <c r="S2024" s="8" t="n"/>
      <c r="T2024" s="8" t="n"/>
      <c r="W2024">
        <f>IF($C2024="","",IF($AL2024=1,0,IF($AK2024=1,Settings!$C$6,Settings!$C$7))*100)</f>
        <v/>
      </c>
      <c r="X2024" s="8">
        <f>IF($C2024="","",T2024*W2024/100)</f>
        <v/>
      </c>
      <c r="Y2024" s="8">
        <f>IF($C2024="","",T2024-X2024)</f>
        <v/>
      </c>
      <c r="Z2024" s="8">
        <f>IF($C2024="","",Y2024-M2024)</f>
        <v/>
      </c>
      <c r="AD2024" s="8" t="n"/>
      <c r="AG2024" s="14" t="n"/>
      <c r="AI2024">
        <f>IF($C2024="","",IF(COUNTIF($C$2:$C2024,$C2024)=1,1,0))</f>
        <v/>
      </c>
      <c r="AJ2024">
        <f>IF($AI2024=1,SUMPRODUCT(--($AM$2:$AM$7001&lt;$AM2024))+1,"")</f>
        <v/>
      </c>
      <c r="AK2024">
        <f>IF($C2024="","",IF(OR($P2024=TRUE(),$P2024="TRUE"),1,0))</f>
        <v/>
      </c>
      <c r="AL2024">
        <f>IF($C2024="","",IF(AND($V2024="Yes",SUMPRODUCT((LEN(Settings!$F$6:$F$13)&gt;0)*ISNUMBER(SEARCH(Settings!$F$6:$F$13,$O2024)))=0),1,0))</f>
        <v/>
      </c>
      <c r="AM2024">
        <f>IF($AI2024=1,IFERROR(IF(VALUE($C2024)&lt;100000000,VALUE($C2024),1000000000),IFERROR(IF(VALUE(MID($C2024,2,20))&lt;100000000,VALUE(MID($C2024,2,20)),1000000000),1000000000))+ROW()/100000,"")</f>
        <v/>
      </c>
    </row>
    <row r="2025">
      <c r="E2025" s="14" t="n"/>
      <c r="M2025" s="8">
        <f>IF($C2025="","",L2025*T2025/100)</f>
        <v/>
      </c>
      <c r="S2025" s="8" t="n"/>
      <c r="T2025" s="8" t="n"/>
      <c r="W2025">
        <f>IF($C2025="","",IF($AL2025=1,0,IF($AK2025=1,Settings!$C$6,Settings!$C$7))*100)</f>
        <v/>
      </c>
      <c r="X2025" s="8">
        <f>IF($C2025="","",T2025*W2025/100)</f>
        <v/>
      </c>
      <c r="Y2025" s="8">
        <f>IF($C2025="","",T2025-X2025)</f>
        <v/>
      </c>
      <c r="Z2025" s="8">
        <f>IF($C2025="","",Y2025-M2025)</f>
        <v/>
      </c>
      <c r="AD2025" s="8" t="n"/>
      <c r="AG2025" s="14" t="n"/>
      <c r="AI2025">
        <f>IF($C2025="","",IF(COUNTIF($C$2:$C2025,$C2025)=1,1,0))</f>
        <v/>
      </c>
      <c r="AJ2025">
        <f>IF($AI2025=1,SUMPRODUCT(--($AM$2:$AM$7001&lt;$AM2025))+1,"")</f>
        <v/>
      </c>
      <c r="AK2025">
        <f>IF($C2025="","",IF(OR($P2025=TRUE(),$P2025="TRUE"),1,0))</f>
        <v/>
      </c>
      <c r="AL2025">
        <f>IF($C2025="","",IF(AND($V2025="Yes",SUMPRODUCT((LEN(Settings!$F$6:$F$13)&gt;0)*ISNUMBER(SEARCH(Settings!$F$6:$F$13,$O2025)))=0),1,0))</f>
        <v/>
      </c>
      <c r="AM2025">
        <f>IF($AI2025=1,IFERROR(IF(VALUE($C2025)&lt;100000000,VALUE($C2025),1000000000),IFERROR(IF(VALUE(MID($C2025,2,20))&lt;100000000,VALUE(MID($C2025,2,20)),1000000000),1000000000))+ROW()/100000,"")</f>
        <v/>
      </c>
    </row>
    <row r="2026">
      <c r="E2026" s="14" t="n"/>
      <c r="M2026" s="8">
        <f>IF($C2026="","",L2026*T2026/100)</f>
        <v/>
      </c>
      <c r="S2026" s="8" t="n"/>
      <c r="T2026" s="8" t="n"/>
      <c r="W2026">
        <f>IF($C2026="","",IF($AL2026=1,0,IF($AK2026=1,Settings!$C$6,Settings!$C$7))*100)</f>
        <v/>
      </c>
      <c r="X2026" s="8">
        <f>IF($C2026="","",T2026*W2026/100)</f>
        <v/>
      </c>
      <c r="Y2026" s="8">
        <f>IF($C2026="","",T2026-X2026)</f>
        <v/>
      </c>
      <c r="Z2026" s="8">
        <f>IF($C2026="","",Y2026-M2026)</f>
        <v/>
      </c>
      <c r="AD2026" s="8" t="n"/>
      <c r="AG2026" s="14" t="n"/>
      <c r="AI2026">
        <f>IF($C2026="","",IF(COUNTIF($C$2:$C2026,$C2026)=1,1,0))</f>
        <v/>
      </c>
      <c r="AJ2026">
        <f>IF($AI2026=1,SUMPRODUCT(--($AM$2:$AM$7001&lt;$AM2026))+1,"")</f>
        <v/>
      </c>
      <c r="AK2026">
        <f>IF($C2026="","",IF(OR($P2026=TRUE(),$P2026="TRUE"),1,0))</f>
        <v/>
      </c>
      <c r="AL2026">
        <f>IF($C2026="","",IF(AND($V2026="Yes",SUMPRODUCT((LEN(Settings!$F$6:$F$13)&gt;0)*ISNUMBER(SEARCH(Settings!$F$6:$F$13,$O2026)))=0),1,0))</f>
        <v/>
      </c>
      <c r="AM2026">
        <f>IF($AI2026=1,IFERROR(IF(VALUE($C2026)&lt;100000000,VALUE($C2026),1000000000),IFERROR(IF(VALUE(MID($C2026,2,20))&lt;100000000,VALUE(MID($C2026,2,20)),1000000000),1000000000))+ROW()/100000,"")</f>
        <v/>
      </c>
    </row>
    <row r="2027">
      <c r="E2027" s="14" t="n"/>
      <c r="M2027" s="8">
        <f>IF($C2027="","",L2027*T2027/100)</f>
        <v/>
      </c>
      <c r="S2027" s="8" t="n"/>
      <c r="T2027" s="8" t="n"/>
      <c r="W2027">
        <f>IF($C2027="","",IF($AL2027=1,0,IF($AK2027=1,Settings!$C$6,Settings!$C$7))*100)</f>
        <v/>
      </c>
      <c r="X2027" s="8">
        <f>IF($C2027="","",T2027*W2027/100)</f>
        <v/>
      </c>
      <c r="Y2027" s="8">
        <f>IF($C2027="","",T2027-X2027)</f>
        <v/>
      </c>
      <c r="Z2027" s="8">
        <f>IF($C2027="","",Y2027-M2027)</f>
        <v/>
      </c>
      <c r="AD2027" s="8" t="n"/>
      <c r="AG2027" s="14" t="n"/>
      <c r="AI2027">
        <f>IF($C2027="","",IF(COUNTIF($C$2:$C2027,$C2027)=1,1,0))</f>
        <v/>
      </c>
      <c r="AJ2027">
        <f>IF($AI2027=1,SUMPRODUCT(--($AM$2:$AM$7001&lt;$AM2027))+1,"")</f>
        <v/>
      </c>
      <c r="AK2027">
        <f>IF($C2027="","",IF(OR($P2027=TRUE(),$P2027="TRUE"),1,0))</f>
        <v/>
      </c>
      <c r="AL2027">
        <f>IF($C2027="","",IF(AND($V2027="Yes",SUMPRODUCT((LEN(Settings!$F$6:$F$13)&gt;0)*ISNUMBER(SEARCH(Settings!$F$6:$F$13,$O2027)))=0),1,0))</f>
        <v/>
      </c>
      <c r="AM2027">
        <f>IF($AI2027=1,IFERROR(IF(VALUE($C2027)&lt;100000000,VALUE($C2027),1000000000),IFERROR(IF(VALUE(MID($C2027,2,20))&lt;100000000,VALUE(MID($C2027,2,20)),1000000000),1000000000))+ROW()/100000,"")</f>
        <v/>
      </c>
    </row>
    <row r="2028">
      <c r="E2028" s="14" t="n"/>
      <c r="M2028" s="8">
        <f>IF($C2028="","",L2028*T2028/100)</f>
        <v/>
      </c>
      <c r="S2028" s="8" t="n"/>
      <c r="T2028" s="8" t="n"/>
      <c r="W2028">
        <f>IF($C2028="","",IF($AL2028=1,0,IF($AK2028=1,Settings!$C$6,Settings!$C$7))*100)</f>
        <v/>
      </c>
      <c r="X2028" s="8">
        <f>IF($C2028="","",T2028*W2028/100)</f>
        <v/>
      </c>
      <c r="Y2028" s="8">
        <f>IF($C2028="","",T2028-X2028)</f>
        <v/>
      </c>
      <c r="Z2028" s="8">
        <f>IF($C2028="","",Y2028-M2028)</f>
        <v/>
      </c>
      <c r="AD2028" s="8" t="n"/>
      <c r="AG2028" s="14" t="n"/>
      <c r="AI2028">
        <f>IF($C2028="","",IF(COUNTIF($C$2:$C2028,$C2028)=1,1,0))</f>
        <v/>
      </c>
      <c r="AJ2028">
        <f>IF($AI2028=1,SUMPRODUCT(--($AM$2:$AM$7001&lt;$AM2028))+1,"")</f>
        <v/>
      </c>
      <c r="AK2028">
        <f>IF($C2028="","",IF(OR($P2028=TRUE(),$P2028="TRUE"),1,0))</f>
        <v/>
      </c>
      <c r="AL2028">
        <f>IF($C2028="","",IF(AND($V2028="Yes",SUMPRODUCT((LEN(Settings!$F$6:$F$13)&gt;0)*ISNUMBER(SEARCH(Settings!$F$6:$F$13,$O2028)))=0),1,0))</f>
        <v/>
      </c>
      <c r="AM2028">
        <f>IF($AI2028=1,IFERROR(IF(VALUE($C2028)&lt;100000000,VALUE($C2028),1000000000),IFERROR(IF(VALUE(MID($C2028,2,20))&lt;100000000,VALUE(MID($C2028,2,20)),1000000000),1000000000))+ROW()/100000,"")</f>
        <v/>
      </c>
    </row>
    <row r="2029">
      <c r="E2029" s="14" t="n"/>
      <c r="M2029" s="8">
        <f>IF($C2029="","",L2029*T2029/100)</f>
        <v/>
      </c>
      <c r="S2029" s="8" t="n"/>
      <c r="T2029" s="8" t="n"/>
      <c r="W2029">
        <f>IF($C2029="","",IF($AL2029=1,0,IF($AK2029=1,Settings!$C$6,Settings!$C$7))*100)</f>
        <v/>
      </c>
      <c r="X2029" s="8">
        <f>IF($C2029="","",T2029*W2029/100)</f>
        <v/>
      </c>
      <c r="Y2029" s="8">
        <f>IF($C2029="","",T2029-X2029)</f>
        <v/>
      </c>
      <c r="Z2029" s="8">
        <f>IF($C2029="","",Y2029-M2029)</f>
        <v/>
      </c>
      <c r="AD2029" s="8" t="n"/>
      <c r="AG2029" s="14" t="n"/>
      <c r="AI2029">
        <f>IF($C2029="","",IF(COUNTIF($C$2:$C2029,$C2029)=1,1,0))</f>
        <v/>
      </c>
      <c r="AJ2029">
        <f>IF($AI2029=1,SUMPRODUCT(--($AM$2:$AM$7001&lt;$AM2029))+1,"")</f>
        <v/>
      </c>
      <c r="AK2029">
        <f>IF($C2029="","",IF(OR($P2029=TRUE(),$P2029="TRUE"),1,0))</f>
        <v/>
      </c>
      <c r="AL2029">
        <f>IF($C2029="","",IF(AND($V2029="Yes",SUMPRODUCT((LEN(Settings!$F$6:$F$13)&gt;0)*ISNUMBER(SEARCH(Settings!$F$6:$F$13,$O2029)))=0),1,0))</f>
        <v/>
      </c>
      <c r="AM2029">
        <f>IF($AI2029=1,IFERROR(IF(VALUE($C2029)&lt;100000000,VALUE($C2029),1000000000),IFERROR(IF(VALUE(MID($C2029,2,20))&lt;100000000,VALUE(MID($C2029,2,20)),1000000000),1000000000))+ROW()/100000,"")</f>
        <v/>
      </c>
    </row>
    <row r="2030">
      <c r="E2030" s="14" t="n"/>
      <c r="M2030" s="8">
        <f>IF($C2030="","",L2030*T2030/100)</f>
        <v/>
      </c>
      <c r="S2030" s="8" t="n"/>
      <c r="T2030" s="8" t="n"/>
      <c r="W2030">
        <f>IF($C2030="","",IF($AL2030=1,0,IF($AK2030=1,Settings!$C$6,Settings!$C$7))*100)</f>
        <v/>
      </c>
      <c r="X2030" s="8">
        <f>IF($C2030="","",T2030*W2030/100)</f>
        <v/>
      </c>
      <c r="Y2030" s="8">
        <f>IF($C2030="","",T2030-X2030)</f>
        <v/>
      </c>
      <c r="Z2030" s="8">
        <f>IF($C2030="","",Y2030-M2030)</f>
        <v/>
      </c>
      <c r="AD2030" s="8" t="n"/>
      <c r="AG2030" s="14" t="n"/>
      <c r="AI2030">
        <f>IF($C2030="","",IF(COUNTIF($C$2:$C2030,$C2030)=1,1,0))</f>
        <v/>
      </c>
      <c r="AJ2030">
        <f>IF($AI2030=1,SUMPRODUCT(--($AM$2:$AM$7001&lt;$AM2030))+1,"")</f>
        <v/>
      </c>
      <c r="AK2030">
        <f>IF($C2030="","",IF(OR($P2030=TRUE(),$P2030="TRUE"),1,0))</f>
        <v/>
      </c>
      <c r="AL2030">
        <f>IF($C2030="","",IF(AND($V2030="Yes",SUMPRODUCT((LEN(Settings!$F$6:$F$13)&gt;0)*ISNUMBER(SEARCH(Settings!$F$6:$F$13,$O2030)))=0),1,0))</f>
        <v/>
      </c>
      <c r="AM2030">
        <f>IF($AI2030=1,IFERROR(IF(VALUE($C2030)&lt;100000000,VALUE($C2030),1000000000),IFERROR(IF(VALUE(MID($C2030,2,20))&lt;100000000,VALUE(MID($C2030,2,20)),1000000000),1000000000))+ROW()/100000,"")</f>
        <v/>
      </c>
    </row>
    <row r="2031">
      <c r="E2031" s="14" t="n"/>
      <c r="M2031" s="8">
        <f>IF($C2031="","",L2031*T2031/100)</f>
        <v/>
      </c>
      <c r="S2031" s="8" t="n"/>
      <c r="T2031" s="8" t="n"/>
      <c r="W2031">
        <f>IF($C2031="","",IF($AL2031=1,0,IF($AK2031=1,Settings!$C$6,Settings!$C$7))*100)</f>
        <v/>
      </c>
      <c r="X2031" s="8">
        <f>IF($C2031="","",T2031*W2031/100)</f>
        <v/>
      </c>
      <c r="Y2031" s="8">
        <f>IF($C2031="","",T2031-X2031)</f>
        <v/>
      </c>
      <c r="Z2031" s="8">
        <f>IF($C2031="","",Y2031-M2031)</f>
        <v/>
      </c>
      <c r="AD2031" s="8" t="n"/>
      <c r="AG2031" s="14" t="n"/>
      <c r="AI2031">
        <f>IF($C2031="","",IF(COUNTIF($C$2:$C2031,$C2031)=1,1,0))</f>
        <v/>
      </c>
      <c r="AJ2031">
        <f>IF($AI2031=1,SUMPRODUCT(--($AM$2:$AM$7001&lt;$AM2031))+1,"")</f>
        <v/>
      </c>
      <c r="AK2031">
        <f>IF($C2031="","",IF(OR($P2031=TRUE(),$P2031="TRUE"),1,0))</f>
        <v/>
      </c>
      <c r="AL2031">
        <f>IF($C2031="","",IF(AND($V2031="Yes",SUMPRODUCT((LEN(Settings!$F$6:$F$13)&gt;0)*ISNUMBER(SEARCH(Settings!$F$6:$F$13,$O2031)))=0),1,0))</f>
        <v/>
      </c>
      <c r="AM2031">
        <f>IF($AI2031=1,IFERROR(IF(VALUE($C2031)&lt;100000000,VALUE($C2031),1000000000),IFERROR(IF(VALUE(MID($C2031,2,20))&lt;100000000,VALUE(MID($C2031,2,20)),1000000000),1000000000))+ROW()/100000,"")</f>
        <v/>
      </c>
    </row>
    <row r="2032">
      <c r="E2032" s="14" t="n"/>
      <c r="M2032" s="8">
        <f>IF($C2032="","",L2032*T2032/100)</f>
        <v/>
      </c>
      <c r="S2032" s="8" t="n"/>
      <c r="T2032" s="8" t="n"/>
      <c r="W2032">
        <f>IF($C2032="","",IF($AL2032=1,0,IF($AK2032=1,Settings!$C$6,Settings!$C$7))*100)</f>
        <v/>
      </c>
      <c r="X2032" s="8">
        <f>IF($C2032="","",T2032*W2032/100)</f>
        <v/>
      </c>
      <c r="Y2032" s="8">
        <f>IF($C2032="","",T2032-X2032)</f>
        <v/>
      </c>
      <c r="Z2032" s="8">
        <f>IF($C2032="","",Y2032-M2032)</f>
        <v/>
      </c>
      <c r="AD2032" s="8" t="n"/>
      <c r="AG2032" s="14" t="n"/>
      <c r="AI2032">
        <f>IF($C2032="","",IF(COUNTIF($C$2:$C2032,$C2032)=1,1,0))</f>
        <v/>
      </c>
      <c r="AJ2032">
        <f>IF($AI2032=1,SUMPRODUCT(--($AM$2:$AM$7001&lt;$AM2032))+1,"")</f>
        <v/>
      </c>
      <c r="AK2032">
        <f>IF($C2032="","",IF(OR($P2032=TRUE(),$P2032="TRUE"),1,0))</f>
        <v/>
      </c>
      <c r="AL2032">
        <f>IF($C2032="","",IF(AND($V2032="Yes",SUMPRODUCT((LEN(Settings!$F$6:$F$13)&gt;0)*ISNUMBER(SEARCH(Settings!$F$6:$F$13,$O2032)))=0),1,0))</f>
        <v/>
      </c>
      <c r="AM2032">
        <f>IF($AI2032=1,IFERROR(IF(VALUE($C2032)&lt;100000000,VALUE($C2032),1000000000),IFERROR(IF(VALUE(MID($C2032,2,20))&lt;100000000,VALUE(MID($C2032,2,20)),1000000000),1000000000))+ROW()/100000,"")</f>
        <v/>
      </c>
    </row>
    <row r="2033">
      <c r="E2033" s="14" t="n"/>
      <c r="M2033" s="8">
        <f>IF($C2033="","",L2033*T2033/100)</f>
        <v/>
      </c>
      <c r="S2033" s="8" t="n"/>
      <c r="T2033" s="8" t="n"/>
      <c r="W2033">
        <f>IF($C2033="","",IF($AL2033=1,0,IF($AK2033=1,Settings!$C$6,Settings!$C$7))*100)</f>
        <v/>
      </c>
      <c r="X2033" s="8">
        <f>IF($C2033="","",T2033*W2033/100)</f>
        <v/>
      </c>
      <c r="Y2033" s="8">
        <f>IF($C2033="","",T2033-X2033)</f>
        <v/>
      </c>
      <c r="Z2033" s="8">
        <f>IF($C2033="","",Y2033-M2033)</f>
        <v/>
      </c>
      <c r="AD2033" s="8" t="n"/>
      <c r="AG2033" s="14" t="n"/>
      <c r="AI2033">
        <f>IF($C2033="","",IF(COUNTIF($C$2:$C2033,$C2033)=1,1,0))</f>
        <v/>
      </c>
      <c r="AJ2033">
        <f>IF($AI2033=1,SUMPRODUCT(--($AM$2:$AM$7001&lt;$AM2033))+1,"")</f>
        <v/>
      </c>
      <c r="AK2033">
        <f>IF($C2033="","",IF(OR($P2033=TRUE(),$P2033="TRUE"),1,0))</f>
        <v/>
      </c>
      <c r="AL2033">
        <f>IF($C2033="","",IF(AND($V2033="Yes",SUMPRODUCT((LEN(Settings!$F$6:$F$13)&gt;0)*ISNUMBER(SEARCH(Settings!$F$6:$F$13,$O2033)))=0),1,0))</f>
        <v/>
      </c>
      <c r="AM2033">
        <f>IF($AI2033=1,IFERROR(IF(VALUE($C2033)&lt;100000000,VALUE($C2033),1000000000),IFERROR(IF(VALUE(MID($C2033,2,20))&lt;100000000,VALUE(MID($C2033,2,20)),1000000000),1000000000))+ROW()/100000,"")</f>
        <v/>
      </c>
    </row>
    <row r="2034">
      <c r="E2034" s="14" t="n"/>
      <c r="M2034" s="8">
        <f>IF($C2034="","",L2034*T2034/100)</f>
        <v/>
      </c>
      <c r="S2034" s="8" t="n"/>
      <c r="T2034" s="8" t="n"/>
      <c r="W2034">
        <f>IF($C2034="","",IF($AL2034=1,0,IF($AK2034=1,Settings!$C$6,Settings!$C$7))*100)</f>
        <v/>
      </c>
      <c r="X2034" s="8">
        <f>IF($C2034="","",T2034*W2034/100)</f>
        <v/>
      </c>
      <c r="Y2034" s="8">
        <f>IF($C2034="","",T2034-X2034)</f>
        <v/>
      </c>
      <c r="Z2034" s="8">
        <f>IF($C2034="","",Y2034-M2034)</f>
        <v/>
      </c>
      <c r="AD2034" s="8" t="n"/>
      <c r="AG2034" s="14" t="n"/>
      <c r="AI2034">
        <f>IF($C2034="","",IF(COUNTIF($C$2:$C2034,$C2034)=1,1,0))</f>
        <v/>
      </c>
      <c r="AJ2034">
        <f>IF($AI2034=1,SUMPRODUCT(--($AM$2:$AM$7001&lt;$AM2034))+1,"")</f>
        <v/>
      </c>
      <c r="AK2034">
        <f>IF($C2034="","",IF(OR($P2034=TRUE(),$P2034="TRUE"),1,0))</f>
        <v/>
      </c>
      <c r="AL2034">
        <f>IF($C2034="","",IF(AND($V2034="Yes",SUMPRODUCT((LEN(Settings!$F$6:$F$13)&gt;0)*ISNUMBER(SEARCH(Settings!$F$6:$F$13,$O2034)))=0),1,0))</f>
        <v/>
      </c>
      <c r="AM2034">
        <f>IF($AI2034=1,IFERROR(IF(VALUE($C2034)&lt;100000000,VALUE($C2034),1000000000),IFERROR(IF(VALUE(MID($C2034,2,20))&lt;100000000,VALUE(MID($C2034,2,20)),1000000000),1000000000))+ROW()/100000,"")</f>
        <v/>
      </c>
    </row>
    <row r="2035">
      <c r="E2035" s="14" t="n"/>
      <c r="M2035" s="8">
        <f>IF($C2035="","",L2035*T2035/100)</f>
        <v/>
      </c>
      <c r="S2035" s="8" t="n"/>
      <c r="T2035" s="8" t="n"/>
      <c r="W2035">
        <f>IF($C2035="","",IF($AL2035=1,0,IF($AK2035=1,Settings!$C$6,Settings!$C$7))*100)</f>
        <v/>
      </c>
      <c r="X2035" s="8">
        <f>IF($C2035="","",T2035*W2035/100)</f>
        <v/>
      </c>
      <c r="Y2035" s="8">
        <f>IF($C2035="","",T2035-X2035)</f>
        <v/>
      </c>
      <c r="Z2035" s="8">
        <f>IF($C2035="","",Y2035-M2035)</f>
        <v/>
      </c>
      <c r="AD2035" s="8" t="n"/>
      <c r="AG2035" s="14" t="n"/>
      <c r="AI2035">
        <f>IF($C2035="","",IF(COUNTIF($C$2:$C2035,$C2035)=1,1,0))</f>
        <v/>
      </c>
      <c r="AJ2035">
        <f>IF($AI2035=1,SUMPRODUCT(--($AM$2:$AM$7001&lt;$AM2035))+1,"")</f>
        <v/>
      </c>
      <c r="AK2035">
        <f>IF($C2035="","",IF(OR($P2035=TRUE(),$P2035="TRUE"),1,0))</f>
        <v/>
      </c>
      <c r="AL2035">
        <f>IF($C2035="","",IF(AND($V2035="Yes",SUMPRODUCT((LEN(Settings!$F$6:$F$13)&gt;0)*ISNUMBER(SEARCH(Settings!$F$6:$F$13,$O2035)))=0),1,0))</f>
        <v/>
      </c>
      <c r="AM2035">
        <f>IF($AI2035=1,IFERROR(IF(VALUE($C2035)&lt;100000000,VALUE($C2035),1000000000),IFERROR(IF(VALUE(MID($C2035,2,20))&lt;100000000,VALUE(MID($C2035,2,20)),1000000000),1000000000))+ROW()/100000,"")</f>
        <v/>
      </c>
    </row>
    <row r="2036">
      <c r="E2036" s="14" t="n"/>
      <c r="M2036" s="8">
        <f>IF($C2036="","",L2036*T2036/100)</f>
        <v/>
      </c>
      <c r="S2036" s="8" t="n"/>
      <c r="T2036" s="8" t="n"/>
      <c r="W2036">
        <f>IF($C2036="","",IF($AL2036=1,0,IF($AK2036=1,Settings!$C$6,Settings!$C$7))*100)</f>
        <v/>
      </c>
      <c r="X2036" s="8">
        <f>IF($C2036="","",T2036*W2036/100)</f>
        <v/>
      </c>
      <c r="Y2036" s="8">
        <f>IF($C2036="","",T2036-X2036)</f>
        <v/>
      </c>
      <c r="Z2036" s="8">
        <f>IF($C2036="","",Y2036-M2036)</f>
        <v/>
      </c>
      <c r="AD2036" s="8" t="n"/>
      <c r="AG2036" s="14" t="n"/>
      <c r="AI2036">
        <f>IF($C2036="","",IF(COUNTIF($C$2:$C2036,$C2036)=1,1,0))</f>
        <v/>
      </c>
      <c r="AJ2036">
        <f>IF($AI2036=1,SUMPRODUCT(--($AM$2:$AM$7001&lt;$AM2036))+1,"")</f>
        <v/>
      </c>
      <c r="AK2036">
        <f>IF($C2036="","",IF(OR($P2036=TRUE(),$P2036="TRUE"),1,0))</f>
        <v/>
      </c>
      <c r="AL2036">
        <f>IF($C2036="","",IF(AND($V2036="Yes",SUMPRODUCT((LEN(Settings!$F$6:$F$13)&gt;0)*ISNUMBER(SEARCH(Settings!$F$6:$F$13,$O2036)))=0),1,0))</f>
        <v/>
      </c>
      <c r="AM2036">
        <f>IF($AI2036=1,IFERROR(IF(VALUE($C2036)&lt;100000000,VALUE($C2036),1000000000),IFERROR(IF(VALUE(MID($C2036,2,20))&lt;100000000,VALUE(MID($C2036,2,20)),1000000000),1000000000))+ROW()/100000,"")</f>
        <v/>
      </c>
    </row>
    <row r="2037">
      <c r="E2037" s="14" t="n"/>
      <c r="M2037" s="8">
        <f>IF($C2037="","",L2037*T2037/100)</f>
        <v/>
      </c>
      <c r="S2037" s="8" t="n"/>
      <c r="T2037" s="8" t="n"/>
      <c r="W2037">
        <f>IF($C2037="","",IF($AL2037=1,0,IF($AK2037=1,Settings!$C$6,Settings!$C$7))*100)</f>
        <v/>
      </c>
      <c r="X2037" s="8">
        <f>IF($C2037="","",T2037*W2037/100)</f>
        <v/>
      </c>
      <c r="Y2037" s="8">
        <f>IF($C2037="","",T2037-X2037)</f>
        <v/>
      </c>
      <c r="Z2037" s="8">
        <f>IF($C2037="","",Y2037-M2037)</f>
        <v/>
      </c>
      <c r="AD2037" s="8" t="n"/>
      <c r="AG2037" s="14" t="n"/>
      <c r="AI2037">
        <f>IF($C2037="","",IF(COUNTIF($C$2:$C2037,$C2037)=1,1,0))</f>
        <v/>
      </c>
      <c r="AJ2037">
        <f>IF($AI2037=1,SUMPRODUCT(--($AM$2:$AM$7001&lt;$AM2037))+1,"")</f>
        <v/>
      </c>
      <c r="AK2037">
        <f>IF($C2037="","",IF(OR($P2037=TRUE(),$P2037="TRUE"),1,0))</f>
        <v/>
      </c>
      <c r="AL2037">
        <f>IF($C2037="","",IF(AND($V2037="Yes",SUMPRODUCT((LEN(Settings!$F$6:$F$13)&gt;0)*ISNUMBER(SEARCH(Settings!$F$6:$F$13,$O2037)))=0),1,0))</f>
        <v/>
      </c>
      <c r="AM2037">
        <f>IF($AI2037=1,IFERROR(IF(VALUE($C2037)&lt;100000000,VALUE($C2037),1000000000),IFERROR(IF(VALUE(MID($C2037,2,20))&lt;100000000,VALUE(MID($C2037,2,20)),1000000000),1000000000))+ROW()/100000,"")</f>
        <v/>
      </c>
    </row>
    <row r="2038">
      <c r="E2038" s="14" t="n"/>
      <c r="M2038" s="8">
        <f>IF($C2038="","",L2038*T2038/100)</f>
        <v/>
      </c>
      <c r="S2038" s="8" t="n"/>
      <c r="T2038" s="8" t="n"/>
      <c r="W2038">
        <f>IF($C2038="","",IF($AL2038=1,0,IF($AK2038=1,Settings!$C$6,Settings!$C$7))*100)</f>
        <v/>
      </c>
      <c r="X2038" s="8">
        <f>IF($C2038="","",T2038*W2038/100)</f>
        <v/>
      </c>
      <c r="Y2038" s="8">
        <f>IF($C2038="","",T2038-X2038)</f>
        <v/>
      </c>
      <c r="Z2038" s="8">
        <f>IF($C2038="","",Y2038-M2038)</f>
        <v/>
      </c>
      <c r="AD2038" s="8" t="n"/>
      <c r="AG2038" s="14" t="n"/>
      <c r="AI2038">
        <f>IF($C2038="","",IF(COUNTIF($C$2:$C2038,$C2038)=1,1,0))</f>
        <v/>
      </c>
      <c r="AJ2038">
        <f>IF($AI2038=1,SUMPRODUCT(--($AM$2:$AM$7001&lt;$AM2038))+1,"")</f>
        <v/>
      </c>
      <c r="AK2038">
        <f>IF($C2038="","",IF(OR($P2038=TRUE(),$P2038="TRUE"),1,0))</f>
        <v/>
      </c>
      <c r="AL2038">
        <f>IF($C2038="","",IF(AND($V2038="Yes",SUMPRODUCT((LEN(Settings!$F$6:$F$13)&gt;0)*ISNUMBER(SEARCH(Settings!$F$6:$F$13,$O2038)))=0),1,0))</f>
        <v/>
      </c>
      <c r="AM2038">
        <f>IF($AI2038=1,IFERROR(IF(VALUE($C2038)&lt;100000000,VALUE($C2038),1000000000),IFERROR(IF(VALUE(MID($C2038,2,20))&lt;100000000,VALUE(MID($C2038,2,20)),1000000000),1000000000))+ROW()/100000,"")</f>
        <v/>
      </c>
    </row>
    <row r="2039">
      <c r="E2039" s="14" t="n"/>
      <c r="M2039" s="8">
        <f>IF($C2039="","",L2039*T2039/100)</f>
        <v/>
      </c>
      <c r="S2039" s="8" t="n"/>
      <c r="T2039" s="8" t="n"/>
      <c r="W2039">
        <f>IF($C2039="","",IF($AL2039=1,0,IF($AK2039=1,Settings!$C$6,Settings!$C$7))*100)</f>
        <v/>
      </c>
      <c r="X2039" s="8">
        <f>IF($C2039="","",T2039*W2039/100)</f>
        <v/>
      </c>
      <c r="Y2039" s="8">
        <f>IF($C2039="","",T2039-X2039)</f>
        <v/>
      </c>
      <c r="Z2039" s="8">
        <f>IF($C2039="","",Y2039-M2039)</f>
        <v/>
      </c>
      <c r="AD2039" s="8" t="n"/>
      <c r="AG2039" s="14" t="n"/>
      <c r="AI2039">
        <f>IF($C2039="","",IF(COUNTIF($C$2:$C2039,$C2039)=1,1,0))</f>
        <v/>
      </c>
      <c r="AJ2039">
        <f>IF($AI2039=1,SUMPRODUCT(--($AM$2:$AM$7001&lt;$AM2039))+1,"")</f>
        <v/>
      </c>
      <c r="AK2039">
        <f>IF($C2039="","",IF(OR($P2039=TRUE(),$P2039="TRUE"),1,0))</f>
        <v/>
      </c>
      <c r="AL2039">
        <f>IF($C2039="","",IF(AND($V2039="Yes",SUMPRODUCT((LEN(Settings!$F$6:$F$13)&gt;0)*ISNUMBER(SEARCH(Settings!$F$6:$F$13,$O2039)))=0),1,0))</f>
        <v/>
      </c>
      <c r="AM2039">
        <f>IF($AI2039=1,IFERROR(IF(VALUE($C2039)&lt;100000000,VALUE($C2039),1000000000),IFERROR(IF(VALUE(MID($C2039,2,20))&lt;100000000,VALUE(MID($C2039,2,20)),1000000000),1000000000))+ROW()/100000,"")</f>
        <v/>
      </c>
    </row>
    <row r="2040">
      <c r="E2040" s="14" t="n"/>
      <c r="M2040" s="8">
        <f>IF($C2040="","",L2040*T2040/100)</f>
        <v/>
      </c>
      <c r="S2040" s="8" t="n"/>
      <c r="T2040" s="8" t="n"/>
      <c r="W2040">
        <f>IF($C2040="","",IF($AL2040=1,0,IF($AK2040=1,Settings!$C$6,Settings!$C$7))*100)</f>
        <v/>
      </c>
      <c r="X2040" s="8">
        <f>IF($C2040="","",T2040*W2040/100)</f>
        <v/>
      </c>
      <c r="Y2040" s="8">
        <f>IF($C2040="","",T2040-X2040)</f>
        <v/>
      </c>
      <c r="Z2040" s="8">
        <f>IF($C2040="","",Y2040-M2040)</f>
        <v/>
      </c>
      <c r="AD2040" s="8" t="n"/>
      <c r="AG2040" s="14" t="n"/>
      <c r="AI2040">
        <f>IF($C2040="","",IF(COUNTIF($C$2:$C2040,$C2040)=1,1,0))</f>
        <v/>
      </c>
      <c r="AJ2040">
        <f>IF($AI2040=1,SUMPRODUCT(--($AM$2:$AM$7001&lt;$AM2040))+1,"")</f>
        <v/>
      </c>
      <c r="AK2040">
        <f>IF($C2040="","",IF(OR($P2040=TRUE(),$P2040="TRUE"),1,0))</f>
        <v/>
      </c>
      <c r="AL2040">
        <f>IF($C2040="","",IF(AND($V2040="Yes",SUMPRODUCT((LEN(Settings!$F$6:$F$13)&gt;0)*ISNUMBER(SEARCH(Settings!$F$6:$F$13,$O2040)))=0),1,0))</f>
        <v/>
      </c>
      <c r="AM2040">
        <f>IF($AI2040=1,IFERROR(IF(VALUE($C2040)&lt;100000000,VALUE($C2040),1000000000),IFERROR(IF(VALUE(MID($C2040,2,20))&lt;100000000,VALUE(MID($C2040,2,20)),1000000000),1000000000))+ROW()/100000,"")</f>
        <v/>
      </c>
    </row>
    <row r="2041">
      <c r="E2041" s="14" t="n"/>
      <c r="M2041" s="8">
        <f>IF($C2041="","",L2041*T2041/100)</f>
        <v/>
      </c>
      <c r="S2041" s="8" t="n"/>
      <c r="T2041" s="8" t="n"/>
      <c r="W2041">
        <f>IF($C2041="","",IF($AL2041=1,0,IF($AK2041=1,Settings!$C$6,Settings!$C$7))*100)</f>
        <v/>
      </c>
      <c r="X2041" s="8">
        <f>IF($C2041="","",T2041*W2041/100)</f>
        <v/>
      </c>
      <c r="Y2041" s="8">
        <f>IF($C2041="","",T2041-X2041)</f>
        <v/>
      </c>
      <c r="Z2041" s="8">
        <f>IF($C2041="","",Y2041-M2041)</f>
        <v/>
      </c>
      <c r="AD2041" s="8" t="n"/>
      <c r="AG2041" s="14" t="n"/>
      <c r="AI2041">
        <f>IF($C2041="","",IF(COUNTIF($C$2:$C2041,$C2041)=1,1,0))</f>
        <v/>
      </c>
      <c r="AJ2041">
        <f>IF($AI2041=1,SUMPRODUCT(--($AM$2:$AM$7001&lt;$AM2041))+1,"")</f>
        <v/>
      </c>
      <c r="AK2041">
        <f>IF($C2041="","",IF(OR($P2041=TRUE(),$P2041="TRUE"),1,0))</f>
        <v/>
      </c>
      <c r="AL2041">
        <f>IF($C2041="","",IF(AND($V2041="Yes",SUMPRODUCT((LEN(Settings!$F$6:$F$13)&gt;0)*ISNUMBER(SEARCH(Settings!$F$6:$F$13,$O2041)))=0),1,0))</f>
        <v/>
      </c>
      <c r="AM2041">
        <f>IF($AI2041=1,IFERROR(IF(VALUE($C2041)&lt;100000000,VALUE($C2041),1000000000),IFERROR(IF(VALUE(MID($C2041,2,20))&lt;100000000,VALUE(MID($C2041,2,20)),1000000000),1000000000))+ROW()/100000,"")</f>
        <v/>
      </c>
    </row>
    <row r="2042">
      <c r="E2042" s="14" t="n"/>
      <c r="M2042" s="8">
        <f>IF($C2042="","",L2042*T2042/100)</f>
        <v/>
      </c>
      <c r="S2042" s="8" t="n"/>
      <c r="T2042" s="8" t="n"/>
      <c r="W2042">
        <f>IF($C2042="","",IF($AL2042=1,0,IF($AK2042=1,Settings!$C$6,Settings!$C$7))*100)</f>
        <v/>
      </c>
      <c r="X2042" s="8">
        <f>IF($C2042="","",T2042*W2042/100)</f>
        <v/>
      </c>
      <c r="Y2042" s="8">
        <f>IF($C2042="","",T2042-X2042)</f>
        <v/>
      </c>
      <c r="Z2042" s="8">
        <f>IF($C2042="","",Y2042-M2042)</f>
        <v/>
      </c>
      <c r="AD2042" s="8" t="n"/>
      <c r="AG2042" s="14" t="n"/>
      <c r="AI2042">
        <f>IF($C2042="","",IF(COUNTIF($C$2:$C2042,$C2042)=1,1,0))</f>
        <v/>
      </c>
      <c r="AJ2042">
        <f>IF($AI2042=1,SUMPRODUCT(--($AM$2:$AM$7001&lt;$AM2042))+1,"")</f>
        <v/>
      </c>
      <c r="AK2042">
        <f>IF($C2042="","",IF(OR($P2042=TRUE(),$P2042="TRUE"),1,0))</f>
        <v/>
      </c>
      <c r="AL2042">
        <f>IF($C2042="","",IF(AND($V2042="Yes",SUMPRODUCT((LEN(Settings!$F$6:$F$13)&gt;0)*ISNUMBER(SEARCH(Settings!$F$6:$F$13,$O2042)))=0),1,0))</f>
        <v/>
      </c>
      <c r="AM2042">
        <f>IF($AI2042=1,IFERROR(IF(VALUE($C2042)&lt;100000000,VALUE($C2042),1000000000),IFERROR(IF(VALUE(MID($C2042,2,20))&lt;100000000,VALUE(MID($C2042,2,20)),1000000000),1000000000))+ROW()/100000,"")</f>
        <v/>
      </c>
    </row>
    <row r="2043">
      <c r="E2043" s="14" t="n"/>
      <c r="M2043" s="8">
        <f>IF($C2043="","",L2043*T2043/100)</f>
        <v/>
      </c>
      <c r="S2043" s="8" t="n"/>
      <c r="T2043" s="8" t="n"/>
      <c r="W2043">
        <f>IF($C2043="","",IF($AL2043=1,0,IF($AK2043=1,Settings!$C$6,Settings!$C$7))*100)</f>
        <v/>
      </c>
      <c r="X2043" s="8">
        <f>IF($C2043="","",T2043*W2043/100)</f>
        <v/>
      </c>
      <c r="Y2043" s="8">
        <f>IF($C2043="","",T2043-X2043)</f>
        <v/>
      </c>
      <c r="Z2043" s="8">
        <f>IF($C2043="","",Y2043-M2043)</f>
        <v/>
      </c>
      <c r="AD2043" s="8" t="n"/>
      <c r="AG2043" s="14" t="n"/>
      <c r="AI2043">
        <f>IF($C2043="","",IF(COUNTIF($C$2:$C2043,$C2043)=1,1,0))</f>
        <v/>
      </c>
      <c r="AJ2043">
        <f>IF($AI2043=1,SUMPRODUCT(--($AM$2:$AM$7001&lt;$AM2043))+1,"")</f>
        <v/>
      </c>
      <c r="AK2043">
        <f>IF($C2043="","",IF(OR($P2043=TRUE(),$P2043="TRUE"),1,0))</f>
        <v/>
      </c>
      <c r="AL2043">
        <f>IF($C2043="","",IF(AND($V2043="Yes",SUMPRODUCT((LEN(Settings!$F$6:$F$13)&gt;0)*ISNUMBER(SEARCH(Settings!$F$6:$F$13,$O2043)))=0),1,0))</f>
        <v/>
      </c>
      <c r="AM2043">
        <f>IF($AI2043=1,IFERROR(IF(VALUE($C2043)&lt;100000000,VALUE($C2043),1000000000),IFERROR(IF(VALUE(MID($C2043,2,20))&lt;100000000,VALUE(MID($C2043,2,20)),1000000000),1000000000))+ROW()/100000,"")</f>
        <v/>
      </c>
    </row>
    <row r="2044">
      <c r="E2044" s="14" t="n"/>
      <c r="M2044" s="8">
        <f>IF($C2044="","",L2044*T2044/100)</f>
        <v/>
      </c>
      <c r="S2044" s="8" t="n"/>
      <c r="T2044" s="8" t="n"/>
      <c r="W2044">
        <f>IF($C2044="","",IF($AL2044=1,0,IF($AK2044=1,Settings!$C$6,Settings!$C$7))*100)</f>
        <v/>
      </c>
      <c r="X2044" s="8">
        <f>IF($C2044="","",T2044*W2044/100)</f>
        <v/>
      </c>
      <c r="Y2044" s="8">
        <f>IF($C2044="","",T2044-X2044)</f>
        <v/>
      </c>
      <c r="Z2044" s="8">
        <f>IF($C2044="","",Y2044-M2044)</f>
        <v/>
      </c>
      <c r="AD2044" s="8" t="n"/>
      <c r="AG2044" s="14" t="n"/>
      <c r="AI2044">
        <f>IF($C2044="","",IF(COUNTIF($C$2:$C2044,$C2044)=1,1,0))</f>
        <v/>
      </c>
      <c r="AJ2044">
        <f>IF($AI2044=1,SUMPRODUCT(--($AM$2:$AM$7001&lt;$AM2044))+1,"")</f>
        <v/>
      </c>
      <c r="AK2044">
        <f>IF($C2044="","",IF(OR($P2044=TRUE(),$P2044="TRUE"),1,0))</f>
        <v/>
      </c>
      <c r="AL2044">
        <f>IF($C2044="","",IF(AND($V2044="Yes",SUMPRODUCT((LEN(Settings!$F$6:$F$13)&gt;0)*ISNUMBER(SEARCH(Settings!$F$6:$F$13,$O2044)))=0),1,0))</f>
        <v/>
      </c>
      <c r="AM2044">
        <f>IF($AI2044=1,IFERROR(IF(VALUE($C2044)&lt;100000000,VALUE($C2044),1000000000),IFERROR(IF(VALUE(MID($C2044,2,20))&lt;100000000,VALUE(MID($C2044,2,20)),1000000000),1000000000))+ROW()/100000,"")</f>
        <v/>
      </c>
    </row>
    <row r="2045">
      <c r="E2045" s="14" t="n"/>
      <c r="M2045" s="8">
        <f>IF($C2045="","",L2045*T2045/100)</f>
        <v/>
      </c>
      <c r="S2045" s="8" t="n"/>
      <c r="T2045" s="8" t="n"/>
      <c r="W2045">
        <f>IF($C2045="","",IF($AL2045=1,0,IF($AK2045=1,Settings!$C$6,Settings!$C$7))*100)</f>
        <v/>
      </c>
      <c r="X2045" s="8">
        <f>IF($C2045="","",T2045*W2045/100)</f>
        <v/>
      </c>
      <c r="Y2045" s="8">
        <f>IF($C2045="","",T2045-X2045)</f>
        <v/>
      </c>
      <c r="Z2045" s="8">
        <f>IF($C2045="","",Y2045-M2045)</f>
        <v/>
      </c>
      <c r="AD2045" s="8" t="n"/>
      <c r="AG2045" s="14" t="n"/>
      <c r="AI2045">
        <f>IF($C2045="","",IF(COUNTIF($C$2:$C2045,$C2045)=1,1,0))</f>
        <v/>
      </c>
      <c r="AJ2045">
        <f>IF($AI2045=1,SUMPRODUCT(--($AM$2:$AM$7001&lt;$AM2045))+1,"")</f>
        <v/>
      </c>
      <c r="AK2045">
        <f>IF($C2045="","",IF(OR($P2045=TRUE(),$P2045="TRUE"),1,0))</f>
        <v/>
      </c>
      <c r="AL2045">
        <f>IF($C2045="","",IF(AND($V2045="Yes",SUMPRODUCT((LEN(Settings!$F$6:$F$13)&gt;0)*ISNUMBER(SEARCH(Settings!$F$6:$F$13,$O2045)))=0),1,0))</f>
        <v/>
      </c>
      <c r="AM2045">
        <f>IF($AI2045=1,IFERROR(IF(VALUE($C2045)&lt;100000000,VALUE($C2045),1000000000),IFERROR(IF(VALUE(MID($C2045,2,20))&lt;100000000,VALUE(MID($C2045,2,20)),1000000000),1000000000))+ROW()/100000,"")</f>
        <v/>
      </c>
    </row>
    <row r="2046">
      <c r="E2046" s="14" t="n"/>
      <c r="M2046" s="8">
        <f>IF($C2046="","",L2046*T2046/100)</f>
        <v/>
      </c>
      <c r="S2046" s="8" t="n"/>
      <c r="T2046" s="8" t="n"/>
      <c r="W2046">
        <f>IF($C2046="","",IF($AL2046=1,0,IF($AK2046=1,Settings!$C$6,Settings!$C$7))*100)</f>
        <v/>
      </c>
      <c r="X2046" s="8">
        <f>IF($C2046="","",T2046*W2046/100)</f>
        <v/>
      </c>
      <c r="Y2046" s="8">
        <f>IF($C2046="","",T2046-X2046)</f>
        <v/>
      </c>
      <c r="Z2046" s="8">
        <f>IF($C2046="","",Y2046-M2046)</f>
        <v/>
      </c>
      <c r="AD2046" s="8" t="n"/>
      <c r="AG2046" s="14" t="n"/>
      <c r="AI2046">
        <f>IF($C2046="","",IF(COUNTIF($C$2:$C2046,$C2046)=1,1,0))</f>
        <v/>
      </c>
      <c r="AJ2046">
        <f>IF($AI2046=1,SUMPRODUCT(--($AM$2:$AM$7001&lt;$AM2046))+1,"")</f>
        <v/>
      </c>
      <c r="AK2046">
        <f>IF($C2046="","",IF(OR($P2046=TRUE(),$P2046="TRUE"),1,0))</f>
        <v/>
      </c>
      <c r="AL2046">
        <f>IF($C2046="","",IF(AND($V2046="Yes",SUMPRODUCT((LEN(Settings!$F$6:$F$13)&gt;0)*ISNUMBER(SEARCH(Settings!$F$6:$F$13,$O2046)))=0),1,0))</f>
        <v/>
      </c>
      <c r="AM2046">
        <f>IF($AI2046=1,IFERROR(IF(VALUE($C2046)&lt;100000000,VALUE($C2046),1000000000),IFERROR(IF(VALUE(MID($C2046,2,20))&lt;100000000,VALUE(MID($C2046,2,20)),1000000000),1000000000))+ROW()/100000,"")</f>
        <v/>
      </c>
    </row>
    <row r="2047">
      <c r="E2047" s="14" t="n"/>
      <c r="M2047" s="8">
        <f>IF($C2047="","",L2047*T2047/100)</f>
        <v/>
      </c>
      <c r="S2047" s="8" t="n"/>
      <c r="T2047" s="8" t="n"/>
      <c r="W2047">
        <f>IF($C2047="","",IF($AL2047=1,0,IF($AK2047=1,Settings!$C$6,Settings!$C$7))*100)</f>
        <v/>
      </c>
      <c r="X2047" s="8">
        <f>IF($C2047="","",T2047*W2047/100)</f>
        <v/>
      </c>
      <c r="Y2047" s="8">
        <f>IF($C2047="","",T2047-X2047)</f>
        <v/>
      </c>
      <c r="Z2047" s="8">
        <f>IF($C2047="","",Y2047-M2047)</f>
        <v/>
      </c>
      <c r="AD2047" s="8" t="n"/>
      <c r="AG2047" s="14" t="n"/>
      <c r="AI2047">
        <f>IF($C2047="","",IF(COUNTIF($C$2:$C2047,$C2047)=1,1,0))</f>
        <v/>
      </c>
      <c r="AJ2047">
        <f>IF($AI2047=1,SUMPRODUCT(--($AM$2:$AM$7001&lt;$AM2047))+1,"")</f>
        <v/>
      </c>
      <c r="AK2047">
        <f>IF($C2047="","",IF(OR($P2047=TRUE(),$P2047="TRUE"),1,0))</f>
        <v/>
      </c>
      <c r="AL2047">
        <f>IF($C2047="","",IF(AND($V2047="Yes",SUMPRODUCT((LEN(Settings!$F$6:$F$13)&gt;0)*ISNUMBER(SEARCH(Settings!$F$6:$F$13,$O2047)))=0),1,0))</f>
        <v/>
      </c>
      <c r="AM2047">
        <f>IF($AI2047=1,IFERROR(IF(VALUE($C2047)&lt;100000000,VALUE($C2047),1000000000),IFERROR(IF(VALUE(MID($C2047,2,20))&lt;100000000,VALUE(MID($C2047,2,20)),1000000000),1000000000))+ROW()/100000,"")</f>
        <v/>
      </c>
    </row>
    <row r="2048">
      <c r="E2048" s="14" t="n"/>
      <c r="M2048" s="8">
        <f>IF($C2048="","",L2048*T2048/100)</f>
        <v/>
      </c>
      <c r="S2048" s="8" t="n"/>
      <c r="T2048" s="8" t="n"/>
      <c r="W2048">
        <f>IF($C2048="","",IF($AL2048=1,0,IF($AK2048=1,Settings!$C$6,Settings!$C$7))*100)</f>
        <v/>
      </c>
      <c r="X2048" s="8">
        <f>IF($C2048="","",T2048*W2048/100)</f>
        <v/>
      </c>
      <c r="Y2048" s="8">
        <f>IF($C2048="","",T2048-X2048)</f>
        <v/>
      </c>
      <c r="Z2048" s="8">
        <f>IF($C2048="","",Y2048-M2048)</f>
        <v/>
      </c>
      <c r="AD2048" s="8" t="n"/>
      <c r="AG2048" s="14" t="n"/>
      <c r="AI2048">
        <f>IF($C2048="","",IF(COUNTIF($C$2:$C2048,$C2048)=1,1,0))</f>
        <v/>
      </c>
      <c r="AJ2048">
        <f>IF($AI2048=1,SUMPRODUCT(--($AM$2:$AM$7001&lt;$AM2048))+1,"")</f>
        <v/>
      </c>
      <c r="AK2048">
        <f>IF($C2048="","",IF(OR($P2048=TRUE(),$P2048="TRUE"),1,0))</f>
        <v/>
      </c>
      <c r="AL2048">
        <f>IF($C2048="","",IF(AND($V2048="Yes",SUMPRODUCT((LEN(Settings!$F$6:$F$13)&gt;0)*ISNUMBER(SEARCH(Settings!$F$6:$F$13,$O2048)))=0),1,0))</f>
        <v/>
      </c>
      <c r="AM2048">
        <f>IF($AI2048=1,IFERROR(IF(VALUE($C2048)&lt;100000000,VALUE($C2048),1000000000),IFERROR(IF(VALUE(MID($C2048,2,20))&lt;100000000,VALUE(MID($C2048,2,20)),1000000000),1000000000))+ROW()/100000,"")</f>
        <v/>
      </c>
    </row>
    <row r="2049">
      <c r="E2049" s="14" t="n"/>
      <c r="M2049" s="8">
        <f>IF($C2049="","",L2049*T2049/100)</f>
        <v/>
      </c>
      <c r="S2049" s="8" t="n"/>
      <c r="T2049" s="8" t="n"/>
      <c r="W2049">
        <f>IF($C2049="","",IF($AL2049=1,0,IF($AK2049=1,Settings!$C$6,Settings!$C$7))*100)</f>
        <v/>
      </c>
      <c r="X2049" s="8">
        <f>IF($C2049="","",T2049*W2049/100)</f>
        <v/>
      </c>
      <c r="Y2049" s="8">
        <f>IF($C2049="","",T2049-X2049)</f>
        <v/>
      </c>
      <c r="Z2049" s="8">
        <f>IF($C2049="","",Y2049-M2049)</f>
        <v/>
      </c>
      <c r="AD2049" s="8" t="n"/>
      <c r="AG2049" s="14" t="n"/>
      <c r="AI2049">
        <f>IF($C2049="","",IF(COUNTIF($C$2:$C2049,$C2049)=1,1,0))</f>
        <v/>
      </c>
      <c r="AJ2049">
        <f>IF($AI2049=1,SUMPRODUCT(--($AM$2:$AM$7001&lt;$AM2049))+1,"")</f>
        <v/>
      </c>
      <c r="AK2049">
        <f>IF($C2049="","",IF(OR($P2049=TRUE(),$P2049="TRUE"),1,0))</f>
        <v/>
      </c>
      <c r="AL2049">
        <f>IF($C2049="","",IF(AND($V2049="Yes",SUMPRODUCT((LEN(Settings!$F$6:$F$13)&gt;0)*ISNUMBER(SEARCH(Settings!$F$6:$F$13,$O2049)))=0),1,0))</f>
        <v/>
      </c>
      <c r="AM2049">
        <f>IF($AI2049=1,IFERROR(IF(VALUE($C2049)&lt;100000000,VALUE($C2049),1000000000),IFERROR(IF(VALUE(MID($C2049,2,20))&lt;100000000,VALUE(MID($C2049,2,20)),1000000000),1000000000))+ROW()/100000,"")</f>
        <v/>
      </c>
    </row>
    <row r="2050">
      <c r="E2050" s="14" t="n"/>
      <c r="M2050" s="8">
        <f>IF($C2050="","",L2050*T2050/100)</f>
        <v/>
      </c>
      <c r="S2050" s="8" t="n"/>
      <c r="T2050" s="8" t="n"/>
      <c r="W2050">
        <f>IF($C2050="","",IF($AL2050=1,0,IF($AK2050=1,Settings!$C$6,Settings!$C$7))*100)</f>
        <v/>
      </c>
      <c r="X2050" s="8">
        <f>IF($C2050="","",T2050*W2050/100)</f>
        <v/>
      </c>
      <c r="Y2050" s="8">
        <f>IF($C2050="","",T2050-X2050)</f>
        <v/>
      </c>
      <c r="Z2050" s="8">
        <f>IF($C2050="","",Y2050-M2050)</f>
        <v/>
      </c>
      <c r="AD2050" s="8" t="n"/>
      <c r="AG2050" s="14" t="n"/>
      <c r="AI2050">
        <f>IF($C2050="","",IF(COUNTIF($C$2:$C2050,$C2050)=1,1,0))</f>
        <v/>
      </c>
      <c r="AJ2050">
        <f>IF($AI2050=1,SUMPRODUCT(--($AM$2:$AM$7001&lt;$AM2050))+1,"")</f>
        <v/>
      </c>
      <c r="AK2050">
        <f>IF($C2050="","",IF(OR($P2050=TRUE(),$P2050="TRUE"),1,0))</f>
        <v/>
      </c>
      <c r="AL2050">
        <f>IF($C2050="","",IF(AND($V2050="Yes",SUMPRODUCT((LEN(Settings!$F$6:$F$13)&gt;0)*ISNUMBER(SEARCH(Settings!$F$6:$F$13,$O2050)))=0),1,0))</f>
        <v/>
      </c>
      <c r="AM2050">
        <f>IF($AI2050=1,IFERROR(IF(VALUE($C2050)&lt;100000000,VALUE($C2050),1000000000),IFERROR(IF(VALUE(MID($C2050,2,20))&lt;100000000,VALUE(MID($C2050,2,20)),1000000000),1000000000))+ROW()/100000,"")</f>
        <v/>
      </c>
    </row>
    <row r="2051">
      <c r="E2051" s="14" t="n"/>
      <c r="M2051" s="8">
        <f>IF($C2051="","",L2051*T2051/100)</f>
        <v/>
      </c>
      <c r="S2051" s="8" t="n"/>
      <c r="T2051" s="8" t="n"/>
      <c r="W2051">
        <f>IF($C2051="","",IF($AL2051=1,0,IF($AK2051=1,Settings!$C$6,Settings!$C$7))*100)</f>
        <v/>
      </c>
      <c r="X2051" s="8">
        <f>IF($C2051="","",T2051*W2051/100)</f>
        <v/>
      </c>
      <c r="Y2051" s="8">
        <f>IF($C2051="","",T2051-X2051)</f>
        <v/>
      </c>
      <c r="Z2051" s="8">
        <f>IF($C2051="","",Y2051-M2051)</f>
        <v/>
      </c>
      <c r="AD2051" s="8" t="n"/>
      <c r="AG2051" s="14" t="n"/>
      <c r="AI2051">
        <f>IF($C2051="","",IF(COUNTIF($C$2:$C2051,$C2051)=1,1,0))</f>
        <v/>
      </c>
      <c r="AJ2051">
        <f>IF($AI2051=1,SUMPRODUCT(--($AM$2:$AM$7001&lt;$AM2051))+1,"")</f>
        <v/>
      </c>
      <c r="AK2051">
        <f>IF($C2051="","",IF(OR($P2051=TRUE(),$P2051="TRUE"),1,0))</f>
        <v/>
      </c>
      <c r="AL2051">
        <f>IF($C2051="","",IF(AND($V2051="Yes",SUMPRODUCT((LEN(Settings!$F$6:$F$13)&gt;0)*ISNUMBER(SEARCH(Settings!$F$6:$F$13,$O2051)))=0),1,0))</f>
        <v/>
      </c>
      <c r="AM2051">
        <f>IF($AI2051=1,IFERROR(IF(VALUE($C2051)&lt;100000000,VALUE($C2051),1000000000),IFERROR(IF(VALUE(MID($C2051,2,20))&lt;100000000,VALUE(MID($C2051,2,20)),1000000000),1000000000))+ROW()/100000,"")</f>
        <v/>
      </c>
    </row>
    <row r="2052">
      <c r="E2052" s="14" t="n"/>
      <c r="M2052" s="8">
        <f>IF($C2052="","",L2052*T2052/100)</f>
        <v/>
      </c>
      <c r="S2052" s="8" t="n"/>
      <c r="T2052" s="8" t="n"/>
      <c r="W2052">
        <f>IF($C2052="","",IF($AL2052=1,0,IF($AK2052=1,Settings!$C$6,Settings!$C$7))*100)</f>
        <v/>
      </c>
      <c r="X2052" s="8">
        <f>IF($C2052="","",T2052*W2052/100)</f>
        <v/>
      </c>
      <c r="Y2052" s="8">
        <f>IF($C2052="","",T2052-X2052)</f>
        <v/>
      </c>
      <c r="Z2052" s="8">
        <f>IF($C2052="","",Y2052-M2052)</f>
        <v/>
      </c>
      <c r="AD2052" s="8" t="n"/>
      <c r="AG2052" s="14" t="n"/>
      <c r="AI2052">
        <f>IF($C2052="","",IF(COUNTIF($C$2:$C2052,$C2052)=1,1,0))</f>
        <v/>
      </c>
      <c r="AJ2052">
        <f>IF($AI2052=1,SUMPRODUCT(--($AM$2:$AM$7001&lt;$AM2052))+1,"")</f>
        <v/>
      </c>
      <c r="AK2052">
        <f>IF($C2052="","",IF(OR($P2052=TRUE(),$P2052="TRUE"),1,0))</f>
        <v/>
      </c>
      <c r="AL2052">
        <f>IF($C2052="","",IF(AND($V2052="Yes",SUMPRODUCT((LEN(Settings!$F$6:$F$13)&gt;0)*ISNUMBER(SEARCH(Settings!$F$6:$F$13,$O2052)))=0),1,0))</f>
        <v/>
      </c>
      <c r="AM2052">
        <f>IF($AI2052=1,IFERROR(IF(VALUE($C2052)&lt;100000000,VALUE($C2052),1000000000),IFERROR(IF(VALUE(MID($C2052,2,20))&lt;100000000,VALUE(MID($C2052,2,20)),1000000000),1000000000))+ROW()/100000,"")</f>
        <v/>
      </c>
    </row>
    <row r="2053">
      <c r="E2053" s="14" t="n"/>
      <c r="M2053" s="8">
        <f>IF($C2053="","",L2053*T2053/100)</f>
        <v/>
      </c>
      <c r="S2053" s="8" t="n"/>
      <c r="T2053" s="8" t="n"/>
      <c r="W2053">
        <f>IF($C2053="","",IF($AL2053=1,0,IF($AK2053=1,Settings!$C$6,Settings!$C$7))*100)</f>
        <v/>
      </c>
      <c r="X2053" s="8">
        <f>IF($C2053="","",T2053*W2053/100)</f>
        <v/>
      </c>
      <c r="Y2053" s="8">
        <f>IF($C2053="","",T2053-X2053)</f>
        <v/>
      </c>
      <c r="Z2053" s="8">
        <f>IF($C2053="","",Y2053-M2053)</f>
        <v/>
      </c>
      <c r="AD2053" s="8" t="n"/>
      <c r="AG2053" s="14" t="n"/>
      <c r="AI2053">
        <f>IF($C2053="","",IF(COUNTIF($C$2:$C2053,$C2053)=1,1,0))</f>
        <v/>
      </c>
      <c r="AJ2053">
        <f>IF($AI2053=1,SUMPRODUCT(--($AM$2:$AM$7001&lt;$AM2053))+1,"")</f>
        <v/>
      </c>
      <c r="AK2053">
        <f>IF($C2053="","",IF(OR($P2053=TRUE(),$P2053="TRUE"),1,0))</f>
        <v/>
      </c>
      <c r="AL2053">
        <f>IF($C2053="","",IF(AND($V2053="Yes",SUMPRODUCT((LEN(Settings!$F$6:$F$13)&gt;0)*ISNUMBER(SEARCH(Settings!$F$6:$F$13,$O2053)))=0),1,0))</f>
        <v/>
      </c>
      <c r="AM2053">
        <f>IF($AI2053=1,IFERROR(IF(VALUE($C2053)&lt;100000000,VALUE($C2053),1000000000),IFERROR(IF(VALUE(MID($C2053,2,20))&lt;100000000,VALUE(MID($C2053,2,20)),1000000000),1000000000))+ROW()/100000,"")</f>
        <v/>
      </c>
    </row>
    <row r="2054">
      <c r="E2054" s="14" t="n"/>
      <c r="M2054" s="8">
        <f>IF($C2054="","",L2054*T2054/100)</f>
        <v/>
      </c>
      <c r="S2054" s="8" t="n"/>
      <c r="T2054" s="8" t="n"/>
      <c r="W2054">
        <f>IF($C2054="","",IF($AL2054=1,0,IF($AK2054=1,Settings!$C$6,Settings!$C$7))*100)</f>
        <v/>
      </c>
      <c r="X2054" s="8">
        <f>IF($C2054="","",T2054*W2054/100)</f>
        <v/>
      </c>
      <c r="Y2054" s="8">
        <f>IF($C2054="","",T2054-X2054)</f>
        <v/>
      </c>
      <c r="Z2054" s="8">
        <f>IF($C2054="","",Y2054-M2054)</f>
        <v/>
      </c>
      <c r="AD2054" s="8" t="n"/>
      <c r="AG2054" s="14" t="n"/>
      <c r="AI2054">
        <f>IF($C2054="","",IF(COUNTIF($C$2:$C2054,$C2054)=1,1,0))</f>
        <v/>
      </c>
      <c r="AJ2054">
        <f>IF($AI2054=1,SUMPRODUCT(--($AM$2:$AM$7001&lt;$AM2054))+1,"")</f>
        <v/>
      </c>
      <c r="AK2054">
        <f>IF($C2054="","",IF(OR($P2054=TRUE(),$P2054="TRUE"),1,0))</f>
        <v/>
      </c>
      <c r="AL2054">
        <f>IF($C2054="","",IF(AND($V2054="Yes",SUMPRODUCT((LEN(Settings!$F$6:$F$13)&gt;0)*ISNUMBER(SEARCH(Settings!$F$6:$F$13,$O2054)))=0),1,0))</f>
        <v/>
      </c>
      <c r="AM2054">
        <f>IF($AI2054=1,IFERROR(IF(VALUE($C2054)&lt;100000000,VALUE($C2054),1000000000),IFERROR(IF(VALUE(MID($C2054,2,20))&lt;100000000,VALUE(MID($C2054,2,20)),1000000000),1000000000))+ROW()/100000,"")</f>
        <v/>
      </c>
    </row>
    <row r="2055">
      <c r="E2055" s="14" t="n"/>
      <c r="M2055" s="8">
        <f>IF($C2055="","",L2055*T2055/100)</f>
        <v/>
      </c>
      <c r="S2055" s="8" t="n"/>
      <c r="T2055" s="8" t="n"/>
      <c r="W2055">
        <f>IF($C2055="","",IF($AL2055=1,0,IF($AK2055=1,Settings!$C$6,Settings!$C$7))*100)</f>
        <v/>
      </c>
      <c r="X2055" s="8">
        <f>IF($C2055="","",T2055*W2055/100)</f>
        <v/>
      </c>
      <c r="Y2055" s="8">
        <f>IF($C2055="","",T2055-X2055)</f>
        <v/>
      </c>
      <c r="Z2055" s="8">
        <f>IF($C2055="","",Y2055-M2055)</f>
        <v/>
      </c>
      <c r="AD2055" s="8" t="n"/>
      <c r="AG2055" s="14" t="n"/>
      <c r="AI2055">
        <f>IF($C2055="","",IF(COUNTIF($C$2:$C2055,$C2055)=1,1,0))</f>
        <v/>
      </c>
      <c r="AJ2055">
        <f>IF($AI2055=1,SUMPRODUCT(--($AM$2:$AM$7001&lt;$AM2055))+1,"")</f>
        <v/>
      </c>
      <c r="AK2055">
        <f>IF($C2055="","",IF(OR($P2055=TRUE(),$P2055="TRUE"),1,0))</f>
        <v/>
      </c>
      <c r="AL2055">
        <f>IF($C2055="","",IF(AND($V2055="Yes",SUMPRODUCT((LEN(Settings!$F$6:$F$13)&gt;0)*ISNUMBER(SEARCH(Settings!$F$6:$F$13,$O2055)))=0),1,0))</f>
        <v/>
      </c>
      <c r="AM2055">
        <f>IF($AI2055=1,IFERROR(IF(VALUE($C2055)&lt;100000000,VALUE($C2055),1000000000),IFERROR(IF(VALUE(MID($C2055,2,20))&lt;100000000,VALUE(MID($C2055,2,20)),1000000000),1000000000))+ROW()/100000,"")</f>
        <v/>
      </c>
    </row>
    <row r="2056">
      <c r="E2056" s="14" t="n"/>
      <c r="M2056" s="8">
        <f>IF($C2056="","",L2056*T2056/100)</f>
        <v/>
      </c>
      <c r="S2056" s="8" t="n"/>
      <c r="T2056" s="8" t="n"/>
      <c r="W2056">
        <f>IF($C2056="","",IF($AL2056=1,0,IF($AK2056=1,Settings!$C$6,Settings!$C$7))*100)</f>
        <v/>
      </c>
      <c r="X2056" s="8">
        <f>IF($C2056="","",T2056*W2056/100)</f>
        <v/>
      </c>
      <c r="Y2056" s="8">
        <f>IF($C2056="","",T2056-X2056)</f>
        <v/>
      </c>
      <c r="Z2056" s="8">
        <f>IF($C2056="","",Y2056-M2056)</f>
        <v/>
      </c>
      <c r="AD2056" s="8" t="n"/>
      <c r="AG2056" s="14" t="n"/>
      <c r="AI2056">
        <f>IF($C2056="","",IF(COUNTIF($C$2:$C2056,$C2056)=1,1,0))</f>
        <v/>
      </c>
      <c r="AJ2056">
        <f>IF($AI2056=1,SUMPRODUCT(--($AM$2:$AM$7001&lt;$AM2056))+1,"")</f>
        <v/>
      </c>
      <c r="AK2056">
        <f>IF($C2056="","",IF(OR($P2056=TRUE(),$P2056="TRUE"),1,0))</f>
        <v/>
      </c>
      <c r="AL2056">
        <f>IF($C2056="","",IF(AND($V2056="Yes",SUMPRODUCT((LEN(Settings!$F$6:$F$13)&gt;0)*ISNUMBER(SEARCH(Settings!$F$6:$F$13,$O2056)))=0),1,0))</f>
        <v/>
      </c>
      <c r="AM2056">
        <f>IF($AI2056=1,IFERROR(IF(VALUE($C2056)&lt;100000000,VALUE($C2056),1000000000),IFERROR(IF(VALUE(MID($C2056,2,20))&lt;100000000,VALUE(MID($C2056,2,20)),1000000000),1000000000))+ROW()/100000,"")</f>
        <v/>
      </c>
    </row>
    <row r="2057">
      <c r="E2057" s="14" t="n"/>
      <c r="M2057" s="8">
        <f>IF($C2057="","",L2057*T2057/100)</f>
        <v/>
      </c>
      <c r="S2057" s="8" t="n"/>
      <c r="T2057" s="8" t="n"/>
      <c r="W2057">
        <f>IF($C2057="","",IF($AL2057=1,0,IF($AK2057=1,Settings!$C$6,Settings!$C$7))*100)</f>
        <v/>
      </c>
      <c r="X2057" s="8">
        <f>IF($C2057="","",T2057*W2057/100)</f>
        <v/>
      </c>
      <c r="Y2057" s="8">
        <f>IF($C2057="","",T2057-X2057)</f>
        <v/>
      </c>
      <c r="Z2057" s="8">
        <f>IF($C2057="","",Y2057-M2057)</f>
        <v/>
      </c>
      <c r="AD2057" s="8" t="n"/>
      <c r="AG2057" s="14" t="n"/>
      <c r="AI2057">
        <f>IF($C2057="","",IF(COUNTIF($C$2:$C2057,$C2057)=1,1,0))</f>
        <v/>
      </c>
      <c r="AJ2057">
        <f>IF($AI2057=1,SUMPRODUCT(--($AM$2:$AM$7001&lt;$AM2057))+1,"")</f>
        <v/>
      </c>
      <c r="AK2057">
        <f>IF($C2057="","",IF(OR($P2057=TRUE(),$P2057="TRUE"),1,0))</f>
        <v/>
      </c>
      <c r="AL2057">
        <f>IF($C2057="","",IF(AND($V2057="Yes",SUMPRODUCT((LEN(Settings!$F$6:$F$13)&gt;0)*ISNUMBER(SEARCH(Settings!$F$6:$F$13,$O2057)))=0),1,0))</f>
        <v/>
      </c>
      <c r="AM2057">
        <f>IF($AI2057=1,IFERROR(IF(VALUE($C2057)&lt;100000000,VALUE($C2057),1000000000),IFERROR(IF(VALUE(MID($C2057,2,20))&lt;100000000,VALUE(MID($C2057,2,20)),1000000000),1000000000))+ROW()/100000,"")</f>
        <v/>
      </c>
    </row>
    <row r="2058">
      <c r="E2058" s="14" t="n"/>
      <c r="M2058" s="8">
        <f>IF($C2058="","",L2058*T2058/100)</f>
        <v/>
      </c>
      <c r="S2058" s="8" t="n"/>
      <c r="T2058" s="8" t="n"/>
      <c r="W2058">
        <f>IF($C2058="","",IF($AL2058=1,0,IF($AK2058=1,Settings!$C$6,Settings!$C$7))*100)</f>
        <v/>
      </c>
      <c r="X2058" s="8">
        <f>IF($C2058="","",T2058*W2058/100)</f>
        <v/>
      </c>
      <c r="Y2058" s="8">
        <f>IF($C2058="","",T2058-X2058)</f>
        <v/>
      </c>
      <c r="Z2058" s="8">
        <f>IF($C2058="","",Y2058-M2058)</f>
        <v/>
      </c>
      <c r="AD2058" s="8" t="n"/>
      <c r="AG2058" s="14" t="n"/>
      <c r="AI2058">
        <f>IF($C2058="","",IF(COUNTIF($C$2:$C2058,$C2058)=1,1,0))</f>
        <v/>
      </c>
      <c r="AJ2058">
        <f>IF($AI2058=1,SUMPRODUCT(--($AM$2:$AM$7001&lt;$AM2058))+1,"")</f>
        <v/>
      </c>
      <c r="AK2058">
        <f>IF($C2058="","",IF(OR($P2058=TRUE(),$P2058="TRUE"),1,0))</f>
        <v/>
      </c>
      <c r="AL2058">
        <f>IF($C2058="","",IF(AND($V2058="Yes",SUMPRODUCT((LEN(Settings!$F$6:$F$13)&gt;0)*ISNUMBER(SEARCH(Settings!$F$6:$F$13,$O2058)))=0),1,0))</f>
        <v/>
      </c>
      <c r="AM2058">
        <f>IF($AI2058=1,IFERROR(IF(VALUE($C2058)&lt;100000000,VALUE($C2058),1000000000),IFERROR(IF(VALUE(MID($C2058,2,20))&lt;100000000,VALUE(MID($C2058,2,20)),1000000000),1000000000))+ROW()/100000,"")</f>
        <v/>
      </c>
    </row>
    <row r="2059">
      <c r="E2059" s="14" t="n"/>
      <c r="M2059" s="8">
        <f>IF($C2059="","",L2059*T2059/100)</f>
        <v/>
      </c>
      <c r="S2059" s="8" t="n"/>
      <c r="T2059" s="8" t="n"/>
      <c r="W2059">
        <f>IF($C2059="","",IF($AL2059=1,0,IF($AK2059=1,Settings!$C$6,Settings!$C$7))*100)</f>
        <v/>
      </c>
      <c r="X2059" s="8">
        <f>IF($C2059="","",T2059*W2059/100)</f>
        <v/>
      </c>
      <c r="Y2059" s="8">
        <f>IF($C2059="","",T2059-X2059)</f>
        <v/>
      </c>
      <c r="Z2059" s="8">
        <f>IF($C2059="","",Y2059-M2059)</f>
        <v/>
      </c>
      <c r="AD2059" s="8" t="n"/>
      <c r="AG2059" s="14" t="n"/>
      <c r="AI2059">
        <f>IF($C2059="","",IF(COUNTIF($C$2:$C2059,$C2059)=1,1,0))</f>
        <v/>
      </c>
      <c r="AJ2059">
        <f>IF($AI2059=1,SUMPRODUCT(--($AM$2:$AM$7001&lt;$AM2059))+1,"")</f>
        <v/>
      </c>
      <c r="AK2059">
        <f>IF($C2059="","",IF(OR($P2059=TRUE(),$P2059="TRUE"),1,0))</f>
        <v/>
      </c>
      <c r="AL2059">
        <f>IF($C2059="","",IF(AND($V2059="Yes",SUMPRODUCT((LEN(Settings!$F$6:$F$13)&gt;0)*ISNUMBER(SEARCH(Settings!$F$6:$F$13,$O2059)))=0),1,0))</f>
        <v/>
      </c>
      <c r="AM2059">
        <f>IF($AI2059=1,IFERROR(IF(VALUE($C2059)&lt;100000000,VALUE($C2059),1000000000),IFERROR(IF(VALUE(MID($C2059,2,20))&lt;100000000,VALUE(MID($C2059,2,20)),1000000000),1000000000))+ROW()/100000,"")</f>
        <v/>
      </c>
    </row>
    <row r="2060">
      <c r="E2060" s="14" t="n"/>
      <c r="M2060" s="8">
        <f>IF($C2060="","",L2060*T2060/100)</f>
        <v/>
      </c>
      <c r="S2060" s="8" t="n"/>
      <c r="T2060" s="8" t="n"/>
      <c r="W2060">
        <f>IF($C2060="","",IF($AL2060=1,0,IF($AK2060=1,Settings!$C$6,Settings!$C$7))*100)</f>
        <v/>
      </c>
      <c r="X2060" s="8">
        <f>IF($C2060="","",T2060*W2060/100)</f>
        <v/>
      </c>
      <c r="Y2060" s="8">
        <f>IF($C2060="","",T2060-X2060)</f>
        <v/>
      </c>
      <c r="Z2060" s="8">
        <f>IF($C2060="","",Y2060-M2060)</f>
        <v/>
      </c>
      <c r="AD2060" s="8" t="n"/>
      <c r="AG2060" s="14" t="n"/>
      <c r="AI2060">
        <f>IF($C2060="","",IF(COUNTIF($C$2:$C2060,$C2060)=1,1,0))</f>
        <v/>
      </c>
      <c r="AJ2060">
        <f>IF($AI2060=1,SUMPRODUCT(--($AM$2:$AM$7001&lt;$AM2060))+1,"")</f>
        <v/>
      </c>
      <c r="AK2060">
        <f>IF($C2060="","",IF(OR($P2060=TRUE(),$P2060="TRUE"),1,0))</f>
        <v/>
      </c>
      <c r="AL2060">
        <f>IF($C2060="","",IF(AND($V2060="Yes",SUMPRODUCT((LEN(Settings!$F$6:$F$13)&gt;0)*ISNUMBER(SEARCH(Settings!$F$6:$F$13,$O2060)))=0),1,0))</f>
        <v/>
      </c>
      <c r="AM2060">
        <f>IF($AI2060=1,IFERROR(IF(VALUE($C2060)&lt;100000000,VALUE($C2060),1000000000),IFERROR(IF(VALUE(MID($C2060,2,20))&lt;100000000,VALUE(MID($C2060,2,20)),1000000000),1000000000))+ROW()/100000,"")</f>
        <v/>
      </c>
    </row>
    <row r="2061">
      <c r="E2061" s="14" t="n"/>
      <c r="M2061" s="8">
        <f>IF($C2061="","",L2061*T2061/100)</f>
        <v/>
      </c>
      <c r="S2061" s="8" t="n"/>
      <c r="T2061" s="8" t="n"/>
      <c r="W2061">
        <f>IF($C2061="","",IF($AL2061=1,0,IF($AK2061=1,Settings!$C$6,Settings!$C$7))*100)</f>
        <v/>
      </c>
      <c r="X2061" s="8">
        <f>IF($C2061="","",T2061*W2061/100)</f>
        <v/>
      </c>
      <c r="Y2061" s="8">
        <f>IF($C2061="","",T2061-X2061)</f>
        <v/>
      </c>
      <c r="Z2061" s="8">
        <f>IF($C2061="","",Y2061-M2061)</f>
        <v/>
      </c>
      <c r="AD2061" s="8" t="n"/>
      <c r="AG2061" s="14" t="n"/>
      <c r="AI2061">
        <f>IF($C2061="","",IF(COUNTIF($C$2:$C2061,$C2061)=1,1,0))</f>
        <v/>
      </c>
      <c r="AJ2061">
        <f>IF($AI2061=1,SUMPRODUCT(--($AM$2:$AM$7001&lt;$AM2061))+1,"")</f>
        <v/>
      </c>
      <c r="AK2061">
        <f>IF($C2061="","",IF(OR($P2061=TRUE(),$P2061="TRUE"),1,0))</f>
        <v/>
      </c>
      <c r="AL2061">
        <f>IF($C2061="","",IF(AND($V2061="Yes",SUMPRODUCT((LEN(Settings!$F$6:$F$13)&gt;0)*ISNUMBER(SEARCH(Settings!$F$6:$F$13,$O2061)))=0),1,0))</f>
        <v/>
      </c>
      <c r="AM2061">
        <f>IF($AI2061=1,IFERROR(IF(VALUE($C2061)&lt;100000000,VALUE($C2061),1000000000),IFERROR(IF(VALUE(MID($C2061,2,20))&lt;100000000,VALUE(MID($C2061,2,20)),1000000000),1000000000))+ROW()/100000,"")</f>
        <v/>
      </c>
    </row>
    <row r="2062">
      <c r="E2062" s="14" t="n"/>
      <c r="M2062" s="8">
        <f>IF($C2062="","",L2062*T2062/100)</f>
        <v/>
      </c>
      <c r="S2062" s="8" t="n"/>
      <c r="T2062" s="8" t="n"/>
      <c r="W2062">
        <f>IF($C2062="","",IF($AL2062=1,0,IF($AK2062=1,Settings!$C$6,Settings!$C$7))*100)</f>
        <v/>
      </c>
      <c r="X2062" s="8">
        <f>IF($C2062="","",T2062*W2062/100)</f>
        <v/>
      </c>
      <c r="Y2062" s="8">
        <f>IF($C2062="","",T2062-X2062)</f>
        <v/>
      </c>
      <c r="Z2062" s="8">
        <f>IF($C2062="","",Y2062-M2062)</f>
        <v/>
      </c>
      <c r="AD2062" s="8" t="n"/>
      <c r="AG2062" s="14" t="n"/>
      <c r="AI2062">
        <f>IF($C2062="","",IF(COUNTIF($C$2:$C2062,$C2062)=1,1,0))</f>
        <v/>
      </c>
      <c r="AJ2062">
        <f>IF($AI2062=1,SUMPRODUCT(--($AM$2:$AM$7001&lt;$AM2062))+1,"")</f>
        <v/>
      </c>
      <c r="AK2062">
        <f>IF($C2062="","",IF(OR($P2062=TRUE(),$P2062="TRUE"),1,0))</f>
        <v/>
      </c>
      <c r="AL2062">
        <f>IF($C2062="","",IF(AND($V2062="Yes",SUMPRODUCT((LEN(Settings!$F$6:$F$13)&gt;0)*ISNUMBER(SEARCH(Settings!$F$6:$F$13,$O2062)))=0),1,0))</f>
        <v/>
      </c>
      <c r="AM2062">
        <f>IF($AI2062=1,IFERROR(IF(VALUE($C2062)&lt;100000000,VALUE($C2062),1000000000),IFERROR(IF(VALUE(MID($C2062,2,20))&lt;100000000,VALUE(MID($C2062,2,20)),1000000000),1000000000))+ROW()/100000,"")</f>
        <v/>
      </c>
    </row>
    <row r="2063">
      <c r="E2063" s="14" t="n"/>
      <c r="M2063" s="8">
        <f>IF($C2063="","",L2063*T2063/100)</f>
        <v/>
      </c>
      <c r="S2063" s="8" t="n"/>
      <c r="T2063" s="8" t="n"/>
      <c r="W2063">
        <f>IF($C2063="","",IF($AL2063=1,0,IF($AK2063=1,Settings!$C$6,Settings!$C$7))*100)</f>
        <v/>
      </c>
      <c r="X2063" s="8">
        <f>IF($C2063="","",T2063*W2063/100)</f>
        <v/>
      </c>
      <c r="Y2063" s="8">
        <f>IF($C2063="","",T2063-X2063)</f>
        <v/>
      </c>
      <c r="Z2063" s="8">
        <f>IF($C2063="","",Y2063-M2063)</f>
        <v/>
      </c>
      <c r="AD2063" s="8" t="n"/>
      <c r="AG2063" s="14" t="n"/>
      <c r="AI2063">
        <f>IF($C2063="","",IF(COUNTIF($C$2:$C2063,$C2063)=1,1,0))</f>
        <v/>
      </c>
      <c r="AJ2063">
        <f>IF($AI2063=1,SUMPRODUCT(--($AM$2:$AM$7001&lt;$AM2063))+1,"")</f>
        <v/>
      </c>
      <c r="AK2063">
        <f>IF($C2063="","",IF(OR($P2063=TRUE(),$P2063="TRUE"),1,0))</f>
        <v/>
      </c>
      <c r="AL2063">
        <f>IF($C2063="","",IF(AND($V2063="Yes",SUMPRODUCT((LEN(Settings!$F$6:$F$13)&gt;0)*ISNUMBER(SEARCH(Settings!$F$6:$F$13,$O2063)))=0),1,0))</f>
        <v/>
      </c>
      <c r="AM2063">
        <f>IF($AI2063=1,IFERROR(IF(VALUE($C2063)&lt;100000000,VALUE($C2063),1000000000),IFERROR(IF(VALUE(MID($C2063,2,20))&lt;100000000,VALUE(MID($C2063,2,20)),1000000000),1000000000))+ROW()/100000,"")</f>
        <v/>
      </c>
    </row>
    <row r="2064">
      <c r="E2064" s="14" t="n"/>
      <c r="M2064" s="8">
        <f>IF($C2064="","",L2064*T2064/100)</f>
        <v/>
      </c>
      <c r="S2064" s="8" t="n"/>
      <c r="T2064" s="8" t="n"/>
      <c r="W2064">
        <f>IF($C2064="","",IF($AL2064=1,0,IF($AK2064=1,Settings!$C$6,Settings!$C$7))*100)</f>
        <v/>
      </c>
      <c r="X2064" s="8">
        <f>IF($C2064="","",T2064*W2064/100)</f>
        <v/>
      </c>
      <c r="Y2064" s="8">
        <f>IF($C2064="","",T2064-X2064)</f>
        <v/>
      </c>
      <c r="Z2064" s="8">
        <f>IF($C2064="","",Y2064-M2064)</f>
        <v/>
      </c>
      <c r="AD2064" s="8" t="n"/>
      <c r="AG2064" s="14" t="n"/>
      <c r="AI2064">
        <f>IF($C2064="","",IF(COUNTIF($C$2:$C2064,$C2064)=1,1,0))</f>
        <v/>
      </c>
      <c r="AJ2064">
        <f>IF($AI2064=1,SUMPRODUCT(--($AM$2:$AM$7001&lt;$AM2064))+1,"")</f>
        <v/>
      </c>
      <c r="AK2064">
        <f>IF($C2064="","",IF(OR($P2064=TRUE(),$P2064="TRUE"),1,0))</f>
        <v/>
      </c>
      <c r="AL2064">
        <f>IF($C2064="","",IF(AND($V2064="Yes",SUMPRODUCT((LEN(Settings!$F$6:$F$13)&gt;0)*ISNUMBER(SEARCH(Settings!$F$6:$F$13,$O2064)))=0),1,0))</f>
        <v/>
      </c>
      <c r="AM2064">
        <f>IF($AI2064=1,IFERROR(IF(VALUE($C2064)&lt;100000000,VALUE($C2064),1000000000),IFERROR(IF(VALUE(MID($C2064,2,20))&lt;100000000,VALUE(MID($C2064,2,20)),1000000000),1000000000))+ROW()/100000,"")</f>
        <v/>
      </c>
    </row>
    <row r="2065">
      <c r="E2065" s="14" t="n"/>
      <c r="M2065" s="8">
        <f>IF($C2065="","",L2065*T2065/100)</f>
        <v/>
      </c>
      <c r="S2065" s="8" t="n"/>
      <c r="T2065" s="8" t="n"/>
      <c r="W2065">
        <f>IF($C2065="","",IF($AL2065=1,0,IF($AK2065=1,Settings!$C$6,Settings!$C$7))*100)</f>
        <v/>
      </c>
      <c r="X2065" s="8">
        <f>IF($C2065="","",T2065*W2065/100)</f>
        <v/>
      </c>
      <c r="Y2065" s="8">
        <f>IF($C2065="","",T2065-X2065)</f>
        <v/>
      </c>
      <c r="Z2065" s="8">
        <f>IF($C2065="","",Y2065-M2065)</f>
        <v/>
      </c>
      <c r="AD2065" s="8" t="n"/>
      <c r="AG2065" s="14" t="n"/>
      <c r="AI2065">
        <f>IF($C2065="","",IF(COUNTIF($C$2:$C2065,$C2065)=1,1,0))</f>
        <v/>
      </c>
      <c r="AJ2065">
        <f>IF($AI2065=1,SUMPRODUCT(--($AM$2:$AM$7001&lt;$AM2065))+1,"")</f>
        <v/>
      </c>
      <c r="AK2065">
        <f>IF($C2065="","",IF(OR($P2065=TRUE(),$P2065="TRUE"),1,0))</f>
        <v/>
      </c>
      <c r="AL2065">
        <f>IF($C2065="","",IF(AND($V2065="Yes",SUMPRODUCT((LEN(Settings!$F$6:$F$13)&gt;0)*ISNUMBER(SEARCH(Settings!$F$6:$F$13,$O2065)))=0),1,0))</f>
        <v/>
      </c>
      <c r="AM2065">
        <f>IF($AI2065=1,IFERROR(IF(VALUE($C2065)&lt;100000000,VALUE($C2065),1000000000),IFERROR(IF(VALUE(MID($C2065,2,20))&lt;100000000,VALUE(MID($C2065,2,20)),1000000000),1000000000))+ROW()/100000,"")</f>
        <v/>
      </c>
    </row>
    <row r="2066">
      <c r="E2066" s="14" t="n"/>
      <c r="M2066" s="8">
        <f>IF($C2066="","",L2066*T2066/100)</f>
        <v/>
      </c>
      <c r="S2066" s="8" t="n"/>
      <c r="T2066" s="8" t="n"/>
      <c r="W2066">
        <f>IF($C2066="","",IF($AL2066=1,0,IF($AK2066=1,Settings!$C$6,Settings!$C$7))*100)</f>
        <v/>
      </c>
      <c r="X2066" s="8">
        <f>IF($C2066="","",T2066*W2066/100)</f>
        <v/>
      </c>
      <c r="Y2066" s="8">
        <f>IF($C2066="","",T2066-X2066)</f>
        <v/>
      </c>
      <c r="Z2066" s="8">
        <f>IF($C2066="","",Y2066-M2066)</f>
        <v/>
      </c>
      <c r="AD2066" s="8" t="n"/>
      <c r="AG2066" s="14" t="n"/>
      <c r="AI2066">
        <f>IF($C2066="","",IF(COUNTIF($C$2:$C2066,$C2066)=1,1,0))</f>
        <v/>
      </c>
      <c r="AJ2066">
        <f>IF($AI2066=1,SUMPRODUCT(--($AM$2:$AM$7001&lt;$AM2066))+1,"")</f>
        <v/>
      </c>
      <c r="AK2066">
        <f>IF($C2066="","",IF(OR($P2066=TRUE(),$P2066="TRUE"),1,0))</f>
        <v/>
      </c>
      <c r="AL2066">
        <f>IF($C2066="","",IF(AND($V2066="Yes",SUMPRODUCT((LEN(Settings!$F$6:$F$13)&gt;0)*ISNUMBER(SEARCH(Settings!$F$6:$F$13,$O2066)))=0),1,0))</f>
        <v/>
      </c>
      <c r="AM2066">
        <f>IF($AI2066=1,IFERROR(IF(VALUE($C2066)&lt;100000000,VALUE($C2066),1000000000),IFERROR(IF(VALUE(MID($C2066,2,20))&lt;100000000,VALUE(MID($C2066,2,20)),1000000000),1000000000))+ROW()/100000,"")</f>
        <v/>
      </c>
    </row>
    <row r="2067">
      <c r="E2067" s="14" t="n"/>
      <c r="M2067" s="8">
        <f>IF($C2067="","",L2067*T2067/100)</f>
        <v/>
      </c>
      <c r="S2067" s="8" t="n"/>
      <c r="T2067" s="8" t="n"/>
      <c r="W2067">
        <f>IF($C2067="","",IF($AL2067=1,0,IF($AK2067=1,Settings!$C$6,Settings!$C$7))*100)</f>
        <v/>
      </c>
      <c r="X2067" s="8">
        <f>IF($C2067="","",T2067*W2067/100)</f>
        <v/>
      </c>
      <c r="Y2067" s="8">
        <f>IF($C2067="","",T2067-X2067)</f>
        <v/>
      </c>
      <c r="Z2067" s="8">
        <f>IF($C2067="","",Y2067-M2067)</f>
        <v/>
      </c>
      <c r="AD2067" s="8" t="n"/>
      <c r="AG2067" s="14" t="n"/>
      <c r="AI2067">
        <f>IF($C2067="","",IF(COUNTIF($C$2:$C2067,$C2067)=1,1,0))</f>
        <v/>
      </c>
      <c r="AJ2067">
        <f>IF($AI2067=1,SUMPRODUCT(--($AM$2:$AM$7001&lt;$AM2067))+1,"")</f>
        <v/>
      </c>
      <c r="AK2067">
        <f>IF($C2067="","",IF(OR($P2067=TRUE(),$P2067="TRUE"),1,0))</f>
        <v/>
      </c>
      <c r="AL2067">
        <f>IF($C2067="","",IF(AND($V2067="Yes",SUMPRODUCT((LEN(Settings!$F$6:$F$13)&gt;0)*ISNUMBER(SEARCH(Settings!$F$6:$F$13,$O2067)))=0),1,0))</f>
        <v/>
      </c>
      <c r="AM2067">
        <f>IF($AI2067=1,IFERROR(IF(VALUE($C2067)&lt;100000000,VALUE($C2067),1000000000),IFERROR(IF(VALUE(MID($C2067,2,20))&lt;100000000,VALUE(MID($C2067,2,20)),1000000000),1000000000))+ROW()/100000,"")</f>
        <v/>
      </c>
    </row>
    <row r="2068">
      <c r="E2068" s="14" t="n"/>
      <c r="M2068" s="8">
        <f>IF($C2068="","",L2068*T2068/100)</f>
        <v/>
      </c>
      <c r="S2068" s="8" t="n"/>
      <c r="T2068" s="8" t="n"/>
      <c r="W2068">
        <f>IF($C2068="","",IF($AL2068=1,0,IF($AK2068=1,Settings!$C$6,Settings!$C$7))*100)</f>
        <v/>
      </c>
      <c r="X2068" s="8">
        <f>IF($C2068="","",T2068*W2068/100)</f>
        <v/>
      </c>
      <c r="Y2068" s="8">
        <f>IF($C2068="","",T2068-X2068)</f>
        <v/>
      </c>
      <c r="Z2068" s="8">
        <f>IF($C2068="","",Y2068-M2068)</f>
        <v/>
      </c>
      <c r="AD2068" s="8" t="n"/>
      <c r="AG2068" s="14" t="n"/>
      <c r="AI2068">
        <f>IF($C2068="","",IF(COUNTIF($C$2:$C2068,$C2068)=1,1,0))</f>
        <v/>
      </c>
      <c r="AJ2068">
        <f>IF($AI2068=1,SUMPRODUCT(--($AM$2:$AM$7001&lt;$AM2068))+1,"")</f>
        <v/>
      </c>
      <c r="AK2068">
        <f>IF($C2068="","",IF(OR($P2068=TRUE(),$P2068="TRUE"),1,0))</f>
        <v/>
      </c>
      <c r="AL2068">
        <f>IF($C2068="","",IF(AND($V2068="Yes",SUMPRODUCT((LEN(Settings!$F$6:$F$13)&gt;0)*ISNUMBER(SEARCH(Settings!$F$6:$F$13,$O2068)))=0),1,0))</f>
        <v/>
      </c>
      <c r="AM2068">
        <f>IF($AI2068=1,IFERROR(IF(VALUE($C2068)&lt;100000000,VALUE($C2068),1000000000),IFERROR(IF(VALUE(MID($C2068,2,20))&lt;100000000,VALUE(MID($C2068,2,20)),1000000000),1000000000))+ROW()/100000,"")</f>
        <v/>
      </c>
    </row>
    <row r="2069">
      <c r="E2069" s="14" t="n"/>
      <c r="M2069" s="8">
        <f>IF($C2069="","",L2069*T2069/100)</f>
        <v/>
      </c>
      <c r="S2069" s="8" t="n"/>
      <c r="T2069" s="8" t="n"/>
      <c r="W2069">
        <f>IF($C2069="","",IF($AL2069=1,0,IF($AK2069=1,Settings!$C$6,Settings!$C$7))*100)</f>
        <v/>
      </c>
      <c r="X2069" s="8">
        <f>IF($C2069="","",T2069*W2069/100)</f>
        <v/>
      </c>
      <c r="Y2069" s="8">
        <f>IF($C2069="","",T2069-X2069)</f>
        <v/>
      </c>
      <c r="Z2069" s="8">
        <f>IF($C2069="","",Y2069-M2069)</f>
        <v/>
      </c>
      <c r="AD2069" s="8" t="n"/>
      <c r="AG2069" s="14" t="n"/>
      <c r="AI2069">
        <f>IF($C2069="","",IF(COUNTIF($C$2:$C2069,$C2069)=1,1,0))</f>
        <v/>
      </c>
      <c r="AJ2069">
        <f>IF($AI2069=1,SUMPRODUCT(--($AM$2:$AM$7001&lt;$AM2069))+1,"")</f>
        <v/>
      </c>
      <c r="AK2069">
        <f>IF($C2069="","",IF(OR($P2069=TRUE(),$P2069="TRUE"),1,0))</f>
        <v/>
      </c>
      <c r="AL2069">
        <f>IF($C2069="","",IF(AND($V2069="Yes",SUMPRODUCT((LEN(Settings!$F$6:$F$13)&gt;0)*ISNUMBER(SEARCH(Settings!$F$6:$F$13,$O2069)))=0),1,0))</f>
        <v/>
      </c>
      <c r="AM2069">
        <f>IF($AI2069=1,IFERROR(IF(VALUE($C2069)&lt;100000000,VALUE($C2069),1000000000),IFERROR(IF(VALUE(MID($C2069,2,20))&lt;100000000,VALUE(MID($C2069,2,20)),1000000000),1000000000))+ROW()/100000,"")</f>
        <v/>
      </c>
    </row>
    <row r="2070">
      <c r="E2070" s="14" t="n"/>
      <c r="M2070" s="8">
        <f>IF($C2070="","",L2070*T2070/100)</f>
        <v/>
      </c>
      <c r="S2070" s="8" t="n"/>
      <c r="T2070" s="8" t="n"/>
      <c r="W2070">
        <f>IF($C2070="","",IF($AL2070=1,0,IF($AK2070=1,Settings!$C$6,Settings!$C$7))*100)</f>
        <v/>
      </c>
      <c r="X2070" s="8">
        <f>IF($C2070="","",T2070*W2070/100)</f>
        <v/>
      </c>
      <c r="Y2070" s="8">
        <f>IF($C2070="","",T2070-X2070)</f>
        <v/>
      </c>
      <c r="Z2070" s="8">
        <f>IF($C2070="","",Y2070-M2070)</f>
        <v/>
      </c>
      <c r="AD2070" s="8" t="n"/>
      <c r="AG2070" s="14" t="n"/>
      <c r="AI2070">
        <f>IF($C2070="","",IF(COUNTIF($C$2:$C2070,$C2070)=1,1,0))</f>
        <v/>
      </c>
      <c r="AJ2070">
        <f>IF($AI2070=1,SUMPRODUCT(--($AM$2:$AM$7001&lt;$AM2070))+1,"")</f>
        <v/>
      </c>
      <c r="AK2070">
        <f>IF($C2070="","",IF(OR($P2070=TRUE(),$P2070="TRUE"),1,0))</f>
        <v/>
      </c>
      <c r="AL2070">
        <f>IF($C2070="","",IF(AND($V2070="Yes",SUMPRODUCT((LEN(Settings!$F$6:$F$13)&gt;0)*ISNUMBER(SEARCH(Settings!$F$6:$F$13,$O2070)))=0),1,0))</f>
        <v/>
      </c>
      <c r="AM2070">
        <f>IF($AI2070=1,IFERROR(IF(VALUE($C2070)&lt;100000000,VALUE($C2070),1000000000),IFERROR(IF(VALUE(MID($C2070,2,20))&lt;100000000,VALUE(MID($C2070,2,20)),1000000000),1000000000))+ROW()/100000,"")</f>
        <v/>
      </c>
    </row>
    <row r="2071">
      <c r="E2071" s="14" t="n"/>
      <c r="M2071" s="8">
        <f>IF($C2071="","",L2071*T2071/100)</f>
        <v/>
      </c>
      <c r="S2071" s="8" t="n"/>
      <c r="T2071" s="8" t="n"/>
      <c r="W2071">
        <f>IF($C2071="","",IF($AL2071=1,0,IF($AK2071=1,Settings!$C$6,Settings!$C$7))*100)</f>
        <v/>
      </c>
      <c r="X2071" s="8">
        <f>IF($C2071="","",T2071*W2071/100)</f>
        <v/>
      </c>
      <c r="Y2071" s="8">
        <f>IF($C2071="","",T2071-X2071)</f>
        <v/>
      </c>
      <c r="Z2071" s="8">
        <f>IF($C2071="","",Y2071-M2071)</f>
        <v/>
      </c>
      <c r="AD2071" s="8" t="n"/>
      <c r="AG2071" s="14" t="n"/>
      <c r="AI2071">
        <f>IF($C2071="","",IF(COUNTIF($C$2:$C2071,$C2071)=1,1,0))</f>
        <v/>
      </c>
      <c r="AJ2071">
        <f>IF($AI2071=1,SUMPRODUCT(--($AM$2:$AM$7001&lt;$AM2071))+1,"")</f>
        <v/>
      </c>
      <c r="AK2071">
        <f>IF($C2071="","",IF(OR($P2071=TRUE(),$P2071="TRUE"),1,0))</f>
        <v/>
      </c>
      <c r="AL2071">
        <f>IF($C2071="","",IF(AND($V2071="Yes",SUMPRODUCT((LEN(Settings!$F$6:$F$13)&gt;0)*ISNUMBER(SEARCH(Settings!$F$6:$F$13,$O2071)))=0),1,0))</f>
        <v/>
      </c>
      <c r="AM2071">
        <f>IF($AI2071=1,IFERROR(IF(VALUE($C2071)&lt;100000000,VALUE($C2071),1000000000),IFERROR(IF(VALUE(MID($C2071,2,20))&lt;100000000,VALUE(MID($C2071,2,20)),1000000000),1000000000))+ROW()/100000,"")</f>
        <v/>
      </c>
    </row>
    <row r="2072">
      <c r="E2072" s="14" t="n"/>
      <c r="M2072" s="8">
        <f>IF($C2072="","",L2072*T2072/100)</f>
        <v/>
      </c>
      <c r="S2072" s="8" t="n"/>
      <c r="T2072" s="8" t="n"/>
      <c r="W2072">
        <f>IF($C2072="","",IF($AL2072=1,0,IF($AK2072=1,Settings!$C$6,Settings!$C$7))*100)</f>
        <v/>
      </c>
      <c r="X2072" s="8">
        <f>IF($C2072="","",T2072*W2072/100)</f>
        <v/>
      </c>
      <c r="Y2072" s="8">
        <f>IF($C2072="","",T2072-X2072)</f>
        <v/>
      </c>
      <c r="Z2072" s="8">
        <f>IF($C2072="","",Y2072-M2072)</f>
        <v/>
      </c>
      <c r="AD2072" s="8" t="n"/>
      <c r="AG2072" s="14" t="n"/>
      <c r="AI2072">
        <f>IF($C2072="","",IF(COUNTIF($C$2:$C2072,$C2072)=1,1,0))</f>
        <v/>
      </c>
      <c r="AJ2072">
        <f>IF($AI2072=1,SUMPRODUCT(--($AM$2:$AM$7001&lt;$AM2072))+1,"")</f>
        <v/>
      </c>
      <c r="AK2072">
        <f>IF($C2072="","",IF(OR($P2072=TRUE(),$P2072="TRUE"),1,0))</f>
        <v/>
      </c>
      <c r="AL2072">
        <f>IF($C2072="","",IF(AND($V2072="Yes",SUMPRODUCT((LEN(Settings!$F$6:$F$13)&gt;0)*ISNUMBER(SEARCH(Settings!$F$6:$F$13,$O2072)))=0),1,0))</f>
        <v/>
      </c>
      <c r="AM2072">
        <f>IF($AI2072=1,IFERROR(IF(VALUE($C2072)&lt;100000000,VALUE($C2072),1000000000),IFERROR(IF(VALUE(MID($C2072,2,20))&lt;100000000,VALUE(MID($C2072,2,20)),1000000000),1000000000))+ROW()/100000,"")</f>
        <v/>
      </c>
    </row>
    <row r="2073">
      <c r="E2073" s="14" t="n"/>
      <c r="M2073" s="8">
        <f>IF($C2073="","",L2073*T2073/100)</f>
        <v/>
      </c>
      <c r="S2073" s="8" t="n"/>
      <c r="T2073" s="8" t="n"/>
      <c r="W2073">
        <f>IF($C2073="","",IF($AL2073=1,0,IF($AK2073=1,Settings!$C$6,Settings!$C$7))*100)</f>
        <v/>
      </c>
      <c r="X2073" s="8">
        <f>IF($C2073="","",T2073*W2073/100)</f>
        <v/>
      </c>
      <c r="Y2073" s="8">
        <f>IF($C2073="","",T2073-X2073)</f>
        <v/>
      </c>
      <c r="Z2073" s="8">
        <f>IF($C2073="","",Y2073-M2073)</f>
        <v/>
      </c>
      <c r="AD2073" s="8" t="n"/>
      <c r="AG2073" s="14" t="n"/>
      <c r="AI2073">
        <f>IF($C2073="","",IF(COUNTIF($C$2:$C2073,$C2073)=1,1,0))</f>
        <v/>
      </c>
      <c r="AJ2073">
        <f>IF($AI2073=1,SUMPRODUCT(--($AM$2:$AM$7001&lt;$AM2073))+1,"")</f>
        <v/>
      </c>
      <c r="AK2073">
        <f>IF($C2073="","",IF(OR($P2073=TRUE(),$P2073="TRUE"),1,0))</f>
        <v/>
      </c>
      <c r="AL2073">
        <f>IF($C2073="","",IF(AND($V2073="Yes",SUMPRODUCT((LEN(Settings!$F$6:$F$13)&gt;0)*ISNUMBER(SEARCH(Settings!$F$6:$F$13,$O2073)))=0),1,0))</f>
        <v/>
      </c>
      <c r="AM2073">
        <f>IF($AI2073=1,IFERROR(IF(VALUE($C2073)&lt;100000000,VALUE($C2073),1000000000),IFERROR(IF(VALUE(MID($C2073,2,20))&lt;100000000,VALUE(MID($C2073,2,20)),1000000000),1000000000))+ROW()/100000,"")</f>
        <v/>
      </c>
    </row>
    <row r="2074">
      <c r="E2074" s="14" t="n"/>
      <c r="M2074" s="8">
        <f>IF($C2074="","",L2074*T2074/100)</f>
        <v/>
      </c>
      <c r="S2074" s="8" t="n"/>
      <c r="T2074" s="8" t="n"/>
      <c r="W2074">
        <f>IF($C2074="","",IF($AL2074=1,0,IF($AK2074=1,Settings!$C$6,Settings!$C$7))*100)</f>
        <v/>
      </c>
      <c r="X2074" s="8">
        <f>IF($C2074="","",T2074*W2074/100)</f>
        <v/>
      </c>
      <c r="Y2074" s="8">
        <f>IF($C2074="","",T2074-X2074)</f>
        <v/>
      </c>
      <c r="Z2074" s="8">
        <f>IF($C2074="","",Y2074-M2074)</f>
        <v/>
      </c>
      <c r="AD2074" s="8" t="n"/>
      <c r="AG2074" s="14" t="n"/>
      <c r="AI2074">
        <f>IF($C2074="","",IF(COUNTIF($C$2:$C2074,$C2074)=1,1,0))</f>
        <v/>
      </c>
      <c r="AJ2074">
        <f>IF($AI2074=1,SUMPRODUCT(--($AM$2:$AM$7001&lt;$AM2074))+1,"")</f>
        <v/>
      </c>
      <c r="AK2074">
        <f>IF($C2074="","",IF(OR($P2074=TRUE(),$P2074="TRUE"),1,0))</f>
        <v/>
      </c>
      <c r="AL2074">
        <f>IF($C2074="","",IF(AND($V2074="Yes",SUMPRODUCT((LEN(Settings!$F$6:$F$13)&gt;0)*ISNUMBER(SEARCH(Settings!$F$6:$F$13,$O2074)))=0),1,0))</f>
        <v/>
      </c>
      <c r="AM2074">
        <f>IF($AI2074=1,IFERROR(IF(VALUE($C2074)&lt;100000000,VALUE($C2074),1000000000),IFERROR(IF(VALUE(MID($C2074,2,20))&lt;100000000,VALUE(MID($C2074,2,20)),1000000000),1000000000))+ROW()/100000,"")</f>
        <v/>
      </c>
    </row>
    <row r="2075">
      <c r="E2075" s="14" t="n"/>
      <c r="M2075" s="8">
        <f>IF($C2075="","",L2075*T2075/100)</f>
        <v/>
      </c>
      <c r="S2075" s="8" t="n"/>
      <c r="T2075" s="8" t="n"/>
      <c r="W2075">
        <f>IF($C2075="","",IF($AL2075=1,0,IF($AK2075=1,Settings!$C$6,Settings!$C$7))*100)</f>
        <v/>
      </c>
      <c r="X2075" s="8">
        <f>IF($C2075="","",T2075*W2075/100)</f>
        <v/>
      </c>
      <c r="Y2075" s="8">
        <f>IF($C2075="","",T2075-X2075)</f>
        <v/>
      </c>
      <c r="Z2075" s="8">
        <f>IF($C2075="","",Y2075-M2075)</f>
        <v/>
      </c>
      <c r="AD2075" s="8" t="n"/>
      <c r="AG2075" s="14" t="n"/>
      <c r="AI2075">
        <f>IF($C2075="","",IF(COUNTIF($C$2:$C2075,$C2075)=1,1,0))</f>
        <v/>
      </c>
      <c r="AJ2075">
        <f>IF($AI2075=1,SUMPRODUCT(--($AM$2:$AM$7001&lt;$AM2075))+1,"")</f>
        <v/>
      </c>
      <c r="AK2075">
        <f>IF($C2075="","",IF(OR($P2075=TRUE(),$P2075="TRUE"),1,0))</f>
        <v/>
      </c>
      <c r="AL2075">
        <f>IF($C2075="","",IF(AND($V2075="Yes",SUMPRODUCT((LEN(Settings!$F$6:$F$13)&gt;0)*ISNUMBER(SEARCH(Settings!$F$6:$F$13,$O2075)))=0),1,0))</f>
        <v/>
      </c>
      <c r="AM2075">
        <f>IF($AI2075=1,IFERROR(IF(VALUE($C2075)&lt;100000000,VALUE($C2075),1000000000),IFERROR(IF(VALUE(MID($C2075,2,20))&lt;100000000,VALUE(MID($C2075,2,20)),1000000000),1000000000))+ROW()/100000,"")</f>
        <v/>
      </c>
    </row>
    <row r="2076">
      <c r="E2076" s="14" t="n"/>
      <c r="M2076" s="8">
        <f>IF($C2076="","",L2076*T2076/100)</f>
        <v/>
      </c>
      <c r="S2076" s="8" t="n"/>
      <c r="T2076" s="8" t="n"/>
      <c r="W2076">
        <f>IF($C2076="","",IF($AL2076=1,0,IF($AK2076=1,Settings!$C$6,Settings!$C$7))*100)</f>
        <v/>
      </c>
      <c r="X2076" s="8">
        <f>IF($C2076="","",T2076*W2076/100)</f>
        <v/>
      </c>
      <c r="Y2076" s="8">
        <f>IF($C2076="","",T2076-X2076)</f>
        <v/>
      </c>
      <c r="Z2076" s="8">
        <f>IF($C2076="","",Y2076-M2076)</f>
        <v/>
      </c>
      <c r="AD2076" s="8" t="n"/>
      <c r="AG2076" s="14" t="n"/>
      <c r="AI2076">
        <f>IF($C2076="","",IF(COUNTIF($C$2:$C2076,$C2076)=1,1,0))</f>
        <v/>
      </c>
      <c r="AJ2076">
        <f>IF($AI2076=1,SUMPRODUCT(--($AM$2:$AM$7001&lt;$AM2076))+1,"")</f>
        <v/>
      </c>
      <c r="AK2076">
        <f>IF($C2076="","",IF(OR($P2076=TRUE(),$P2076="TRUE"),1,0))</f>
        <v/>
      </c>
      <c r="AL2076">
        <f>IF($C2076="","",IF(AND($V2076="Yes",SUMPRODUCT((LEN(Settings!$F$6:$F$13)&gt;0)*ISNUMBER(SEARCH(Settings!$F$6:$F$13,$O2076)))=0),1,0))</f>
        <v/>
      </c>
      <c r="AM2076">
        <f>IF($AI2076=1,IFERROR(IF(VALUE($C2076)&lt;100000000,VALUE($C2076),1000000000),IFERROR(IF(VALUE(MID($C2076,2,20))&lt;100000000,VALUE(MID($C2076,2,20)),1000000000),1000000000))+ROW()/100000,"")</f>
        <v/>
      </c>
    </row>
    <row r="2077">
      <c r="E2077" s="14" t="n"/>
      <c r="M2077" s="8">
        <f>IF($C2077="","",L2077*T2077/100)</f>
        <v/>
      </c>
      <c r="S2077" s="8" t="n"/>
      <c r="T2077" s="8" t="n"/>
      <c r="W2077">
        <f>IF($C2077="","",IF($AL2077=1,0,IF($AK2077=1,Settings!$C$6,Settings!$C$7))*100)</f>
        <v/>
      </c>
      <c r="X2077" s="8">
        <f>IF($C2077="","",T2077*W2077/100)</f>
        <v/>
      </c>
      <c r="Y2077" s="8">
        <f>IF($C2077="","",T2077-X2077)</f>
        <v/>
      </c>
      <c r="Z2077" s="8">
        <f>IF($C2077="","",Y2077-M2077)</f>
        <v/>
      </c>
      <c r="AD2077" s="8" t="n"/>
      <c r="AG2077" s="14" t="n"/>
      <c r="AI2077">
        <f>IF($C2077="","",IF(COUNTIF($C$2:$C2077,$C2077)=1,1,0))</f>
        <v/>
      </c>
      <c r="AJ2077">
        <f>IF($AI2077=1,SUMPRODUCT(--($AM$2:$AM$7001&lt;$AM2077))+1,"")</f>
        <v/>
      </c>
      <c r="AK2077">
        <f>IF($C2077="","",IF(OR($P2077=TRUE(),$P2077="TRUE"),1,0))</f>
        <v/>
      </c>
      <c r="AL2077">
        <f>IF($C2077="","",IF(AND($V2077="Yes",SUMPRODUCT((LEN(Settings!$F$6:$F$13)&gt;0)*ISNUMBER(SEARCH(Settings!$F$6:$F$13,$O2077)))=0),1,0))</f>
        <v/>
      </c>
      <c r="AM2077">
        <f>IF($AI2077=1,IFERROR(IF(VALUE($C2077)&lt;100000000,VALUE($C2077),1000000000),IFERROR(IF(VALUE(MID($C2077,2,20))&lt;100000000,VALUE(MID($C2077,2,20)),1000000000),1000000000))+ROW()/100000,"")</f>
        <v/>
      </c>
    </row>
    <row r="2078">
      <c r="E2078" s="14" t="n"/>
      <c r="M2078" s="8">
        <f>IF($C2078="","",L2078*T2078/100)</f>
        <v/>
      </c>
      <c r="S2078" s="8" t="n"/>
      <c r="T2078" s="8" t="n"/>
      <c r="W2078">
        <f>IF($C2078="","",IF($AL2078=1,0,IF($AK2078=1,Settings!$C$6,Settings!$C$7))*100)</f>
        <v/>
      </c>
      <c r="X2078" s="8">
        <f>IF($C2078="","",T2078*W2078/100)</f>
        <v/>
      </c>
      <c r="Y2078" s="8">
        <f>IF($C2078="","",T2078-X2078)</f>
        <v/>
      </c>
      <c r="Z2078" s="8">
        <f>IF($C2078="","",Y2078-M2078)</f>
        <v/>
      </c>
      <c r="AD2078" s="8" t="n"/>
      <c r="AG2078" s="14" t="n"/>
      <c r="AI2078">
        <f>IF($C2078="","",IF(COUNTIF($C$2:$C2078,$C2078)=1,1,0))</f>
        <v/>
      </c>
      <c r="AJ2078">
        <f>IF($AI2078=1,SUMPRODUCT(--($AM$2:$AM$7001&lt;$AM2078))+1,"")</f>
        <v/>
      </c>
      <c r="AK2078">
        <f>IF($C2078="","",IF(OR($P2078=TRUE(),$P2078="TRUE"),1,0))</f>
        <v/>
      </c>
      <c r="AL2078">
        <f>IF($C2078="","",IF(AND($V2078="Yes",SUMPRODUCT((LEN(Settings!$F$6:$F$13)&gt;0)*ISNUMBER(SEARCH(Settings!$F$6:$F$13,$O2078)))=0),1,0))</f>
        <v/>
      </c>
      <c r="AM2078">
        <f>IF($AI2078=1,IFERROR(IF(VALUE($C2078)&lt;100000000,VALUE($C2078),1000000000),IFERROR(IF(VALUE(MID($C2078,2,20))&lt;100000000,VALUE(MID($C2078,2,20)),1000000000),1000000000))+ROW()/100000,"")</f>
        <v/>
      </c>
    </row>
    <row r="2079">
      <c r="E2079" s="14" t="n"/>
      <c r="M2079" s="8">
        <f>IF($C2079="","",L2079*T2079/100)</f>
        <v/>
      </c>
      <c r="S2079" s="8" t="n"/>
      <c r="T2079" s="8" t="n"/>
      <c r="W2079">
        <f>IF($C2079="","",IF($AL2079=1,0,IF($AK2079=1,Settings!$C$6,Settings!$C$7))*100)</f>
        <v/>
      </c>
      <c r="X2079" s="8">
        <f>IF($C2079="","",T2079*W2079/100)</f>
        <v/>
      </c>
      <c r="Y2079" s="8">
        <f>IF($C2079="","",T2079-X2079)</f>
        <v/>
      </c>
      <c r="Z2079" s="8">
        <f>IF($C2079="","",Y2079-M2079)</f>
        <v/>
      </c>
      <c r="AD2079" s="8" t="n"/>
      <c r="AG2079" s="14" t="n"/>
      <c r="AI2079">
        <f>IF($C2079="","",IF(COUNTIF($C$2:$C2079,$C2079)=1,1,0))</f>
        <v/>
      </c>
      <c r="AJ2079">
        <f>IF($AI2079=1,SUMPRODUCT(--($AM$2:$AM$7001&lt;$AM2079))+1,"")</f>
        <v/>
      </c>
      <c r="AK2079">
        <f>IF($C2079="","",IF(OR($P2079=TRUE(),$P2079="TRUE"),1,0))</f>
        <v/>
      </c>
      <c r="AL2079">
        <f>IF($C2079="","",IF(AND($V2079="Yes",SUMPRODUCT((LEN(Settings!$F$6:$F$13)&gt;0)*ISNUMBER(SEARCH(Settings!$F$6:$F$13,$O2079)))=0),1,0))</f>
        <v/>
      </c>
      <c r="AM2079">
        <f>IF($AI2079=1,IFERROR(IF(VALUE($C2079)&lt;100000000,VALUE($C2079),1000000000),IFERROR(IF(VALUE(MID($C2079,2,20))&lt;100000000,VALUE(MID($C2079,2,20)),1000000000),1000000000))+ROW()/100000,"")</f>
        <v/>
      </c>
    </row>
    <row r="2080">
      <c r="E2080" s="14" t="n"/>
      <c r="M2080" s="8">
        <f>IF($C2080="","",L2080*T2080/100)</f>
        <v/>
      </c>
      <c r="S2080" s="8" t="n"/>
      <c r="T2080" s="8" t="n"/>
      <c r="W2080">
        <f>IF($C2080="","",IF($AL2080=1,0,IF($AK2080=1,Settings!$C$6,Settings!$C$7))*100)</f>
        <v/>
      </c>
      <c r="X2080" s="8">
        <f>IF($C2080="","",T2080*W2080/100)</f>
        <v/>
      </c>
      <c r="Y2080" s="8">
        <f>IF($C2080="","",T2080-X2080)</f>
        <v/>
      </c>
      <c r="Z2080" s="8">
        <f>IF($C2080="","",Y2080-M2080)</f>
        <v/>
      </c>
      <c r="AD2080" s="8" t="n"/>
      <c r="AG2080" s="14" t="n"/>
      <c r="AI2080">
        <f>IF($C2080="","",IF(COUNTIF($C$2:$C2080,$C2080)=1,1,0))</f>
        <v/>
      </c>
      <c r="AJ2080">
        <f>IF($AI2080=1,SUMPRODUCT(--($AM$2:$AM$7001&lt;$AM2080))+1,"")</f>
        <v/>
      </c>
      <c r="AK2080">
        <f>IF($C2080="","",IF(OR($P2080=TRUE(),$P2080="TRUE"),1,0))</f>
        <v/>
      </c>
      <c r="AL2080">
        <f>IF($C2080="","",IF(AND($V2080="Yes",SUMPRODUCT((LEN(Settings!$F$6:$F$13)&gt;0)*ISNUMBER(SEARCH(Settings!$F$6:$F$13,$O2080)))=0),1,0))</f>
        <v/>
      </c>
      <c r="AM2080">
        <f>IF($AI2080=1,IFERROR(IF(VALUE($C2080)&lt;100000000,VALUE($C2080),1000000000),IFERROR(IF(VALUE(MID($C2080,2,20))&lt;100000000,VALUE(MID($C2080,2,20)),1000000000),1000000000))+ROW()/100000,"")</f>
        <v/>
      </c>
    </row>
    <row r="2081">
      <c r="E2081" s="14" t="n"/>
      <c r="M2081" s="8">
        <f>IF($C2081="","",L2081*T2081/100)</f>
        <v/>
      </c>
      <c r="S2081" s="8" t="n"/>
      <c r="T2081" s="8" t="n"/>
      <c r="W2081">
        <f>IF($C2081="","",IF($AL2081=1,0,IF($AK2081=1,Settings!$C$6,Settings!$C$7))*100)</f>
        <v/>
      </c>
      <c r="X2081" s="8">
        <f>IF($C2081="","",T2081*W2081/100)</f>
        <v/>
      </c>
      <c r="Y2081" s="8">
        <f>IF($C2081="","",T2081-X2081)</f>
        <v/>
      </c>
      <c r="Z2081" s="8">
        <f>IF($C2081="","",Y2081-M2081)</f>
        <v/>
      </c>
      <c r="AD2081" s="8" t="n"/>
      <c r="AG2081" s="14" t="n"/>
      <c r="AI2081">
        <f>IF($C2081="","",IF(COUNTIF($C$2:$C2081,$C2081)=1,1,0))</f>
        <v/>
      </c>
      <c r="AJ2081">
        <f>IF($AI2081=1,SUMPRODUCT(--($AM$2:$AM$7001&lt;$AM2081))+1,"")</f>
        <v/>
      </c>
      <c r="AK2081">
        <f>IF($C2081="","",IF(OR($P2081=TRUE(),$P2081="TRUE"),1,0))</f>
        <v/>
      </c>
      <c r="AL2081">
        <f>IF($C2081="","",IF(AND($V2081="Yes",SUMPRODUCT((LEN(Settings!$F$6:$F$13)&gt;0)*ISNUMBER(SEARCH(Settings!$F$6:$F$13,$O2081)))=0),1,0))</f>
        <v/>
      </c>
      <c r="AM2081">
        <f>IF($AI2081=1,IFERROR(IF(VALUE($C2081)&lt;100000000,VALUE($C2081),1000000000),IFERROR(IF(VALUE(MID($C2081,2,20))&lt;100000000,VALUE(MID($C2081,2,20)),1000000000),1000000000))+ROW()/100000,"")</f>
        <v/>
      </c>
    </row>
    <row r="2082">
      <c r="E2082" s="14" t="n"/>
      <c r="M2082" s="8">
        <f>IF($C2082="","",L2082*T2082/100)</f>
        <v/>
      </c>
      <c r="S2082" s="8" t="n"/>
      <c r="T2082" s="8" t="n"/>
      <c r="W2082">
        <f>IF($C2082="","",IF($AL2082=1,0,IF($AK2082=1,Settings!$C$6,Settings!$C$7))*100)</f>
        <v/>
      </c>
      <c r="X2082" s="8">
        <f>IF($C2082="","",T2082*W2082/100)</f>
        <v/>
      </c>
      <c r="Y2082" s="8">
        <f>IF($C2082="","",T2082-X2082)</f>
        <v/>
      </c>
      <c r="Z2082" s="8">
        <f>IF($C2082="","",Y2082-M2082)</f>
        <v/>
      </c>
      <c r="AD2082" s="8" t="n"/>
      <c r="AG2082" s="14" t="n"/>
      <c r="AI2082">
        <f>IF($C2082="","",IF(COUNTIF($C$2:$C2082,$C2082)=1,1,0))</f>
        <v/>
      </c>
      <c r="AJ2082">
        <f>IF($AI2082=1,SUMPRODUCT(--($AM$2:$AM$7001&lt;$AM2082))+1,"")</f>
        <v/>
      </c>
      <c r="AK2082">
        <f>IF($C2082="","",IF(OR($P2082=TRUE(),$P2082="TRUE"),1,0))</f>
        <v/>
      </c>
      <c r="AL2082">
        <f>IF($C2082="","",IF(AND($V2082="Yes",SUMPRODUCT((LEN(Settings!$F$6:$F$13)&gt;0)*ISNUMBER(SEARCH(Settings!$F$6:$F$13,$O2082)))=0),1,0))</f>
        <v/>
      </c>
      <c r="AM2082">
        <f>IF($AI2082=1,IFERROR(IF(VALUE($C2082)&lt;100000000,VALUE($C2082),1000000000),IFERROR(IF(VALUE(MID($C2082,2,20))&lt;100000000,VALUE(MID($C2082,2,20)),1000000000),1000000000))+ROW()/100000,"")</f>
        <v/>
      </c>
    </row>
    <row r="2083">
      <c r="E2083" s="14" t="n"/>
      <c r="M2083" s="8">
        <f>IF($C2083="","",L2083*T2083/100)</f>
        <v/>
      </c>
      <c r="S2083" s="8" t="n"/>
      <c r="T2083" s="8" t="n"/>
      <c r="W2083">
        <f>IF($C2083="","",IF($AL2083=1,0,IF($AK2083=1,Settings!$C$6,Settings!$C$7))*100)</f>
        <v/>
      </c>
      <c r="X2083" s="8">
        <f>IF($C2083="","",T2083*W2083/100)</f>
        <v/>
      </c>
      <c r="Y2083" s="8">
        <f>IF($C2083="","",T2083-X2083)</f>
        <v/>
      </c>
      <c r="Z2083" s="8">
        <f>IF($C2083="","",Y2083-M2083)</f>
        <v/>
      </c>
      <c r="AD2083" s="8" t="n"/>
      <c r="AG2083" s="14" t="n"/>
      <c r="AI2083">
        <f>IF($C2083="","",IF(COUNTIF($C$2:$C2083,$C2083)=1,1,0))</f>
        <v/>
      </c>
      <c r="AJ2083">
        <f>IF($AI2083=1,SUMPRODUCT(--($AM$2:$AM$7001&lt;$AM2083))+1,"")</f>
        <v/>
      </c>
      <c r="AK2083">
        <f>IF($C2083="","",IF(OR($P2083=TRUE(),$P2083="TRUE"),1,0))</f>
        <v/>
      </c>
      <c r="AL2083">
        <f>IF($C2083="","",IF(AND($V2083="Yes",SUMPRODUCT((LEN(Settings!$F$6:$F$13)&gt;0)*ISNUMBER(SEARCH(Settings!$F$6:$F$13,$O2083)))=0),1,0))</f>
        <v/>
      </c>
      <c r="AM2083">
        <f>IF($AI2083=1,IFERROR(IF(VALUE($C2083)&lt;100000000,VALUE($C2083),1000000000),IFERROR(IF(VALUE(MID($C2083,2,20))&lt;100000000,VALUE(MID($C2083,2,20)),1000000000),1000000000))+ROW()/100000,"")</f>
        <v/>
      </c>
    </row>
    <row r="2084">
      <c r="E2084" s="14" t="n"/>
      <c r="M2084" s="8">
        <f>IF($C2084="","",L2084*T2084/100)</f>
        <v/>
      </c>
      <c r="S2084" s="8" t="n"/>
      <c r="T2084" s="8" t="n"/>
      <c r="W2084">
        <f>IF($C2084="","",IF($AL2084=1,0,IF($AK2084=1,Settings!$C$6,Settings!$C$7))*100)</f>
        <v/>
      </c>
      <c r="X2084" s="8">
        <f>IF($C2084="","",T2084*W2084/100)</f>
        <v/>
      </c>
      <c r="Y2084" s="8">
        <f>IF($C2084="","",T2084-X2084)</f>
        <v/>
      </c>
      <c r="Z2084" s="8">
        <f>IF($C2084="","",Y2084-M2084)</f>
        <v/>
      </c>
      <c r="AD2084" s="8" t="n"/>
      <c r="AG2084" s="14" t="n"/>
      <c r="AI2084">
        <f>IF($C2084="","",IF(COUNTIF($C$2:$C2084,$C2084)=1,1,0))</f>
        <v/>
      </c>
      <c r="AJ2084">
        <f>IF($AI2084=1,SUMPRODUCT(--($AM$2:$AM$7001&lt;$AM2084))+1,"")</f>
        <v/>
      </c>
      <c r="AK2084">
        <f>IF($C2084="","",IF(OR($P2084=TRUE(),$P2084="TRUE"),1,0))</f>
        <v/>
      </c>
      <c r="AL2084">
        <f>IF($C2084="","",IF(AND($V2084="Yes",SUMPRODUCT((LEN(Settings!$F$6:$F$13)&gt;0)*ISNUMBER(SEARCH(Settings!$F$6:$F$13,$O2084)))=0),1,0))</f>
        <v/>
      </c>
      <c r="AM2084">
        <f>IF($AI2084=1,IFERROR(IF(VALUE($C2084)&lt;100000000,VALUE($C2084),1000000000),IFERROR(IF(VALUE(MID($C2084,2,20))&lt;100000000,VALUE(MID($C2084,2,20)),1000000000),1000000000))+ROW()/100000,"")</f>
        <v/>
      </c>
    </row>
    <row r="2085">
      <c r="E2085" s="14" t="n"/>
      <c r="M2085" s="8">
        <f>IF($C2085="","",L2085*T2085/100)</f>
        <v/>
      </c>
      <c r="S2085" s="8" t="n"/>
      <c r="T2085" s="8" t="n"/>
      <c r="W2085">
        <f>IF($C2085="","",IF($AL2085=1,0,IF($AK2085=1,Settings!$C$6,Settings!$C$7))*100)</f>
        <v/>
      </c>
      <c r="X2085" s="8">
        <f>IF($C2085="","",T2085*W2085/100)</f>
        <v/>
      </c>
      <c r="Y2085" s="8">
        <f>IF($C2085="","",T2085-X2085)</f>
        <v/>
      </c>
      <c r="Z2085" s="8">
        <f>IF($C2085="","",Y2085-M2085)</f>
        <v/>
      </c>
      <c r="AD2085" s="8" t="n"/>
      <c r="AG2085" s="14" t="n"/>
      <c r="AI2085">
        <f>IF($C2085="","",IF(COUNTIF($C$2:$C2085,$C2085)=1,1,0))</f>
        <v/>
      </c>
      <c r="AJ2085">
        <f>IF($AI2085=1,SUMPRODUCT(--($AM$2:$AM$7001&lt;$AM2085))+1,"")</f>
        <v/>
      </c>
      <c r="AK2085">
        <f>IF($C2085="","",IF(OR($P2085=TRUE(),$P2085="TRUE"),1,0))</f>
        <v/>
      </c>
      <c r="AL2085">
        <f>IF($C2085="","",IF(AND($V2085="Yes",SUMPRODUCT((LEN(Settings!$F$6:$F$13)&gt;0)*ISNUMBER(SEARCH(Settings!$F$6:$F$13,$O2085)))=0),1,0))</f>
        <v/>
      </c>
      <c r="AM2085">
        <f>IF($AI2085=1,IFERROR(IF(VALUE($C2085)&lt;100000000,VALUE($C2085),1000000000),IFERROR(IF(VALUE(MID($C2085,2,20))&lt;100000000,VALUE(MID($C2085,2,20)),1000000000),1000000000))+ROW()/100000,"")</f>
        <v/>
      </c>
    </row>
    <row r="2086">
      <c r="E2086" s="14" t="n"/>
      <c r="M2086" s="8">
        <f>IF($C2086="","",L2086*T2086/100)</f>
        <v/>
      </c>
      <c r="S2086" s="8" t="n"/>
      <c r="T2086" s="8" t="n"/>
      <c r="W2086">
        <f>IF($C2086="","",IF($AL2086=1,0,IF($AK2086=1,Settings!$C$6,Settings!$C$7))*100)</f>
        <v/>
      </c>
      <c r="X2086" s="8">
        <f>IF($C2086="","",T2086*W2086/100)</f>
        <v/>
      </c>
      <c r="Y2086" s="8">
        <f>IF($C2086="","",T2086-X2086)</f>
        <v/>
      </c>
      <c r="Z2086" s="8">
        <f>IF($C2086="","",Y2086-M2086)</f>
        <v/>
      </c>
      <c r="AD2086" s="8" t="n"/>
      <c r="AG2086" s="14" t="n"/>
      <c r="AI2086">
        <f>IF($C2086="","",IF(COUNTIF($C$2:$C2086,$C2086)=1,1,0))</f>
        <v/>
      </c>
      <c r="AJ2086">
        <f>IF($AI2086=1,SUMPRODUCT(--($AM$2:$AM$7001&lt;$AM2086))+1,"")</f>
        <v/>
      </c>
      <c r="AK2086">
        <f>IF($C2086="","",IF(OR($P2086=TRUE(),$P2086="TRUE"),1,0))</f>
        <v/>
      </c>
      <c r="AL2086">
        <f>IF($C2086="","",IF(AND($V2086="Yes",SUMPRODUCT((LEN(Settings!$F$6:$F$13)&gt;0)*ISNUMBER(SEARCH(Settings!$F$6:$F$13,$O2086)))=0),1,0))</f>
        <v/>
      </c>
      <c r="AM2086">
        <f>IF($AI2086=1,IFERROR(IF(VALUE($C2086)&lt;100000000,VALUE($C2086),1000000000),IFERROR(IF(VALUE(MID($C2086,2,20))&lt;100000000,VALUE(MID($C2086,2,20)),1000000000),1000000000))+ROW()/100000,"")</f>
        <v/>
      </c>
    </row>
    <row r="2087">
      <c r="E2087" s="14" t="n"/>
      <c r="M2087" s="8">
        <f>IF($C2087="","",L2087*T2087/100)</f>
        <v/>
      </c>
      <c r="S2087" s="8" t="n"/>
      <c r="T2087" s="8" t="n"/>
      <c r="W2087">
        <f>IF($C2087="","",IF($AL2087=1,0,IF($AK2087=1,Settings!$C$6,Settings!$C$7))*100)</f>
        <v/>
      </c>
      <c r="X2087" s="8">
        <f>IF($C2087="","",T2087*W2087/100)</f>
        <v/>
      </c>
      <c r="Y2087" s="8">
        <f>IF($C2087="","",T2087-X2087)</f>
        <v/>
      </c>
      <c r="Z2087" s="8">
        <f>IF($C2087="","",Y2087-M2087)</f>
        <v/>
      </c>
      <c r="AD2087" s="8" t="n"/>
      <c r="AG2087" s="14" t="n"/>
      <c r="AI2087">
        <f>IF($C2087="","",IF(COUNTIF($C$2:$C2087,$C2087)=1,1,0))</f>
        <v/>
      </c>
      <c r="AJ2087">
        <f>IF($AI2087=1,SUMPRODUCT(--($AM$2:$AM$7001&lt;$AM2087))+1,"")</f>
        <v/>
      </c>
      <c r="AK2087">
        <f>IF($C2087="","",IF(OR($P2087=TRUE(),$P2087="TRUE"),1,0))</f>
        <v/>
      </c>
      <c r="AL2087">
        <f>IF($C2087="","",IF(AND($V2087="Yes",SUMPRODUCT((LEN(Settings!$F$6:$F$13)&gt;0)*ISNUMBER(SEARCH(Settings!$F$6:$F$13,$O2087)))=0),1,0))</f>
        <v/>
      </c>
      <c r="AM2087">
        <f>IF($AI2087=1,IFERROR(IF(VALUE($C2087)&lt;100000000,VALUE($C2087),1000000000),IFERROR(IF(VALUE(MID($C2087,2,20))&lt;100000000,VALUE(MID($C2087,2,20)),1000000000),1000000000))+ROW()/100000,"")</f>
        <v/>
      </c>
    </row>
    <row r="2088">
      <c r="E2088" s="14" t="n"/>
      <c r="M2088" s="8">
        <f>IF($C2088="","",L2088*T2088/100)</f>
        <v/>
      </c>
      <c r="S2088" s="8" t="n"/>
      <c r="T2088" s="8" t="n"/>
      <c r="W2088">
        <f>IF($C2088="","",IF($AL2088=1,0,IF($AK2088=1,Settings!$C$6,Settings!$C$7))*100)</f>
        <v/>
      </c>
      <c r="X2088" s="8">
        <f>IF($C2088="","",T2088*W2088/100)</f>
        <v/>
      </c>
      <c r="Y2088" s="8">
        <f>IF($C2088="","",T2088-X2088)</f>
        <v/>
      </c>
      <c r="Z2088" s="8">
        <f>IF($C2088="","",Y2088-M2088)</f>
        <v/>
      </c>
      <c r="AD2088" s="8" t="n"/>
      <c r="AG2088" s="14" t="n"/>
      <c r="AI2088">
        <f>IF($C2088="","",IF(COUNTIF($C$2:$C2088,$C2088)=1,1,0))</f>
        <v/>
      </c>
      <c r="AJ2088">
        <f>IF($AI2088=1,SUMPRODUCT(--($AM$2:$AM$7001&lt;$AM2088))+1,"")</f>
        <v/>
      </c>
      <c r="AK2088">
        <f>IF($C2088="","",IF(OR($P2088=TRUE(),$P2088="TRUE"),1,0))</f>
        <v/>
      </c>
      <c r="AL2088">
        <f>IF($C2088="","",IF(AND($V2088="Yes",SUMPRODUCT((LEN(Settings!$F$6:$F$13)&gt;0)*ISNUMBER(SEARCH(Settings!$F$6:$F$13,$O2088)))=0),1,0))</f>
        <v/>
      </c>
      <c r="AM2088">
        <f>IF($AI2088=1,IFERROR(IF(VALUE($C2088)&lt;100000000,VALUE($C2088),1000000000),IFERROR(IF(VALUE(MID($C2088,2,20))&lt;100000000,VALUE(MID($C2088,2,20)),1000000000),1000000000))+ROW()/100000,"")</f>
        <v/>
      </c>
    </row>
    <row r="2089">
      <c r="E2089" s="14" t="n"/>
      <c r="M2089" s="8">
        <f>IF($C2089="","",L2089*T2089/100)</f>
        <v/>
      </c>
      <c r="S2089" s="8" t="n"/>
      <c r="T2089" s="8" t="n"/>
      <c r="W2089">
        <f>IF($C2089="","",IF($AL2089=1,0,IF($AK2089=1,Settings!$C$6,Settings!$C$7))*100)</f>
        <v/>
      </c>
      <c r="X2089" s="8">
        <f>IF($C2089="","",T2089*W2089/100)</f>
        <v/>
      </c>
      <c r="Y2089" s="8">
        <f>IF($C2089="","",T2089-X2089)</f>
        <v/>
      </c>
      <c r="Z2089" s="8">
        <f>IF($C2089="","",Y2089-M2089)</f>
        <v/>
      </c>
      <c r="AD2089" s="8" t="n"/>
      <c r="AG2089" s="14" t="n"/>
      <c r="AI2089">
        <f>IF($C2089="","",IF(COUNTIF($C$2:$C2089,$C2089)=1,1,0))</f>
        <v/>
      </c>
      <c r="AJ2089">
        <f>IF($AI2089=1,SUMPRODUCT(--($AM$2:$AM$7001&lt;$AM2089))+1,"")</f>
        <v/>
      </c>
      <c r="AK2089">
        <f>IF($C2089="","",IF(OR($P2089=TRUE(),$P2089="TRUE"),1,0))</f>
        <v/>
      </c>
      <c r="AL2089">
        <f>IF($C2089="","",IF(AND($V2089="Yes",SUMPRODUCT((LEN(Settings!$F$6:$F$13)&gt;0)*ISNUMBER(SEARCH(Settings!$F$6:$F$13,$O2089)))=0),1,0))</f>
        <v/>
      </c>
      <c r="AM2089">
        <f>IF($AI2089=1,IFERROR(IF(VALUE($C2089)&lt;100000000,VALUE($C2089),1000000000),IFERROR(IF(VALUE(MID($C2089,2,20))&lt;100000000,VALUE(MID($C2089,2,20)),1000000000),1000000000))+ROW()/100000,"")</f>
        <v/>
      </c>
    </row>
    <row r="2090">
      <c r="E2090" s="14" t="n"/>
      <c r="M2090" s="8">
        <f>IF($C2090="","",L2090*T2090/100)</f>
        <v/>
      </c>
      <c r="S2090" s="8" t="n"/>
      <c r="T2090" s="8" t="n"/>
      <c r="W2090">
        <f>IF($C2090="","",IF($AL2090=1,0,IF($AK2090=1,Settings!$C$6,Settings!$C$7))*100)</f>
        <v/>
      </c>
      <c r="X2090" s="8">
        <f>IF($C2090="","",T2090*W2090/100)</f>
        <v/>
      </c>
      <c r="Y2090" s="8">
        <f>IF($C2090="","",T2090-X2090)</f>
        <v/>
      </c>
      <c r="Z2090" s="8">
        <f>IF($C2090="","",Y2090-M2090)</f>
        <v/>
      </c>
      <c r="AD2090" s="8" t="n"/>
      <c r="AG2090" s="14" t="n"/>
      <c r="AI2090">
        <f>IF($C2090="","",IF(COUNTIF($C$2:$C2090,$C2090)=1,1,0))</f>
        <v/>
      </c>
      <c r="AJ2090">
        <f>IF($AI2090=1,SUMPRODUCT(--($AM$2:$AM$7001&lt;$AM2090))+1,"")</f>
        <v/>
      </c>
      <c r="AK2090">
        <f>IF($C2090="","",IF(OR($P2090=TRUE(),$P2090="TRUE"),1,0))</f>
        <v/>
      </c>
      <c r="AL2090">
        <f>IF($C2090="","",IF(AND($V2090="Yes",SUMPRODUCT((LEN(Settings!$F$6:$F$13)&gt;0)*ISNUMBER(SEARCH(Settings!$F$6:$F$13,$O2090)))=0),1,0))</f>
        <v/>
      </c>
      <c r="AM2090">
        <f>IF($AI2090=1,IFERROR(IF(VALUE($C2090)&lt;100000000,VALUE($C2090),1000000000),IFERROR(IF(VALUE(MID($C2090,2,20))&lt;100000000,VALUE(MID($C2090,2,20)),1000000000),1000000000))+ROW()/100000,"")</f>
        <v/>
      </c>
    </row>
    <row r="2091">
      <c r="E2091" s="14" t="n"/>
      <c r="M2091" s="8">
        <f>IF($C2091="","",L2091*T2091/100)</f>
        <v/>
      </c>
      <c r="S2091" s="8" t="n"/>
      <c r="T2091" s="8" t="n"/>
      <c r="W2091">
        <f>IF($C2091="","",IF($AL2091=1,0,IF($AK2091=1,Settings!$C$6,Settings!$C$7))*100)</f>
        <v/>
      </c>
      <c r="X2091" s="8">
        <f>IF($C2091="","",T2091*W2091/100)</f>
        <v/>
      </c>
      <c r="Y2091" s="8">
        <f>IF($C2091="","",T2091-X2091)</f>
        <v/>
      </c>
      <c r="Z2091" s="8">
        <f>IF($C2091="","",Y2091-M2091)</f>
        <v/>
      </c>
      <c r="AD2091" s="8" t="n"/>
      <c r="AG2091" s="14" t="n"/>
      <c r="AI2091">
        <f>IF($C2091="","",IF(COUNTIF($C$2:$C2091,$C2091)=1,1,0))</f>
        <v/>
      </c>
      <c r="AJ2091">
        <f>IF($AI2091=1,SUMPRODUCT(--($AM$2:$AM$7001&lt;$AM2091))+1,"")</f>
        <v/>
      </c>
      <c r="AK2091">
        <f>IF($C2091="","",IF(OR($P2091=TRUE(),$P2091="TRUE"),1,0))</f>
        <v/>
      </c>
      <c r="AL2091">
        <f>IF($C2091="","",IF(AND($V2091="Yes",SUMPRODUCT((LEN(Settings!$F$6:$F$13)&gt;0)*ISNUMBER(SEARCH(Settings!$F$6:$F$13,$O2091)))=0),1,0))</f>
        <v/>
      </c>
      <c r="AM2091">
        <f>IF($AI2091=1,IFERROR(IF(VALUE($C2091)&lt;100000000,VALUE($C2091),1000000000),IFERROR(IF(VALUE(MID($C2091,2,20))&lt;100000000,VALUE(MID($C2091,2,20)),1000000000),1000000000))+ROW()/100000,"")</f>
        <v/>
      </c>
    </row>
    <row r="2092">
      <c r="E2092" s="14" t="n"/>
      <c r="M2092" s="8">
        <f>IF($C2092="","",L2092*T2092/100)</f>
        <v/>
      </c>
      <c r="S2092" s="8" t="n"/>
      <c r="T2092" s="8" t="n"/>
      <c r="W2092">
        <f>IF($C2092="","",IF($AL2092=1,0,IF($AK2092=1,Settings!$C$6,Settings!$C$7))*100)</f>
        <v/>
      </c>
      <c r="X2092" s="8">
        <f>IF($C2092="","",T2092*W2092/100)</f>
        <v/>
      </c>
      <c r="Y2092" s="8">
        <f>IF($C2092="","",T2092-X2092)</f>
        <v/>
      </c>
      <c r="Z2092" s="8">
        <f>IF($C2092="","",Y2092-M2092)</f>
        <v/>
      </c>
      <c r="AD2092" s="8" t="n"/>
      <c r="AG2092" s="14" t="n"/>
      <c r="AI2092">
        <f>IF($C2092="","",IF(COUNTIF($C$2:$C2092,$C2092)=1,1,0))</f>
        <v/>
      </c>
      <c r="AJ2092">
        <f>IF($AI2092=1,SUMPRODUCT(--($AM$2:$AM$7001&lt;$AM2092))+1,"")</f>
        <v/>
      </c>
      <c r="AK2092">
        <f>IF($C2092="","",IF(OR($P2092=TRUE(),$P2092="TRUE"),1,0))</f>
        <v/>
      </c>
      <c r="AL2092">
        <f>IF($C2092="","",IF(AND($V2092="Yes",SUMPRODUCT((LEN(Settings!$F$6:$F$13)&gt;0)*ISNUMBER(SEARCH(Settings!$F$6:$F$13,$O2092)))=0),1,0))</f>
        <v/>
      </c>
      <c r="AM2092">
        <f>IF($AI2092=1,IFERROR(IF(VALUE($C2092)&lt;100000000,VALUE($C2092),1000000000),IFERROR(IF(VALUE(MID($C2092,2,20))&lt;100000000,VALUE(MID($C2092,2,20)),1000000000),1000000000))+ROW()/100000,"")</f>
        <v/>
      </c>
    </row>
    <row r="2093">
      <c r="E2093" s="14" t="n"/>
      <c r="M2093" s="8">
        <f>IF($C2093="","",L2093*T2093/100)</f>
        <v/>
      </c>
      <c r="S2093" s="8" t="n"/>
      <c r="T2093" s="8" t="n"/>
      <c r="W2093">
        <f>IF($C2093="","",IF($AL2093=1,0,IF($AK2093=1,Settings!$C$6,Settings!$C$7))*100)</f>
        <v/>
      </c>
      <c r="X2093" s="8">
        <f>IF($C2093="","",T2093*W2093/100)</f>
        <v/>
      </c>
      <c r="Y2093" s="8">
        <f>IF($C2093="","",T2093-X2093)</f>
        <v/>
      </c>
      <c r="Z2093" s="8">
        <f>IF($C2093="","",Y2093-M2093)</f>
        <v/>
      </c>
      <c r="AD2093" s="8" t="n"/>
      <c r="AG2093" s="14" t="n"/>
      <c r="AI2093">
        <f>IF($C2093="","",IF(COUNTIF($C$2:$C2093,$C2093)=1,1,0))</f>
        <v/>
      </c>
      <c r="AJ2093">
        <f>IF($AI2093=1,SUMPRODUCT(--($AM$2:$AM$7001&lt;$AM2093))+1,"")</f>
        <v/>
      </c>
      <c r="AK2093">
        <f>IF($C2093="","",IF(OR($P2093=TRUE(),$P2093="TRUE"),1,0))</f>
        <v/>
      </c>
      <c r="AL2093">
        <f>IF($C2093="","",IF(AND($V2093="Yes",SUMPRODUCT((LEN(Settings!$F$6:$F$13)&gt;0)*ISNUMBER(SEARCH(Settings!$F$6:$F$13,$O2093)))=0),1,0))</f>
        <v/>
      </c>
      <c r="AM2093">
        <f>IF($AI2093=1,IFERROR(IF(VALUE($C2093)&lt;100000000,VALUE($C2093),1000000000),IFERROR(IF(VALUE(MID($C2093,2,20))&lt;100000000,VALUE(MID($C2093,2,20)),1000000000),1000000000))+ROW()/100000,"")</f>
        <v/>
      </c>
    </row>
    <row r="2094">
      <c r="E2094" s="14" t="n"/>
      <c r="M2094" s="8">
        <f>IF($C2094="","",L2094*T2094/100)</f>
        <v/>
      </c>
      <c r="S2094" s="8" t="n"/>
      <c r="T2094" s="8" t="n"/>
      <c r="W2094">
        <f>IF($C2094="","",IF($AL2094=1,0,IF($AK2094=1,Settings!$C$6,Settings!$C$7))*100)</f>
        <v/>
      </c>
      <c r="X2094" s="8">
        <f>IF($C2094="","",T2094*W2094/100)</f>
        <v/>
      </c>
      <c r="Y2094" s="8">
        <f>IF($C2094="","",T2094-X2094)</f>
        <v/>
      </c>
      <c r="Z2094" s="8">
        <f>IF($C2094="","",Y2094-M2094)</f>
        <v/>
      </c>
      <c r="AD2094" s="8" t="n"/>
      <c r="AG2094" s="14" t="n"/>
      <c r="AI2094">
        <f>IF($C2094="","",IF(COUNTIF($C$2:$C2094,$C2094)=1,1,0))</f>
        <v/>
      </c>
      <c r="AJ2094">
        <f>IF($AI2094=1,SUMPRODUCT(--($AM$2:$AM$7001&lt;$AM2094))+1,"")</f>
        <v/>
      </c>
      <c r="AK2094">
        <f>IF($C2094="","",IF(OR($P2094=TRUE(),$P2094="TRUE"),1,0))</f>
        <v/>
      </c>
      <c r="AL2094">
        <f>IF($C2094="","",IF(AND($V2094="Yes",SUMPRODUCT((LEN(Settings!$F$6:$F$13)&gt;0)*ISNUMBER(SEARCH(Settings!$F$6:$F$13,$O2094)))=0),1,0))</f>
        <v/>
      </c>
      <c r="AM2094">
        <f>IF($AI2094=1,IFERROR(IF(VALUE($C2094)&lt;100000000,VALUE($C2094),1000000000),IFERROR(IF(VALUE(MID($C2094,2,20))&lt;100000000,VALUE(MID($C2094,2,20)),1000000000),1000000000))+ROW()/100000,"")</f>
        <v/>
      </c>
    </row>
    <row r="2095">
      <c r="E2095" s="14" t="n"/>
      <c r="M2095" s="8">
        <f>IF($C2095="","",L2095*T2095/100)</f>
        <v/>
      </c>
      <c r="S2095" s="8" t="n"/>
      <c r="T2095" s="8" t="n"/>
      <c r="W2095">
        <f>IF($C2095="","",IF($AL2095=1,0,IF($AK2095=1,Settings!$C$6,Settings!$C$7))*100)</f>
        <v/>
      </c>
      <c r="X2095" s="8">
        <f>IF($C2095="","",T2095*W2095/100)</f>
        <v/>
      </c>
      <c r="Y2095" s="8">
        <f>IF($C2095="","",T2095-X2095)</f>
        <v/>
      </c>
      <c r="Z2095" s="8">
        <f>IF($C2095="","",Y2095-M2095)</f>
        <v/>
      </c>
      <c r="AD2095" s="8" t="n"/>
      <c r="AG2095" s="14" t="n"/>
      <c r="AI2095">
        <f>IF($C2095="","",IF(COUNTIF($C$2:$C2095,$C2095)=1,1,0))</f>
        <v/>
      </c>
      <c r="AJ2095">
        <f>IF($AI2095=1,SUMPRODUCT(--($AM$2:$AM$7001&lt;$AM2095))+1,"")</f>
        <v/>
      </c>
      <c r="AK2095">
        <f>IF($C2095="","",IF(OR($P2095=TRUE(),$P2095="TRUE"),1,0))</f>
        <v/>
      </c>
      <c r="AL2095">
        <f>IF($C2095="","",IF(AND($V2095="Yes",SUMPRODUCT((LEN(Settings!$F$6:$F$13)&gt;0)*ISNUMBER(SEARCH(Settings!$F$6:$F$13,$O2095)))=0),1,0))</f>
        <v/>
      </c>
      <c r="AM2095">
        <f>IF($AI2095=1,IFERROR(IF(VALUE($C2095)&lt;100000000,VALUE($C2095),1000000000),IFERROR(IF(VALUE(MID($C2095,2,20))&lt;100000000,VALUE(MID($C2095,2,20)),1000000000),1000000000))+ROW()/100000,"")</f>
        <v/>
      </c>
    </row>
    <row r="2096">
      <c r="E2096" s="14" t="n"/>
      <c r="M2096" s="8">
        <f>IF($C2096="","",L2096*T2096/100)</f>
        <v/>
      </c>
      <c r="S2096" s="8" t="n"/>
      <c r="T2096" s="8" t="n"/>
      <c r="W2096">
        <f>IF($C2096="","",IF($AL2096=1,0,IF($AK2096=1,Settings!$C$6,Settings!$C$7))*100)</f>
        <v/>
      </c>
      <c r="X2096" s="8">
        <f>IF($C2096="","",T2096*W2096/100)</f>
        <v/>
      </c>
      <c r="Y2096" s="8">
        <f>IF($C2096="","",T2096-X2096)</f>
        <v/>
      </c>
      <c r="Z2096" s="8">
        <f>IF($C2096="","",Y2096-M2096)</f>
        <v/>
      </c>
      <c r="AD2096" s="8" t="n"/>
      <c r="AG2096" s="14" t="n"/>
      <c r="AI2096">
        <f>IF($C2096="","",IF(COUNTIF($C$2:$C2096,$C2096)=1,1,0))</f>
        <v/>
      </c>
      <c r="AJ2096">
        <f>IF($AI2096=1,SUMPRODUCT(--($AM$2:$AM$7001&lt;$AM2096))+1,"")</f>
        <v/>
      </c>
      <c r="AK2096">
        <f>IF($C2096="","",IF(OR($P2096=TRUE(),$P2096="TRUE"),1,0))</f>
        <v/>
      </c>
      <c r="AL2096">
        <f>IF($C2096="","",IF(AND($V2096="Yes",SUMPRODUCT((LEN(Settings!$F$6:$F$13)&gt;0)*ISNUMBER(SEARCH(Settings!$F$6:$F$13,$O2096)))=0),1,0))</f>
        <v/>
      </c>
      <c r="AM2096">
        <f>IF($AI2096=1,IFERROR(IF(VALUE($C2096)&lt;100000000,VALUE($C2096),1000000000),IFERROR(IF(VALUE(MID($C2096,2,20))&lt;100000000,VALUE(MID($C2096,2,20)),1000000000),1000000000))+ROW()/100000,"")</f>
        <v/>
      </c>
    </row>
    <row r="2097">
      <c r="E2097" s="14" t="n"/>
      <c r="M2097" s="8">
        <f>IF($C2097="","",L2097*T2097/100)</f>
        <v/>
      </c>
      <c r="S2097" s="8" t="n"/>
      <c r="T2097" s="8" t="n"/>
      <c r="W2097">
        <f>IF($C2097="","",IF($AL2097=1,0,IF($AK2097=1,Settings!$C$6,Settings!$C$7))*100)</f>
        <v/>
      </c>
      <c r="X2097" s="8">
        <f>IF($C2097="","",T2097*W2097/100)</f>
        <v/>
      </c>
      <c r="Y2097" s="8">
        <f>IF($C2097="","",T2097-X2097)</f>
        <v/>
      </c>
      <c r="Z2097" s="8">
        <f>IF($C2097="","",Y2097-M2097)</f>
        <v/>
      </c>
      <c r="AD2097" s="8" t="n"/>
      <c r="AG2097" s="14" t="n"/>
      <c r="AI2097">
        <f>IF($C2097="","",IF(COUNTIF($C$2:$C2097,$C2097)=1,1,0))</f>
        <v/>
      </c>
      <c r="AJ2097">
        <f>IF($AI2097=1,SUMPRODUCT(--($AM$2:$AM$7001&lt;$AM2097))+1,"")</f>
        <v/>
      </c>
      <c r="AK2097">
        <f>IF($C2097="","",IF(OR($P2097=TRUE(),$P2097="TRUE"),1,0))</f>
        <v/>
      </c>
      <c r="AL2097">
        <f>IF($C2097="","",IF(AND($V2097="Yes",SUMPRODUCT((LEN(Settings!$F$6:$F$13)&gt;0)*ISNUMBER(SEARCH(Settings!$F$6:$F$13,$O2097)))=0),1,0))</f>
        <v/>
      </c>
      <c r="AM2097">
        <f>IF($AI2097=1,IFERROR(IF(VALUE($C2097)&lt;100000000,VALUE($C2097),1000000000),IFERROR(IF(VALUE(MID($C2097,2,20))&lt;100000000,VALUE(MID($C2097,2,20)),1000000000),1000000000))+ROW()/100000,"")</f>
        <v/>
      </c>
    </row>
    <row r="2098">
      <c r="E2098" s="14" t="n"/>
      <c r="M2098" s="8">
        <f>IF($C2098="","",L2098*T2098/100)</f>
        <v/>
      </c>
      <c r="S2098" s="8" t="n"/>
      <c r="T2098" s="8" t="n"/>
      <c r="W2098">
        <f>IF($C2098="","",IF($AL2098=1,0,IF($AK2098=1,Settings!$C$6,Settings!$C$7))*100)</f>
        <v/>
      </c>
      <c r="X2098" s="8">
        <f>IF($C2098="","",T2098*W2098/100)</f>
        <v/>
      </c>
      <c r="Y2098" s="8">
        <f>IF($C2098="","",T2098-X2098)</f>
        <v/>
      </c>
      <c r="Z2098" s="8">
        <f>IF($C2098="","",Y2098-M2098)</f>
        <v/>
      </c>
      <c r="AD2098" s="8" t="n"/>
      <c r="AG2098" s="14" t="n"/>
      <c r="AI2098">
        <f>IF($C2098="","",IF(COUNTIF($C$2:$C2098,$C2098)=1,1,0))</f>
        <v/>
      </c>
      <c r="AJ2098">
        <f>IF($AI2098=1,SUMPRODUCT(--($AM$2:$AM$7001&lt;$AM2098))+1,"")</f>
        <v/>
      </c>
      <c r="AK2098">
        <f>IF($C2098="","",IF(OR($P2098=TRUE(),$P2098="TRUE"),1,0))</f>
        <v/>
      </c>
      <c r="AL2098">
        <f>IF($C2098="","",IF(AND($V2098="Yes",SUMPRODUCT((LEN(Settings!$F$6:$F$13)&gt;0)*ISNUMBER(SEARCH(Settings!$F$6:$F$13,$O2098)))=0),1,0))</f>
        <v/>
      </c>
      <c r="AM2098">
        <f>IF($AI2098=1,IFERROR(IF(VALUE($C2098)&lt;100000000,VALUE($C2098),1000000000),IFERROR(IF(VALUE(MID($C2098,2,20))&lt;100000000,VALUE(MID($C2098,2,20)),1000000000),1000000000))+ROW()/100000,"")</f>
        <v/>
      </c>
    </row>
    <row r="2099">
      <c r="E2099" s="14" t="n"/>
      <c r="M2099" s="8">
        <f>IF($C2099="","",L2099*T2099/100)</f>
        <v/>
      </c>
      <c r="S2099" s="8" t="n"/>
      <c r="T2099" s="8" t="n"/>
      <c r="W2099">
        <f>IF($C2099="","",IF($AL2099=1,0,IF($AK2099=1,Settings!$C$6,Settings!$C$7))*100)</f>
        <v/>
      </c>
      <c r="X2099" s="8">
        <f>IF($C2099="","",T2099*W2099/100)</f>
        <v/>
      </c>
      <c r="Y2099" s="8">
        <f>IF($C2099="","",T2099-X2099)</f>
        <v/>
      </c>
      <c r="Z2099" s="8">
        <f>IF($C2099="","",Y2099-M2099)</f>
        <v/>
      </c>
      <c r="AD2099" s="8" t="n"/>
      <c r="AG2099" s="14" t="n"/>
      <c r="AI2099">
        <f>IF($C2099="","",IF(COUNTIF($C$2:$C2099,$C2099)=1,1,0))</f>
        <v/>
      </c>
      <c r="AJ2099">
        <f>IF($AI2099=1,SUMPRODUCT(--($AM$2:$AM$7001&lt;$AM2099))+1,"")</f>
        <v/>
      </c>
      <c r="AK2099">
        <f>IF($C2099="","",IF(OR($P2099=TRUE(),$P2099="TRUE"),1,0))</f>
        <v/>
      </c>
      <c r="AL2099">
        <f>IF($C2099="","",IF(AND($V2099="Yes",SUMPRODUCT((LEN(Settings!$F$6:$F$13)&gt;0)*ISNUMBER(SEARCH(Settings!$F$6:$F$13,$O2099)))=0),1,0))</f>
        <v/>
      </c>
      <c r="AM2099">
        <f>IF($AI2099=1,IFERROR(IF(VALUE($C2099)&lt;100000000,VALUE($C2099),1000000000),IFERROR(IF(VALUE(MID($C2099,2,20))&lt;100000000,VALUE(MID($C2099,2,20)),1000000000),1000000000))+ROW()/100000,"")</f>
        <v/>
      </c>
    </row>
    <row r="2100">
      <c r="E2100" s="14" t="n"/>
      <c r="M2100" s="8">
        <f>IF($C2100="","",L2100*T2100/100)</f>
        <v/>
      </c>
      <c r="S2100" s="8" t="n"/>
      <c r="T2100" s="8" t="n"/>
      <c r="W2100">
        <f>IF($C2100="","",IF($AL2100=1,0,IF($AK2100=1,Settings!$C$6,Settings!$C$7))*100)</f>
        <v/>
      </c>
      <c r="X2100" s="8">
        <f>IF($C2100="","",T2100*W2100/100)</f>
        <v/>
      </c>
      <c r="Y2100" s="8">
        <f>IF($C2100="","",T2100-X2100)</f>
        <v/>
      </c>
      <c r="Z2100" s="8">
        <f>IF($C2100="","",Y2100-M2100)</f>
        <v/>
      </c>
      <c r="AD2100" s="8" t="n"/>
      <c r="AG2100" s="14" t="n"/>
      <c r="AI2100">
        <f>IF($C2100="","",IF(COUNTIF($C$2:$C2100,$C2100)=1,1,0))</f>
        <v/>
      </c>
      <c r="AJ2100">
        <f>IF($AI2100=1,SUMPRODUCT(--($AM$2:$AM$7001&lt;$AM2100))+1,"")</f>
        <v/>
      </c>
      <c r="AK2100">
        <f>IF($C2100="","",IF(OR($P2100=TRUE(),$P2100="TRUE"),1,0))</f>
        <v/>
      </c>
      <c r="AL2100">
        <f>IF($C2100="","",IF(AND($V2100="Yes",SUMPRODUCT((LEN(Settings!$F$6:$F$13)&gt;0)*ISNUMBER(SEARCH(Settings!$F$6:$F$13,$O2100)))=0),1,0))</f>
        <v/>
      </c>
      <c r="AM2100">
        <f>IF($AI2100=1,IFERROR(IF(VALUE($C2100)&lt;100000000,VALUE($C2100),1000000000),IFERROR(IF(VALUE(MID($C2100,2,20))&lt;100000000,VALUE(MID($C2100,2,20)),1000000000),1000000000))+ROW()/100000,"")</f>
        <v/>
      </c>
    </row>
    <row r="2101">
      <c r="E2101" s="14" t="n"/>
      <c r="M2101" s="8">
        <f>IF($C2101="","",L2101*T2101/100)</f>
        <v/>
      </c>
      <c r="S2101" s="8" t="n"/>
      <c r="T2101" s="8" t="n"/>
      <c r="W2101">
        <f>IF($C2101="","",IF($AL2101=1,0,IF($AK2101=1,Settings!$C$6,Settings!$C$7))*100)</f>
        <v/>
      </c>
      <c r="X2101" s="8">
        <f>IF($C2101="","",T2101*W2101/100)</f>
        <v/>
      </c>
      <c r="Y2101" s="8">
        <f>IF($C2101="","",T2101-X2101)</f>
        <v/>
      </c>
      <c r="Z2101" s="8">
        <f>IF($C2101="","",Y2101-M2101)</f>
        <v/>
      </c>
      <c r="AD2101" s="8" t="n"/>
      <c r="AG2101" s="14" t="n"/>
      <c r="AI2101">
        <f>IF($C2101="","",IF(COUNTIF($C$2:$C2101,$C2101)=1,1,0))</f>
        <v/>
      </c>
      <c r="AJ2101">
        <f>IF($AI2101=1,SUMPRODUCT(--($AM$2:$AM$7001&lt;$AM2101))+1,"")</f>
        <v/>
      </c>
      <c r="AK2101">
        <f>IF($C2101="","",IF(OR($P2101=TRUE(),$P2101="TRUE"),1,0))</f>
        <v/>
      </c>
      <c r="AL2101">
        <f>IF($C2101="","",IF(AND($V2101="Yes",SUMPRODUCT((LEN(Settings!$F$6:$F$13)&gt;0)*ISNUMBER(SEARCH(Settings!$F$6:$F$13,$O2101)))=0),1,0))</f>
        <v/>
      </c>
      <c r="AM2101">
        <f>IF($AI2101=1,IFERROR(IF(VALUE($C2101)&lt;100000000,VALUE($C2101),1000000000),IFERROR(IF(VALUE(MID($C2101,2,20))&lt;100000000,VALUE(MID($C2101,2,20)),1000000000),1000000000))+ROW()/100000,"")</f>
        <v/>
      </c>
    </row>
    <row r="2102">
      <c r="E2102" s="14" t="n"/>
      <c r="M2102" s="8">
        <f>IF($C2102="","",L2102*T2102/100)</f>
        <v/>
      </c>
      <c r="S2102" s="8" t="n"/>
      <c r="T2102" s="8" t="n"/>
      <c r="W2102">
        <f>IF($C2102="","",IF($AL2102=1,0,IF($AK2102=1,Settings!$C$6,Settings!$C$7))*100)</f>
        <v/>
      </c>
      <c r="X2102" s="8">
        <f>IF($C2102="","",T2102*W2102/100)</f>
        <v/>
      </c>
      <c r="Y2102" s="8">
        <f>IF($C2102="","",T2102-X2102)</f>
        <v/>
      </c>
      <c r="Z2102" s="8">
        <f>IF($C2102="","",Y2102-M2102)</f>
        <v/>
      </c>
      <c r="AD2102" s="8" t="n"/>
      <c r="AG2102" s="14" t="n"/>
      <c r="AI2102">
        <f>IF($C2102="","",IF(COUNTIF($C$2:$C2102,$C2102)=1,1,0))</f>
        <v/>
      </c>
      <c r="AJ2102">
        <f>IF($AI2102=1,SUMPRODUCT(--($AM$2:$AM$7001&lt;$AM2102))+1,"")</f>
        <v/>
      </c>
      <c r="AK2102">
        <f>IF($C2102="","",IF(OR($P2102=TRUE(),$P2102="TRUE"),1,0))</f>
        <v/>
      </c>
      <c r="AL2102">
        <f>IF($C2102="","",IF(AND($V2102="Yes",SUMPRODUCT((LEN(Settings!$F$6:$F$13)&gt;0)*ISNUMBER(SEARCH(Settings!$F$6:$F$13,$O2102)))=0),1,0))</f>
        <v/>
      </c>
      <c r="AM2102">
        <f>IF($AI2102=1,IFERROR(IF(VALUE($C2102)&lt;100000000,VALUE($C2102),1000000000),IFERROR(IF(VALUE(MID($C2102,2,20))&lt;100000000,VALUE(MID($C2102,2,20)),1000000000),1000000000))+ROW()/100000,"")</f>
        <v/>
      </c>
    </row>
    <row r="2103">
      <c r="E2103" s="14" t="n"/>
      <c r="M2103" s="8">
        <f>IF($C2103="","",L2103*T2103/100)</f>
        <v/>
      </c>
      <c r="S2103" s="8" t="n"/>
      <c r="T2103" s="8" t="n"/>
      <c r="W2103">
        <f>IF($C2103="","",IF($AL2103=1,0,IF($AK2103=1,Settings!$C$6,Settings!$C$7))*100)</f>
        <v/>
      </c>
      <c r="X2103" s="8">
        <f>IF($C2103="","",T2103*W2103/100)</f>
        <v/>
      </c>
      <c r="Y2103" s="8">
        <f>IF($C2103="","",T2103-X2103)</f>
        <v/>
      </c>
      <c r="Z2103" s="8">
        <f>IF($C2103="","",Y2103-M2103)</f>
        <v/>
      </c>
      <c r="AD2103" s="8" t="n"/>
      <c r="AG2103" s="14" t="n"/>
      <c r="AI2103">
        <f>IF($C2103="","",IF(COUNTIF($C$2:$C2103,$C2103)=1,1,0))</f>
        <v/>
      </c>
      <c r="AJ2103">
        <f>IF($AI2103=1,SUMPRODUCT(--($AM$2:$AM$7001&lt;$AM2103))+1,"")</f>
        <v/>
      </c>
      <c r="AK2103">
        <f>IF($C2103="","",IF(OR($P2103=TRUE(),$P2103="TRUE"),1,0))</f>
        <v/>
      </c>
      <c r="AL2103">
        <f>IF($C2103="","",IF(AND($V2103="Yes",SUMPRODUCT((LEN(Settings!$F$6:$F$13)&gt;0)*ISNUMBER(SEARCH(Settings!$F$6:$F$13,$O2103)))=0),1,0))</f>
        <v/>
      </c>
      <c r="AM2103">
        <f>IF($AI2103=1,IFERROR(IF(VALUE($C2103)&lt;100000000,VALUE($C2103),1000000000),IFERROR(IF(VALUE(MID($C2103,2,20))&lt;100000000,VALUE(MID($C2103,2,20)),1000000000),1000000000))+ROW()/100000,"")</f>
        <v/>
      </c>
    </row>
    <row r="2104">
      <c r="E2104" s="14" t="n"/>
      <c r="M2104" s="8">
        <f>IF($C2104="","",L2104*T2104/100)</f>
        <v/>
      </c>
      <c r="S2104" s="8" t="n"/>
      <c r="T2104" s="8" t="n"/>
      <c r="W2104">
        <f>IF($C2104="","",IF($AL2104=1,0,IF($AK2104=1,Settings!$C$6,Settings!$C$7))*100)</f>
        <v/>
      </c>
      <c r="X2104" s="8">
        <f>IF($C2104="","",T2104*W2104/100)</f>
        <v/>
      </c>
      <c r="Y2104" s="8">
        <f>IF($C2104="","",T2104-X2104)</f>
        <v/>
      </c>
      <c r="Z2104" s="8">
        <f>IF($C2104="","",Y2104-M2104)</f>
        <v/>
      </c>
      <c r="AD2104" s="8" t="n"/>
      <c r="AG2104" s="14" t="n"/>
      <c r="AI2104">
        <f>IF($C2104="","",IF(COUNTIF($C$2:$C2104,$C2104)=1,1,0))</f>
        <v/>
      </c>
      <c r="AJ2104">
        <f>IF($AI2104=1,SUMPRODUCT(--($AM$2:$AM$7001&lt;$AM2104))+1,"")</f>
        <v/>
      </c>
      <c r="AK2104">
        <f>IF($C2104="","",IF(OR($P2104=TRUE(),$P2104="TRUE"),1,0))</f>
        <v/>
      </c>
      <c r="AL2104">
        <f>IF($C2104="","",IF(AND($V2104="Yes",SUMPRODUCT((LEN(Settings!$F$6:$F$13)&gt;0)*ISNUMBER(SEARCH(Settings!$F$6:$F$13,$O2104)))=0),1,0))</f>
        <v/>
      </c>
      <c r="AM2104">
        <f>IF($AI2104=1,IFERROR(IF(VALUE($C2104)&lt;100000000,VALUE($C2104),1000000000),IFERROR(IF(VALUE(MID($C2104,2,20))&lt;100000000,VALUE(MID($C2104,2,20)),1000000000),1000000000))+ROW()/100000,"")</f>
        <v/>
      </c>
    </row>
    <row r="2105">
      <c r="E2105" s="14" t="n"/>
      <c r="M2105" s="8">
        <f>IF($C2105="","",L2105*T2105/100)</f>
        <v/>
      </c>
      <c r="S2105" s="8" t="n"/>
      <c r="T2105" s="8" t="n"/>
      <c r="W2105">
        <f>IF($C2105="","",IF($AL2105=1,0,IF($AK2105=1,Settings!$C$6,Settings!$C$7))*100)</f>
        <v/>
      </c>
      <c r="X2105" s="8">
        <f>IF($C2105="","",T2105*W2105/100)</f>
        <v/>
      </c>
      <c r="Y2105" s="8">
        <f>IF($C2105="","",T2105-X2105)</f>
        <v/>
      </c>
      <c r="Z2105" s="8">
        <f>IF($C2105="","",Y2105-M2105)</f>
        <v/>
      </c>
      <c r="AD2105" s="8" t="n"/>
      <c r="AG2105" s="14" t="n"/>
      <c r="AI2105">
        <f>IF($C2105="","",IF(COUNTIF($C$2:$C2105,$C2105)=1,1,0))</f>
        <v/>
      </c>
      <c r="AJ2105">
        <f>IF($AI2105=1,SUMPRODUCT(--($AM$2:$AM$7001&lt;$AM2105))+1,"")</f>
        <v/>
      </c>
      <c r="AK2105">
        <f>IF($C2105="","",IF(OR($P2105=TRUE(),$P2105="TRUE"),1,0))</f>
        <v/>
      </c>
      <c r="AL2105">
        <f>IF($C2105="","",IF(AND($V2105="Yes",SUMPRODUCT((LEN(Settings!$F$6:$F$13)&gt;0)*ISNUMBER(SEARCH(Settings!$F$6:$F$13,$O2105)))=0),1,0))</f>
        <v/>
      </c>
      <c r="AM2105">
        <f>IF($AI2105=1,IFERROR(IF(VALUE($C2105)&lt;100000000,VALUE($C2105),1000000000),IFERROR(IF(VALUE(MID($C2105,2,20))&lt;100000000,VALUE(MID($C2105,2,20)),1000000000),1000000000))+ROW()/100000,"")</f>
        <v/>
      </c>
    </row>
    <row r="2106">
      <c r="E2106" s="14" t="n"/>
      <c r="M2106" s="8">
        <f>IF($C2106="","",L2106*T2106/100)</f>
        <v/>
      </c>
      <c r="S2106" s="8" t="n"/>
      <c r="T2106" s="8" t="n"/>
      <c r="W2106">
        <f>IF($C2106="","",IF($AL2106=1,0,IF($AK2106=1,Settings!$C$6,Settings!$C$7))*100)</f>
        <v/>
      </c>
      <c r="X2106" s="8">
        <f>IF($C2106="","",T2106*W2106/100)</f>
        <v/>
      </c>
      <c r="Y2106" s="8">
        <f>IF($C2106="","",T2106-X2106)</f>
        <v/>
      </c>
      <c r="Z2106" s="8">
        <f>IF($C2106="","",Y2106-M2106)</f>
        <v/>
      </c>
      <c r="AD2106" s="8" t="n"/>
      <c r="AG2106" s="14" t="n"/>
      <c r="AI2106">
        <f>IF($C2106="","",IF(COUNTIF($C$2:$C2106,$C2106)=1,1,0))</f>
        <v/>
      </c>
      <c r="AJ2106">
        <f>IF($AI2106=1,SUMPRODUCT(--($AM$2:$AM$7001&lt;$AM2106))+1,"")</f>
        <v/>
      </c>
      <c r="AK2106">
        <f>IF($C2106="","",IF(OR($P2106=TRUE(),$P2106="TRUE"),1,0))</f>
        <v/>
      </c>
      <c r="AL2106">
        <f>IF($C2106="","",IF(AND($V2106="Yes",SUMPRODUCT((LEN(Settings!$F$6:$F$13)&gt;0)*ISNUMBER(SEARCH(Settings!$F$6:$F$13,$O2106)))=0),1,0))</f>
        <v/>
      </c>
      <c r="AM2106">
        <f>IF($AI2106=1,IFERROR(IF(VALUE($C2106)&lt;100000000,VALUE($C2106),1000000000),IFERROR(IF(VALUE(MID($C2106,2,20))&lt;100000000,VALUE(MID($C2106,2,20)),1000000000),1000000000))+ROW()/100000,"")</f>
        <v/>
      </c>
    </row>
    <row r="2107">
      <c r="E2107" s="14" t="n"/>
      <c r="M2107" s="8">
        <f>IF($C2107="","",L2107*T2107/100)</f>
        <v/>
      </c>
      <c r="S2107" s="8" t="n"/>
      <c r="T2107" s="8" t="n"/>
      <c r="W2107">
        <f>IF($C2107="","",IF($AL2107=1,0,IF($AK2107=1,Settings!$C$6,Settings!$C$7))*100)</f>
        <v/>
      </c>
      <c r="X2107" s="8">
        <f>IF($C2107="","",T2107*W2107/100)</f>
        <v/>
      </c>
      <c r="Y2107" s="8">
        <f>IF($C2107="","",T2107-X2107)</f>
        <v/>
      </c>
      <c r="Z2107" s="8">
        <f>IF($C2107="","",Y2107-M2107)</f>
        <v/>
      </c>
      <c r="AD2107" s="8" t="n"/>
      <c r="AG2107" s="14" t="n"/>
      <c r="AI2107">
        <f>IF($C2107="","",IF(COUNTIF($C$2:$C2107,$C2107)=1,1,0))</f>
        <v/>
      </c>
      <c r="AJ2107">
        <f>IF($AI2107=1,SUMPRODUCT(--($AM$2:$AM$7001&lt;$AM2107))+1,"")</f>
        <v/>
      </c>
      <c r="AK2107">
        <f>IF($C2107="","",IF(OR($P2107=TRUE(),$P2107="TRUE"),1,0))</f>
        <v/>
      </c>
      <c r="AL2107">
        <f>IF($C2107="","",IF(AND($V2107="Yes",SUMPRODUCT((LEN(Settings!$F$6:$F$13)&gt;0)*ISNUMBER(SEARCH(Settings!$F$6:$F$13,$O2107)))=0),1,0))</f>
        <v/>
      </c>
      <c r="AM2107">
        <f>IF($AI2107=1,IFERROR(IF(VALUE($C2107)&lt;100000000,VALUE($C2107),1000000000),IFERROR(IF(VALUE(MID($C2107,2,20))&lt;100000000,VALUE(MID($C2107,2,20)),1000000000),1000000000))+ROW()/100000,"")</f>
        <v/>
      </c>
    </row>
    <row r="2108">
      <c r="E2108" s="14" t="n"/>
      <c r="M2108" s="8">
        <f>IF($C2108="","",L2108*T2108/100)</f>
        <v/>
      </c>
      <c r="S2108" s="8" t="n"/>
      <c r="T2108" s="8" t="n"/>
      <c r="W2108">
        <f>IF($C2108="","",IF($AL2108=1,0,IF($AK2108=1,Settings!$C$6,Settings!$C$7))*100)</f>
        <v/>
      </c>
      <c r="X2108" s="8">
        <f>IF($C2108="","",T2108*W2108/100)</f>
        <v/>
      </c>
      <c r="Y2108" s="8">
        <f>IF($C2108="","",T2108-X2108)</f>
        <v/>
      </c>
      <c r="Z2108" s="8">
        <f>IF($C2108="","",Y2108-M2108)</f>
        <v/>
      </c>
      <c r="AD2108" s="8" t="n"/>
      <c r="AG2108" s="14" t="n"/>
      <c r="AI2108">
        <f>IF($C2108="","",IF(COUNTIF($C$2:$C2108,$C2108)=1,1,0))</f>
        <v/>
      </c>
      <c r="AJ2108">
        <f>IF($AI2108=1,SUMPRODUCT(--($AM$2:$AM$7001&lt;$AM2108))+1,"")</f>
        <v/>
      </c>
      <c r="AK2108">
        <f>IF($C2108="","",IF(OR($P2108=TRUE(),$P2108="TRUE"),1,0))</f>
        <v/>
      </c>
      <c r="AL2108">
        <f>IF($C2108="","",IF(AND($V2108="Yes",SUMPRODUCT((LEN(Settings!$F$6:$F$13)&gt;0)*ISNUMBER(SEARCH(Settings!$F$6:$F$13,$O2108)))=0),1,0))</f>
        <v/>
      </c>
      <c r="AM2108">
        <f>IF($AI2108=1,IFERROR(IF(VALUE($C2108)&lt;100000000,VALUE($C2108),1000000000),IFERROR(IF(VALUE(MID($C2108,2,20))&lt;100000000,VALUE(MID($C2108,2,20)),1000000000),1000000000))+ROW()/100000,"")</f>
        <v/>
      </c>
    </row>
    <row r="2109">
      <c r="E2109" s="14" t="n"/>
      <c r="M2109" s="8">
        <f>IF($C2109="","",L2109*T2109/100)</f>
        <v/>
      </c>
      <c r="S2109" s="8" t="n"/>
      <c r="T2109" s="8" t="n"/>
      <c r="W2109">
        <f>IF($C2109="","",IF($AL2109=1,0,IF($AK2109=1,Settings!$C$6,Settings!$C$7))*100)</f>
        <v/>
      </c>
      <c r="X2109" s="8">
        <f>IF($C2109="","",T2109*W2109/100)</f>
        <v/>
      </c>
      <c r="Y2109" s="8">
        <f>IF($C2109="","",T2109-X2109)</f>
        <v/>
      </c>
      <c r="Z2109" s="8">
        <f>IF($C2109="","",Y2109-M2109)</f>
        <v/>
      </c>
      <c r="AD2109" s="8" t="n"/>
      <c r="AG2109" s="14" t="n"/>
      <c r="AI2109">
        <f>IF($C2109="","",IF(COUNTIF($C$2:$C2109,$C2109)=1,1,0))</f>
        <v/>
      </c>
      <c r="AJ2109">
        <f>IF($AI2109=1,SUMPRODUCT(--($AM$2:$AM$7001&lt;$AM2109))+1,"")</f>
        <v/>
      </c>
      <c r="AK2109">
        <f>IF($C2109="","",IF(OR($P2109=TRUE(),$P2109="TRUE"),1,0))</f>
        <v/>
      </c>
      <c r="AL2109">
        <f>IF($C2109="","",IF(AND($V2109="Yes",SUMPRODUCT((LEN(Settings!$F$6:$F$13)&gt;0)*ISNUMBER(SEARCH(Settings!$F$6:$F$13,$O2109)))=0),1,0))</f>
        <v/>
      </c>
      <c r="AM2109">
        <f>IF($AI2109=1,IFERROR(IF(VALUE($C2109)&lt;100000000,VALUE($C2109),1000000000),IFERROR(IF(VALUE(MID($C2109,2,20))&lt;100000000,VALUE(MID($C2109,2,20)),1000000000),1000000000))+ROW()/100000,"")</f>
        <v/>
      </c>
    </row>
    <row r="2110">
      <c r="E2110" s="14" t="n"/>
      <c r="M2110" s="8">
        <f>IF($C2110="","",L2110*T2110/100)</f>
        <v/>
      </c>
      <c r="S2110" s="8" t="n"/>
      <c r="T2110" s="8" t="n"/>
      <c r="W2110">
        <f>IF($C2110="","",IF($AL2110=1,0,IF($AK2110=1,Settings!$C$6,Settings!$C$7))*100)</f>
        <v/>
      </c>
      <c r="X2110" s="8">
        <f>IF($C2110="","",T2110*W2110/100)</f>
        <v/>
      </c>
      <c r="Y2110" s="8">
        <f>IF($C2110="","",T2110-X2110)</f>
        <v/>
      </c>
      <c r="Z2110" s="8">
        <f>IF($C2110="","",Y2110-M2110)</f>
        <v/>
      </c>
      <c r="AD2110" s="8" t="n"/>
      <c r="AG2110" s="14" t="n"/>
      <c r="AI2110">
        <f>IF($C2110="","",IF(COUNTIF($C$2:$C2110,$C2110)=1,1,0))</f>
        <v/>
      </c>
      <c r="AJ2110">
        <f>IF($AI2110=1,SUMPRODUCT(--($AM$2:$AM$7001&lt;$AM2110))+1,"")</f>
        <v/>
      </c>
      <c r="AK2110">
        <f>IF($C2110="","",IF(OR($P2110=TRUE(),$P2110="TRUE"),1,0))</f>
        <v/>
      </c>
      <c r="AL2110">
        <f>IF($C2110="","",IF(AND($V2110="Yes",SUMPRODUCT((LEN(Settings!$F$6:$F$13)&gt;0)*ISNUMBER(SEARCH(Settings!$F$6:$F$13,$O2110)))=0),1,0))</f>
        <v/>
      </c>
      <c r="AM2110">
        <f>IF($AI2110=1,IFERROR(IF(VALUE($C2110)&lt;100000000,VALUE($C2110),1000000000),IFERROR(IF(VALUE(MID($C2110,2,20))&lt;100000000,VALUE(MID($C2110,2,20)),1000000000),1000000000))+ROW()/100000,"")</f>
        <v/>
      </c>
    </row>
    <row r="2111">
      <c r="E2111" s="14" t="n"/>
      <c r="M2111" s="8">
        <f>IF($C2111="","",L2111*T2111/100)</f>
        <v/>
      </c>
      <c r="S2111" s="8" t="n"/>
      <c r="T2111" s="8" t="n"/>
      <c r="W2111">
        <f>IF($C2111="","",IF($AL2111=1,0,IF($AK2111=1,Settings!$C$6,Settings!$C$7))*100)</f>
        <v/>
      </c>
      <c r="X2111" s="8">
        <f>IF($C2111="","",T2111*W2111/100)</f>
        <v/>
      </c>
      <c r="Y2111" s="8">
        <f>IF($C2111="","",T2111-X2111)</f>
        <v/>
      </c>
      <c r="Z2111" s="8">
        <f>IF($C2111="","",Y2111-M2111)</f>
        <v/>
      </c>
      <c r="AD2111" s="8" t="n"/>
      <c r="AG2111" s="14" t="n"/>
      <c r="AI2111">
        <f>IF($C2111="","",IF(COUNTIF($C$2:$C2111,$C2111)=1,1,0))</f>
        <v/>
      </c>
      <c r="AJ2111">
        <f>IF($AI2111=1,SUMPRODUCT(--($AM$2:$AM$7001&lt;$AM2111))+1,"")</f>
        <v/>
      </c>
      <c r="AK2111">
        <f>IF($C2111="","",IF(OR($P2111=TRUE(),$P2111="TRUE"),1,0))</f>
        <v/>
      </c>
      <c r="AL2111">
        <f>IF($C2111="","",IF(AND($V2111="Yes",SUMPRODUCT((LEN(Settings!$F$6:$F$13)&gt;0)*ISNUMBER(SEARCH(Settings!$F$6:$F$13,$O2111)))=0),1,0))</f>
        <v/>
      </c>
      <c r="AM2111">
        <f>IF($AI2111=1,IFERROR(IF(VALUE($C2111)&lt;100000000,VALUE($C2111),1000000000),IFERROR(IF(VALUE(MID($C2111,2,20))&lt;100000000,VALUE(MID($C2111,2,20)),1000000000),1000000000))+ROW()/100000,"")</f>
        <v/>
      </c>
    </row>
    <row r="2112">
      <c r="E2112" s="14" t="n"/>
      <c r="M2112" s="8">
        <f>IF($C2112="","",L2112*T2112/100)</f>
        <v/>
      </c>
      <c r="S2112" s="8" t="n"/>
      <c r="T2112" s="8" t="n"/>
      <c r="W2112">
        <f>IF($C2112="","",IF($AL2112=1,0,IF($AK2112=1,Settings!$C$6,Settings!$C$7))*100)</f>
        <v/>
      </c>
      <c r="X2112" s="8">
        <f>IF($C2112="","",T2112*W2112/100)</f>
        <v/>
      </c>
      <c r="Y2112" s="8">
        <f>IF($C2112="","",T2112-X2112)</f>
        <v/>
      </c>
      <c r="Z2112" s="8">
        <f>IF($C2112="","",Y2112-M2112)</f>
        <v/>
      </c>
      <c r="AD2112" s="8" t="n"/>
      <c r="AG2112" s="14" t="n"/>
      <c r="AI2112">
        <f>IF($C2112="","",IF(COUNTIF($C$2:$C2112,$C2112)=1,1,0))</f>
        <v/>
      </c>
      <c r="AJ2112">
        <f>IF($AI2112=1,SUMPRODUCT(--($AM$2:$AM$7001&lt;$AM2112))+1,"")</f>
        <v/>
      </c>
      <c r="AK2112">
        <f>IF($C2112="","",IF(OR($P2112=TRUE(),$P2112="TRUE"),1,0))</f>
        <v/>
      </c>
      <c r="AL2112">
        <f>IF($C2112="","",IF(AND($V2112="Yes",SUMPRODUCT((LEN(Settings!$F$6:$F$13)&gt;0)*ISNUMBER(SEARCH(Settings!$F$6:$F$13,$O2112)))=0),1,0))</f>
        <v/>
      </c>
      <c r="AM2112">
        <f>IF($AI2112=1,IFERROR(IF(VALUE($C2112)&lt;100000000,VALUE($C2112),1000000000),IFERROR(IF(VALUE(MID($C2112,2,20))&lt;100000000,VALUE(MID($C2112,2,20)),1000000000),1000000000))+ROW()/100000,"")</f>
        <v/>
      </c>
    </row>
    <row r="2113">
      <c r="E2113" s="14" t="n"/>
      <c r="M2113" s="8">
        <f>IF($C2113="","",L2113*T2113/100)</f>
        <v/>
      </c>
      <c r="S2113" s="8" t="n"/>
      <c r="T2113" s="8" t="n"/>
      <c r="W2113">
        <f>IF($C2113="","",IF($AL2113=1,0,IF($AK2113=1,Settings!$C$6,Settings!$C$7))*100)</f>
        <v/>
      </c>
      <c r="X2113" s="8">
        <f>IF($C2113="","",T2113*W2113/100)</f>
        <v/>
      </c>
      <c r="Y2113" s="8">
        <f>IF($C2113="","",T2113-X2113)</f>
        <v/>
      </c>
      <c r="Z2113" s="8">
        <f>IF($C2113="","",Y2113-M2113)</f>
        <v/>
      </c>
      <c r="AD2113" s="8" t="n"/>
      <c r="AG2113" s="14" t="n"/>
      <c r="AI2113">
        <f>IF($C2113="","",IF(COUNTIF($C$2:$C2113,$C2113)=1,1,0))</f>
        <v/>
      </c>
      <c r="AJ2113">
        <f>IF($AI2113=1,SUMPRODUCT(--($AM$2:$AM$7001&lt;$AM2113))+1,"")</f>
        <v/>
      </c>
      <c r="AK2113">
        <f>IF($C2113="","",IF(OR($P2113=TRUE(),$P2113="TRUE"),1,0))</f>
        <v/>
      </c>
      <c r="AL2113">
        <f>IF($C2113="","",IF(AND($V2113="Yes",SUMPRODUCT((LEN(Settings!$F$6:$F$13)&gt;0)*ISNUMBER(SEARCH(Settings!$F$6:$F$13,$O2113)))=0),1,0))</f>
        <v/>
      </c>
      <c r="AM2113">
        <f>IF($AI2113=1,IFERROR(IF(VALUE($C2113)&lt;100000000,VALUE($C2113),1000000000),IFERROR(IF(VALUE(MID($C2113,2,20))&lt;100000000,VALUE(MID($C2113,2,20)),1000000000),1000000000))+ROW()/100000,"")</f>
        <v/>
      </c>
    </row>
    <row r="2114">
      <c r="E2114" s="14" t="n"/>
      <c r="M2114" s="8">
        <f>IF($C2114="","",L2114*T2114/100)</f>
        <v/>
      </c>
      <c r="S2114" s="8" t="n"/>
      <c r="T2114" s="8" t="n"/>
      <c r="W2114">
        <f>IF($C2114="","",IF($AL2114=1,0,IF($AK2114=1,Settings!$C$6,Settings!$C$7))*100)</f>
        <v/>
      </c>
      <c r="X2114" s="8">
        <f>IF($C2114="","",T2114*W2114/100)</f>
        <v/>
      </c>
      <c r="Y2114" s="8">
        <f>IF($C2114="","",T2114-X2114)</f>
        <v/>
      </c>
      <c r="Z2114" s="8">
        <f>IF($C2114="","",Y2114-M2114)</f>
        <v/>
      </c>
      <c r="AD2114" s="8" t="n"/>
      <c r="AG2114" s="14" t="n"/>
      <c r="AI2114">
        <f>IF($C2114="","",IF(COUNTIF($C$2:$C2114,$C2114)=1,1,0))</f>
        <v/>
      </c>
      <c r="AJ2114">
        <f>IF($AI2114=1,SUMPRODUCT(--($AM$2:$AM$7001&lt;$AM2114))+1,"")</f>
        <v/>
      </c>
      <c r="AK2114">
        <f>IF($C2114="","",IF(OR($P2114=TRUE(),$P2114="TRUE"),1,0))</f>
        <v/>
      </c>
      <c r="AL2114">
        <f>IF($C2114="","",IF(AND($V2114="Yes",SUMPRODUCT((LEN(Settings!$F$6:$F$13)&gt;0)*ISNUMBER(SEARCH(Settings!$F$6:$F$13,$O2114)))=0),1,0))</f>
        <v/>
      </c>
      <c r="AM2114">
        <f>IF($AI2114=1,IFERROR(IF(VALUE($C2114)&lt;100000000,VALUE($C2114),1000000000),IFERROR(IF(VALUE(MID($C2114,2,20))&lt;100000000,VALUE(MID($C2114,2,20)),1000000000),1000000000))+ROW()/100000,"")</f>
        <v/>
      </c>
    </row>
    <row r="2115">
      <c r="E2115" s="14" t="n"/>
      <c r="M2115" s="8">
        <f>IF($C2115="","",L2115*T2115/100)</f>
        <v/>
      </c>
      <c r="S2115" s="8" t="n"/>
      <c r="T2115" s="8" t="n"/>
      <c r="W2115">
        <f>IF($C2115="","",IF($AL2115=1,0,IF($AK2115=1,Settings!$C$6,Settings!$C$7))*100)</f>
        <v/>
      </c>
      <c r="X2115" s="8">
        <f>IF($C2115="","",T2115*W2115/100)</f>
        <v/>
      </c>
      <c r="Y2115" s="8">
        <f>IF($C2115="","",T2115-X2115)</f>
        <v/>
      </c>
      <c r="Z2115" s="8">
        <f>IF($C2115="","",Y2115-M2115)</f>
        <v/>
      </c>
      <c r="AD2115" s="8" t="n"/>
      <c r="AG2115" s="14" t="n"/>
      <c r="AI2115">
        <f>IF($C2115="","",IF(COUNTIF($C$2:$C2115,$C2115)=1,1,0))</f>
        <v/>
      </c>
      <c r="AJ2115">
        <f>IF($AI2115=1,SUMPRODUCT(--($AM$2:$AM$7001&lt;$AM2115))+1,"")</f>
        <v/>
      </c>
      <c r="AK2115">
        <f>IF($C2115="","",IF(OR($P2115=TRUE(),$P2115="TRUE"),1,0))</f>
        <v/>
      </c>
      <c r="AL2115">
        <f>IF($C2115="","",IF(AND($V2115="Yes",SUMPRODUCT((LEN(Settings!$F$6:$F$13)&gt;0)*ISNUMBER(SEARCH(Settings!$F$6:$F$13,$O2115)))=0),1,0))</f>
        <v/>
      </c>
      <c r="AM2115">
        <f>IF($AI2115=1,IFERROR(IF(VALUE($C2115)&lt;100000000,VALUE($C2115),1000000000),IFERROR(IF(VALUE(MID($C2115,2,20))&lt;100000000,VALUE(MID($C2115,2,20)),1000000000),1000000000))+ROW()/100000,"")</f>
        <v/>
      </c>
    </row>
    <row r="2116">
      <c r="E2116" s="14" t="n"/>
      <c r="M2116" s="8">
        <f>IF($C2116="","",L2116*T2116/100)</f>
        <v/>
      </c>
      <c r="S2116" s="8" t="n"/>
      <c r="T2116" s="8" t="n"/>
      <c r="W2116">
        <f>IF($C2116="","",IF($AL2116=1,0,IF($AK2116=1,Settings!$C$6,Settings!$C$7))*100)</f>
        <v/>
      </c>
      <c r="X2116" s="8">
        <f>IF($C2116="","",T2116*W2116/100)</f>
        <v/>
      </c>
      <c r="Y2116" s="8">
        <f>IF($C2116="","",T2116-X2116)</f>
        <v/>
      </c>
      <c r="Z2116" s="8">
        <f>IF($C2116="","",Y2116-M2116)</f>
        <v/>
      </c>
      <c r="AD2116" s="8" t="n"/>
      <c r="AG2116" s="14" t="n"/>
      <c r="AI2116">
        <f>IF($C2116="","",IF(COUNTIF($C$2:$C2116,$C2116)=1,1,0))</f>
        <v/>
      </c>
      <c r="AJ2116">
        <f>IF($AI2116=1,SUMPRODUCT(--($AM$2:$AM$7001&lt;$AM2116))+1,"")</f>
        <v/>
      </c>
      <c r="AK2116">
        <f>IF($C2116="","",IF(OR($P2116=TRUE(),$P2116="TRUE"),1,0))</f>
        <v/>
      </c>
      <c r="AL2116">
        <f>IF($C2116="","",IF(AND($V2116="Yes",SUMPRODUCT((LEN(Settings!$F$6:$F$13)&gt;0)*ISNUMBER(SEARCH(Settings!$F$6:$F$13,$O2116)))=0),1,0))</f>
        <v/>
      </c>
      <c r="AM2116">
        <f>IF($AI2116=1,IFERROR(IF(VALUE($C2116)&lt;100000000,VALUE($C2116),1000000000),IFERROR(IF(VALUE(MID($C2116,2,20))&lt;100000000,VALUE(MID($C2116,2,20)),1000000000),1000000000))+ROW()/100000,"")</f>
        <v/>
      </c>
    </row>
    <row r="2117">
      <c r="E2117" s="14" t="n"/>
      <c r="M2117" s="8">
        <f>IF($C2117="","",L2117*T2117/100)</f>
        <v/>
      </c>
      <c r="S2117" s="8" t="n"/>
      <c r="T2117" s="8" t="n"/>
      <c r="W2117">
        <f>IF($C2117="","",IF($AL2117=1,0,IF($AK2117=1,Settings!$C$6,Settings!$C$7))*100)</f>
        <v/>
      </c>
      <c r="X2117" s="8">
        <f>IF($C2117="","",T2117*W2117/100)</f>
        <v/>
      </c>
      <c r="Y2117" s="8">
        <f>IF($C2117="","",T2117-X2117)</f>
        <v/>
      </c>
      <c r="Z2117" s="8">
        <f>IF($C2117="","",Y2117-M2117)</f>
        <v/>
      </c>
      <c r="AD2117" s="8" t="n"/>
      <c r="AG2117" s="14" t="n"/>
      <c r="AI2117">
        <f>IF($C2117="","",IF(COUNTIF($C$2:$C2117,$C2117)=1,1,0))</f>
        <v/>
      </c>
      <c r="AJ2117">
        <f>IF($AI2117=1,SUMPRODUCT(--($AM$2:$AM$7001&lt;$AM2117))+1,"")</f>
        <v/>
      </c>
      <c r="AK2117">
        <f>IF($C2117="","",IF(OR($P2117=TRUE(),$P2117="TRUE"),1,0))</f>
        <v/>
      </c>
      <c r="AL2117">
        <f>IF($C2117="","",IF(AND($V2117="Yes",SUMPRODUCT((LEN(Settings!$F$6:$F$13)&gt;0)*ISNUMBER(SEARCH(Settings!$F$6:$F$13,$O2117)))=0),1,0))</f>
        <v/>
      </c>
      <c r="AM2117">
        <f>IF($AI2117=1,IFERROR(IF(VALUE($C2117)&lt;100000000,VALUE($C2117),1000000000),IFERROR(IF(VALUE(MID($C2117,2,20))&lt;100000000,VALUE(MID($C2117,2,20)),1000000000),1000000000))+ROW()/100000,"")</f>
        <v/>
      </c>
    </row>
    <row r="2118">
      <c r="E2118" s="14" t="n"/>
      <c r="M2118" s="8">
        <f>IF($C2118="","",L2118*T2118/100)</f>
        <v/>
      </c>
      <c r="S2118" s="8" t="n"/>
      <c r="T2118" s="8" t="n"/>
      <c r="W2118">
        <f>IF($C2118="","",IF($AL2118=1,0,IF($AK2118=1,Settings!$C$6,Settings!$C$7))*100)</f>
        <v/>
      </c>
      <c r="X2118" s="8">
        <f>IF($C2118="","",T2118*W2118/100)</f>
        <v/>
      </c>
      <c r="Y2118" s="8">
        <f>IF($C2118="","",T2118-X2118)</f>
        <v/>
      </c>
      <c r="Z2118" s="8">
        <f>IF($C2118="","",Y2118-M2118)</f>
        <v/>
      </c>
      <c r="AD2118" s="8" t="n"/>
      <c r="AG2118" s="14" t="n"/>
      <c r="AI2118">
        <f>IF($C2118="","",IF(COUNTIF($C$2:$C2118,$C2118)=1,1,0))</f>
        <v/>
      </c>
      <c r="AJ2118">
        <f>IF($AI2118=1,SUMPRODUCT(--($AM$2:$AM$7001&lt;$AM2118))+1,"")</f>
        <v/>
      </c>
      <c r="AK2118">
        <f>IF($C2118="","",IF(OR($P2118=TRUE(),$P2118="TRUE"),1,0))</f>
        <v/>
      </c>
      <c r="AL2118">
        <f>IF($C2118="","",IF(AND($V2118="Yes",SUMPRODUCT((LEN(Settings!$F$6:$F$13)&gt;0)*ISNUMBER(SEARCH(Settings!$F$6:$F$13,$O2118)))=0),1,0))</f>
        <v/>
      </c>
      <c r="AM2118">
        <f>IF($AI2118=1,IFERROR(IF(VALUE($C2118)&lt;100000000,VALUE($C2118),1000000000),IFERROR(IF(VALUE(MID($C2118,2,20))&lt;100000000,VALUE(MID($C2118,2,20)),1000000000),1000000000))+ROW()/100000,"")</f>
        <v/>
      </c>
    </row>
    <row r="2119">
      <c r="E2119" s="14" t="n"/>
      <c r="M2119" s="8">
        <f>IF($C2119="","",L2119*T2119/100)</f>
        <v/>
      </c>
      <c r="S2119" s="8" t="n"/>
      <c r="T2119" s="8" t="n"/>
      <c r="W2119">
        <f>IF($C2119="","",IF($AL2119=1,0,IF($AK2119=1,Settings!$C$6,Settings!$C$7))*100)</f>
        <v/>
      </c>
      <c r="X2119" s="8">
        <f>IF($C2119="","",T2119*W2119/100)</f>
        <v/>
      </c>
      <c r="Y2119" s="8">
        <f>IF($C2119="","",T2119-X2119)</f>
        <v/>
      </c>
      <c r="Z2119" s="8">
        <f>IF($C2119="","",Y2119-M2119)</f>
        <v/>
      </c>
      <c r="AD2119" s="8" t="n"/>
      <c r="AG2119" s="14" t="n"/>
      <c r="AI2119">
        <f>IF($C2119="","",IF(COUNTIF($C$2:$C2119,$C2119)=1,1,0))</f>
        <v/>
      </c>
      <c r="AJ2119">
        <f>IF($AI2119=1,SUMPRODUCT(--($AM$2:$AM$7001&lt;$AM2119))+1,"")</f>
        <v/>
      </c>
      <c r="AK2119">
        <f>IF($C2119="","",IF(OR($P2119=TRUE(),$P2119="TRUE"),1,0))</f>
        <v/>
      </c>
      <c r="AL2119">
        <f>IF($C2119="","",IF(AND($V2119="Yes",SUMPRODUCT((LEN(Settings!$F$6:$F$13)&gt;0)*ISNUMBER(SEARCH(Settings!$F$6:$F$13,$O2119)))=0),1,0))</f>
        <v/>
      </c>
      <c r="AM2119">
        <f>IF($AI2119=1,IFERROR(IF(VALUE($C2119)&lt;100000000,VALUE($C2119),1000000000),IFERROR(IF(VALUE(MID($C2119,2,20))&lt;100000000,VALUE(MID($C2119,2,20)),1000000000),1000000000))+ROW()/100000,"")</f>
        <v/>
      </c>
    </row>
    <row r="2120">
      <c r="E2120" s="14" t="n"/>
      <c r="M2120" s="8">
        <f>IF($C2120="","",L2120*T2120/100)</f>
        <v/>
      </c>
      <c r="S2120" s="8" t="n"/>
      <c r="T2120" s="8" t="n"/>
      <c r="W2120">
        <f>IF($C2120="","",IF($AL2120=1,0,IF($AK2120=1,Settings!$C$6,Settings!$C$7))*100)</f>
        <v/>
      </c>
      <c r="X2120" s="8">
        <f>IF($C2120="","",T2120*W2120/100)</f>
        <v/>
      </c>
      <c r="Y2120" s="8">
        <f>IF($C2120="","",T2120-X2120)</f>
        <v/>
      </c>
      <c r="Z2120" s="8">
        <f>IF($C2120="","",Y2120-M2120)</f>
        <v/>
      </c>
      <c r="AD2120" s="8" t="n"/>
      <c r="AG2120" s="14" t="n"/>
      <c r="AI2120">
        <f>IF($C2120="","",IF(COUNTIF($C$2:$C2120,$C2120)=1,1,0))</f>
        <v/>
      </c>
      <c r="AJ2120">
        <f>IF($AI2120=1,SUMPRODUCT(--($AM$2:$AM$7001&lt;$AM2120))+1,"")</f>
        <v/>
      </c>
      <c r="AK2120">
        <f>IF($C2120="","",IF(OR($P2120=TRUE(),$P2120="TRUE"),1,0))</f>
        <v/>
      </c>
      <c r="AL2120">
        <f>IF($C2120="","",IF(AND($V2120="Yes",SUMPRODUCT((LEN(Settings!$F$6:$F$13)&gt;0)*ISNUMBER(SEARCH(Settings!$F$6:$F$13,$O2120)))=0),1,0))</f>
        <v/>
      </c>
      <c r="AM2120">
        <f>IF($AI2120=1,IFERROR(IF(VALUE($C2120)&lt;100000000,VALUE($C2120),1000000000),IFERROR(IF(VALUE(MID($C2120,2,20))&lt;100000000,VALUE(MID($C2120,2,20)),1000000000),1000000000))+ROW()/100000,"")</f>
        <v/>
      </c>
    </row>
    <row r="2121">
      <c r="E2121" s="14" t="n"/>
      <c r="M2121" s="8">
        <f>IF($C2121="","",L2121*T2121/100)</f>
        <v/>
      </c>
      <c r="S2121" s="8" t="n"/>
      <c r="T2121" s="8" t="n"/>
      <c r="W2121">
        <f>IF($C2121="","",IF($AL2121=1,0,IF($AK2121=1,Settings!$C$6,Settings!$C$7))*100)</f>
        <v/>
      </c>
      <c r="X2121" s="8">
        <f>IF($C2121="","",T2121*W2121/100)</f>
        <v/>
      </c>
      <c r="Y2121" s="8">
        <f>IF($C2121="","",T2121-X2121)</f>
        <v/>
      </c>
      <c r="Z2121" s="8">
        <f>IF($C2121="","",Y2121-M2121)</f>
        <v/>
      </c>
      <c r="AD2121" s="8" t="n"/>
      <c r="AG2121" s="14" t="n"/>
      <c r="AI2121">
        <f>IF($C2121="","",IF(COUNTIF($C$2:$C2121,$C2121)=1,1,0))</f>
        <v/>
      </c>
      <c r="AJ2121">
        <f>IF($AI2121=1,SUMPRODUCT(--($AM$2:$AM$7001&lt;$AM2121))+1,"")</f>
        <v/>
      </c>
      <c r="AK2121">
        <f>IF($C2121="","",IF(OR($P2121=TRUE(),$P2121="TRUE"),1,0))</f>
        <v/>
      </c>
      <c r="AL2121">
        <f>IF($C2121="","",IF(AND($V2121="Yes",SUMPRODUCT((LEN(Settings!$F$6:$F$13)&gt;0)*ISNUMBER(SEARCH(Settings!$F$6:$F$13,$O2121)))=0),1,0))</f>
        <v/>
      </c>
      <c r="AM2121">
        <f>IF($AI2121=1,IFERROR(IF(VALUE($C2121)&lt;100000000,VALUE($C2121),1000000000),IFERROR(IF(VALUE(MID($C2121,2,20))&lt;100000000,VALUE(MID($C2121,2,20)),1000000000),1000000000))+ROW()/100000,"")</f>
        <v/>
      </c>
    </row>
    <row r="2122">
      <c r="E2122" s="14" t="n"/>
      <c r="M2122" s="8">
        <f>IF($C2122="","",L2122*T2122/100)</f>
        <v/>
      </c>
      <c r="S2122" s="8" t="n"/>
      <c r="T2122" s="8" t="n"/>
      <c r="W2122">
        <f>IF($C2122="","",IF($AL2122=1,0,IF($AK2122=1,Settings!$C$6,Settings!$C$7))*100)</f>
        <v/>
      </c>
      <c r="X2122" s="8">
        <f>IF($C2122="","",T2122*W2122/100)</f>
        <v/>
      </c>
      <c r="Y2122" s="8">
        <f>IF($C2122="","",T2122-X2122)</f>
        <v/>
      </c>
      <c r="Z2122" s="8">
        <f>IF($C2122="","",Y2122-M2122)</f>
        <v/>
      </c>
      <c r="AD2122" s="8" t="n"/>
      <c r="AG2122" s="14" t="n"/>
      <c r="AI2122">
        <f>IF($C2122="","",IF(COUNTIF($C$2:$C2122,$C2122)=1,1,0))</f>
        <v/>
      </c>
      <c r="AJ2122">
        <f>IF($AI2122=1,SUMPRODUCT(--($AM$2:$AM$7001&lt;$AM2122))+1,"")</f>
        <v/>
      </c>
      <c r="AK2122">
        <f>IF($C2122="","",IF(OR($P2122=TRUE(),$P2122="TRUE"),1,0))</f>
        <v/>
      </c>
      <c r="AL2122">
        <f>IF($C2122="","",IF(AND($V2122="Yes",SUMPRODUCT((LEN(Settings!$F$6:$F$13)&gt;0)*ISNUMBER(SEARCH(Settings!$F$6:$F$13,$O2122)))=0),1,0))</f>
        <v/>
      </c>
      <c r="AM2122">
        <f>IF($AI2122=1,IFERROR(IF(VALUE($C2122)&lt;100000000,VALUE($C2122),1000000000),IFERROR(IF(VALUE(MID($C2122,2,20))&lt;100000000,VALUE(MID($C2122,2,20)),1000000000),1000000000))+ROW()/100000,"")</f>
        <v/>
      </c>
    </row>
    <row r="2123">
      <c r="E2123" s="14" t="n"/>
      <c r="M2123" s="8">
        <f>IF($C2123="","",L2123*T2123/100)</f>
        <v/>
      </c>
      <c r="S2123" s="8" t="n"/>
      <c r="T2123" s="8" t="n"/>
      <c r="W2123">
        <f>IF($C2123="","",IF($AL2123=1,0,IF($AK2123=1,Settings!$C$6,Settings!$C$7))*100)</f>
        <v/>
      </c>
      <c r="X2123" s="8">
        <f>IF($C2123="","",T2123*W2123/100)</f>
        <v/>
      </c>
      <c r="Y2123" s="8">
        <f>IF($C2123="","",T2123-X2123)</f>
        <v/>
      </c>
      <c r="Z2123" s="8">
        <f>IF($C2123="","",Y2123-M2123)</f>
        <v/>
      </c>
      <c r="AD2123" s="8" t="n"/>
      <c r="AG2123" s="14" t="n"/>
      <c r="AI2123">
        <f>IF($C2123="","",IF(COUNTIF($C$2:$C2123,$C2123)=1,1,0))</f>
        <v/>
      </c>
      <c r="AJ2123">
        <f>IF($AI2123=1,SUMPRODUCT(--($AM$2:$AM$7001&lt;$AM2123))+1,"")</f>
        <v/>
      </c>
      <c r="AK2123">
        <f>IF($C2123="","",IF(OR($P2123=TRUE(),$P2123="TRUE"),1,0))</f>
        <v/>
      </c>
      <c r="AL2123">
        <f>IF($C2123="","",IF(AND($V2123="Yes",SUMPRODUCT((LEN(Settings!$F$6:$F$13)&gt;0)*ISNUMBER(SEARCH(Settings!$F$6:$F$13,$O2123)))=0),1,0))</f>
        <v/>
      </c>
      <c r="AM2123">
        <f>IF($AI2123=1,IFERROR(IF(VALUE($C2123)&lt;100000000,VALUE($C2123),1000000000),IFERROR(IF(VALUE(MID($C2123,2,20))&lt;100000000,VALUE(MID($C2123,2,20)),1000000000),1000000000))+ROW()/100000,"")</f>
        <v/>
      </c>
    </row>
    <row r="2124">
      <c r="E2124" s="14" t="n"/>
      <c r="M2124" s="8">
        <f>IF($C2124="","",L2124*T2124/100)</f>
        <v/>
      </c>
      <c r="S2124" s="8" t="n"/>
      <c r="T2124" s="8" t="n"/>
      <c r="W2124">
        <f>IF($C2124="","",IF($AL2124=1,0,IF($AK2124=1,Settings!$C$6,Settings!$C$7))*100)</f>
        <v/>
      </c>
      <c r="X2124" s="8">
        <f>IF($C2124="","",T2124*W2124/100)</f>
        <v/>
      </c>
      <c r="Y2124" s="8">
        <f>IF($C2124="","",T2124-X2124)</f>
        <v/>
      </c>
      <c r="Z2124" s="8">
        <f>IF($C2124="","",Y2124-M2124)</f>
        <v/>
      </c>
      <c r="AD2124" s="8" t="n"/>
      <c r="AG2124" s="14" t="n"/>
      <c r="AI2124">
        <f>IF($C2124="","",IF(COUNTIF($C$2:$C2124,$C2124)=1,1,0))</f>
        <v/>
      </c>
      <c r="AJ2124">
        <f>IF($AI2124=1,SUMPRODUCT(--($AM$2:$AM$7001&lt;$AM2124))+1,"")</f>
        <v/>
      </c>
      <c r="AK2124">
        <f>IF($C2124="","",IF(OR($P2124=TRUE(),$P2124="TRUE"),1,0))</f>
        <v/>
      </c>
      <c r="AL2124">
        <f>IF($C2124="","",IF(AND($V2124="Yes",SUMPRODUCT((LEN(Settings!$F$6:$F$13)&gt;0)*ISNUMBER(SEARCH(Settings!$F$6:$F$13,$O2124)))=0),1,0))</f>
        <v/>
      </c>
      <c r="AM2124">
        <f>IF($AI2124=1,IFERROR(IF(VALUE($C2124)&lt;100000000,VALUE($C2124),1000000000),IFERROR(IF(VALUE(MID($C2124,2,20))&lt;100000000,VALUE(MID($C2124,2,20)),1000000000),1000000000))+ROW()/100000,"")</f>
        <v/>
      </c>
    </row>
    <row r="2125">
      <c r="E2125" s="14" t="n"/>
      <c r="M2125" s="8">
        <f>IF($C2125="","",L2125*T2125/100)</f>
        <v/>
      </c>
      <c r="S2125" s="8" t="n"/>
      <c r="T2125" s="8" t="n"/>
      <c r="W2125">
        <f>IF($C2125="","",IF($AL2125=1,0,IF($AK2125=1,Settings!$C$6,Settings!$C$7))*100)</f>
        <v/>
      </c>
      <c r="X2125" s="8">
        <f>IF($C2125="","",T2125*W2125/100)</f>
        <v/>
      </c>
      <c r="Y2125" s="8">
        <f>IF($C2125="","",T2125-X2125)</f>
        <v/>
      </c>
      <c r="Z2125" s="8">
        <f>IF($C2125="","",Y2125-M2125)</f>
        <v/>
      </c>
      <c r="AD2125" s="8" t="n"/>
      <c r="AG2125" s="14" t="n"/>
      <c r="AI2125">
        <f>IF($C2125="","",IF(COUNTIF($C$2:$C2125,$C2125)=1,1,0))</f>
        <v/>
      </c>
      <c r="AJ2125">
        <f>IF($AI2125=1,SUMPRODUCT(--($AM$2:$AM$7001&lt;$AM2125))+1,"")</f>
        <v/>
      </c>
      <c r="AK2125">
        <f>IF($C2125="","",IF(OR($P2125=TRUE(),$P2125="TRUE"),1,0))</f>
        <v/>
      </c>
      <c r="AL2125">
        <f>IF($C2125="","",IF(AND($V2125="Yes",SUMPRODUCT((LEN(Settings!$F$6:$F$13)&gt;0)*ISNUMBER(SEARCH(Settings!$F$6:$F$13,$O2125)))=0),1,0))</f>
        <v/>
      </c>
      <c r="AM2125">
        <f>IF($AI2125=1,IFERROR(IF(VALUE($C2125)&lt;100000000,VALUE($C2125),1000000000),IFERROR(IF(VALUE(MID($C2125,2,20))&lt;100000000,VALUE(MID($C2125,2,20)),1000000000),1000000000))+ROW()/100000,"")</f>
        <v/>
      </c>
    </row>
    <row r="2126">
      <c r="E2126" s="14" t="n"/>
      <c r="M2126" s="8">
        <f>IF($C2126="","",L2126*T2126/100)</f>
        <v/>
      </c>
      <c r="S2126" s="8" t="n"/>
      <c r="T2126" s="8" t="n"/>
      <c r="W2126">
        <f>IF($C2126="","",IF($AL2126=1,0,IF($AK2126=1,Settings!$C$6,Settings!$C$7))*100)</f>
        <v/>
      </c>
      <c r="X2126" s="8">
        <f>IF($C2126="","",T2126*W2126/100)</f>
        <v/>
      </c>
      <c r="Y2126" s="8">
        <f>IF($C2126="","",T2126-X2126)</f>
        <v/>
      </c>
      <c r="Z2126" s="8">
        <f>IF($C2126="","",Y2126-M2126)</f>
        <v/>
      </c>
      <c r="AD2126" s="8" t="n"/>
      <c r="AG2126" s="14" t="n"/>
      <c r="AI2126">
        <f>IF($C2126="","",IF(COUNTIF($C$2:$C2126,$C2126)=1,1,0))</f>
        <v/>
      </c>
      <c r="AJ2126">
        <f>IF($AI2126=1,SUMPRODUCT(--($AM$2:$AM$7001&lt;$AM2126))+1,"")</f>
        <v/>
      </c>
      <c r="AK2126">
        <f>IF($C2126="","",IF(OR($P2126=TRUE(),$P2126="TRUE"),1,0))</f>
        <v/>
      </c>
      <c r="AL2126">
        <f>IF($C2126="","",IF(AND($V2126="Yes",SUMPRODUCT((LEN(Settings!$F$6:$F$13)&gt;0)*ISNUMBER(SEARCH(Settings!$F$6:$F$13,$O2126)))=0),1,0))</f>
        <v/>
      </c>
      <c r="AM2126">
        <f>IF($AI2126=1,IFERROR(IF(VALUE($C2126)&lt;100000000,VALUE($C2126),1000000000),IFERROR(IF(VALUE(MID($C2126,2,20))&lt;100000000,VALUE(MID($C2126,2,20)),1000000000),1000000000))+ROW()/100000,"")</f>
        <v/>
      </c>
    </row>
    <row r="2127">
      <c r="E2127" s="14" t="n"/>
      <c r="M2127" s="8">
        <f>IF($C2127="","",L2127*T2127/100)</f>
        <v/>
      </c>
      <c r="S2127" s="8" t="n"/>
      <c r="T2127" s="8" t="n"/>
      <c r="W2127">
        <f>IF($C2127="","",IF($AL2127=1,0,IF($AK2127=1,Settings!$C$6,Settings!$C$7))*100)</f>
        <v/>
      </c>
      <c r="X2127" s="8">
        <f>IF($C2127="","",T2127*W2127/100)</f>
        <v/>
      </c>
      <c r="Y2127" s="8">
        <f>IF($C2127="","",T2127-X2127)</f>
        <v/>
      </c>
      <c r="Z2127" s="8">
        <f>IF($C2127="","",Y2127-M2127)</f>
        <v/>
      </c>
      <c r="AD2127" s="8" t="n"/>
      <c r="AG2127" s="14" t="n"/>
      <c r="AI2127">
        <f>IF($C2127="","",IF(COUNTIF($C$2:$C2127,$C2127)=1,1,0))</f>
        <v/>
      </c>
      <c r="AJ2127">
        <f>IF($AI2127=1,SUMPRODUCT(--($AM$2:$AM$7001&lt;$AM2127))+1,"")</f>
        <v/>
      </c>
      <c r="AK2127">
        <f>IF($C2127="","",IF(OR($P2127=TRUE(),$P2127="TRUE"),1,0))</f>
        <v/>
      </c>
      <c r="AL2127">
        <f>IF($C2127="","",IF(AND($V2127="Yes",SUMPRODUCT((LEN(Settings!$F$6:$F$13)&gt;0)*ISNUMBER(SEARCH(Settings!$F$6:$F$13,$O2127)))=0),1,0))</f>
        <v/>
      </c>
      <c r="AM2127">
        <f>IF($AI2127=1,IFERROR(IF(VALUE($C2127)&lt;100000000,VALUE($C2127),1000000000),IFERROR(IF(VALUE(MID($C2127,2,20))&lt;100000000,VALUE(MID($C2127,2,20)),1000000000),1000000000))+ROW()/100000,"")</f>
        <v/>
      </c>
    </row>
    <row r="2128">
      <c r="E2128" s="14" t="n"/>
      <c r="M2128" s="8">
        <f>IF($C2128="","",L2128*T2128/100)</f>
        <v/>
      </c>
      <c r="S2128" s="8" t="n"/>
      <c r="T2128" s="8" t="n"/>
      <c r="W2128">
        <f>IF($C2128="","",IF($AL2128=1,0,IF($AK2128=1,Settings!$C$6,Settings!$C$7))*100)</f>
        <v/>
      </c>
      <c r="X2128" s="8">
        <f>IF($C2128="","",T2128*W2128/100)</f>
        <v/>
      </c>
      <c r="Y2128" s="8">
        <f>IF($C2128="","",T2128-X2128)</f>
        <v/>
      </c>
      <c r="Z2128" s="8">
        <f>IF($C2128="","",Y2128-M2128)</f>
        <v/>
      </c>
      <c r="AD2128" s="8" t="n"/>
      <c r="AG2128" s="14" t="n"/>
      <c r="AI2128">
        <f>IF($C2128="","",IF(COUNTIF($C$2:$C2128,$C2128)=1,1,0))</f>
        <v/>
      </c>
      <c r="AJ2128">
        <f>IF($AI2128=1,SUMPRODUCT(--($AM$2:$AM$7001&lt;$AM2128))+1,"")</f>
        <v/>
      </c>
      <c r="AK2128">
        <f>IF($C2128="","",IF(OR($P2128=TRUE(),$P2128="TRUE"),1,0))</f>
        <v/>
      </c>
      <c r="AL2128">
        <f>IF($C2128="","",IF(AND($V2128="Yes",SUMPRODUCT((LEN(Settings!$F$6:$F$13)&gt;0)*ISNUMBER(SEARCH(Settings!$F$6:$F$13,$O2128)))=0),1,0))</f>
        <v/>
      </c>
      <c r="AM2128">
        <f>IF($AI2128=1,IFERROR(IF(VALUE($C2128)&lt;100000000,VALUE($C2128),1000000000),IFERROR(IF(VALUE(MID($C2128,2,20))&lt;100000000,VALUE(MID($C2128,2,20)),1000000000),1000000000))+ROW()/100000,"")</f>
        <v/>
      </c>
    </row>
    <row r="2129">
      <c r="E2129" s="14" t="n"/>
      <c r="M2129" s="8">
        <f>IF($C2129="","",L2129*T2129/100)</f>
        <v/>
      </c>
      <c r="S2129" s="8" t="n"/>
      <c r="T2129" s="8" t="n"/>
      <c r="W2129">
        <f>IF($C2129="","",IF($AL2129=1,0,IF($AK2129=1,Settings!$C$6,Settings!$C$7))*100)</f>
        <v/>
      </c>
      <c r="X2129" s="8">
        <f>IF($C2129="","",T2129*W2129/100)</f>
        <v/>
      </c>
      <c r="Y2129" s="8">
        <f>IF($C2129="","",T2129-X2129)</f>
        <v/>
      </c>
      <c r="Z2129" s="8">
        <f>IF($C2129="","",Y2129-M2129)</f>
        <v/>
      </c>
      <c r="AD2129" s="8" t="n"/>
      <c r="AG2129" s="14" t="n"/>
      <c r="AI2129">
        <f>IF($C2129="","",IF(COUNTIF($C$2:$C2129,$C2129)=1,1,0))</f>
        <v/>
      </c>
      <c r="AJ2129">
        <f>IF($AI2129=1,SUMPRODUCT(--($AM$2:$AM$7001&lt;$AM2129))+1,"")</f>
        <v/>
      </c>
      <c r="AK2129">
        <f>IF($C2129="","",IF(OR($P2129=TRUE(),$P2129="TRUE"),1,0))</f>
        <v/>
      </c>
      <c r="AL2129">
        <f>IF($C2129="","",IF(AND($V2129="Yes",SUMPRODUCT((LEN(Settings!$F$6:$F$13)&gt;0)*ISNUMBER(SEARCH(Settings!$F$6:$F$13,$O2129)))=0),1,0))</f>
        <v/>
      </c>
      <c r="AM2129">
        <f>IF($AI2129=1,IFERROR(IF(VALUE($C2129)&lt;100000000,VALUE($C2129),1000000000),IFERROR(IF(VALUE(MID($C2129,2,20))&lt;100000000,VALUE(MID($C2129,2,20)),1000000000),1000000000))+ROW()/100000,"")</f>
        <v/>
      </c>
    </row>
    <row r="2130">
      <c r="E2130" s="14" t="n"/>
      <c r="M2130" s="8">
        <f>IF($C2130="","",L2130*T2130/100)</f>
        <v/>
      </c>
      <c r="S2130" s="8" t="n"/>
      <c r="T2130" s="8" t="n"/>
      <c r="W2130">
        <f>IF($C2130="","",IF($AL2130=1,0,IF($AK2130=1,Settings!$C$6,Settings!$C$7))*100)</f>
        <v/>
      </c>
      <c r="X2130" s="8">
        <f>IF($C2130="","",T2130*W2130/100)</f>
        <v/>
      </c>
      <c r="Y2130" s="8">
        <f>IF($C2130="","",T2130-X2130)</f>
        <v/>
      </c>
      <c r="Z2130" s="8">
        <f>IF($C2130="","",Y2130-M2130)</f>
        <v/>
      </c>
      <c r="AD2130" s="8" t="n"/>
      <c r="AG2130" s="14" t="n"/>
      <c r="AI2130">
        <f>IF($C2130="","",IF(COUNTIF($C$2:$C2130,$C2130)=1,1,0))</f>
        <v/>
      </c>
      <c r="AJ2130">
        <f>IF($AI2130=1,SUMPRODUCT(--($AM$2:$AM$7001&lt;$AM2130))+1,"")</f>
        <v/>
      </c>
      <c r="AK2130">
        <f>IF($C2130="","",IF(OR($P2130=TRUE(),$P2130="TRUE"),1,0))</f>
        <v/>
      </c>
      <c r="AL2130">
        <f>IF($C2130="","",IF(AND($V2130="Yes",SUMPRODUCT((LEN(Settings!$F$6:$F$13)&gt;0)*ISNUMBER(SEARCH(Settings!$F$6:$F$13,$O2130)))=0),1,0))</f>
        <v/>
      </c>
      <c r="AM2130">
        <f>IF($AI2130=1,IFERROR(IF(VALUE($C2130)&lt;100000000,VALUE($C2130),1000000000),IFERROR(IF(VALUE(MID($C2130,2,20))&lt;100000000,VALUE(MID($C2130,2,20)),1000000000),1000000000))+ROW()/100000,"")</f>
        <v/>
      </c>
    </row>
    <row r="2131">
      <c r="E2131" s="14" t="n"/>
      <c r="M2131" s="8">
        <f>IF($C2131="","",L2131*T2131/100)</f>
        <v/>
      </c>
      <c r="S2131" s="8" t="n"/>
      <c r="T2131" s="8" t="n"/>
      <c r="W2131">
        <f>IF($C2131="","",IF($AL2131=1,0,IF($AK2131=1,Settings!$C$6,Settings!$C$7))*100)</f>
        <v/>
      </c>
      <c r="X2131" s="8">
        <f>IF($C2131="","",T2131*W2131/100)</f>
        <v/>
      </c>
      <c r="Y2131" s="8">
        <f>IF($C2131="","",T2131-X2131)</f>
        <v/>
      </c>
      <c r="Z2131" s="8">
        <f>IF($C2131="","",Y2131-M2131)</f>
        <v/>
      </c>
      <c r="AD2131" s="8" t="n"/>
      <c r="AG2131" s="14" t="n"/>
      <c r="AI2131">
        <f>IF($C2131="","",IF(COUNTIF($C$2:$C2131,$C2131)=1,1,0))</f>
        <v/>
      </c>
      <c r="AJ2131">
        <f>IF($AI2131=1,SUMPRODUCT(--($AM$2:$AM$7001&lt;$AM2131))+1,"")</f>
        <v/>
      </c>
      <c r="AK2131">
        <f>IF($C2131="","",IF(OR($P2131=TRUE(),$P2131="TRUE"),1,0))</f>
        <v/>
      </c>
      <c r="AL2131">
        <f>IF($C2131="","",IF(AND($V2131="Yes",SUMPRODUCT((LEN(Settings!$F$6:$F$13)&gt;0)*ISNUMBER(SEARCH(Settings!$F$6:$F$13,$O2131)))=0),1,0))</f>
        <v/>
      </c>
      <c r="AM2131">
        <f>IF($AI2131=1,IFERROR(IF(VALUE($C2131)&lt;100000000,VALUE($C2131),1000000000),IFERROR(IF(VALUE(MID($C2131,2,20))&lt;100000000,VALUE(MID($C2131,2,20)),1000000000),1000000000))+ROW()/100000,"")</f>
        <v/>
      </c>
    </row>
    <row r="2132">
      <c r="E2132" s="14" t="n"/>
      <c r="M2132" s="8">
        <f>IF($C2132="","",L2132*T2132/100)</f>
        <v/>
      </c>
      <c r="S2132" s="8" t="n"/>
      <c r="T2132" s="8" t="n"/>
      <c r="W2132">
        <f>IF($C2132="","",IF($AL2132=1,0,IF($AK2132=1,Settings!$C$6,Settings!$C$7))*100)</f>
        <v/>
      </c>
      <c r="X2132" s="8">
        <f>IF($C2132="","",T2132*W2132/100)</f>
        <v/>
      </c>
      <c r="Y2132" s="8">
        <f>IF($C2132="","",T2132-X2132)</f>
        <v/>
      </c>
      <c r="Z2132" s="8">
        <f>IF($C2132="","",Y2132-M2132)</f>
        <v/>
      </c>
      <c r="AD2132" s="8" t="n"/>
      <c r="AG2132" s="14" t="n"/>
      <c r="AI2132">
        <f>IF($C2132="","",IF(COUNTIF($C$2:$C2132,$C2132)=1,1,0))</f>
        <v/>
      </c>
      <c r="AJ2132">
        <f>IF($AI2132=1,SUMPRODUCT(--($AM$2:$AM$7001&lt;$AM2132))+1,"")</f>
        <v/>
      </c>
      <c r="AK2132">
        <f>IF($C2132="","",IF(OR($P2132=TRUE(),$P2132="TRUE"),1,0))</f>
        <v/>
      </c>
      <c r="AL2132">
        <f>IF($C2132="","",IF(AND($V2132="Yes",SUMPRODUCT((LEN(Settings!$F$6:$F$13)&gt;0)*ISNUMBER(SEARCH(Settings!$F$6:$F$13,$O2132)))=0),1,0))</f>
        <v/>
      </c>
      <c r="AM2132">
        <f>IF($AI2132=1,IFERROR(IF(VALUE($C2132)&lt;100000000,VALUE($C2132),1000000000),IFERROR(IF(VALUE(MID($C2132,2,20))&lt;100000000,VALUE(MID($C2132,2,20)),1000000000),1000000000))+ROW()/100000,"")</f>
        <v/>
      </c>
    </row>
    <row r="2133">
      <c r="E2133" s="14" t="n"/>
      <c r="M2133" s="8">
        <f>IF($C2133="","",L2133*T2133/100)</f>
        <v/>
      </c>
      <c r="S2133" s="8" t="n"/>
      <c r="T2133" s="8" t="n"/>
      <c r="W2133">
        <f>IF($C2133="","",IF($AL2133=1,0,IF($AK2133=1,Settings!$C$6,Settings!$C$7))*100)</f>
        <v/>
      </c>
      <c r="X2133" s="8">
        <f>IF($C2133="","",T2133*W2133/100)</f>
        <v/>
      </c>
      <c r="Y2133" s="8">
        <f>IF($C2133="","",T2133-X2133)</f>
        <v/>
      </c>
      <c r="Z2133" s="8">
        <f>IF($C2133="","",Y2133-M2133)</f>
        <v/>
      </c>
      <c r="AD2133" s="8" t="n"/>
      <c r="AG2133" s="14" t="n"/>
      <c r="AI2133">
        <f>IF($C2133="","",IF(COUNTIF($C$2:$C2133,$C2133)=1,1,0))</f>
        <v/>
      </c>
      <c r="AJ2133">
        <f>IF($AI2133=1,SUMPRODUCT(--($AM$2:$AM$7001&lt;$AM2133))+1,"")</f>
        <v/>
      </c>
      <c r="AK2133">
        <f>IF($C2133="","",IF(OR($P2133=TRUE(),$P2133="TRUE"),1,0))</f>
        <v/>
      </c>
      <c r="AL2133">
        <f>IF($C2133="","",IF(AND($V2133="Yes",SUMPRODUCT((LEN(Settings!$F$6:$F$13)&gt;0)*ISNUMBER(SEARCH(Settings!$F$6:$F$13,$O2133)))=0),1,0))</f>
        <v/>
      </c>
      <c r="AM2133">
        <f>IF($AI2133=1,IFERROR(IF(VALUE($C2133)&lt;100000000,VALUE($C2133),1000000000),IFERROR(IF(VALUE(MID($C2133,2,20))&lt;100000000,VALUE(MID($C2133,2,20)),1000000000),1000000000))+ROW()/100000,"")</f>
        <v/>
      </c>
    </row>
    <row r="2134">
      <c r="E2134" s="14" t="n"/>
      <c r="M2134" s="8">
        <f>IF($C2134="","",L2134*T2134/100)</f>
        <v/>
      </c>
      <c r="S2134" s="8" t="n"/>
      <c r="T2134" s="8" t="n"/>
      <c r="W2134">
        <f>IF($C2134="","",IF($AL2134=1,0,IF($AK2134=1,Settings!$C$6,Settings!$C$7))*100)</f>
        <v/>
      </c>
      <c r="X2134" s="8">
        <f>IF($C2134="","",T2134*W2134/100)</f>
        <v/>
      </c>
      <c r="Y2134" s="8">
        <f>IF($C2134="","",T2134-X2134)</f>
        <v/>
      </c>
      <c r="Z2134" s="8">
        <f>IF($C2134="","",Y2134-M2134)</f>
        <v/>
      </c>
      <c r="AD2134" s="8" t="n"/>
      <c r="AG2134" s="14" t="n"/>
      <c r="AI2134">
        <f>IF($C2134="","",IF(COUNTIF($C$2:$C2134,$C2134)=1,1,0))</f>
        <v/>
      </c>
      <c r="AJ2134">
        <f>IF($AI2134=1,SUMPRODUCT(--($AM$2:$AM$7001&lt;$AM2134))+1,"")</f>
        <v/>
      </c>
      <c r="AK2134">
        <f>IF($C2134="","",IF(OR($P2134=TRUE(),$P2134="TRUE"),1,0))</f>
        <v/>
      </c>
      <c r="AL2134">
        <f>IF($C2134="","",IF(AND($V2134="Yes",SUMPRODUCT((LEN(Settings!$F$6:$F$13)&gt;0)*ISNUMBER(SEARCH(Settings!$F$6:$F$13,$O2134)))=0),1,0))</f>
        <v/>
      </c>
      <c r="AM2134">
        <f>IF($AI2134=1,IFERROR(IF(VALUE($C2134)&lt;100000000,VALUE($C2134),1000000000),IFERROR(IF(VALUE(MID($C2134,2,20))&lt;100000000,VALUE(MID($C2134,2,20)),1000000000),1000000000))+ROW()/100000,"")</f>
        <v/>
      </c>
    </row>
    <row r="2135">
      <c r="E2135" s="14" t="n"/>
      <c r="M2135" s="8">
        <f>IF($C2135="","",L2135*T2135/100)</f>
        <v/>
      </c>
      <c r="S2135" s="8" t="n"/>
      <c r="T2135" s="8" t="n"/>
      <c r="W2135">
        <f>IF($C2135="","",IF($AL2135=1,0,IF($AK2135=1,Settings!$C$6,Settings!$C$7))*100)</f>
        <v/>
      </c>
      <c r="X2135" s="8">
        <f>IF($C2135="","",T2135*W2135/100)</f>
        <v/>
      </c>
      <c r="Y2135" s="8">
        <f>IF($C2135="","",T2135-X2135)</f>
        <v/>
      </c>
      <c r="Z2135" s="8">
        <f>IF($C2135="","",Y2135-M2135)</f>
        <v/>
      </c>
      <c r="AD2135" s="8" t="n"/>
      <c r="AG2135" s="14" t="n"/>
      <c r="AI2135">
        <f>IF($C2135="","",IF(COUNTIF($C$2:$C2135,$C2135)=1,1,0))</f>
        <v/>
      </c>
      <c r="AJ2135">
        <f>IF($AI2135=1,SUMPRODUCT(--($AM$2:$AM$7001&lt;$AM2135))+1,"")</f>
        <v/>
      </c>
      <c r="AK2135">
        <f>IF($C2135="","",IF(OR($P2135=TRUE(),$P2135="TRUE"),1,0))</f>
        <v/>
      </c>
      <c r="AL2135">
        <f>IF($C2135="","",IF(AND($V2135="Yes",SUMPRODUCT((LEN(Settings!$F$6:$F$13)&gt;0)*ISNUMBER(SEARCH(Settings!$F$6:$F$13,$O2135)))=0),1,0))</f>
        <v/>
      </c>
      <c r="AM2135">
        <f>IF($AI2135=1,IFERROR(IF(VALUE($C2135)&lt;100000000,VALUE($C2135),1000000000),IFERROR(IF(VALUE(MID($C2135,2,20))&lt;100000000,VALUE(MID($C2135,2,20)),1000000000),1000000000))+ROW()/100000,"")</f>
        <v/>
      </c>
    </row>
    <row r="2136">
      <c r="E2136" s="14" t="n"/>
      <c r="M2136" s="8">
        <f>IF($C2136="","",L2136*T2136/100)</f>
        <v/>
      </c>
      <c r="S2136" s="8" t="n"/>
      <c r="T2136" s="8" t="n"/>
      <c r="W2136">
        <f>IF($C2136="","",IF($AL2136=1,0,IF($AK2136=1,Settings!$C$6,Settings!$C$7))*100)</f>
        <v/>
      </c>
      <c r="X2136" s="8">
        <f>IF($C2136="","",T2136*W2136/100)</f>
        <v/>
      </c>
      <c r="Y2136" s="8">
        <f>IF($C2136="","",T2136-X2136)</f>
        <v/>
      </c>
      <c r="Z2136" s="8">
        <f>IF($C2136="","",Y2136-M2136)</f>
        <v/>
      </c>
      <c r="AD2136" s="8" t="n"/>
      <c r="AG2136" s="14" t="n"/>
      <c r="AI2136">
        <f>IF($C2136="","",IF(COUNTIF($C$2:$C2136,$C2136)=1,1,0))</f>
        <v/>
      </c>
      <c r="AJ2136">
        <f>IF($AI2136=1,SUMPRODUCT(--($AM$2:$AM$7001&lt;$AM2136))+1,"")</f>
        <v/>
      </c>
      <c r="AK2136">
        <f>IF($C2136="","",IF(OR($P2136=TRUE(),$P2136="TRUE"),1,0))</f>
        <v/>
      </c>
      <c r="AL2136">
        <f>IF($C2136="","",IF(AND($V2136="Yes",SUMPRODUCT((LEN(Settings!$F$6:$F$13)&gt;0)*ISNUMBER(SEARCH(Settings!$F$6:$F$13,$O2136)))=0),1,0))</f>
        <v/>
      </c>
      <c r="AM2136">
        <f>IF($AI2136=1,IFERROR(IF(VALUE($C2136)&lt;100000000,VALUE($C2136),1000000000),IFERROR(IF(VALUE(MID($C2136,2,20))&lt;100000000,VALUE(MID($C2136,2,20)),1000000000),1000000000))+ROW()/100000,"")</f>
        <v/>
      </c>
    </row>
    <row r="2137">
      <c r="E2137" s="14" t="n"/>
      <c r="M2137" s="8">
        <f>IF($C2137="","",L2137*T2137/100)</f>
        <v/>
      </c>
      <c r="S2137" s="8" t="n"/>
      <c r="T2137" s="8" t="n"/>
      <c r="W2137">
        <f>IF($C2137="","",IF($AL2137=1,0,IF($AK2137=1,Settings!$C$6,Settings!$C$7))*100)</f>
        <v/>
      </c>
      <c r="X2137" s="8">
        <f>IF($C2137="","",T2137*W2137/100)</f>
        <v/>
      </c>
      <c r="Y2137" s="8">
        <f>IF($C2137="","",T2137-X2137)</f>
        <v/>
      </c>
      <c r="Z2137" s="8">
        <f>IF($C2137="","",Y2137-M2137)</f>
        <v/>
      </c>
      <c r="AD2137" s="8" t="n"/>
      <c r="AG2137" s="14" t="n"/>
      <c r="AI2137">
        <f>IF($C2137="","",IF(COUNTIF($C$2:$C2137,$C2137)=1,1,0))</f>
        <v/>
      </c>
      <c r="AJ2137">
        <f>IF($AI2137=1,SUMPRODUCT(--($AM$2:$AM$7001&lt;$AM2137))+1,"")</f>
        <v/>
      </c>
      <c r="AK2137">
        <f>IF($C2137="","",IF(OR($P2137=TRUE(),$P2137="TRUE"),1,0))</f>
        <v/>
      </c>
      <c r="AL2137">
        <f>IF($C2137="","",IF(AND($V2137="Yes",SUMPRODUCT((LEN(Settings!$F$6:$F$13)&gt;0)*ISNUMBER(SEARCH(Settings!$F$6:$F$13,$O2137)))=0),1,0))</f>
        <v/>
      </c>
      <c r="AM2137">
        <f>IF($AI2137=1,IFERROR(IF(VALUE($C2137)&lt;100000000,VALUE($C2137),1000000000),IFERROR(IF(VALUE(MID($C2137,2,20))&lt;100000000,VALUE(MID($C2137,2,20)),1000000000),1000000000))+ROW()/100000,"")</f>
        <v/>
      </c>
    </row>
    <row r="2138">
      <c r="E2138" s="14" t="n"/>
      <c r="M2138" s="8">
        <f>IF($C2138="","",L2138*T2138/100)</f>
        <v/>
      </c>
      <c r="S2138" s="8" t="n"/>
      <c r="T2138" s="8" t="n"/>
      <c r="W2138">
        <f>IF($C2138="","",IF($AL2138=1,0,IF($AK2138=1,Settings!$C$6,Settings!$C$7))*100)</f>
        <v/>
      </c>
      <c r="X2138" s="8">
        <f>IF($C2138="","",T2138*W2138/100)</f>
        <v/>
      </c>
      <c r="Y2138" s="8">
        <f>IF($C2138="","",T2138-X2138)</f>
        <v/>
      </c>
      <c r="Z2138" s="8">
        <f>IF($C2138="","",Y2138-M2138)</f>
        <v/>
      </c>
      <c r="AD2138" s="8" t="n"/>
      <c r="AG2138" s="14" t="n"/>
      <c r="AI2138">
        <f>IF($C2138="","",IF(COUNTIF($C$2:$C2138,$C2138)=1,1,0))</f>
        <v/>
      </c>
      <c r="AJ2138">
        <f>IF($AI2138=1,SUMPRODUCT(--($AM$2:$AM$7001&lt;$AM2138))+1,"")</f>
        <v/>
      </c>
      <c r="AK2138">
        <f>IF($C2138="","",IF(OR($P2138=TRUE(),$P2138="TRUE"),1,0))</f>
        <v/>
      </c>
      <c r="AL2138">
        <f>IF($C2138="","",IF(AND($V2138="Yes",SUMPRODUCT((LEN(Settings!$F$6:$F$13)&gt;0)*ISNUMBER(SEARCH(Settings!$F$6:$F$13,$O2138)))=0),1,0))</f>
        <v/>
      </c>
      <c r="AM2138">
        <f>IF($AI2138=1,IFERROR(IF(VALUE($C2138)&lt;100000000,VALUE($C2138),1000000000),IFERROR(IF(VALUE(MID($C2138,2,20))&lt;100000000,VALUE(MID($C2138,2,20)),1000000000),1000000000))+ROW()/100000,"")</f>
        <v/>
      </c>
    </row>
    <row r="2139">
      <c r="E2139" s="14" t="n"/>
      <c r="M2139" s="8">
        <f>IF($C2139="","",L2139*T2139/100)</f>
        <v/>
      </c>
      <c r="S2139" s="8" t="n"/>
      <c r="T2139" s="8" t="n"/>
      <c r="W2139">
        <f>IF($C2139="","",IF($AL2139=1,0,IF($AK2139=1,Settings!$C$6,Settings!$C$7))*100)</f>
        <v/>
      </c>
      <c r="X2139" s="8">
        <f>IF($C2139="","",T2139*W2139/100)</f>
        <v/>
      </c>
      <c r="Y2139" s="8">
        <f>IF($C2139="","",T2139-X2139)</f>
        <v/>
      </c>
      <c r="Z2139" s="8">
        <f>IF($C2139="","",Y2139-M2139)</f>
        <v/>
      </c>
      <c r="AD2139" s="8" t="n"/>
      <c r="AG2139" s="14" t="n"/>
      <c r="AI2139">
        <f>IF($C2139="","",IF(COUNTIF($C$2:$C2139,$C2139)=1,1,0))</f>
        <v/>
      </c>
      <c r="AJ2139">
        <f>IF($AI2139=1,SUMPRODUCT(--($AM$2:$AM$7001&lt;$AM2139))+1,"")</f>
        <v/>
      </c>
      <c r="AK2139">
        <f>IF($C2139="","",IF(OR($P2139=TRUE(),$P2139="TRUE"),1,0))</f>
        <v/>
      </c>
      <c r="AL2139">
        <f>IF($C2139="","",IF(AND($V2139="Yes",SUMPRODUCT((LEN(Settings!$F$6:$F$13)&gt;0)*ISNUMBER(SEARCH(Settings!$F$6:$F$13,$O2139)))=0),1,0))</f>
        <v/>
      </c>
      <c r="AM2139">
        <f>IF($AI2139=1,IFERROR(IF(VALUE($C2139)&lt;100000000,VALUE($C2139),1000000000),IFERROR(IF(VALUE(MID($C2139,2,20))&lt;100000000,VALUE(MID($C2139,2,20)),1000000000),1000000000))+ROW()/100000,"")</f>
        <v/>
      </c>
    </row>
    <row r="2140">
      <c r="E2140" s="14" t="n"/>
      <c r="M2140" s="8">
        <f>IF($C2140="","",L2140*T2140/100)</f>
        <v/>
      </c>
      <c r="S2140" s="8" t="n"/>
      <c r="T2140" s="8" t="n"/>
      <c r="W2140">
        <f>IF($C2140="","",IF($AL2140=1,0,IF($AK2140=1,Settings!$C$6,Settings!$C$7))*100)</f>
        <v/>
      </c>
      <c r="X2140" s="8">
        <f>IF($C2140="","",T2140*W2140/100)</f>
        <v/>
      </c>
      <c r="Y2140" s="8">
        <f>IF($C2140="","",T2140-X2140)</f>
        <v/>
      </c>
      <c r="Z2140" s="8">
        <f>IF($C2140="","",Y2140-M2140)</f>
        <v/>
      </c>
      <c r="AD2140" s="8" t="n"/>
      <c r="AG2140" s="14" t="n"/>
      <c r="AI2140">
        <f>IF($C2140="","",IF(COUNTIF($C$2:$C2140,$C2140)=1,1,0))</f>
        <v/>
      </c>
      <c r="AJ2140">
        <f>IF($AI2140=1,SUMPRODUCT(--($AM$2:$AM$7001&lt;$AM2140))+1,"")</f>
        <v/>
      </c>
      <c r="AK2140">
        <f>IF($C2140="","",IF(OR($P2140=TRUE(),$P2140="TRUE"),1,0))</f>
        <v/>
      </c>
      <c r="AL2140">
        <f>IF($C2140="","",IF(AND($V2140="Yes",SUMPRODUCT((LEN(Settings!$F$6:$F$13)&gt;0)*ISNUMBER(SEARCH(Settings!$F$6:$F$13,$O2140)))=0),1,0))</f>
        <v/>
      </c>
      <c r="AM2140">
        <f>IF($AI2140=1,IFERROR(IF(VALUE($C2140)&lt;100000000,VALUE($C2140),1000000000),IFERROR(IF(VALUE(MID($C2140,2,20))&lt;100000000,VALUE(MID($C2140,2,20)),1000000000),1000000000))+ROW()/100000,"")</f>
        <v/>
      </c>
    </row>
    <row r="2141">
      <c r="E2141" s="14" t="n"/>
      <c r="M2141" s="8">
        <f>IF($C2141="","",L2141*T2141/100)</f>
        <v/>
      </c>
      <c r="S2141" s="8" t="n"/>
      <c r="T2141" s="8" t="n"/>
      <c r="W2141">
        <f>IF($C2141="","",IF($AL2141=1,0,IF($AK2141=1,Settings!$C$6,Settings!$C$7))*100)</f>
        <v/>
      </c>
      <c r="X2141" s="8">
        <f>IF($C2141="","",T2141*W2141/100)</f>
        <v/>
      </c>
      <c r="Y2141" s="8">
        <f>IF($C2141="","",T2141-X2141)</f>
        <v/>
      </c>
      <c r="Z2141" s="8">
        <f>IF($C2141="","",Y2141-M2141)</f>
        <v/>
      </c>
      <c r="AD2141" s="8" t="n"/>
      <c r="AG2141" s="14" t="n"/>
      <c r="AI2141">
        <f>IF($C2141="","",IF(COUNTIF($C$2:$C2141,$C2141)=1,1,0))</f>
        <v/>
      </c>
      <c r="AJ2141">
        <f>IF($AI2141=1,SUMPRODUCT(--($AM$2:$AM$7001&lt;$AM2141))+1,"")</f>
        <v/>
      </c>
      <c r="AK2141">
        <f>IF($C2141="","",IF(OR($P2141=TRUE(),$P2141="TRUE"),1,0))</f>
        <v/>
      </c>
      <c r="AL2141">
        <f>IF($C2141="","",IF(AND($V2141="Yes",SUMPRODUCT((LEN(Settings!$F$6:$F$13)&gt;0)*ISNUMBER(SEARCH(Settings!$F$6:$F$13,$O2141)))=0),1,0))</f>
        <v/>
      </c>
      <c r="AM2141">
        <f>IF($AI2141=1,IFERROR(IF(VALUE($C2141)&lt;100000000,VALUE($C2141),1000000000),IFERROR(IF(VALUE(MID($C2141,2,20))&lt;100000000,VALUE(MID($C2141,2,20)),1000000000),1000000000))+ROW()/100000,"")</f>
        <v/>
      </c>
    </row>
    <row r="2142">
      <c r="E2142" s="14" t="n"/>
      <c r="M2142" s="8">
        <f>IF($C2142="","",L2142*T2142/100)</f>
        <v/>
      </c>
      <c r="S2142" s="8" t="n"/>
      <c r="T2142" s="8" t="n"/>
      <c r="W2142">
        <f>IF($C2142="","",IF($AL2142=1,0,IF($AK2142=1,Settings!$C$6,Settings!$C$7))*100)</f>
        <v/>
      </c>
      <c r="X2142" s="8">
        <f>IF($C2142="","",T2142*W2142/100)</f>
        <v/>
      </c>
      <c r="Y2142" s="8">
        <f>IF($C2142="","",T2142-X2142)</f>
        <v/>
      </c>
      <c r="Z2142" s="8">
        <f>IF($C2142="","",Y2142-M2142)</f>
        <v/>
      </c>
      <c r="AD2142" s="8" t="n"/>
      <c r="AG2142" s="14" t="n"/>
      <c r="AI2142">
        <f>IF($C2142="","",IF(COUNTIF($C$2:$C2142,$C2142)=1,1,0))</f>
        <v/>
      </c>
      <c r="AJ2142">
        <f>IF($AI2142=1,SUMPRODUCT(--($AM$2:$AM$7001&lt;$AM2142))+1,"")</f>
        <v/>
      </c>
      <c r="AK2142">
        <f>IF($C2142="","",IF(OR($P2142=TRUE(),$P2142="TRUE"),1,0))</f>
        <v/>
      </c>
      <c r="AL2142">
        <f>IF($C2142="","",IF(AND($V2142="Yes",SUMPRODUCT((LEN(Settings!$F$6:$F$13)&gt;0)*ISNUMBER(SEARCH(Settings!$F$6:$F$13,$O2142)))=0),1,0))</f>
        <v/>
      </c>
      <c r="AM2142">
        <f>IF($AI2142=1,IFERROR(IF(VALUE($C2142)&lt;100000000,VALUE($C2142),1000000000),IFERROR(IF(VALUE(MID($C2142,2,20))&lt;100000000,VALUE(MID($C2142,2,20)),1000000000),1000000000))+ROW()/100000,"")</f>
        <v/>
      </c>
    </row>
    <row r="2143">
      <c r="E2143" s="14" t="n"/>
      <c r="M2143" s="8">
        <f>IF($C2143="","",L2143*T2143/100)</f>
        <v/>
      </c>
      <c r="S2143" s="8" t="n"/>
      <c r="T2143" s="8" t="n"/>
      <c r="W2143">
        <f>IF($C2143="","",IF($AL2143=1,0,IF($AK2143=1,Settings!$C$6,Settings!$C$7))*100)</f>
        <v/>
      </c>
      <c r="X2143" s="8">
        <f>IF($C2143="","",T2143*W2143/100)</f>
        <v/>
      </c>
      <c r="Y2143" s="8">
        <f>IF($C2143="","",T2143-X2143)</f>
        <v/>
      </c>
      <c r="Z2143" s="8">
        <f>IF($C2143="","",Y2143-M2143)</f>
        <v/>
      </c>
      <c r="AD2143" s="8" t="n"/>
      <c r="AG2143" s="14" t="n"/>
      <c r="AI2143">
        <f>IF($C2143="","",IF(COUNTIF($C$2:$C2143,$C2143)=1,1,0))</f>
        <v/>
      </c>
      <c r="AJ2143">
        <f>IF($AI2143=1,SUMPRODUCT(--($AM$2:$AM$7001&lt;$AM2143))+1,"")</f>
        <v/>
      </c>
      <c r="AK2143">
        <f>IF($C2143="","",IF(OR($P2143=TRUE(),$P2143="TRUE"),1,0))</f>
        <v/>
      </c>
      <c r="AL2143">
        <f>IF($C2143="","",IF(AND($V2143="Yes",SUMPRODUCT((LEN(Settings!$F$6:$F$13)&gt;0)*ISNUMBER(SEARCH(Settings!$F$6:$F$13,$O2143)))=0),1,0))</f>
        <v/>
      </c>
      <c r="AM2143">
        <f>IF($AI2143=1,IFERROR(IF(VALUE($C2143)&lt;100000000,VALUE($C2143),1000000000),IFERROR(IF(VALUE(MID($C2143,2,20))&lt;100000000,VALUE(MID($C2143,2,20)),1000000000),1000000000))+ROW()/100000,"")</f>
        <v/>
      </c>
    </row>
    <row r="2144">
      <c r="E2144" s="14" t="n"/>
      <c r="M2144" s="8">
        <f>IF($C2144="","",L2144*T2144/100)</f>
        <v/>
      </c>
      <c r="S2144" s="8" t="n"/>
      <c r="T2144" s="8" t="n"/>
      <c r="W2144">
        <f>IF($C2144="","",IF($AL2144=1,0,IF($AK2144=1,Settings!$C$6,Settings!$C$7))*100)</f>
        <v/>
      </c>
      <c r="X2144" s="8">
        <f>IF($C2144="","",T2144*W2144/100)</f>
        <v/>
      </c>
      <c r="Y2144" s="8">
        <f>IF($C2144="","",T2144-X2144)</f>
        <v/>
      </c>
      <c r="Z2144" s="8">
        <f>IF($C2144="","",Y2144-M2144)</f>
        <v/>
      </c>
      <c r="AD2144" s="8" t="n"/>
      <c r="AG2144" s="14" t="n"/>
      <c r="AI2144">
        <f>IF($C2144="","",IF(COUNTIF($C$2:$C2144,$C2144)=1,1,0))</f>
        <v/>
      </c>
      <c r="AJ2144">
        <f>IF($AI2144=1,SUMPRODUCT(--($AM$2:$AM$7001&lt;$AM2144))+1,"")</f>
        <v/>
      </c>
      <c r="AK2144">
        <f>IF($C2144="","",IF(OR($P2144=TRUE(),$P2144="TRUE"),1,0))</f>
        <v/>
      </c>
      <c r="AL2144">
        <f>IF($C2144="","",IF(AND($V2144="Yes",SUMPRODUCT((LEN(Settings!$F$6:$F$13)&gt;0)*ISNUMBER(SEARCH(Settings!$F$6:$F$13,$O2144)))=0),1,0))</f>
        <v/>
      </c>
      <c r="AM2144">
        <f>IF($AI2144=1,IFERROR(IF(VALUE($C2144)&lt;100000000,VALUE($C2144),1000000000),IFERROR(IF(VALUE(MID($C2144,2,20))&lt;100000000,VALUE(MID($C2144,2,20)),1000000000),1000000000))+ROW()/100000,"")</f>
        <v/>
      </c>
    </row>
    <row r="2145">
      <c r="E2145" s="14" t="n"/>
      <c r="M2145" s="8">
        <f>IF($C2145="","",L2145*T2145/100)</f>
        <v/>
      </c>
      <c r="S2145" s="8" t="n"/>
      <c r="T2145" s="8" t="n"/>
      <c r="W2145">
        <f>IF($C2145="","",IF($AL2145=1,0,IF($AK2145=1,Settings!$C$6,Settings!$C$7))*100)</f>
        <v/>
      </c>
      <c r="X2145" s="8">
        <f>IF($C2145="","",T2145*W2145/100)</f>
        <v/>
      </c>
      <c r="Y2145" s="8">
        <f>IF($C2145="","",T2145-X2145)</f>
        <v/>
      </c>
      <c r="Z2145" s="8">
        <f>IF($C2145="","",Y2145-M2145)</f>
        <v/>
      </c>
      <c r="AD2145" s="8" t="n"/>
      <c r="AG2145" s="14" t="n"/>
      <c r="AI2145">
        <f>IF($C2145="","",IF(COUNTIF($C$2:$C2145,$C2145)=1,1,0))</f>
        <v/>
      </c>
      <c r="AJ2145">
        <f>IF($AI2145=1,SUMPRODUCT(--($AM$2:$AM$7001&lt;$AM2145))+1,"")</f>
        <v/>
      </c>
      <c r="AK2145">
        <f>IF($C2145="","",IF(OR($P2145=TRUE(),$P2145="TRUE"),1,0))</f>
        <v/>
      </c>
      <c r="AL2145">
        <f>IF($C2145="","",IF(AND($V2145="Yes",SUMPRODUCT((LEN(Settings!$F$6:$F$13)&gt;0)*ISNUMBER(SEARCH(Settings!$F$6:$F$13,$O2145)))=0),1,0))</f>
        <v/>
      </c>
      <c r="AM2145">
        <f>IF($AI2145=1,IFERROR(IF(VALUE($C2145)&lt;100000000,VALUE($C2145),1000000000),IFERROR(IF(VALUE(MID($C2145,2,20))&lt;100000000,VALUE(MID($C2145,2,20)),1000000000),1000000000))+ROW()/100000,"")</f>
        <v/>
      </c>
    </row>
    <row r="2146">
      <c r="E2146" s="14" t="n"/>
      <c r="M2146" s="8">
        <f>IF($C2146="","",L2146*T2146/100)</f>
        <v/>
      </c>
      <c r="S2146" s="8" t="n"/>
      <c r="T2146" s="8" t="n"/>
      <c r="W2146">
        <f>IF($C2146="","",IF($AL2146=1,0,IF($AK2146=1,Settings!$C$6,Settings!$C$7))*100)</f>
        <v/>
      </c>
      <c r="X2146" s="8">
        <f>IF($C2146="","",T2146*W2146/100)</f>
        <v/>
      </c>
      <c r="Y2146" s="8">
        <f>IF($C2146="","",T2146-X2146)</f>
        <v/>
      </c>
      <c r="Z2146" s="8">
        <f>IF($C2146="","",Y2146-M2146)</f>
        <v/>
      </c>
      <c r="AD2146" s="8" t="n"/>
      <c r="AG2146" s="14" t="n"/>
      <c r="AI2146">
        <f>IF($C2146="","",IF(COUNTIF($C$2:$C2146,$C2146)=1,1,0))</f>
        <v/>
      </c>
      <c r="AJ2146">
        <f>IF($AI2146=1,SUMPRODUCT(--($AM$2:$AM$7001&lt;$AM2146))+1,"")</f>
        <v/>
      </c>
      <c r="AK2146">
        <f>IF($C2146="","",IF(OR($P2146=TRUE(),$P2146="TRUE"),1,0))</f>
        <v/>
      </c>
      <c r="AL2146">
        <f>IF($C2146="","",IF(AND($V2146="Yes",SUMPRODUCT((LEN(Settings!$F$6:$F$13)&gt;0)*ISNUMBER(SEARCH(Settings!$F$6:$F$13,$O2146)))=0),1,0))</f>
        <v/>
      </c>
      <c r="AM2146">
        <f>IF($AI2146=1,IFERROR(IF(VALUE($C2146)&lt;100000000,VALUE($C2146),1000000000),IFERROR(IF(VALUE(MID($C2146,2,20))&lt;100000000,VALUE(MID($C2146,2,20)),1000000000),1000000000))+ROW()/100000,"")</f>
        <v/>
      </c>
    </row>
    <row r="2147">
      <c r="E2147" s="14" t="n"/>
      <c r="M2147" s="8">
        <f>IF($C2147="","",L2147*T2147/100)</f>
        <v/>
      </c>
      <c r="S2147" s="8" t="n"/>
      <c r="T2147" s="8" t="n"/>
      <c r="W2147">
        <f>IF($C2147="","",IF($AL2147=1,0,IF($AK2147=1,Settings!$C$6,Settings!$C$7))*100)</f>
        <v/>
      </c>
      <c r="X2147" s="8">
        <f>IF($C2147="","",T2147*W2147/100)</f>
        <v/>
      </c>
      <c r="Y2147" s="8">
        <f>IF($C2147="","",T2147-X2147)</f>
        <v/>
      </c>
      <c r="Z2147" s="8">
        <f>IF($C2147="","",Y2147-M2147)</f>
        <v/>
      </c>
      <c r="AD2147" s="8" t="n"/>
      <c r="AG2147" s="14" t="n"/>
      <c r="AI2147">
        <f>IF($C2147="","",IF(COUNTIF($C$2:$C2147,$C2147)=1,1,0))</f>
        <v/>
      </c>
      <c r="AJ2147">
        <f>IF($AI2147=1,SUMPRODUCT(--($AM$2:$AM$7001&lt;$AM2147))+1,"")</f>
        <v/>
      </c>
      <c r="AK2147">
        <f>IF($C2147="","",IF(OR($P2147=TRUE(),$P2147="TRUE"),1,0))</f>
        <v/>
      </c>
      <c r="AL2147">
        <f>IF($C2147="","",IF(AND($V2147="Yes",SUMPRODUCT((LEN(Settings!$F$6:$F$13)&gt;0)*ISNUMBER(SEARCH(Settings!$F$6:$F$13,$O2147)))=0),1,0))</f>
        <v/>
      </c>
      <c r="AM2147">
        <f>IF($AI2147=1,IFERROR(IF(VALUE($C2147)&lt;100000000,VALUE($C2147),1000000000),IFERROR(IF(VALUE(MID($C2147,2,20))&lt;100000000,VALUE(MID($C2147,2,20)),1000000000),1000000000))+ROW()/100000,"")</f>
        <v/>
      </c>
    </row>
    <row r="2148">
      <c r="E2148" s="14" t="n"/>
      <c r="M2148" s="8">
        <f>IF($C2148="","",L2148*T2148/100)</f>
        <v/>
      </c>
      <c r="S2148" s="8" t="n"/>
      <c r="T2148" s="8" t="n"/>
      <c r="W2148">
        <f>IF($C2148="","",IF($AL2148=1,0,IF($AK2148=1,Settings!$C$6,Settings!$C$7))*100)</f>
        <v/>
      </c>
      <c r="X2148" s="8">
        <f>IF($C2148="","",T2148*W2148/100)</f>
        <v/>
      </c>
      <c r="Y2148" s="8">
        <f>IF($C2148="","",T2148-X2148)</f>
        <v/>
      </c>
      <c r="Z2148" s="8">
        <f>IF($C2148="","",Y2148-M2148)</f>
        <v/>
      </c>
      <c r="AD2148" s="8" t="n"/>
      <c r="AG2148" s="14" t="n"/>
      <c r="AI2148">
        <f>IF($C2148="","",IF(COUNTIF($C$2:$C2148,$C2148)=1,1,0))</f>
        <v/>
      </c>
      <c r="AJ2148">
        <f>IF($AI2148=1,SUMPRODUCT(--($AM$2:$AM$7001&lt;$AM2148))+1,"")</f>
        <v/>
      </c>
      <c r="AK2148">
        <f>IF($C2148="","",IF(OR($P2148=TRUE(),$P2148="TRUE"),1,0))</f>
        <v/>
      </c>
      <c r="AL2148">
        <f>IF($C2148="","",IF(AND($V2148="Yes",SUMPRODUCT((LEN(Settings!$F$6:$F$13)&gt;0)*ISNUMBER(SEARCH(Settings!$F$6:$F$13,$O2148)))=0),1,0))</f>
        <v/>
      </c>
      <c r="AM2148">
        <f>IF($AI2148=1,IFERROR(IF(VALUE($C2148)&lt;100000000,VALUE($C2148),1000000000),IFERROR(IF(VALUE(MID($C2148,2,20))&lt;100000000,VALUE(MID($C2148,2,20)),1000000000),1000000000))+ROW()/100000,"")</f>
        <v/>
      </c>
    </row>
    <row r="2149">
      <c r="E2149" s="14" t="n"/>
      <c r="M2149" s="8">
        <f>IF($C2149="","",L2149*T2149/100)</f>
        <v/>
      </c>
      <c r="S2149" s="8" t="n"/>
      <c r="T2149" s="8" t="n"/>
      <c r="W2149">
        <f>IF($C2149="","",IF($AL2149=1,0,IF($AK2149=1,Settings!$C$6,Settings!$C$7))*100)</f>
        <v/>
      </c>
      <c r="X2149" s="8">
        <f>IF($C2149="","",T2149*W2149/100)</f>
        <v/>
      </c>
      <c r="Y2149" s="8">
        <f>IF($C2149="","",T2149-X2149)</f>
        <v/>
      </c>
      <c r="Z2149" s="8">
        <f>IF($C2149="","",Y2149-M2149)</f>
        <v/>
      </c>
      <c r="AD2149" s="8" t="n"/>
      <c r="AG2149" s="14" t="n"/>
      <c r="AI2149">
        <f>IF($C2149="","",IF(COUNTIF($C$2:$C2149,$C2149)=1,1,0))</f>
        <v/>
      </c>
      <c r="AJ2149">
        <f>IF($AI2149=1,SUMPRODUCT(--($AM$2:$AM$7001&lt;$AM2149))+1,"")</f>
        <v/>
      </c>
      <c r="AK2149">
        <f>IF($C2149="","",IF(OR($P2149=TRUE(),$P2149="TRUE"),1,0))</f>
        <v/>
      </c>
      <c r="AL2149">
        <f>IF($C2149="","",IF(AND($V2149="Yes",SUMPRODUCT((LEN(Settings!$F$6:$F$13)&gt;0)*ISNUMBER(SEARCH(Settings!$F$6:$F$13,$O2149)))=0),1,0))</f>
        <v/>
      </c>
      <c r="AM2149">
        <f>IF($AI2149=1,IFERROR(IF(VALUE($C2149)&lt;100000000,VALUE($C2149),1000000000),IFERROR(IF(VALUE(MID($C2149,2,20))&lt;100000000,VALUE(MID($C2149,2,20)),1000000000),1000000000))+ROW()/100000,"")</f>
        <v/>
      </c>
    </row>
    <row r="2150">
      <c r="E2150" s="14" t="n"/>
      <c r="M2150" s="8">
        <f>IF($C2150="","",L2150*T2150/100)</f>
        <v/>
      </c>
      <c r="S2150" s="8" t="n"/>
      <c r="T2150" s="8" t="n"/>
      <c r="W2150">
        <f>IF($C2150="","",IF($AL2150=1,0,IF($AK2150=1,Settings!$C$6,Settings!$C$7))*100)</f>
        <v/>
      </c>
      <c r="X2150" s="8">
        <f>IF($C2150="","",T2150*W2150/100)</f>
        <v/>
      </c>
      <c r="Y2150" s="8">
        <f>IF($C2150="","",T2150-X2150)</f>
        <v/>
      </c>
      <c r="Z2150" s="8">
        <f>IF($C2150="","",Y2150-M2150)</f>
        <v/>
      </c>
      <c r="AD2150" s="8" t="n"/>
      <c r="AG2150" s="14" t="n"/>
      <c r="AI2150">
        <f>IF($C2150="","",IF(COUNTIF($C$2:$C2150,$C2150)=1,1,0))</f>
        <v/>
      </c>
      <c r="AJ2150">
        <f>IF($AI2150=1,SUMPRODUCT(--($AM$2:$AM$7001&lt;$AM2150))+1,"")</f>
        <v/>
      </c>
      <c r="AK2150">
        <f>IF($C2150="","",IF(OR($P2150=TRUE(),$P2150="TRUE"),1,0))</f>
        <v/>
      </c>
      <c r="AL2150">
        <f>IF($C2150="","",IF(AND($V2150="Yes",SUMPRODUCT((LEN(Settings!$F$6:$F$13)&gt;0)*ISNUMBER(SEARCH(Settings!$F$6:$F$13,$O2150)))=0),1,0))</f>
        <v/>
      </c>
      <c r="AM2150">
        <f>IF($AI2150=1,IFERROR(IF(VALUE($C2150)&lt;100000000,VALUE($C2150),1000000000),IFERROR(IF(VALUE(MID($C2150,2,20))&lt;100000000,VALUE(MID($C2150,2,20)),1000000000),1000000000))+ROW()/100000,"")</f>
        <v/>
      </c>
    </row>
    <row r="2151">
      <c r="E2151" s="14" t="n"/>
      <c r="M2151" s="8">
        <f>IF($C2151="","",L2151*T2151/100)</f>
        <v/>
      </c>
      <c r="S2151" s="8" t="n"/>
      <c r="T2151" s="8" t="n"/>
      <c r="W2151">
        <f>IF($C2151="","",IF($AL2151=1,0,IF($AK2151=1,Settings!$C$6,Settings!$C$7))*100)</f>
        <v/>
      </c>
      <c r="X2151" s="8">
        <f>IF($C2151="","",T2151*W2151/100)</f>
        <v/>
      </c>
      <c r="Y2151" s="8">
        <f>IF($C2151="","",T2151-X2151)</f>
        <v/>
      </c>
      <c r="Z2151" s="8">
        <f>IF($C2151="","",Y2151-M2151)</f>
        <v/>
      </c>
      <c r="AD2151" s="8" t="n"/>
      <c r="AG2151" s="14" t="n"/>
      <c r="AI2151">
        <f>IF($C2151="","",IF(COUNTIF($C$2:$C2151,$C2151)=1,1,0))</f>
        <v/>
      </c>
      <c r="AJ2151">
        <f>IF($AI2151=1,SUMPRODUCT(--($AM$2:$AM$7001&lt;$AM2151))+1,"")</f>
        <v/>
      </c>
      <c r="AK2151">
        <f>IF($C2151="","",IF(OR($P2151=TRUE(),$P2151="TRUE"),1,0))</f>
        <v/>
      </c>
      <c r="AL2151">
        <f>IF($C2151="","",IF(AND($V2151="Yes",SUMPRODUCT((LEN(Settings!$F$6:$F$13)&gt;0)*ISNUMBER(SEARCH(Settings!$F$6:$F$13,$O2151)))=0),1,0))</f>
        <v/>
      </c>
      <c r="AM2151">
        <f>IF($AI2151=1,IFERROR(IF(VALUE($C2151)&lt;100000000,VALUE($C2151),1000000000),IFERROR(IF(VALUE(MID($C2151,2,20))&lt;100000000,VALUE(MID($C2151,2,20)),1000000000),1000000000))+ROW()/100000,"")</f>
        <v/>
      </c>
    </row>
    <row r="2152">
      <c r="E2152" s="14" t="n"/>
      <c r="M2152" s="8">
        <f>IF($C2152="","",L2152*T2152/100)</f>
        <v/>
      </c>
      <c r="S2152" s="8" t="n"/>
      <c r="T2152" s="8" t="n"/>
      <c r="W2152">
        <f>IF($C2152="","",IF($AL2152=1,0,IF($AK2152=1,Settings!$C$6,Settings!$C$7))*100)</f>
        <v/>
      </c>
      <c r="X2152" s="8">
        <f>IF($C2152="","",T2152*W2152/100)</f>
        <v/>
      </c>
      <c r="Y2152" s="8">
        <f>IF($C2152="","",T2152-X2152)</f>
        <v/>
      </c>
      <c r="Z2152" s="8">
        <f>IF($C2152="","",Y2152-M2152)</f>
        <v/>
      </c>
      <c r="AD2152" s="8" t="n"/>
      <c r="AG2152" s="14" t="n"/>
      <c r="AI2152">
        <f>IF($C2152="","",IF(COUNTIF($C$2:$C2152,$C2152)=1,1,0))</f>
        <v/>
      </c>
      <c r="AJ2152">
        <f>IF($AI2152=1,SUMPRODUCT(--($AM$2:$AM$7001&lt;$AM2152))+1,"")</f>
        <v/>
      </c>
      <c r="AK2152">
        <f>IF($C2152="","",IF(OR($P2152=TRUE(),$P2152="TRUE"),1,0))</f>
        <v/>
      </c>
      <c r="AL2152">
        <f>IF($C2152="","",IF(AND($V2152="Yes",SUMPRODUCT((LEN(Settings!$F$6:$F$13)&gt;0)*ISNUMBER(SEARCH(Settings!$F$6:$F$13,$O2152)))=0),1,0))</f>
        <v/>
      </c>
      <c r="AM2152">
        <f>IF($AI2152=1,IFERROR(IF(VALUE($C2152)&lt;100000000,VALUE($C2152),1000000000),IFERROR(IF(VALUE(MID($C2152,2,20))&lt;100000000,VALUE(MID($C2152,2,20)),1000000000),1000000000))+ROW()/100000,"")</f>
        <v/>
      </c>
    </row>
    <row r="2153">
      <c r="E2153" s="14" t="n"/>
      <c r="M2153" s="8">
        <f>IF($C2153="","",L2153*T2153/100)</f>
        <v/>
      </c>
      <c r="S2153" s="8" t="n"/>
      <c r="T2153" s="8" t="n"/>
      <c r="W2153">
        <f>IF($C2153="","",IF($AL2153=1,0,IF($AK2153=1,Settings!$C$6,Settings!$C$7))*100)</f>
        <v/>
      </c>
      <c r="X2153" s="8">
        <f>IF($C2153="","",T2153*W2153/100)</f>
        <v/>
      </c>
      <c r="Y2153" s="8">
        <f>IF($C2153="","",T2153-X2153)</f>
        <v/>
      </c>
      <c r="Z2153" s="8">
        <f>IF($C2153="","",Y2153-M2153)</f>
        <v/>
      </c>
      <c r="AD2153" s="8" t="n"/>
      <c r="AG2153" s="14" t="n"/>
      <c r="AI2153">
        <f>IF($C2153="","",IF(COUNTIF($C$2:$C2153,$C2153)=1,1,0))</f>
        <v/>
      </c>
      <c r="AJ2153">
        <f>IF($AI2153=1,SUMPRODUCT(--($AM$2:$AM$7001&lt;$AM2153))+1,"")</f>
        <v/>
      </c>
      <c r="AK2153">
        <f>IF($C2153="","",IF(OR($P2153=TRUE(),$P2153="TRUE"),1,0))</f>
        <v/>
      </c>
      <c r="AL2153">
        <f>IF($C2153="","",IF(AND($V2153="Yes",SUMPRODUCT((LEN(Settings!$F$6:$F$13)&gt;0)*ISNUMBER(SEARCH(Settings!$F$6:$F$13,$O2153)))=0),1,0))</f>
        <v/>
      </c>
      <c r="AM2153">
        <f>IF($AI2153=1,IFERROR(IF(VALUE($C2153)&lt;100000000,VALUE($C2153),1000000000),IFERROR(IF(VALUE(MID($C2153,2,20))&lt;100000000,VALUE(MID($C2153,2,20)),1000000000),1000000000))+ROW()/100000,"")</f>
        <v/>
      </c>
    </row>
    <row r="2154">
      <c r="E2154" s="14" t="n"/>
      <c r="M2154" s="8">
        <f>IF($C2154="","",L2154*T2154/100)</f>
        <v/>
      </c>
      <c r="S2154" s="8" t="n"/>
      <c r="T2154" s="8" t="n"/>
      <c r="W2154">
        <f>IF($C2154="","",IF($AL2154=1,0,IF($AK2154=1,Settings!$C$6,Settings!$C$7))*100)</f>
        <v/>
      </c>
      <c r="X2154" s="8">
        <f>IF($C2154="","",T2154*W2154/100)</f>
        <v/>
      </c>
      <c r="Y2154" s="8">
        <f>IF($C2154="","",T2154-X2154)</f>
        <v/>
      </c>
      <c r="Z2154" s="8">
        <f>IF($C2154="","",Y2154-M2154)</f>
        <v/>
      </c>
      <c r="AD2154" s="8" t="n"/>
      <c r="AG2154" s="14" t="n"/>
      <c r="AI2154">
        <f>IF($C2154="","",IF(COUNTIF($C$2:$C2154,$C2154)=1,1,0))</f>
        <v/>
      </c>
      <c r="AJ2154">
        <f>IF($AI2154=1,SUMPRODUCT(--($AM$2:$AM$7001&lt;$AM2154))+1,"")</f>
        <v/>
      </c>
      <c r="AK2154">
        <f>IF($C2154="","",IF(OR($P2154=TRUE(),$P2154="TRUE"),1,0))</f>
        <v/>
      </c>
      <c r="AL2154">
        <f>IF($C2154="","",IF(AND($V2154="Yes",SUMPRODUCT((LEN(Settings!$F$6:$F$13)&gt;0)*ISNUMBER(SEARCH(Settings!$F$6:$F$13,$O2154)))=0),1,0))</f>
        <v/>
      </c>
      <c r="AM2154">
        <f>IF($AI2154=1,IFERROR(IF(VALUE($C2154)&lt;100000000,VALUE($C2154),1000000000),IFERROR(IF(VALUE(MID($C2154,2,20))&lt;100000000,VALUE(MID($C2154,2,20)),1000000000),1000000000))+ROW()/100000,"")</f>
        <v/>
      </c>
    </row>
    <row r="2155">
      <c r="E2155" s="14" t="n"/>
      <c r="M2155" s="8">
        <f>IF($C2155="","",L2155*T2155/100)</f>
        <v/>
      </c>
      <c r="S2155" s="8" t="n"/>
      <c r="T2155" s="8" t="n"/>
      <c r="W2155">
        <f>IF($C2155="","",IF($AL2155=1,0,IF($AK2155=1,Settings!$C$6,Settings!$C$7))*100)</f>
        <v/>
      </c>
      <c r="X2155" s="8">
        <f>IF($C2155="","",T2155*W2155/100)</f>
        <v/>
      </c>
      <c r="Y2155" s="8">
        <f>IF($C2155="","",T2155-X2155)</f>
        <v/>
      </c>
      <c r="Z2155" s="8">
        <f>IF($C2155="","",Y2155-M2155)</f>
        <v/>
      </c>
      <c r="AD2155" s="8" t="n"/>
      <c r="AG2155" s="14" t="n"/>
      <c r="AI2155">
        <f>IF($C2155="","",IF(COUNTIF($C$2:$C2155,$C2155)=1,1,0))</f>
        <v/>
      </c>
      <c r="AJ2155">
        <f>IF($AI2155=1,SUMPRODUCT(--($AM$2:$AM$7001&lt;$AM2155))+1,"")</f>
        <v/>
      </c>
      <c r="AK2155">
        <f>IF($C2155="","",IF(OR($P2155=TRUE(),$P2155="TRUE"),1,0))</f>
        <v/>
      </c>
      <c r="AL2155">
        <f>IF($C2155="","",IF(AND($V2155="Yes",SUMPRODUCT((LEN(Settings!$F$6:$F$13)&gt;0)*ISNUMBER(SEARCH(Settings!$F$6:$F$13,$O2155)))=0),1,0))</f>
        <v/>
      </c>
      <c r="AM2155">
        <f>IF($AI2155=1,IFERROR(IF(VALUE($C2155)&lt;100000000,VALUE($C2155),1000000000),IFERROR(IF(VALUE(MID($C2155,2,20))&lt;100000000,VALUE(MID($C2155,2,20)),1000000000),1000000000))+ROW()/100000,"")</f>
        <v/>
      </c>
    </row>
    <row r="2156">
      <c r="E2156" s="14" t="n"/>
      <c r="M2156" s="8">
        <f>IF($C2156="","",L2156*T2156/100)</f>
        <v/>
      </c>
      <c r="S2156" s="8" t="n"/>
      <c r="T2156" s="8" t="n"/>
      <c r="W2156">
        <f>IF($C2156="","",IF($AL2156=1,0,IF($AK2156=1,Settings!$C$6,Settings!$C$7))*100)</f>
        <v/>
      </c>
      <c r="X2156" s="8">
        <f>IF($C2156="","",T2156*W2156/100)</f>
        <v/>
      </c>
      <c r="Y2156" s="8">
        <f>IF($C2156="","",T2156-X2156)</f>
        <v/>
      </c>
      <c r="Z2156" s="8">
        <f>IF($C2156="","",Y2156-M2156)</f>
        <v/>
      </c>
      <c r="AD2156" s="8" t="n"/>
      <c r="AG2156" s="14" t="n"/>
      <c r="AI2156">
        <f>IF($C2156="","",IF(COUNTIF($C$2:$C2156,$C2156)=1,1,0))</f>
        <v/>
      </c>
      <c r="AJ2156">
        <f>IF($AI2156=1,SUMPRODUCT(--($AM$2:$AM$7001&lt;$AM2156))+1,"")</f>
        <v/>
      </c>
      <c r="AK2156">
        <f>IF($C2156="","",IF(OR($P2156=TRUE(),$P2156="TRUE"),1,0))</f>
        <v/>
      </c>
      <c r="AL2156">
        <f>IF($C2156="","",IF(AND($V2156="Yes",SUMPRODUCT((LEN(Settings!$F$6:$F$13)&gt;0)*ISNUMBER(SEARCH(Settings!$F$6:$F$13,$O2156)))=0),1,0))</f>
        <v/>
      </c>
      <c r="AM2156">
        <f>IF($AI2156=1,IFERROR(IF(VALUE($C2156)&lt;100000000,VALUE($C2156),1000000000),IFERROR(IF(VALUE(MID($C2156,2,20))&lt;100000000,VALUE(MID($C2156,2,20)),1000000000),1000000000))+ROW()/100000,"")</f>
        <v/>
      </c>
    </row>
    <row r="2157">
      <c r="E2157" s="14" t="n"/>
      <c r="M2157" s="8">
        <f>IF($C2157="","",L2157*T2157/100)</f>
        <v/>
      </c>
      <c r="S2157" s="8" t="n"/>
      <c r="T2157" s="8" t="n"/>
      <c r="W2157">
        <f>IF($C2157="","",IF($AL2157=1,0,IF($AK2157=1,Settings!$C$6,Settings!$C$7))*100)</f>
        <v/>
      </c>
      <c r="X2157" s="8">
        <f>IF($C2157="","",T2157*W2157/100)</f>
        <v/>
      </c>
      <c r="Y2157" s="8">
        <f>IF($C2157="","",T2157-X2157)</f>
        <v/>
      </c>
      <c r="Z2157" s="8">
        <f>IF($C2157="","",Y2157-M2157)</f>
        <v/>
      </c>
      <c r="AD2157" s="8" t="n"/>
      <c r="AG2157" s="14" t="n"/>
      <c r="AI2157">
        <f>IF($C2157="","",IF(COUNTIF($C$2:$C2157,$C2157)=1,1,0))</f>
        <v/>
      </c>
      <c r="AJ2157">
        <f>IF($AI2157=1,SUMPRODUCT(--($AM$2:$AM$7001&lt;$AM2157))+1,"")</f>
        <v/>
      </c>
      <c r="AK2157">
        <f>IF($C2157="","",IF(OR($P2157=TRUE(),$P2157="TRUE"),1,0))</f>
        <v/>
      </c>
      <c r="AL2157">
        <f>IF($C2157="","",IF(AND($V2157="Yes",SUMPRODUCT((LEN(Settings!$F$6:$F$13)&gt;0)*ISNUMBER(SEARCH(Settings!$F$6:$F$13,$O2157)))=0),1,0))</f>
        <v/>
      </c>
      <c r="AM2157">
        <f>IF($AI2157=1,IFERROR(IF(VALUE($C2157)&lt;100000000,VALUE($C2157),1000000000),IFERROR(IF(VALUE(MID($C2157,2,20))&lt;100000000,VALUE(MID($C2157,2,20)),1000000000),1000000000))+ROW()/100000,"")</f>
        <v/>
      </c>
    </row>
    <row r="2158">
      <c r="E2158" s="14" t="n"/>
      <c r="M2158" s="8">
        <f>IF($C2158="","",L2158*T2158/100)</f>
        <v/>
      </c>
      <c r="S2158" s="8" t="n"/>
      <c r="T2158" s="8" t="n"/>
      <c r="W2158">
        <f>IF($C2158="","",IF($AL2158=1,0,IF($AK2158=1,Settings!$C$6,Settings!$C$7))*100)</f>
        <v/>
      </c>
      <c r="X2158" s="8">
        <f>IF($C2158="","",T2158*W2158/100)</f>
        <v/>
      </c>
      <c r="Y2158" s="8">
        <f>IF($C2158="","",T2158-X2158)</f>
        <v/>
      </c>
      <c r="Z2158" s="8">
        <f>IF($C2158="","",Y2158-M2158)</f>
        <v/>
      </c>
      <c r="AD2158" s="8" t="n"/>
      <c r="AG2158" s="14" t="n"/>
      <c r="AI2158">
        <f>IF($C2158="","",IF(COUNTIF($C$2:$C2158,$C2158)=1,1,0))</f>
        <v/>
      </c>
      <c r="AJ2158">
        <f>IF($AI2158=1,SUMPRODUCT(--($AM$2:$AM$7001&lt;$AM2158))+1,"")</f>
        <v/>
      </c>
      <c r="AK2158">
        <f>IF($C2158="","",IF(OR($P2158=TRUE(),$P2158="TRUE"),1,0))</f>
        <v/>
      </c>
      <c r="AL2158">
        <f>IF($C2158="","",IF(AND($V2158="Yes",SUMPRODUCT((LEN(Settings!$F$6:$F$13)&gt;0)*ISNUMBER(SEARCH(Settings!$F$6:$F$13,$O2158)))=0),1,0))</f>
        <v/>
      </c>
      <c r="AM2158">
        <f>IF($AI2158=1,IFERROR(IF(VALUE($C2158)&lt;100000000,VALUE($C2158),1000000000),IFERROR(IF(VALUE(MID($C2158,2,20))&lt;100000000,VALUE(MID($C2158,2,20)),1000000000),1000000000))+ROW()/100000,"")</f>
        <v/>
      </c>
    </row>
    <row r="2159">
      <c r="E2159" s="14" t="n"/>
      <c r="M2159" s="8">
        <f>IF($C2159="","",L2159*T2159/100)</f>
        <v/>
      </c>
      <c r="S2159" s="8" t="n"/>
      <c r="T2159" s="8" t="n"/>
      <c r="W2159">
        <f>IF($C2159="","",IF($AL2159=1,0,IF($AK2159=1,Settings!$C$6,Settings!$C$7))*100)</f>
        <v/>
      </c>
      <c r="X2159" s="8">
        <f>IF($C2159="","",T2159*W2159/100)</f>
        <v/>
      </c>
      <c r="Y2159" s="8">
        <f>IF($C2159="","",T2159-X2159)</f>
        <v/>
      </c>
      <c r="Z2159" s="8">
        <f>IF($C2159="","",Y2159-M2159)</f>
        <v/>
      </c>
      <c r="AD2159" s="8" t="n"/>
      <c r="AG2159" s="14" t="n"/>
      <c r="AI2159">
        <f>IF($C2159="","",IF(COUNTIF($C$2:$C2159,$C2159)=1,1,0))</f>
        <v/>
      </c>
      <c r="AJ2159">
        <f>IF($AI2159=1,SUMPRODUCT(--($AM$2:$AM$7001&lt;$AM2159))+1,"")</f>
        <v/>
      </c>
      <c r="AK2159">
        <f>IF($C2159="","",IF(OR($P2159=TRUE(),$P2159="TRUE"),1,0))</f>
        <v/>
      </c>
      <c r="AL2159">
        <f>IF($C2159="","",IF(AND($V2159="Yes",SUMPRODUCT((LEN(Settings!$F$6:$F$13)&gt;0)*ISNUMBER(SEARCH(Settings!$F$6:$F$13,$O2159)))=0),1,0))</f>
        <v/>
      </c>
      <c r="AM2159">
        <f>IF($AI2159=1,IFERROR(IF(VALUE($C2159)&lt;100000000,VALUE($C2159),1000000000),IFERROR(IF(VALUE(MID($C2159,2,20))&lt;100000000,VALUE(MID($C2159,2,20)),1000000000),1000000000))+ROW()/100000,"")</f>
        <v/>
      </c>
    </row>
    <row r="2160">
      <c r="E2160" s="14" t="n"/>
      <c r="M2160" s="8">
        <f>IF($C2160="","",L2160*T2160/100)</f>
        <v/>
      </c>
      <c r="S2160" s="8" t="n"/>
      <c r="T2160" s="8" t="n"/>
      <c r="W2160">
        <f>IF($C2160="","",IF($AL2160=1,0,IF($AK2160=1,Settings!$C$6,Settings!$C$7))*100)</f>
        <v/>
      </c>
      <c r="X2160" s="8">
        <f>IF($C2160="","",T2160*W2160/100)</f>
        <v/>
      </c>
      <c r="Y2160" s="8">
        <f>IF($C2160="","",T2160-X2160)</f>
        <v/>
      </c>
      <c r="Z2160" s="8">
        <f>IF($C2160="","",Y2160-M2160)</f>
        <v/>
      </c>
      <c r="AD2160" s="8" t="n"/>
      <c r="AG2160" s="14" t="n"/>
      <c r="AI2160">
        <f>IF($C2160="","",IF(COUNTIF($C$2:$C2160,$C2160)=1,1,0))</f>
        <v/>
      </c>
      <c r="AJ2160">
        <f>IF($AI2160=1,SUMPRODUCT(--($AM$2:$AM$7001&lt;$AM2160))+1,"")</f>
        <v/>
      </c>
      <c r="AK2160">
        <f>IF($C2160="","",IF(OR($P2160=TRUE(),$P2160="TRUE"),1,0))</f>
        <v/>
      </c>
      <c r="AL2160">
        <f>IF($C2160="","",IF(AND($V2160="Yes",SUMPRODUCT((LEN(Settings!$F$6:$F$13)&gt;0)*ISNUMBER(SEARCH(Settings!$F$6:$F$13,$O2160)))=0),1,0))</f>
        <v/>
      </c>
      <c r="AM2160">
        <f>IF($AI2160=1,IFERROR(IF(VALUE($C2160)&lt;100000000,VALUE($C2160),1000000000),IFERROR(IF(VALUE(MID($C2160,2,20))&lt;100000000,VALUE(MID($C2160,2,20)),1000000000),1000000000))+ROW()/100000,"")</f>
        <v/>
      </c>
    </row>
    <row r="2161">
      <c r="E2161" s="14" t="n"/>
      <c r="M2161" s="8">
        <f>IF($C2161="","",L2161*T2161/100)</f>
        <v/>
      </c>
      <c r="S2161" s="8" t="n"/>
      <c r="T2161" s="8" t="n"/>
      <c r="W2161">
        <f>IF($C2161="","",IF($AL2161=1,0,IF($AK2161=1,Settings!$C$6,Settings!$C$7))*100)</f>
        <v/>
      </c>
      <c r="X2161" s="8">
        <f>IF($C2161="","",T2161*W2161/100)</f>
        <v/>
      </c>
      <c r="Y2161" s="8">
        <f>IF($C2161="","",T2161-X2161)</f>
        <v/>
      </c>
      <c r="Z2161" s="8">
        <f>IF($C2161="","",Y2161-M2161)</f>
        <v/>
      </c>
      <c r="AD2161" s="8" t="n"/>
      <c r="AG2161" s="14" t="n"/>
      <c r="AI2161">
        <f>IF($C2161="","",IF(COUNTIF($C$2:$C2161,$C2161)=1,1,0))</f>
        <v/>
      </c>
      <c r="AJ2161">
        <f>IF($AI2161=1,SUMPRODUCT(--($AM$2:$AM$7001&lt;$AM2161))+1,"")</f>
        <v/>
      </c>
      <c r="AK2161">
        <f>IF($C2161="","",IF(OR($P2161=TRUE(),$P2161="TRUE"),1,0))</f>
        <v/>
      </c>
      <c r="AL2161">
        <f>IF($C2161="","",IF(AND($V2161="Yes",SUMPRODUCT((LEN(Settings!$F$6:$F$13)&gt;0)*ISNUMBER(SEARCH(Settings!$F$6:$F$13,$O2161)))=0),1,0))</f>
        <v/>
      </c>
      <c r="AM2161">
        <f>IF($AI2161=1,IFERROR(IF(VALUE($C2161)&lt;100000000,VALUE($C2161),1000000000),IFERROR(IF(VALUE(MID($C2161,2,20))&lt;100000000,VALUE(MID($C2161,2,20)),1000000000),1000000000))+ROW()/100000,"")</f>
        <v/>
      </c>
    </row>
    <row r="2162">
      <c r="E2162" s="14" t="n"/>
      <c r="M2162" s="8">
        <f>IF($C2162="","",L2162*T2162/100)</f>
        <v/>
      </c>
      <c r="S2162" s="8" t="n"/>
      <c r="T2162" s="8" t="n"/>
      <c r="W2162">
        <f>IF($C2162="","",IF($AL2162=1,0,IF($AK2162=1,Settings!$C$6,Settings!$C$7))*100)</f>
        <v/>
      </c>
      <c r="X2162" s="8">
        <f>IF($C2162="","",T2162*W2162/100)</f>
        <v/>
      </c>
      <c r="Y2162" s="8">
        <f>IF($C2162="","",T2162-X2162)</f>
        <v/>
      </c>
      <c r="Z2162" s="8">
        <f>IF($C2162="","",Y2162-M2162)</f>
        <v/>
      </c>
      <c r="AD2162" s="8" t="n"/>
      <c r="AG2162" s="14" t="n"/>
      <c r="AI2162">
        <f>IF($C2162="","",IF(COUNTIF($C$2:$C2162,$C2162)=1,1,0))</f>
        <v/>
      </c>
      <c r="AJ2162">
        <f>IF($AI2162=1,SUMPRODUCT(--($AM$2:$AM$7001&lt;$AM2162))+1,"")</f>
        <v/>
      </c>
      <c r="AK2162">
        <f>IF($C2162="","",IF(OR($P2162=TRUE(),$P2162="TRUE"),1,0))</f>
        <v/>
      </c>
      <c r="AL2162">
        <f>IF($C2162="","",IF(AND($V2162="Yes",SUMPRODUCT((LEN(Settings!$F$6:$F$13)&gt;0)*ISNUMBER(SEARCH(Settings!$F$6:$F$13,$O2162)))=0),1,0))</f>
        <v/>
      </c>
      <c r="AM2162">
        <f>IF($AI2162=1,IFERROR(IF(VALUE($C2162)&lt;100000000,VALUE($C2162),1000000000),IFERROR(IF(VALUE(MID($C2162,2,20))&lt;100000000,VALUE(MID($C2162,2,20)),1000000000),1000000000))+ROW()/100000,"")</f>
        <v/>
      </c>
    </row>
    <row r="2163">
      <c r="E2163" s="14" t="n"/>
      <c r="M2163" s="8">
        <f>IF($C2163="","",L2163*T2163/100)</f>
        <v/>
      </c>
      <c r="S2163" s="8" t="n"/>
      <c r="T2163" s="8" t="n"/>
      <c r="W2163">
        <f>IF($C2163="","",IF($AL2163=1,0,IF($AK2163=1,Settings!$C$6,Settings!$C$7))*100)</f>
        <v/>
      </c>
      <c r="X2163" s="8">
        <f>IF($C2163="","",T2163*W2163/100)</f>
        <v/>
      </c>
      <c r="Y2163" s="8">
        <f>IF($C2163="","",T2163-X2163)</f>
        <v/>
      </c>
      <c r="Z2163" s="8">
        <f>IF($C2163="","",Y2163-M2163)</f>
        <v/>
      </c>
      <c r="AD2163" s="8" t="n"/>
      <c r="AG2163" s="14" t="n"/>
      <c r="AI2163">
        <f>IF($C2163="","",IF(COUNTIF($C$2:$C2163,$C2163)=1,1,0))</f>
        <v/>
      </c>
      <c r="AJ2163">
        <f>IF($AI2163=1,SUMPRODUCT(--($AM$2:$AM$7001&lt;$AM2163))+1,"")</f>
        <v/>
      </c>
      <c r="AK2163">
        <f>IF($C2163="","",IF(OR($P2163=TRUE(),$P2163="TRUE"),1,0))</f>
        <v/>
      </c>
      <c r="AL2163">
        <f>IF($C2163="","",IF(AND($V2163="Yes",SUMPRODUCT((LEN(Settings!$F$6:$F$13)&gt;0)*ISNUMBER(SEARCH(Settings!$F$6:$F$13,$O2163)))=0),1,0))</f>
        <v/>
      </c>
      <c r="AM2163">
        <f>IF($AI2163=1,IFERROR(IF(VALUE($C2163)&lt;100000000,VALUE($C2163),1000000000),IFERROR(IF(VALUE(MID($C2163,2,20))&lt;100000000,VALUE(MID($C2163,2,20)),1000000000),1000000000))+ROW()/100000,"")</f>
        <v/>
      </c>
    </row>
    <row r="2164">
      <c r="E2164" s="14" t="n"/>
      <c r="M2164" s="8">
        <f>IF($C2164="","",L2164*T2164/100)</f>
        <v/>
      </c>
      <c r="S2164" s="8" t="n"/>
      <c r="T2164" s="8" t="n"/>
      <c r="W2164">
        <f>IF($C2164="","",IF($AL2164=1,0,IF($AK2164=1,Settings!$C$6,Settings!$C$7))*100)</f>
        <v/>
      </c>
      <c r="X2164" s="8">
        <f>IF($C2164="","",T2164*W2164/100)</f>
        <v/>
      </c>
      <c r="Y2164" s="8">
        <f>IF($C2164="","",T2164-X2164)</f>
        <v/>
      </c>
      <c r="Z2164" s="8">
        <f>IF($C2164="","",Y2164-M2164)</f>
        <v/>
      </c>
      <c r="AD2164" s="8" t="n"/>
      <c r="AG2164" s="14" t="n"/>
      <c r="AI2164">
        <f>IF($C2164="","",IF(COUNTIF($C$2:$C2164,$C2164)=1,1,0))</f>
        <v/>
      </c>
      <c r="AJ2164">
        <f>IF($AI2164=1,SUMPRODUCT(--($AM$2:$AM$7001&lt;$AM2164))+1,"")</f>
        <v/>
      </c>
      <c r="AK2164">
        <f>IF($C2164="","",IF(OR($P2164=TRUE(),$P2164="TRUE"),1,0))</f>
        <v/>
      </c>
      <c r="AL2164">
        <f>IF($C2164="","",IF(AND($V2164="Yes",SUMPRODUCT((LEN(Settings!$F$6:$F$13)&gt;0)*ISNUMBER(SEARCH(Settings!$F$6:$F$13,$O2164)))=0),1,0))</f>
        <v/>
      </c>
      <c r="AM2164">
        <f>IF($AI2164=1,IFERROR(IF(VALUE($C2164)&lt;100000000,VALUE($C2164),1000000000),IFERROR(IF(VALUE(MID($C2164,2,20))&lt;100000000,VALUE(MID($C2164,2,20)),1000000000),1000000000))+ROW()/100000,"")</f>
        <v/>
      </c>
    </row>
    <row r="2165">
      <c r="E2165" s="14" t="n"/>
      <c r="M2165" s="8">
        <f>IF($C2165="","",L2165*T2165/100)</f>
        <v/>
      </c>
      <c r="S2165" s="8" t="n"/>
      <c r="T2165" s="8" t="n"/>
      <c r="W2165">
        <f>IF($C2165="","",IF($AL2165=1,0,IF($AK2165=1,Settings!$C$6,Settings!$C$7))*100)</f>
        <v/>
      </c>
      <c r="X2165" s="8">
        <f>IF($C2165="","",T2165*W2165/100)</f>
        <v/>
      </c>
      <c r="Y2165" s="8">
        <f>IF($C2165="","",T2165-X2165)</f>
        <v/>
      </c>
      <c r="Z2165" s="8">
        <f>IF($C2165="","",Y2165-M2165)</f>
        <v/>
      </c>
      <c r="AD2165" s="8" t="n"/>
      <c r="AG2165" s="14" t="n"/>
      <c r="AI2165">
        <f>IF($C2165="","",IF(COUNTIF($C$2:$C2165,$C2165)=1,1,0))</f>
        <v/>
      </c>
      <c r="AJ2165">
        <f>IF($AI2165=1,SUMPRODUCT(--($AM$2:$AM$7001&lt;$AM2165))+1,"")</f>
        <v/>
      </c>
      <c r="AK2165">
        <f>IF($C2165="","",IF(OR($P2165=TRUE(),$P2165="TRUE"),1,0))</f>
        <v/>
      </c>
      <c r="AL2165">
        <f>IF($C2165="","",IF(AND($V2165="Yes",SUMPRODUCT((LEN(Settings!$F$6:$F$13)&gt;0)*ISNUMBER(SEARCH(Settings!$F$6:$F$13,$O2165)))=0),1,0))</f>
        <v/>
      </c>
      <c r="AM2165">
        <f>IF($AI2165=1,IFERROR(IF(VALUE($C2165)&lt;100000000,VALUE($C2165),1000000000),IFERROR(IF(VALUE(MID($C2165,2,20))&lt;100000000,VALUE(MID($C2165,2,20)),1000000000),1000000000))+ROW()/100000,"")</f>
        <v/>
      </c>
    </row>
    <row r="2166">
      <c r="E2166" s="14" t="n"/>
      <c r="M2166" s="8">
        <f>IF($C2166="","",L2166*T2166/100)</f>
        <v/>
      </c>
      <c r="S2166" s="8" t="n"/>
      <c r="T2166" s="8" t="n"/>
      <c r="W2166">
        <f>IF($C2166="","",IF($AL2166=1,0,IF($AK2166=1,Settings!$C$6,Settings!$C$7))*100)</f>
        <v/>
      </c>
      <c r="X2166" s="8">
        <f>IF($C2166="","",T2166*W2166/100)</f>
        <v/>
      </c>
      <c r="Y2166" s="8">
        <f>IF($C2166="","",T2166-X2166)</f>
        <v/>
      </c>
      <c r="Z2166" s="8">
        <f>IF($C2166="","",Y2166-M2166)</f>
        <v/>
      </c>
      <c r="AD2166" s="8" t="n"/>
      <c r="AG2166" s="14" t="n"/>
      <c r="AI2166">
        <f>IF($C2166="","",IF(COUNTIF($C$2:$C2166,$C2166)=1,1,0))</f>
        <v/>
      </c>
      <c r="AJ2166">
        <f>IF($AI2166=1,SUMPRODUCT(--($AM$2:$AM$7001&lt;$AM2166))+1,"")</f>
        <v/>
      </c>
      <c r="AK2166">
        <f>IF($C2166="","",IF(OR($P2166=TRUE(),$P2166="TRUE"),1,0))</f>
        <v/>
      </c>
      <c r="AL2166">
        <f>IF($C2166="","",IF(AND($V2166="Yes",SUMPRODUCT((LEN(Settings!$F$6:$F$13)&gt;0)*ISNUMBER(SEARCH(Settings!$F$6:$F$13,$O2166)))=0),1,0))</f>
        <v/>
      </c>
      <c r="AM2166">
        <f>IF($AI2166=1,IFERROR(IF(VALUE($C2166)&lt;100000000,VALUE($C2166),1000000000),IFERROR(IF(VALUE(MID($C2166,2,20))&lt;100000000,VALUE(MID($C2166,2,20)),1000000000),1000000000))+ROW()/100000,"")</f>
        <v/>
      </c>
    </row>
    <row r="2167">
      <c r="E2167" s="14" t="n"/>
      <c r="M2167" s="8">
        <f>IF($C2167="","",L2167*T2167/100)</f>
        <v/>
      </c>
      <c r="S2167" s="8" t="n"/>
      <c r="T2167" s="8" t="n"/>
      <c r="W2167">
        <f>IF($C2167="","",IF($AL2167=1,0,IF($AK2167=1,Settings!$C$6,Settings!$C$7))*100)</f>
        <v/>
      </c>
      <c r="X2167" s="8">
        <f>IF($C2167="","",T2167*W2167/100)</f>
        <v/>
      </c>
      <c r="Y2167" s="8">
        <f>IF($C2167="","",T2167-X2167)</f>
        <v/>
      </c>
      <c r="Z2167" s="8">
        <f>IF($C2167="","",Y2167-M2167)</f>
        <v/>
      </c>
      <c r="AD2167" s="8" t="n"/>
      <c r="AG2167" s="14" t="n"/>
      <c r="AI2167">
        <f>IF($C2167="","",IF(COUNTIF($C$2:$C2167,$C2167)=1,1,0))</f>
        <v/>
      </c>
      <c r="AJ2167">
        <f>IF($AI2167=1,SUMPRODUCT(--($AM$2:$AM$7001&lt;$AM2167))+1,"")</f>
        <v/>
      </c>
      <c r="AK2167">
        <f>IF($C2167="","",IF(OR($P2167=TRUE(),$P2167="TRUE"),1,0))</f>
        <v/>
      </c>
      <c r="AL2167">
        <f>IF($C2167="","",IF(AND($V2167="Yes",SUMPRODUCT((LEN(Settings!$F$6:$F$13)&gt;0)*ISNUMBER(SEARCH(Settings!$F$6:$F$13,$O2167)))=0),1,0))</f>
        <v/>
      </c>
      <c r="AM2167">
        <f>IF($AI2167=1,IFERROR(IF(VALUE($C2167)&lt;100000000,VALUE($C2167),1000000000),IFERROR(IF(VALUE(MID($C2167,2,20))&lt;100000000,VALUE(MID($C2167,2,20)),1000000000),1000000000))+ROW()/100000,"")</f>
        <v/>
      </c>
    </row>
    <row r="2168">
      <c r="E2168" s="14" t="n"/>
      <c r="M2168" s="8">
        <f>IF($C2168="","",L2168*T2168/100)</f>
        <v/>
      </c>
      <c r="S2168" s="8" t="n"/>
      <c r="T2168" s="8" t="n"/>
      <c r="W2168">
        <f>IF($C2168="","",IF($AL2168=1,0,IF($AK2168=1,Settings!$C$6,Settings!$C$7))*100)</f>
        <v/>
      </c>
      <c r="X2168" s="8">
        <f>IF($C2168="","",T2168*W2168/100)</f>
        <v/>
      </c>
      <c r="Y2168" s="8">
        <f>IF($C2168="","",T2168-X2168)</f>
        <v/>
      </c>
      <c r="Z2168" s="8">
        <f>IF($C2168="","",Y2168-M2168)</f>
        <v/>
      </c>
      <c r="AD2168" s="8" t="n"/>
      <c r="AG2168" s="14" t="n"/>
      <c r="AI2168">
        <f>IF($C2168="","",IF(COUNTIF($C$2:$C2168,$C2168)=1,1,0))</f>
        <v/>
      </c>
      <c r="AJ2168">
        <f>IF($AI2168=1,SUMPRODUCT(--($AM$2:$AM$7001&lt;$AM2168))+1,"")</f>
        <v/>
      </c>
      <c r="AK2168">
        <f>IF($C2168="","",IF(OR($P2168=TRUE(),$P2168="TRUE"),1,0))</f>
        <v/>
      </c>
      <c r="AL2168">
        <f>IF($C2168="","",IF(AND($V2168="Yes",SUMPRODUCT((LEN(Settings!$F$6:$F$13)&gt;0)*ISNUMBER(SEARCH(Settings!$F$6:$F$13,$O2168)))=0),1,0))</f>
        <v/>
      </c>
      <c r="AM2168">
        <f>IF($AI2168=1,IFERROR(IF(VALUE($C2168)&lt;100000000,VALUE($C2168),1000000000),IFERROR(IF(VALUE(MID($C2168,2,20))&lt;100000000,VALUE(MID($C2168,2,20)),1000000000),1000000000))+ROW()/100000,"")</f>
        <v/>
      </c>
    </row>
    <row r="2169">
      <c r="E2169" s="14" t="n"/>
      <c r="M2169" s="8">
        <f>IF($C2169="","",L2169*T2169/100)</f>
        <v/>
      </c>
      <c r="S2169" s="8" t="n"/>
      <c r="T2169" s="8" t="n"/>
      <c r="W2169">
        <f>IF($C2169="","",IF($AL2169=1,0,IF($AK2169=1,Settings!$C$6,Settings!$C$7))*100)</f>
        <v/>
      </c>
      <c r="X2169" s="8">
        <f>IF($C2169="","",T2169*W2169/100)</f>
        <v/>
      </c>
      <c r="Y2169" s="8">
        <f>IF($C2169="","",T2169-X2169)</f>
        <v/>
      </c>
      <c r="Z2169" s="8">
        <f>IF($C2169="","",Y2169-M2169)</f>
        <v/>
      </c>
      <c r="AD2169" s="8" t="n"/>
      <c r="AG2169" s="14" t="n"/>
      <c r="AI2169">
        <f>IF($C2169="","",IF(COUNTIF($C$2:$C2169,$C2169)=1,1,0))</f>
        <v/>
      </c>
      <c r="AJ2169">
        <f>IF($AI2169=1,SUMPRODUCT(--($AM$2:$AM$7001&lt;$AM2169))+1,"")</f>
        <v/>
      </c>
      <c r="AK2169">
        <f>IF($C2169="","",IF(OR($P2169=TRUE(),$P2169="TRUE"),1,0))</f>
        <v/>
      </c>
      <c r="AL2169">
        <f>IF($C2169="","",IF(AND($V2169="Yes",SUMPRODUCT((LEN(Settings!$F$6:$F$13)&gt;0)*ISNUMBER(SEARCH(Settings!$F$6:$F$13,$O2169)))=0),1,0))</f>
        <v/>
      </c>
      <c r="AM2169">
        <f>IF($AI2169=1,IFERROR(IF(VALUE($C2169)&lt;100000000,VALUE($C2169),1000000000),IFERROR(IF(VALUE(MID($C2169,2,20))&lt;100000000,VALUE(MID($C2169,2,20)),1000000000),1000000000))+ROW()/100000,"")</f>
        <v/>
      </c>
    </row>
    <row r="2170">
      <c r="E2170" s="14" t="n"/>
      <c r="M2170" s="8">
        <f>IF($C2170="","",L2170*T2170/100)</f>
        <v/>
      </c>
      <c r="S2170" s="8" t="n"/>
      <c r="T2170" s="8" t="n"/>
      <c r="W2170">
        <f>IF($C2170="","",IF($AL2170=1,0,IF($AK2170=1,Settings!$C$6,Settings!$C$7))*100)</f>
        <v/>
      </c>
      <c r="X2170" s="8">
        <f>IF($C2170="","",T2170*W2170/100)</f>
        <v/>
      </c>
      <c r="Y2170" s="8">
        <f>IF($C2170="","",T2170-X2170)</f>
        <v/>
      </c>
      <c r="Z2170" s="8">
        <f>IF($C2170="","",Y2170-M2170)</f>
        <v/>
      </c>
      <c r="AD2170" s="8" t="n"/>
      <c r="AG2170" s="14" t="n"/>
      <c r="AI2170">
        <f>IF($C2170="","",IF(COUNTIF($C$2:$C2170,$C2170)=1,1,0))</f>
        <v/>
      </c>
      <c r="AJ2170">
        <f>IF($AI2170=1,SUMPRODUCT(--($AM$2:$AM$7001&lt;$AM2170))+1,"")</f>
        <v/>
      </c>
      <c r="AK2170">
        <f>IF($C2170="","",IF(OR($P2170=TRUE(),$P2170="TRUE"),1,0))</f>
        <v/>
      </c>
      <c r="AL2170">
        <f>IF($C2170="","",IF(AND($V2170="Yes",SUMPRODUCT((LEN(Settings!$F$6:$F$13)&gt;0)*ISNUMBER(SEARCH(Settings!$F$6:$F$13,$O2170)))=0),1,0))</f>
        <v/>
      </c>
      <c r="AM2170">
        <f>IF($AI2170=1,IFERROR(IF(VALUE($C2170)&lt;100000000,VALUE($C2170),1000000000),IFERROR(IF(VALUE(MID($C2170,2,20))&lt;100000000,VALUE(MID($C2170,2,20)),1000000000),1000000000))+ROW()/100000,"")</f>
        <v/>
      </c>
    </row>
    <row r="2171">
      <c r="E2171" s="14" t="n"/>
      <c r="M2171" s="8">
        <f>IF($C2171="","",L2171*T2171/100)</f>
        <v/>
      </c>
      <c r="S2171" s="8" t="n"/>
      <c r="T2171" s="8" t="n"/>
      <c r="W2171">
        <f>IF($C2171="","",IF($AL2171=1,0,IF($AK2171=1,Settings!$C$6,Settings!$C$7))*100)</f>
        <v/>
      </c>
      <c r="X2171" s="8">
        <f>IF($C2171="","",T2171*W2171/100)</f>
        <v/>
      </c>
      <c r="Y2171" s="8">
        <f>IF($C2171="","",T2171-X2171)</f>
        <v/>
      </c>
      <c r="Z2171" s="8">
        <f>IF($C2171="","",Y2171-M2171)</f>
        <v/>
      </c>
      <c r="AD2171" s="8" t="n"/>
      <c r="AG2171" s="14" t="n"/>
      <c r="AI2171">
        <f>IF($C2171="","",IF(COUNTIF($C$2:$C2171,$C2171)=1,1,0))</f>
        <v/>
      </c>
      <c r="AJ2171">
        <f>IF($AI2171=1,SUMPRODUCT(--($AM$2:$AM$7001&lt;$AM2171))+1,"")</f>
        <v/>
      </c>
      <c r="AK2171">
        <f>IF($C2171="","",IF(OR($P2171=TRUE(),$P2171="TRUE"),1,0))</f>
        <v/>
      </c>
      <c r="AL2171">
        <f>IF($C2171="","",IF(AND($V2171="Yes",SUMPRODUCT((LEN(Settings!$F$6:$F$13)&gt;0)*ISNUMBER(SEARCH(Settings!$F$6:$F$13,$O2171)))=0),1,0))</f>
        <v/>
      </c>
      <c r="AM2171">
        <f>IF($AI2171=1,IFERROR(IF(VALUE($C2171)&lt;100000000,VALUE($C2171),1000000000),IFERROR(IF(VALUE(MID($C2171,2,20))&lt;100000000,VALUE(MID($C2171,2,20)),1000000000),1000000000))+ROW()/100000,"")</f>
        <v/>
      </c>
    </row>
    <row r="2172">
      <c r="E2172" s="14" t="n"/>
      <c r="M2172" s="8">
        <f>IF($C2172="","",L2172*T2172/100)</f>
        <v/>
      </c>
      <c r="S2172" s="8" t="n"/>
      <c r="T2172" s="8" t="n"/>
      <c r="W2172">
        <f>IF($C2172="","",IF($AL2172=1,0,IF($AK2172=1,Settings!$C$6,Settings!$C$7))*100)</f>
        <v/>
      </c>
      <c r="X2172" s="8">
        <f>IF($C2172="","",T2172*W2172/100)</f>
        <v/>
      </c>
      <c r="Y2172" s="8">
        <f>IF($C2172="","",T2172-X2172)</f>
        <v/>
      </c>
      <c r="Z2172" s="8">
        <f>IF($C2172="","",Y2172-M2172)</f>
        <v/>
      </c>
      <c r="AD2172" s="8" t="n"/>
      <c r="AG2172" s="14" t="n"/>
      <c r="AI2172">
        <f>IF($C2172="","",IF(COUNTIF($C$2:$C2172,$C2172)=1,1,0))</f>
        <v/>
      </c>
      <c r="AJ2172">
        <f>IF($AI2172=1,SUMPRODUCT(--($AM$2:$AM$7001&lt;$AM2172))+1,"")</f>
        <v/>
      </c>
      <c r="AK2172">
        <f>IF($C2172="","",IF(OR($P2172=TRUE(),$P2172="TRUE"),1,0))</f>
        <v/>
      </c>
      <c r="AL2172">
        <f>IF($C2172="","",IF(AND($V2172="Yes",SUMPRODUCT((LEN(Settings!$F$6:$F$13)&gt;0)*ISNUMBER(SEARCH(Settings!$F$6:$F$13,$O2172)))=0),1,0))</f>
        <v/>
      </c>
      <c r="AM2172">
        <f>IF($AI2172=1,IFERROR(IF(VALUE($C2172)&lt;100000000,VALUE($C2172),1000000000),IFERROR(IF(VALUE(MID($C2172,2,20))&lt;100000000,VALUE(MID($C2172,2,20)),1000000000),1000000000))+ROW()/100000,"")</f>
        <v/>
      </c>
    </row>
    <row r="2173">
      <c r="E2173" s="14" t="n"/>
      <c r="M2173" s="8">
        <f>IF($C2173="","",L2173*T2173/100)</f>
        <v/>
      </c>
      <c r="S2173" s="8" t="n"/>
      <c r="T2173" s="8" t="n"/>
      <c r="W2173">
        <f>IF($C2173="","",IF($AL2173=1,0,IF($AK2173=1,Settings!$C$6,Settings!$C$7))*100)</f>
        <v/>
      </c>
      <c r="X2173" s="8">
        <f>IF($C2173="","",T2173*W2173/100)</f>
        <v/>
      </c>
      <c r="Y2173" s="8">
        <f>IF($C2173="","",T2173-X2173)</f>
        <v/>
      </c>
      <c r="Z2173" s="8">
        <f>IF($C2173="","",Y2173-M2173)</f>
        <v/>
      </c>
      <c r="AD2173" s="8" t="n"/>
      <c r="AG2173" s="14" t="n"/>
      <c r="AI2173">
        <f>IF($C2173="","",IF(COUNTIF($C$2:$C2173,$C2173)=1,1,0))</f>
        <v/>
      </c>
      <c r="AJ2173">
        <f>IF($AI2173=1,SUMPRODUCT(--($AM$2:$AM$7001&lt;$AM2173))+1,"")</f>
        <v/>
      </c>
      <c r="AK2173">
        <f>IF($C2173="","",IF(OR($P2173=TRUE(),$P2173="TRUE"),1,0))</f>
        <v/>
      </c>
      <c r="AL2173">
        <f>IF($C2173="","",IF(AND($V2173="Yes",SUMPRODUCT((LEN(Settings!$F$6:$F$13)&gt;0)*ISNUMBER(SEARCH(Settings!$F$6:$F$13,$O2173)))=0),1,0))</f>
        <v/>
      </c>
      <c r="AM2173">
        <f>IF($AI2173=1,IFERROR(IF(VALUE($C2173)&lt;100000000,VALUE($C2173),1000000000),IFERROR(IF(VALUE(MID($C2173,2,20))&lt;100000000,VALUE(MID($C2173,2,20)),1000000000),1000000000))+ROW()/100000,"")</f>
        <v/>
      </c>
    </row>
    <row r="2174">
      <c r="E2174" s="14" t="n"/>
      <c r="M2174" s="8">
        <f>IF($C2174="","",L2174*T2174/100)</f>
        <v/>
      </c>
      <c r="S2174" s="8" t="n"/>
      <c r="T2174" s="8" t="n"/>
      <c r="W2174">
        <f>IF($C2174="","",IF($AL2174=1,0,IF($AK2174=1,Settings!$C$6,Settings!$C$7))*100)</f>
        <v/>
      </c>
      <c r="X2174" s="8">
        <f>IF($C2174="","",T2174*W2174/100)</f>
        <v/>
      </c>
      <c r="Y2174" s="8">
        <f>IF($C2174="","",T2174-X2174)</f>
        <v/>
      </c>
      <c r="Z2174" s="8">
        <f>IF($C2174="","",Y2174-M2174)</f>
        <v/>
      </c>
      <c r="AD2174" s="8" t="n"/>
      <c r="AG2174" s="14" t="n"/>
      <c r="AI2174">
        <f>IF($C2174="","",IF(COUNTIF($C$2:$C2174,$C2174)=1,1,0))</f>
        <v/>
      </c>
      <c r="AJ2174">
        <f>IF($AI2174=1,SUMPRODUCT(--($AM$2:$AM$7001&lt;$AM2174))+1,"")</f>
        <v/>
      </c>
      <c r="AK2174">
        <f>IF($C2174="","",IF(OR($P2174=TRUE(),$P2174="TRUE"),1,0))</f>
        <v/>
      </c>
      <c r="AL2174">
        <f>IF($C2174="","",IF(AND($V2174="Yes",SUMPRODUCT((LEN(Settings!$F$6:$F$13)&gt;0)*ISNUMBER(SEARCH(Settings!$F$6:$F$13,$O2174)))=0),1,0))</f>
        <v/>
      </c>
      <c r="AM2174">
        <f>IF($AI2174=1,IFERROR(IF(VALUE($C2174)&lt;100000000,VALUE($C2174),1000000000),IFERROR(IF(VALUE(MID($C2174,2,20))&lt;100000000,VALUE(MID($C2174,2,20)),1000000000),1000000000))+ROW()/100000,"")</f>
        <v/>
      </c>
    </row>
    <row r="2175">
      <c r="E2175" s="14" t="n"/>
      <c r="M2175" s="8">
        <f>IF($C2175="","",L2175*T2175/100)</f>
        <v/>
      </c>
      <c r="S2175" s="8" t="n"/>
      <c r="T2175" s="8" t="n"/>
      <c r="W2175">
        <f>IF($C2175="","",IF($AL2175=1,0,IF($AK2175=1,Settings!$C$6,Settings!$C$7))*100)</f>
        <v/>
      </c>
      <c r="X2175" s="8">
        <f>IF($C2175="","",T2175*W2175/100)</f>
        <v/>
      </c>
      <c r="Y2175" s="8">
        <f>IF($C2175="","",T2175-X2175)</f>
        <v/>
      </c>
      <c r="Z2175" s="8">
        <f>IF($C2175="","",Y2175-M2175)</f>
        <v/>
      </c>
      <c r="AD2175" s="8" t="n"/>
      <c r="AG2175" s="14" t="n"/>
      <c r="AI2175">
        <f>IF($C2175="","",IF(COUNTIF($C$2:$C2175,$C2175)=1,1,0))</f>
        <v/>
      </c>
      <c r="AJ2175">
        <f>IF($AI2175=1,SUMPRODUCT(--($AM$2:$AM$7001&lt;$AM2175))+1,"")</f>
        <v/>
      </c>
      <c r="AK2175">
        <f>IF($C2175="","",IF(OR($P2175=TRUE(),$P2175="TRUE"),1,0))</f>
        <v/>
      </c>
      <c r="AL2175">
        <f>IF($C2175="","",IF(AND($V2175="Yes",SUMPRODUCT((LEN(Settings!$F$6:$F$13)&gt;0)*ISNUMBER(SEARCH(Settings!$F$6:$F$13,$O2175)))=0),1,0))</f>
        <v/>
      </c>
      <c r="AM2175">
        <f>IF($AI2175=1,IFERROR(IF(VALUE($C2175)&lt;100000000,VALUE($C2175),1000000000),IFERROR(IF(VALUE(MID($C2175,2,20))&lt;100000000,VALUE(MID($C2175,2,20)),1000000000),1000000000))+ROW()/100000,"")</f>
        <v/>
      </c>
    </row>
    <row r="2176">
      <c r="E2176" s="14" t="n"/>
      <c r="M2176" s="8">
        <f>IF($C2176="","",L2176*T2176/100)</f>
        <v/>
      </c>
      <c r="S2176" s="8" t="n"/>
      <c r="T2176" s="8" t="n"/>
      <c r="W2176">
        <f>IF($C2176="","",IF($AL2176=1,0,IF($AK2176=1,Settings!$C$6,Settings!$C$7))*100)</f>
        <v/>
      </c>
      <c r="X2176" s="8">
        <f>IF($C2176="","",T2176*W2176/100)</f>
        <v/>
      </c>
      <c r="Y2176" s="8">
        <f>IF($C2176="","",T2176-X2176)</f>
        <v/>
      </c>
      <c r="Z2176" s="8">
        <f>IF($C2176="","",Y2176-M2176)</f>
        <v/>
      </c>
      <c r="AD2176" s="8" t="n"/>
      <c r="AG2176" s="14" t="n"/>
      <c r="AI2176">
        <f>IF($C2176="","",IF(COUNTIF($C$2:$C2176,$C2176)=1,1,0))</f>
        <v/>
      </c>
      <c r="AJ2176">
        <f>IF($AI2176=1,SUMPRODUCT(--($AM$2:$AM$7001&lt;$AM2176))+1,"")</f>
        <v/>
      </c>
      <c r="AK2176">
        <f>IF($C2176="","",IF(OR($P2176=TRUE(),$P2176="TRUE"),1,0))</f>
        <v/>
      </c>
      <c r="AL2176">
        <f>IF($C2176="","",IF(AND($V2176="Yes",SUMPRODUCT((LEN(Settings!$F$6:$F$13)&gt;0)*ISNUMBER(SEARCH(Settings!$F$6:$F$13,$O2176)))=0),1,0))</f>
        <v/>
      </c>
      <c r="AM2176">
        <f>IF($AI2176=1,IFERROR(IF(VALUE($C2176)&lt;100000000,VALUE($C2176),1000000000),IFERROR(IF(VALUE(MID($C2176,2,20))&lt;100000000,VALUE(MID($C2176,2,20)),1000000000),1000000000))+ROW()/100000,"")</f>
        <v/>
      </c>
    </row>
    <row r="2177">
      <c r="E2177" s="14" t="n"/>
      <c r="M2177" s="8">
        <f>IF($C2177="","",L2177*T2177/100)</f>
        <v/>
      </c>
      <c r="S2177" s="8" t="n"/>
      <c r="T2177" s="8" t="n"/>
      <c r="W2177">
        <f>IF($C2177="","",IF($AL2177=1,0,IF($AK2177=1,Settings!$C$6,Settings!$C$7))*100)</f>
        <v/>
      </c>
      <c r="X2177" s="8">
        <f>IF($C2177="","",T2177*W2177/100)</f>
        <v/>
      </c>
      <c r="Y2177" s="8">
        <f>IF($C2177="","",T2177-X2177)</f>
        <v/>
      </c>
      <c r="Z2177" s="8">
        <f>IF($C2177="","",Y2177-M2177)</f>
        <v/>
      </c>
      <c r="AD2177" s="8" t="n"/>
      <c r="AG2177" s="14" t="n"/>
      <c r="AI2177">
        <f>IF($C2177="","",IF(COUNTIF($C$2:$C2177,$C2177)=1,1,0))</f>
        <v/>
      </c>
      <c r="AJ2177">
        <f>IF($AI2177=1,SUMPRODUCT(--($AM$2:$AM$7001&lt;$AM2177))+1,"")</f>
        <v/>
      </c>
      <c r="AK2177">
        <f>IF($C2177="","",IF(OR($P2177=TRUE(),$P2177="TRUE"),1,0))</f>
        <v/>
      </c>
      <c r="AL2177">
        <f>IF($C2177="","",IF(AND($V2177="Yes",SUMPRODUCT((LEN(Settings!$F$6:$F$13)&gt;0)*ISNUMBER(SEARCH(Settings!$F$6:$F$13,$O2177)))=0),1,0))</f>
        <v/>
      </c>
      <c r="AM2177">
        <f>IF($AI2177=1,IFERROR(IF(VALUE($C2177)&lt;100000000,VALUE($C2177),1000000000),IFERROR(IF(VALUE(MID($C2177,2,20))&lt;100000000,VALUE(MID($C2177,2,20)),1000000000),1000000000))+ROW()/100000,"")</f>
        <v/>
      </c>
    </row>
    <row r="2178">
      <c r="E2178" s="14" t="n"/>
      <c r="M2178" s="8">
        <f>IF($C2178="","",L2178*T2178/100)</f>
        <v/>
      </c>
      <c r="S2178" s="8" t="n"/>
      <c r="T2178" s="8" t="n"/>
      <c r="W2178">
        <f>IF($C2178="","",IF($AL2178=1,0,IF($AK2178=1,Settings!$C$6,Settings!$C$7))*100)</f>
        <v/>
      </c>
      <c r="X2178" s="8">
        <f>IF($C2178="","",T2178*W2178/100)</f>
        <v/>
      </c>
      <c r="Y2178" s="8">
        <f>IF($C2178="","",T2178-X2178)</f>
        <v/>
      </c>
      <c r="Z2178" s="8">
        <f>IF($C2178="","",Y2178-M2178)</f>
        <v/>
      </c>
      <c r="AD2178" s="8" t="n"/>
      <c r="AG2178" s="14" t="n"/>
      <c r="AI2178">
        <f>IF($C2178="","",IF(COUNTIF($C$2:$C2178,$C2178)=1,1,0))</f>
        <v/>
      </c>
      <c r="AJ2178">
        <f>IF($AI2178=1,SUMPRODUCT(--($AM$2:$AM$7001&lt;$AM2178))+1,"")</f>
        <v/>
      </c>
      <c r="AK2178">
        <f>IF($C2178="","",IF(OR($P2178=TRUE(),$P2178="TRUE"),1,0))</f>
        <v/>
      </c>
      <c r="AL2178">
        <f>IF($C2178="","",IF(AND($V2178="Yes",SUMPRODUCT((LEN(Settings!$F$6:$F$13)&gt;0)*ISNUMBER(SEARCH(Settings!$F$6:$F$13,$O2178)))=0),1,0))</f>
        <v/>
      </c>
      <c r="AM2178">
        <f>IF($AI2178=1,IFERROR(IF(VALUE($C2178)&lt;100000000,VALUE($C2178),1000000000),IFERROR(IF(VALUE(MID($C2178,2,20))&lt;100000000,VALUE(MID($C2178,2,20)),1000000000),1000000000))+ROW()/100000,"")</f>
        <v/>
      </c>
    </row>
    <row r="2179">
      <c r="E2179" s="14" t="n"/>
      <c r="M2179" s="8">
        <f>IF($C2179="","",L2179*T2179/100)</f>
        <v/>
      </c>
      <c r="S2179" s="8" t="n"/>
      <c r="T2179" s="8" t="n"/>
      <c r="W2179">
        <f>IF($C2179="","",IF($AL2179=1,0,IF($AK2179=1,Settings!$C$6,Settings!$C$7))*100)</f>
        <v/>
      </c>
      <c r="X2179" s="8">
        <f>IF($C2179="","",T2179*W2179/100)</f>
        <v/>
      </c>
      <c r="Y2179" s="8">
        <f>IF($C2179="","",T2179-X2179)</f>
        <v/>
      </c>
      <c r="Z2179" s="8">
        <f>IF($C2179="","",Y2179-M2179)</f>
        <v/>
      </c>
      <c r="AD2179" s="8" t="n"/>
      <c r="AG2179" s="14" t="n"/>
      <c r="AI2179">
        <f>IF($C2179="","",IF(COUNTIF($C$2:$C2179,$C2179)=1,1,0))</f>
        <v/>
      </c>
      <c r="AJ2179">
        <f>IF($AI2179=1,SUMPRODUCT(--($AM$2:$AM$7001&lt;$AM2179))+1,"")</f>
        <v/>
      </c>
      <c r="AK2179">
        <f>IF($C2179="","",IF(OR($P2179=TRUE(),$P2179="TRUE"),1,0))</f>
        <v/>
      </c>
      <c r="AL2179">
        <f>IF($C2179="","",IF(AND($V2179="Yes",SUMPRODUCT((LEN(Settings!$F$6:$F$13)&gt;0)*ISNUMBER(SEARCH(Settings!$F$6:$F$13,$O2179)))=0),1,0))</f>
        <v/>
      </c>
      <c r="AM2179">
        <f>IF($AI2179=1,IFERROR(IF(VALUE($C2179)&lt;100000000,VALUE($C2179),1000000000),IFERROR(IF(VALUE(MID($C2179,2,20))&lt;100000000,VALUE(MID($C2179,2,20)),1000000000),1000000000))+ROW()/100000,"")</f>
        <v/>
      </c>
    </row>
    <row r="2180">
      <c r="E2180" s="14" t="n"/>
      <c r="M2180" s="8">
        <f>IF($C2180="","",L2180*T2180/100)</f>
        <v/>
      </c>
      <c r="S2180" s="8" t="n"/>
      <c r="T2180" s="8" t="n"/>
      <c r="W2180">
        <f>IF($C2180="","",IF($AL2180=1,0,IF($AK2180=1,Settings!$C$6,Settings!$C$7))*100)</f>
        <v/>
      </c>
      <c r="X2180" s="8">
        <f>IF($C2180="","",T2180*W2180/100)</f>
        <v/>
      </c>
      <c r="Y2180" s="8">
        <f>IF($C2180="","",T2180-X2180)</f>
        <v/>
      </c>
      <c r="Z2180" s="8">
        <f>IF($C2180="","",Y2180-M2180)</f>
        <v/>
      </c>
      <c r="AD2180" s="8" t="n"/>
      <c r="AG2180" s="14" t="n"/>
      <c r="AI2180">
        <f>IF($C2180="","",IF(COUNTIF($C$2:$C2180,$C2180)=1,1,0))</f>
        <v/>
      </c>
      <c r="AJ2180">
        <f>IF($AI2180=1,SUMPRODUCT(--($AM$2:$AM$7001&lt;$AM2180))+1,"")</f>
        <v/>
      </c>
      <c r="AK2180">
        <f>IF($C2180="","",IF(OR($P2180=TRUE(),$P2180="TRUE"),1,0))</f>
        <v/>
      </c>
      <c r="AL2180">
        <f>IF($C2180="","",IF(AND($V2180="Yes",SUMPRODUCT((LEN(Settings!$F$6:$F$13)&gt;0)*ISNUMBER(SEARCH(Settings!$F$6:$F$13,$O2180)))=0),1,0))</f>
        <v/>
      </c>
      <c r="AM2180">
        <f>IF($AI2180=1,IFERROR(IF(VALUE($C2180)&lt;100000000,VALUE($C2180),1000000000),IFERROR(IF(VALUE(MID($C2180,2,20))&lt;100000000,VALUE(MID($C2180,2,20)),1000000000),1000000000))+ROW()/100000,"")</f>
        <v/>
      </c>
    </row>
    <row r="2181">
      <c r="E2181" s="14" t="n"/>
      <c r="M2181" s="8">
        <f>IF($C2181="","",L2181*T2181/100)</f>
        <v/>
      </c>
      <c r="S2181" s="8" t="n"/>
      <c r="T2181" s="8" t="n"/>
      <c r="W2181">
        <f>IF($C2181="","",IF($AL2181=1,0,IF($AK2181=1,Settings!$C$6,Settings!$C$7))*100)</f>
        <v/>
      </c>
      <c r="X2181" s="8">
        <f>IF($C2181="","",T2181*W2181/100)</f>
        <v/>
      </c>
      <c r="Y2181" s="8">
        <f>IF($C2181="","",T2181-X2181)</f>
        <v/>
      </c>
      <c r="Z2181" s="8">
        <f>IF($C2181="","",Y2181-M2181)</f>
        <v/>
      </c>
      <c r="AD2181" s="8" t="n"/>
      <c r="AG2181" s="14" t="n"/>
      <c r="AI2181">
        <f>IF($C2181="","",IF(COUNTIF($C$2:$C2181,$C2181)=1,1,0))</f>
        <v/>
      </c>
      <c r="AJ2181">
        <f>IF($AI2181=1,SUMPRODUCT(--($AM$2:$AM$7001&lt;$AM2181))+1,"")</f>
        <v/>
      </c>
      <c r="AK2181">
        <f>IF($C2181="","",IF(OR($P2181=TRUE(),$P2181="TRUE"),1,0))</f>
        <v/>
      </c>
      <c r="AL2181">
        <f>IF($C2181="","",IF(AND($V2181="Yes",SUMPRODUCT((LEN(Settings!$F$6:$F$13)&gt;0)*ISNUMBER(SEARCH(Settings!$F$6:$F$13,$O2181)))=0),1,0))</f>
        <v/>
      </c>
      <c r="AM2181">
        <f>IF($AI2181=1,IFERROR(IF(VALUE($C2181)&lt;100000000,VALUE($C2181),1000000000),IFERROR(IF(VALUE(MID($C2181,2,20))&lt;100000000,VALUE(MID($C2181,2,20)),1000000000),1000000000))+ROW()/100000,"")</f>
        <v/>
      </c>
    </row>
    <row r="2182">
      <c r="E2182" s="14" t="n"/>
      <c r="M2182" s="8">
        <f>IF($C2182="","",L2182*T2182/100)</f>
        <v/>
      </c>
      <c r="S2182" s="8" t="n"/>
      <c r="T2182" s="8" t="n"/>
      <c r="W2182">
        <f>IF($C2182="","",IF($AL2182=1,0,IF($AK2182=1,Settings!$C$6,Settings!$C$7))*100)</f>
        <v/>
      </c>
      <c r="X2182" s="8">
        <f>IF($C2182="","",T2182*W2182/100)</f>
        <v/>
      </c>
      <c r="Y2182" s="8">
        <f>IF($C2182="","",T2182-X2182)</f>
        <v/>
      </c>
      <c r="Z2182" s="8">
        <f>IF($C2182="","",Y2182-M2182)</f>
        <v/>
      </c>
      <c r="AD2182" s="8" t="n"/>
      <c r="AG2182" s="14" t="n"/>
      <c r="AI2182">
        <f>IF($C2182="","",IF(COUNTIF($C$2:$C2182,$C2182)=1,1,0))</f>
        <v/>
      </c>
      <c r="AJ2182">
        <f>IF($AI2182=1,SUMPRODUCT(--($AM$2:$AM$7001&lt;$AM2182))+1,"")</f>
        <v/>
      </c>
      <c r="AK2182">
        <f>IF($C2182="","",IF(OR($P2182=TRUE(),$P2182="TRUE"),1,0))</f>
        <v/>
      </c>
      <c r="AL2182">
        <f>IF($C2182="","",IF(AND($V2182="Yes",SUMPRODUCT((LEN(Settings!$F$6:$F$13)&gt;0)*ISNUMBER(SEARCH(Settings!$F$6:$F$13,$O2182)))=0),1,0))</f>
        <v/>
      </c>
      <c r="AM2182">
        <f>IF($AI2182=1,IFERROR(IF(VALUE($C2182)&lt;100000000,VALUE($C2182),1000000000),IFERROR(IF(VALUE(MID($C2182,2,20))&lt;100000000,VALUE(MID($C2182,2,20)),1000000000),1000000000))+ROW()/100000,"")</f>
        <v/>
      </c>
    </row>
    <row r="2183">
      <c r="E2183" s="14" t="n"/>
      <c r="M2183" s="8">
        <f>IF($C2183="","",L2183*T2183/100)</f>
        <v/>
      </c>
      <c r="S2183" s="8" t="n"/>
      <c r="T2183" s="8" t="n"/>
      <c r="W2183">
        <f>IF($C2183="","",IF($AL2183=1,0,IF($AK2183=1,Settings!$C$6,Settings!$C$7))*100)</f>
        <v/>
      </c>
      <c r="X2183" s="8">
        <f>IF($C2183="","",T2183*W2183/100)</f>
        <v/>
      </c>
      <c r="Y2183" s="8">
        <f>IF($C2183="","",T2183-X2183)</f>
        <v/>
      </c>
      <c r="Z2183" s="8">
        <f>IF($C2183="","",Y2183-M2183)</f>
        <v/>
      </c>
      <c r="AD2183" s="8" t="n"/>
      <c r="AG2183" s="14" t="n"/>
      <c r="AI2183">
        <f>IF($C2183="","",IF(COUNTIF($C$2:$C2183,$C2183)=1,1,0))</f>
        <v/>
      </c>
      <c r="AJ2183">
        <f>IF($AI2183=1,SUMPRODUCT(--($AM$2:$AM$7001&lt;$AM2183))+1,"")</f>
        <v/>
      </c>
      <c r="AK2183">
        <f>IF($C2183="","",IF(OR($P2183=TRUE(),$P2183="TRUE"),1,0))</f>
        <v/>
      </c>
      <c r="AL2183">
        <f>IF($C2183="","",IF(AND($V2183="Yes",SUMPRODUCT((LEN(Settings!$F$6:$F$13)&gt;0)*ISNUMBER(SEARCH(Settings!$F$6:$F$13,$O2183)))=0),1,0))</f>
        <v/>
      </c>
      <c r="AM2183">
        <f>IF($AI2183=1,IFERROR(IF(VALUE($C2183)&lt;100000000,VALUE($C2183),1000000000),IFERROR(IF(VALUE(MID($C2183,2,20))&lt;100000000,VALUE(MID($C2183,2,20)),1000000000),1000000000))+ROW()/100000,"")</f>
        <v/>
      </c>
    </row>
    <row r="2184">
      <c r="E2184" s="14" t="n"/>
      <c r="M2184" s="8">
        <f>IF($C2184="","",L2184*T2184/100)</f>
        <v/>
      </c>
      <c r="S2184" s="8" t="n"/>
      <c r="T2184" s="8" t="n"/>
      <c r="W2184">
        <f>IF($C2184="","",IF($AL2184=1,0,IF($AK2184=1,Settings!$C$6,Settings!$C$7))*100)</f>
        <v/>
      </c>
      <c r="X2184" s="8">
        <f>IF($C2184="","",T2184*W2184/100)</f>
        <v/>
      </c>
      <c r="Y2184" s="8">
        <f>IF($C2184="","",T2184-X2184)</f>
        <v/>
      </c>
      <c r="Z2184" s="8">
        <f>IF($C2184="","",Y2184-M2184)</f>
        <v/>
      </c>
      <c r="AD2184" s="8" t="n"/>
      <c r="AG2184" s="14" t="n"/>
      <c r="AI2184">
        <f>IF($C2184="","",IF(COUNTIF($C$2:$C2184,$C2184)=1,1,0))</f>
        <v/>
      </c>
      <c r="AJ2184">
        <f>IF($AI2184=1,SUMPRODUCT(--($AM$2:$AM$7001&lt;$AM2184))+1,"")</f>
        <v/>
      </c>
      <c r="AK2184">
        <f>IF($C2184="","",IF(OR($P2184=TRUE(),$P2184="TRUE"),1,0))</f>
        <v/>
      </c>
      <c r="AL2184">
        <f>IF($C2184="","",IF(AND($V2184="Yes",SUMPRODUCT((LEN(Settings!$F$6:$F$13)&gt;0)*ISNUMBER(SEARCH(Settings!$F$6:$F$13,$O2184)))=0),1,0))</f>
        <v/>
      </c>
      <c r="AM2184">
        <f>IF($AI2184=1,IFERROR(IF(VALUE($C2184)&lt;100000000,VALUE($C2184),1000000000),IFERROR(IF(VALUE(MID($C2184,2,20))&lt;100000000,VALUE(MID($C2184,2,20)),1000000000),1000000000))+ROW()/100000,"")</f>
        <v/>
      </c>
    </row>
    <row r="2185">
      <c r="E2185" s="14" t="n"/>
      <c r="M2185" s="8">
        <f>IF($C2185="","",L2185*T2185/100)</f>
        <v/>
      </c>
      <c r="S2185" s="8" t="n"/>
      <c r="T2185" s="8" t="n"/>
      <c r="W2185">
        <f>IF($C2185="","",IF($AL2185=1,0,IF($AK2185=1,Settings!$C$6,Settings!$C$7))*100)</f>
        <v/>
      </c>
      <c r="X2185" s="8">
        <f>IF($C2185="","",T2185*W2185/100)</f>
        <v/>
      </c>
      <c r="Y2185" s="8">
        <f>IF($C2185="","",T2185-X2185)</f>
        <v/>
      </c>
      <c r="Z2185" s="8">
        <f>IF($C2185="","",Y2185-M2185)</f>
        <v/>
      </c>
      <c r="AD2185" s="8" t="n"/>
      <c r="AG2185" s="14" t="n"/>
      <c r="AI2185">
        <f>IF($C2185="","",IF(COUNTIF($C$2:$C2185,$C2185)=1,1,0))</f>
        <v/>
      </c>
      <c r="AJ2185">
        <f>IF($AI2185=1,SUMPRODUCT(--($AM$2:$AM$7001&lt;$AM2185))+1,"")</f>
        <v/>
      </c>
      <c r="AK2185">
        <f>IF($C2185="","",IF(OR($P2185=TRUE(),$P2185="TRUE"),1,0))</f>
        <v/>
      </c>
      <c r="AL2185">
        <f>IF($C2185="","",IF(AND($V2185="Yes",SUMPRODUCT((LEN(Settings!$F$6:$F$13)&gt;0)*ISNUMBER(SEARCH(Settings!$F$6:$F$13,$O2185)))=0),1,0))</f>
        <v/>
      </c>
      <c r="AM2185">
        <f>IF($AI2185=1,IFERROR(IF(VALUE($C2185)&lt;100000000,VALUE($C2185),1000000000),IFERROR(IF(VALUE(MID($C2185,2,20))&lt;100000000,VALUE(MID($C2185,2,20)),1000000000),1000000000))+ROW()/100000,"")</f>
        <v/>
      </c>
    </row>
    <row r="2186">
      <c r="E2186" s="14" t="n"/>
      <c r="M2186" s="8">
        <f>IF($C2186="","",L2186*T2186/100)</f>
        <v/>
      </c>
      <c r="S2186" s="8" t="n"/>
      <c r="T2186" s="8" t="n"/>
      <c r="W2186">
        <f>IF($C2186="","",IF($AL2186=1,0,IF($AK2186=1,Settings!$C$6,Settings!$C$7))*100)</f>
        <v/>
      </c>
      <c r="X2186" s="8">
        <f>IF($C2186="","",T2186*W2186/100)</f>
        <v/>
      </c>
      <c r="Y2186" s="8">
        <f>IF($C2186="","",T2186-X2186)</f>
        <v/>
      </c>
      <c r="Z2186" s="8">
        <f>IF($C2186="","",Y2186-M2186)</f>
        <v/>
      </c>
      <c r="AD2186" s="8" t="n"/>
      <c r="AG2186" s="14" t="n"/>
      <c r="AI2186">
        <f>IF($C2186="","",IF(COUNTIF($C$2:$C2186,$C2186)=1,1,0))</f>
        <v/>
      </c>
      <c r="AJ2186">
        <f>IF($AI2186=1,SUMPRODUCT(--($AM$2:$AM$7001&lt;$AM2186))+1,"")</f>
        <v/>
      </c>
      <c r="AK2186">
        <f>IF($C2186="","",IF(OR($P2186=TRUE(),$P2186="TRUE"),1,0))</f>
        <v/>
      </c>
      <c r="AL2186">
        <f>IF($C2186="","",IF(AND($V2186="Yes",SUMPRODUCT((LEN(Settings!$F$6:$F$13)&gt;0)*ISNUMBER(SEARCH(Settings!$F$6:$F$13,$O2186)))=0),1,0))</f>
        <v/>
      </c>
      <c r="AM2186">
        <f>IF($AI2186=1,IFERROR(IF(VALUE($C2186)&lt;100000000,VALUE($C2186),1000000000),IFERROR(IF(VALUE(MID($C2186,2,20))&lt;100000000,VALUE(MID($C2186,2,20)),1000000000),1000000000))+ROW()/100000,"")</f>
        <v/>
      </c>
    </row>
    <row r="2187">
      <c r="E2187" s="14" t="n"/>
      <c r="M2187" s="8">
        <f>IF($C2187="","",L2187*T2187/100)</f>
        <v/>
      </c>
      <c r="S2187" s="8" t="n"/>
      <c r="T2187" s="8" t="n"/>
      <c r="W2187">
        <f>IF($C2187="","",IF($AL2187=1,0,IF($AK2187=1,Settings!$C$6,Settings!$C$7))*100)</f>
        <v/>
      </c>
      <c r="X2187" s="8">
        <f>IF($C2187="","",T2187*W2187/100)</f>
        <v/>
      </c>
      <c r="Y2187" s="8">
        <f>IF($C2187="","",T2187-X2187)</f>
        <v/>
      </c>
      <c r="Z2187" s="8">
        <f>IF($C2187="","",Y2187-M2187)</f>
        <v/>
      </c>
      <c r="AD2187" s="8" t="n"/>
      <c r="AG2187" s="14" t="n"/>
      <c r="AI2187">
        <f>IF($C2187="","",IF(COUNTIF($C$2:$C2187,$C2187)=1,1,0))</f>
        <v/>
      </c>
      <c r="AJ2187">
        <f>IF($AI2187=1,SUMPRODUCT(--($AM$2:$AM$7001&lt;$AM2187))+1,"")</f>
        <v/>
      </c>
      <c r="AK2187">
        <f>IF($C2187="","",IF(OR($P2187=TRUE(),$P2187="TRUE"),1,0))</f>
        <v/>
      </c>
      <c r="AL2187">
        <f>IF($C2187="","",IF(AND($V2187="Yes",SUMPRODUCT((LEN(Settings!$F$6:$F$13)&gt;0)*ISNUMBER(SEARCH(Settings!$F$6:$F$13,$O2187)))=0),1,0))</f>
        <v/>
      </c>
      <c r="AM2187">
        <f>IF($AI2187=1,IFERROR(IF(VALUE($C2187)&lt;100000000,VALUE($C2187),1000000000),IFERROR(IF(VALUE(MID($C2187,2,20))&lt;100000000,VALUE(MID($C2187,2,20)),1000000000),1000000000))+ROW()/100000,"")</f>
        <v/>
      </c>
    </row>
    <row r="2188">
      <c r="E2188" s="14" t="n"/>
      <c r="M2188" s="8">
        <f>IF($C2188="","",L2188*T2188/100)</f>
        <v/>
      </c>
      <c r="S2188" s="8" t="n"/>
      <c r="T2188" s="8" t="n"/>
      <c r="W2188">
        <f>IF($C2188="","",IF($AL2188=1,0,IF($AK2188=1,Settings!$C$6,Settings!$C$7))*100)</f>
        <v/>
      </c>
      <c r="X2188" s="8">
        <f>IF($C2188="","",T2188*W2188/100)</f>
        <v/>
      </c>
      <c r="Y2188" s="8">
        <f>IF($C2188="","",T2188-X2188)</f>
        <v/>
      </c>
      <c r="Z2188" s="8">
        <f>IF($C2188="","",Y2188-M2188)</f>
        <v/>
      </c>
      <c r="AD2188" s="8" t="n"/>
      <c r="AG2188" s="14" t="n"/>
      <c r="AI2188">
        <f>IF($C2188="","",IF(COUNTIF($C$2:$C2188,$C2188)=1,1,0))</f>
        <v/>
      </c>
      <c r="AJ2188">
        <f>IF($AI2188=1,SUMPRODUCT(--($AM$2:$AM$7001&lt;$AM2188))+1,"")</f>
        <v/>
      </c>
      <c r="AK2188">
        <f>IF($C2188="","",IF(OR($P2188=TRUE(),$P2188="TRUE"),1,0))</f>
        <v/>
      </c>
      <c r="AL2188">
        <f>IF($C2188="","",IF(AND($V2188="Yes",SUMPRODUCT((LEN(Settings!$F$6:$F$13)&gt;0)*ISNUMBER(SEARCH(Settings!$F$6:$F$13,$O2188)))=0),1,0))</f>
        <v/>
      </c>
      <c r="AM2188">
        <f>IF($AI2188=1,IFERROR(IF(VALUE($C2188)&lt;100000000,VALUE($C2188),1000000000),IFERROR(IF(VALUE(MID($C2188,2,20))&lt;100000000,VALUE(MID($C2188,2,20)),1000000000),1000000000))+ROW()/100000,"")</f>
        <v/>
      </c>
    </row>
    <row r="2189">
      <c r="E2189" s="14" t="n"/>
      <c r="M2189" s="8">
        <f>IF($C2189="","",L2189*T2189/100)</f>
        <v/>
      </c>
      <c r="S2189" s="8" t="n"/>
      <c r="T2189" s="8" t="n"/>
      <c r="W2189">
        <f>IF($C2189="","",IF($AL2189=1,0,IF($AK2189=1,Settings!$C$6,Settings!$C$7))*100)</f>
        <v/>
      </c>
      <c r="X2189" s="8">
        <f>IF($C2189="","",T2189*W2189/100)</f>
        <v/>
      </c>
      <c r="Y2189" s="8">
        <f>IF($C2189="","",T2189-X2189)</f>
        <v/>
      </c>
      <c r="Z2189" s="8">
        <f>IF($C2189="","",Y2189-M2189)</f>
        <v/>
      </c>
      <c r="AD2189" s="8" t="n"/>
      <c r="AG2189" s="14" t="n"/>
      <c r="AI2189">
        <f>IF($C2189="","",IF(COUNTIF($C$2:$C2189,$C2189)=1,1,0))</f>
        <v/>
      </c>
      <c r="AJ2189">
        <f>IF($AI2189=1,SUMPRODUCT(--($AM$2:$AM$7001&lt;$AM2189))+1,"")</f>
        <v/>
      </c>
      <c r="AK2189">
        <f>IF($C2189="","",IF(OR($P2189=TRUE(),$P2189="TRUE"),1,0))</f>
        <v/>
      </c>
      <c r="AL2189">
        <f>IF($C2189="","",IF(AND($V2189="Yes",SUMPRODUCT((LEN(Settings!$F$6:$F$13)&gt;0)*ISNUMBER(SEARCH(Settings!$F$6:$F$13,$O2189)))=0),1,0))</f>
        <v/>
      </c>
      <c r="AM2189">
        <f>IF($AI2189=1,IFERROR(IF(VALUE($C2189)&lt;100000000,VALUE($C2189),1000000000),IFERROR(IF(VALUE(MID($C2189,2,20))&lt;100000000,VALUE(MID($C2189,2,20)),1000000000),1000000000))+ROW()/100000,"")</f>
        <v/>
      </c>
    </row>
    <row r="2190">
      <c r="E2190" s="14" t="n"/>
      <c r="M2190" s="8">
        <f>IF($C2190="","",L2190*T2190/100)</f>
        <v/>
      </c>
      <c r="S2190" s="8" t="n"/>
      <c r="T2190" s="8" t="n"/>
      <c r="W2190">
        <f>IF($C2190="","",IF($AL2190=1,0,IF($AK2190=1,Settings!$C$6,Settings!$C$7))*100)</f>
        <v/>
      </c>
      <c r="X2190" s="8">
        <f>IF($C2190="","",T2190*W2190/100)</f>
        <v/>
      </c>
      <c r="Y2190" s="8">
        <f>IF($C2190="","",T2190-X2190)</f>
        <v/>
      </c>
      <c r="Z2190" s="8">
        <f>IF($C2190="","",Y2190-M2190)</f>
        <v/>
      </c>
      <c r="AD2190" s="8" t="n"/>
      <c r="AG2190" s="14" t="n"/>
      <c r="AI2190">
        <f>IF($C2190="","",IF(COUNTIF($C$2:$C2190,$C2190)=1,1,0))</f>
        <v/>
      </c>
      <c r="AJ2190">
        <f>IF($AI2190=1,SUMPRODUCT(--($AM$2:$AM$7001&lt;$AM2190))+1,"")</f>
        <v/>
      </c>
      <c r="AK2190">
        <f>IF($C2190="","",IF(OR($P2190=TRUE(),$P2190="TRUE"),1,0))</f>
        <v/>
      </c>
      <c r="AL2190">
        <f>IF($C2190="","",IF(AND($V2190="Yes",SUMPRODUCT((LEN(Settings!$F$6:$F$13)&gt;0)*ISNUMBER(SEARCH(Settings!$F$6:$F$13,$O2190)))=0),1,0))</f>
        <v/>
      </c>
      <c r="AM2190">
        <f>IF($AI2190=1,IFERROR(IF(VALUE($C2190)&lt;100000000,VALUE($C2190),1000000000),IFERROR(IF(VALUE(MID($C2190,2,20))&lt;100000000,VALUE(MID($C2190,2,20)),1000000000),1000000000))+ROW()/100000,"")</f>
        <v/>
      </c>
    </row>
    <row r="2191">
      <c r="E2191" s="14" t="n"/>
      <c r="M2191" s="8">
        <f>IF($C2191="","",L2191*T2191/100)</f>
        <v/>
      </c>
      <c r="S2191" s="8" t="n"/>
      <c r="T2191" s="8" t="n"/>
      <c r="W2191">
        <f>IF($C2191="","",IF($AL2191=1,0,IF($AK2191=1,Settings!$C$6,Settings!$C$7))*100)</f>
        <v/>
      </c>
      <c r="X2191" s="8">
        <f>IF($C2191="","",T2191*W2191/100)</f>
        <v/>
      </c>
      <c r="Y2191" s="8">
        <f>IF($C2191="","",T2191-X2191)</f>
        <v/>
      </c>
      <c r="Z2191" s="8">
        <f>IF($C2191="","",Y2191-M2191)</f>
        <v/>
      </c>
      <c r="AD2191" s="8" t="n"/>
      <c r="AG2191" s="14" t="n"/>
      <c r="AI2191">
        <f>IF($C2191="","",IF(COUNTIF($C$2:$C2191,$C2191)=1,1,0))</f>
        <v/>
      </c>
      <c r="AJ2191">
        <f>IF($AI2191=1,SUMPRODUCT(--($AM$2:$AM$7001&lt;$AM2191))+1,"")</f>
        <v/>
      </c>
      <c r="AK2191">
        <f>IF($C2191="","",IF(OR($P2191=TRUE(),$P2191="TRUE"),1,0))</f>
        <v/>
      </c>
      <c r="AL2191">
        <f>IF($C2191="","",IF(AND($V2191="Yes",SUMPRODUCT((LEN(Settings!$F$6:$F$13)&gt;0)*ISNUMBER(SEARCH(Settings!$F$6:$F$13,$O2191)))=0),1,0))</f>
        <v/>
      </c>
      <c r="AM2191">
        <f>IF($AI2191=1,IFERROR(IF(VALUE($C2191)&lt;100000000,VALUE($C2191),1000000000),IFERROR(IF(VALUE(MID($C2191,2,20))&lt;100000000,VALUE(MID($C2191,2,20)),1000000000),1000000000))+ROW()/100000,"")</f>
        <v/>
      </c>
    </row>
    <row r="2192">
      <c r="E2192" s="14" t="n"/>
      <c r="M2192" s="8">
        <f>IF($C2192="","",L2192*T2192/100)</f>
        <v/>
      </c>
      <c r="S2192" s="8" t="n"/>
      <c r="T2192" s="8" t="n"/>
      <c r="W2192">
        <f>IF($C2192="","",IF($AL2192=1,0,IF($AK2192=1,Settings!$C$6,Settings!$C$7))*100)</f>
        <v/>
      </c>
      <c r="X2192" s="8">
        <f>IF($C2192="","",T2192*W2192/100)</f>
        <v/>
      </c>
      <c r="Y2192" s="8">
        <f>IF($C2192="","",T2192-X2192)</f>
        <v/>
      </c>
      <c r="Z2192" s="8">
        <f>IF($C2192="","",Y2192-M2192)</f>
        <v/>
      </c>
      <c r="AD2192" s="8" t="n"/>
      <c r="AG2192" s="14" t="n"/>
      <c r="AI2192">
        <f>IF($C2192="","",IF(COUNTIF($C$2:$C2192,$C2192)=1,1,0))</f>
        <v/>
      </c>
      <c r="AJ2192">
        <f>IF($AI2192=1,SUMPRODUCT(--($AM$2:$AM$7001&lt;$AM2192))+1,"")</f>
        <v/>
      </c>
      <c r="AK2192">
        <f>IF($C2192="","",IF(OR($P2192=TRUE(),$P2192="TRUE"),1,0))</f>
        <v/>
      </c>
      <c r="AL2192">
        <f>IF($C2192="","",IF(AND($V2192="Yes",SUMPRODUCT((LEN(Settings!$F$6:$F$13)&gt;0)*ISNUMBER(SEARCH(Settings!$F$6:$F$13,$O2192)))=0),1,0))</f>
        <v/>
      </c>
      <c r="AM2192">
        <f>IF($AI2192=1,IFERROR(IF(VALUE($C2192)&lt;100000000,VALUE($C2192),1000000000),IFERROR(IF(VALUE(MID($C2192,2,20))&lt;100000000,VALUE(MID($C2192,2,20)),1000000000),1000000000))+ROW()/100000,"")</f>
        <v/>
      </c>
    </row>
    <row r="2193">
      <c r="E2193" s="14" t="n"/>
      <c r="M2193" s="8">
        <f>IF($C2193="","",L2193*T2193/100)</f>
        <v/>
      </c>
      <c r="S2193" s="8" t="n"/>
      <c r="T2193" s="8" t="n"/>
      <c r="W2193">
        <f>IF($C2193="","",IF($AL2193=1,0,IF($AK2193=1,Settings!$C$6,Settings!$C$7))*100)</f>
        <v/>
      </c>
      <c r="X2193" s="8">
        <f>IF($C2193="","",T2193*W2193/100)</f>
        <v/>
      </c>
      <c r="Y2193" s="8">
        <f>IF($C2193="","",T2193-X2193)</f>
        <v/>
      </c>
      <c r="Z2193" s="8">
        <f>IF($C2193="","",Y2193-M2193)</f>
        <v/>
      </c>
      <c r="AD2193" s="8" t="n"/>
      <c r="AG2193" s="14" t="n"/>
      <c r="AI2193">
        <f>IF($C2193="","",IF(COUNTIF($C$2:$C2193,$C2193)=1,1,0))</f>
        <v/>
      </c>
      <c r="AJ2193">
        <f>IF($AI2193=1,SUMPRODUCT(--($AM$2:$AM$7001&lt;$AM2193))+1,"")</f>
        <v/>
      </c>
      <c r="AK2193">
        <f>IF($C2193="","",IF(OR($P2193=TRUE(),$P2193="TRUE"),1,0))</f>
        <v/>
      </c>
      <c r="AL2193">
        <f>IF($C2193="","",IF(AND($V2193="Yes",SUMPRODUCT((LEN(Settings!$F$6:$F$13)&gt;0)*ISNUMBER(SEARCH(Settings!$F$6:$F$13,$O2193)))=0),1,0))</f>
        <v/>
      </c>
      <c r="AM2193">
        <f>IF($AI2193=1,IFERROR(IF(VALUE($C2193)&lt;100000000,VALUE($C2193),1000000000),IFERROR(IF(VALUE(MID($C2193,2,20))&lt;100000000,VALUE(MID($C2193,2,20)),1000000000),1000000000))+ROW()/100000,"")</f>
        <v/>
      </c>
    </row>
    <row r="2194">
      <c r="E2194" s="14" t="n"/>
      <c r="M2194" s="8">
        <f>IF($C2194="","",L2194*T2194/100)</f>
        <v/>
      </c>
      <c r="S2194" s="8" t="n"/>
      <c r="T2194" s="8" t="n"/>
      <c r="W2194">
        <f>IF($C2194="","",IF($AL2194=1,0,IF($AK2194=1,Settings!$C$6,Settings!$C$7))*100)</f>
        <v/>
      </c>
      <c r="X2194" s="8">
        <f>IF($C2194="","",T2194*W2194/100)</f>
        <v/>
      </c>
      <c r="Y2194" s="8">
        <f>IF($C2194="","",T2194-X2194)</f>
        <v/>
      </c>
      <c r="Z2194" s="8">
        <f>IF($C2194="","",Y2194-M2194)</f>
        <v/>
      </c>
      <c r="AD2194" s="8" t="n"/>
      <c r="AG2194" s="14" t="n"/>
      <c r="AI2194">
        <f>IF($C2194="","",IF(COUNTIF($C$2:$C2194,$C2194)=1,1,0))</f>
        <v/>
      </c>
      <c r="AJ2194">
        <f>IF($AI2194=1,SUMPRODUCT(--($AM$2:$AM$7001&lt;$AM2194))+1,"")</f>
        <v/>
      </c>
      <c r="AK2194">
        <f>IF($C2194="","",IF(OR($P2194=TRUE(),$P2194="TRUE"),1,0))</f>
        <v/>
      </c>
      <c r="AL2194">
        <f>IF($C2194="","",IF(AND($V2194="Yes",SUMPRODUCT((LEN(Settings!$F$6:$F$13)&gt;0)*ISNUMBER(SEARCH(Settings!$F$6:$F$13,$O2194)))=0),1,0))</f>
        <v/>
      </c>
      <c r="AM2194">
        <f>IF($AI2194=1,IFERROR(IF(VALUE($C2194)&lt;100000000,VALUE($C2194),1000000000),IFERROR(IF(VALUE(MID($C2194,2,20))&lt;100000000,VALUE(MID($C2194,2,20)),1000000000),1000000000))+ROW()/100000,"")</f>
        <v/>
      </c>
    </row>
    <row r="2195">
      <c r="E2195" s="14" t="n"/>
      <c r="M2195" s="8">
        <f>IF($C2195="","",L2195*T2195/100)</f>
        <v/>
      </c>
      <c r="S2195" s="8" t="n"/>
      <c r="T2195" s="8" t="n"/>
      <c r="W2195">
        <f>IF($C2195="","",IF($AL2195=1,0,IF($AK2195=1,Settings!$C$6,Settings!$C$7))*100)</f>
        <v/>
      </c>
      <c r="X2195" s="8">
        <f>IF($C2195="","",T2195*W2195/100)</f>
        <v/>
      </c>
      <c r="Y2195" s="8">
        <f>IF($C2195="","",T2195-X2195)</f>
        <v/>
      </c>
      <c r="Z2195" s="8">
        <f>IF($C2195="","",Y2195-M2195)</f>
        <v/>
      </c>
      <c r="AD2195" s="8" t="n"/>
      <c r="AG2195" s="14" t="n"/>
      <c r="AI2195">
        <f>IF($C2195="","",IF(COUNTIF($C$2:$C2195,$C2195)=1,1,0))</f>
        <v/>
      </c>
      <c r="AJ2195">
        <f>IF($AI2195=1,SUMPRODUCT(--($AM$2:$AM$7001&lt;$AM2195))+1,"")</f>
        <v/>
      </c>
      <c r="AK2195">
        <f>IF($C2195="","",IF(OR($P2195=TRUE(),$P2195="TRUE"),1,0))</f>
        <v/>
      </c>
      <c r="AL2195">
        <f>IF($C2195="","",IF(AND($V2195="Yes",SUMPRODUCT((LEN(Settings!$F$6:$F$13)&gt;0)*ISNUMBER(SEARCH(Settings!$F$6:$F$13,$O2195)))=0),1,0))</f>
        <v/>
      </c>
      <c r="AM2195">
        <f>IF($AI2195=1,IFERROR(IF(VALUE($C2195)&lt;100000000,VALUE($C2195),1000000000),IFERROR(IF(VALUE(MID($C2195,2,20))&lt;100000000,VALUE(MID($C2195,2,20)),1000000000),1000000000))+ROW()/100000,"")</f>
        <v/>
      </c>
    </row>
    <row r="2196">
      <c r="E2196" s="14" t="n"/>
      <c r="M2196" s="8">
        <f>IF($C2196="","",L2196*T2196/100)</f>
        <v/>
      </c>
      <c r="S2196" s="8" t="n"/>
      <c r="T2196" s="8" t="n"/>
      <c r="W2196">
        <f>IF($C2196="","",IF($AL2196=1,0,IF($AK2196=1,Settings!$C$6,Settings!$C$7))*100)</f>
        <v/>
      </c>
      <c r="X2196" s="8">
        <f>IF($C2196="","",T2196*W2196/100)</f>
        <v/>
      </c>
      <c r="Y2196" s="8">
        <f>IF($C2196="","",T2196-X2196)</f>
        <v/>
      </c>
      <c r="Z2196" s="8">
        <f>IF($C2196="","",Y2196-M2196)</f>
        <v/>
      </c>
      <c r="AD2196" s="8" t="n"/>
      <c r="AG2196" s="14" t="n"/>
      <c r="AI2196">
        <f>IF($C2196="","",IF(COUNTIF($C$2:$C2196,$C2196)=1,1,0))</f>
        <v/>
      </c>
      <c r="AJ2196">
        <f>IF($AI2196=1,SUMPRODUCT(--($AM$2:$AM$7001&lt;$AM2196))+1,"")</f>
        <v/>
      </c>
      <c r="AK2196">
        <f>IF($C2196="","",IF(OR($P2196=TRUE(),$P2196="TRUE"),1,0))</f>
        <v/>
      </c>
      <c r="AL2196">
        <f>IF($C2196="","",IF(AND($V2196="Yes",SUMPRODUCT((LEN(Settings!$F$6:$F$13)&gt;0)*ISNUMBER(SEARCH(Settings!$F$6:$F$13,$O2196)))=0),1,0))</f>
        <v/>
      </c>
      <c r="AM2196">
        <f>IF($AI2196=1,IFERROR(IF(VALUE($C2196)&lt;100000000,VALUE($C2196),1000000000),IFERROR(IF(VALUE(MID($C2196,2,20))&lt;100000000,VALUE(MID($C2196,2,20)),1000000000),1000000000))+ROW()/100000,"")</f>
        <v/>
      </c>
    </row>
    <row r="2197">
      <c r="E2197" s="14" t="n"/>
      <c r="M2197" s="8">
        <f>IF($C2197="","",L2197*T2197/100)</f>
        <v/>
      </c>
      <c r="S2197" s="8" t="n"/>
      <c r="T2197" s="8" t="n"/>
      <c r="W2197">
        <f>IF($C2197="","",IF($AL2197=1,0,IF($AK2197=1,Settings!$C$6,Settings!$C$7))*100)</f>
        <v/>
      </c>
      <c r="X2197" s="8">
        <f>IF($C2197="","",T2197*W2197/100)</f>
        <v/>
      </c>
      <c r="Y2197" s="8">
        <f>IF($C2197="","",T2197-X2197)</f>
        <v/>
      </c>
      <c r="Z2197" s="8">
        <f>IF($C2197="","",Y2197-M2197)</f>
        <v/>
      </c>
      <c r="AD2197" s="8" t="n"/>
      <c r="AG2197" s="14" t="n"/>
      <c r="AI2197">
        <f>IF($C2197="","",IF(COUNTIF($C$2:$C2197,$C2197)=1,1,0))</f>
        <v/>
      </c>
      <c r="AJ2197">
        <f>IF($AI2197=1,SUMPRODUCT(--($AM$2:$AM$7001&lt;$AM2197))+1,"")</f>
        <v/>
      </c>
      <c r="AK2197">
        <f>IF($C2197="","",IF(OR($P2197=TRUE(),$P2197="TRUE"),1,0))</f>
        <v/>
      </c>
      <c r="AL2197">
        <f>IF($C2197="","",IF(AND($V2197="Yes",SUMPRODUCT((LEN(Settings!$F$6:$F$13)&gt;0)*ISNUMBER(SEARCH(Settings!$F$6:$F$13,$O2197)))=0),1,0))</f>
        <v/>
      </c>
      <c r="AM2197">
        <f>IF($AI2197=1,IFERROR(IF(VALUE($C2197)&lt;100000000,VALUE($C2197),1000000000),IFERROR(IF(VALUE(MID($C2197,2,20))&lt;100000000,VALUE(MID($C2197,2,20)),1000000000),1000000000))+ROW()/100000,"")</f>
        <v/>
      </c>
    </row>
    <row r="2198">
      <c r="E2198" s="14" t="n"/>
      <c r="M2198" s="8">
        <f>IF($C2198="","",L2198*T2198/100)</f>
        <v/>
      </c>
      <c r="S2198" s="8" t="n"/>
      <c r="T2198" s="8" t="n"/>
      <c r="W2198">
        <f>IF($C2198="","",IF($AL2198=1,0,IF($AK2198=1,Settings!$C$6,Settings!$C$7))*100)</f>
        <v/>
      </c>
      <c r="X2198" s="8">
        <f>IF($C2198="","",T2198*W2198/100)</f>
        <v/>
      </c>
      <c r="Y2198" s="8">
        <f>IF($C2198="","",T2198-X2198)</f>
        <v/>
      </c>
      <c r="Z2198" s="8">
        <f>IF($C2198="","",Y2198-M2198)</f>
        <v/>
      </c>
      <c r="AD2198" s="8" t="n"/>
      <c r="AG2198" s="14" t="n"/>
      <c r="AI2198">
        <f>IF($C2198="","",IF(COUNTIF($C$2:$C2198,$C2198)=1,1,0))</f>
        <v/>
      </c>
      <c r="AJ2198">
        <f>IF($AI2198=1,SUMPRODUCT(--($AM$2:$AM$7001&lt;$AM2198))+1,"")</f>
        <v/>
      </c>
      <c r="AK2198">
        <f>IF($C2198="","",IF(OR($P2198=TRUE(),$P2198="TRUE"),1,0))</f>
        <v/>
      </c>
      <c r="AL2198">
        <f>IF($C2198="","",IF(AND($V2198="Yes",SUMPRODUCT((LEN(Settings!$F$6:$F$13)&gt;0)*ISNUMBER(SEARCH(Settings!$F$6:$F$13,$O2198)))=0),1,0))</f>
        <v/>
      </c>
      <c r="AM2198">
        <f>IF($AI2198=1,IFERROR(IF(VALUE($C2198)&lt;100000000,VALUE($C2198),1000000000),IFERROR(IF(VALUE(MID($C2198,2,20))&lt;100000000,VALUE(MID($C2198,2,20)),1000000000),1000000000))+ROW()/100000,"")</f>
        <v/>
      </c>
    </row>
    <row r="2199">
      <c r="E2199" s="14" t="n"/>
      <c r="M2199" s="8">
        <f>IF($C2199="","",L2199*T2199/100)</f>
        <v/>
      </c>
      <c r="S2199" s="8" t="n"/>
      <c r="T2199" s="8" t="n"/>
      <c r="W2199">
        <f>IF($C2199="","",IF($AL2199=1,0,IF($AK2199=1,Settings!$C$6,Settings!$C$7))*100)</f>
        <v/>
      </c>
      <c r="X2199" s="8">
        <f>IF($C2199="","",T2199*W2199/100)</f>
        <v/>
      </c>
      <c r="Y2199" s="8">
        <f>IF($C2199="","",T2199-X2199)</f>
        <v/>
      </c>
      <c r="Z2199" s="8">
        <f>IF($C2199="","",Y2199-M2199)</f>
        <v/>
      </c>
      <c r="AD2199" s="8" t="n"/>
      <c r="AG2199" s="14" t="n"/>
      <c r="AI2199">
        <f>IF($C2199="","",IF(COUNTIF($C$2:$C2199,$C2199)=1,1,0))</f>
        <v/>
      </c>
      <c r="AJ2199">
        <f>IF($AI2199=1,SUMPRODUCT(--($AM$2:$AM$7001&lt;$AM2199))+1,"")</f>
        <v/>
      </c>
      <c r="AK2199">
        <f>IF($C2199="","",IF(OR($P2199=TRUE(),$P2199="TRUE"),1,0))</f>
        <v/>
      </c>
      <c r="AL2199">
        <f>IF($C2199="","",IF(AND($V2199="Yes",SUMPRODUCT((LEN(Settings!$F$6:$F$13)&gt;0)*ISNUMBER(SEARCH(Settings!$F$6:$F$13,$O2199)))=0),1,0))</f>
        <v/>
      </c>
      <c r="AM2199">
        <f>IF($AI2199=1,IFERROR(IF(VALUE($C2199)&lt;100000000,VALUE($C2199),1000000000),IFERROR(IF(VALUE(MID($C2199,2,20))&lt;100000000,VALUE(MID($C2199,2,20)),1000000000),1000000000))+ROW()/100000,"")</f>
        <v/>
      </c>
    </row>
    <row r="2200">
      <c r="E2200" s="14" t="n"/>
      <c r="M2200" s="8">
        <f>IF($C2200="","",L2200*T2200/100)</f>
        <v/>
      </c>
      <c r="S2200" s="8" t="n"/>
      <c r="T2200" s="8" t="n"/>
      <c r="W2200">
        <f>IF($C2200="","",IF($AL2200=1,0,IF($AK2200=1,Settings!$C$6,Settings!$C$7))*100)</f>
        <v/>
      </c>
      <c r="X2200" s="8">
        <f>IF($C2200="","",T2200*W2200/100)</f>
        <v/>
      </c>
      <c r="Y2200" s="8">
        <f>IF($C2200="","",T2200-X2200)</f>
        <v/>
      </c>
      <c r="Z2200" s="8">
        <f>IF($C2200="","",Y2200-M2200)</f>
        <v/>
      </c>
      <c r="AD2200" s="8" t="n"/>
      <c r="AG2200" s="14" t="n"/>
      <c r="AI2200">
        <f>IF($C2200="","",IF(COUNTIF($C$2:$C2200,$C2200)=1,1,0))</f>
        <v/>
      </c>
      <c r="AJ2200">
        <f>IF($AI2200=1,SUMPRODUCT(--($AM$2:$AM$7001&lt;$AM2200))+1,"")</f>
        <v/>
      </c>
      <c r="AK2200">
        <f>IF($C2200="","",IF(OR($P2200=TRUE(),$P2200="TRUE"),1,0))</f>
        <v/>
      </c>
      <c r="AL2200">
        <f>IF($C2200="","",IF(AND($V2200="Yes",SUMPRODUCT((LEN(Settings!$F$6:$F$13)&gt;0)*ISNUMBER(SEARCH(Settings!$F$6:$F$13,$O2200)))=0),1,0))</f>
        <v/>
      </c>
      <c r="AM2200">
        <f>IF($AI2200=1,IFERROR(IF(VALUE($C2200)&lt;100000000,VALUE($C2200),1000000000),IFERROR(IF(VALUE(MID($C2200,2,20))&lt;100000000,VALUE(MID($C2200,2,20)),1000000000),1000000000))+ROW()/100000,"")</f>
        <v/>
      </c>
    </row>
    <row r="2201">
      <c r="E2201" s="14" t="n"/>
      <c r="M2201" s="8">
        <f>IF($C2201="","",L2201*T2201/100)</f>
        <v/>
      </c>
      <c r="S2201" s="8" t="n"/>
      <c r="T2201" s="8" t="n"/>
      <c r="W2201">
        <f>IF($C2201="","",IF($AL2201=1,0,IF($AK2201=1,Settings!$C$6,Settings!$C$7))*100)</f>
        <v/>
      </c>
      <c r="X2201" s="8">
        <f>IF($C2201="","",T2201*W2201/100)</f>
        <v/>
      </c>
      <c r="Y2201" s="8">
        <f>IF($C2201="","",T2201-X2201)</f>
        <v/>
      </c>
      <c r="Z2201" s="8">
        <f>IF($C2201="","",Y2201-M2201)</f>
        <v/>
      </c>
      <c r="AD2201" s="8" t="n"/>
      <c r="AG2201" s="14" t="n"/>
      <c r="AI2201">
        <f>IF($C2201="","",IF(COUNTIF($C$2:$C2201,$C2201)=1,1,0))</f>
        <v/>
      </c>
      <c r="AJ2201">
        <f>IF($AI2201=1,SUMPRODUCT(--($AM$2:$AM$7001&lt;$AM2201))+1,"")</f>
        <v/>
      </c>
      <c r="AK2201">
        <f>IF($C2201="","",IF(OR($P2201=TRUE(),$P2201="TRUE"),1,0))</f>
        <v/>
      </c>
      <c r="AL2201">
        <f>IF($C2201="","",IF(AND($V2201="Yes",SUMPRODUCT((LEN(Settings!$F$6:$F$13)&gt;0)*ISNUMBER(SEARCH(Settings!$F$6:$F$13,$O2201)))=0),1,0))</f>
        <v/>
      </c>
      <c r="AM2201">
        <f>IF($AI2201=1,IFERROR(IF(VALUE($C2201)&lt;100000000,VALUE($C2201),1000000000),IFERROR(IF(VALUE(MID($C2201,2,20))&lt;100000000,VALUE(MID($C2201,2,20)),1000000000),1000000000))+ROW()/100000,"")</f>
        <v/>
      </c>
    </row>
    <row r="2202">
      <c r="E2202" s="14" t="n"/>
      <c r="M2202" s="8">
        <f>IF($C2202="","",L2202*T2202/100)</f>
        <v/>
      </c>
      <c r="S2202" s="8" t="n"/>
      <c r="T2202" s="8" t="n"/>
      <c r="W2202">
        <f>IF($C2202="","",IF($AL2202=1,0,IF($AK2202=1,Settings!$C$6,Settings!$C$7))*100)</f>
        <v/>
      </c>
      <c r="X2202" s="8">
        <f>IF($C2202="","",T2202*W2202/100)</f>
        <v/>
      </c>
      <c r="Y2202" s="8">
        <f>IF($C2202="","",T2202-X2202)</f>
        <v/>
      </c>
      <c r="Z2202" s="8">
        <f>IF($C2202="","",Y2202-M2202)</f>
        <v/>
      </c>
      <c r="AD2202" s="8" t="n"/>
      <c r="AG2202" s="14" t="n"/>
      <c r="AI2202">
        <f>IF($C2202="","",IF(COUNTIF($C$2:$C2202,$C2202)=1,1,0))</f>
        <v/>
      </c>
      <c r="AJ2202">
        <f>IF($AI2202=1,SUMPRODUCT(--($AM$2:$AM$7001&lt;$AM2202))+1,"")</f>
        <v/>
      </c>
      <c r="AK2202">
        <f>IF($C2202="","",IF(OR($P2202=TRUE(),$P2202="TRUE"),1,0))</f>
        <v/>
      </c>
      <c r="AL2202">
        <f>IF($C2202="","",IF(AND($V2202="Yes",SUMPRODUCT((LEN(Settings!$F$6:$F$13)&gt;0)*ISNUMBER(SEARCH(Settings!$F$6:$F$13,$O2202)))=0),1,0))</f>
        <v/>
      </c>
      <c r="AM2202">
        <f>IF($AI2202=1,IFERROR(IF(VALUE($C2202)&lt;100000000,VALUE($C2202),1000000000),IFERROR(IF(VALUE(MID($C2202,2,20))&lt;100000000,VALUE(MID($C2202,2,20)),1000000000),1000000000))+ROW()/100000,"")</f>
        <v/>
      </c>
    </row>
    <row r="2203">
      <c r="E2203" s="14" t="n"/>
      <c r="M2203" s="8">
        <f>IF($C2203="","",L2203*T2203/100)</f>
        <v/>
      </c>
      <c r="S2203" s="8" t="n"/>
      <c r="T2203" s="8" t="n"/>
      <c r="W2203">
        <f>IF($C2203="","",IF($AL2203=1,0,IF($AK2203=1,Settings!$C$6,Settings!$C$7))*100)</f>
        <v/>
      </c>
      <c r="X2203" s="8">
        <f>IF($C2203="","",T2203*W2203/100)</f>
        <v/>
      </c>
      <c r="Y2203" s="8">
        <f>IF($C2203="","",T2203-X2203)</f>
        <v/>
      </c>
      <c r="Z2203" s="8">
        <f>IF($C2203="","",Y2203-M2203)</f>
        <v/>
      </c>
      <c r="AD2203" s="8" t="n"/>
      <c r="AG2203" s="14" t="n"/>
      <c r="AI2203">
        <f>IF($C2203="","",IF(COUNTIF($C$2:$C2203,$C2203)=1,1,0))</f>
        <v/>
      </c>
      <c r="AJ2203">
        <f>IF($AI2203=1,SUMPRODUCT(--($AM$2:$AM$7001&lt;$AM2203))+1,"")</f>
        <v/>
      </c>
      <c r="AK2203">
        <f>IF($C2203="","",IF(OR($P2203=TRUE(),$P2203="TRUE"),1,0))</f>
        <v/>
      </c>
      <c r="AL2203">
        <f>IF($C2203="","",IF(AND($V2203="Yes",SUMPRODUCT((LEN(Settings!$F$6:$F$13)&gt;0)*ISNUMBER(SEARCH(Settings!$F$6:$F$13,$O2203)))=0),1,0))</f>
        <v/>
      </c>
      <c r="AM2203">
        <f>IF($AI2203=1,IFERROR(IF(VALUE($C2203)&lt;100000000,VALUE($C2203),1000000000),IFERROR(IF(VALUE(MID($C2203,2,20))&lt;100000000,VALUE(MID($C2203,2,20)),1000000000),1000000000))+ROW()/100000,"")</f>
        <v/>
      </c>
    </row>
    <row r="2204">
      <c r="E2204" s="14" t="n"/>
      <c r="M2204" s="8">
        <f>IF($C2204="","",L2204*T2204/100)</f>
        <v/>
      </c>
      <c r="S2204" s="8" t="n"/>
      <c r="T2204" s="8" t="n"/>
      <c r="W2204">
        <f>IF($C2204="","",IF($AL2204=1,0,IF($AK2204=1,Settings!$C$6,Settings!$C$7))*100)</f>
        <v/>
      </c>
      <c r="X2204" s="8">
        <f>IF($C2204="","",T2204*W2204/100)</f>
        <v/>
      </c>
      <c r="Y2204" s="8">
        <f>IF($C2204="","",T2204-X2204)</f>
        <v/>
      </c>
      <c r="Z2204" s="8">
        <f>IF($C2204="","",Y2204-M2204)</f>
        <v/>
      </c>
      <c r="AD2204" s="8" t="n"/>
      <c r="AG2204" s="14" t="n"/>
      <c r="AI2204">
        <f>IF($C2204="","",IF(COUNTIF($C$2:$C2204,$C2204)=1,1,0))</f>
        <v/>
      </c>
      <c r="AJ2204">
        <f>IF($AI2204=1,SUMPRODUCT(--($AM$2:$AM$7001&lt;$AM2204))+1,"")</f>
        <v/>
      </c>
      <c r="AK2204">
        <f>IF($C2204="","",IF(OR($P2204=TRUE(),$P2204="TRUE"),1,0))</f>
        <v/>
      </c>
      <c r="AL2204">
        <f>IF($C2204="","",IF(AND($V2204="Yes",SUMPRODUCT((LEN(Settings!$F$6:$F$13)&gt;0)*ISNUMBER(SEARCH(Settings!$F$6:$F$13,$O2204)))=0),1,0))</f>
        <v/>
      </c>
      <c r="AM2204">
        <f>IF($AI2204=1,IFERROR(IF(VALUE($C2204)&lt;100000000,VALUE($C2204),1000000000),IFERROR(IF(VALUE(MID($C2204,2,20))&lt;100000000,VALUE(MID($C2204,2,20)),1000000000),1000000000))+ROW()/100000,"")</f>
        <v/>
      </c>
    </row>
    <row r="2205">
      <c r="E2205" s="14" t="n"/>
      <c r="M2205" s="8">
        <f>IF($C2205="","",L2205*T2205/100)</f>
        <v/>
      </c>
      <c r="S2205" s="8" t="n"/>
      <c r="T2205" s="8" t="n"/>
      <c r="W2205">
        <f>IF($C2205="","",IF($AL2205=1,0,IF($AK2205=1,Settings!$C$6,Settings!$C$7))*100)</f>
        <v/>
      </c>
      <c r="X2205" s="8">
        <f>IF($C2205="","",T2205*W2205/100)</f>
        <v/>
      </c>
      <c r="Y2205" s="8">
        <f>IF($C2205="","",T2205-X2205)</f>
        <v/>
      </c>
      <c r="Z2205" s="8">
        <f>IF($C2205="","",Y2205-M2205)</f>
        <v/>
      </c>
      <c r="AD2205" s="8" t="n"/>
      <c r="AG2205" s="14" t="n"/>
      <c r="AI2205">
        <f>IF($C2205="","",IF(COUNTIF($C$2:$C2205,$C2205)=1,1,0))</f>
        <v/>
      </c>
      <c r="AJ2205">
        <f>IF($AI2205=1,SUMPRODUCT(--($AM$2:$AM$7001&lt;$AM2205))+1,"")</f>
        <v/>
      </c>
      <c r="AK2205">
        <f>IF($C2205="","",IF(OR($P2205=TRUE(),$P2205="TRUE"),1,0))</f>
        <v/>
      </c>
      <c r="AL2205">
        <f>IF($C2205="","",IF(AND($V2205="Yes",SUMPRODUCT((LEN(Settings!$F$6:$F$13)&gt;0)*ISNUMBER(SEARCH(Settings!$F$6:$F$13,$O2205)))=0),1,0))</f>
        <v/>
      </c>
      <c r="AM2205">
        <f>IF($AI2205=1,IFERROR(IF(VALUE($C2205)&lt;100000000,VALUE($C2205),1000000000),IFERROR(IF(VALUE(MID($C2205,2,20))&lt;100000000,VALUE(MID($C2205,2,20)),1000000000),1000000000))+ROW()/100000,"")</f>
        <v/>
      </c>
    </row>
    <row r="2206">
      <c r="E2206" s="14" t="n"/>
      <c r="M2206" s="8">
        <f>IF($C2206="","",L2206*T2206/100)</f>
        <v/>
      </c>
      <c r="S2206" s="8" t="n"/>
      <c r="T2206" s="8" t="n"/>
      <c r="W2206">
        <f>IF($C2206="","",IF($AL2206=1,0,IF($AK2206=1,Settings!$C$6,Settings!$C$7))*100)</f>
        <v/>
      </c>
      <c r="X2206" s="8">
        <f>IF($C2206="","",T2206*W2206/100)</f>
        <v/>
      </c>
      <c r="Y2206" s="8">
        <f>IF($C2206="","",T2206-X2206)</f>
        <v/>
      </c>
      <c r="Z2206" s="8">
        <f>IF($C2206="","",Y2206-M2206)</f>
        <v/>
      </c>
      <c r="AD2206" s="8" t="n"/>
      <c r="AG2206" s="14" t="n"/>
      <c r="AI2206">
        <f>IF($C2206="","",IF(COUNTIF($C$2:$C2206,$C2206)=1,1,0))</f>
        <v/>
      </c>
      <c r="AJ2206">
        <f>IF($AI2206=1,SUMPRODUCT(--($AM$2:$AM$7001&lt;$AM2206))+1,"")</f>
        <v/>
      </c>
      <c r="AK2206">
        <f>IF($C2206="","",IF(OR($P2206=TRUE(),$P2206="TRUE"),1,0))</f>
        <v/>
      </c>
      <c r="AL2206">
        <f>IF($C2206="","",IF(AND($V2206="Yes",SUMPRODUCT((LEN(Settings!$F$6:$F$13)&gt;0)*ISNUMBER(SEARCH(Settings!$F$6:$F$13,$O2206)))=0),1,0))</f>
        <v/>
      </c>
      <c r="AM2206">
        <f>IF($AI2206=1,IFERROR(IF(VALUE($C2206)&lt;100000000,VALUE($C2206),1000000000),IFERROR(IF(VALUE(MID($C2206,2,20))&lt;100000000,VALUE(MID($C2206,2,20)),1000000000),1000000000))+ROW()/100000,"")</f>
        <v/>
      </c>
    </row>
    <row r="2207">
      <c r="E2207" s="14" t="n"/>
      <c r="M2207" s="8">
        <f>IF($C2207="","",L2207*T2207/100)</f>
        <v/>
      </c>
      <c r="S2207" s="8" t="n"/>
      <c r="T2207" s="8" t="n"/>
      <c r="W2207">
        <f>IF($C2207="","",IF($AL2207=1,0,IF($AK2207=1,Settings!$C$6,Settings!$C$7))*100)</f>
        <v/>
      </c>
      <c r="X2207" s="8">
        <f>IF($C2207="","",T2207*W2207/100)</f>
        <v/>
      </c>
      <c r="Y2207" s="8">
        <f>IF($C2207="","",T2207-X2207)</f>
        <v/>
      </c>
      <c r="Z2207" s="8">
        <f>IF($C2207="","",Y2207-M2207)</f>
        <v/>
      </c>
      <c r="AD2207" s="8" t="n"/>
      <c r="AG2207" s="14" t="n"/>
      <c r="AI2207">
        <f>IF($C2207="","",IF(COUNTIF($C$2:$C2207,$C2207)=1,1,0))</f>
        <v/>
      </c>
      <c r="AJ2207">
        <f>IF($AI2207=1,SUMPRODUCT(--($AM$2:$AM$7001&lt;$AM2207))+1,"")</f>
        <v/>
      </c>
      <c r="AK2207">
        <f>IF($C2207="","",IF(OR($P2207=TRUE(),$P2207="TRUE"),1,0))</f>
        <v/>
      </c>
      <c r="AL2207">
        <f>IF($C2207="","",IF(AND($V2207="Yes",SUMPRODUCT((LEN(Settings!$F$6:$F$13)&gt;0)*ISNUMBER(SEARCH(Settings!$F$6:$F$13,$O2207)))=0),1,0))</f>
        <v/>
      </c>
      <c r="AM2207">
        <f>IF($AI2207=1,IFERROR(IF(VALUE($C2207)&lt;100000000,VALUE($C2207),1000000000),IFERROR(IF(VALUE(MID($C2207,2,20))&lt;100000000,VALUE(MID($C2207,2,20)),1000000000),1000000000))+ROW()/100000,"")</f>
        <v/>
      </c>
    </row>
    <row r="2208">
      <c r="E2208" s="14" t="n"/>
      <c r="M2208" s="8">
        <f>IF($C2208="","",L2208*T2208/100)</f>
        <v/>
      </c>
      <c r="S2208" s="8" t="n"/>
      <c r="T2208" s="8" t="n"/>
      <c r="W2208">
        <f>IF($C2208="","",IF($AL2208=1,0,IF($AK2208=1,Settings!$C$6,Settings!$C$7))*100)</f>
        <v/>
      </c>
      <c r="X2208" s="8">
        <f>IF($C2208="","",T2208*W2208/100)</f>
        <v/>
      </c>
      <c r="Y2208" s="8">
        <f>IF($C2208="","",T2208-X2208)</f>
        <v/>
      </c>
      <c r="Z2208" s="8">
        <f>IF($C2208="","",Y2208-M2208)</f>
        <v/>
      </c>
      <c r="AD2208" s="8" t="n"/>
      <c r="AG2208" s="14" t="n"/>
      <c r="AI2208">
        <f>IF($C2208="","",IF(COUNTIF($C$2:$C2208,$C2208)=1,1,0))</f>
        <v/>
      </c>
      <c r="AJ2208">
        <f>IF($AI2208=1,SUMPRODUCT(--($AM$2:$AM$7001&lt;$AM2208))+1,"")</f>
        <v/>
      </c>
      <c r="AK2208">
        <f>IF($C2208="","",IF(OR($P2208=TRUE(),$P2208="TRUE"),1,0))</f>
        <v/>
      </c>
      <c r="AL2208">
        <f>IF($C2208="","",IF(AND($V2208="Yes",SUMPRODUCT((LEN(Settings!$F$6:$F$13)&gt;0)*ISNUMBER(SEARCH(Settings!$F$6:$F$13,$O2208)))=0),1,0))</f>
        <v/>
      </c>
      <c r="AM2208">
        <f>IF($AI2208=1,IFERROR(IF(VALUE($C2208)&lt;100000000,VALUE($C2208),1000000000),IFERROR(IF(VALUE(MID($C2208,2,20))&lt;100000000,VALUE(MID($C2208,2,20)),1000000000),1000000000))+ROW()/100000,"")</f>
        <v/>
      </c>
    </row>
    <row r="2209">
      <c r="E2209" s="14" t="n"/>
      <c r="M2209" s="8">
        <f>IF($C2209="","",L2209*T2209/100)</f>
        <v/>
      </c>
      <c r="S2209" s="8" t="n"/>
      <c r="T2209" s="8" t="n"/>
      <c r="W2209">
        <f>IF($C2209="","",IF($AL2209=1,0,IF($AK2209=1,Settings!$C$6,Settings!$C$7))*100)</f>
        <v/>
      </c>
      <c r="X2209" s="8">
        <f>IF($C2209="","",T2209*W2209/100)</f>
        <v/>
      </c>
      <c r="Y2209" s="8">
        <f>IF($C2209="","",T2209-X2209)</f>
        <v/>
      </c>
      <c r="Z2209" s="8">
        <f>IF($C2209="","",Y2209-M2209)</f>
        <v/>
      </c>
      <c r="AD2209" s="8" t="n"/>
      <c r="AG2209" s="14" t="n"/>
      <c r="AI2209">
        <f>IF($C2209="","",IF(COUNTIF($C$2:$C2209,$C2209)=1,1,0))</f>
        <v/>
      </c>
      <c r="AJ2209">
        <f>IF($AI2209=1,SUMPRODUCT(--($AM$2:$AM$7001&lt;$AM2209))+1,"")</f>
        <v/>
      </c>
      <c r="AK2209">
        <f>IF($C2209="","",IF(OR($P2209=TRUE(),$P2209="TRUE"),1,0))</f>
        <v/>
      </c>
      <c r="AL2209">
        <f>IF($C2209="","",IF(AND($V2209="Yes",SUMPRODUCT((LEN(Settings!$F$6:$F$13)&gt;0)*ISNUMBER(SEARCH(Settings!$F$6:$F$13,$O2209)))=0),1,0))</f>
        <v/>
      </c>
      <c r="AM2209">
        <f>IF($AI2209=1,IFERROR(IF(VALUE($C2209)&lt;100000000,VALUE($C2209),1000000000),IFERROR(IF(VALUE(MID($C2209,2,20))&lt;100000000,VALUE(MID($C2209,2,20)),1000000000),1000000000))+ROW()/100000,"")</f>
        <v/>
      </c>
    </row>
    <row r="2210">
      <c r="E2210" s="14" t="n"/>
      <c r="M2210" s="8">
        <f>IF($C2210="","",L2210*T2210/100)</f>
        <v/>
      </c>
      <c r="S2210" s="8" t="n"/>
      <c r="T2210" s="8" t="n"/>
      <c r="W2210">
        <f>IF($C2210="","",IF($AL2210=1,0,IF($AK2210=1,Settings!$C$6,Settings!$C$7))*100)</f>
        <v/>
      </c>
      <c r="X2210" s="8">
        <f>IF($C2210="","",T2210*W2210/100)</f>
        <v/>
      </c>
      <c r="Y2210" s="8">
        <f>IF($C2210="","",T2210-X2210)</f>
        <v/>
      </c>
      <c r="Z2210" s="8">
        <f>IF($C2210="","",Y2210-M2210)</f>
        <v/>
      </c>
      <c r="AD2210" s="8" t="n"/>
      <c r="AG2210" s="14" t="n"/>
      <c r="AI2210">
        <f>IF($C2210="","",IF(COUNTIF($C$2:$C2210,$C2210)=1,1,0))</f>
        <v/>
      </c>
      <c r="AJ2210">
        <f>IF($AI2210=1,SUMPRODUCT(--($AM$2:$AM$7001&lt;$AM2210))+1,"")</f>
        <v/>
      </c>
      <c r="AK2210">
        <f>IF($C2210="","",IF(OR($P2210=TRUE(),$P2210="TRUE"),1,0))</f>
        <v/>
      </c>
      <c r="AL2210">
        <f>IF($C2210="","",IF(AND($V2210="Yes",SUMPRODUCT((LEN(Settings!$F$6:$F$13)&gt;0)*ISNUMBER(SEARCH(Settings!$F$6:$F$13,$O2210)))=0),1,0))</f>
        <v/>
      </c>
      <c r="AM2210">
        <f>IF($AI2210=1,IFERROR(IF(VALUE($C2210)&lt;100000000,VALUE($C2210),1000000000),IFERROR(IF(VALUE(MID($C2210,2,20))&lt;100000000,VALUE(MID($C2210,2,20)),1000000000),1000000000))+ROW()/100000,"")</f>
        <v/>
      </c>
    </row>
    <row r="2211">
      <c r="E2211" s="14" t="n"/>
      <c r="M2211" s="8">
        <f>IF($C2211="","",L2211*T2211/100)</f>
        <v/>
      </c>
      <c r="S2211" s="8" t="n"/>
      <c r="T2211" s="8" t="n"/>
      <c r="W2211">
        <f>IF($C2211="","",IF($AL2211=1,0,IF($AK2211=1,Settings!$C$6,Settings!$C$7))*100)</f>
        <v/>
      </c>
      <c r="X2211" s="8">
        <f>IF($C2211="","",T2211*W2211/100)</f>
        <v/>
      </c>
      <c r="Y2211" s="8">
        <f>IF($C2211="","",T2211-X2211)</f>
        <v/>
      </c>
      <c r="Z2211" s="8">
        <f>IF($C2211="","",Y2211-M2211)</f>
        <v/>
      </c>
      <c r="AD2211" s="8" t="n"/>
      <c r="AG2211" s="14" t="n"/>
      <c r="AI2211">
        <f>IF($C2211="","",IF(COUNTIF($C$2:$C2211,$C2211)=1,1,0))</f>
        <v/>
      </c>
      <c r="AJ2211">
        <f>IF($AI2211=1,SUMPRODUCT(--($AM$2:$AM$7001&lt;$AM2211))+1,"")</f>
        <v/>
      </c>
      <c r="AK2211">
        <f>IF($C2211="","",IF(OR($P2211=TRUE(),$P2211="TRUE"),1,0))</f>
        <v/>
      </c>
      <c r="AL2211">
        <f>IF($C2211="","",IF(AND($V2211="Yes",SUMPRODUCT((LEN(Settings!$F$6:$F$13)&gt;0)*ISNUMBER(SEARCH(Settings!$F$6:$F$13,$O2211)))=0),1,0))</f>
        <v/>
      </c>
      <c r="AM2211">
        <f>IF($AI2211=1,IFERROR(IF(VALUE($C2211)&lt;100000000,VALUE($C2211),1000000000),IFERROR(IF(VALUE(MID($C2211,2,20))&lt;100000000,VALUE(MID($C2211,2,20)),1000000000),1000000000))+ROW()/100000,"")</f>
        <v/>
      </c>
    </row>
    <row r="2212">
      <c r="E2212" s="14" t="n"/>
      <c r="M2212" s="8">
        <f>IF($C2212="","",L2212*T2212/100)</f>
        <v/>
      </c>
      <c r="S2212" s="8" t="n"/>
      <c r="T2212" s="8" t="n"/>
      <c r="W2212">
        <f>IF($C2212="","",IF($AL2212=1,0,IF($AK2212=1,Settings!$C$6,Settings!$C$7))*100)</f>
        <v/>
      </c>
      <c r="X2212" s="8">
        <f>IF($C2212="","",T2212*W2212/100)</f>
        <v/>
      </c>
      <c r="Y2212" s="8">
        <f>IF($C2212="","",T2212-X2212)</f>
        <v/>
      </c>
      <c r="Z2212" s="8">
        <f>IF($C2212="","",Y2212-M2212)</f>
        <v/>
      </c>
      <c r="AD2212" s="8" t="n"/>
      <c r="AG2212" s="14" t="n"/>
      <c r="AI2212">
        <f>IF($C2212="","",IF(COUNTIF($C$2:$C2212,$C2212)=1,1,0))</f>
        <v/>
      </c>
      <c r="AJ2212">
        <f>IF($AI2212=1,SUMPRODUCT(--($AM$2:$AM$7001&lt;$AM2212))+1,"")</f>
        <v/>
      </c>
      <c r="AK2212">
        <f>IF($C2212="","",IF(OR($P2212=TRUE(),$P2212="TRUE"),1,0))</f>
        <v/>
      </c>
      <c r="AL2212">
        <f>IF($C2212="","",IF(AND($V2212="Yes",SUMPRODUCT((LEN(Settings!$F$6:$F$13)&gt;0)*ISNUMBER(SEARCH(Settings!$F$6:$F$13,$O2212)))=0),1,0))</f>
        <v/>
      </c>
      <c r="AM2212">
        <f>IF($AI2212=1,IFERROR(IF(VALUE($C2212)&lt;100000000,VALUE($C2212),1000000000),IFERROR(IF(VALUE(MID($C2212,2,20))&lt;100000000,VALUE(MID($C2212,2,20)),1000000000),1000000000))+ROW()/100000,"")</f>
        <v/>
      </c>
    </row>
    <row r="2213">
      <c r="E2213" s="14" t="n"/>
      <c r="M2213" s="8">
        <f>IF($C2213="","",L2213*T2213/100)</f>
        <v/>
      </c>
      <c r="S2213" s="8" t="n"/>
      <c r="T2213" s="8" t="n"/>
      <c r="W2213">
        <f>IF($C2213="","",IF($AL2213=1,0,IF($AK2213=1,Settings!$C$6,Settings!$C$7))*100)</f>
        <v/>
      </c>
      <c r="X2213" s="8">
        <f>IF($C2213="","",T2213*W2213/100)</f>
        <v/>
      </c>
      <c r="Y2213" s="8">
        <f>IF($C2213="","",T2213-X2213)</f>
        <v/>
      </c>
      <c r="Z2213" s="8">
        <f>IF($C2213="","",Y2213-M2213)</f>
        <v/>
      </c>
      <c r="AD2213" s="8" t="n"/>
      <c r="AG2213" s="14" t="n"/>
      <c r="AI2213">
        <f>IF($C2213="","",IF(COUNTIF($C$2:$C2213,$C2213)=1,1,0))</f>
        <v/>
      </c>
      <c r="AJ2213">
        <f>IF($AI2213=1,SUMPRODUCT(--($AM$2:$AM$7001&lt;$AM2213))+1,"")</f>
        <v/>
      </c>
      <c r="AK2213">
        <f>IF($C2213="","",IF(OR($P2213=TRUE(),$P2213="TRUE"),1,0))</f>
        <v/>
      </c>
      <c r="AL2213">
        <f>IF($C2213="","",IF(AND($V2213="Yes",SUMPRODUCT((LEN(Settings!$F$6:$F$13)&gt;0)*ISNUMBER(SEARCH(Settings!$F$6:$F$13,$O2213)))=0),1,0))</f>
        <v/>
      </c>
      <c r="AM2213">
        <f>IF($AI2213=1,IFERROR(IF(VALUE($C2213)&lt;100000000,VALUE($C2213),1000000000),IFERROR(IF(VALUE(MID($C2213,2,20))&lt;100000000,VALUE(MID($C2213,2,20)),1000000000),1000000000))+ROW()/100000,"")</f>
        <v/>
      </c>
    </row>
    <row r="2214">
      <c r="E2214" s="14" t="n"/>
      <c r="M2214" s="8">
        <f>IF($C2214="","",L2214*T2214/100)</f>
        <v/>
      </c>
      <c r="S2214" s="8" t="n"/>
      <c r="T2214" s="8" t="n"/>
      <c r="W2214">
        <f>IF($C2214="","",IF($AL2214=1,0,IF($AK2214=1,Settings!$C$6,Settings!$C$7))*100)</f>
        <v/>
      </c>
      <c r="X2214" s="8">
        <f>IF($C2214="","",T2214*W2214/100)</f>
        <v/>
      </c>
      <c r="Y2214" s="8">
        <f>IF($C2214="","",T2214-X2214)</f>
        <v/>
      </c>
      <c r="Z2214" s="8">
        <f>IF($C2214="","",Y2214-M2214)</f>
        <v/>
      </c>
      <c r="AD2214" s="8" t="n"/>
      <c r="AG2214" s="14" t="n"/>
      <c r="AI2214">
        <f>IF($C2214="","",IF(COUNTIF($C$2:$C2214,$C2214)=1,1,0))</f>
        <v/>
      </c>
      <c r="AJ2214">
        <f>IF($AI2214=1,SUMPRODUCT(--($AM$2:$AM$7001&lt;$AM2214))+1,"")</f>
        <v/>
      </c>
      <c r="AK2214">
        <f>IF($C2214="","",IF(OR($P2214=TRUE(),$P2214="TRUE"),1,0))</f>
        <v/>
      </c>
      <c r="AL2214">
        <f>IF($C2214="","",IF(AND($V2214="Yes",SUMPRODUCT((LEN(Settings!$F$6:$F$13)&gt;0)*ISNUMBER(SEARCH(Settings!$F$6:$F$13,$O2214)))=0),1,0))</f>
        <v/>
      </c>
      <c r="AM2214">
        <f>IF($AI2214=1,IFERROR(IF(VALUE($C2214)&lt;100000000,VALUE($C2214),1000000000),IFERROR(IF(VALUE(MID($C2214,2,20))&lt;100000000,VALUE(MID($C2214,2,20)),1000000000),1000000000))+ROW()/100000,"")</f>
        <v/>
      </c>
    </row>
    <row r="2215">
      <c r="E2215" s="14" t="n"/>
      <c r="M2215" s="8">
        <f>IF($C2215="","",L2215*T2215/100)</f>
        <v/>
      </c>
      <c r="S2215" s="8" t="n"/>
      <c r="T2215" s="8" t="n"/>
      <c r="W2215">
        <f>IF($C2215="","",IF($AL2215=1,0,IF($AK2215=1,Settings!$C$6,Settings!$C$7))*100)</f>
        <v/>
      </c>
      <c r="X2215" s="8">
        <f>IF($C2215="","",T2215*W2215/100)</f>
        <v/>
      </c>
      <c r="Y2215" s="8">
        <f>IF($C2215="","",T2215-X2215)</f>
        <v/>
      </c>
      <c r="Z2215" s="8">
        <f>IF($C2215="","",Y2215-M2215)</f>
        <v/>
      </c>
      <c r="AD2215" s="8" t="n"/>
      <c r="AG2215" s="14" t="n"/>
      <c r="AI2215">
        <f>IF($C2215="","",IF(COUNTIF($C$2:$C2215,$C2215)=1,1,0))</f>
        <v/>
      </c>
      <c r="AJ2215">
        <f>IF($AI2215=1,SUMPRODUCT(--($AM$2:$AM$7001&lt;$AM2215))+1,"")</f>
        <v/>
      </c>
      <c r="AK2215">
        <f>IF($C2215="","",IF(OR($P2215=TRUE(),$P2215="TRUE"),1,0))</f>
        <v/>
      </c>
      <c r="AL2215">
        <f>IF($C2215="","",IF(AND($V2215="Yes",SUMPRODUCT((LEN(Settings!$F$6:$F$13)&gt;0)*ISNUMBER(SEARCH(Settings!$F$6:$F$13,$O2215)))=0),1,0))</f>
        <v/>
      </c>
      <c r="AM2215">
        <f>IF($AI2215=1,IFERROR(IF(VALUE($C2215)&lt;100000000,VALUE($C2215),1000000000),IFERROR(IF(VALUE(MID($C2215,2,20))&lt;100000000,VALUE(MID($C2215,2,20)),1000000000),1000000000))+ROW()/100000,"")</f>
        <v/>
      </c>
    </row>
    <row r="2216">
      <c r="E2216" s="14" t="n"/>
      <c r="M2216" s="8">
        <f>IF($C2216="","",L2216*T2216/100)</f>
        <v/>
      </c>
      <c r="S2216" s="8" t="n"/>
      <c r="T2216" s="8" t="n"/>
      <c r="W2216">
        <f>IF($C2216="","",IF($AL2216=1,0,IF($AK2216=1,Settings!$C$6,Settings!$C$7))*100)</f>
        <v/>
      </c>
      <c r="X2216" s="8">
        <f>IF($C2216="","",T2216*W2216/100)</f>
        <v/>
      </c>
      <c r="Y2216" s="8">
        <f>IF($C2216="","",T2216-X2216)</f>
        <v/>
      </c>
      <c r="Z2216" s="8">
        <f>IF($C2216="","",Y2216-M2216)</f>
        <v/>
      </c>
      <c r="AD2216" s="8" t="n"/>
      <c r="AG2216" s="14" t="n"/>
      <c r="AI2216">
        <f>IF($C2216="","",IF(COUNTIF($C$2:$C2216,$C2216)=1,1,0))</f>
        <v/>
      </c>
      <c r="AJ2216">
        <f>IF($AI2216=1,SUMPRODUCT(--($AM$2:$AM$7001&lt;$AM2216))+1,"")</f>
        <v/>
      </c>
      <c r="AK2216">
        <f>IF($C2216="","",IF(OR($P2216=TRUE(),$P2216="TRUE"),1,0))</f>
        <v/>
      </c>
      <c r="AL2216">
        <f>IF($C2216="","",IF(AND($V2216="Yes",SUMPRODUCT((LEN(Settings!$F$6:$F$13)&gt;0)*ISNUMBER(SEARCH(Settings!$F$6:$F$13,$O2216)))=0),1,0))</f>
        <v/>
      </c>
      <c r="AM2216">
        <f>IF($AI2216=1,IFERROR(IF(VALUE($C2216)&lt;100000000,VALUE($C2216),1000000000),IFERROR(IF(VALUE(MID($C2216,2,20))&lt;100000000,VALUE(MID($C2216,2,20)),1000000000),1000000000))+ROW()/100000,"")</f>
        <v/>
      </c>
    </row>
    <row r="2217">
      <c r="E2217" s="14" t="n"/>
      <c r="M2217" s="8">
        <f>IF($C2217="","",L2217*T2217/100)</f>
        <v/>
      </c>
      <c r="S2217" s="8" t="n"/>
      <c r="T2217" s="8" t="n"/>
      <c r="W2217">
        <f>IF($C2217="","",IF($AL2217=1,0,IF($AK2217=1,Settings!$C$6,Settings!$C$7))*100)</f>
        <v/>
      </c>
      <c r="X2217" s="8">
        <f>IF($C2217="","",T2217*W2217/100)</f>
        <v/>
      </c>
      <c r="Y2217" s="8">
        <f>IF($C2217="","",T2217-X2217)</f>
        <v/>
      </c>
      <c r="Z2217" s="8">
        <f>IF($C2217="","",Y2217-M2217)</f>
        <v/>
      </c>
      <c r="AD2217" s="8" t="n"/>
      <c r="AG2217" s="14" t="n"/>
      <c r="AI2217">
        <f>IF($C2217="","",IF(COUNTIF($C$2:$C2217,$C2217)=1,1,0))</f>
        <v/>
      </c>
      <c r="AJ2217">
        <f>IF($AI2217=1,SUMPRODUCT(--($AM$2:$AM$7001&lt;$AM2217))+1,"")</f>
        <v/>
      </c>
      <c r="AK2217">
        <f>IF($C2217="","",IF(OR($P2217=TRUE(),$P2217="TRUE"),1,0))</f>
        <v/>
      </c>
      <c r="AL2217">
        <f>IF($C2217="","",IF(AND($V2217="Yes",SUMPRODUCT((LEN(Settings!$F$6:$F$13)&gt;0)*ISNUMBER(SEARCH(Settings!$F$6:$F$13,$O2217)))=0),1,0))</f>
        <v/>
      </c>
      <c r="AM2217">
        <f>IF($AI2217=1,IFERROR(IF(VALUE($C2217)&lt;100000000,VALUE($C2217),1000000000),IFERROR(IF(VALUE(MID($C2217,2,20))&lt;100000000,VALUE(MID($C2217,2,20)),1000000000),1000000000))+ROW()/100000,"")</f>
        <v/>
      </c>
    </row>
    <row r="2218">
      <c r="E2218" s="14" t="n"/>
      <c r="M2218" s="8">
        <f>IF($C2218="","",L2218*T2218/100)</f>
        <v/>
      </c>
      <c r="S2218" s="8" t="n"/>
      <c r="T2218" s="8" t="n"/>
      <c r="W2218">
        <f>IF($C2218="","",IF($AL2218=1,0,IF($AK2218=1,Settings!$C$6,Settings!$C$7))*100)</f>
        <v/>
      </c>
      <c r="X2218" s="8">
        <f>IF($C2218="","",T2218*W2218/100)</f>
        <v/>
      </c>
      <c r="Y2218" s="8">
        <f>IF($C2218="","",T2218-X2218)</f>
        <v/>
      </c>
      <c r="Z2218" s="8">
        <f>IF($C2218="","",Y2218-M2218)</f>
        <v/>
      </c>
      <c r="AD2218" s="8" t="n"/>
      <c r="AG2218" s="14" t="n"/>
      <c r="AI2218">
        <f>IF($C2218="","",IF(COUNTIF($C$2:$C2218,$C2218)=1,1,0))</f>
        <v/>
      </c>
      <c r="AJ2218">
        <f>IF($AI2218=1,SUMPRODUCT(--($AM$2:$AM$7001&lt;$AM2218))+1,"")</f>
        <v/>
      </c>
      <c r="AK2218">
        <f>IF($C2218="","",IF(OR($P2218=TRUE(),$P2218="TRUE"),1,0))</f>
        <v/>
      </c>
      <c r="AL2218">
        <f>IF($C2218="","",IF(AND($V2218="Yes",SUMPRODUCT((LEN(Settings!$F$6:$F$13)&gt;0)*ISNUMBER(SEARCH(Settings!$F$6:$F$13,$O2218)))=0),1,0))</f>
        <v/>
      </c>
      <c r="AM2218">
        <f>IF($AI2218=1,IFERROR(IF(VALUE($C2218)&lt;100000000,VALUE($C2218),1000000000),IFERROR(IF(VALUE(MID($C2218,2,20))&lt;100000000,VALUE(MID($C2218,2,20)),1000000000),1000000000))+ROW()/100000,"")</f>
        <v/>
      </c>
    </row>
    <row r="2219">
      <c r="E2219" s="14" t="n"/>
      <c r="M2219" s="8">
        <f>IF($C2219="","",L2219*T2219/100)</f>
        <v/>
      </c>
      <c r="S2219" s="8" t="n"/>
      <c r="T2219" s="8" t="n"/>
      <c r="W2219">
        <f>IF($C2219="","",IF($AL2219=1,0,IF($AK2219=1,Settings!$C$6,Settings!$C$7))*100)</f>
        <v/>
      </c>
      <c r="X2219" s="8">
        <f>IF($C2219="","",T2219*W2219/100)</f>
        <v/>
      </c>
      <c r="Y2219" s="8">
        <f>IF($C2219="","",T2219-X2219)</f>
        <v/>
      </c>
      <c r="Z2219" s="8">
        <f>IF($C2219="","",Y2219-M2219)</f>
        <v/>
      </c>
      <c r="AD2219" s="8" t="n"/>
      <c r="AG2219" s="14" t="n"/>
      <c r="AI2219">
        <f>IF($C2219="","",IF(COUNTIF($C$2:$C2219,$C2219)=1,1,0))</f>
        <v/>
      </c>
      <c r="AJ2219">
        <f>IF($AI2219=1,SUMPRODUCT(--($AM$2:$AM$7001&lt;$AM2219))+1,"")</f>
        <v/>
      </c>
      <c r="AK2219">
        <f>IF($C2219="","",IF(OR($P2219=TRUE(),$P2219="TRUE"),1,0))</f>
        <v/>
      </c>
      <c r="AL2219">
        <f>IF($C2219="","",IF(AND($V2219="Yes",SUMPRODUCT((LEN(Settings!$F$6:$F$13)&gt;0)*ISNUMBER(SEARCH(Settings!$F$6:$F$13,$O2219)))=0),1,0))</f>
        <v/>
      </c>
      <c r="AM2219">
        <f>IF($AI2219=1,IFERROR(IF(VALUE($C2219)&lt;100000000,VALUE($C2219),1000000000),IFERROR(IF(VALUE(MID($C2219,2,20))&lt;100000000,VALUE(MID($C2219,2,20)),1000000000),1000000000))+ROW()/100000,"")</f>
        <v/>
      </c>
    </row>
    <row r="2220">
      <c r="E2220" s="14" t="n"/>
      <c r="M2220" s="8">
        <f>IF($C2220="","",L2220*T2220/100)</f>
        <v/>
      </c>
      <c r="S2220" s="8" t="n"/>
      <c r="T2220" s="8" t="n"/>
      <c r="W2220">
        <f>IF($C2220="","",IF($AL2220=1,0,IF($AK2220=1,Settings!$C$6,Settings!$C$7))*100)</f>
        <v/>
      </c>
      <c r="X2220" s="8">
        <f>IF($C2220="","",T2220*W2220/100)</f>
        <v/>
      </c>
      <c r="Y2220" s="8">
        <f>IF($C2220="","",T2220-X2220)</f>
        <v/>
      </c>
      <c r="Z2220" s="8">
        <f>IF($C2220="","",Y2220-M2220)</f>
        <v/>
      </c>
      <c r="AD2220" s="8" t="n"/>
      <c r="AG2220" s="14" t="n"/>
      <c r="AI2220">
        <f>IF($C2220="","",IF(COUNTIF($C$2:$C2220,$C2220)=1,1,0))</f>
        <v/>
      </c>
      <c r="AJ2220">
        <f>IF($AI2220=1,SUMPRODUCT(--($AM$2:$AM$7001&lt;$AM2220))+1,"")</f>
        <v/>
      </c>
      <c r="AK2220">
        <f>IF($C2220="","",IF(OR($P2220=TRUE(),$P2220="TRUE"),1,0))</f>
        <v/>
      </c>
      <c r="AL2220">
        <f>IF($C2220="","",IF(AND($V2220="Yes",SUMPRODUCT((LEN(Settings!$F$6:$F$13)&gt;0)*ISNUMBER(SEARCH(Settings!$F$6:$F$13,$O2220)))=0),1,0))</f>
        <v/>
      </c>
      <c r="AM2220">
        <f>IF($AI2220=1,IFERROR(IF(VALUE($C2220)&lt;100000000,VALUE($C2220),1000000000),IFERROR(IF(VALUE(MID($C2220,2,20))&lt;100000000,VALUE(MID($C2220,2,20)),1000000000),1000000000))+ROW()/100000,"")</f>
        <v/>
      </c>
    </row>
    <row r="2221">
      <c r="E2221" s="14" t="n"/>
      <c r="M2221" s="8">
        <f>IF($C2221="","",L2221*T2221/100)</f>
        <v/>
      </c>
      <c r="S2221" s="8" t="n"/>
      <c r="T2221" s="8" t="n"/>
      <c r="W2221">
        <f>IF($C2221="","",IF($AL2221=1,0,IF($AK2221=1,Settings!$C$6,Settings!$C$7))*100)</f>
        <v/>
      </c>
      <c r="X2221" s="8">
        <f>IF($C2221="","",T2221*W2221/100)</f>
        <v/>
      </c>
      <c r="Y2221" s="8">
        <f>IF($C2221="","",T2221-X2221)</f>
        <v/>
      </c>
      <c r="Z2221" s="8">
        <f>IF($C2221="","",Y2221-M2221)</f>
        <v/>
      </c>
      <c r="AD2221" s="8" t="n"/>
      <c r="AG2221" s="14" t="n"/>
      <c r="AI2221">
        <f>IF($C2221="","",IF(COUNTIF($C$2:$C2221,$C2221)=1,1,0))</f>
        <v/>
      </c>
      <c r="AJ2221">
        <f>IF($AI2221=1,SUMPRODUCT(--($AM$2:$AM$7001&lt;$AM2221))+1,"")</f>
        <v/>
      </c>
      <c r="AK2221">
        <f>IF($C2221="","",IF(OR($P2221=TRUE(),$P2221="TRUE"),1,0))</f>
        <v/>
      </c>
      <c r="AL2221">
        <f>IF($C2221="","",IF(AND($V2221="Yes",SUMPRODUCT((LEN(Settings!$F$6:$F$13)&gt;0)*ISNUMBER(SEARCH(Settings!$F$6:$F$13,$O2221)))=0),1,0))</f>
        <v/>
      </c>
      <c r="AM2221">
        <f>IF($AI2221=1,IFERROR(IF(VALUE($C2221)&lt;100000000,VALUE($C2221),1000000000),IFERROR(IF(VALUE(MID($C2221,2,20))&lt;100000000,VALUE(MID($C2221,2,20)),1000000000),1000000000))+ROW()/100000,"")</f>
        <v/>
      </c>
    </row>
    <row r="2222">
      <c r="E2222" s="14" t="n"/>
      <c r="M2222" s="8">
        <f>IF($C2222="","",L2222*T2222/100)</f>
        <v/>
      </c>
      <c r="S2222" s="8" t="n"/>
      <c r="T2222" s="8" t="n"/>
      <c r="W2222">
        <f>IF($C2222="","",IF($AL2222=1,0,IF($AK2222=1,Settings!$C$6,Settings!$C$7))*100)</f>
        <v/>
      </c>
      <c r="X2222" s="8">
        <f>IF($C2222="","",T2222*W2222/100)</f>
        <v/>
      </c>
      <c r="Y2222" s="8">
        <f>IF($C2222="","",T2222-X2222)</f>
        <v/>
      </c>
      <c r="Z2222" s="8">
        <f>IF($C2222="","",Y2222-M2222)</f>
        <v/>
      </c>
      <c r="AD2222" s="8" t="n"/>
      <c r="AG2222" s="14" t="n"/>
      <c r="AI2222">
        <f>IF($C2222="","",IF(COUNTIF($C$2:$C2222,$C2222)=1,1,0))</f>
        <v/>
      </c>
      <c r="AJ2222">
        <f>IF($AI2222=1,SUMPRODUCT(--($AM$2:$AM$7001&lt;$AM2222))+1,"")</f>
        <v/>
      </c>
      <c r="AK2222">
        <f>IF($C2222="","",IF(OR($P2222=TRUE(),$P2222="TRUE"),1,0))</f>
        <v/>
      </c>
      <c r="AL2222">
        <f>IF($C2222="","",IF(AND($V2222="Yes",SUMPRODUCT((LEN(Settings!$F$6:$F$13)&gt;0)*ISNUMBER(SEARCH(Settings!$F$6:$F$13,$O2222)))=0),1,0))</f>
        <v/>
      </c>
      <c r="AM2222">
        <f>IF($AI2222=1,IFERROR(IF(VALUE($C2222)&lt;100000000,VALUE($C2222),1000000000),IFERROR(IF(VALUE(MID($C2222,2,20))&lt;100000000,VALUE(MID($C2222,2,20)),1000000000),1000000000))+ROW()/100000,"")</f>
        <v/>
      </c>
    </row>
    <row r="2223">
      <c r="E2223" s="14" t="n"/>
      <c r="M2223" s="8">
        <f>IF($C2223="","",L2223*T2223/100)</f>
        <v/>
      </c>
      <c r="S2223" s="8" t="n"/>
      <c r="T2223" s="8" t="n"/>
      <c r="W2223">
        <f>IF($C2223="","",IF($AL2223=1,0,IF($AK2223=1,Settings!$C$6,Settings!$C$7))*100)</f>
        <v/>
      </c>
      <c r="X2223" s="8">
        <f>IF($C2223="","",T2223*W2223/100)</f>
        <v/>
      </c>
      <c r="Y2223" s="8">
        <f>IF($C2223="","",T2223-X2223)</f>
        <v/>
      </c>
      <c r="Z2223" s="8">
        <f>IF($C2223="","",Y2223-M2223)</f>
        <v/>
      </c>
      <c r="AD2223" s="8" t="n"/>
      <c r="AG2223" s="14" t="n"/>
      <c r="AI2223">
        <f>IF($C2223="","",IF(COUNTIF($C$2:$C2223,$C2223)=1,1,0))</f>
        <v/>
      </c>
      <c r="AJ2223">
        <f>IF($AI2223=1,SUMPRODUCT(--($AM$2:$AM$7001&lt;$AM2223))+1,"")</f>
        <v/>
      </c>
      <c r="AK2223">
        <f>IF($C2223="","",IF(OR($P2223=TRUE(),$P2223="TRUE"),1,0))</f>
        <v/>
      </c>
      <c r="AL2223">
        <f>IF($C2223="","",IF(AND($V2223="Yes",SUMPRODUCT((LEN(Settings!$F$6:$F$13)&gt;0)*ISNUMBER(SEARCH(Settings!$F$6:$F$13,$O2223)))=0),1,0))</f>
        <v/>
      </c>
      <c r="AM2223">
        <f>IF($AI2223=1,IFERROR(IF(VALUE($C2223)&lt;100000000,VALUE($C2223),1000000000),IFERROR(IF(VALUE(MID($C2223,2,20))&lt;100000000,VALUE(MID($C2223,2,20)),1000000000),1000000000))+ROW()/100000,"")</f>
        <v/>
      </c>
    </row>
    <row r="2224">
      <c r="E2224" s="14" t="n"/>
      <c r="M2224" s="8">
        <f>IF($C2224="","",L2224*T2224/100)</f>
        <v/>
      </c>
      <c r="S2224" s="8" t="n"/>
      <c r="T2224" s="8" t="n"/>
      <c r="W2224">
        <f>IF($C2224="","",IF($AL2224=1,0,IF($AK2224=1,Settings!$C$6,Settings!$C$7))*100)</f>
        <v/>
      </c>
      <c r="X2224" s="8">
        <f>IF($C2224="","",T2224*W2224/100)</f>
        <v/>
      </c>
      <c r="Y2224" s="8">
        <f>IF($C2224="","",T2224-X2224)</f>
        <v/>
      </c>
      <c r="Z2224" s="8">
        <f>IF($C2224="","",Y2224-M2224)</f>
        <v/>
      </c>
      <c r="AD2224" s="8" t="n"/>
      <c r="AG2224" s="14" t="n"/>
      <c r="AI2224">
        <f>IF($C2224="","",IF(COUNTIF($C$2:$C2224,$C2224)=1,1,0))</f>
        <v/>
      </c>
      <c r="AJ2224">
        <f>IF($AI2224=1,SUMPRODUCT(--($AM$2:$AM$7001&lt;$AM2224))+1,"")</f>
        <v/>
      </c>
      <c r="AK2224">
        <f>IF($C2224="","",IF(OR($P2224=TRUE(),$P2224="TRUE"),1,0))</f>
        <v/>
      </c>
      <c r="AL2224">
        <f>IF($C2224="","",IF(AND($V2224="Yes",SUMPRODUCT((LEN(Settings!$F$6:$F$13)&gt;0)*ISNUMBER(SEARCH(Settings!$F$6:$F$13,$O2224)))=0),1,0))</f>
        <v/>
      </c>
      <c r="AM2224">
        <f>IF($AI2224=1,IFERROR(IF(VALUE($C2224)&lt;100000000,VALUE($C2224),1000000000),IFERROR(IF(VALUE(MID($C2224,2,20))&lt;100000000,VALUE(MID($C2224,2,20)),1000000000),1000000000))+ROW()/100000,"")</f>
        <v/>
      </c>
    </row>
    <row r="2225">
      <c r="E2225" s="14" t="n"/>
      <c r="M2225" s="8">
        <f>IF($C2225="","",L2225*T2225/100)</f>
        <v/>
      </c>
      <c r="S2225" s="8" t="n"/>
      <c r="T2225" s="8" t="n"/>
      <c r="W2225">
        <f>IF($C2225="","",IF($AL2225=1,0,IF($AK2225=1,Settings!$C$6,Settings!$C$7))*100)</f>
        <v/>
      </c>
      <c r="X2225" s="8">
        <f>IF($C2225="","",T2225*W2225/100)</f>
        <v/>
      </c>
      <c r="Y2225" s="8">
        <f>IF($C2225="","",T2225-X2225)</f>
        <v/>
      </c>
      <c r="Z2225" s="8">
        <f>IF($C2225="","",Y2225-M2225)</f>
        <v/>
      </c>
      <c r="AD2225" s="8" t="n"/>
      <c r="AG2225" s="14" t="n"/>
      <c r="AI2225">
        <f>IF($C2225="","",IF(COUNTIF($C$2:$C2225,$C2225)=1,1,0))</f>
        <v/>
      </c>
      <c r="AJ2225">
        <f>IF($AI2225=1,SUMPRODUCT(--($AM$2:$AM$7001&lt;$AM2225))+1,"")</f>
        <v/>
      </c>
      <c r="AK2225">
        <f>IF($C2225="","",IF(OR($P2225=TRUE(),$P2225="TRUE"),1,0))</f>
        <v/>
      </c>
      <c r="AL2225">
        <f>IF($C2225="","",IF(AND($V2225="Yes",SUMPRODUCT((LEN(Settings!$F$6:$F$13)&gt;0)*ISNUMBER(SEARCH(Settings!$F$6:$F$13,$O2225)))=0),1,0))</f>
        <v/>
      </c>
      <c r="AM2225">
        <f>IF($AI2225=1,IFERROR(IF(VALUE($C2225)&lt;100000000,VALUE($C2225),1000000000),IFERROR(IF(VALUE(MID($C2225,2,20))&lt;100000000,VALUE(MID($C2225,2,20)),1000000000),1000000000))+ROW()/100000,"")</f>
        <v/>
      </c>
    </row>
    <row r="2226">
      <c r="E2226" s="14" t="n"/>
      <c r="M2226" s="8">
        <f>IF($C2226="","",L2226*T2226/100)</f>
        <v/>
      </c>
      <c r="S2226" s="8" t="n"/>
      <c r="T2226" s="8" t="n"/>
      <c r="W2226">
        <f>IF($C2226="","",IF($AL2226=1,0,IF($AK2226=1,Settings!$C$6,Settings!$C$7))*100)</f>
        <v/>
      </c>
      <c r="X2226" s="8">
        <f>IF($C2226="","",T2226*W2226/100)</f>
        <v/>
      </c>
      <c r="Y2226" s="8">
        <f>IF($C2226="","",T2226-X2226)</f>
        <v/>
      </c>
      <c r="Z2226" s="8">
        <f>IF($C2226="","",Y2226-M2226)</f>
        <v/>
      </c>
      <c r="AD2226" s="8" t="n"/>
      <c r="AG2226" s="14" t="n"/>
      <c r="AI2226">
        <f>IF($C2226="","",IF(COUNTIF($C$2:$C2226,$C2226)=1,1,0))</f>
        <v/>
      </c>
      <c r="AJ2226">
        <f>IF($AI2226=1,SUMPRODUCT(--($AM$2:$AM$7001&lt;$AM2226))+1,"")</f>
        <v/>
      </c>
      <c r="AK2226">
        <f>IF($C2226="","",IF(OR($P2226=TRUE(),$P2226="TRUE"),1,0))</f>
        <v/>
      </c>
      <c r="AL2226">
        <f>IF($C2226="","",IF(AND($V2226="Yes",SUMPRODUCT((LEN(Settings!$F$6:$F$13)&gt;0)*ISNUMBER(SEARCH(Settings!$F$6:$F$13,$O2226)))=0),1,0))</f>
        <v/>
      </c>
      <c r="AM2226">
        <f>IF($AI2226=1,IFERROR(IF(VALUE($C2226)&lt;100000000,VALUE($C2226),1000000000),IFERROR(IF(VALUE(MID($C2226,2,20))&lt;100000000,VALUE(MID($C2226,2,20)),1000000000),1000000000))+ROW()/100000,"")</f>
        <v/>
      </c>
    </row>
    <row r="2227">
      <c r="E2227" s="14" t="n"/>
      <c r="M2227" s="8">
        <f>IF($C2227="","",L2227*T2227/100)</f>
        <v/>
      </c>
      <c r="S2227" s="8" t="n"/>
      <c r="T2227" s="8" t="n"/>
      <c r="W2227">
        <f>IF($C2227="","",IF($AL2227=1,0,IF($AK2227=1,Settings!$C$6,Settings!$C$7))*100)</f>
        <v/>
      </c>
      <c r="X2227" s="8">
        <f>IF($C2227="","",T2227*W2227/100)</f>
        <v/>
      </c>
      <c r="Y2227" s="8">
        <f>IF($C2227="","",T2227-X2227)</f>
        <v/>
      </c>
      <c r="Z2227" s="8">
        <f>IF($C2227="","",Y2227-M2227)</f>
        <v/>
      </c>
      <c r="AD2227" s="8" t="n"/>
      <c r="AG2227" s="14" t="n"/>
      <c r="AI2227">
        <f>IF($C2227="","",IF(COUNTIF($C$2:$C2227,$C2227)=1,1,0))</f>
        <v/>
      </c>
      <c r="AJ2227">
        <f>IF($AI2227=1,SUMPRODUCT(--($AM$2:$AM$7001&lt;$AM2227))+1,"")</f>
        <v/>
      </c>
      <c r="AK2227">
        <f>IF($C2227="","",IF(OR($P2227=TRUE(),$P2227="TRUE"),1,0))</f>
        <v/>
      </c>
      <c r="AL2227">
        <f>IF($C2227="","",IF(AND($V2227="Yes",SUMPRODUCT((LEN(Settings!$F$6:$F$13)&gt;0)*ISNUMBER(SEARCH(Settings!$F$6:$F$13,$O2227)))=0),1,0))</f>
        <v/>
      </c>
      <c r="AM2227">
        <f>IF($AI2227=1,IFERROR(IF(VALUE($C2227)&lt;100000000,VALUE($C2227),1000000000),IFERROR(IF(VALUE(MID($C2227,2,20))&lt;100000000,VALUE(MID($C2227,2,20)),1000000000),1000000000))+ROW()/100000,"")</f>
        <v/>
      </c>
    </row>
    <row r="2228">
      <c r="E2228" s="14" t="n"/>
      <c r="M2228" s="8">
        <f>IF($C2228="","",L2228*T2228/100)</f>
        <v/>
      </c>
      <c r="S2228" s="8" t="n"/>
      <c r="T2228" s="8" t="n"/>
      <c r="W2228">
        <f>IF($C2228="","",IF($AL2228=1,0,IF($AK2228=1,Settings!$C$6,Settings!$C$7))*100)</f>
        <v/>
      </c>
      <c r="X2228" s="8">
        <f>IF($C2228="","",T2228*W2228/100)</f>
        <v/>
      </c>
      <c r="Y2228" s="8">
        <f>IF($C2228="","",T2228-X2228)</f>
        <v/>
      </c>
      <c r="Z2228" s="8">
        <f>IF($C2228="","",Y2228-M2228)</f>
        <v/>
      </c>
      <c r="AD2228" s="8" t="n"/>
      <c r="AG2228" s="14" t="n"/>
      <c r="AI2228">
        <f>IF($C2228="","",IF(COUNTIF($C$2:$C2228,$C2228)=1,1,0))</f>
        <v/>
      </c>
      <c r="AJ2228">
        <f>IF($AI2228=1,SUMPRODUCT(--($AM$2:$AM$7001&lt;$AM2228))+1,"")</f>
        <v/>
      </c>
      <c r="AK2228">
        <f>IF($C2228="","",IF(OR($P2228=TRUE(),$P2228="TRUE"),1,0))</f>
        <v/>
      </c>
      <c r="AL2228">
        <f>IF($C2228="","",IF(AND($V2228="Yes",SUMPRODUCT((LEN(Settings!$F$6:$F$13)&gt;0)*ISNUMBER(SEARCH(Settings!$F$6:$F$13,$O2228)))=0),1,0))</f>
        <v/>
      </c>
      <c r="AM2228">
        <f>IF($AI2228=1,IFERROR(IF(VALUE($C2228)&lt;100000000,VALUE($C2228),1000000000),IFERROR(IF(VALUE(MID($C2228,2,20))&lt;100000000,VALUE(MID($C2228,2,20)),1000000000),1000000000))+ROW()/100000,"")</f>
        <v/>
      </c>
    </row>
    <row r="2229">
      <c r="E2229" s="14" t="n"/>
      <c r="M2229" s="8">
        <f>IF($C2229="","",L2229*T2229/100)</f>
        <v/>
      </c>
      <c r="S2229" s="8" t="n"/>
      <c r="T2229" s="8" t="n"/>
      <c r="W2229">
        <f>IF($C2229="","",IF($AL2229=1,0,IF($AK2229=1,Settings!$C$6,Settings!$C$7))*100)</f>
        <v/>
      </c>
      <c r="X2229" s="8">
        <f>IF($C2229="","",T2229*W2229/100)</f>
        <v/>
      </c>
      <c r="Y2229" s="8">
        <f>IF($C2229="","",T2229-X2229)</f>
        <v/>
      </c>
      <c r="Z2229" s="8">
        <f>IF($C2229="","",Y2229-M2229)</f>
        <v/>
      </c>
      <c r="AD2229" s="8" t="n"/>
      <c r="AG2229" s="14" t="n"/>
      <c r="AI2229">
        <f>IF($C2229="","",IF(COUNTIF($C$2:$C2229,$C2229)=1,1,0))</f>
        <v/>
      </c>
      <c r="AJ2229">
        <f>IF($AI2229=1,SUMPRODUCT(--($AM$2:$AM$7001&lt;$AM2229))+1,"")</f>
        <v/>
      </c>
      <c r="AK2229">
        <f>IF($C2229="","",IF(OR($P2229=TRUE(),$P2229="TRUE"),1,0))</f>
        <v/>
      </c>
      <c r="AL2229">
        <f>IF($C2229="","",IF(AND($V2229="Yes",SUMPRODUCT((LEN(Settings!$F$6:$F$13)&gt;0)*ISNUMBER(SEARCH(Settings!$F$6:$F$13,$O2229)))=0),1,0))</f>
        <v/>
      </c>
      <c r="AM2229">
        <f>IF($AI2229=1,IFERROR(IF(VALUE($C2229)&lt;100000000,VALUE($C2229),1000000000),IFERROR(IF(VALUE(MID($C2229,2,20))&lt;100000000,VALUE(MID($C2229,2,20)),1000000000),1000000000))+ROW()/100000,"")</f>
        <v/>
      </c>
    </row>
    <row r="2230">
      <c r="E2230" s="14" t="n"/>
      <c r="M2230" s="8">
        <f>IF($C2230="","",L2230*T2230/100)</f>
        <v/>
      </c>
      <c r="S2230" s="8" t="n"/>
      <c r="T2230" s="8" t="n"/>
      <c r="W2230">
        <f>IF($C2230="","",IF($AL2230=1,0,IF($AK2230=1,Settings!$C$6,Settings!$C$7))*100)</f>
        <v/>
      </c>
      <c r="X2230" s="8">
        <f>IF($C2230="","",T2230*W2230/100)</f>
        <v/>
      </c>
      <c r="Y2230" s="8">
        <f>IF($C2230="","",T2230-X2230)</f>
        <v/>
      </c>
      <c r="Z2230" s="8">
        <f>IF($C2230="","",Y2230-M2230)</f>
        <v/>
      </c>
      <c r="AD2230" s="8" t="n"/>
      <c r="AG2230" s="14" t="n"/>
      <c r="AI2230">
        <f>IF($C2230="","",IF(COUNTIF($C$2:$C2230,$C2230)=1,1,0))</f>
        <v/>
      </c>
      <c r="AJ2230">
        <f>IF($AI2230=1,SUMPRODUCT(--($AM$2:$AM$7001&lt;$AM2230))+1,"")</f>
        <v/>
      </c>
      <c r="AK2230">
        <f>IF($C2230="","",IF(OR($P2230=TRUE(),$P2230="TRUE"),1,0))</f>
        <v/>
      </c>
      <c r="AL2230">
        <f>IF($C2230="","",IF(AND($V2230="Yes",SUMPRODUCT((LEN(Settings!$F$6:$F$13)&gt;0)*ISNUMBER(SEARCH(Settings!$F$6:$F$13,$O2230)))=0),1,0))</f>
        <v/>
      </c>
      <c r="AM2230">
        <f>IF($AI2230=1,IFERROR(IF(VALUE($C2230)&lt;100000000,VALUE($C2230),1000000000),IFERROR(IF(VALUE(MID($C2230,2,20))&lt;100000000,VALUE(MID($C2230,2,20)),1000000000),1000000000))+ROW()/100000,"")</f>
        <v/>
      </c>
    </row>
    <row r="2231">
      <c r="E2231" s="14" t="n"/>
      <c r="M2231" s="8">
        <f>IF($C2231="","",L2231*T2231/100)</f>
        <v/>
      </c>
      <c r="S2231" s="8" t="n"/>
      <c r="T2231" s="8" t="n"/>
      <c r="W2231">
        <f>IF($C2231="","",IF($AL2231=1,0,IF($AK2231=1,Settings!$C$6,Settings!$C$7))*100)</f>
        <v/>
      </c>
      <c r="X2231" s="8">
        <f>IF($C2231="","",T2231*W2231/100)</f>
        <v/>
      </c>
      <c r="Y2231" s="8">
        <f>IF($C2231="","",T2231-X2231)</f>
        <v/>
      </c>
      <c r="Z2231" s="8">
        <f>IF($C2231="","",Y2231-M2231)</f>
        <v/>
      </c>
      <c r="AD2231" s="8" t="n"/>
      <c r="AG2231" s="14" t="n"/>
      <c r="AI2231">
        <f>IF($C2231="","",IF(COUNTIF($C$2:$C2231,$C2231)=1,1,0))</f>
        <v/>
      </c>
      <c r="AJ2231">
        <f>IF($AI2231=1,SUMPRODUCT(--($AM$2:$AM$7001&lt;$AM2231))+1,"")</f>
        <v/>
      </c>
      <c r="AK2231">
        <f>IF($C2231="","",IF(OR($P2231=TRUE(),$P2231="TRUE"),1,0))</f>
        <v/>
      </c>
      <c r="AL2231">
        <f>IF($C2231="","",IF(AND($V2231="Yes",SUMPRODUCT((LEN(Settings!$F$6:$F$13)&gt;0)*ISNUMBER(SEARCH(Settings!$F$6:$F$13,$O2231)))=0),1,0))</f>
        <v/>
      </c>
      <c r="AM2231">
        <f>IF($AI2231=1,IFERROR(IF(VALUE($C2231)&lt;100000000,VALUE($C2231),1000000000),IFERROR(IF(VALUE(MID($C2231,2,20))&lt;100000000,VALUE(MID($C2231,2,20)),1000000000),1000000000))+ROW()/100000,"")</f>
        <v/>
      </c>
    </row>
    <row r="2232">
      <c r="E2232" s="14" t="n"/>
      <c r="M2232" s="8">
        <f>IF($C2232="","",L2232*T2232/100)</f>
        <v/>
      </c>
      <c r="S2232" s="8" t="n"/>
      <c r="T2232" s="8" t="n"/>
      <c r="W2232">
        <f>IF($C2232="","",IF($AL2232=1,0,IF($AK2232=1,Settings!$C$6,Settings!$C$7))*100)</f>
        <v/>
      </c>
      <c r="X2232" s="8">
        <f>IF($C2232="","",T2232*W2232/100)</f>
        <v/>
      </c>
      <c r="Y2232" s="8">
        <f>IF($C2232="","",T2232-X2232)</f>
        <v/>
      </c>
      <c r="Z2232" s="8">
        <f>IF($C2232="","",Y2232-M2232)</f>
        <v/>
      </c>
      <c r="AD2232" s="8" t="n"/>
      <c r="AG2232" s="14" t="n"/>
      <c r="AI2232">
        <f>IF($C2232="","",IF(COUNTIF($C$2:$C2232,$C2232)=1,1,0))</f>
        <v/>
      </c>
      <c r="AJ2232">
        <f>IF($AI2232=1,SUMPRODUCT(--($AM$2:$AM$7001&lt;$AM2232))+1,"")</f>
        <v/>
      </c>
      <c r="AK2232">
        <f>IF($C2232="","",IF(OR($P2232=TRUE(),$P2232="TRUE"),1,0))</f>
        <v/>
      </c>
      <c r="AL2232">
        <f>IF($C2232="","",IF(AND($V2232="Yes",SUMPRODUCT((LEN(Settings!$F$6:$F$13)&gt;0)*ISNUMBER(SEARCH(Settings!$F$6:$F$13,$O2232)))=0),1,0))</f>
        <v/>
      </c>
      <c r="AM2232">
        <f>IF($AI2232=1,IFERROR(IF(VALUE($C2232)&lt;100000000,VALUE($C2232),1000000000),IFERROR(IF(VALUE(MID($C2232,2,20))&lt;100000000,VALUE(MID($C2232,2,20)),1000000000),1000000000))+ROW()/100000,"")</f>
        <v/>
      </c>
    </row>
    <row r="2233">
      <c r="E2233" s="14" t="n"/>
      <c r="M2233" s="8">
        <f>IF($C2233="","",L2233*T2233/100)</f>
        <v/>
      </c>
      <c r="S2233" s="8" t="n"/>
      <c r="T2233" s="8" t="n"/>
      <c r="W2233">
        <f>IF($C2233="","",IF($AL2233=1,0,IF($AK2233=1,Settings!$C$6,Settings!$C$7))*100)</f>
        <v/>
      </c>
      <c r="X2233" s="8">
        <f>IF($C2233="","",T2233*W2233/100)</f>
        <v/>
      </c>
      <c r="Y2233" s="8">
        <f>IF($C2233="","",T2233-X2233)</f>
        <v/>
      </c>
      <c r="Z2233" s="8">
        <f>IF($C2233="","",Y2233-M2233)</f>
        <v/>
      </c>
      <c r="AD2233" s="8" t="n"/>
      <c r="AG2233" s="14" t="n"/>
      <c r="AI2233">
        <f>IF($C2233="","",IF(COUNTIF($C$2:$C2233,$C2233)=1,1,0))</f>
        <v/>
      </c>
      <c r="AJ2233">
        <f>IF($AI2233=1,SUMPRODUCT(--($AM$2:$AM$7001&lt;$AM2233))+1,"")</f>
        <v/>
      </c>
      <c r="AK2233">
        <f>IF($C2233="","",IF(OR($P2233=TRUE(),$P2233="TRUE"),1,0))</f>
        <v/>
      </c>
      <c r="AL2233">
        <f>IF($C2233="","",IF(AND($V2233="Yes",SUMPRODUCT((LEN(Settings!$F$6:$F$13)&gt;0)*ISNUMBER(SEARCH(Settings!$F$6:$F$13,$O2233)))=0),1,0))</f>
        <v/>
      </c>
      <c r="AM2233">
        <f>IF($AI2233=1,IFERROR(IF(VALUE($C2233)&lt;100000000,VALUE($C2233),1000000000),IFERROR(IF(VALUE(MID($C2233,2,20))&lt;100000000,VALUE(MID($C2233,2,20)),1000000000),1000000000))+ROW()/100000,"")</f>
        <v/>
      </c>
    </row>
    <row r="2234">
      <c r="E2234" s="14" t="n"/>
      <c r="M2234" s="8">
        <f>IF($C2234="","",L2234*T2234/100)</f>
        <v/>
      </c>
      <c r="S2234" s="8" t="n"/>
      <c r="T2234" s="8" t="n"/>
      <c r="W2234">
        <f>IF($C2234="","",IF($AL2234=1,0,IF($AK2234=1,Settings!$C$6,Settings!$C$7))*100)</f>
        <v/>
      </c>
      <c r="X2234" s="8">
        <f>IF($C2234="","",T2234*W2234/100)</f>
        <v/>
      </c>
      <c r="Y2234" s="8">
        <f>IF($C2234="","",T2234-X2234)</f>
        <v/>
      </c>
      <c r="Z2234" s="8">
        <f>IF($C2234="","",Y2234-M2234)</f>
        <v/>
      </c>
      <c r="AD2234" s="8" t="n"/>
      <c r="AG2234" s="14" t="n"/>
      <c r="AI2234">
        <f>IF($C2234="","",IF(COUNTIF($C$2:$C2234,$C2234)=1,1,0))</f>
        <v/>
      </c>
      <c r="AJ2234">
        <f>IF($AI2234=1,SUMPRODUCT(--($AM$2:$AM$7001&lt;$AM2234))+1,"")</f>
        <v/>
      </c>
      <c r="AK2234">
        <f>IF($C2234="","",IF(OR($P2234=TRUE(),$P2234="TRUE"),1,0))</f>
        <v/>
      </c>
      <c r="AL2234">
        <f>IF($C2234="","",IF(AND($V2234="Yes",SUMPRODUCT((LEN(Settings!$F$6:$F$13)&gt;0)*ISNUMBER(SEARCH(Settings!$F$6:$F$13,$O2234)))=0),1,0))</f>
        <v/>
      </c>
      <c r="AM2234">
        <f>IF($AI2234=1,IFERROR(IF(VALUE($C2234)&lt;100000000,VALUE($C2234),1000000000),IFERROR(IF(VALUE(MID($C2234,2,20))&lt;100000000,VALUE(MID($C2234,2,20)),1000000000),1000000000))+ROW()/100000,"")</f>
        <v/>
      </c>
    </row>
    <row r="2235">
      <c r="E2235" s="14" t="n"/>
      <c r="M2235" s="8">
        <f>IF($C2235="","",L2235*T2235/100)</f>
        <v/>
      </c>
      <c r="S2235" s="8" t="n"/>
      <c r="T2235" s="8" t="n"/>
      <c r="W2235">
        <f>IF($C2235="","",IF($AL2235=1,0,IF($AK2235=1,Settings!$C$6,Settings!$C$7))*100)</f>
        <v/>
      </c>
      <c r="X2235" s="8">
        <f>IF($C2235="","",T2235*W2235/100)</f>
        <v/>
      </c>
      <c r="Y2235" s="8">
        <f>IF($C2235="","",T2235-X2235)</f>
        <v/>
      </c>
      <c r="Z2235" s="8">
        <f>IF($C2235="","",Y2235-M2235)</f>
        <v/>
      </c>
      <c r="AD2235" s="8" t="n"/>
      <c r="AG2235" s="14" t="n"/>
      <c r="AI2235">
        <f>IF($C2235="","",IF(COUNTIF($C$2:$C2235,$C2235)=1,1,0))</f>
        <v/>
      </c>
      <c r="AJ2235">
        <f>IF($AI2235=1,SUMPRODUCT(--($AM$2:$AM$7001&lt;$AM2235))+1,"")</f>
        <v/>
      </c>
      <c r="AK2235">
        <f>IF($C2235="","",IF(OR($P2235=TRUE(),$P2235="TRUE"),1,0))</f>
        <v/>
      </c>
      <c r="AL2235">
        <f>IF($C2235="","",IF(AND($V2235="Yes",SUMPRODUCT((LEN(Settings!$F$6:$F$13)&gt;0)*ISNUMBER(SEARCH(Settings!$F$6:$F$13,$O2235)))=0),1,0))</f>
        <v/>
      </c>
      <c r="AM2235">
        <f>IF($AI2235=1,IFERROR(IF(VALUE($C2235)&lt;100000000,VALUE($C2235),1000000000),IFERROR(IF(VALUE(MID($C2235,2,20))&lt;100000000,VALUE(MID($C2235,2,20)),1000000000),1000000000))+ROW()/100000,"")</f>
        <v/>
      </c>
    </row>
    <row r="2236">
      <c r="E2236" s="14" t="n"/>
      <c r="M2236" s="8">
        <f>IF($C2236="","",L2236*T2236/100)</f>
        <v/>
      </c>
      <c r="S2236" s="8" t="n"/>
      <c r="T2236" s="8" t="n"/>
      <c r="W2236">
        <f>IF($C2236="","",IF($AL2236=1,0,IF($AK2236=1,Settings!$C$6,Settings!$C$7))*100)</f>
        <v/>
      </c>
      <c r="X2236" s="8">
        <f>IF($C2236="","",T2236*W2236/100)</f>
        <v/>
      </c>
      <c r="Y2236" s="8">
        <f>IF($C2236="","",T2236-X2236)</f>
        <v/>
      </c>
      <c r="Z2236" s="8">
        <f>IF($C2236="","",Y2236-M2236)</f>
        <v/>
      </c>
      <c r="AD2236" s="8" t="n"/>
      <c r="AG2236" s="14" t="n"/>
      <c r="AI2236">
        <f>IF($C2236="","",IF(COUNTIF($C$2:$C2236,$C2236)=1,1,0))</f>
        <v/>
      </c>
      <c r="AJ2236">
        <f>IF($AI2236=1,SUMPRODUCT(--($AM$2:$AM$7001&lt;$AM2236))+1,"")</f>
        <v/>
      </c>
      <c r="AK2236">
        <f>IF($C2236="","",IF(OR($P2236=TRUE(),$P2236="TRUE"),1,0))</f>
        <v/>
      </c>
      <c r="AL2236">
        <f>IF($C2236="","",IF(AND($V2236="Yes",SUMPRODUCT((LEN(Settings!$F$6:$F$13)&gt;0)*ISNUMBER(SEARCH(Settings!$F$6:$F$13,$O2236)))=0),1,0))</f>
        <v/>
      </c>
      <c r="AM2236">
        <f>IF($AI2236=1,IFERROR(IF(VALUE($C2236)&lt;100000000,VALUE($C2236),1000000000),IFERROR(IF(VALUE(MID($C2236,2,20))&lt;100000000,VALUE(MID($C2236,2,20)),1000000000),1000000000))+ROW()/100000,"")</f>
        <v/>
      </c>
    </row>
    <row r="2237">
      <c r="E2237" s="14" t="n"/>
      <c r="M2237" s="8">
        <f>IF($C2237="","",L2237*T2237/100)</f>
        <v/>
      </c>
      <c r="S2237" s="8" t="n"/>
      <c r="T2237" s="8" t="n"/>
      <c r="W2237">
        <f>IF($C2237="","",IF($AL2237=1,0,IF($AK2237=1,Settings!$C$6,Settings!$C$7))*100)</f>
        <v/>
      </c>
      <c r="X2237" s="8">
        <f>IF($C2237="","",T2237*W2237/100)</f>
        <v/>
      </c>
      <c r="Y2237" s="8">
        <f>IF($C2237="","",T2237-X2237)</f>
        <v/>
      </c>
      <c r="Z2237" s="8">
        <f>IF($C2237="","",Y2237-M2237)</f>
        <v/>
      </c>
      <c r="AD2237" s="8" t="n"/>
      <c r="AG2237" s="14" t="n"/>
      <c r="AI2237">
        <f>IF($C2237="","",IF(COUNTIF($C$2:$C2237,$C2237)=1,1,0))</f>
        <v/>
      </c>
      <c r="AJ2237">
        <f>IF($AI2237=1,SUMPRODUCT(--($AM$2:$AM$7001&lt;$AM2237))+1,"")</f>
        <v/>
      </c>
      <c r="AK2237">
        <f>IF($C2237="","",IF(OR($P2237=TRUE(),$P2237="TRUE"),1,0))</f>
        <v/>
      </c>
      <c r="AL2237">
        <f>IF($C2237="","",IF(AND($V2237="Yes",SUMPRODUCT((LEN(Settings!$F$6:$F$13)&gt;0)*ISNUMBER(SEARCH(Settings!$F$6:$F$13,$O2237)))=0),1,0))</f>
        <v/>
      </c>
      <c r="AM2237">
        <f>IF($AI2237=1,IFERROR(IF(VALUE($C2237)&lt;100000000,VALUE($C2237),1000000000),IFERROR(IF(VALUE(MID($C2237,2,20))&lt;100000000,VALUE(MID($C2237,2,20)),1000000000),1000000000))+ROW()/100000,"")</f>
        <v/>
      </c>
    </row>
    <row r="2238">
      <c r="E2238" s="14" t="n"/>
      <c r="M2238" s="8">
        <f>IF($C2238="","",L2238*T2238/100)</f>
        <v/>
      </c>
      <c r="S2238" s="8" t="n"/>
      <c r="T2238" s="8" t="n"/>
      <c r="W2238">
        <f>IF($C2238="","",IF($AL2238=1,0,IF($AK2238=1,Settings!$C$6,Settings!$C$7))*100)</f>
        <v/>
      </c>
      <c r="X2238" s="8">
        <f>IF($C2238="","",T2238*W2238/100)</f>
        <v/>
      </c>
      <c r="Y2238" s="8">
        <f>IF($C2238="","",T2238-X2238)</f>
        <v/>
      </c>
      <c r="Z2238" s="8">
        <f>IF($C2238="","",Y2238-M2238)</f>
        <v/>
      </c>
      <c r="AD2238" s="8" t="n"/>
      <c r="AG2238" s="14" t="n"/>
      <c r="AI2238">
        <f>IF($C2238="","",IF(COUNTIF($C$2:$C2238,$C2238)=1,1,0))</f>
        <v/>
      </c>
      <c r="AJ2238">
        <f>IF($AI2238=1,SUMPRODUCT(--($AM$2:$AM$7001&lt;$AM2238))+1,"")</f>
        <v/>
      </c>
      <c r="AK2238">
        <f>IF($C2238="","",IF(OR($P2238=TRUE(),$P2238="TRUE"),1,0))</f>
        <v/>
      </c>
      <c r="AL2238">
        <f>IF($C2238="","",IF(AND($V2238="Yes",SUMPRODUCT((LEN(Settings!$F$6:$F$13)&gt;0)*ISNUMBER(SEARCH(Settings!$F$6:$F$13,$O2238)))=0),1,0))</f>
        <v/>
      </c>
      <c r="AM2238">
        <f>IF($AI2238=1,IFERROR(IF(VALUE($C2238)&lt;100000000,VALUE($C2238),1000000000),IFERROR(IF(VALUE(MID($C2238,2,20))&lt;100000000,VALUE(MID($C2238,2,20)),1000000000),1000000000))+ROW()/100000,"")</f>
        <v/>
      </c>
    </row>
    <row r="2239">
      <c r="E2239" s="14" t="n"/>
      <c r="M2239" s="8">
        <f>IF($C2239="","",L2239*T2239/100)</f>
        <v/>
      </c>
      <c r="S2239" s="8" t="n"/>
      <c r="T2239" s="8" t="n"/>
      <c r="W2239">
        <f>IF($C2239="","",IF($AL2239=1,0,IF($AK2239=1,Settings!$C$6,Settings!$C$7))*100)</f>
        <v/>
      </c>
      <c r="X2239" s="8">
        <f>IF($C2239="","",T2239*W2239/100)</f>
        <v/>
      </c>
      <c r="Y2239" s="8">
        <f>IF($C2239="","",T2239-X2239)</f>
        <v/>
      </c>
      <c r="Z2239" s="8">
        <f>IF($C2239="","",Y2239-M2239)</f>
        <v/>
      </c>
      <c r="AD2239" s="8" t="n"/>
      <c r="AG2239" s="14" t="n"/>
      <c r="AI2239">
        <f>IF($C2239="","",IF(COUNTIF($C$2:$C2239,$C2239)=1,1,0))</f>
        <v/>
      </c>
      <c r="AJ2239">
        <f>IF($AI2239=1,SUMPRODUCT(--($AM$2:$AM$7001&lt;$AM2239))+1,"")</f>
        <v/>
      </c>
      <c r="AK2239">
        <f>IF($C2239="","",IF(OR($P2239=TRUE(),$P2239="TRUE"),1,0))</f>
        <v/>
      </c>
      <c r="AL2239">
        <f>IF($C2239="","",IF(AND($V2239="Yes",SUMPRODUCT((LEN(Settings!$F$6:$F$13)&gt;0)*ISNUMBER(SEARCH(Settings!$F$6:$F$13,$O2239)))=0),1,0))</f>
        <v/>
      </c>
      <c r="AM2239">
        <f>IF($AI2239=1,IFERROR(IF(VALUE($C2239)&lt;100000000,VALUE($C2239),1000000000),IFERROR(IF(VALUE(MID($C2239,2,20))&lt;100000000,VALUE(MID($C2239,2,20)),1000000000),1000000000))+ROW()/100000,"")</f>
        <v/>
      </c>
    </row>
    <row r="2240">
      <c r="E2240" s="14" t="n"/>
      <c r="M2240" s="8">
        <f>IF($C2240="","",L2240*T2240/100)</f>
        <v/>
      </c>
      <c r="S2240" s="8" t="n"/>
      <c r="T2240" s="8" t="n"/>
      <c r="W2240">
        <f>IF($C2240="","",IF($AL2240=1,0,IF($AK2240=1,Settings!$C$6,Settings!$C$7))*100)</f>
        <v/>
      </c>
      <c r="X2240" s="8">
        <f>IF($C2240="","",T2240*W2240/100)</f>
        <v/>
      </c>
      <c r="Y2240" s="8">
        <f>IF($C2240="","",T2240-X2240)</f>
        <v/>
      </c>
      <c r="Z2240" s="8">
        <f>IF($C2240="","",Y2240-M2240)</f>
        <v/>
      </c>
      <c r="AD2240" s="8" t="n"/>
      <c r="AG2240" s="14" t="n"/>
      <c r="AI2240">
        <f>IF($C2240="","",IF(COUNTIF($C$2:$C2240,$C2240)=1,1,0))</f>
        <v/>
      </c>
      <c r="AJ2240">
        <f>IF($AI2240=1,SUMPRODUCT(--($AM$2:$AM$7001&lt;$AM2240))+1,"")</f>
        <v/>
      </c>
      <c r="AK2240">
        <f>IF($C2240="","",IF(OR($P2240=TRUE(),$P2240="TRUE"),1,0))</f>
        <v/>
      </c>
      <c r="AL2240">
        <f>IF($C2240="","",IF(AND($V2240="Yes",SUMPRODUCT((LEN(Settings!$F$6:$F$13)&gt;0)*ISNUMBER(SEARCH(Settings!$F$6:$F$13,$O2240)))=0),1,0))</f>
        <v/>
      </c>
      <c r="AM2240">
        <f>IF($AI2240=1,IFERROR(IF(VALUE($C2240)&lt;100000000,VALUE($C2240),1000000000),IFERROR(IF(VALUE(MID($C2240,2,20))&lt;100000000,VALUE(MID($C2240,2,20)),1000000000),1000000000))+ROW()/100000,"")</f>
        <v/>
      </c>
    </row>
    <row r="2241">
      <c r="E2241" s="14" t="n"/>
      <c r="M2241" s="8">
        <f>IF($C2241="","",L2241*T2241/100)</f>
        <v/>
      </c>
      <c r="S2241" s="8" t="n"/>
      <c r="T2241" s="8" t="n"/>
      <c r="W2241">
        <f>IF($C2241="","",IF($AL2241=1,0,IF($AK2241=1,Settings!$C$6,Settings!$C$7))*100)</f>
        <v/>
      </c>
      <c r="X2241" s="8">
        <f>IF($C2241="","",T2241*W2241/100)</f>
        <v/>
      </c>
      <c r="Y2241" s="8">
        <f>IF($C2241="","",T2241-X2241)</f>
        <v/>
      </c>
      <c r="Z2241" s="8">
        <f>IF($C2241="","",Y2241-M2241)</f>
        <v/>
      </c>
      <c r="AD2241" s="8" t="n"/>
      <c r="AG2241" s="14" t="n"/>
      <c r="AI2241">
        <f>IF($C2241="","",IF(COUNTIF($C$2:$C2241,$C2241)=1,1,0))</f>
        <v/>
      </c>
      <c r="AJ2241">
        <f>IF($AI2241=1,SUMPRODUCT(--($AM$2:$AM$7001&lt;$AM2241))+1,"")</f>
        <v/>
      </c>
      <c r="AK2241">
        <f>IF($C2241="","",IF(OR($P2241=TRUE(),$P2241="TRUE"),1,0))</f>
        <v/>
      </c>
      <c r="AL2241">
        <f>IF($C2241="","",IF(AND($V2241="Yes",SUMPRODUCT((LEN(Settings!$F$6:$F$13)&gt;0)*ISNUMBER(SEARCH(Settings!$F$6:$F$13,$O2241)))=0),1,0))</f>
        <v/>
      </c>
      <c r="AM2241">
        <f>IF($AI2241=1,IFERROR(IF(VALUE($C2241)&lt;100000000,VALUE($C2241),1000000000),IFERROR(IF(VALUE(MID($C2241,2,20))&lt;100000000,VALUE(MID($C2241,2,20)),1000000000),1000000000))+ROW()/100000,"")</f>
        <v/>
      </c>
    </row>
    <row r="2242">
      <c r="E2242" s="14" t="n"/>
      <c r="M2242" s="8">
        <f>IF($C2242="","",L2242*T2242/100)</f>
        <v/>
      </c>
      <c r="S2242" s="8" t="n"/>
      <c r="T2242" s="8" t="n"/>
      <c r="W2242">
        <f>IF($C2242="","",IF($AL2242=1,0,IF($AK2242=1,Settings!$C$6,Settings!$C$7))*100)</f>
        <v/>
      </c>
      <c r="X2242" s="8">
        <f>IF($C2242="","",T2242*W2242/100)</f>
        <v/>
      </c>
      <c r="Y2242" s="8">
        <f>IF($C2242="","",T2242-X2242)</f>
        <v/>
      </c>
      <c r="Z2242" s="8">
        <f>IF($C2242="","",Y2242-M2242)</f>
        <v/>
      </c>
      <c r="AD2242" s="8" t="n"/>
      <c r="AG2242" s="14" t="n"/>
      <c r="AI2242">
        <f>IF($C2242="","",IF(COUNTIF($C$2:$C2242,$C2242)=1,1,0))</f>
        <v/>
      </c>
      <c r="AJ2242">
        <f>IF($AI2242=1,SUMPRODUCT(--($AM$2:$AM$7001&lt;$AM2242))+1,"")</f>
        <v/>
      </c>
      <c r="AK2242">
        <f>IF($C2242="","",IF(OR($P2242=TRUE(),$P2242="TRUE"),1,0))</f>
        <v/>
      </c>
      <c r="AL2242">
        <f>IF($C2242="","",IF(AND($V2242="Yes",SUMPRODUCT((LEN(Settings!$F$6:$F$13)&gt;0)*ISNUMBER(SEARCH(Settings!$F$6:$F$13,$O2242)))=0),1,0))</f>
        <v/>
      </c>
      <c r="AM2242">
        <f>IF($AI2242=1,IFERROR(IF(VALUE($C2242)&lt;100000000,VALUE($C2242),1000000000),IFERROR(IF(VALUE(MID($C2242,2,20))&lt;100000000,VALUE(MID($C2242,2,20)),1000000000),1000000000))+ROW()/100000,"")</f>
        <v/>
      </c>
    </row>
    <row r="2243">
      <c r="E2243" s="14" t="n"/>
      <c r="M2243" s="8">
        <f>IF($C2243="","",L2243*T2243/100)</f>
        <v/>
      </c>
      <c r="S2243" s="8" t="n"/>
      <c r="T2243" s="8" t="n"/>
      <c r="W2243">
        <f>IF($C2243="","",IF($AL2243=1,0,IF($AK2243=1,Settings!$C$6,Settings!$C$7))*100)</f>
        <v/>
      </c>
      <c r="X2243" s="8">
        <f>IF($C2243="","",T2243*W2243/100)</f>
        <v/>
      </c>
      <c r="Y2243" s="8">
        <f>IF($C2243="","",T2243-X2243)</f>
        <v/>
      </c>
      <c r="Z2243" s="8">
        <f>IF($C2243="","",Y2243-M2243)</f>
        <v/>
      </c>
      <c r="AD2243" s="8" t="n"/>
      <c r="AG2243" s="14" t="n"/>
      <c r="AI2243">
        <f>IF($C2243="","",IF(COUNTIF($C$2:$C2243,$C2243)=1,1,0))</f>
        <v/>
      </c>
      <c r="AJ2243">
        <f>IF($AI2243=1,SUMPRODUCT(--($AM$2:$AM$7001&lt;$AM2243))+1,"")</f>
        <v/>
      </c>
      <c r="AK2243">
        <f>IF($C2243="","",IF(OR($P2243=TRUE(),$P2243="TRUE"),1,0))</f>
        <v/>
      </c>
      <c r="AL2243">
        <f>IF($C2243="","",IF(AND($V2243="Yes",SUMPRODUCT((LEN(Settings!$F$6:$F$13)&gt;0)*ISNUMBER(SEARCH(Settings!$F$6:$F$13,$O2243)))=0),1,0))</f>
        <v/>
      </c>
      <c r="AM2243">
        <f>IF($AI2243=1,IFERROR(IF(VALUE($C2243)&lt;100000000,VALUE($C2243),1000000000),IFERROR(IF(VALUE(MID($C2243,2,20))&lt;100000000,VALUE(MID($C2243,2,20)),1000000000),1000000000))+ROW()/100000,"")</f>
        <v/>
      </c>
    </row>
    <row r="2244">
      <c r="E2244" s="14" t="n"/>
      <c r="M2244" s="8">
        <f>IF($C2244="","",L2244*T2244/100)</f>
        <v/>
      </c>
      <c r="S2244" s="8" t="n"/>
      <c r="T2244" s="8" t="n"/>
      <c r="W2244">
        <f>IF($C2244="","",IF($AL2244=1,0,IF($AK2244=1,Settings!$C$6,Settings!$C$7))*100)</f>
        <v/>
      </c>
      <c r="X2244" s="8">
        <f>IF($C2244="","",T2244*W2244/100)</f>
        <v/>
      </c>
      <c r="Y2244" s="8">
        <f>IF($C2244="","",T2244-X2244)</f>
        <v/>
      </c>
      <c r="Z2244" s="8">
        <f>IF($C2244="","",Y2244-M2244)</f>
        <v/>
      </c>
      <c r="AD2244" s="8" t="n"/>
      <c r="AG2244" s="14" t="n"/>
      <c r="AI2244">
        <f>IF($C2244="","",IF(COUNTIF($C$2:$C2244,$C2244)=1,1,0))</f>
        <v/>
      </c>
      <c r="AJ2244">
        <f>IF($AI2244=1,SUMPRODUCT(--($AM$2:$AM$7001&lt;$AM2244))+1,"")</f>
        <v/>
      </c>
      <c r="AK2244">
        <f>IF($C2244="","",IF(OR($P2244=TRUE(),$P2244="TRUE"),1,0))</f>
        <v/>
      </c>
      <c r="AL2244">
        <f>IF($C2244="","",IF(AND($V2244="Yes",SUMPRODUCT((LEN(Settings!$F$6:$F$13)&gt;0)*ISNUMBER(SEARCH(Settings!$F$6:$F$13,$O2244)))=0),1,0))</f>
        <v/>
      </c>
      <c r="AM2244">
        <f>IF($AI2244=1,IFERROR(IF(VALUE($C2244)&lt;100000000,VALUE($C2244),1000000000),IFERROR(IF(VALUE(MID($C2244,2,20))&lt;100000000,VALUE(MID($C2244,2,20)),1000000000),1000000000))+ROW()/100000,"")</f>
        <v/>
      </c>
    </row>
    <row r="2245">
      <c r="E2245" s="14" t="n"/>
      <c r="M2245" s="8">
        <f>IF($C2245="","",L2245*T2245/100)</f>
        <v/>
      </c>
      <c r="S2245" s="8" t="n"/>
      <c r="T2245" s="8" t="n"/>
      <c r="W2245">
        <f>IF($C2245="","",IF($AL2245=1,0,IF($AK2245=1,Settings!$C$6,Settings!$C$7))*100)</f>
        <v/>
      </c>
      <c r="X2245" s="8">
        <f>IF($C2245="","",T2245*W2245/100)</f>
        <v/>
      </c>
      <c r="Y2245" s="8">
        <f>IF($C2245="","",T2245-X2245)</f>
        <v/>
      </c>
      <c r="Z2245" s="8">
        <f>IF($C2245="","",Y2245-M2245)</f>
        <v/>
      </c>
      <c r="AD2245" s="8" t="n"/>
      <c r="AG2245" s="14" t="n"/>
      <c r="AI2245">
        <f>IF($C2245="","",IF(COUNTIF($C$2:$C2245,$C2245)=1,1,0))</f>
        <v/>
      </c>
      <c r="AJ2245">
        <f>IF($AI2245=1,SUMPRODUCT(--($AM$2:$AM$7001&lt;$AM2245))+1,"")</f>
        <v/>
      </c>
      <c r="AK2245">
        <f>IF($C2245="","",IF(OR($P2245=TRUE(),$P2245="TRUE"),1,0))</f>
        <v/>
      </c>
      <c r="AL2245">
        <f>IF($C2245="","",IF(AND($V2245="Yes",SUMPRODUCT((LEN(Settings!$F$6:$F$13)&gt;0)*ISNUMBER(SEARCH(Settings!$F$6:$F$13,$O2245)))=0),1,0))</f>
        <v/>
      </c>
      <c r="AM2245">
        <f>IF($AI2245=1,IFERROR(IF(VALUE($C2245)&lt;100000000,VALUE($C2245),1000000000),IFERROR(IF(VALUE(MID($C2245,2,20))&lt;100000000,VALUE(MID($C2245,2,20)),1000000000),1000000000))+ROW()/100000,"")</f>
        <v/>
      </c>
    </row>
    <row r="2246">
      <c r="E2246" s="14" t="n"/>
      <c r="M2246" s="8">
        <f>IF($C2246="","",L2246*T2246/100)</f>
        <v/>
      </c>
      <c r="S2246" s="8" t="n"/>
      <c r="T2246" s="8" t="n"/>
      <c r="W2246">
        <f>IF($C2246="","",IF($AL2246=1,0,IF($AK2246=1,Settings!$C$6,Settings!$C$7))*100)</f>
        <v/>
      </c>
      <c r="X2246" s="8">
        <f>IF($C2246="","",T2246*W2246/100)</f>
        <v/>
      </c>
      <c r="Y2246" s="8">
        <f>IF($C2246="","",T2246-X2246)</f>
        <v/>
      </c>
      <c r="Z2246" s="8">
        <f>IF($C2246="","",Y2246-M2246)</f>
        <v/>
      </c>
      <c r="AD2246" s="8" t="n"/>
      <c r="AG2246" s="14" t="n"/>
      <c r="AI2246">
        <f>IF($C2246="","",IF(COUNTIF($C$2:$C2246,$C2246)=1,1,0))</f>
        <v/>
      </c>
      <c r="AJ2246">
        <f>IF($AI2246=1,SUMPRODUCT(--($AM$2:$AM$7001&lt;$AM2246))+1,"")</f>
        <v/>
      </c>
      <c r="AK2246">
        <f>IF($C2246="","",IF(OR($P2246=TRUE(),$P2246="TRUE"),1,0))</f>
        <v/>
      </c>
      <c r="AL2246">
        <f>IF($C2246="","",IF(AND($V2246="Yes",SUMPRODUCT((LEN(Settings!$F$6:$F$13)&gt;0)*ISNUMBER(SEARCH(Settings!$F$6:$F$13,$O2246)))=0),1,0))</f>
        <v/>
      </c>
      <c r="AM2246">
        <f>IF($AI2246=1,IFERROR(IF(VALUE($C2246)&lt;100000000,VALUE($C2246),1000000000),IFERROR(IF(VALUE(MID($C2246,2,20))&lt;100000000,VALUE(MID($C2246,2,20)),1000000000),1000000000))+ROW()/100000,"")</f>
        <v/>
      </c>
    </row>
    <row r="2247">
      <c r="E2247" s="14" t="n"/>
      <c r="M2247" s="8">
        <f>IF($C2247="","",L2247*T2247/100)</f>
        <v/>
      </c>
      <c r="S2247" s="8" t="n"/>
      <c r="T2247" s="8" t="n"/>
      <c r="W2247">
        <f>IF($C2247="","",IF($AL2247=1,0,IF($AK2247=1,Settings!$C$6,Settings!$C$7))*100)</f>
        <v/>
      </c>
      <c r="X2247" s="8">
        <f>IF($C2247="","",T2247*W2247/100)</f>
        <v/>
      </c>
      <c r="Y2247" s="8">
        <f>IF($C2247="","",T2247-X2247)</f>
        <v/>
      </c>
      <c r="Z2247" s="8">
        <f>IF($C2247="","",Y2247-M2247)</f>
        <v/>
      </c>
      <c r="AD2247" s="8" t="n"/>
      <c r="AG2247" s="14" t="n"/>
      <c r="AI2247">
        <f>IF($C2247="","",IF(COUNTIF($C$2:$C2247,$C2247)=1,1,0))</f>
        <v/>
      </c>
      <c r="AJ2247">
        <f>IF($AI2247=1,SUMPRODUCT(--($AM$2:$AM$7001&lt;$AM2247))+1,"")</f>
        <v/>
      </c>
      <c r="AK2247">
        <f>IF($C2247="","",IF(OR($P2247=TRUE(),$P2247="TRUE"),1,0))</f>
        <v/>
      </c>
      <c r="AL2247">
        <f>IF($C2247="","",IF(AND($V2247="Yes",SUMPRODUCT((LEN(Settings!$F$6:$F$13)&gt;0)*ISNUMBER(SEARCH(Settings!$F$6:$F$13,$O2247)))=0),1,0))</f>
        <v/>
      </c>
      <c r="AM2247">
        <f>IF($AI2247=1,IFERROR(IF(VALUE($C2247)&lt;100000000,VALUE($C2247),1000000000),IFERROR(IF(VALUE(MID($C2247,2,20))&lt;100000000,VALUE(MID($C2247,2,20)),1000000000),1000000000))+ROW()/100000,"")</f>
        <v/>
      </c>
    </row>
    <row r="2248">
      <c r="E2248" s="14" t="n"/>
      <c r="M2248" s="8">
        <f>IF($C2248="","",L2248*T2248/100)</f>
        <v/>
      </c>
      <c r="S2248" s="8" t="n"/>
      <c r="T2248" s="8" t="n"/>
      <c r="W2248">
        <f>IF($C2248="","",IF($AL2248=1,0,IF($AK2248=1,Settings!$C$6,Settings!$C$7))*100)</f>
        <v/>
      </c>
      <c r="X2248" s="8">
        <f>IF($C2248="","",T2248*W2248/100)</f>
        <v/>
      </c>
      <c r="Y2248" s="8">
        <f>IF($C2248="","",T2248-X2248)</f>
        <v/>
      </c>
      <c r="Z2248" s="8">
        <f>IF($C2248="","",Y2248-M2248)</f>
        <v/>
      </c>
      <c r="AD2248" s="8" t="n"/>
      <c r="AG2248" s="14" t="n"/>
      <c r="AI2248">
        <f>IF($C2248="","",IF(COUNTIF($C$2:$C2248,$C2248)=1,1,0))</f>
        <v/>
      </c>
      <c r="AJ2248">
        <f>IF($AI2248=1,SUMPRODUCT(--($AM$2:$AM$7001&lt;$AM2248))+1,"")</f>
        <v/>
      </c>
      <c r="AK2248">
        <f>IF($C2248="","",IF(OR($P2248=TRUE(),$P2248="TRUE"),1,0))</f>
        <v/>
      </c>
      <c r="AL2248">
        <f>IF($C2248="","",IF(AND($V2248="Yes",SUMPRODUCT((LEN(Settings!$F$6:$F$13)&gt;0)*ISNUMBER(SEARCH(Settings!$F$6:$F$13,$O2248)))=0),1,0))</f>
        <v/>
      </c>
      <c r="AM2248">
        <f>IF($AI2248=1,IFERROR(IF(VALUE($C2248)&lt;100000000,VALUE($C2248),1000000000),IFERROR(IF(VALUE(MID($C2248,2,20))&lt;100000000,VALUE(MID($C2248,2,20)),1000000000),1000000000))+ROW()/100000,"")</f>
        <v/>
      </c>
    </row>
    <row r="2249">
      <c r="E2249" s="14" t="n"/>
      <c r="M2249" s="8">
        <f>IF($C2249="","",L2249*T2249/100)</f>
        <v/>
      </c>
      <c r="S2249" s="8" t="n"/>
      <c r="T2249" s="8" t="n"/>
      <c r="W2249">
        <f>IF($C2249="","",IF($AL2249=1,0,IF($AK2249=1,Settings!$C$6,Settings!$C$7))*100)</f>
        <v/>
      </c>
      <c r="X2249" s="8">
        <f>IF($C2249="","",T2249*W2249/100)</f>
        <v/>
      </c>
      <c r="Y2249" s="8">
        <f>IF($C2249="","",T2249-X2249)</f>
        <v/>
      </c>
      <c r="Z2249" s="8">
        <f>IF($C2249="","",Y2249-M2249)</f>
        <v/>
      </c>
      <c r="AD2249" s="8" t="n"/>
      <c r="AG2249" s="14" t="n"/>
      <c r="AI2249">
        <f>IF($C2249="","",IF(COUNTIF($C$2:$C2249,$C2249)=1,1,0))</f>
        <v/>
      </c>
      <c r="AJ2249">
        <f>IF($AI2249=1,SUMPRODUCT(--($AM$2:$AM$7001&lt;$AM2249))+1,"")</f>
        <v/>
      </c>
      <c r="AK2249">
        <f>IF($C2249="","",IF(OR($P2249=TRUE(),$P2249="TRUE"),1,0))</f>
        <v/>
      </c>
      <c r="AL2249">
        <f>IF($C2249="","",IF(AND($V2249="Yes",SUMPRODUCT((LEN(Settings!$F$6:$F$13)&gt;0)*ISNUMBER(SEARCH(Settings!$F$6:$F$13,$O2249)))=0),1,0))</f>
        <v/>
      </c>
      <c r="AM2249">
        <f>IF($AI2249=1,IFERROR(IF(VALUE($C2249)&lt;100000000,VALUE($C2249),1000000000),IFERROR(IF(VALUE(MID($C2249,2,20))&lt;100000000,VALUE(MID($C2249,2,20)),1000000000),1000000000))+ROW()/100000,"")</f>
        <v/>
      </c>
    </row>
    <row r="2250">
      <c r="E2250" s="14" t="n"/>
      <c r="M2250" s="8">
        <f>IF($C2250="","",L2250*T2250/100)</f>
        <v/>
      </c>
      <c r="S2250" s="8" t="n"/>
      <c r="T2250" s="8" t="n"/>
      <c r="W2250">
        <f>IF($C2250="","",IF($AL2250=1,0,IF($AK2250=1,Settings!$C$6,Settings!$C$7))*100)</f>
        <v/>
      </c>
      <c r="X2250" s="8">
        <f>IF($C2250="","",T2250*W2250/100)</f>
        <v/>
      </c>
      <c r="Y2250" s="8">
        <f>IF($C2250="","",T2250-X2250)</f>
        <v/>
      </c>
      <c r="Z2250" s="8">
        <f>IF($C2250="","",Y2250-M2250)</f>
        <v/>
      </c>
      <c r="AD2250" s="8" t="n"/>
      <c r="AG2250" s="14" t="n"/>
      <c r="AI2250">
        <f>IF($C2250="","",IF(COUNTIF($C$2:$C2250,$C2250)=1,1,0))</f>
        <v/>
      </c>
      <c r="AJ2250">
        <f>IF($AI2250=1,SUMPRODUCT(--($AM$2:$AM$7001&lt;$AM2250))+1,"")</f>
        <v/>
      </c>
      <c r="AK2250">
        <f>IF($C2250="","",IF(OR($P2250=TRUE(),$P2250="TRUE"),1,0))</f>
        <v/>
      </c>
      <c r="AL2250">
        <f>IF($C2250="","",IF(AND($V2250="Yes",SUMPRODUCT((LEN(Settings!$F$6:$F$13)&gt;0)*ISNUMBER(SEARCH(Settings!$F$6:$F$13,$O2250)))=0),1,0))</f>
        <v/>
      </c>
      <c r="AM2250">
        <f>IF($AI2250=1,IFERROR(IF(VALUE($C2250)&lt;100000000,VALUE($C2250),1000000000),IFERROR(IF(VALUE(MID($C2250,2,20))&lt;100000000,VALUE(MID($C2250,2,20)),1000000000),1000000000))+ROW()/100000,"")</f>
        <v/>
      </c>
    </row>
    <row r="2251">
      <c r="E2251" s="14" t="n"/>
      <c r="M2251" s="8">
        <f>IF($C2251="","",L2251*T2251/100)</f>
        <v/>
      </c>
      <c r="S2251" s="8" t="n"/>
      <c r="T2251" s="8" t="n"/>
      <c r="W2251">
        <f>IF($C2251="","",IF($AL2251=1,0,IF($AK2251=1,Settings!$C$6,Settings!$C$7))*100)</f>
        <v/>
      </c>
      <c r="X2251" s="8">
        <f>IF($C2251="","",T2251*W2251/100)</f>
        <v/>
      </c>
      <c r="Y2251" s="8">
        <f>IF($C2251="","",T2251-X2251)</f>
        <v/>
      </c>
      <c r="Z2251" s="8">
        <f>IF($C2251="","",Y2251-M2251)</f>
        <v/>
      </c>
      <c r="AD2251" s="8" t="n"/>
      <c r="AG2251" s="14" t="n"/>
      <c r="AI2251">
        <f>IF($C2251="","",IF(COUNTIF($C$2:$C2251,$C2251)=1,1,0))</f>
        <v/>
      </c>
      <c r="AJ2251">
        <f>IF($AI2251=1,SUMPRODUCT(--($AM$2:$AM$7001&lt;$AM2251))+1,"")</f>
        <v/>
      </c>
      <c r="AK2251">
        <f>IF($C2251="","",IF(OR($P2251=TRUE(),$P2251="TRUE"),1,0))</f>
        <v/>
      </c>
      <c r="AL2251">
        <f>IF($C2251="","",IF(AND($V2251="Yes",SUMPRODUCT((LEN(Settings!$F$6:$F$13)&gt;0)*ISNUMBER(SEARCH(Settings!$F$6:$F$13,$O2251)))=0),1,0))</f>
        <v/>
      </c>
      <c r="AM2251">
        <f>IF($AI2251=1,IFERROR(IF(VALUE($C2251)&lt;100000000,VALUE($C2251),1000000000),IFERROR(IF(VALUE(MID($C2251,2,20))&lt;100000000,VALUE(MID($C2251,2,20)),1000000000),1000000000))+ROW()/100000,"")</f>
        <v/>
      </c>
    </row>
    <row r="2252">
      <c r="E2252" s="14" t="n"/>
      <c r="M2252" s="8">
        <f>IF($C2252="","",L2252*T2252/100)</f>
        <v/>
      </c>
      <c r="S2252" s="8" t="n"/>
      <c r="T2252" s="8" t="n"/>
      <c r="W2252">
        <f>IF($C2252="","",IF($AL2252=1,0,IF($AK2252=1,Settings!$C$6,Settings!$C$7))*100)</f>
        <v/>
      </c>
      <c r="X2252" s="8">
        <f>IF($C2252="","",T2252*W2252/100)</f>
        <v/>
      </c>
      <c r="Y2252" s="8">
        <f>IF($C2252="","",T2252-X2252)</f>
        <v/>
      </c>
      <c r="Z2252" s="8">
        <f>IF($C2252="","",Y2252-M2252)</f>
        <v/>
      </c>
      <c r="AD2252" s="8" t="n"/>
      <c r="AG2252" s="14" t="n"/>
      <c r="AI2252">
        <f>IF($C2252="","",IF(COUNTIF($C$2:$C2252,$C2252)=1,1,0))</f>
        <v/>
      </c>
      <c r="AJ2252">
        <f>IF($AI2252=1,SUMPRODUCT(--($AM$2:$AM$7001&lt;$AM2252))+1,"")</f>
        <v/>
      </c>
      <c r="AK2252">
        <f>IF($C2252="","",IF(OR($P2252=TRUE(),$P2252="TRUE"),1,0))</f>
        <v/>
      </c>
      <c r="AL2252">
        <f>IF($C2252="","",IF(AND($V2252="Yes",SUMPRODUCT((LEN(Settings!$F$6:$F$13)&gt;0)*ISNUMBER(SEARCH(Settings!$F$6:$F$13,$O2252)))=0),1,0))</f>
        <v/>
      </c>
      <c r="AM2252">
        <f>IF($AI2252=1,IFERROR(IF(VALUE($C2252)&lt;100000000,VALUE($C2252),1000000000),IFERROR(IF(VALUE(MID($C2252,2,20))&lt;100000000,VALUE(MID($C2252,2,20)),1000000000),1000000000))+ROW()/100000,"")</f>
        <v/>
      </c>
    </row>
    <row r="2253">
      <c r="E2253" s="14" t="n"/>
      <c r="M2253" s="8">
        <f>IF($C2253="","",L2253*T2253/100)</f>
        <v/>
      </c>
      <c r="S2253" s="8" t="n"/>
      <c r="T2253" s="8" t="n"/>
      <c r="W2253">
        <f>IF($C2253="","",IF($AL2253=1,0,IF($AK2253=1,Settings!$C$6,Settings!$C$7))*100)</f>
        <v/>
      </c>
      <c r="X2253" s="8">
        <f>IF($C2253="","",T2253*W2253/100)</f>
        <v/>
      </c>
      <c r="Y2253" s="8">
        <f>IF($C2253="","",T2253-X2253)</f>
        <v/>
      </c>
      <c r="Z2253" s="8">
        <f>IF($C2253="","",Y2253-M2253)</f>
        <v/>
      </c>
      <c r="AD2253" s="8" t="n"/>
      <c r="AG2253" s="14" t="n"/>
      <c r="AI2253">
        <f>IF($C2253="","",IF(COUNTIF($C$2:$C2253,$C2253)=1,1,0))</f>
        <v/>
      </c>
      <c r="AJ2253">
        <f>IF($AI2253=1,SUMPRODUCT(--($AM$2:$AM$7001&lt;$AM2253))+1,"")</f>
        <v/>
      </c>
      <c r="AK2253">
        <f>IF($C2253="","",IF(OR($P2253=TRUE(),$P2253="TRUE"),1,0))</f>
        <v/>
      </c>
      <c r="AL2253">
        <f>IF($C2253="","",IF(AND($V2253="Yes",SUMPRODUCT((LEN(Settings!$F$6:$F$13)&gt;0)*ISNUMBER(SEARCH(Settings!$F$6:$F$13,$O2253)))=0),1,0))</f>
        <v/>
      </c>
      <c r="AM2253">
        <f>IF($AI2253=1,IFERROR(IF(VALUE($C2253)&lt;100000000,VALUE($C2253),1000000000),IFERROR(IF(VALUE(MID($C2253,2,20))&lt;100000000,VALUE(MID($C2253,2,20)),1000000000),1000000000))+ROW()/100000,"")</f>
        <v/>
      </c>
    </row>
    <row r="2254">
      <c r="E2254" s="14" t="n"/>
      <c r="M2254" s="8">
        <f>IF($C2254="","",L2254*T2254/100)</f>
        <v/>
      </c>
      <c r="S2254" s="8" t="n"/>
      <c r="T2254" s="8" t="n"/>
      <c r="W2254">
        <f>IF($C2254="","",IF($AL2254=1,0,IF($AK2254=1,Settings!$C$6,Settings!$C$7))*100)</f>
        <v/>
      </c>
      <c r="X2254" s="8">
        <f>IF($C2254="","",T2254*W2254/100)</f>
        <v/>
      </c>
      <c r="Y2254" s="8">
        <f>IF($C2254="","",T2254-X2254)</f>
        <v/>
      </c>
      <c r="Z2254" s="8">
        <f>IF($C2254="","",Y2254-M2254)</f>
        <v/>
      </c>
      <c r="AD2254" s="8" t="n"/>
      <c r="AG2254" s="14" t="n"/>
      <c r="AI2254">
        <f>IF($C2254="","",IF(COUNTIF($C$2:$C2254,$C2254)=1,1,0))</f>
        <v/>
      </c>
      <c r="AJ2254">
        <f>IF($AI2254=1,SUMPRODUCT(--($AM$2:$AM$7001&lt;$AM2254))+1,"")</f>
        <v/>
      </c>
      <c r="AK2254">
        <f>IF($C2254="","",IF(OR($P2254=TRUE(),$P2254="TRUE"),1,0))</f>
        <v/>
      </c>
      <c r="AL2254">
        <f>IF($C2254="","",IF(AND($V2254="Yes",SUMPRODUCT((LEN(Settings!$F$6:$F$13)&gt;0)*ISNUMBER(SEARCH(Settings!$F$6:$F$13,$O2254)))=0),1,0))</f>
        <v/>
      </c>
      <c r="AM2254">
        <f>IF($AI2254=1,IFERROR(IF(VALUE($C2254)&lt;100000000,VALUE($C2254),1000000000),IFERROR(IF(VALUE(MID($C2254,2,20))&lt;100000000,VALUE(MID($C2254,2,20)),1000000000),1000000000))+ROW()/100000,"")</f>
        <v/>
      </c>
    </row>
    <row r="2255">
      <c r="E2255" s="14" t="n"/>
      <c r="M2255" s="8">
        <f>IF($C2255="","",L2255*T2255/100)</f>
        <v/>
      </c>
      <c r="S2255" s="8" t="n"/>
      <c r="T2255" s="8" t="n"/>
      <c r="W2255">
        <f>IF($C2255="","",IF($AL2255=1,0,IF($AK2255=1,Settings!$C$6,Settings!$C$7))*100)</f>
        <v/>
      </c>
      <c r="X2255" s="8">
        <f>IF($C2255="","",T2255*W2255/100)</f>
        <v/>
      </c>
      <c r="Y2255" s="8">
        <f>IF($C2255="","",T2255-X2255)</f>
        <v/>
      </c>
      <c r="Z2255" s="8">
        <f>IF($C2255="","",Y2255-M2255)</f>
        <v/>
      </c>
      <c r="AD2255" s="8" t="n"/>
      <c r="AG2255" s="14" t="n"/>
      <c r="AI2255">
        <f>IF($C2255="","",IF(COUNTIF($C$2:$C2255,$C2255)=1,1,0))</f>
        <v/>
      </c>
      <c r="AJ2255">
        <f>IF($AI2255=1,SUMPRODUCT(--($AM$2:$AM$7001&lt;$AM2255))+1,"")</f>
        <v/>
      </c>
      <c r="AK2255">
        <f>IF($C2255="","",IF(OR($P2255=TRUE(),$P2255="TRUE"),1,0))</f>
        <v/>
      </c>
      <c r="AL2255">
        <f>IF($C2255="","",IF(AND($V2255="Yes",SUMPRODUCT((LEN(Settings!$F$6:$F$13)&gt;0)*ISNUMBER(SEARCH(Settings!$F$6:$F$13,$O2255)))=0),1,0))</f>
        <v/>
      </c>
      <c r="AM2255">
        <f>IF($AI2255=1,IFERROR(IF(VALUE($C2255)&lt;100000000,VALUE($C2255),1000000000),IFERROR(IF(VALUE(MID($C2255,2,20))&lt;100000000,VALUE(MID($C2255,2,20)),1000000000),1000000000))+ROW()/100000,"")</f>
        <v/>
      </c>
    </row>
    <row r="2256">
      <c r="E2256" s="14" t="n"/>
      <c r="M2256" s="8">
        <f>IF($C2256="","",L2256*T2256/100)</f>
        <v/>
      </c>
      <c r="S2256" s="8" t="n"/>
      <c r="T2256" s="8" t="n"/>
      <c r="W2256">
        <f>IF($C2256="","",IF($AL2256=1,0,IF($AK2256=1,Settings!$C$6,Settings!$C$7))*100)</f>
        <v/>
      </c>
      <c r="X2256" s="8">
        <f>IF($C2256="","",T2256*W2256/100)</f>
        <v/>
      </c>
      <c r="Y2256" s="8">
        <f>IF($C2256="","",T2256-X2256)</f>
        <v/>
      </c>
      <c r="Z2256" s="8">
        <f>IF($C2256="","",Y2256-M2256)</f>
        <v/>
      </c>
      <c r="AD2256" s="8" t="n"/>
      <c r="AG2256" s="14" t="n"/>
      <c r="AI2256">
        <f>IF($C2256="","",IF(COUNTIF($C$2:$C2256,$C2256)=1,1,0))</f>
        <v/>
      </c>
      <c r="AJ2256">
        <f>IF($AI2256=1,SUMPRODUCT(--($AM$2:$AM$7001&lt;$AM2256))+1,"")</f>
        <v/>
      </c>
      <c r="AK2256">
        <f>IF($C2256="","",IF(OR($P2256=TRUE(),$P2256="TRUE"),1,0))</f>
        <v/>
      </c>
      <c r="AL2256">
        <f>IF($C2256="","",IF(AND($V2256="Yes",SUMPRODUCT((LEN(Settings!$F$6:$F$13)&gt;0)*ISNUMBER(SEARCH(Settings!$F$6:$F$13,$O2256)))=0),1,0))</f>
        <v/>
      </c>
      <c r="AM2256">
        <f>IF($AI2256=1,IFERROR(IF(VALUE($C2256)&lt;100000000,VALUE($C2256),1000000000),IFERROR(IF(VALUE(MID($C2256,2,20))&lt;100000000,VALUE(MID($C2256,2,20)),1000000000),1000000000))+ROW()/100000,"")</f>
        <v/>
      </c>
    </row>
    <row r="2257">
      <c r="E2257" s="14" t="n"/>
      <c r="M2257" s="8">
        <f>IF($C2257="","",L2257*T2257/100)</f>
        <v/>
      </c>
      <c r="S2257" s="8" t="n"/>
      <c r="T2257" s="8" t="n"/>
      <c r="W2257">
        <f>IF($C2257="","",IF($AL2257=1,0,IF($AK2257=1,Settings!$C$6,Settings!$C$7))*100)</f>
        <v/>
      </c>
      <c r="X2257" s="8">
        <f>IF($C2257="","",T2257*W2257/100)</f>
        <v/>
      </c>
      <c r="Y2257" s="8">
        <f>IF($C2257="","",T2257-X2257)</f>
        <v/>
      </c>
      <c r="Z2257" s="8">
        <f>IF($C2257="","",Y2257-M2257)</f>
        <v/>
      </c>
      <c r="AD2257" s="8" t="n"/>
      <c r="AG2257" s="14" t="n"/>
      <c r="AI2257">
        <f>IF($C2257="","",IF(COUNTIF($C$2:$C2257,$C2257)=1,1,0))</f>
        <v/>
      </c>
      <c r="AJ2257">
        <f>IF($AI2257=1,SUMPRODUCT(--($AM$2:$AM$7001&lt;$AM2257))+1,"")</f>
        <v/>
      </c>
      <c r="AK2257">
        <f>IF($C2257="","",IF(OR($P2257=TRUE(),$P2257="TRUE"),1,0))</f>
        <v/>
      </c>
      <c r="AL2257">
        <f>IF($C2257="","",IF(AND($V2257="Yes",SUMPRODUCT((LEN(Settings!$F$6:$F$13)&gt;0)*ISNUMBER(SEARCH(Settings!$F$6:$F$13,$O2257)))=0),1,0))</f>
        <v/>
      </c>
      <c r="AM2257">
        <f>IF($AI2257=1,IFERROR(IF(VALUE($C2257)&lt;100000000,VALUE($C2257),1000000000),IFERROR(IF(VALUE(MID($C2257,2,20))&lt;100000000,VALUE(MID($C2257,2,20)),1000000000),1000000000))+ROW()/100000,"")</f>
        <v/>
      </c>
    </row>
    <row r="2258">
      <c r="E2258" s="14" t="n"/>
      <c r="M2258" s="8">
        <f>IF($C2258="","",L2258*T2258/100)</f>
        <v/>
      </c>
      <c r="S2258" s="8" t="n"/>
      <c r="T2258" s="8" t="n"/>
      <c r="W2258">
        <f>IF($C2258="","",IF($AL2258=1,0,IF($AK2258=1,Settings!$C$6,Settings!$C$7))*100)</f>
        <v/>
      </c>
      <c r="X2258" s="8">
        <f>IF($C2258="","",T2258*W2258/100)</f>
        <v/>
      </c>
      <c r="Y2258" s="8">
        <f>IF($C2258="","",T2258-X2258)</f>
        <v/>
      </c>
      <c r="Z2258" s="8">
        <f>IF($C2258="","",Y2258-M2258)</f>
        <v/>
      </c>
      <c r="AD2258" s="8" t="n"/>
      <c r="AG2258" s="14" t="n"/>
      <c r="AI2258">
        <f>IF($C2258="","",IF(COUNTIF($C$2:$C2258,$C2258)=1,1,0))</f>
        <v/>
      </c>
      <c r="AJ2258">
        <f>IF($AI2258=1,SUMPRODUCT(--($AM$2:$AM$7001&lt;$AM2258))+1,"")</f>
        <v/>
      </c>
      <c r="AK2258">
        <f>IF($C2258="","",IF(OR($P2258=TRUE(),$P2258="TRUE"),1,0))</f>
        <v/>
      </c>
      <c r="AL2258">
        <f>IF($C2258="","",IF(AND($V2258="Yes",SUMPRODUCT((LEN(Settings!$F$6:$F$13)&gt;0)*ISNUMBER(SEARCH(Settings!$F$6:$F$13,$O2258)))=0),1,0))</f>
        <v/>
      </c>
      <c r="AM2258">
        <f>IF($AI2258=1,IFERROR(IF(VALUE($C2258)&lt;100000000,VALUE($C2258),1000000000),IFERROR(IF(VALUE(MID($C2258,2,20))&lt;100000000,VALUE(MID($C2258,2,20)),1000000000),1000000000))+ROW()/100000,"")</f>
        <v/>
      </c>
    </row>
    <row r="2259">
      <c r="E2259" s="14" t="n"/>
      <c r="M2259" s="8">
        <f>IF($C2259="","",L2259*T2259/100)</f>
        <v/>
      </c>
      <c r="S2259" s="8" t="n"/>
      <c r="T2259" s="8" t="n"/>
      <c r="W2259">
        <f>IF($C2259="","",IF($AL2259=1,0,IF($AK2259=1,Settings!$C$6,Settings!$C$7))*100)</f>
        <v/>
      </c>
      <c r="X2259" s="8">
        <f>IF($C2259="","",T2259*W2259/100)</f>
        <v/>
      </c>
      <c r="Y2259" s="8">
        <f>IF($C2259="","",T2259-X2259)</f>
        <v/>
      </c>
      <c r="Z2259" s="8">
        <f>IF($C2259="","",Y2259-M2259)</f>
        <v/>
      </c>
      <c r="AD2259" s="8" t="n"/>
      <c r="AG2259" s="14" t="n"/>
      <c r="AI2259">
        <f>IF($C2259="","",IF(COUNTIF($C$2:$C2259,$C2259)=1,1,0))</f>
        <v/>
      </c>
      <c r="AJ2259">
        <f>IF($AI2259=1,SUMPRODUCT(--($AM$2:$AM$7001&lt;$AM2259))+1,"")</f>
        <v/>
      </c>
      <c r="AK2259">
        <f>IF($C2259="","",IF(OR($P2259=TRUE(),$P2259="TRUE"),1,0))</f>
        <v/>
      </c>
      <c r="AL2259">
        <f>IF($C2259="","",IF(AND($V2259="Yes",SUMPRODUCT((LEN(Settings!$F$6:$F$13)&gt;0)*ISNUMBER(SEARCH(Settings!$F$6:$F$13,$O2259)))=0),1,0))</f>
        <v/>
      </c>
      <c r="AM2259">
        <f>IF($AI2259=1,IFERROR(IF(VALUE($C2259)&lt;100000000,VALUE($C2259),1000000000),IFERROR(IF(VALUE(MID($C2259,2,20))&lt;100000000,VALUE(MID($C2259,2,20)),1000000000),1000000000))+ROW()/100000,"")</f>
        <v/>
      </c>
    </row>
    <row r="2260">
      <c r="E2260" s="14" t="n"/>
      <c r="M2260" s="8">
        <f>IF($C2260="","",L2260*T2260/100)</f>
        <v/>
      </c>
      <c r="S2260" s="8" t="n"/>
      <c r="T2260" s="8" t="n"/>
      <c r="W2260">
        <f>IF($C2260="","",IF($AL2260=1,0,IF($AK2260=1,Settings!$C$6,Settings!$C$7))*100)</f>
        <v/>
      </c>
      <c r="X2260" s="8">
        <f>IF($C2260="","",T2260*W2260/100)</f>
        <v/>
      </c>
      <c r="Y2260" s="8">
        <f>IF($C2260="","",T2260-X2260)</f>
        <v/>
      </c>
      <c r="Z2260" s="8">
        <f>IF($C2260="","",Y2260-M2260)</f>
        <v/>
      </c>
      <c r="AD2260" s="8" t="n"/>
      <c r="AG2260" s="14" t="n"/>
      <c r="AI2260">
        <f>IF($C2260="","",IF(COUNTIF($C$2:$C2260,$C2260)=1,1,0))</f>
        <v/>
      </c>
      <c r="AJ2260">
        <f>IF($AI2260=1,SUMPRODUCT(--($AM$2:$AM$7001&lt;$AM2260))+1,"")</f>
        <v/>
      </c>
      <c r="AK2260">
        <f>IF($C2260="","",IF(OR($P2260=TRUE(),$P2260="TRUE"),1,0))</f>
        <v/>
      </c>
      <c r="AL2260">
        <f>IF($C2260="","",IF(AND($V2260="Yes",SUMPRODUCT((LEN(Settings!$F$6:$F$13)&gt;0)*ISNUMBER(SEARCH(Settings!$F$6:$F$13,$O2260)))=0),1,0))</f>
        <v/>
      </c>
      <c r="AM2260">
        <f>IF($AI2260=1,IFERROR(IF(VALUE($C2260)&lt;100000000,VALUE($C2260),1000000000),IFERROR(IF(VALUE(MID($C2260,2,20))&lt;100000000,VALUE(MID($C2260,2,20)),1000000000),1000000000))+ROW()/100000,"")</f>
        <v/>
      </c>
    </row>
    <row r="2261">
      <c r="E2261" s="14" t="n"/>
      <c r="M2261" s="8">
        <f>IF($C2261="","",L2261*T2261/100)</f>
        <v/>
      </c>
      <c r="S2261" s="8" t="n"/>
      <c r="T2261" s="8" t="n"/>
      <c r="W2261">
        <f>IF($C2261="","",IF($AL2261=1,0,IF($AK2261=1,Settings!$C$6,Settings!$C$7))*100)</f>
        <v/>
      </c>
      <c r="X2261" s="8">
        <f>IF($C2261="","",T2261*W2261/100)</f>
        <v/>
      </c>
      <c r="Y2261" s="8">
        <f>IF($C2261="","",T2261-X2261)</f>
        <v/>
      </c>
      <c r="Z2261" s="8">
        <f>IF($C2261="","",Y2261-M2261)</f>
        <v/>
      </c>
      <c r="AD2261" s="8" t="n"/>
      <c r="AG2261" s="14" t="n"/>
      <c r="AI2261">
        <f>IF($C2261="","",IF(COUNTIF($C$2:$C2261,$C2261)=1,1,0))</f>
        <v/>
      </c>
      <c r="AJ2261">
        <f>IF($AI2261=1,SUMPRODUCT(--($AM$2:$AM$7001&lt;$AM2261))+1,"")</f>
        <v/>
      </c>
      <c r="AK2261">
        <f>IF($C2261="","",IF(OR($P2261=TRUE(),$P2261="TRUE"),1,0))</f>
        <v/>
      </c>
      <c r="AL2261">
        <f>IF($C2261="","",IF(AND($V2261="Yes",SUMPRODUCT((LEN(Settings!$F$6:$F$13)&gt;0)*ISNUMBER(SEARCH(Settings!$F$6:$F$13,$O2261)))=0),1,0))</f>
        <v/>
      </c>
      <c r="AM2261">
        <f>IF($AI2261=1,IFERROR(IF(VALUE($C2261)&lt;100000000,VALUE($C2261),1000000000),IFERROR(IF(VALUE(MID($C2261,2,20))&lt;100000000,VALUE(MID($C2261,2,20)),1000000000),1000000000))+ROW()/100000,"")</f>
        <v/>
      </c>
    </row>
    <row r="2262">
      <c r="E2262" s="14" t="n"/>
      <c r="M2262" s="8">
        <f>IF($C2262="","",L2262*T2262/100)</f>
        <v/>
      </c>
      <c r="S2262" s="8" t="n"/>
      <c r="T2262" s="8" t="n"/>
      <c r="W2262">
        <f>IF($C2262="","",IF($AL2262=1,0,IF($AK2262=1,Settings!$C$6,Settings!$C$7))*100)</f>
        <v/>
      </c>
      <c r="X2262" s="8">
        <f>IF($C2262="","",T2262*W2262/100)</f>
        <v/>
      </c>
      <c r="Y2262" s="8">
        <f>IF($C2262="","",T2262-X2262)</f>
        <v/>
      </c>
      <c r="Z2262" s="8">
        <f>IF($C2262="","",Y2262-M2262)</f>
        <v/>
      </c>
      <c r="AD2262" s="8" t="n"/>
      <c r="AG2262" s="14" t="n"/>
      <c r="AI2262">
        <f>IF($C2262="","",IF(COUNTIF($C$2:$C2262,$C2262)=1,1,0))</f>
        <v/>
      </c>
      <c r="AJ2262">
        <f>IF($AI2262=1,SUMPRODUCT(--($AM$2:$AM$7001&lt;$AM2262))+1,"")</f>
        <v/>
      </c>
      <c r="AK2262">
        <f>IF($C2262="","",IF(OR($P2262=TRUE(),$P2262="TRUE"),1,0))</f>
        <v/>
      </c>
      <c r="AL2262">
        <f>IF($C2262="","",IF(AND($V2262="Yes",SUMPRODUCT((LEN(Settings!$F$6:$F$13)&gt;0)*ISNUMBER(SEARCH(Settings!$F$6:$F$13,$O2262)))=0),1,0))</f>
        <v/>
      </c>
      <c r="AM2262">
        <f>IF($AI2262=1,IFERROR(IF(VALUE($C2262)&lt;100000000,VALUE($C2262),1000000000),IFERROR(IF(VALUE(MID($C2262,2,20))&lt;100000000,VALUE(MID($C2262,2,20)),1000000000),1000000000))+ROW()/100000,"")</f>
        <v/>
      </c>
    </row>
    <row r="2263">
      <c r="E2263" s="14" t="n"/>
      <c r="M2263" s="8">
        <f>IF($C2263="","",L2263*T2263/100)</f>
        <v/>
      </c>
      <c r="S2263" s="8" t="n"/>
      <c r="T2263" s="8" t="n"/>
      <c r="W2263">
        <f>IF($C2263="","",IF($AL2263=1,0,IF($AK2263=1,Settings!$C$6,Settings!$C$7))*100)</f>
        <v/>
      </c>
      <c r="X2263" s="8">
        <f>IF($C2263="","",T2263*W2263/100)</f>
        <v/>
      </c>
      <c r="Y2263" s="8">
        <f>IF($C2263="","",T2263-X2263)</f>
        <v/>
      </c>
      <c r="Z2263" s="8">
        <f>IF($C2263="","",Y2263-M2263)</f>
        <v/>
      </c>
      <c r="AD2263" s="8" t="n"/>
      <c r="AG2263" s="14" t="n"/>
      <c r="AI2263">
        <f>IF($C2263="","",IF(COUNTIF($C$2:$C2263,$C2263)=1,1,0))</f>
        <v/>
      </c>
      <c r="AJ2263">
        <f>IF($AI2263=1,SUMPRODUCT(--($AM$2:$AM$7001&lt;$AM2263))+1,"")</f>
        <v/>
      </c>
      <c r="AK2263">
        <f>IF($C2263="","",IF(OR($P2263=TRUE(),$P2263="TRUE"),1,0))</f>
        <v/>
      </c>
      <c r="AL2263">
        <f>IF($C2263="","",IF(AND($V2263="Yes",SUMPRODUCT((LEN(Settings!$F$6:$F$13)&gt;0)*ISNUMBER(SEARCH(Settings!$F$6:$F$13,$O2263)))=0),1,0))</f>
        <v/>
      </c>
      <c r="AM2263">
        <f>IF($AI2263=1,IFERROR(IF(VALUE($C2263)&lt;100000000,VALUE($C2263),1000000000),IFERROR(IF(VALUE(MID($C2263,2,20))&lt;100000000,VALUE(MID($C2263,2,20)),1000000000),1000000000))+ROW()/100000,"")</f>
        <v/>
      </c>
    </row>
    <row r="2264">
      <c r="E2264" s="14" t="n"/>
      <c r="M2264" s="8">
        <f>IF($C2264="","",L2264*T2264/100)</f>
        <v/>
      </c>
      <c r="S2264" s="8" t="n"/>
      <c r="T2264" s="8" t="n"/>
      <c r="W2264">
        <f>IF($C2264="","",IF($AL2264=1,0,IF($AK2264=1,Settings!$C$6,Settings!$C$7))*100)</f>
        <v/>
      </c>
      <c r="X2264" s="8">
        <f>IF($C2264="","",T2264*W2264/100)</f>
        <v/>
      </c>
      <c r="Y2264" s="8">
        <f>IF($C2264="","",T2264-X2264)</f>
        <v/>
      </c>
      <c r="Z2264" s="8">
        <f>IF($C2264="","",Y2264-M2264)</f>
        <v/>
      </c>
      <c r="AD2264" s="8" t="n"/>
      <c r="AG2264" s="14" t="n"/>
      <c r="AI2264">
        <f>IF($C2264="","",IF(COUNTIF($C$2:$C2264,$C2264)=1,1,0))</f>
        <v/>
      </c>
      <c r="AJ2264">
        <f>IF($AI2264=1,SUMPRODUCT(--($AM$2:$AM$7001&lt;$AM2264))+1,"")</f>
        <v/>
      </c>
      <c r="AK2264">
        <f>IF($C2264="","",IF(OR($P2264=TRUE(),$P2264="TRUE"),1,0))</f>
        <v/>
      </c>
      <c r="AL2264">
        <f>IF($C2264="","",IF(AND($V2264="Yes",SUMPRODUCT((LEN(Settings!$F$6:$F$13)&gt;0)*ISNUMBER(SEARCH(Settings!$F$6:$F$13,$O2264)))=0),1,0))</f>
        <v/>
      </c>
      <c r="AM2264">
        <f>IF($AI2264=1,IFERROR(IF(VALUE($C2264)&lt;100000000,VALUE($C2264),1000000000),IFERROR(IF(VALUE(MID($C2264,2,20))&lt;100000000,VALUE(MID($C2264,2,20)),1000000000),1000000000))+ROW()/100000,"")</f>
        <v/>
      </c>
    </row>
    <row r="2265">
      <c r="E2265" s="14" t="n"/>
      <c r="M2265" s="8">
        <f>IF($C2265="","",L2265*T2265/100)</f>
        <v/>
      </c>
      <c r="S2265" s="8" t="n"/>
      <c r="T2265" s="8" t="n"/>
      <c r="W2265">
        <f>IF($C2265="","",IF($AL2265=1,0,IF($AK2265=1,Settings!$C$6,Settings!$C$7))*100)</f>
        <v/>
      </c>
      <c r="X2265" s="8">
        <f>IF($C2265="","",T2265*W2265/100)</f>
        <v/>
      </c>
      <c r="Y2265" s="8">
        <f>IF($C2265="","",T2265-X2265)</f>
        <v/>
      </c>
      <c r="Z2265" s="8">
        <f>IF($C2265="","",Y2265-M2265)</f>
        <v/>
      </c>
      <c r="AD2265" s="8" t="n"/>
      <c r="AG2265" s="14" t="n"/>
      <c r="AI2265">
        <f>IF($C2265="","",IF(COUNTIF($C$2:$C2265,$C2265)=1,1,0))</f>
        <v/>
      </c>
      <c r="AJ2265">
        <f>IF($AI2265=1,SUMPRODUCT(--($AM$2:$AM$7001&lt;$AM2265))+1,"")</f>
        <v/>
      </c>
      <c r="AK2265">
        <f>IF($C2265="","",IF(OR($P2265=TRUE(),$P2265="TRUE"),1,0))</f>
        <v/>
      </c>
      <c r="AL2265">
        <f>IF($C2265="","",IF(AND($V2265="Yes",SUMPRODUCT((LEN(Settings!$F$6:$F$13)&gt;0)*ISNUMBER(SEARCH(Settings!$F$6:$F$13,$O2265)))=0),1,0))</f>
        <v/>
      </c>
      <c r="AM2265">
        <f>IF($AI2265=1,IFERROR(IF(VALUE($C2265)&lt;100000000,VALUE($C2265),1000000000),IFERROR(IF(VALUE(MID($C2265,2,20))&lt;100000000,VALUE(MID($C2265,2,20)),1000000000),1000000000))+ROW()/100000,"")</f>
        <v/>
      </c>
    </row>
    <row r="2266">
      <c r="E2266" s="14" t="n"/>
      <c r="M2266" s="8">
        <f>IF($C2266="","",L2266*T2266/100)</f>
        <v/>
      </c>
      <c r="S2266" s="8" t="n"/>
      <c r="T2266" s="8" t="n"/>
      <c r="W2266">
        <f>IF($C2266="","",IF($AL2266=1,0,IF($AK2266=1,Settings!$C$6,Settings!$C$7))*100)</f>
        <v/>
      </c>
      <c r="X2266" s="8">
        <f>IF($C2266="","",T2266*W2266/100)</f>
        <v/>
      </c>
      <c r="Y2266" s="8">
        <f>IF($C2266="","",T2266-X2266)</f>
        <v/>
      </c>
      <c r="Z2266" s="8">
        <f>IF($C2266="","",Y2266-M2266)</f>
        <v/>
      </c>
      <c r="AD2266" s="8" t="n"/>
      <c r="AG2266" s="14" t="n"/>
      <c r="AI2266">
        <f>IF($C2266="","",IF(COUNTIF($C$2:$C2266,$C2266)=1,1,0))</f>
        <v/>
      </c>
      <c r="AJ2266">
        <f>IF($AI2266=1,SUMPRODUCT(--($AM$2:$AM$7001&lt;$AM2266))+1,"")</f>
        <v/>
      </c>
      <c r="AK2266">
        <f>IF($C2266="","",IF(OR($P2266=TRUE(),$P2266="TRUE"),1,0))</f>
        <v/>
      </c>
      <c r="AL2266">
        <f>IF($C2266="","",IF(AND($V2266="Yes",SUMPRODUCT((LEN(Settings!$F$6:$F$13)&gt;0)*ISNUMBER(SEARCH(Settings!$F$6:$F$13,$O2266)))=0),1,0))</f>
        <v/>
      </c>
      <c r="AM2266">
        <f>IF($AI2266=1,IFERROR(IF(VALUE($C2266)&lt;100000000,VALUE($C2266),1000000000),IFERROR(IF(VALUE(MID($C2266,2,20))&lt;100000000,VALUE(MID($C2266,2,20)),1000000000),1000000000))+ROW()/100000,"")</f>
        <v/>
      </c>
    </row>
    <row r="2267">
      <c r="E2267" s="14" t="n"/>
      <c r="M2267" s="8">
        <f>IF($C2267="","",L2267*T2267/100)</f>
        <v/>
      </c>
      <c r="S2267" s="8" t="n"/>
      <c r="T2267" s="8" t="n"/>
      <c r="W2267">
        <f>IF($C2267="","",IF($AL2267=1,0,IF($AK2267=1,Settings!$C$6,Settings!$C$7))*100)</f>
        <v/>
      </c>
      <c r="X2267" s="8">
        <f>IF($C2267="","",T2267*W2267/100)</f>
        <v/>
      </c>
      <c r="Y2267" s="8">
        <f>IF($C2267="","",T2267-X2267)</f>
        <v/>
      </c>
      <c r="Z2267" s="8">
        <f>IF($C2267="","",Y2267-M2267)</f>
        <v/>
      </c>
      <c r="AD2267" s="8" t="n"/>
      <c r="AG2267" s="14" t="n"/>
      <c r="AI2267">
        <f>IF($C2267="","",IF(COUNTIF($C$2:$C2267,$C2267)=1,1,0))</f>
        <v/>
      </c>
      <c r="AJ2267">
        <f>IF($AI2267=1,SUMPRODUCT(--($AM$2:$AM$7001&lt;$AM2267))+1,"")</f>
        <v/>
      </c>
      <c r="AK2267">
        <f>IF($C2267="","",IF(OR($P2267=TRUE(),$P2267="TRUE"),1,0))</f>
        <v/>
      </c>
      <c r="AL2267">
        <f>IF($C2267="","",IF(AND($V2267="Yes",SUMPRODUCT((LEN(Settings!$F$6:$F$13)&gt;0)*ISNUMBER(SEARCH(Settings!$F$6:$F$13,$O2267)))=0),1,0))</f>
        <v/>
      </c>
      <c r="AM2267">
        <f>IF($AI2267=1,IFERROR(IF(VALUE($C2267)&lt;100000000,VALUE($C2267),1000000000),IFERROR(IF(VALUE(MID($C2267,2,20))&lt;100000000,VALUE(MID($C2267,2,20)),1000000000),1000000000))+ROW()/100000,"")</f>
        <v/>
      </c>
    </row>
    <row r="2268">
      <c r="E2268" s="14" t="n"/>
      <c r="M2268" s="8">
        <f>IF($C2268="","",L2268*T2268/100)</f>
        <v/>
      </c>
      <c r="S2268" s="8" t="n"/>
      <c r="T2268" s="8" t="n"/>
      <c r="W2268">
        <f>IF($C2268="","",IF($AL2268=1,0,IF($AK2268=1,Settings!$C$6,Settings!$C$7))*100)</f>
        <v/>
      </c>
      <c r="X2268" s="8">
        <f>IF($C2268="","",T2268*W2268/100)</f>
        <v/>
      </c>
      <c r="Y2268" s="8">
        <f>IF($C2268="","",T2268-X2268)</f>
        <v/>
      </c>
      <c r="Z2268" s="8">
        <f>IF($C2268="","",Y2268-M2268)</f>
        <v/>
      </c>
      <c r="AD2268" s="8" t="n"/>
      <c r="AG2268" s="14" t="n"/>
      <c r="AI2268">
        <f>IF($C2268="","",IF(COUNTIF($C$2:$C2268,$C2268)=1,1,0))</f>
        <v/>
      </c>
      <c r="AJ2268">
        <f>IF($AI2268=1,SUMPRODUCT(--($AM$2:$AM$7001&lt;$AM2268))+1,"")</f>
        <v/>
      </c>
      <c r="AK2268">
        <f>IF($C2268="","",IF(OR($P2268=TRUE(),$P2268="TRUE"),1,0))</f>
        <v/>
      </c>
      <c r="AL2268">
        <f>IF($C2268="","",IF(AND($V2268="Yes",SUMPRODUCT((LEN(Settings!$F$6:$F$13)&gt;0)*ISNUMBER(SEARCH(Settings!$F$6:$F$13,$O2268)))=0),1,0))</f>
        <v/>
      </c>
      <c r="AM2268">
        <f>IF($AI2268=1,IFERROR(IF(VALUE($C2268)&lt;100000000,VALUE($C2268),1000000000),IFERROR(IF(VALUE(MID($C2268,2,20))&lt;100000000,VALUE(MID($C2268,2,20)),1000000000),1000000000))+ROW()/100000,"")</f>
        <v/>
      </c>
    </row>
    <row r="2269">
      <c r="E2269" s="14" t="n"/>
      <c r="M2269" s="8">
        <f>IF($C2269="","",L2269*T2269/100)</f>
        <v/>
      </c>
      <c r="S2269" s="8" t="n"/>
      <c r="T2269" s="8" t="n"/>
      <c r="W2269">
        <f>IF($C2269="","",IF($AL2269=1,0,IF($AK2269=1,Settings!$C$6,Settings!$C$7))*100)</f>
        <v/>
      </c>
      <c r="X2269" s="8">
        <f>IF($C2269="","",T2269*W2269/100)</f>
        <v/>
      </c>
      <c r="Y2269" s="8">
        <f>IF($C2269="","",T2269-X2269)</f>
        <v/>
      </c>
      <c r="Z2269" s="8">
        <f>IF($C2269="","",Y2269-M2269)</f>
        <v/>
      </c>
      <c r="AD2269" s="8" t="n"/>
      <c r="AG2269" s="14" t="n"/>
      <c r="AI2269">
        <f>IF($C2269="","",IF(COUNTIF($C$2:$C2269,$C2269)=1,1,0))</f>
        <v/>
      </c>
      <c r="AJ2269">
        <f>IF($AI2269=1,SUMPRODUCT(--($AM$2:$AM$7001&lt;$AM2269))+1,"")</f>
        <v/>
      </c>
      <c r="AK2269">
        <f>IF($C2269="","",IF(OR($P2269=TRUE(),$P2269="TRUE"),1,0))</f>
        <v/>
      </c>
      <c r="AL2269">
        <f>IF($C2269="","",IF(AND($V2269="Yes",SUMPRODUCT((LEN(Settings!$F$6:$F$13)&gt;0)*ISNUMBER(SEARCH(Settings!$F$6:$F$13,$O2269)))=0),1,0))</f>
        <v/>
      </c>
      <c r="AM2269">
        <f>IF($AI2269=1,IFERROR(IF(VALUE($C2269)&lt;100000000,VALUE($C2269),1000000000),IFERROR(IF(VALUE(MID($C2269,2,20))&lt;100000000,VALUE(MID($C2269,2,20)),1000000000),1000000000))+ROW()/100000,"")</f>
        <v/>
      </c>
    </row>
    <row r="2270">
      <c r="E2270" s="14" t="n"/>
      <c r="M2270" s="8">
        <f>IF($C2270="","",L2270*T2270/100)</f>
        <v/>
      </c>
      <c r="S2270" s="8" t="n"/>
      <c r="T2270" s="8" t="n"/>
      <c r="W2270">
        <f>IF($C2270="","",IF($AL2270=1,0,IF($AK2270=1,Settings!$C$6,Settings!$C$7))*100)</f>
        <v/>
      </c>
      <c r="X2270" s="8">
        <f>IF($C2270="","",T2270*W2270/100)</f>
        <v/>
      </c>
      <c r="Y2270" s="8">
        <f>IF($C2270="","",T2270-X2270)</f>
        <v/>
      </c>
      <c r="Z2270" s="8">
        <f>IF($C2270="","",Y2270-M2270)</f>
        <v/>
      </c>
      <c r="AD2270" s="8" t="n"/>
      <c r="AG2270" s="14" t="n"/>
      <c r="AI2270">
        <f>IF($C2270="","",IF(COUNTIF($C$2:$C2270,$C2270)=1,1,0))</f>
        <v/>
      </c>
      <c r="AJ2270">
        <f>IF($AI2270=1,SUMPRODUCT(--($AM$2:$AM$7001&lt;$AM2270))+1,"")</f>
        <v/>
      </c>
      <c r="AK2270">
        <f>IF($C2270="","",IF(OR($P2270=TRUE(),$P2270="TRUE"),1,0))</f>
        <v/>
      </c>
      <c r="AL2270">
        <f>IF($C2270="","",IF(AND($V2270="Yes",SUMPRODUCT((LEN(Settings!$F$6:$F$13)&gt;0)*ISNUMBER(SEARCH(Settings!$F$6:$F$13,$O2270)))=0),1,0))</f>
        <v/>
      </c>
      <c r="AM2270">
        <f>IF($AI2270=1,IFERROR(IF(VALUE($C2270)&lt;100000000,VALUE($C2270),1000000000),IFERROR(IF(VALUE(MID($C2270,2,20))&lt;100000000,VALUE(MID($C2270,2,20)),1000000000),1000000000))+ROW()/100000,"")</f>
        <v/>
      </c>
    </row>
    <row r="2271">
      <c r="E2271" s="14" t="n"/>
      <c r="M2271" s="8">
        <f>IF($C2271="","",L2271*T2271/100)</f>
        <v/>
      </c>
      <c r="S2271" s="8" t="n"/>
      <c r="T2271" s="8" t="n"/>
      <c r="W2271">
        <f>IF($C2271="","",IF($AL2271=1,0,IF($AK2271=1,Settings!$C$6,Settings!$C$7))*100)</f>
        <v/>
      </c>
      <c r="X2271" s="8">
        <f>IF($C2271="","",T2271*W2271/100)</f>
        <v/>
      </c>
      <c r="Y2271" s="8">
        <f>IF($C2271="","",T2271-X2271)</f>
        <v/>
      </c>
      <c r="Z2271" s="8">
        <f>IF($C2271="","",Y2271-M2271)</f>
        <v/>
      </c>
      <c r="AD2271" s="8" t="n"/>
      <c r="AG2271" s="14" t="n"/>
      <c r="AI2271">
        <f>IF($C2271="","",IF(COUNTIF($C$2:$C2271,$C2271)=1,1,0))</f>
        <v/>
      </c>
      <c r="AJ2271">
        <f>IF($AI2271=1,SUMPRODUCT(--($AM$2:$AM$7001&lt;$AM2271))+1,"")</f>
        <v/>
      </c>
      <c r="AK2271">
        <f>IF($C2271="","",IF(OR($P2271=TRUE(),$P2271="TRUE"),1,0))</f>
        <v/>
      </c>
      <c r="AL2271">
        <f>IF($C2271="","",IF(AND($V2271="Yes",SUMPRODUCT((LEN(Settings!$F$6:$F$13)&gt;0)*ISNUMBER(SEARCH(Settings!$F$6:$F$13,$O2271)))=0),1,0))</f>
        <v/>
      </c>
      <c r="AM2271">
        <f>IF($AI2271=1,IFERROR(IF(VALUE($C2271)&lt;100000000,VALUE($C2271),1000000000),IFERROR(IF(VALUE(MID($C2271,2,20))&lt;100000000,VALUE(MID($C2271,2,20)),1000000000),1000000000))+ROW()/100000,"")</f>
        <v/>
      </c>
    </row>
    <row r="2272">
      <c r="E2272" s="14" t="n"/>
      <c r="M2272" s="8">
        <f>IF($C2272="","",L2272*T2272/100)</f>
        <v/>
      </c>
      <c r="S2272" s="8" t="n"/>
      <c r="T2272" s="8" t="n"/>
      <c r="W2272">
        <f>IF($C2272="","",IF($AL2272=1,0,IF($AK2272=1,Settings!$C$6,Settings!$C$7))*100)</f>
        <v/>
      </c>
      <c r="X2272" s="8">
        <f>IF($C2272="","",T2272*W2272/100)</f>
        <v/>
      </c>
      <c r="Y2272" s="8">
        <f>IF($C2272="","",T2272-X2272)</f>
        <v/>
      </c>
      <c r="Z2272" s="8">
        <f>IF($C2272="","",Y2272-M2272)</f>
        <v/>
      </c>
      <c r="AD2272" s="8" t="n"/>
      <c r="AG2272" s="14" t="n"/>
      <c r="AI2272">
        <f>IF($C2272="","",IF(COUNTIF($C$2:$C2272,$C2272)=1,1,0))</f>
        <v/>
      </c>
      <c r="AJ2272">
        <f>IF($AI2272=1,SUMPRODUCT(--($AM$2:$AM$7001&lt;$AM2272))+1,"")</f>
        <v/>
      </c>
      <c r="AK2272">
        <f>IF($C2272="","",IF(OR($P2272=TRUE(),$P2272="TRUE"),1,0))</f>
        <v/>
      </c>
      <c r="AL2272">
        <f>IF($C2272="","",IF(AND($V2272="Yes",SUMPRODUCT((LEN(Settings!$F$6:$F$13)&gt;0)*ISNUMBER(SEARCH(Settings!$F$6:$F$13,$O2272)))=0),1,0))</f>
        <v/>
      </c>
      <c r="AM2272">
        <f>IF($AI2272=1,IFERROR(IF(VALUE($C2272)&lt;100000000,VALUE($C2272),1000000000),IFERROR(IF(VALUE(MID($C2272,2,20))&lt;100000000,VALUE(MID($C2272,2,20)),1000000000),1000000000))+ROW()/100000,"")</f>
        <v/>
      </c>
    </row>
    <row r="2273">
      <c r="E2273" s="14" t="n"/>
      <c r="M2273" s="8">
        <f>IF($C2273="","",L2273*T2273/100)</f>
        <v/>
      </c>
      <c r="S2273" s="8" t="n"/>
      <c r="T2273" s="8" t="n"/>
      <c r="W2273">
        <f>IF($C2273="","",IF($AL2273=1,0,IF($AK2273=1,Settings!$C$6,Settings!$C$7))*100)</f>
        <v/>
      </c>
      <c r="X2273" s="8">
        <f>IF($C2273="","",T2273*W2273/100)</f>
        <v/>
      </c>
      <c r="Y2273" s="8">
        <f>IF($C2273="","",T2273-X2273)</f>
        <v/>
      </c>
      <c r="Z2273" s="8">
        <f>IF($C2273="","",Y2273-M2273)</f>
        <v/>
      </c>
      <c r="AD2273" s="8" t="n"/>
      <c r="AG2273" s="14" t="n"/>
      <c r="AI2273">
        <f>IF($C2273="","",IF(COUNTIF($C$2:$C2273,$C2273)=1,1,0))</f>
        <v/>
      </c>
      <c r="AJ2273">
        <f>IF($AI2273=1,SUMPRODUCT(--($AM$2:$AM$7001&lt;$AM2273))+1,"")</f>
        <v/>
      </c>
      <c r="AK2273">
        <f>IF($C2273="","",IF(OR($P2273=TRUE(),$P2273="TRUE"),1,0))</f>
        <v/>
      </c>
      <c r="AL2273">
        <f>IF($C2273="","",IF(AND($V2273="Yes",SUMPRODUCT((LEN(Settings!$F$6:$F$13)&gt;0)*ISNUMBER(SEARCH(Settings!$F$6:$F$13,$O2273)))=0),1,0))</f>
        <v/>
      </c>
      <c r="AM2273">
        <f>IF($AI2273=1,IFERROR(IF(VALUE($C2273)&lt;100000000,VALUE($C2273),1000000000),IFERROR(IF(VALUE(MID($C2273,2,20))&lt;100000000,VALUE(MID($C2273,2,20)),1000000000),1000000000))+ROW()/100000,"")</f>
        <v/>
      </c>
    </row>
    <row r="2274">
      <c r="E2274" s="14" t="n"/>
      <c r="M2274" s="8">
        <f>IF($C2274="","",L2274*T2274/100)</f>
        <v/>
      </c>
      <c r="S2274" s="8" t="n"/>
      <c r="T2274" s="8" t="n"/>
      <c r="W2274">
        <f>IF($C2274="","",IF($AL2274=1,0,IF($AK2274=1,Settings!$C$6,Settings!$C$7))*100)</f>
        <v/>
      </c>
      <c r="X2274" s="8">
        <f>IF($C2274="","",T2274*W2274/100)</f>
        <v/>
      </c>
      <c r="Y2274" s="8">
        <f>IF($C2274="","",T2274-X2274)</f>
        <v/>
      </c>
      <c r="Z2274" s="8">
        <f>IF($C2274="","",Y2274-M2274)</f>
        <v/>
      </c>
      <c r="AD2274" s="8" t="n"/>
      <c r="AG2274" s="14" t="n"/>
      <c r="AI2274">
        <f>IF($C2274="","",IF(COUNTIF($C$2:$C2274,$C2274)=1,1,0))</f>
        <v/>
      </c>
      <c r="AJ2274">
        <f>IF($AI2274=1,SUMPRODUCT(--($AM$2:$AM$7001&lt;$AM2274))+1,"")</f>
        <v/>
      </c>
      <c r="AK2274">
        <f>IF($C2274="","",IF(OR($P2274=TRUE(),$P2274="TRUE"),1,0))</f>
        <v/>
      </c>
      <c r="AL2274">
        <f>IF($C2274="","",IF(AND($V2274="Yes",SUMPRODUCT((LEN(Settings!$F$6:$F$13)&gt;0)*ISNUMBER(SEARCH(Settings!$F$6:$F$13,$O2274)))=0),1,0))</f>
        <v/>
      </c>
      <c r="AM2274">
        <f>IF($AI2274=1,IFERROR(IF(VALUE($C2274)&lt;100000000,VALUE($C2274),1000000000),IFERROR(IF(VALUE(MID($C2274,2,20))&lt;100000000,VALUE(MID($C2274,2,20)),1000000000),1000000000))+ROW()/100000,"")</f>
        <v/>
      </c>
    </row>
    <row r="2275">
      <c r="E2275" s="14" t="n"/>
      <c r="M2275" s="8">
        <f>IF($C2275="","",L2275*T2275/100)</f>
        <v/>
      </c>
      <c r="S2275" s="8" t="n"/>
      <c r="T2275" s="8" t="n"/>
      <c r="W2275">
        <f>IF($C2275="","",IF($AL2275=1,0,IF($AK2275=1,Settings!$C$6,Settings!$C$7))*100)</f>
        <v/>
      </c>
      <c r="X2275" s="8">
        <f>IF($C2275="","",T2275*W2275/100)</f>
        <v/>
      </c>
      <c r="Y2275" s="8">
        <f>IF($C2275="","",T2275-X2275)</f>
        <v/>
      </c>
      <c r="Z2275" s="8">
        <f>IF($C2275="","",Y2275-M2275)</f>
        <v/>
      </c>
      <c r="AD2275" s="8" t="n"/>
      <c r="AG2275" s="14" t="n"/>
      <c r="AI2275">
        <f>IF($C2275="","",IF(COUNTIF($C$2:$C2275,$C2275)=1,1,0))</f>
        <v/>
      </c>
      <c r="AJ2275">
        <f>IF($AI2275=1,SUMPRODUCT(--($AM$2:$AM$7001&lt;$AM2275))+1,"")</f>
        <v/>
      </c>
      <c r="AK2275">
        <f>IF($C2275="","",IF(OR($P2275=TRUE(),$P2275="TRUE"),1,0))</f>
        <v/>
      </c>
      <c r="AL2275">
        <f>IF($C2275="","",IF(AND($V2275="Yes",SUMPRODUCT((LEN(Settings!$F$6:$F$13)&gt;0)*ISNUMBER(SEARCH(Settings!$F$6:$F$13,$O2275)))=0),1,0))</f>
        <v/>
      </c>
      <c r="AM2275">
        <f>IF($AI2275=1,IFERROR(IF(VALUE($C2275)&lt;100000000,VALUE($C2275),1000000000),IFERROR(IF(VALUE(MID($C2275,2,20))&lt;100000000,VALUE(MID($C2275,2,20)),1000000000),1000000000))+ROW()/100000,"")</f>
        <v/>
      </c>
    </row>
    <row r="2276">
      <c r="E2276" s="14" t="n"/>
      <c r="M2276" s="8">
        <f>IF($C2276="","",L2276*T2276/100)</f>
        <v/>
      </c>
      <c r="S2276" s="8" t="n"/>
      <c r="T2276" s="8" t="n"/>
      <c r="W2276">
        <f>IF($C2276="","",IF($AL2276=1,0,IF($AK2276=1,Settings!$C$6,Settings!$C$7))*100)</f>
        <v/>
      </c>
      <c r="X2276" s="8">
        <f>IF($C2276="","",T2276*W2276/100)</f>
        <v/>
      </c>
      <c r="Y2276" s="8">
        <f>IF($C2276="","",T2276-X2276)</f>
        <v/>
      </c>
      <c r="Z2276" s="8">
        <f>IF($C2276="","",Y2276-M2276)</f>
        <v/>
      </c>
      <c r="AD2276" s="8" t="n"/>
      <c r="AG2276" s="14" t="n"/>
      <c r="AI2276">
        <f>IF($C2276="","",IF(COUNTIF($C$2:$C2276,$C2276)=1,1,0))</f>
        <v/>
      </c>
      <c r="AJ2276">
        <f>IF($AI2276=1,SUMPRODUCT(--($AM$2:$AM$7001&lt;$AM2276))+1,"")</f>
        <v/>
      </c>
      <c r="AK2276">
        <f>IF($C2276="","",IF(OR($P2276=TRUE(),$P2276="TRUE"),1,0))</f>
        <v/>
      </c>
      <c r="AL2276">
        <f>IF($C2276="","",IF(AND($V2276="Yes",SUMPRODUCT((LEN(Settings!$F$6:$F$13)&gt;0)*ISNUMBER(SEARCH(Settings!$F$6:$F$13,$O2276)))=0),1,0))</f>
        <v/>
      </c>
      <c r="AM2276">
        <f>IF($AI2276=1,IFERROR(IF(VALUE($C2276)&lt;100000000,VALUE($C2276),1000000000),IFERROR(IF(VALUE(MID($C2276,2,20))&lt;100000000,VALUE(MID($C2276,2,20)),1000000000),1000000000))+ROW()/100000,"")</f>
        <v/>
      </c>
    </row>
    <row r="2277">
      <c r="E2277" s="14" t="n"/>
      <c r="M2277" s="8">
        <f>IF($C2277="","",L2277*T2277/100)</f>
        <v/>
      </c>
      <c r="S2277" s="8" t="n"/>
      <c r="T2277" s="8" t="n"/>
      <c r="W2277">
        <f>IF($C2277="","",IF($AL2277=1,0,IF($AK2277=1,Settings!$C$6,Settings!$C$7))*100)</f>
        <v/>
      </c>
      <c r="X2277" s="8">
        <f>IF($C2277="","",T2277*W2277/100)</f>
        <v/>
      </c>
      <c r="Y2277" s="8">
        <f>IF($C2277="","",T2277-X2277)</f>
        <v/>
      </c>
      <c r="Z2277" s="8">
        <f>IF($C2277="","",Y2277-M2277)</f>
        <v/>
      </c>
      <c r="AD2277" s="8" t="n"/>
      <c r="AG2277" s="14" t="n"/>
      <c r="AI2277">
        <f>IF($C2277="","",IF(COUNTIF($C$2:$C2277,$C2277)=1,1,0))</f>
        <v/>
      </c>
      <c r="AJ2277">
        <f>IF($AI2277=1,SUMPRODUCT(--($AM$2:$AM$7001&lt;$AM2277))+1,"")</f>
        <v/>
      </c>
      <c r="AK2277">
        <f>IF($C2277="","",IF(OR($P2277=TRUE(),$P2277="TRUE"),1,0))</f>
        <v/>
      </c>
      <c r="AL2277">
        <f>IF($C2277="","",IF(AND($V2277="Yes",SUMPRODUCT((LEN(Settings!$F$6:$F$13)&gt;0)*ISNUMBER(SEARCH(Settings!$F$6:$F$13,$O2277)))=0),1,0))</f>
        <v/>
      </c>
      <c r="AM2277">
        <f>IF($AI2277=1,IFERROR(IF(VALUE($C2277)&lt;100000000,VALUE($C2277),1000000000),IFERROR(IF(VALUE(MID($C2277,2,20))&lt;100000000,VALUE(MID($C2277,2,20)),1000000000),1000000000))+ROW()/100000,"")</f>
        <v/>
      </c>
    </row>
    <row r="2278">
      <c r="E2278" s="14" t="n"/>
      <c r="M2278" s="8">
        <f>IF($C2278="","",L2278*T2278/100)</f>
        <v/>
      </c>
      <c r="S2278" s="8" t="n"/>
      <c r="T2278" s="8" t="n"/>
      <c r="W2278">
        <f>IF($C2278="","",IF($AL2278=1,0,IF($AK2278=1,Settings!$C$6,Settings!$C$7))*100)</f>
        <v/>
      </c>
      <c r="X2278" s="8">
        <f>IF($C2278="","",T2278*W2278/100)</f>
        <v/>
      </c>
      <c r="Y2278" s="8">
        <f>IF($C2278="","",T2278-X2278)</f>
        <v/>
      </c>
      <c r="Z2278" s="8">
        <f>IF($C2278="","",Y2278-M2278)</f>
        <v/>
      </c>
      <c r="AD2278" s="8" t="n"/>
      <c r="AG2278" s="14" t="n"/>
      <c r="AI2278">
        <f>IF($C2278="","",IF(COUNTIF($C$2:$C2278,$C2278)=1,1,0))</f>
        <v/>
      </c>
      <c r="AJ2278">
        <f>IF($AI2278=1,SUMPRODUCT(--($AM$2:$AM$7001&lt;$AM2278))+1,"")</f>
        <v/>
      </c>
      <c r="AK2278">
        <f>IF($C2278="","",IF(OR($P2278=TRUE(),$P2278="TRUE"),1,0))</f>
        <v/>
      </c>
      <c r="AL2278">
        <f>IF($C2278="","",IF(AND($V2278="Yes",SUMPRODUCT((LEN(Settings!$F$6:$F$13)&gt;0)*ISNUMBER(SEARCH(Settings!$F$6:$F$13,$O2278)))=0),1,0))</f>
        <v/>
      </c>
      <c r="AM2278">
        <f>IF($AI2278=1,IFERROR(IF(VALUE($C2278)&lt;100000000,VALUE($C2278),1000000000),IFERROR(IF(VALUE(MID($C2278,2,20))&lt;100000000,VALUE(MID($C2278,2,20)),1000000000),1000000000))+ROW()/100000,"")</f>
        <v/>
      </c>
    </row>
    <row r="2279">
      <c r="E2279" s="14" t="n"/>
      <c r="M2279" s="8">
        <f>IF($C2279="","",L2279*T2279/100)</f>
        <v/>
      </c>
      <c r="S2279" s="8" t="n"/>
      <c r="T2279" s="8" t="n"/>
      <c r="W2279">
        <f>IF($C2279="","",IF($AL2279=1,0,IF($AK2279=1,Settings!$C$6,Settings!$C$7))*100)</f>
        <v/>
      </c>
      <c r="X2279" s="8">
        <f>IF($C2279="","",T2279*W2279/100)</f>
        <v/>
      </c>
      <c r="Y2279" s="8">
        <f>IF($C2279="","",T2279-X2279)</f>
        <v/>
      </c>
      <c r="Z2279" s="8">
        <f>IF($C2279="","",Y2279-M2279)</f>
        <v/>
      </c>
      <c r="AD2279" s="8" t="n"/>
      <c r="AG2279" s="14" t="n"/>
      <c r="AI2279">
        <f>IF($C2279="","",IF(COUNTIF($C$2:$C2279,$C2279)=1,1,0))</f>
        <v/>
      </c>
      <c r="AJ2279">
        <f>IF($AI2279=1,SUMPRODUCT(--($AM$2:$AM$7001&lt;$AM2279))+1,"")</f>
        <v/>
      </c>
      <c r="AK2279">
        <f>IF($C2279="","",IF(OR($P2279=TRUE(),$P2279="TRUE"),1,0))</f>
        <v/>
      </c>
      <c r="AL2279">
        <f>IF($C2279="","",IF(AND($V2279="Yes",SUMPRODUCT((LEN(Settings!$F$6:$F$13)&gt;0)*ISNUMBER(SEARCH(Settings!$F$6:$F$13,$O2279)))=0),1,0))</f>
        <v/>
      </c>
      <c r="AM2279">
        <f>IF($AI2279=1,IFERROR(IF(VALUE($C2279)&lt;100000000,VALUE($C2279),1000000000),IFERROR(IF(VALUE(MID($C2279,2,20))&lt;100000000,VALUE(MID($C2279,2,20)),1000000000),1000000000))+ROW()/100000,"")</f>
        <v/>
      </c>
    </row>
    <row r="2280">
      <c r="E2280" s="14" t="n"/>
      <c r="M2280" s="8">
        <f>IF($C2280="","",L2280*T2280/100)</f>
        <v/>
      </c>
      <c r="S2280" s="8" t="n"/>
      <c r="T2280" s="8" t="n"/>
      <c r="W2280">
        <f>IF($C2280="","",IF($AL2280=1,0,IF($AK2280=1,Settings!$C$6,Settings!$C$7))*100)</f>
        <v/>
      </c>
      <c r="X2280" s="8">
        <f>IF($C2280="","",T2280*W2280/100)</f>
        <v/>
      </c>
      <c r="Y2280" s="8">
        <f>IF($C2280="","",T2280-X2280)</f>
        <v/>
      </c>
      <c r="Z2280" s="8">
        <f>IF($C2280="","",Y2280-M2280)</f>
        <v/>
      </c>
      <c r="AD2280" s="8" t="n"/>
      <c r="AG2280" s="14" t="n"/>
      <c r="AI2280">
        <f>IF($C2280="","",IF(COUNTIF($C$2:$C2280,$C2280)=1,1,0))</f>
        <v/>
      </c>
      <c r="AJ2280">
        <f>IF($AI2280=1,SUMPRODUCT(--($AM$2:$AM$7001&lt;$AM2280))+1,"")</f>
        <v/>
      </c>
      <c r="AK2280">
        <f>IF($C2280="","",IF(OR($P2280=TRUE(),$P2280="TRUE"),1,0))</f>
        <v/>
      </c>
      <c r="AL2280">
        <f>IF($C2280="","",IF(AND($V2280="Yes",SUMPRODUCT((LEN(Settings!$F$6:$F$13)&gt;0)*ISNUMBER(SEARCH(Settings!$F$6:$F$13,$O2280)))=0),1,0))</f>
        <v/>
      </c>
      <c r="AM2280">
        <f>IF($AI2280=1,IFERROR(IF(VALUE($C2280)&lt;100000000,VALUE($C2280),1000000000),IFERROR(IF(VALUE(MID($C2280,2,20))&lt;100000000,VALUE(MID($C2280,2,20)),1000000000),1000000000))+ROW()/100000,"")</f>
        <v/>
      </c>
    </row>
    <row r="2281">
      <c r="E2281" s="14" t="n"/>
      <c r="M2281" s="8">
        <f>IF($C2281="","",L2281*T2281/100)</f>
        <v/>
      </c>
      <c r="S2281" s="8" t="n"/>
      <c r="T2281" s="8" t="n"/>
      <c r="W2281">
        <f>IF($C2281="","",IF($AL2281=1,0,IF($AK2281=1,Settings!$C$6,Settings!$C$7))*100)</f>
        <v/>
      </c>
      <c r="X2281" s="8">
        <f>IF($C2281="","",T2281*W2281/100)</f>
        <v/>
      </c>
      <c r="Y2281" s="8">
        <f>IF($C2281="","",T2281-X2281)</f>
        <v/>
      </c>
      <c r="Z2281" s="8">
        <f>IF($C2281="","",Y2281-M2281)</f>
        <v/>
      </c>
      <c r="AD2281" s="8" t="n"/>
      <c r="AG2281" s="14" t="n"/>
      <c r="AI2281">
        <f>IF($C2281="","",IF(COUNTIF($C$2:$C2281,$C2281)=1,1,0))</f>
        <v/>
      </c>
      <c r="AJ2281">
        <f>IF($AI2281=1,SUMPRODUCT(--($AM$2:$AM$7001&lt;$AM2281))+1,"")</f>
        <v/>
      </c>
      <c r="AK2281">
        <f>IF($C2281="","",IF(OR($P2281=TRUE(),$P2281="TRUE"),1,0))</f>
        <v/>
      </c>
      <c r="AL2281">
        <f>IF($C2281="","",IF(AND($V2281="Yes",SUMPRODUCT((LEN(Settings!$F$6:$F$13)&gt;0)*ISNUMBER(SEARCH(Settings!$F$6:$F$13,$O2281)))=0),1,0))</f>
        <v/>
      </c>
      <c r="AM2281">
        <f>IF($AI2281=1,IFERROR(IF(VALUE($C2281)&lt;100000000,VALUE($C2281),1000000000),IFERROR(IF(VALUE(MID($C2281,2,20))&lt;100000000,VALUE(MID($C2281,2,20)),1000000000),1000000000))+ROW()/100000,"")</f>
        <v/>
      </c>
    </row>
    <row r="2282">
      <c r="E2282" s="14" t="n"/>
      <c r="M2282" s="8">
        <f>IF($C2282="","",L2282*T2282/100)</f>
        <v/>
      </c>
      <c r="S2282" s="8" t="n"/>
      <c r="T2282" s="8" t="n"/>
      <c r="W2282">
        <f>IF($C2282="","",IF($AL2282=1,0,IF($AK2282=1,Settings!$C$6,Settings!$C$7))*100)</f>
        <v/>
      </c>
      <c r="X2282" s="8">
        <f>IF($C2282="","",T2282*W2282/100)</f>
        <v/>
      </c>
      <c r="Y2282" s="8">
        <f>IF($C2282="","",T2282-X2282)</f>
        <v/>
      </c>
      <c r="Z2282" s="8">
        <f>IF($C2282="","",Y2282-M2282)</f>
        <v/>
      </c>
      <c r="AD2282" s="8" t="n"/>
      <c r="AG2282" s="14" t="n"/>
      <c r="AI2282">
        <f>IF($C2282="","",IF(COUNTIF($C$2:$C2282,$C2282)=1,1,0))</f>
        <v/>
      </c>
      <c r="AJ2282">
        <f>IF($AI2282=1,SUMPRODUCT(--($AM$2:$AM$7001&lt;$AM2282))+1,"")</f>
        <v/>
      </c>
      <c r="AK2282">
        <f>IF($C2282="","",IF(OR($P2282=TRUE(),$P2282="TRUE"),1,0))</f>
        <v/>
      </c>
      <c r="AL2282">
        <f>IF($C2282="","",IF(AND($V2282="Yes",SUMPRODUCT((LEN(Settings!$F$6:$F$13)&gt;0)*ISNUMBER(SEARCH(Settings!$F$6:$F$13,$O2282)))=0),1,0))</f>
        <v/>
      </c>
      <c r="AM2282">
        <f>IF($AI2282=1,IFERROR(IF(VALUE($C2282)&lt;100000000,VALUE($C2282),1000000000),IFERROR(IF(VALUE(MID($C2282,2,20))&lt;100000000,VALUE(MID($C2282,2,20)),1000000000),1000000000))+ROW()/100000,"")</f>
        <v/>
      </c>
    </row>
    <row r="2283">
      <c r="E2283" s="14" t="n"/>
      <c r="M2283" s="8">
        <f>IF($C2283="","",L2283*T2283/100)</f>
        <v/>
      </c>
      <c r="S2283" s="8" t="n"/>
      <c r="T2283" s="8" t="n"/>
      <c r="W2283">
        <f>IF($C2283="","",IF($AL2283=1,0,IF($AK2283=1,Settings!$C$6,Settings!$C$7))*100)</f>
        <v/>
      </c>
      <c r="X2283" s="8">
        <f>IF($C2283="","",T2283*W2283/100)</f>
        <v/>
      </c>
      <c r="Y2283" s="8">
        <f>IF($C2283="","",T2283-X2283)</f>
        <v/>
      </c>
      <c r="Z2283" s="8">
        <f>IF($C2283="","",Y2283-M2283)</f>
        <v/>
      </c>
      <c r="AD2283" s="8" t="n"/>
      <c r="AG2283" s="14" t="n"/>
      <c r="AI2283">
        <f>IF($C2283="","",IF(COUNTIF($C$2:$C2283,$C2283)=1,1,0))</f>
        <v/>
      </c>
      <c r="AJ2283">
        <f>IF($AI2283=1,SUMPRODUCT(--($AM$2:$AM$7001&lt;$AM2283))+1,"")</f>
        <v/>
      </c>
      <c r="AK2283">
        <f>IF($C2283="","",IF(OR($P2283=TRUE(),$P2283="TRUE"),1,0))</f>
        <v/>
      </c>
      <c r="AL2283">
        <f>IF($C2283="","",IF(AND($V2283="Yes",SUMPRODUCT((LEN(Settings!$F$6:$F$13)&gt;0)*ISNUMBER(SEARCH(Settings!$F$6:$F$13,$O2283)))=0),1,0))</f>
        <v/>
      </c>
      <c r="AM2283">
        <f>IF($AI2283=1,IFERROR(IF(VALUE($C2283)&lt;100000000,VALUE($C2283),1000000000),IFERROR(IF(VALUE(MID($C2283,2,20))&lt;100000000,VALUE(MID($C2283,2,20)),1000000000),1000000000))+ROW()/100000,"")</f>
        <v/>
      </c>
    </row>
    <row r="2284">
      <c r="E2284" s="14" t="n"/>
      <c r="M2284" s="8">
        <f>IF($C2284="","",L2284*T2284/100)</f>
        <v/>
      </c>
      <c r="S2284" s="8" t="n"/>
      <c r="T2284" s="8" t="n"/>
      <c r="W2284">
        <f>IF($C2284="","",IF($AL2284=1,0,IF($AK2284=1,Settings!$C$6,Settings!$C$7))*100)</f>
        <v/>
      </c>
      <c r="X2284" s="8">
        <f>IF($C2284="","",T2284*W2284/100)</f>
        <v/>
      </c>
      <c r="Y2284" s="8">
        <f>IF($C2284="","",T2284-X2284)</f>
        <v/>
      </c>
      <c r="Z2284" s="8">
        <f>IF($C2284="","",Y2284-M2284)</f>
        <v/>
      </c>
      <c r="AD2284" s="8" t="n"/>
      <c r="AG2284" s="14" t="n"/>
      <c r="AI2284">
        <f>IF($C2284="","",IF(COUNTIF($C$2:$C2284,$C2284)=1,1,0))</f>
        <v/>
      </c>
      <c r="AJ2284">
        <f>IF($AI2284=1,SUMPRODUCT(--($AM$2:$AM$7001&lt;$AM2284))+1,"")</f>
        <v/>
      </c>
      <c r="AK2284">
        <f>IF($C2284="","",IF(OR($P2284=TRUE(),$P2284="TRUE"),1,0))</f>
        <v/>
      </c>
      <c r="AL2284">
        <f>IF($C2284="","",IF(AND($V2284="Yes",SUMPRODUCT((LEN(Settings!$F$6:$F$13)&gt;0)*ISNUMBER(SEARCH(Settings!$F$6:$F$13,$O2284)))=0),1,0))</f>
        <v/>
      </c>
      <c r="AM2284">
        <f>IF($AI2284=1,IFERROR(IF(VALUE($C2284)&lt;100000000,VALUE($C2284),1000000000),IFERROR(IF(VALUE(MID($C2284,2,20))&lt;100000000,VALUE(MID($C2284,2,20)),1000000000),1000000000))+ROW()/100000,"")</f>
        <v/>
      </c>
    </row>
    <row r="2285">
      <c r="E2285" s="14" t="n"/>
      <c r="M2285" s="8">
        <f>IF($C2285="","",L2285*T2285/100)</f>
        <v/>
      </c>
      <c r="S2285" s="8" t="n"/>
      <c r="T2285" s="8" t="n"/>
      <c r="W2285">
        <f>IF($C2285="","",IF($AL2285=1,0,IF($AK2285=1,Settings!$C$6,Settings!$C$7))*100)</f>
        <v/>
      </c>
      <c r="X2285" s="8">
        <f>IF($C2285="","",T2285*W2285/100)</f>
        <v/>
      </c>
      <c r="Y2285" s="8">
        <f>IF($C2285="","",T2285-X2285)</f>
        <v/>
      </c>
      <c r="Z2285" s="8">
        <f>IF($C2285="","",Y2285-M2285)</f>
        <v/>
      </c>
      <c r="AD2285" s="8" t="n"/>
      <c r="AG2285" s="14" t="n"/>
      <c r="AI2285">
        <f>IF($C2285="","",IF(COUNTIF($C$2:$C2285,$C2285)=1,1,0))</f>
        <v/>
      </c>
      <c r="AJ2285">
        <f>IF($AI2285=1,SUMPRODUCT(--($AM$2:$AM$7001&lt;$AM2285))+1,"")</f>
        <v/>
      </c>
      <c r="AK2285">
        <f>IF($C2285="","",IF(OR($P2285=TRUE(),$P2285="TRUE"),1,0))</f>
        <v/>
      </c>
      <c r="AL2285">
        <f>IF($C2285="","",IF(AND($V2285="Yes",SUMPRODUCT((LEN(Settings!$F$6:$F$13)&gt;0)*ISNUMBER(SEARCH(Settings!$F$6:$F$13,$O2285)))=0),1,0))</f>
        <v/>
      </c>
      <c r="AM2285">
        <f>IF($AI2285=1,IFERROR(IF(VALUE($C2285)&lt;100000000,VALUE($C2285),1000000000),IFERROR(IF(VALUE(MID($C2285,2,20))&lt;100000000,VALUE(MID($C2285,2,20)),1000000000),1000000000))+ROW()/100000,"")</f>
        <v/>
      </c>
    </row>
    <row r="2286">
      <c r="E2286" s="14" t="n"/>
      <c r="M2286" s="8">
        <f>IF($C2286="","",L2286*T2286/100)</f>
        <v/>
      </c>
      <c r="S2286" s="8" t="n"/>
      <c r="T2286" s="8" t="n"/>
      <c r="W2286">
        <f>IF($C2286="","",IF($AL2286=1,0,IF($AK2286=1,Settings!$C$6,Settings!$C$7))*100)</f>
        <v/>
      </c>
      <c r="X2286" s="8">
        <f>IF($C2286="","",T2286*W2286/100)</f>
        <v/>
      </c>
      <c r="Y2286" s="8">
        <f>IF($C2286="","",T2286-X2286)</f>
        <v/>
      </c>
      <c r="Z2286" s="8">
        <f>IF($C2286="","",Y2286-M2286)</f>
        <v/>
      </c>
      <c r="AD2286" s="8" t="n"/>
      <c r="AG2286" s="14" t="n"/>
      <c r="AI2286">
        <f>IF($C2286="","",IF(COUNTIF($C$2:$C2286,$C2286)=1,1,0))</f>
        <v/>
      </c>
      <c r="AJ2286">
        <f>IF($AI2286=1,SUMPRODUCT(--($AM$2:$AM$7001&lt;$AM2286))+1,"")</f>
        <v/>
      </c>
      <c r="AK2286">
        <f>IF($C2286="","",IF(OR($P2286=TRUE(),$P2286="TRUE"),1,0))</f>
        <v/>
      </c>
      <c r="AL2286">
        <f>IF($C2286="","",IF(AND($V2286="Yes",SUMPRODUCT((LEN(Settings!$F$6:$F$13)&gt;0)*ISNUMBER(SEARCH(Settings!$F$6:$F$13,$O2286)))=0),1,0))</f>
        <v/>
      </c>
      <c r="AM2286">
        <f>IF($AI2286=1,IFERROR(IF(VALUE($C2286)&lt;100000000,VALUE($C2286),1000000000),IFERROR(IF(VALUE(MID($C2286,2,20))&lt;100000000,VALUE(MID($C2286,2,20)),1000000000),1000000000))+ROW()/100000,"")</f>
        <v/>
      </c>
    </row>
    <row r="2287">
      <c r="E2287" s="14" t="n"/>
      <c r="M2287" s="8">
        <f>IF($C2287="","",L2287*T2287/100)</f>
        <v/>
      </c>
      <c r="S2287" s="8" t="n"/>
      <c r="T2287" s="8" t="n"/>
      <c r="W2287">
        <f>IF($C2287="","",IF($AL2287=1,0,IF($AK2287=1,Settings!$C$6,Settings!$C$7))*100)</f>
        <v/>
      </c>
      <c r="X2287" s="8">
        <f>IF($C2287="","",T2287*W2287/100)</f>
        <v/>
      </c>
      <c r="Y2287" s="8">
        <f>IF($C2287="","",T2287-X2287)</f>
        <v/>
      </c>
      <c r="Z2287" s="8">
        <f>IF($C2287="","",Y2287-M2287)</f>
        <v/>
      </c>
      <c r="AD2287" s="8" t="n"/>
      <c r="AG2287" s="14" t="n"/>
      <c r="AI2287">
        <f>IF($C2287="","",IF(COUNTIF($C$2:$C2287,$C2287)=1,1,0))</f>
        <v/>
      </c>
      <c r="AJ2287">
        <f>IF($AI2287=1,SUMPRODUCT(--($AM$2:$AM$7001&lt;$AM2287))+1,"")</f>
        <v/>
      </c>
      <c r="AK2287">
        <f>IF($C2287="","",IF(OR($P2287=TRUE(),$P2287="TRUE"),1,0))</f>
        <v/>
      </c>
      <c r="AL2287">
        <f>IF($C2287="","",IF(AND($V2287="Yes",SUMPRODUCT((LEN(Settings!$F$6:$F$13)&gt;0)*ISNUMBER(SEARCH(Settings!$F$6:$F$13,$O2287)))=0),1,0))</f>
        <v/>
      </c>
      <c r="AM2287">
        <f>IF($AI2287=1,IFERROR(IF(VALUE($C2287)&lt;100000000,VALUE($C2287),1000000000),IFERROR(IF(VALUE(MID($C2287,2,20))&lt;100000000,VALUE(MID($C2287,2,20)),1000000000),1000000000))+ROW()/100000,"")</f>
        <v/>
      </c>
    </row>
    <row r="2288">
      <c r="E2288" s="14" t="n"/>
      <c r="M2288" s="8">
        <f>IF($C2288="","",L2288*T2288/100)</f>
        <v/>
      </c>
      <c r="S2288" s="8" t="n"/>
      <c r="T2288" s="8" t="n"/>
      <c r="W2288">
        <f>IF($C2288="","",IF($AL2288=1,0,IF($AK2288=1,Settings!$C$6,Settings!$C$7))*100)</f>
        <v/>
      </c>
      <c r="X2288" s="8">
        <f>IF($C2288="","",T2288*W2288/100)</f>
        <v/>
      </c>
      <c r="Y2288" s="8">
        <f>IF($C2288="","",T2288-X2288)</f>
        <v/>
      </c>
      <c r="Z2288" s="8">
        <f>IF($C2288="","",Y2288-M2288)</f>
        <v/>
      </c>
      <c r="AD2288" s="8" t="n"/>
      <c r="AG2288" s="14" t="n"/>
      <c r="AI2288">
        <f>IF($C2288="","",IF(COUNTIF($C$2:$C2288,$C2288)=1,1,0))</f>
        <v/>
      </c>
      <c r="AJ2288">
        <f>IF($AI2288=1,SUMPRODUCT(--($AM$2:$AM$7001&lt;$AM2288))+1,"")</f>
        <v/>
      </c>
      <c r="AK2288">
        <f>IF($C2288="","",IF(OR($P2288=TRUE(),$P2288="TRUE"),1,0))</f>
        <v/>
      </c>
      <c r="AL2288">
        <f>IF($C2288="","",IF(AND($V2288="Yes",SUMPRODUCT((LEN(Settings!$F$6:$F$13)&gt;0)*ISNUMBER(SEARCH(Settings!$F$6:$F$13,$O2288)))=0),1,0))</f>
        <v/>
      </c>
      <c r="AM2288">
        <f>IF($AI2288=1,IFERROR(IF(VALUE($C2288)&lt;100000000,VALUE($C2288),1000000000),IFERROR(IF(VALUE(MID($C2288,2,20))&lt;100000000,VALUE(MID($C2288,2,20)),1000000000),1000000000))+ROW()/100000,"")</f>
        <v/>
      </c>
    </row>
    <row r="2289">
      <c r="E2289" s="14" t="n"/>
      <c r="M2289" s="8">
        <f>IF($C2289="","",L2289*T2289/100)</f>
        <v/>
      </c>
      <c r="S2289" s="8" t="n"/>
      <c r="T2289" s="8" t="n"/>
      <c r="W2289">
        <f>IF($C2289="","",IF($AL2289=1,0,IF($AK2289=1,Settings!$C$6,Settings!$C$7))*100)</f>
        <v/>
      </c>
      <c r="X2289" s="8">
        <f>IF($C2289="","",T2289*W2289/100)</f>
        <v/>
      </c>
      <c r="Y2289" s="8">
        <f>IF($C2289="","",T2289-X2289)</f>
        <v/>
      </c>
      <c r="Z2289" s="8">
        <f>IF($C2289="","",Y2289-M2289)</f>
        <v/>
      </c>
      <c r="AD2289" s="8" t="n"/>
      <c r="AG2289" s="14" t="n"/>
      <c r="AI2289">
        <f>IF($C2289="","",IF(COUNTIF($C$2:$C2289,$C2289)=1,1,0))</f>
        <v/>
      </c>
      <c r="AJ2289">
        <f>IF($AI2289=1,SUMPRODUCT(--($AM$2:$AM$7001&lt;$AM2289))+1,"")</f>
        <v/>
      </c>
      <c r="AK2289">
        <f>IF($C2289="","",IF(OR($P2289=TRUE(),$P2289="TRUE"),1,0))</f>
        <v/>
      </c>
      <c r="AL2289">
        <f>IF($C2289="","",IF(AND($V2289="Yes",SUMPRODUCT((LEN(Settings!$F$6:$F$13)&gt;0)*ISNUMBER(SEARCH(Settings!$F$6:$F$13,$O2289)))=0),1,0))</f>
        <v/>
      </c>
      <c r="AM2289">
        <f>IF($AI2289=1,IFERROR(IF(VALUE($C2289)&lt;100000000,VALUE($C2289),1000000000),IFERROR(IF(VALUE(MID($C2289,2,20))&lt;100000000,VALUE(MID($C2289,2,20)),1000000000),1000000000))+ROW()/100000,"")</f>
        <v/>
      </c>
    </row>
    <row r="2290">
      <c r="E2290" s="14" t="n"/>
      <c r="M2290" s="8">
        <f>IF($C2290="","",L2290*T2290/100)</f>
        <v/>
      </c>
      <c r="S2290" s="8" t="n"/>
      <c r="T2290" s="8" t="n"/>
      <c r="W2290">
        <f>IF($C2290="","",IF($AL2290=1,0,IF($AK2290=1,Settings!$C$6,Settings!$C$7))*100)</f>
        <v/>
      </c>
      <c r="X2290" s="8">
        <f>IF($C2290="","",T2290*W2290/100)</f>
        <v/>
      </c>
      <c r="Y2290" s="8">
        <f>IF($C2290="","",T2290-X2290)</f>
        <v/>
      </c>
      <c r="Z2290" s="8">
        <f>IF($C2290="","",Y2290-M2290)</f>
        <v/>
      </c>
      <c r="AD2290" s="8" t="n"/>
      <c r="AG2290" s="14" t="n"/>
      <c r="AI2290">
        <f>IF($C2290="","",IF(COUNTIF($C$2:$C2290,$C2290)=1,1,0))</f>
        <v/>
      </c>
      <c r="AJ2290">
        <f>IF($AI2290=1,SUMPRODUCT(--($AM$2:$AM$7001&lt;$AM2290))+1,"")</f>
        <v/>
      </c>
      <c r="AK2290">
        <f>IF($C2290="","",IF(OR($P2290=TRUE(),$P2290="TRUE"),1,0))</f>
        <v/>
      </c>
      <c r="AL2290">
        <f>IF($C2290="","",IF(AND($V2290="Yes",SUMPRODUCT((LEN(Settings!$F$6:$F$13)&gt;0)*ISNUMBER(SEARCH(Settings!$F$6:$F$13,$O2290)))=0),1,0))</f>
        <v/>
      </c>
      <c r="AM2290">
        <f>IF($AI2290=1,IFERROR(IF(VALUE($C2290)&lt;100000000,VALUE($C2290),1000000000),IFERROR(IF(VALUE(MID($C2290,2,20))&lt;100000000,VALUE(MID($C2290,2,20)),1000000000),1000000000))+ROW()/100000,"")</f>
        <v/>
      </c>
    </row>
    <row r="2291">
      <c r="E2291" s="14" t="n"/>
      <c r="M2291" s="8">
        <f>IF($C2291="","",L2291*T2291/100)</f>
        <v/>
      </c>
      <c r="S2291" s="8" t="n"/>
      <c r="T2291" s="8" t="n"/>
      <c r="W2291">
        <f>IF($C2291="","",IF($AL2291=1,0,IF($AK2291=1,Settings!$C$6,Settings!$C$7))*100)</f>
        <v/>
      </c>
      <c r="X2291" s="8">
        <f>IF($C2291="","",T2291*W2291/100)</f>
        <v/>
      </c>
      <c r="Y2291" s="8">
        <f>IF($C2291="","",T2291-X2291)</f>
        <v/>
      </c>
      <c r="Z2291" s="8">
        <f>IF($C2291="","",Y2291-M2291)</f>
        <v/>
      </c>
      <c r="AD2291" s="8" t="n"/>
      <c r="AG2291" s="14" t="n"/>
      <c r="AI2291">
        <f>IF($C2291="","",IF(COUNTIF($C$2:$C2291,$C2291)=1,1,0))</f>
        <v/>
      </c>
      <c r="AJ2291">
        <f>IF($AI2291=1,SUMPRODUCT(--($AM$2:$AM$7001&lt;$AM2291))+1,"")</f>
        <v/>
      </c>
      <c r="AK2291">
        <f>IF($C2291="","",IF(OR($P2291=TRUE(),$P2291="TRUE"),1,0))</f>
        <v/>
      </c>
      <c r="AL2291">
        <f>IF($C2291="","",IF(AND($V2291="Yes",SUMPRODUCT((LEN(Settings!$F$6:$F$13)&gt;0)*ISNUMBER(SEARCH(Settings!$F$6:$F$13,$O2291)))=0),1,0))</f>
        <v/>
      </c>
      <c r="AM2291">
        <f>IF($AI2291=1,IFERROR(IF(VALUE($C2291)&lt;100000000,VALUE($C2291),1000000000),IFERROR(IF(VALUE(MID($C2291,2,20))&lt;100000000,VALUE(MID($C2291,2,20)),1000000000),1000000000))+ROW()/100000,"")</f>
        <v/>
      </c>
    </row>
    <row r="2292">
      <c r="E2292" s="14" t="n"/>
      <c r="M2292" s="8">
        <f>IF($C2292="","",L2292*T2292/100)</f>
        <v/>
      </c>
      <c r="S2292" s="8" t="n"/>
      <c r="T2292" s="8" t="n"/>
      <c r="W2292">
        <f>IF($C2292="","",IF($AL2292=1,0,IF($AK2292=1,Settings!$C$6,Settings!$C$7))*100)</f>
        <v/>
      </c>
      <c r="X2292" s="8">
        <f>IF($C2292="","",T2292*W2292/100)</f>
        <v/>
      </c>
      <c r="Y2292" s="8">
        <f>IF($C2292="","",T2292-X2292)</f>
        <v/>
      </c>
      <c r="Z2292" s="8">
        <f>IF($C2292="","",Y2292-M2292)</f>
        <v/>
      </c>
      <c r="AD2292" s="8" t="n"/>
      <c r="AG2292" s="14" t="n"/>
      <c r="AI2292">
        <f>IF($C2292="","",IF(COUNTIF($C$2:$C2292,$C2292)=1,1,0))</f>
        <v/>
      </c>
      <c r="AJ2292">
        <f>IF($AI2292=1,SUMPRODUCT(--($AM$2:$AM$7001&lt;$AM2292))+1,"")</f>
        <v/>
      </c>
      <c r="AK2292">
        <f>IF($C2292="","",IF(OR($P2292=TRUE(),$P2292="TRUE"),1,0))</f>
        <v/>
      </c>
      <c r="AL2292">
        <f>IF($C2292="","",IF(AND($V2292="Yes",SUMPRODUCT((LEN(Settings!$F$6:$F$13)&gt;0)*ISNUMBER(SEARCH(Settings!$F$6:$F$13,$O2292)))=0),1,0))</f>
        <v/>
      </c>
      <c r="AM2292">
        <f>IF($AI2292=1,IFERROR(IF(VALUE($C2292)&lt;100000000,VALUE($C2292),1000000000),IFERROR(IF(VALUE(MID($C2292,2,20))&lt;100000000,VALUE(MID($C2292,2,20)),1000000000),1000000000))+ROW()/100000,"")</f>
        <v/>
      </c>
    </row>
    <row r="2293">
      <c r="E2293" s="14" t="n"/>
      <c r="M2293" s="8">
        <f>IF($C2293="","",L2293*T2293/100)</f>
        <v/>
      </c>
      <c r="S2293" s="8" t="n"/>
      <c r="T2293" s="8" t="n"/>
      <c r="W2293">
        <f>IF($C2293="","",IF($AL2293=1,0,IF($AK2293=1,Settings!$C$6,Settings!$C$7))*100)</f>
        <v/>
      </c>
      <c r="X2293" s="8">
        <f>IF($C2293="","",T2293*W2293/100)</f>
        <v/>
      </c>
      <c r="Y2293" s="8">
        <f>IF($C2293="","",T2293-X2293)</f>
        <v/>
      </c>
      <c r="Z2293" s="8">
        <f>IF($C2293="","",Y2293-M2293)</f>
        <v/>
      </c>
      <c r="AD2293" s="8" t="n"/>
      <c r="AG2293" s="14" t="n"/>
      <c r="AI2293">
        <f>IF($C2293="","",IF(COUNTIF($C$2:$C2293,$C2293)=1,1,0))</f>
        <v/>
      </c>
      <c r="AJ2293">
        <f>IF($AI2293=1,SUMPRODUCT(--($AM$2:$AM$7001&lt;$AM2293))+1,"")</f>
        <v/>
      </c>
      <c r="AK2293">
        <f>IF($C2293="","",IF(OR($P2293=TRUE(),$P2293="TRUE"),1,0))</f>
        <v/>
      </c>
      <c r="AL2293">
        <f>IF($C2293="","",IF(AND($V2293="Yes",SUMPRODUCT((LEN(Settings!$F$6:$F$13)&gt;0)*ISNUMBER(SEARCH(Settings!$F$6:$F$13,$O2293)))=0),1,0))</f>
        <v/>
      </c>
      <c r="AM2293">
        <f>IF($AI2293=1,IFERROR(IF(VALUE($C2293)&lt;100000000,VALUE($C2293),1000000000),IFERROR(IF(VALUE(MID($C2293,2,20))&lt;100000000,VALUE(MID($C2293,2,20)),1000000000),1000000000))+ROW()/100000,"")</f>
        <v/>
      </c>
    </row>
    <row r="2294">
      <c r="E2294" s="14" t="n"/>
      <c r="M2294" s="8">
        <f>IF($C2294="","",L2294*T2294/100)</f>
        <v/>
      </c>
      <c r="S2294" s="8" t="n"/>
      <c r="T2294" s="8" t="n"/>
      <c r="W2294">
        <f>IF($C2294="","",IF($AL2294=1,0,IF($AK2294=1,Settings!$C$6,Settings!$C$7))*100)</f>
        <v/>
      </c>
      <c r="X2294" s="8">
        <f>IF($C2294="","",T2294*W2294/100)</f>
        <v/>
      </c>
      <c r="Y2294" s="8">
        <f>IF($C2294="","",T2294-X2294)</f>
        <v/>
      </c>
      <c r="Z2294" s="8">
        <f>IF($C2294="","",Y2294-M2294)</f>
        <v/>
      </c>
      <c r="AD2294" s="8" t="n"/>
      <c r="AG2294" s="14" t="n"/>
      <c r="AI2294">
        <f>IF($C2294="","",IF(COUNTIF($C$2:$C2294,$C2294)=1,1,0))</f>
        <v/>
      </c>
      <c r="AJ2294">
        <f>IF($AI2294=1,SUMPRODUCT(--($AM$2:$AM$7001&lt;$AM2294))+1,"")</f>
        <v/>
      </c>
      <c r="AK2294">
        <f>IF($C2294="","",IF(OR($P2294=TRUE(),$P2294="TRUE"),1,0))</f>
        <v/>
      </c>
      <c r="AL2294">
        <f>IF($C2294="","",IF(AND($V2294="Yes",SUMPRODUCT((LEN(Settings!$F$6:$F$13)&gt;0)*ISNUMBER(SEARCH(Settings!$F$6:$F$13,$O2294)))=0),1,0))</f>
        <v/>
      </c>
      <c r="AM2294">
        <f>IF($AI2294=1,IFERROR(IF(VALUE($C2294)&lt;100000000,VALUE($C2294),1000000000),IFERROR(IF(VALUE(MID($C2294,2,20))&lt;100000000,VALUE(MID($C2294,2,20)),1000000000),1000000000))+ROW()/100000,"")</f>
        <v/>
      </c>
    </row>
    <row r="2295">
      <c r="E2295" s="14" t="n"/>
      <c r="M2295" s="8">
        <f>IF($C2295="","",L2295*T2295/100)</f>
        <v/>
      </c>
      <c r="S2295" s="8" t="n"/>
      <c r="T2295" s="8" t="n"/>
      <c r="W2295">
        <f>IF($C2295="","",IF($AL2295=1,0,IF($AK2295=1,Settings!$C$6,Settings!$C$7))*100)</f>
        <v/>
      </c>
      <c r="X2295" s="8">
        <f>IF($C2295="","",T2295*W2295/100)</f>
        <v/>
      </c>
      <c r="Y2295" s="8">
        <f>IF($C2295="","",T2295-X2295)</f>
        <v/>
      </c>
      <c r="Z2295" s="8">
        <f>IF($C2295="","",Y2295-M2295)</f>
        <v/>
      </c>
      <c r="AD2295" s="8" t="n"/>
      <c r="AG2295" s="14" t="n"/>
      <c r="AI2295">
        <f>IF($C2295="","",IF(COUNTIF($C$2:$C2295,$C2295)=1,1,0))</f>
        <v/>
      </c>
      <c r="AJ2295">
        <f>IF($AI2295=1,SUMPRODUCT(--($AM$2:$AM$7001&lt;$AM2295))+1,"")</f>
        <v/>
      </c>
      <c r="AK2295">
        <f>IF($C2295="","",IF(OR($P2295=TRUE(),$P2295="TRUE"),1,0))</f>
        <v/>
      </c>
      <c r="AL2295">
        <f>IF($C2295="","",IF(AND($V2295="Yes",SUMPRODUCT((LEN(Settings!$F$6:$F$13)&gt;0)*ISNUMBER(SEARCH(Settings!$F$6:$F$13,$O2295)))=0),1,0))</f>
        <v/>
      </c>
      <c r="AM2295">
        <f>IF($AI2295=1,IFERROR(IF(VALUE($C2295)&lt;100000000,VALUE($C2295),1000000000),IFERROR(IF(VALUE(MID($C2295,2,20))&lt;100000000,VALUE(MID($C2295,2,20)),1000000000),1000000000))+ROW()/100000,"")</f>
        <v/>
      </c>
    </row>
    <row r="2296">
      <c r="E2296" s="14" t="n"/>
      <c r="M2296" s="8">
        <f>IF($C2296="","",L2296*T2296/100)</f>
        <v/>
      </c>
      <c r="S2296" s="8" t="n"/>
      <c r="T2296" s="8" t="n"/>
      <c r="W2296">
        <f>IF($C2296="","",IF($AL2296=1,0,IF($AK2296=1,Settings!$C$6,Settings!$C$7))*100)</f>
        <v/>
      </c>
      <c r="X2296" s="8">
        <f>IF($C2296="","",T2296*W2296/100)</f>
        <v/>
      </c>
      <c r="Y2296" s="8">
        <f>IF($C2296="","",T2296-X2296)</f>
        <v/>
      </c>
      <c r="Z2296" s="8">
        <f>IF($C2296="","",Y2296-M2296)</f>
        <v/>
      </c>
      <c r="AD2296" s="8" t="n"/>
      <c r="AG2296" s="14" t="n"/>
      <c r="AI2296">
        <f>IF($C2296="","",IF(COUNTIF($C$2:$C2296,$C2296)=1,1,0))</f>
        <v/>
      </c>
      <c r="AJ2296">
        <f>IF($AI2296=1,SUMPRODUCT(--($AM$2:$AM$7001&lt;$AM2296))+1,"")</f>
        <v/>
      </c>
      <c r="AK2296">
        <f>IF($C2296="","",IF(OR($P2296=TRUE(),$P2296="TRUE"),1,0))</f>
        <v/>
      </c>
      <c r="AL2296">
        <f>IF($C2296="","",IF(AND($V2296="Yes",SUMPRODUCT((LEN(Settings!$F$6:$F$13)&gt;0)*ISNUMBER(SEARCH(Settings!$F$6:$F$13,$O2296)))=0),1,0))</f>
        <v/>
      </c>
      <c r="AM2296">
        <f>IF($AI2296=1,IFERROR(IF(VALUE($C2296)&lt;100000000,VALUE($C2296),1000000000),IFERROR(IF(VALUE(MID($C2296,2,20))&lt;100000000,VALUE(MID($C2296,2,20)),1000000000),1000000000))+ROW()/100000,"")</f>
        <v/>
      </c>
    </row>
    <row r="2297">
      <c r="E2297" s="14" t="n"/>
      <c r="M2297" s="8">
        <f>IF($C2297="","",L2297*T2297/100)</f>
        <v/>
      </c>
      <c r="S2297" s="8" t="n"/>
      <c r="T2297" s="8" t="n"/>
      <c r="W2297">
        <f>IF($C2297="","",IF($AL2297=1,0,IF($AK2297=1,Settings!$C$6,Settings!$C$7))*100)</f>
        <v/>
      </c>
      <c r="X2297" s="8">
        <f>IF($C2297="","",T2297*W2297/100)</f>
        <v/>
      </c>
      <c r="Y2297" s="8">
        <f>IF($C2297="","",T2297-X2297)</f>
        <v/>
      </c>
      <c r="Z2297" s="8">
        <f>IF($C2297="","",Y2297-M2297)</f>
        <v/>
      </c>
      <c r="AD2297" s="8" t="n"/>
      <c r="AG2297" s="14" t="n"/>
      <c r="AI2297">
        <f>IF($C2297="","",IF(COUNTIF($C$2:$C2297,$C2297)=1,1,0))</f>
        <v/>
      </c>
      <c r="AJ2297">
        <f>IF($AI2297=1,SUMPRODUCT(--($AM$2:$AM$7001&lt;$AM2297))+1,"")</f>
        <v/>
      </c>
      <c r="AK2297">
        <f>IF($C2297="","",IF(OR($P2297=TRUE(),$P2297="TRUE"),1,0))</f>
        <v/>
      </c>
      <c r="AL2297">
        <f>IF($C2297="","",IF(AND($V2297="Yes",SUMPRODUCT((LEN(Settings!$F$6:$F$13)&gt;0)*ISNUMBER(SEARCH(Settings!$F$6:$F$13,$O2297)))=0),1,0))</f>
        <v/>
      </c>
      <c r="AM2297">
        <f>IF($AI2297=1,IFERROR(IF(VALUE($C2297)&lt;100000000,VALUE($C2297),1000000000),IFERROR(IF(VALUE(MID($C2297,2,20))&lt;100000000,VALUE(MID($C2297,2,20)),1000000000),1000000000))+ROW()/100000,"")</f>
        <v/>
      </c>
    </row>
    <row r="2298">
      <c r="E2298" s="14" t="n"/>
      <c r="M2298" s="8">
        <f>IF($C2298="","",L2298*T2298/100)</f>
        <v/>
      </c>
      <c r="S2298" s="8" t="n"/>
      <c r="T2298" s="8" t="n"/>
      <c r="W2298">
        <f>IF($C2298="","",IF($AL2298=1,0,IF($AK2298=1,Settings!$C$6,Settings!$C$7))*100)</f>
        <v/>
      </c>
      <c r="X2298" s="8">
        <f>IF($C2298="","",T2298*W2298/100)</f>
        <v/>
      </c>
      <c r="Y2298" s="8">
        <f>IF($C2298="","",T2298-X2298)</f>
        <v/>
      </c>
      <c r="Z2298" s="8">
        <f>IF($C2298="","",Y2298-M2298)</f>
        <v/>
      </c>
      <c r="AD2298" s="8" t="n"/>
      <c r="AG2298" s="14" t="n"/>
      <c r="AI2298">
        <f>IF($C2298="","",IF(COUNTIF($C$2:$C2298,$C2298)=1,1,0))</f>
        <v/>
      </c>
      <c r="AJ2298">
        <f>IF($AI2298=1,SUMPRODUCT(--($AM$2:$AM$7001&lt;$AM2298))+1,"")</f>
        <v/>
      </c>
      <c r="AK2298">
        <f>IF($C2298="","",IF(OR($P2298=TRUE(),$P2298="TRUE"),1,0))</f>
        <v/>
      </c>
      <c r="AL2298">
        <f>IF($C2298="","",IF(AND($V2298="Yes",SUMPRODUCT((LEN(Settings!$F$6:$F$13)&gt;0)*ISNUMBER(SEARCH(Settings!$F$6:$F$13,$O2298)))=0),1,0))</f>
        <v/>
      </c>
      <c r="AM2298">
        <f>IF($AI2298=1,IFERROR(IF(VALUE($C2298)&lt;100000000,VALUE($C2298),1000000000),IFERROR(IF(VALUE(MID($C2298,2,20))&lt;100000000,VALUE(MID($C2298,2,20)),1000000000),1000000000))+ROW()/100000,"")</f>
        <v/>
      </c>
    </row>
    <row r="2299">
      <c r="E2299" s="14" t="n"/>
      <c r="M2299" s="8">
        <f>IF($C2299="","",L2299*T2299/100)</f>
        <v/>
      </c>
      <c r="S2299" s="8" t="n"/>
      <c r="T2299" s="8" t="n"/>
      <c r="W2299">
        <f>IF($C2299="","",IF($AL2299=1,0,IF($AK2299=1,Settings!$C$6,Settings!$C$7))*100)</f>
        <v/>
      </c>
      <c r="X2299" s="8">
        <f>IF($C2299="","",T2299*W2299/100)</f>
        <v/>
      </c>
      <c r="Y2299" s="8">
        <f>IF($C2299="","",T2299-X2299)</f>
        <v/>
      </c>
      <c r="Z2299" s="8">
        <f>IF($C2299="","",Y2299-M2299)</f>
        <v/>
      </c>
      <c r="AD2299" s="8" t="n"/>
      <c r="AG2299" s="14" t="n"/>
      <c r="AI2299">
        <f>IF($C2299="","",IF(COUNTIF($C$2:$C2299,$C2299)=1,1,0))</f>
        <v/>
      </c>
      <c r="AJ2299">
        <f>IF($AI2299=1,SUMPRODUCT(--($AM$2:$AM$7001&lt;$AM2299))+1,"")</f>
        <v/>
      </c>
      <c r="AK2299">
        <f>IF($C2299="","",IF(OR($P2299=TRUE(),$P2299="TRUE"),1,0))</f>
        <v/>
      </c>
      <c r="AL2299">
        <f>IF($C2299="","",IF(AND($V2299="Yes",SUMPRODUCT((LEN(Settings!$F$6:$F$13)&gt;0)*ISNUMBER(SEARCH(Settings!$F$6:$F$13,$O2299)))=0),1,0))</f>
        <v/>
      </c>
      <c r="AM2299">
        <f>IF($AI2299=1,IFERROR(IF(VALUE($C2299)&lt;100000000,VALUE($C2299),1000000000),IFERROR(IF(VALUE(MID($C2299,2,20))&lt;100000000,VALUE(MID($C2299,2,20)),1000000000),1000000000))+ROW()/100000,"")</f>
        <v/>
      </c>
    </row>
    <row r="2300">
      <c r="E2300" s="14" t="n"/>
      <c r="M2300" s="8">
        <f>IF($C2300="","",L2300*T2300/100)</f>
        <v/>
      </c>
      <c r="S2300" s="8" t="n"/>
      <c r="T2300" s="8" t="n"/>
      <c r="W2300">
        <f>IF($C2300="","",IF($AL2300=1,0,IF($AK2300=1,Settings!$C$6,Settings!$C$7))*100)</f>
        <v/>
      </c>
      <c r="X2300" s="8">
        <f>IF($C2300="","",T2300*W2300/100)</f>
        <v/>
      </c>
      <c r="Y2300" s="8">
        <f>IF($C2300="","",T2300-X2300)</f>
        <v/>
      </c>
      <c r="Z2300" s="8">
        <f>IF($C2300="","",Y2300-M2300)</f>
        <v/>
      </c>
      <c r="AD2300" s="8" t="n"/>
      <c r="AG2300" s="14" t="n"/>
      <c r="AI2300">
        <f>IF($C2300="","",IF(COUNTIF($C$2:$C2300,$C2300)=1,1,0))</f>
        <v/>
      </c>
      <c r="AJ2300">
        <f>IF($AI2300=1,SUMPRODUCT(--($AM$2:$AM$7001&lt;$AM2300))+1,"")</f>
        <v/>
      </c>
      <c r="AK2300">
        <f>IF($C2300="","",IF(OR($P2300=TRUE(),$P2300="TRUE"),1,0))</f>
        <v/>
      </c>
      <c r="AL2300">
        <f>IF($C2300="","",IF(AND($V2300="Yes",SUMPRODUCT((LEN(Settings!$F$6:$F$13)&gt;0)*ISNUMBER(SEARCH(Settings!$F$6:$F$13,$O2300)))=0),1,0))</f>
        <v/>
      </c>
      <c r="AM2300">
        <f>IF($AI2300=1,IFERROR(IF(VALUE($C2300)&lt;100000000,VALUE($C2300),1000000000),IFERROR(IF(VALUE(MID($C2300,2,20))&lt;100000000,VALUE(MID($C2300,2,20)),1000000000),1000000000))+ROW()/100000,"")</f>
        <v/>
      </c>
    </row>
    <row r="2301">
      <c r="E2301" s="14" t="n"/>
      <c r="M2301" s="8">
        <f>IF($C2301="","",L2301*T2301/100)</f>
        <v/>
      </c>
      <c r="S2301" s="8" t="n"/>
      <c r="T2301" s="8" t="n"/>
      <c r="W2301">
        <f>IF($C2301="","",IF($AL2301=1,0,IF($AK2301=1,Settings!$C$6,Settings!$C$7))*100)</f>
        <v/>
      </c>
      <c r="X2301" s="8">
        <f>IF($C2301="","",T2301*W2301/100)</f>
        <v/>
      </c>
      <c r="Y2301" s="8">
        <f>IF($C2301="","",T2301-X2301)</f>
        <v/>
      </c>
      <c r="Z2301" s="8">
        <f>IF($C2301="","",Y2301-M2301)</f>
        <v/>
      </c>
      <c r="AD2301" s="8" t="n"/>
      <c r="AG2301" s="14" t="n"/>
      <c r="AI2301">
        <f>IF($C2301="","",IF(COUNTIF($C$2:$C2301,$C2301)=1,1,0))</f>
        <v/>
      </c>
      <c r="AJ2301">
        <f>IF($AI2301=1,SUMPRODUCT(--($AM$2:$AM$7001&lt;$AM2301))+1,"")</f>
        <v/>
      </c>
      <c r="AK2301">
        <f>IF($C2301="","",IF(OR($P2301=TRUE(),$P2301="TRUE"),1,0))</f>
        <v/>
      </c>
      <c r="AL2301">
        <f>IF($C2301="","",IF(AND($V2301="Yes",SUMPRODUCT((LEN(Settings!$F$6:$F$13)&gt;0)*ISNUMBER(SEARCH(Settings!$F$6:$F$13,$O2301)))=0),1,0))</f>
        <v/>
      </c>
      <c r="AM2301">
        <f>IF($AI2301=1,IFERROR(IF(VALUE($C2301)&lt;100000000,VALUE($C2301),1000000000),IFERROR(IF(VALUE(MID($C2301,2,20))&lt;100000000,VALUE(MID($C2301,2,20)),1000000000),1000000000))+ROW()/100000,"")</f>
        <v/>
      </c>
    </row>
    <row r="2302">
      <c r="E2302" s="14" t="n"/>
      <c r="M2302" s="8">
        <f>IF($C2302="","",L2302*T2302/100)</f>
        <v/>
      </c>
      <c r="S2302" s="8" t="n"/>
      <c r="T2302" s="8" t="n"/>
      <c r="W2302">
        <f>IF($C2302="","",IF($AL2302=1,0,IF($AK2302=1,Settings!$C$6,Settings!$C$7))*100)</f>
        <v/>
      </c>
      <c r="X2302" s="8">
        <f>IF($C2302="","",T2302*W2302/100)</f>
        <v/>
      </c>
      <c r="Y2302" s="8">
        <f>IF($C2302="","",T2302-X2302)</f>
        <v/>
      </c>
      <c r="Z2302" s="8">
        <f>IF($C2302="","",Y2302-M2302)</f>
        <v/>
      </c>
      <c r="AD2302" s="8" t="n"/>
      <c r="AG2302" s="14" t="n"/>
      <c r="AI2302">
        <f>IF($C2302="","",IF(COUNTIF($C$2:$C2302,$C2302)=1,1,0))</f>
        <v/>
      </c>
      <c r="AJ2302">
        <f>IF($AI2302=1,SUMPRODUCT(--($AM$2:$AM$7001&lt;$AM2302))+1,"")</f>
        <v/>
      </c>
      <c r="AK2302">
        <f>IF($C2302="","",IF(OR($P2302=TRUE(),$P2302="TRUE"),1,0))</f>
        <v/>
      </c>
      <c r="AL2302">
        <f>IF($C2302="","",IF(AND($V2302="Yes",SUMPRODUCT((LEN(Settings!$F$6:$F$13)&gt;0)*ISNUMBER(SEARCH(Settings!$F$6:$F$13,$O2302)))=0),1,0))</f>
        <v/>
      </c>
      <c r="AM2302">
        <f>IF($AI2302=1,IFERROR(IF(VALUE($C2302)&lt;100000000,VALUE($C2302),1000000000),IFERROR(IF(VALUE(MID($C2302,2,20))&lt;100000000,VALUE(MID($C2302,2,20)),1000000000),1000000000))+ROW()/100000,"")</f>
        <v/>
      </c>
    </row>
    <row r="2303">
      <c r="E2303" s="14" t="n"/>
      <c r="M2303" s="8">
        <f>IF($C2303="","",L2303*T2303/100)</f>
        <v/>
      </c>
      <c r="S2303" s="8" t="n"/>
      <c r="T2303" s="8" t="n"/>
      <c r="W2303">
        <f>IF($C2303="","",IF($AL2303=1,0,IF($AK2303=1,Settings!$C$6,Settings!$C$7))*100)</f>
        <v/>
      </c>
      <c r="X2303" s="8">
        <f>IF($C2303="","",T2303*W2303/100)</f>
        <v/>
      </c>
      <c r="Y2303" s="8">
        <f>IF($C2303="","",T2303-X2303)</f>
        <v/>
      </c>
      <c r="Z2303" s="8">
        <f>IF($C2303="","",Y2303-M2303)</f>
        <v/>
      </c>
      <c r="AD2303" s="8" t="n"/>
      <c r="AG2303" s="14" t="n"/>
      <c r="AI2303">
        <f>IF($C2303="","",IF(COUNTIF($C$2:$C2303,$C2303)=1,1,0))</f>
        <v/>
      </c>
      <c r="AJ2303">
        <f>IF($AI2303=1,SUMPRODUCT(--($AM$2:$AM$7001&lt;$AM2303))+1,"")</f>
        <v/>
      </c>
      <c r="AK2303">
        <f>IF($C2303="","",IF(OR($P2303=TRUE(),$P2303="TRUE"),1,0))</f>
        <v/>
      </c>
      <c r="AL2303">
        <f>IF($C2303="","",IF(AND($V2303="Yes",SUMPRODUCT((LEN(Settings!$F$6:$F$13)&gt;0)*ISNUMBER(SEARCH(Settings!$F$6:$F$13,$O2303)))=0),1,0))</f>
        <v/>
      </c>
      <c r="AM2303">
        <f>IF($AI2303=1,IFERROR(IF(VALUE($C2303)&lt;100000000,VALUE($C2303),1000000000),IFERROR(IF(VALUE(MID($C2303,2,20))&lt;100000000,VALUE(MID($C2303,2,20)),1000000000),1000000000))+ROW()/100000,"")</f>
        <v/>
      </c>
    </row>
    <row r="2304">
      <c r="E2304" s="14" t="n"/>
      <c r="M2304" s="8">
        <f>IF($C2304="","",L2304*T2304/100)</f>
        <v/>
      </c>
      <c r="S2304" s="8" t="n"/>
      <c r="T2304" s="8" t="n"/>
      <c r="W2304">
        <f>IF($C2304="","",IF($AL2304=1,0,IF($AK2304=1,Settings!$C$6,Settings!$C$7))*100)</f>
        <v/>
      </c>
      <c r="X2304" s="8">
        <f>IF($C2304="","",T2304*W2304/100)</f>
        <v/>
      </c>
      <c r="Y2304" s="8">
        <f>IF($C2304="","",T2304-X2304)</f>
        <v/>
      </c>
      <c r="Z2304" s="8">
        <f>IF($C2304="","",Y2304-M2304)</f>
        <v/>
      </c>
      <c r="AD2304" s="8" t="n"/>
      <c r="AG2304" s="14" t="n"/>
      <c r="AI2304">
        <f>IF($C2304="","",IF(COUNTIF($C$2:$C2304,$C2304)=1,1,0))</f>
        <v/>
      </c>
      <c r="AJ2304">
        <f>IF($AI2304=1,SUMPRODUCT(--($AM$2:$AM$7001&lt;$AM2304))+1,"")</f>
        <v/>
      </c>
      <c r="AK2304">
        <f>IF($C2304="","",IF(OR($P2304=TRUE(),$P2304="TRUE"),1,0))</f>
        <v/>
      </c>
      <c r="AL2304">
        <f>IF($C2304="","",IF(AND($V2304="Yes",SUMPRODUCT((LEN(Settings!$F$6:$F$13)&gt;0)*ISNUMBER(SEARCH(Settings!$F$6:$F$13,$O2304)))=0),1,0))</f>
        <v/>
      </c>
      <c r="AM2304">
        <f>IF($AI2304=1,IFERROR(IF(VALUE($C2304)&lt;100000000,VALUE($C2304),1000000000),IFERROR(IF(VALUE(MID($C2304,2,20))&lt;100000000,VALUE(MID($C2304,2,20)),1000000000),1000000000))+ROW()/100000,"")</f>
        <v/>
      </c>
    </row>
    <row r="2305">
      <c r="E2305" s="14" t="n"/>
      <c r="M2305" s="8">
        <f>IF($C2305="","",L2305*T2305/100)</f>
        <v/>
      </c>
      <c r="S2305" s="8" t="n"/>
      <c r="T2305" s="8" t="n"/>
      <c r="W2305">
        <f>IF($C2305="","",IF($AL2305=1,0,IF($AK2305=1,Settings!$C$6,Settings!$C$7))*100)</f>
        <v/>
      </c>
      <c r="X2305" s="8">
        <f>IF($C2305="","",T2305*W2305/100)</f>
        <v/>
      </c>
      <c r="Y2305" s="8">
        <f>IF($C2305="","",T2305-X2305)</f>
        <v/>
      </c>
      <c r="Z2305" s="8">
        <f>IF($C2305="","",Y2305-M2305)</f>
        <v/>
      </c>
      <c r="AD2305" s="8" t="n"/>
      <c r="AG2305" s="14" t="n"/>
      <c r="AI2305">
        <f>IF($C2305="","",IF(COUNTIF($C$2:$C2305,$C2305)=1,1,0))</f>
        <v/>
      </c>
      <c r="AJ2305">
        <f>IF($AI2305=1,SUMPRODUCT(--($AM$2:$AM$7001&lt;$AM2305))+1,"")</f>
        <v/>
      </c>
      <c r="AK2305">
        <f>IF($C2305="","",IF(OR($P2305=TRUE(),$P2305="TRUE"),1,0))</f>
        <v/>
      </c>
      <c r="AL2305">
        <f>IF($C2305="","",IF(AND($V2305="Yes",SUMPRODUCT((LEN(Settings!$F$6:$F$13)&gt;0)*ISNUMBER(SEARCH(Settings!$F$6:$F$13,$O2305)))=0),1,0))</f>
        <v/>
      </c>
      <c r="AM2305">
        <f>IF($AI2305=1,IFERROR(IF(VALUE($C2305)&lt;100000000,VALUE($C2305),1000000000),IFERROR(IF(VALUE(MID($C2305,2,20))&lt;100000000,VALUE(MID($C2305,2,20)),1000000000),1000000000))+ROW()/100000,"")</f>
        <v/>
      </c>
    </row>
    <row r="2306">
      <c r="E2306" s="14" t="n"/>
      <c r="M2306" s="8">
        <f>IF($C2306="","",L2306*T2306/100)</f>
        <v/>
      </c>
      <c r="S2306" s="8" t="n"/>
      <c r="T2306" s="8" t="n"/>
      <c r="W2306">
        <f>IF($C2306="","",IF($AL2306=1,0,IF($AK2306=1,Settings!$C$6,Settings!$C$7))*100)</f>
        <v/>
      </c>
      <c r="X2306" s="8">
        <f>IF($C2306="","",T2306*W2306/100)</f>
        <v/>
      </c>
      <c r="Y2306" s="8">
        <f>IF($C2306="","",T2306-X2306)</f>
        <v/>
      </c>
      <c r="Z2306" s="8">
        <f>IF($C2306="","",Y2306-M2306)</f>
        <v/>
      </c>
      <c r="AD2306" s="8" t="n"/>
      <c r="AG2306" s="14" t="n"/>
      <c r="AI2306">
        <f>IF($C2306="","",IF(COUNTIF($C$2:$C2306,$C2306)=1,1,0))</f>
        <v/>
      </c>
      <c r="AJ2306">
        <f>IF($AI2306=1,SUMPRODUCT(--($AM$2:$AM$7001&lt;$AM2306))+1,"")</f>
        <v/>
      </c>
      <c r="AK2306">
        <f>IF($C2306="","",IF(OR($P2306=TRUE(),$P2306="TRUE"),1,0))</f>
        <v/>
      </c>
      <c r="AL2306">
        <f>IF($C2306="","",IF(AND($V2306="Yes",SUMPRODUCT((LEN(Settings!$F$6:$F$13)&gt;0)*ISNUMBER(SEARCH(Settings!$F$6:$F$13,$O2306)))=0),1,0))</f>
        <v/>
      </c>
      <c r="AM2306">
        <f>IF($AI2306=1,IFERROR(IF(VALUE($C2306)&lt;100000000,VALUE($C2306),1000000000),IFERROR(IF(VALUE(MID($C2306,2,20))&lt;100000000,VALUE(MID($C2306,2,20)),1000000000),1000000000))+ROW()/100000,"")</f>
        <v/>
      </c>
    </row>
    <row r="2307">
      <c r="E2307" s="14" t="n"/>
      <c r="M2307" s="8">
        <f>IF($C2307="","",L2307*T2307/100)</f>
        <v/>
      </c>
      <c r="S2307" s="8" t="n"/>
      <c r="T2307" s="8" t="n"/>
      <c r="W2307">
        <f>IF($C2307="","",IF($AL2307=1,0,IF($AK2307=1,Settings!$C$6,Settings!$C$7))*100)</f>
        <v/>
      </c>
      <c r="X2307" s="8">
        <f>IF($C2307="","",T2307*W2307/100)</f>
        <v/>
      </c>
      <c r="Y2307" s="8">
        <f>IF($C2307="","",T2307-X2307)</f>
        <v/>
      </c>
      <c r="Z2307" s="8">
        <f>IF($C2307="","",Y2307-M2307)</f>
        <v/>
      </c>
      <c r="AD2307" s="8" t="n"/>
      <c r="AG2307" s="14" t="n"/>
      <c r="AI2307">
        <f>IF($C2307="","",IF(COUNTIF($C$2:$C2307,$C2307)=1,1,0))</f>
        <v/>
      </c>
      <c r="AJ2307">
        <f>IF($AI2307=1,SUMPRODUCT(--($AM$2:$AM$7001&lt;$AM2307))+1,"")</f>
        <v/>
      </c>
      <c r="AK2307">
        <f>IF($C2307="","",IF(OR($P2307=TRUE(),$P2307="TRUE"),1,0))</f>
        <v/>
      </c>
      <c r="AL2307">
        <f>IF($C2307="","",IF(AND($V2307="Yes",SUMPRODUCT((LEN(Settings!$F$6:$F$13)&gt;0)*ISNUMBER(SEARCH(Settings!$F$6:$F$13,$O2307)))=0),1,0))</f>
        <v/>
      </c>
      <c r="AM2307">
        <f>IF($AI2307=1,IFERROR(IF(VALUE($C2307)&lt;100000000,VALUE($C2307),1000000000),IFERROR(IF(VALUE(MID($C2307,2,20))&lt;100000000,VALUE(MID($C2307,2,20)),1000000000),1000000000))+ROW()/100000,"")</f>
        <v/>
      </c>
    </row>
    <row r="2308">
      <c r="E2308" s="14" t="n"/>
      <c r="M2308" s="8">
        <f>IF($C2308="","",L2308*T2308/100)</f>
        <v/>
      </c>
      <c r="S2308" s="8" t="n"/>
      <c r="T2308" s="8" t="n"/>
      <c r="W2308">
        <f>IF($C2308="","",IF($AL2308=1,0,IF($AK2308=1,Settings!$C$6,Settings!$C$7))*100)</f>
        <v/>
      </c>
      <c r="X2308" s="8">
        <f>IF($C2308="","",T2308*W2308/100)</f>
        <v/>
      </c>
      <c r="Y2308" s="8">
        <f>IF($C2308="","",T2308-X2308)</f>
        <v/>
      </c>
      <c r="Z2308" s="8">
        <f>IF($C2308="","",Y2308-M2308)</f>
        <v/>
      </c>
      <c r="AD2308" s="8" t="n"/>
      <c r="AG2308" s="14" t="n"/>
      <c r="AI2308">
        <f>IF($C2308="","",IF(COUNTIF($C$2:$C2308,$C2308)=1,1,0))</f>
        <v/>
      </c>
      <c r="AJ2308">
        <f>IF($AI2308=1,SUMPRODUCT(--($AM$2:$AM$7001&lt;$AM2308))+1,"")</f>
        <v/>
      </c>
      <c r="AK2308">
        <f>IF($C2308="","",IF(OR($P2308=TRUE(),$P2308="TRUE"),1,0))</f>
        <v/>
      </c>
      <c r="AL2308">
        <f>IF($C2308="","",IF(AND($V2308="Yes",SUMPRODUCT((LEN(Settings!$F$6:$F$13)&gt;0)*ISNUMBER(SEARCH(Settings!$F$6:$F$13,$O2308)))=0),1,0))</f>
        <v/>
      </c>
      <c r="AM2308">
        <f>IF($AI2308=1,IFERROR(IF(VALUE($C2308)&lt;100000000,VALUE($C2308),1000000000),IFERROR(IF(VALUE(MID($C2308,2,20))&lt;100000000,VALUE(MID($C2308,2,20)),1000000000),1000000000))+ROW()/100000,"")</f>
        <v/>
      </c>
    </row>
    <row r="2309">
      <c r="E2309" s="14" t="n"/>
      <c r="M2309" s="8">
        <f>IF($C2309="","",L2309*T2309/100)</f>
        <v/>
      </c>
      <c r="S2309" s="8" t="n"/>
      <c r="T2309" s="8" t="n"/>
      <c r="W2309">
        <f>IF($C2309="","",IF($AL2309=1,0,IF($AK2309=1,Settings!$C$6,Settings!$C$7))*100)</f>
        <v/>
      </c>
      <c r="X2309" s="8">
        <f>IF($C2309="","",T2309*W2309/100)</f>
        <v/>
      </c>
      <c r="Y2309" s="8">
        <f>IF($C2309="","",T2309-X2309)</f>
        <v/>
      </c>
      <c r="Z2309" s="8">
        <f>IF($C2309="","",Y2309-M2309)</f>
        <v/>
      </c>
      <c r="AD2309" s="8" t="n"/>
      <c r="AG2309" s="14" t="n"/>
      <c r="AI2309">
        <f>IF($C2309="","",IF(COUNTIF($C$2:$C2309,$C2309)=1,1,0))</f>
        <v/>
      </c>
      <c r="AJ2309">
        <f>IF($AI2309=1,SUMPRODUCT(--($AM$2:$AM$7001&lt;$AM2309))+1,"")</f>
        <v/>
      </c>
      <c r="AK2309">
        <f>IF($C2309="","",IF(OR($P2309=TRUE(),$P2309="TRUE"),1,0))</f>
        <v/>
      </c>
      <c r="AL2309">
        <f>IF($C2309="","",IF(AND($V2309="Yes",SUMPRODUCT((LEN(Settings!$F$6:$F$13)&gt;0)*ISNUMBER(SEARCH(Settings!$F$6:$F$13,$O2309)))=0),1,0))</f>
        <v/>
      </c>
      <c r="AM2309">
        <f>IF($AI2309=1,IFERROR(IF(VALUE($C2309)&lt;100000000,VALUE($C2309),1000000000),IFERROR(IF(VALUE(MID($C2309,2,20))&lt;100000000,VALUE(MID($C2309,2,20)),1000000000),1000000000))+ROW()/100000,"")</f>
        <v/>
      </c>
    </row>
    <row r="2310">
      <c r="E2310" s="14" t="n"/>
      <c r="M2310" s="8">
        <f>IF($C2310="","",L2310*T2310/100)</f>
        <v/>
      </c>
      <c r="S2310" s="8" t="n"/>
      <c r="T2310" s="8" t="n"/>
      <c r="W2310">
        <f>IF($C2310="","",IF($AL2310=1,0,IF($AK2310=1,Settings!$C$6,Settings!$C$7))*100)</f>
        <v/>
      </c>
      <c r="X2310" s="8">
        <f>IF($C2310="","",T2310*W2310/100)</f>
        <v/>
      </c>
      <c r="Y2310" s="8">
        <f>IF($C2310="","",T2310-X2310)</f>
        <v/>
      </c>
      <c r="Z2310" s="8">
        <f>IF($C2310="","",Y2310-M2310)</f>
        <v/>
      </c>
      <c r="AD2310" s="8" t="n"/>
      <c r="AG2310" s="14" t="n"/>
      <c r="AI2310">
        <f>IF($C2310="","",IF(COUNTIF($C$2:$C2310,$C2310)=1,1,0))</f>
        <v/>
      </c>
      <c r="AJ2310">
        <f>IF($AI2310=1,SUMPRODUCT(--($AM$2:$AM$7001&lt;$AM2310))+1,"")</f>
        <v/>
      </c>
      <c r="AK2310">
        <f>IF($C2310="","",IF(OR($P2310=TRUE(),$P2310="TRUE"),1,0))</f>
        <v/>
      </c>
      <c r="AL2310">
        <f>IF($C2310="","",IF(AND($V2310="Yes",SUMPRODUCT((LEN(Settings!$F$6:$F$13)&gt;0)*ISNUMBER(SEARCH(Settings!$F$6:$F$13,$O2310)))=0),1,0))</f>
        <v/>
      </c>
      <c r="AM2310">
        <f>IF($AI2310=1,IFERROR(IF(VALUE($C2310)&lt;100000000,VALUE($C2310),1000000000),IFERROR(IF(VALUE(MID($C2310,2,20))&lt;100000000,VALUE(MID($C2310,2,20)),1000000000),1000000000))+ROW()/100000,"")</f>
        <v/>
      </c>
    </row>
    <row r="2311">
      <c r="E2311" s="14" t="n"/>
      <c r="M2311" s="8">
        <f>IF($C2311="","",L2311*T2311/100)</f>
        <v/>
      </c>
      <c r="S2311" s="8" t="n"/>
      <c r="T2311" s="8" t="n"/>
      <c r="W2311">
        <f>IF($C2311="","",IF($AL2311=1,0,IF($AK2311=1,Settings!$C$6,Settings!$C$7))*100)</f>
        <v/>
      </c>
      <c r="X2311" s="8">
        <f>IF($C2311="","",T2311*W2311/100)</f>
        <v/>
      </c>
      <c r="Y2311" s="8">
        <f>IF($C2311="","",T2311-X2311)</f>
        <v/>
      </c>
      <c r="Z2311" s="8">
        <f>IF($C2311="","",Y2311-M2311)</f>
        <v/>
      </c>
      <c r="AD2311" s="8" t="n"/>
      <c r="AG2311" s="14" t="n"/>
      <c r="AI2311">
        <f>IF($C2311="","",IF(COUNTIF($C$2:$C2311,$C2311)=1,1,0))</f>
        <v/>
      </c>
      <c r="AJ2311">
        <f>IF($AI2311=1,SUMPRODUCT(--($AM$2:$AM$7001&lt;$AM2311))+1,"")</f>
        <v/>
      </c>
      <c r="AK2311">
        <f>IF($C2311="","",IF(OR($P2311=TRUE(),$P2311="TRUE"),1,0))</f>
        <v/>
      </c>
      <c r="AL2311">
        <f>IF($C2311="","",IF(AND($V2311="Yes",SUMPRODUCT((LEN(Settings!$F$6:$F$13)&gt;0)*ISNUMBER(SEARCH(Settings!$F$6:$F$13,$O2311)))=0),1,0))</f>
        <v/>
      </c>
      <c r="AM2311">
        <f>IF($AI2311=1,IFERROR(IF(VALUE($C2311)&lt;100000000,VALUE($C2311),1000000000),IFERROR(IF(VALUE(MID($C2311,2,20))&lt;100000000,VALUE(MID($C2311,2,20)),1000000000),1000000000))+ROW()/100000,"")</f>
        <v/>
      </c>
    </row>
    <row r="2312">
      <c r="E2312" s="14" t="n"/>
      <c r="M2312" s="8">
        <f>IF($C2312="","",L2312*T2312/100)</f>
        <v/>
      </c>
      <c r="S2312" s="8" t="n"/>
      <c r="T2312" s="8" t="n"/>
      <c r="W2312">
        <f>IF($C2312="","",IF($AL2312=1,0,IF($AK2312=1,Settings!$C$6,Settings!$C$7))*100)</f>
        <v/>
      </c>
      <c r="X2312" s="8">
        <f>IF($C2312="","",T2312*W2312/100)</f>
        <v/>
      </c>
      <c r="Y2312" s="8">
        <f>IF($C2312="","",T2312-X2312)</f>
        <v/>
      </c>
      <c r="Z2312" s="8">
        <f>IF($C2312="","",Y2312-M2312)</f>
        <v/>
      </c>
      <c r="AD2312" s="8" t="n"/>
      <c r="AG2312" s="14" t="n"/>
      <c r="AI2312">
        <f>IF($C2312="","",IF(COUNTIF($C$2:$C2312,$C2312)=1,1,0))</f>
        <v/>
      </c>
      <c r="AJ2312">
        <f>IF($AI2312=1,SUMPRODUCT(--($AM$2:$AM$7001&lt;$AM2312))+1,"")</f>
        <v/>
      </c>
      <c r="AK2312">
        <f>IF($C2312="","",IF(OR($P2312=TRUE(),$P2312="TRUE"),1,0))</f>
        <v/>
      </c>
      <c r="AL2312">
        <f>IF($C2312="","",IF(AND($V2312="Yes",SUMPRODUCT((LEN(Settings!$F$6:$F$13)&gt;0)*ISNUMBER(SEARCH(Settings!$F$6:$F$13,$O2312)))=0),1,0))</f>
        <v/>
      </c>
      <c r="AM2312">
        <f>IF($AI2312=1,IFERROR(IF(VALUE($C2312)&lt;100000000,VALUE($C2312),1000000000),IFERROR(IF(VALUE(MID($C2312,2,20))&lt;100000000,VALUE(MID($C2312,2,20)),1000000000),1000000000))+ROW()/100000,"")</f>
        <v/>
      </c>
    </row>
    <row r="2313">
      <c r="E2313" s="14" t="n"/>
      <c r="M2313" s="8">
        <f>IF($C2313="","",L2313*T2313/100)</f>
        <v/>
      </c>
      <c r="S2313" s="8" t="n"/>
      <c r="T2313" s="8" t="n"/>
      <c r="W2313">
        <f>IF($C2313="","",IF($AL2313=1,0,IF($AK2313=1,Settings!$C$6,Settings!$C$7))*100)</f>
        <v/>
      </c>
      <c r="X2313" s="8">
        <f>IF($C2313="","",T2313*W2313/100)</f>
        <v/>
      </c>
      <c r="Y2313" s="8">
        <f>IF($C2313="","",T2313-X2313)</f>
        <v/>
      </c>
      <c r="Z2313" s="8">
        <f>IF($C2313="","",Y2313-M2313)</f>
        <v/>
      </c>
      <c r="AD2313" s="8" t="n"/>
      <c r="AG2313" s="14" t="n"/>
      <c r="AI2313">
        <f>IF($C2313="","",IF(COUNTIF($C$2:$C2313,$C2313)=1,1,0))</f>
        <v/>
      </c>
      <c r="AJ2313">
        <f>IF($AI2313=1,SUMPRODUCT(--($AM$2:$AM$7001&lt;$AM2313))+1,"")</f>
        <v/>
      </c>
      <c r="AK2313">
        <f>IF($C2313="","",IF(OR($P2313=TRUE(),$P2313="TRUE"),1,0))</f>
        <v/>
      </c>
      <c r="AL2313">
        <f>IF($C2313="","",IF(AND($V2313="Yes",SUMPRODUCT((LEN(Settings!$F$6:$F$13)&gt;0)*ISNUMBER(SEARCH(Settings!$F$6:$F$13,$O2313)))=0),1,0))</f>
        <v/>
      </c>
      <c r="AM2313">
        <f>IF($AI2313=1,IFERROR(IF(VALUE($C2313)&lt;100000000,VALUE($C2313),1000000000),IFERROR(IF(VALUE(MID($C2313,2,20))&lt;100000000,VALUE(MID($C2313,2,20)),1000000000),1000000000))+ROW()/100000,"")</f>
        <v/>
      </c>
    </row>
    <row r="2314">
      <c r="E2314" s="14" t="n"/>
      <c r="M2314" s="8">
        <f>IF($C2314="","",L2314*T2314/100)</f>
        <v/>
      </c>
      <c r="S2314" s="8" t="n"/>
      <c r="T2314" s="8" t="n"/>
      <c r="W2314">
        <f>IF($C2314="","",IF($AL2314=1,0,IF($AK2314=1,Settings!$C$6,Settings!$C$7))*100)</f>
        <v/>
      </c>
      <c r="X2314" s="8">
        <f>IF($C2314="","",T2314*W2314/100)</f>
        <v/>
      </c>
      <c r="Y2314" s="8">
        <f>IF($C2314="","",T2314-X2314)</f>
        <v/>
      </c>
      <c r="Z2314" s="8">
        <f>IF($C2314="","",Y2314-M2314)</f>
        <v/>
      </c>
      <c r="AD2314" s="8" t="n"/>
      <c r="AG2314" s="14" t="n"/>
      <c r="AI2314">
        <f>IF($C2314="","",IF(COUNTIF($C$2:$C2314,$C2314)=1,1,0))</f>
        <v/>
      </c>
      <c r="AJ2314">
        <f>IF($AI2314=1,SUMPRODUCT(--($AM$2:$AM$7001&lt;$AM2314))+1,"")</f>
        <v/>
      </c>
      <c r="AK2314">
        <f>IF($C2314="","",IF(OR($P2314=TRUE(),$P2314="TRUE"),1,0))</f>
        <v/>
      </c>
      <c r="AL2314">
        <f>IF($C2314="","",IF(AND($V2314="Yes",SUMPRODUCT((LEN(Settings!$F$6:$F$13)&gt;0)*ISNUMBER(SEARCH(Settings!$F$6:$F$13,$O2314)))=0),1,0))</f>
        <v/>
      </c>
      <c r="AM2314">
        <f>IF($AI2314=1,IFERROR(IF(VALUE($C2314)&lt;100000000,VALUE($C2314),1000000000),IFERROR(IF(VALUE(MID($C2314,2,20))&lt;100000000,VALUE(MID($C2314,2,20)),1000000000),1000000000))+ROW()/100000,"")</f>
        <v/>
      </c>
    </row>
    <row r="2315">
      <c r="E2315" s="14" t="n"/>
      <c r="M2315" s="8">
        <f>IF($C2315="","",L2315*T2315/100)</f>
        <v/>
      </c>
      <c r="S2315" s="8" t="n"/>
      <c r="T2315" s="8" t="n"/>
      <c r="W2315">
        <f>IF($C2315="","",IF($AL2315=1,0,IF($AK2315=1,Settings!$C$6,Settings!$C$7))*100)</f>
        <v/>
      </c>
      <c r="X2315" s="8">
        <f>IF($C2315="","",T2315*W2315/100)</f>
        <v/>
      </c>
      <c r="Y2315" s="8">
        <f>IF($C2315="","",T2315-X2315)</f>
        <v/>
      </c>
      <c r="Z2315" s="8">
        <f>IF($C2315="","",Y2315-M2315)</f>
        <v/>
      </c>
      <c r="AD2315" s="8" t="n"/>
      <c r="AG2315" s="14" t="n"/>
      <c r="AI2315">
        <f>IF($C2315="","",IF(COUNTIF($C$2:$C2315,$C2315)=1,1,0))</f>
        <v/>
      </c>
      <c r="AJ2315">
        <f>IF($AI2315=1,SUMPRODUCT(--($AM$2:$AM$7001&lt;$AM2315))+1,"")</f>
        <v/>
      </c>
      <c r="AK2315">
        <f>IF($C2315="","",IF(OR($P2315=TRUE(),$P2315="TRUE"),1,0))</f>
        <v/>
      </c>
      <c r="AL2315">
        <f>IF($C2315="","",IF(AND($V2315="Yes",SUMPRODUCT((LEN(Settings!$F$6:$F$13)&gt;0)*ISNUMBER(SEARCH(Settings!$F$6:$F$13,$O2315)))=0),1,0))</f>
        <v/>
      </c>
      <c r="AM2315">
        <f>IF($AI2315=1,IFERROR(IF(VALUE($C2315)&lt;100000000,VALUE($C2315),1000000000),IFERROR(IF(VALUE(MID($C2315,2,20))&lt;100000000,VALUE(MID($C2315,2,20)),1000000000),1000000000))+ROW()/100000,"")</f>
        <v/>
      </c>
    </row>
    <row r="2316">
      <c r="E2316" s="14" t="n"/>
      <c r="M2316" s="8">
        <f>IF($C2316="","",L2316*T2316/100)</f>
        <v/>
      </c>
      <c r="S2316" s="8" t="n"/>
      <c r="T2316" s="8" t="n"/>
      <c r="W2316">
        <f>IF($C2316="","",IF($AL2316=1,0,IF($AK2316=1,Settings!$C$6,Settings!$C$7))*100)</f>
        <v/>
      </c>
      <c r="X2316" s="8">
        <f>IF($C2316="","",T2316*W2316/100)</f>
        <v/>
      </c>
      <c r="Y2316" s="8">
        <f>IF($C2316="","",T2316-X2316)</f>
        <v/>
      </c>
      <c r="Z2316" s="8">
        <f>IF($C2316="","",Y2316-M2316)</f>
        <v/>
      </c>
      <c r="AD2316" s="8" t="n"/>
      <c r="AG2316" s="14" t="n"/>
      <c r="AI2316">
        <f>IF($C2316="","",IF(COUNTIF($C$2:$C2316,$C2316)=1,1,0))</f>
        <v/>
      </c>
      <c r="AJ2316">
        <f>IF($AI2316=1,SUMPRODUCT(--($AM$2:$AM$7001&lt;$AM2316))+1,"")</f>
        <v/>
      </c>
      <c r="AK2316">
        <f>IF($C2316="","",IF(OR($P2316=TRUE(),$P2316="TRUE"),1,0))</f>
        <v/>
      </c>
      <c r="AL2316">
        <f>IF($C2316="","",IF(AND($V2316="Yes",SUMPRODUCT((LEN(Settings!$F$6:$F$13)&gt;0)*ISNUMBER(SEARCH(Settings!$F$6:$F$13,$O2316)))=0),1,0))</f>
        <v/>
      </c>
      <c r="AM2316">
        <f>IF($AI2316=1,IFERROR(IF(VALUE($C2316)&lt;100000000,VALUE($C2316),1000000000),IFERROR(IF(VALUE(MID($C2316,2,20))&lt;100000000,VALUE(MID($C2316,2,20)),1000000000),1000000000))+ROW()/100000,"")</f>
        <v/>
      </c>
    </row>
    <row r="2317">
      <c r="E2317" s="14" t="n"/>
      <c r="M2317" s="8">
        <f>IF($C2317="","",L2317*T2317/100)</f>
        <v/>
      </c>
      <c r="S2317" s="8" t="n"/>
      <c r="T2317" s="8" t="n"/>
      <c r="W2317">
        <f>IF($C2317="","",IF($AL2317=1,0,IF($AK2317=1,Settings!$C$6,Settings!$C$7))*100)</f>
        <v/>
      </c>
      <c r="X2317" s="8">
        <f>IF($C2317="","",T2317*W2317/100)</f>
        <v/>
      </c>
      <c r="Y2317" s="8">
        <f>IF($C2317="","",T2317-X2317)</f>
        <v/>
      </c>
      <c r="Z2317" s="8">
        <f>IF($C2317="","",Y2317-M2317)</f>
        <v/>
      </c>
      <c r="AD2317" s="8" t="n"/>
      <c r="AG2317" s="14" t="n"/>
      <c r="AI2317">
        <f>IF($C2317="","",IF(COUNTIF($C$2:$C2317,$C2317)=1,1,0))</f>
        <v/>
      </c>
      <c r="AJ2317">
        <f>IF($AI2317=1,SUMPRODUCT(--($AM$2:$AM$7001&lt;$AM2317))+1,"")</f>
        <v/>
      </c>
      <c r="AK2317">
        <f>IF($C2317="","",IF(OR($P2317=TRUE(),$P2317="TRUE"),1,0))</f>
        <v/>
      </c>
      <c r="AL2317">
        <f>IF($C2317="","",IF(AND($V2317="Yes",SUMPRODUCT((LEN(Settings!$F$6:$F$13)&gt;0)*ISNUMBER(SEARCH(Settings!$F$6:$F$13,$O2317)))=0),1,0))</f>
        <v/>
      </c>
      <c r="AM2317">
        <f>IF($AI2317=1,IFERROR(IF(VALUE($C2317)&lt;100000000,VALUE($C2317),1000000000),IFERROR(IF(VALUE(MID($C2317,2,20))&lt;100000000,VALUE(MID($C2317,2,20)),1000000000),1000000000))+ROW()/100000,"")</f>
        <v/>
      </c>
    </row>
    <row r="2318">
      <c r="E2318" s="14" t="n"/>
      <c r="M2318" s="8">
        <f>IF($C2318="","",L2318*T2318/100)</f>
        <v/>
      </c>
      <c r="S2318" s="8" t="n"/>
      <c r="T2318" s="8" t="n"/>
      <c r="W2318">
        <f>IF($C2318="","",IF($AL2318=1,0,IF($AK2318=1,Settings!$C$6,Settings!$C$7))*100)</f>
        <v/>
      </c>
      <c r="X2318" s="8">
        <f>IF($C2318="","",T2318*W2318/100)</f>
        <v/>
      </c>
      <c r="Y2318" s="8">
        <f>IF($C2318="","",T2318-X2318)</f>
        <v/>
      </c>
      <c r="Z2318" s="8">
        <f>IF($C2318="","",Y2318-M2318)</f>
        <v/>
      </c>
      <c r="AD2318" s="8" t="n"/>
      <c r="AG2318" s="14" t="n"/>
      <c r="AI2318">
        <f>IF($C2318="","",IF(COUNTIF($C$2:$C2318,$C2318)=1,1,0))</f>
        <v/>
      </c>
      <c r="AJ2318">
        <f>IF($AI2318=1,SUMPRODUCT(--($AM$2:$AM$7001&lt;$AM2318))+1,"")</f>
        <v/>
      </c>
      <c r="AK2318">
        <f>IF($C2318="","",IF(OR($P2318=TRUE(),$P2318="TRUE"),1,0))</f>
        <v/>
      </c>
      <c r="AL2318">
        <f>IF($C2318="","",IF(AND($V2318="Yes",SUMPRODUCT((LEN(Settings!$F$6:$F$13)&gt;0)*ISNUMBER(SEARCH(Settings!$F$6:$F$13,$O2318)))=0),1,0))</f>
        <v/>
      </c>
      <c r="AM2318">
        <f>IF($AI2318=1,IFERROR(IF(VALUE($C2318)&lt;100000000,VALUE($C2318),1000000000),IFERROR(IF(VALUE(MID($C2318,2,20))&lt;100000000,VALUE(MID($C2318,2,20)),1000000000),1000000000))+ROW()/100000,"")</f>
        <v/>
      </c>
    </row>
    <row r="2319">
      <c r="E2319" s="14" t="n"/>
      <c r="M2319" s="8">
        <f>IF($C2319="","",L2319*T2319/100)</f>
        <v/>
      </c>
      <c r="S2319" s="8" t="n"/>
      <c r="T2319" s="8" t="n"/>
      <c r="W2319">
        <f>IF($C2319="","",IF($AL2319=1,0,IF($AK2319=1,Settings!$C$6,Settings!$C$7))*100)</f>
        <v/>
      </c>
      <c r="X2319" s="8">
        <f>IF($C2319="","",T2319*W2319/100)</f>
        <v/>
      </c>
      <c r="Y2319" s="8">
        <f>IF($C2319="","",T2319-X2319)</f>
        <v/>
      </c>
      <c r="Z2319" s="8">
        <f>IF($C2319="","",Y2319-M2319)</f>
        <v/>
      </c>
      <c r="AD2319" s="8" t="n"/>
      <c r="AG2319" s="14" t="n"/>
      <c r="AI2319">
        <f>IF($C2319="","",IF(COUNTIF($C$2:$C2319,$C2319)=1,1,0))</f>
        <v/>
      </c>
      <c r="AJ2319">
        <f>IF($AI2319=1,SUMPRODUCT(--($AM$2:$AM$7001&lt;$AM2319))+1,"")</f>
        <v/>
      </c>
      <c r="AK2319">
        <f>IF($C2319="","",IF(OR($P2319=TRUE(),$P2319="TRUE"),1,0))</f>
        <v/>
      </c>
      <c r="AL2319">
        <f>IF($C2319="","",IF(AND($V2319="Yes",SUMPRODUCT((LEN(Settings!$F$6:$F$13)&gt;0)*ISNUMBER(SEARCH(Settings!$F$6:$F$13,$O2319)))=0),1,0))</f>
        <v/>
      </c>
      <c r="AM2319">
        <f>IF($AI2319=1,IFERROR(IF(VALUE($C2319)&lt;100000000,VALUE($C2319),1000000000),IFERROR(IF(VALUE(MID($C2319,2,20))&lt;100000000,VALUE(MID($C2319,2,20)),1000000000),1000000000))+ROW()/100000,"")</f>
        <v/>
      </c>
    </row>
    <row r="2320">
      <c r="E2320" s="14" t="n"/>
      <c r="M2320" s="8">
        <f>IF($C2320="","",L2320*T2320/100)</f>
        <v/>
      </c>
      <c r="S2320" s="8" t="n"/>
      <c r="T2320" s="8" t="n"/>
      <c r="W2320">
        <f>IF($C2320="","",IF($AL2320=1,0,IF($AK2320=1,Settings!$C$6,Settings!$C$7))*100)</f>
        <v/>
      </c>
      <c r="X2320" s="8">
        <f>IF($C2320="","",T2320*W2320/100)</f>
        <v/>
      </c>
      <c r="Y2320" s="8">
        <f>IF($C2320="","",T2320-X2320)</f>
        <v/>
      </c>
      <c r="Z2320" s="8">
        <f>IF($C2320="","",Y2320-M2320)</f>
        <v/>
      </c>
      <c r="AD2320" s="8" t="n"/>
      <c r="AG2320" s="14" t="n"/>
      <c r="AI2320">
        <f>IF($C2320="","",IF(COUNTIF($C$2:$C2320,$C2320)=1,1,0))</f>
        <v/>
      </c>
      <c r="AJ2320">
        <f>IF($AI2320=1,SUMPRODUCT(--($AM$2:$AM$7001&lt;$AM2320))+1,"")</f>
        <v/>
      </c>
      <c r="AK2320">
        <f>IF($C2320="","",IF(OR($P2320=TRUE(),$P2320="TRUE"),1,0))</f>
        <v/>
      </c>
      <c r="AL2320">
        <f>IF($C2320="","",IF(AND($V2320="Yes",SUMPRODUCT((LEN(Settings!$F$6:$F$13)&gt;0)*ISNUMBER(SEARCH(Settings!$F$6:$F$13,$O2320)))=0),1,0))</f>
        <v/>
      </c>
      <c r="AM2320">
        <f>IF($AI2320=1,IFERROR(IF(VALUE($C2320)&lt;100000000,VALUE($C2320),1000000000),IFERROR(IF(VALUE(MID($C2320,2,20))&lt;100000000,VALUE(MID($C2320,2,20)),1000000000),1000000000))+ROW()/100000,"")</f>
        <v/>
      </c>
    </row>
    <row r="2321">
      <c r="E2321" s="14" t="n"/>
      <c r="M2321" s="8">
        <f>IF($C2321="","",L2321*T2321/100)</f>
        <v/>
      </c>
      <c r="S2321" s="8" t="n"/>
      <c r="T2321" s="8" t="n"/>
      <c r="W2321">
        <f>IF($C2321="","",IF($AL2321=1,0,IF($AK2321=1,Settings!$C$6,Settings!$C$7))*100)</f>
        <v/>
      </c>
      <c r="X2321" s="8">
        <f>IF($C2321="","",T2321*W2321/100)</f>
        <v/>
      </c>
      <c r="Y2321" s="8">
        <f>IF($C2321="","",T2321-X2321)</f>
        <v/>
      </c>
      <c r="Z2321" s="8">
        <f>IF($C2321="","",Y2321-M2321)</f>
        <v/>
      </c>
      <c r="AD2321" s="8" t="n"/>
      <c r="AG2321" s="14" t="n"/>
      <c r="AI2321">
        <f>IF($C2321="","",IF(COUNTIF($C$2:$C2321,$C2321)=1,1,0))</f>
        <v/>
      </c>
      <c r="AJ2321">
        <f>IF($AI2321=1,SUMPRODUCT(--($AM$2:$AM$7001&lt;$AM2321))+1,"")</f>
        <v/>
      </c>
      <c r="AK2321">
        <f>IF($C2321="","",IF(OR($P2321=TRUE(),$P2321="TRUE"),1,0))</f>
        <v/>
      </c>
      <c r="AL2321">
        <f>IF($C2321="","",IF(AND($V2321="Yes",SUMPRODUCT((LEN(Settings!$F$6:$F$13)&gt;0)*ISNUMBER(SEARCH(Settings!$F$6:$F$13,$O2321)))=0),1,0))</f>
        <v/>
      </c>
      <c r="AM2321">
        <f>IF($AI2321=1,IFERROR(IF(VALUE($C2321)&lt;100000000,VALUE($C2321),1000000000),IFERROR(IF(VALUE(MID($C2321,2,20))&lt;100000000,VALUE(MID($C2321,2,20)),1000000000),1000000000))+ROW()/100000,"")</f>
        <v/>
      </c>
    </row>
    <row r="2322">
      <c r="E2322" s="14" t="n"/>
      <c r="M2322" s="8">
        <f>IF($C2322="","",L2322*T2322/100)</f>
        <v/>
      </c>
      <c r="S2322" s="8" t="n"/>
      <c r="T2322" s="8" t="n"/>
      <c r="W2322">
        <f>IF($C2322="","",IF($AL2322=1,0,IF($AK2322=1,Settings!$C$6,Settings!$C$7))*100)</f>
        <v/>
      </c>
      <c r="X2322" s="8">
        <f>IF($C2322="","",T2322*W2322/100)</f>
        <v/>
      </c>
      <c r="Y2322" s="8">
        <f>IF($C2322="","",T2322-X2322)</f>
        <v/>
      </c>
      <c r="Z2322" s="8">
        <f>IF($C2322="","",Y2322-M2322)</f>
        <v/>
      </c>
      <c r="AD2322" s="8" t="n"/>
      <c r="AG2322" s="14" t="n"/>
      <c r="AI2322">
        <f>IF($C2322="","",IF(COUNTIF($C$2:$C2322,$C2322)=1,1,0))</f>
        <v/>
      </c>
      <c r="AJ2322">
        <f>IF($AI2322=1,SUMPRODUCT(--($AM$2:$AM$7001&lt;$AM2322))+1,"")</f>
        <v/>
      </c>
      <c r="AK2322">
        <f>IF($C2322="","",IF(OR($P2322=TRUE(),$P2322="TRUE"),1,0))</f>
        <v/>
      </c>
      <c r="AL2322">
        <f>IF($C2322="","",IF(AND($V2322="Yes",SUMPRODUCT((LEN(Settings!$F$6:$F$13)&gt;0)*ISNUMBER(SEARCH(Settings!$F$6:$F$13,$O2322)))=0),1,0))</f>
        <v/>
      </c>
      <c r="AM2322">
        <f>IF($AI2322=1,IFERROR(IF(VALUE($C2322)&lt;100000000,VALUE($C2322),1000000000),IFERROR(IF(VALUE(MID($C2322,2,20))&lt;100000000,VALUE(MID($C2322,2,20)),1000000000),1000000000))+ROW()/100000,"")</f>
        <v/>
      </c>
    </row>
    <row r="2323">
      <c r="E2323" s="14" t="n"/>
      <c r="M2323" s="8">
        <f>IF($C2323="","",L2323*T2323/100)</f>
        <v/>
      </c>
      <c r="S2323" s="8" t="n"/>
      <c r="T2323" s="8" t="n"/>
      <c r="W2323">
        <f>IF($C2323="","",IF($AL2323=1,0,IF($AK2323=1,Settings!$C$6,Settings!$C$7))*100)</f>
        <v/>
      </c>
      <c r="X2323" s="8">
        <f>IF($C2323="","",T2323*W2323/100)</f>
        <v/>
      </c>
      <c r="Y2323" s="8">
        <f>IF($C2323="","",T2323-X2323)</f>
        <v/>
      </c>
      <c r="Z2323" s="8">
        <f>IF($C2323="","",Y2323-M2323)</f>
        <v/>
      </c>
      <c r="AD2323" s="8" t="n"/>
      <c r="AG2323" s="14" t="n"/>
      <c r="AI2323">
        <f>IF($C2323="","",IF(COUNTIF($C$2:$C2323,$C2323)=1,1,0))</f>
        <v/>
      </c>
      <c r="AJ2323">
        <f>IF($AI2323=1,SUMPRODUCT(--($AM$2:$AM$7001&lt;$AM2323))+1,"")</f>
        <v/>
      </c>
      <c r="AK2323">
        <f>IF($C2323="","",IF(OR($P2323=TRUE(),$P2323="TRUE"),1,0))</f>
        <v/>
      </c>
      <c r="AL2323">
        <f>IF($C2323="","",IF(AND($V2323="Yes",SUMPRODUCT((LEN(Settings!$F$6:$F$13)&gt;0)*ISNUMBER(SEARCH(Settings!$F$6:$F$13,$O2323)))=0),1,0))</f>
        <v/>
      </c>
      <c r="AM2323">
        <f>IF($AI2323=1,IFERROR(IF(VALUE($C2323)&lt;100000000,VALUE($C2323),1000000000),IFERROR(IF(VALUE(MID($C2323,2,20))&lt;100000000,VALUE(MID($C2323,2,20)),1000000000),1000000000))+ROW()/100000,"")</f>
        <v/>
      </c>
    </row>
    <row r="2324">
      <c r="E2324" s="14" t="n"/>
      <c r="M2324" s="8">
        <f>IF($C2324="","",L2324*T2324/100)</f>
        <v/>
      </c>
      <c r="S2324" s="8" t="n"/>
      <c r="T2324" s="8" t="n"/>
      <c r="W2324">
        <f>IF($C2324="","",IF($AL2324=1,0,IF($AK2324=1,Settings!$C$6,Settings!$C$7))*100)</f>
        <v/>
      </c>
      <c r="X2324" s="8">
        <f>IF($C2324="","",T2324*W2324/100)</f>
        <v/>
      </c>
      <c r="Y2324" s="8">
        <f>IF($C2324="","",T2324-X2324)</f>
        <v/>
      </c>
      <c r="Z2324" s="8">
        <f>IF($C2324="","",Y2324-M2324)</f>
        <v/>
      </c>
      <c r="AD2324" s="8" t="n"/>
      <c r="AG2324" s="14" t="n"/>
      <c r="AI2324">
        <f>IF($C2324="","",IF(COUNTIF($C$2:$C2324,$C2324)=1,1,0))</f>
        <v/>
      </c>
      <c r="AJ2324">
        <f>IF($AI2324=1,SUMPRODUCT(--($AM$2:$AM$7001&lt;$AM2324))+1,"")</f>
        <v/>
      </c>
      <c r="AK2324">
        <f>IF($C2324="","",IF(OR($P2324=TRUE(),$P2324="TRUE"),1,0))</f>
        <v/>
      </c>
      <c r="AL2324">
        <f>IF($C2324="","",IF(AND($V2324="Yes",SUMPRODUCT((LEN(Settings!$F$6:$F$13)&gt;0)*ISNUMBER(SEARCH(Settings!$F$6:$F$13,$O2324)))=0),1,0))</f>
        <v/>
      </c>
      <c r="AM2324">
        <f>IF($AI2324=1,IFERROR(IF(VALUE($C2324)&lt;100000000,VALUE($C2324),1000000000),IFERROR(IF(VALUE(MID($C2324,2,20))&lt;100000000,VALUE(MID($C2324,2,20)),1000000000),1000000000))+ROW()/100000,"")</f>
        <v/>
      </c>
    </row>
    <row r="2325">
      <c r="E2325" s="14" t="n"/>
      <c r="M2325" s="8">
        <f>IF($C2325="","",L2325*T2325/100)</f>
        <v/>
      </c>
      <c r="S2325" s="8" t="n"/>
      <c r="T2325" s="8" t="n"/>
      <c r="W2325">
        <f>IF($C2325="","",IF($AL2325=1,0,IF($AK2325=1,Settings!$C$6,Settings!$C$7))*100)</f>
        <v/>
      </c>
      <c r="X2325" s="8">
        <f>IF($C2325="","",T2325*W2325/100)</f>
        <v/>
      </c>
      <c r="Y2325" s="8">
        <f>IF($C2325="","",T2325-X2325)</f>
        <v/>
      </c>
      <c r="Z2325" s="8">
        <f>IF($C2325="","",Y2325-M2325)</f>
        <v/>
      </c>
      <c r="AD2325" s="8" t="n"/>
      <c r="AG2325" s="14" t="n"/>
      <c r="AI2325">
        <f>IF($C2325="","",IF(COUNTIF($C$2:$C2325,$C2325)=1,1,0))</f>
        <v/>
      </c>
      <c r="AJ2325">
        <f>IF($AI2325=1,SUMPRODUCT(--($AM$2:$AM$7001&lt;$AM2325))+1,"")</f>
        <v/>
      </c>
      <c r="AK2325">
        <f>IF($C2325="","",IF(OR($P2325=TRUE(),$P2325="TRUE"),1,0))</f>
        <v/>
      </c>
      <c r="AL2325">
        <f>IF($C2325="","",IF(AND($V2325="Yes",SUMPRODUCT((LEN(Settings!$F$6:$F$13)&gt;0)*ISNUMBER(SEARCH(Settings!$F$6:$F$13,$O2325)))=0),1,0))</f>
        <v/>
      </c>
      <c r="AM2325">
        <f>IF($AI2325=1,IFERROR(IF(VALUE($C2325)&lt;100000000,VALUE($C2325),1000000000),IFERROR(IF(VALUE(MID($C2325,2,20))&lt;100000000,VALUE(MID($C2325,2,20)),1000000000),1000000000))+ROW()/100000,"")</f>
        <v/>
      </c>
    </row>
    <row r="2326">
      <c r="E2326" s="14" t="n"/>
      <c r="M2326" s="8">
        <f>IF($C2326="","",L2326*T2326/100)</f>
        <v/>
      </c>
      <c r="S2326" s="8" t="n"/>
      <c r="T2326" s="8" t="n"/>
      <c r="W2326">
        <f>IF($C2326="","",IF($AL2326=1,0,IF($AK2326=1,Settings!$C$6,Settings!$C$7))*100)</f>
        <v/>
      </c>
      <c r="X2326" s="8">
        <f>IF($C2326="","",T2326*W2326/100)</f>
        <v/>
      </c>
      <c r="Y2326" s="8">
        <f>IF($C2326="","",T2326-X2326)</f>
        <v/>
      </c>
      <c r="Z2326" s="8">
        <f>IF($C2326="","",Y2326-M2326)</f>
        <v/>
      </c>
      <c r="AD2326" s="8" t="n"/>
      <c r="AG2326" s="14" t="n"/>
      <c r="AI2326">
        <f>IF($C2326="","",IF(COUNTIF($C$2:$C2326,$C2326)=1,1,0))</f>
        <v/>
      </c>
      <c r="AJ2326">
        <f>IF($AI2326=1,SUMPRODUCT(--($AM$2:$AM$7001&lt;$AM2326))+1,"")</f>
        <v/>
      </c>
      <c r="AK2326">
        <f>IF($C2326="","",IF(OR($P2326=TRUE(),$P2326="TRUE"),1,0))</f>
        <v/>
      </c>
      <c r="AL2326">
        <f>IF($C2326="","",IF(AND($V2326="Yes",SUMPRODUCT((LEN(Settings!$F$6:$F$13)&gt;0)*ISNUMBER(SEARCH(Settings!$F$6:$F$13,$O2326)))=0),1,0))</f>
        <v/>
      </c>
      <c r="AM2326">
        <f>IF($AI2326=1,IFERROR(IF(VALUE($C2326)&lt;100000000,VALUE($C2326),1000000000),IFERROR(IF(VALUE(MID($C2326,2,20))&lt;100000000,VALUE(MID($C2326,2,20)),1000000000),1000000000))+ROW()/100000,"")</f>
        <v/>
      </c>
    </row>
    <row r="2327">
      <c r="E2327" s="14" t="n"/>
      <c r="M2327" s="8">
        <f>IF($C2327="","",L2327*T2327/100)</f>
        <v/>
      </c>
      <c r="S2327" s="8" t="n"/>
      <c r="T2327" s="8" t="n"/>
      <c r="W2327">
        <f>IF($C2327="","",IF($AL2327=1,0,IF($AK2327=1,Settings!$C$6,Settings!$C$7))*100)</f>
        <v/>
      </c>
      <c r="X2327" s="8">
        <f>IF($C2327="","",T2327*W2327/100)</f>
        <v/>
      </c>
      <c r="Y2327" s="8">
        <f>IF($C2327="","",T2327-X2327)</f>
        <v/>
      </c>
      <c r="Z2327" s="8">
        <f>IF($C2327="","",Y2327-M2327)</f>
        <v/>
      </c>
      <c r="AD2327" s="8" t="n"/>
      <c r="AG2327" s="14" t="n"/>
      <c r="AI2327">
        <f>IF($C2327="","",IF(COUNTIF($C$2:$C2327,$C2327)=1,1,0))</f>
        <v/>
      </c>
      <c r="AJ2327">
        <f>IF($AI2327=1,SUMPRODUCT(--($AM$2:$AM$7001&lt;$AM2327))+1,"")</f>
        <v/>
      </c>
      <c r="AK2327">
        <f>IF($C2327="","",IF(OR($P2327=TRUE(),$P2327="TRUE"),1,0))</f>
        <v/>
      </c>
      <c r="AL2327">
        <f>IF($C2327="","",IF(AND($V2327="Yes",SUMPRODUCT((LEN(Settings!$F$6:$F$13)&gt;0)*ISNUMBER(SEARCH(Settings!$F$6:$F$13,$O2327)))=0),1,0))</f>
        <v/>
      </c>
      <c r="AM2327">
        <f>IF($AI2327=1,IFERROR(IF(VALUE($C2327)&lt;100000000,VALUE($C2327),1000000000),IFERROR(IF(VALUE(MID($C2327,2,20))&lt;100000000,VALUE(MID($C2327,2,20)),1000000000),1000000000))+ROW()/100000,"")</f>
        <v/>
      </c>
    </row>
    <row r="2328">
      <c r="E2328" s="14" t="n"/>
      <c r="M2328" s="8">
        <f>IF($C2328="","",L2328*T2328/100)</f>
        <v/>
      </c>
      <c r="S2328" s="8" t="n"/>
      <c r="T2328" s="8" t="n"/>
      <c r="W2328">
        <f>IF($C2328="","",IF($AL2328=1,0,IF($AK2328=1,Settings!$C$6,Settings!$C$7))*100)</f>
        <v/>
      </c>
      <c r="X2328" s="8">
        <f>IF($C2328="","",T2328*W2328/100)</f>
        <v/>
      </c>
      <c r="Y2328" s="8">
        <f>IF($C2328="","",T2328-X2328)</f>
        <v/>
      </c>
      <c r="Z2328" s="8">
        <f>IF($C2328="","",Y2328-M2328)</f>
        <v/>
      </c>
      <c r="AD2328" s="8" t="n"/>
      <c r="AG2328" s="14" t="n"/>
      <c r="AI2328">
        <f>IF($C2328="","",IF(COUNTIF($C$2:$C2328,$C2328)=1,1,0))</f>
        <v/>
      </c>
      <c r="AJ2328">
        <f>IF($AI2328=1,SUMPRODUCT(--($AM$2:$AM$7001&lt;$AM2328))+1,"")</f>
        <v/>
      </c>
      <c r="AK2328">
        <f>IF($C2328="","",IF(OR($P2328=TRUE(),$P2328="TRUE"),1,0))</f>
        <v/>
      </c>
      <c r="AL2328">
        <f>IF($C2328="","",IF(AND($V2328="Yes",SUMPRODUCT((LEN(Settings!$F$6:$F$13)&gt;0)*ISNUMBER(SEARCH(Settings!$F$6:$F$13,$O2328)))=0),1,0))</f>
        <v/>
      </c>
      <c r="AM2328">
        <f>IF($AI2328=1,IFERROR(IF(VALUE($C2328)&lt;100000000,VALUE($C2328),1000000000),IFERROR(IF(VALUE(MID($C2328,2,20))&lt;100000000,VALUE(MID($C2328,2,20)),1000000000),1000000000))+ROW()/100000,"")</f>
        <v/>
      </c>
    </row>
    <row r="2329">
      <c r="E2329" s="14" t="n"/>
      <c r="M2329" s="8">
        <f>IF($C2329="","",L2329*T2329/100)</f>
        <v/>
      </c>
      <c r="S2329" s="8" t="n"/>
      <c r="T2329" s="8" t="n"/>
      <c r="W2329">
        <f>IF($C2329="","",IF($AL2329=1,0,IF($AK2329=1,Settings!$C$6,Settings!$C$7))*100)</f>
        <v/>
      </c>
      <c r="X2329" s="8">
        <f>IF($C2329="","",T2329*W2329/100)</f>
        <v/>
      </c>
      <c r="Y2329" s="8">
        <f>IF($C2329="","",T2329-X2329)</f>
        <v/>
      </c>
      <c r="Z2329" s="8">
        <f>IF($C2329="","",Y2329-M2329)</f>
        <v/>
      </c>
      <c r="AD2329" s="8" t="n"/>
      <c r="AG2329" s="14" t="n"/>
      <c r="AI2329">
        <f>IF($C2329="","",IF(COUNTIF($C$2:$C2329,$C2329)=1,1,0))</f>
        <v/>
      </c>
      <c r="AJ2329">
        <f>IF($AI2329=1,SUMPRODUCT(--($AM$2:$AM$7001&lt;$AM2329))+1,"")</f>
        <v/>
      </c>
      <c r="AK2329">
        <f>IF($C2329="","",IF(OR($P2329=TRUE(),$P2329="TRUE"),1,0))</f>
        <v/>
      </c>
      <c r="AL2329">
        <f>IF($C2329="","",IF(AND($V2329="Yes",SUMPRODUCT((LEN(Settings!$F$6:$F$13)&gt;0)*ISNUMBER(SEARCH(Settings!$F$6:$F$13,$O2329)))=0),1,0))</f>
        <v/>
      </c>
      <c r="AM2329">
        <f>IF($AI2329=1,IFERROR(IF(VALUE($C2329)&lt;100000000,VALUE($C2329),1000000000),IFERROR(IF(VALUE(MID($C2329,2,20))&lt;100000000,VALUE(MID($C2329,2,20)),1000000000),1000000000))+ROW()/100000,"")</f>
        <v/>
      </c>
    </row>
    <row r="2330">
      <c r="E2330" s="14" t="n"/>
      <c r="M2330" s="8">
        <f>IF($C2330="","",L2330*T2330/100)</f>
        <v/>
      </c>
      <c r="S2330" s="8" t="n"/>
      <c r="T2330" s="8" t="n"/>
      <c r="W2330">
        <f>IF($C2330="","",IF($AL2330=1,0,IF($AK2330=1,Settings!$C$6,Settings!$C$7))*100)</f>
        <v/>
      </c>
      <c r="X2330" s="8">
        <f>IF($C2330="","",T2330*W2330/100)</f>
        <v/>
      </c>
      <c r="Y2330" s="8">
        <f>IF($C2330="","",T2330-X2330)</f>
        <v/>
      </c>
      <c r="Z2330" s="8">
        <f>IF($C2330="","",Y2330-M2330)</f>
        <v/>
      </c>
      <c r="AD2330" s="8" t="n"/>
      <c r="AG2330" s="14" t="n"/>
      <c r="AI2330">
        <f>IF($C2330="","",IF(COUNTIF($C$2:$C2330,$C2330)=1,1,0))</f>
        <v/>
      </c>
      <c r="AJ2330">
        <f>IF($AI2330=1,SUMPRODUCT(--($AM$2:$AM$7001&lt;$AM2330))+1,"")</f>
        <v/>
      </c>
      <c r="AK2330">
        <f>IF($C2330="","",IF(OR($P2330=TRUE(),$P2330="TRUE"),1,0))</f>
        <v/>
      </c>
      <c r="AL2330">
        <f>IF($C2330="","",IF(AND($V2330="Yes",SUMPRODUCT((LEN(Settings!$F$6:$F$13)&gt;0)*ISNUMBER(SEARCH(Settings!$F$6:$F$13,$O2330)))=0),1,0))</f>
        <v/>
      </c>
      <c r="AM2330">
        <f>IF($AI2330=1,IFERROR(IF(VALUE($C2330)&lt;100000000,VALUE($C2330),1000000000),IFERROR(IF(VALUE(MID($C2330,2,20))&lt;100000000,VALUE(MID($C2330,2,20)),1000000000),1000000000))+ROW()/100000,"")</f>
        <v/>
      </c>
    </row>
    <row r="2331">
      <c r="E2331" s="14" t="n"/>
      <c r="M2331" s="8">
        <f>IF($C2331="","",L2331*T2331/100)</f>
        <v/>
      </c>
      <c r="S2331" s="8" t="n"/>
      <c r="T2331" s="8" t="n"/>
      <c r="W2331">
        <f>IF($C2331="","",IF($AL2331=1,0,IF($AK2331=1,Settings!$C$6,Settings!$C$7))*100)</f>
        <v/>
      </c>
      <c r="X2331" s="8">
        <f>IF($C2331="","",T2331*W2331/100)</f>
        <v/>
      </c>
      <c r="Y2331" s="8">
        <f>IF($C2331="","",T2331-X2331)</f>
        <v/>
      </c>
      <c r="Z2331" s="8">
        <f>IF($C2331="","",Y2331-M2331)</f>
        <v/>
      </c>
      <c r="AD2331" s="8" t="n"/>
      <c r="AG2331" s="14" t="n"/>
      <c r="AI2331">
        <f>IF($C2331="","",IF(COUNTIF($C$2:$C2331,$C2331)=1,1,0))</f>
        <v/>
      </c>
      <c r="AJ2331">
        <f>IF($AI2331=1,SUMPRODUCT(--($AM$2:$AM$7001&lt;$AM2331))+1,"")</f>
        <v/>
      </c>
      <c r="AK2331">
        <f>IF($C2331="","",IF(OR($P2331=TRUE(),$P2331="TRUE"),1,0))</f>
        <v/>
      </c>
      <c r="AL2331">
        <f>IF($C2331="","",IF(AND($V2331="Yes",SUMPRODUCT((LEN(Settings!$F$6:$F$13)&gt;0)*ISNUMBER(SEARCH(Settings!$F$6:$F$13,$O2331)))=0),1,0))</f>
        <v/>
      </c>
      <c r="AM2331">
        <f>IF($AI2331=1,IFERROR(IF(VALUE($C2331)&lt;100000000,VALUE($C2331),1000000000),IFERROR(IF(VALUE(MID($C2331,2,20))&lt;100000000,VALUE(MID($C2331,2,20)),1000000000),1000000000))+ROW()/100000,"")</f>
        <v/>
      </c>
    </row>
    <row r="2332">
      <c r="E2332" s="14" t="n"/>
      <c r="M2332" s="8">
        <f>IF($C2332="","",L2332*T2332/100)</f>
        <v/>
      </c>
      <c r="S2332" s="8" t="n"/>
      <c r="T2332" s="8" t="n"/>
      <c r="W2332">
        <f>IF($C2332="","",IF($AL2332=1,0,IF($AK2332=1,Settings!$C$6,Settings!$C$7))*100)</f>
        <v/>
      </c>
      <c r="X2332" s="8">
        <f>IF($C2332="","",T2332*W2332/100)</f>
        <v/>
      </c>
      <c r="Y2332" s="8">
        <f>IF($C2332="","",T2332-X2332)</f>
        <v/>
      </c>
      <c r="Z2332" s="8">
        <f>IF($C2332="","",Y2332-M2332)</f>
        <v/>
      </c>
      <c r="AD2332" s="8" t="n"/>
      <c r="AG2332" s="14" t="n"/>
      <c r="AI2332">
        <f>IF($C2332="","",IF(COUNTIF($C$2:$C2332,$C2332)=1,1,0))</f>
        <v/>
      </c>
      <c r="AJ2332">
        <f>IF($AI2332=1,SUMPRODUCT(--($AM$2:$AM$7001&lt;$AM2332))+1,"")</f>
        <v/>
      </c>
      <c r="AK2332">
        <f>IF($C2332="","",IF(OR($P2332=TRUE(),$P2332="TRUE"),1,0))</f>
        <v/>
      </c>
      <c r="AL2332">
        <f>IF($C2332="","",IF(AND($V2332="Yes",SUMPRODUCT((LEN(Settings!$F$6:$F$13)&gt;0)*ISNUMBER(SEARCH(Settings!$F$6:$F$13,$O2332)))=0),1,0))</f>
        <v/>
      </c>
      <c r="AM2332">
        <f>IF($AI2332=1,IFERROR(IF(VALUE($C2332)&lt;100000000,VALUE($C2332),1000000000),IFERROR(IF(VALUE(MID($C2332,2,20))&lt;100000000,VALUE(MID($C2332,2,20)),1000000000),1000000000))+ROW()/100000,"")</f>
        <v/>
      </c>
    </row>
    <row r="2333">
      <c r="E2333" s="14" t="n"/>
      <c r="M2333" s="8">
        <f>IF($C2333="","",L2333*T2333/100)</f>
        <v/>
      </c>
      <c r="S2333" s="8" t="n"/>
      <c r="T2333" s="8" t="n"/>
      <c r="W2333">
        <f>IF($C2333="","",IF($AL2333=1,0,IF($AK2333=1,Settings!$C$6,Settings!$C$7))*100)</f>
        <v/>
      </c>
      <c r="X2333" s="8">
        <f>IF($C2333="","",T2333*W2333/100)</f>
        <v/>
      </c>
      <c r="Y2333" s="8">
        <f>IF($C2333="","",T2333-X2333)</f>
        <v/>
      </c>
      <c r="Z2333" s="8">
        <f>IF($C2333="","",Y2333-M2333)</f>
        <v/>
      </c>
      <c r="AD2333" s="8" t="n"/>
      <c r="AG2333" s="14" t="n"/>
      <c r="AI2333">
        <f>IF($C2333="","",IF(COUNTIF($C$2:$C2333,$C2333)=1,1,0))</f>
        <v/>
      </c>
      <c r="AJ2333">
        <f>IF($AI2333=1,SUMPRODUCT(--($AM$2:$AM$7001&lt;$AM2333))+1,"")</f>
        <v/>
      </c>
      <c r="AK2333">
        <f>IF($C2333="","",IF(OR($P2333=TRUE(),$P2333="TRUE"),1,0))</f>
        <v/>
      </c>
      <c r="AL2333">
        <f>IF($C2333="","",IF(AND($V2333="Yes",SUMPRODUCT((LEN(Settings!$F$6:$F$13)&gt;0)*ISNUMBER(SEARCH(Settings!$F$6:$F$13,$O2333)))=0),1,0))</f>
        <v/>
      </c>
      <c r="AM2333">
        <f>IF($AI2333=1,IFERROR(IF(VALUE($C2333)&lt;100000000,VALUE($C2333),1000000000),IFERROR(IF(VALUE(MID($C2333,2,20))&lt;100000000,VALUE(MID($C2333,2,20)),1000000000),1000000000))+ROW()/100000,"")</f>
        <v/>
      </c>
    </row>
    <row r="2334">
      <c r="E2334" s="14" t="n"/>
      <c r="M2334" s="8">
        <f>IF($C2334="","",L2334*T2334/100)</f>
        <v/>
      </c>
      <c r="S2334" s="8" t="n"/>
      <c r="T2334" s="8" t="n"/>
      <c r="W2334">
        <f>IF($C2334="","",IF($AL2334=1,0,IF($AK2334=1,Settings!$C$6,Settings!$C$7))*100)</f>
        <v/>
      </c>
      <c r="X2334" s="8">
        <f>IF($C2334="","",T2334*W2334/100)</f>
        <v/>
      </c>
      <c r="Y2334" s="8">
        <f>IF($C2334="","",T2334-X2334)</f>
        <v/>
      </c>
      <c r="Z2334" s="8">
        <f>IF($C2334="","",Y2334-M2334)</f>
        <v/>
      </c>
      <c r="AD2334" s="8" t="n"/>
      <c r="AG2334" s="14" t="n"/>
      <c r="AI2334">
        <f>IF($C2334="","",IF(COUNTIF($C$2:$C2334,$C2334)=1,1,0))</f>
        <v/>
      </c>
      <c r="AJ2334">
        <f>IF($AI2334=1,SUMPRODUCT(--($AM$2:$AM$7001&lt;$AM2334))+1,"")</f>
        <v/>
      </c>
      <c r="AK2334">
        <f>IF($C2334="","",IF(OR($P2334=TRUE(),$P2334="TRUE"),1,0))</f>
        <v/>
      </c>
      <c r="AL2334">
        <f>IF($C2334="","",IF(AND($V2334="Yes",SUMPRODUCT((LEN(Settings!$F$6:$F$13)&gt;0)*ISNUMBER(SEARCH(Settings!$F$6:$F$13,$O2334)))=0),1,0))</f>
        <v/>
      </c>
      <c r="AM2334">
        <f>IF($AI2334=1,IFERROR(IF(VALUE($C2334)&lt;100000000,VALUE($C2334),1000000000),IFERROR(IF(VALUE(MID($C2334,2,20))&lt;100000000,VALUE(MID($C2334,2,20)),1000000000),1000000000))+ROW()/100000,"")</f>
        <v/>
      </c>
    </row>
    <row r="2335">
      <c r="E2335" s="14" t="n"/>
      <c r="M2335" s="8">
        <f>IF($C2335="","",L2335*T2335/100)</f>
        <v/>
      </c>
      <c r="S2335" s="8" t="n"/>
      <c r="T2335" s="8" t="n"/>
      <c r="W2335">
        <f>IF($C2335="","",IF($AL2335=1,0,IF($AK2335=1,Settings!$C$6,Settings!$C$7))*100)</f>
        <v/>
      </c>
      <c r="X2335" s="8">
        <f>IF($C2335="","",T2335*W2335/100)</f>
        <v/>
      </c>
      <c r="Y2335" s="8">
        <f>IF($C2335="","",T2335-X2335)</f>
        <v/>
      </c>
      <c r="Z2335" s="8">
        <f>IF($C2335="","",Y2335-M2335)</f>
        <v/>
      </c>
      <c r="AD2335" s="8" t="n"/>
      <c r="AG2335" s="14" t="n"/>
      <c r="AI2335">
        <f>IF($C2335="","",IF(COUNTIF($C$2:$C2335,$C2335)=1,1,0))</f>
        <v/>
      </c>
      <c r="AJ2335">
        <f>IF($AI2335=1,SUMPRODUCT(--($AM$2:$AM$7001&lt;$AM2335))+1,"")</f>
        <v/>
      </c>
      <c r="AK2335">
        <f>IF($C2335="","",IF(OR($P2335=TRUE(),$P2335="TRUE"),1,0))</f>
        <v/>
      </c>
      <c r="AL2335">
        <f>IF($C2335="","",IF(AND($V2335="Yes",SUMPRODUCT((LEN(Settings!$F$6:$F$13)&gt;0)*ISNUMBER(SEARCH(Settings!$F$6:$F$13,$O2335)))=0),1,0))</f>
        <v/>
      </c>
      <c r="AM2335">
        <f>IF($AI2335=1,IFERROR(IF(VALUE($C2335)&lt;100000000,VALUE($C2335),1000000000),IFERROR(IF(VALUE(MID($C2335,2,20))&lt;100000000,VALUE(MID($C2335,2,20)),1000000000),1000000000))+ROW()/100000,"")</f>
        <v/>
      </c>
    </row>
    <row r="2336">
      <c r="E2336" s="14" t="n"/>
      <c r="M2336" s="8">
        <f>IF($C2336="","",L2336*T2336/100)</f>
        <v/>
      </c>
      <c r="S2336" s="8" t="n"/>
      <c r="T2336" s="8" t="n"/>
      <c r="W2336">
        <f>IF($C2336="","",IF($AL2336=1,0,IF($AK2336=1,Settings!$C$6,Settings!$C$7))*100)</f>
        <v/>
      </c>
      <c r="X2336" s="8">
        <f>IF($C2336="","",T2336*W2336/100)</f>
        <v/>
      </c>
      <c r="Y2336" s="8">
        <f>IF($C2336="","",T2336-X2336)</f>
        <v/>
      </c>
      <c r="Z2336" s="8">
        <f>IF($C2336="","",Y2336-M2336)</f>
        <v/>
      </c>
      <c r="AD2336" s="8" t="n"/>
      <c r="AG2336" s="14" t="n"/>
      <c r="AI2336">
        <f>IF($C2336="","",IF(COUNTIF($C$2:$C2336,$C2336)=1,1,0))</f>
        <v/>
      </c>
      <c r="AJ2336">
        <f>IF($AI2336=1,SUMPRODUCT(--($AM$2:$AM$7001&lt;$AM2336))+1,"")</f>
        <v/>
      </c>
      <c r="AK2336">
        <f>IF($C2336="","",IF(OR($P2336=TRUE(),$P2336="TRUE"),1,0))</f>
        <v/>
      </c>
      <c r="AL2336">
        <f>IF($C2336="","",IF(AND($V2336="Yes",SUMPRODUCT((LEN(Settings!$F$6:$F$13)&gt;0)*ISNUMBER(SEARCH(Settings!$F$6:$F$13,$O2336)))=0),1,0))</f>
        <v/>
      </c>
      <c r="AM2336">
        <f>IF($AI2336=1,IFERROR(IF(VALUE($C2336)&lt;100000000,VALUE($C2336),1000000000),IFERROR(IF(VALUE(MID($C2336,2,20))&lt;100000000,VALUE(MID($C2336,2,20)),1000000000),1000000000))+ROW()/100000,"")</f>
        <v/>
      </c>
    </row>
    <row r="2337">
      <c r="E2337" s="14" t="n"/>
      <c r="M2337" s="8">
        <f>IF($C2337="","",L2337*T2337/100)</f>
        <v/>
      </c>
      <c r="S2337" s="8" t="n"/>
      <c r="T2337" s="8" t="n"/>
      <c r="W2337">
        <f>IF($C2337="","",IF($AL2337=1,0,IF($AK2337=1,Settings!$C$6,Settings!$C$7))*100)</f>
        <v/>
      </c>
      <c r="X2337" s="8">
        <f>IF($C2337="","",T2337*W2337/100)</f>
        <v/>
      </c>
      <c r="Y2337" s="8">
        <f>IF($C2337="","",T2337-X2337)</f>
        <v/>
      </c>
      <c r="Z2337" s="8">
        <f>IF($C2337="","",Y2337-M2337)</f>
        <v/>
      </c>
      <c r="AD2337" s="8" t="n"/>
      <c r="AG2337" s="14" t="n"/>
      <c r="AI2337">
        <f>IF($C2337="","",IF(COUNTIF($C$2:$C2337,$C2337)=1,1,0))</f>
        <v/>
      </c>
      <c r="AJ2337">
        <f>IF($AI2337=1,SUMPRODUCT(--($AM$2:$AM$7001&lt;$AM2337))+1,"")</f>
        <v/>
      </c>
      <c r="AK2337">
        <f>IF($C2337="","",IF(OR($P2337=TRUE(),$P2337="TRUE"),1,0))</f>
        <v/>
      </c>
      <c r="AL2337">
        <f>IF($C2337="","",IF(AND($V2337="Yes",SUMPRODUCT((LEN(Settings!$F$6:$F$13)&gt;0)*ISNUMBER(SEARCH(Settings!$F$6:$F$13,$O2337)))=0),1,0))</f>
        <v/>
      </c>
      <c r="AM2337">
        <f>IF($AI2337=1,IFERROR(IF(VALUE($C2337)&lt;100000000,VALUE($C2337),1000000000),IFERROR(IF(VALUE(MID($C2337,2,20))&lt;100000000,VALUE(MID($C2337,2,20)),1000000000),1000000000))+ROW()/100000,"")</f>
        <v/>
      </c>
    </row>
    <row r="2338">
      <c r="E2338" s="14" t="n"/>
      <c r="M2338" s="8">
        <f>IF($C2338="","",L2338*T2338/100)</f>
        <v/>
      </c>
      <c r="S2338" s="8" t="n"/>
      <c r="T2338" s="8" t="n"/>
      <c r="W2338">
        <f>IF($C2338="","",IF($AL2338=1,0,IF($AK2338=1,Settings!$C$6,Settings!$C$7))*100)</f>
        <v/>
      </c>
      <c r="X2338" s="8">
        <f>IF($C2338="","",T2338*W2338/100)</f>
        <v/>
      </c>
      <c r="Y2338" s="8">
        <f>IF($C2338="","",T2338-X2338)</f>
        <v/>
      </c>
      <c r="Z2338" s="8">
        <f>IF($C2338="","",Y2338-M2338)</f>
        <v/>
      </c>
      <c r="AD2338" s="8" t="n"/>
      <c r="AG2338" s="14" t="n"/>
      <c r="AI2338">
        <f>IF($C2338="","",IF(COUNTIF($C$2:$C2338,$C2338)=1,1,0))</f>
        <v/>
      </c>
      <c r="AJ2338">
        <f>IF($AI2338=1,SUMPRODUCT(--($AM$2:$AM$7001&lt;$AM2338))+1,"")</f>
        <v/>
      </c>
      <c r="AK2338">
        <f>IF($C2338="","",IF(OR($P2338=TRUE(),$P2338="TRUE"),1,0))</f>
        <v/>
      </c>
      <c r="AL2338">
        <f>IF($C2338="","",IF(AND($V2338="Yes",SUMPRODUCT((LEN(Settings!$F$6:$F$13)&gt;0)*ISNUMBER(SEARCH(Settings!$F$6:$F$13,$O2338)))=0),1,0))</f>
        <v/>
      </c>
      <c r="AM2338">
        <f>IF($AI2338=1,IFERROR(IF(VALUE($C2338)&lt;100000000,VALUE($C2338),1000000000),IFERROR(IF(VALUE(MID($C2338,2,20))&lt;100000000,VALUE(MID($C2338,2,20)),1000000000),1000000000))+ROW()/100000,"")</f>
        <v/>
      </c>
    </row>
    <row r="2339">
      <c r="E2339" s="14" t="n"/>
      <c r="M2339" s="8">
        <f>IF($C2339="","",L2339*T2339/100)</f>
        <v/>
      </c>
      <c r="S2339" s="8" t="n"/>
      <c r="T2339" s="8" t="n"/>
      <c r="W2339">
        <f>IF($C2339="","",IF($AL2339=1,0,IF($AK2339=1,Settings!$C$6,Settings!$C$7))*100)</f>
        <v/>
      </c>
      <c r="X2339" s="8">
        <f>IF($C2339="","",T2339*W2339/100)</f>
        <v/>
      </c>
      <c r="Y2339" s="8">
        <f>IF($C2339="","",T2339-X2339)</f>
        <v/>
      </c>
      <c r="Z2339" s="8">
        <f>IF($C2339="","",Y2339-M2339)</f>
        <v/>
      </c>
      <c r="AD2339" s="8" t="n"/>
      <c r="AG2339" s="14" t="n"/>
      <c r="AI2339">
        <f>IF($C2339="","",IF(COUNTIF($C$2:$C2339,$C2339)=1,1,0))</f>
        <v/>
      </c>
      <c r="AJ2339">
        <f>IF($AI2339=1,SUMPRODUCT(--($AM$2:$AM$7001&lt;$AM2339))+1,"")</f>
        <v/>
      </c>
      <c r="AK2339">
        <f>IF($C2339="","",IF(OR($P2339=TRUE(),$P2339="TRUE"),1,0))</f>
        <v/>
      </c>
      <c r="AL2339">
        <f>IF($C2339="","",IF(AND($V2339="Yes",SUMPRODUCT((LEN(Settings!$F$6:$F$13)&gt;0)*ISNUMBER(SEARCH(Settings!$F$6:$F$13,$O2339)))=0),1,0))</f>
        <v/>
      </c>
      <c r="AM2339">
        <f>IF($AI2339=1,IFERROR(IF(VALUE($C2339)&lt;100000000,VALUE($C2339),1000000000),IFERROR(IF(VALUE(MID($C2339,2,20))&lt;100000000,VALUE(MID($C2339,2,20)),1000000000),1000000000))+ROW()/100000,"")</f>
        <v/>
      </c>
    </row>
    <row r="2340">
      <c r="E2340" s="14" t="n"/>
      <c r="M2340" s="8">
        <f>IF($C2340="","",L2340*T2340/100)</f>
        <v/>
      </c>
      <c r="S2340" s="8" t="n"/>
      <c r="T2340" s="8" t="n"/>
      <c r="W2340">
        <f>IF($C2340="","",IF($AL2340=1,0,IF($AK2340=1,Settings!$C$6,Settings!$C$7))*100)</f>
        <v/>
      </c>
      <c r="X2340" s="8">
        <f>IF($C2340="","",T2340*W2340/100)</f>
        <v/>
      </c>
      <c r="Y2340" s="8">
        <f>IF($C2340="","",T2340-X2340)</f>
        <v/>
      </c>
      <c r="Z2340" s="8">
        <f>IF($C2340="","",Y2340-M2340)</f>
        <v/>
      </c>
      <c r="AD2340" s="8" t="n"/>
      <c r="AG2340" s="14" t="n"/>
      <c r="AI2340">
        <f>IF($C2340="","",IF(COUNTIF($C$2:$C2340,$C2340)=1,1,0))</f>
        <v/>
      </c>
      <c r="AJ2340">
        <f>IF($AI2340=1,SUMPRODUCT(--($AM$2:$AM$7001&lt;$AM2340))+1,"")</f>
        <v/>
      </c>
      <c r="AK2340">
        <f>IF($C2340="","",IF(OR($P2340=TRUE(),$P2340="TRUE"),1,0))</f>
        <v/>
      </c>
      <c r="AL2340">
        <f>IF($C2340="","",IF(AND($V2340="Yes",SUMPRODUCT((LEN(Settings!$F$6:$F$13)&gt;0)*ISNUMBER(SEARCH(Settings!$F$6:$F$13,$O2340)))=0),1,0))</f>
        <v/>
      </c>
      <c r="AM2340">
        <f>IF($AI2340=1,IFERROR(IF(VALUE($C2340)&lt;100000000,VALUE($C2340),1000000000),IFERROR(IF(VALUE(MID($C2340,2,20))&lt;100000000,VALUE(MID($C2340,2,20)),1000000000),1000000000))+ROW()/100000,"")</f>
        <v/>
      </c>
    </row>
    <row r="2341">
      <c r="E2341" s="14" t="n"/>
      <c r="M2341" s="8">
        <f>IF($C2341="","",L2341*T2341/100)</f>
        <v/>
      </c>
      <c r="S2341" s="8" t="n"/>
      <c r="T2341" s="8" t="n"/>
      <c r="W2341">
        <f>IF($C2341="","",IF($AL2341=1,0,IF($AK2341=1,Settings!$C$6,Settings!$C$7))*100)</f>
        <v/>
      </c>
      <c r="X2341" s="8">
        <f>IF($C2341="","",T2341*W2341/100)</f>
        <v/>
      </c>
      <c r="Y2341" s="8">
        <f>IF($C2341="","",T2341-X2341)</f>
        <v/>
      </c>
      <c r="Z2341" s="8">
        <f>IF($C2341="","",Y2341-M2341)</f>
        <v/>
      </c>
      <c r="AD2341" s="8" t="n"/>
      <c r="AG2341" s="14" t="n"/>
      <c r="AI2341">
        <f>IF($C2341="","",IF(COUNTIF($C$2:$C2341,$C2341)=1,1,0))</f>
        <v/>
      </c>
      <c r="AJ2341">
        <f>IF($AI2341=1,SUMPRODUCT(--($AM$2:$AM$7001&lt;$AM2341))+1,"")</f>
        <v/>
      </c>
      <c r="AK2341">
        <f>IF($C2341="","",IF(OR($P2341=TRUE(),$P2341="TRUE"),1,0))</f>
        <v/>
      </c>
      <c r="AL2341">
        <f>IF($C2341="","",IF(AND($V2341="Yes",SUMPRODUCT((LEN(Settings!$F$6:$F$13)&gt;0)*ISNUMBER(SEARCH(Settings!$F$6:$F$13,$O2341)))=0),1,0))</f>
        <v/>
      </c>
      <c r="AM2341">
        <f>IF($AI2341=1,IFERROR(IF(VALUE($C2341)&lt;100000000,VALUE($C2341),1000000000),IFERROR(IF(VALUE(MID($C2341,2,20))&lt;100000000,VALUE(MID($C2341,2,20)),1000000000),1000000000))+ROW()/100000,"")</f>
        <v/>
      </c>
    </row>
    <row r="2342">
      <c r="E2342" s="14" t="n"/>
      <c r="M2342" s="8">
        <f>IF($C2342="","",L2342*T2342/100)</f>
        <v/>
      </c>
      <c r="S2342" s="8" t="n"/>
      <c r="T2342" s="8" t="n"/>
      <c r="W2342">
        <f>IF($C2342="","",IF($AL2342=1,0,IF($AK2342=1,Settings!$C$6,Settings!$C$7))*100)</f>
        <v/>
      </c>
      <c r="X2342" s="8">
        <f>IF($C2342="","",T2342*W2342/100)</f>
        <v/>
      </c>
      <c r="Y2342" s="8">
        <f>IF($C2342="","",T2342-X2342)</f>
        <v/>
      </c>
      <c r="Z2342" s="8">
        <f>IF($C2342="","",Y2342-M2342)</f>
        <v/>
      </c>
      <c r="AD2342" s="8" t="n"/>
      <c r="AG2342" s="14" t="n"/>
      <c r="AI2342">
        <f>IF($C2342="","",IF(COUNTIF($C$2:$C2342,$C2342)=1,1,0))</f>
        <v/>
      </c>
      <c r="AJ2342">
        <f>IF($AI2342=1,SUMPRODUCT(--($AM$2:$AM$7001&lt;$AM2342))+1,"")</f>
        <v/>
      </c>
      <c r="AK2342">
        <f>IF($C2342="","",IF(OR($P2342=TRUE(),$P2342="TRUE"),1,0))</f>
        <v/>
      </c>
      <c r="AL2342">
        <f>IF($C2342="","",IF(AND($V2342="Yes",SUMPRODUCT((LEN(Settings!$F$6:$F$13)&gt;0)*ISNUMBER(SEARCH(Settings!$F$6:$F$13,$O2342)))=0),1,0))</f>
        <v/>
      </c>
      <c r="AM2342">
        <f>IF($AI2342=1,IFERROR(IF(VALUE($C2342)&lt;100000000,VALUE($C2342),1000000000),IFERROR(IF(VALUE(MID($C2342,2,20))&lt;100000000,VALUE(MID($C2342,2,20)),1000000000),1000000000))+ROW()/100000,"")</f>
        <v/>
      </c>
    </row>
    <row r="2343">
      <c r="E2343" s="14" t="n"/>
      <c r="M2343" s="8">
        <f>IF($C2343="","",L2343*T2343/100)</f>
        <v/>
      </c>
      <c r="S2343" s="8" t="n"/>
      <c r="T2343" s="8" t="n"/>
      <c r="W2343">
        <f>IF($C2343="","",IF($AL2343=1,0,IF($AK2343=1,Settings!$C$6,Settings!$C$7))*100)</f>
        <v/>
      </c>
      <c r="X2343" s="8">
        <f>IF($C2343="","",T2343*W2343/100)</f>
        <v/>
      </c>
      <c r="Y2343" s="8">
        <f>IF($C2343="","",T2343-X2343)</f>
        <v/>
      </c>
      <c r="Z2343" s="8">
        <f>IF($C2343="","",Y2343-M2343)</f>
        <v/>
      </c>
      <c r="AD2343" s="8" t="n"/>
      <c r="AG2343" s="14" t="n"/>
      <c r="AI2343">
        <f>IF($C2343="","",IF(COUNTIF($C$2:$C2343,$C2343)=1,1,0))</f>
        <v/>
      </c>
      <c r="AJ2343">
        <f>IF($AI2343=1,SUMPRODUCT(--($AM$2:$AM$7001&lt;$AM2343))+1,"")</f>
        <v/>
      </c>
      <c r="AK2343">
        <f>IF($C2343="","",IF(OR($P2343=TRUE(),$P2343="TRUE"),1,0))</f>
        <v/>
      </c>
      <c r="AL2343">
        <f>IF($C2343="","",IF(AND($V2343="Yes",SUMPRODUCT((LEN(Settings!$F$6:$F$13)&gt;0)*ISNUMBER(SEARCH(Settings!$F$6:$F$13,$O2343)))=0),1,0))</f>
        <v/>
      </c>
      <c r="AM2343">
        <f>IF($AI2343=1,IFERROR(IF(VALUE($C2343)&lt;100000000,VALUE($C2343),1000000000),IFERROR(IF(VALUE(MID($C2343,2,20))&lt;100000000,VALUE(MID($C2343,2,20)),1000000000),1000000000))+ROW()/100000,"")</f>
        <v/>
      </c>
    </row>
    <row r="2344">
      <c r="E2344" s="14" t="n"/>
      <c r="M2344" s="8">
        <f>IF($C2344="","",L2344*T2344/100)</f>
        <v/>
      </c>
      <c r="S2344" s="8" t="n"/>
      <c r="T2344" s="8" t="n"/>
      <c r="W2344">
        <f>IF($C2344="","",IF($AL2344=1,0,IF($AK2344=1,Settings!$C$6,Settings!$C$7))*100)</f>
        <v/>
      </c>
      <c r="X2344" s="8">
        <f>IF($C2344="","",T2344*W2344/100)</f>
        <v/>
      </c>
      <c r="Y2344" s="8">
        <f>IF($C2344="","",T2344-X2344)</f>
        <v/>
      </c>
      <c r="Z2344" s="8">
        <f>IF($C2344="","",Y2344-M2344)</f>
        <v/>
      </c>
      <c r="AD2344" s="8" t="n"/>
      <c r="AG2344" s="14" t="n"/>
      <c r="AI2344">
        <f>IF($C2344="","",IF(COUNTIF($C$2:$C2344,$C2344)=1,1,0))</f>
        <v/>
      </c>
      <c r="AJ2344">
        <f>IF($AI2344=1,SUMPRODUCT(--($AM$2:$AM$7001&lt;$AM2344))+1,"")</f>
        <v/>
      </c>
      <c r="AK2344">
        <f>IF($C2344="","",IF(OR($P2344=TRUE(),$P2344="TRUE"),1,0))</f>
        <v/>
      </c>
      <c r="AL2344">
        <f>IF($C2344="","",IF(AND($V2344="Yes",SUMPRODUCT((LEN(Settings!$F$6:$F$13)&gt;0)*ISNUMBER(SEARCH(Settings!$F$6:$F$13,$O2344)))=0),1,0))</f>
        <v/>
      </c>
      <c r="AM2344">
        <f>IF($AI2344=1,IFERROR(IF(VALUE($C2344)&lt;100000000,VALUE($C2344),1000000000),IFERROR(IF(VALUE(MID($C2344,2,20))&lt;100000000,VALUE(MID($C2344,2,20)),1000000000),1000000000))+ROW()/100000,"")</f>
        <v/>
      </c>
    </row>
    <row r="2345">
      <c r="E2345" s="14" t="n"/>
      <c r="M2345" s="8">
        <f>IF($C2345="","",L2345*T2345/100)</f>
        <v/>
      </c>
      <c r="S2345" s="8" t="n"/>
      <c r="T2345" s="8" t="n"/>
      <c r="W2345">
        <f>IF($C2345="","",IF($AL2345=1,0,IF($AK2345=1,Settings!$C$6,Settings!$C$7))*100)</f>
        <v/>
      </c>
      <c r="X2345" s="8">
        <f>IF($C2345="","",T2345*W2345/100)</f>
        <v/>
      </c>
      <c r="Y2345" s="8">
        <f>IF($C2345="","",T2345-X2345)</f>
        <v/>
      </c>
      <c r="Z2345" s="8">
        <f>IF($C2345="","",Y2345-M2345)</f>
        <v/>
      </c>
      <c r="AD2345" s="8" t="n"/>
      <c r="AG2345" s="14" t="n"/>
      <c r="AI2345">
        <f>IF($C2345="","",IF(COUNTIF($C$2:$C2345,$C2345)=1,1,0))</f>
        <v/>
      </c>
      <c r="AJ2345">
        <f>IF($AI2345=1,SUMPRODUCT(--($AM$2:$AM$7001&lt;$AM2345))+1,"")</f>
        <v/>
      </c>
      <c r="AK2345">
        <f>IF($C2345="","",IF(OR($P2345=TRUE(),$P2345="TRUE"),1,0))</f>
        <v/>
      </c>
      <c r="AL2345">
        <f>IF($C2345="","",IF(AND($V2345="Yes",SUMPRODUCT((LEN(Settings!$F$6:$F$13)&gt;0)*ISNUMBER(SEARCH(Settings!$F$6:$F$13,$O2345)))=0),1,0))</f>
        <v/>
      </c>
      <c r="AM2345">
        <f>IF($AI2345=1,IFERROR(IF(VALUE($C2345)&lt;100000000,VALUE($C2345),1000000000),IFERROR(IF(VALUE(MID($C2345,2,20))&lt;100000000,VALUE(MID($C2345,2,20)),1000000000),1000000000))+ROW()/100000,"")</f>
        <v/>
      </c>
    </row>
    <row r="2346">
      <c r="E2346" s="14" t="n"/>
      <c r="M2346" s="8">
        <f>IF($C2346="","",L2346*T2346/100)</f>
        <v/>
      </c>
      <c r="S2346" s="8" t="n"/>
      <c r="T2346" s="8" t="n"/>
      <c r="W2346">
        <f>IF($C2346="","",IF($AL2346=1,0,IF($AK2346=1,Settings!$C$6,Settings!$C$7))*100)</f>
        <v/>
      </c>
      <c r="X2346" s="8">
        <f>IF($C2346="","",T2346*W2346/100)</f>
        <v/>
      </c>
      <c r="Y2346" s="8">
        <f>IF($C2346="","",T2346-X2346)</f>
        <v/>
      </c>
      <c r="Z2346" s="8">
        <f>IF($C2346="","",Y2346-M2346)</f>
        <v/>
      </c>
      <c r="AD2346" s="8" t="n"/>
      <c r="AG2346" s="14" t="n"/>
      <c r="AI2346">
        <f>IF($C2346="","",IF(COUNTIF($C$2:$C2346,$C2346)=1,1,0))</f>
        <v/>
      </c>
      <c r="AJ2346">
        <f>IF($AI2346=1,SUMPRODUCT(--($AM$2:$AM$7001&lt;$AM2346))+1,"")</f>
        <v/>
      </c>
      <c r="AK2346">
        <f>IF($C2346="","",IF(OR($P2346=TRUE(),$P2346="TRUE"),1,0))</f>
        <v/>
      </c>
      <c r="AL2346">
        <f>IF($C2346="","",IF(AND($V2346="Yes",SUMPRODUCT((LEN(Settings!$F$6:$F$13)&gt;0)*ISNUMBER(SEARCH(Settings!$F$6:$F$13,$O2346)))=0),1,0))</f>
        <v/>
      </c>
      <c r="AM2346">
        <f>IF($AI2346=1,IFERROR(IF(VALUE($C2346)&lt;100000000,VALUE($C2346),1000000000),IFERROR(IF(VALUE(MID($C2346,2,20))&lt;100000000,VALUE(MID($C2346,2,20)),1000000000),1000000000))+ROW()/100000,"")</f>
        <v/>
      </c>
    </row>
    <row r="2347">
      <c r="E2347" s="14" t="n"/>
      <c r="M2347" s="8">
        <f>IF($C2347="","",L2347*T2347/100)</f>
        <v/>
      </c>
      <c r="S2347" s="8" t="n"/>
      <c r="T2347" s="8" t="n"/>
      <c r="W2347">
        <f>IF($C2347="","",IF($AL2347=1,0,IF($AK2347=1,Settings!$C$6,Settings!$C$7))*100)</f>
        <v/>
      </c>
      <c r="X2347" s="8">
        <f>IF($C2347="","",T2347*W2347/100)</f>
        <v/>
      </c>
      <c r="Y2347" s="8">
        <f>IF($C2347="","",T2347-X2347)</f>
        <v/>
      </c>
      <c r="Z2347" s="8">
        <f>IF($C2347="","",Y2347-M2347)</f>
        <v/>
      </c>
      <c r="AD2347" s="8" t="n"/>
      <c r="AG2347" s="14" t="n"/>
      <c r="AI2347">
        <f>IF($C2347="","",IF(COUNTIF($C$2:$C2347,$C2347)=1,1,0))</f>
        <v/>
      </c>
      <c r="AJ2347">
        <f>IF($AI2347=1,SUMPRODUCT(--($AM$2:$AM$7001&lt;$AM2347))+1,"")</f>
        <v/>
      </c>
      <c r="AK2347">
        <f>IF($C2347="","",IF(OR($P2347=TRUE(),$P2347="TRUE"),1,0))</f>
        <v/>
      </c>
      <c r="AL2347">
        <f>IF($C2347="","",IF(AND($V2347="Yes",SUMPRODUCT((LEN(Settings!$F$6:$F$13)&gt;0)*ISNUMBER(SEARCH(Settings!$F$6:$F$13,$O2347)))=0),1,0))</f>
        <v/>
      </c>
      <c r="AM2347">
        <f>IF($AI2347=1,IFERROR(IF(VALUE($C2347)&lt;100000000,VALUE($C2347),1000000000),IFERROR(IF(VALUE(MID($C2347,2,20))&lt;100000000,VALUE(MID($C2347,2,20)),1000000000),1000000000))+ROW()/100000,"")</f>
        <v/>
      </c>
    </row>
    <row r="2348">
      <c r="E2348" s="14" t="n"/>
      <c r="M2348" s="8">
        <f>IF($C2348="","",L2348*T2348/100)</f>
        <v/>
      </c>
      <c r="S2348" s="8" t="n"/>
      <c r="T2348" s="8" t="n"/>
      <c r="W2348">
        <f>IF($C2348="","",IF($AL2348=1,0,IF($AK2348=1,Settings!$C$6,Settings!$C$7))*100)</f>
        <v/>
      </c>
      <c r="X2348" s="8">
        <f>IF($C2348="","",T2348*W2348/100)</f>
        <v/>
      </c>
      <c r="Y2348" s="8">
        <f>IF($C2348="","",T2348-X2348)</f>
        <v/>
      </c>
      <c r="Z2348" s="8">
        <f>IF($C2348="","",Y2348-M2348)</f>
        <v/>
      </c>
      <c r="AD2348" s="8" t="n"/>
      <c r="AG2348" s="14" t="n"/>
      <c r="AI2348">
        <f>IF($C2348="","",IF(COUNTIF($C$2:$C2348,$C2348)=1,1,0))</f>
        <v/>
      </c>
      <c r="AJ2348">
        <f>IF($AI2348=1,SUMPRODUCT(--($AM$2:$AM$7001&lt;$AM2348))+1,"")</f>
        <v/>
      </c>
      <c r="AK2348">
        <f>IF($C2348="","",IF(OR($P2348=TRUE(),$P2348="TRUE"),1,0))</f>
        <v/>
      </c>
      <c r="AL2348">
        <f>IF($C2348="","",IF(AND($V2348="Yes",SUMPRODUCT((LEN(Settings!$F$6:$F$13)&gt;0)*ISNUMBER(SEARCH(Settings!$F$6:$F$13,$O2348)))=0),1,0))</f>
        <v/>
      </c>
      <c r="AM2348">
        <f>IF($AI2348=1,IFERROR(IF(VALUE($C2348)&lt;100000000,VALUE($C2348),1000000000),IFERROR(IF(VALUE(MID($C2348,2,20))&lt;100000000,VALUE(MID($C2348,2,20)),1000000000),1000000000))+ROW()/100000,"")</f>
        <v/>
      </c>
    </row>
    <row r="2349">
      <c r="E2349" s="14" t="n"/>
      <c r="M2349" s="8">
        <f>IF($C2349="","",L2349*T2349/100)</f>
        <v/>
      </c>
      <c r="S2349" s="8" t="n"/>
      <c r="T2349" s="8" t="n"/>
      <c r="W2349">
        <f>IF($C2349="","",IF($AL2349=1,0,IF($AK2349=1,Settings!$C$6,Settings!$C$7))*100)</f>
        <v/>
      </c>
      <c r="X2349" s="8">
        <f>IF($C2349="","",T2349*W2349/100)</f>
        <v/>
      </c>
      <c r="Y2349" s="8">
        <f>IF($C2349="","",T2349-X2349)</f>
        <v/>
      </c>
      <c r="Z2349" s="8">
        <f>IF($C2349="","",Y2349-M2349)</f>
        <v/>
      </c>
      <c r="AD2349" s="8" t="n"/>
      <c r="AG2349" s="14" t="n"/>
      <c r="AI2349">
        <f>IF($C2349="","",IF(COUNTIF($C$2:$C2349,$C2349)=1,1,0))</f>
        <v/>
      </c>
      <c r="AJ2349">
        <f>IF($AI2349=1,SUMPRODUCT(--($AM$2:$AM$7001&lt;$AM2349))+1,"")</f>
        <v/>
      </c>
      <c r="AK2349">
        <f>IF($C2349="","",IF(OR($P2349=TRUE(),$P2349="TRUE"),1,0))</f>
        <v/>
      </c>
      <c r="AL2349">
        <f>IF($C2349="","",IF(AND($V2349="Yes",SUMPRODUCT((LEN(Settings!$F$6:$F$13)&gt;0)*ISNUMBER(SEARCH(Settings!$F$6:$F$13,$O2349)))=0),1,0))</f>
        <v/>
      </c>
      <c r="AM2349">
        <f>IF($AI2349=1,IFERROR(IF(VALUE($C2349)&lt;100000000,VALUE($C2349),1000000000),IFERROR(IF(VALUE(MID($C2349,2,20))&lt;100000000,VALUE(MID($C2349,2,20)),1000000000),1000000000))+ROW()/100000,"")</f>
        <v/>
      </c>
    </row>
    <row r="2350">
      <c r="E2350" s="14" t="n"/>
      <c r="M2350" s="8">
        <f>IF($C2350="","",L2350*T2350/100)</f>
        <v/>
      </c>
      <c r="S2350" s="8" t="n"/>
      <c r="T2350" s="8" t="n"/>
      <c r="W2350">
        <f>IF($C2350="","",IF($AL2350=1,0,IF($AK2350=1,Settings!$C$6,Settings!$C$7))*100)</f>
        <v/>
      </c>
      <c r="X2350" s="8">
        <f>IF($C2350="","",T2350*W2350/100)</f>
        <v/>
      </c>
      <c r="Y2350" s="8">
        <f>IF($C2350="","",T2350-X2350)</f>
        <v/>
      </c>
      <c r="Z2350" s="8">
        <f>IF($C2350="","",Y2350-M2350)</f>
        <v/>
      </c>
      <c r="AD2350" s="8" t="n"/>
      <c r="AG2350" s="14" t="n"/>
      <c r="AI2350">
        <f>IF($C2350="","",IF(COUNTIF($C$2:$C2350,$C2350)=1,1,0))</f>
        <v/>
      </c>
      <c r="AJ2350">
        <f>IF($AI2350=1,SUMPRODUCT(--($AM$2:$AM$7001&lt;$AM2350))+1,"")</f>
        <v/>
      </c>
      <c r="AK2350">
        <f>IF($C2350="","",IF(OR($P2350=TRUE(),$P2350="TRUE"),1,0))</f>
        <v/>
      </c>
      <c r="AL2350">
        <f>IF($C2350="","",IF(AND($V2350="Yes",SUMPRODUCT((LEN(Settings!$F$6:$F$13)&gt;0)*ISNUMBER(SEARCH(Settings!$F$6:$F$13,$O2350)))=0),1,0))</f>
        <v/>
      </c>
      <c r="AM2350">
        <f>IF($AI2350=1,IFERROR(IF(VALUE($C2350)&lt;100000000,VALUE($C2350),1000000000),IFERROR(IF(VALUE(MID($C2350,2,20))&lt;100000000,VALUE(MID($C2350,2,20)),1000000000),1000000000))+ROW()/100000,"")</f>
        <v/>
      </c>
    </row>
    <row r="2351">
      <c r="E2351" s="14" t="n"/>
      <c r="M2351" s="8">
        <f>IF($C2351="","",L2351*T2351/100)</f>
        <v/>
      </c>
      <c r="S2351" s="8" t="n"/>
      <c r="T2351" s="8" t="n"/>
      <c r="W2351">
        <f>IF($C2351="","",IF($AL2351=1,0,IF($AK2351=1,Settings!$C$6,Settings!$C$7))*100)</f>
        <v/>
      </c>
      <c r="X2351" s="8">
        <f>IF($C2351="","",T2351*W2351/100)</f>
        <v/>
      </c>
      <c r="Y2351" s="8">
        <f>IF($C2351="","",T2351-X2351)</f>
        <v/>
      </c>
      <c r="Z2351" s="8">
        <f>IF($C2351="","",Y2351-M2351)</f>
        <v/>
      </c>
      <c r="AD2351" s="8" t="n"/>
      <c r="AG2351" s="14" t="n"/>
      <c r="AI2351">
        <f>IF($C2351="","",IF(COUNTIF($C$2:$C2351,$C2351)=1,1,0))</f>
        <v/>
      </c>
      <c r="AJ2351">
        <f>IF($AI2351=1,SUMPRODUCT(--($AM$2:$AM$7001&lt;$AM2351))+1,"")</f>
        <v/>
      </c>
      <c r="AK2351">
        <f>IF($C2351="","",IF(OR($P2351=TRUE(),$P2351="TRUE"),1,0))</f>
        <v/>
      </c>
      <c r="AL2351">
        <f>IF($C2351="","",IF(AND($V2351="Yes",SUMPRODUCT((LEN(Settings!$F$6:$F$13)&gt;0)*ISNUMBER(SEARCH(Settings!$F$6:$F$13,$O2351)))=0),1,0))</f>
        <v/>
      </c>
      <c r="AM2351">
        <f>IF($AI2351=1,IFERROR(IF(VALUE($C2351)&lt;100000000,VALUE($C2351),1000000000),IFERROR(IF(VALUE(MID($C2351,2,20))&lt;100000000,VALUE(MID($C2351,2,20)),1000000000),1000000000))+ROW()/100000,"")</f>
        <v/>
      </c>
    </row>
    <row r="2352">
      <c r="E2352" s="14" t="n"/>
      <c r="M2352" s="8">
        <f>IF($C2352="","",L2352*T2352/100)</f>
        <v/>
      </c>
      <c r="S2352" s="8" t="n"/>
      <c r="T2352" s="8" t="n"/>
      <c r="W2352">
        <f>IF($C2352="","",IF($AL2352=1,0,IF($AK2352=1,Settings!$C$6,Settings!$C$7))*100)</f>
        <v/>
      </c>
      <c r="X2352" s="8">
        <f>IF($C2352="","",T2352*W2352/100)</f>
        <v/>
      </c>
      <c r="Y2352" s="8">
        <f>IF($C2352="","",T2352-X2352)</f>
        <v/>
      </c>
      <c r="Z2352" s="8">
        <f>IF($C2352="","",Y2352-M2352)</f>
        <v/>
      </c>
      <c r="AD2352" s="8" t="n"/>
      <c r="AG2352" s="14" t="n"/>
      <c r="AI2352">
        <f>IF($C2352="","",IF(COUNTIF($C$2:$C2352,$C2352)=1,1,0))</f>
        <v/>
      </c>
      <c r="AJ2352">
        <f>IF($AI2352=1,SUMPRODUCT(--($AM$2:$AM$7001&lt;$AM2352))+1,"")</f>
        <v/>
      </c>
      <c r="AK2352">
        <f>IF($C2352="","",IF(OR($P2352=TRUE(),$P2352="TRUE"),1,0))</f>
        <v/>
      </c>
      <c r="AL2352">
        <f>IF($C2352="","",IF(AND($V2352="Yes",SUMPRODUCT((LEN(Settings!$F$6:$F$13)&gt;0)*ISNUMBER(SEARCH(Settings!$F$6:$F$13,$O2352)))=0),1,0))</f>
        <v/>
      </c>
      <c r="AM2352">
        <f>IF($AI2352=1,IFERROR(IF(VALUE($C2352)&lt;100000000,VALUE($C2352),1000000000),IFERROR(IF(VALUE(MID($C2352,2,20))&lt;100000000,VALUE(MID($C2352,2,20)),1000000000),1000000000))+ROW()/100000,"")</f>
        <v/>
      </c>
    </row>
    <row r="2353">
      <c r="E2353" s="14" t="n"/>
      <c r="M2353" s="8">
        <f>IF($C2353="","",L2353*T2353/100)</f>
        <v/>
      </c>
      <c r="S2353" s="8" t="n"/>
      <c r="T2353" s="8" t="n"/>
      <c r="W2353">
        <f>IF($C2353="","",IF($AL2353=1,0,IF($AK2353=1,Settings!$C$6,Settings!$C$7))*100)</f>
        <v/>
      </c>
      <c r="X2353" s="8">
        <f>IF($C2353="","",T2353*W2353/100)</f>
        <v/>
      </c>
      <c r="Y2353" s="8">
        <f>IF($C2353="","",T2353-X2353)</f>
        <v/>
      </c>
      <c r="Z2353" s="8">
        <f>IF($C2353="","",Y2353-M2353)</f>
        <v/>
      </c>
      <c r="AD2353" s="8" t="n"/>
      <c r="AG2353" s="14" t="n"/>
      <c r="AI2353">
        <f>IF($C2353="","",IF(COUNTIF($C$2:$C2353,$C2353)=1,1,0))</f>
        <v/>
      </c>
      <c r="AJ2353">
        <f>IF($AI2353=1,SUMPRODUCT(--($AM$2:$AM$7001&lt;$AM2353))+1,"")</f>
        <v/>
      </c>
      <c r="AK2353">
        <f>IF($C2353="","",IF(OR($P2353=TRUE(),$P2353="TRUE"),1,0))</f>
        <v/>
      </c>
      <c r="AL2353">
        <f>IF($C2353="","",IF(AND($V2353="Yes",SUMPRODUCT((LEN(Settings!$F$6:$F$13)&gt;0)*ISNUMBER(SEARCH(Settings!$F$6:$F$13,$O2353)))=0),1,0))</f>
        <v/>
      </c>
      <c r="AM2353">
        <f>IF($AI2353=1,IFERROR(IF(VALUE($C2353)&lt;100000000,VALUE($C2353),1000000000),IFERROR(IF(VALUE(MID($C2353,2,20))&lt;100000000,VALUE(MID($C2353,2,20)),1000000000),1000000000))+ROW()/100000,"")</f>
        <v/>
      </c>
    </row>
    <row r="2354">
      <c r="E2354" s="14" t="n"/>
      <c r="M2354" s="8">
        <f>IF($C2354="","",L2354*T2354/100)</f>
        <v/>
      </c>
      <c r="S2354" s="8" t="n"/>
      <c r="T2354" s="8" t="n"/>
      <c r="W2354">
        <f>IF($C2354="","",IF($AL2354=1,0,IF($AK2354=1,Settings!$C$6,Settings!$C$7))*100)</f>
        <v/>
      </c>
      <c r="X2354" s="8">
        <f>IF($C2354="","",T2354*W2354/100)</f>
        <v/>
      </c>
      <c r="Y2354" s="8">
        <f>IF($C2354="","",T2354-X2354)</f>
        <v/>
      </c>
      <c r="Z2354" s="8">
        <f>IF($C2354="","",Y2354-M2354)</f>
        <v/>
      </c>
      <c r="AD2354" s="8" t="n"/>
      <c r="AG2354" s="14" t="n"/>
      <c r="AI2354">
        <f>IF($C2354="","",IF(COUNTIF($C$2:$C2354,$C2354)=1,1,0))</f>
        <v/>
      </c>
      <c r="AJ2354">
        <f>IF($AI2354=1,SUMPRODUCT(--($AM$2:$AM$7001&lt;$AM2354))+1,"")</f>
        <v/>
      </c>
      <c r="AK2354">
        <f>IF($C2354="","",IF(OR($P2354=TRUE(),$P2354="TRUE"),1,0))</f>
        <v/>
      </c>
      <c r="AL2354">
        <f>IF($C2354="","",IF(AND($V2354="Yes",SUMPRODUCT((LEN(Settings!$F$6:$F$13)&gt;0)*ISNUMBER(SEARCH(Settings!$F$6:$F$13,$O2354)))=0),1,0))</f>
        <v/>
      </c>
      <c r="AM2354">
        <f>IF($AI2354=1,IFERROR(IF(VALUE($C2354)&lt;100000000,VALUE($C2354),1000000000),IFERROR(IF(VALUE(MID($C2354,2,20))&lt;100000000,VALUE(MID($C2354,2,20)),1000000000),1000000000))+ROW()/100000,"")</f>
        <v/>
      </c>
    </row>
    <row r="2355">
      <c r="E2355" s="14" t="n"/>
      <c r="M2355" s="8">
        <f>IF($C2355="","",L2355*T2355/100)</f>
        <v/>
      </c>
      <c r="S2355" s="8" t="n"/>
      <c r="T2355" s="8" t="n"/>
      <c r="W2355">
        <f>IF($C2355="","",IF($AL2355=1,0,IF($AK2355=1,Settings!$C$6,Settings!$C$7))*100)</f>
        <v/>
      </c>
      <c r="X2355" s="8">
        <f>IF($C2355="","",T2355*W2355/100)</f>
        <v/>
      </c>
      <c r="Y2355" s="8">
        <f>IF($C2355="","",T2355-X2355)</f>
        <v/>
      </c>
      <c r="Z2355" s="8">
        <f>IF($C2355="","",Y2355-M2355)</f>
        <v/>
      </c>
      <c r="AD2355" s="8" t="n"/>
      <c r="AG2355" s="14" t="n"/>
      <c r="AI2355">
        <f>IF($C2355="","",IF(COUNTIF($C$2:$C2355,$C2355)=1,1,0))</f>
        <v/>
      </c>
      <c r="AJ2355">
        <f>IF($AI2355=1,SUMPRODUCT(--($AM$2:$AM$7001&lt;$AM2355))+1,"")</f>
        <v/>
      </c>
      <c r="AK2355">
        <f>IF($C2355="","",IF(OR($P2355=TRUE(),$P2355="TRUE"),1,0))</f>
        <v/>
      </c>
      <c r="AL2355">
        <f>IF($C2355="","",IF(AND($V2355="Yes",SUMPRODUCT((LEN(Settings!$F$6:$F$13)&gt;0)*ISNUMBER(SEARCH(Settings!$F$6:$F$13,$O2355)))=0),1,0))</f>
        <v/>
      </c>
      <c r="AM2355">
        <f>IF($AI2355=1,IFERROR(IF(VALUE($C2355)&lt;100000000,VALUE($C2355),1000000000),IFERROR(IF(VALUE(MID($C2355,2,20))&lt;100000000,VALUE(MID($C2355,2,20)),1000000000),1000000000))+ROW()/100000,"")</f>
        <v/>
      </c>
    </row>
    <row r="2356">
      <c r="E2356" s="14" t="n"/>
      <c r="M2356" s="8">
        <f>IF($C2356="","",L2356*T2356/100)</f>
        <v/>
      </c>
      <c r="S2356" s="8" t="n"/>
      <c r="T2356" s="8" t="n"/>
      <c r="W2356">
        <f>IF($C2356="","",IF($AL2356=1,0,IF($AK2356=1,Settings!$C$6,Settings!$C$7))*100)</f>
        <v/>
      </c>
      <c r="X2356" s="8">
        <f>IF($C2356="","",T2356*W2356/100)</f>
        <v/>
      </c>
      <c r="Y2356" s="8">
        <f>IF($C2356="","",T2356-X2356)</f>
        <v/>
      </c>
      <c r="Z2356" s="8">
        <f>IF($C2356="","",Y2356-M2356)</f>
        <v/>
      </c>
      <c r="AD2356" s="8" t="n"/>
      <c r="AG2356" s="14" t="n"/>
      <c r="AI2356">
        <f>IF($C2356="","",IF(COUNTIF($C$2:$C2356,$C2356)=1,1,0))</f>
        <v/>
      </c>
      <c r="AJ2356">
        <f>IF($AI2356=1,SUMPRODUCT(--($AM$2:$AM$7001&lt;$AM2356))+1,"")</f>
        <v/>
      </c>
      <c r="AK2356">
        <f>IF($C2356="","",IF(OR($P2356=TRUE(),$P2356="TRUE"),1,0))</f>
        <v/>
      </c>
      <c r="AL2356">
        <f>IF($C2356="","",IF(AND($V2356="Yes",SUMPRODUCT((LEN(Settings!$F$6:$F$13)&gt;0)*ISNUMBER(SEARCH(Settings!$F$6:$F$13,$O2356)))=0),1,0))</f>
        <v/>
      </c>
      <c r="AM2356">
        <f>IF($AI2356=1,IFERROR(IF(VALUE($C2356)&lt;100000000,VALUE($C2356),1000000000),IFERROR(IF(VALUE(MID($C2356,2,20))&lt;100000000,VALUE(MID($C2356,2,20)),1000000000),1000000000))+ROW()/100000,"")</f>
        <v/>
      </c>
    </row>
    <row r="2357">
      <c r="E2357" s="14" t="n"/>
      <c r="M2357" s="8">
        <f>IF($C2357="","",L2357*T2357/100)</f>
        <v/>
      </c>
      <c r="S2357" s="8" t="n"/>
      <c r="T2357" s="8" t="n"/>
      <c r="W2357">
        <f>IF($C2357="","",IF($AL2357=1,0,IF($AK2357=1,Settings!$C$6,Settings!$C$7))*100)</f>
        <v/>
      </c>
      <c r="X2357" s="8">
        <f>IF($C2357="","",T2357*W2357/100)</f>
        <v/>
      </c>
      <c r="Y2357" s="8">
        <f>IF($C2357="","",T2357-X2357)</f>
        <v/>
      </c>
      <c r="Z2357" s="8">
        <f>IF($C2357="","",Y2357-M2357)</f>
        <v/>
      </c>
      <c r="AD2357" s="8" t="n"/>
      <c r="AG2357" s="14" t="n"/>
      <c r="AI2357">
        <f>IF($C2357="","",IF(COUNTIF($C$2:$C2357,$C2357)=1,1,0))</f>
        <v/>
      </c>
      <c r="AJ2357">
        <f>IF($AI2357=1,SUMPRODUCT(--($AM$2:$AM$7001&lt;$AM2357))+1,"")</f>
        <v/>
      </c>
      <c r="AK2357">
        <f>IF($C2357="","",IF(OR($P2357=TRUE(),$P2357="TRUE"),1,0))</f>
        <v/>
      </c>
      <c r="AL2357">
        <f>IF($C2357="","",IF(AND($V2357="Yes",SUMPRODUCT((LEN(Settings!$F$6:$F$13)&gt;0)*ISNUMBER(SEARCH(Settings!$F$6:$F$13,$O2357)))=0),1,0))</f>
        <v/>
      </c>
      <c r="AM2357">
        <f>IF($AI2357=1,IFERROR(IF(VALUE($C2357)&lt;100000000,VALUE($C2357),1000000000),IFERROR(IF(VALUE(MID($C2357,2,20))&lt;100000000,VALUE(MID($C2357,2,20)),1000000000),1000000000))+ROW()/100000,"")</f>
        <v/>
      </c>
    </row>
    <row r="2358">
      <c r="E2358" s="14" t="n"/>
      <c r="M2358" s="8">
        <f>IF($C2358="","",L2358*T2358/100)</f>
        <v/>
      </c>
      <c r="S2358" s="8" t="n"/>
      <c r="T2358" s="8" t="n"/>
      <c r="W2358">
        <f>IF($C2358="","",IF($AL2358=1,0,IF($AK2358=1,Settings!$C$6,Settings!$C$7))*100)</f>
        <v/>
      </c>
      <c r="X2358" s="8">
        <f>IF($C2358="","",T2358*W2358/100)</f>
        <v/>
      </c>
      <c r="Y2358" s="8">
        <f>IF($C2358="","",T2358-X2358)</f>
        <v/>
      </c>
      <c r="Z2358" s="8">
        <f>IF($C2358="","",Y2358-M2358)</f>
        <v/>
      </c>
      <c r="AD2358" s="8" t="n"/>
      <c r="AG2358" s="14" t="n"/>
      <c r="AI2358">
        <f>IF($C2358="","",IF(COUNTIF($C$2:$C2358,$C2358)=1,1,0))</f>
        <v/>
      </c>
      <c r="AJ2358">
        <f>IF($AI2358=1,SUMPRODUCT(--($AM$2:$AM$7001&lt;$AM2358))+1,"")</f>
        <v/>
      </c>
      <c r="AK2358">
        <f>IF($C2358="","",IF(OR($P2358=TRUE(),$P2358="TRUE"),1,0))</f>
        <v/>
      </c>
      <c r="AL2358">
        <f>IF($C2358="","",IF(AND($V2358="Yes",SUMPRODUCT((LEN(Settings!$F$6:$F$13)&gt;0)*ISNUMBER(SEARCH(Settings!$F$6:$F$13,$O2358)))=0),1,0))</f>
        <v/>
      </c>
      <c r="AM2358">
        <f>IF($AI2358=1,IFERROR(IF(VALUE($C2358)&lt;100000000,VALUE($C2358),1000000000),IFERROR(IF(VALUE(MID($C2358,2,20))&lt;100000000,VALUE(MID($C2358,2,20)),1000000000),1000000000))+ROW()/100000,"")</f>
        <v/>
      </c>
    </row>
    <row r="2359">
      <c r="E2359" s="14" t="n"/>
      <c r="M2359" s="8">
        <f>IF($C2359="","",L2359*T2359/100)</f>
        <v/>
      </c>
      <c r="S2359" s="8" t="n"/>
      <c r="T2359" s="8" t="n"/>
      <c r="W2359">
        <f>IF($C2359="","",IF($AL2359=1,0,IF($AK2359=1,Settings!$C$6,Settings!$C$7))*100)</f>
        <v/>
      </c>
      <c r="X2359" s="8">
        <f>IF($C2359="","",T2359*W2359/100)</f>
        <v/>
      </c>
      <c r="Y2359" s="8">
        <f>IF($C2359="","",T2359-X2359)</f>
        <v/>
      </c>
      <c r="Z2359" s="8">
        <f>IF($C2359="","",Y2359-M2359)</f>
        <v/>
      </c>
      <c r="AD2359" s="8" t="n"/>
      <c r="AG2359" s="14" t="n"/>
      <c r="AI2359">
        <f>IF($C2359="","",IF(COUNTIF($C$2:$C2359,$C2359)=1,1,0))</f>
        <v/>
      </c>
      <c r="AJ2359">
        <f>IF($AI2359=1,SUMPRODUCT(--($AM$2:$AM$7001&lt;$AM2359))+1,"")</f>
        <v/>
      </c>
      <c r="AK2359">
        <f>IF($C2359="","",IF(OR($P2359=TRUE(),$P2359="TRUE"),1,0))</f>
        <v/>
      </c>
      <c r="AL2359">
        <f>IF($C2359="","",IF(AND($V2359="Yes",SUMPRODUCT((LEN(Settings!$F$6:$F$13)&gt;0)*ISNUMBER(SEARCH(Settings!$F$6:$F$13,$O2359)))=0),1,0))</f>
        <v/>
      </c>
      <c r="AM2359">
        <f>IF($AI2359=1,IFERROR(IF(VALUE($C2359)&lt;100000000,VALUE($C2359),1000000000),IFERROR(IF(VALUE(MID($C2359,2,20))&lt;100000000,VALUE(MID($C2359,2,20)),1000000000),1000000000))+ROW()/100000,"")</f>
        <v/>
      </c>
    </row>
    <row r="2360">
      <c r="E2360" s="14" t="n"/>
      <c r="M2360" s="8">
        <f>IF($C2360="","",L2360*T2360/100)</f>
        <v/>
      </c>
      <c r="S2360" s="8" t="n"/>
      <c r="T2360" s="8" t="n"/>
      <c r="W2360">
        <f>IF($C2360="","",IF($AL2360=1,0,IF($AK2360=1,Settings!$C$6,Settings!$C$7))*100)</f>
        <v/>
      </c>
      <c r="X2360" s="8">
        <f>IF($C2360="","",T2360*W2360/100)</f>
        <v/>
      </c>
      <c r="Y2360" s="8">
        <f>IF($C2360="","",T2360-X2360)</f>
        <v/>
      </c>
      <c r="Z2360" s="8">
        <f>IF($C2360="","",Y2360-M2360)</f>
        <v/>
      </c>
      <c r="AD2360" s="8" t="n"/>
      <c r="AG2360" s="14" t="n"/>
      <c r="AI2360">
        <f>IF($C2360="","",IF(COUNTIF($C$2:$C2360,$C2360)=1,1,0))</f>
        <v/>
      </c>
      <c r="AJ2360">
        <f>IF($AI2360=1,SUMPRODUCT(--($AM$2:$AM$7001&lt;$AM2360))+1,"")</f>
        <v/>
      </c>
      <c r="AK2360">
        <f>IF($C2360="","",IF(OR($P2360=TRUE(),$P2360="TRUE"),1,0))</f>
        <v/>
      </c>
      <c r="AL2360">
        <f>IF($C2360="","",IF(AND($V2360="Yes",SUMPRODUCT((LEN(Settings!$F$6:$F$13)&gt;0)*ISNUMBER(SEARCH(Settings!$F$6:$F$13,$O2360)))=0),1,0))</f>
        <v/>
      </c>
      <c r="AM2360">
        <f>IF($AI2360=1,IFERROR(IF(VALUE($C2360)&lt;100000000,VALUE($C2360),1000000000),IFERROR(IF(VALUE(MID($C2360,2,20))&lt;100000000,VALUE(MID($C2360,2,20)),1000000000),1000000000))+ROW()/100000,"")</f>
        <v/>
      </c>
    </row>
    <row r="2361">
      <c r="E2361" s="14" t="n"/>
      <c r="M2361" s="8">
        <f>IF($C2361="","",L2361*T2361/100)</f>
        <v/>
      </c>
      <c r="S2361" s="8" t="n"/>
      <c r="T2361" s="8" t="n"/>
      <c r="W2361">
        <f>IF($C2361="","",IF($AL2361=1,0,IF($AK2361=1,Settings!$C$6,Settings!$C$7))*100)</f>
        <v/>
      </c>
      <c r="X2361" s="8">
        <f>IF($C2361="","",T2361*W2361/100)</f>
        <v/>
      </c>
      <c r="Y2361" s="8">
        <f>IF($C2361="","",T2361-X2361)</f>
        <v/>
      </c>
      <c r="Z2361" s="8">
        <f>IF($C2361="","",Y2361-M2361)</f>
        <v/>
      </c>
      <c r="AD2361" s="8" t="n"/>
      <c r="AG2361" s="14" t="n"/>
      <c r="AI2361">
        <f>IF($C2361="","",IF(COUNTIF($C$2:$C2361,$C2361)=1,1,0))</f>
        <v/>
      </c>
      <c r="AJ2361">
        <f>IF($AI2361=1,SUMPRODUCT(--($AM$2:$AM$7001&lt;$AM2361))+1,"")</f>
        <v/>
      </c>
      <c r="AK2361">
        <f>IF($C2361="","",IF(OR($P2361=TRUE(),$P2361="TRUE"),1,0))</f>
        <v/>
      </c>
      <c r="AL2361">
        <f>IF($C2361="","",IF(AND($V2361="Yes",SUMPRODUCT((LEN(Settings!$F$6:$F$13)&gt;0)*ISNUMBER(SEARCH(Settings!$F$6:$F$13,$O2361)))=0),1,0))</f>
        <v/>
      </c>
      <c r="AM2361">
        <f>IF($AI2361=1,IFERROR(IF(VALUE($C2361)&lt;100000000,VALUE($C2361),1000000000),IFERROR(IF(VALUE(MID($C2361,2,20))&lt;100000000,VALUE(MID($C2361,2,20)),1000000000),1000000000))+ROW()/100000,"")</f>
        <v/>
      </c>
    </row>
    <row r="2362">
      <c r="E2362" s="14" t="n"/>
      <c r="M2362" s="8">
        <f>IF($C2362="","",L2362*T2362/100)</f>
        <v/>
      </c>
      <c r="S2362" s="8" t="n"/>
      <c r="T2362" s="8" t="n"/>
      <c r="W2362">
        <f>IF($C2362="","",IF($AL2362=1,0,IF($AK2362=1,Settings!$C$6,Settings!$C$7))*100)</f>
        <v/>
      </c>
      <c r="X2362" s="8">
        <f>IF($C2362="","",T2362*W2362/100)</f>
        <v/>
      </c>
      <c r="Y2362" s="8">
        <f>IF($C2362="","",T2362-X2362)</f>
        <v/>
      </c>
      <c r="Z2362" s="8">
        <f>IF($C2362="","",Y2362-M2362)</f>
        <v/>
      </c>
      <c r="AD2362" s="8" t="n"/>
      <c r="AG2362" s="14" t="n"/>
      <c r="AI2362">
        <f>IF($C2362="","",IF(COUNTIF($C$2:$C2362,$C2362)=1,1,0))</f>
        <v/>
      </c>
      <c r="AJ2362">
        <f>IF($AI2362=1,SUMPRODUCT(--($AM$2:$AM$7001&lt;$AM2362))+1,"")</f>
        <v/>
      </c>
      <c r="AK2362">
        <f>IF($C2362="","",IF(OR($P2362=TRUE(),$P2362="TRUE"),1,0))</f>
        <v/>
      </c>
      <c r="AL2362">
        <f>IF($C2362="","",IF(AND($V2362="Yes",SUMPRODUCT((LEN(Settings!$F$6:$F$13)&gt;0)*ISNUMBER(SEARCH(Settings!$F$6:$F$13,$O2362)))=0),1,0))</f>
        <v/>
      </c>
      <c r="AM2362">
        <f>IF($AI2362=1,IFERROR(IF(VALUE($C2362)&lt;100000000,VALUE($C2362),1000000000),IFERROR(IF(VALUE(MID($C2362,2,20))&lt;100000000,VALUE(MID($C2362,2,20)),1000000000),1000000000))+ROW()/100000,"")</f>
        <v/>
      </c>
    </row>
    <row r="2363">
      <c r="E2363" s="14" t="n"/>
      <c r="M2363" s="8">
        <f>IF($C2363="","",L2363*T2363/100)</f>
        <v/>
      </c>
      <c r="S2363" s="8" t="n"/>
      <c r="T2363" s="8" t="n"/>
      <c r="W2363">
        <f>IF($C2363="","",IF($AL2363=1,0,IF($AK2363=1,Settings!$C$6,Settings!$C$7))*100)</f>
        <v/>
      </c>
      <c r="X2363" s="8">
        <f>IF($C2363="","",T2363*W2363/100)</f>
        <v/>
      </c>
      <c r="Y2363" s="8">
        <f>IF($C2363="","",T2363-X2363)</f>
        <v/>
      </c>
      <c r="Z2363" s="8">
        <f>IF($C2363="","",Y2363-M2363)</f>
        <v/>
      </c>
      <c r="AD2363" s="8" t="n"/>
      <c r="AG2363" s="14" t="n"/>
      <c r="AI2363">
        <f>IF($C2363="","",IF(COUNTIF($C$2:$C2363,$C2363)=1,1,0))</f>
        <v/>
      </c>
      <c r="AJ2363">
        <f>IF($AI2363=1,SUMPRODUCT(--($AM$2:$AM$7001&lt;$AM2363))+1,"")</f>
        <v/>
      </c>
      <c r="AK2363">
        <f>IF($C2363="","",IF(OR($P2363=TRUE(),$P2363="TRUE"),1,0))</f>
        <v/>
      </c>
      <c r="AL2363">
        <f>IF($C2363="","",IF(AND($V2363="Yes",SUMPRODUCT((LEN(Settings!$F$6:$F$13)&gt;0)*ISNUMBER(SEARCH(Settings!$F$6:$F$13,$O2363)))=0),1,0))</f>
        <v/>
      </c>
      <c r="AM2363">
        <f>IF($AI2363=1,IFERROR(IF(VALUE($C2363)&lt;100000000,VALUE($C2363),1000000000),IFERROR(IF(VALUE(MID($C2363,2,20))&lt;100000000,VALUE(MID($C2363,2,20)),1000000000),1000000000))+ROW()/100000,"")</f>
        <v/>
      </c>
    </row>
    <row r="2364">
      <c r="E2364" s="14" t="n"/>
      <c r="M2364" s="8">
        <f>IF($C2364="","",L2364*T2364/100)</f>
        <v/>
      </c>
      <c r="S2364" s="8" t="n"/>
      <c r="T2364" s="8" t="n"/>
      <c r="W2364">
        <f>IF($C2364="","",IF($AL2364=1,0,IF($AK2364=1,Settings!$C$6,Settings!$C$7))*100)</f>
        <v/>
      </c>
      <c r="X2364" s="8">
        <f>IF($C2364="","",T2364*W2364/100)</f>
        <v/>
      </c>
      <c r="Y2364" s="8">
        <f>IF($C2364="","",T2364-X2364)</f>
        <v/>
      </c>
      <c r="Z2364" s="8">
        <f>IF($C2364="","",Y2364-M2364)</f>
        <v/>
      </c>
      <c r="AD2364" s="8" t="n"/>
      <c r="AG2364" s="14" t="n"/>
      <c r="AI2364">
        <f>IF($C2364="","",IF(COUNTIF($C$2:$C2364,$C2364)=1,1,0))</f>
        <v/>
      </c>
      <c r="AJ2364">
        <f>IF($AI2364=1,SUMPRODUCT(--($AM$2:$AM$7001&lt;$AM2364))+1,"")</f>
        <v/>
      </c>
      <c r="AK2364">
        <f>IF($C2364="","",IF(OR($P2364=TRUE(),$P2364="TRUE"),1,0))</f>
        <v/>
      </c>
      <c r="AL2364">
        <f>IF($C2364="","",IF(AND($V2364="Yes",SUMPRODUCT((LEN(Settings!$F$6:$F$13)&gt;0)*ISNUMBER(SEARCH(Settings!$F$6:$F$13,$O2364)))=0),1,0))</f>
        <v/>
      </c>
      <c r="AM2364">
        <f>IF($AI2364=1,IFERROR(IF(VALUE($C2364)&lt;100000000,VALUE($C2364),1000000000),IFERROR(IF(VALUE(MID($C2364,2,20))&lt;100000000,VALUE(MID($C2364,2,20)),1000000000),1000000000))+ROW()/100000,"")</f>
        <v/>
      </c>
    </row>
    <row r="2365">
      <c r="E2365" s="14" t="n"/>
      <c r="M2365" s="8">
        <f>IF($C2365="","",L2365*T2365/100)</f>
        <v/>
      </c>
      <c r="S2365" s="8" t="n"/>
      <c r="T2365" s="8" t="n"/>
      <c r="W2365">
        <f>IF($C2365="","",IF($AL2365=1,0,IF($AK2365=1,Settings!$C$6,Settings!$C$7))*100)</f>
        <v/>
      </c>
      <c r="X2365" s="8">
        <f>IF($C2365="","",T2365*W2365/100)</f>
        <v/>
      </c>
      <c r="Y2365" s="8">
        <f>IF($C2365="","",T2365-X2365)</f>
        <v/>
      </c>
      <c r="Z2365" s="8">
        <f>IF($C2365="","",Y2365-M2365)</f>
        <v/>
      </c>
      <c r="AD2365" s="8" t="n"/>
      <c r="AG2365" s="14" t="n"/>
      <c r="AI2365">
        <f>IF($C2365="","",IF(COUNTIF($C$2:$C2365,$C2365)=1,1,0))</f>
        <v/>
      </c>
      <c r="AJ2365">
        <f>IF($AI2365=1,SUMPRODUCT(--($AM$2:$AM$7001&lt;$AM2365))+1,"")</f>
        <v/>
      </c>
      <c r="AK2365">
        <f>IF($C2365="","",IF(OR($P2365=TRUE(),$P2365="TRUE"),1,0))</f>
        <v/>
      </c>
      <c r="AL2365">
        <f>IF($C2365="","",IF(AND($V2365="Yes",SUMPRODUCT((LEN(Settings!$F$6:$F$13)&gt;0)*ISNUMBER(SEARCH(Settings!$F$6:$F$13,$O2365)))=0),1,0))</f>
        <v/>
      </c>
      <c r="AM2365">
        <f>IF($AI2365=1,IFERROR(IF(VALUE($C2365)&lt;100000000,VALUE($C2365),1000000000),IFERROR(IF(VALUE(MID($C2365,2,20))&lt;100000000,VALUE(MID($C2365,2,20)),1000000000),1000000000))+ROW()/100000,"")</f>
        <v/>
      </c>
    </row>
    <row r="2366">
      <c r="E2366" s="14" t="n"/>
      <c r="M2366" s="8">
        <f>IF($C2366="","",L2366*T2366/100)</f>
        <v/>
      </c>
      <c r="S2366" s="8" t="n"/>
      <c r="T2366" s="8" t="n"/>
      <c r="W2366">
        <f>IF($C2366="","",IF($AL2366=1,0,IF($AK2366=1,Settings!$C$6,Settings!$C$7))*100)</f>
        <v/>
      </c>
      <c r="X2366" s="8">
        <f>IF($C2366="","",T2366*W2366/100)</f>
        <v/>
      </c>
      <c r="Y2366" s="8">
        <f>IF($C2366="","",T2366-X2366)</f>
        <v/>
      </c>
      <c r="Z2366" s="8">
        <f>IF($C2366="","",Y2366-M2366)</f>
        <v/>
      </c>
      <c r="AD2366" s="8" t="n"/>
      <c r="AG2366" s="14" t="n"/>
      <c r="AI2366">
        <f>IF($C2366="","",IF(COUNTIF($C$2:$C2366,$C2366)=1,1,0))</f>
        <v/>
      </c>
      <c r="AJ2366">
        <f>IF($AI2366=1,SUMPRODUCT(--($AM$2:$AM$7001&lt;$AM2366))+1,"")</f>
        <v/>
      </c>
      <c r="AK2366">
        <f>IF($C2366="","",IF(OR($P2366=TRUE(),$P2366="TRUE"),1,0))</f>
        <v/>
      </c>
      <c r="AL2366">
        <f>IF($C2366="","",IF(AND($V2366="Yes",SUMPRODUCT((LEN(Settings!$F$6:$F$13)&gt;0)*ISNUMBER(SEARCH(Settings!$F$6:$F$13,$O2366)))=0),1,0))</f>
        <v/>
      </c>
      <c r="AM2366">
        <f>IF($AI2366=1,IFERROR(IF(VALUE($C2366)&lt;100000000,VALUE($C2366),1000000000),IFERROR(IF(VALUE(MID($C2366,2,20))&lt;100000000,VALUE(MID($C2366,2,20)),1000000000),1000000000))+ROW()/100000,"")</f>
        <v/>
      </c>
    </row>
    <row r="2367">
      <c r="E2367" s="14" t="n"/>
      <c r="M2367" s="8">
        <f>IF($C2367="","",L2367*T2367/100)</f>
        <v/>
      </c>
      <c r="S2367" s="8" t="n"/>
      <c r="T2367" s="8" t="n"/>
      <c r="W2367">
        <f>IF($C2367="","",IF($AL2367=1,0,IF($AK2367=1,Settings!$C$6,Settings!$C$7))*100)</f>
        <v/>
      </c>
      <c r="X2367" s="8">
        <f>IF($C2367="","",T2367*W2367/100)</f>
        <v/>
      </c>
      <c r="Y2367" s="8">
        <f>IF($C2367="","",T2367-X2367)</f>
        <v/>
      </c>
      <c r="Z2367" s="8">
        <f>IF($C2367="","",Y2367-M2367)</f>
        <v/>
      </c>
      <c r="AD2367" s="8" t="n"/>
      <c r="AG2367" s="14" t="n"/>
      <c r="AI2367">
        <f>IF($C2367="","",IF(COUNTIF($C$2:$C2367,$C2367)=1,1,0))</f>
        <v/>
      </c>
      <c r="AJ2367">
        <f>IF($AI2367=1,SUMPRODUCT(--($AM$2:$AM$7001&lt;$AM2367))+1,"")</f>
        <v/>
      </c>
      <c r="AK2367">
        <f>IF($C2367="","",IF(OR($P2367=TRUE(),$P2367="TRUE"),1,0))</f>
        <v/>
      </c>
      <c r="AL2367">
        <f>IF($C2367="","",IF(AND($V2367="Yes",SUMPRODUCT((LEN(Settings!$F$6:$F$13)&gt;0)*ISNUMBER(SEARCH(Settings!$F$6:$F$13,$O2367)))=0),1,0))</f>
        <v/>
      </c>
      <c r="AM2367">
        <f>IF($AI2367=1,IFERROR(IF(VALUE($C2367)&lt;100000000,VALUE($C2367),1000000000),IFERROR(IF(VALUE(MID($C2367,2,20))&lt;100000000,VALUE(MID($C2367,2,20)),1000000000),1000000000))+ROW()/100000,"")</f>
        <v/>
      </c>
    </row>
    <row r="2368">
      <c r="E2368" s="14" t="n"/>
      <c r="M2368" s="8">
        <f>IF($C2368="","",L2368*T2368/100)</f>
        <v/>
      </c>
      <c r="S2368" s="8" t="n"/>
      <c r="T2368" s="8" t="n"/>
      <c r="W2368">
        <f>IF($C2368="","",IF($AL2368=1,0,IF($AK2368=1,Settings!$C$6,Settings!$C$7))*100)</f>
        <v/>
      </c>
      <c r="X2368" s="8">
        <f>IF($C2368="","",T2368*W2368/100)</f>
        <v/>
      </c>
      <c r="Y2368" s="8">
        <f>IF($C2368="","",T2368-X2368)</f>
        <v/>
      </c>
      <c r="Z2368" s="8">
        <f>IF($C2368="","",Y2368-M2368)</f>
        <v/>
      </c>
      <c r="AD2368" s="8" t="n"/>
      <c r="AG2368" s="14" t="n"/>
      <c r="AI2368">
        <f>IF($C2368="","",IF(COUNTIF($C$2:$C2368,$C2368)=1,1,0))</f>
        <v/>
      </c>
      <c r="AJ2368">
        <f>IF($AI2368=1,SUMPRODUCT(--($AM$2:$AM$7001&lt;$AM2368))+1,"")</f>
        <v/>
      </c>
      <c r="AK2368">
        <f>IF($C2368="","",IF(OR($P2368=TRUE(),$P2368="TRUE"),1,0))</f>
        <v/>
      </c>
      <c r="AL2368">
        <f>IF($C2368="","",IF(AND($V2368="Yes",SUMPRODUCT((LEN(Settings!$F$6:$F$13)&gt;0)*ISNUMBER(SEARCH(Settings!$F$6:$F$13,$O2368)))=0),1,0))</f>
        <v/>
      </c>
      <c r="AM2368">
        <f>IF($AI2368=1,IFERROR(IF(VALUE($C2368)&lt;100000000,VALUE($C2368),1000000000),IFERROR(IF(VALUE(MID($C2368,2,20))&lt;100000000,VALUE(MID($C2368,2,20)),1000000000),1000000000))+ROW()/100000,"")</f>
        <v/>
      </c>
    </row>
    <row r="2369">
      <c r="E2369" s="14" t="n"/>
      <c r="M2369" s="8">
        <f>IF($C2369="","",L2369*T2369/100)</f>
        <v/>
      </c>
      <c r="S2369" s="8" t="n"/>
      <c r="T2369" s="8" t="n"/>
      <c r="W2369">
        <f>IF($C2369="","",IF($AL2369=1,0,IF($AK2369=1,Settings!$C$6,Settings!$C$7))*100)</f>
        <v/>
      </c>
      <c r="X2369" s="8">
        <f>IF($C2369="","",T2369*W2369/100)</f>
        <v/>
      </c>
      <c r="Y2369" s="8">
        <f>IF($C2369="","",T2369-X2369)</f>
        <v/>
      </c>
      <c r="Z2369" s="8">
        <f>IF($C2369="","",Y2369-M2369)</f>
        <v/>
      </c>
      <c r="AD2369" s="8" t="n"/>
      <c r="AG2369" s="14" t="n"/>
      <c r="AI2369">
        <f>IF($C2369="","",IF(COUNTIF($C$2:$C2369,$C2369)=1,1,0))</f>
        <v/>
      </c>
      <c r="AJ2369">
        <f>IF($AI2369=1,SUMPRODUCT(--($AM$2:$AM$7001&lt;$AM2369))+1,"")</f>
        <v/>
      </c>
      <c r="AK2369">
        <f>IF($C2369="","",IF(OR($P2369=TRUE(),$P2369="TRUE"),1,0))</f>
        <v/>
      </c>
      <c r="AL2369">
        <f>IF($C2369="","",IF(AND($V2369="Yes",SUMPRODUCT((LEN(Settings!$F$6:$F$13)&gt;0)*ISNUMBER(SEARCH(Settings!$F$6:$F$13,$O2369)))=0),1,0))</f>
        <v/>
      </c>
      <c r="AM2369">
        <f>IF($AI2369=1,IFERROR(IF(VALUE($C2369)&lt;100000000,VALUE($C2369),1000000000),IFERROR(IF(VALUE(MID($C2369,2,20))&lt;100000000,VALUE(MID($C2369,2,20)),1000000000),1000000000))+ROW()/100000,"")</f>
        <v/>
      </c>
    </row>
    <row r="2370">
      <c r="E2370" s="14" t="n"/>
      <c r="M2370" s="8">
        <f>IF($C2370="","",L2370*T2370/100)</f>
        <v/>
      </c>
      <c r="S2370" s="8" t="n"/>
      <c r="T2370" s="8" t="n"/>
      <c r="W2370">
        <f>IF($C2370="","",IF($AL2370=1,0,IF($AK2370=1,Settings!$C$6,Settings!$C$7))*100)</f>
        <v/>
      </c>
      <c r="X2370" s="8">
        <f>IF($C2370="","",T2370*W2370/100)</f>
        <v/>
      </c>
      <c r="Y2370" s="8">
        <f>IF($C2370="","",T2370-X2370)</f>
        <v/>
      </c>
      <c r="Z2370" s="8">
        <f>IF($C2370="","",Y2370-M2370)</f>
        <v/>
      </c>
      <c r="AD2370" s="8" t="n"/>
      <c r="AG2370" s="14" t="n"/>
      <c r="AI2370">
        <f>IF($C2370="","",IF(COUNTIF($C$2:$C2370,$C2370)=1,1,0))</f>
        <v/>
      </c>
      <c r="AJ2370">
        <f>IF($AI2370=1,SUMPRODUCT(--($AM$2:$AM$7001&lt;$AM2370))+1,"")</f>
        <v/>
      </c>
      <c r="AK2370">
        <f>IF($C2370="","",IF(OR($P2370=TRUE(),$P2370="TRUE"),1,0))</f>
        <v/>
      </c>
      <c r="AL2370">
        <f>IF($C2370="","",IF(AND($V2370="Yes",SUMPRODUCT((LEN(Settings!$F$6:$F$13)&gt;0)*ISNUMBER(SEARCH(Settings!$F$6:$F$13,$O2370)))=0),1,0))</f>
        <v/>
      </c>
      <c r="AM2370">
        <f>IF($AI2370=1,IFERROR(IF(VALUE($C2370)&lt;100000000,VALUE($C2370),1000000000),IFERROR(IF(VALUE(MID($C2370,2,20))&lt;100000000,VALUE(MID($C2370,2,20)),1000000000),1000000000))+ROW()/100000,"")</f>
        <v/>
      </c>
    </row>
    <row r="2371">
      <c r="E2371" s="14" t="n"/>
      <c r="M2371" s="8">
        <f>IF($C2371="","",L2371*T2371/100)</f>
        <v/>
      </c>
      <c r="S2371" s="8" t="n"/>
      <c r="T2371" s="8" t="n"/>
      <c r="W2371">
        <f>IF($C2371="","",IF($AL2371=1,0,IF($AK2371=1,Settings!$C$6,Settings!$C$7))*100)</f>
        <v/>
      </c>
      <c r="X2371" s="8">
        <f>IF($C2371="","",T2371*W2371/100)</f>
        <v/>
      </c>
      <c r="Y2371" s="8">
        <f>IF($C2371="","",T2371-X2371)</f>
        <v/>
      </c>
      <c r="Z2371" s="8">
        <f>IF($C2371="","",Y2371-M2371)</f>
        <v/>
      </c>
      <c r="AD2371" s="8" t="n"/>
      <c r="AG2371" s="14" t="n"/>
      <c r="AI2371">
        <f>IF($C2371="","",IF(COUNTIF($C$2:$C2371,$C2371)=1,1,0))</f>
        <v/>
      </c>
      <c r="AJ2371">
        <f>IF($AI2371=1,SUMPRODUCT(--($AM$2:$AM$7001&lt;$AM2371))+1,"")</f>
        <v/>
      </c>
      <c r="AK2371">
        <f>IF($C2371="","",IF(OR($P2371=TRUE(),$P2371="TRUE"),1,0))</f>
        <v/>
      </c>
      <c r="AL2371">
        <f>IF($C2371="","",IF(AND($V2371="Yes",SUMPRODUCT((LEN(Settings!$F$6:$F$13)&gt;0)*ISNUMBER(SEARCH(Settings!$F$6:$F$13,$O2371)))=0),1,0))</f>
        <v/>
      </c>
      <c r="AM2371">
        <f>IF($AI2371=1,IFERROR(IF(VALUE($C2371)&lt;100000000,VALUE($C2371),1000000000),IFERROR(IF(VALUE(MID($C2371,2,20))&lt;100000000,VALUE(MID($C2371,2,20)),1000000000),1000000000))+ROW()/100000,"")</f>
        <v/>
      </c>
    </row>
    <row r="2372">
      <c r="E2372" s="14" t="n"/>
      <c r="M2372" s="8">
        <f>IF($C2372="","",L2372*T2372/100)</f>
        <v/>
      </c>
      <c r="S2372" s="8" t="n"/>
      <c r="T2372" s="8" t="n"/>
      <c r="W2372">
        <f>IF($C2372="","",IF($AL2372=1,0,IF($AK2372=1,Settings!$C$6,Settings!$C$7))*100)</f>
        <v/>
      </c>
      <c r="X2372" s="8">
        <f>IF($C2372="","",T2372*W2372/100)</f>
        <v/>
      </c>
      <c r="Y2372" s="8">
        <f>IF($C2372="","",T2372-X2372)</f>
        <v/>
      </c>
      <c r="Z2372" s="8">
        <f>IF($C2372="","",Y2372-M2372)</f>
        <v/>
      </c>
      <c r="AD2372" s="8" t="n"/>
      <c r="AG2372" s="14" t="n"/>
      <c r="AI2372">
        <f>IF($C2372="","",IF(COUNTIF($C$2:$C2372,$C2372)=1,1,0))</f>
        <v/>
      </c>
      <c r="AJ2372">
        <f>IF($AI2372=1,SUMPRODUCT(--($AM$2:$AM$7001&lt;$AM2372))+1,"")</f>
        <v/>
      </c>
      <c r="AK2372">
        <f>IF($C2372="","",IF(OR($P2372=TRUE(),$P2372="TRUE"),1,0))</f>
        <v/>
      </c>
      <c r="AL2372">
        <f>IF($C2372="","",IF(AND($V2372="Yes",SUMPRODUCT((LEN(Settings!$F$6:$F$13)&gt;0)*ISNUMBER(SEARCH(Settings!$F$6:$F$13,$O2372)))=0),1,0))</f>
        <v/>
      </c>
      <c r="AM2372">
        <f>IF($AI2372=1,IFERROR(IF(VALUE($C2372)&lt;100000000,VALUE($C2372),1000000000),IFERROR(IF(VALUE(MID($C2372,2,20))&lt;100000000,VALUE(MID($C2372,2,20)),1000000000),1000000000))+ROW()/100000,"")</f>
        <v/>
      </c>
    </row>
    <row r="2373">
      <c r="E2373" s="14" t="n"/>
      <c r="M2373" s="8">
        <f>IF($C2373="","",L2373*T2373/100)</f>
        <v/>
      </c>
      <c r="S2373" s="8" t="n"/>
      <c r="T2373" s="8" t="n"/>
      <c r="W2373">
        <f>IF($C2373="","",IF($AL2373=1,0,IF($AK2373=1,Settings!$C$6,Settings!$C$7))*100)</f>
        <v/>
      </c>
      <c r="X2373" s="8">
        <f>IF($C2373="","",T2373*W2373/100)</f>
        <v/>
      </c>
      <c r="Y2373" s="8">
        <f>IF($C2373="","",T2373-X2373)</f>
        <v/>
      </c>
      <c r="Z2373" s="8">
        <f>IF($C2373="","",Y2373-M2373)</f>
        <v/>
      </c>
      <c r="AD2373" s="8" t="n"/>
      <c r="AG2373" s="14" t="n"/>
      <c r="AI2373">
        <f>IF($C2373="","",IF(COUNTIF($C$2:$C2373,$C2373)=1,1,0))</f>
        <v/>
      </c>
      <c r="AJ2373">
        <f>IF($AI2373=1,SUMPRODUCT(--($AM$2:$AM$7001&lt;$AM2373))+1,"")</f>
        <v/>
      </c>
      <c r="AK2373">
        <f>IF($C2373="","",IF(OR($P2373=TRUE(),$P2373="TRUE"),1,0))</f>
        <v/>
      </c>
      <c r="AL2373">
        <f>IF($C2373="","",IF(AND($V2373="Yes",SUMPRODUCT((LEN(Settings!$F$6:$F$13)&gt;0)*ISNUMBER(SEARCH(Settings!$F$6:$F$13,$O2373)))=0),1,0))</f>
        <v/>
      </c>
      <c r="AM2373">
        <f>IF($AI2373=1,IFERROR(IF(VALUE($C2373)&lt;100000000,VALUE($C2373),1000000000),IFERROR(IF(VALUE(MID($C2373,2,20))&lt;100000000,VALUE(MID($C2373,2,20)),1000000000),1000000000))+ROW()/100000,"")</f>
        <v/>
      </c>
    </row>
    <row r="2374">
      <c r="E2374" s="14" t="n"/>
      <c r="M2374" s="8">
        <f>IF($C2374="","",L2374*T2374/100)</f>
        <v/>
      </c>
      <c r="S2374" s="8" t="n"/>
      <c r="T2374" s="8" t="n"/>
      <c r="W2374">
        <f>IF($C2374="","",IF($AL2374=1,0,IF($AK2374=1,Settings!$C$6,Settings!$C$7))*100)</f>
        <v/>
      </c>
      <c r="X2374" s="8">
        <f>IF($C2374="","",T2374*W2374/100)</f>
        <v/>
      </c>
      <c r="Y2374" s="8">
        <f>IF($C2374="","",T2374-X2374)</f>
        <v/>
      </c>
      <c r="Z2374" s="8">
        <f>IF($C2374="","",Y2374-M2374)</f>
        <v/>
      </c>
      <c r="AD2374" s="8" t="n"/>
      <c r="AG2374" s="14" t="n"/>
      <c r="AI2374">
        <f>IF($C2374="","",IF(COUNTIF($C$2:$C2374,$C2374)=1,1,0))</f>
        <v/>
      </c>
      <c r="AJ2374">
        <f>IF($AI2374=1,SUMPRODUCT(--($AM$2:$AM$7001&lt;$AM2374))+1,"")</f>
        <v/>
      </c>
      <c r="AK2374">
        <f>IF($C2374="","",IF(OR($P2374=TRUE(),$P2374="TRUE"),1,0))</f>
        <v/>
      </c>
      <c r="AL2374">
        <f>IF($C2374="","",IF(AND($V2374="Yes",SUMPRODUCT((LEN(Settings!$F$6:$F$13)&gt;0)*ISNUMBER(SEARCH(Settings!$F$6:$F$13,$O2374)))=0),1,0))</f>
        <v/>
      </c>
      <c r="AM2374">
        <f>IF($AI2374=1,IFERROR(IF(VALUE($C2374)&lt;100000000,VALUE($C2374),1000000000),IFERROR(IF(VALUE(MID($C2374,2,20))&lt;100000000,VALUE(MID($C2374,2,20)),1000000000),1000000000))+ROW()/100000,"")</f>
        <v/>
      </c>
    </row>
    <row r="2375">
      <c r="E2375" s="14" t="n"/>
      <c r="M2375" s="8">
        <f>IF($C2375="","",L2375*T2375/100)</f>
        <v/>
      </c>
      <c r="S2375" s="8" t="n"/>
      <c r="T2375" s="8" t="n"/>
      <c r="W2375">
        <f>IF($C2375="","",IF($AL2375=1,0,IF($AK2375=1,Settings!$C$6,Settings!$C$7))*100)</f>
        <v/>
      </c>
      <c r="X2375" s="8">
        <f>IF($C2375="","",T2375*W2375/100)</f>
        <v/>
      </c>
      <c r="Y2375" s="8">
        <f>IF($C2375="","",T2375-X2375)</f>
        <v/>
      </c>
      <c r="Z2375" s="8">
        <f>IF($C2375="","",Y2375-M2375)</f>
        <v/>
      </c>
      <c r="AD2375" s="8" t="n"/>
      <c r="AG2375" s="14" t="n"/>
      <c r="AI2375">
        <f>IF($C2375="","",IF(COUNTIF($C$2:$C2375,$C2375)=1,1,0))</f>
        <v/>
      </c>
      <c r="AJ2375">
        <f>IF($AI2375=1,SUMPRODUCT(--($AM$2:$AM$7001&lt;$AM2375))+1,"")</f>
        <v/>
      </c>
      <c r="AK2375">
        <f>IF($C2375="","",IF(OR($P2375=TRUE(),$P2375="TRUE"),1,0))</f>
        <v/>
      </c>
      <c r="AL2375">
        <f>IF($C2375="","",IF(AND($V2375="Yes",SUMPRODUCT((LEN(Settings!$F$6:$F$13)&gt;0)*ISNUMBER(SEARCH(Settings!$F$6:$F$13,$O2375)))=0),1,0))</f>
        <v/>
      </c>
      <c r="AM2375">
        <f>IF($AI2375=1,IFERROR(IF(VALUE($C2375)&lt;100000000,VALUE($C2375),1000000000),IFERROR(IF(VALUE(MID($C2375,2,20))&lt;100000000,VALUE(MID($C2375,2,20)),1000000000),1000000000))+ROW()/100000,"")</f>
        <v/>
      </c>
    </row>
    <row r="2376">
      <c r="E2376" s="14" t="n"/>
      <c r="M2376" s="8">
        <f>IF($C2376="","",L2376*T2376/100)</f>
        <v/>
      </c>
      <c r="S2376" s="8" t="n"/>
      <c r="T2376" s="8" t="n"/>
      <c r="W2376">
        <f>IF($C2376="","",IF($AL2376=1,0,IF($AK2376=1,Settings!$C$6,Settings!$C$7))*100)</f>
        <v/>
      </c>
      <c r="X2376" s="8">
        <f>IF($C2376="","",T2376*W2376/100)</f>
        <v/>
      </c>
      <c r="Y2376" s="8">
        <f>IF($C2376="","",T2376-X2376)</f>
        <v/>
      </c>
      <c r="Z2376" s="8">
        <f>IF($C2376="","",Y2376-M2376)</f>
        <v/>
      </c>
      <c r="AD2376" s="8" t="n"/>
      <c r="AG2376" s="14" t="n"/>
      <c r="AI2376">
        <f>IF($C2376="","",IF(COUNTIF($C$2:$C2376,$C2376)=1,1,0))</f>
        <v/>
      </c>
      <c r="AJ2376">
        <f>IF($AI2376=1,SUMPRODUCT(--($AM$2:$AM$7001&lt;$AM2376))+1,"")</f>
        <v/>
      </c>
      <c r="AK2376">
        <f>IF($C2376="","",IF(OR($P2376=TRUE(),$P2376="TRUE"),1,0))</f>
        <v/>
      </c>
      <c r="AL2376">
        <f>IF($C2376="","",IF(AND($V2376="Yes",SUMPRODUCT((LEN(Settings!$F$6:$F$13)&gt;0)*ISNUMBER(SEARCH(Settings!$F$6:$F$13,$O2376)))=0),1,0))</f>
        <v/>
      </c>
      <c r="AM2376">
        <f>IF($AI2376=1,IFERROR(IF(VALUE($C2376)&lt;100000000,VALUE($C2376),1000000000),IFERROR(IF(VALUE(MID($C2376,2,20))&lt;100000000,VALUE(MID($C2376,2,20)),1000000000),1000000000))+ROW()/100000,"")</f>
        <v/>
      </c>
    </row>
    <row r="2377">
      <c r="E2377" s="14" t="n"/>
      <c r="M2377" s="8">
        <f>IF($C2377="","",L2377*T2377/100)</f>
        <v/>
      </c>
      <c r="S2377" s="8" t="n"/>
      <c r="T2377" s="8" t="n"/>
      <c r="W2377">
        <f>IF($C2377="","",IF($AL2377=1,0,IF($AK2377=1,Settings!$C$6,Settings!$C$7))*100)</f>
        <v/>
      </c>
      <c r="X2377" s="8">
        <f>IF($C2377="","",T2377*W2377/100)</f>
        <v/>
      </c>
      <c r="Y2377" s="8">
        <f>IF($C2377="","",T2377-X2377)</f>
        <v/>
      </c>
      <c r="Z2377" s="8">
        <f>IF($C2377="","",Y2377-M2377)</f>
        <v/>
      </c>
      <c r="AD2377" s="8" t="n"/>
      <c r="AG2377" s="14" t="n"/>
      <c r="AI2377">
        <f>IF($C2377="","",IF(COUNTIF($C$2:$C2377,$C2377)=1,1,0))</f>
        <v/>
      </c>
      <c r="AJ2377">
        <f>IF($AI2377=1,SUMPRODUCT(--($AM$2:$AM$7001&lt;$AM2377))+1,"")</f>
        <v/>
      </c>
      <c r="AK2377">
        <f>IF($C2377="","",IF(OR($P2377=TRUE(),$P2377="TRUE"),1,0))</f>
        <v/>
      </c>
      <c r="AL2377">
        <f>IF($C2377="","",IF(AND($V2377="Yes",SUMPRODUCT((LEN(Settings!$F$6:$F$13)&gt;0)*ISNUMBER(SEARCH(Settings!$F$6:$F$13,$O2377)))=0),1,0))</f>
        <v/>
      </c>
      <c r="AM2377">
        <f>IF($AI2377=1,IFERROR(IF(VALUE($C2377)&lt;100000000,VALUE($C2377),1000000000),IFERROR(IF(VALUE(MID($C2377,2,20))&lt;100000000,VALUE(MID($C2377,2,20)),1000000000),1000000000))+ROW()/100000,"")</f>
        <v/>
      </c>
    </row>
    <row r="2378">
      <c r="E2378" s="14" t="n"/>
      <c r="M2378" s="8">
        <f>IF($C2378="","",L2378*T2378/100)</f>
        <v/>
      </c>
      <c r="S2378" s="8" t="n"/>
      <c r="T2378" s="8" t="n"/>
      <c r="W2378">
        <f>IF($C2378="","",IF($AL2378=1,0,IF($AK2378=1,Settings!$C$6,Settings!$C$7))*100)</f>
        <v/>
      </c>
      <c r="X2378" s="8">
        <f>IF($C2378="","",T2378*W2378/100)</f>
        <v/>
      </c>
      <c r="Y2378" s="8">
        <f>IF($C2378="","",T2378-X2378)</f>
        <v/>
      </c>
      <c r="Z2378" s="8">
        <f>IF($C2378="","",Y2378-M2378)</f>
        <v/>
      </c>
      <c r="AD2378" s="8" t="n"/>
      <c r="AG2378" s="14" t="n"/>
      <c r="AI2378">
        <f>IF($C2378="","",IF(COUNTIF($C$2:$C2378,$C2378)=1,1,0))</f>
        <v/>
      </c>
      <c r="AJ2378">
        <f>IF($AI2378=1,SUMPRODUCT(--($AM$2:$AM$7001&lt;$AM2378))+1,"")</f>
        <v/>
      </c>
      <c r="AK2378">
        <f>IF($C2378="","",IF(OR($P2378=TRUE(),$P2378="TRUE"),1,0))</f>
        <v/>
      </c>
      <c r="AL2378">
        <f>IF($C2378="","",IF(AND($V2378="Yes",SUMPRODUCT((LEN(Settings!$F$6:$F$13)&gt;0)*ISNUMBER(SEARCH(Settings!$F$6:$F$13,$O2378)))=0),1,0))</f>
        <v/>
      </c>
      <c r="AM2378">
        <f>IF($AI2378=1,IFERROR(IF(VALUE($C2378)&lt;100000000,VALUE($C2378),1000000000),IFERROR(IF(VALUE(MID($C2378,2,20))&lt;100000000,VALUE(MID($C2378,2,20)),1000000000),1000000000))+ROW()/100000,"")</f>
        <v/>
      </c>
    </row>
    <row r="2379">
      <c r="E2379" s="14" t="n"/>
      <c r="M2379" s="8">
        <f>IF($C2379="","",L2379*T2379/100)</f>
        <v/>
      </c>
      <c r="S2379" s="8" t="n"/>
      <c r="T2379" s="8" t="n"/>
      <c r="W2379">
        <f>IF($C2379="","",IF($AL2379=1,0,IF($AK2379=1,Settings!$C$6,Settings!$C$7))*100)</f>
        <v/>
      </c>
      <c r="X2379" s="8">
        <f>IF($C2379="","",T2379*W2379/100)</f>
        <v/>
      </c>
      <c r="Y2379" s="8">
        <f>IF($C2379="","",T2379-X2379)</f>
        <v/>
      </c>
      <c r="Z2379" s="8">
        <f>IF($C2379="","",Y2379-M2379)</f>
        <v/>
      </c>
      <c r="AD2379" s="8" t="n"/>
      <c r="AG2379" s="14" t="n"/>
      <c r="AI2379">
        <f>IF($C2379="","",IF(COUNTIF($C$2:$C2379,$C2379)=1,1,0))</f>
        <v/>
      </c>
      <c r="AJ2379">
        <f>IF($AI2379=1,SUMPRODUCT(--($AM$2:$AM$7001&lt;$AM2379))+1,"")</f>
        <v/>
      </c>
      <c r="AK2379">
        <f>IF($C2379="","",IF(OR($P2379=TRUE(),$P2379="TRUE"),1,0))</f>
        <v/>
      </c>
      <c r="AL2379">
        <f>IF($C2379="","",IF(AND($V2379="Yes",SUMPRODUCT((LEN(Settings!$F$6:$F$13)&gt;0)*ISNUMBER(SEARCH(Settings!$F$6:$F$13,$O2379)))=0),1,0))</f>
        <v/>
      </c>
      <c r="AM2379">
        <f>IF($AI2379=1,IFERROR(IF(VALUE($C2379)&lt;100000000,VALUE($C2379),1000000000),IFERROR(IF(VALUE(MID($C2379,2,20))&lt;100000000,VALUE(MID($C2379,2,20)),1000000000),1000000000))+ROW()/100000,"")</f>
        <v/>
      </c>
    </row>
    <row r="2380">
      <c r="E2380" s="14" t="n"/>
      <c r="M2380" s="8">
        <f>IF($C2380="","",L2380*T2380/100)</f>
        <v/>
      </c>
      <c r="S2380" s="8" t="n"/>
      <c r="T2380" s="8" t="n"/>
      <c r="W2380">
        <f>IF($C2380="","",IF($AL2380=1,0,IF($AK2380=1,Settings!$C$6,Settings!$C$7))*100)</f>
        <v/>
      </c>
      <c r="X2380" s="8">
        <f>IF($C2380="","",T2380*W2380/100)</f>
        <v/>
      </c>
      <c r="Y2380" s="8">
        <f>IF($C2380="","",T2380-X2380)</f>
        <v/>
      </c>
      <c r="Z2380" s="8">
        <f>IF($C2380="","",Y2380-M2380)</f>
        <v/>
      </c>
      <c r="AD2380" s="8" t="n"/>
      <c r="AG2380" s="14" t="n"/>
      <c r="AI2380">
        <f>IF($C2380="","",IF(COUNTIF($C$2:$C2380,$C2380)=1,1,0))</f>
        <v/>
      </c>
      <c r="AJ2380">
        <f>IF($AI2380=1,SUMPRODUCT(--($AM$2:$AM$7001&lt;$AM2380))+1,"")</f>
        <v/>
      </c>
      <c r="AK2380">
        <f>IF($C2380="","",IF(OR($P2380=TRUE(),$P2380="TRUE"),1,0))</f>
        <v/>
      </c>
      <c r="AL2380">
        <f>IF($C2380="","",IF(AND($V2380="Yes",SUMPRODUCT((LEN(Settings!$F$6:$F$13)&gt;0)*ISNUMBER(SEARCH(Settings!$F$6:$F$13,$O2380)))=0),1,0))</f>
        <v/>
      </c>
      <c r="AM2380">
        <f>IF($AI2380=1,IFERROR(IF(VALUE($C2380)&lt;100000000,VALUE($C2380),1000000000),IFERROR(IF(VALUE(MID($C2380,2,20))&lt;100000000,VALUE(MID($C2380,2,20)),1000000000),1000000000))+ROW()/100000,"")</f>
        <v/>
      </c>
    </row>
    <row r="2381">
      <c r="E2381" s="14" t="n"/>
      <c r="M2381" s="8">
        <f>IF($C2381="","",L2381*T2381/100)</f>
        <v/>
      </c>
      <c r="S2381" s="8" t="n"/>
      <c r="T2381" s="8" t="n"/>
      <c r="W2381">
        <f>IF($C2381="","",IF($AL2381=1,0,IF($AK2381=1,Settings!$C$6,Settings!$C$7))*100)</f>
        <v/>
      </c>
      <c r="X2381" s="8">
        <f>IF($C2381="","",T2381*W2381/100)</f>
        <v/>
      </c>
      <c r="Y2381" s="8">
        <f>IF($C2381="","",T2381-X2381)</f>
        <v/>
      </c>
      <c r="Z2381" s="8">
        <f>IF($C2381="","",Y2381-M2381)</f>
        <v/>
      </c>
      <c r="AD2381" s="8" t="n"/>
      <c r="AG2381" s="14" t="n"/>
      <c r="AI2381">
        <f>IF($C2381="","",IF(COUNTIF($C$2:$C2381,$C2381)=1,1,0))</f>
        <v/>
      </c>
      <c r="AJ2381">
        <f>IF($AI2381=1,SUMPRODUCT(--($AM$2:$AM$7001&lt;$AM2381))+1,"")</f>
        <v/>
      </c>
      <c r="AK2381">
        <f>IF($C2381="","",IF(OR($P2381=TRUE(),$P2381="TRUE"),1,0))</f>
        <v/>
      </c>
      <c r="AL2381">
        <f>IF($C2381="","",IF(AND($V2381="Yes",SUMPRODUCT((LEN(Settings!$F$6:$F$13)&gt;0)*ISNUMBER(SEARCH(Settings!$F$6:$F$13,$O2381)))=0),1,0))</f>
        <v/>
      </c>
      <c r="AM2381">
        <f>IF($AI2381=1,IFERROR(IF(VALUE($C2381)&lt;100000000,VALUE($C2381),1000000000),IFERROR(IF(VALUE(MID($C2381,2,20))&lt;100000000,VALUE(MID($C2381,2,20)),1000000000),1000000000))+ROW()/100000,"")</f>
        <v/>
      </c>
    </row>
    <row r="2382">
      <c r="E2382" s="14" t="n"/>
      <c r="M2382" s="8">
        <f>IF($C2382="","",L2382*T2382/100)</f>
        <v/>
      </c>
      <c r="S2382" s="8" t="n"/>
      <c r="T2382" s="8" t="n"/>
      <c r="W2382">
        <f>IF($C2382="","",IF($AL2382=1,0,IF($AK2382=1,Settings!$C$6,Settings!$C$7))*100)</f>
        <v/>
      </c>
      <c r="X2382" s="8">
        <f>IF($C2382="","",T2382*W2382/100)</f>
        <v/>
      </c>
      <c r="Y2382" s="8">
        <f>IF($C2382="","",T2382-X2382)</f>
        <v/>
      </c>
      <c r="Z2382" s="8">
        <f>IF($C2382="","",Y2382-M2382)</f>
        <v/>
      </c>
      <c r="AD2382" s="8" t="n"/>
      <c r="AG2382" s="14" t="n"/>
      <c r="AI2382">
        <f>IF($C2382="","",IF(COUNTIF($C$2:$C2382,$C2382)=1,1,0))</f>
        <v/>
      </c>
      <c r="AJ2382">
        <f>IF($AI2382=1,SUMPRODUCT(--($AM$2:$AM$7001&lt;$AM2382))+1,"")</f>
        <v/>
      </c>
      <c r="AK2382">
        <f>IF($C2382="","",IF(OR($P2382=TRUE(),$P2382="TRUE"),1,0))</f>
        <v/>
      </c>
      <c r="AL2382">
        <f>IF($C2382="","",IF(AND($V2382="Yes",SUMPRODUCT((LEN(Settings!$F$6:$F$13)&gt;0)*ISNUMBER(SEARCH(Settings!$F$6:$F$13,$O2382)))=0),1,0))</f>
        <v/>
      </c>
      <c r="AM2382">
        <f>IF($AI2382=1,IFERROR(IF(VALUE($C2382)&lt;100000000,VALUE($C2382),1000000000),IFERROR(IF(VALUE(MID($C2382,2,20))&lt;100000000,VALUE(MID($C2382,2,20)),1000000000),1000000000))+ROW()/100000,"")</f>
        <v/>
      </c>
    </row>
    <row r="2383">
      <c r="E2383" s="14" t="n"/>
      <c r="M2383" s="8">
        <f>IF($C2383="","",L2383*T2383/100)</f>
        <v/>
      </c>
      <c r="S2383" s="8" t="n"/>
      <c r="T2383" s="8" t="n"/>
      <c r="W2383">
        <f>IF($C2383="","",IF($AL2383=1,0,IF($AK2383=1,Settings!$C$6,Settings!$C$7))*100)</f>
        <v/>
      </c>
      <c r="X2383" s="8">
        <f>IF($C2383="","",T2383*W2383/100)</f>
        <v/>
      </c>
      <c r="Y2383" s="8">
        <f>IF($C2383="","",T2383-X2383)</f>
        <v/>
      </c>
      <c r="Z2383" s="8">
        <f>IF($C2383="","",Y2383-M2383)</f>
        <v/>
      </c>
      <c r="AD2383" s="8" t="n"/>
      <c r="AG2383" s="14" t="n"/>
      <c r="AI2383">
        <f>IF($C2383="","",IF(COUNTIF($C$2:$C2383,$C2383)=1,1,0))</f>
        <v/>
      </c>
      <c r="AJ2383">
        <f>IF($AI2383=1,SUMPRODUCT(--($AM$2:$AM$7001&lt;$AM2383))+1,"")</f>
        <v/>
      </c>
      <c r="AK2383">
        <f>IF($C2383="","",IF(OR($P2383=TRUE(),$P2383="TRUE"),1,0))</f>
        <v/>
      </c>
      <c r="AL2383">
        <f>IF($C2383="","",IF(AND($V2383="Yes",SUMPRODUCT((LEN(Settings!$F$6:$F$13)&gt;0)*ISNUMBER(SEARCH(Settings!$F$6:$F$13,$O2383)))=0),1,0))</f>
        <v/>
      </c>
      <c r="AM2383">
        <f>IF($AI2383=1,IFERROR(IF(VALUE($C2383)&lt;100000000,VALUE($C2383),1000000000),IFERROR(IF(VALUE(MID($C2383,2,20))&lt;100000000,VALUE(MID($C2383,2,20)),1000000000),1000000000))+ROW()/100000,"")</f>
        <v/>
      </c>
    </row>
    <row r="2384">
      <c r="E2384" s="14" t="n"/>
      <c r="M2384" s="8">
        <f>IF($C2384="","",L2384*T2384/100)</f>
        <v/>
      </c>
      <c r="S2384" s="8" t="n"/>
      <c r="T2384" s="8" t="n"/>
      <c r="W2384">
        <f>IF($C2384="","",IF($AL2384=1,0,IF($AK2384=1,Settings!$C$6,Settings!$C$7))*100)</f>
        <v/>
      </c>
      <c r="X2384" s="8">
        <f>IF($C2384="","",T2384*W2384/100)</f>
        <v/>
      </c>
      <c r="Y2384" s="8">
        <f>IF($C2384="","",T2384-X2384)</f>
        <v/>
      </c>
      <c r="Z2384" s="8">
        <f>IF($C2384="","",Y2384-M2384)</f>
        <v/>
      </c>
      <c r="AD2384" s="8" t="n"/>
      <c r="AG2384" s="14" t="n"/>
      <c r="AI2384">
        <f>IF($C2384="","",IF(COUNTIF($C$2:$C2384,$C2384)=1,1,0))</f>
        <v/>
      </c>
      <c r="AJ2384">
        <f>IF($AI2384=1,SUMPRODUCT(--($AM$2:$AM$7001&lt;$AM2384))+1,"")</f>
        <v/>
      </c>
      <c r="AK2384">
        <f>IF($C2384="","",IF(OR($P2384=TRUE(),$P2384="TRUE"),1,0))</f>
        <v/>
      </c>
      <c r="AL2384">
        <f>IF($C2384="","",IF(AND($V2384="Yes",SUMPRODUCT((LEN(Settings!$F$6:$F$13)&gt;0)*ISNUMBER(SEARCH(Settings!$F$6:$F$13,$O2384)))=0),1,0))</f>
        <v/>
      </c>
      <c r="AM2384">
        <f>IF($AI2384=1,IFERROR(IF(VALUE($C2384)&lt;100000000,VALUE($C2384),1000000000),IFERROR(IF(VALUE(MID($C2384,2,20))&lt;100000000,VALUE(MID($C2384,2,20)),1000000000),1000000000))+ROW()/100000,"")</f>
        <v/>
      </c>
    </row>
    <row r="2385">
      <c r="E2385" s="14" t="n"/>
      <c r="M2385" s="8">
        <f>IF($C2385="","",L2385*T2385/100)</f>
        <v/>
      </c>
      <c r="S2385" s="8" t="n"/>
      <c r="T2385" s="8" t="n"/>
      <c r="W2385">
        <f>IF($C2385="","",IF($AL2385=1,0,IF($AK2385=1,Settings!$C$6,Settings!$C$7))*100)</f>
        <v/>
      </c>
      <c r="X2385" s="8">
        <f>IF($C2385="","",T2385*W2385/100)</f>
        <v/>
      </c>
      <c r="Y2385" s="8">
        <f>IF($C2385="","",T2385-X2385)</f>
        <v/>
      </c>
      <c r="Z2385" s="8">
        <f>IF($C2385="","",Y2385-M2385)</f>
        <v/>
      </c>
      <c r="AD2385" s="8" t="n"/>
      <c r="AG2385" s="14" t="n"/>
      <c r="AI2385">
        <f>IF($C2385="","",IF(COUNTIF($C$2:$C2385,$C2385)=1,1,0))</f>
        <v/>
      </c>
      <c r="AJ2385">
        <f>IF($AI2385=1,SUMPRODUCT(--($AM$2:$AM$7001&lt;$AM2385))+1,"")</f>
        <v/>
      </c>
      <c r="AK2385">
        <f>IF($C2385="","",IF(OR($P2385=TRUE(),$P2385="TRUE"),1,0))</f>
        <v/>
      </c>
      <c r="AL2385">
        <f>IF($C2385="","",IF(AND($V2385="Yes",SUMPRODUCT((LEN(Settings!$F$6:$F$13)&gt;0)*ISNUMBER(SEARCH(Settings!$F$6:$F$13,$O2385)))=0),1,0))</f>
        <v/>
      </c>
      <c r="AM2385">
        <f>IF($AI2385=1,IFERROR(IF(VALUE($C2385)&lt;100000000,VALUE($C2385),1000000000),IFERROR(IF(VALUE(MID($C2385,2,20))&lt;100000000,VALUE(MID($C2385,2,20)),1000000000),1000000000))+ROW()/100000,"")</f>
        <v/>
      </c>
    </row>
    <row r="2386">
      <c r="E2386" s="14" t="n"/>
      <c r="M2386" s="8">
        <f>IF($C2386="","",L2386*T2386/100)</f>
        <v/>
      </c>
      <c r="S2386" s="8" t="n"/>
      <c r="T2386" s="8" t="n"/>
      <c r="W2386">
        <f>IF($C2386="","",IF($AL2386=1,0,IF($AK2386=1,Settings!$C$6,Settings!$C$7))*100)</f>
        <v/>
      </c>
      <c r="X2386" s="8">
        <f>IF($C2386="","",T2386*W2386/100)</f>
        <v/>
      </c>
      <c r="Y2386" s="8">
        <f>IF($C2386="","",T2386-X2386)</f>
        <v/>
      </c>
      <c r="Z2386" s="8">
        <f>IF($C2386="","",Y2386-M2386)</f>
        <v/>
      </c>
      <c r="AD2386" s="8" t="n"/>
      <c r="AG2386" s="14" t="n"/>
      <c r="AI2386">
        <f>IF($C2386="","",IF(COUNTIF($C$2:$C2386,$C2386)=1,1,0))</f>
        <v/>
      </c>
      <c r="AJ2386">
        <f>IF($AI2386=1,SUMPRODUCT(--($AM$2:$AM$7001&lt;$AM2386))+1,"")</f>
        <v/>
      </c>
      <c r="AK2386">
        <f>IF($C2386="","",IF(OR($P2386=TRUE(),$P2386="TRUE"),1,0))</f>
        <v/>
      </c>
      <c r="AL2386">
        <f>IF($C2386="","",IF(AND($V2386="Yes",SUMPRODUCT((LEN(Settings!$F$6:$F$13)&gt;0)*ISNUMBER(SEARCH(Settings!$F$6:$F$13,$O2386)))=0),1,0))</f>
        <v/>
      </c>
      <c r="AM2386">
        <f>IF($AI2386=1,IFERROR(IF(VALUE($C2386)&lt;100000000,VALUE($C2386),1000000000),IFERROR(IF(VALUE(MID($C2386,2,20))&lt;100000000,VALUE(MID($C2386,2,20)),1000000000),1000000000))+ROW()/100000,"")</f>
        <v/>
      </c>
    </row>
    <row r="2387">
      <c r="E2387" s="14" t="n"/>
      <c r="M2387" s="8">
        <f>IF($C2387="","",L2387*T2387/100)</f>
        <v/>
      </c>
      <c r="S2387" s="8" t="n"/>
      <c r="T2387" s="8" t="n"/>
      <c r="W2387">
        <f>IF($C2387="","",IF($AL2387=1,0,IF($AK2387=1,Settings!$C$6,Settings!$C$7))*100)</f>
        <v/>
      </c>
      <c r="X2387" s="8">
        <f>IF($C2387="","",T2387*W2387/100)</f>
        <v/>
      </c>
      <c r="Y2387" s="8">
        <f>IF($C2387="","",T2387-X2387)</f>
        <v/>
      </c>
      <c r="Z2387" s="8">
        <f>IF($C2387="","",Y2387-M2387)</f>
        <v/>
      </c>
      <c r="AD2387" s="8" t="n"/>
      <c r="AG2387" s="14" t="n"/>
      <c r="AI2387">
        <f>IF($C2387="","",IF(COUNTIF($C$2:$C2387,$C2387)=1,1,0))</f>
        <v/>
      </c>
      <c r="AJ2387">
        <f>IF($AI2387=1,SUMPRODUCT(--($AM$2:$AM$7001&lt;$AM2387))+1,"")</f>
        <v/>
      </c>
      <c r="AK2387">
        <f>IF($C2387="","",IF(OR($P2387=TRUE(),$P2387="TRUE"),1,0))</f>
        <v/>
      </c>
      <c r="AL2387">
        <f>IF($C2387="","",IF(AND($V2387="Yes",SUMPRODUCT((LEN(Settings!$F$6:$F$13)&gt;0)*ISNUMBER(SEARCH(Settings!$F$6:$F$13,$O2387)))=0),1,0))</f>
        <v/>
      </c>
      <c r="AM2387">
        <f>IF($AI2387=1,IFERROR(IF(VALUE($C2387)&lt;100000000,VALUE($C2387),1000000000),IFERROR(IF(VALUE(MID($C2387,2,20))&lt;100000000,VALUE(MID($C2387,2,20)),1000000000),1000000000))+ROW()/100000,"")</f>
        <v/>
      </c>
    </row>
    <row r="2388">
      <c r="E2388" s="14" t="n"/>
      <c r="M2388" s="8">
        <f>IF($C2388="","",L2388*T2388/100)</f>
        <v/>
      </c>
      <c r="S2388" s="8" t="n"/>
      <c r="T2388" s="8" t="n"/>
      <c r="W2388">
        <f>IF($C2388="","",IF($AL2388=1,0,IF($AK2388=1,Settings!$C$6,Settings!$C$7))*100)</f>
        <v/>
      </c>
      <c r="X2388" s="8">
        <f>IF($C2388="","",T2388*W2388/100)</f>
        <v/>
      </c>
      <c r="Y2388" s="8">
        <f>IF($C2388="","",T2388-X2388)</f>
        <v/>
      </c>
      <c r="Z2388" s="8">
        <f>IF($C2388="","",Y2388-M2388)</f>
        <v/>
      </c>
      <c r="AD2388" s="8" t="n"/>
      <c r="AG2388" s="14" t="n"/>
      <c r="AI2388">
        <f>IF($C2388="","",IF(COUNTIF($C$2:$C2388,$C2388)=1,1,0))</f>
        <v/>
      </c>
      <c r="AJ2388">
        <f>IF($AI2388=1,SUMPRODUCT(--($AM$2:$AM$7001&lt;$AM2388))+1,"")</f>
        <v/>
      </c>
      <c r="AK2388">
        <f>IF($C2388="","",IF(OR($P2388=TRUE(),$P2388="TRUE"),1,0))</f>
        <v/>
      </c>
      <c r="AL2388">
        <f>IF($C2388="","",IF(AND($V2388="Yes",SUMPRODUCT((LEN(Settings!$F$6:$F$13)&gt;0)*ISNUMBER(SEARCH(Settings!$F$6:$F$13,$O2388)))=0),1,0))</f>
        <v/>
      </c>
      <c r="AM2388">
        <f>IF($AI2388=1,IFERROR(IF(VALUE($C2388)&lt;100000000,VALUE($C2388),1000000000),IFERROR(IF(VALUE(MID($C2388,2,20))&lt;100000000,VALUE(MID($C2388,2,20)),1000000000),1000000000))+ROW()/100000,"")</f>
        <v/>
      </c>
    </row>
    <row r="2389">
      <c r="E2389" s="14" t="n"/>
      <c r="M2389" s="8">
        <f>IF($C2389="","",L2389*T2389/100)</f>
        <v/>
      </c>
      <c r="S2389" s="8" t="n"/>
      <c r="T2389" s="8" t="n"/>
      <c r="W2389">
        <f>IF($C2389="","",IF($AL2389=1,0,IF($AK2389=1,Settings!$C$6,Settings!$C$7))*100)</f>
        <v/>
      </c>
      <c r="X2389" s="8">
        <f>IF($C2389="","",T2389*W2389/100)</f>
        <v/>
      </c>
      <c r="Y2389" s="8">
        <f>IF($C2389="","",T2389-X2389)</f>
        <v/>
      </c>
      <c r="Z2389" s="8">
        <f>IF($C2389="","",Y2389-M2389)</f>
        <v/>
      </c>
      <c r="AD2389" s="8" t="n"/>
      <c r="AG2389" s="14" t="n"/>
      <c r="AI2389">
        <f>IF($C2389="","",IF(COUNTIF($C$2:$C2389,$C2389)=1,1,0))</f>
        <v/>
      </c>
      <c r="AJ2389">
        <f>IF($AI2389=1,SUMPRODUCT(--($AM$2:$AM$7001&lt;$AM2389))+1,"")</f>
        <v/>
      </c>
      <c r="AK2389">
        <f>IF($C2389="","",IF(OR($P2389=TRUE(),$P2389="TRUE"),1,0))</f>
        <v/>
      </c>
      <c r="AL2389">
        <f>IF($C2389="","",IF(AND($V2389="Yes",SUMPRODUCT((LEN(Settings!$F$6:$F$13)&gt;0)*ISNUMBER(SEARCH(Settings!$F$6:$F$13,$O2389)))=0),1,0))</f>
        <v/>
      </c>
      <c r="AM2389">
        <f>IF($AI2389=1,IFERROR(IF(VALUE($C2389)&lt;100000000,VALUE($C2389),1000000000),IFERROR(IF(VALUE(MID($C2389,2,20))&lt;100000000,VALUE(MID($C2389,2,20)),1000000000),1000000000))+ROW()/100000,"")</f>
        <v/>
      </c>
    </row>
    <row r="2390">
      <c r="E2390" s="14" t="n"/>
      <c r="M2390" s="8">
        <f>IF($C2390="","",L2390*T2390/100)</f>
        <v/>
      </c>
      <c r="S2390" s="8" t="n"/>
      <c r="T2390" s="8" t="n"/>
      <c r="W2390">
        <f>IF($C2390="","",IF($AL2390=1,0,IF($AK2390=1,Settings!$C$6,Settings!$C$7))*100)</f>
        <v/>
      </c>
      <c r="X2390" s="8">
        <f>IF($C2390="","",T2390*W2390/100)</f>
        <v/>
      </c>
      <c r="Y2390" s="8">
        <f>IF($C2390="","",T2390-X2390)</f>
        <v/>
      </c>
      <c r="Z2390" s="8">
        <f>IF($C2390="","",Y2390-M2390)</f>
        <v/>
      </c>
      <c r="AD2390" s="8" t="n"/>
      <c r="AG2390" s="14" t="n"/>
      <c r="AI2390">
        <f>IF($C2390="","",IF(COUNTIF($C$2:$C2390,$C2390)=1,1,0))</f>
        <v/>
      </c>
      <c r="AJ2390">
        <f>IF($AI2390=1,SUMPRODUCT(--($AM$2:$AM$7001&lt;$AM2390))+1,"")</f>
        <v/>
      </c>
      <c r="AK2390">
        <f>IF($C2390="","",IF(OR($P2390=TRUE(),$P2390="TRUE"),1,0))</f>
        <v/>
      </c>
      <c r="AL2390">
        <f>IF($C2390="","",IF(AND($V2390="Yes",SUMPRODUCT((LEN(Settings!$F$6:$F$13)&gt;0)*ISNUMBER(SEARCH(Settings!$F$6:$F$13,$O2390)))=0),1,0))</f>
        <v/>
      </c>
      <c r="AM2390">
        <f>IF($AI2390=1,IFERROR(IF(VALUE($C2390)&lt;100000000,VALUE($C2390),1000000000),IFERROR(IF(VALUE(MID($C2390,2,20))&lt;100000000,VALUE(MID($C2390,2,20)),1000000000),1000000000))+ROW()/100000,"")</f>
        <v/>
      </c>
    </row>
    <row r="2391">
      <c r="E2391" s="14" t="n"/>
      <c r="M2391" s="8">
        <f>IF($C2391="","",L2391*T2391/100)</f>
        <v/>
      </c>
      <c r="S2391" s="8" t="n"/>
      <c r="T2391" s="8" t="n"/>
      <c r="W2391">
        <f>IF($C2391="","",IF($AL2391=1,0,IF($AK2391=1,Settings!$C$6,Settings!$C$7))*100)</f>
        <v/>
      </c>
      <c r="X2391" s="8">
        <f>IF($C2391="","",T2391*W2391/100)</f>
        <v/>
      </c>
      <c r="Y2391" s="8">
        <f>IF($C2391="","",T2391-X2391)</f>
        <v/>
      </c>
      <c r="Z2391" s="8">
        <f>IF($C2391="","",Y2391-M2391)</f>
        <v/>
      </c>
      <c r="AD2391" s="8" t="n"/>
      <c r="AG2391" s="14" t="n"/>
      <c r="AI2391">
        <f>IF($C2391="","",IF(COUNTIF($C$2:$C2391,$C2391)=1,1,0))</f>
        <v/>
      </c>
      <c r="AJ2391">
        <f>IF($AI2391=1,SUMPRODUCT(--($AM$2:$AM$7001&lt;$AM2391))+1,"")</f>
        <v/>
      </c>
      <c r="AK2391">
        <f>IF($C2391="","",IF(OR($P2391=TRUE(),$P2391="TRUE"),1,0))</f>
        <v/>
      </c>
      <c r="AL2391">
        <f>IF($C2391="","",IF(AND($V2391="Yes",SUMPRODUCT((LEN(Settings!$F$6:$F$13)&gt;0)*ISNUMBER(SEARCH(Settings!$F$6:$F$13,$O2391)))=0),1,0))</f>
        <v/>
      </c>
      <c r="AM2391">
        <f>IF($AI2391=1,IFERROR(IF(VALUE($C2391)&lt;100000000,VALUE($C2391),1000000000),IFERROR(IF(VALUE(MID($C2391,2,20))&lt;100000000,VALUE(MID($C2391,2,20)),1000000000),1000000000))+ROW()/100000,"")</f>
        <v/>
      </c>
    </row>
    <row r="2392">
      <c r="E2392" s="14" t="n"/>
      <c r="M2392" s="8">
        <f>IF($C2392="","",L2392*T2392/100)</f>
        <v/>
      </c>
      <c r="S2392" s="8" t="n"/>
      <c r="T2392" s="8" t="n"/>
      <c r="W2392">
        <f>IF($C2392="","",IF($AL2392=1,0,IF($AK2392=1,Settings!$C$6,Settings!$C$7))*100)</f>
        <v/>
      </c>
      <c r="X2392" s="8">
        <f>IF($C2392="","",T2392*W2392/100)</f>
        <v/>
      </c>
      <c r="Y2392" s="8">
        <f>IF($C2392="","",T2392-X2392)</f>
        <v/>
      </c>
      <c r="Z2392" s="8">
        <f>IF($C2392="","",Y2392-M2392)</f>
        <v/>
      </c>
      <c r="AD2392" s="8" t="n"/>
      <c r="AG2392" s="14" t="n"/>
      <c r="AI2392">
        <f>IF($C2392="","",IF(COUNTIF($C$2:$C2392,$C2392)=1,1,0))</f>
        <v/>
      </c>
      <c r="AJ2392">
        <f>IF($AI2392=1,SUMPRODUCT(--($AM$2:$AM$7001&lt;$AM2392))+1,"")</f>
        <v/>
      </c>
      <c r="AK2392">
        <f>IF($C2392="","",IF(OR($P2392=TRUE(),$P2392="TRUE"),1,0))</f>
        <v/>
      </c>
      <c r="AL2392">
        <f>IF($C2392="","",IF(AND($V2392="Yes",SUMPRODUCT((LEN(Settings!$F$6:$F$13)&gt;0)*ISNUMBER(SEARCH(Settings!$F$6:$F$13,$O2392)))=0),1,0))</f>
        <v/>
      </c>
      <c r="AM2392">
        <f>IF($AI2392=1,IFERROR(IF(VALUE($C2392)&lt;100000000,VALUE($C2392),1000000000),IFERROR(IF(VALUE(MID($C2392,2,20))&lt;100000000,VALUE(MID($C2392,2,20)),1000000000),1000000000))+ROW()/100000,"")</f>
        <v/>
      </c>
    </row>
    <row r="2393">
      <c r="E2393" s="14" t="n"/>
      <c r="M2393" s="8">
        <f>IF($C2393="","",L2393*T2393/100)</f>
        <v/>
      </c>
      <c r="S2393" s="8" t="n"/>
      <c r="T2393" s="8" t="n"/>
      <c r="W2393">
        <f>IF($C2393="","",IF($AL2393=1,0,IF($AK2393=1,Settings!$C$6,Settings!$C$7))*100)</f>
        <v/>
      </c>
      <c r="X2393" s="8">
        <f>IF($C2393="","",T2393*W2393/100)</f>
        <v/>
      </c>
      <c r="Y2393" s="8">
        <f>IF($C2393="","",T2393-X2393)</f>
        <v/>
      </c>
      <c r="Z2393" s="8">
        <f>IF($C2393="","",Y2393-M2393)</f>
        <v/>
      </c>
      <c r="AD2393" s="8" t="n"/>
      <c r="AG2393" s="14" t="n"/>
      <c r="AI2393">
        <f>IF($C2393="","",IF(COUNTIF($C$2:$C2393,$C2393)=1,1,0))</f>
        <v/>
      </c>
      <c r="AJ2393">
        <f>IF($AI2393=1,SUMPRODUCT(--($AM$2:$AM$7001&lt;$AM2393))+1,"")</f>
        <v/>
      </c>
      <c r="AK2393">
        <f>IF($C2393="","",IF(OR($P2393=TRUE(),$P2393="TRUE"),1,0))</f>
        <v/>
      </c>
      <c r="AL2393">
        <f>IF($C2393="","",IF(AND($V2393="Yes",SUMPRODUCT((LEN(Settings!$F$6:$F$13)&gt;0)*ISNUMBER(SEARCH(Settings!$F$6:$F$13,$O2393)))=0),1,0))</f>
        <v/>
      </c>
      <c r="AM2393">
        <f>IF($AI2393=1,IFERROR(IF(VALUE($C2393)&lt;100000000,VALUE($C2393),1000000000),IFERROR(IF(VALUE(MID($C2393,2,20))&lt;100000000,VALUE(MID($C2393,2,20)),1000000000),1000000000))+ROW()/100000,"")</f>
        <v/>
      </c>
    </row>
    <row r="2394">
      <c r="E2394" s="14" t="n"/>
      <c r="M2394" s="8">
        <f>IF($C2394="","",L2394*T2394/100)</f>
        <v/>
      </c>
      <c r="S2394" s="8" t="n"/>
      <c r="T2394" s="8" t="n"/>
      <c r="W2394">
        <f>IF($C2394="","",IF($AL2394=1,0,IF($AK2394=1,Settings!$C$6,Settings!$C$7))*100)</f>
        <v/>
      </c>
      <c r="X2394" s="8">
        <f>IF($C2394="","",T2394*W2394/100)</f>
        <v/>
      </c>
      <c r="Y2394" s="8">
        <f>IF($C2394="","",T2394-X2394)</f>
        <v/>
      </c>
      <c r="Z2394" s="8">
        <f>IF($C2394="","",Y2394-M2394)</f>
        <v/>
      </c>
      <c r="AD2394" s="8" t="n"/>
      <c r="AG2394" s="14" t="n"/>
      <c r="AI2394">
        <f>IF($C2394="","",IF(COUNTIF($C$2:$C2394,$C2394)=1,1,0))</f>
        <v/>
      </c>
      <c r="AJ2394">
        <f>IF($AI2394=1,SUMPRODUCT(--($AM$2:$AM$7001&lt;$AM2394))+1,"")</f>
        <v/>
      </c>
      <c r="AK2394">
        <f>IF($C2394="","",IF(OR($P2394=TRUE(),$P2394="TRUE"),1,0))</f>
        <v/>
      </c>
      <c r="AL2394">
        <f>IF($C2394="","",IF(AND($V2394="Yes",SUMPRODUCT((LEN(Settings!$F$6:$F$13)&gt;0)*ISNUMBER(SEARCH(Settings!$F$6:$F$13,$O2394)))=0),1,0))</f>
        <v/>
      </c>
      <c r="AM2394">
        <f>IF($AI2394=1,IFERROR(IF(VALUE($C2394)&lt;100000000,VALUE($C2394),1000000000),IFERROR(IF(VALUE(MID($C2394,2,20))&lt;100000000,VALUE(MID($C2394,2,20)),1000000000),1000000000))+ROW()/100000,"")</f>
        <v/>
      </c>
    </row>
    <row r="2395">
      <c r="E2395" s="14" t="n"/>
      <c r="M2395" s="8">
        <f>IF($C2395="","",L2395*T2395/100)</f>
        <v/>
      </c>
      <c r="S2395" s="8" t="n"/>
      <c r="T2395" s="8" t="n"/>
      <c r="W2395">
        <f>IF($C2395="","",IF($AL2395=1,0,IF($AK2395=1,Settings!$C$6,Settings!$C$7))*100)</f>
        <v/>
      </c>
      <c r="X2395" s="8">
        <f>IF($C2395="","",T2395*W2395/100)</f>
        <v/>
      </c>
      <c r="Y2395" s="8">
        <f>IF($C2395="","",T2395-X2395)</f>
        <v/>
      </c>
      <c r="Z2395" s="8">
        <f>IF($C2395="","",Y2395-M2395)</f>
        <v/>
      </c>
      <c r="AD2395" s="8" t="n"/>
      <c r="AG2395" s="14" t="n"/>
      <c r="AI2395">
        <f>IF($C2395="","",IF(COUNTIF($C$2:$C2395,$C2395)=1,1,0))</f>
        <v/>
      </c>
      <c r="AJ2395">
        <f>IF($AI2395=1,SUMPRODUCT(--($AM$2:$AM$7001&lt;$AM2395))+1,"")</f>
        <v/>
      </c>
      <c r="AK2395">
        <f>IF($C2395="","",IF(OR($P2395=TRUE(),$P2395="TRUE"),1,0))</f>
        <v/>
      </c>
      <c r="AL2395">
        <f>IF($C2395="","",IF(AND($V2395="Yes",SUMPRODUCT((LEN(Settings!$F$6:$F$13)&gt;0)*ISNUMBER(SEARCH(Settings!$F$6:$F$13,$O2395)))=0),1,0))</f>
        <v/>
      </c>
      <c r="AM2395">
        <f>IF($AI2395=1,IFERROR(IF(VALUE($C2395)&lt;100000000,VALUE($C2395),1000000000),IFERROR(IF(VALUE(MID($C2395,2,20))&lt;100000000,VALUE(MID($C2395,2,20)),1000000000),1000000000))+ROW()/100000,"")</f>
        <v/>
      </c>
    </row>
    <row r="2396">
      <c r="E2396" s="14" t="n"/>
      <c r="M2396" s="8">
        <f>IF($C2396="","",L2396*T2396/100)</f>
        <v/>
      </c>
      <c r="S2396" s="8" t="n"/>
      <c r="T2396" s="8" t="n"/>
      <c r="W2396">
        <f>IF($C2396="","",IF($AL2396=1,0,IF($AK2396=1,Settings!$C$6,Settings!$C$7))*100)</f>
        <v/>
      </c>
      <c r="X2396" s="8">
        <f>IF($C2396="","",T2396*W2396/100)</f>
        <v/>
      </c>
      <c r="Y2396" s="8">
        <f>IF($C2396="","",T2396-X2396)</f>
        <v/>
      </c>
      <c r="Z2396" s="8">
        <f>IF($C2396="","",Y2396-M2396)</f>
        <v/>
      </c>
      <c r="AD2396" s="8" t="n"/>
      <c r="AG2396" s="14" t="n"/>
      <c r="AI2396">
        <f>IF($C2396="","",IF(COUNTIF($C$2:$C2396,$C2396)=1,1,0))</f>
        <v/>
      </c>
      <c r="AJ2396">
        <f>IF($AI2396=1,SUMPRODUCT(--($AM$2:$AM$7001&lt;$AM2396))+1,"")</f>
        <v/>
      </c>
      <c r="AK2396">
        <f>IF($C2396="","",IF(OR($P2396=TRUE(),$P2396="TRUE"),1,0))</f>
        <v/>
      </c>
      <c r="AL2396">
        <f>IF($C2396="","",IF(AND($V2396="Yes",SUMPRODUCT((LEN(Settings!$F$6:$F$13)&gt;0)*ISNUMBER(SEARCH(Settings!$F$6:$F$13,$O2396)))=0),1,0))</f>
        <v/>
      </c>
      <c r="AM2396">
        <f>IF($AI2396=1,IFERROR(IF(VALUE($C2396)&lt;100000000,VALUE($C2396),1000000000),IFERROR(IF(VALUE(MID($C2396,2,20))&lt;100000000,VALUE(MID($C2396,2,20)),1000000000),1000000000))+ROW()/100000,"")</f>
        <v/>
      </c>
    </row>
    <row r="2397">
      <c r="E2397" s="14" t="n"/>
      <c r="M2397" s="8">
        <f>IF($C2397="","",L2397*T2397/100)</f>
        <v/>
      </c>
      <c r="S2397" s="8" t="n"/>
      <c r="T2397" s="8" t="n"/>
      <c r="W2397">
        <f>IF($C2397="","",IF($AL2397=1,0,IF($AK2397=1,Settings!$C$6,Settings!$C$7))*100)</f>
        <v/>
      </c>
      <c r="X2397" s="8">
        <f>IF($C2397="","",T2397*W2397/100)</f>
        <v/>
      </c>
      <c r="Y2397" s="8">
        <f>IF($C2397="","",T2397-X2397)</f>
        <v/>
      </c>
      <c r="Z2397" s="8">
        <f>IF($C2397="","",Y2397-M2397)</f>
        <v/>
      </c>
      <c r="AD2397" s="8" t="n"/>
      <c r="AG2397" s="14" t="n"/>
      <c r="AI2397">
        <f>IF($C2397="","",IF(COUNTIF($C$2:$C2397,$C2397)=1,1,0))</f>
        <v/>
      </c>
      <c r="AJ2397">
        <f>IF($AI2397=1,SUMPRODUCT(--($AM$2:$AM$7001&lt;$AM2397))+1,"")</f>
        <v/>
      </c>
      <c r="AK2397">
        <f>IF($C2397="","",IF(OR($P2397=TRUE(),$P2397="TRUE"),1,0))</f>
        <v/>
      </c>
      <c r="AL2397">
        <f>IF($C2397="","",IF(AND($V2397="Yes",SUMPRODUCT((LEN(Settings!$F$6:$F$13)&gt;0)*ISNUMBER(SEARCH(Settings!$F$6:$F$13,$O2397)))=0),1,0))</f>
        <v/>
      </c>
      <c r="AM2397">
        <f>IF($AI2397=1,IFERROR(IF(VALUE($C2397)&lt;100000000,VALUE($C2397),1000000000),IFERROR(IF(VALUE(MID($C2397,2,20))&lt;100000000,VALUE(MID($C2397,2,20)),1000000000),1000000000))+ROW()/100000,"")</f>
        <v/>
      </c>
    </row>
    <row r="2398">
      <c r="E2398" s="14" t="n"/>
      <c r="M2398" s="8">
        <f>IF($C2398="","",L2398*T2398/100)</f>
        <v/>
      </c>
      <c r="S2398" s="8" t="n"/>
      <c r="T2398" s="8" t="n"/>
      <c r="W2398">
        <f>IF($C2398="","",IF($AL2398=1,0,IF($AK2398=1,Settings!$C$6,Settings!$C$7))*100)</f>
        <v/>
      </c>
      <c r="X2398" s="8">
        <f>IF($C2398="","",T2398*W2398/100)</f>
        <v/>
      </c>
      <c r="Y2398" s="8">
        <f>IF($C2398="","",T2398-X2398)</f>
        <v/>
      </c>
      <c r="Z2398" s="8">
        <f>IF($C2398="","",Y2398-M2398)</f>
        <v/>
      </c>
      <c r="AD2398" s="8" t="n"/>
      <c r="AG2398" s="14" t="n"/>
      <c r="AI2398">
        <f>IF($C2398="","",IF(COUNTIF($C$2:$C2398,$C2398)=1,1,0))</f>
        <v/>
      </c>
      <c r="AJ2398">
        <f>IF($AI2398=1,SUMPRODUCT(--($AM$2:$AM$7001&lt;$AM2398))+1,"")</f>
        <v/>
      </c>
      <c r="AK2398">
        <f>IF($C2398="","",IF(OR($P2398=TRUE(),$P2398="TRUE"),1,0))</f>
        <v/>
      </c>
      <c r="AL2398">
        <f>IF($C2398="","",IF(AND($V2398="Yes",SUMPRODUCT((LEN(Settings!$F$6:$F$13)&gt;0)*ISNUMBER(SEARCH(Settings!$F$6:$F$13,$O2398)))=0),1,0))</f>
        <v/>
      </c>
      <c r="AM2398">
        <f>IF($AI2398=1,IFERROR(IF(VALUE($C2398)&lt;100000000,VALUE($C2398),1000000000),IFERROR(IF(VALUE(MID($C2398,2,20))&lt;100000000,VALUE(MID($C2398,2,20)),1000000000),1000000000))+ROW()/100000,"")</f>
        <v/>
      </c>
    </row>
    <row r="2399">
      <c r="E2399" s="14" t="n"/>
      <c r="M2399" s="8">
        <f>IF($C2399="","",L2399*T2399/100)</f>
        <v/>
      </c>
      <c r="S2399" s="8" t="n"/>
      <c r="T2399" s="8" t="n"/>
      <c r="W2399">
        <f>IF($C2399="","",IF($AL2399=1,0,IF($AK2399=1,Settings!$C$6,Settings!$C$7))*100)</f>
        <v/>
      </c>
      <c r="X2399" s="8">
        <f>IF($C2399="","",T2399*W2399/100)</f>
        <v/>
      </c>
      <c r="Y2399" s="8">
        <f>IF($C2399="","",T2399-X2399)</f>
        <v/>
      </c>
      <c r="Z2399" s="8">
        <f>IF($C2399="","",Y2399-M2399)</f>
        <v/>
      </c>
      <c r="AD2399" s="8" t="n"/>
      <c r="AG2399" s="14" t="n"/>
      <c r="AI2399">
        <f>IF($C2399="","",IF(COUNTIF($C$2:$C2399,$C2399)=1,1,0))</f>
        <v/>
      </c>
      <c r="AJ2399">
        <f>IF($AI2399=1,SUMPRODUCT(--($AM$2:$AM$7001&lt;$AM2399))+1,"")</f>
        <v/>
      </c>
      <c r="AK2399">
        <f>IF($C2399="","",IF(OR($P2399=TRUE(),$P2399="TRUE"),1,0))</f>
        <v/>
      </c>
      <c r="AL2399">
        <f>IF($C2399="","",IF(AND($V2399="Yes",SUMPRODUCT((LEN(Settings!$F$6:$F$13)&gt;0)*ISNUMBER(SEARCH(Settings!$F$6:$F$13,$O2399)))=0),1,0))</f>
        <v/>
      </c>
      <c r="AM2399">
        <f>IF($AI2399=1,IFERROR(IF(VALUE($C2399)&lt;100000000,VALUE($C2399),1000000000),IFERROR(IF(VALUE(MID($C2399,2,20))&lt;100000000,VALUE(MID($C2399,2,20)),1000000000),1000000000))+ROW()/100000,"")</f>
        <v/>
      </c>
    </row>
    <row r="2400">
      <c r="E2400" s="14" t="n"/>
      <c r="M2400" s="8">
        <f>IF($C2400="","",L2400*T2400/100)</f>
        <v/>
      </c>
      <c r="S2400" s="8" t="n"/>
      <c r="T2400" s="8" t="n"/>
      <c r="W2400">
        <f>IF($C2400="","",IF($AL2400=1,0,IF($AK2400=1,Settings!$C$6,Settings!$C$7))*100)</f>
        <v/>
      </c>
      <c r="X2400" s="8">
        <f>IF($C2400="","",T2400*W2400/100)</f>
        <v/>
      </c>
      <c r="Y2400" s="8">
        <f>IF($C2400="","",T2400-X2400)</f>
        <v/>
      </c>
      <c r="Z2400" s="8">
        <f>IF($C2400="","",Y2400-M2400)</f>
        <v/>
      </c>
      <c r="AD2400" s="8" t="n"/>
      <c r="AG2400" s="14" t="n"/>
      <c r="AI2400">
        <f>IF($C2400="","",IF(COUNTIF($C$2:$C2400,$C2400)=1,1,0))</f>
        <v/>
      </c>
      <c r="AJ2400">
        <f>IF($AI2400=1,SUMPRODUCT(--($AM$2:$AM$7001&lt;$AM2400))+1,"")</f>
        <v/>
      </c>
      <c r="AK2400">
        <f>IF($C2400="","",IF(OR($P2400=TRUE(),$P2400="TRUE"),1,0))</f>
        <v/>
      </c>
      <c r="AL2400">
        <f>IF($C2400="","",IF(AND($V2400="Yes",SUMPRODUCT((LEN(Settings!$F$6:$F$13)&gt;0)*ISNUMBER(SEARCH(Settings!$F$6:$F$13,$O2400)))=0),1,0))</f>
        <v/>
      </c>
      <c r="AM2400">
        <f>IF($AI2400=1,IFERROR(IF(VALUE($C2400)&lt;100000000,VALUE($C2400),1000000000),IFERROR(IF(VALUE(MID($C2400,2,20))&lt;100000000,VALUE(MID($C2400,2,20)),1000000000),1000000000))+ROW()/100000,"")</f>
        <v/>
      </c>
    </row>
    <row r="2401">
      <c r="E2401" s="14" t="n"/>
      <c r="M2401" s="8">
        <f>IF($C2401="","",L2401*T2401/100)</f>
        <v/>
      </c>
      <c r="S2401" s="8" t="n"/>
      <c r="T2401" s="8" t="n"/>
      <c r="W2401">
        <f>IF($C2401="","",IF($AL2401=1,0,IF($AK2401=1,Settings!$C$6,Settings!$C$7))*100)</f>
        <v/>
      </c>
      <c r="X2401" s="8">
        <f>IF($C2401="","",T2401*W2401/100)</f>
        <v/>
      </c>
      <c r="Y2401" s="8">
        <f>IF($C2401="","",T2401-X2401)</f>
        <v/>
      </c>
      <c r="Z2401" s="8">
        <f>IF($C2401="","",Y2401-M2401)</f>
        <v/>
      </c>
      <c r="AD2401" s="8" t="n"/>
      <c r="AG2401" s="14" t="n"/>
      <c r="AI2401">
        <f>IF($C2401="","",IF(COUNTIF($C$2:$C2401,$C2401)=1,1,0))</f>
        <v/>
      </c>
      <c r="AJ2401">
        <f>IF($AI2401=1,SUMPRODUCT(--($AM$2:$AM$7001&lt;$AM2401))+1,"")</f>
        <v/>
      </c>
      <c r="AK2401">
        <f>IF($C2401="","",IF(OR($P2401=TRUE(),$P2401="TRUE"),1,0))</f>
        <v/>
      </c>
      <c r="AL2401">
        <f>IF($C2401="","",IF(AND($V2401="Yes",SUMPRODUCT((LEN(Settings!$F$6:$F$13)&gt;0)*ISNUMBER(SEARCH(Settings!$F$6:$F$13,$O2401)))=0),1,0))</f>
        <v/>
      </c>
      <c r="AM2401">
        <f>IF($AI2401=1,IFERROR(IF(VALUE($C2401)&lt;100000000,VALUE($C2401),1000000000),IFERROR(IF(VALUE(MID($C2401,2,20))&lt;100000000,VALUE(MID($C2401,2,20)),1000000000),1000000000))+ROW()/100000,"")</f>
        <v/>
      </c>
    </row>
    <row r="2402">
      <c r="E2402" s="14" t="n"/>
      <c r="M2402" s="8">
        <f>IF($C2402="","",L2402*T2402/100)</f>
        <v/>
      </c>
      <c r="S2402" s="8" t="n"/>
      <c r="T2402" s="8" t="n"/>
      <c r="W2402">
        <f>IF($C2402="","",IF($AL2402=1,0,IF($AK2402=1,Settings!$C$6,Settings!$C$7))*100)</f>
        <v/>
      </c>
      <c r="X2402" s="8">
        <f>IF($C2402="","",T2402*W2402/100)</f>
        <v/>
      </c>
      <c r="Y2402" s="8">
        <f>IF($C2402="","",T2402-X2402)</f>
        <v/>
      </c>
      <c r="Z2402" s="8">
        <f>IF($C2402="","",Y2402-M2402)</f>
        <v/>
      </c>
      <c r="AD2402" s="8" t="n"/>
      <c r="AG2402" s="14" t="n"/>
      <c r="AI2402">
        <f>IF($C2402="","",IF(COUNTIF($C$2:$C2402,$C2402)=1,1,0))</f>
        <v/>
      </c>
      <c r="AJ2402">
        <f>IF($AI2402=1,SUMPRODUCT(--($AM$2:$AM$7001&lt;$AM2402))+1,"")</f>
        <v/>
      </c>
      <c r="AK2402">
        <f>IF($C2402="","",IF(OR($P2402=TRUE(),$P2402="TRUE"),1,0))</f>
        <v/>
      </c>
      <c r="AL2402">
        <f>IF($C2402="","",IF(AND($V2402="Yes",SUMPRODUCT((LEN(Settings!$F$6:$F$13)&gt;0)*ISNUMBER(SEARCH(Settings!$F$6:$F$13,$O2402)))=0),1,0))</f>
        <v/>
      </c>
      <c r="AM2402">
        <f>IF($AI2402=1,IFERROR(IF(VALUE($C2402)&lt;100000000,VALUE($C2402),1000000000),IFERROR(IF(VALUE(MID($C2402,2,20))&lt;100000000,VALUE(MID($C2402,2,20)),1000000000),1000000000))+ROW()/100000,"")</f>
        <v/>
      </c>
    </row>
    <row r="2403">
      <c r="E2403" s="14" t="n"/>
      <c r="M2403" s="8">
        <f>IF($C2403="","",L2403*T2403/100)</f>
        <v/>
      </c>
      <c r="S2403" s="8" t="n"/>
      <c r="T2403" s="8" t="n"/>
      <c r="W2403">
        <f>IF($C2403="","",IF($AL2403=1,0,IF($AK2403=1,Settings!$C$6,Settings!$C$7))*100)</f>
        <v/>
      </c>
      <c r="X2403" s="8">
        <f>IF($C2403="","",T2403*W2403/100)</f>
        <v/>
      </c>
      <c r="Y2403" s="8">
        <f>IF($C2403="","",T2403-X2403)</f>
        <v/>
      </c>
      <c r="Z2403" s="8">
        <f>IF($C2403="","",Y2403-M2403)</f>
        <v/>
      </c>
      <c r="AD2403" s="8" t="n"/>
      <c r="AG2403" s="14" t="n"/>
      <c r="AI2403">
        <f>IF($C2403="","",IF(COUNTIF($C$2:$C2403,$C2403)=1,1,0))</f>
        <v/>
      </c>
      <c r="AJ2403">
        <f>IF($AI2403=1,SUMPRODUCT(--($AM$2:$AM$7001&lt;$AM2403))+1,"")</f>
        <v/>
      </c>
      <c r="AK2403">
        <f>IF($C2403="","",IF(OR($P2403=TRUE(),$P2403="TRUE"),1,0))</f>
        <v/>
      </c>
      <c r="AL2403">
        <f>IF($C2403="","",IF(AND($V2403="Yes",SUMPRODUCT((LEN(Settings!$F$6:$F$13)&gt;0)*ISNUMBER(SEARCH(Settings!$F$6:$F$13,$O2403)))=0),1,0))</f>
        <v/>
      </c>
      <c r="AM2403">
        <f>IF($AI2403=1,IFERROR(IF(VALUE($C2403)&lt;100000000,VALUE($C2403),1000000000),IFERROR(IF(VALUE(MID($C2403,2,20))&lt;100000000,VALUE(MID($C2403,2,20)),1000000000),1000000000))+ROW()/100000,"")</f>
        <v/>
      </c>
    </row>
    <row r="2404">
      <c r="E2404" s="14" t="n"/>
      <c r="M2404" s="8">
        <f>IF($C2404="","",L2404*T2404/100)</f>
        <v/>
      </c>
      <c r="S2404" s="8" t="n"/>
      <c r="T2404" s="8" t="n"/>
      <c r="W2404">
        <f>IF($C2404="","",IF($AL2404=1,0,IF($AK2404=1,Settings!$C$6,Settings!$C$7))*100)</f>
        <v/>
      </c>
      <c r="X2404" s="8">
        <f>IF($C2404="","",T2404*W2404/100)</f>
        <v/>
      </c>
      <c r="Y2404" s="8">
        <f>IF($C2404="","",T2404-X2404)</f>
        <v/>
      </c>
      <c r="Z2404" s="8">
        <f>IF($C2404="","",Y2404-M2404)</f>
        <v/>
      </c>
      <c r="AD2404" s="8" t="n"/>
      <c r="AG2404" s="14" t="n"/>
      <c r="AI2404">
        <f>IF($C2404="","",IF(COUNTIF($C$2:$C2404,$C2404)=1,1,0))</f>
        <v/>
      </c>
      <c r="AJ2404">
        <f>IF($AI2404=1,SUMPRODUCT(--($AM$2:$AM$7001&lt;$AM2404))+1,"")</f>
        <v/>
      </c>
      <c r="AK2404">
        <f>IF($C2404="","",IF(OR($P2404=TRUE(),$P2404="TRUE"),1,0))</f>
        <v/>
      </c>
      <c r="AL2404">
        <f>IF($C2404="","",IF(AND($V2404="Yes",SUMPRODUCT((LEN(Settings!$F$6:$F$13)&gt;0)*ISNUMBER(SEARCH(Settings!$F$6:$F$13,$O2404)))=0),1,0))</f>
        <v/>
      </c>
      <c r="AM2404">
        <f>IF($AI2404=1,IFERROR(IF(VALUE($C2404)&lt;100000000,VALUE($C2404),1000000000),IFERROR(IF(VALUE(MID($C2404,2,20))&lt;100000000,VALUE(MID($C2404,2,20)),1000000000),1000000000))+ROW()/100000,"")</f>
        <v/>
      </c>
    </row>
    <row r="2405">
      <c r="E2405" s="14" t="n"/>
      <c r="M2405" s="8">
        <f>IF($C2405="","",L2405*T2405/100)</f>
        <v/>
      </c>
      <c r="S2405" s="8" t="n"/>
      <c r="T2405" s="8" t="n"/>
      <c r="W2405">
        <f>IF($C2405="","",IF($AL2405=1,0,IF($AK2405=1,Settings!$C$6,Settings!$C$7))*100)</f>
        <v/>
      </c>
      <c r="X2405" s="8">
        <f>IF($C2405="","",T2405*W2405/100)</f>
        <v/>
      </c>
      <c r="Y2405" s="8">
        <f>IF($C2405="","",T2405-X2405)</f>
        <v/>
      </c>
      <c r="Z2405" s="8">
        <f>IF($C2405="","",Y2405-M2405)</f>
        <v/>
      </c>
      <c r="AD2405" s="8" t="n"/>
      <c r="AG2405" s="14" t="n"/>
      <c r="AI2405">
        <f>IF($C2405="","",IF(COUNTIF($C$2:$C2405,$C2405)=1,1,0))</f>
        <v/>
      </c>
      <c r="AJ2405">
        <f>IF($AI2405=1,SUMPRODUCT(--($AM$2:$AM$7001&lt;$AM2405))+1,"")</f>
        <v/>
      </c>
      <c r="AK2405">
        <f>IF($C2405="","",IF(OR($P2405=TRUE(),$P2405="TRUE"),1,0))</f>
        <v/>
      </c>
      <c r="AL2405">
        <f>IF($C2405="","",IF(AND($V2405="Yes",SUMPRODUCT((LEN(Settings!$F$6:$F$13)&gt;0)*ISNUMBER(SEARCH(Settings!$F$6:$F$13,$O2405)))=0),1,0))</f>
        <v/>
      </c>
      <c r="AM2405">
        <f>IF($AI2405=1,IFERROR(IF(VALUE($C2405)&lt;100000000,VALUE($C2405),1000000000),IFERROR(IF(VALUE(MID($C2405,2,20))&lt;100000000,VALUE(MID($C2405,2,20)),1000000000),1000000000))+ROW()/100000,"")</f>
        <v/>
      </c>
    </row>
    <row r="2406">
      <c r="E2406" s="14" t="n"/>
      <c r="M2406" s="8">
        <f>IF($C2406="","",L2406*T2406/100)</f>
        <v/>
      </c>
      <c r="S2406" s="8" t="n"/>
      <c r="T2406" s="8" t="n"/>
      <c r="W2406">
        <f>IF($C2406="","",IF($AL2406=1,0,IF($AK2406=1,Settings!$C$6,Settings!$C$7))*100)</f>
        <v/>
      </c>
      <c r="X2406" s="8">
        <f>IF($C2406="","",T2406*W2406/100)</f>
        <v/>
      </c>
      <c r="Y2406" s="8">
        <f>IF($C2406="","",T2406-X2406)</f>
        <v/>
      </c>
      <c r="Z2406" s="8">
        <f>IF($C2406="","",Y2406-M2406)</f>
        <v/>
      </c>
      <c r="AD2406" s="8" t="n"/>
      <c r="AG2406" s="14" t="n"/>
      <c r="AI2406">
        <f>IF($C2406="","",IF(COUNTIF($C$2:$C2406,$C2406)=1,1,0))</f>
        <v/>
      </c>
      <c r="AJ2406">
        <f>IF($AI2406=1,SUMPRODUCT(--($AM$2:$AM$7001&lt;$AM2406))+1,"")</f>
        <v/>
      </c>
      <c r="AK2406">
        <f>IF($C2406="","",IF(OR($P2406=TRUE(),$P2406="TRUE"),1,0))</f>
        <v/>
      </c>
      <c r="AL2406">
        <f>IF($C2406="","",IF(AND($V2406="Yes",SUMPRODUCT((LEN(Settings!$F$6:$F$13)&gt;0)*ISNUMBER(SEARCH(Settings!$F$6:$F$13,$O2406)))=0),1,0))</f>
        <v/>
      </c>
      <c r="AM2406">
        <f>IF($AI2406=1,IFERROR(IF(VALUE($C2406)&lt;100000000,VALUE($C2406),1000000000),IFERROR(IF(VALUE(MID($C2406,2,20))&lt;100000000,VALUE(MID($C2406,2,20)),1000000000),1000000000))+ROW()/100000,"")</f>
        <v/>
      </c>
    </row>
    <row r="2407">
      <c r="E2407" s="14" t="n"/>
      <c r="M2407" s="8">
        <f>IF($C2407="","",L2407*T2407/100)</f>
        <v/>
      </c>
      <c r="S2407" s="8" t="n"/>
      <c r="T2407" s="8" t="n"/>
      <c r="W2407">
        <f>IF($C2407="","",IF($AL2407=1,0,IF($AK2407=1,Settings!$C$6,Settings!$C$7))*100)</f>
        <v/>
      </c>
      <c r="X2407" s="8">
        <f>IF($C2407="","",T2407*W2407/100)</f>
        <v/>
      </c>
      <c r="Y2407" s="8">
        <f>IF($C2407="","",T2407-X2407)</f>
        <v/>
      </c>
      <c r="Z2407" s="8">
        <f>IF($C2407="","",Y2407-M2407)</f>
        <v/>
      </c>
      <c r="AD2407" s="8" t="n"/>
      <c r="AG2407" s="14" t="n"/>
      <c r="AI2407">
        <f>IF($C2407="","",IF(COUNTIF($C$2:$C2407,$C2407)=1,1,0))</f>
        <v/>
      </c>
      <c r="AJ2407">
        <f>IF($AI2407=1,SUMPRODUCT(--($AM$2:$AM$7001&lt;$AM2407))+1,"")</f>
        <v/>
      </c>
      <c r="AK2407">
        <f>IF($C2407="","",IF(OR($P2407=TRUE(),$P2407="TRUE"),1,0))</f>
        <v/>
      </c>
      <c r="AL2407">
        <f>IF($C2407="","",IF(AND($V2407="Yes",SUMPRODUCT((LEN(Settings!$F$6:$F$13)&gt;0)*ISNUMBER(SEARCH(Settings!$F$6:$F$13,$O2407)))=0),1,0))</f>
        <v/>
      </c>
      <c r="AM2407">
        <f>IF($AI2407=1,IFERROR(IF(VALUE($C2407)&lt;100000000,VALUE($C2407),1000000000),IFERROR(IF(VALUE(MID($C2407,2,20))&lt;100000000,VALUE(MID($C2407,2,20)),1000000000),1000000000))+ROW()/100000,"")</f>
        <v/>
      </c>
    </row>
    <row r="2408">
      <c r="E2408" s="14" t="n"/>
      <c r="M2408" s="8">
        <f>IF($C2408="","",L2408*T2408/100)</f>
        <v/>
      </c>
      <c r="S2408" s="8" t="n"/>
      <c r="T2408" s="8" t="n"/>
      <c r="W2408">
        <f>IF($C2408="","",IF($AL2408=1,0,IF($AK2408=1,Settings!$C$6,Settings!$C$7))*100)</f>
        <v/>
      </c>
      <c r="X2408" s="8">
        <f>IF($C2408="","",T2408*W2408/100)</f>
        <v/>
      </c>
      <c r="Y2408" s="8">
        <f>IF($C2408="","",T2408-X2408)</f>
        <v/>
      </c>
      <c r="Z2408" s="8">
        <f>IF($C2408="","",Y2408-M2408)</f>
        <v/>
      </c>
      <c r="AD2408" s="8" t="n"/>
      <c r="AG2408" s="14" t="n"/>
      <c r="AI2408">
        <f>IF($C2408="","",IF(COUNTIF($C$2:$C2408,$C2408)=1,1,0))</f>
        <v/>
      </c>
      <c r="AJ2408">
        <f>IF($AI2408=1,SUMPRODUCT(--($AM$2:$AM$7001&lt;$AM2408))+1,"")</f>
        <v/>
      </c>
      <c r="AK2408">
        <f>IF($C2408="","",IF(OR($P2408=TRUE(),$P2408="TRUE"),1,0))</f>
        <v/>
      </c>
      <c r="AL2408">
        <f>IF($C2408="","",IF(AND($V2408="Yes",SUMPRODUCT((LEN(Settings!$F$6:$F$13)&gt;0)*ISNUMBER(SEARCH(Settings!$F$6:$F$13,$O2408)))=0),1,0))</f>
        <v/>
      </c>
      <c r="AM2408">
        <f>IF($AI2408=1,IFERROR(IF(VALUE($C2408)&lt;100000000,VALUE($C2408),1000000000),IFERROR(IF(VALUE(MID($C2408,2,20))&lt;100000000,VALUE(MID($C2408,2,20)),1000000000),1000000000))+ROW()/100000,"")</f>
        <v/>
      </c>
    </row>
    <row r="2409">
      <c r="E2409" s="14" t="n"/>
      <c r="M2409" s="8">
        <f>IF($C2409="","",L2409*T2409/100)</f>
        <v/>
      </c>
      <c r="S2409" s="8" t="n"/>
      <c r="T2409" s="8" t="n"/>
      <c r="W2409">
        <f>IF($C2409="","",IF($AL2409=1,0,IF($AK2409=1,Settings!$C$6,Settings!$C$7))*100)</f>
        <v/>
      </c>
      <c r="X2409" s="8">
        <f>IF($C2409="","",T2409*W2409/100)</f>
        <v/>
      </c>
      <c r="Y2409" s="8">
        <f>IF($C2409="","",T2409-X2409)</f>
        <v/>
      </c>
      <c r="Z2409" s="8">
        <f>IF($C2409="","",Y2409-M2409)</f>
        <v/>
      </c>
      <c r="AD2409" s="8" t="n"/>
      <c r="AG2409" s="14" t="n"/>
      <c r="AI2409">
        <f>IF($C2409="","",IF(COUNTIF($C$2:$C2409,$C2409)=1,1,0))</f>
        <v/>
      </c>
      <c r="AJ2409">
        <f>IF($AI2409=1,SUMPRODUCT(--($AM$2:$AM$7001&lt;$AM2409))+1,"")</f>
        <v/>
      </c>
      <c r="AK2409">
        <f>IF($C2409="","",IF(OR($P2409=TRUE(),$P2409="TRUE"),1,0))</f>
        <v/>
      </c>
      <c r="AL2409">
        <f>IF($C2409="","",IF(AND($V2409="Yes",SUMPRODUCT((LEN(Settings!$F$6:$F$13)&gt;0)*ISNUMBER(SEARCH(Settings!$F$6:$F$13,$O2409)))=0),1,0))</f>
        <v/>
      </c>
      <c r="AM2409">
        <f>IF($AI2409=1,IFERROR(IF(VALUE($C2409)&lt;100000000,VALUE($C2409),1000000000),IFERROR(IF(VALUE(MID($C2409,2,20))&lt;100000000,VALUE(MID($C2409,2,20)),1000000000),1000000000))+ROW()/100000,"")</f>
        <v/>
      </c>
    </row>
    <row r="2410">
      <c r="E2410" s="14" t="n"/>
      <c r="M2410" s="8">
        <f>IF($C2410="","",L2410*T2410/100)</f>
        <v/>
      </c>
      <c r="S2410" s="8" t="n"/>
      <c r="T2410" s="8" t="n"/>
      <c r="W2410">
        <f>IF($C2410="","",IF($AL2410=1,0,IF($AK2410=1,Settings!$C$6,Settings!$C$7))*100)</f>
        <v/>
      </c>
      <c r="X2410" s="8">
        <f>IF($C2410="","",T2410*W2410/100)</f>
        <v/>
      </c>
      <c r="Y2410" s="8">
        <f>IF($C2410="","",T2410-X2410)</f>
        <v/>
      </c>
      <c r="Z2410" s="8">
        <f>IF($C2410="","",Y2410-M2410)</f>
        <v/>
      </c>
      <c r="AD2410" s="8" t="n"/>
      <c r="AG2410" s="14" t="n"/>
      <c r="AI2410">
        <f>IF($C2410="","",IF(COUNTIF($C$2:$C2410,$C2410)=1,1,0))</f>
        <v/>
      </c>
      <c r="AJ2410">
        <f>IF($AI2410=1,SUMPRODUCT(--($AM$2:$AM$7001&lt;$AM2410))+1,"")</f>
        <v/>
      </c>
      <c r="AK2410">
        <f>IF($C2410="","",IF(OR($P2410=TRUE(),$P2410="TRUE"),1,0))</f>
        <v/>
      </c>
      <c r="AL2410">
        <f>IF($C2410="","",IF(AND($V2410="Yes",SUMPRODUCT((LEN(Settings!$F$6:$F$13)&gt;0)*ISNUMBER(SEARCH(Settings!$F$6:$F$13,$O2410)))=0),1,0))</f>
        <v/>
      </c>
      <c r="AM2410">
        <f>IF($AI2410=1,IFERROR(IF(VALUE($C2410)&lt;100000000,VALUE($C2410),1000000000),IFERROR(IF(VALUE(MID($C2410,2,20))&lt;100000000,VALUE(MID($C2410,2,20)),1000000000),1000000000))+ROW()/100000,"")</f>
        <v/>
      </c>
    </row>
    <row r="2411">
      <c r="E2411" s="14" t="n"/>
      <c r="M2411" s="8">
        <f>IF($C2411="","",L2411*T2411/100)</f>
        <v/>
      </c>
      <c r="S2411" s="8" t="n"/>
      <c r="T2411" s="8" t="n"/>
      <c r="W2411">
        <f>IF($C2411="","",IF($AL2411=1,0,IF($AK2411=1,Settings!$C$6,Settings!$C$7))*100)</f>
        <v/>
      </c>
      <c r="X2411" s="8">
        <f>IF($C2411="","",T2411*W2411/100)</f>
        <v/>
      </c>
      <c r="Y2411" s="8">
        <f>IF($C2411="","",T2411-X2411)</f>
        <v/>
      </c>
      <c r="Z2411" s="8">
        <f>IF($C2411="","",Y2411-M2411)</f>
        <v/>
      </c>
      <c r="AD2411" s="8" t="n"/>
      <c r="AG2411" s="14" t="n"/>
      <c r="AI2411">
        <f>IF($C2411="","",IF(COUNTIF($C$2:$C2411,$C2411)=1,1,0))</f>
        <v/>
      </c>
      <c r="AJ2411">
        <f>IF($AI2411=1,SUMPRODUCT(--($AM$2:$AM$7001&lt;$AM2411))+1,"")</f>
        <v/>
      </c>
      <c r="AK2411">
        <f>IF($C2411="","",IF(OR($P2411=TRUE(),$P2411="TRUE"),1,0))</f>
        <v/>
      </c>
      <c r="AL2411">
        <f>IF($C2411="","",IF(AND($V2411="Yes",SUMPRODUCT((LEN(Settings!$F$6:$F$13)&gt;0)*ISNUMBER(SEARCH(Settings!$F$6:$F$13,$O2411)))=0),1,0))</f>
        <v/>
      </c>
      <c r="AM2411">
        <f>IF($AI2411=1,IFERROR(IF(VALUE($C2411)&lt;100000000,VALUE($C2411),1000000000),IFERROR(IF(VALUE(MID($C2411,2,20))&lt;100000000,VALUE(MID($C2411,2,20)),1000000000),1000000000))+ROW()/100000,"")</f>
        <v/>
      </c>
    </row>
    <row r="2412">
      <c r="E2412" s="14" t="n"/>
      <c r="M2412" s="8">
        <f>IF($C2412="","",L2412*T2412/100)</f>
        <v/>
      </c>
      <c r="S2412" s="8" t="n"/>
      <c r="T2412" s="8" t="n"/>
      <c r="W2412">
        <f>IF($C2412="","",IF($AL2412=1,0,IF($AK2412=1,Settings!$C$6,Settings!$C$7))*100)</f>
        <v/>
      </c>
      <c r="X2412" s="8">
        <f>IF($C2412="","",T2412*W2412/100)</f>
        <v/>
      </c>
      <c r="Y2412" s="8">
        <f>IF($C2412="","",T2412-X2412)</f>
        <v/>
      </c>
      <c r="Z2412" s="8">
        <f>IF($C2412="","",Y2412-M2412)</f>
        <v/>
      </c>
      <c r="AD2412" s="8" t="n"/>
      <c r="AG2412" s="14" t="n"/>
      <c r="AI2412">
        <f>IF($C2412="","",IF(COUNTIF($C$2:$C2412,$C2412)=1,1,0))</f>
        <v/>
      </c>
      <c r="AJ2412">
        <f>IF($AI2412=1,SUMPRODUCT(--($AM$2:$AM$7001&lt;$AM2412))+1,"")</f>
        <v/>
      </c>
      <c r="AK2412">
        <f>IF($C2412="","",IF(OR($P2412=TRUE(),$P2412="TRUE"),1,0))</f>
        <v/>
      </c>
      <c r="AL2412">
        <f>IF($C2412="","",IF(AND($V2412="Yes",SUMPRODUCT((LEN(Settings!$F$6:$F$13)&gt;0)*ISNUMBER(SEARCH(Settings!$F$6:$F$13,$O2412)))=0),1,0))</f>
        <v/>
      </c>
      <c r="AM2412">
        <f>IF($AI2412=1,IFERROR(IF(VALUE($C2412)&lt;100000000,VALUE($C2412),1000000000),IFERROR(IF(VALUE(MID($C2412,2,20))&lt;100000000,VALUE(MID($C2412,2,20)),1000000000),1000000000))+ROW()/100000,"")</f>
        <v/>
      </c>
    </row>
    <row r="2413">
      <c r="E2413" s="14" t="n"/>
      <c r="M2413" s="8">
        <f>IF($C2413="","",L2413*T2413/100)</f>
        <v/>
      </c>
      <c r="S2413" s="8" t="n"/>
      <c r="T2413" s="8" t="n"/>
      <c r="W2413">
        <f>IF($C2413="","",IF($AL2413=1,0,IF($AK2413=1,Settings!$C$6,Settings!$C$7))*100)</f>
        <v/>
      </c>
      <c r="X2413" s="8">
        <f>IF($C2413="","",T2413*W2413/100)</f>
        <v/>
      </c>
      <c r="Y2413" s="8">
        <f>IF($C2413="","",T2413-X2413)</f>
        <v/>
      </c>
      <c r="Z2413" s="8">
        <f>IF($C2413="","",Y2413-M2413)</f>
        <v/>
      </c>
      <c r="AD2413" s="8" t="n"/>
      <c r="AG2413" s="14" t="n"/>
      <c r="AI2413">
        <f>IF($C2413="","",IF(COUNTIF($C$2:$C2413,$C2413)=1,1,0))</f>
        <v/>
      </c>
      <c r="AJ2413">
        <f>IF($AI2413=1,SUMPRODUCT(--($AM$2:$AM$7001&lt;$AM2413))+1,"")</f>
        <v/>
      </c>
      <c r="AK2413">
        <f>IF($C2413="","",IF(OR($P2413=TRUE(),$P2413="TRUE"),1,0))</f>
        <v/>
      </c>
      <c r="AL2413">
        <f>IF($C2413="","",IF(AND($V2413="Yes",SUMPRODUCT((LEN(Settings!$F$6:$F$13)&gt;0)*ISNUMBER(SEARCH(Settings!$F$6:$F$13,$O2413)))=0),1,0))</f>
        <v/>
      </c>
      <c r="AM2413">
        <f>IF($AI2413=1,IFERROR(IF(VALUE($C2413)&lt;100000000,VALUE($C2413),1000000000),IFERROR(IF(VALUE(MID($C2413,2,20))&lt;100000000,VALUE(MID($C2413,2,20)),1000000000),1000000000))+ROW()/100000,"")</f>
        <v/>
      </c>
    </row>
    <row r="2414">
      <c r="E2414" s="14" t="n"/>
      <c r="M2414" s="8">
        <f>IF($C2414="","",L2414*T2414/100)</f>
        <v/>
      </c>
      <c r="S2414" s="8" t="n"/>
      <c r="T2414" s="8" t="n"/>
      <c r="W2414">
        <f>IF($C2414="","",IF($AL2414=1,0,IF($AK2414=1,Settings!$C$6,Settings!$C$7))*100)</f>
        <v/>
      </c>
      <c r="X2414" s="8">
        <f>IF($C2414="","",T2414*W2414/100)</f>
        <v/>
      </c>
      <c r="Y2414" s="8">
        <f>IF($C2414="","",T2414-X2414)</f>
        <v/>
      </c>
      <c r="Z2414" s="8">
        <f>IF($C2414="","",Y2414-M2414)</f>
        <v/>
      </c>
      <c r="AD2414" s="8" t="n"/>
      <c r="AG2414" s="14" t="n"/>
      <c r="AI2414">
        <f>IF($C2414="","",IF(COUNTIF($C$2:$C2414,$C2414)=1,1,0))</f>
        <v/>
      </c>
      <c r="AJ2414">
        <f>IF($AI2414=1,SUMPRODUCT(--($AM$2:$AM$7001&lt;$AM2414))+1,"")</f>
        <v/>
      </c>
      <c r="AK2414">
        <f>IF($C2414="","",IF(OR($P2414=TRUE(),$P2414="TRUE"),1,0))</f>
        <v/>
      </c>
      <c r="AL2414">
        <f>IF($C2414="","",IF(AND($V2414="Yes",SUMPRODUCT((LEN(Settings!$F$6:$F$13)&gt;0)*ISNUMBER(SEARCH(Settings!$F$6:$F$13,$O2414)))=0),1,0))</f>
        <v/>
      </c>
      <c r="AM2414">
        <f>IF($AI2414=1,IFERROR(IF(VALUE($C2414)&lt;100000000,VALUE($C2414),1000000000),IFERROR(IF(VALUE(MID($C2414,2,20))&lt;100000000,VALUE(MID($C2414,2,20)),1000000000),1000000000))+ROW()/100000,"")</f>
        <v/>
      </c>
    </row>
    <row r="2415">
      <c r="E2415" s="14" t="n"/>
      <c r="M2415" s="8">
        <f>IF($C2415="","",L2415*T2415/100)</f>
        <v/>
      </c>
      <c r="S2415" s="8" t="n"/>
      <c r="T2415" s="8" t="n"/>
      <c r="W2415">
        <f>IF($C2415="","",IF($AL2415=1,0,IF($AK2415=1,Settings!$C$6,Settings!$C$7))*100)</f>
        <v/>
      </c>
      <c r="X2415" s="8">
        <f>IF($C2415="","",T2415*W2415/100)</f>
        <v/>
      </c>
      <c r="Y2415" s="8">
        <f>IF($C2415="","",T2415-X2415)</f>
        <v/>
      </c>
      <c r="Z2415" s="8">
        <f>IF($C2415="","",Y2415-M2415)</f>
        <v/>
      </c>
      <c r="AD2415" s="8" t="n"/>
      <c r="AG2415" s="14" t="n"/>
      <c r="AI2415">
        <f>IF($C2415="","",IF(COUNTIF($C$2:$C2415,$C2415)=1,1,0))</f>
        <v/>
      </c>
      <c r="AJ2415">
        <f>IF($AI2415=1,SUMPRODUCT(--($AM$2:$AM$7001&lt;$AM2415))+1,"")</f>
        <v/>
      </c>
      <c r="AK2415">
        <f>IF($C2415="","",IF(OR($P2415=TRUE(),$P2415="TRUE"),1,0))</f>
        <v/>
      </c>
      <c r="AL2415">
        <f>IF($C2415="","",IF(AND($V2415="Yes",SUMPRODUCT((LEN(Settings!$F$6:$F$13)&gt;0)*ISNUMBER(SEARCH(Settings!$F$6:$F$13,$O2415)))=0),1,0))</f>
        <v/>
      </c>
      <c r="AM2415">
        <f>IF($AI2415=1,IFERROR(IF(VALUE($C2415)&lt;100000000,VALUE($C2415),1000000000),IFERROR(IF(VALUE(MID($C2415,2,20))&lt;100000000,VALUE(MID($C2415,2,20)),1000000000),1000000000))+ROW()/100000,"")</f>
        <v/>
      </c>
    </row>
    <row r="2416">
      <c r="E2416" s="14" t="n"/>
      <c r="M2416" s="8">
        <f>IF($C2416="","",L2416*T2416/100)</f>
        <v/>
      </c>
      <c r="S2416" s="8" t="n"/>
      <c r="T2416" s="8" t="n"/>
      <c r="W2416">
        <f>IF($C2416="","",IF($AL2416=1,0,IF($AK2416=1,Settings!$C$6,Settings!$C$7))*100)</f>
        <v/>
      </c>
      <c r="X2416" s="8">
        <f>IF($C2416="","",T2416*W2416/100)</f>
        <v/>
      </c>
      <c r="Y2416" s="8">
        <f>IF($C2416="","",T2416-X2416)</f>
        <v/>
      </c>
      <c r="Z2416" s="8">
        <f>IF($C2416="","",Y2416-M2416)</f>
        <v/>
      </c>
      <c r="AD2416" s="8" t="n"/>
      <c r="AG2416" s="14" t="n"/>
      <c r="AI2416">
        <f>IF($C2416="","",IF(COUNTIF($C$2:$C2416,$C2416)=1,1,0))</f>
        <v/>
      </c>
      <c r="AJ2416">
        <f>IF($AI2416=1,SUMPRODUCT(--($AM$2:$AM$7001&lt;$AM2416))+1,"")</f>
        <v/>
      </c>
      <c r="AK2416">
        <f>IF($C2416="","",IF(OR($P2416=TRUE(),$P2416="TRUE"),1,0))</f>
        <v/>
      </c>
      <c r="AL2416">
        <f>IF($C2416="","",IF(AND($V2416="Yes",SUMPRODUCT((LEN(Settings!$F$6:$F$13)&gt;0)*ISNUMBER(SEARCH(Settings!$F$6:$F$13,$O2416)))=0),1,0))</f>
        <v/>
      </c>
      <c r="AM2416">
        <f>IF($AI2416=1,IFERROR(IF(VALUE($C2416)&lt;100000000,VALUE($C2416),1000000000),IFERROR(IF(VALUE(MID($C2416,2,20))&lt;100000000,VALUE(MID($C2416,2,20)),1000000000),1000000000))+ROW()/100000,"")</f>
        <v/>
      </c>
    </row>
    <row r="2417">
      <c r="E2417" s="14" t="n"/>
      <c r="M2417" s="8">
        <f>IF($C2417="","",L2417*T2417/100)</f>
        <v/>
      </c>
      <c r="S2417" s="8" t="n"/>
      <c r="T2417" s="8" t="n"/>
      <c r="W2417">
        <f>IF($C2417="","",IF($AL2417=1,0,IF($AK2417=1,Settings!$C$6,Settings!$C$7))*100)</f>
        <v/>
      </c>
      <c r="X2417" s="8">
        <f>IF($C2417="","",T2417*W2417/100)</f>
        <v/>
      </c>
      <c r="Y2417" s="8">
        <f>IF($C2417="","",T2417-X2417)</f>
        <v/>
      </c>
      <c r="Z2417" s="8">
        <f>IF($C2417="","",Y2417-M2417)</f>
        <v/>
      </c>
      <c r="AD2417" s="8" t="n"/>
      <c r="AG2417" s="14" t="n"/>
      <c r="AI2417">
        <f>IF($C2417="","",IF(COUNTIF($C$2:$C2417,$C2417)=1,1,0))</f>
        <v/>
      </c>
      <c r="AJ2417">
        <f>IF($AI2417=1,SUMPRODUCT(--($AM$2:$AM$7001&lt;$AM2417))+1,"")</f>
        <v/>
      </c>
      <c r="AK2417">
        <f>IF($C2417="","",IF(OR($P2417=TRUE(),$P2417="TRUE"),1,0))</f>
        <v/>
      </c>
      <c r="AL2417">
        <f>IF($C2417="","",IF(AND($V2417="Yes",SUMPRODUCT((LEN(Settings!$F$6:$F$13)&gt;0)*ISNUMBER(SEARCH(Settings!$F$6:$F$13,$O2417)))=0),1,0))</f>
        <v/>
      </c>
      <c r="AM2417">
        <f>IF($AI2417=1,IFERROR(IF(VALUE($C2417)&lt;100000000,VALUE($C2417),1000000000),IFERROR(IF(VALUE(MID($C2417,2,20))&lt;100000000,VALUE(MID($C2417,2,20)),1000000000),1000000000))+ROW()/100000,"")</f>
        <v/>
      </c>
    </row>
    <row r="2418">
      <c r="E2418" s="14" t="n"/>
      <c r="M2418" s="8">
        <f>IF($C2418="","",L2418*T2418/100)</f>
        <v/>
      </c>
      <c r="S2418" s="8" t="n"/>
      <c r="T2418" s="8" t="n"/>
      <c r="W2418">
        <f>IF($C2418="","",IF($AL2418=1,0,IF($AK2418=1,Settings!$C$6,Settings!$C$7))*100)</f>
        <v/>
      </c>
      <c r="X2418" s="8">
        <f>IF($C2418="","",T2418*W2418/100)</f>
        <v/>
      </c>
      <c r="Y2418" s="8">
        <f>IF($C2418="","",T2418-X2418)</f>
        <v/>
      </c>
      <c r="Z2418" s="8">
        <f>IF($C2418="","",Y2418-M2418)</f>
        <v/>
      </c>
      <c r="AD2418" s="8" t="n"/>
      <c r="AG2418" s="14" t="n"/>
      <c r="AI2418">
        <f>IF($C2418="","",IF(COUNTIF($C$2:$C2418,$C2418)=1,1,0))</f>
        <v/>
      </c>
      <c r="AJ2418">
        <f>IF($AI2418=1,SUMPRODUCT(--($AM$2:$AM$7001&lt;$AM2418))+1,"")</f>
        <v/>
      </c>
      <c r="AK2418">
        <f>IF($C2418="","",IF(OR($P2418=TRUE(),$P2418="TRUE"),1,0))</f>
        <v/>
      </c>
      <c r="AL2418">
        <f>IF($C2418="","",IF(AND($V2418="Yes",SUMPRODUCT((LEN(Settings!$F$6:$F$13)&gt;0)*ISNUMBER(SEARCH(Settings!$F$6:$F$13,$O2418)))=0),1,0))</f>
        <v/>
      </c>
      <c r="AM2418">
        <f>IF($AI2418=1,IFERROR(IF(VALUE($C2418)&lt;100000000,VALUE($C2418),1000000000),IFERROR(IF(VALUE(MID($C2418,2,20))&lt;100000000,VALUE(MID($C2418,2,20)),1000000000),1000000000))+ROW()/100000,"")</f>
        <v/>
      </c>
    </row>
    <row r="2419">
      <c r="E2419" s="14" t="n"/>
      <c r="M2419" s="8">
        <f>IF($C2419="","",L2419*T2419/100)</f>
        <v/>
      </c>
      <c r="S2419" s="8" t="n"/>
      <c r="T2419" s="8" t="n"/>
      <c r="W2419">
        <f>IF($C2419="","",IF($AL2419=1,0,IF($AK2419=1,Settings!$C$6,Settings!$C$7))*100)</f>
        <v/>
      </c>
      <c r="X2419" s="8">
        <f>IF($C2419="","",T2419*W2419/100)</f>
        <v/>
      </c>
      <c r="Y2419" s="8">
        <f>IF($C2419="","",T2419-X2419)</f>
        <v/>
      </c>
      <c r="Z2419" s="8">
        <f>IF($C2419="","",Y2419-M2419)</f>
        <v/>
      </c>
      <c r="AD2419" s="8" t="n"/>
      <c r="AG2419" s="14" t="n"/>
      <c r="AI2419">
        <f>IF($C2419="","",IF(COUNTIF($C$2:$C2419,$C2419)=1,1,0))</f>
        <v/>
      </c>
      <c r="AJ2419">
        <f>IF($AI2419=1,SUMPRODUCT(--($AM$2:$AM$7001&lt;$AM2419))+1,"")</f>
        <v/>
      </c>
      <c r="AK2419">
        <f>IF($C2419="","",IF(OR($P2419=TRUE(),$P2419="TRUE"),1,0))</f>
        <v/>
      </c>
      <c r="AL2419">
        <f>IF($C2419="","",IF(AND($V2419="Yes",SUMPRODUCT((LEN(Settings!$F$6:$F$13)&gt;0)*ISNUMBER(SEARCH(Settings!$F$6:$F$13,$O2419)))=0),1,0))</f>
        <v/>
      </c>
      <c r="AM2419">
        <f>IF($AI2419=1,IFERROR(IF(VALUE($C2419)&lt;100000000,VALUE($C2419),1000000000),IFERROR(IF(VALUE(MID($C2419,2,20))&lt;100000000,VALUE(MID($C2419,2,20)),1000000000),1000000000))+ROW()/100000,"")</f>
        <v/>
      </c>
    </row>
    <row r="2420">
      <c r="E2420" s="14" t="n"/>
      <c r="M2420" s="8">
        <f>IF($C2420="","",L2420*T2420/100)</f>
        <v/>
      </c>
      <c r="S2420" s="8" t="n"/>
      <c r="T2420" s="8" t="n"/>
      <c r="W2420">
        <f>IF($C2420="","",IF($AL2420=1,0,IF($AK2420=1,Settings!$C$6,Settings!$C$7))*100)</f>
        <v/>
      </c>
      <c r="X2420" s="8">
        <f>IF($C2420="","",T2420*W2420/100)</f>
        <v/>
      </c>
      <c r="Y2420" s="8">
        <f>IF($C2420="","",T2420-X2420)</f>
        <v/>
      </c>
      <c r="Z2420" s="8">
        <f>IF($C2420="","",Y2420-M2420)</f>
        <v/>
      </c>
      <c r="AD2420" s="8" t="n"/>
      <c r="AG2420" s="14" t="n"/>
      <c r="AI2420">
        <f>IF($C2420="","",IF(COUNTIF($C$2:$C2420,$C2420)=1,1,0))</f>
        <v/>
      </c>
      <c r="AJ2420">
        <f>IF($AI2420=1,SUMPRODUCT(--($AM$2:$AM$7001&lt;$AM2420))+1,"")</f>
        <v/>
      </c>
      <c r="AK2420">
        <f>IF($C2420="","",IF(OR($P2420=TRUE(),$P2420="TRUE"),1,0))</f>
        <v/>
      </c>
      <c r="AL2420">
        <f>IF($C2420="","",IF(AND($V2420="Yes",SUMPRODUCT((LEN(Settings!$F$6:$F$13)&gt;0)*ISNUMBER(SEARCH(Settings!$F$6:$F$13,$O2420)))=0),1,0))</f>
        <v/>
      </c>
      <c r="AM2420">
        <f>IF($AI2420=1,IFERROR(IF(VALUE($C2420)&lt;100000000,VALUE($C2420),1000000000),IFERROR(IF(VALUE(MID($C2420,2,20))&lt;100000000,VALUE(MID($C2420,2,20)),1000000000),1000000000))+ROW()/100000,"")</f>
        <v/>
      </c>
    </row>
    <row r="2421">
      <c r="E2421" s="14" t="n"/>
      <c r="M2421" s="8">
        <f>IF($C2421="","",L2421*T2421/100)</f>
        <v/>
      </c>
      <c r="S2421" s="8" t="n"/>
      <c r="T2421" s="8" t="n"/>
      <c r="W2421">
        <f>IF($C2421="","",IF($AL2421=1,0,IF($AK2421=1,Settings!$C$6,Settings!$C$7))*100)</f>
        <v/>
      </c>
      <c r="X2421" s="8">
        <f>IF($C2421="","",T2421*W2421/100)</f>
        <v/>
      </c>
      <c r="Y2421" s="8">
        <f>IF($C2421="","",T2421-X2421)</f>
        <v/>
      </c>
      <c r="Z2421" s="8">
        <f>IF($C2421="","",Y2421-M2421)</f>
        <v/>
      </c>
      <c r="AD2421" s="8" t="n"/>
      <c r="AG2421" s="14" t="n"/>
      <c r="AI2421">
        <f>IF($C2421="","",IF(COUNTIF($C$2:$C2421,$C2421)=1,1,0))</f>
        <v/>
      </c>
      <c r="AJ2421">
        <f>IF($AI2421=1,SUMPRODUCT(--($AM$2:$AM$7001&lt;$AM2421))+1,"")</f>
        <v/>
      </c>
      <c r="AK2421">
        <f>IF($C2421="","",IF(OR($P2421=TRUE(),$P2421="TRUE"),1,0))</f>
        <v/>
      </c>
      <c r="AL2421">
        <f>IF($C2421="","",IF(AND($V2421="Yes",SUMPRODUCT((LEN(Settings!$F$6:$F$13)&gt;0)*ISNUMBER(SEARCH(Settings!$F$6:$F$13,$O2421)))=0),1,0))</f>
        <v/>
      </c>
      <c r="AM2421">
        <f>IF($AI2421=1,IFERROR(IF(VALUE($C2421)&lt;100000000,VALUE($C2421),1000000000),IFERROR(IF(VALUE(MID($C2421,2,20))&lt;100000000,VALUE(MID($C2421,2,20)),1000000000),1000000000))+ROW()/100000,"")</f>
        <v/>
      </c>
    </row>
    <row r="2422">
      <c r="E2422" s="14" t="n"/>
      <c r="M2422" s="8">
        <f>IF($C2422="","",L2422*T2422/100)</f>
        <v/>
      </c>
      <c r="S2422" s="8" t="n"/>
      <c r="T2422" s="8" t="n"/>
      <c r="W2422">
        <f>IF($C2422="","",IF($AL2422=1,0,IF($AK2422=1,Settings!$C$6,Settings!$C$7))*100)</f>
        <v/>
      </c>
      <c r="X2422" s="8">
        <f>IF($C2422="","",T2422*W2422/100)</f>
        <v/>
      </c>
      <c r="Y2422" s="8">
        <f>IF($C2422="","",T2422-X2422)</f>
        <v/>
      </c>
      <c r="Z2422" s="8">
        <f>IF($C2422="","",Y2422-M2422)</f>
        <v/>
      </c>
      <c r="AD2422" s="8" t="n"/>
      <c r="AG2422" s="14" t="n"/>
      <c r="AI2422">
        <f>IF($C2422="","",IF(COUNTIF($C$2:$C2422,$C2422)=1,1,0))</f>
        <v/>
      </c>
      <c r="AJ2422">
        <f>IF($AI2422=1,SUMPRODUCT(--($AM$2:$AM$7001&lt;$AM2422))+1,"")</f>
        <v/>
      </c>
      <c r="AK2422">
        <f>IF($C2422="","",IF(OR($P2422=TRUE(),$P2422="TRUE"),1,0))</f>
        <v/>
      </c>
      <c r="AL2422">
        <f>IF($C2422="","",IF(AND($V2422="Yes",SUMPRODUCT((LEN(Settings!$F$6:$F$13)&gt;0)*ISNUMBER(SEARCH(Settings!$F$6:$F$13,$O2422)))=0),1,0))</f>
        <v/>
      </c>
      <c r="AM2422">
        <f>IF($AI2422=1,IFERROR(IF(VALUE($C2422)&lt;100000000,VALUE($C2422),1000000000),IFERROR(IF(VALUE(MID($C2422,2,20))&lt;100000000,VALUE(MID($C2422,2,20)),1000000000),1000000000))+ROW()/100000,"")</f>
        <v/>
      </c>
    </row>
    <row r="2423">
      <c r="E2423" s="14" t="n"/>
      <c r="M2423" s="8">
        <f>IF($C2423="","",L2423*T2423/100)</f>
        <v/>
      </c>
      <c r="S2423" s="8" t="n"/>
      <c r="T2423" s="8" t="n"/>
      <c r="W2423">
        <f>IF($C2423="","",IF($AL2423=1,0,IF($AK2423=1,Settings!$C$6,Settings!$C$7))*100)</f>
        <v/>
      </c>
      <c r="X2423" s="8">
        <f>IF($C2423="","",T2423*W2423/100)</f>
        <v/>
      </c>
      <c r="Y2423" s="8">
        <f>IF($C2423="","",T2423-X2423)</f>
        <v/>
      </c>
      <c r="Z2423" s="8">
        <f>IF($C2423="","",Y2423-M2423)</f>
        <v/>
      </c>
      <c r="AD2423" s="8" t="n"/>
      <c r="AG2423" s="14" t="n"/>
      <c r="AI2423">
        <f>IF($C2423="","",IF(COUNTIF($C$2:$C2423,$C2423)=1,1,0))</f>
        <v/>
      </c>
      <c r="AJ2423">
        <f>IF($AI2423=1,SUMPRODUCT(--($AM$2:$AM$7001&lt;$AM2423))+1,"")</f>
        <v/>
      </c>
      <c r="AK2423">
        <f>IF($C2423="","",IF(OR($P2423=TRUE(),$P2423="TRUE"),1,0))</f>
        <v/>
      </c>
      <c r="AL2423">
        <f>IF($C2423="","",IF(AND($V2423="Yes",SUMPRODUCT((LEN(Settings!$F$6:$F$13)&gt;0)*ISNUMBER(SEARCH(Settings!$F$6:$F$13,$O2423)))=0),1,0))</f>
        <v/>
      </c>
      <c r="AM2423">
        <f>IF($AI2423=1,IFERROR(IF(VALUE($C2423)&lt;100000000,VALUE($C2423),1000000000),IFERROR(IF(VALUE(MID($C2423,2,20))&lt;100000000,VALUE(MID($C2423,2,20)),1000000000),1000000000))+ROW()/100000,"")</f>
        <v/>
      </c>
    </row>
    <row r="2424">
      <c r="E2424" s="14" t="n"/>
      <c r="M2424" s="8">
        <f>IF($C2424="","",L2424*T2424/100)</f>
        <v/>
      </c>
      <c r="S2424" s="8" t="n"/>
      <c r="T2424" s="8" t="n"/>
      <c r="W2424">
        <f>IF($C2424="","",IF($AL2424=1,0,IF($AK2424=1,Settings!$C$6,Settings!$C$7))*100)</f>
        <v/>
      </c>
      <c r="X2424" s="8">
        <f>IF($C2424="","",T2424*W2424/100)</f>
        <v/>
      </c>
      <c r="Y2424" s="8">
        <f>IF($C2424="","",T2424-X2424)</f>
        <v/>
      </c>
      <c r="Z2424" s="8">
        <f>IF($C2424="","",Y2424-M2424)</f>
        <v/>
      </c>
      <c r="AD2424" s="8" t="n"/>
      <c r="AG2424" s="14" t="n"/>
      <c r="AI2424">
        <f>IF($C2424="","",IF(COUNTIF($C$2:$C2424,$C2424)=1,1,0))</f>
        <v/>
      </c>
      <c r="AJ2424">
        <f>IF($AI2424=1,SUMPRODUCT(--($AM$2:$AM$7001&lt;$AM2424))+1,"")</f>
        <v/>
      </c>
      <c r="AK2424">
        <f>IF($C2424="","",IF(OR($P2424=TRUE(),$P2424="TRUE"),1,0))</f>
        <v/>
      </c>
      <c r="AL2424">
        <f>IF($C2424="","",IF(AND($V2424="Yes",SUMPRODUCT((LEN(Settings!$F$6:$F$13)&gt;0)*ISNUMBER(SEARCH(Settings!$F$6:$F$13,$O2424)))=0),1,0))</f>
        <v/>
      </c>
      <c r="AM2424">
        <f>IF($AI2424=1,IFERROR(IF(VALUE($C2424)&lt;100000000,VALUE($C2424),1000000000),IFERROR(IF(VALUE(MID($C2424,2,20))&lt;100000000,VALUE(MID($C2424,2,20)),1000000000),1000000000))+ROW()/100000,"")</f>
        <v/>
      </c>
    </row>
    <row r="2425">
      <c r="E2425" s="14" t="n"/>
      <c r="M2425" s="8">
        <f>IF($C2425="","",L2425*T2425/100)</f>
        <v/>
      </c>
      <c r="S2425" s="8" t="n"/>
      <c r="T2425" s="8" t="n"/>
      <c r="W2425">
        <f>IF($C2425="","",IF($AL2425=1,0,IF($AK2425=1,Settings!$C$6,Settings!$C$7))*100)</f>
        <v/>
      </c>
      <c r="X2425" s="8">
        <f>IF($C2425="","",T2425*W2425/100)</f>
        <v/>
      </c>
      <c r="Y2425" s="8">
        <f>IF($C2425="","",T2425-X2425)</f>
        <v/>
      </c>
      <c r="Z2425" s="8">
        <f>IF($C2425="","",Y2425-M2425)</f>
        <v/>
      </c>
      <c r="AD2425" s="8" t="n"/>
      <c r="AG2425" s="14" t="n"/>
      <c r="AI2425">
        <f>IF($C2425="","",IF(COUNTIF($C$2:$C2425,$C2425)=1,1,0))</f>
        <v/>
      </c>
      <c r="AJ2425">
        <f>IF($AI2425=1,SUMPRODUCT(--($AM$2:$AM$7001&lt;$AM2425))+1,"")</f>
        <v/>
      </c>
      <c r="AK2425">
        <f>IF($C2425="","",IF(OR($P2425=TRUE(),$P2425="TRUE"),1,0))</f>
        <v/>
      </c>
      <c r="AL2425">
        <f>IF($C2425="","",IF(AND($V2425="Yes",SUMPRODUCT((LEN(Settings!$F$6:$F$13)&gt;0)*ISNUMBER(SEARCH(Settings!$F$6:$F$13,$O2425)))=0),1,0))</f>
        <v/>
      </c>
      <c r="AM2425">
        <f>IF($AI2425=1,IFERROR(IF(VALUE($C2425)&lt;100000000,VALUE($C2425),1000000000),IFERROR(IF(VALUE(MID($C2425,2,20))&lt;100000000,VALUE(MID($C2425,2,20)),1000000000),1000000000))+ROW()/100000,"")</f>
        <v/>
      </c>
    </row>
    <row r="2426">
      <c r="E2426" s="14" t="n"/>
      <c r="M2426" s="8">
        <f>IF($C2426="","",L2426*T2426/100)</f>
        <v/>
      </c>
      <c r="S2426" s="8" t="n"/>
      <c r="T2426" s="8" t="n"/>
      <c r="W2426">
        <f>IF($C2426="","",IF($AL2426=1,0,IF($AK2426=1,Settings!$C$6,Settings!$C$7))*100)</f>
        <v/>
      </c>
      <c r="X2426" s="8">
        <f>IF($C2426="","",T2426*W2426/100)</f>
        <v/>
      </c>
      <c r="Y2426" s="8">
        <f>IF($C2426="","",T2426-X2426)</f>
        <v/>
      </c>
      <c r="Z2426" s="8">
        <f>IF($C2426="","",Y2426-M2426)</f>
        <v/>
      </c>
      <c r="AD2426" s="8" t="n"/>
      <c r="AG2426" s="14" t="n"/>
      <c r="AI2426">
        <f>IF($C2426="","",IF(COUNTIF($C$2:$C2426,$C2426)=1,1,0))</f>
        <v/>
      </c>
      <c r="AJ2426">
        <f>IF($AI2426=1,SUMPRODUCT(--($AM$2:$AM$7001&lt;$AM2426))+1,"")</f>
        <v/>
      </c>
      <c r="AK2426">
        <f>IF($C2426="","",IF(OR($P2426=TRUE(),$P2426="TRUE"),1,0))</f>
        <v/>
      </c>
      <c r="AL2426">
        <f>IF($C2426="","",IF(AND($V2426="Yes",SUMPRODUCT((LEN(Settings!$F$6:$F$13)&gt;0)*ISNUMBER(SEARCH(Settings!$F$6:$F$13,$O2426)))=0),1,0))</f>
        <v/>
      </c>
      <c r="AM2426">
        <f>IF($AI2426=1,IFERROR(IF(VALUE($C2426)&lt;100000000,VALUE($C2426),1000000000),IFERROR(IF(VALUE(MID($C2426,2,20))&lt;100000000,VALUE(MID($C2426,2,20)),1000000000),1000000000))+ROW()/100000,"")</f>
        <v/>
      </c>
    </row>
    <row r="2427">
      <c r="E2427" s="14" t="n"/>
      <c r="M2427" s="8">
        <f>IF($C2427="","",L2427*T2427/100)</f>
        <v/>
      </c>
      <c r="S2427" s="8" t="n"/>
      <c r="T2427" s="8" t="n"/>
      <c r="W2427">
        <f>IF($C2427="","",IF($AL2427=1,0,IF($AK2427=1,Settings!$C$6,Settings!$C$7))*100)</f>
        <v/>
      </c>
      <c r="X2427" s="8">
        <f>IF($C2427="","",T2427*W2427/100)</f>
        <v/>
      </c>
      <c r="Y2427" s="8">
        <f>IF($C2427="","",T2427-X2427)</f>
        <v/>
      </c>
      <c r="Z2427" s="8">
        <f>IF($C2427="","",Y2427-M2427)</f>
        <v/>
      </c>
      <c r="AD2427" s="8" t="n"/>
      <c r="AG2427" s="14" t="n"/>
      <c r="AI2427">
        <f>IF($C2427="","",IF(COUNTIF($C$2:$C2427,$C2427)=1,1,0))</f>
        <v/>
      </c>
      <c r="AJ2427">
        <f>IF($AI2427=1,SUMPRODUCT(--($AM$2:$AM$7001&lt;$AM2427))+1,"")</f>
        <v/>
      </c>
      <c r="AK2427">
        <f>IF($C2427="","",IF(OR($P2427=TRUE(),$P2427="TRUE"),1,0))</f>
        <v/>
      </c>
      <c r="AL2427">
        <f>IF($C2427="","",IF(AND($V2427="Yes",SUMPRODUCT((LEN(Settings!$F$6:$F$13)&gt;0)*ISNUMBER(SEARCH(Settings!$F$6:$F$13,$O2427)))=0),1,0))</f>
        <v/>
      </c>
      <c r="AM2427">
        <f>IF($AI2427=1,IFERROR(IF(VALUE($C2427)&lt;100000000,VALUE($C2427),1000000000),IFERROR(IF(VALUE(MID($C2427,2,20))&lt;100000000,VALUE(MID($C2427,2,20)),1000000000),1000000000))+ROW()/100000,"")</f>
        <v/>
      </c>
    </row>
    <row r="2428">
      <c r="E2428" s="14" t="n"/>
      <c r="M2428" s="8">
        <f>IF($C2428="","",L2428*T2428/100)</f>
        <v/>
      </c>
      <c r="S2428" s="8" t="n"/>
      <c r="T2428" s="8" t="n"/>
      <c r="W2428">
        <f>IF($C2428="","",IF($AL2428=1,0,IF($AK2428=1,Settings!$C$6,Settings!$C$7))*100)</f>
        <v/>
      </c>
      <c r="X2428" s="8">
        <f>IF($C2428="","",T2428*W2428/100)</f>
        <v/>
      </c>
      <c r="Y2428" s="8">
        <f>IF($C2428="","",T2428-X2428)</f>
        <v/>
      </c>
      <c r="Z2428" s="8">
        <f>IF($C2428="","",Y2428-M2428)</f>
        <v/>
      </c>
      <c r="AD2428" s="8" t="n"/>
      <c r="AG2428" s="14" t="n"/>
      <c r="AI2428">
        <f>IF($C2428="","",IF(COUNTIF($C$2:$C2428,$C2428)=1,1,0))</f>
        <v/>
      </c>
      <c r="AJ2428">
        <f>IF($AI2428=1,SUMPRODUCT(--($AM$2:$AM$7001&lt;$AM2428))+1,"")</f>
        <v/>
      </c>
      <c r="AK2428">
        <f>IF($C2428="","",IF(OR($P2428=TRUE(),$P2428="TRUE"),1,0))</f>
        <v/>
      </c>
      <c r="AL2428">
        <f>IF($C2428="","",IF(AND($V2428="Yes",SUMPRODUCT((LEN(Settings!$F$6:$F$13)&gt;0)*ISNUMBER(SEARCH(Settings!$F$6:$F$13,$O2428)))=0),1,0))</f>
        <v/>
      </c>
      <c r="AM2428">
        <f>IF($AI2428=1,IFERROR(IF(VALUE($C2428)&lt;100000000,VALUE($C2428),1000000000),IFERROR(IF(VALUE(MID($C2428,2,20))&lt;100000000,VALUE(MID($C2428,2,20)),1000000000),1000000000))+ROW()/100000,"")</f>
        <v/>
      </c>
    </row>
    <row r="2429">
      <c r="E2429" s="14" t="n"/>
      <c r="M2429" s="8">
        <f>IF($C2429="","",L2429*T2429/100)</f>
        <v/>
      </c>
      <c r="S2429" s="8" t="n"/>
      <c r="T2429" s="8" t="n"/>
      <c r="W2429">
        <f>IF($C2429="","",IF($AL2429=1,0,IF($AK2429=1,Settings!$C$6,Settings!$C$7))*100)</f>
        <v/>
      </c>
      <c r="X2429" s="8">
        <f>IF($C2429="","",T2429*W2429/100)</f>
        <v/>
      </c>
      <c r="Y2429" s="8">
        <f>IF($C2429="","",T2429-X2429)</f>
        <v/>
      </c>
      <c r="Z2429" s="8">
        <f>IF($C2429="","",Y2429-M2429)</f>
        <v/>
      </c>
      <c r="AD2429" s="8" t="n"/>
      <c r="AG2429" s="14" t="n"/>
      <c r="AI2429">
        <f>IF($C2429="","",IF(COUNTIF($C$2:$C2429,$C2429)=1,1,0))</f>
        <v/>
      </c>
      <c r="AJ2429">
        <f>IF($AI2429=1,SUMPRODUCT(--($AM$2:$AM$7001&lt;$AM2429))+1,"")</f>
        <v/>
      </c>
      <c r="AK2429">
        <f>IF($C2429="","",IF(OR($P2429=TRUE(),$P2429="TRUE"),1,0))</f>
        <v/>
      </c>
      <c r="AL2429">
        <f>IF($C2429="","",IF(AND($V2429="Yes",SUMPRODUCT((LEN(Settings!$F$6:$F$13)&gt;0)*ISNUMBER(SEARCH(Settings!$F$6:$F$13,$O2429)))=0),1,0))</f>
        <v/>
      </c>
      <c r="AM2429">
        <f>IF($AI2429=1,IFERROR(IF(VALUE($C2429)&lt;100000000,VALUE($C2429),1000000000),IFERROR(IF(VALUE(MID($C2429,2,20))&lt;100000000,VALUE(MID($C2429,2,20)),1000000000),1000000000))+ROW()/100000,"")</f>
        <v/>
      </c>
    </row>
    <row r="2430">
      <c r="E2430" s="14" t="n"/>
      <c r="M2430" s="8">
        <f>IF($C2430="","",L2430*T2430/100)</f>
        <v/>
      </c>
      <c r="S2430" s="8" t="n"/>
      <c r="T2430" s="8" t="n"/>
      <c r="W2430">
        <f>IF($C2430="","",IF($AL2430=1,0,IF($AK2430=1,Settings!$C$6,Settings!$C$7))*100)</f>
        <v/>
      </c>
      <c r="X2430" s="8">
        <f>IF($C2430="","",T2430*W2430/100)</f>
        <v/>
      </c>
      <c r="Y2430" s="8">
        <f>IF($C2430="","",T2430-X2430)</f>
        <v/>
      </c>
      <c r="Z2430" s="8">
        <f>IF($C2430="","",Y2430-M2430)</f>
        <v/>
      </c>
      <c r="AD2430" s="8" t="n"/>
      <c r="AG2430" s="14" t="n"/>
      <c r="AI2430">
        <f>IF($C2430="","",IF(COUNTIF($C$2:$C2430,$C2430)=1,1,0))</f>
        <v/>
      </c>
      <c r="AJ2430">
        <f>IF($AI2430=1,SUMPRODUCT(--($AM$2:$AM$7001&lt;$AM2430))+1,"")</f>
        <v/>
      </c>
      <c r="AK2430">
        <f>IF($C2430="","",IF(OR($P2430=TRUE(),$P2430="TRUE"),1,0))</f>
        <v/>
      </c>
      <c r="AL2430">
        <f>IF($C2430="","",IF(AND($V2430="Yes",SUMPRODUCT((LEN(Settings!$F$6:$F$13)&gt;0)*ISNUMBER(SEARCH(Settings!$F$6:$F$13,$O2430)))=0),1,0))</f>
        <v/>
      </c>
      <c r="AM2430">
        <f>IF($AI2430=1,IFERROR(IF(VALUE($C2430)&lt;100000000,VALUE($C2430),1000000000),IFERROR(IF(VALUE(MID($C2430,2,20))&lt;100000000,VALUE(MID($C2430,2,20)),1000000000),1000000000))+ROW()/100000,"")</f>
        <v/>
      </c>
    </row>
    <row r="2431">
      <c r="E2431" s="14" t="n"/>
      <c r="M2431" s="8">
        <f>IF($C2431="","",L2431*T2431/100)</f>
        <v/>
      </c>
      <c r="S2431" s="8" t="n"/>
      <c r="T2431" s="8" t="n"/>
      <c r="W2431">
        <f>IF($C2431="","",IF($AL2431=1,0,IF($AK2431=1,Settings!$C$6,Settings!$C$7))*100)</f>
        <v/>
      </c>
      <c r="X2431" s="8">
        <f>IF($C2431="","",T2431*W2431/100)</f>
        <v/>
      </c>
      <c r="Y2431" s="8">
        <f>IF($C2431="","",T2431-X2431)</f>
        <v/>
      </c>
      <c r="Z2431" s="8">
        <f>IF($C2431="","",Y2431-M2431)</f>
        <v/>
      </c>
      <c r="AD2431" s="8" t="n"/>
      <c r="AG2431" s="14" t="n"/>
      <c r="AI2431">
        <f>IF($C2431="","",IF(COUNTIF($C$2:$C2431,$C2431)=1,1,0))</f>
        <v/>
      </c>
      <c r="AJ2431">
        <f>IF($AI2431=1,SUMPRODUCT(--($AM$2:$AM$7001&lt;$AM2431))+1,"")</f>
        <v/>
      </c>
      <c r="AK2431">
        <f>IF($C2431="","",IF(OR($P2431=TRUE(),$P2431="TRUE"),1,0))</f>
        <v/>
      </c>
      <c r="AL2431">
        <f>IF($C2431="","",IF(AND($V2431="Yes",SUMPRODUCT((LEN(Settings!$F$6:$F$13)&gt;0)*ISNUMBER(SEARCH(Settings!$F$6:$F$13,$O2431)))=0),1,0))</f>
        <v/>
      </c>
      <c r="AM2431">
        <f>IF($AI2431=1,IFERROR(IF(VALUE($C2431)&lt;100000000,VALUE($C2431),1000000000),IFERROR(IF(VALUE(MID($C2431,2,20))&lt;100000000,VALUE(MID($C2431,2,20)),1000000000),1000000000))+ROW()/100000,"")</f>
        <v/>
      </c>
    </row>
    <row r="2432">
      <c r="E2432" s="14" t="n"/>
      <c r="M2432" s="8">
        <f>IF($C2432="","",L2432*T2432/100)</f>
        <v/>
      </c>
      <c r="S2432" s="8" t="n"/>
      <c r="T2432" s="8" t="n"/>
      <c r="W2432">
        <f>IF($C2432="","",IF($AL2432=1,0,IF($AK2432=1,Settings!$C$6,Settings!$C$7))*100)</f>
        <v/>
      </c>
      <c r="X2432" s="8">
        <f>IF($C2432="","",T2432*W2432/100)</f>
        <v/>
      </c>
      <c r="Y2432" s="8">
        <f>IF($C2432="","",T2432-X2432)</f>
        <v/>
      </c>
      <c r="Z2432" s="8">
        <f>IF($C2432="","",Y2432-M2432)</f>
        <v/>
      </c>
      <c r="AD2432" s="8" t="n"/>
      <c r="AG2432" s="14" t="n"/>
      <c r="AI2432">
        <f>IF($C2432="","",IF(COUNTIF($C$2:$C2432,$C2432)=1,1,0))</f>
        <v/>
      </c>
      <c r="AJ2432">
        <f>IF($AI2432=1,SUMPRODUCT(--($AM$2:$AM$7001&lt;$AM2432))+1,"")</f>
        <v/>
      </c>
      <c r="AK2432">
        <f>IF($C2432="","",IF(OR($P2432=TRUE(),$P2432="TRUE"),1,0))</f>
        <v/>
      </c>
      <c r="AL2432">
        <f>IF($C2432="","",IF(AND($V2432="Yes",SUMPRODUCT((LEN(Settings!$F$6:$F$13)&gt;0)*ISNUMBER(SEARCH(Settings!$F$6:$F$13,$O2432)))=0),1,0))</f>
        <v/>
      </c>
      <c r="AM2432">
        <f>IF($AI2432=1,IFERROR(IF(VALUE($C2432)&lt;100000000,VALUE($C2432),1000000000),IFERROR(IF(VALUE(MID($C2432,2,20))&lt;100000000,VALUE(MID($C2432,2,20)),1000000000),1000000000))+ROW()/100000,"")</f>
        <v/>
      </c>
    </row>
    <row r="2433">
      <c r="E2433" s="14" t="n"/>
      <c r="M2433" s="8">
        <f>IF($C2433="","",L2433*T2433/100)</f>
        <v/>
      </c>
      <c r="S2433" s="8" t="n"/>
      <c r="T2433" s="8" t="n"/>
      <c r="W2433">
        <f>IF($C2433="","",IF($AL2433=1,0,IF($AK2433=1,Settings!$C$6,Settings!$C$7))*100)</f>
        <v/>
      </c>
      <c r="X2433" s="8">
        <f>IF($C2433="","",T2433*W2433/100)</f>
        <v/>
      </c>
      <c r="Y2433" s="8">
        <f>IF($C2433="","",T2433-X2433)</f>
        <v/>
      </c>
      <c r="Z2433" s="8">
        <f>IF($C2433="","",Y2433-M2433)</f>
        <v/>
      </c>
      <c r="AD2433" s="8" t="n"/>
      <c r="AG2433" s="14" t="n"/>
      <c r="AI2433">
        <f>IF($C2433="","",IF(COUNTIF($C$2:$C2433,$C2433)=1,1,0))</f>
        <v/>
      </c>
      <c r="AJ2433">
        <f>IF($AI2433=1,SUMPRODUCT(--($AM$2:$AM$7001&lt;$AM2433))+1,"")</f>
        <v/>
      </c>
      <c r="AK2433">
        <f>IF($C2433="","",IF(OR($P2433=TRUE(),$P2433="TRUE"),1,0))</f>
        <v/>
      </c>
      <c r="AL2433">
        <f>IF($C2433="","",IF(AND($V2433="Yes",SUMPRODUCT((LEN(Settings!$F$6:$F$13)&gt;0)*ISNUMBER(SEARCH(Settings!$F$6:$F$13,$O2433)))=0),1,0))</f>
        <v/>
      </c>
      <c r="AM2433">
        <f>IF($AI2433=1,IFERROR(IF(VALUE($C2433)&lt;100000000,VALUE($C2433),1000000000),IFERROR(IF(VALUE(MID($C2433,2,20))&lt;100000000,VALUE(MID($C2433,2,20)),1000000000),1000000000))+ROW()/100000,"")</f>
        <v/>
      </c>
    </row>
    <row r="2434">
      <c r="E2434" s="14" t="n"/>
      <c r="M2434" s="8">
        <f>IF($C2434="","",L2434*T2434/100)</f>
        <v/>
      </c>
      <c r="S2434" s="8" t="n"/>
      <c r="T2434" s="8" t="n"/>
      <c r="W2434">
        <f>IF($C2434="","",IF($AL2434=1,0,IF($AK2434=1,Settings!$C$6,Settings!$C$7))*100)</f>
        <v/>
      </c>
      <c r="X2434" s="8">
        <f>IF($C2434="","",T2434*W2434/100)</f>
        <v/>
      </c>
      <c r="Y2434" s="8">
        <f>IF($C2434="","",T2434-X2434)</f>
        <v/>
      </c>
      <c r="Z2434" s="8">
        <f>IF($C2434="","",Y2434-M2434)</f>
        <v/>
      </c>
      <c r="AD2434" s="8" t="n"/>
      <c r="AG2434" s="14" t="n"/>
      <c r="AI2434">
        <f>IF($C2434="","",IF(COUNTIF($C$2:$C2434,$C2434)=1,1,0))</f>
        <v/>
      </c>
      <c r="AJ2434">
        <f>IF($AI2434=1,SUMPRODUCT(--($AM$2:$AM$7001&lt;$AM2434))+1,"")</f>
        <v/>
      </c>
      <c r="AK2434">
        <f>IF($C2434="","",IF(OR($P2434=TRUE(),$P2434="TRUE"),1,0))</f>
        <v/>
      </c>
      <c r="AL2434">
        <f>IF($C2434="","",IF(AND($V2434="Yes",SUMPRODUCT((LEN(Settings!$F$6:$F$13)&gt;0)*ISNUMBER(SEARCH(Settings!$F$6:$F$13,$O2434)))=0),1,0))</f>
        <v/>
      </c>
      <c r="AM2434">
        <f>IF($AI2434=1,IFERROR(IF(VALUE($C2434)&lt;100000000,VALUE($C2434),1000000000),IFERROR(IF(VALUE(MID($C2434,2,20))&lt;100000000,VALUE(MID($C2434,2,20)),1000000000),1000000000))+ROW()/100000,"")</f>
        <v/>
      </c>
    </row>
    <row r="2435">
      <c r="E2435" s="14" t="n"/>
      <c r="M2435" s="8">
        <f>IF($C2435="","",L2435*T2435/100)</f>
        <v/>
      </c>
      <c r="S2435" s="8" t="n"/>
      <c r="T2435" s="8" t="n"/>
      <c r="W2435">
        <f>IF($C2435="","",IF($AL2435=1,0,IF($AK2435=1,Settings!$C$6,Settings!$C$7))*100)</f>
        <v/>
      </c>
      <c r="X2435" s="8">
        <f>IF($C2435="","",T2435*W2435/100)</f>
        <v/>
      </c>
      <c r="Y2435" s="8">
        <f>IF($C2435="","",T2435-X2435)</f>
        <v/>
      </c>
      <c r="Z2435" s="8">
        <f>IF($C2435="","",Y2435-M2435)</f>
        <v/>
      </c>
      <c r="AD2435" s="8" t="n"/>
      <c r="AG2435" s="14" t="n"/>
      <c r="AI2435">
        <f>IF($C2435="","",IF(COUNTIF($C$2:$C2435,$C2435)=1,1,0))</f>
        <v/>
      </c>
      <c r="AJ2435">
        <f>IF($AI2435=1,SUMPRODUCT(--($AM$2:$AM$7001&lt;$AM2435))+1,"")</f>
        <v/>
      </c>
      <c r="AK2435">
        <f>IF($C2435="","",IF(OR($P2435=TRUE(),$P2435="TRUE"),1,0))</f>
        <v/>
      </c>
      <c r="AL2435">
        <f>IF($C2435="","",IF(AND($V2435="Yes",SUMPRODUCT((LEN(Settings!$F$6:$F$13)&gt;0)*ISNUMBER(SEARCH(Settings!$F$6:$F$13,$O2435)))=0),1,0))</f>
        <v/>
      </c>
      <c r="AM2435">
        <f>IF($AI2435=1,IFERROR(IF(VALUE($C2435)&lt;100000000,VALUE($C2435),1000000000),IFERROR(IF(VALUE(MID($C2435,2,20))&lt;100000000,VALUE(MID($C2435,2,20)),1000000000),1000000000))+ROW()/100000,"")</f>
        <v/>
      </c>
    </row>
    <row r="2436">
      <c r="E2436" s="14" t="n"/>
      <c r="M2436" s="8">
        <f>IF($C2436="","",L2436*T2436/100)</f>
        <v/>
      </c>
      <c r="S2436" s="8" t="n"/>
      <c r="T2436" s="8" t="n"/>
      <c r="W2436">
        <f>IF($C2436="","",IF($AL2436=1,0,IF($AK2436=1,Settings!$C$6,Settings!$C$7))*100)</f>
        <v/>
      </c>
      <c r="X2436" s="8">
        <f>IF($C2436="","",T2436*W2436/100)</f>
        <v/>
      </c>
      <c r="Y2436" s="8">
        <f>IF($C2436="","",T2436-X2436)</f>
        <v/>
      </c>
      <c r="Z2436" s="8">
        <f>IF($C2436="","",Y2436-M2436)</f>
        <v/>
      </c>
      <c r="AD2436" s="8" t="n"/>
      <c r="AG2436" s="14" t="n"/>
      <c r="AI2436">
        <f>IF($C2436="","",IF(COUNTIF($C$2:$C2436,$C2436)=1,1,0))</f>
        <v/>
      </c>
      <c r="AJ2436">
        <f>IF($AI2436=1,SUMPRODUCT(--($AM$2:$AM$7001&lt;$AM2436))+1,"")</f>
        <v/>
      </c>
      <c r="AK2436">
        <f>IF($C2436="","",IF(OR($P2436=TRUE(),$P2436="TRUE"),1,0))</f>
        <v/>
      </c>
      <c r="AL2436">
        <f>IF($C2436="","",IF(AND($V2436="Yes",SUMPRODUCT((LEN(Settings!$F$6:$F$13)&gt;0)*ISNUMBER(SEARCH(Settings!$F$6:$F$13,$O2436)))=0),1,0))</f>
        <v/>
      </c>
      <c r="AM2436">
        <f>IF($AI2436=1,IFERROR(IF(VALUE($C2436)&lt;100000000,VALUE($C2436),1000000000),IFERROR(IF(VALUE(MID($C2436,2,20))&lt;100000000,VALUE(MID($C2436,2,20)),1000000000),1000000000))+ROW()/100000,"")</f>
        <v/>
      </c>
    </row>
    <row r="2437">
      <c r="E2437" s="14" t="n"/>
      <c r="M2437" s="8">
        <f>IF($C2437="","",L2437*T2437/100)</f>
        <v/>
      </c>
      <c r="S2437" s="8" t="n"/>
      <c r="T2437" s="8" t="n"/>
      <c r="W2437">
        <f>IF($C2437="","",IF($AL2437=1,0,IF($AK2437=1,Settings!$C$6,Settings!$C$7))*100)</f>
        <v/>
      </c>
      <c r="X2437" s="8">
        <f>IF($C2437="","",T2437*W2437/100)</f>
        <v/>
      </c>
      <c r="Y2437" s="8">
        <f>IF($C2437="","",T2437-X2437)</f>
        <v/>
      </c>
      <c r="Z2437" s="8">
        <f>IF($C2437="","",Y2437-M2437)</f>
        <v/>
      </c>
      <c r="AD2437" s="8" t="n"/>
      <c r="AG2437" s="14" t="n"/>
      <c r="AI2437">
        <f>IF($C2437="","",IF(COUNTIF($C$2:$C2437,$C2437)=1,1,0))</f>
        <v/>
      </c>
      <c r="AJ2437">
        <f>IF($AI2437=1,SUMPRODUCT(--($AM$2:$AM$7001&lt;$AM2437))+1,"")</f>
        <v/>
      </c>
      <c r="AK2437">
        <f>IF($C2437="","",IF(OR($P2437=TRUE(),$P2437="TRUE"),1,0))</f>
        <v/>
      </c>
      <c r="AL2437">
        <f>IF($C2437="","",IF(AND($V2437="Yes",SUMPRODUCT((LEN(Settings!$F$6:$F$13)&gt;0)*ISNUMBER(SEARCH(Settings!$F$6:$F$13,$O2437)))=0),1,0))</f>
        <v/>
      </c>
      <c r="AM2437">
        <f>IF($AI2437=1,IFERROR(IF(VALUE($C2437)&lt;100000000,VALUE($C2437),1000000000),IFERROR(IF(VALUE(MID($C2437,2,20))&lt;100000000,VALUE(MID($C2437,2,20)),1000000000),1000000000))+ROW()/100000,"")</f>
        <v/>
      </c>
    </row>
    <row r="2438">
      <c r="E2438" s="14" t="n"/>
      <c r="M2438" s="8">
        <f>IF($C2438="","",L2438*T2438/100)</f>
        <v/>
      </c>
      <c r="S2438" s="8" t="n"/>
      <c r="T2438" s="8" t="n"/>
      <c r="W2438">
        <f>IF($C2438="","",IF($AL2438=1,0,IF($AK2438=1,Settings!$C$6,Settings!$C$7))*100)</f>
        <v/>
      </c>
      <c r="X2438" s="8">
        <f>IF($C2438="","",T2438*W2438/100)</f>
        <v/>
      </c>
      <c r="Y2438" s="8">
        <f>IF($C2438="","",T2438-X2438)</f>
        <v/>
      </c>
      <c r="Z2438" s="8">
        <f>IF($C2438="","",Y2438-M2438)</f>
        <v/>
      </c>
      <c r="AD2438" s="8" t="n"/>
      <c r="AG2438" s="14" t="n"/>
      <c r="AI2438">
        <f>IF($C2438="","",IF(COUNTIF($C$2:$C2438,$C2438)=1,1,0))</f>
        <v/>
      </c>
      <c r="AJ2438">
        <f>IF($AI2438=1,SUMPRODUCT(--($AM$2:$AM$7001&lt;$AM2438))+1,"")</f>
        <v/>
      </c>
      <c r="AK2438">
        <f>IF($C2438="","",IF(OR($P2438=TRUE(),$P2438="TRUE"),1,0))</f>
        <v/>
      </c>
      <c r="AL2438">
        <f>IF($C2438="","",IF(AND($V2438="Yes",SUMPRODUCT((LEN(Settings!$F$6:$F$13)&gt;0)*ISNUMBER(SEARCH(Settings!$F$6:$F$13,$O2438)))=0),1,0))</f>
        <v/>
      </c>
      <c r="AM2438">
        <f>IF($AI2438=1,IFERROR(IF(VALUE($C2438)&lt;100000000,VALUE($C2438),1000000000),IFERROR(IF(VALUE(MID($C2438,2,20))&lt;100000000,VALUE(MID($C2438,2,20)),1000000000),1000000000))+ROW()/100000,"")</f>
        <v/>
      </c>
    </row>
    <row r="2439">
      <c r="E2439" s="14" t="n"/>
      <c r="M2439" s="8">
        <f>IF($C2439="","",L2439*T2439/100)</f>
        <v/>
      </c>
      <c r="S2439" s="8" t="n"/>
      <c r="T2439" s="8" t="n"/>
      <c r="W2439">
        <f>IF($C2439="","",IF($AL2439=1,0,IF($AK2439=1,Settings!$C$6,Settings!$C$7))*100)</f>
        <v/>
      </c>
      <c r="X2439" s="8">
        <f>IF($C2439="","",T2439*W2439/100)</f>
        <v/>
      </c>
      <c r="Y2439" s="8">
        <f>IF($C2439="","",T2439-X2439)</f>
        <v/>
      </c>
      <c r="Z2439" s="8">
        <f>IF($C2439="","",Y2439-M2439)</f>
        <v/>
      </c>
      <c r="AD2439" s="8" t="n"/>
      <c r="AG2439" s="14" t="n"/>
      <c r="AI2439">
        <f>IF($C2439="","",IF(COUNTIF($C$2:$C2439,$C2439)=1,1,0))</f>
        <v/>
      </c>
      <c r="AJ2439">
        <f>IF($AI2439=1,SUMPRODUCT(--($AM$2:$AM$7001&lt;$AM2439))+1,"")</f>
        <v/>
      </c>
      <c r="AK2439">
        <f>IF($C2439="","",IF(OR($P2439=TRUE(),$P2439="TRUE"),1,0))</f>
        <v/>
      </c>
      <c r="AL2439">
        <f>IF($C2439="","",IF(AND($V2439="Yes",SUMPRODUCT((LEN(Settings!$F$6:$F$13)&gt;0)*ISNUMBER(SEARCH(Settings!$F$6:$F$13,$O2439)))=0),1,0))</f>
        <v/>
      </c>
      <c r="AM2439">
        <f>IF($AI2439=1,IFERROR(IF(VALUE($C2439)&lt;100000000,VALUE($C2439),1000000000),IFERROR(IF(VALUE(MID($C2439,2,20))&lt;100000000,VALUE(MID($C2439,2,20)),1000000000),1000000000))+ROW()/100000,"")</f>
        <v/>
      </c>
    </row>
    <row r="2440">
      <c r="E2440" s="14" t="n"/>
      <c r="M2440" s="8">
        <f>IF($C2440="","",L2440*T2440/100)</f>
        <v/>
      </c>
      <c r="S2440" s="8" t="n"/>
      <c r="T2440" s="8" t="n"/>
      <c r="W2440">
        <f>IF($C2440="","",IF($AL2440=1,0,IF($AK2440=1,Settings!$C$6,Settings!$C$7))*100)</f>
        <v/>
      </c>
      <c r="X2440" s="8">
        <f>IF($C2440="","",T2440*W2440/100)</f>
        <v/>
      </c>
      <c r="Y2440" s="8">
        <f>IF($C2440="","",T2440-X2440)</f>
        <v/>
      </c>
      <c r="Z2440" s="8">
        <f>IF($C2440="","",Y2440-M2440)</f>
        <v/>
      </c>
      <c r="AD2440" s="8" t="n"/>
      <c r="AG2440" s="14" t="n"/>
      <c r="AI2440">
        <f>IF($C2440="","",IF(COUNTIF($C$2:$C2440,$C2440)=1,1,0))</f>
        <v/>
      </c>
      <c r="AJ2440">
        <f>IF($AI2440=1,SUMPRODUCT(--($AM$2:$AM$7001&lt;$AM2440))+1,"")</f>
        <v/>
      </c>
      <c r="AK2440">
        <f>IF($C2440="","",IF(OR($P2440=TRUE(),$P2440="TRUE"),1,0))</f>
        <v/>
      </c>
      <c r="AL2440">
        <f>IF($C2440="","",IF(AND($V2440="Yes",SUMPRODUCT((LEN(Settings!$F$6:$F$13)&gt;0)*ISNUMBER(SEARCH(Settings!$F$6:$F$13,$O2440)))=0),1,0))</f>
        <v/>
      </c>
      <c r="AM2440">
        <f>IF($AI2440=1,IFERROR(IF(VALUE($C2440)&lt;100000000,VALUE($C2440),1000000000),IFERROR(IF(VALUE(MID($C2440,2,20))&lt;100000000,VALUE(MID($C2440,2,20)),1000000000),1000000000))+ROW()/100000,"")</f>
        <v/>
      </c>
    </row>
    <row r="2441">
      <c r="E2441" s="14" t="n"/>
      <c r="M2441" s="8">
        <f>IF($C2441="","",L2441*T2441/100)</f>
        <v/>
      </c>
      <c r="S2441" s="8" t="n"/>
      <c r="T2441" s="8" t="n"/>
      <c r="W2441">
        <f>IF($C2441="","",IF($AL2441=1,0,IF($AK2441=1,Settings!$C$6,Settings!$C$7))*100)</f>
        <v/>
      </c>
      <c r="X2441" s="8">
        <f>IF($C2441="","",T2441*W2441/100)</f>
        <v/>
      </c>
      <c r="Y2441" s="8">
        <f>IF($C2441="","",T2441-X2441)</f>
        <v/>
      </c>
      <c r="Z2441" s="8">
        <f>IF($C2441="","",Y2441-M2441)</f>
        <v/>
      </c>
      <c r="AD2441" s="8" t="n"/>
      <c r="AG2441" s="14" t="n"/>
      <c r="AI2441">
        <f>IF($C2441="","",IF(COUNTIF($C$2:$C2441,$C2441)=1,1,0))</f>
        <v/>
      </c>
      <c r="AJ2441">
        <f>IF($AI2441=1,SUMPRODUCT(--($AM$2:$AM$7001&lt;$AM2441))+1,"")</f>
        <v/>
      </c>
      <c r="AK2441">
        <f>IF($C2441="","",IF(OR($P2441=TRUE(),$P2441="TRUE"),1,0))</f>
        <v/>
      </c>
      <c r="AL2441">
        <f>IF($C2441="","",IF(AND($V2441="Yes",SUMPRODUCT((LEN(Settings!$F$6:$F$13)&gt;0)*ISNUMBER(SEARCH(Settings!$F$6:$F$13,$O2441)))=0),1,0))</f>
        <v/>
      </c>
      <c r="AM2441">
        <f>IF($AI2441=1,IFERROR(IF(VALUE($C2441)&lt;100000000,VALUE($C2441),1000000000),IFERROR(IF(VALUE(MID($C2441,2,20))&lt;100000000,VALUE(MID($C2441,2,20)),1000000000),1000000000))+ROW()/100000,"")</f>
        <v/>
      </c>
    </row>
    <row r="2442">
      <c r="E2442" s="14" t="n"/>
      <c r="M2442" s="8">
        <f>IF($C2442="","",L2442*T2442/100)</f>
        <v/>
      </c>
      <c r="S2442" s="8" t="n"/>
      <c r="T2442" s="8" t="n"/>
      <c r="W2442">
        <f>IF($C2442="","",IF($AL2442=1,0,IF($AK2442=1,Settings!$C$6,Settings!$C$7))*100)</f>
        <v/>
      </c>
      <c r="X2442" s="8">
        <f>IF($C2442="","",T2442*W2442/100)</f>
        <v/>
      </c>
      <c r="Y2442" s="8">
        <f>IF($C2442="","",T2442-X2442)</f>
        <v/>
      </c>
      <c r="Z2442" s="8">
        <f>IF($C2442="","",Y2442-M2442)</f>
        <v/>
      </c>
      <c r="AD2442" s="8" t="n"/>
      <c r="AG2442" s="14" t="n"/>
      <c r="AI2442">
        <f>IF($C2442="","",IF(COUNTIF($C$2:$C2442,$C2442)=1,1,0))</f>
        <v/>
      </c>
      <c r="AJ2442">
        <f>IF($AI2442=1,SUMPRODUCT(--($AM$2:$AM$7001&lt;$AM2442))+1,"")</f>
        <v/>
      </c>
      <c r="AK2442">
        <f>IF($C2442="","",IF(OR($P2442=TRUE(),$P2442="TRUE"),1,0))</f>
        <v/>
      </c>
      <c r="AL2442">
        <f>IF($C2442="","",IF(AND($V2442="Yes",SUMPRODUCT((LEN(Settings!$F$6:$F$13)&gt;0)*ISNUMBER(SEARCH(Settings!$F$6:$F$13,$O2442)))=0),1,0))</f>
        <v/>
      </c>
      <c r="AM2442">
        <f>IF($AI2442=1,IFERROR(IF(VALUE($C2442)&lt;100000000,VALUE($C2442),1000000000),IFERROR(IF(VALUE(MID($C2442,2,20))&lt;100000000,VALUE(MID($C2442,2,20)),1000000000),1000000000))+ROW()/100000,"")</f>
        <v/>
      </c>
    </row>
    <row r="2443">
      <c r="E2443" s="14" t="n"/>
      <c r="M2443" s="8">
        <f>IF($C2443="","",L2443*T2443/100)</f>
        <v/>
      </c>
      <c r="S2443" s="8" t="n"/>
      <c r="T2443" s="8" t="n"/>
      <c r="W2443">
        <f>IF($C2443="","",IF($AL2443=1,0,IF($AK2443=1,Settings!$C$6,Settings!$C$7))*100)</f>
        <v/>
      </c>
      <c r="X2443" s="8">
        <f>IF($C2443="","",T2443*W2443/100)</f>
        <v/>
      </c>
      <c r="Y2443" s="8">
        <f>IF($C2443="","",T2443-X2443)</f>
        <v/>
      </c>
      <c r="Z2443" s="8">
        <f>IF($C2443="","",Y2443-M2443)</f>
        <v/>
      </c>
      <c r="AD2443" s="8" t="n"/>
      <c r="AG2443" s="14" t="n"/>
      <c r="AI2443">
        <f>IF($C2443="","",IF(COUNTIF($C$2:$C2443,$C2443)=1,1,0))</f>
        <v/>
      </c>
      <c r="AJ2443">
        <f>IF($AI2443=1,SUMPRODUCT(--($AM$2:$AM$7001&lt;$AM2443))+1,"")</f>
        <v/>
      </c>
      <c r="AK2443">
        <f>IF($C2443="","",IF(OR($P2443=TRUE(),$P2443="TRUE"),1,0))</f>
        <v/>
      </c>
      <c r="AL2443">
        <f>IF($C2443="","",IF(AND($V2443="Yes",SUMPRODUCT((LEN(Settings!$F$6:$F$13)&gt;0)*ISNUMBER(SEARCH(Settings!$F$6:$F$13,$O2443)))=0),1,0))</f>
        <v/>
      </c>
      <c r="AM2443">
        <f>IF($AI2443=1,IFERROR(IF(VALUE($C2443)&lt;100000000,VALUE($C2443),1000000000),IFERROR(IF(VALUE(MID($C2443,2,20))&lt;100000000,VALUE(MID($C2443,2,20)),1000000000),1000000000))+ROW()/100000,"")</f>
        <v/>
      </c>
    </row>
    <row r="2444">
      <c r="E2444" s="14" t="n"/>
      <c r="M2444" s="8">
        <f>IF($C2444="","",L2444*T2444/100)</f>
        <v/>
      </c>
      <c r="S2444" s="8" t="n"/>
      <c r="T2444" s="8" t="n"/>
      <c r="W2444">
        <f>IF($C2444="","",IF($AL2444=1,0,IF($AK2444=1,Settings!$C$6,Settings!$C$7))*100)</f>
        <v/>
      </c>
      <c r="X2444" s="8">
        <f>IF($C2444="","",T2444*W2444/100)</f>
        <v/>
      </c>
      <c r="Y2444" s="8">
        <f>IF($C2444="","",T2444-X2444)</f>
        <v/>
      </c>
      <c r="Z2444" s="8">
        <f>IF($C2444="","",Y2444-M2444)</f>
        <v/>
      </c>
      <c r="AD2444" s="8" t="n"/>
      <c r="AG2444" s="14" t="n"/>
      <c r="AI2444">
        <f>IF($C2444="","",IF(COUNTIF($C$2:$C2444,$C2444)=1,1,0))</f>
        <v/>
      </c>
      <c r="AJ2444">
        <f>IF($AI2444=1,SUMPRODUCT(--($AM$2:$AM$7001&lt;$AM2444))+1,"")</f>
        <v/>
      </c>
      <c r="AK2444">
        <f>IF($C2444="","",IF(OR($P2444=TRUE(),$P2444="TRUE"),1,0))</f>
        <v/>
      </c>
      <c r="AL2444">
        <f>IF($C2444="","",IF(AND($V2444="Yes",SUMPRODUCT((LEN(Settings!$F$6:$F$13)&gt;0)*ISNUMBER(SEARCH(Settings!$F$6:$F$13,$O2444)))=0),1,0))</f>
        <v/>
      </c>
      <c r="AM2444">
        <f>IF($AI2444=1,IFERROR(IF(VALUE($C2444)&lt;100000000,VALUE($C2444),1000000000),IFERROR(IF(VALUE(MID($C2444,2,20))&lt;100000000,VALUE(MID($C2444,2,20)),1000000000),1000000000))+ROW()/100000,"")</f>
        <v/>
      </c>
    </row>
    <row r="2445">
      <c r="E2445" s="14" t="n"/>
      <c r="M2445" s="8">
        <f>IF($C2445="","",L2445*T2445/100)</f>
        <v/>
      </c>
      <c r="S2445" s="8" t="n"/>
      <c r="T2445" s="8" t="n"/>
      <c r="W2445">
        <f>IF($C2445="","",IF($AL2445=1,0,IF($AK2445=1,Settings!$C$6,Settings!$C$7))*100)</f>
        <v/>
      </c>
      <c r="X2445" s="8">
        <f>IF($C2445="","",T2445*W2445/100)</f>
        <v/>
      </c>
      <c r="Y2445" s="8">
        <f>IF($C2445="","",T2445-X2445)</f>
        <v/>
      </c>
      <c r="Z2445" s="8">
        <f>IF($C2445="","",Y2445-M2445)</f>
        <v/>
      </c>
      <c r="AD2445" s="8" t="n"/>
      <c r="AG2445" s="14" t="n"/>
      <c r="AI2445">
        <f>IF($C2445="","",IF(COUNTIF($C$2:$C2445,$C2445)=1,1,0))</f>
        <v/>
      </c>
      <c r="AJ2445">
        <f>IF($AI2445=1,SUMPRODUCT(--($AM$2:$AM$7001&lt;$AM2445))+1,"")</f>
        <v/>
      </c>
      <c r="AK2445">
        <f>IF($C2445="","",IF(OR($P2445=TRUE(),$P2445="TRUE"),1,0))</f>
        <v/>
      </c>
      <c r="AL2445">
        <f>IF($C2445="","",IF(AND($V2445="Yes",SUMPRODUCT((LEN(Settings!$F$6:$F$13)&gt;0)*ISNUMBER(SEARCH(Settings!$F$6:$F$13,$O2445)))=0),1,0))</f>
        <v/>
      </c>
      <c r="AM2445">
        <f>IF($AI2445=1,IFERROR(IF(VALUE($C2445)&lt;100000000,VALUE($C2445),1000000000),IFERROR(IF(VALUE(MID($C2445,2,20))&lt;100000000,VALUE(MID($C2445,2,20)),1000000000),1000000000))+ROW()/100000,"")</f>
        <v/>
      </c>
    </row>
    <row r="2446">
      <c r="E2446" s="14" t="n"/>
      <c r="M2446" s="8">
        <f>IF($C2446="","",L2446*T2446/100)</f>
        <v/>
      </c>
      <c r="S2446" s="8" t="n"/>
      <c r="T2446" s="8" t="n"/>
      <c r="W2446">
        <f>IF($C2446="","",IF($AL2446=1,0,IF($AK2446=1,Settings!$C$6,Settings!$C$7))*100)</f>
        <v/>
      </c>
      <c r="X2446" s="8">
        <f>IF($C2446="","",T2446*W2446/100)</f>
        <v/>
      </c>
      <c r="Y2446" s="8">
        <f>IF($C2446="","",T2446-X2446)</f>
        <v/>
      </c>
      <c r="Z2446" s="8">
        <f>IF($C2446="","",Y2446-M2446)</f>
        <v/>
      </c>
      <c r="AD2446" s="8" t="n"/>
      <c r="AG2446" s="14" t="n"/>
      <c r="AI2446">
        <f>IF($C2446="","",IF(COUNTIF($C$2:$C2446,$C2446)=1,1,0))</f>
        <v/>
      </c>
      <c r="AJ2446">
        <f>IF($AI2446=1,SUMPRODUCT(--($AM$2:$AM$7001&lt;$AM2446))+1,"")</f>
        <v/>
      </c>
      <c r="AK2446">
        <f>IF($C2446="","",IF(OR($P2446=TRUE(),$P2446="TRUE"),1,0))</f>
        <v/>
      </c>
      <c r="AL2446">
        <f>IF($C2446="","",IF(AND($V2446="Yes",SUMPRODUCT((LEN(Settings!$F$6:$F$13)&gt;0)*ISNUMBER(SEARCH(Settings!$F$6:$F$13,$O2446)))=0),1,0))</f>
        <v/>
      </c>
      <c r="AM2446">
        <f>IF($AI2446=1,IFERROR(IF(VALUE($C2446)&lt;100000000,VALUE($C2446),1000000000),IFERROR(IF(VALUE(MID($C2446,2,20))&lt;100000000,VALUE(MID($C2446,2,20)),1000000000),1000000000))+ROW()/100000,"")</f>
        <v/>
      </c>
    </row>
    <row r="2447">
      <c r="E2447" s="14" t="n"/>
      <c r="M2447" s="8">
        <f>IF($C2447="","",L2447*T2447/100)</f>
        <v/>
      </c>
      <c r="S2447" s="8" t="n"/>
      <c r="T2447" s="8" t="n"/>
      <c r="W2447">
        <f>IF($C2447="","",IF($AL2447=1,0,IF($AK2447=1,Settings!$C$6,Settings!$C$7))*100)</f>
        <v/>
      </c>
      <c r="X2447" s="8">
        <f>IF($C2447="","",T2447*W2447/100)</f>
        <v/>
      </c>
      <c r="Y2447" s="8">
        <f>IF($C2447="","",T2447-X2447)</f>
        <v/>
      </c>
      <c r="Z2447" s="8">
        <f>IF($C2447="","",Y2447-M2447)</f>
        <v/>
      </c>
      <c r="AD2447" s="8" t="n"/>
      <c r="AG2447" s="14" t="n"/>
      <c r="AI2447">
        <f>IF($C2447="","",IF(COUNTIF($C$2:$C2447,$C2447)=1,1,0))</f>
        <v/>
      </c>
      <c r="AJ2447">
        <f>IF($AI2447=1,SUMPRODUCT(--($AM$2:$AM$7001&lt;$AM2447))+1,"")</f>
        <v/>
      </c>
      <c r="AK2447">
        <f>IF($C2447="","",IF(OR($P2447=TRUE(),$P2447="TRUE"),1,0))</f>
        <v/>
      </c>
      <c r="AL2447">
        <f>IF($C2447="","",IF(AND($V2447="Yes",SUMPRODUCT((LEN(Settings!$F$6:$F$13)&gt;0)*ISNUMBER(SEARCH(Settings!$F$6:$F$13,$O2447)))=0),1,0))</f>
        <v/>
      </c>
      <c r="AM2447">
        <f>IF($AI2447=1,IFERROR(IF(VALUE($C2447)&lt;100000000,VALUE($C2447),1000000000),IFERROR(IF(VALUE(MID($C2447,2,20))&lt;100000000,VALUE(MID($C2447,2,20)),1000000000),1000000000))+ROW()/100000,"")</f>
        <v/>
      </c>
    </row>
    <row r="2448">
      <c r="E2448" s="14" t="n"/>
      <c r="M2448" s="8">
        <f>IF($C2448="","",L2448*T2448/100)</f>
        <v/>
      </c>
      <c r="S2448" s="8" t="n"/>
      <c r="T2448" s="8" t="n"/>
      <c r="W2448">
        <f>IF($C2448="","",IF($AL2448=1,0,IF($AK2448=1,Settings!$C$6,Settings!$C$7))*100)</f>
        <v/>
      </c>
      <c r="X2448" s="8">
        <f>IF($C2448="","",T2448*W2448/100)</f>
        <v/>
      </c>
      <c r="Y2448" s="8">
        <f>IF($C2448="","",T2448-X2448)</f>
        <v/>
      </c>
      <c r="Z2448" s="8">
        <f>IF($C2448="","",Y2448-M2448)</f>
        <v/>
      </c>
      <c r="AD2448" s="8" t="n"/>
      <c r="AG2448" s="14" t="n"/>
      <c r="AI2448">
        <f>IF($C2448="","",IF(COUNTIF($C$2:$C2448,$C2448)=1,1,0))</f>
        <v/>
      </c>
      <c r="AJ2448">
        <f>IF($AI2448=1,SUMPRODUCT(--($AM$2:$AM$7001&lt;$AM2448))+1,"")</f>
        <v/>
      </c>
      <c r="AK2448">
        <f>IF($C2448="","",IF(OR($P2448=TRUE(),$P2448="TRUE"),1,0))</f>
        <v/>
      </c>
      <c r="AL2448">
        <f>IF($C2448="","",IF(AND($V2448="Yes",SUMPRODUCT((LEN(Settings!$F$6:$F$13)&gt;0)*ISNUMBER(SEARCH(Settings!$F$6:$F$13,$O2448)))=0),1,0))</f>
        <v/>
      </c>
      <c r="AM2448">
        <f>IF($AI2448=1,IFERROR(IF(VALUE($C2448)&lt;100000000,VALUE($C2448),1000000000),IFERROR(IF(VALUE(MID($C2448,2,20))&lt;100000000,VALUE(MID($C2448,2,20)),1000000000),1000000000))+ROW()/100000,"")</f>
        <v/>
      </c>
    </row>
    <row r="2449">
      <c r="E2449" s="14" t="n"/>
      <c r="M2449" s="8">
        <f>IF($C2449="","",L2449*T2449/100)</f>
        <v/>
      </c>
      <c r="S2449" s="8" t="n"/>
      <c r="T2449" s="8" t="n"/>
      <c r="W2449">
        <f>IF($C2449="","",IF($AL2449=1,0,IF($AK2449=1,Settings!$C$6,Settings!$C$7))*100)</f>
        <v/>
      </c>
      <c r="X2449" s="8">
        <f>IF($C2449="","",T2449*W2449/100)</f>
        <v/>
      </c>
      <c r="Y2449" s="8">
        <f>IF($C2449="","",T2449-X2449)</f>
        <v/>
      </c>
      <c r="Z2449" s="8">
        <f>IF($C2449="","",Y2449-M2449)</f>
        <v/>
      </c>
      <c r="AD2449" s="8" t="n"/>
      <c r="AG2449" s="14" t="n"/>
      <c r="AI2449">
        <f>IF($C2449="","",IF(COUNTIF($C$2:$C2449,$C2449)=1,1,0))</f>
        <v/>
      </c>
      <c r="AJ2449">
        <f>IF($AI2449=1,SUMPRODUCT(--($AM$2:$AM$7001&lt;$AM2449))+1,"")</f>
        <v/>
      </c>
      <c r="AK2449">
        <f>IF($C2449="","",IF(OR($P2449=TRUE(),$P2449="TRUE"),1,0))</f>
        <v/>
      </c>
      <c r="AL2449">
        <f>IF($C2449="","",IF(AND($V2449="Yes",SUMPRODUCT((LEN(Settings!$F$6:$F$13)&gt;0)*ISNUMBER(SEARCH(Settings!$F$6:$F$13,$O2449)))=0),1,0))</f>
        <v/>
      </c>
      <c r="AM2449">
        <f>IF($AI2449=1,IFERROR(IF(VALUE($C2449)&lt;100000000,VALUE($C2449),1000000000),IFERROR(IF(VALUE(MID($C2449,2,20))&lt;100000000,VALUE(MID($C2449,2,20)),1000000000),1000000000))+ROW()/100000,"")</f>
        <v/>
      </c>
    </row>
    <row r="2450">
      <c r="E2450" s="14" t="n"/>
      <c r="M2450" s="8">
        <f>IF($C2450="","",L2450*T2450/100)</f>
        <v/>
      </c>
      <c r="S2450" s="8" t="n"/>
      <c r="T2450" s="8" t="n"/>
      <c r="W2450">
        <f>IF($C2450="","",IF($AL2450=1,0,IF($AK2450=1,Settings!$C$6,Settings!$C$7))*100)</f>
        <v/>
      </c>
      <c r="X2450" s="8">
        <f>IF($C2450="","",T2450*W2450/100)</f>
        <v/>
      </c>
      <c r="Y2450" s="8">
        <f>IF($C2450="","",T2450-X2450)</f>
        <v/>
      </c>
      <c r="Z2450" s="8">
        <f>IF($C2450="","",Y2450-M2450)</f>
        <v/>
      </c>
      <c r="AD2450" s="8" t="n"/>
      <c r="AG2450" s="14" t="n"/>
      <c r="AI2450">
        <f>IF($C2450="","",IF(COUNTIF($C$2:$C2450,$C2450)=1,1,0))</f>
        <v/>
      </c>
      <c r="AJ2450">
        <f>IF($AI2450=1,SUMPRODUCT(--($AM$2:$AM$7001&lt;$AM2450))+1,"")</f>
        <v/>
      </c>
      <c r="AK2450">
        <f>IF($C2450="","",IF(OR($P2450=TRUE(),$P2450="TRUE"),1,0))</f>
        <v/>
      </c>
      <c r="AL2450">
        <f>IF($C2450="","",IF(AND($V2450="Yes",SUMPRODUCT((LEN(Settings!$F$6:$F$13)&gt;0)*ISNUMBER(SEARCH(Settings!$F$6:$F$13,$O2450)))=0),1,0))</f>
        <v/>
      </c>
      <c r="AM2450">
        <f>IF($AI2450=1,IFERROR(IF(VALUE($C2450)&lt;100000000,VALUE($C2450),1000000000),IFERROR(IF(VALUE(MID($C2450,2,20))&lt;100000000,VALUE(MID($C2450,2,20)),1000000000),1000000000))+ROW()/100000,"")</f>
        <v/>
      </c>
    </row>
    <row r="2451">
      <c r="E2451" s="14" t="n"/>
      <c r="M2451" s="8">
        <f>IF($C2451="","",L2451*T2451/100)</f>
        <v/>
      </c>
      <c r="S2451" s="8" t="n"/>
      <c r="T2451" s="8" t="n"/>
      <c r="W2451">
        <f>IF($C2451="","",IF($AL2451=1,0,IF($AK2451=1,Settings!$C$6,Settings!$C$7))*100)</f>
        <v/>
      </c>
      <c r="X2451" s="8">
        <f>IF($C2451="","",T2451*W2451/100)</f>
        <v/>
      </c>
      <c r="Y2451" s="8">
        <f>IF($C2451="","",T2451-X2451)</f>
        <v/>
      </c>
      <c r="Z2451" s="8">
        <f>IF($C2451="","",Y2451-M2451)</f>
        <v/>
      </c>
      <c r="AD2451" s="8" t="n"/>
      <c r="AG2451" s="14" t="n"/>
      <c r="AI2451">
        <f>IF($C2451="","",IF(COUNTIF($C$2:$C2451,$C2451)=1,1,0))</f>
        <v/>
      </c>
      <c r="AJ2451">
        <f>IF($AI2451=1,SUMPRODUCT(--($AM$2:$AM$7001&lt;$AM2451))+1,"")</f>
        <v/>
      </c>
      <c r="AK2451">
        <f>IF($C2451="","",IF(OR($P2451=TRUE(),$P2451="TRUE"),1,0))</f>
        <v/>
      </c>
      <c r="AL2451">
        <f>IF($C2451="","",IF(AND($V2451="Yes",SUMPRODUCT((LEN(Settings!$F$6:$F$13)&gt;0)*ISNUMBER(SEARCH(Settings!$F$6:$F$13,$O2451)))=0),1,0))</f>
        <v/>
      </c>
      <c r="AM2451">
        <f>IF($AI2451=1,IFERROR(IF(VALUE($C2451)&lt;100000000,VALUE($C2451),1000000000),IFERROR(IF(VALUE(MID($C2451,2,20))&lt;100000000,VALUE(MID($C2451,2,20)),1000000000),1000000000))+ROW()/100000,"")</f>
        <v/>
      </c>
    </row>
    <row r="2452">
      <c r="E2452" s="14" t="n"/>
      <c r="M2452" s="8">
        <f>IF($C2452="","",L2452*T2452/100)</f>
        <v/>
      </c>
      <c r="S2452" s="8" t="n"/>
      <c r="T2452" s="8" t="n"/>
      <c r="W2452">
        <f>IF($C2452="","",IF($AL2452=1,0,IF($AK2452=1,Settings!$C$6,Settings!$C$7))*100)</f>
        <v/>
      </c>
      <c r="X2452" s="8">
        <f>IF($C2452="","",T2452*W2452/100)</f>
        <v/>
      </c>
      <c r="Y2452" s="8">
        <f>IF($C2452="","",T2452-X2452)</f>
        <v/>
      </c>
      <c r="Z2452" s="8">
        <f>IF($C2452="","",Y2452-M2452)</f>
        <v/>
      </c>
      <c r="AD2452" s="8" t="n"/>
      <c r="AG2452" s="14" t="n"/>
      <c r="AI2452">
        <f>IF($C2452="","",IF(COUNTIF($C$2:$C2452,$C2452)=1,1,0))</f>
        <v/>
      </c>
      <c r="AJ2452">
        <f>IF($AI2452=1,SUMPRODUCT(--($AM$2:$AM$7001&lt;$AM2452))+1,"")</f>
        <v/>
      </c>
      <c r="AK2452">
        <f>IF($C2452="","",IF(OR($P2452=TRUE(),$P2452="TRUE"),1,0))</f>
        <v/>
      </c>
      <c r="AL2452">
        <f>IF($C2452="","",IF(AND($V2452="Yes",SUMPRODUCT((LEN(Settings!$F$6:$F$13)&gt;0)*ISNUMBER(SEARCH(Settings!$F$6:$F$13,$O2452)))=0),1,0))</f>
        <v/>
      </c>
      <c r="AM2452">
        <f>IF($AI2452=1,IFERROR(IF(VALUE($C2452)&lt;100000000,VALUE($C2452),1000000000),IFERROR(IF(VALUE(MID($C2452,2,20))&lt;100000000,VALUE(MID($C2452,2,20)),1000000000),1000000000))+ROW()/100000,"")</f>
        <v/>
      </c>
    </row>
    <row r="2453">
      <c r="E2453" s="14" t="n"/>
      <c r="M2453" s="8">
        <f>IF($C2453="","",L2453*T2453/100)</f>
        <v/>
      </c>
      <c r="S2453" s="8" t="n"/>
      <c r="T2453" s="8" t="n"/>
      <c r="W2453">
        <f>IF($C2453="","",IF($AL2453=1,0,IF($AK2453=1,Settings!$C$6,Settings!$C$7))*100)</f>
        <v/>
      </c>
      <c r="X2453" s="8">
        <f>IF($C2453="","",T2453*W2453/100)</f>
        <v/>
      </c>
      <c r="Y2453" s="8">
        <f>IF($C2453="","",T2453-X2453)</f>
        <v/>
      </c>
      <c r="Z2453" s="8">
        <f>IF($C2453="","",Y2453-M2453)</f>
        <v/>
      </c>
      <c r="AD2453" s="8" t="n"/>
      <c r="AG2453" s="14" t="n"/>
      <c r="AI2453">
        <f>IF($C2453="","",IF(COUNTIF($C$2:$C2453,$C2453)=1,1,0))</f>
        <v/>
      </c>
      <c r="AJ2453">
        <f>IF($AI2453=1,SUMPRODUCT(--($AM$2:$AM$7001&lt;$AM2453))+1,"")</f>
        <v/>
      </c>
      <c r="AK2453">
        <f>IF($C2453="","",IF(OR($P2453=TRUE(),$P2453="TRUE"),1,0))</f>
        <v/>
      </c>
      <c r="AL2453">
        <f>IF($C2453="","",IF(AND($V2453="Yes",SUMPRODUCT((LEN(Settings!$F$6:$F$13)&gt;0)*ISNUMBER(SEARCH(Settings!$F$6:$F$13,$O2453)))=0),1,0))</f>
        <v/>
      </c>
      <c r="AM2453">
        <f>IF($AI2453=1,IFERROR(IF(VALUE($C2453)&lt;100000000,VALUE($C2453),1000000000),IFERROR(IF(VALUE(MID($C2453,2,20))&lt;100000000,VALUE(MID($C2453,2,20)),1000000000),1000000000))+ROW()/100000,"")</f>
        <v/>
      </c>
    </row>
    <row r="2454">
      <c r="E2454" s="14" t="n"/>
      <c r="M2454" s="8">
        <f>IF($C2454="","",L2454*T2454/100)</f>
        <v/>
      </c>
      <c r="S2454" s="8" t="n"/>
      <c r="T2454" s="8" t="n"/>
      <c r="W2454">
        <f>IF($C2454="","",IF($AL2454=1,0,IF($AK2454=1,Settings!$C$6,Settings!$C$7))*100)</f>
        <v/>
      </c>
      <c r="X2454" s="8">
        <f>IF($C2454="","",T2454*W2454/100)</f>
        <v/>
      </c>
      <c r="Y2454" s="8">
        <f>IF($C2454="","",T2454-X2454)</f>
        <v/>
      </c>
      <c r="Z2454" s="8">
        <f>IF($C2454="","",Y2454-M2454)</f>
        <v/>
      </c>
      <c r="AD2454" s="8" t="n"/>
      <c r="AG2454" s="14" t="n"/>
      <c r="AI2454">
        <f>IF($C2454="","",IF(COUNTIF($C$2:$C2454,$C2454)=1,1,0))</f>
        <v/>
      </c>
      <c r="AJ2454">
        <f>IF($AI2454=1,SUMPRODUCT(--($AM$2:$AM$7001&lt;$AM2454))+1,"")</f>
        <v/>
      </c>
      <c r="AK2454">
        <f>IF($C2454="","",IF(OR($P2454=TRUE(),$P2454="TRUE"),1,0))</f>
        <v/>
      </c>
      <c r="AL2454">
        <f>IF($C2454="","",IF(AND($V2454="Yes",SUMPRODUCT((LEN(Settings!$F$6:$F$13)&gt;0)*ISNUMBER(SEARCH(Settings!$F$6:$F$13,$O2454)))=0),1,0))</f>
        <v/>
      </c>
      <c r="AM2454">
        <f>IF($AI2454=1,IFERROR(IF(VALUE($C2454)&lt;100000000,VALUE($C2454),1000000000),IFERROR(IF(VALUE(MID($C2454,2,20))&lt;100000000,VALUE(MID($C2454,2,20)),1000000000),1000000000))+ROW()/100000,"")</f>
        <v/>
      </c>
    </row>
    <row r="2455">
      <c r="E2455" s="14" t="n"/>
      <c r="M2455" s="8">
        <f>IF($C2455="","",L2455*T2455/100)</f>
        <v/>
      </c>
      <c r="S2455" s="8" t="n"/>
      <c r="T2455" s="8" t="n"/>
      <c r="W2455">
        <f>IF($C2455="","",IF($AL2455=1,0,IF($AK2455=1,Settings!$C$6,Settings!$C$7))*100)</f>
        <v/>
      </c>
      <c r="X2455" s="8">
        <f>IF($C2455="","",T2455*W2455/100)</f>
        <v/>
      </c>
      <c r="Y2455" s="8">
        <f>IF($C2455="","",T2455-X2455)</f>
        <v/>
      </c>
      <c r="Z2455" s="8">
        <f>IF($C2455="","",Y2455-M2455)</f>
        <v/>
      </c>
      <c r="AD2455" s="8" t="n"/>
      <c r="AG2455" s="14" t="n"/>
      <c r="AI2455">
        <f>IF($C2455="","",IF(COUNTIF($C$2:$C2455,$C2455)=1,1,0))</f>
        <v/>
      </c>
      <c r="AJ2455">
        <f>IF($AI2455=1,SUMPRODUCT(--($AM$2:$AM$7001&lt;$AM2455))+1,"")</f>
        <v/>
      </c>
      <c r="AK2455">
        <f>IF($C2455="","",IF(OR($P2455=TRUE(),$P2455="TRUE"),1,0))</f>
        <v/>
      </c>
      <c r="AL2455">
        <f>IF($C2455="","",IF(AND($V2455="Yes",SUMPRODUCT((LEN(Settings!$F$6:$F$13)&gt;0)*ISNUMBER(SEARCH(Settings!$F$6:$F$13,$O2455)))=0),1,0))</f>
        <v/>
      </c>
      <c r="AM2455">
        <f>IF($AI2455=1,IFERROR(IF(VALUE($C2455)&lt;100000000,VALUE($C2455),1000000000),IFERROR(IF(VALUE(MID($C2455,2,20))&lt;100000000,VALUE(MID($C2455,2,20)),1000000000),1000000000))+ROW()/100000,"")</f>
        <v/>
      </c>
    </row>
    <row r="2456">
      <c r="E2456" s="14" t="n"/>
      <c r="M2456" s="8">
        <f>IF($C2456="","",L2456*T2456/100)</f>
        <v/>
      </c>
      <c r="S2456" s="8" t="n"/>
      <c r="T2456" s="8" t="n"/>
      <c r="W2456">
        <f>IF($C2456="","",IF($AL2456=1,0,IF($AK2456=1,Settings!$C$6,Settings!$C$7))*100)</f>
        <v/>
      </c>
      <c r="X2456" s="8">
        <f>IF($C2456="","",T2456*W2456/100)</f>
        <v/>
      </c>
      <c r="Y2456" s="8">
        <f>IF($C2456="","",T2456-X2456)</f>
        <v/>
      </c>
      <c r="Z2456" s="8">
        <f>IF($C2456="","",Y2456-M2456)</f>
        <v/>
      </c>
      <c r="AD2456" s="8" t="n"/>
      <c r="AG2456" s="14" t="n"/>
      <c r="AI2456">
        <f>IF($C2456="","",IF(COUNTIF($C$2:$C2456,$C2456)=1,1,0))</f>
        <v/>
      </c>
      <c r="AJ2456">
        <f>IF($AI2456=1,SUMPRODUCT(--($AM$2:$AM$7001&lt;$AM2456))+1,"")</f>
        <v/>
      </c>
      <c r="AK2456">
        <f>IF($C2456="","",IF(OR($P2456=TRUE(),$P2456="TRUE"),1,0))</f>
        <v/>
      </c>
      <c r="AL2456">
        <f>IF($C2456="","",IF(AND($V2456="Yes",SUMPRODUCT((LEN(Settings!$F$6:$F$13)&gt;0)*ISNUMBER(SEARCH(Settings!$F$6:$F$13,$O2456)))=0),1,0))</f>
        <v/>
      </c>
      <c r="AM2456">
        <f>IF($AI2456=1,IFERROR(IF(VALUE($C2456)&lt;100000000,VALUE($C2456),1000000000),IFERROR(IF(VALUE(MID($C2456,2,20))&lt;100000000,VALUE(MID($C2456,2,20)),1000000000),1000000000))+ROW()/100000,"")</f>
        <v/>
      </c>
    </row>
    <row r="2457">
      <c r="E2457" s="14" t="n"/>
      <c r="M2457" s="8">
        <f>IF($C2457="","",L2457*T2457/100)</f>
        <v/>
      </c>
      <c r="S2457" s="8" t="n"/>
      <c r="T2457" s="8" t="n"/>
      <c r="W2457">
        <f>IF($C2457="","",IF($AL2457=1,0,IF($AK2457=1,Settings!$C$6,Settings!$C$7))*100)</f>
        <v/>
      </c>
      <c r="X2457" s="8">
        <f>IF($C2457="","",T2457*W2457/100)</f>
        <v/>
      </c>
      <c r="Y2457" s="8">
        <f>IF($C2457="","",T2457-X2457)</f>
        <v/>
      </c>
      <c r="Z2457" s="8">
        <f>IF($C2457="","",Y2457-M2457)</f>
        <v/>
      </c>
      <c r="AD2457" s="8" t="n"/>
      <c r="AG2457" s="14" t="n"/>
      <c r="AI2457">
        <f>IF($C2457="","",IF(COUNTIF($C$2:$C2457,$C2457)=1,1,0))</f>
        <v/>
      </c>
      <c r="AJ2457">
        <f>IF($AI2457=1,SUMPRODUCT(--($AM$2:$AM$7001&lt;$AM2457))+1,"")</f>
        <v/>
      </c>
      <c r="AK2457">
        <f>IF($C2457="","",IF(OR($P2457=TRUE(),$P2457="TRUE"),1,0))</f>
        <v/>
      </c>
      <c r="AL2457">
        <f>IF($C2457="","",IF(AND($V2457="Yes",SUMPRODUCT((LEN(Settings!$F$6:$F$13)&gt;0)*ISNUMBER(SEARCH(Settings!$F$6:$F$13,$O2457)))=0),1,0))</f>
        <v/>
      </c>
      <c r="AM2457">
        <f>IF($AI2457=1,IFERROR(IF(VALUE($C2457)&lt;100000000,VALUE($C2457),1000000000),IFERROR(IF(VALUE(MID($C2457,2,20))&lt;100000000,VALUE(MID($C2457,2,20)),1000000000),1000000000))+ROW()/100000,"")</f>
        <v/>
      </c>
    </row>
    <row r="2458">
      <c r="E2458" s="14" t="n"/>
      <c r="M2458" s="8">
        <f>IF($C2458="","",L2458*T2458/100)</f>
        <v/>
      </c>
      <c r="S2458" s="8" t="n"/>
      <c r="T2458" s="8" t="n"/>
      <c r="W2458">
        <f>IF($C2458="","",IF($AL2458=1,0,IF($AK2458=1,Settings!$C$6,Settings!$C$7))*100)</f>
        <v/>
      </c>
      <c r="X2458" s="8">
        <f>IF($C2458="","",T2458*W2458/100)</f>
        <v/>
      </c>
      <c r="Y2458" s="8">
        <f>IF($C2458="","",T2458-X2458)</f>
        <v/>
      </c>
      <c r="Z2458" s="8">
        <f>IF($C2458="","",Y2458-M2458)</f>
        <v/>
      </c>
      <c r="AD2458" s="8" t="n"/>
      <c r="AG2458" s="14" t="n"/>
      <c r="AI2458">
        <f>IF($C2458="","",IF(COUNTIF($C$2:$C2458,$C2458)=1,1,0))</f>
        <v/>
      </c>
      <c r="AJ2458">
        <f>IF($AI2458=1,SUMPRODUCT(--($AM$2:$AM$7001&lt;$AM2458))+1,"")</f>
        <v/>
      </c>
      <c r="AK2458">
        <f>IF($C2458="","",IF(OR($P2458=TRUE(),$P2458="TRUE"),1,0))</f>
        <v/>
      </c>
      <c r="AL2458">
        <f>IF($C2458="","",IF(AND($V2458="Yes",SUMPRODUCT((LEN(Settings!$F$6:$F$13)&gt;0)*ISNUMBER(SEARCH(Settings!$F$6:$F$13,$O2458)))=0),1,0))</f>
        <v/>
      </c>
      <c r="AM2458">
        <f>IF($AI2458=1,IFERROR(IF(VALUE($C2458)&lt;100000000,VALUE($C2458),1000000000),IFERROR(IF(VALUE(MID($C2458,2,20))&lt;100000000,VALUE(MID($C2458,2,20)),1000000000),1000000000))+ROW()/100000,"")</f>
        <v/>
      </c>
    </row>
    <row r="2459">
      <c r="E2459" s="14" t="n"/>
      <c r="M2459" s="8">
        <f>IF($C2459="","",L2459*T2459/100)</f>
        <v/>
      </c>
      <c r="S2459" s="8" t="n"/>
      <c r="T2459" s="8" t="n"/>
      <c r="W2459">
        <f>IF($C2459="","",IF($AL2459=1,0,IF($AK2459=1,Settings!$C$6,Settings!$C$7))*100)</f>
        <v/>
      </c>
      <c r="X2459" s="8">
        <f>IF($C2459="","",T2459*W2459/100)</f>
        <v/>
      </c>
      <c r="Y2459" s="8">
        <f>IF($C2459="","",T2459-X2459)</f>
        <v/>
      </c>
      <c r="Z2459" s="8">
        <f>IF($C2459="","",Y2459-M2459)</f>
        <v/>
      </c>
      <c r="AD2459" s="8" t="n"/>
      <c r="AG2459" s="14" t="n"/>
      <c r="AI2459">
        <f>IF($C2459="","",IF(COUNTIF($C$2:$C2459,$C2459)=1,1,0))</f>
        <v/>
      </c>
      <c r="AJ2459">
        <f>IF($AI2459=1,SUMPRODUCT(--($AM$2:$AM$7001&lt;$AM2459))+1,"")</f>
        <v/>
      </c>
      <c r="AK2459">
        <f>IF($C2459="","",IF(OR($P2459=TRUE(),$P2459="TRUE"),1,0))</f>
        <v/>
      </c>
      <c r="AL2459">
        <f>IF($C2459="","",IF(AND($V2459="Yes",SUMPRODUCT((LEN(Settings!$F$6:$F$13)&gt;0)*ISNUMBER(SEARCH(Settings!$F$6:$F$13,$O2459)))=0),1,0))</f>
        <v/>
      </c>
      <c r="AM2459">
        <f>IF($AI2459=1,IFERROR(IF(VALUE($C2459)&lt;100000000,VALUE($C2459),1000000000),IFERROR(IF(VALUE(MID($C2459,2,20))&lt;100000000,VALUE(MID($C2459,2,20)),1000000000),1000000000))+ROW()/100000,"")</f>
        <v/>
      </c>
    </row>
    <row r="2460">
      <c r="E2460" s="14" t="n"/>
      <c r="M2460" s="8">
        <f>IF($C2460="","",L2460*T2460/100)</f>
        <v/>
      </c>
      <c r="S2460" s="8" t="n"/>
      <c r="T2460" s="8" t="n"/>
      <c r="W2460">
        <f>IF($C2460="","",IF($AL2460=1,0,IF($AK2460=1,Settings!$C$6,Settings!$C$7))*100)</f>
        <v/>
      </c>
      <c r="X2460" s="8">
        <f>IF($C2460="","",T2460*W2460/100)</f>
        <v/>
      </c>
      <c r="Y2460" s="8">
        <f>IF($C2460="","",T2460-X2460)</f>
        <v/>
      </c>
      <c r="Z2460" s="8">
        <f>IF($C2460="","",Y2460-M2460)</f>
        <v/>
      </c>
      <c r="AD2460" s="8" t="n"/>
      <c r="AG2460" s="14" t="n"/>
      <c r="AI2460">
        <f>IF($C2460="","",IF(COUNTIF($C$2:$C2460,$C2460)=1,1,0))</f>
        <v/>
      </c>
      <c r="AJ2460">
        <f>IF($AI2460=1,SUMPRODUCT(--($AM$2:$AM$7001&lt;$AM2460))+1,"")</f>
        <v/>
      </c>
      <c r="AK2460">
        <f>IF($C2460="","",IF(OR($P2460=TRUE(),$P2460="TRUE"),1,0))</f>
        <v/>
      </c>
      <c r="AL2460">
        <f>IF($C2460="","",IF(AND($V2460="Yes",SUMPRODUCT((LEN(Settings!$F$6:$F$13)&gt;0)*ISNUMBER(SEARCH(Settings!$F$6:$F$13,$O2460)))=0),1,0))</f>
        <v/>
      </c>
      <c r="AM2460">
        <f>IF($AI2460=1,IFERROR(IF(VALUE($C2460)&lt;100000000,VALUE($C2460),1000000000),IFERROR(IF(VALUE(MID($C2460,2,20))&lt;100000000,VALUE(MID($C2460,2,20)),1000000000),1000000000))+ROW()/100000,"")</f>
        <v/>
      </c>
    </row>
    <row r="2461">
      <c r="E2461" s="14" t="n"/>
      <c r="M2461" s="8">
        <f>IF($C2461="","",L2461*T2461/100)</f>
        <v/>
      </c>
      <c r="S2461" s="8" t="n"/>
      <c r="T2461" s="8" t="n"/>
      <c r="W2461">
        <f>IF($C2461="","",IF($AL2461=1,0,IF($AK2461=1,Settings!$C$6,Settings!$C$7))*100)</f>
        <v/>
      </c>
      <c r="X2461" s="8">
        <f>IF($C2461="","",T2461*W2461/100)</f>
        <v/>
      </c>
      <c r="Y2461" s="8">
        <f>IF($C2461="","",T2461-X2461)</f>
        <v/>
      </c>
      <c r="Z2461" s="8">
        <f>IF($C2461="","",Y2461-M2461)</f>
        <v/>
      </c>
      <c r="AD2461" s="8" t="n"/>
      <c r="AG2461" s="14" t="n"/>
      <c r="AI2461">
        <f>IF($C2461="","",IF(COUNTIF($C$2:$C2461,$C2461)=1,1,0))</f>
        <v/>
      </c>
      <c r="AJ2461">
        <f>IF($AI2461=1,SUMPRODUCT(--($AM$2:$AM$7001&lt;$AM2461))+1,"")</f>
        <v/>
      </c>
      <c r="AK2461">
        <f>IF($C2461="","",IF(OR($P2461=TRUE(),$P2461="TRUE"),1,0))</f>
        <v/>
      </c>
      <c r="AL2461">
        <f>IF($C2461="","",IF(AND($V2461="Yes",SUMPRODUCT((LEN(Settings!$F$6:$F$13)&gt;0)*ISNUMBER(SEARCH(Settings!$F$6:$F$13,$O2461)))=0),1,0))</f>
        <v/>
      </c>
      <c r="AM2461">
        <f>IF($AI2461=1,IFERROR(IF(VALUE($C2461)&lt;100000000,VALUE($C2461),1000000000),IFERROR(IF(VALUE(MID($C2461,2,20))&lt;100000000,VALUE(MID($C2461,2,20)),1000000000),1000000000))+ROW()/100000,"")</f>
        <v/>
      </c>
    </row>
    <row r="2462">
      <c r="E2462" s="14" t="n"/>
      <c r="M2462" s="8">
        <f>IF($C2462="","",L2462*T2462/100)</f>
        <v/>
      </c>
      <c r="S2462" s="8" t="n"/>
      <c r="T2462" s="8" t="n"/>
      <c r="W2462">
        <f>IF($C2462="","",IF($AL2462=1,0,IF($AK2462=1,Settings!$C$6,Settings!$C$7))*100)</f>
        <v/>
      </c>
      <c r="X2462" s="8">
        <f>IF($C2462="","",T2462*W2462/100)</f>
        <v/>
      </c>
      <c r="Y2462" s="8">
        <f>IF($C2462="","",T2462-X2462)</f>
        <v/>
      </c>
      <c r="Z2462" s="8">
        <f>IF($C2462="","",Y2462-M2462)</f>
        <v/>
      </c>
      <c r="AD2462" s="8" t="n"/>
      <c r="AG2462" s="14" t="n"/>
      <c r="AI2462">
        <f>IF($C2462="","",IF(COUNTIF($C$2:$C2462,$C2462)=1,1,0))</f>
        <v/>
      </c>
      <c r="AJ2462">
        <f>IF($AI2462=1,SUMPRODUCT(--($AM$2:$AM$7001&lt;$AM2462))+1,"")</f>
        <v/>
      </c>
      <c r="AK2462">
        <f>IF($C2462="","",IF(OR($P2462=TRUE(),$P2462="TRUE"),1,0))</f>
        <v/>
      </c>
      <c r="AL2462">
        <f>IF($C2462="","",IF(AND($V2462="Yes",SUMPRODUCT((LEN(Settings!$F$6:$F$13)&gt;0)*ISNUMBER(SEARCH(Settings!$F$6:$F$13,$O2462)))=0),1,0))</f>
        <v/>
      </c>
      <c r="AM2462">
        <f>IF($AI2462=1,IFERROR(IF(VALUE($C2462)&lt;100000000,VALUE($C2462),1000000000),IFERROR(IF(VALUE(MID($C2462,2,20))&lt;100000000,VALUE(MID($C2462,2,20)),1000000000),1000000000))+ROW()/100000,"")</f>
        <v/>
      </c>
    </row>
    <row r="2463">
      <c r="E2463" s="14" t="n"/>
      <c r="M2463" s="8">
        <f>IF($C2463="","",L2463*T2463/100)</f>
        <v/>
      </c>
      <c r="S2463" s="8" t="n"/>
      <c r="T2463" s="8" t="n"/>
      <c r="W2463">
        <f>IF($C2463="","",IF($AL2463=1,0,IF($AK2463=1,Settings!$C$6,Settings!$C$7))*100)</f>
        <v/>
      </c>
      <c r="X2463" s="8">
        <f>IF($C2463="","",T2463*W2463/100)</f>
        <v/>
      </c>
      <c r="Y2463" s="8">
        <f>IF($C2463="","",T2463-X2463)</f>
        <v/>
      </c>
      <c r="Z2463" s="8">
        <f>IF($C2463="","",Y2463-M2463)</f>
        <v/>
      </c>
      <c r="AD2463" s="8" t="n"/>
      <c r="AG2463" s="14" t="n"/>
      <c r="AI2463">
        <f>IF($C2463="","",IF(COUNTIF($C$2:$C2463,$C2463)=1,1,0))</f>
        <v/>
      </c>
      <c r="AJ2463">
        <f>IF($AI2463=1,SUMPRODUCT(--($AM$2:$AM$7001&lt;$AM2463))+1,"")</f>
        <v/>
      </c>
      <c r="AK2463">
        <f>IF($C2463="","",IF(OR($P2463=TRUE(),$P2463="TRUE"),1,0))</f>
        <v/>
      </c>
      <c r="AL2463">
        <f>IF($C2463="","",IF(AND($V2463="Yes",SUMPRODUCT((LEN(Settings!$F$6:$F$13)&gt;0)*ISNUMBER(SEARCH(Settings!$F$6:$F$13,$O2463)))=0),1,0))</f>
        <v/>
      </c>
      <c r="AM2463">
        <f>IF($AI2463=1,IFERROR(IF(VALUE($C2463)&lt;100000000,VALUE($C2463),1000000000),IFERROR(IF(VALUE(MID($C2463,2,20))&lt;100000000,VALUE(MID($C2463,2,20)),1000000000),1000000000))+ROW()/100000,"")</f>
        <v/>
      </c>
    </row>
    <row r="2464">
      <c r="E2464" s="14" t="n"/>
      <c r="M2464" s="8">
        <f>IF($C2464="","",L2464*T2464/100)</f>
        <v/>
      </c>
      <c r="S2464" s="8" t="n"/>
      <c r="T2464" s="8" t="n"/>
      <c r="W2464">
        <f>IF($C2464="","",IF($AL2464=1,0,IF($AK2464=1,Settings!$C$6,Settings!$C$7))*100)</f>
        <v/>
      </c>
      <c r="X2464" s="8">
        <f>IF($C2464="","",T2464*W2464/100)</f>
        <v/>
      </c>
      <c r="Y2464" s="8">
        <f>IF($C2464="","",T2464-X2464)</f>
        <v/>
      </c>
      <c r="Z2464" s="8">
        <f>IF($C2464="","",Y2464-M2464)</f>
        <v/>
      </c>
      <c r="AD2464" s="8" t="n"/>
      <c r="AG2464" s="14" t="n"/>
      <c r="AI2464">
        <f>IF($C2464="","",IF(COUNTIF($C$2:$C2464,$C2464)=1,1,0))</f>
        <v/>
      </c>
      <c r="AJ2464">
        <f>IF($AI2464=1,SUMPRODUCT(--($AM$2:$AM$7001&lt;$AM2464))+1,"")</f>
        <v/>
      </c>
      <c r="AK2464">
        <f>IF($C2464="","",IF(OR($P2464=TRUE(),$P2464="TRUE"),1,0))</f>
        <v/>
      </c>
      <c r="AL2464">
        <f>IF($C2464="","",IF(AND($V2464="Yes",SUMPRODUCT((LEN(Settings!$F$6:$F$13)&gt;0)*ISNUMBER(SEARCH(Settings!$F$6:$F$13,$O2464)))=0),1,0))</f>
        <v/>
      </c>
      <c r="AM2464">
        <f>IF($AI2464=1,IFERROR(IF(VALUE($C2464)&lt;100000000,VALUE($C2464),1000000000),IFERROR(IF(VALUE(MID($C2464,2,20))&lt;100000000,VALUE(MID($C2464,2,20)),1000000000),1000000000))+ROW()/100000,"")</f>
        <v/>
      </c>
    </row>
    <row r="2465">
      <c r="E2465" s="14" t="n"/>
      <c r="M2465" s="8">
        <f>IF($C2465="","",L2465*T2465/100)</f>
        <v/>
      </c>
      <c r="S2465" s="8" t="n"/>
      <c r="T2465" s="8" t="n"/>
      <c r="W2465">
        <f>IF($C2465="","",IF($AL2465=1,0,IF($AK2465=1,Settings!$C$6,Settings!$C$7))*100)</f>
        <v/>
      </c>
      <c r="X2465" s="8">
        <f>IF($C2465="","",T2465*W2465/100)</f>
        <v/>
      </c>
      <c r="Y2465" s="8">
        <f>IF($C2465="","",T2465-X2465)</f>
        <v/>
      </c>
      <c r="Z2465" s="8">
        <f>IF($C2465="","",Y2465-M2465)</f>
        <v/>
      </c>
      <c r="AD2465" s="8" t="n"/>
      <c r="AG2465" s="14" t="n"/>
      <c r="AI2465">
        <f>IF($C2465="","",IF(COUNTIF($C$2:$C2465,$C2465)=1,1,0))</f>
        <v/>
      </c>
      <c r="AJ2465">
        <f>IF($AI2465=1,SUMPRODUCT(--($AM$2:$AM$7001&lt;$AM2465))+1,"")</f>
        <v/>
      </c>
      <c r="AK2465">
        <f>IF($C2465="","",IF(OR($P2465=TRUE(),$P2465="TRUE"),1,0))</f>
        <v/>
      </c>
      <c r="AL2465">
        <f>IF($C2465="","",IF(AND($V2465="Yes",SUMPRODUCT((LEN(Settings!$F$6:$F$13)&gt;0)*ISNUMBER(SEARCH(Settings!$F$6:$F$13,$O2465)))=0),1,0))</f>
        <v/>
      </c>
      <c r="AM2465">
        <f>IF($AI2465=1,IFERROR(IF(VALUE($C2465)&lt;100000000,VALUE($C2465),1000000000),IFERROR(IF(VALUE(MID($C2465,2,20))&lt;100000000,VALUE(MID($C2465,2,20)),1000000000),1000000000))+ROW()/100000,"")</f>
        <v/>
      </c>
    </row>
    <row r="2466">
      <c r="E2466" s="14" t="n"/>
      <c r="M2466" s="8">
        <f>IF($C2466="","",L2466*T2466/100)</f>
        <v/>
      </c>
      <c r="S2466" s="8" t="n"/>
      <c r="T2466" s="8" t="n"/>
      <c r="W2466">
        <f>IF($C2466="","",IF($AL2466=1,0,IF($AK2466=1,Settings!$C$6,Settings!$C$7))*100)</f>
        <v/>
      </c>
      <c r="X2466" s="8">
        <f>IF($C2466="","",T2466*W2466/100)</f>
        <v/>
      </c>
      <c r="Y2466" s="8">
        <f>IF($C2466="","",T2466-X2466)</f>
        <v/>
      </c>
      <c r="Z2466" s="8">
        <f>IF($C2466="","",Y2466-M2466)</f>
        <v/>
      </c>
      <c r="AD2466" s="8" t="n"/>
      <c r="AG2466" s="14" t="n"/>
      <c r="AI2466">
        <f>IF($C2466="","",IF(COUNTIF($C$2:$C2466,$C2466)=1,1,0))</f>
        <v/>
      </c>
      <c r="AJ2466">
        <f>IF($AI2466=1,SUMPRODUCT(--($AM$2:$AM$7001&lt;$AM2466))+1,"")</f>
        <v/>
      </c>
      <c r="AK2466">
        <f>IF($C2466="","",IF(OR($P2466=TRUE(),$P2466="TRUE"),1,0))</f>
        <v/>
      </c>
      <c r="AL2466">
        <f>IF($C2466="","",IF(AND($V2466="Yes",SUMPRODUCT((LEN(Settings!$F$6:$F$13)&gt;0)*ISNUMBER(SEARCH(Settings!$F$6:$F$13,$O2466)))=0),1,0))</f>
        <v/>
      </c>
      <c r="AM2466">
        <f>IF($AI2466=1,IFERROR(IF(VALUE($C2466)&lt;100000000,VALUE($C2466),1000000000),IFERROR(IF(VALUE(MID($C2466,2,20))&lt;100000000,VALUE(MID($C2466,2,20)),1000000000),1000000000))+ROW()/100000,"")</f>
        <v/>
      </c>
    </row>
    <row r="2467">
      <c r="E2467" s="14" t="n"/>
      <c r="M2467" s="8">
        <f>IF($C2467="","",L2467*T2467/100)</f>
        <v/>
      </c>
      <c r="S2467" s="8" t="n"/>
      <c r="T2467" s="8" t="n"/>
      <c r="W2467">
        <f>IF($C2467="","",IF($AL2467=1,0,IF($AK2467=1,Settings!$C$6,Settings!$C$7))*100)</f>
        <v/>
      </c>
      <c r="X2467" s="8">
        <f>IF($C2467="","",T2467*W2467/100)</f>
        <v/>
      </c>
      <c r="Y2467" s="8">
        <f>IF($C2467="","",T2467-X2467)</f>
        <v/>
      </c>
      <c r="Z2467" s="8">
        <f>IF($C2467="","",Y2467-M2467)</f>
        <v/>
      </c>
      <c r="AD2467" s="8" t="n"/>
      <c r="AG2467" s="14" t="n"/>
      <c r="AI2467">
        <f>IF($C2467="","",IF(COUNTIF($C$2:$C2467,$C2467)=1,1,0))</f>
        <v/>
      </c>
      <c r="AJ2467">
        <f>IF($AI2467=1,SUMPRODUCT(--($AM$2:$AM$7001&lt;$AM2467))+1,"")</f>
        <v/>
      </c>
      <c r="AK2467">
        <f>IF($C2467="","",IF(OR($P2467=TRUE(),$P2467="TRUE"),1,0))</f>
        <v/>
      </c>
      <c r="AL2467">
        <f>IF($C2467="","",IF(AND($V2467="Yes",SUMPRODUCT((LEN(Settings!$F$6:$F$13)&gt;0)*ISNUMBER(SEARCH(Settings!$F$6:$F$13,$O2467)))=0),1,0))</f>
        <v/>
      </c>
      <c r="AM2467">
        <f>IF($AI2467=1,IFERROR(IF(VALUE($C2467)&lt;100000000,VALUE($C2467),1000000000),IFERROR(IF(VALUE(MID($C2467,2,20))&lt;100000000,VALUE(MID($C2467,2,20)),1000000000),1000000000))+ROW()/100000,"")</f>
        <v/>
      </c>
    </row>
    <row r="2468">
      <c r="E2468" s="14" t="n"/>
      <c r="M2468" s="8">
        <f>IF($C2468="","",L2468*T2468/100)</f>
        <v/>
      </c>
      <c r="S2468" s="8" t="n"/>
      <c r="T2468" s="8" t="n"/>
      <c r="W2468">
        <f>IF($C2468="","",IF($AL2468=1,0,IF($AK2468=1,Settings!$C$6,Settings!$C$7))*100)</f>
        <v/>
      </c>
      <c r="X2468" s="8">
        <f>IF($C2468="","",T2468*W2468/100)</f>
        <v/>
      </c>
      <c r="Y2468" s="8">
        <f>IF($C2468="","",T2468-X2468)</f>
        <v/>
      </c>
      <c r="Z2468" s="8">
        <f>IF($C2468="","",Y2468-M2468)</f>
        <v/>
      </c>
      <c r="AD2468" s="8" t="n"/>
      <c r="AG2468" s="14" t="n"/>
      <c r="AI2468">
        <f>IF($C2468="","",IF(COUNTIF($C$2:$C2468,$C2468)=1,1,0))</f>
        <v/>
      </c>
      <c r="AJ2468">
        <f>IF($AI2468=1,SUMPRODUCT(--($AM$2:$AM$7001&lt;$AM2468))+1,"")</f>
        <v/>
      </c>
      <c r="AK2468">
        <f>IF($C2468="","",IF(OR($P2468=TRUE(),$P2468="TRUE"),1,0))</f>
        <v/>
      </c>
      <c r="AL2468">
        <f>IF($C2468="","",IF(AND($V2468="Yes",SUMPRODUCT((LEN(Settings!$F$6:$F$13)&gt;0)*ISNUMBER(SEARCH(Settings!$F$6:$F$13,$O2468)))=0),1,0))</f>
        <v/>
      </c>
      <c r="AM2468">
        <f>IF($AI2468=1,IFERROR(IF(VALUE($C2468)&lt;100000000,VALUE($C2468),1000000000),IFERROR(IF(VALUE(MID($C2468,2,20))&lt;100000000,VALUE(MID($C2468,2,20)),1000000000),1000000000))+ROW()/100000,"")</f>
        <v/>
      </c>
    </row>
    <row r="2469">
      <c r="E2469" s="14" t="n"/>
      <c r="M2469" s="8">
        <f>IF($C2469="","",L2469*T2469/100)</f>
        <v/>
      </c>
      <c r="S2469" s="8" t="n"/>
      <c r="T2469" s="8" t="n"/>
      <c r="W2469">
        <f>IF($C2469="","",IF($AL2469=1,0,IF($AK2469=1,Settings!$C$6,Settings!$C$7))*100)</f>
        <v/>
      </c>
      <c r="X2469" s="8">
        <f>IF($C2469="","",T2469*W2469/100)</f>
        <v/>
      </c>
      <c r="Y2469" s="8">
        <f>IF($C2469="","",T2469-X2469)</f>
        <v/>
      </c>
      <c r="Z2469" s="8">
        <f>IF($C2469="","",Y2469-M2469)</f>
        <v/>
      </c>
      <c r="AD2469" s="8" t="n"/>
      <c r="AG2469" s="14" t="n"/>
      <c r="AI2469">
        <f>IF($C2469="","",IF(COUNTIF($C$2:$C2469,$C2469)=1,1,0))</f>
        <v/>
      </c>
      <c r="AJ2469">
        <f>IF($AI2469=1,SUMPRODUCT(--($AM$2:$AM$7001&lt;$AM2469))+1,"")</f>
        <v/>
      </c>
      <c r="AK2469">
        <f>IF($C2469="","",IF(OR($P2469=TRUE(),$P2469="TRUE"),1,0))</f>
        <v/>
      </c>
      <c r="AL2469">
        <f>IF($C2469="","",IF(AND($V2469="Yes",SUMPRODUCT((LEN(Settings!$F$6:$F$13)&gt;0)*ISNUMBER(SEARCH(Settings!$F$6:$F$13,$O2469)))=0),1,0))</f>
        <v/>
      </c>
      <c r="AM2469">
        <f>IF($AI2469=1,IFERROR(IF(VALUE($C2469)&lt;100000000,VALUE($C2469),1000000000),IFERROR(IF(VALUE(MID($C2469,2,20))&lt;100000000,VALUE(MID($C2469,2,20)),1000000000),1000000000))+ROW()/100000,"")</f>
        <v/>
      </c>
    </row>
    <row r="2470">
      <c r="E2470" s="14" t="n"/>
      <c r="M2470" s="8">
        <f>IF($C2470="","",L2470*T2470/100)</f>
        <v/>
      </c>
      <c r="S2470" s="8" t="n"/>
      <c r="T2470" s="8" t="n"/>
      <c r="W2470">
        <f>IF($C2470="","",IF($AL2470=1,0,IF($AK2470=1,Settings!$C$6,Settings!$C$7))*100)</f>
        <v/>
      </c>
      <c r="X2470" s="8">
        <f>IF($C2470="","",T2470*W2470/100)</f>
        <v/>
      </c>
      <c r="Y2470" s="8">
        <f>IF($C2470="","",T2470-X2470)</f>
        <v/>
      </c>
      <c r="Z2470" s="8">
        <f>IF($C2470="","",Y2470-M2470)</f>
        <v/>
      </c>
      <c r="AD2470" s="8" t="n"/>
      <c r="AG2470" s="14" t="n"/>
      <c r="AI2470">
        <f>IF($C2470="","",IF(COUNTIF($C$2:$C2470,$C2470)=1,1,0))</f>
        <v/>
      </c>
      <c r="AJ2470">
        <f>IF($AI2470=1,SUMPRODUCT(--($AM$2:$AM$7001&lt;$AM2470))+1,"")</f>
        <v/>
      </c>
      <c r="AK2470">
        <f>IF($C2470="","",IF(OR($P2470=TRUE(),$P2470="TRUE"),1,0))</f>
        <v/>
      </c>
      <c r="AL2470">
        <f>IF($C2470="","",IF(AND($V2470="Yes",SUMPRODUCT((LEN(Settings!$F$6:$F$13)&gt;0)*ISNUMBER(SEARCH(Settings!$F$6:$F$13,$O2470)))=0),1,0))</f>
        <v/>
      </c>
      <c r="AM2470">
        <f>IF($AI2470=1,IFERROR(IF(VALUE($C2470)&lt;100000000,VALUE($C2470),1000000000),IFERROR(IF(VALUE(MID($C2470,2,20))&lt;100000000,VALUE(MID($C2470,2,20)),1000000000),1000000000))+ROW()/100000,"")</f>
        <v/>
      </c>
    </row>
    <row r="2471">
      <c r="E2471" s="14" t="n"/>
      <c r="M2471" s="8">
        <f>IF($C2471="","",L2471*T2471/100)</f>
        <v/>
      </c>
      <c r="S2471" s="8" t="n"/>
      <c r="T2471" s="8" t="n"/>
      <c r="W2471">
        <f>IF($C2471="","",IF($AL2471=1,0,IF($AK2471=1,Settings!$C$6,Settings!$C$7))*100)</f>
        <v/>
      </c>
      <c r="X2471" s="8">
        <f>IF($C2471="","",T2471*W2471/100)</f>
        <v/>
      </c>
      <c r="Y2471" s="8">
        <f>IF($C2471="","",T2471-X2471)</f>
        <v/>
      </c>
      <c r="Z2471" s="8">
        <f>IF($C2471="","",Y2471-M2471)</f>
        <v/>
      </c>
      <c r="AD2471" s="8" t="n"/>
      <c r="AG2471" s="14" t="n"/>
      <c r="AI2471">
        <f>IF($C2471="","",IF(COUNTIF($C$2:$C2471,$C2471)=1,1,0))</f>
        <v/>
      </c>
      <c r="AJ2471">
        <f>IF($AI2471=1,SUMPRODUCT(--($AM$2:$AM$7001&lt;$AM2471))+1,"")</f>
        <v/>
      </c>
      <c r="AK2471">
        <f>IF($C2471="","",IF(OR($P2471=TRUE(),$P2471="TRUE"),1,0))</f>
        <v/>
      </c>
      <c r="AL2471">
        <f>IF($C2471="","",IF(AND($V2471="Yes",SUMPRODUCT((LEN(Settings!$F$6:$F$13)&gt;0)*ISNUMBER(SEARCH(Settings!$F$6:$F$13,$O2471)))=0),1,0))</f>
        <v/>
      </c>
      <c r="AM2471">
        <f>IF($AI2471=1,IFERROR(IF(VALUE($C2471)&lt;100000000,VALUE($C2471),1000000000),IFERROR(IF(VALUE(MID($C2471,2,20))&lt;100000000,VALUE(MID($C2471,2,20)),1000000000),1000000000))+ROW()/100000,"")</f>
        <v/>
      </c>
    </row>
    <row r="2472">
      <c r="E2472" s="14" t="n"/>
      <c r="M2472" s="8">
        <f>IF($C2472="","",L2472*T2472/100)</f>
        <v/>
      </c>
      <c r="S2472" s="8" t="n"/>
      <c r="T2472" s="8" t="n"/>
      <c r="W2472">
        <f>IF($C2472="","",IF($AL2472=1,0,IF($AK2472=1,Settings!$C$6,Settings!$C$7))*100)</f>
        <v/>
      </c>
      <c r="X2472" s="8">
        <f>IF($C2472="","",T2472*W2472/100)</f>
        <v/>
      </c>
      <c r="Y2472" s="8">
        <f>IF($C2472="","",T2472-X2472)</f>
        <v/>
      </c>
      <c r="Z2472" s="8">
        <f>IF($C2472="","",Y2472-M2472)</f>
        <v/>
      </c>
      <c r="AD2472" s="8" t="n"/>
      <c r="AG2472" s="14" t="n"/>
      <c r="AI2472">
        <f>IF($C2472="","",IF(COUNTIF($C$2:$C2472,$C2472)=1,1,0))</f>
        <v/>
      </c>
      <c r="AJ2472">
        <f>IF($AI2472=1,SUMPRODUCT(--($AM$2:$AM$7001&lt;$AM2472))+1,"")</f>
        <v/>
      </c>
      <c r="AK2472">
        <f>IF($C2472="","",IF(OR($P2472=TRUE(),$P2472="TRUE"),1,0))</f>
        <v/>
      </c>
      <c r="AL2472">
        <f>IF($C2472="","",IF(AND($V2472="Yes",SUMPRODUCT((LEN(Settings!$F$6:$F$13)&gt;0)*ISNUMBER(SEARCH(Settings!$F$6:$F$13,$O2472)))=0),1,0))</f>
        <v/>
      </c>
      <c r="AM2472">
        <f>IF($AI2472=1,IFERROR(IF(VALUE($C2472)&lt;100000000,VALUE($C2472),1000000000),IFERROR(IF(VALUE(MID($C2472,2,20))&lt;100000000,VALUE(MID($C2472,2,20)),1000000000),1000000000))+ROW()/100000,"")</f>
        <v/>
      </c>
    </row>
    <row r="2473">
      <c r="E2473" s="14" t="n"/>
      <c r="M2473" s="8">
        <f>IF($C2473="","",L2473*T2473/100)</f>
        <v/>
      </c>
      <c r="S2473" s="8" t="n"/>
      <c r="T2473" s="8" t="n"/>
      <c r="W2473">
        <f>IF($C2473="","",IF($AL2473=1,0,IF($AK2473=1,Settings!$C$6,Settings!$C$7))*100)</f>
        <v/>
      </c>
      <c r="X2473" s="8">
        <f>IF($C2473="","",T2473*W2473/100)</f>
        <v/>
      </c>
      <c r="Y2473" s="8">
        <f>IF($C2473="","",T2473-X2473)</f>
        <v/>
      </c>
      <c r="Z2473" s="8">
        <f>IF($C2473="","",Y2473-M2473)</f>
        <v/>
      </c>
      <c r="AD2473" s="8" t="n"/>
      <c r="AG2473" s="14" t="n"/>
      <c r="AI2473">
        <f>IF($C2473="","",IF(COUNTIF($C$2:$C2473,$C2473)=1,1,0))</f>
        <v/>
      </c>
      <c r="AJ2473">
        <f>IF($AI2473=1,SUMPRODUCT(--($AM$2:$AM$7001&lt;$AM2473))+1,"")</f>
        <v/>
      </c>
      <c r="AK2473">
        <f>IF($C2473="","",IF(OR($P2473=TRUE(),$P2473="TRUE"),1,0))</f>
        <v/>
      </c>
      <c r="AL2473">
        <f>IF($C2473="","",IF(AND($V2473="Yes",SUMPRODUCT((LEN(Settings!$F$6:$F$13)&gt;0)*ISNUMBER(SEARCH(Settings!$F$6:$F$13,$O2473)))=0),1,0))</f>
        <v/>
      </c>
      <c r="AM2473">
        <f>IF($AI2473=1,IFERROR(IF(VALUE($C2473)&lt;100000000,VALUE($C2473),1000000000),IFERROR(IF(VALUE(MID($C2473,2,20))&lt;100000000,VALUE(MID($C2473,2,20)),1000000000),1000000000))+ROW()/100000,"")</f>
        <v/>
      </c>
    </row>
    <row r="2474">
      <c r="E2474" s="14" t="n"/>
      <c r="M2474" s="8">
        <f>IF($C2474="","",L2474*T2474/100)</f>
        <v/>
      </c>
      <c r="S2474" s="8" t="n"/>
      <c r="T2474" s="8" t="n"/>
      <c r="W2474">
        <f>IF($C2474="","",IF($AL2474=1,0,IF($AK2474=1,Settings!$C$6,Settings!$C$7))*100)</f>
        <v/>
      </c>
      <c r="X2474" s="8">
        <f>IF($C2474="","",T2474*W2474/100)</f>
        <v/>
      </c>
      <c r="Y2474" s="8">
        <f>IF($C2474="","",T2474-X2474)</f>
        <v/>
      </c>
      <c r="Z2474" s="8">
        <f>IF($C2474="","",Y2474-M2474)</f>
        <v/>
      </c>
      <c r="AD2474" s="8" t="n"/>
      <c r="AG2474" s="14" t="n"/>
      <c r="AI2474">
        <f>IF($C2474="","",IF(COUNTIF($C$2:$C2474,$C2474)=1,1,0))</f>
        <v/>
      </c>
      <c r="AJ2474">
        <f>IF($AI2474=1,SUMPRODUCT(--($AM$2:$AM$7001&lt;$AM2474))+1,"")</f>
        <v/>
      </c>
      <c r="AK2474">
        <f>IF($C2474="","",IF(OR($P2474=TRUE(),$P2474="TRUE"),1,0))</f>
        <v/>
      </c>
      <c r="AL2474">
        <f>IF($C2474="","",IF(AND($V2474="Yes",SUMPRODUCT((LEN(Settings!$F$6:$F$13)&gt;0)*ISNUMBER(SEARCH(Settings!$F$6:$F$13,$O2474)))=0),1,0))</f>
        <v/>
      </c>
      <c r="AM2474">
        <f>IF($AI2474=1,IFERROR(IF(VALUE($C2474)&lt;100000000,VALUE($C2474),1000000000),IFERROR(IF(VALUE(MID($C2474,2,20))&lt;100000000,VALUE(MID($C2474,2,20)),1000000000),1000000000))+ROW()/100000,"")</f>
        <v/>
      </c>
    </row>
    <row r="2475">
      <c r="E2475" s="14" t="n"/>
      <c r="M2475" s="8">
        <f>IF($C2475="","",L2475*T2475/100)</f>
        <v/>
      </c>
      <c r="S2475" s="8" t="n"/>
      <c r="T2475" s="8" t="n"/>
      <c r="W2475">
        <f>IF($C2475="","",IF($AL2475=1,0,IF($AK2475=1,Settings!$C$6,Settings!$C$7))*100)</f>
        <v/>
      </c>
      <c r="X2475" s="8">
        <f>IF($C2475="","",T2475*W2475/100)</f>
        <v/>
      </c>
      <c r="Y2475" s="8">
        <f>IF($C2475="","",T2475-X2475)</f>
        <v/>
      </c>
      <c r="Z2475" s="8">
        <f>IF($C2475="","",Y2475-M2475)</f>
        <v/>
      </c>
      <c r="AD2475" s="8" t="n"/>
      <c r="AG2475" s="14" t="n"/>
      <c r="AI2475">
        <f>IF($C2475="","",IF(COUNTIF($C$2:$C2475,$C2475)=1,1,0))</f>
        <v/>
      </c>
      <c r="AJ2475">
        <f>IF($AI2475=1,SUMPRODUCT(--($AM$2:$AM$7001&lt;$AM2475))+1,"")</f>
        <v/>
      </c>
      <c r="AK2475">
        <f>IF($C2475="","",IF(OR($P2475=TRUE(),$P2475="TRUE"),1,0))</f>
        <v/>
      </c>
      <c r="AL2475">
        <f>IF($C2475="","",IF(AND($V2475="Yes",SUMPRODUCT((LEN(Settings!$F$6:$F$13)&gt;0)*ISNUMBER(SEARCH(Settings!$F$6:$F$13,$O2475)))=0),1,0))</f>
        <v/>
      </c>
      <c r="AM2475">
        <f>IF($AI2475=1,IFERROR(IF(VALUE($C2475)&lt;100000000,VALUE($C2475),1000000000),IFERROR(IF(VALUE(MID($C2475,2,20))&lt;100000000,VALUE(MID($C2475,2,20)),1000000000),1000000000))+ROW()/100000,"")</f>
        <v/>
      </c>
    </row>
    <row r="2476">
      <c r="E2476" s="14" t="n"/>
      <c r="M2476" s="8">
        <f>IF($C2476="","",L2476*T2476/100)</f>
        <v/>
      </c>
      <c r="S2476" s="8" t="n"/>
      <c r="T2476" s="8" t="n"/>
      <c r="W2476">
        <f>IF($C2476="","",IF($AL2476=1,0,IF($AK2476=1,Settings!$C$6,Settings!$C$7))*100)</f>
        <v/>
      </c>
      <c r="X2476" s="8">
        <f>IF($C2476="","",T2476*W2476/100)</f>
        <v/>
      </c>
      <c r="Y2476" s="8">
        <f>IF($C2476="","",T2476-X2476)</f>
        <v/>
      </c>
      <c r="Z2476" s="8">
        <f>IF($C2476="","",Y2476-M2476)</f>
        <v/>
      </c>
      <c r="AD2476" s="8" t="n"/>
      <c r="AG2476" s="14" t="n"/>
      <c r="AI2476">
        <f>IF($C2476="","",IF(COUNTIF($C$2:$C2476,$C2476)=1,1,0))</f>
        <v/>
      </c>
      <c r="AJ2476">
        <f>IF($AI2476=1,SUMPRODUCT(--($AM$2:$AM$7001&lt;$AM2476))+1,"")</f>
        <v/>
      </c>
      <c r="AK2476">
        <f>IF($C2476="","",IF(OR($P2476=TRUE(),$P2476="TRUE"),1,0))</f>
        <v/>
      </c>
      <c r="AL2476">
        <f>IF($C2476="","",IF(AND($V2476="Yes",SUMPRODUCT((LEN(Settings!$F$6:$F$13)&gt;0)*ISNUMBER(SEARCH(Settings!$F$6:$F$13,$O2476)))=0),1,0))</f>
        <v/>
      </c>
      <c r="AM2476">
        <f>IF($AI2476=1,IFERROR(IF(VALUE($C2476)&lt;100000000,VALUE($C2476),1000000000),IFERROR(IF(VALUE(MID($C2476,2,20))&lt;100000000,VALUE(MID($C2476,2,20)),1000000000),1000000000))+ROW()/100000,"")</f>
        <v/>
      </c>
    </row>
    <row r="2477">
      <c r="E2477" s="14" t="n"/>
      <c r="M2477" s="8">
        <f>IF($C2477="","",L2477*T2477/100)</f>
        <v/>
      </c>
      <c r="S2477" s="8" t="n"/>
      <c r="T2477" s="8" t="n"/>
      <c r="W2477">
        <f>IF($C2477="","",IF($AL2477=1,0,IF($AK2477=1,Settings!$C$6,Settings!$C$7))*100)</f>
        <v/>
      </c>
      <c r="X2477" s="8">
        <f>IF($C2477="","",T2477*W2477/100)</f>
        <v/>
      </c>
      <c r="Y2477" s="8">
        <f>IF($C2477="","",T2477-X2477)</f>
        <v/>
      </c>
      <c r="Z2477" s="8">
        <f>IF($C2477="","",Y2477-M2477)</f>
        <v/>
      </c>
      <c r="AD2477" s="8" t="n"/>
      <c r="AG2477" s="14" t="n"/>
      <c r="AI2477">
        <f>IF($C2477="","",IF(COUNTIF($C$2:$C2477,$C2477)=1,1,0))</f>
        <v/>
      </c>
      <c r="AJ2477">
        <f>IF($AI2477=1,SUMPRODUCT(--($AM$2:$AM$7001&lt;$AM2477))+1,"")</f>
        <v/>
      </c>
      <c r="AK2477">
        <f>IF($C2477="","",IF(OR($P2477=TRUE(),$P2477="TRUE"),1,0))</f>
        <v/>
      </c>
      <c r="AL2477">
        <f>IF($C2477="","",IF(AND($V2477="Yes",SUMPRODUCT((LEN(Settings!$F$6:$F$13)&gt;0)*ISNUMBER(SEARCH(Settings!$F$6:$F$13,$O2477)))=0),1,0))</f>
        <v/>
      </c>
      <c r="AM2477">
        <f>IF($AI2477=1,IFERROR(IF(VALUE($C2477)&lt;100000000,VALUE($C2477),1000000000),IFERROR(IF(VALUE(MID($C2477,2,20))&lt;100000000,VALUE(MID($C2477,2,20)),1000000000),1000000000))+ROW()/100000,"")</f>
        <v/>
      </c>
    </row>
    <row r="2478">
      <c r="E2478" s="14" t="n"/>
      <c r="M2478" s="8">
        <f>IF($C2478="","",L2478*T2478/100)</f>
        <v/>
      </c>
      <c r="S2478" s="8" t="n"/>
      <c r="T2478" s="8" t="n"/>
      <c r="W2478">
        <f>IF($C2478="","",IF($AL2478=1,0,IF($AK2478=1,Settings!$C$6,Settings!$C$7))*100)</f>
        <v/>
      </c>
      <c r="X2478" s="8">
        <f>IF($C2478="","",T2478*W2478/100)</f>
        <v/>
      </c>
      <c r="Y2478" s="8">
        <f>IF($C2478="","",T2478-X2478)</f>
        <v/>
      </c>
      <c r="Z2478" s="8">
        <f>IF($C2478="","",Y2478-M2478)</f>
        <v/>
      </c>
      <c r="AD2478" s="8" t="n"/>
      <c r="AG2478" s="14" t="n"/>
      <c r="AI2478">
        <f>IF($C2478="","",IF(COUNTIF($C$2:$C2478,$C2478)=1,1,0))</f>
        <v/>
      </c>
      <c r="AJ2478">
        <f>IF($AI2478=1,SUMPRODUCT(--($AM$2:$AM$7001&lt;$AM2478))+1,"")</f>
        <v/>
      </c>
      <c r="AK2478">
        <f>IF($C2478="","",IF(OR($P2478=TRUE(),$P2478="TRUE"),1,0))</f>
        <v/>
      </c>
      <c r="AL2478">
        <f>IF($C2478="","",IF(AND($V2478="Yes",SUMPRODUCT((LEN(Settings!$F$6:$F$13)&gt;0)*ISNUMBER(SEARCH(Settings!$F$6:$F$13,$O2478)))=0),1,0))</f>
        <v/>
      </c>
      <c r="AM2478">
        <f>IF($AI2478=1,IFERROR(IF(VALUE($C2478)&lt;100000000,VALUE($C2478),1000000000),IFERROR(IF(VALUE(MID($C2478,2,20))&lt;100000000,VALUE(MID($C2478,2,20)),1000000000),1000000000))+ROW()/100000,"")</f>
        <v/>
      </c>
    </row>
    <row r="2479">
      <c r="E2479" s="14" t="n"/>
      <c r="M2479" s="8">
        <f>IF($C2479="","",L2479*T2479/100)</f>
        <v/>
      </c>
      <c r="S2479" s="8" t="n"/>
      <c r="T2479" s="8" t="n"/>
      <c r="W2479">
        <f>IF($C2479="","",IF($AL2479=1,0,IF($AK2479=1,Settings!$C$6,Settings!$C$7))*100)</f>
        <v/>
      </c>
      <c r="X2479" s="8">
        <f>IF($C2479="","",T2479*W2479/100)</f>
        <v/>
      </c>
      <c r="Y2479" s="8">
        <f>IF($C2479="","",T2479-X2479)</f>
        <v/>
      </c>
      <c r="Z2479" s="8">
        <f>IF($C2479="","",Y2479-M2479)</f>
        <v/>
      </c>
      <c r="AD2479" s="8" t="n"/>
      <c r="AG2479" s="14" t="n"/>
      <c r="AI2479">
        <f>IF($C2479="","",IF(COUNTIF($C$2:$C2479,$C2479)=1,1,0))</f>
        <v/>
      </c>
      <c r="AJ2479">
        <f>IF($AI2479=1,SUMPRODUCT(--($AM$2:$AM$7001&lt;$AM2479))+1,"")</f>
        <v/>
      </c>
      <c r="AK2479">
        <f>IF($C2479="","",IF(OR($P2479=TRUE(),$P2479="TRUE"),1,0))</f>
        <v/>
      </c>
      <c r="AL2479">
        <f>IF($C2479="","",IF(AND($V2479="Yes",SUMPRODUCT((LEN(Settings!$F$6:$F$13)&gt;0)*ISNUMBER(SEARCH(Settings!$F$6:$F$13,$O2479)))=0),1,0))</f>
        <v/>
      </c>
      <c r="AM2479">
        <f>IF($AI2479=1,IFERROR(IF(VALUE($C2479)&lt;100000000,VALUE($C2479),1000000000),IFERROR(IF(VALUE(MID($C2479,2,20))&lt;100000000,VALUE(MID($C2479,2,20)),1000000000),1000000000))+ROW()/100000,"")</f>
        <v/>
      </c>
    </row>
    <row r="2480">
      <c r="E2480" s="14" t="n"/>
      <c r="M2480" s="8">
        <f>IF($C2480="","",L2480*T2480/100)</f>
        <v/>
      </c>
      <c r="S2480" s="8" t="n"/>
      <c r="T2480" s="8" t="n"/>
      <c r="W2480">
        <f>IF($C2480="","",IF($AL2480=1,0,IF($AK2480=1,Settings!$C$6,Settings!$C$7))*100)</f>
        <v/>
      </c>
      <c r="X2480" s="8">
        <f>IF($C2480="","",T2480*W2480/100)</f>
        <v/>
      </c>
      <c r="Y2480" s="8">
        <f>IF($C2480="","",T2480-X2480)</f>
        <v/>
      </c>
      <c r="Z2480" s="8">
        <f>IF($C2480="","",Y2480-M2480)</f>
        <v/>
      </c>
      <c r="AD2480" s="8" t="n"/>
      <c r="AG2480" s="14" t="n"/>
      <c r="AI2480">
        <f>IF($C2480="","",IF(COUNTIF($C$2:$C2480,$C2480)=1,1,0))</f>
        <v/>
      </c>
      <c r="AJ2480">
        <f>IF($AI2480=1,SUMPRODUCT(--($AM$2:$AM$7001&lt;$AM2480))+1,"")</f>
        <v/>
      </c>
      <c r="AK2480">
        <f>IF($C2480="","",IF(OR($P2480=TRUE(),$P2480="TRUE"),1,0))</f>
        <v/>
      </c>
      <c r="AL2480">
        <f>IF($C2480="","",IF(AND($V2480="Yes",SUMPRODUCT((LEN(Settings!$F$6:$F$13)&gt;0)*ISNUMBER(SEARCH(Settings!$F$6:$F$13,$O2480)))=0),1,0))</f>
        <v/>
      </c>
      <c r="AM2480">
        <f>IF($AI2480=1,IFERROR(IF(VALUE($C2480)&lt;100000000,VALUE($C2480),1000000000),IFERROR(IF(VALUE(MID($C2480,2,20))&lt;100000000,VALUE(MID($C2480,2,20)),1000000000),1000000000))+ROW()/100000,"")</f>
        <v/>
      </c>
    </row>
    <row r="2481">
      <c r="E2481" s="14" t="n"/>
      <c r="M2481" s="8">
        <f>IF($C2481="","",L2481*T2481/100)</f>
        <v/>
      </c>
      <c r="S2481" s="8" t="n"/>
      <c r="T2481" s="8" t="n"/>
      <c r="W2481">
        <f>IF($C2481="","",IF($AL2481=1,0,IF($AK2481=1,Settings!$C$6,Settings!$C$7))*100)</f>
        <v/>
      </c>
      <c r="X2481" s="8">
        <f>IF($C2481="","",T2481*W2481/100)</f>
        <v/>
      </c>
      <c r="Y2481" s="8">
        <f>IF($C2481="","",T2481-X2481)</f>
        <v/>
      </c>
      <c r="Z2481" s="8">
        <f>IF($C2481="","",Y2481-M2481)</f>
        <v/>
      </c>
      <c r="AD2481" s="8" t="n"/>
      <c r="AG2481" s="14" t="n"/>
      <c r="AI2481">
        <f>IF($C2481="","",IF(COUNTIF($C$2:$C2481,$C2481)=1,1,0))</f>
        <v/>
      </c>
      <c r="AJ2481">
        <f>IF($AI2481=1,SUMPRODUCT(--($AM$2:$AM$7001&lt;$AM2481))+1,"")</f>
        <v/>
      </c>
      <c r="AK2481">
        <f>IF($C2481="","",IF(OR($P2481=TRUE(),$P2481="TRUE"),1,0))</f>
        <v/>
      </c>
      <c r="AL2481">
        <f>IF($C2481="","",IF(AND($V2481="Yes",SUMPRODUCT((LEN(Settings!$F$6:$F$13)&gt;0)*ISNUMBER(SEARCH(Settings!$F$6:$F$13,$O2481)))=0),1,0))</f>
        <v/>
      </c>
      <c r="AM2481">
        <f>IF($AI2481=1,IFERROR(IF(VALUE($C2481)&lt;100000000,VALUE($C2481),1000000000),IFERROR(IF(VALUE(MID($C2481,2,20))&lt;100000000,VALUE(MID($C2481,2,20)),1000000000),1000000000))+ROW()/100000,"")</f>
        <v/>
      </c>
    </row>
    <row r="2482">
      <c r="E2482" s="14" t="n"/>
      <c r="M2482" s="8">
        <f>IF($C2482="","",L2482*T2482/100)</f>
        <v/>
      </c>
      <c r="S2482" s="8" t="n"/>
      <c r="T2482" s="8" t="n"/>
      <c r="W2482">
        <f>IF($C2482="","",IF($AL2482=1,0,IF($AK2482=1,Settings!$C$6,Settings!$C$7))*100)</f>
        <v/>
      </c>
      <c r="X2482" s="8">
        <f>IF($C2482="","",T2482*W2482/100)</f>
        <v/>
      </c>
      <c r="Y2482" s="8">
        <f>IF($C2482="","",T2482-X2482)</f>
        <v/>
      </c>
      <c r="Z2482" s="8">
        <f>IF($C2482="","",Y2482-M2482)</f>
        <v/>
      </c>
      <c r="AD2482" s="8" t="n"/>
      <c r="AG2482" s="14" t="n"/>
      <c r="AI2482">
        <f>IF($C2482="","",IF(COUNTIF($C$2:$C2482,$C2482)=1,1,0))</f>
        <v/>
      </c>
      <c r="AJ2482">
        <f>IF($AI2482=1,SUMPRODUCT(--($AM$2:$AM$7001&lt;$AM2482))+1,"")</f>
        <v/>
      </c>
      <c r="AK2482">
        <f>IF($C2482="","",IF(OR($P2482=TRUE(),$P2482="TRUE"),1,0))</f>
        <v/>
      </c>
      <c r="AL2482">
        <f>IF($C2482="","",IF(AND($V2482="Yes",SUMPRODUCT((LEN(Settings!$F$6:$F$13)&gt;0)*ISNUMBER(SEARCH(Settings!$F$6:$F$13,$O2482)))=0),1,0))</f>
        <v/>
      </c>
      <c r="AM2482">
        <f>IF($AI2482=1,IFERROR(IF(VALUE($C2482)&lt;100000000,VALUE($C2482),1000000000),IFERROR(IF(VALUE(MID($C2482,2,20))&lt;100000000,VALUE(MID($C2482,2,20)),1000000000),1000000000))+ROW()/100000,"")</f>
        <v/>
      </c>
    </row>
    <row r="2483">
      <c r="E2483" s="14" t="n"/>
      <c r="M2483" s="8">
        <f>IF($C2483="","",L2483*T2483/100)</f>
        <v/>
      </c>
      <c r="S2483" s="8" t="n"/>
      <c r="T2483" s="8" t="n"/>
      <c r="W2483">
        <f>IF($C2483="","",IF($AL2483=1,0,IF($AK2483=1,Settings!$C$6,Settings!$C$7))*100)</f>
        <v/>
      </c>
      <c r="X2483" s="8">
        <f>IF($C2483="","",T2483*W2483/100)</f>
        <v/>
      </c>
      <c r="Y2483" s="8">
        <f>IF($C2483="","",T2483-X2483)</f>
        <v/>
      </c>
      <c r="Z2483" s="8">
        <f>IF($C2483="","",Y2483-M2483)</f>
        <v/>
      </c>
      <c r="AD2483" s="8" t="n"/>
      <c r="AG2483" s="14" t="n"/>
      <c r="AI2483">
        <f>IF($C2483="","",IF(COUNTIF($C$2:$C2483,$C2483)=1,1,0))</f>
        <v/>
      </c>
      <c r="AJ2483">
        <f>IF($AI2483=1,SUMPRODUCT(--($AM$2:$AM$7001&lt;$AM2483))+1,"")</f>
        <v/>
      </c>
      <c r="AK2483">
        <f>IF($C2483="","",IF(OR($P2483=TRUE(),$P2483="TRUE"),1,0))</f>
        <v/>
      </c>
      <c r="AL2483">
        <f>IF($C2483="","",IF(AND($V2483="Yes",SUMPRODUCT((LEN(Settings!$F$6:$F$13)&gt;0)*ISNUMBER(SEARCH(Settings!$F$6:$F$13,$O2483)))=0),1,0))</f>
        <v/>
      </c>
      <c r="AM2483">
        <f>IF($AI2483=1,IFERROR(IF(VALUE($C2483)&lt;100000000,VALUE($C2483),1000000000),IFERROR(IF(VALUE(MID($C2483,2,20))&lt;100000000,VALUE(MID($C2483,2,20)),1000000000),1000000000))+ROW()/100000,"")</f>
        <v/>
      </c>
    </row>
    <row r="2484">
      <c r="E2484" s="14" t="n"/>
      <c r="M2484" s="8">
        <f>IF($C2484="","",L2484*T2484/100)</f>
        <v/>
      </c>
      <c r="S2484" s="8" t="n"/>
      <c r="T2484" s="8" t="n"/>
      <c r="W2484">
        <f>IF($C2484="","",IF($AL2484=1,0,IF($AK2484=1,Settings!$C$6,Settings!$C$7))*100)</f>
        <v/>
      </c>
      <c r="X2484" s="8">
        <f>IF($C2484="","",T2484*W2484/100)</f>
        <v/>
      </c>
      <c r="Y2484" s="8">
        <f>IF($C2484="","",T2484-X2484)</f>
        <v/>
      </c>
      <c r="Z2484" s="8">
        <f>IF($C2484="","",Y2484-M2484)</f>
        <v/>
      </c>
      <c r="AD2484" s="8" t="n"/>
      <c r="AG2484" s="14" t="n"/>
      <c r="AI2484">
        <f>IF($C2484="","",IF(COUNTIF($C$2:$C2484,$C2484)=1,1,0))</f>
        <v/>
      </c>
      <c r="AJ2484">
        <f>IF($AI2484=1,SUMPRODUCT(--($AM$2:$AM$7001&lt;$AM2484))+1,"")</f>
        <v/>
      </c>
      <c r="AK2484">
        <f>IF($C2484="","",IF(OR($P2484=TRUE(),$P2484="TRUE"),1,0))</f>
        <v/>
      </c>
      <c r="AL2484">
        <f>IF($C2484="","",IF(AND($V2484="Yes",SUMPRODUCT((LEN(Settings!$F$6:$F$13)&gt;0)*ISNUMBER(SEARCH(Settings!$F$6:$F$13,$O2484)))=0),1,0))</f>
        <v/>
      </c>
      <c r="AM2484">
        <f>IF($AI2484=1,IFERROR(IF(VALUE($C2484)&lt;100000000,VALUE($C2484),1000000000),IFERROR(IF(VALUE(MID($C2484,2,20))&lt;100000000,VALUE(MID($C2484,2,20)),1000000000),1000000000))+ROW()/100000,"")</f>
        <v/>
      </c>
    </row>
    <row r="2485">
      <c r="E2485" s="14" t="n"/>
      <c r="M2485" s="8">
        <f>IF($C2485="","",L2485*T2485/100)</f>
        <v/>
      </c>
      <c r="S2485" s="8" t="n"/>
      <c r="T2485" s="8" t="n"/>
      <c r="W2485">
        <f>IF($C2485="","",IF($AL2485=1,0,IF($AK2485=1,Settings!$C$6,Settings!$C$7))*100)</f>
        <v/>
      </c>
      <c r="X2485" s="8">
        <f>IF($C2485="","",T2485*W2485/100)</f>
        <v/>
      </c>
      <c r="Y2485" s="8">
        <f>IF($C2485="","",T2485-X2485)</f>
        <v/>
      </c>
      <c r="Z2485" s="8">
        <f>IF($C2485="","",Y2485-M2485)</f>
        <v/>
      </c>
      <c r="AD2485" s="8" t="n"/>
      <c r="AG2485" s="14" t="n"/>
      <c r="AI2485">
        <f>IF($C2485="","",IF(COUNTIF($C$2:$C2485,$C2485)=1,1,0))</f>
        <v/>
      </c>
      <c r="AJ2485">
        <f>IF($AI2485=1,SUMPRODUCT(--($AM$2:$AM$7001&lt;$AM2485))+1,"")</f>
        <v/>
      </c>
      <c r="AK2485">
        <f>IF($C2485="","",IF(OR($P2485=TRUE(),$P2485="TRUE"),1,0))</f>
        <v/>
      </c>
      <c r="AL2485">
        <f>IF($C2485="","",IF(AND($V2485="Yes",SUMPRODUCT((LEN(Settings!$F$6:$F$13)&gt;0)*ISNUMBER(SEARCH(Settings!$F$6:$F$13,$O2485)))=0),1,0))</f>
        <v/>
      </c>
      <c r="AM2485">
        <f>IF($AI2485=1,IFERROR(IF(VALUE($C2485)&lt;100000000,VALUE($C2485),1000000000),IFERROR(IF(VALUE(MID($C2485,2,20))&lt;100000000,VALUE(MID($C2485,2,20)),1000000000),1000000000))+ROW()/100000,"")</f>
        <v/>
      </c>
    </row>
    <row r="2486">
      <c r="E2486" s="14" t="n"/>
      <c r="M2486" s="8">
        <f>IF($C2486="","",L2486*T2486/100)</f>
        <v/>
      </c>
      <c r="S2486" s="8" t="n"/>
      <c r="T2486" s="8" t="n"/>
      <c r="W2486">
        <f>IF($C2486="","",IF($AL2486=1,0,IF($AK2486=1,Settings!$C$6,Settings!$C$7))*100)</f>
        <v/>
      </c>
      <c r="X2486" s="8">
        <f>IF($C2486="","",T2486*W2486/100)</f>
        <v/>
      </c>
      <c r="Y2486" s="8">
        <f>IF($C2486="","",T2486-X2486)</f>
        <v/>
      </c>
      <c r="Z2486" s="8">
        <f>IF($C2486="","",Y2486-M2486)</f>
        <v/>
      </c>
      <c r="AD2486" s="8" t="n"/>
      <c r="AG2486" s="14" t="n"/>
      <c r="AI2486">
        <f>IF($C2486="","",IF(COUNTIF($C$2:$C2486,$C2486)=1,1,0))</f>
        <v/>
      </c>
      <c r="AJ2486">
        <f>IF($AI2486=1,SUMPRODUCT(--($AM$2:$AM$7001&lt;$AM2486))+1,"")</f>
        <v/>
      </c>
      <c r="AK2486">
        <f>IF($C2486="","",IF(OR($P2486=TRUE(),$P2486="TRUE"),1,0))</f>
        <v/>
      </c>
      <c r="AL2486">
        <f>IF($C2486="","",IF(AND($V2486="Yes",SUMPRODUCT((LEN(Settings!$F$6:$F$13)&gt;0)*ISNUMBER(SEARCH(Settings!$F$6:$F$13,$O2486)))=0),1,0))</f>
        <v/>
      </c>
      <c r="AM2486">
        <f>IF($AI2486=1,IFERROR(IF(VALUE($C2486)&lt;100000000,VALUE($C2486),1000000000),IFERROR(IF(VALUE(MID($C2486,2,20))&lt;100000000,VALUE(MID($C2486,2,20)),1000000000),1000000000))+ROW()/100000,"")</f>
        <v/>
      </c>
    </row>
    <row r="2487">
      <c r="E2487" s="14" t="n"/>
      <c r="M2487" s="8">
        <f>IF($C2487="","",L2487*T2487/100)</f>
        <v/>
      </c>
      <c r="S2487" s="8" t="n"/>
      <c r="T2487" s="8" t="n"/>
      <c r="W2487">
        <f>IF($C2487="","",IF($AL2487=1,0,IF($AK2487=1,Settings!$C$6,Settings!$C$7))*100)</f>
        <v/>
      </c>
      <c r="X2487" s="8">
        <f>IF($C2487="","",T2487*W2487/100)</f>
        <v/>
      </c>
      <c r="Y2487" s="8">
        <f>IF($C2487="","",T2487-X2487)</f>
        <v/>
      </c>
      <c r="Z2487" s="8">
        <f>IF($C2487="","",Y2487-M2487)</f>
        <v/>
      </c>
      <c r="AD2487" s="8" t="n"/>
      <c r="AG2487" s="14" t="n"/>
      <c r="AI2487">
        <f>IF($C2487="","",IF(COUNTIF($C$2:$C2487,$C2487)=1,1,0))</f>
        <v/>
      </c>
      <c r="AJ2487">
        <f>IF($AI2487=1,SUMPRODUCT(--($AM$2:$AM$7001&lt;$AM2487))+1,"")</f>
        <v/>
      </c>
      <c r="AK2487">
        <f>IF($C2487="","",IF(OR($P2487=TRUE(),$P2487="TRUE"),1,0))</f>
        <v/>
      </c>
      <c r="AL2487">
        <f>IF($C2487="","",IF(AND($V2487="Yes",SUMPRODUCT((LEN(Settings!$F$6:$F$13)&gt;0)*ISNUMBER(SEARCH(Settings!$F$6:$F$13,$O2487)))=0),1,0))</f>
        <v/>
      </c>
      <c r="AM2487">
        <f>IF($AI2487=1,IFERROR(IF(VALUE($C2487)&lt;100000000,VALUE($C2487),1000000000),IFERROR(IF(VALUE(MID($C2487,2,20))&lt;100000000,VALUE(MID($C2487,2,20)),1000000000),1000000000))+ROW()/100000,"")</f>
        <v/>
      </c>
    </row>
    <row r="2488">
      <c r="E2488" s="14" t="n"/>
      <c r="M2488" s="8">
        <f>IF($C2488="","",L2488*T2488/100)</f>
        <v/>
      </c>
      <c r="S2488" s="8" t="n"/>
      <c r="T2488" s="8" t="n"/>
      <c r="W2488">
        <f>IF($C2488="","",IF($AL2488=1,0,IF($AK2488=1,Settings!$C$6,Settings!$C$7))*100)</f>
        <v/>
      </c>
      <c r="X2488" s="8">
        <f>IF($C2488="","",T2488*W2488/100)</f>
        <v/>
      </c>
      <c r="Y2488" s="8">
        <f>IF($C2488="","",T2488-X2488)</f>
        <v/>
      </c>
      <c r="Z2488" s="8">
        <f>IF($C2488="","",Y2488-M2488)</f>
        <v/>
      </c>
      <c r="AD2488" s="8" t="n"/>
      <c r="AG2488" s="14" t="n"/>
      <c r="AI2488">
        <f>IF($C2488="","",IF(COUNTIF($C$2:$C2488,$C2488)=1,1,0))</f>
        <v/>
      </c>
      <c r="AJ2488">
        <f>IF($AI2488=1,SUMPRODUCT(--($AM$2:$AM$7001&lt;$AM2488))+1,"")</f>
        <v/>
      </c>
      <c r="AK2488">
        <f>IF($C2488="","",IF(OR($P2488=TRUE(),$P2488="TRUE"),1,0))</f>
        <v/>
      </c>
      <c r="AL2488">
        <f>IF($C2488="","",IF(AND($V2488="Yes",SUMPRODUCT((LEN(Settings!$F$6:$F$13)&gt;0)*ISNUMBER(SEARCH(Settings!$F$6:$F$13,$O2488)))=0),1,0))</f>
        <v/>
      </c>
      <c r="AM2488">
        <f>IF($AI2488=1,IFERROR(IF(VALUE($C2488)&lt;100000000,VALUE($C2488),1000000000),IFERROR(IF(VALUE(MID($C2488,2,20))&lt;100000000,VALUE(MID($C2488,2,20)),1000000000),1000000000))+ROW()/100000,"")</f>
        <v/>
      </c>
    </row>
    <row r="2489">
      <c r="E2489" s="14" t="n"/>
      <c r="M2489" s="8">
        <f>IF($C2489="","",L2489*T2489/100)</f>
        <v/>
      </c>
      <c r="S2489" s="8" t="n"/>
      <c r="T2489" s="8" t="n"/>
      <c r="W2489">
        <f>IF($C2489="","",IF($AL2489=1,0,IF($AK2489=1,Settings!$C$6,Settings!$C$7))*100)</f>
        <v/>
      </c>
      <c r="X2489" s="8">
        <f>IF($C2489="","",T2489*W2489/100)</f>
        <v/>
      </c>
      <c r="Y2489" s="8">
        <f>IF($C2489="","",T2489-X2489)</f>
        <v/>
      </c>
      <c r="Z2489" s="8">
        <f>IF($C2489="","",Y2489-M2489)</f>
        <v/>
      </c>
      <c r="AD2489" s="8" t="n"/>
      <c r="AG2489" s="14" t="n"/>
      <c r="AI2489">
        <f>IF($C2489="","",IF(COUNTIF($C$2:$C2489,$C2489)=1,1,0))</f>
        <v/>
      </c>
      <c r="AJ2489">
        <f>IF($AI2489=1,SUMPRODUCT(--($AM$2:$AM$7001&lt;$AM2489))+1,"")</f>
        <v/>
      </c>
      <c r="AK2489">
        <f>IF($C2489="","",IF(OR($P2489=TRUE(),$P2489="TRUE"),1,0))</f>
        <v/>
      </c>
      <c r="AL2489">
        <f>IF($C2489="","",IF(AND($V2489="Yes",SUMPRODUCT((LEN(Settings!$F$6:$F$13)&gt;0)*ISNUMBER(SEARCH(Settings!$F$6:$F$13,$O2489)))=0),1,0))</f>
        <v/>
      </c>
      <c r="AM2489">
        <f>IF($AI2489=1,IFERROR(IF(VALUE($C2489)&lt;100000000,VALUE($C2489),1000000000),IFERROR(IF(VALUE(MID($C2489,2,20))&lt;100000000,VALUE(MID($C2489,2,20)),1000000000),1000000000))+ROW()/100000,"")</f>
        <v/>
      </c>
    </row>
    <row r="2490">
      <c r="E2490" s="14" t="n"/>
      <c r="M2490" s="8">
        <f>IF($C2490="","",L2490*T2490/100)</f>
        <v/>
      </c>
      <c r="S2490" s="8" t="n"/>
      <c r="T2490" s="8" t="n"/>
      <c r="W2490">
        <f>IF($C2490="","",IF($AL2490=1,0,IF($AK2490=1,Settings!$C$6,Settings!$C$7))*100)</f>
        <v/>
      </c>
      <c r="X2490" s="8">
        <f>IF($C2490="","",T2490*W2490/100)</f>
        <v/>
      </c>
      <c r="Y2490" s="8">
        <f>IF($C2490="","",T2490-X2490)</f>
        <v/>
      </c>
      <c r="Z2490" s="8">
        <f>IF($C2490="","",Y2490-M2490)</f>
        <v/>
      </c>
      <c r="AD2490" s="8" t="n"/>
      <c r="AG2490" s="14" t="n"/>
      <c r="AI2490">
        <f>IF($C2490="","",IF(COUNTIF($C$2:$C2490,$C2490)=1,1,0))</f>
        <v/>
      </c>
      <c r="AJ2490">
        <f>IF($AI2490=1,SUMPRODUCT(--($AM$2:$AM$7001&lt;$AM2490))+1,"")</f>
        <v/>
      </c>
      <c r="AK2490">
        <f>IF($C2490="","",IF(OR($P2490=TRUE(),$P2490="TRUE"),1,0))</f>
        <v/>
      </c>
      <c r="AL2490">
        <f>IF($C2490="","",IF(AND($V2490="Yes",SUMPRODUCT((LEN(Settings!$F$6:$F$13)&gt;0)*ISNUMBER(SEARCH(Settings!$F$6:$F$13,$O2490)))=0),1,0))</f>
        <v/>
      </c>
      <c r="AM2490">
        <f>IF($AI2490=1,IFERROR(IF(VALUE($C2490)&lt;100000000,VALUE($C2490),1000000000),IFERROR(IF(VALUE(MID($C2490,2,20))&lt;100000000,VALUE(MID($C2490,2,20)),1000000000),1000000000))+ROW()/100000,"")</f>
        <v/>
      </c>
    </row>
    <row r="2491">
      <c r="E2491" s="14" t="n"/>
      <c r="M2491" s="8">
        <f>IF($C2491="","",L2491*T2491/100)</f>
        <v/>
      </c>
      <c r="S2491" s="8" t="n"/>
      <c r="T2491" s="8" t="n"/>
      <c r="W2491">
        <f>IF($C2491="","",IF($AL2491=1,0,IF($AK2491=1,Settings!$C$6,Settings!$C$7))*100)</f>
        <v/>
      </c>
      <c r="X2491" s="8">
        <f>IF($C2491="","",T2491*W2491/100)</f>
        <v/>
      </c>
      <c r="Y2491" s="8">
        <f>IF($C2491="","",T2491-X2491)</f>
        <v/>
      </c>
      <c r="Z2491" s="8">
        <f>IF($C2491="","",Y2491-M2491)</f>
        <v/>
      </c>
      <c r="AD2491" s="8" t="n"/>
      <c r="AG2491" s="14" t="n"/>
      <c r="AI2491">
        <f>IF($C2491="","",IF(COUNTIF($C$2:$C2491,$C2491)=1,1,0))</f>
        <v/>
      </c>
      <c r="AJ2491">
        <f>IF($AI2491=1,SUMPRODUCT(--($AM$2:$AM$7001&lt;$AM2491))+1,"")</f>
        <v/>
      </c>
      <c r="AK2491">
        <f>IF($C2491="","",IF(OR($P2491=TRUE(),$P2491="TRUE"),1,0))</f>
        <v/>
      </c>
      <c r="AL2491">
        <f>IF($C2491="","",IF(AND($V2491="Yes",SUMPRODUCT((LEN(Settings!$F$6:$F$13)&gt;0)*ISNUMBER(SEARCH(Settings!$F$6:$F$13,$O2491)))=0),1,0))</f>
        <v/>
      </c>
      <c r="AM2491">
        <f>IF($AI2491=1,IFERROR(IF(VALUE($C2491)&lt;100000000,VALUE($C2491),1000000000),IFERROR(IF(VALUE(MID($C2491,2,20))&lt;100000000,VALUE(MID($C2491,2,20)),1000000000),1000000000))+ROW()/100000,"")</f>
        <v/>
      </c>
    </row>
    <row r="2492">
      <c r="E2492" s="14" t="n"/>
      <c r="M2492" s="8">
        <f>IF($C2492="","",L2492*T2492/100)</f>
        <v/>
      </c>
      <c r="S2492" s="8" t="n"/>
      <c r="T2492" s="8" t="n"/>
      <c r="W2492">
        <f>IF($C2492="","",IF($AL2492=1,0,IF($AK2492=1,Settings!$C$6,Settings!$C$7))*100)</f>
        <v/>
      </c>
      <c r="X2492" s="8">
        <f>IF($C2492="","",T2492*W2492/100)</f>
        <v/>
      </c>
      <c r="Y2492" s="8">
        <f>IF($C2492="","",T2492-X2492)</f>
        <v/>
      </c>
      <c r="Z2492" s="8">
        <f>IF($C2492="","",Y2492-M2492)</f>
        <v/>
      </c>
      <c r="AD2492" s="8" t="n"/>
      <c r="AG2492" s="14" t="n"/>
      <c r="AI2492">
        <f>IF($C2492="","",IF(COUNTIF($C$2:$C2492,$C2492)=1,1,0))</f>
        <v/>
      </c>
      <c r="AJ2492">
        <f>IF($AI2492=1,SUMPRODUCT(--($AM$2:$AM$7001&lt;$AM2492))+1,"")</f>
        <v/>
      </c>
      <c r="AK2492">
        <f>IF($C2492="","",IF(OR($P2492=TRUE(),$P2492="TRUE"),1,0))</f>
        <v/>
      </c>
      <c r="AL2492">
        <f>IF($C2492="","",IF(AND($V2492="Yes",SUMPRODUCT((LEN(Settings!$F$6:$F$13)&gt;0)*ISNUMBER(SEARCH(Settings!$F$6:$F$13,$O2492)))=0),1,0))</f>
        <v/>
      </c>
      <c r="AM2492">
        <f>IF($AI2492=1,IFERROR(IF(VALUE($C2492)&lt;100000000,VALUE($C2492),1000000000),IFERROR(IF(VALUE(MID($C2492,2,20))&lt;100000000,VALUE(MID($C2492,2,20)),1000000000),1000000000))+ROW()/100000,"")</f>
        <v/>
      </c>
    </row>
    <row r="2493">
      <c r="E2493" s="14" t="n"/>
      <c r="M2493" s="8">
        <f>IF($C2493="","",L2493*T2493/100)</f>
        <v/>
      </c>
      <c r="S2493" s="8" t="n"/>
      <c r="T2493" s="8" t="n"/>
      <c r="W2493">
        <f>IF($C2493="","",IF($AL2493=1,0,IF($AK2493=1,Settings!$C$6,Settings!$C$7))*100)</f>
        <v/>
      </c>
      <c r="X2493" s="8">
        <f>IF($C2493="","",T2493*W2493/100)</f>
        <v/>
      </c>
      <c r="Y2493" s="8">
        <f>IF($C2493="","",T2493-X2493)</f>
        <v/>
      </c>
      <c r="Z2493" s="8">
        <f>IF($C2493="","",Y2493-M2493)</f>
        <v/>
      </c>
      <c r="AD2493" s="8" t="n"/>
      <c r="AG2493" s="14" t="n"/>
      <c r="AI2493">
        <f>IF($C2493="","",IF(COUNTIF($C$2:$C2493,$C2493)=1,1,0))</f>
        <v/>
      </c>
      <c r="AJ2493">
        <f>IF($AI2493=1,SUMPRODUCT(--($AM$2:$AM$7001&lt;$AM2493))+1,"")</f>
        <v/>
      </c>
      <c r="AK2493">
        <f>IF($C2493="","",IF(OR($P2493=TRUE(),$P2493="TRUE"),1,0))</f>
        <v/>
      </c>
      <c r="AL2493">
        <f>IF($C2493="","",IF(AND($V2493="Yes",SUMPRODUCT((LEN(Settings!$F$6:$F$13)&gt;0)*ISNUMBER(SEARCH(Settings!$F$6:$F$13,$O2493)))=0),1,0))</f>
        <v/>
      </c>
      <c r="AM2493">
        <f>IF($AI2493=1,IFERROR(IF(VALUE($C2493)&lt;100000000,VALUE($C2493),1000000000),IFERROR(IF(VALUE(MID($C2493,2,20))&lt;100000000,VALUE(MID($C2493,2,20)),1000000000),1000000000))+ROW()/100000,"")</f>
        <v/>
      </c>
    </row>
    <row r="2494">
      <c r="E2494" s="14" t="n"/>
      <c r="M2494" s="8">
        <f>IF($C2494="","",L2494*T2494/100)</f>
        <v/>
      </c>
      <c r="S2494" s="8" t="n"/>
      <c r="T2494" s="8" t="n"/>
      <c r="W2494">
        <f>IF($C2494="","",IF($AL2494=1,0,IF($AK2494=1,Settings!$C$6,Settings!$C$7))*100)</f>
        <v/>
      </c>
      <c r="X2494" s="8">
        <f>IF($C2494="","",T2494*W2494/100)</f>
        <v/>
      </c>
      <c r="Y2494" s="8">
        <f>IF($C2494="","",T2494-X2494)</f>
        <v/>
      </c>
      <c r="Z2494" s="8">
        <f>IF($C2494="","",Y2494-M2494)</f>
        <v/>
      </c>
      <c r="AD2494" s="8" t="n"/>
      <c r="AG2494" s="14" t="n"/>
      <c r="AI2494">
        <f>IF($C2494="","",IF(COUNTIF($C$2:$C2494,$C2494)=1,1,0))</f>
        <v/>
      </c>
      <c r="AJ2494">
        <f>IF($AI2494=1,SUMPRODUCT(--($AM$2:$AM$7001&lt;$AM2494))+1,"")</f>
        <v/>
      </c>
      <c r="AK2494">
        <f>IF($C2494="","",IF(OR($P2494=TRUE(),$P2494="TRUE"),1,0))</f>
        <v/>
      </c>
      <c r="AL2494">
        <f>IF($C2494="","",IF(AND($V2494="Yes",SUMPRODUCT((LEN(Settings!$F$6:$F$13)&gt;0)*ISNUMBER(SEARCH(Settings!$F$6:$F$13,$O2494)))=0),1,0))</f>
        <v/>
      </c>
      <c r="AM2494">
        <f>IF($AI2494=1,IFERROR(IF(VALUE($C2494)&lt;100000000,VALUE($C2494),1000000000),IFERROR(IF(VALUE(MID($C2494,2,20))&lt;100000000,VALUE(MID($C2494,2,20)),1000000000),1000000000))+ROW()/100000,"")</f>
        <v/>
      </c>
    </row>
    <row r="2495">
      <c r="E2495" s="14" t="n"/>
      <c r="M2495" s="8">
        <f>IF($C2495="","",L2495*T2495/100)</f>
        <v/>
      </c>
      <c r="S2495" s="8" t="n"/>
      <c r="T2495" s="8" t="n"/>
      <c r="W2495">
        <f>IF($C2495="","",IF($AL2495=1,0,IF($AK2495=1,Settings!$C$6,Settings!$C$7))*100)</f>
        <v/>
      </c>
      <c r="X2495" s="8">
        <f>IF($C2495="","",T2495*W2495/100)</f>
        <v/>
      </c>
      <c r="Y2495" s="8">
        <f>IF($C2495="","",T2495-X2495)</f>
        <v/>
      </c>
      <c r="Z2495" s="8">
        <f>IF($C2495="","",Y2495-M2495)</f>
        <v/>
      </c>
      <c r="AD2495" s="8" t="n"/>
      <c r="AG2495" s="14" t="n"/>
      <c r="AI2495">
        <f>IF($C2495="","",IF(COUNTIF($C$2:$C2495,$C2495)=1,1,0))</f>
        <v/>
      </c>
      <c r="AJ2495">
        <f>IF($AI2495=1,SUMPRODUCT(--($AM$2:$AM$7001&lt;$AM2495))+1,"")</f>
        <v/>
      </c>
      <c r="AK2495">
        <f>IF($C2495="","",IF(OR($P2495=TRUE(),$P2495="TRUE"),1,0))</f>
        <v/>
      </c>
      <c r="AL2495">
        <f>IF($C2495="","",IF(AND($V2495="Yes",SUMPRODUCT((LEN(Settings!$F$6:$F$13)&gt;0)*ISNUMBER(SEARCH(Settings!$F$6:$F$13,$O2495)))=0),1,0))</f>
        <v/>
      </c>
      <c r="AM2495">
        <f>IF($AI2495=1,IFERROR(IF(VALUE($C2495)&lt;100000000,VALUE($C2495),1000000000),IFERROR(IF(VALUE(MID($C2495,2,20))&lt;100000000,VALUE(MID($C2495,2,20)),1000000000),1000000000))+ROW()/100000,"")</f>
        <v/>
      </c>
    </row>
    <row r="2496">
      <c r="E2496" s="14" t="n"/>
      <c r="M2496" s="8">
        <f>IF($C2496="","",L2496*T2496/100)</f>
        <v/>
      </c>
      <c r="S2496" s="8" t="n"/>
      <c r="T2496" s="8" t="n"/>
      <c r="W2496">
        <f>IF($C2496="","",IF($AL2496=1,0,IF($AK2496=1,Settings!$C$6,Settings!$C$7))*100)</f>
        <v/>
      </c>
      <c r="X2496" s="8">
        <f>IF($C2496="","",T2496*W2496/100)</f>
        <v/>
      </c>
      <c r="Y2496" s="8">
        <f>IF($C2496="","",T2496-X2496)</f>
        <v/>
      </c>
      <c r="Z2496" s="8">
        <f>IF($C2496="","",Y2496-M2496)</f>
        <v/>
      </c>
      <c r="AD2496" s="8" t="n"/>
      <c r="AG2496" s="14" t="n"/>
      <c r="AI2496">
        <f>IF($C2496="","",IF(COUNTIF($C$2:$C2496,$C2496)=1,1,0))</f>
        <v/>
      </c>
      <c r="AJ2496">
        <f>IF($AI2496=1,SUMPRODUCT(--($AM$2:$AM$7001&lt;$AM2496))+1,"")</f>
        <v/>
      </c>
      <c r="AK2496">
        <f>IF($C2496="","",IF(OR($P2496=TRUE(),$P2496="TRUE"),1,0))</f>
        <v/>
      </c>
      <c r="AL2496">
        <f>IF($C2496="","",IF(AND($V2496="Yes",SUMPRODUCT((LEN(Settings!$F$6:$F$13)&gt;0)*ISNUMBER(SEARCH(Settings!$F$6:$F$13,$O2496)))=0),1,0))</f>
        <v/>
      </c>
      <c r="AM2496">
        <f>IF($AI2496=1,IFERROR(IF(VALUE($C2496)&lt;100000000,VALUE($C2496),1000000000),IFERROR(IF(VALUE(MID($C2496,2,20))&lt;100000000,VALUE(MID($C2496,2,20)),1000000000),1000000000))+ROW()/100000,"")</f>
        <v/>
      </c>
    </row>
    <row r="2497">
      <c r="E2497" s="14" t="n"/>
      <c r="M2497" s="8">
        <f>IF($C2497="","",L2497*T2497/100)</f>
        <v/>
      </c>
      <c r="S2497" s="8" t="n"/>
      <c r="T2497" s="8" t="n"/>
      <c r="W2497">
        <f>IF($C2497="","",IF($AL2497=1,0,IF($AK2497=1,Settings!$C$6,Settings!$C$7))*100)</f>
        <v/>
      </c>
      <c r="X2497" s="8">
        <f>IF($C2497="","",T2497*W2497/100)</f>
        <v/>
      </c>
      <c r="Y2497" s="8">
        <f>IF($C2497="","",T2497-X2497)</f>
        <v/>
      </c>
      <c r="Z2497" s="8">
        <f>IF($C2497="","",Y2497-M2497)</f>
        <v/>
      </c>
      <c r="AD2497" s="8" t="n"/>
      <c r="AG2497" s="14" t="n"/>
      <c r="AI2497">
        <f>IF($C2497="","",IF(COUNTIF($C$2:$C2497,$C2497)=1,1,0))</f>
        <v/>
      </c>
      <c r="AJ2497">
        <f>IF($AI2497=1,SUMPRODUCT(--($AM$2:$AM$7001&lt;$AM2497))+1,"")</f>
        <v/>
      </c>
      <c r="AK2497">
        <f>IF($C2497="","",IF(OR($P2497=TRUE(),$P2497="TRUE"),1,0))</f>
        <v/>
      </c>
      <c r="AL2497">
        <f>IF($C2497="","",IF(AND($V2497="Yes",SUMPRODUCT((LEN(Settings!$F$6:$F$13)&gt;0)*ISNUMBER(SEARCH(Settings!$F$6:$F$13,$O2497)))=0),1,0))</f>
        <v/>
      </c>
      <c r="AM2497">
        <f>IF($AI2497=1,IFERROR(IF(VALUE($C2497)&lt;100000000,VALUE($C2497),1000000000),IFERROR(IF(VALUE(MID($C2497,2,20))&lt;100000000,VALUE(MID($C2497,2,20)),1000000000),1000000000))+ROW()/100000,"")</f>
        <v/>
      </c>
    </row>
    <row r="2498">
      <c r="E2498" s="14" t="n"/>
      <c r="M2498" s="8">
        <f>IF($C2498="","",L2498*T2498/100)</f>
        <v/>
      </c>
      <c r="S2498" s="8" t="n"/>
      <c r="T2498" s="8" t="n"/>
      <c r="W2498">
        <f>IF($C2498="","",IF($AL2498=1,0,IF($AK2498=1,Settings!$C$6,Settings!$C$7))*100)</f>
        <v/>
      </c>
      <c r="X2498" s="8">
        <f>IF($C2498="","",T2498*W2498/100)</f>
        <v/>
      </c>
      <c r="Y2498" s="8">
        <f>IF($C2498="","",T2498-X2498)</f>
        <v/>
      </c>
      <c r="Z2498" s="8">
        <f>IF($C2498="","",Y2498-M2498)</f>
        <v/>
      </c>
      <c r="AD2498" s="8" t="n"/>
      <c r="AG2498" s="14" t="n"/>
      <c r="AI2498">
        <f>IF($C2498="","",IF(COUNTIF($C$2:$C2498,$C2498)=1,1,0))</f>
        <v/>
      </c>
      <c r="AJ2498">
        <f>IF($AI2498=1,SUMPRODUCT(--($AM$2:$AM$7001&lt;$AM2498))+1,"")</f>
        <v/>
      </c>
      <c r="AK2498">
        <f>IF($C2498="","",IF(OR($P2498=TRUE(),$P2498="TRUE"),1,0))</f>
        <v/>
      </c>
      <c r="AL2498">
        <f>IF($C2498="","",IF(AND($V2498="Yes",SUMPRODUCT((LEN(Settings!$F$6:$F$13)&gt;0)*ISNUMBER(SEARCH(Settings!$F$6:$F$13,$O2498)))=0),1,0))</f>
        <v/>
      </c>
      <c r="AM2498">
        <f>IF($AI2498=1,IFERROR(IF(VALUE($C2498)&lt;100000000,VALUE($C2498),1000000000),IFERROR(IF(VALUE(MID($C2498,2,20))&lt;100000000,VALUE(MID($C2498,2,20)),1000000000),1000000000))+ROW()/100000,"")</f>
        <v/>
      </c>
    </row>
    <row r="2499">
      <c r="E2499" s="14" t="n"/>
      <c r="M2499" s="8">
        <f>IF($C2499="","",L2499*T2499/100)</f>
        <v/>
      </c>
      <c r="S2499" s="8" t="n"/>
      <c r="T2499" s="8" t="n"/>
      <c r="W2499">
        <f>IF($C2499="","",IF($AL2499=1,0,IF($AK2499=1,Settings!$C$6,Settings!$C$7))*100)</f>
        <v/>
      </c>
      <c r="X2499" s="8">
        <f>IF($C2499="","",T2499*W2499/100)</f>
        <v/>
      </c>
      <c r="Y2499" s="8">
        <f>IF($C2499="","",T2499-X2499)</f>
        <v/>
      </c>
      <c r="Z2499" s="8">
        <f>IF($C2499="","",Y2499-M2499)</f>
        <v/>
      </c>
      <c r="AD2499" s="8" t="n"/>
      <c r="AG2499" s="14" t="n"/>
      <c r="AI2499">
        <f>IF($C2499="","",IF(COUNTIF($C$2:$C2499,$C2499)=1,1,0))</f>
        <v/>
      </c>
      <c r="AJ2499">
        <f>IF($AI2499=1,SUMPRODUCT(--($AM$2:$AM$7001&lt;$AM2499))+1,"")</f>
        <v/>
      </c>
      <c r="AK2499">
        <f>IF($C2499="","",IF(OR($P2499=TRUE(),$P2499="TRUE"),1,0))</f>
        <v/>
      </c>
      <c r="AL2499">
        <f>IF($C2499="","",IF(AND($V2499="Yes",SUMPRODUCT((LEN(Settings!$F$6:$F$13)&gt;0)*ISNUMBER(SEARCH(Settings!$F$6:$F$13,$O2499)))=0),1,0))</f>
        <v/>
      </c>
      <c r="AM2499">
        <f>IF($AI2499=1,IFERROR(IF(VALUE($C2499)&lt;100000000,VALUE($C2499),1000000000),IFERROR(IF(VALUE(MID($C2499,2,20))&lt;100000000,VALUE(MID($C2499,2,20)),1000000000),1000000000))+ROW()/100000,"")</f>
        <v/>
      </c>
    </row>
    <row r="2500">
      <c r="E2500" s="14" t="n"/>
      <c r="M2500" s="8">
        <f>IF($C2500="","",L2500*T2500/100)</f>
        <v/>
      </c>
      <c r="S2500" s="8" t="n"/>
      <c r="T2500" s="8" t="n"/>
      <c r="W2500">
        <f>IF($C2500="","",IF($AL2500=1,0,IF($AK2500=1,Settings!$C$6,Settings!$C$7))*100)</f>
        <v/>
      </c>
      <c r="X2500" s="8">
        <f>IF($C2500="","",T2500*W2500/100)</f>
        <v/>
      </c>
      <c r="Y2500" s="8">
        <f>IF($C2500="","",T2500-X2500)</f>
        <v/>
      </c>
      <c r="Z2500" s="8">
        <f>IF($C2500="","",Y2500-M2500)</f>
        <v/>
      </c>
      <c r="AD2500" s="8" t="n"/>
      <c r="AG2500" s="14" t="n"/>
      <c r="AI2500">
        <f>IF($C2500="","",IF(COUNTIF($C$2:$C2500,$C2500)=1,1,0))</f>
        <v/>
      </c>
      <c r="AJ2500">
        <f>IF($AI2500=1,SUMPRODUCT(--($AM$2:$AM$7001&lt;$AM2500))+1,"")</f>
        <v/>
      </c>
      <c r="AK2500">
        <f>IF($C2500="","",IF(OR($P2500=TRUE(),$P2500="TRUE"),1,0))</f>
        <v/>
      </c>
      <c r="AL2500">
        <f>IF($C2500="","",IF(AND($V2500="Yes",SUMPRODUCT((LEN(Settings!$F$6:$F$13)&gt;0)*ISNUMBER(SEARCH(Settings!$F$6:$F$13,$O2500)))=0),1,0))</f>
        <v/>
      </c>
      <c r="AM2500">
        <f>IF($AI2500=1,IFERROR(IF(VALUE($C2500)&lt;100000000,VALUE($C2500),1000000000),IFERROR(IF(VALUE(MID($C2500,2,20))&lt;100000000,VALUE(MID($C2500,2,20)),1000000000),1000000000))+ROW()/100000,"")</f>
        <v/>
      </c>
    </row>
    <row r="2501">
      <c r="E2501" s="14" t="n"/>
      <c r="M2501" s="8">
        <f>IF($C2501="","",L2501*T2501/100)</f>
        <v/>
      </c>
      <c r="S2501" s="8" t="n"/>
      <c r="T2501" s="8" t="n"/>
      <c r="W2501">
        <f>IF($C2501="","",IF($AL2501=1,0,IF($AK2501=1,Settings!$C$6,Settings!$C$7))*100)</f>
        <v/>
      </c>
      <c r="X2501" s="8">
        <f>IF($C2501="","",T2501*W2501/100)</f>
        <v/>
      </c>
      <c r="Y2501" s="8">
        <f>IF($C2501="","",T2501-X2501)</f>
        <v/>
      </c>
      <c r="Z2501" s="8">
        <f>IF($C2501="","",Y2501-M2501)</f>
        <v/>
      </c>
      <c r="AD2501" s="8" t="n"/>
      <c r="AG2501" s="14" t="n"/>
      <c r="AI2501">
        <f>IF($C2501="","",IF(COUNTIF($C$2:$C2501,$C2501)=1,1,0))</f>
        <v/>
      </c>
      <c r="AJ2501">
        <f>IF($AI2501=1,SUMPRODUCT(--($AM$2:$AM$7001&lt;$AM2501))+1,"")</f>
        <v/>
      </c>
      <c r="AK2501">
        <f>IF($C2501="","",IF(OR($P2501=TRUE(),$P2501="TRUE"),1,0))</f>
        <v/>
      </c>
      <c r="AL2501">
        <f>IF($C2501="","",IF(AND($V2501="Yes",SUMPRODUCT((LEN(Settings!$F$6:$F$13)&gt;0)*ISNUMBER(SEARCH(Settings!$F$6:$F$13,$O2501)))=0),1,0))</f>
        <v/>
      </c>
      <c r="AM2501">
        <f>IF($AI2501=1,IFERROR(IF(VALUE($C2501)&lt;100000000,VALUE($C2501),1000000000),IFERROR(IF(VALUE(MID($C2501,2,20))&lt;100000000,VALUE(MID($C2501,2,20)),1000000000),1000000000))+ROW()/100000,"")</f>
        <v/>
      </c>
    </row>
    <row r="2502">
      <c r="E2502" s="14" t="n"/>
      <c r="M2502" s="8">
        <f>IF($C2502="","",L2502*T2502/100)</f>
        <v/>
      </c>
      <c r="S2502" s="8" t="n"/>
      <c r="T2502" s="8" t="n"/>
      <c r="W2502">
        <f>IF($C2502="","",IF($AL2502=1,0,IF($AK2502=1,Settings!$C$6,Settings!$C$7))*100)</f>
        <v/>
      </c>
      <c r="X2502" s="8">
        <f>IF($C2502="","",T2502*W2502/100)</f>
        <v/>
      </c>
      <c r="Y2502" s="8">
        <f>IF($C2502="","",T2502-X2502)</f>
        <v/>
      </c>
      <c r="Z2502" s="8">
        <f>IF($C2502="","",Y2502-M2502)</f>
        <v/>
      </c>
      <c r="AD2502" s="8" t="n"/>
      <c r="AG2502" s="14" t="n"/>
      <c r="AI2502">
        <f>IF($C2502="","",IF(COUNTIF($C$2:$C2502,$C2502)=1,1,0))</f>
        <v/>
      </c>
      <c r="AJ2502">
        <f>IF($AI2502=1,SUMPRODUCT(--($AM$2:$AM$7001&lt;$AM2502))+1,"")</f>
        <v/>
      </c>
      <c r="AK2502">
        <f>IF($C2502="","",IF(OR($P2502=TRUE(),$P2502="TRUE"),1,0))</f>
        <v/>
      </c>
      <c r="AL2502">
        <f>IF($C2502="","",IF(AND($V2502="Yes",SUMPRODUCT((LEN(Settings!$F$6:$F$13)&gt;0)*ISNUMBER(SEARCH(Settings!$F$6:$F$13,$O2502)))=0),1,0))</f>
        <v/>
      </c>
      <c r="AM2502">
        <f>IF($AI2502=1,IFERROR(IF(VALUE($C2502)&lt;100000000,VALUE($C2502),1000000000),IFERROR(IF(VALUE(MID($C2502,2,20))&lt;100000000,VALUE(MID($C2502,2,20)),1000000000),1000000000))+ROW()/100000,"")</f>
        <v/>
      </c>
    </row>
    <row r="2503">
      <c r="E2503" s="14" t="n"/>
      <c r="M2503" s="8">
        <f>IF($C2503="","",L2503*T2503/100)</f>
        <v/>
      </c>
      <c r="S2503" s="8" t="n"/>
      <c r="T2503" s="8" t="n"/>
      <c r="W2503">
        <f>IF($C2503="","",IF($AL2503=1,0,IF($AK2503=1,Settings!$C$6,Settings!$C$7))*100)</f>
        <v/>
      </c>
      <c r="X2503" s="8">
        <f>IF($C2503="","",T2503*W2503/100)</f>
        <v/>
      </c>
      <c r="Y2503" s="8">
        <f>IF($C2503="","",T2503-X2503)</f>
        <v/>
      </c>
      <c r="Z2503" s="8">
        <f>IF($C2503="","",Y2503-M2503)</f>
        <v/>
      </c>
      <c r="AD2503" s="8" t="n"/>
      <c r="AG2503" s="14" t="n"/>
      <c r="AI2503">
        <f>IF($C2503="","",IF(COUNTIF($C$2:$C2503,$C2503)=1,1,0))</f>
        <v/>
      </c>
      <c r="AJ2503">
        <f>IF($AI2503=1,SUMPRODUCT(--($AM$2:$AM$7001&lt;$AM2503))+1,"")</f>
        <v/>
      </c>
      <c r="AK2503">
        <f>IF($C2503="","",IF(OR($P2503=TRUE(),$P2503="TRUE"),1,0))</f>
        <v/>
      </c>
      <c r="AL2503">
        <f>IF($C2503="","",IF(AND($V2503="Yes",SUMPRODUCT((LEN(Settings!$F$6:$F$13)&gt;0)*ISNUMBER(SEARCH(Settings!$F$6:$F$13,$O2503)))=0),1,0))</f>
        <v/>
      </c>
      <c r="AM2503">
        <f>IF($AI2503=1,IFERROR(IF(VALUE($C2503)&lt;100000000,VALUE($C2503),1000000000),IFERROR(IF(VALUE(MID($C2503,2,20))&lt;100000000,VALUE(MID($C2503,2,20)),1000000000),1000000000))+ROW()/100000,"")</f>
        <v/>
      </c>
    </row>
    <row r="2504">
      <c r="E2504" s="14" t="n"/>
      <c r="M2504" s="8">
        <f>IF($C2504="","",L2504*T2504/100)</f>
        <v/>
      </c>
      <c r="S2504" s="8" t="n"/>
      <c r="T2504" s="8" t="n"/>
      <c r="W2504">
        <f>IF($C2504="","",IF($AL2504=1,0,IF($AK2504=1,Settings!$C$6,Settings!$C$7))*100)</f>
        <v/>
      </c>
      <c r="X2504" s="8">
        <f>IF($C2504="","",T2504*W2504/100)</f>
        <v/>
      </c>
      <c r="Y2504" s="8">
        <f>IF($C2504="","",T2504-X2504)</f>
        <v/>
      </c>
      <c r="Z2504" s="8">
        <f>IF($C2504="","",Y2504-M2504)</f>
        <v/>
      </c>
      <c r="AD2504" s="8" t="n"/>
      <c r="AG2504" s="14" t="n"/>
      <c r="AI2504">
        <f>IF($C2504="","",IF(COUNTIF($C$2:$C2504,$C2504)=1,1,0))</f>
        <v/>
      </c>
      <c r="AJ2504">
        <f>IF($AI2504=1,SUMPRODUCT(--($AM$2:$AM$7001&lt;$AM2504))+1,"")</f>
        <v/>
      </c>
      <c r="AK2504">
        <f>IF($C2504="","",IF(OR($P2504=TRUE(),$P2504="TRUE"),1,0))</f>
        <v/>
      </c>
      <c r="AL2504">
        <f>IF($C2504="","",IF(AND($V2504="Yes",SUMPRODUCT((LEN(Settings!$F$6:$F$13)&gt;0)*ISNUMBER(SEARCH(Settings!$F$6:$F$13,$O2504)))=0),1,0))</f>
        <v/>
      </c>
      <c r="AM2504">
        <f>IF($AI2504=1,IFERROR(IF(VALUE($C2504)&lt;100000000,VALUE($C2504),1000000000),IFERROR(IF(VALUE(MID($C2504,2,20))&lt;100000000,VALUE(MID($C2504,2,20)),1000000000),1000000000))+ROW()/100000,"")</f>
        <v/>
      </c>
    </row>
    <row r="2505">
      <c r="E2505" s="14" t="n"/>
      <c r="M2505" s="8">
        <f>IF($C2505="","",L2505*T2505/100)</f>
        <v/>
      </c>
      <c r="S2505" s="8" t="n"/>
      <c r="T2505" s="8" t="n"/>
      <c r="W2505">
        <f>IF($C2505="","",IF($AL2505=1,0,IF($AK2505=1,Settings!$C$6,Settings!$C$7))*100)</f>
        <v/>
      </c>
      <c r="X2505" s="8">
        <f>IF($C2505="","",T2505*W2505/100)</f>
        <v/>
      </c>
      <c r="Y2505" s="8">
        <f>IF($C2505="","",T2505-X2505)</f>
        <v/>
      </c>
      <c r="Z2505" s="8">
        <f>IF($C2505="","",Y2505-M2505)</f>
        <v/>
      </c>
      <c r="AD2505" s="8" t="n"/>
      <c r="AG2505" s="14" t="n"/>
      <c r="AI2505">
        <f>IF($C2505="","",IF(COUNTIF($C$2:$C2505,$C2505)=1,1,0))</f>
        <v/>
      </c>
      <c r="AJ2505">
        <f>IF($AI2505=1,SUMPRODUCT(--($AM$2:$AM$7001&lt;$AM2505))+1,"")</f>
        <v/>
      </c>
      <c r="AK2505">
        <f>IF($C2505="","",IF(OR($P2505=TRUE(),$P2505="TRUE"),1,0))</f>
        <v/>
      </c>
      <c r="AL2505">
        <f>IF($C2505="","",IF(AND($V2505="Yes",SUMPRODUCT((LEN(Settings!$F$6:$F$13)&gt;0)*ISNUMBER(SEARCH(Settings!$F$6:$F$13,$O2505)))=0),1,0))</f>
        <v/>
      </c>
      <c r="AM2505">
        <f>IF($AI2505=1,IFERROR(IF(VALUE($C2505)&lt;100000000,VALUE($C2505),1000000000),IFERROR(IF(VALUE(MID($C2505,2,20))&lt;100000000,VALUE(MID($C2505,2,20)),1000000000),1000000000))+ROW()/100000,"")</f>
        <v/>
      </c>
    </row>
    <row r="2506">
      <c r="E2506" s="14" t="n"/>
      <c r="M2506" s="8">
        <f>IF($C2506="","",L2506*T2506/100)</f>
        <v/>
      </c>
      <c r="S2506" s="8" t="n"/>
      <c r="T2506" s="8" t="n"/>
      <c r="W2506">
        <f>IF($C2506="","",IF($AL2506=1,0,IF($AK2506=1,Settings!$C$6,Settings!$C$7))*100)</f>
        <v/>
      </c>
      <c r="X2506" s="8">
        <f>IF($C2506="","",T2506*W2506/100)</f>
        <v/>
      </c>
      <c r="Y2506" s="8">
        <f>IF($C2506="","",T2506-X2506)</f>
        <v/>
      </c>
      <c r="Z2506" s="8">
        <f>IF($C2506="","",Y2506-M2506)</f>
        <v/>
      </c>
      <c r="AD2506" s="8" t="n"/>
      <c r="AG2506" s="14" t="n"/>
      <c r="AI2506">
        <f>IF($C2506="","",IF(COUNTIF($C$2:$C2506,$C2506)=1,1,0))</f>
        <v/>
      </c>
      <c r="AJ2506">
        <f>IF($AI2506=1,SUMPRODUCT(--($AM$2:$AM$7001&lt;$AM2506))+1,"")</f>
        <v/>
      </c>
      <c r="AK2506">
        <f>IF($C2506="","",IF(OR($P2506=TRUE(),$P2506="TRUE"),1,0))</f>
        <v/>
      </c>
      <c r="AL2506">
        <f>IF($C2506="","",IF(AND($V2506="Yes",SUMPRODUCT((LEN(Settings!$F$6:$F$13)&gt;0)*ISNUMBER(SEARCH(Settings!$F$6:$F$13,$O2506)))=0),1,0))</f>
        <v/>
      </c>
      <c r="AM2506">
        <f>IF($AI2506=1,IFERROR(IF(VALUE($C2506)&lt;100000000,VALUE($C2506),1000000000),IFERROR(IF(VALUE(MID($C2506,2,20))&lt;100000000,VALUE(MID($C2506,2,20)),1000000000),1000000000))+ROW()/100000,"")</f>
        <v/>
      </c>
    </row>
    <row r="2507">
      <c r="E2507" s="14" t="n"/>
      <c r="M2507" s="8">
        <f>IF($C2507="","",L2507*T2507/100)</f>
        <v/>
      </c>
      <c r="S2507" s="8" t="n"/>
      <c r="T2507" s="8" t="n"/>
      <c r="W2507">
        <f>IF($C2507="","",IF($AL2507=1,0,IF($AK2507=1,Settings!$C$6,Settings!$C$7))*100)</f>
        <v/>
      </c>
      <c r="X2507" s="8">
        <f>IF($C2507="","",T2507*W2507/100)</f>
        <v/>
      </c>
      <c r="Y2507" s="8">
        <f>IF($C2507="","",T2507-X2507)</f>
        <v/>
      </c>
      <c r="Z2507" s="8">
        <f>IF($C2507="","",Y2507-M2507)</f>
        <v/>
      </c>
      <c r="AD2507" s="8" t="n"/>
      <c r="AG2507" s="14" t="n"/>
      <c r="AI2507">
        <f>IF($C2507="","",IF(COUNTIF($C$2:$C2507,$C2507)=1,1,0))</f>
        <v/>
      </c>
      <c r="AJ2507">
        <f>IF($AI2507=1,SUMPRODUCT(--($AM$2:$AM$7001&lt;$AM2507))+1,"")</f>
        <v/>
      </c>
      <c r="AK2507">
        <f>IF($C2507="","",IF(OR($P2507=TRUE(),$P2507="TRUE"),1,0))</f>
        <v/>
      </c>
      <c r="AL2507">
        <f>IF($C2507="","",IF(AND($V2507="Yes",SUMPRODUCT((LEN(Settings!$F$6:$F$13)&gt;0)*ISNUMBER(SEARCH(Settings!$F$6:$F$13,$O2507)))=0),1,0))</f>
        <v/>
      </c>
      <c r="AM2507">
        <f>IF($AI2507=1,IFERROR(IF(VALUE($C2507)&lt;100000000,VALUE($C2507),1000000000),IFERROR(IF(VALUE(MID($C2507,2,20))&lt;100000000,VALUE(MID($C2507,2,20)),1000000000),1000000000))+ROW()/100000,"")</f>
        <v/>
      </c>
    </row>
    <row r="2508">
      <c r="E2508" s="14" t="n"/>
      <c r="M2508" s="8">
        <f>IF($C2508="","",L2508*T2508/100)</f>
        <v/>
      </c>
      <c r="S2508" s="8" t="n"/>
      <c r="T2508" s="8" t="n"/>
      <c r="W2508">
        <f>IF($C2508="","",IF($AL2508=1,0,IF($AK2508=1,Settings!$C$6,Settings!$C$7))*100)</f>
        <v/>
      </c>
      <c r="X2508" s="8">
        <f>IF($C2508="","",T2508*W2508/100)</f>
        <v/>
      </c>
      <c r="Y2508" s="8">
        <f>IF($C2508="","",T2508-X2508)</f>
        <v/>
      </c>
      <c r="Z2508" s="8">
        <f>IF($C2508="","",Y2508-M2508)</f>
        <v/>
      </c>
      <c r="AD2508" s="8" t="n"/>
      <c r="AG2508" s="14" t="n"/>
      <c r="AI2508">
        <f>IF($C2508="","",IF(COUNTIF($C$2:$C2508,$C2508)=1,1,0))</f>
        <v/>
      </c>
      <c r="AJ2508">
        <f>IF($AI2508=1,SUMPRODUCT(--($AM$2:$AM$7001&lt;$AM2508))+1,"")</f>
        <v/>
      </c>
      <c r="AK2508">
        <f>IF($C2508="","",IF(OR($P2508=TRUE(),$P2508="TRUE"),1,0))</f>
        <v/>
      </c>
      <c r="AL2508">
        <f>IF($C2508="","",IF(AND($V2508="Yes",SUMPRODUCT((LEN(Settings!$F$6:$F$13)&gt;0)*ISNUMBER(SEARCH(Settings!$F$6:$F$13,$O2508)))=0),1,0))</f>
        <v/>
      </c>
      <c r="AM2508">
        <f>IF($AI2508=1,IFERROR(IF(VALUE($C2508)&lt;100000000,VALUE($C2508),1000000000),IFERROR(IF(VALUE(MID($C2508,2,20))&lt;100000000,VALUE(MID($C2508,2,20)),1000000000),1000000000))+ROW()/100000,"")</f>
        <v/>
      </c>
    </row>
    <row r="2509">
      <c r="E2509" s="14" t="n"/>
      <c r="M2509" s="8">
        <f>IF($C2509="","",L2509*T2509/100)</f>
        <v/>
      </c>
      <c r="S2509" s="8" t="n"/>
      <c r="T2509" s="8" t="n"/>
      <c r="W2509">
        <f>IF($C2509="","",IF($AL2509=1,0,IF($AK2509=1,Settings!$C$6,Settings!$C$7))*100)</f>
        <v/>
      </c>
      <c r="X2509" s="8">
        <f>IF($C2509="","",T2509*W2509/100)</f>
        <v/>
      </c>
      <c r="Y2509" s="8">
        <f>IF($C2509="","",T2509-X2509)</f>
        <v/>
      </c>
      <c r="Z2509" s="8">
        <f>IF($C2509="","",Y2509-M2509)</f>
        <v/>
      </c>
      <c r="AD2509" s="8" t="n"/>
      <c r="AG2509" s="14" t="n"/>
      <c r="AI2509">
        <f>IF($C2509="","",IF(COUNTIF($C$2:$C2509,$C2509)=1,1,0))</f>
        <v/>
      </c>
      <c r="AJ2509">
        <f>IF($AI2509=1,SUMPRODUCT(--($AM$2:$AM$7001&lt;$AM2509))+1,"")</f>
        <v/>
      </c>
      <c r="AK2509">
        <f>IF($C2509="","",IF(OR($P2509=TRUE(),$P2509="TRUE"),1,0))</f>
        <v/>
      </c>
      <c r="AL2509">
        <f>IF($C2509="","",IF(AND($V2509="Yes",SUMPRODUCT((LEN(Settings!$F$6:$F$13)&gt;0)*ISNUMBER(SEARCH(Settings!$F$6:$F$13,$O2509)))=0),1,0))</f>
        <v/>
      </c>
      <c r="AM2509">
        <f>IF($AI2509=1,IFERROR(IF(VALUE($C2509)&lt;100000000,VALUE($C2509),1000000000),IFERROR(IF(VALUE(MID($C2509,2,20))&lt;100000000,VALUE(MID($C2509,2,20)),1000000000),1000000000))+ROW()/100000,"")</f>
        <v/>
      </c>
    </row>
    <row r="2510">
      <c r="E2510" s="14" t="n"/>
      <c r="M2510" s="8">
        <f>IF($C2510="","",L2510*T2510/100)</f>
        <v/>
      </c>
      <c r="S2510" s="8" t="n"/>
      <c r="T2510" s="8" t="n"/>
      <c r="W2510">
        <f>IF($C2510="","",IF($AL2510=1,0,IF($AK2510=1,Settings!$C$6,Settings!$C$7))*100)</f>
        <v/>
      </c>
      <c r="X2510" s="8">
        <f>IF($C2510="","",T2510*W2510/100)</f>
        <v/>
      </c>
      <c r="Y2510" s="8">
        <f>IF($C2510="","",T2510-X2510)</f>
        <v/>
      </c>
      <c r="Z2510" s="8">
        <f>IF($C2510="","",Y2510-M2510)</f>
        <v/>
      </c>
      <c r="AD2510" s="8" t="n"/>
      <c r="AG2510" s="14" t="n"/>
      <c r="AI2510">
        <f>IF($C2510="","",IF(COUNTIF($C$2:$C2510,$C2510)=1,1,0))</f>
        <v/>
      </c>
      <c r="AJ2510">
        <f>IF($AI2510=1,SUMPRODUCT(--($AM$2:$AM$7001&lt;$AM2510))+1,"")</f>
        <v/>
      </c>
      <c r="AK2510">
        <f>IF($C2510="","",IF(OR($P2510=TRUE(),$P2510="TRUE"),1,0))</f>
        <v/>
      </c>
      <c r="AL2510">
        <f>IF($C2510="","",IF(AND($V2510="Yes",SUMPRODUCT((LEN(Settings!$F$6:$F$13)&gt;0)*ISNUMBER(SEARCH(Settings!$F$6:$F$13,$O2510)))=0),1,0))</f>
        <v/>
      </c>
      <c r="AM2510">
        <f>IF($AI2510=1,IFERROR(IF(VALUE($C2510)&lt;100000000,VALUE($C2510),1000000000),IFERROR(IF(VALUE(MID($C2510,2,20))&lt;100000000,VALUE(MID($C2510,2,20)),1000000000),1000000000))+ROW()/100000,"")</f>
        <v/>
      </c>
    </row>
    <row r="2511">
      <c r="E2511" s="14" t="n"/>
      <c r="M2511" s="8">
        <f>IF($C2511="","",L2511*T2511/100)</f>
        <v/>
      </c>
      <c r="S2511" s="8" t="n"/>
      <c r="T2511" s="8" t="n"/>
      <c r="W2511">
        <f>IF($C2511="","",IF($AL2511=1,0,IF($AK2511=1,Settings!$C$6,Settings!$C$7))*100)</f>
        <v/>
      </c>
      <c r="X2511" s="8">
        <f>IF($C2511="","",T2511*W2511/100)</f>
        <v/>
      </c>
      <c r="Y2511" s="8">
        <f>IF($C2511="","",T2511-X2511)</f>
        <v/>
      </c>
      <c r="Z2511" s="8">
        <f>IF($C2511="","",Y2511-M2511)</f>
        <v/>
      </c>
      <c r="AD2511" s="8" t="n"/>
      <c r="AG2511" s="14" t="n"/>
      <c r="AI2511">
        <f>IF($C2511="","",IF(COUNTIF($C$2:$C2511,$C2511)=1,1,0))</f>
        <v/>
      </c>
      <c r="AJ2511">
        <f>IF($AI2511=1,SUMPRODUCT(--($AM$2:$AM$7001&lt;$AM2511))+1,"")</f>
        <v/>
      </c>
      <c r="AK2511">
        <f>IF($C2511="","",IF(OR($P2511=TRUE(),$P2511="TRUE"),1,0))</f>
        <v/>
      </c>
      <c r="AL2511">
        <f>IF($C2511="","",IF(AND($V2511="Yes",SUMPRODUCT((LEN(Settings!$F$6:$F$13)&gt;0)*ISNUMBER(SEARCH(Settings!$F$6:$F$13,$O2511)))=0),1,0))</f>
        <v/>
      </c>
      <c r="AM2511">
        <f>IF($AI2511=1,IFERROR(IF(VALUE($C2511)&lt;100000000,VALUE($C2511),1000000000),IFERROR(IF(VALUE(MID($C2511,2,20))&lt;100000000,VALUE(MID($C2511,2,20)),1000000000),1000000000))+ROW()/100000,"")</f>
        <v/>
      </c>
    </row>
    <row r="2512">
      <c r="E2512" s="14" t="n"/>
      <c r="M2512" s="8">
        <f>IF($C2512="","",L2512*T2512/100)</f>
        <v/>
      </c>
      <c r="S2512" s="8" t="n"/>
      <c r="T2512" s="8" t="n"/>
      <c r="W2512">
        <f>IF($C2512="","",IF($AL2512=1,0,IF($AK2512=1,Settings!$C$6,Settings!$C$7))*100)</f>
        <v/>
      </c>
      <c r="X2512" s="8">
        <f>IF($C2512="","",T2512*W2512/100)</f>
        <v/>
      </c>
      <c r="Y2512" s="8">
        <f>IF($C2512="","",T2512-X2512)</f>
        <v/>
      </c>
      <c r="Z2512" s="8">
        <f>IF($C2512="","",Y2512-M2512)</f>
        <v/>
      </c>
      <c r="AD2512" s="8" t="n"/>
      <c r="AG2512" s="14" t="n"/>
      <c r="AI2512">
        <f>IF($C2512="","",IF(COUNTIF($C$2:$C2512,$C2512)=1,1,0))</f>
        <v/>
      </c>
      <c r="AJ2512">
        <f>IF($AI2512=1,SUMPRODUCT(--($AM$2:$AM$7001&lt;$AM2512))+1,"")</f>
        <v/>
      </c>
      <c r="AK2512">
        <f>IF($C2512="","",IF(OR($P2512=TRUE(),$P2512="TRUE"),1,0))</f>
        <v/>
      </c>
      <c r="AL2512">
        <f>IF($C2512="","",IF(AND($V2512="Yes",SUMPRODUCT((LEN(Settings!$F$6:$F$13)&gt;0)*ISNUMBER(SEARCH(Settings!$F$6:$F$13,$O2512)))=0),1,0))</f>
        <v/>
      </c>
      <c r="AM2512">
        <f>IF($AI2512=1,IFERROR(IF(VALUE($C2512)&lt;100000000,VALUE($C2512),1000000000),IFERROR(IF(VALUE(MID($C2512,2,20))&lt;100000000,VALUE(MID($C2512,2,20)),1000000000),1000000000))+ROW()/100000,"")</f>
        <v/>
      </c>
    </row>
    <row r="2513">
      <c r="E2513" s="14" t="n"/>
      <c r="M2513" s="8">
        <f>IF($C2513="","",L2513*T2513/100)</f>
        <v/>
      </c>
      <c r="S2513" s="8" t="n"/>
      <c r="T2513" s="8" t="n"/>
      <c r="W2513">
        <f>IF($C2513="","",IF($AL2513=1,0,IF($AK2513=1,Settings!$C$6,Settings!$C$7))*100)</f>
        <v/>
      </c>
      <c r="X2513" s="8">
        <f>IF($C2513="","",T2513*W2513/100)</f>
        <v/>
      </c>
      <c r="Y2513" s="8">
        <f>IF($C2513="","",T2513-X2513)</f>
        <v/>
      </c>
      <c r="Z2513" s="8">
        <f>IF($C2513="","",Y2513-M2513)</f>
        <v/>
      </c>
      <c r="AD2513" s="8" t="n"/>
      <c r="AG2513" s="14" t="n"/>
      <c r="AI2513">
        <f>IF($C2513="","",IF(COUNTIF($C$2:$C2513,$C2513)=1,1,0))</f>
        <v/>
      </c>
      <c r="AJ2513">
        <f>IF($AI2513=1,SUMPRODUCT(--($AM$2:$AM$7001&lt;$AM2513))+1,"")</f>
        <v/>
      </c>
      <c r="AK2513">
        <f>IF($C2513="","",IF(OR($P2513=TRUE(),$P2513="TRUE"),1,0))</f>
        <v/>
      </c>
      <c r="AL2513">
        <f>IF($C2513="","",IF(AND($V2513="Yes",SUMPRODUCT((LEN(Settings!$F$6:$F$13)&gt;0)*ISNUMBER(SEARCH(Settings!$F$6:$F$13,$O2513)))=0),1,0))</f>
        <v/>
      </c>
      <c r="AM2513">
        <f>IF($AI2513=1,IFERROR(IF(VALUE($C2513)&lt;100000000,VALUE($C2513),1000000000),IFERROR(IF(VALUE(MID($C2513,2,20))&lt;100000000,VALUE(MID($C2513,2,20)),1000000000),1000000000))+ROW()/100000,"")</f>
        <v/>
      </c>
    </row>
    <row r="2514">
      <c r="E2514" s="14" t="n"/>
      <c r="M2514" s="8">
        <f>IF($C2514="","",L2514*T2514/100)</f>
        <v/>
      </c>
      <c r="S2514" s="8" t="n"/>
      <c r="T2514" s="8" t="n"/>
      <c r="W2514">
        <f>IF($C2514="","",IF($AL2514=1,0,IF($AK2514=1,Settings!$C$6,Settings!$C$7))*100)</f>
        <v/>
      </c>
      <c r="X2514" s="8">
        <f>IF($C2514="","",T2514*W2514/100)</f>
        <v/>
      </c>
      <c r="Y2514" s="8">
        <f>IF($C2514="","",T2514-X2514)</f>
        <v/>
      </c>
      <c r="Z2514" s="8">
        <f>IF($C2514="","",Y2514-M2514)</f>
        <v/>
      </c>
      <c r="AD2514" s="8" t="n"/>
      <c r="AG2514" s="14" t="n"/>
      <c r="AI2514">
        <f>IF($C2514="","",IF(COUNTIF($C$2:$C2514,$C2514)=1,1,0))</f>
        <v/>
      </c>
      <c r="AJ2514">
        <f>IF($AI2514=1,SUMPRODUCT(--($AM$2:$AM$7001&lt;$AM2514))+1,"")</f>
        <v/>
      </c>
      <c r="AK2514">
        <f>IF($C2514="","",IF(OR($P2514=TRUE(),$P2514="TRUE"),1,0))</f>
        <v/>
      </c>
      <c r="AL2514">
        <f>IF($C2514="","",IF(AND($V2514="Yes",SUMPRODUCT((LEN(Settings!$F$6:$F$13)&gt;0)*ISNUMBER(SEARCH(Settings!$F$6:$F$13,$O2514)))=0),1,0))</f>
        <v/>
      </c>
      <c r="AM2514">
        <f>IF($AI2514=1,IFERROR(IF(VALUE($C2514)&lt;100000000,VALUE($C2514),1000000000),IFERROR(IF(VALUE(MID($C2514,2,20))&lt;100000000,VALUE(MID($C2514,2,20)),1000000000),1000000000))+ROW()/100000,"")</f>
        <v/>
      </c>
    </row>
    <row r="2515">
      <c r="E2515" s="14" t="n"/>
      <c r="M2515" s="8">
        <f>IF($C2515="","",L2515*T2515/100)</f>
        <v/>
      </c>
      <c r="S2515" s="8" t="n"/>
      <c r="T2515" s="8" t="n"/>
      <c r="W2515">
        <f>IF($C2515="","",IF($AL2515=1,0,IF($AK2515=1,Settings!$C$6,Settings!$C$7))*100)</f>
        <v/>
      </c>
      <c r="X2515" s="8">
        <f>IF($C2515="","",T2515*W2515/100)</f>
        <v/>
      </c>
      <c r="Y2515" s="8">
        <f>IF($C2515="","",T2515-X2515)</f>
        <v/>
      </c>
      <c r="Z2515" s="8">
        <f>IF($C2515="","",Y2515-M2515)</f>
        <v/>
      </c>
      <c r="AD2515" s="8" t="n"/>
      <c r="AG2515" s="14" t="n"/>
      <c r="AI2515">
        <f>IF($C2515="","",IF(COUNTIF($C$2:$C2515,$C2515)=1,1,0))</f>
        <v/>
      </c>
      <c r="AJ2515">
        <f>IF($AI2515=1,SUMPRODUCT(--($AM$2:$AM$7001&lt;$AM2515))+1,"")</f>
        <v/>
      </c>
      <c r="AK2515">
        <f>IF($C2515="","",IF(OR($P2515=TRUE(),$P2515="TRUE"),1,0))</f>
        <v/>
      </c>
      <c r="AL2515">
        <f>IF($C2515="","",IF(AND($V2515="Yes",SUMPRODUCT((LEN(Settings!$F$6:$F$13)&gt;0)*ISNUMBER(SEARCH(Settings!$F$6:$F$13,$O2515)))=0),1,0))</f>
        <v/>
      </c>
      <c r="AM2515">
        <f>IF($AI2515=1,IFERROR(IF(VALUE($C2515)&lt;100000000,VALUE($C2515),1000000000),IFERROR(IF(VALUE(MID($C2515,2,20))&lt;100000000,VALUE(MID($C2515,2,20)),1000000000),1000000000))+ROW()/100000,"")</f>
        <v/>
      </c>
    </row>
    <row r="2516">
      <c r="E2516" s="14" t="n"/>
      <c r="M2516" s="8">
        <f>IF($C2516="","",L2516*T2516/100)</f>
        <v/>
      </c>
      <c r="S2516" s="8" t="n"/>
      <c r="T2516" s="8" t="n"/>
      <c r="W2516">
        <f>IF($C2516="","",IF($AL2516=1,0,IF($AK2516=1,Settings!$C$6,Settings!$C$7))*100)</f>
        <v/>
      </c>
      <c r="X2516" s="8">
        <f>IF($C2516="","",T2516*W2516/100)</f>
        <v/>
      </c>
      <c r="Y2516" s="8">
        <f>IF($C2516="","",T2516-X2516)</f>
        <v/>
      </c>
      <c r="Z2516" s="8">
        <f>IF($C2516="","",Y2516-M2516)</f>
        <v/>
      </c>
      <c r="AD2516" s="8" t="n"/>
      <c r="AG2516" s="14" t="n"/>
      <c r="AI2516">
        <f>IF($C2516="","",IF(COUNTIF($C$2:$C2516,$C2516)=1,1,0))</f>
        <v/>
      </c>
      <c r="AJ2516">
        <f>IF($AI2516=1,SUMPRODUCT(--($AM$2:$AM$7001&lt;$AM2516))+1,"")</f>
        <v/>
      </c>
      <c r="AK2516">
        <f>IF($C2516="","",IF(OR($P2516=TRUE(),$P2516="TRUE"),1,0))</f>
        <v/>
      </c>
      <c r="AL2516">
        <f>IF($C2516="","",IF(AND($V2516="Yes",SUMPRODUCT((LEN(Settings!$F$6:$F$13)&gt;0)*ISNUMBER(SEARCH(Settings!$F$6:$F$13,$O2516)))=0),1,0))</f>
        <v/>
      </c>
      <c r="AM2516">
        <f>IF($AI2516=1,IFERROR(IF(VALUE($C2516)&lt;100000000,VALUE($C2516),1000000000),IFERROR(IF(VALUE(MID($C2516,2,20))&lt;100000000,VALUE(MID($C2516,2,20)),1000000000),1000000000))+ROW()/100000,"")</f>
        <v/>
      </c>
    </row>
    <row r="2517">
      <c r="E2517" s="14" t="n"/>
      <c r="M2517" s="8">
        <f>IF($C2517="","",L2517*T2517/100)</f>
        <v/>
      </c>
      <c r="S2517" s="8" t="n"/>
      <c r="T2517" s="8" t="n"/>
      <c r="W2517">
        <f>IF($C2517="","",IF($AL2517=1,0,IF($AK2517=1,Settings!$C$6,Settings!$C$7))*100)</f>
        <v/>
      </c>
      <c r="X2517" s="8">
        <f>IF($C2517="","",T2517*W2517/100)</f>
        <v/>
      </c>
      <c r="Y2517" s="8">
        <f>IF($C2517="","",T2517-X2517)</f>
        <v/>
      </c>
      <c r="Z2517" s="8">
        <f>IF($C2517="","",Y2517-M2517)</f>
        <v/>
      </c>
      <c r="AD2517" s="8" t="n"/>
      <c r="AG2517" s="14" t="n"/>
      <c r="AI2517">
        <f>IF($C2517="","",IF(COUNTIF($C$2:$C2517,$C2517)=1,1,0))</f>
        <v/>
      </c>
      <c r="AJ2517">
        <f>IF($AI2517=1,SUMPRODUCT(--($AM$2:$AM$7001&lt;$AM2517))+1,"")</f>
        <v/>
      </c>
      <c r="AK2517">
        <f>IF($C2517="","",IF(OR($P2517=TRUE(),$P2517="TRUE"),1,0))</f>
        <v/>
      </c>
      <c r="AL2517">
        <f>IF($C2517="","",IF(AND($V2517="Yes",SUMPRODUCT((LEN(Settings!$F$6:$F$13)&gt;0)*ISNUMBER(SEARCH(Settings!$F$6:$F$13,$O2517)))=0),1,0))</f>
        <v/>
      </c>
      <c r="AM2517">
        <f>IF($AI2517=1,IFERROR(IF(VALUE($C2517)&lt;100000000,VALUE($C2517),1000000000),IFERROR(IF(VALUE(MID($C2517,2,20))&lt;100000000,VALUE(MID($C2517,2,20)),1000000000),1000000000))+ROW()/100000,"")</f>
        <v/>
      </c>
    </row>
    <row r="2518">
      <c r="E2518" s="14" t="n"/>
      <c r="M2518" s="8">
        <f>IF($C2518="","",L2518*T2518/100)</f>
        <v/>
      </c>
      <c r="S2518" s="8" t="n"/>
      <c r="T2518" s="8" t="n"/>
      <c r="W2518">
        <f>IF($C2518="","",IF($AL2518=1,0,IF($AK2518=1,Settings!$C$6,Settings!$C$7))*100)</f>
        <v/>
      </c>
      <c r="X2518" s="8">
        <f>IF($C2518="","",T2518*W2518/100)</f>
        <v/>
      </c>
      <c r="Y2518" s="8">
        <f>IF($C2518="","",T2518-X2518)</f>
        <v/>
      </c>
      <c r="Z2518" s="8">
        <f>IF($C2518="","",Y2518-M2518)</f>
        <v/>
      </c>
      <c r="AD2518" s="8" t="n"/>
      <c r="AG2518" s="14" t="n"/>
      <c r="AI2518">
        <f>IF($C2518="","",IF(COUNTIF($C$2:$C2518,$C2518)=1,1,0))</f>
        <v/>
      </c>
      <c r="AJ2518">
        <f>IF($AI2518=1,SUMPRODUCT(--($AM$2:$AM$7001&lt;$AM2518))+1,"")</f>
        <v/>
      </c>
      <c r="AK2518">
        <f>IF($C2518="","",IF(OR($P2518=TRUE(),$P2518="TRUE"),1,0))</f>
        <v/>
      </c>
      <c r="AL2518">
        <f>IF($C2518="","",IF(AND($V2518="Yes",SUMPRODUCT((LEN(Settings!$F$6:$F$13)&gt;0)*ISNUMBER(SEARCH(Settings!$F$6:$F$13,$O2518)))=0),1,0))</f>
        <v/>
      </c>
      <c r="AM2518">
        <f>IF($AI2518=1,IFERROR(IF(VALUE($C2518)&lt;100000000,VALUE($C2518),1000000000),IFERROR(IF(VALUE(MID($C2518,2,20))&lt;100000000,VALUE(MID($C2518,2,20)),1000000000),1000000000))+ROW()/100000,"")</f>
        <v/>
      </c>
    </row>
    <row r="2519">
      <c r="E2519" s="14" t="n"/>
      <c r="M2519" s="8">
        <f>IF($C2519="","",L2519*T2519/100)</f>
        <v/>
      </c>
      <c r="S2519" s="8" t="n"/>
      <c r="T2519" s="8" t="n"/>
      <c r="W2519">
        <f>IF($C2519="","",IF($AL2519=1,0,IF($AK2519=1,Settings!$C$6,Settings!$C$7))*100)</f>
        <v/>
      </c>
      <c r="X2519" s="8">
        <f>IF($C2519="","",T2519*W2519/100)</f>
        <v/>
      </c>
      <c r="Y2519" s="8">
        <f>IF($C2519="","",T2519-X2519)</f>
        <v/>
      </c>
      <c r="Z2519" s="8">
        <f>IF($C2519="","",Y2519-M2519)</f>
        <v/>
      </c>
      <c r="AD2519" s="8" t="n"/>
      <c r="AG2519" s="14" t="n"/>
      <c r="AI2519">
        <f>IF($C2519="","",IF(COUNTIF($C$2:$C2519,$C2519)=1,1,0))</f>
        <v/>
      </c>
      <c r="AJ2519">
        <f>IF($AI2519=1,SUMPRODUCT(--($AM$2:$AM$7001&lt;$AM2519))+1,"")</f>
        <v/>
      </c>
      <c r="AK2519">
        <f>IF($C2519="","",IF(OR($P2519=TRUE(),$P2519="TRUE"),1,0))</f>
        <v/>
      </c>
      <c r="AL2519">
        <f>IF($C2519="","",IF(AND($V2519="Yes",SUMPRODUCT((LEN(Settings!$F$6:$F$13)&gt;0)*ISNUMBER(SEARCH(Settings!$F$6:$F$13,$O2519)))=0),1,0))</f>
        <v/>
      </c>
      <c r="AM2519">
        <f>IF($AI2519=1,IFERROR(IF(VALUE($C2519)&lt;100000000,VALUE($C2519),1000000000),IFERROR(IF(VALUE(MID($C2519,2,20))&lt;100000000,VALUE(MID($C2519,2,20)),1000000000),1000000000))+ROW()/100000,"")</f>
        <v/>
      </c>
    </row>
    <row r="2520">
      <c r="E2520" s="14" t="n"/>
      <c r="M2520" s="8">
        <f>IF($C2520="","",L2520*T2520/100)</f>
        <v/>
      </c>
      <c r="S2520" s="8" t="n"/>
      <c r="T2520" s="8" t="n"/>
      <c r="W2520">
        <f>IF($C2520="","",IF($AL2520=1,0,IF($AK2520=1,Settings!$C$6,Settings!$C$7))*100)</f>
        <v/>
      </c>
      <c r="X2520" s="8">
        <f>IF($C2520="","",T2520*W2520/100)</f>
        <v/>
      </c>
      <c r="Y2520" s="8">
        <f>IF($C2520="","",T2520-X2520)</f>
        <v/>
      </c>
      <c r="Z2520" s="8">
        <f>IF($C2520="","",Y2520-M2520)</f>
        <v/>
      </c>
      <c r="AD2520" s="8" t="n"/>
      <c r="AG2520" s="14" t="n"/>
      <c r="AI2520">
        <f>IF($C2520="","",IF(COUNTIF($C$2:$C2520,$C2520)=1,1,0))</f>
        <v/>
      </c>
      <c r="AJ2520">
        <f>IF($AI2520=1,SUMPRODUCT(--($AM$2:$AM$7001&lt;$AM2520))+1,"")</f>
        <v/>
      </c>
      <c r="AK2520">
        <f>IF($C2520="","",IF(OR($P2520=TRUE(),$P2520="TRUE"),1,0))</f>
        <v/>
      </c>
      <c r="AL2520">
        <f>IF($C2520="","",IF(AND($V2520="Yes",SUMPRODUCT((LEN(Settings!$F$6:$F$13)&gt;0)*ISNUMBER(SEARCH(Settings!$F$6:$F$13,$O2520)))=0),1,0))</f>
        <v/>
      </c>
      <c r="AM2520">
        <f>IF($AI2520=1,IFERROR(IF(VALUE($C2520)&lt;100000000,VALUE($C2520),1000000000),IFERROR(IF(VALUE(MID($C2520,2,20))&lt;100000000,VALUE(MID($C2520,2,20)),1000000000),1000000000))+ROW()/100000,"")</f>
        <v/>
      </c>
    </row>
    <row r="2521">
      <c r="E2521" s="14" t="n"/>
      <c r="M2521" s="8">
        <f>IF($C2521="","",L2521*T2521/100)</f>
        <v/>
      </c>
      <c r="S2521" s="8" t="n"/>
      <c r="T2521" s="8" t="n"/>
      <c r="W2521">
        <f>IF($C2521="","",IF($AL2521=1,0,IF($AK2521=1,Settings!$C$6,Settings!$C$7))*100)</f>
        <v/>
      </c>
      <c r="X2521" s="8">
        <f>IF($C2521="","",T2521*W2521/100)</f>
        <v/>
      </c>
      <c r="Y2521" s="8">
        <f>IF($C2521="","",T2521-X2521)</f>
        <v/>
      </c>
      <c r="Z2521" s="8">
        <f>IF($C2521="","",Y2521-M2521)</f>
        <v/>
      </c>
      <c r="AD2521" s="8" t="n"/>
      <c r="AG2521" s="14" t="n"/>
      <c r="AI2521">
        <f>IF($C2521="","",IF(COUNTIF($C$2:$C2521,$C2521)=1,1,0))</f>
        <v/>
      </c>
      <c r="AJ2521">
        <f>IF($AI2521=1,SUMPRODUCT(--($AM$2:$AM$7001&lt;$AM2521))+1,"")</f>
        <v/>
      </c>
      <c r="AK2521">
        <f>IF($C2521="","",IF(OR($P2521=TRUE(),$P2521="TRUE"),1,0))</f>
        <v/>
      </c>
      <c r="AL2521">
        <f>IF($C2521="","",IF(AND($V2521="Yes",SUMPRODUCT((LEN(Settings!$F$6:$F$13)&gt;0)*ISNUMBER(SEARCH(Settings!$F$6:$F$13,$O2521)))=0),1,0))</f>
        <v/>
      </c>
      <c r="AM2521">
        <f>IF($AI2521=1,IFERROR(IF(VALUE($C2521)&lt;100000000,VALUE($C2521),1000000000),IFERROR(IF(VALUE(MID($C2521,2,20))&lt;100000000,VALUE(MID($C2521,2,20)),1000000000),1000000000))+ROW()/100000,"")</f>
        <v/>
      </c>
    </row>
    <row r="2522">
      <c r="E2522" s="14" t="n"/>
      <c r="M2522" s="8">
        <f>IF($C2522="","",L2522*T2522/100)</f>
        <v/>
      </c>
      <c r="S2522" s="8" t="n"/>
      <c r="T2522" s="8" t="n"/>
      <c r="W2522">
        <f>IF($C2522="","",IF($AL2522=1,0,IF($AK2522=1,Settings!$C$6,Settings!$C$7))*100)</f>
        <v/>
      </c>
      <c r="X2522" s="8">
        <f>IF($C2522="","",T2522*W2522/100)</f>
        <v/>
      </c>
      <c r="Y2522" s="8">
        <f>IF($C2522="","",T2522-X2522)</f>
        <v/>
      </c>
      <c r="Z2522" s="8">
        <f>IF($C2522="","",Y2522-M2522)</f>
        <v/>
      </c>
      <c r="AD2522" s="8" t="n"/>
      <c r="AG2522" s="14" t="n"/>
      <c r="AI2522">
        <f>IF($C2522="","",IF(COUNTIF($C$2:$C2522,$C2522)=1,1,0))</f>
        <v/>
      </c>
      <c r="AJ2522">
        <f>IF($AI2522=1,SUMPRODUCT(--($AM$2:$AM$7001&lt;$AM2522))+1,"")</f>
        <v/>
      </c>
      <c r="AK2522">
        <f>IF($C2522="","",IF(OR($P2522=TRUE(),$P2522="TRUE"),1,0))</f>
        <v/>
      </c>
      <c r="AL2522">
        <f>IF($C2522="","",IF(AND($V2522="Yes",SUMPRODUCT((LEN(Settings!$F$6:$F$13)&gt;0)*ISNUMBER(SEARCH(Settings!$F$6:$F$13,$O2522)))=0),1,0))</f>
        <v/>
      </c>
      <c r="AM2522">
        <f>IF($AI2522=1,IFERROR(IF(VALUE($C2522)&lt;100000000,VALUE($C2522),1000000000),IFERROR(IF(VALUE(MID($C2522,2,20))&lt;100000000,VALUE(MID($C2522,2,20)),1000000000),1000000000))+ROW()/100000,"")</f>
        <v/>
      </c>
    </row>
    <row r="2523">
      <c r="E2523" s="14" t="n"/>
      <c r="M2523" s="8">
        <f>IF($C2523="","",L2523*T2523/100)</f>
        <v/>
      </c>
      <c r="S2523" s="8" t="n"/>
      <c r="T2523" s="8" t="n"/>
      <c r="W2523">
        <f>IF($C2523="","",IF($AL2523=1,0,IF($AK2523=1,Settings!$C$6,Settings!$C$7))*100)</f>
        <v/>
      </c>
      <c r="X2523" s="8">
        <f>IF($C2523="","",T2523*W2523/100)</f>
        <v/>
      </c>
      <c r="Y2523" s="8">
        <f>IF($C2523="","",T2523-X2523)</f>
        <v/>
      </c>
      <c r="Z2523" s="8">
        <f>IF($C2523="","",Y2523-M2523)</f>
        <v/>
      </c>
      <c r="AD2523" s="8" t="n"/>
      <c r="AG2523" s="14" t="n"/>
      <c r="AI2523">
        <f>IF($C2523="","",IF(COUNTIF($C$2:$C2523,$C2523)=1,1,0))</f>
        <v/>
      </c>
      <c r="AJ2523">
        <f>IF($AI2523=1,SUMPRODUCT(--($AM$2:$AM$7001&lt;$AM2523))+1,"")</f>
        <v/>
      </c>
      <c r="AK2523">
        <f>IF($C2523="","",IF(OR($P2523=TRUE(),$P2523="TRUE"),1,0))</f>
        <v/>
      </c>
      <c r="AL2523">
        <f>IF($C2523="","",IF(AND($V2523="Yes",SUMPRODUCT((LEN(Settings!$F$6:$F$13)&gt;0)*ISNUMBER(SEARCH(Settings!$F$6:$F$13,$O2523)))=0),1,0))</f>
        <v/>
      </c>
      <c r="AM2523">
        <f>IF($AI2523=1,IFERROR(IF(VALUE($C2523)&lt;100000000,VALUE($C2523),1000000000),IFERROR(IF(VALUE(MID($C2523,2,20))&lt;100000000,VALUE(MID($C2523,2,20)),1000000000),1000000000))+ROW()/100000,"")</f>
        <v/>
      </c>
    </row>
    <row r="2524">
      <c r="E2524" s="14" t="n"/>
      <c r="M2524" s="8">
        <f>IF($C2524="","",L2524*T2524/100)</f>
        <v/>
      </c>
      <c r="S2524" s="8" t="n"/>
      <c r="T2524" s="8" t="n"/>
      <c r="W2524">
        <f>IF($C2524="","",IF($AL2524=1,0,IF($AK2524=1,Settings!$C$6,Settings!$C$7))*100)</f>
        <v/>
      </c>
      <c r="X2524" s="8">
        <f>IF($C2524="","",T2524*W2524/100)</f>
        <v/>
      </c>
      <c r="Y2524" s="8">
        <f>IF($C2524="","",T2524-X2524)</f>
        <v/>
      </c>
      <c r="Z2524" s="8">
        <f>IF($C2524="","",Y2524-M2524)</f>
        <v/>
      </c>
      <c r="AD2524" s="8" t="n"/>
      <c r="AG2524" s="14" t="n"/>
      <c r="AI2524">
        <f>IF($C2524="","",IF(COUNTIF($C$2:$C2524,$C2524)=1,1,0))</f>
        <v/>
      </c>
      <c r="AJ2524">
        <f>IF($AI2524=1,SUMPRODUCT(--($AM$2:$AM$7001&lt;$AM2524))+1,"")</f>
        <v/>
      </c>
      <c r="AK2524">
        <f>IF($C2524="","",IF(OR($P2524=TRUE(),$P2524="TRUE"),1,0))</f>
        <v/>
      </c>
      <c r="AL2524">
        <f>IF($C2524="","",IF(AND($V2524="Yes",SUMPRODUCT((LEN(Settings!$F$6:$F$13)&gt;0)*ISNUMBER(SEARCH(Settings!$F$6:$F$13,$O2524)))=0),1,0))</f>
        <v/>
      </c>
      <c r="AM2524">
        <f>IF($AI2524=1,IFERROR(IF(VALUE($C2524)&lt;100000000,VALUE($C2524),1000000000),IFERROR(IF(VALUE(MID($C2524,2,20))&lt;100000000,VALUE(MID($C2524,2,20)),1000000000),1000000000))+ROW()/100000,"")</f>
        <v/>
      </c>
    </row>
    <row r="2525">
      <c r="E2525" s="14" t="n"/>
      <c r="M2525" s="8">
        <f>IF($C2525="","",L2525*T2525/100)</f>
        <v/>
      </c>
      <c r="S2525" s="8" t="n"/>
      <c r="T2525" s="8" t="n"/>
      <c r="W2525">
        <f>IF($C2525="","",IF($AL2525=1,0,IF($AK2525=1,Settings!$C$6,Settings!$C$7))*100)</f>
        <v/>
      </c>
      <c r="X2525" s="8">
        <f>IF($C2525="","",T2525*W2525/100)</f>
        <v/>
      </c>
      <c r="Y2525" s="8">
        <f>IF($C2525="","",T2525-X2525)</f>
        <v/>
      </c>
      <c r="Z2525" s="8">
        <f>IF($C2525="","",Y2525-M2525)</f>
        <v/>
      </c>
      <c r="AD2525" s="8" t="n"/>
      <c r="AG2525" s="14" t="n"/>
      <c r="AI2525">
        <f>IF($C2525="","",IF(COUNTIF($C$2:$C2525,$C2525)=1,1,0))</f>
        <v/>
      </c>
      <c r="AJ2525">
        <f>IF($AI2525=1,SUMPRODUCT(--($AM$2:$AM$7001&lt;$AM2525))+1,"")</f>
        <v/>
      </c>
      <c r="AK2525">
        <f>IF($C2525="","",IF(OR($P2525=TRUE(),$P2525="TRUE"),1,0))</f>
        <v/>
      </c>
      <c r="AL2525">
        <f>IF($C2525="","",IF(AND($V2525="Yes",SUMPRODUCT((LEN(Settings!$F$6:$F$13)&gt;0)*ISNUMBER(SEARCH(Settings!$F$6:$F$13,$O2525)))=0),1,0))</f>
        <v/>
      </c>
      <c r="AM2525">
        <f>IF($AI2525=1,IFERROR(IF(VALUE($C2525)&lt;100000000,VALUE($C2525),1000000000),IFERROR(IF(VALUE(MID($C2525,2,20))&lt;100000000,VALUE(MID($C2525,2,20)),1000000000),1000000000))+ROW()/100000,"")</f>
        <v/>
      </c>
    </row>
    <row r="2526">
      <c r="E2526" s="14" t="n"/>
      <c r="M2526" s="8">
        <f>IF($C2526="","",L2526*T2526/100)</f>
        <v/>
      </c>
      <c r="S2526" s="8" t="n"/>
      <c r="T2526" s="8" t="n"/>
      <c r="W2526">
        <f>IF($C2526="","",IF($AL2526=1,0,IF($AK2526=1,Settings!$C$6,Settings!$C$7))*100)</f>
        <v/>
      </c>
      <c r="X2526" s="8">
        <f>IF($C2526="","",T2526*W2526/100)</f>
        <v/>
      </c>
      <c r="Y2526" s="8">
        <f>IF($C2526="","",T2526-X2526)</f>
        <v/>
      </c>
      <c r="Z2526" s="8">
        <f>IF($C2526="","",Y2526-M2526)</f>
        <v/>
      </c>
      <c r="AD2526" s="8" t="n"/>
      <c r="AG2526" s="14" t="n"/>
      <c r="AI2526">
        <f>IF($C2526="","",IF(COUNTIF($C$2:$C2526,$C2526)=1,1,0))</f>
        <v/>
      </c>
      <c r="AJ2526">
        <f>IF($AI2526=1,SUMPRODUCT(--($AM$2:$AM$7001&lt;$AM2526))+1,"")</f>
        <v/>
      </c>
      <c r="AK2526">
        <f>IF($C2526="","",IF(OR($P2526=TRUE(),$P2526="TRUE"),1,0))</f>
        <v/>
      </c>
      <c r="AL2526">
        <f>IF($C2526="","",IF(AND($V2526="Yes",SUMPRODUCT((LEN(Settings!$F$6:$F$13)&gt;0)*ISNUMBER(SEARCH(Settings!$F$6:$F$13,$O2526)))=0),1,0))</f>
        <v/>
      </c>
      <c r="AM2526">
        <f>IF($AI2526=1,IFERROR(IF(VALUE($C2526)&lt;100000000,VALUE($C2526),1000000000),IFERROR(IF(VALUE(MID($C2526,2,20))&lt;100000000,VALUE(MID($C2526,2,20)),1000000000),1000000000))+ROW()/100000,"")</f>
        <v/>
      </c>
    </row>
    <row r="2527">
      <c r="E2527" s="14" t="n"/>
      <c r="M2527" s="8">
        <f>IF($C2527="","",L2527*T2527/100)</f>
        <v/>
      </c>
      <c r="S2527" s="8" t="n"/>
      <c r="T2527" s="8" t="n"/>
      <c r="W2527">
        <f>IF($C2527="","",IF($AL2527=1,0,IF($AK2527=1,Settings!$C$6,Settings!$C$7))*100)</f>
        <v/>
      </c>
      <c r="X2527" s="8">
        <f>IF($C2527="","",T2527*W2527/100)</f>
        <v/>
      </c>
      <c r="Y2527" s="8">
        <f>IF($C2527="","",T2527-X2527)</f>
        <v/>
      </c>
      <c r="Z2527" s="8">
        <f>IF($C2527="","",Y2527-M2527)</f>
        <v/>
      </c>
      <c r="AD2527" s="8" t="n"/>
      <c r="AG2527" s="14" t="n"/>
      <c r="AI2527">
        <f>IF($C2527="","",IF(COUNTIF($C$2:$C2527,$C2527)=1,1,0))</f>
        <v/>
      </c>
      <c r="AJ2527">
        <f>IF($AI2527=1,SUMPRODUCT(--($AM$2:$AM$7001&lt;$AM2527))+1,"")</f>
        <v/>
      </c>
      <c r="AK2527">
        <f>IF($C2527="","",IF(OR($P2527=TRUE(),$P2527="TRUE"),1,0))</f>
        <v/>
      </c>
      <c r="AL2527">
        <f>IF($C2527="","",IF(AND($V2527="Yes",SUMPRODUCT((LEN(Settings!$F$6:$F$13)&gt;0)*ISNUMBER(SEARCH(Settings!$F$6:$F$13,$O2527)))=0),1,0))</f>
        <v/>
      </c>
      <c r="AM2527">
        <f>IF($AI2527=1,IFERROR(IF(VALUE($C2527)&lt;100000000,VALUE($C2527),1000000000),IFERROR(IF(VALUE(MID($C2527,2,20))&lt;100000000,VALUE(MID($C2527,2,20)),1000000000),1000000000))+ROW()/100000,"")</f>
        <v/>
      </c>
    </row>
    <row r="2528">
      <c r="E2528" s="14" t="n"/>
      <c r="M2528" s="8">
        <f>IF($C2528="","",L2528*T2528/100)</f>
        <v/>
      </c>
      <c r="S2528" s="8" t="n"/>
      <c r="T2528" s="8" t="n"/>
      <c r="W2528">
        <f>IF($C2528="","",IF($AL2528=1,0,IF($AK2528=1,Settings!$C$6,Settings!$C$7))*100)</f>
        <v/>
      </c>
      <c r="X2528" s="8">
        <f>IF($C2528="","",T2528*W2528/100)</f>
        <v/>
      </c>
      <c r="Y2528" s="8">
        <f>IF($C2528="","",T2528-X2528)</f>
        <v/>
      </c>
      <c r="Z2528" s="8">
        <f>IF($C2528="","",Y2528-M2528)</f>
        <v/>
      </c>
      <c r="AD2528" s="8" t="n"/>
      <c r="AG2528" s="14" t="n"/>
      <c r="AI2528">
        <f>IF($C2528="","",IF(COUNTIF($C$2:$C2528,$C2528)=1,1,0))</f>
        <v/>
      </c>
      <c r="AJ2528">
        <f>IF($AI2528=1,SUMPRODUCT(--($AM$2:$AM$7001&lt;$AM2528))+1,"")</f>
        <v/>
      </c>
      <c r="AK2528">
        <f>IF($C2528="","",IF(OR($P2528=TRUE(),$P2528="TRUE"),1,0))</f>
        <v/>
      </c>
      <c r="AL2528">
        <f>IF($C2528="","",IF(AND($V2528="Yes",SUMPRODUCT((LEN(Settings!$F$6:$F$13)&gt;0)*ISNUMBER(SEARCH(Settings!$F$6:$F$13,$O2528)))=0),1,0))</f>
        <v/>
      </c>
      <c r="AM2528">
        <f>IF($AI2528=1,IFERROR(IF(VALUE($C2528)&lt;100000000,VALUE($C2528),1000000000),IFERROR(IF(VALUE(MID($C2528,2,20))&lt;100000000,VALUE(MID($C2528,2,20)),1000000000),1000000000))+ROW()/100000,"")</f>
        <v/>
      </c>
    </row>
    <row r="2529">
      <c r="E2529" s="14" t="n"/>
      <c r="M2529" s="8">
        <f>IF($C2529="","",L2529*T2529/100)</f>
        <v/>
      </c>
      <c r="S2529" s="8" t="n"/>
      <c r="T2529" s="8" t="n"/>
      <c r="W2529">
        <f>IF($C2529="","",IF($AL2529=1,0,IF($AK2529=1,Settings!$C$6,Settings!$C$7))*100)</f>
        <v/>
      </c>
      <c r="X2529" s="8">
        <f>IF($C2529="","",T2529*W2529/100)</f>
        <v/>
      </c>
      <c r="Y2529" s="8">
        <f>IF($C2529="","",T2529-X2529)</f>
        <v/>
      </c>
      <c r="Z2529" s="8">
        <f>IF($C2529="","",Y2529-M2529)</f>
        <v/>
      </c>
      <c r="AD2529" s="8" t="n"/>
      <c r="AG2529" s="14" t="n"/>
      <c r="AI2529">
        <f>IF($C2529="","",IF(COUNTIF($C$2:$C2529,$C2529)=1,1,0))</f>
        <v/>
      </c>
      <c r="AJ2529">
        <f>IF($AI2529=1,SUMPRODUCT(--($AM$2:$AM$7001&lt;$AM2529))+1,"")</f>
        <v/>
      </c>
      <c r="AK2529">
        <f>IF($C2529="","",IF(OR($P2529=TRUE(),$P2529="TRUE"),1,0))</f>
        <v/>
      </c>
      <c r="AL2529">
        <f>IF($C2529="","",IF(AND($V2529="Yes",SUMPRODUCT((LEN(Settings!$F$6:$F$13)&gt;0)*ISNUMBER(SEARCH(Settings!$F$6:$F$13,$O2529)))=0),1,0))</f>
        <v/>
      </c>
      <c r="AM2529">
        <f>IF($AI2529=1,IFERROR(IF(VALUE($C2529)&lt;100000000,VALUE($C2529),1000000000),IFERROR(IF(VALUE(MID($C2529,2,20))&lt;100000000,VALUE(MID($C2529,2,20)),1000000000),1000000000))+ROW()/100000,"")</f>
        <v/>
      </c>
    </row>
    <row r="2530">
      <c r="E2530" s="14" t="n"/>
      <c r="M2530" s="8">
        <f>IF($C2530="","",L2530*T2530/100)</f>
        <v/>
      </c>
      <c r="S2530" s="8" t="n"/>
      <c r="T2530" s="8" t="n"/>
      <c r="W2530">
        <f>IF($C2530="","",IF($AL2530=1,0,IF($AK2530=1,Settings!$C$6,Settings!$C$7))*100)</f>
        <v/>
      </c>
      <c r="X2530" s="8">
        <f>IF($C2530="","",T2530*W2530/100)</f>
        <v/>
      </c>
      <c r="Y2530" s="8">
        <f>IF($C2530="","",T2530-X2530)</f>
        <v/>
      </c>
      <c r="Z2530" s="8">
        <f>IF($C2530="","",Y2530-M2530)</f>
        <v/>
      </c>
      <c r="AD2530" s="8" t="n"/>
      <c r="AG2530" s="14" t="n"/>
      <c r="AI2530">
        <f>IF($C2530="","",IF(COUNTIF($C$2:$C2530,$C2530)=1,1,0))</f>
        <v/>
      </c>
      <c r="AJ2530">
        <f>IF($AI2530=1,SUMPRODUCT(--($AM$2:$AM$7001&lt;$AM2530))+1,"")</f>
        <v/>
      </c>
      <c r="AK2530">
        <f>IF($C2530="","",IF(OR($P2530=TRUE(),$P2530="TRUE"),1,0))</f>
        <v/>
      </c>
      <c r="AL2530">
        <f>IF($C2530="","",IF(AND($V2530="Yes",SUMPRODUCT((LEN(Settings!$F$6:$F$13)&gt;0)*ISNUMBER(SEARCH(Settings!$F$6:$F$13,$O2530)))=0),1,0))</f>
        <v/>
      </c>
      <c r="AM2530">
        <f>IF($AI2530=1,IFERROR(IF(VALUE($C2530)&lt;100000000,VALUE($C2530),1000000000),IFERROR(IF(VALUE(MID($C2530,2,20))&lt;100000000,VALUE(MID($C2530,2,20)),1000000000),1000000000))+ROW()/100000,"")</f>
        <v/>
      </c>
    </row>
    <row r="2531">
      <c r="E2531" s="14" t="n"/>
      <c r="M2531" s="8">
        <f>IF($C2531="","",L2531*T2531/100)</f>
        <v/>
      </c>
      <c r="S2531" s="8" t="n"/>
      <c r="T2531" s="8" t="n"/>
      <c r="W2531">
        <f>IF($C2531="","",IF($AL2531=1,0,IF($AK2531=1,Settings!$C$6,Settings!$C$7))*100)</f>
        <v/>
      </c>
      <c r="X2531" s="8">
        <f>IF($C2531="","",T2531*W2531/100)</f>
        <v/>
      </c>
      <c r="Y2531" s="8">
        <f>IF($C2531="","",T2531-X2531)</f>
        <v/>
      </c>
      <c r="Z2531" s="8">
        <f>IF($C2531="","",Y2531-M2531)</f>
        <v/>
      </c>
      <c r="AD2531" s="8" t="n"/>
      <c r="AG2531" s="14" t="n"/>
      <c r="AI2531">
        <f>IF($C2531="","",IF(COUNTIF($C$2:$C2531,$C2531)=1,1,0))</f>
        <v/>
      </c>
      <c r="AJ2531">
        <f>IF($AI2531=1,SUMPRODUCT(--($AM$2:$AM$7001&lt;$AM2531))+1,"")</f>
        <v/>
      </c>
      <c r="AK2531">
        <f>IF($C2531="","",IF(OR($P2531=TRUE(),$P2531="TRUE"),1,0))</f>
        <v/>
      </c>
      <c r="AL2531">
        <f>IF($C2531="","",IF(AND($V2531="Yes",SUMPRODUCT((LEN(Settings!$F$6:$F$13)&gt;0)*ISNUMBER(SEARCH(Settings!$F$6:$F$13,$O2531)))=0),1,0))</f>
        <v/>
      </c>
      <c r="AM2531">
        <f>IF($AI2531=1,IFERROR(IF(VALUE($C2531)&lt;100000000,VALUE($C2531),1000000000),IFERROR(IF(VALUE(MID($C2531,2,20))&lt;100000000,VALUE(MID($C2531,2,20)),1000000000),1000000000))+ROW()/100000,"")</f>
        <v/>
      </c>
    </row>
    <row r="2532">
      <c r="E2532" s="14" t="n"/>
      <c r="M2532" s="8">
        <f>IF($C2532="","",L2532*T2532/100)</f>
        <v/>
      </c>
      <c r="S2532" s="8" t="n"/>
      <c r="T2532" s="8" t="n"/>
      <c r="W2532">
        <f>IF($C2532="","",IF($AL2532=1,0,IF($AK2532=1,Settings!$C$6,Settings!$C$7))*100)</f>
        <v/>
      </c>
      <c r="X2532" s="8">
        <f>IF($C2532="","",T2532*W2532/100)</f>
        <v/>
      </c>
      <c r="Y2532" s="8">
        <f>IF($C2532="","",T2532-X2532)</f>
        <v/>
      </c>
      <c r="Z2532" s="8">
        <f>IF($C2532="","",Y2532-M2532)</f>
        <v/>
      </c>
      <c r="AD2532" s="8" t="n"/>
      <c r="AG2532" s="14" t="n"/>
      <c r="AI2532">
        <f>IF($C2532="","",IF(COUNTIF($C$2:$C2532,$C2532)=1,1,0))</f>
        <v/>
      </c>
      <c r="AJ2532">
        <f>IF($AI2532=1,SUMPRODUCT(--($AM$2:$AM$7001&lt;$AM2532))+1,"")</f>
        <v/>
      </c>
      <c r="AK2532">
        <f>IF($C2532="","",IF(OR($P2532=TRUE(),$P2532="TRUE"),1,0))</f>
        <v/>
      </c>
      <c r="AL2532">
        <f>IF($C2532="","",IF(AND($V2532="Yes",SUMPRODUCT((LEN(Settings!$F$6:$F$13)&gt;0)*ISNUMBER(SEARCH(Settings!$F$6:$F$13,$O2532)))=0),1,0))</f>
        <v/>
      </c>
      <c r="AM2532">
        <f>IF($AI2532=1,IFERROR(IF(VALUE($C2532)&lt;100000000,VALUE($C2532),1000000000),IFERROR(IF(VALUE(MID($C2532,2,20))&lt;100000000,VALUE(MID($C2532,2,20)),1000000000),1000000000))+ROW()/100000,"")</f>
        <v/>
      </c>
    </row>
    <row r="2533">
      <c r="E2533" s="14" t="n"/>
      <c r="M2533" s="8">
        <f>IF($C2533="","",L2533*T2533/100)</f>
        <v/>
      </c>
      <c r="S2533" s="8" t="n"/>
      <c r="T2533" s="8" t="n"/>
      <c r="W2533">
        <f>IF($C2533="","",IF($AL2533=1,0,IF($AK2533=1,Settings!$C$6,Settings!$C$7))*100)</f>
        <v/>
      </c>
      <c r="X2533" s="8">
        <f>IF($C2533="","",T2533*W2533/100)</f>
        <v/>
      </c>
      <c r="Y2533" s="8">
        <f>IF($C2533="","",T2533-X2533)</f>
        <v/>
      </c>
      <c r="Z2533" s="8">
        <f>IF($C2533="","",Y2533-M2533)</f>
        <v/>
      </c>
      <c r="AD2533" s="8" t="n"/>
      <c r="AG2533" s="14" t="n"/>
      <c r="AI2533">
        <f>IF($C2533="","",IF(COUNTIF($C$2:$C2533,$C2533)=1,1,0))</f>
        <v/>
      </c>
      <c r="AJ2533">
        <f>IF($AI2533=1,SUMPRODUCT(--($AM$2:$AM$7001&lt;$AM2533))+1,"")</f>
        <v/>
      </c>
      <c r="AK2533">
        <f>IF($C2533="","",IF(OR($P2533=TRUE(),$P2533="TRUE"),1,0))</f>
        <v/>
      </c>
      <c r="AL2533">
        <f>IF($C2533="","",IF(AND($V2533="Yes",SUMPRODUCT((LEN(Settings!$F$6:$F$13)&gt;0)*ISNUMBER(SEARCH(Settings!$F$6:$F$13,$O2533)))=0),1,0))</f>
        <v/>
      </c>
      <c r="AM2533">
        <f>IF($AI2533=1,IFERROR(IF(VALUE($C2533)&lt;100000000,VALUE($C2533),1000000000),IFERROR(IF(VALUE(MID($C2533,2,20))&lt;100000000,VALUE(MID($C2533,2,20)),1000000000),1000000000))+ROW()/100000,"")</f>
        <v/>
      </c>
    </row>
    <row r="2534">
      <c r="E2534" s="14" t="n"/>
      <c r="M2534" s="8">
        <f>IF($C2534="","",L2534*T2534/100)</f>
        <v/>
      </c>
      <c r="S2534" s="8" t="n"/>
      <c r="T2534" s="8" t="n"/>
      <c r="W2534">
        <f>IF($C2534="","",IF($AL2534=1,0,IF($AK2534=1,Settings!$C$6,Settings!$C$7))*100)</f>
        <v/>
      </c>
      <c r="X2534" s="8">
        <f>IF($C2534="","",T2534*W2534/100)</f>
        <v/>
      </c>
      <c r="Y2534" s="8">
        <f>IF($C2534="","",T2534-X2534)</f>
        <v/>
      </c>
      <c r="Z2534" s="8">
        <f>IF($C2534="","",Y2534-M2534)</f>
        <v/>
      </c>
      <c r="AD2534" s="8" t="n"/>
      <c r="AG2534" s="14" t="n"/>
      <c r="AI2534">
        <f>IF($C2534="","",IF(COUNTIF($C$2:$C2534,$C2534)=1,1,0))</f>
        <v/>
      </c>
      <c r="AJ2534">
        <f>IF($AI2534=1,SUMPRODUCT(--($AM$2:$AM$7001&lt;$AM2534))+1,"")</f>
        <v/>
      </c>
      <c r="AK2534">
        <f>IF($C2534="","",IF(OR($P2534=TRUE(),$P2534="TRUE"),1,0))</f>
        <v/>
      </c>
      <c r="AL2534">
        <f>IF($C2534="","",IF(AND($V2534="Yes",SUMPRODUCT((LEN(Settings!$F$6:$F$13)&gt;0)*ISNUMBER(SEARCH(Settings!$F$6:$F$13,$O2534)))=0),1,0))</f>
        <v/>
      </c>
      <c r="AM2534">
        <f>IF($AI2534=1,IFERROR(IF(VALUE($C2534)&lt;100000000,VALUE($C2534),1000000000),IFERROR(IF(VALUE(MID($C2534,2,20))&lt;100000000,VALUE(MID($C2534,2,20)),1000000000),1000000000))+ROW()/100000,"")</f>
        <v/>
      </c>
    </row>
    <row r="2535">
      <c r="E2535" s="14" t="n"/>
      <c r="M2535" s="8">
        <f>IF($C2535="","",L2535*T2535/100)</f>
        <v/>
      </c>
      <c r="S2535" s="8" t="n"/>
      <c r="T2535" s="8" t="n"/>
      <c r="W2535">
        <f>IF($C2535="","",IF($AL2535=1,0,IF($AK2535=1,Settings!$C$6,Settings!$C$7))*100)</f>
        <v/>
      </c>
      <c r="X2535" s="8">
        <f>IF($C2535="","",T2535*W2535/100)</f>
        <v/>
      </c>
      <c r="Y2535" s="8">
        <f>IF($C2535="","",T2535-X2535)</f>
        <v/>
      </c>
      <c r="Z2535" s="8">
        <f>IF($C2535="","",Y2535-M2535)</f>
        <v/>
      </c>
      <c r="AD2535" s="8" t="n"/>
      <c r="AG2535" s="14" t="n"/>
      <c r="AI2535">
        <f>IF($C2535="","",IF(COUNTIF($C$2:$C2535,$C2535)=1,1,0))</f>
        <v/>
      </c>
      <c r="AJ2535">
        <f>IF($AI2535=1,SUMPRODUCT(--($AM$2:$AM$7001&lt;$AM2535))+1,"")</f>
        <v/>
      </c>
      <c r="AK2535">
        <f>IF($C2535="","",IF(OR($P2535=TRUE(),$P2535="TRUE"),1,0))</f>
        <v/>
      </c>
      <c r="AL2535">
        <f>IF($C2535="","",IF(AND($V2535="Yes",SUMPRODUCT((LEN(Settings!$F$6:$F$13)&gt;0)*ISNUMBER(SEARCH(Settings!$F$6:$F$13,$O2535)))=0),1,0))</f>
        <v/>
      </c>
      <c r="AM2535">
        <f>IF($AI2535=1,IFERROR(IF(VALUE($C2535)&lt;100000000,VALUE($C2535),1000000000),IFERROR(IF(VALUE(MID($C2535,2,20))&lt;100000000,VALUE(MID($C2535,2,20)),1000000000),1000000000))+ROW()/100000,"")</f>
        <v/>
      </c>
    </row>
    <row r="2536">
      <c r="E2536" s="14" t="n"/>
      <c r="M2536" s="8">
        <f>IF($C2536="","",L2536*T2536/100)</f>
        <v/>
      </c>
      <c r="S2536" s="8" t="n"/>
      <c r="T2536" s="8" t="n"/>
      <c r="W2536">
        <f>IF($C2536="","",IF($AL2536=1,0,IF($AK2536=1,Settings!$C$6,Settings!$C$7))*100)</f>
        <v/>
      </c>
      <c r="X2536" s="8">
        <f>IF($C2536="","",T2536*W2536/100)</f>
        <v/>
      </c>
      <c r="Y2536" s="8">
        <f>IF($C2536="","",T2536-X2536)</f>
        <v/>
      </c>
      <c r="Z2536" s="8">
        <f>IF($C2536="","",Y2536-M2536)</f>
        <v/>
      </c>
      <c r="AD2536" s="8" t="n"/>
      <c r="AG2536" s="14" t="n"/>
      <c r="AI2536">
        <f>IF($C2536="","",IF(COUNTIF($C$2:$C2536,$C2536)=1,1,0))</f>
        <v/>
      </c>
      <c r="AJ2536">
        <f>IF($AI2536=1,SUMPRODUCT(--($AM$2:$AM$7001&lt;$AM2536))+1,"")</f>
        <v/>
      </c>
      <c r="AK2536">
        <f>IF($C2536="","",IF(OR($P2536=TRUE(),$P2536="TRUE"),1,0))</f>
        <v/>
      </c>
      <c r="AL2536">
        <f>IF($C2536="","",IF(AND($V2536="Yes",SUMPRODUCT((LEN(Settings!$F$6:$F$13)&gt;0)*ISNUMBER(SEARCH(Settings!$F$6:$F$13,$O2536)))=0),1,0))</f>
        <v/>
      </c>
      <c r="AM2536">
        <f>IF($AI2536=1,IFERROR(IF(VALUE($C2536)&lt;100000000,VALUE($C2536),1000000000),IFERROR(IF(VALUE(MID($C2536,2,20))&lt;100000000,VALUE(MID($C2536,2,20)),1000000000),1000000000))+ROW()/100000,"")</f>
        <v/>
      </c>
    </row>
    <row r="2537">
      <c r="E2537" s="14" t="n"/>
      <c r="M2537" s="8">
        <f>IF($C2537="","",L2537*T2537/100)</f>
        <v/>
      </c>
      <c r="S2537" s="8" t="n"/>
      <c r="T2537" s="8" t="n"/>
      <c r="W2537">
        <f>IF($C2537="","",IF($AL2537=1,0,IF($AK2537=1,Settings!$C$6,Settings!$C$7))*100)</f>
        <v/>
      </c>
      <c r="X2537" s="8">
        <f>IF($C2537="","",T2537*W2537/100)</f>
        <v/>
      </c>
      <c r="Y2537" s="8">
        <f>IF($C2537="","",T2537-X2537)</f>
        <v/>
      </c>
      <c r="Z2537" s="8">
        <f>IF($C2537="","",Y2537-M2537)</f>
        <v/>
      </c>
      <c r="AD2537" s="8" t="n"/>
      <c r="AG2537" s="14" t="n"/>
      <c r="AI2537">
        <f>IF($C2537="","",IF(COUNTIF($C$2:$C2537,$C2537)=1,1,0))</f>
        <v/>
      </c>
      <c r="AJ2537">
        <f>IF($AI2537=1,SUMPRODUCT(--($AM$2:$AM$7001&lt;$AM2537))+1,"")</f>
        <v/>
      </c>
      <c r="AK2537">
        <f>IF($C2537="","",IF(OR($P2537=TRUE(),$P2537="TRUE"),1,0))</f>
        <v/>
      </c>
      <c r="AL2537">
        <f>IF($C2537="","",IF(AND($V2537="Yes",SUMPRODUCT((LEN(Settings!$F$6:$F$13)&gt;0)*ISNUMBER(SEARCH(Settings!$F$6:$F$13,$O2537)))=0),1,0))</f>
        <v/>
      </c>
      <c r="AM2537">
        <f>IF($AI2537=1,IFERROR(IF(VALUE($C2537)&lt;100000000,VALUE($C2537),1000000000),IFERROR(IF(VALUE(MID($C2537,2,20))&lt;100000000,VALUE(MID($C2537,2,20)),1000000000),1000000000))+ROW()/100000,"")</f>
        <v/>
      </c>
    </row>
    <row r="2538">
      <c r="E2538" s="14" t="n"/>
      <c r="M2538" s="8">
        <f>IF($C2538="","",L2538*T2538/100)</f>
        <v/>
      </c>
      <c r="S2538" s="8" t="n"/>
      <c r="T2538" s="8" t="n"/>
      <c r="W2538">
        <f>IF($C2538="","",IF($AL2538=1,0,IF($AK2538=1,Settings!$C$6,Settings!$C$7))*100)</f>
        <v/>
      </c>
      <c r="X2538" s="8">
        <f>IF($C2538="","",T2538*W2538/100)</f>
        <v/>
      </c>
      <c r="Y2538" s="8">
        <f>IF($C2538="","",T2538-X2538)</f>
        <v/>
      </c>
      <c r="Z2538" s="8">
        <f>IF($C2538="","",Y2538-M2538)</f>
        <v/>
      </c>
      <c r="AD2538" s="8" t="n"/>
      <c r="AG2538" s="14" t="n"/>
      <c r="AI2538">
        <f>IF($C2538="","",IF(COUNTIF($C$2:$C2538,$C2538)=1,1,0))</f>
        <v/>
      </c>
      <c r="AJ2538">
        <f>IF($AI2538=1,SUMPRODUCT(--($AM$2:$AM$7001&lt;$AM2538))+1,"")</f>
        <v/>
      </c>
      <c r="AK2538">
        <f>IF($C2538="","",IF(OR($P2538=TRUE(),$P2538="TRUE"),1,0))</f>
        <v/>
      </c>
      <c r="AL2538">
        <f>IF($C2538="","",IF(AND($V2538="Yes",SUMPRODUCT((LEN(Settings!$F$6:$F$13)&gt;0)*ISNUMBER(SEARCH(Settings!$F$6:$F$13,$O2538)))=0),1,0))</f>
        <v/>
      </c>
      <c r="AM2538">
        <f>IF($AI2538=1,IFERROR(IF(VALUE($C2538)&lt;100000000,VALUE($C2538),1000000000),IFERROR(IF(VALUE(MID($C2538,2,20))&lt;100000000,VALUE(MID($C2538,2,20)),1000000000),1000000000))+ROW()/100000,"")</f>
        <v/>
      </c>
    </row>
    <row r="2539">
      <c r="E2539" s="14" t="n"/>
      <c r="M2539" s="8">
        <f>IF($C2539="","",L2539*T2539/100)</f>
        <v/>
      </c>
      <c r="S2539" s="8" t="n"/>
      <c r="T2539" s="8" t="n"/>
      <c r="W2539">
        <f>IF($C2539="","",IF($AL2539=1,0,IF($AK2539=1,Settings!$C$6,Settings!$C$7))*100)</f>
        <v/>
      </c>
      <c r="X2539" s="8">
        <f>IF($C2539="","",T2539*W2539/100)</f>
        <v/>
      </c>
      <c r="Y2539" s="8">
        <f>IF($C2539="","",T2539-X2539)</f>
        <v/>
      </c>
      <c r="Z2539" s="8">
        <f>IF($C2539="","",Y2539-M2539)</f>
        <v/>
      </c>
      <c r="AD2539" s="8" t="n"/>
      <c r="AG2539" s="14" t="n"/>
      <c r="AI2539">
        <f>IF($C2539="","",IF(COUNTIF($C$2:$C2539,$C2539)=1,1,0))</f>
        <v/>
      </c>
      <c r="AJ2539">
        <f>IF($AI2539=1,SUMPRODUCT(--($AM$2:$AM$7001&lt;$AM2539))+1,"")</f>
        <v/>
      </c>
      <c r="AK2539">
        <f>IF($C2539="","",IF(OR($P2539=TRUE(),$P2539="TRUE"),1,0))</f>
        <v/>
      </c>
      <c r="AL2539">
        <f>IF($C2539="","",IF(AND($V2539="Yes",SUMPRODUCT((LEN(Settings!$F$6:$F$13)&gt;0)*ISNUMBER(SEARCH(Settings!$F$6:$F$13,$O2539)))=0),1,0))</f>
        <v/>
      </c>
      <c r="AM2539">
        <f>IF($AI2539=1,IFERROR(IF(VALUE($C2539)&lt;100000000,VALUE($C2539),1000000000),IFERROR(IF(VALUE(MID($C2539,2,20))&lt;100000000,VALUE(MID($C2539,2,20)),1000000000),1000000000))+ROW()/100000,"")</f>
        <v/>
      </c>
    </row>
    <row r="2540">
      <c r="E2540" s="14" t="n"/>
      <c r="M2540" s="8">
        <f>IF($C2540="","",L2540*T2540/100)</f>
        <v/>
      </c>
      <c r="S2540" s="8" t="n"/>
      <c r="T2540" s="8" t="n"/>
      <c r="W2540">
        <f>IF($C2540="","",IF($AL2540=1,0,IF($AK2540=1,Settings!$C$6,Settings!$C$7))*100)</f>
        <v/>
      </c>
      <c r="X2540" s="8">
        <f>IF($C2540="","",T2540*W2540/100)</f>
        <v/>
      </c>
      <c r="Y2540" s="8">
        <f>IF($C2540="","",T2540-X2540)</f>
        <v/>
      </c>
      <c r="Z2540" s="8">
        <f>IF($C2540="","",Y2540-M2540)</f>
        <v/>
      </c>
      <c r="AD2540" s="8" t="n"/>
      <c r="AG2540" s="14" t="n"/>
      <c r="AI2540">
        <f>IF($C2540="","",IF(COUNTIF($C$2:$C2540,$C2540)=1,1,0))</f>
        <v/>
      </c>
      <c r="AJ2540">
        <f>IF($AI2540=1,SUMPRODUCT(--($AM$2:$AM$7001&lt;$AM2540))+1,"")</f>
        <v/>
      </c>
      <c r="AK2540">
        <f>IF($C2540="","",IF(OR($P2540=TRUE(),$P2540="TRUE"),1,0))</f>
        <v/>
      </c>
      <c r="AL2540">
        <f>IF($C2540="","",IF(AND($V2540="Yes",SUMPRODUCT((LEN(Settings!$F$6:$F$13)&gt;0)*ISNUMBER(SEARCH(Settings!$F$6:$F$13,$O2540)))=0),1,0))</f>
        <v/>
      </c>
      <c r="AM2540">
        <f>IF($AI2540=1,IFERROR(IF(VALUE($C2540)&lt;100000000,VALUE($C2540),1000000000),IFERROR(IF(VALUE(MID($C2540,2,20))&lt;100000000,VALUE(MID($C2540,2,20)),1000000000),1000000000))+ROW()/100000,"")</f>
        <v/>
      </c>
    </row>
    <row r="2541">
      <c r="E2541" s="14" t="n"/>
      <c r="M2541" s="8">
        <f>IF($C2541="","",L2541*T2541/100)</f>
        <v/>
      </c>
      <c r="S2541" s="8" t="n"/>
      <c r="T2541" s="8" t="n"/>
      <c r="W2541">
        <f>IF($C2541="","",IF($AL2541=1,0,IF($AK2541=1,Settings!$C$6,Settings!$C$7))*100)</f>
        <v/>
      </c>
      <c r="X2541" s="8">
        <f>IF($C2541="","",T2541*W2541/100)</f>
        <v/>
      </c>
      <c r="Y2541" s="8">
        <f>IF($C2541="","",T2541-X2541)</f>
        <v/>
      </c>
      <c r="Z2541" s="8">
        <f>IF($C2541="","",Y2541-M2541)</f>
        <v/>
      </c>
      <c r="AD2541" s="8" t="n"/>
      <c r="AG2541" s="14" t="n"/>
      <c r="AI2541">
        <f>IF($C2541="","",IF(COUNTIF($C$2:$C2541,$C2541)=1,1,0))</f>
        <v/>
      </c>
      <c r="AJ2541">
        <f>IF($AI2541=1,SUMPRODUCT(--($AM$2:$AM$7001&lt;$AM2541))+1,"")</f>
        <v/>
      </c>
      <c r="AK2541">
        <f>IF($C2541="","",IF(OR($P2541=TRUE(),$P2541="TRUE"),1,0))</f>
        <v/>
      </c>
      <c r="AL2541">
        <f>IF($C2541="","",IF(AND($V2541="Yes",SUMPRODUCT((LEN(Settings!$F$6:$F$13)&gt;0)*ISNUMBER(SEARCH(Settings!$F$6:$F$13,$O2541)))=0),1,0))</f>
        <v/>
      </c>
      <c r="AM2541">
        <f>IF($AI2541=1,IFERROR(IF(VALUE($C2541)&lt;100000000,VALUE($C2541),1000000000),IFERROR(IF(VALUE(MID($C2541,2,20))&lt;100000000,VALUE(MID($C2541,2,20)),1000000000),1000000000))+ROW()/100000,"")</f>
        <v/>
      </c>
    </row>
    <row r="2542">
      <c r="E2542" s="14" t="n"/>
      <c r="M2542" s="8">
        <f>IF($C2542="","",L2542*T2542/100)</f>
        <v/>
      </c>
      <c r="S2542" s="8" t="n"/>
      <c r="T2542" s="8" t="n"/>
      <c r="W2542">
        <f>IF($C2542="","",IF($AL2542=1,0,IF($AK2542=1,Settings!$C$6,Settings!$C$7))*100)</f>
        <v/>
      </c>
      <c r="X2542" s="8">
        <f>IF($C2542="","",T2542*W2542/100)</f>
        <v/>
      </c>
      <c r="Y2542" s="8">
        <f>IF($C2542="","",T2542-X2542)</f>
        <v/>
      </c>
      <c r="Z2542" s="8">
        <f>IF($C2542="","",Y2542-M2542)</f>
        <v/>
      </c>
      <c r="AD2542" s="8" t="n"/>
      <c r="AG2542" s="14" t="n"/>
      <c r="AI2542">
        <f>IF($C2542="","",IF(COUNTIF($C$2:$C2542,$C2542)=1,1,0))</f>
        <v/>
      </c>
      <c r="AJ2542">
        <f>IF($AI2542=1,SUMPRODUCT(--($AM$2:$AM$7001&lt;$AM2542))+1,"")</f>
        <v/>
      </c>
      <c r="AK2542">
        <f>IF($C2542="","",IF(OR($P2542=TRUE(),$P2542="TRUE"),1,0))</f>
        <v/>
      </c>
      <c r="AL2542">
        <f>IF($C2542="","",IF(AND($V2542="Yes",SUMPRODUCT((LEN(Settings!$F$6:$F$13)&gt;0)*ISNUMBER(SEARCH(Settings!$F$6:$F$13,$O2542)))=0),1,0))</f>
        <v/>
      </c>
      <c r="AM2542">
        <f>IF($AI2542=1,IFERROR(IF(VALUE($C2542)&lt;100000000,VALUE($C2542),1000000000),IFERROR(IF(VALUE(MID($C2542,2,20))&lt;100000000,VALUE(MID($C2542,2,20)),1000000000),1000000000))+ROW()/100000,"")</f>
        <v/>
      </c>
    </row>
    <row r="2543">
      <c r="E2543" s="14" t="n"/>
      <c r="M2543" s="8">
        <f>IF($C2543="","",L2543*T2543/100)</f>
        <v/>
      </c>
      <c r="S2543" s="8" t="n"/>
      <c r="T2543" s="8" t="n"/>
      <c r="W2543">
        <f>IF($C2543="","",IF($AL2543=1,0,IF($AK2543=1,Settings!$C$6,Settings!$C$7))*100)</f>
        <v/>
      </c>
      <c r="X2543" s="8">
        <f>IF($C2543="","",T2543*W2543/100)</f>
        <v/>
      </c>
      <c r="Y2543" s="8">
        <f>IF($C2543="","",T2543-X2543)</f>
        <v/>
      </c>
      <c r="Z2543" s="8">
        <f>IF($C2543="","",Y2543-M2543)</f>
        <v/>
      </c>
      <c r="AD2543" s="8" t="n"/>
      <c r="AG2543" s="14" t="n"/>
      <c r="AI2543">
        <f>IF($C2543="","",IF(COUNTIF($C$2:$C2543,$C2543)=1,1,0))</f>
        <v/>
      </c>
      <c r="AJ2543">
        <f>IF($AI2543=1,SUMPRODUCT(--($AM$2:$AM$7001&lt;$AM2543))+1,"")</f>
        <v/>
      </c>
      <c r="AK2543">
        <f>IF($C2543="","",IF(OR($P2543=TRUE(),$P2543="TRUE"),1,0))</f>
        <v/>
      </c>
      <c r="AL2543">
        <f>IF($C2543="","",IF(AND($V2543="Yes",SUMPRODUCT((LEN(Settings!$F$6:$F$13)&gt;0)*ISNUMBER(SEARCH(Settings!$F$6:$F$13,$O2543)))=0),1,0))</f>
        <v/>
      </c>
      <c r="AM2543">
        <f>IF($AI2543=1,IFERROR(IF(VALUE($C2543)&lt;100000000,VALUE($C2543),1000000000),IFERROR(IF(VALUE(MID($C2543,2,20))&lt;100000000,VALUE(MID($C2543,2,20)),1000000000),1000000000))+ROW()/100000,"")</f>
        <v/>
      </c>
    </row>
    <row r="2544">
      <c r="E2544" s="14" t="n"/>
      <c r="M2544" s="8">
        <f>IF($C2544="","",L2544*T2544/100)</f>
        <v/>
      </c>
      <c r="S2544" s="8" t="n"/>
      <c r="T2544" s="8" t="n"/>
      <c r="W2544">
        <f>IF($C2544="","",IF($AL2544=1,0,IF($AK2544=1,Settings!$C$6,Settings!$C$7))*100)</f>
        <v/>
      </c>
      <c r="X2544" s="8">
        <f>IF($C2544="","",T2544*W2544/100)</f>
        <v/>
      </c>
      <c r="Y2544" s="8">
        <f>IF($C2544="","",T2544-X2544)</f>
        <v/>
      </c>
      <c r="Z2544" s="8">
        <f>IF($C2544="","",Y2544-M2544)</f>
        <v/>
      </c>
      <c r="AD2544" s="8" t="n"/>
      <c r="AG2544" s="14" t="n"/>
      <c r="AI2544">
        <f>IF($C2544="","",IF(COUNTIF($C$2:$C2544,$C2544)=1,1,0))</f>
        <v/>
      </c>
      <c r="AJ2544">
        <f>IF($AI2544=1,SUMPRODUCT(--($AM$2:$AM$7001&lt;$AM2544))+1,"")</f>
        <v/>
      </c>
      <c r="AK2544">
        <f>IF($C2544="","",IF(OR($P2544=TRUE(),$P2544="TRUE"),1,0))</f>
        <v/>
      </c>
      <c r="AL2544">
        <f>IF($C2544="","",IF(AND($V2544="Yes",SUMPRODUCT((LEN(Settings!$F$6:$F$13)&gt;0)*ISNUMBER(SEARCH(Settings!$F$6:$F$13,$O2544)))=0),1,0))</f>
        <v/>
      </c>
      <c r="AM2544">
        <f>IF($AI2544=1,IFERROR(IF(VALUE($C2544)&lt;100000000,VALUE($C2544),1000000000),IFERROR(IF(VALUE(MID($C2544,2,20))&lt;100000000,VALUE(MID($C2544,2,20)),1000000000),1000000000))+ROW()/100000,"")</f>
        <v/>
      </c>
    </row>
    <row r="2545">
      <c r="E2545" s="14" t="n"/>
      <c r="M2545" s="8">
        <f>IF($C2545="","",L2545*T2545/100)</f>
        <v/>
      </c>
      <c r="S2545" s="8" t="n"/>
      <c r="T2545" s="8" t="n"/>
      <c r="W2545">
        <f>IF($C2545="","",IF($AL2545=1,0,IF($AK2545=1,Settings!$C$6,Settings!$C$7))*100)</f>
        <v/>
      </c>
      <c r="X2545" s="8">
        <f>IF($C2545="","",T2545*W2545/100)</f>
        <v/>
      </c>
      <c r="Y2545" s="8">
        <f>IF($C2545="","",T2545-X2545)</f>
        <v/>
      </c>
      <c r="Z2545" s="8">
        <f>IF($C2545="","",Y2545-M2545)</f>
        <v/>
      </c>
      <c r="AD2545" s="8" t="n"/>
      <c r="AG2545" s="14" t="n"/>
      <c r="AI2545">
        <f>IF($C2545="","",IF(COUNTIF($C$2:$C2545,$C2545)=1,1,0))</f>
        <v/>
      </c>
      <c r="AJ2545">
        <f>IF($AI2545=1,SUMPRODUCT(--($AM$2:$AM$7001&lt;$AM2545))+1,"")</f>
        <v/>
      </c>
      <c r="AK2545">
        <f>IF($C2545="","",IF(OR($P2545=TRUE(),$P2545="TRUE"),1,0))</f>
        <v/>
      </c>
      <c r="AL2545">
        <f>IF($C2545="","",IF(AND($V2545="Yes",SUMPRODUCT((LEN(Settings!$F$6:$F$13)&gt;0)*ISNUMBER(SEARCH(Settings!$F$6:$F$13,$O2545)))=0),1,0))</f>
        <v/>
      </c>
      <c r="AM2545">
        <f>IF($AI2545=1,IFERROR(IF(VALUE($C2545)&lt;100000000,VALUE($C2545),1000000000),IFERROR(IF(VALUE(MID($C2545,2,20))&lt;100000000,VALUE(MID($C2545,2,20)),1000000000),1000000000))+ROW()/100000,"")</f>
        <v/>
      </c>
    </row>
    <row r="2546">
      <c r="E2546" s="14" t="n"/>
      <c r="M2546" s="8">
        <f>IF($C2546="","",L2546*T2546/100)</f>
        <v/>
      </c>
      <c r="S2546" s="8" t="n"/>
      <c r="T2546" s="8" t="n"/>
      <c r="W2546">
        <f>IF($C2546="","",IF($AL2546=1,0,IF($AK2546=1,Settings!$C$6,Settings!$C$7))*100)</f>
        <v/>
      </c>
      <c r="X2546" s="8">
        <f>IF($C2546="","",T2546*W2546/100)</f>
        <v/>
      </c>
      <c r="Y2546" s="8">
        <f>IF($C2546="","",T2546-X2546)</f>
        <v/>
      </c>
      <c r="Z2546" s="8">
        <f>IF($C2546="","",Y2546-M2546)</f>
        <v/>
      </c>
      <c r="AD2546" s="8" t="n"/>
      <c r="AG2546" s="14" t="n"/>
      <c r="AI2546">
        <f>IF($C2546="","",IF(COUNTIF($C$2:$C2546,$C2546)=1,1,0))</f>
        <v/>
      </c>
      <c r="AJ2546">
        <f>IF($AI2546=1,SUMPRODUCT(--($AM$2:$AM$7001&lt;$AM2546))+1,"")</f>
        <v/>
      </c>
      <c r="AK2546">
        <f>IF($C2546="","",IF(OR($P2546=TRUE(),$P2546="TRUE"),1,0))</f>
        <v/>
      </c>
      <c r="AL2546">
        <f>IF($C2546="","",IF(AND($V2546="Yes",SUMPRODUCT((LEN(Settings!$F$6:$F$13)&gt;0)*ISNUMBER(SEARCH(Settings!$F$6:$F$13,$O2546)))=0),1,0))</f>
        <v/>
      </c>
      <c r="AM2546">
        <f>IF($AI2546=1,IFERROR(IF(VALUE($C2546)&lt;100000000,VALUE($C2546),1000000000),IFERROR(IF(VALUE(MID($C2546,2,20))&lt;100000000,VALUE(MID($C2546,2,20)),1000000000),1000000000))+ROW()/100000,"")</f>
        <v/>
      </c>
    </row>
    <row r="2547">
      <c r="E2547" s="14" t="n"/>
      <c r="M2547" s="8">
        <f>IF($C2547="","",L2547*T2547/100)</f>
        <v/>
      </c>
      <c r="S2547" s="8" t="n"/>
      <c r="T2547" s="8" t="n"/>
      <c r="W2547">
        <f>IF($C2547="","",IF($AL2547=1,0,IF($AK2547=1,Settings!$C$6,Settings!$C$7))*100)</f>
        <v/>
      </c>
      <c r="X2547" s="8">
        <f>IF($C2547="","",T2547*W2547/100)</f>
        <v/>
      </c>
      <c r="Y2547" s="8">
        <f>IF($C2547="","",T2547-X2547)</f>
        <v/>
      </c>
      <c r="Z2547" s="8">
        <f>IF($C2547="","",Y2547-M2547)</f>
        <v/>
      </c>
      <c r="AD2547" s="8" t="n"/>
      <c r="AG2547" s="14" t="n"/>
      <c r="AI2547">
        <f>IF($C2547="","",IF(COUNTIF($C$2:$C2547,$C2547)=1,1,0))</f>
        <v/>
      </c>
      <c r="AJ2547">
        <f>IF($AI2547=1,SUMPRODUCT(--($AM$2:$AM$7001&lt;$AM2547))+1,"")</f>
        <v/>
      </c>
      <c r="AK2547">
        <f>IF($C2547="","",IF(OR($P2547=TRUE(),$P2547="TRUE"),1,0))</f>
        <v/>
      </c>
      <c r="AL2547">
        <f>IF($C2547="","",IF(AND($V2547="Yes",SUMPRODUCT((LEN(Settings!$F$6:$F$13)&gt;0)*ISNUMBER(SEARCH(Settings!$F$6:$F$13,$O2547)))=0),1,0))</f>
        <v/>
      </c>
      <c r="AM2547">
        <f>IF($AI2547=1,IFERROR(IF(VALUE($C2547)&lt;100000000,VALUE($C2547),1000000000),IFERROR(IF(VALUE(MID($C2547,2,20))&lt;100000000,VALUE(MID($C2547,2,20)),1000000000),1000000000))+ROW()/100000,"")</f>
        <v/>
      </c>
    </row>
    <row r="2548">
      <c r="E2548" s="14" t="n"/>
      <c r="M2548" s="8">
        <f>IF($C2548="","",L2548*T2548/100)</f>
        <v/>
      </c>
      <c r="S2548" s="8" t="n"/>
      <c r="T2548" s="8" t="n"/>
      <c r="W2548">
        <f>IF($C2548="","",IF($AL2548=1,0,IF($AK2548=1,Settings!$C$6,Settings!$C$7))*100)</f>
        <v/>
      </c>
      <c r="X2548" s="8">
        <f>IF($C2548="","",T2548*W2548/100)</f>
        <v/>
      </c>
      <c r="Y2548" s="8">
        <f>IF($C2548="","",T2548-X2548)</f>
        <v/>
      </c>
      <c r="Z2548" s="8">
        <f>IF($C2548="","",Y2548-M2548)</f>
        <v/>
      </c>
      <c r="AD2548" s="8" t="n"/>
      <c r="AG2548" s="14" t="n"/>
      <c r="AI2548">
        <f>IF($C2548="","",IF(COUNTIF($C$2:$C2548,$C2548)=1,1,0))</f>
        <v/>
      </c>
      <c r="AJ2548">
        <f>IF($AI2548=1,SUMPRODUCT(--($AM$2:$AM$7001&lt;$AM2548))+1,"")</f>
        <v/>
      </c>
      <c r="AK2548">
        <f>IF($C2548="","",IF(OR($P2548=TRUE(),$P2548="TRUE"),1,0))</f>
        <v/>
      </c>
      <c r="AL2548">
        <f>IF($C2548="","",IF(AND($V2548="Yes",SUMPRODUCT((LEN(Settings!$F$6:$F$13)&gt;0)*ISNUMBER(SEARCH(Settings!$F$6:$F$13,$O2548)))=0),1,0))</f>
        <v/>
      </c>
      <c r="AM2548">
        <f>IF($AI2548=1,IFERROR(IF(VALUE($C2548)&lt;100000000,VALUE($C2548),1000000000),IFERROR(IF(VALUE(MID($C2548,2,20))&lt;100000000,VALUE(MID($C2548,2,20)),1000000000),1000000000))+ROW()/100000,"")</f>
        <v/>
      </c>
    </row>
    <row r="2549">
      <c r="E2549" s="14" t="n"/>
      <c r="M2549" s="8">
        <f>IF($C2549="","",L2549*T2549/100)</f>
        <v/>
      </c>
      <c r="S2549" s="8" t="n"/>
      <c r="T2549" s="8" t="n"/>
      <c r="W2549">
        <f>IF($C2549="","",IF($AL2549=1,0,IF($AK2549=1,Settings!$C$6,Settings!$C$7))*100)</f>
        <v/>
      </c>
      <c r="X2549" s="8">
        <f>IF($C2549="","",T2549*W2549/100)</f>
        <v/>
      </c>
      <c r="Y2549" s="8">
        <f>IF($C2549="","",T2549-X2549)</f>
        <v/>
      </c>
      <c r="Z2549" s="8">
        <f>IF($C2549="","",Y2549-M2549)</f>
        <v/>
      </c>
      <c r="AD2549" s="8" t="n"/>
      <c r="AG2549" s="14" t="n"/>
      <c r="AI2549">
        <f>IF($C2549="","",IF(COUNTIF($C$2:$C2549,$C2549)=1,1,0))</f>
        <v/>
      </c>
      <c r="AJ2549">
        <f>IF($AI2549=1,SUMPRODUCT(--($AM$2:$AM$7001&lt;$AM2549))+1,"")</f>
        <v/>
      </c>
      <c r="AK2549">
        <f>IF($C2549="","",IF(OR($P2549=TRUE(),$P2549="TRUE"),1,0))</f>
        <v/>
      </c>
      <c r="AL2549">
        <f>IF($C2549="","",IF(AND($V2549="Yes",SUMPRODUCT((LEN(Settings!$F$6:$F$13)&gt;0)*ISNUMBER(SEARCH(Settings!$F$6:$F$13,$O2549)))=0),1,0))</f>
        <v/>
      </c>
      <c r="AM2549">
        <f>IF($AI2549=1,IFERROR(IF(VALUE($C2549)&lt;100000000,VALUE($C2549),1000000000),IFERROR(IF(VALUE(MID($C2549,2,20))&lt;100000000,VALUE(MID($C2549,2,20)),1000000000),1000000000))+ROW()/100000,"")</f>
        <v/>
      </c>
    </row>
    <row r="2550">
      <c r="E2550" s="14" t="n"/>
      <c r="M2550" s="8">
        <f>IF($C2550="","",L2550*T2550/100)</f>
        <v/>
      </c>
      <c r="S2550" s="8" t="n"/>
      <c r="T2550" s="8" t="n"/>
      <c r="W2550">
        <f>IF($C2550="","",IF($AL2550=1,0,IF($AK2550=1,Settings!$C$6,Settings!$C$7))*100)</f>
        <v/>
      </c>
      <c r="X2550" s="8">
        <f>IF($C2550="","",T2550*W2550/100)</f>
        <v/>
      </c>
      <c r="Y2550" s="8">
        <f>IF($C2550="","",T2550-X2550)</f>
        <v/>
      </c>
      <c r="Z2550" s="8">
        <f>IF($C2550="","",Y2550-M2550)</f>
        <v/>
      </c>
      <c r="AD2550" s="8" t="n"/>
      <c r="AG2550" s="14" t="n"/>
      <c r="AI2550">
        <f>IF($C2550="","",IF(COUNTIF($C$2:$C2550,$C2550)=1,1,0))</f>
        <v/>
      </c>
      <c r="AJ2550">
        <f>IF($AI2550=1,SUMPRODUCT(--($AM$2:$AM$7001&lt;$AM2550))+1,"")</f>
        <v/>
      </c>
      <c r="AK2550">
        <f>IF($C2550="","",IF(OR($P2550=TRUE(),$P2550="TRUE"),1,0))</f>
        <v/>
      </c>
      <c r="AL2550">
        <f>IF($C2550="","",IF(AND($V2550="Yes",SUMPRODUCT((LEN(Settings!$F$6:$F$13)&gt;0)*ISNUMBER(SEARCH(Settings!$F$6:$F$13,$O2550)))=0),1,0))</f>
        <v/>
      </c>
      <c r="AM2550">
        <f>IF($AI2550=1,IFERROR(IF(VALUE($C2550)&lt;100000000,VALUE($C2550),1000000000),IFERROR(IF(VALUE(MID($C2550,2,20))&lt;100000000,VALUE(MID($C2550,2,20)),1000000000),1000000000))+ROW()/100000,"")</f>
        <v/>
      </c>
    </row>
    <row r="2551">
      <c r="E2551" s="14" t="n"/>
      <c r="M2551" s="8">
        <f>IF($C2551="","",L2551*T2551/100)</f>
        <v/>
      </c>
      <c r="S2551" s="8" t="n"/>
      <c r="T2551" s="8" t="n"/>
      <c r="W2551">
        <f>IF($C2551="","",IF($AL2551=1,0,IF($AK2551=1,Settings!$C$6,Settings!$C$7))*100)</f>
        <v/>
      </c>
      <c r="X2551" s="8">
        <f>IF($C2551="","",T2551*W2551/100)</f>
        <v/>
      </c>
      <c r="Y2551" s="8">
        <f>IF($C2551="","",T2551-X2551)</f>
        <v/>
      </c>
      <c r="Z2551" s="8">
        <f>IF($C2551="","",Y2551-M2551)</f>
        <v/>
      </c>
      <c r="AD2551" s="8" t="n"/>
      <c r="AG2551" s="14" t="n"/>
      <c r="AI2551">
        <f>IF($C2551="","",IF(COUNTIF($C$2:$C2551,$C2551)=1,1,0))</f>
        <v/>
      </c>
      <c r="AJ2551">
        <f>IF($AI2551=1,SUMPRODUCT(--($AM$2:$AM$7001&lt;$AM2551))+1,"")</f>
        <v/>
      </c>
      <c r="AK2551">
        <f>IF($C2551="","",IF(OR($P2551=TRUE(),$P2551="TRUE"),1,0))</f>
        <v/>
      </c>
      <c r="AL2551">
        <f>IF($C2551="","",IF(AND($V2551="Yes",SUMPRODUCT((LEN(Settings!$F$6:$F$13)&gt;0)*ISNUMBER(SEARCH(Settings!$F$6:$F$13,$O2551)))=0),1,0))</f>
        <v/>
      </c>
      <c r="AM2551">
        <f>IF($AI2551=1,IFERROR(IF(VALUE($C2551)&lt;100000000,VALUE($C2551),1000000000),IFERROR(IF(VALUE(MID($C2551,2,20))&lt;100000000,VALUE(MID($C2551,2,20)),1000000000),1000000000))+ROW()/100000,"")</f>
        <v/>
      </c>
    </row>
    <row r="2552">
      <c r="E2552" s="14" t="n"/>
      <c r="M2552" s="8">
        <f>IF($C2552="","",L2552*T2552/100)</f>
        <v/>
      </c>
      <c r="S2552" s="8" t="n"/>
      <c r="T2552" s="8" t="n"/>
      <c r="W2552">
        <f>IF($C2552="","",IF($AL2552=1,0,IF($AK2552=1,Settings!$C$6,Settings!$C$7))*100)</f>
        <v/>
      </c>
      <c r="X2552" s="8">
        <f>IF($C2552="","",T2552*W2552/100)</f>
        <v/>
      </c>
      <c r="Y2552" s="8">
        <f>IF($C2552="","",T2552-X2552)</f>
        <v/>
      </c>
      <c r="Z2552" s="8">
        <f>IF($C2552="","",Y2552-M2552)</f>
        <v/>
      </c>
      <c r="AD2552" s="8" t="n"/>
      <c r="AG2552" s="14" t="n"/>
      <c r="AI2552">
        <f>IF($C2552="","",IF(COUNTIF($C$2:$C2552,$C2552)=1,1,0))</f>
        <v/>
      </c>
      <c r="AJ2552">
        <f>IF($AI2552=1,SUMPRODUCT(--($AM$2:$AM$7001&lt;$AM2552))+1,"")</f>
        <v/>
      </c>
      <c r="AK2552">
        <f>IF($C2552="","",IF(OR($P2552=TRUE(),$P2552="TRUE"),1,0))</f>
        <v/>
      </c>
      <c r="AL2552">
        <f>IF($C2552="","",IF(AND($V2552="Yes",SUMPRODUCT((LEN(Settings!$F$6:$F$13)&gt;0)*ISNUMBER(SEARCH(Settings!$F$6:$F$13,$O2552)))=0),1,0))</f>
        <v/>
      </c>
      <c r="AM2552">
        <f>IF($AI2552=1,IFERROR(IF(VALUE($C2552)&lt;100000000,VALUE($C2552),1000000000),IFERROR(IF(VALUE(MID($C2552,2,20))&lt;100000000,VALUE(MID($C2552,2,20)),1000000000),1000000000))+ROW()/100000,"")</f>
        <v/>
      </c>
    </row>
    <row r="2553">
      <c r="E2553" s="14" t="n"/>
      <c r="M2553" s="8">
        <f>IF($C2553="","",L2553*T2553/100)</f>
        <v/>
      </c>
      <c r="S2553" s="8" t="n"/>
      <c r="T2553" s="8" t="n"/>
      <c r="W2553">
        <f>IF($C2553="","",IF($AL2553=1,0,IF($AK2553=1,Settings!$C$6,Settings!$C$7))*100)</f>
        <v/>
      </c>
      <c r="X2553" s="8">
        <f>IF($C2553="","",T2553*W2553/100)</f>
        <v/>
      </c>
      <c r="Y2553" s="8">
        <f>IF($C2553="","",T2553-X2553)</f>
        <v/>
      </c>
      <c r="Z2553" s="8">
        <f>IF($C2553="","",Y2553-M2553)</f>
        <v/>
      </c>
      <c r="AD2553" s="8" t="n"/>
      <c r="AG2553" s="14" t="n"/>
      <c r="AI2553">
        <f>IF($C2553="","",IF(COUNTIF($C$2:$C2553,$C2553)=1,1,0))</f>
        <v/>
      </c>
      <c r="AJ2553">
        <f>IF($AI2553=1,SUMPRODUCT(--($AM$2:$AM$7001&lt;$AM2553))+1,"")</f>
        <v/>
      </c>
      <c r="AK2553">
        <f>IF($C2553="","",IF(OR($P2553=TRUE(),$P2553="TRUE"),1,0))</f>
        <v/>
      </c>
      <c r="AL2553">
        <f>IF($C2553="","",IF(AND($V2553="Yes",SUMPRODUCT((LEN(Settings!$F$6:$F$13)&gt;0)*ISNUMBER(SEARCH(Settings!$F$6:$F$13,$O2553)))=0),1,0))</f>
        <v/>
      </c>
      <c r="AM2553">
        <f>IF($AI2553=1,IFERROR(IF(VALUE($C2553)&lt;100000000,VALUE($C2553),1000000000),IFERROR(IF(VALUE(MID($C2553,2,20))&lt;100000000,VALUE(MID($C2553,2,20)),1000000000),1000000000))+ROW()/100000,"")</f>
        <v/>
      </c>
    </row>
    <row r="2554">
      <c r="E2554" s="14" t="n"/>
      <c r="M2554" s="8">
        <f>IF($C2554="","",L2554*T2554/100)</f>
        <v/>
      </c>
      <c r="S2554" s="8" t="n"/>
      <c r="T2554" s="8" t="n"/>
      <c r="W2554">
        <f>IF($C2554="","",IF($AL2554=1,0,IF($AK2554=1,Settings!$C$6,Settings!$C$7))*100)</f>
        <v/>
      </c>
      <c r="X2554" s="8">
        <f>IF($C2554="","",T2554*W2554/100)</f>
        <v/>
      </c>
      <c r="Y2554" s="8">
        <f>IF($C2554="","",T2554-X2554)</f>
        <v/>
      </c>
      <c r="Z2554" s="8">
        <f>IF($C2554="","",Y2554-M2554)</f>
        <v/>
      </c>
      <c r="AD2554" s="8" t="n"/>
      <c r="AG2554" s="14" t="n"/>
      <c r="AI2554">
        <f>IF($C2554="","",IF(COUNTIF($C$2:$C2554,$C2554)=1,1,0))</f>
        <v/>
      </c>
      <c r="AJ2554">
        <f>IF($AI2554=1,SUMPRODUCT(--($AM$2:$AM$7001&lt;$AM2554))+1,"")</f>
        <v/>
      </c>
      <c r="AK2554">
        <f>IF($C2554="","",IF(OR($P2554=TRUE(),$P2554="TRUE"),1,0))</f>
        <v/>
      </c>
      <c r="AL2554">
        <f>IF($C2554="","",IF(AND($V2554="Yes",SUMPRODUCT((LEN(Settings!$F$6:$F$13)&gt;0)*ISNUMBER(SEARCH(Settings!$F$6:$F$13,$O2554)))=0),1,0))</f>
        <v/>
      </c>
      <c r="AM2554">
        <f>IF($AI2554=1,IFERROR(IF(VALUE($C2554)&lt;100000000,VALUE($C2554),1000000000),IFERROR(IF(VALUE(MID($C2554,2,20))&lt;100000000,VALUE(MID($C2554,2,20)),1000000000),1000000000))+ROW()/100000,"")</f>
        <v/>
      </c>
    </row>
    <row r="2555">
      <c r="E2555" s="14" t="n"/>
      <c r="M2555" s="8">
        <f>IF($C2555="","",L2555*T2555/100)</f>
        <v/>
      </c>
      <c r="S2555" s="8" t="n"/>
      <c r="T2555" s="8" t="n"/>
      <c r="W2555">
        <f>IF($C2555="","",IF($AL2555=1,0,IF($AK2555=1,Settings!$C$6,Settings!$C$7))*100)</f>
        <v/>
      </c>
      <c r="X2555" s="8">
        <f>IF($C2555="","",T2555*W2555/100)</f>
        <v/>
      </c>
      <c r="Y2555" s="8">
        <f>IF($C2555="","",T2555-X2555)</f>
        <v/>
      </c>
      <c r="Z2555" s="8">
        <f>IF($C2555="","",Y2555-M2555)</f>
        <v/>
      </c>
      <c r="AD2555" s="8" t="n"/>
      <c r="AG2555" s="14" t="n"/>
      <c r="AI2555">
        <f>IF($C2555="","",IF(COUNTIF($C$2:$C2555,$C2555)=1,1,0))</f>
        <v/>
      </c>
      <c r="AJ2555">
        <f>IF($AI2555=1,SUMPRODUCT(--($AM$2:$AM$7001&lt;$AM2555))+1,"")</f>
        <v/>
      </c>
      <c r="AK2555">
        <f>IF($C2555="","",IF(OR($P2555=TRUE(),$P2555="TRUE"),1,0))</f>
        <v/>
      </c>
      <c r="AL2555">
        <f>IF($C2555="","",IF(AND($V2555="Yes",SUMPRODUCT((LEN(Settings!$F$6:$F$13)&gt;0)*ISNUMBER(SEARCH(Settings!$F$6:$F$13,$O2555)))=0),1,0))</f>
        <v/>
      </c>
      <c r="AM2555">
        <f>IF($AI2555=1,IFERROR(IF(VALUE($C2555)&lt;100000000,VALUE($C2555),1000000000),IFERROR(IF(VALUE(MID($C2555,2,20))&lt;100000000,VALUE(MID($C2555,2,20)),1000000000),1000000000))+ROW()/100000,"")</f>
        <v/>
      </c>
    </row>
    <row r="2556">
      <c r="E2556" s="14" t="n"/>
      <c r="M2556" s="8">
        <f>IF($C2556="","",L2556*T2556/100)</f>
        <v/>
      </c>
      <c r="S2556" s="8" t="n"/>
      <c r="T2556" s="8" t="n"/>
      <c r="W2556">
        <f>IF($C2556="","",IF($AL2556=1,0,IF($AK2556=1,Settings!$C$6,Settings!$C$7))*100)</f>
        <v/>
      </c>
      <c r="X2556" s="8">
        <f>IF($C2556="","",T2556*W2556/100)</f>
        <v/>
      </c>
      <c r="Y2556" s="8">
        <f>IF($C2556="","",T2556-X2556)</f>
        <v/>
      </c>
      <c r="Z2556" s="8">
        <f>IF($C2556="","",Y2556-M2556)</f>
        <v/>
      </c>
      <c r="AD2556" s="8" t="n"/>
      <c r="AG2556" s="14" t="n"/>
      <c r="AI2556">
        <f>IF($C2556="","",IF(COUNTIF($C$2:$C2556,$C2556)=1,1,0))</f>
        <v/>
      </c>
      <c r="AJ2556">
        <f>IF($AI2556=1,SUMPRODUCT(--($AM$2:$AM$7001&lt;$AM2556))+1,"")</f>
        <v/>
      </c>
      <c r="AK2556">
        <f>IF($C2556="","",IF(OR($P2556=TRUE(),$P2556="TRUE"),1,0))</f>
        <v/>
      </c>
      <c r="AL2556">
        <f>IF($C2556="","",IF(AND($V2556="Yes",SUMPRODUCT((LEN(Settings!$F$6:$F$13)&gt;0)*ISNUMBER(SEARCH(Settings!$F$6:$F$13,$O2556)))=0),1,0))</f>
        <v/>
      </c>
      <c r="AM2556">
        <f>IF($AI2556=1,IFERROR(IF(VALUE($C2556)&lt;100000000,VALUE($C2556),1000000000),IFERROR(IF(VALUE(MID($C2556,2,20))&lt;100000000,VALUE(MID($C2556,2,20)),1000000000),1000000000))+ROW()/100000,"")</f>
        <v/>
      </c>
    </row>
    <row r="2557">
      <c r="E2557" s="14" t="n"/>
      <c r="M2557" s="8">
        <f>IF($C2557="","",L2557*T2557/100)</f>
        <v/>
      </c>
      <c r="S2557" s="8" t="n"/>
      <c r="T2557" s="8" t="n"/>
      <c r="W2557">
        <f>IF($C2557="","",IF($AL2557=1,0,IF($AK2557=1,Settings!$C$6,Settings!$C$7))*100)</f>
        <v/>
      </c>
      <c r="X2557" s="8">
        <f>IF($C2557="","",T2557*W2557/100)</f>
        <v/>
      </c>
      <c r="Y2557" s="8">
        <f>IF($C2557="","",T2557-X2557)</f>
        <v/>
      </c>
      <c r="Z2557" s="8">
        <f>IF($C2557="","",Y2557-M2557)</f>
        <v/>
      </c>
      <c r="AD2557" s="8" t="n"/>
      <c r="AG2557" s="14" t="n"/>
      <c r="AI2557">
        <f>IF($C2557="","",IF(COUNTIF($C$2:$C2557,$C2557)=1,1,0))</f>
        <v/>
      </c>
      <c r="AJ2557">
        <f>IF($AI2557=1,SUMPRODUCT(--($AM$2:$AM$7001&lt;$AM2557))+1,"")</f>
        <v/>
      </c>
      <c r="AK2557">
        <f>IF($C2557="","",IF(OR($P2557=TRUE(),$P2557="TRUE"),1,0))</f>
        <v/>
      </c>
      <c r="AL2557">
        <f>IF($C2557="","",IF(AND($V2557="Yes",SUMPRODUCT((LEN(Settings!$F$6:$F$13)&gt;0)*ISNUMBER(SEARCH(Settings!$F$6:$F$13,$O2557)))=0),1,0))</f>
        <v/>
      </c>
      <c r="AM2557">
        <f>IF($AI2557=1,IFERROR(IF(VALUE($C2557)&lt;100000000,VALUE($C2557),1000000000),IFERROR(IF(VALUE(MID($C2557,2,20))&lt;100000000,VALUE(MID($C2557,2,20)),1000000000),1000000000))+ROW()/100000,"")</f>
        <v/>
      </c>
    </row>
    <row r="2558">
      <c r="E2558" s="14" t="n"/>
      <c r="M2558" s="8">
        <f>IF($C2558="","",L2558*T2558/100)</f>
        <v/>
      </c>
      <c r="S2558" s="8" t="n"/>
      <c r="T2558" s="8" t="n"/>
      <c r="W2558">
        <f>IF($C2558="","",IF($AL2558=1,0,IF($AK2558=1,Settings!$C$6,Settings!$C$7))*100)</f>
        <v/>
      </c>
      <c r="X2558" s="8">
        <f>IF($C2558="","",T2558*W2558/100)</f>
        <v/>
      </c>
      <c r="Y2558" s="8">
        <f>IF($C2558="","",T2558-X2558)</f>
        <v/>
      </c>
      <c r="Z2558" s="8">
        <f>IF($C2558="","",Y2558-M2558)</f>
        <v/>
      </c>
      <c r="AD2558" s="8" t="n"/>
      <c r="AG2558" s="14" t="n"/>
      <c r="AI2558">
        <f>IF($C2558="","",IF(COUNTIF($C$2:$C2558,$C2558)=1,1,0))</f>
        <v/>
      </c>
      <c r="AJ2558">
        <f>IF($AI2558=1,SUMPRODUCT(--($AM$2:$AM$7001&lt;$AM2558))+1,"")</f>
        <v/>
      </c>
      <c r="AK2558">
        <f>IF($C2558="","",IF(OR($P2558=TRUE(),$P2558="TRUE"),1,0))</f>
        <v/>
      </c>
      <c r="AL2558">
        <f>IF($C2558="","",IF(AND($V2558="Yes",SUMPRODUCT((LEN(Settings!$F$6:$F$13)&gt;0)*ISNUMBER(SEARCH(Settings!$F$6:$F$13,$O2558)))=0),1,0))</f>
        <v/>
      </c>
      <c r="AM2558">
        <f>IF($AI2558=1,IFERROR(IF(VALUE($C2558)&lt;100000000,VALUE($C2558),1000000000),IFERROR(IF(VALUE(MID($C2558,2,20))&lt;100000000,VALUE(MID($C2558,2,20)),1000000000),1000000000))+ROW()/100000,"")</f>
        <v/>
      </c>
    </row>
    <row r="2559">
      <c r="E2559" s="14" t="n"/>
      <c r="M2559" s="8">
        <f>IF($C2559="","",L2559*T2559/100)</f>
        <v/>
      </c>
      <c r="S2559" s="8" t="n"/>
      <c r="T2559" s="8" t="n"/>
      <c r="W2559">
        <f>IF($C2559="","",IF($AL2559=1,0,IF($AK2559=1,Settings!$C$6,Settings!$C$7))*100)</f>
        <v/>
      </c>
      <c r="X2559" s="8">
        <f>IF($C2559="","",T2559*W2559/100)</f>
        <v/>
      </c>
      <c r="Y2559" s="8">
        <f>IF($C2559="","",T2559-X2559)</f>
        <v/>
      </c>
      <c r="Z2559" s="8">
        <f>IF($C2559="","",Y2559-M2559)</f>
        <v/>
      </c>
      <c r="AD2559" s="8" t="n"/>
      <c r="AG2559" s="14" t="n"/>
      <c r="AI2559">
        <f>IF($C2559="","",IF(COUNTIF($C$2:$C2559,$C2559)=1,1,0))</f>
        <v/>
      </c>
      <c r="AJ2559">
        <f>IF($AI2559=1,SUMPRODUCT(--($AM$2:$AM$7001&lt;$AM2559))+1,"")</f>
        <v/>
      </c>
      <c r="AK2559">
        <f>IF($C2559="","",IF(OR($P2559=TRUE(),$P2559="TRUE"),1,0))</f>
        <v/>
      </c>
      <c r="AL2559">
        <f>IF($C2559="","",IF(AND($V2559="Yes",SUMPRODUCT((LEN(Settings!$F$6:$F$13)&gt;0)*ISNUMBER(SEARCH(Settings!$F$6:$F$13,$O2559)))=0),1,0))</f>
        <v/>
      </c>
      <c r="AM2559">
        <f>IF($AI2559=1,IFERROR(IF(VALUE($C2559)&lt;100000000,VALUE($C2559),1000000000),IFERROR(IF(VALUE(MID($C2559,2,20))&lt;100000000,VALUE(MID($C2559,2,20)),1000000000),1000000000))+ROW()/100000,"")</f>
        <v/>
      </c>
    </row>
    <row r="2560">
      <c r="E2560" s="14" t="n"/>
      <c r="M2560" s="8">
        <f>IF($C2560="","",L2560*T2560/100)</f>
        <v/>
      </c>
      <c r="S2560" s="8" t="n"/>
      <c r="T2560" s="8" t="n"/>
      <c r="W2560">
        <f>IF($C2560="","",IF($AL2560=1,0,IF($AK2560=1,Settings!$C$6,Settings!$C$7))*100)</f>
        <v/>
      </c>
      <c r="X2560" s="8">
        <f>IF($C2560="","",T2560*W2560/100)</f>
        <v/>
      </c>
      <c r="Y2560" s="8">
        <f>IF($C2560="","",T2560-X2560)</f>
        <v/>
      </c>
      <c r="Z2560" s="8">
        <f>IF($C2560="","",Y2560-M2560)</f>
        <v/>
      </c>
      <c r="AD2560" s="8" t="n"/>
      <c r="AG2560" s="14" t="n"/>
      <c r="AI2560">
        <f>IF($C2560="","",IF(COUNTIF($C$2:$C2560,$C2560)=1,1,0))</f>
        <v/>
      </c>
      <c r="AJ2560">
        <f>IF($AI2560=1,SUMPRODUCT(--($AM$2:$AM$7001&lt;$AM2560))+1,"")</f>
        <v/>
      </c>
      <c r="AK2560">
        <f>IF($C2560="","",IF(OR($P2560=TRUE(),$P2560="TRUE"),1,0))</f>
        <v/>
      </c>
      <c r="AL2560">
        <f>IF($C2560="","",IF(AND($V2560="Yes",SUMPRODUCT((LEN(Settings!$F$6:$F$13)&gt;0)*ISNUMBER(SEARCH(Settings!$F$6:$F$13,$O2560)))=0),1,0))</f>
        <v/>
      </c>
      <c r="AM2560">
        <f>IF($AI2560=1,IFERROR(IF(VALUE($C2560)&lt;100000000,VALUE($C2560),1000000000),IFERROR(IF(VALUE(MID($C2560,2,20))&lt;100000000,VALUE(MID($C2560,2,20)),1000000000),1000000000))+ROW()/100000,"")</f>
        <v/>
      </c>
    </row>
    <row r="2561">
      <c r="E2561" s="14" t="n"/>
      <c r="M2561" s="8">
        <f>IF($C2561="","",L2561*T2561/100)</f>
        <v/>
      </c>
      <c r="S2561" s="8" t="n"/>
      <c r="T2561" s="8" t="n"/>
      <c r="W2561">
        <f>IF($C2561="","",IF($AL2561=1,0,IF($AK2561=1,Settings!$C$6,Settings!$C$7))*100)</f>
        <v/>
      </c>
      <c r="X2561" s="8">
        <f>IF($C2561="","",T2561*W2561/100)</f>
        <v/>
      </c>
      <c r="Y2561" s="8">
        <f>IF($C2561="","",T2561-X2561)</f>
        <v/>
      </c>
      <c r="Z2561" s="8">
        <f>IF($C2561="","",Y2561-M2561)</f>
        <v/>
      </c>
      <c r="AD2561" s="8" t="n"/>
      <c r="AG2561" s="14" t="n"/>
      <c r="AI2561">
        <f>IF($C2561="","",IF(COUNTIF($C$2:$C2561,$C2561)=1,1,0))</f>
        <v/>
      </c>
      <c r="AJ2561">
        <f>IF($AI2561=1,SUMPRODUCT(--($AM$2:$AM$7001&lt;$AM2561))+1,"")</f>
        <v/>
      </c>
      <c r="AK2561">
        <f>IF($C2561="","",IF(OR($P2561=TRUE(),$P2561="TRUE"),1,0))</f>
        <v/>
      </c>
      <c r="AL2561">
        <f>IF($C2561="","",IF(AND($V2561="Yes",SUMPRODUCT((LEN(Settings!$F$6:$F$13)&gt;0)*ISNUMBER(SEARCH(Settings!$F$6:$F$13,$O2561)))=0),1,0))</f>
        <v/>
      </c>
      <c r="AM2561">
        <f>IF($AI2561=1,IFERROR(IF(VALUE($C2561)&lt;100000000,VALUE($C2561),1000000000),IFERROR(IF(VALUE(MID($C2561,2,20))&lt;100000000,VALUE(MID($C2561,2,20)),1000000000),1000000000))+ROW()/100000,"")</f>
        <v/>
      </c>
    </row>
    <row r="2562">
      <c r="E2562" s="14" t="n"/>
      <c r="M2562" s="8">
        <f>IF($C2562="","",L2562*T2562/100)</f>
        <v/>
      </c>
      <c r="S2562" s="8" t="n"/>
      <c r="T2562" s="8" t="n"/>
      <c r="W2562">
        <f>IF($C2562="","",IF($AL2562=1,0,IF($AK2562=1,Settings!$C$6,Settings!$C$7))*100)</f>
        <v/>
      </c>
      <c r="X2562" s="8">
        <f>IF($C2562="","",T2562*W2562/100)</f>
        <v/>
      </c>
      <c r="Y2562" s="8">
        <f>IF($C2562="","",T2562-X2562)</f>
        <v/>
      </c>
      <c r="Z2562" s="8">
        <f>IF($C2562="","",Y2562-M2562)</f>
        <v/>
      </c>
      <c r="AD2562" s="8" t="n"/>
      <c r="AG2562" s="14" t="n"/>
      <c r="AI2562">
        <f>IF($C2562="","",IF(COUNTIF($C$2:$C2562,$C2562)=1,1,0))</f>
        <v/>
      </c>
      <c r="AJ2562">
        <f>IF($AI2562=1,SUMPRODUCT(--($AM$2:$AM$7001&lt;$AM2562))+1,"")</f>
        <v/>
      </c>
      <c r="AK2562">
        <f>IF($C2562="","",IF(OR($P2562=TRUE(),$P2562="TRUE"),1,0))</f>
        <v/>
      </c>
      <c r="AL2562">
        <f>IF($C2562="","",IF(AND($V2562="Yes",SUMPRODUCT((LEN(Settings!$F$6:$F$13)&gt;0)*ISNUMBER(SEARCH(Settings!$F$6:$F$13,$O2562)))=0),1,0))</f>
        <v/>
      </c>
      <c r="AM2562">
        <f>IF($AI2562=1,IFERROR(IF(VALUE($C2562)&lt;100000000,VALUE($C2562),1000000000),IFERROR(IF(VALUE(MID($C2562,2,20))&lt;100000000,VALUE(MID($C2562,2,20)),1000000000),1000000000))+ROW()/100000,"")</f>
        <v/>
      </c>
    </row>
    <row r="2563">
      <c r="E2563" s="14" t="n"/>
      <c r="M2563" s="8">
        <f>IF($C2563="","",L2563*T2563/100)</f>
        <v/>
      </c>
      <c r="S2563" s="8" t="n"/>
      <c r="T2563" s="8" t="n"/>
      <c r="W2563">
        <f>IF($C2563="","",IF($AL2563=1,0,IF($AK2563=1,Settings!$C$6,Settings!$C$7))*100)</f>
        <v/>
      </c>
      <c r="X2563" s="8">
        <f>IF($C2563="","",T2563*W2563/100)</f>
        <v/>
      </c>
      <c r="Y2563" s="8">
        <f>IF($C2563="","",T2563-X2563)</f>
        <v/>
      </c>
      <c r="Z2563" s="8">
        <f>IF($C2563="","",Y2563-M2563)</f>
        <v/>
      </c>
      <c r="AD2563" s="8" t="n"/>
      <c r="AG2563" s="14" t="n"/>
      <c r="AI2563">
        <f>IF($C2563="","",IF(COUNTIF($C$2:$C2563,$C2563)=1,1,0))</f>
        <v/>
      </c>
      <c r="AJ2563">
        <f>IF($AI2563=1,SUMPRODUCT(--($AM$2:$AM$7001&lt;$AM2563))+1,"")</f>
        <v/>
      </c>
      <c r="AK2563">
        <f>IF($C2563="","",IF(OR($P2563=TRUE(),$P2563="TRUE"),1,0))</f>
        <v/>
      </c>
      <c r="AL2563">
        <f>IF($C2563="","",IF(AND($V2563="Yes",SUMPRODUCT((LEN(Settings!$F$6:$F$13)&gt;0)*ISNUMBER(SEARCH(Settings!$F$6:$F$13,$O2563)))=0),1,0))</f>
        <v/>
      </c>
      <c r="AM2563">
        <f>IF($AI2563=1,IFERROR(IF(VALUE($C2563)&lt;100000000,VALUE($C2563),1000000000),IFERROR(IF(VALUE(MID($C2563,2,20))&lt;100000000,VALUE(MID($C2563,2,20)),1000000000),1000000000))+ROW()/100000,"")</f>
        <v/>
      </c>
    </row>
    <row r="2564">
      <c r="E2564" s="14" t="n"/>
      <c r="M2564" s="8">
        <f>IF($C2564="","",L2564*T2564/100)</f>
        <v/>
      </c>
      <c r="S2564" s="8" t="n"/>
      <c r="T2564" s="8" t="n"/>
      <c r="W2564">
        <f>IF($C2564="","",IF($AL2564=1,0,IF($AK2564=1,Settings!$C$6,Settings!$C$7))*100)</f>
        <v/>
      </c>
      <c r="X2564" s="8">
        <f>IF($C2564="","",T2564*W2564/100)</f>
        <v/>
      </c>
      <c r="Y2564" s="8">
        <f>IF($C2564="","",T2564-X2564)</f>
        <v/>
      </c>
      <c r="Z2564" s="8">
        <f>IF($C2564="","",Y2564-M2564)</f>
        <v/>
      </c>
      <c r="AD2564" s="8" t="n"/>
      <c r="AG2564" s="14" t="n"/>
      <c r="AI2564">
        <f>IF($C2564="","",IF(COUNTIF($C$2:$C2564,$C2564)=1,1,0))</f>
        <v/>
      </c>
      <c r="AJ2564">
        <f>IF($AI2564=1,SUMPRODUCT(--($AM$2:$AM$7001&lt;$AM2564))+1,"")</f>
        <v/>
      </c>
      <c r="AK2564">
        <f>IF($C2564="","",IF(OR($P2564=TRUE(),$P2564="TRUE"),1,0))</f>
        <v/>
      </c>
      <c r="AL2564">
        <f>IF($C2564="","",IF(AND($V2564="Yes",SUMPRODUCT((LEN(Settings!$F$6:$F$13)&gt;0)*ISNUMBER(SEARCH(Settings!$F$6:$F$13,$O2564)))=0),1,0))</f>
        <v/>
      </c>
      <c r="AM2564">
        <f>IF($AI2564=1,IFERROR(IF(VALUE($C2564)&lt;100000000,VALUE($C2564),1000000000),IFERROR(IF(VALUE(MID($C2564,2,20))&lt;100000000,VALUE(MID($C2564,2,20)),1000000000),1000000000))+ROW()/100000,"")</f>
        <v/>
      </c>
    </row>
    <row r="2565">
      <c r="E2565" s="14" t="n"/>
      <c r="M2565" s="8">
        <f>IF($C2565="","",L2565*T2565/100)</f>
        <v/>
      </c>
      <c r="S2565" s="8" t="n"/>
      <c r="T2565" s="8" t="n"/>
      <c r="W2565">
        <f>IF($C2565="","",IF($AL2565=1,0,IF($AK2565=1,Settings!$C$6,Settings!$C$7))*100)</f>
        <v/>
      </c>
      <c r="X2565" s="8">
        <f>IF($C2565="","",T2565*W2565/100)</f>
        <v/>
      </c>
      <c r="Y2565" s="8">
        <f>IF($C2565="","",T2565-X2565)</f>
        <v/>
      </c>
      <c r="Z2565" s="8">
        <f>IF($C2565="","",Y2565-M2565)</f>
        <v/>
      </c>
      <c r="AD2565" s="8" t="n"/>
      <c r="AG2565" s="14" t="n"/>
      <c r="AI2565">
        <f>IF($C2565="","",IF(COUNTIF($C$2:$C2565,$C2565)=1,1,0))</f>
        <v/>
      </c>
      <c r="AJ2565">
        <f>IF($AI2565=1,SUMPRODUCT(--($AM$2:$AM$7001&lt;$AM2565))+1,"")</f>
        <v/>
      </c>
      <c r="AK2565">
        <f>IF($C2565="","",IF(OR($P2565=TRUE(),$P2565="TRUE"),1,0))</f>
        <v/>
      </c>
      <c r="AL2565">
        <f>IF($C2565="","",IF(AND($V2565="Yes",SUMPRODUCT((LEN(Settings!$F$6:$F$13)&gt;0)*ISNUMBER(SEARCH(Settings!$F$6:$F$13,$O2565)))=0),1,0))</f>
        <v/>
      </c>
      <c r="AM2565">
        <f>IF($AI2565=1,IFERROR(IF(VALUE($C2565)&lt;100000000,VALUE($C2565),1000000000),IFERROR(IF(VALUE(MID($C2565,2,20))&lt;100000000,VALUE(MID($C2565,2,20)),1000000000),1000000000))+ROW()/100000,"")</f>
        <v/>
      </c>
    </row>
    <row r="2566">
      <c r="E2566" s="14" t="n"/>
      <c r="M2566" s="8">
        <f>IF($C2566="","",L2566*T2566/100)</f>
        <v/>
      </c>
      <c r="S2566" s="8" t="n"/>
      <c r="T2566" s="8" t="n"/>
      <c r="W2566">
        <f>IF($C2566="","",IF($AL2566=1,0,IF($AK2566=1,Settings!$C$6,Settings!$C$7))*100)</f>
        <v/>
      </c>
      <c r="X2566" s="8">
        <f>IF($C2566="","",T2566*W2566/100)</f>
        <v/>
      </c>
      <c r="Y2566" s="8">
        <f>IF($C2566="","",T2566-X2566)</f>
        <v/>
      </c>
      <c r="Z2566" s="8">
        <f>IF($C2566="","",Y2566-M2566)</f>
        <v/>
      </c>
      <c r="AD2566" s="8" t="n"/>
      <c r="AG2566" s="14" t="n"/>
      <c r="AI2566">
        <f>IF($C2566="","",IF(COUNTIF($C$2:$C2566,$C2566)=1,1,0))</f>
        <v/>
      </c>
      <c r="AJ2566">
        <f>IF($AI2566=1,SUMPRODUCT(--($AM$2:$AM$7001&lt;$AM2566))+1,"")</f>
        <v/>
      </c>
      <c r="AK2566">
        <f>IF($C2566="","",IF(OR($P2566=TRUE(),$P2566="TRUE"),1,0))</f>
        <v/>
      </c>
      <c r="AL2566">
        <f>IF($C2566="","",IF(AND($V2566="Yes",SUMPRODUCT((LEN(Settings!$F$6:$F$13)&gt;0)*ISNUMBER(SEARCH(Settings!$F$6:$F$13,$O2566)))=0),1,0))</f>
        <v/>
      </c>
      <c r="AM2566">
        <f>IF($AI2566=1,IFERROR(IF(VALUE($C2566)&lt;100000000,VALUE($C2566),1000000000),IFERROR(IF(VALUE(MID($C2566,2,20))&lt;100000000,VALUE(MID($C2566,2,20)),1000000000),1000000000))+ROW()/100000,"")</f>
        <v/>
      </c>
    </row>
    <row r="2567">
      <c r="E2567" s="14" t="n"/>
      <c r="M2567" s="8">
        <f>IF($C2567="","",L2567*T2567/100)</f>
        <v/>
      </c>
      <c r="S2567" s="8" t="n"/>
      <c r="T2567" s="8" t="n"/>
      <c r="W2567">
        <f>IF($C2567="","",IF($AL2567=1,0,IF($AK2567=1,Settings!$C$6,Settings!$C$7))*100)</f>
        <v/>
      </c>
      <c r="X2567" s="8">
        <f>IF($C2567="","",T2567*W2567/100)</f>
        <v/>
      </c>
      <c r="Y2567" s="8">
        <f>IF($C2567="","",T2567-X2567)</f>
        <v/>
      </c>
      <c r="Z2567" s="8">
        <f>IF($C2567="","",Y2567-M2567)</f>
        <v/>
      </c>
      <c r="AD2567" s="8" t="n"/>
      <c r="AG2567" s="14" t="n"/>
      <c r="AI2567">
        <f>IF($C2567="","",IF(COUNTIF($C$2:$C2567,$C2567)=1,1,0))</f>
        <v/>
      </c>
      <c r="AJ2567">
        <f>IF($AI2567=1,SUMPRODUCT(--($AM$2:$AM$7001&lt;$AM2567))+1,"")</f>
        <v/>
      </c>
      <c r="AK2567">
        <f>IF($C2567="","",IF(OR($P2567=TRUE(),$P2567="TRUE"),1,0))</f>
        <v/>
      </c>
      <c r="AL2567">
        <f>IF($C2567="","",IF(AND($V2567="Yes",SUMPRODUCT((LEN(Settings!$F$6:$F$13)&gt;0)*ISNUMBER(SEARCH(Settings!$F$6:$F$13,$O2567)))=0),1,0))</f>
        <v/>
      </c>
      <c r="AM2567">
        <f>IF($AI2567=1,IFERROR(IF(VALUE($C2567)&lt;100000000,VALUE($C2567),1000000000),IFERROR(IF(VALUE(MID($C2567,2,20))&lt;100000000,VALUE(MID($C2567,2,20)),1000000000),1000000000))+ROW()/100000,"")</f>
        <v/>
      </c>
    </row>
    <row r="2568">
      <c r="E2568" s="14" t="n"/>
      <c r="M2568" s="8">
        <f>IF($C2568="","",L2568*T2568/100)</f>
        <v/>
      </c>
      <c r="S2568" s="8" t="n"/>
      <c r="T2568" s="8" t="n"/>
      <c r="W2568">
        <f>IF($C2568="","",IF($AL2568=1,0,IF($AK2568=1,Settings!$C$6,Settings!$C$7))*100)</f>
        <v/>
      </c>
      <c r="X2568" s="8">
        <f>IF($C2568="","",T2568*W2568/100)</f>
        <v/>
      </c>
      <c r="Y2568" s="8">
        <f>IF($C2568="","",T2568-X2568)</f>
        <v/>
      </c>
      <c r="Z2568" s="8">
        <f>IF($C2568="","",Y2568-M2568)</f>
        <v/>
      </c>
      <c r="AD2568" s="8" t="n"/>
      <c r="AG2568" s="14" t="n"/>
      <c r="AI2568">
        <f>IF($C2568="","",IF(COUNTIF($C$2:$C2568,$C2568)=1,1,0))</f>
        <v/>
      </c>
      <c r="AJ2568">
        <f>IF($AI2568=1,SUMPRODUCT(--($AM$2:$AM$7001&lt;$AM2568))+1,"")</f>
        <v/>
      </c>
      <c r="AK2568">
        <f>IF($C2568="","",IF(OR($P2568=TRUE(),$P2568="TRUE"),1,0))</f>
        <v/>
      </c>
      <c r="AL2568">
        <f>IF($C2568="","",IF(AND($V2568="Yes",SUMPRODUCT((LEN(Settings!$F$6:$F$13)&gt;0)*ISNUMBER(SEARCH(Settings!$F$6:$F$13,$O2568)))=0),1,0))</f>
        <v/>
      </c>
      <c r="AM2568">
        <f>IF($AI2568=1,IFERROR(IF(VALUE($C2568)&lt;100000000,VALUE($C2568),1000000000),IFERROR(IF(VALUE(MID($C2568,2,20))&lt;100000000,VALUE(MID($C2568,2,20)),1000000000),1000000000))+ROW()/100000,"")</f>
        <v/>
      </c>
    </row>
    <row r="2569">
      <c r="E2569" s="14" t="n"/>
      <c r="M2569" s="8">
        <f>IF($C2569="","",L2569*T2569/100)</f>
        <v/>
      </c>
      <c r="S2569" s="8" t="n"/>
      <c r="T2569" s="8" t="n"/>
      <c r="W2569">
        <f>IF($C2569="","",IF($AL2569=1,0,IF($AK2569=1,Settings!$C$6,Settings!$C$7))*100)</f>
        <v/>
      </c>
      <c r="X2569" s="8">
        <f>IF($C2569="","",T2569*W2569/100)</f>
        <v/>
      </c>
      <c r="Y2569" s="8">
        <f>IF($C2569="","",T2569-X2569)</f>
        <v/>
      </c>
      <c r="Z2569" s="8">
        <f>IF($C2569="","",Y2569-M2569)</f>
        <v/>
      </c>
      <c r="AD2569" s="8" t="n"/>
      <c r="AG2569" s="14" t="n"/>
      <c r="AI2569">
        <f>IF($C2569="","",IF(COUNTIF($C$2:$C2569,$C2569)=1,1,0))</f>
        <v/>
      </c>
      <c r="AJ2569">
        <f>IF($AI2569=1,SUMPRODUCT(--($AM$2:$AM$7001&lt;$AM2569))+1,"")</f>
        <v/>
      </c>
      <c r="AK2569">
        <f>IF($C2569="","",IF(OR($P2569=TRUE(),$P2569="TRUE"),1,0))</f>
        <v/>
      </c>
      <c r="AL2569">
        <f>IF($C2569="","",IF(AND($V2569="Yes",SUMPRODUCT((LEN(Settings!$F$6:$F$13)&gt;0)*ISNUMBER(SEARCH(Settings!$F$6:$F$13,$O2569)))=0),1,0))</f>
        <v/>
      </c>
      <c r="AM2569">
        <f>IF($AI2569=1,IFERROR(IF(VALUE($C2569)&lt;100000000,VALUE($C2569),1000000000),IFERROR(IF(VALUE(MID($C2569,2,20))&lt;100000000,VALUE(MID($C2569,2,20)),1000000000),1000000000))+ROW()/100000,"")</f>
        <v/>
      </c>
    </row>
    <row r="2570">
      <c r="E2570" s="14" t="n"/>
      <c r="M2570" s="8">
        <f>IF($C2570="","",L2570*T2570/100)</f>
        <v/>
      </c>
      <c r="S2570" s="8" t="n"/>
      <c r="T2570" s="8" t="n"/>
      <c r="W2570">
        <f>IF($C2570="","",IF($AL2570=1,0,IF($AK2570=1,Settings!$C$6,Settings!$C$7))*100)</f>
        <v/>
      </c>
      <c r="X2570" s="8">
        <f>IF($C2570="","",T2570*W2570/100)</f>
        <v/>
      </c>
      <c r="Y2570" s="8">
        <f>IF($C2570="","",T2570-X2570)</f>
        <v/>
      </c>
      <c r="Z2570" s="8">
        <f>IF($C2570="","",Y2570-M2570)</f>
        <v/>
      </c>
      <c r="AD2570" s="8" t="n"/>
      <c r="AG2570" s="14" t="n"/>
      <c r="AI2570">
        <f>IF($C2570="","",IF(COUNTIF($C$2:$C2570,$C2570)=1,1,0))</f>
        <v/>
      </c>
      <c r="AJ2570">
        <f>IF($AI2570=1,SUMPRODUCT(--($AM$2:$AM$7001&lt;$AM2570))+1,"")</f>
        <v/>
      </c>
      <c r="AK2570">
        <f>IF($C2570="","",IF(OR($P2570=TRUE(),$P2570="TRUE"),1,0))</f>
        <v/>
      </c>
      <c r="AL2570">
        <f>IF($C2570="","",IF(AND($V2570="Yes",SUMPRODUCT((LEN(Settings!$F$6:$F$13)&gt;0)*ISNUMBER(SEARCH(Settings!$F$6:$F$13,$O2570)))=0),1,0))</f>
        <v/>
      </c>
      <c r="AM2570">
        <f>IF($AI2570=1,IFERROR(IF(VALUE($C2570)&lt;100000000,VALUE($C2570),1000000000),IFERROR(IF(VALUE(MID($C2570,2,20))&lt;100000000,VALUE(MID($C2570,2,20)),1000000000),1000000000))+ROW()/100000,"")</f>
        <v/>
      </c>
    </row>
    <row r="2571">
      <c r="E2571" s="14" t="n"/>
      <c r="M2571" s="8">
        <f>IF($C2571="","",L2571*T2571/100)</f>
        <v/>
      </c>
      <c r="S2571" s="8" t="n"/>
      <c r="T2571" s="8" t="n"/>
      <c r="W2571">
        <f>IF($C2571="","",IF($AL2571=1,0,IF($AK2571=1,Settings!$C$6,Settings!$C$7))*100)</f>
        <v/>
      </c>
      <c r="X2571" s="8">
        <f>IF($C2571="","",T2571*W2571/100)</f>
        <v/>
      </c>
      <c r="Y2571" s="8">
        <f>IF($C2571="","",T2571-X2571)</f>
        <v/>
      </c>
      <c r="Z2571" s="8">
        <f>IF($C2571="","",Y2571-M2571)</f>
        <v/>
      </c>
      <c r="AD2571" s="8" t="n"/>
      <c r="AG2571" s="14" t="n"/>
      <c r="AI2571">
        <f>IF($C2571="","",IF(COUNTIF($C$2:$C2571,$C2571)=1,1,0))</f>
        <v/>
      </c>
      <c r="AJ2571">
        <f>IF($AI2571=1,SUMPRODUCT(--($AM$2:$AM$7001&lt;$AM2571))+1,"")</f>
        <v/>
      </c>
      <c r="AK2571">
        <f>IF($C2571="","",IF(OR($P2571=TRUE(),$P2571="TRUE"),1,0))</f>
        <v/>
      </c>
      <c r="AL2571">
        <f>IF($C2571="","",IF(AND($V2571="Yes",SUMPRODUCT((LEN(Settings!$F$6:$F$13)&gt;0)*ISNUMBER(SEARCH(Settings!$F$6:$F$13,$O2571)))=0),1,0))</f>
        <v/>
      </c>
      <c r="AM2571">
        <f>IF($AI2571=1,IFERROR(IF(VALUE($C2571)&lt;100000000,VALUE($C2571),1000000000),IFERROR(IF(VALUE(MID($C2571,2,20))&lt;100000000,VALUE(MID($C2571,2,20)),1000000000),1000000000))+ROW()/100000,"")</f>
        <v/>
      </c>
    </row>
    <row r="2572">
      <c r="E2572" s="14" t="n"/>
      <c r="M2572" s="8">
        <f>IF($C2572="","",L2572*T2572/100)</f>
        <v/>
      </c>
      <c r="S2572" s="8" t="n"/>
      <c r="T2572" s="8" t="n"/>
      <c r="W2572">
        <f>IF($C2572="","",IF($AL2572=1,0,IF($AK2572=1,Settings!$C$6,Settings!$C$7))*100)</f>
        <v/>
      </c>
      <c r="X2572" s="8">
        <f>IF($C2572="","",T2572*W2572/100)</f>
        <v/>
      </c>
      <c r="Y2572" s="8">
        <f>IF($C2572="","",T2572-X2572)</f>
        <v/>
      </c>
      <c r="Z2572" s="8">
        <f>IF($C2572="","",Y2572-M2572)</f>
        <v/>
      </c>
      <c r="AD2572" s="8" t="n"/>
      <c r="AG2572" s="14" t="n"/>
      <c r="AI2572">
        <f>IF($C2572="","",IF(COUNTIF($C$2:$C2572,$C2572)=1,1,0))</f>
        <v/>
      </c>
      <c r="AJ2572">
        <f>IF($AI2572=1,SUMPRODUCT(--($AM$2:$AM$7001&lt;$AM2572))+1,"")</f>
        <v/>
      </c>
      <c r="AK2572">
        <f>IF($C2572="","",IF(OR($P2572=TRUE(),$P2572="TRUE"),1,0))</f>
        <v/>
      </c>
      <c r="AL2572">
        <f>IF($C2572="","",IF(AND($V2572="Yes",SUMPRODUCT((LEN(Settings!$F$6:$F$13)&gt;0)*ISNUMBER(SEARCH(Settings!$F$6:$F$13,$O2572)))=0),1,0))</f>
        <v/>
      </c>
      <c r="AM2572">
        <f>IF($AI2572=1,IFERROR(IF(VALUE($C2572)&lt;100000000,VALUE($C2572),1000000000),IFERROR(IF(VALUE(MID($C2572,2,20))&lt;100000000,VALUE(MID($C2572,2,20)),1000000000),1000000000))+ROW()/100000,"")</f>
        <v/>
      </c>
    </row>
    <row r="2573">
      <c r="E2573" s="14" t="n"/>
      <c r="M2573" s="8">
        <f>IF($C2573="","",L2573*T2573/100)</f>
        <v/>
      </c>
      <c r="S2573" s="8" t="n"/>
      <c r="T2573" s="8" t="n"/>
      <c r="W2573">
        <f>IF($C2573="","",IF($AL2573=1,0,IF($AK2573=1,Settings!$C$6,Settings!$C$7))*100)</f>
        <v/>
      </c>
      <c r="X2573" s="8">
        <f>IF($C2573="","",T2573*W2573/100)</f>
        <v/>
      </c>
      <c r="Y2573" s="8">
        <f>IF($C2573="","",T2573-X2573)</f>
        <v/>
      </c>
      <c r="Z2573" s="8">
        <f>IF($C2573="","",Y2573-M2573)</f>
        <v/>
      </c>
      <c r="AD2573" s="8" t="n"/>
      <c r="AG2573" s="14" t="n"/>
      <c r="AI2573">
        <f>IF($C2573="","",IF(COUNTIF($C$2:$C2573,$C2573)=1,1,0))</f>
        <v/>
      </c>
      <c r="AJ2573">
        <f>IF($AI2573=1,SUMPRODUCT(--($AM$2:$AM$7001&lt;$AM2573))+1,"")</f>
        <v/>
      </c>
      <c r="AK2573">
        <f>IF($C2573="","",IF(OR($P2573=TRUE(),$P2573="TRUE"),1,0))</f>
        <v/>
      </c>
      <c r="AL2573">
        <f>IF($C2573="","",IF(AND($V2573="Yes",SUMPRODUCT((LEN(Settings!$F$6:$F$13)&gt;0)*ISNUMBER(SEARCH(Settings!$F$6:$F$13,$O2573)))=0),1,0))</f>
        <v/>
      </c>
      <c r="AM2573">
        <f>IF($AI2573=1,IFERROR(IF(VALUE($C2573)&lt;100000000,VALUE($C2573),1000000000),IFERROR(IF(VALUE(MID($C2573,2,20))&lt;100000000,VALUE(MID($C2573,2,20)),1000000000),1000000000))+ROW()/100000,"")</f>
        <v/>
      </c>
    </row>
    <row r="2574">
      <c r="E2574" s="14" t="n"/>
      <c r="M2574" s="8">
        <f>IF($C2574="","",L2574*T2574/100)</f>
        <v/>
      </c>
      <c r="S2574" s="8" t="n"/>
      <c r="T2574" s="8" t="n"/>
      <c r="W2574">
        <f>IF($C2574="","",IF($AL2574=1,0,IF($AK2574=1,Settings!$C$6,Settings!$C$7))*100)</f>
        <v/>
      </c>
      <c r="X2574" s="8">
        <f>IF($C2574="","",T2574*W2574/100)</f>
        <v/>
      </c>
      <c r="Y2574" s="8">
        <f>IF($C2574="","",T2574-X2574)</f>
        <v/>
      </c>
      <c r="Z2574" s="8">
        <f>IF($C2574="","",Y2574-M2574)</f>
        <v/>
      </c>
      <c r="AD2574" s="8" t="n"/>
      <c r="AG2574" s="14" t="n"/>
      <c r="AI2574">
        <f>IF($C2574="","",IF(COUNTIF($C$2:$C2574,$C2574)=1,1,0))</f>
        <v/>
      </c>
      <c r="AJ2574">
        <f>IF($AI2574=1,SUMPRODUCT(--($AM$2:$AM$7001&lt;$AM2574))+1,"")</f>
        <v/>
      </c>
      <c r="AK2574">
        <f>IF($C2574="","",IF(OR($P2574=TRUE(),$P2574="TRUE"),1,0))</f>
        <v/>
      </c>
      <c r="AL2574">
        <f>IF($C2574="","",IF(AND($V2574="Yes",SUMPRODUCT((LEN(Settings!$F$6:$F$13)&gt;0)*ISNUMBER(SEARCH(Settings!$F$6:$F$13,$O2574)))=0),1,0))</f>
        <v/>
      </c>
      <c r="AM2574">
        <f>IF($AI2574=1,IFERROR(IF(VALUE($C2574)&lt;100000000,VALUE($C2574),1000000000),IFERROR(IF(VALUE(MID($C2574,2,20))&lt;100000000,VALUE(MID($C2574,2,20)),1000000000),1000000000))+ROW()/100000,"")</f>
        <v/>
      </c>
    </row>
    <row r="2575">
      <c r="E2575" s="14" t="n"/>
      <c r="M2575" s="8">
        <f>IF($C2575="","",L2575*T2575/100)</f>
        <v/>
      </c>
      <c r="S2575" s="8" t="n"/>
      <c r="T2575" s="8" t="n"/>
      <c r="W2575">
        <f>IF($C2575="","",IF($AL2575=1,0,IF($AK2575=1,Settings!$C$6,Settings!$C$7))*100)</f>
        <v/>
      </c>
      <c r="X2575" s="8">
        <f>IF($C2575="","",T2575*W2575/100)</f>
        <v/>
      </c>
      <c r="Y2575" s="8">
        <f>IF($C2575="","",T2575-X2575)</f>
        <v/>
      </c>
      <c r="Z2575" s="8">
        <f>IF($C2575="","",Y2575-M2575)</f>
        <v/>
      </c>
      <c r="AD2575" s="8" t="n"/>
      <c r="AG2575" s="14" t="n"/>
      <c r="AI2575">
        <f>IF($C2575="","",IF(COUNTIF($C$2:$C2575,$C2575)=1,1,0))</f>
        <v/>
      </c>
      <c r="AJ2575">
        <f>IF($AI2575=1,SUMPRODUCT(--($AM$2:$AM$7001&lt;$AM2575))+1,"")</f>
        <v/>
      </c>
      <c r="AK2575">
        <f>IF($C2575="","",IF(OR($P2575=TRUE(),$P2575="TRUE"),1,0))</f>
        <v/>
      </c>
      <c r="AL2575">
        <f>IF($C2575="","",IF(AND($V2575="Yes",SUMPRODUCT((LEN(Settings!$F$6:$F$13)&gt;0)*ISNUMBER(SEARCH(Settings!$F$6:$F$13,$O2575)))=0),1,0))</f>
        <v/>
      </c>
      <c r="AM2575">
        <f>IF($AI2575=1,IFERROR(IF(VALUE($C2575)&lt;100000000,VALUE($C2575),1000000000),IFERROR(IF(VALUE(MID($C2575,2,20))&lt;100000000,VALUE(MID($C2575,2,20)),1000000000),1000000000))+ROW()/100000,"")</f>
        <v/>
      </c>
    </row>
    <row r="2576">
      <c r="E2576" s="14" t="n"/>
      <c r="M2576" s="8">
        <f>IF($C2576="","",L2576*T2576/100)</f>
        <v/>
      </c>
      <c r="S2576" s="8" t="n"/>
      <c r="T2576" s="8" t="n"/>
      <c r="W2576">
        <f>IF($C2576="","",IF($AL2576=1,0,IF($AK2576=1,Settings!$C$6,Settings!$C$7))*100)</f>
        <v/>
      </c>
      <c r="X2576" s="8">
        <f>IF($C2576="","",T2576*W2576/100)</f>
        <v/>
      </c>
      <c r="Y2576" s="8">
        <f>IF($C2576="","",T2576-X2576)</f>
        <v/>
      </c>
      <c r="Z2576" s="8">
        <f>IF($C2576="","",Y2576-M2576)</f>
        <v/>
      </c>
      <c r="AD2576" s="8" t="n"/>
      <c r="AG2576" s="14" t="n"/>
      <c r="AI2576">
        <f>IF($C2576="","",IF(COUNTIF($C$2:$C2576,$C2576)=1,1,0))</f>
        <v/>
      </c>
      <c r="AJ2576">
        <f>IF($AI2576=1,SUMPRODUCT(--($AM$2:$AM$7001&lt;$AM2576))+1,"")</f>
        <v/>
      </c>
      <c r="AK2576">
        <f>IF($C2576="","",IF(OR($P2576=TRUE(),$P2576="TRUE"),1,0))</f>
        <v/>
      </c>
      <c r="AL2576">
        <f>IF($C2576="","",IF(AND($V2576="Yes",SUMPRODUCT((LEN(Settings!$F$6:$F$13)&gt;0)*ISNUMBER(SEARCH(Settings!$F$6:$F$13,$O2576)))=0),1,0))</f>
        <v/>
      </c>
      <c r="AM2576">
        <f>IF($AI2576=1,IFERROR(IF(VALUE($C2576)&lt;100000000,VALUE($C2576),1000000000),IFERROR(IF(VALUE(MID($C2576,2,20))&lt;100000000,VALUE(MID($C2576,2,20)),1000000000),1000000000))+ROW()/100000,"")</f>
        <v/>
      </c>
    </row>
    <row r="2577">
      <c r="E2577" s="14" t="n"/>
      <c r="M2577" s="8">
        <f>IF($C2577="","",L2577*T2577/100)</f>
        <v/>
      </c>
      <c r="S2577" s="8" t="n"/>
      <c r="T2577" s="8" t="n"/>
      <c r="W2577">
        <f>IF($C2577="","",IF($AL2577=1,0,IF($AK2577=1,Settings!$C$6,Settings!$C$7))*100)</f>
        <v/>
      </c>
      <c r="X2577" s="8">
        <f>IF($C2577="","",T2577*W2577/100)</f>
        <v/>
      </c>
      <c r="Y2577" s="8">
        <f>IF($C2577="","",T2577-X2577)</f>
        <v/>
      </c>
      <c r="Z2577" s="8">
        <f>IF($C2577="","",Y2577-M2577)</f>
        <v/>
      </c>
      <c r="AD2577" s="8" t="n"/>
      <c r="AG2577" s="14" t="n"/>
      <c r="AI2577">
        <f>IF($C2577="","",IF(COUNTIF($C$2:$C2577,$C2577)=1,1,0))</f>
        <v/>
      </c>
      <c r="AJ2577">
        <f>IF($AI2577=1,SUMPRODUCT(--($AM$2:$AM$7001&lt;$AM2577))+1,"")</f>
        <v/>
      </c>
      <c r="AK2577">
        <f>IF($C2577="","",IF(OR($P2577=TRUE(),$P2577="TRUE"),1,0))</f>
        <v/>
      </c>
      <c r="AL2577">
        <f>IF($C2577="","",IF(AND($V2577="Yes",SUMPRODUCT((LEN(Settings!$F$6:$F$13)&gt;0)*ISNUMBER(SEARCH(Settings!$F$6:$F$13,$O2577)))=0),1,0))</f>
        <v/>
      </c>
      <c r="AM2577">
        <f>IF($AI2577=1,IFERROR(IF(VALUE($C2577)&lt;100000000,VALUE($C2577),1000000000),IFERROR(IF(VALUE(MID($C2577,2,20))&lt;100000000,VALUE(MID($C2577,2,20)),1000000000),1000000000))+ROW()/100000,"")</f>
        <v/>
      </c>
    </row>
    <row r="2578">
      <c r="E2578" s="14" t="n"/>
      <c r="M2578" s="8">
        <f>IF($C2578="","",L2578*T2578/100)</f>
        <v/>
      </c>
      <c r="S2578" s="8" t="n"/>
      <c r="T2578" s="8" t="n"/>
      <c r="W2578">
        <f>IF($C2578="","",IF($AL2578=1,0,IF($AK2578=1,Settings!$C$6,Settings!$C$7))*100)</f>
        <v/>
      </c>
      <c r="X2578" s="8">
        <f>IF($C2578="","",T2578*W2578/100)</f>
        <v/>
      </c>
      <c r="Y2578" s="8">
        <f>IF($C2578="","",T2578-X2578)</f>
        <v/>
      </c>
      <c r="Z2578" s="8">
        <f>IF($C2578="","",Y2578-M2578)</f>
        <v/>
      </c>
      <c r="AD2578" s="8" t="n"/>
      <c r="AG2578" s="14" t="n"/>
      <c r="AI2578">
        <f>IF($C2578="","",IF(COUNTIF($C$2:$C2578,$C2578)=1,1,0))</f>
        <v/>
      </c>
      <c r="AJ2578">
        <f>IF($AI2578=1,SUMPRODUCT(--($AM$2:$AM$7001&lt;$AM2578))+1,"")</f>
        <v/>
      </c>
      <c r="AK2578">
        <f>IF($C2578="","",IF(OR($P2578=TRUE(),$P2578="TRUE"),1,0))</f>
        <v/>
      </c>
      <c r="AL2578">
        <f>IF($C2578="","",IF(AND($V2578="Yes",SUMPRODUCT((LEN(Settings!$F$6:$F$13)&gt;0)*ISNUMBER(SEARCH(Settings!$F$6:$F$13,$O2578)))=0),1,0))</f>
        <v/>
      </c>
      <c r="AM2578">
        <f>IF($AI2578=1,IFERROR(IF(VALUE($C2578)&lt;100000000,VALUE($C2578),1000000000),IFERROR(IF(VALUE(MID($C2578,2,20))&lt;100000000,VALUE(MID($C2578,2,20)),1000000000),1000000000))+ROW()/100000,"")</f>
        <v/>
      </c>
    </row>
    <row r="2579">
      <c r="E2579" s="14" t="n"/>
      <c r="M2579" s="8">
        <f>IF($C2579="","",L2579*T2579/100)</f>
        <v/>
      </c>
      <c r="S2579" s="8" t="n"/>
      <c r="T2579" s="8" t="n"/>
      <c r="W2579">
        <f>IF($C2579="","",IF($AL2579=1,0,IF($AK2579=1,Settings!$C$6,Settings!$C$7))*100)</f>
        <v/>
      </c>
      <c r="X2579" s="8">
        <f>IF($C2579="","",T2579*W2579/100)</f>
        <v/>
      </c>
      <c r="Y2579" s="8">
        <f>IF($C2579="","",T2579-X2579)</f>
        <v/>
      </c>
      <c r="Z2579" s="8">
        <f>IF($C2579="","",Y2579-M2579)</f>
        <v/>
      </c>
      <c r="AD2579" s="8" t="n"/>
      <c r="AG2579" s="14" t="n"/>
      <c r="AI2579">
        <f>IF($C2579="","",IF(COUNTIF($C$2:$C2579,$C2579)=1,1,0))</f>
        <v/>
      </c>
      <c r="AJ2579">
        <f>IF($AI2579=1,SUMPRODUCT(--($AM$2:$AM$7001&lt;$AM2579))+1,"")</f>
        <v/>
      </c>
      <c r="AK2579">
        <f>IF($C2579="","",IF(OR($P2579=TRUE(),$P2579="TRUE"),1,0))</f>
        <v/>
      </c>
      <c r="AL2579">
        <f>IF($C2579="","",IF(AND($V2579="Yes",SUMPRODUCT((LEN(Settings!$F$6:$F$13)&gt;0)*ISNUMBER(SEARCH(Settings!$F$6:$F$13,$O2579)))=0),1,0))</f>
        <v/>
      </c>
      <c r="AM2579">
        <f>IF($AI2579=1,IFERROR(IF(VALUE($C2579)&lt;100000000,VALUE($C2579),1000000000),IFERROR(IF(VALUE(MID($C2579,2,20))&lt;100000000,VALUE(MID($C2579,2,20)),1000000000),1000000000))+ROW()/100000,"")</f>
        <v/>
      </c>
    </row>
    <row r="2580">
      <c r="E2580" s="14" t="n"/>
      <c r="M2580" s="8">
        <f>IF($C2580="","",L2580*T2580/100)</f>
        <v/>
      </c>
      <c r="S2580" s="8" t="n"/>
      <c r="T2580" s="8" t="n"/>
      <c r="W2580">
        <f>IF($C2580="","",IF($AL2580=1,0,IF($AK2580=1,Settings!$C$6,Settings!$C$7))*100)</f>
        <v/>
      </c>
      <c r="X2580" s="8">
        <f>IF($C2580="","",T2580*W2580/100)</f>
        <v/>
      </c>
      <c r="Y2580" s="8">
        <f>IF($C2580="","",T2580-X2580)</f>
        <v/>
      </c>
      <c r="Z2580" s="8">
        <f>IF($C2580="","",Y2580-M2580)</f>
        <v/>
      </c>
      <c r="AD2580" s="8" t="n"/>
      <c r="AG2580" s="14" t="n"/>
      <c r="AI2580">
        <f>IF($C2580="","",IF(COUNTIF($C$2:$C2580,$C2580)=1,1,0))</f>
        <v/>
      </c>
      <c r="AJ2580">
        <f>IF($AI2580=1,SUMPRODUCT(--($AM$2:$AM$7001&lt;$AM2580))+1,"")</f>
        <v/>
      </c>
      <c r="AK2580">
        <f>IF($C2580="","",IF(OR($P2580=TRUE(),$P2580="TRUE"),1,0))</f>
        <v/>
      </c>
      <c r="AL2580">
        <f>IF($C2580="","",IF(AND($V2580="Yes",SUMPRODUCT((LEN(Settings!$F$6:$F$13)&gt;0)*ISNUMBER(SEARCH(Settings!$F$6:$F$13,$O2580)))=0),1,0))</f>
        <v/>
      </c>
      <c r="AM2580">
        <f>IF($AI2580=1,IFERROR(IF(VALUE($C2580)&lt;100000000,VALUE($C2580),1000000000),IFERROR(IF(VALUE(MID($C2580,2,20))&lt;100000000,VALUE(MID($C2580,2,20)),1000000000),1000000000))+ROW()/100000,"")</f>
        <v/>
      </c>
    </row>
    <row r="2581">
      <c r="E2581" s="14" t="n"/>
      <c r="M2581" s="8">
        <f>IF($C2581="","",L2581*T2581/100)</f>
        <v/>
      </c>
      <c r="S2581" s="8" t="n"/>
      <c r="T2581" s="8" t="n"/>
      <c r="W2581">
        <f>IF($C2581="","",IF($AL2581=1,0,IF($AK2581=1,Settings!$C$6,Settings!$C$7))*100)</f>
        <v/>
      </c>
      <c r="X2581" s="8">
        <f>IF($C2581="","",T2581*W2581/100)</f>
        <v/>
      </c>
      <c r="Y2581" s="8">
        <f>IF($C2581="","",T2581-X2581)</f>
        <v/>
      </c>
      <c r="Z2581" s="8">
        <f>IF($C2581="","",Y2581-M2581)</f>
        <v/>
      </c>
      <c r="AD2581" s="8" t="n"/>
      <c r="AG2581" s="14" t="n"/>
      <c r="AI2581">
        <f>IF($C2581="","",IF(COUNTIF($C$2:$C2581,$C2581)=1,1,0))</f>
        <v/>
      </c>
      <c r="AJ2581">
        <f>IF($AI2581=1,SUMPRODUCT(--($AM$2:$AM$7001&lt;$AM2581))+1,"")</f>
        <v/>
      </c>
      <c r="AK2581">
        <f>IF($C2581="","",IF(OR($P2581=TRUE(),$P2581="TRUE"),1,0))</f>
        <v/>
      </c>
      <c r="AL2581">
        <f>IF($C2581="","",IF(AND($V2581="Yes",SUMPRODUCT((LEN(Settings!$F$6:$F$13)&gt;0)*ISNUMBER(SEARCH(Settings!$F$6:$F$13,$O2581)))=0),1,0))</f>
        <v/>
      </c>
      <c r="AM2581">
        <f>IF($AI2581=1,IFERROR(IF(VALUE($C2581)&lt;100000000,VALUE($C2581),1000000000),IFERROR(IF(VALUE(MID($C2581,2,20))&lt;100000000,VALUE(MID($C2581,2,20)),1000000000),1000000000))+ROW()/100000,"")</f>
        <v/>
      </c>
    </row>
    <row r="2582">
      <c r="E2582" s="14" t="n"/>
      <c r="M2582" s="8">
        <f>IF($C2582="","",L2582*T2582/100)</f>
        <v/>
      </c>
      <c r="S2582" s="8" t="n"/>
      <c r="T2582" s="8" t="n"/>
      <c r="W2582">
        <f>IF($C2582="","",IF($AL2582=1,0,IF($AK2582=1,Settings!$C$6,Settings!$C$7))*100)</f>
        <v/>
      </c>
      <c r="X2582" s="8">
        <f>IF($C2582="","",T2582*W2582/100)</f>
        <v/>
      </c>
      <c r="Y2582" s="8">
        <f>IF($C2582="","",T2582-X2582)</f>
        <v/>
      </c>
      <c r="Z2582" s="8">
        <f>IF($C2582="","",Y2582-M2582)</f>
        <v/>
      </c>
      <c r="AD2582" s="8" t="n"/>
      <c r="AG2582" s="14" t="n"/>
      <c r="AI2582">
        <f>IF($C2582="","",IF(COUNTIF($C$2:$C2582,$C2582)=1,1,0))</f>
        <v/>
      </c>
      <c r="AJ2582">
        <f>IF($AI2582=1,SUMPRODUCT(--($AM$2:$AM$7001&lt;$AM2582))+1,"")</f>
        <v/>
      </c>
      <c r="AK2582">
        <f>IF($C2582="","",IF(OR($P2582=TRUE(),$P2582="TRUE"),1,0))</f>
        <v/>
      </c>
      <c r="AL2582">
        <f>IF($C2582="","",IF(AND($V2582="Yes",SUMPRODUCT((LEN(Settings!$F$6:$F$13)&gt;0)*ISNUMBER(SEARCH(Settings!$F$6:$F$13,$O2582)))=0),1,0))</f>
        <v/>
      </c>
      <c r="AM2582">
        <f>IF($AI2582=1,IFERROR(IF(VALUE($C2582)&lt;100000000,VALUE($C2582),1000000000),IFERROR(IF(VALUE(MID($C2582,2,20))&lt;100000000,VALUE(MID($C2582,2,20)),1000000000),1000000000))+ROW()/100000,"")</f>
        <v/>
      </c>
    </row>
    <row r="2583">
      <c r="E2583" s="14" t="n"/>
      <c r="M2583" s="8">
        <f>IF($C2583="","",L2583*T2583/100)</f>
        <v/>
      </c>
      <c r="S2583" s="8" t="n"/>
      <c r="T2583" s="8" t="n"/>
      <c r="W2583">
        <f>IF($C2583="","",IF($AL2583=1,0,IF($AK2583=1,Settings!$C$6,Settings!$C$7))*100)</f>
        <v/>
      </c>
      <c r="X2583" s="8">
        <f>IF($C2583="","",T2583*W2583/100)</f>
        <v/>
      </c>
      <c r="Y2583" s="8">
        <f>IF($C2583="","",T2583-X2583)</f>
        <v/>
      </c>
      <c r="Z2583" s="8">
        <f>IF($C2583="","",Y2583-M2583)</f>
        <v/>
      </c>
      <c r="AD2583" s="8" t="n"/>
      <c r="AG2583" s="14" t="n"/>
      <c r="AI2583">
        <f>IF($C2583="","",IF(COUNTIF($C$2:$C2583,$C2583)=1,1,0))</f>
        <v/>
      </c>
      <c r="AJ2583">
        <f>IF($AI2583=1,SUMPRODUCT(--($AM$2:$AM$7001&lt;$AM2583))+1,"")</f>
        <v/>
      </c>
      <c r="AK2583">
        <f>IF($C2583="","",IF(OR($P2583=TRUE(),$P2583="TRUE"),1,0))</f>
        <v/>
      </c>
      <c r="AL2583">
        <f>IF($C2583="","",IF(AND($V2583="Yes",SUMPRODUCT((LEN(Settings!$F$6:$F$13)&gt;0)*ISNUMBER(SEARCH(Settings!$F$6:$F$13,$O2583)))=0),1,0))</f>
        <v/>
      </c>
      <c r="AM2583">
        <f>IF($AI2583=1,IFERROR(IF(VALUE($C2583)&lt;100000000,VALUE($C2583),1000000000),IFERROR(IF(VALUE(MID($C2583,2,20))&lt;100000000,VALUE(MID($C2583,2,20)),1000000000),1000000000))+ROW()/100000,"")</f>
        <v/>
      </c>
    </row>
    <row r="2584">
      <c r="E2584" s="14" t="n"/>
      <c r="M2584" s="8">
        <f>IF($C2584="","",L2584*T2584/100)</f>
        <v/>
      </c>
      <c r="S2584" s="8" t="n"/>
      <c r="T2584" s="8" t="n"/>
      <c r="W2584">
        <f>IF($C2584="","",IF($AL2584=1,0,IF($AK2584=1,Settings!$C$6,Settings!$C$7))*100)</f>
        <v/>
      </c>
      <c r="X2584" s="8">
        <f>IF($C2584="","",T2584*W2584/100)</f>
        <v/>
      </c>
      <c r="Y2584" s="8">
        <f>IF($C2584="","",T2584-X2584)</f>
        <v/>
      </c>
      <c r="Z2584" s="8">
        <f>IF($C2584="","",Y2584-M2584)</f>
        <v/>
      </c>
      <c r="AD2584" s="8" t="n"/>
      <c r="AG2584" s="14" t="n"/>
      <c r="AI2584">
        <f>IF($C2584="","",IF(COUNTIF($C$2:$C2584,$C2584)=1,1,0))</f>
        <v/>
      </c>
      <c r="AJ2584">
        <f>IF($AI2584=1,SUMPRODUCT(--($AM$2:$AM$7001&lt;$AM2584))+1,"")</f>
        <v/>
      </c>
      <c r="AK2584">
        <f>IF($C2584="","",IF(OR($P2584=TRUE(),$P2584="TRUE"),1,0))</f>
        <v/>
      </c>
      <c r="AL2584">
        <f>IF($C2584="","",IF(AND($V2584="Yes",SUMPRODUCT((LEN(Settings!$F$6:$F$13)&gt;0)*ISNUMBER(SEARCH(Settings!$F$6:$F$13,$O2584)))=0),1,0))</f>
        <v/>
      </c>
      <c r="AM2584">
        <f>IF($AI2584=1,IFERROR(IF(VALUE($C2584)&lt;100000000,VALUE($C2584),1000000000),IFERROR(IF(VALUE(MID($C2584,2,20))&lt;100000000,VALUE(MID($C2584,2,20)),1000000000),1000000000))+ROW()/100000,"")</f>
        <v/>
      </c>
    </row>
    <row r="2585">
      <c r="E2585" s="14" t="n"/>
      <c r="M2585" s="8">
        <f>IF($C2585="","",L2585*T2585/100)</f>
        <v/>
      </c>
      <c r="S2585" s="8" t="n"/>
      <c r="T2585" s="8" t="n"/>
      <c r="W2585">
        <f>IF($C2585="","",IF($AL2585=1,0,IF($AK2585=1,Settings!$C$6,Settings!$C$7))*100)</f>
        <v/>
      </c>
      <c r="X2585" s="8">
        <f>IF($C2585="","",T2585*W2585/100)</f>
        <v/>
      </c>
      <c r="Y2585" s="8">
        <f>IF($C2585="","",T2585-X2585)</f>
        <v/>
      </c>
      <c r="Z2585" s="8">
        <f>IF($C2585="","",Y2585-M2585)</f>
        <v/>
      </c>
      <c r="AD2585" s="8" t="n"/>
      <c r="AG2585" s="14" t="n"/>
      <c r="AI2585">
        <f>IF($C2585="","",IF(COUNTIF($C$2:$C2585,$C2585)=1,1,0))</f>
        <v/>
      </c>
      <c r="AJ2585">
        <f>IF($AI2585=1,SUMPRODUCT(--($AM$2:$AM$7001&lt;$AM2585))+1,"")</f>
        <v/>
      </c>
      <c r="AK2585">
        <f>IF($C2585="","",IF(OR($P2585=TRUE(),$P2585="TRUE"),1,0))</f>
        <v/>
      </c>
      <c r="AL2585">
        <f>IF($C2585="","",IF(AND($V2585="Yes",SUMPRODUCT((LEN(Settings!$F$6:$F$13)&gt;0)*ISNUMBER(SEARCH(Settings!$F$6:$F$13,$O2585)))=0),1,0))</f>
        <v/>
      </c>
      <c r="AM2585">
        <f>IF($AI2585=1,IFERROR(IF(VALUE($C2585)&lt;100000000,VALUE($C2585),1000000000),IFERROR(IF(VALUE(MID($C2585,2,20))&lt;100000000,VALUE(MID($C2585,2,20)),1000000000),1000000000))+ROW()/100000,"")</f>
        <v/>
      </c>
    </row>
    <row r="2586">
      <c r="E2586" s="14" t="n"/>
      <c r="M2586" s="8">
        <f>IF($C2586="","",L2586*T2586/100)</f>
        <v/>
      </c>
      <c r="S2586" s="8" t="n"/>
      <c r="T2586" s="8" t="n"/>
      <c r="W2586">
        <f>IF($C2586="","",IF($AL2586=1,0,IF($AK2586=1,Settings!$C$6,Settings!$C$7))*100)</f>
        <v/>
      </c>
      <c r="X2586" s="8">
        <f>IF($C2586="","",T2586*W2586/100)</f>
        <v/>
      </c>
      <c r="Y2586" s="8">
        <f>IF($C2586="","",T2586-X2586)</f>
        <v/>
      </c>
      <c r="Z2586" s="8">
        <f>IF($C2586="","",Y2586-M2586)</f>
        <v/>
      </c>
      <c r="AD2586" s="8" t="n"/>
      <c r="AG2586" s="14" t="n"/>
      <c r="AI2586">
        <f>IF($C2586="","",IF(COUNTIF($C$2:$C2586,$C2586)=1,1,0))</f>
        <v/>
      </c>
      <c r="AJ2586">
        <f>IF($AI2586=1,SUMPRODUCT(--($AM$2:$AM$7001&lt;$AM2586))+1,"")</f>
        <v/>
      </c>
      <c r="AK2586">
        <f>IF($C2586="","",IF(OR($P2586=TRUE(),$P2586="TRUE"),1,0))</f>
        <v/>
      </c>
      <c r="AL2586">
        <f>IF($C2586="","",IF(AND($V2586="Yes",SUMPRODUCT((LEN(Settings!$F$6:$F$13)&gt;0)*ISNUMBER(SEARCH(Settings!$F$6:$F$13,$O2586)))=0),1,0))</f>
        <v/>
      </c>
      <c r="AM2586">
        <f>IF($AI2586=1,IFERROR(IF(VALUE($C2586)&lt;100000000,VALUE($C2586),1000000000),IFERROR(IF(VALUE(MID($C2586,2,20))&lt;100000000,VALUE(MID($C2586,2,20)),1000000000),1000000000))+ROW()/100000,"")</f>
        <v/>
      </c>
    </row>
    <row r="2587">
      <c r="E2587" s="14" t="n"/>
      <c r="M2587" s="8">
        <f>IF($C2587="","",L2587*T2587/100)</f>
        <v/>
      </c>
      <c r="S2587" s="8" t="n"/>
      <c r="T2587" s="8" t="n"/>
      <c r="W2587">
        <f>IF($C2587="","",IF($AL2587=1,0,IF($AK2587=1,Settings!$C$6,Settings!$C$7))*100)</f>
        <v/>
      </c>
      <c r="X2587" s="8">
        <f>IF($C2587="","",T2587*W2587/100)</f>
        <v/>
      </c>
      <c r="Y2587" s="8">
        <f>IF($C2587="","",T2587-X2587)</f>
        <v/>
      </c>
      <c r="Z2587" s="8">
        <f>IF($C2587="","",Y2587-M2587)</f>
        <v/>
      </c>
      <c r="AD2587" s="8" t="n"/>
      <c r="AG2587" s="14" t="n"/>
      <c r="AI2587">
        <f>IF($C2587="","",IF(COUNTIF($C$2:$C2587,$C2587)=1,1,0))</f>
        <v/>
      </c>
      <c r="AJ2587">
        <f>IF($AI2587=1,SUMPRODUCT(--($AM$2:$AM$7001&lt;$AM2587))+1,"")</f>
        <v/>
      </c>
      <c r="AK2587">
        <f>IF($C2587="","",IF(OR($P2587=TRUE(),$P2587="TRUE"),1,0))</f>
        <v/>
      </c>
      <c r="AL2587">
        <f>IF($C2587="","",IF(AND($V2587="Yes",SUMPRODUCT((LEN(Settings!$F$6:$F$13)&gt;0)*ISNUMBER(SEARCH(Settings!$F$6:$F$13,$O2587)))=0),1,0))</f>
        <v/>
      </c>
      <c r="AM2587">
        <f>IF($AI2587=1,IFERROR(IF(VALUE($C2587)&lt;100000000,VALUE($C2587),1000000000),IFERROR(IF(VALUE(MID($C2587,2,20))&lt;100000000,VALUE(MID($C2587,2,20)),1000000000),1000000000))+ROW()/100000,"")</f>
        <v/>
      </c>
    </row>
    <row r="2588">
      <c r="E2588" s="14" t="n"/>
      <c r="M2588" s="8">
        <f>IF($C2588="","",L2588*T2588/100)</f>
        <v/>
      </c>
      <c r="S2588" s="8" t="n"/>
      <c r="T2588" s="8" t="n"/>
      <c r="W2588">
        <f>IF($C2588="","",IF($AL2588=1,0,IF($AK2588=1,Settings!$C$6,Settings!$C$7))*100)</f>
        <v/>
      </c>
      <c r="X2588" s="8">
        <f>IF($C2588="","",T2588*W2588/100)</f>
        <v/>
      </c>
      <c r="Y2588" s="8">
        <f>IF($C2588="","",T2588-X2588)</f>
        <v/>
      </c>
      <c r="Z2588" s="8">
        <f>IF($C2588="","",Y2588-M2588)</f>
        <v/>
      </c>
      <c r="AD2588" s="8" t="n"/>
      <c r="AG2588" s="14" t="n"/>
      <c r="AI2588">
        <f>IF($C2588="","",IF(COUNTIF($C$2:$C2588,$C2588)=1,1,0))</f>
        <v/>
      </c>
      <c r="AJ2588">
        <f>IF($AI2588=1,SUMPRODUCT(--($AM$2:$AM$7001&lt;$AM2588))+1,"")</f>
        <v/>
      </c>
      <c r="AK2588">
        <f>IF($C2588="","",IF(OR($P2588=TRUE(),$P2588="TRUE"),1,0))</f>
        <v/>
      </c>
      <c r="AL2588">
        <f>IF($C2588="","",IF(AND($V2588="Yes",SUMPRODUCT((LEN(Settings!$F$6:$F$13)&gt;0)*ISNUMBER(SEARCH(Settings!$F$6:$F$13,$O2588)))=0),1,0))</f>
        <v/>
      </c>
      <c r="AM2588">
        <f>IF($AI2588=1,IFERROR(IF(VALUE($C2588)&lt;100000000,VALUE($C2588),1000000000),IFERROR(IF(VALUE(MID($C2588,2,20))&lt;100000000,VALUE(MID($C2588,2,20)),1000000000),1000000000))+ROW()/100000,"")</f>
        <v/>
      </c>
    </row>
    <row r="2589">
      <c r="E2589" s="14" t="n"/>
      <c r="M2589" s="8">
        <f>IF($C2589="","",L2589*T2589/100)</f>
        <v/>
      </c>
      <c r="S2589" s="8" t="n"/>
      <c r="T2589" s="8" t="n"/>
      <c r="W2589">
        <f>IF($C2589="","",IF($AL2589=1,0,IF($AK2589=1,Settings!$C$6,Settings!$C$7))*100)</f>
        <v/>
      </c>
      <c r="X2589" s="8">
        <f>IF($C2589="","",T2589*W2589/100)</f>
        <v/>
      </c>
      <c r="Y2589" s="8">
        <f>IF($C2589="","",T2589-X2589)</f>
        <v/>
      </c>
      <c r="Z2589" s="8">
        <f>IF($C2589="","",Y2589-M2589)</f>
        <v/>
      </c>
      <c r="AD2589" s="8" t="n"/>
      <c r="AG2589" s="14" t="n"/>
      <c r="AI2589">
        <f>IF($C2589="","",IF(COUNTIF($C$2:$C2589,$C2589)=1,1,0))</f>
        <v/>
      </c>
      <c r="AJ2589">
        <f>IF($AI2589=1,SUMPRODUCT(--($AM$2:$AM$7001&lt;$AM2589))+1,"")</f>
        <v/>
      </c>
      <c r="AK2589">
        <f>IF($C2589="","",IF(OR($P2589=TRUE(),$P2589="TRUE"),1,0))</f>
        <v/>
      </c>
      <c r="AL2589">
        <f>IF($C2589="","",IF(AND($V2589="Yes",SUMPRODUCT((LEN(Settings!$F$6:$F$13)&gt;0)*ISNUMBER(SEARCH(Settings!$F$6:$F$13,$O2589)))=0),1,0))</f>
        <v/>
      </c>
      <c r="AM2589">
        <f>IF($AI2589=1,IFERROR(IF(VALUE($C2589)&lt;100000000,VALUE($C2589),1000000000),IFERROR(IF(VALUE(MID($C2589,2,20))&lt;100000000,VALUE(MID($C2589,2,20)),1000000000),1000000000))+ROW()/100000,"")</f>
        <v/>
      </c>
    </row>
    <row r="2590">
      <c r="E2590" s="14" t="n"/>
      <c r="M2590" s="8">
        <f>IF($C2590="","",L2590*T2590/100)</f>
        <v/>
      </c>
      <c r="S2590" s="8" t="n"/>
      <c r="T2590" s="8" t="n"/>
      <c r="W2590">
        <f>IF($C2590="","",IF($AL2590=1,0,IF($AK2590=1,Settings!$C$6,Settings!$C$7))*100)</f>
        <v/>
      </c>
      <c r="X2590" s="8">
        <f>IF($C2590="","",T2590*W2590/100)</f>
        <v/>
      </c>
      <c r="Y2590" s="8">
        <f>IF($C2590="","",T2590-X2590)</f>
        <v/>
      </c>
      <c r="Z2590" s="8">
        <f>IF($C2590="","",Y2590-M2590)</f>
        <v/>
      </c>
      <c r="AD2590" s="8" t="n"/>
      <c r="AG2590" s="14" t="n"/>
      <c r="AI2590">
        <f>IF($C2590="","",IF(COUNTIF($C$2:$C2590,$C2590)=1,1,0))</f>
        <v/>
      </c>
      <c r="AJ2590">
        <f>IF($AI2590=1,SUMPRODUCT(--($AM$2:$AM$7001&lt;$AM2590))+1,"")</f>
        <v/>
      </c>
      <c r="AK2590">
        <f>IF($C2590="","",IF(OR($P2590=TRUE(),$P2590="TRUE"),1,0))</f>
        <v/>
      </c>
      <c r="AL2590">
        <f>IF($C2590="","",IF(AND($V2590="Yes",SUMPRODUCT((LEN(Settings!$F$6:$F$13)&gt;0)*ISNUMBER(SEARCH(Settings!$F$6:$F$13,$O2590)))=0),1,0))</f>
        <v/>
      </c>
      <c r="AM2590">
        <f>IF($AI2590=1,IFERROR(IF(VALUE($C2590)&lt;100000000,VALUE($C2590),1000000000),IFERROR(IF(VALUE(MID($C2590,2,20))&lt;100000000,VALUE(MID($C2590,2,20)),1000000000),1000000000))+ROW()/100000,"")</f>
        <v/>
      </c>
    </row>
    <row r="2591">
      <c r="E2591" s="14" t="n"/>
      <c r="M2591" s="8">
        <f>IF($C2591="","",L2591*T2591/100)</f>
        <v/>
      </c>
      <c r="S2591" s="8" t="n"/>
      <c r="T2591" s="8" t="n"/>
      <c r="W2591">
        <f>IF($C2591="","",IF($AL2591=1,0,IF($AK2591=1,Settings!$C$6,Settings!$C$7))*100)</f>
        <v/>
      </c>
      <c r="X2591" s="8">
        <f>IF($C2591="","",T2591*W2591/100)</f>
        <v/>
      </c>
      <c r="Y2591" s="8">
        <f>IF($C2591="","",T2591-X2591)</f>
        <v/>
      </c>
      <c r="Z2591" s="8">
        <f>IF($C2591="","",Y2591-M2591)</f>
        <v/>
      </c>
      <c r="AD2591" s="8" t="n"/>
      <c r="AG2591" s="14" t="n"/>
      <c r="AI2591">
        <f>IF($C2591="","",IF(COUNTIF($C$2:$C2591,$C2591)=1,1,0))</f>
        <v/>
      </c>
      <c r="AJ2591">
        <f>IF($AI2591=1,SUMPRODUCT(--($AM$2:$AM$7001&lt;$AM2591))+1,"")</f>
        <v/>
      </c>
      <c r="AK2591">
        <f>IF($C2591="","",IF(OR($P2591=TRUE(),$P2591="TRUE"),1,0))</f>
        <v/>
      </c>
      <c r="AL2591">
        <f>IF($C2591="","",IF(AND($V2591="Yes",SUMPRODUCT((LEN(Settings!$F$6:$F$13)&gt;0)*ISNUMBER(SEARCH(Settings!$F$6:$F$13,$O2591)))=0),1,0))</f>
        <v/>
      </c>
      <c r="AM2591">
        <f>IF($AI2591=1,IFERROR(IF(VALUE($C2591)&lt;100000000,VALUE($C2591),1000000000),IFERROR(IF(VALUE(MID($C2591,2,20))&lt;100000000,VALUE(MID($C2591,2,20)),1000000000),1000000000))+ROW()/100000,"")</f>
        <v/>
      </c>
    </row>
    <row r="2592">
      <c r="E2592" s="14" t="n"/>
      <c r="M2592" s="8">
        <f>IF($C2592="","",L2592*T2592/100)</f>
        <v/>
      </c>
      <c r="S2592" s="8" t="n"/>
      <c r="T2592" s="8" t="n"/>
      <c r="W2592">
        <f>IF($C2592="","",IF($AL2592=1,0,IF($AK2592=1,Settings!$C$6,Settings!$C$7))*100)</f>
        <v/>
      </c>
      <c r="X2592" s="8">
        <f>IF($C2592="","",T2592*W2592/100)</f>
        <v/>
      </c>
      <c r="Y2592" s="8">
        <f>IF($C2592="","",T2592-X2592)</f>
        <v/>
      </c>
      <c r="Z2592" s="8">
        <f>IF($C2592="","",Y2592-M2592)</f>
        <v/>
      </c>
      <c r="AD2592" s="8" t="n"/>
      <c r="AG2592" s="14" t="n"/>
      <c r="AI2592">
        <f>IF($C2592="","",IF(COUNTIF($C$2:$C2592,$C2592)=1,1,0))</f>
        <v/>
      </c>
      <c r="AJ2592">
        <f>IF($AI2592=1,SUMPRODUCT(--($AM$2:$AM$7001&lt;$AM2592))+1,"")</f>
        <v/>
      </c>
      <c r="AK2592">
        <f>IF($C2592="","",IF(OR($P2592=TRUE(),$P2592="TRUE"),1,0))</f>
        <v/>
      </c>
      <c r="AL2592">
        <f>IF($C2592="","",IF(AND($V2592="Yes",SUMPRODUCT((LEN(Settings!$F$6:$F$13)&gt;0)*ISNUMBER(SEARCH(Settings!$F$6:$F$13,$O2592)))=0),1,0))</f>
        <v/>
      </c>
      <c r="AM2592">
        <f>IF($AI2592=1,IFERROR(IF(VALUE($C2592)&lt;100000000,VALUE($C2592),1000000000),IFERROR(IF(VALUE(MID($C2592,2,20))&lt;100000000,VALUE(MID($C2592,2,20)),1000000000),1000000000))+ROW()/100000,"")</f>
        <v/>
      </c>
    </row>
    <row r="2593">
      <c r="E2593" s="14" t="n"/>
      <c r="M2593" s="8">
        <f>IF($C2593="","",L2593*T2593/100)</f>
        <v/>
      </c>
      <c r="S2593" s="8" t="n"/>
      <c r="T2593" s="8" t="n"/>
      <c r="W2593">
        <f>IF($C2593="","",IF($AL2593=1,0,IF($AK2593=1,Settings!$C$6,Settings!$C$7))*100)</f>
        <v/>
      </c>
      <c r="X2593" s="8">
        <f>IF($C2593="","",T2593*W2593/100)</f>
        <v/>
      </c>
      <c r="Y2593" s="8">
        <f>IF($C2593="","",T2593-X2593)</f>
        <v/>
      </c>
      <c r="Z2593" s="8">
        <f>IF($C2593="","",Y2593-M2593)</f>
        <v/>
      </c>
      <c r="AD2593" s="8" t="n"/>
      <c r="AG2593" s="14" t="n"/>
      <c r="AI2593">
        <f>IF($C2593="","",IF(COUNTIF($C$2:$C2593,$C2593)=1,1,0))</f>
        <v/>
      </c>
      <c r="AJ2593">
        <f>IF($AI2593=1,SUMPRODUCT(--($AM$2:$AM$7001&lt;$AM2593))+1,"")</f>
        <v/>
      </c>
      <c r="AK2593">
        <f>IF($C2593="","",IF(OR($P2593=TRUE(),$P2593="TRUE"),1,0))</f>
        <v/>
      </c>
      <c r="AL2593">
        <f>IF($C2593="","",IF(AND($V2593="Yes",SUMPRODUCT((LEN(Settings!$F$6:$F$13)&gt;0)*ISNUMBER(SEARCH(Settings!$F$6:$F$13,$O2593)))=0),1,0))</f>
        <v/>
      </c>
      <c r="AM2593">
        <f>IF($AI2593=1,IFERROR(IF(VALUE($C2593)&lt;100000000,VALUE($C2593),1000000000),IFERROR(IF(VALUE(MID($C2593,2,20))&lt;100000000,VALUE(MID($C2593,2,20)),1000000000),1000000000))+ROW()/100000,"")</f>
        <v/>
      </c>
    </row>
    <row r="2594">
      <c r="E2594" s="14" t="n"/>
      <c r="M2594" s="8">
        <f>IF($C2594="","",L2594*T2594/100)</f>
        <v/>
      </c>
      <c r="S2594" s="8" t="n"/>
      <c r="T2594" s="8" t="n"/>
      <c r="W2594">
        <f>IF($C2594="","",IF($AL2594=1,0,IF($AK2594=1,Settings!$C$6,Settings!$C$7))*100)</f>
        <v/>
      </c>
      <c r="X2594" s="8">
        <f>IF($C2594="","",T2594*W2594/100)</f>
        <v/>
      </c>
      <c r="Y2594" s="8">
        <f>IF($C2594="","",T2594-X2594)</f>
        <v/>
      </c>
      <c r="Z2594" s="8">
        <f>IF($C2594="","",Y2594-M2594)</f>
        <v/>
      </c>
      <c r="AD2594" s="8" t="n"/>
      <c r="AG2594" s="14" t="n"/>
      <c r="AI2594">
        <f>IF($C2594="","",IF(COUNTIF($C$2:$C2594,$C2594)=1,1,0))</f>
        <v/>
      </c>
      <c r="AJ2594">
        <f>IF($AI2594=1,SUMPRODUCT(--($AM$2:$AM$7001&lt;$AM2594))+1,"")</f>
        <v/>
      </c>
      <c r="AK2594">
        <f>IF($C2594="","",IF(OR($P2594=TRUE(),$P2594="TRUE"),1,0))</f>
        <v/>
      </c>
      <c r="AL2594">
        <f>IF($C2594="","",IF(AND($V2594="Yes",SUMPRODUCT((LEN(Settings!$F$6:$F$13)&gt;0)*ISNUMBER(SEARCH(Settings!$F$6:$F$13,$O2594)))=0),1,0))</f>
        <v/>
      </c>
      <c r="AM2594">
        <f>IF($AI2594=1,IFERROR(IF(VALUE($C2594)&lt;100000000,VALUE($C2594),1000000000),IFERROR(IF(VALUE(MID($C2594,2,20))&lt;100000000,VALUE(MID($C2594,2,20)),1000000000),1000000000))+ROW()/100000,"")</f>
        <v/>
      </c>
    </row>
    <row r="2595">
      <c r="E2595" s="14" t="n"/>
      <c r="M2595" s="8">
        <f>IF($C2595="","",L2595*T2595/100)</f>
        <v/>
      </c>
      <c r="S2595" s="8" t="n"/>
      <c r="T2595" s="8" t="n"/>
      <c r="W2595">
        <f>IF($C2595="","",IF($AL2595=1,0,IF($AK2595=1,Settings!$C$6,Settings!$C$7))*100)</f>
        <v/>
      </c>
      <c r="X2595" s="8">
        <f>IF($C2595="","",T2595*W2595/100)</f>
        <v/>
      </c>
      <c r="Y2595" s="8">
        <f>IF($C2595="","",T2595-X2595)</f>
        <v/>
      </c>
      <c r="Z2595" s="8">
        <f>IF($C2595="","",Y2595-M2595)</f>
        <v/>
      </c>
      <c r="AD2595" s="8" t="n"/>
      <c r="AG2595" s="14" t="n"/>
      <c r="AI2595">
        <f>IF($C2595="","",IF(COUNTIF($C$2:$C2595,$C2595)=1,1,0))</f>
        <v/>
      </c>
      <c r="AJ2595">
        <f>IF($AI2595=1,SUMPRODUCT(--($AM$2:$AM$7001&lt;$AM2595))+1,"")</f>
        <v/>
      </c>
      <c r="AK2595">
        <f>IF($C2595="","",IF(OR($P2595=TRUE(),$P2595="TRUE"),1,0))</f>
        <v/>
      </c>
      <c r="AL2595">
        <f>IF($C2595="","",IF(AND($V2595="Yes",SUMPRODUCT((LEN(Settings!$F$6:$F$13)&gt;0)*ISNUMBER(SEARCH(Settings!$F$6:$F$13,$O2595)))=0),1,0))</f>
        <v/>
      </c>
      <c r="AM2595">
        <f>IF($AI2595=1,IFERROR(IF(VALUE($C2595)&lt;100000000,VALUE($C2595),1000000000),IFERROR(IF(VALUE(MID($C2595,2,20))&lt;100000000,VALUE(MID($C2595,2,20)),1000000000),1000000000))+ROW()/100000,"")</f>
        <v/>
      </c>
    </row>
    <row r="2596">
      <c r="E2596" s="14" t="n"/>
      <c r="M2596" s="8">
        <f>IF($C2596="","",L2596*T2596/100)</f>
        <v/>
      </c>
      <c r="S2596" s="8" t="n"/>
      <c r="T2596" s="8" t="n"/>
      <c r="W2596">
        <f>IF($C2596="","",IF($AL2596=1,0,IF($AK2596=1,Settings!$C$6,Settings!$C$7))*100)</f>
        <v/>
      </c>
      <c r="X2596" s="8">
        <f>IF($C2596="","",T2596*W2596/100)</f>
        <v/>
      </c>
      <c r="Y2596" s="8">
        <f>IF($C2596="","",T2596-X2596)</f>
        <v/>
      </c>
      <c r="Z2596" s="8">
        <f>IF($C2596="","",Y2596-M2596)</f>
        <v/>
      </c>
      <c r="AD2596" s="8" t="n"/>
      <c r="AG2596" s="14" t="n"/>
      <c r="AI2596">
        <f>IF($C2596="","",IF(COUNTIF($C$2:$C2596,$C2596)=1,1,0))</f>
        <v/>
      </c>
      <c r="AJ2596">
        <f>IF($AI2596=1,SUMPRODUCT(--($AM$2:$AM$7001&lt;$AM2596))+1,"")</f>
        <v/>
      </c>
      <c r="AK2596">
        <f>IF($C2596="","",IF(OR($P2596=TRUE(),$P2596="TRUE"),1,0))</f>
        <v/>
      </c>
      <c r="AL2596">
        <f>IF($C2596="","",IF(AND($V2596="Yes",SUMPRODUCT((LEN(Settings!$F$6:$F$13)&gt;0)*ISNUMBER(SEARCH(Settings!$F$6:$F$13,$O2596)))=0),1,0))</f>
        <v/>
      </c>
      <c r="AM2596">
        <f>IF($AI2596=1,IFERROR(IF(VALUE($C2596)&lt;100000000,VALUE($C2596),1000000000),IFERROR(IF(VALUE(MID($C2596,2,20))&lt;100000000,VALUE(MID($C2596,2,20)),1000000000),1000000000))+ROW()/100000,"")</f>
        <v/>
      </c>
    </row>
    <row r="2597">
      <c r="E2597" s="14" t="n"/>
      <c r="M2597" s="8">
        <f>IF($C2597="","",L2597*T2597/100)</f>
        <v/>
      </c>
      <c r="S2597" s="8" t="n"/>
      <c r="T2597" s="8" t="n"/>
      <c r="W2597">
        <f>IF($C2597="","",IF($AL2597=1,0,IF($AK2597=1,Settings!$C$6,Settings!$C$7))*100)</f>
        <v/>
      </c>
      <c r="X2597" s="8">
        <f>IF($C2597="","",T2597*W2597/100)</f>
        <v/>
      </c>
      <c r="Y2597" s="8">
        <f>IF($C2597="","",T2597-X2597)</f>
        <v/>
      </c>
      <c r="Z2597" s="8">
        <f>IF($C2597="","",Y2597-M2597)</f>
        <v/>
      </c>
      <c r="AD2597" s="8" t="n"/>
      <c r="AG2597" s="14" t="n"/>
      <c r="AI2597">
        <f>IF($C2597="","",IF(COUNTIF($C$2:$C2597,$C2597)=1,1,0))</f>
        <v/>
      </c>
      <c r="AJ2597">
        <f>IF($AI2597=1,SUMPRODUCT(--($AM$2:$AM$7001&lt;$AM2597))+1,"")</f>
        <v/>
      </c>
      <c r="AK2597">
        <f>IF($C2597="","",IF(OR($P2597=TRUE(),$P2597="TRUE"),1,0))</f>
        <v/>
      </c>
      <c r="AL2597">
        <f>IF($C2597="","",IF(AND($V2597="Yes",SUMPRODUCT((LEN(Settings!$F$6:$F$13)&gt;0)*ISNUMBER(SEARCH(Settings!$F$6:$F$13,$O2597)))=0),1,0))</f>
        <v/>
      </c>
      <c r="AM2597">
        <f>IF($AI2597=1,IFERROR(IF(VALUE($C2597)&lt;100000000,VALUE($C2597),1000000000),IFERROR(IF(VALUE(MID($C2597,2,20))&lt;100000000,VALUE(MID($C2597,2,20)),1000000000),1000000000))+ROW()/100000,"")</f>
        <v/>
      </c>
    </row>
    <row r="2598">
      <c r="E2598" s="14" t="n"/>
      <c r="M2598" s="8">
        <f>IF($C2598="","",L2598*T2598/100)</f>
        <v/>
      </c>
      <c r="S2598" s="8" t="n"/>
      <c r="T2598" s="8" t="n"/>
      <c r="W2598">
        <f>IF($C2598="","",IF($AL2598=1,0,IF($AK2598=1,Settings!$C$6,Settings!$C$7))*100)</f>
        <v/>
      </c>
      <c r="X2598" s="8">
        <f>IF($C2598="","",T2598*W2598/100)</f>
        <v/>
      </c>
      <c r="Y2598" s="8">
        <f>IF($C2598="","",T2598-X2598)</f>
        <v/>
      </c>
      <c r="Z2598" s="8">
        <f>IF($C2598="","",Y2598-M2598)</f>
        <v/>
      </c>
      <c r="AD2598" s="8" t="n"/>
      <c r="AG2598" s="14" t="n"/>
      <c r="AI2598">
        <f>IF($C2598="","",IF(COUNTIF($C$2:$C2598,$C2598)=1,1,0))</f>
        <v/>
      </c>
      <c r="AJ2598">
        <f>IF($AI2598=1,SUMPRODUCT(--($AM$2:$AM$7001&lt;$AM2598))+1,"")</f>
        <v/>
      </c>
      <c r="AK2598">
        <f>IF($C2598="","",IF(OR($P2598=TRUE(),$P2598="TRUE"),1,0))</f>
        <v/>
      </c>
      <c r="AL2598">
        <f>IF($C2598="","",IF(AND($V2598="Yes",SUMPRODUCT((LEN(Settings!$F$6:$F$13)&gt;0)*ISNUMBER(SEARCH(Settings!$F$6:$F$13,$O2598)))=0),1,0))</f>
        <v/>
      </c>
      <c r="AM2598">
        <f>IF($AI2598=1,IFERROR(IF(VALUE($C2598)&lt;100000000,VALUE($C2598),1000000000),IFERROR(IF(VALUE(MID($C2598,2,20))&lt;100000000,VALUE(MID($C2598,2,20)),1000000000),1000000000))+ROW()/100000,"")</f>
        <v/>
      </c>
    </row>
    <row r="2599">
      <c r="E2599" s="14" t="n"/>
      <c r="M2599" s="8">
        <f>IF($C2599="","",L2599*T2599/100)</f>
        <v/>
      </c>
      <c r="S2599" s="8" t="n"/>
      <c r="T2599" s="8" t="n"/>
      <c r="W2599">
        <f>IF($C2599="","",IF($AL2599=1,0,IF($AK2599=1,Settings!$C$6,Settings!$C$7))*100)</f>
        <v/>
      </c>
      <c r="X2599" s="8">
        <f>IF($C2599="","",T2599*W2599/100)</f>
        <v/>
      </c>
      <c r="Y2599" s="8">
        <f>IF($C2599="","",T2599-X2599)</f>
        <v/>
      </c>
      <c r="Z2599" s="8">
        <f>IF($C2599="","",Y2599-M2599)</f>
        <v/>
      </c>
      <c r="AD2599" s="8" t="n"/>
      <c r="AG2599" s="14" t="n"/>
      <c r="AI2599">
        <f>IF($C2599="","",IF(COUNTIF($C$2:$C2599,$C2599)=1,1,0))</f>
        <v/>
      </c>
      <c r="AJ2599">
        <f>IF($AI2599=1,SUMPRODUCT(--($AM$2:$AM$7001&lt;$AM2599))+1,"")</f>
        <v/>
      </c>
      <c r="AK2599">
        <f>IF($C2599="","",IF(OR($P2599=TRUE(),$P2599="TRUE"),1,0))</f>
        <v/>
      </c>
      <c r="AL2599">
        <f>IF($C2599="","",IF(AND($V2599="Yes",SUMPRODUCT((LEN(Settings!$F$6:$F$13)&gt;0)*ISNUMBER(SEARCH(Settings!$F$6:$F$13,$O2599)))=0),1,0))</f>
        <v/>
      </c>
      <c r="AM2599">
        <f>IF($AI2599=1,IFERROR(IF(VALUE($C2599)&lt;100000000,VALUE($C2599),1000000000),IFERROR(IF(VALUE(MID($C2599,2,20))&lt;100000000,VALUE(MID($C2599,2,20)),1000000000),1000000000))+ROW()/100000,"")</f>
        <v/>
      </c>
    </row>
    <row r="2600">
      <c r="E2600" s="14" t="n"/>
      <c r="M2600" s="8">
        <f>IF($C2600="","",L2600*T2600/100)</f>
        <v/>
      </c>
      <c r="S2600" s="8" t="n"/>
      <c r="T2600" s="8" t="n"/>
      <c r="W2600">
        <f>IF($C2600="","",IF($AL2600=1,0,IF($AK2600=1,Settings!$C$6,Settings!$C$7))*100)</f>
        <v/>
      </c>
      <c r="X2600" s="8">
        <f>IF($C2600="","",T2600*W2600/100)</f>
        <v/>
      </c>
      <c r="Y2600" s="8">
        <f>IF($C2600="","",T2600-X2600)</f>
        <v/>
      </c>
      <c r="Z2600" s="8">
        <f>IF($C2600="","",Y2600-M2600)</f>
        <v/>
      </c>
      <c r="AD2600" s="8" t="n"/>
      <c r="AG2600" s="14" t="n"/>
      <c r="AI2600">
        <f>IF($C2600="","",IF(COUNTIF($C$2:$C2600,$C2600)=1,1,0))</f>
        <v/>
      </c>
      <c r="AJ2600">
        <f>IF($AI2600=1,SUMPRODUCT(--($AM$2:$AM$7001&lt;$AM2600))+1,"")</f>
        <v/>
      </c>
      <c r="AK2600">
        <f>IF($C2600="","",IF(OR($P2600=TRUE(),$P2600="TRUE"),1,0))</f>
        <v/>
      </c>
      <c r="AL2600">
        <f>IF($C2600="","",IF(AND($V2600="Yes",SUMPRODUCT((LEN(Settings!$F$6:$F$13)&gt;0)*ISNUMBER(SEARCH(Settings!$F$6:$F$13,$O2600)))=0),1,0))</f>
        <v/>
      </c>
      <c r="AM2600">
        <f>IF($AI2600=1,IFERROR(IF(VALUE($C2600)&lt;100000000,VALUE($C2600),1000000000),IFERROR(IF(VALUE(MID($C2600,2,20))&lt;100000000,VALUE(MID($C2600,2,20)),1000000000),1000000000))+ROW()/100000,"")</f>
        <v/>
      </c>
    </row>
    <row r="2601">
      <c r="E2601" s="14" t="n"/>
      <c r="M2601" s="8">
        <f>IF($C2601="","",L2601*T2601/100)</f>
        <v/>
      </c>
      <c r="S2601" s="8" t="n"/>
      <c r="T2601" s="8" t="n"/>
      <c r="W2601">
        <f>IF($C2601="","",IF($AL2601=1,0,IF($AK2601=1,Settings!$C$6,Settings!$C$7))*100)</f>
        <v/>
      </c>
      <c r="X2601" s="8">
        <f>IF($C2601="","",T2601*W2601/100)</f>
        <v/>
      </c>
      <c r="Y2601" s="8">
        <f>IF($C2601="","",T2601-X2601)</f>
        <v/>
      </c>
      <c r="Z2601" s="8">
        <f>IF($C2601="","",Y2601-M2601)</f>
        <v/>
      </c>
      <c r="AD2601" s="8" t="n"/>
      <c r="AG2601" s="14" t="n"/>
      <c r="AI2601">
        <f>IF($C2601="","",IF(COUNTIF($C$2:$C2601,$C2601)=1,1,0))</f>
        <v/>
      </c>
      <c r="AJ2601">
        <f>IF($AI2601=1,SUMPRODUCT(--($AM$2:$AM$7001&lt;$AM2601))+1,"")</f>
        <v/>
      </c>
      <c r="AK2601">
        <f>IF($C2601="","",IF(OR($P2601=TRUE(),$P2601="TRUE"),1,0))</f>
        <v/>
      </c>
      <c r="AL2601">
        <f>IF($C2601="","",IF(AND($V2601="Yes",SUMPRODUCT((LEN(Settings!$F$6:$F$13)&gt;0)*ISNUMBER(SEARCH(Settings!$F$6:$F$13,$O2601)))=0),1,0))</f>
        <v/>
      </c>
      <c r="AM2601">
        <f>IF($AI2601=1,IFERROR(IF(VALUE($C2601)&lt;100000000,VALUE($C2601),1000000000),IFERROR(IF(VALUE(MID($C2601,2,20))&lt;100000000,VALUE(MID($C2601,2,20)),1000000000),1000000000))+ROW()/100000,"")</f>
        <v/>
      </c>
    </row>
    <row r="2602">
      <c r="E2602" s="14" t="n"/>
      <c r="M2602" s="8">
        <f>IF($C2602="","",L2602*T2602/100)</f>
        <v/>
      </c>
      <c r="S2602" s="8" t="n"/>
      <c r="T2602" s="8" t="n"/>
      <c r="W2602">
        <f>IF($C2602="","",IF($AL2602=1,0,IF($AK2602=1,Settings!$C$6,Settings!$C$7))*100)</f>
        <v/>
      </c>
      <c r="X2602" s="8">
        <f>IF($C2602="","",T2602*W2602/100)</f>
        <v/>
      </c>
      <c r="Y2602" s="8">
        <f>IF($C2602="","",T2602-X2602)</f>
        <v/>
      </c>
      <c r="Z2602" s="8">
        <f>IF($C2602="","",Y2602-M2602)</f>
        <v/>
      </c>
      <c r="AD2602" s="8" t="n"/>
      <c r="AG2602" s="14" t="n"/>
      <c r="AI2602">
        <f>IF($C2602="","",IF(COUNTIF($C$2:$C2602,$C2602)=1,1,0))</f>
        <v/>
      </c>
      <c r="AJ2602">
        <f>IF($AI2602=1,SUMPRODUCT(--($AM$2:$AM$7001&lt;$AM2602))+1,"")</f>
        <v/>
      </c>
      <c r="AK2602">
        <f>IF($C2602="","",IF(OR($P2602=TRUE(),$P2602="TRUE"),1,0))</f>
        <v/>
      </c>
      <c r="AL2602">
        <f>IF($C2602="","",IF(AND($V2602="Yes",SUMPRODUCT((LEN(Settings!$F$6:$F$13)&gt;0)*ISNUMBER(SEARCH(Settings!$F$6:$F$13,$O2602)))=0),1,0))</f>
        <v/>
      </c>
      <c r="AM2602">
        <f>IF($AI2602=1,IFERROR(IF(VALUE($C2602)&lt;100000000,VALUE($C2602),1000000000),IFERROR(IF(VALUE(MID($C2602,2,20))&lt;100000000,VALUE(MID($C2602,2,20)),1000000000),1000000000))+ROW()/100000,"")</f>
        <v/>
      </c>
    </row>
    <row r="2603">
      <c r="E2603" s="14" t="n"/>
      <c r="M2603" s="8">
        <f>IF($C2603="","",L2603*T2603/100)</f>
        <v/>
      </c>
      <c r="S2603" s="8" t="n"/>
      <c r="T2603" s="8" t="n"/>
      <c r="W2603">
        <f>IF($C2603="","",IF($AL2603=1,0,IF($AK2603=1,Settings!$C$6,Settings!$C$7))*100)</f>
        <v/>
      </c>
      <c r="X2603" s="8">
        <f>IF($C2603="","",T2603*W2603/100)</f>
        <v/>
      </c>
      <c r="Y2603" s="8">
        <f>IF($C2603="","",T2603-X2603)</f>
        <v/>
      </c>
      <c r="Z2603" s="8">
        <f>IF($C2603="","",Y2603-M2603)</f>
        <v/>
      </c>
      <c r="AD2603" s="8" t="n"/>
      <c r="AG2603" s="14" t="n"/>
      <c r="AI2603">
        <f>IF($C2603="","",IF(COUNTIF($C$2:$C2603,$C2603)=1,1,0))</f>
        <v/>
      </c>
      <c r="AJ2603">
        <f>IF($AI2603=1,SUMPRODUCT(--($AM$2:$AM$7001&lt;$AM2603))+1,"")</f>
        <v/>
      </c>
      <c r="AK2603">
        <f>IF($C2603="","",IF(OR($P2603=TRUE(),$P2603="TRUE"),1,0))</f>
        <v/>
      </c>
      <c r="AL2603">
        <f>IF($C2603="","",IF(AND($V2603="Yes",SUMPRODUCT((LEN(Settings!$F$6:$F$13)&gt;0)*ISNUMBER(SEARCH(Settings!$F$6:$F$13,$O2603)))=0),1,0))</f>
        <v/>
      </c>
      <c r="AM2603">
        <f>IF($AI2603=1,IFERROR(IF(VALUE($C2603)&lt;100000000,VALUE($C2603),1000000000),IFERROR(IF(VALUE(MID($C2603,2,20))&lt;100000000,VALUE(MID($C2603,2,20)),1000000000),1000000000))+ROW()/100000,"")</f>
        <v/>
      </c>
    </row>
    <row r="2604">
      <c r="E2604" s="14" t="n"/>
      <c r="M2604" s="8">
        <f>IF($C2604="","",L2604*T2604/100)</f>
        <v/>
      </c>
      <c r="S2604" s="8" t="n"/>
      <c r="T2604" s="8" t="n"/>
      <c r="W2604">
        <f>IF($C2604="","",IF($AL2604=1,0,IF($AK2604=1,Settings!$C$6,Settings!$C$7))*100)</f>
        <v/>
      </c>
      <c r="X2604" s="8">
        <f>IF($C2604="","",T2604*W2604/100)</f>
        <v/>
      </c>
      <c r="Y2604" s="8">
        <f>IF($C2604="","",T2604-X2604)</f>
        <v/>
      </c>
      <c r="Z2604" s="8">
        <f>IF($C2604="","",Y2604-M2604)</f>
        <v/>
      </c>
      <c r="AD2604" s="8" t="n"/>
      <c r="AG2604" s="14" t="n"/>
      <c r="AI2604">
        <f>IF($C2604="","",IF(COUNTIF($C$2:$C2604,$C2604)=1,1,0))</f>
        <v/>
      </c>
      <c r="AJ2604">
        <f>IF($AI2604=1,SUMPRODUCT(--($AM$2:$AM$7001&lt;$AM2604))+1,"")</f>
        <v/>
      </c>
      <c r="AK2604">
        <f>IF($C2604="","",IF(OR($P2604=TRUE(),$P2604="TRUE"),1,0))</f>
        <v/>
      </c>
      <c r="AL2604">
        <f>IF($C2604="","",IF(AND($V2604="Yes",SUMPRODUCT((LEN(Settings!$F$6:$F$13)&gt;0)*ISNUMBER(SEARCH(Settings!$F$6:$F$13,$O2604)))=0),1,0))</f>
        <v/>
      </c>
      <c r="AM2604">
        <f>IF($AI2604=1,IFERROR(IF(VALUE($C2604)&lt;100000000,VALUE($C2604),1000000000),IFERROR(IF(VALUE(MID($C2604,2,20))&lt;100000000,VALUE(MID($C2604,2,20)),1000000000),1000000000))+ROW()/100000,"")</f>
        <v/>
      </c>
    </row>
    <row r="2605">
      <c r="E2605" s="14" t="n"/>
      <c r="M2605" s="8">
        <f>IF($C2605="","",L2605*T2605/100)</f>
        <v/>
      </c>
      <c r="S2605" s="8" t="n"/>
      <c r="T2605" s="8" t="n"/>
      <c r="W2605">
        <f>IF($C2605="","",IF($AL2605=1,0,IF($AK2605=1,Settings!$C$6,Settings!$C$7))*100)</f>
        <v/>
      </c>
      <c r="X2605" s="8">
        <f>IF($C2605="","",T2605*W2605/100)</f>
        <v/>
      </c>
      <c r="Y2605" s="8">
        <f>IF($C2605="","",T2605-X2605)</f>
        <v/>
      </c>
      <c r="Z2605" s="8">
        <f>IF($C2605="","",Y2605-M2605)</f>
        <v/>
      </c>
      <c r="AD2605" s="8" t="n"/>
      <c r="AG2605" s="14" t="n"/>
      <c r="AI2605">
        <f>IF($C2605="","",IF(COUNTIF($C$2:$C2605,$C2605)=1,1,0))</f>
        <v/>
      </c>
      <c r="AJ2605">
        <f>IF($AI2605=1,SUMPRODUCT(--($AM$2:$AM$7001&lt;$AM2605))+1,"")</f>
        <v/>
      </c>
      <c r="AK2605">
        <f>IF($C2605="","",IF(OR($P2605=TRUE(),$P2605="TRUE"),1,0))</f>
        <v/>
      </c>
      <c r="AL2605">
        <f>IF($C2605="","",IF(AND($V2605="Yes",SUMPRODUCT((LEN(Settings!$F$6:$F$13)&gt;0)*ISNUMBER(SEARCH(Settings!$F$6:$F$13,$O2605)))=0),1,0))</f>
        <v/>
      </c>
      <c r="AM2605">
        <f>IF($AI2605=1,IFERROR(IF(VALUE($C2605)&lt;100000000,VALUE($C2605),1000000000),IFERROR(IF(VALUE(MID($C2605,2,20))&lt;100000000,VALUE(MID($C2605,2,20)),1000000000),1000000000))+ROW()/100000,"")</f>
        <v/>
      </c>
    </row>
    <row r="2606">
      <c r="E2606" s="14" t="n"/>
      <c r="M2606" s="8">
        <f>IF($C2606="","",L2606*T2606/100)</f>
        <v/>
      </c>
      <c r="S2606" s="8" t="n"/>
      <c r="T2606" s="8" t="n"/>
      <c r="W2606">
        <f>IF($C2606="","",IF($AL2606=1,0,IF($AK2606=1,Settings!$C$6,Settings!$C$7))*100)</f>
        <v/>
      </c>
      <c r="X2606" s="8">
        <f>IF($C2606="","",T2606*W2606/100)</f>
        <v/>
      </c>
      <c r="Y2606" s="8">
        <f>IF($C2606="","",T2606-X2606)</f>
        <v/>
      </c>
      <c r="Z2606" s="8">
        <f>IF($C2606="","",Y2606-M2606)</f>
        <v/>
      </c>
      <c r="AD2606" s="8" t="n"/>
      <c r="AG2606" s="14" t="n"/>
      <c r="AI2606">
        <f>IF($C2606="","",IF(COUNTIF($C$2:$C2606,$C2606)=1,1,0))</f>
        <v/>
      </c>
      <c r="AJ2606">
        <f>IF($AI2606=1,SUMPRODUCT(--($AM$2:$AM$7001&lt;$AM2606))+1,"")</f>
        <v/>
      </c>
      <c r="AK2606">
        <f>IF($C2606="","",IF(OR($P2606=TRUE(),$P2606="TRUE"),1,0))</f>
        <v/>
      </c>
      <c r="AL2606">
        <f>IF($C2606="","",IF(AND($V2606="Yes",SUMPRODUCT((LEN(Settings!$F$6:$F$13)&gt;0)*ISNUMBER(SEARCH(Settings!$F$6:$F$13,$O2606)))=0),1,0))</f>
        <v/>
      </c>
      <c r="AM2606">
        <f>IF($AI2606=1,IFERROR(IF(VALUE($C2606)&lt;100000000,VALUE($C2606),1000000000),IFERROR(IF(VALUE(MID($C2606,2,20))&lt;100000000,VALUE(MID($C2606,2,20)),1000000000),1000000000))+ROW()/100000,"")</f>
        <v/>
      </c>
    </row>
    <row r="2607">
      <c r="E2607" s="14" t="n"/>
      <c r="M2607" s="8">
        <f>IF($C2607="","",L2607*T2607/100)</f>
        <v/>
      </c>
      <c r="S2607" s="8" t="n"/>
      <c r="T2607" s="8" t="n"/>
      <c r="W2607">
        <f>IF($C2607="","",IF($AL2607=1,0,IF($AK2607=1,Settings!$C$6,Settings!$C$7))*100)</f>
        <v/>
      </c>
      <c r="X2607" s="8">
        <f>IF($C2607="","",T2607*W2607/100)</f>
        <v/>
      </c>
      <c r="Y2607" s="8">
        <f>IF($C2607="","",T2607-X2607)</f>
        <v/>
      </c>
      <c r="Z2607" s="8">
        <f>IF($C2607="","",Y2607-M2607)</f>
        <v/>
      </c>
      <c r="AD2607" s="8" t="n"/>
      <c r="AG2607" s="14" t="n"/>
      <c r="AI2607">
        <f>IF($C2607="","",IF(COUNTIF($C$2:$C2607,$C2607)=1,1,0))</f>
        <v/>
      </c>
      <c r="AJ2607">
        <f>IF($AI2607=1,SUMPRODUCT(--($AM$2:$AM$7001&lt;$AM2607))+1,"")</f>
        <v/>
      </c>
      <c r="AK2607">
        <f>IF($C2607="","",IF(OR($P2607=TRUE(),$P2607="TRUE"),1,0))</f>
        <v/>
      </c>
      <c r="AL2607">
        <f>IF($C2607="","",IF(AND($V2607="Yes",SUMPRODUCT((LEN(Settings!$F$6:$F$13)&gt;0)*ISNUMBER(SEARCH(Settings!$F$6:$F$13,$O2607)))=0),1,0))</f>
        <v/>
      </c>
      <c r="AM2607">
        <f>IF($AI2607=1,IFERROR(IF(VALUE($C2607)&lt;100000000,VALUE($C2607),1000000000),IFERROR(IF(VALUE(MID($C2607,2,20))&lt;100000000,VALUE(MID($C2607,2,20)),1000000000),1000000000))+ROW()/100000,"")</f>
        <v/>
      </c>
    </row>
    <row r="2608">
      <c r="E2608" s="14" t="n"/>
      <c r="M2608" s="8">
        <f>IF($C2608="","",L2608*T2608/100)</f>
        <v/>
      </c>
      <c r="S2608" s="8" t="n"/>
      <c r="T2608" s="8" t="n"/>
      <c r="W2608">
        <f>IF($C2608="","",IF($AL2608=1,0,IF($AK2608=1,Settings!$C$6,Settings!$C$7))*100)</f>
        <v/>
      </c>
      <c r="X2608" s="8">
        <f>IF($C2608="","",T2608*W2608/100)</f>
        <v/>
      </c>
      <c r="Y2608" s="8">
        <f>IF($C2608="","",T2608-X2608)</f>
        <v/>
      </c>
      <c r="Z2608" s="8">
        <f>IF($C2608="","",Y2608-M2608)</f>
        <v/>
      </c>
      <c r="AD2608" s="8" t="n"/>
      <c r="AG2608" s="14" t="n"/>
      <c r="AI2608">
        <f>IF($C2608="","",IF(COUNTIF($C$2:$C2608,$C2608)=1,1,0))</f>
        <v/>
      </c>
      <c r="AJ2608">
        <f>IF($AI2608=1,SUMPRODUCT(--($AM$2:$AM$7001&lt;$AM2608))+1,"")</f>
        <v/>
      </c>
      <c r="AK2608">
        <f>IF($C2608="","",IF(OR($P2608=TRUE(),$P2608="TRUE"),1,0))</f>
        <v/>
      </c>
      <c r="AL2608">
        <f>IF($C2608="","",IF(AND($V2608="Yes",SUMPRODUCT((LEN(Settings!$F$6:$F$13)&gt;0)*ISNUMBER(SEARCH(Settings!$F$6:$F$13,$O2608)))=0),1,0))</f>
        <v/>
      </c>
      <c r="AM2608">
        <f>IF($AI2608=1,IFERROR(IF(VALUE($C2608)&lt;100000000,VALUE($C2608),1000000000),IFERROR(IF(VALUE(MID($C2608,2,20))&lt;100000000,VALUE(MID($C2608,2,20)),1000000000),1000000000))+ROW()/100000,"")</f>
        <v/>
      </c>
    </row>
    <row r="2609">
      <c r="E2609" s="14" t="n"/>
      <c r="M2609" s="8">
        <f>IF($C2609="","",L2609*T2609/100)</f>
        <v/>
      </c>
      <c r="S2609" s="8" t="n"/>
      <c r="T2609" s="8" t="n"/>
      <c r="W2609">
        <f>IF($C2609="","",IF($AL2609=1,0,IF($AK2609=1,Settings!$C$6,Settings!$C$7))*100)</f>
        <v/>
      </c>
      <c r="X2609" s="8">
        <f>IF($C2609="","",T2609*W2609/100)</f>
        <v/>
      </c>
      <c r="Y2609" s="8">
        <f>IF($C2609="","",T2609-X2609)</f>
        <v/>
      </c>
      <c r="Z2609" s="8">
        <f>IF($C2609="","",Y2609-M2609)</f>
        <v/>
      </c>
      <c r="AD2609" s="8" t="n"/>
      <c r="AG2609" s="14" t="n"/>
      <c r="AI2609">
        <f>IF($C2609="","",IF(COUNTIF($C$2:$C2609,$C2609)=1,1,0))</f>
        <v/>
      </c>
      <c r="AJ2609">
        <f>IF($AI2609=1,SUMPRODUCT(--($AM$2:$AM$7001&lt;$AM2609))+1,"")</f>
        <v/>
      </c>
      <c r="AK2609">
        <f>IF($C2609="","",IF(OR($P2609=TRUE(),$P2609="TRUE"),1,0))</f>
        <v/>
      </c>
      <c r="AL2609">
        <f>IF($C2609="","",IF(AND($V2609="Yes",SUMPRODUCT((LEN(Settings!$F$6:$F$13)&gt;0)*ISNUMBER(SEARCH(Settings!$F$6:$F$13,$O2609)))=0),1,0))</f>
        <v/>
      </c>
      <c r="AM2609">
        <f>IF($AI2609=1,IFERROR(IF(VALUE($C2609)&lt;100000000,VALUE($C2609),1000000000),IFERROR(IF(VALUE(MID($C2609,2,20))&lt;100000000,VALUE(MID($C2609,2,20)),1000000000),1000000000))+ROW()/100000,"")</f>
        <v/>
      </c>
    </row>
    <row r="2610">
      <c r="E2610" s="14" t="n"/>
      <c r="M2610" s="8">
        <f>IF($C2610="","",L2610*T2610/100)</f>
        <v/>
      </c>
      <c r="S2610" s="8" t="n"/>
      <c r="T2610" s="8" t="n"/>
      <c r="W2610">
        <f>IF($C2610="","",IF($AL2610=1,0,IF($AK2610=1,Settings!$C$6,Settings!$C$7))*100)</f>
        <v/>
      </c>
      <c r="X2610" s="8">
        <f>IF($C2610="","",T2610*W2610/100)</f>
        <v/>
      </c>
      <c r="Y2610" s="8">
        <f>IF($C2610="","",T2610-X2610)</f>
        <v/>
      </c>
      <c r="Z2610" s="8">
        <f>IF($C2610="","",Y2610-M2610)</f>
        <v/>
      </c>
      <c r="AD2610" s="8" t="n"/>
      <c r="AG2610" s="14" t="n"/>
      <c r="AI2610">
        <f>IF($C2610="","",IF(COUNTIF($C$2:$C2610,$C2610)=1,1,0))</f>
        <v/>
      </c>
      <c r="AJ2610">
        <f>IF($AI2610=1,SUMPRODUCT(--($AM$2:$AM$7001&lt;$AM2610))+1,"")</f>
        <v/>
      </c>
      <c r="AK2610">
        <f>IF($C2610="","",IF(OR($P2610=TRUE(),$P2610="TRUE"),1,0))</f>
        <v/>
      </c>
      <c r="AL2610">
        <f>IF($C2610="","",IF(AND($V2610="Yes",SUMPRODUCT((LEN(Settings!$F$6:$F$13)&gt;0)*ISNUMBER(SEARCH(Settings!$F$6:$F$13,$O2610)))=0),1,0))</f>
        <v/>
      </c>
      <c r="AM2610">
        <f>IF($AI2610=1,IFERROR(IF(VALUE($C2610)&lt;100000000,VALUE($C2610),1000000000),IFERROR(IF(VALUE(MID($C2610,2,20))&lt;100000000,VALUE(MID($C2610,2,20)),1000000000),1000000000))+ROW()/100000,"")</f>
        <v/>
      </c>
    </row>
    <row r="2611">
      <c r="E2611" s="14" t="n"/>
      <c r="M2611" s="8">
        <f>IF($C2611="","",L2611*T2611/100)</f>
        <v/>
      </c>
      <c r="S2611" s="8" t="n"/>
      <c r="T2611" s="8" t="n"/>
      <c r="W2611">
        <f>IF($C2611="","",IF($AL2611=1,0,IF($AK2611=1,Settings!$C$6,Settings!$C$7))*100)</f>
        <v/>
      </c>
      <c r="X2611" s="8">
        <f>IF($C2611="","",T2611*W2611/100)</f>
        <v/>
      </c>
      <c r="Y2611" s="8">
        <f>IF($C2611="","",T2611-X2611)</f>
        <v/>
      </c>
      <c r="Z2611" s="8">
        <f>IF($C2611="","",Y2611-M2611)</f>
        <v/>
      </c>
      <c r="AD2611" s="8" t="n"/>
      <c r="AG2611" s="14" t="n"/>
      <c r="AI2611">
        <f>IF($C2611="","",IF(COUNTIF($C$2:$C2611,$C2611)=1,1,0))</f>
        <v/>
      </c>
      <c r="AJ2611">
        <f>IF($AI2611=1,SUMPRODUCT(--($AM$2:$AM$7001&lt;$AM2611))+1,"")</f>
        <v/>
      </c>
      <c r="AK2611">
        <f>IF($C2611="","",IF(OR($P2611=TRUE(),$P2611="TRUE"),1,0))</f>
        <v/>
      </c>
      <c r="AL2611">
        <f>IF($C2611="","",IF(AND($V2611="Yes",SUMPRODUCT((LEN(Settings!$F$6:$F$13)&gt;0)*ISNUMBER(SEARCH(Settings!$F$6:$F$13,$O2611)))=0),1,0))</f>
        <v/>
      </c>
      <c r="AM2611">
        <f>IF($AI2611=1,IFERROR(IF(VALUE($C2611)&lt;100000000,VALUE($C2611),1000000000),IFERROR(IF(VALUE(MID($C2611,2,20))&lt;100000000,VALUE(MID($C2611,2,20)),1000000000),1000000000))+ROW()/100000,"")</f>
        <v/>
      </c>
    </row>
    <row r="2612">
      <c r="E2612" s="14" t="n"/>
      <c r="M2612" s="8">
        <f>IF($C2612="","",L2612*T2612/100)</f>
        <v/>
      </c>
      <c r="S2612" s="8" t="n"/>
      <c r="T2612" s="8" t="n"/>
      <c r="W2612">
        <f>IF($C2612="","",IF($AL2612=1,0,IF($AK2612=1,Settings!$C$6,Settings!$C$7))*100)</f>
        <v/>
      </c>
      <c r="X2612" s="8">
        <f>IF($C2612="","",T2612*W2612/100)</f>
        <v/>
      </c>
      <c r="Y2612" s="8">
        <f>IF($C2612="","",T2612-X2612)</f>
        <v/>
      </c>
      <c r="Z2612" s="8">
        <f>IF($C2612="","",Y2612-M2612)</f>
        <v/>
      </c>
      <c r="AD2612" s="8" t="n"/>
      <c r="AG2612" s="14" t="n"/>
      <c r="AI2612">
        <f>IF($C2612="","",IF(COUNTIF($C$2:$C2612,$C2612)=1,1,0))</f>
        <v/>
      </c>
      <c r="AJ2612">
        <f>IF($AI2612=1,SUMPRODUCT(--($AM$2:$AM$7001&lt;$AM2612))+1,"")</f>
        <v/>
      </c>
      <c r="AK2612">
        <f>IF($C2612="","",IF(OR($P2612=TRUE(),$P2612="TRUE"),1,0))</f>
        <v/>
      </c>
      <c r="AL2612">
        <f>IF($C2612="","",IF(AND($V2612="Yes",SUMPRODUCT((LEN(Settings!$F$6:$F$13)&gt;0)*ISNUMBER(SEARCH(Settings!$F$6:$F$13,$O2612)))=0),1,0))</f>
        <v/>
      </c>
      <c r="AM2612">
        <f>IF($AI2612=1,IFERROR(IF(VALUE($C2612)&lt;100000000,VALUE($C2612),1000000000),IFERROR(IF(VALUE(MID($C2612,2,20))&lt;100000000,VALUE(MID($C2612,2,20)),1000000000),1000000000))+ROW()/100000,"")</f>
        <v/>
      </c>
    </row>
    <row r="2613">
      <c r="E2613" s="14" t="n"/>
      <c r="M2613" s="8">
        <f>IF($C2613="","",L2613*T2613/100)</f>
        <v/>
      </c>
      <c r="S2613" s="8" t="n"/>
      <c r="T2613" s="8" t="n"/>
      <c r="W2613">
        <f>IF($C2613="","",IF($AL2613=1,0,IF($AK2613=1,Settings!$C$6,Settings!$C$7))*100)</f>
        <v/>
      </c>
      <c r="X2613" s="8">
        <f>IF($C2613="","",T2613*W2613/100)</f>
        <v/>
      </c>
      <c r="Y2613" s="8">
        <f>IF($C2613="","",T2613-X2613)</f>
        <v/>
      </c>
      <c r="Z2613" s="8">
        <f>IF($C2613="","",Y2613-M2613)</f>
        <v/>
      </c>
      <c r="AD2613" s="8" t="n"/>
      <c r="AG2613" s="14" t="n"/>
      <c r="AI2613">
        <f>IF($C2613="","",IF(COUNTIF($C$2:$C2613,$C2613)=1,1,0))</f>
        <v/>
      </c>
      <c r="AJ2613">
        <f>IF($AI2613=1,SUMPRODUCT(--($AM$2:$AM$7001&lt;$AM2613))+1,"")</f>
        <v/>
      </c>
      <c r="AK2613">
        <f>IF($C2613="","",IF(OR($P2613=TRUE(),$P2613="TRUE"),1,0))</f>
        <v/>
      </c>
      <c r="AL2613">
        <f>IF($C2613="","",IF(AND($V2613="Yes",SUMPRODUCT((LEN(Settings!$F$6:$F$13)&gt;0)*ISNUMBER(SEARCH(Settings!$F$6:$F$13,$O2613)))=0),1,0))</f>
        <v/>
      </c>
      <c r="AM2613">
        <f>IF($AI2613=1,IFERROR(IF(VALUE($C2613)&lt;100000000,VALUE($C2613),1000000000),IFERROR(IF(VALUE(MID($C2613,2,20))&lt;100000000,VALUE(MID($C2613,2,20)),1000000000),1000000000))+ROW()/100000,"")</f>
        <v/>
      </c>
    </row>
    <row r="2614">
      <c r="E2614" s="14" t="n"/>
      <c r="M2614" s="8">
        <f>IF($C2614="","",L2614*T2614/100)</f>
        <v/>
      </c>
      <c r="S2614" s="8" t="n"/>
      <c r="T2614" s="8" t="n"/>
      <c r="W2614">
        <f>IF($C2614="","",IF($AL2614=1,0,IF($AK2614=1,Settings!$C$6,Settings!$C$7))*100)</f>
        <v/>
      </c>
      <c r="X2614" s="8">
        <f>IF($C2614="","",T2614*W2614/100)</f>
        <v/>
      </c>
      <c r="Y2614" s="8">
        <f>IF($C2614="","",T2614-X2614)</f>
        <v/>
      </c>
      <c r="Z2614" s="8">
        <f>IF($C2614="","",Y2614-M2614)</f>
        <v/>
      </c>
      <c r="AD2614" s="8" t="n"/>
      <c r="AG2614" s="14" t="n"/>
      <c r="AI2614">
        <f>IF($C2614="","",IF(COUNTIF($C$2:$C2614,$C2614)=1,1,0))</f>
        <v/>
      </c>
      <c r="AJ2614">
        <f>IF($AI2614=1,SUMPRODUCT(--($AM$2:$AM$7001&lt;$AM2614))+1,"")</f>
        <v/>
      </c>
      <c r="AK2614">
        <f>IF($C2614="","",IF(OR($P2614=TRUE(),$P2614="TRUE"),1,0))</f>
        <v/>
      </c>
      <c r="AL2614">
        <f>IF($C2614="","",IF(AND($V2614="Yes",SUMPRODUCT((LEN(Settings!$F$6:$F$13)&gt;0)*ISNUMBER(SEARCH(Settings!$F$6:$F$13,$O2614)))=0),1,0))</f>
        <v/>
      </c>
      <c r="AM2614">
        <f>IF($AI2614=1,IFERROR(IF(VALUE($C2614)&lt;100000000,VALUE($C2614),1000000000),IFERROR(IF(VALUE(MID($C2614,2,20))&lt;100000000,VALUE(MID($C2614,2,20)),1000000000),1000000000))+ROW()/100000,"")</f>
        <v/>
      </c>
    </row>
    <row r="2615">
      <c r="E2615" s="14" t="n"/>
      <c r="M2615" s="8">
        <f>IF($C2615="","",L2615*T2615/100)</f>
        <v/>
      </c>
      <c r="S2615" s="8" t="n"/>
      <c r="T2615" s="8" t="n"/>
      <c r="W2615">
        <f>IF($C2615="","",IF($AL2615=1,0,IF($AK2615=1,Settings!$C$6,Settings!$C$7))*100)</f>
        <v/>
      </c>
      <c r="X2615" s="8">
        <f>IF($C2615="","",T2615*W2615/100)</f>
        <v/>
      </c>
      <c r="Y2615" s="8">
        <f>IF($C2615="","",T2615-X2615)</f>
        <v/>
      </c>
      <c r="Z2615" s="8">
        <f>IF($C2615="","",Y2615-M2615)</f>
        <v/>
      </c>
      <c r="AD2615" s="8" t="n"/>
      <c r="AG2615" s="14" t="n"/>
      <c r="AI2615">
        <f>IF($C2615="","",IF(COUNTIF($C$2:$C2615,$C2615)=1,1,0))</f>
        <v/>
      </c>
      <c r="AJ2615">
        <f>IF($AI2615=1,SUMPRODUCT(--($AM$2:$AM$7001&lt;$AM2615))+1,"")</f>
        <v/>
      </c>
      <c r="AK2615">
        <f>IF($C2615="","",IF(OR($P2615=TRUE(),$P2615="TRUE"),1,0))</f>
        <v/>
      </c>
      <c r="AL2615">
        <f>IF($C2615="","",IF(AND($V2615="Yes",SUMPRODUCT((LEN(Settings!$F$6:$F$13)&gt;0)*ISNUMBER(SEARCH(Settings!$F$6:$F$13,$O2615)))=0),1,0))</f>
        <v/>
      </c>
      <c r="AM2615">
        <f>IF($AI2615=1,IFERROR(IF(VALUE($C2615)&lt;100000000,VALUE($C2615),1000000000),IFERROR(IF(VALUE(MID($C2615,2,20))&lt;100000000,VALUE(MID($C2615,2,20)),1000000000),1000000000))+ROW()/100000,"")</f>
        <v/>
      </c>
    </row>
    <row r="2616">
      <c r="E2616" s="14" t="n"/>
      <c r="M2616" s="8">
        <f>IF($C2616="","",L2616*T2616/100)</f>
        <v/>
      </c>
      <c r="S2616" s="8" t="n"/>
      <c r="T2616" s="8" t="n"/>
      <c r="W2616">
        <f>IF($C2616="","",IF($AL2616=1,0,IF($AK2616=1,Settings!$C$6,Settings!$C$7))*100)</f>
        <v/>
      </c>
      <c r="X2616" s="8">
        <f>IF($C2616="","",T2616*W2616/100)</f>
        <v/>
      </c>
      <c r="Y2616" s="8">
        <f>IF($C2616="","",T2616-X2616)</f>
        <v/>
      </c>
      <c r="Z2616" s="8">
        <f>IF($C2616="","",Y2616-M2616)</f>
        <v/>
      </c>
      <c r="AD2616" s="8" t="n"/>
      <c r="AG2616" s="14" t="n"/>
      <c r="AI2616">
        <f>IF($C2616="","",IF(COUNTIF($C$2:$C2616,$C2616)=1,1,0))</f>
        <v/>
      </c>
      <c r="AJ2616">
        <f>IF($AI2616=1,SUMPRODUCT(--($AM$2:$AM$7001&lt;$AM2616))+1,"")</f>
        <v/>
      </c>
      <c r="AK2616">
        <f>IF($C2616="","",IF(OR($P2616=TRUE(),$P2616="TRUE"),1,0))</f>
        <v/>
      </c>
      <c r="AL2616">
        <f>IF($C2616="","",IF(AND($V2616="Yes",SUMPRODUCT((LEN(Settings!$F$6:$F$13)&gt;0)*ISNUMBER(SEARCH(Settings!$F$6:$F$13,$O2616)))=0),1,0))</f>
        <v/>
      </c>
      <c r="AM2616">
        <f>IF($AI2616=1,IFERROR(IF(VALUE($C2616)&lt;100000000,VALUE($C2616),1000000000),IFERROR(IF(VALUE(MID($C2616,2,20))&lt;100000000,VALUE(MID($C2616,2,20)),1000000000),1000000000))+ROW()/100000,"")</f>
        <v/>
      </c>
    </row>
    <row r="2617">
      <c r="E2617" s="14" t="n"/>
      <c r="M2617" s="8">
        <f>IF($C2617="","",L2617*T2617/100)</f>
        <v/>
      </c>
      <c r="S2617" s="8" t="n"/>
      <c r="T2617" s="8" t="n"/>
      <c r="W2617">
        <f>IF($C2617="","",IF($AL2617=1,0,IF($AK2617=1,Settings!$C$6,Settings!$C$7))*100)</f>
        <v/>
      </c>
      <c r="X2617" s="8">
        <f>IF($C2617="","",T2617*W2617/100)</f>
        <v/>
      </c>
      <c r="Y2617" s="8">
        <f>IF($C2617="","",T2617-X2617)</f>
        <v/>
      </c>
      <c r="Z2617" s="8">
        <f>IF($C2617="","",Y2617-M2617)</f>
        <v/>
      </c>
      <c r="AD2617" s="8" t="n"/>
      <c r="AG2617" s="14" t="n"/>
      <c r="AI2617">
        <f>IF($C2617="","",IF(COUNTIF($C$2:$C2617,$C2617)=1,1,0))</f>
        <v/>
      </c>
      <c r="AJ2617">
        <f>IF($AI2617=1,SUMPRODUCT(--($AM$2:$AM$7001&lt;$AM2617))+1,"")</f>
        <v/>
      </c>
      <c r="AK2617">
        <f>IF($C2617="","",IF(OR($P2617=TRUE(),$P2617="TRUE"),1,0))</f>
        <v/>
      </c>
      <c r="AL2617">
        <f>IF($C2617="","",IF(AND($V2617="Yes",SUMPRODUCT((LEN(Settings!$F$6:$F$13)&gt;0)*ISNUMBER(SEARCH(Settings!$F$6:$F$13,$O2617)))=0),1,0))</f>
        <v/>
      </c>
      <c r="AM2617">
        <f>IF($AI2617=1,IFERROR(IF(VALUE($C2617)&lt;100000000,VALUE($C2617),1000000000),IFERROR(IF(VALUE(MID($C2617,2,20))&lt;100000000,VALUE(MID($C2617,2,20)),1000000000),1000000000))+ROW()/100000,"")</f>
        <v/>
      </c>
    </row>
    <row r="2618">
      <c r="E2618" s="14" t="n"/>
      <c r="M2618" s="8">
        <f>IF($C2618="","",L2618*T2618/100)</f>
        <v/>
      </c>
      <c r="S2618" s="8" t="n"/>
      <c r="T2618" s="8" t="n"/>
      <c r="W2618">
        <f>IF($C2618="","",IF($AL2618=1,0,IF($AK2618=1,Settings!$C$6,Settings!$C$7))*100)</f>
        <v/>
      </c>
      <c r="X2618" s="8">
        <f>IF($C2618="","",T2618*W2618/100)</f>
        <v/>
      </c>
      <c r="Y2618" s="8">
        <f>IF($C2618="","",T2618-X2618)</f>
        <v/>
      </c>
      <c r="Z2618" s="8">
        <f>IF($C2618="","",Y2618-M2618)</f>
        <v/>
      </c>
      <c r="AD2618" s="8" t="n"/>
      <c r="AG2618" s="14" t="n"/>
      <c r="AI2618">
        <f>IF($C2618="","",IF(COUNTIF($C$2:$C2618,$C2618)=1,1,0))</f>
        <v/>
      </c>
      <c r="AJ2618">
        <f>IF($AI2618=1,SUMPRODUCT(--($AM$2:$AM$7001&lt;$AM2618))+1,"")</f>
        <v/>
      </c>
      <c r="AK2618">
        <f>IF($C2618="","",IF(OR($P2618=TRUE(),$P2618="TRUE"),1,0))</f>
        <v/>
      </c>
      <c r="AL2618">
        <f>IF($C2618="","",IF(AND($V2618="Yes",SUMPRODUCT((LEN(Settings!$F$6:$F$13)&gt;0)*ISNUMBER(SEARCH(Settings!$F$6:$F$13,$O2618)))=0),1,0))</f>
        <v/>
      </c>
      <c r="AM2618">
        <f>IF($AI2618=1,IFERROR(IF(VALUE($C2618)&lt;100000000,VALUE($C2618),1000000000),IFERROR(IF(VALUE(MID($C2618,2,20))&lt;100000000,VALUE(MID($C2618,2,20)),1000000000),1000000000))+ROW()/100000,"")</f>
        <v/>
      </c>
    </row>
    <row r="2619">
      <c r="E2619" s="14" t="n"/>
      <c r="M2619" s="8">
        <f>IF($C2619="","",L2619*T2619/100)</f>
        <v/>
      </c>
      <c r="S2619" s="8" t="n"/>
      <c r="T2619" s="8" t="n"/>
      <c r="W2619">
        <f>IF($C2619="","",IF($AL2619=1,0,IF($AK2619=1,Settings!$C$6,Settings!$C$7))*100)</f>
        <v/>
      </c>
      <c r="X2619" s="8">
        <f>IF($C2619="","",T2619*W2619/100)</f>
        <v/>
      </c>
      <c r="Y2619" s="8">
        <f>IF($C2619="","",T2619-X2619)</f>
        <v/>
      </c>
      <c r="Z2619" s="8">
        <f>IF($C2619="","",Y2619-M2619)</f>
        <v/>
      </c>
      <c r="AD2619" s="8" t="n"/>
      <c r="AG2619" s="14" t="n"/>
      <c r="AI2619">
        <f>IF($C2619="","",IF(COUNTIF($C$2:$C2619,$C2619)=1,1,0))</f>
        <v/>
      </c>
      <c r="AJ2619">
        <f>IF($AI2619=1,SUMPRODUCT(--($AM$2:$AM$7001&lt;$AM2619))+1,"")</f>
        <v/>
      </c>
      <c r="AK2619">
        <f>IF($C2619="","",IF(OR($P2619=TRUE(),$P2619="TRUE"),1,0))</f>
        <v/>
      </c>
      <c r="AL2619">
        <f>IF($C2619="","",IF(AND($V2619="Yes",SUMPRODUCT((LEN(Settings!$F$6:$F$13)&gt;0)*ISNUMBER(SEARCH(Settings!$F$6:$F$13,$O2619)))=0),1,0))</f>
        <v/>
      </c>
      <c r="AM2619">
        <f>IF($AI2619=1,IFERROR(IF(VALUE($C2619)&lt;100000000,VALUE($C2619),1000000000),IFERROR(IF(VALUE(MID($C2619,2,20))&lt;100000000,VALUE(MID($C2619,2,20)),1000000000),1000000000))+ROW()/100000,"")</f>
        <v/>
      </c>
    </row>
    <row r="2620">
      <c r="E2620" s="14" t="n"/>
      <c r="M2620" s="8">
        <f>IF($C2620="","",L2620*T2620/100)</f>
        <v/>
      </c>
      <c r="S2620" s="8" t="n"/>
      <c r="T2620" s="8" t="n"/>
      <c r="W2620">
        <f>IF($C2620="","",IF($AL2620=1,0,IF($AK2620=1,Settings!$C$6,Settings!$C$7))*100)</f>
        <v/>
      </c>
      <c r="X2620" s="8">
        <f>IF($C2620="","",T2620*W2620/100)</f>
        <v/>
      </c>
      <c r="Y2620" s="8">
        <f>IF($C2620="","",T2620-X2620)</f>
        <v/>
      </c>
      <c r="Z2620" s="8">
        <f>IF($C2620="","",Y2620-M2620)</f>
        <v/>
      </c>
      <c r="AD2620" s="8" t="n"/>
      <c r="AG2620" s="14" t="n"/>
      <c r="AI2620">
        <f>IF($C2620="","",IF(COUNTIF($C$2:$C2620,$C2620)=1,1,0))</f>
        <v/>
      </c>
      <c r="AJ2620">
        <f>IF($AI2620=1,SUMPRODUCT(--($AM$2:$AM$7001&lt;$AM2620))+1,"")</f>
        <v/>
      </c>
      <c r="AK2620">
        <f>IF($C2620="","",IF(OR($P2620=TRUE(),$P2620="TRUE"),1,0))</f>
        <v/>
      </c>
      <c r="AL2620">
        <f>IF($C2620="","",IF(AND($V2620="Yes",SUMPRODUCT((LEN(Settings!$F$6:$F$13)&gt;0)*ISNUMBER(SEARCH(Settings!$F$6:$F$13,$O2620)))=0),1,0))</f>
        <v/>
      </c>
      <c r="AM2620">
        <f>IF($AI2620=1,IFERROR(IF(VALUE($C2620)&lt;100000000,VALUE($C2620),1000000000),IFERROR(IF(VALUE(MID($C2620,2,20))&lt;100000000,VALUE(MID($C2620,2,20)),1000000000),1000000000))+ROW()/100000,"")</f>
        <v/>
      </c>
    </row>
    <row r="2621">
      <c r="E2621" s="14" t="n"/>
      <c r="M2621" s="8">
        <f>IF($C2621="","",L2621*T2621/100)</f>
        <v/>
      </c>
      <c r="S2621" s="8" t="n"/>
      <c r="T2621" s="8" t="n"/>
      <c r="W2621">
        <f>IF($C2621="","",IF($AL2621=1,0,IF($AK2621=1,Settings!$C$6,Settings!$C$7))*100)</f>
        <v/>
      </c>
      <c r="X2621" s="8">
        <f>IF($C2621="","",T2621*W2621/100)</f>
        <v/>
      </c>
      <c r="Y2621" s="8">
        <f>IF($C2621="","",T2621-X2621)</f>
        <v/>
      </c>
      <c r="Z2621" s="8">
        <f>IF($C2621="","",Y2621-M2621)</f>
        <v/>
      </c>
      <c r="AD2621" s="8" t="n"/>
      <c r="AG2621" s="14" t="n"/>
      <c r="AI2621">
        <f>IF($C2621="","",IF(COUNTIF($C$2:$C2621,$C2621)=1,1,0))</f>
        <v/>
      </c>
      <c r="AJ2621">
        <f>IF($AI2621=1,SUMPRODUCT(--($AM$2:$AM$7001&lt;$AM2621))+1,"")</f>
        <v/>
      </c>
      <c r="AK2621">
        <f>IF($C2621="","",IF(OR($P2621=TRUE(),$P2621="TRUE"),1,0))</f>
        <v/>
      </c>
      <c r="AL2621">
        <f>IF($C2621="","",IF(AND($V2621="Yes",SUMPRODUCT((LEN(Settings!$F$6:$F$13)&gt;0)*ISNUMBER(SEARCH(Settings!$F$6:$F$13,$O2621)))=0),1,0))</f>
        <v/>
      </c>
      <c r="AM2621">
        <f>IF($AI2621=1,IFERROR(IF(VALUE($C2621)&lt;100000000,VALUE($C2621),1000000000),IFERROR(IF(VALUE(MID($C2621,2,20))&lt;100000000,VALUE(MID($C2621,2,20)),1000000000),1000000000))+ROW()/100000,"")</f>
        <v/>
      </c>
    </row>
    <row r="2622">
      <c r="E2622" s="14" t="n"/>
      <c r="M2622" s="8">
        <f>IF($C2622="","",L2622*T2622/100)</f>
        <v/>
      </c>
      <c r="S2622" s="8" t="n"/>
      <c r="T2622" s="8" t="n"/>
      <c r="W2622">
        <f>IF($C2622="","",IF($AL2622=1,0,IF($AK2622=1,Settings!$C$6,Settings!$C$7))*100)</f>
        <v/>
      </c>
      <c r="X2622" s="8">
        <f>IF($C2622="","",T2622*W2622/100)</f>
        <v/>
      </c>
      <c r="Y2622" s="8">
        <f>IF($C2622="","",T2622-X2622)</f>
        <v/>
      </c>
      <c r="Z2622" s="8">
        <f>IF($C2622="","",Y2622-M2622)</f>
        <v/>
      </c>
      <c r="AD2622" s="8" t="n"/>
      <c r="AG2622" s="14" t="n"/>
      <c r="AI2622">
        <f>IF($C2622="","",IF(COUNTIF($C$2:$C2622,$C2622)=1,1,0))</f>
        <v/>
      </c>
      <c r="AJ2622">
        <f>IF($AI2622=1,SUMPRODUCT(--($AM$2:$AM$7001&lt;$AM2622))+1,"")</f>
        <v/>
      </c>
      <c r="AK2622">
        <f>IF($C2622="","",IF(OR($P2622=TRUE(),$P2622="TRUE"),1,0))</f>
        <v/>
      </c>
      <c r="AL2622">
        <f>IF($C2622="","",IF(AND($V2622="Yes",SUMPRODUCT((LEN(Settings!$F$6:$F$13)&gt;0)*ISNUMBER(SEARCH(Settings!$F$6:$F$13,$O2622)))=0),1,0))</f>
        <v/>
      </c>
      <c r="AM2622">
        <f>IF($AI2622=1,IFERROR(IF(VALUE($C2622)&lt;100000000,VALUE($C2622),1000000000),IFERROR(IF(VALUE(MID($C2622,2,20))&lt;100000000,VALUE(MID($C2622,2,20)),1000000000),1000000000))+ROW()/100000,"")</f>
        <v/>
      </c>
    </row>
    <row r="2623">
      <c r="E2623" s="14" t="n"/>
      <c r="M2623" s="8">
        <f>IF($C2623="","",L2623*T2623/100)</f>
        <v/>
      </c>
      <c r="S2623" s="8" t="n"/>
      <c r="T2623" s="8" t="n"/>
      <c r="W2623">
        <f>IF($C2623="","",IF($AL2623=1,0,IF($AK2623=1,Settings!$C$6,Settings!$C$7))*100)</f>
        <v/>
      </c>
      <c r="X2623" s="8">
        <f>IF($C2623="","",T2623*W2623/100)</f>
        <v/>
      </c>
      <c r="Y2623" s="8">
        <f>IF($C2623="","",T2623-X2623)</f>
        <v/>
      </c>
      <c r="Z2623" s="8">
        <f>IF($C2623="","",Y2623-M2623)</f>
        <v/>
      </c>
      <c r="AD2623" s="8" t="n"/>
      <c r="AG2623" s="14" t="n"/>
      <c r="AI2623">
        <f>IF($C2623="","",IF(COUNTIF($C$2:$C2623,$C2623)=1,1,0))</f>
        <v/>
      </c>
      <c r="AJ2623">
        <f>IF($AI2623=1,SUMPRODUCT(--($AM$2:$AM$7001&lt;$AM2623))+1,"")</f>
        <v/>
      </c>
      <c r="AK2623">
        <f>IF($C2623="","",IF(OR($P2623=TRUE(),$P2623="TRUE"),1,0))</f>
        <v/>
      </c>
      <c r="AL2623">
        <f>IF($C2623="","",IF(AND($V2623="Yes",SUMPRODUCT((LEN(Settings!$F$6:$F$13)&gt;0)*ISNUMBER(SEARCH(Settings!$F$6:$F$13,$O2623)))=0),1,0))</f>
        <v/>
      </c>
      <c r="AM2623">
        <f>IF($AI2623=1,IFERROR(IF(VALUE($C2623)&lt;100000000,VALUE($C2623),1000000000),IFERROR(IF(VALUE(MID($C2623,2,20))&lt;100000000,VALUE(MID($C2623,2,20)),1000000000),1000000000))+ROW()/100000,"")</f>
        <v/>
      </c>
    </row>
    <row r="2624">
      <c r="E2624" s="14" t="n"/>
      <c r="M2624" s="8">
        <f>IF($C2624="","",L2624*T2624/100)</f>
        <v/>
      </c>
      <c r="S2624" s="8" t="n"/>
      <c r="T2624" s="8" t="n"/>
      <c r="W2624">
        <f>IF($C2624="","",IF($AL2624=1,0,IF($AK2624=1,Settings!$C$6,Settings!$C$7))*100)</f>
        <v/>
      </c>
      <c r="X2624" s="8">
        <f>IF($C2624="","",T2624*W2624/100)</f>
        <v/>
      </c>
      <c r="Y2624" s="8">
        <f>IF($C2624="","",T2624-X2624)</f>
        <v/>
      </c>
      <c r="Z2624" s="8">
        <f>IF($C2624="","",Y2624-M2624)</f>
        <v/>
      </c>
      <c r="AD2624" s="8" t="n"/>
      <c r="AG2624" s="14" t="n"/>
      <c r="AI2624">
        <f>IF($C2624="","",IF(COUNTIF($C$2:$C2624,$C2624)=1,1,0))</f>
        <v/>
      </c>
      <c r="AJ2624">
        <f>IF($AI2624=1,SUMPRODUCT(--($AM$2:$AM$7001&lt;$AM2624))+1,"")</f>
        <v/>
      </c>
      <c r="AK2624">
        <f>IF($C2624="","",IF(OR($P2624=TRUE(),$P2624="TRUE"),1,0))</f>
        <v/>
      </c>
      <c r="AL2624">
        <f>IF($C2624="","",IF(AND($V2624="Yes",SUMPRODUCT((LEN(Settings!$F$6:$F$13)&gt;0)*ISNUMBER(SEARCH(Settings!$F$6:$F$13,$O2624)))=0),1,0))</f>
        <v/>
      </c>
      <c r="AM2624">
        <f>IF($AI2624=1,IFERROR(IF(VALUE($C2624)&lt;100000000,VALUE($C2624),1000000000),IFERROR(IF(VALUE(MID($C2624,2,20))&lt;100000000,VALUE(MID($C2624,2,20)),1000000000),1000000000))+ROW()/100000,"")</f>
        <v/>
      </c>
    </row>
    <row r="2625">
      <c r="E2625" s="14" t="n"/>
      <c r="M2625" s="8">
        <f>IF($C2625="","",L2625*T2625/100)</f>
        <v/>
      </c>
      <c r="S2625" s="8" t="n"/>
      <c r="T2625" s="8" t="n"/>
      <c r="W2625">
        <f>IF($C2625="","",IF($AL2625=1,0,IF($AK2625=1,Settings!$C$6,Settings!$C$7))*100)</f>
        <v/>
      </c>
      <c r="X2625" s="8">
        <f>IF($C2625="","",T2625*W2625/100)</f>
        <v/>
      </c>
      <c r="Y2625" s="8">
        <f>IF($C2625="","",T2625-X2625)</f>
        <v/>
      </c>
      <c r="Z2625" s="8">
        <f>IF($C2625="","",Y2625-M2625)</f>
        <v/>
      </c>
      <c r="AD2625" s="8" t="n"/>
      <c r="AG2625" s="14" t="n"/>
      <c r="AI2625">
        <f>IF($C2625="","",IF(COUNTIF($C$2:$C2625,$C2625)=1,1,0))</f>
        <v/>
      </c>
      <c r="AJ2625">
        <f>IF($AI2625=1,SUMPRODUCT(--($AM$2:$AM$7001&lt;$AM2625))+1,"")</f>
        <v/>
      </c>
      <c r="AK2625">
        <f>IF($C2625="","",IF(OR($P2625=TRUE(),$P2625="TRUE"),1,0))</f>
        <v/>
      </c>
      <c r="AL2625">
        <f>IF($C2625="","",IF(AND($V2625="Yes",SUMPRODUCT((LEN(Settings!$F$6:$F$13)&gt;0)*ISNUMBER(SEARCH(Settings!$F$6:$F$13,$O2625)))=0),1,0))</f>
        <v/>
      </c>
      <c r="AM2625">
        <f>IF($AI2625=1,IFERROR(IF(VALUE($C2625)&lt;100000000,VALUE($C2625),1000000000),IFERROR(IF(VALUE(MID($C2625,2,20))&lt;100000000,VALUE(MID($C2625,2,20)),1000000000),1000000000))+ROW()/100000,"")</f>
        <v/>
      </c>
    </row>
    <row r="2626">
      <c r="E2626" s="14" t="n"/>
      <c r="M2626" s="8">
        <f>IF($C2626="","",L2626*T2626/100)</f>
        <v/>
      </c>
      <c r="S2626" s="8" t="n"/>
      <c r="T2626" s="8" t="n"/>
      <c r="W2626">
        <f>IF($C2626="","",IF($AL2626=1,0,IF($AK2626=1,Settings!$C$6,Settings!$C$7))*100)</f>
        <v/>
      </c>
      <c r="X2626" s="8">
        <f>IF($C2626="","",T2626*W2626/100)</f>
        <v/>
      </c>
      <c r="Y2626" s="8">
        <f>IF($C2626="","",T2626-X2626)</f>
        <v/>
      </c>
      <c r="Z2626" s="8">
        <f>IF($C2626="","",Y2626-M2626)</f>
        <v/>
      </c>
      <c r="AD2626" s="8" t="n"/>
      <c r="AG2626" s="14" t="n"/>
      <c r="AI2626">
        <f>IF($C2626="","",IF(COUNTIF($C$2:$C2626,$C2626)=1,1,0))</f>
        <v/>
      </c>
      <c r="AJ2626">
        <f>IF($AI2626=1,SUMPRODUCT(--($AM$2:$AM$7001&lt;$AM2626))+1,"")</f>
        <v/>
      </c>
      <c r="AK2626">
        <f>IF($C2626="","",IF(OR($P2626=TRUE(),$P2626="TRUE"),1,0))</f>
        <v/>
      </c>
      <c r="AL2626">
        <f>IF($C2626="","",IF(AND($V2626="Yes",SUMPRODUCT((LEN(Settings!$F$6:$F$13)&gt;0)*ISNUMBER(SEARCH(Settings!$F$6:$F$13,$O2626)))=0),1,0))</f>
        <v/>
      </c>
      <c r="AM2626">
        <f>IF($AI2626=1,IFERROR(IF(VALUE($C2626)&lt;100000000,VALUE($C2626),1000000000),IFERROR(IF(VALUE(MID($C2626,2,20))&lt;100000000,VALUE(MID($C2626,2,20)),1000000000),1000000000))+ROW()/100000,"")</f>
        <v/>
      </c>
    </row>
    <row r="2627">
      <c r="E2627" s="14" t="n"/>
      <c r="M2627" s="8">
        <f>IF($C2627="","",L2627*T2627/100)</f>
        <v/>
      </c>
      <c r="S2627" s="8" t="n"/>
      <c r="T2627" s="8" t="n"/>
      <c r="W2627">
        <f>IF($C2627="","",IF($AL2627=1,0,IF($AK2627=1,Settings!$C$6,Settings!$C$7))*100)</f>
        <v/>
      </c>
      <c r="X2627" s="8">
        <f>IF($C2627="","",T2627*W2627/100)</f>
        <v/>
      </c>
      <c r="Y2627" s="8">
        <f>IF($C2627="","",T2627-X2627)</f>
        <v/>
      </c>
      <c r="Z2627" s="8">
        <f>IF($C2627="","",Y2627-M2627)</f>
        <v/>
      </c>
      <c r="AD2627" s="8" t="n"/>
      <c r="AG2627" s="14" t="n"/>
      <c r="AI2627">
        <f>IF($C2627="","",IF(COUNTIF($C$2:$C2627,$C2627)=1,1,0))</f>
        <v/>
      </c>
      <c r="AJ2627">
        <f>IF($AI2627=1,SUMPRODUCT(--($AM$2:$AM$7001&lt;$AM2627))+1,"")</f>
        <v/>
      </c>
      <c r="AK2627">
        <f>IF($C2627="","",IF(OR($P2627=TRUE(),$P2627="TRUE"),1,0))</f>
        <v/>
      </c>
      <c r="AL2627">
        <f>IF($C2627="","",IF(AND($V2627="Yes",SUMPRODUCT((LEN(Settings!$F$6:$F$13)&gt;0)*ISNUMBER(SEARCH(Settings!$F$6:$F$13,$O2627)))=0),1,0))</f>
        <v/>
      </c>
      <c r="AM2627">
        <f>IF($AI2627=1,IFERROR(IF(VALUE($C2627)&lt;100000000,VALUE($C2627),1000000000),IFERROR(IF(VALUE(MID($C2627,2,20))&lt;100000000,VALUE(MID($C2627,2,20)),1000000000),1000000000))+ROW()/100000,"")</f>
        <v/>
      </c>
    </row>
    <row r="2628">
      <c r="E2628" s="14" t="n"/>
      <c r="M2628" s="8">
        <f>IF($C2628="","",L2628*T2628/100)</f>
        <v/>
      </c>
      <c r="S2628" s="8" t="n"/>
      <c r="T2628" s="8" t="n"/>
      <c r="W2628">
        <f>IF($C2628="","",IF($AL2628=1,0,IF($AK2628=1,Settings!$C$6,Settings!$C$7))*100)</f>
        <v/>
      </c>
      <c r="X2628" s="8">
        <f>IF($C2628="","",T2628*W2628/100)</f>
        <v/>
      </c>
      <c r="Y2628" s="8">
        <f>IF($C2628="","",T2628-X2628)</f>
        <v/>
      </c>
      <c r="Z2628" s="8">
        <f>IF($C2628="","",Y2628-M2628)</f>
        <v/>
      </c>
      <c r="AD2628" s="8" t="n"/>
      <c r="AG2628" s="14" t="n"/>
      <c r="AI2628">
        <f>IF($C2628="","",IF(COUNTIF($C$2:$C2628,$C2628)=1,1,0))</f>
        <v/>
      </c>
      <c r="AJ2628">
        <f>IF($AI2628=1,SUMPRODUCT(--($AM$2:$AM$7001&lt;$AM2628))+1,"")</f>
        <v/>
      </c>
      <c r="AK2628">
        <f>IF($C2628="","",IF(OR($P2628=TRUE(),$P2628="TRUE"),1,0))</f>
        <v/>
      </c>
      <c r="AL2628">
        <f>IF($C2628="","",IF(AND($V2628="Yes",SUMPRODUCT((LEN(Settings!$F$6:$F$13)&gt;0)*ISNUMBER(SEARCH(Settings!$F$6:$F$13,$O2628)))=0),1,0))</f>
        <v/>
      </c>
      <c r="AM2628">
        <f>IF($AI2628=1,IFERROR(IF(VALUE($C2628)&lt;100000000,VALUE($C2628),1000000000),IFERROR(IF(VALUE(MID($C2628,2,20))&lt;100000000,VALUE(MID($C2628,2,20)),1000000000),1000000000))+ROW()/100000,"")</f>
        <v/>
      </c>
    </row>
    <row r="2629">
      <c r="E2629" s="14" t="n"/>
      <c r="M2629" s="8">
        <f>IF($C2629="","",L2629*T2629/100)</f>
        <v/>
      </c>
      <c r="S2629" s="8" t="n"/>
      <c r="T2629" s="8" t="n"/>
      <c r="W2629">
        <f>IF($C2629="","",IF($AL2629=1,0,IF($AK2629=1,Settings!$C$6,Settings!$C$7))*100)</f>
        <v/>
      </c>
      <c r="X2629" s="8">
        <f>IF($C2629="","",T2629*W2629/100)</f>
        <v/>
      </c>
      <c r="Y2629" s="8">
        <f>IF($C2629="","",T2629-X2629)</f>
        <v/>
      </c>
      <c r="Z2629" s="8">
        <f>IF($C2629="","",Y2629-M2629)</f>
        <v/>
      </c>
      <c r="AD2629" s="8" t="n"/>
      <c r="AG2629" s="14" t="n"/>
      <c r="AI2629">
        <f>IF($C2629="","",IF(COUNTIF($C$2:$C2629,$C2629)=1,1,0))</f>
        <v/>
      </c>
      <c r="AJ2629">
        <f>IF($AI2629=1,SUMPRODUCT(--($AM$2:$AM$7001&lt;$AM2629))+1,"")</f>
        <v/>
      </c>
      <c r="AK2629">
        <f>IF($C2629="","",IF(OR($P2629=TRUE(),$P2629="TRUE"),1,0))</f>
        <v/>
      </c>
      <c r="AL2629">
        <f>IF($C2629="","",IF(AND($V2629="Yes",SUMPRODUCT((LEN(Settings!$F$6:$F$13)&gt;0)*ISNUMBER(SEARCH(Settings!$F$6:$F$13,$O2629)))=0),1,0))</f>
        <v/>
      </c>
      <c r="AM2629">
        <f>IF($AI2629=1,IFERROR(IF(VALUE($C2629)&lt;100000000,VALUE($C2629),1000000000),IFERROR(IF(VALUE(MID($C2629,2,20))&lt;100000000,VALUE(MID($C2629,2,20)),1000000000),1000000000))+ROW()/100000,"")</f>
        <v/>
      </c>
    </row>
    <row r="2630">
      <c r="E2630" s="14" t="n"/>
      <c r="M2630" s="8">
        <f>IF($C2630="","",L2630*T2630/100)</f>
        <v/>
      </c>
      <c r="S2630" s="8" t="n"/>
      <c r="T2630" s="8" t="n"/>
      <c r="W2630">
        <f>IF($C2630="","",IF($AL2630=1,0,IF($AK2630=1,Settings!$C$6,Settings!$C$7))*100)</f>
        <v/>
      </c>
      <c r="X2630" s="8">
        <f>IF($C2630="","",T2630*W2630/100)</f>
        <v/>
      </c>
      <c r="Y2630" s="8">
        <f>IF($C2630="","",T2630-X2630)</f>
        <v/>
      </c>
      <c r="Z2630" s="8">
        <f>IF($C2630="","",Y2630-M2630)</f>
        <v/>
      </c>
      <c r="AD2630" s="8" t="n"/>
      <c r="AG2630" s="14" t="n"/>
      <c r="AI2630">
        <f>IF($C2630="","",IF(COUNTIF($C$2:$C2630,$C2630)=1,1,0))</f>
        <v/>
      </c>
      <c r="AJ2630">
        <f>IF($AI2630=1,SUMPRODUCT(--($AM$2:$AM$7001&lt;$AM2630))+1,"")</f>
        <v/>
      </c>
      <c r="AK2630">
        <f>IF($C2630="","",IF(OR($P2630=TRUE(),$P2630="TRUE"),1,0))</f>
        <v/>
      </c>
      <c r="AL2630">
        <f>IF($C2630="","",IF(AND($V2630="Yes",SUMPRODUCT((LEN(Settings!$F$6:$F$13)&gt;0)*ISNUMBER(SEARCH(Settings!$F$6:$F$13,$O2630)))=0),1,0))</f>
        <v/>
      </c>
      <c r="AM2630">
        <f>IF($AI2630=1,IFERROR(IF(VALUE($C2630)&lt;100000000,VALUE($C2630),1000000000),IFERROR(IF(VALUE(MID($C2630,2,20))&lt;100000000,VALUE(MID($C2630,2,20)),1000000000),1000000000))+ROW()/100000,"")</f>
        <v/>
      </c>
    </row>
    <row r="2631">
      <c r="E2631" s="14" t="n"/>
      <c r="M2631" s="8">
        <f>IF($C2631="","",L2631*T2631/100)</f>
        <v/>
      </c>
      <c r="S2631" s="8" t="n"/>
      <c r="T2631" s="8" t="n"/>
      <c r="W2631">
        <f>IF($C2631="","",IF($AL2631=1,0,IF($AK2631=1,Settings!$C$6,Settings!$C$7))*100)</f>
        <v/>
      </c>
      <c r="X2631" s="8">
        <f>IF($C2631="","",T2631*W2631/100)</f>
        <v/>
      </c>
      <c r="Y2631" s="8">
        <f>IF($C2631="","",T2631-X2631)</f>
        <v/>
      </c>
      <c r="Z2631" s="8">
        <f>IF($C2631="","",Y2631-M2631)</f>
        <v/>
      </c>
      <c r="AD2631" s="8" t="n"/>
      <c r="AG2631" s="14" t="n"/>
      <c r="AI2631">
        <f>IF($C2631="","",IF(COUNTIF($C$2:$C2631,$C2631)=1,1,0))</f>
        <v/>
      </c>
      <c r="AJ2631">
        <f>IF($AI2631=1,SUMPRODUCT(--($AM$2:$AM$7001&lt;$AM2631))+1,"")</f>
        <v/>
      </c>
      <c r="AK2631">
        <f>IF($C2631="","",IF(OR($P2631=TRUE(),$P2631="TRUE"),1,0))</f>
        <v/>
      </c>
      <c r="AL2631">
        <f>IF($C2631="","",IF(AND($V2631="Yes",SUMPRODUCT((LEN(Settings!$F$6:$F$13)&gt;0)*ISNUMBER(SEARCH(Settings!$F$6:$F$13,$O2631)))=0),1,0))</f>
        <v/>
      </c>
      <c r="AM2631">
        <f>IF($AI2631=1,IFERROR(IF(VALUE($C2631)&lt;100000000,VALUE($C2631),1000000000),IFERROR(IF(VALUE(MID($C2631,2,20))&lt;100000000,VALUE(MID($C2631,2,20)),1000000000),1000000000))+ROW()/100000,"")</f>
        <v/>
      </c>
    </row>
    <row r="2632">
      <c r="E2632" s="14" t="n"/>
      <c r="M2632" s="8">
        <f>IF($C2632="","",L2632*T2632/100)</f>
        <v/>
      </c>
      <c r="S2632" s="8" t="n"/>
      <c r="T2632" s="8" t="n"/>
      <c r="W2632">
        <f>IF($C2632="","",IF($AL2632=1,0,IF($AK2632=1,Settings!$C$6,Settings!$C$7))*100)</f>
        <v/>
      </c>
      <c r="X2632" s="8">
        <f>IF($C2632="","",T2632*W2632/100)</f>
        <v/>
      </c>
      <c r="Y2632" s="8">
        <f>IF($C2632="","",T2632-X2632)</f>
        <v/>
      </c>
      <c r="Z2632" s="8">
        <f>IF($C2632="","",Y2632-M2632)</f>
        <v/>
      </c>
      <c r="AD2632" s="8" t="n"/>
      <c r="AG2632" s="14" t="n"/>
      <c r="AI2632">
        <f>IF($C2632="","",IF(COUNTIF($C$2:$C2632,$C2632)=1,1,0))</f>
        <v/>
      </c>
      <c r="AJ2632">
        <f>IF($AI2632=1,SUMPRODUCT(--($AM$2:$AM$7001&lt;$AM2632))+1,"")</f>
        <v/>
      </c>
      <c r="AK2632">
        <f>IF($C2632="","",IF(OR($P2632=TRUE(),$P2632="TRUE"),1,0))</f>
        <v/>
      </c>
      <c r="AL2632">
        <f>IF($C2632="","",IF(AND($V2632="Yes",SUMPRODUCT((LEN(Settings!$F$6:$F$13)&gt;0)*ISNUMBER(SEARCH(Settings!$F$6:$F$13,$O2632)))=0),1,0))</f>
        <v/>
      </c>
      <c r="AM2632">
        <f>IF($AI2632=1,IFERROR(IF(VALUE($C2632)&lt;100000000,VALUE($C2632),1000000000),IFERROR(IF(VALUE(MID($C2632,2,20))&lt;100000000,VALUE(MID($C2632,2,20)),1000000000),1000000000))+ROW()/100000,"")</f>
        <v/>
      </c>
    </row>
    <row r="2633">
      <c r="E2633" s="14" t="n"/>
      <c r="M2633" s="8">
        <f>IF($C2633="","",L2633*T2633/100)</f>
        <v/>
      </c>
      <c r="S2633" s="8" t="n"/>
      <c r="T2633" s="8" t="n"/>
      <c r="W2633">
        <f>IF($C2633="","",IF($AL2633=1,0,IF($AK2633=1,Settings!$C$6,Settings!$C$7))*100)</f>
        <v/>
      </c>
      <c r="X2633" s="8">
        <f>IF($C2633="","",T2633*W2633/100)</f>
        <v/>
      </c>
      <c r="Y2633" s="8">
        <f>IF($C2633="","",T2633-X2633)</f>
        <v/>
      </c>
      <c r="Z2633" s="8">
        <f>IF($C2633="","",Y2633-M2633)</f>
        <v/>
      </c>
      <c r="AD2633" s="8" t="n"/>
      <c r="AG2633" s="14" t="n"/>
      <c r="AI2633">
        <f>IF($C2633="","",IF(COUNTIF($C$2:$C2633,$C2633)=1,1,0))</f>
        <v/>
      </c>
      <c r="AJ2633">
        <f>IF($AI2633=1,SUMPRODUCT(--($AM$2:$AM$7001&lt;$AM2633))+1,"")</f>
        <v/>
      </c>
      <c r="AK2633">
        <f>IF($C2633="","",IF(OR($P2633=TRUE(),$P2633="TRUE"),1,0))</f>
        <v/>
      </c>
      <c r="AL2633">
        <f>IF($C2633="","",IF(AND($V2633="Yes",SUMPRODUCT((LEN(Settings!$F$6:$F$13)&gt;0)*ISNUMBER(SEARCH(Settings!$F$6:$F$13,$O2633)))=0),1,0))</f>
        <v/>
      </c>
      <c r="AM2633">
        <f>IF($AI2633=1,IFERROR(IF(VALUE($C2633)&lt;100000000,VALUE($C2633),1000000000),IFERROR(IF(VALUE(MID($C2633,2,20))&lt;100000000,VALUE(MID($C2633,2,20)),1000000000),1000000000))+ROW()/100000,"")</f>
        <v/>
      </c>
    </row>
    <row r="2634">
      <c r="E2634" s="14" t="n"/>
      <c r="M2634" s="8">
        <f>IF($C2634="","",L2634*T2634/100)</f>
        <v/>
      </c>
      <c r="S2634" s="8" t="n"/>
      <c r="T2634" s="8" t="n"/>
      <c r="W2634">
        <f>IF($C2634="","",IF($AL2634=1,0,IF($AK2634=1,Settings!$C$6,Settings!$C$7))*100)</f>
        <v/>
      </c>
      <c r="X2634" s="8">
        <f>IF($C2634="","",T2634*W2634/100)</f>
        <v/>
      </c>
      <c r="Y2634" s="8">
        <f>IF($C2634="","",T2634-X2634)</f>
        <v/>
      </c>
      <c r="Z2634" s="8">
        <f>IF($C2634="","",Y2634-M2634)</f>
        <v/>
      </c>
      <c r="AD2634" s="8" t="n"/>
      <c r="AG2634" s="14" t="n"/>
      <c r="AI2634">
        <f>IF($C2634="","",IF(COUNTIF($C$2:$C2634,$C2634)=1,1,0))</f>
        <v/>
      </c>
      <c r="AJ2634">
        <f>IF($AI2634=1,SUMPRODUCT(--($AM$2:$AM$7001&lt;$AM2634))+1,"")</f>
        <v/>
      </c>
      <c r="AK2634">
        <f>IF($C2634="","",IF(OR($P2634=TRUE(),$P2634="TRUE"),1,0))</f>
        <v/>
      </c>
      <c r="AL2634">
        <f>IF($C2634="","",IF(AND($V2634="Yes",SUMPRODUCT((LEN(Settings!$F$6:$F$13)&gt;0)*ISNUMBER(SEARCH(Settings!$F$6:$F$13,$O2634)))=0),1,0))</f>
        <v/>
      </c>
      <c r="AM2634">
        <f>IF($AI2634=1,IFERROR(IF(VALUE($C2634)&lt;100000000,VALUE($C2634),1000000000),IFERROR(IF(VALUE(MID($C2634,2,20))&lt;100000000,VALUE(MID($C2634,2,20)),1000000000),1000000000))+ROW()/100000,"")</f>
        <v/>
      </c>
    </row>
    <row r="2635">
      <c r="E2635" s="14" t="n"/>
      <c r="M2635" s="8">
        <f>IF($C2635="","",L2635*T2635/100)</f>
        <v/>
      </c>
      <c r="S2635" s="8" t="n"/>
      <c r="T2635" s="8" t="n"/>
      <c r="W2635">
        <f>IF($C2635="","",IF($AL2635=1,0,IF($AK2635=1,Settings!$C$6,Settings!$C$7))*100)</f>
        <v/>
      </c>
      <c r="X2635" s="8">
        <f>IF($C2635="","",T2635*W2635/100)</f>
        <v/>
      </c>
      <c r="Y2635" s="8">
        <f>IF($C2635="","",T2635-X2635)</f>
        <v/>
      </c>
      <c r="Z2635" s="8">
        <f>IF($C2635="","",Y2635-M2635)</f>
        <v/>
      </c>
      <c r="AD2635" s="8" t="n"/>
      <c r="AG2635" s="14" t="n"/>
      <c r="AI2635">
        <f>IF($C2635="","",IF(COUNTIF($C$2:$C2635,$C2635)=1,1,0))</f>
        <v/>
      </c>
      <c r="AJ2635">
        <f>IF($AI2635=1,SUMPRODUCT(--($AM$2:$AM$7001&lt;$AM2635))+1,"")</f>
        <v/>
      </c>
      <c r="AK2635">
        <f>IF($C2635="","",IF(OR($P2635=TRUE(),$P2635="TRUE"),1,0))</f>
        <v/>
      </c>
      <c r="AL2635">
        <f>IF($C2635="","",IF(AND($V2635="Yes",SUMPRODUCT((LEN(Settings!$F$6:$F$13)&gt;0)*ISNUMBER(SEARCH(Settings!$F$6:$F$13,$O2635)))=0),1,0))</f>
        <v/>
      </c>
      <c r="AM2635">
        <f>IF($AI2635=1,IFERROR(IF(VALUE($C2635)&lt;100000000,VALUE($C2635),1000000000),IFERROR(IF(VALUE(MID($C2635,2,20))&lt;100000000,VALUE(MID($C2635,2,20)),1000000000),1000000000))+ROW()/100000,"")</f>
        <v/>
      </c>
    </row>
    <row r="2636">
      <c r="E2636" s="14" t="n"/>
      <c r="M2636" s="8">
        <f>IF($C2636="","",L2636*T2636/100)</f>
        <v/>
      </c>
      <c r="S2636" s="8" t="n"/>
      <c r="T2636" s="8" t="n"/>
      <c r="W2636">
        <f>IF($C2636="","",IF($AL2636=1,0,IF($AK2636=1,Settings!$C$6,Settings!$C$7))*100)</f>
        <v/>
      </c>
      <c r="X2636" s="8">
        <f>IF($C2636="","",T2636*W2636/100)</f>
        <v/>
      </c>
      <c r="Y2636" s="8">
        <f>IF($C2636="","",T2636-X2636)</f>
        <v/>
      </c>
      <c r="Z2636" s="8">
        <f>IF($C2636="","",Y2636-M2636)</f>
        <v/>
      </c>
      <c r="AD2636" s="8" t="n"/>
      <c r="AG2636" s="14" t="n"/>
      <c r="AI2636">
        <f>IF($C2636="","",IF(COUNTIF($C$2:$C2636,$C2636)=1,1,0))</f>
        <v/>
      </c>
      <c r="AJ2636">
        <f>IF($AI2636=1,SUMPRODUCT(--($AM$2:$AM$7001&lt;$AM2636))+1,"")</f>
        <v/>
      </c>
      <c r="AK2636">
        <f>IF($C2636="","",IF(OR($P2636=TRUE(),$P2636="TRUE"),1,0))</f>
        <v/>
      </c>
      <c r="AL2636">
        <f>IF($C2636="","",IF(AND($V2636="Yes",SUMPRODUCT((LEN(Settings!$F$6:$F$13)&gt;0)*ISNUMBER(SEARCH(Settings!$F$6:$F$13,$O2636)))=0),1,0))</f>
        <v/>
      </c>
      <c r="AM2636">
        <f>IF($AI2636=1,IFERROR(IF(VALUE($C2636)&lt;100000000,VALUE($C2636),1000000000),IFERROR(IF(VALUE(MID($C2636,2,20))&lt;100000000,VALUE(MID($C2636,2,20)),1000000000),1000000000))+ROW()/100000,"")</f>
        <v/>
      </c>
    </row>
    <row r="2637">
      <c r="E2637" s="14" t="n"/>
      <c r="M2637" s="8">
        <f>IF($C2637="","",L2637*T2637/100)</f>
        <v/>
      </c>
      <c r="S2637" s="8" t="n"/>
      <c r="T2637" s="8" t="n"/>
      <c r="W2637">
        <f>IF($C2637="","",IF($AL2637=1,0,IF($AK2637=1,Settings!$C$6,Settings!$C$7))*100)</f>
        <v/>
      </c>
      <c r="X2637" s="8">
        <f>IF($C2637="","",T2637*W2637/100)</f>
        <v/>
      </c>
      <c r="Y2637" s="8">
        <f>IF($C2637="","",T2637-X2637)</f>
        <v/>
      </c>
      <c r="Z2637" s="8">
        <f>IF($C2637="","",Y2637-M2637)</f>
        <v/>
      </c>
      <c r="AD2637" s="8" t="n"/>
      <c r="AG2637" s="14" t="n"/>
      <c r="AI2637">
        <f>IF($C2637="","",IF(COUNTIF($C$2:$C2637,$C2637)=1,1,0))</f>
        <v/>
      </c>
      <c r="AJ2637">
        <f>IF($AI2637=1,SUMPRODUCT(--($AM$2:$AM$7001&lt;$AM2637))+1,"")</f>
        <v/>
      </c>
      <c r="AK2637">
        <f>IF($C2637="","",IF(OR($P2637=TRUE(),$P2637="TRUE"),1,0))</f>
        <v/>
      </c>
      <c r="AL2637">
        <f>IF($C2637="","",IF(AND($V2637="Yes",SUMPRODUCT((LEN(Settings!$F$6:$F$13)&gt;0)*ISNUMBER(SEARCH(Settings!$F$6:$F$13,$O2637)))=0),1,0))</f>
        <v/>
      </c>
      <c r="AM2637">
        <f>IF($AI2637=1,IFERROR(IF(VALUE($C2637)&lt;100000000,VALUE($C2637),1000000000),IFERROR(IF(VALUE(MID($C2637,2,20))&lt;100000000,VALUE(MID($C2637,2,20)),1000000000),1000000000))+ROW()/100000,"")</f>
        <v/>
      </c>
    </row>
    <row r="2638">
      <c r="E2638" s="14" t="n"/>
      <c r="M2638" s="8">
        <f>IF($C2638="","",L2638*T2638/100)</f>
        <v/>
      </c>
      <c r="S2638" s="8" t="n"/>
      <c r="T2638" s="8" t="n"/>
      <c r="W2638">
        <f>IF($C2638="","",IF($AL2638=1,0,IF($AK2638=1,Settings!$C$6,Settings!$C$7))*100)</f>
        <v/>
      </c>
      <c r="X2638" s="8">
        <f>IF($C2638="","",T2638*W2638/100)</f>
        <v/>
      </c>
      <c r="Y2638" s="8">
        <f>IF($C2638="","",T2638-X2638)</f>
        <v/>
      </c>
      <c r="Z2638" s="8">
        <f>IF($C2638="","",Y2638-M2638)</f>
        <v/>
      </c>
      <c r="AD2638" s="8" t="n"/>
      <c r="AG2638" s="14" t="n"/>
      <c r="AI2638">
        <f>IF($C2638="","",IF(COUNTIF($C$2:$C2638,$C2638)=1,1,0))</f>
        <v/>
      </c>
      <c r="AJ2638">
        <f>IF($AI2638=1,SUMPRODUCT(--($AM$2:$AM$7001&lt;$AM2638))+1,"")</f>
        <v/>
      </c>
      <c r="AK2638">
        <f>IF($C2638="","",IF(OR($P2638=TRUE(),$P2638="TRUE"),1,0))</f>
        <v/>
      </c>
      <c r="AL2638">
        <f>IF($C2638="","",IF(AND($V2638="Yes",SUMPRODUCT((LEN(Settings!$F$6:$F$13)&gt;0)*ISNUMBER(SEARCH(Settings!$F$6:$F$13,$O2638)))=0),1,0))</f>
        <v/>
      </c>
      <c r="AM2638">
        <f>IF($AI2638=1,IFERROR(IF(VALUE($C2638)&lt;100000000,VALUE($C2638),1000000000),IFERROR(IF(VALUE(MID($C2638,2,20))&lt;100000000,VALUE(MID($C2638,2,20)),1000000000),1000000000))+ROW()/100000,"")</f>
        <v/>
      </c>
    </row>
    <row r="2639">
      <c r="E2639" s="14" t="n"/>
      <c r="M2639" s="8">
        <f>IF($C2639="","",L2639*T2639/100)</f>
        <v/>
      </c>
      <c r="S2639" s="8" t="n"/>
      <c r="T2639" s="8" t="n"/>
      <c r="W2639">
        <f>IF($C2639="","",IF($AL2639=1,0,IF($AK2639=1,Settings!$C$6,Settings!$C$7))*100)</f>
        <v/>
      </c>
      <c r="X2639" s="8">
        <f>IF($C2639="","",T2639*W2639/100)</f>
        <v/>
      </c>
      <c r="Y2639" s="8">
        <f>IF($C2639="","",T2639-X2639)</f>
        <v/>
      </c>
      <c r="Z2639" s="8">
        <f>IF($C2639="","",Y2639-M2639)</f>
        <v/>
      </c>
      <c r="AD2639" s="8" t="n"/>
      <c r="AG2639" s="14" t="n"/>
      <c r="AI2639">
        <f>IF($C2639="","",IF(COUNTIF($C$2:$C2639,$C2639)=1,1,0))</f>
        <v/>
      </c>
      <c r="AJ2639">
        <f>IF($AI2639=1,SUMPRODUCT(--($AM$2:$AM$7001&lt;$AM2639))+1,"")</f>
        <v/>
      </c>
      <c r="AK2639">
        <f>IF($C2639="","",IF(OR($P2639=TRUE(),$P2639="TRUE"),1,0))</f>
        <v/>
      </c>
      <c r="AL2639">
        <f>IF($C2639="","",IF(AND($V2639="Yes",SUMPRODUCT((LEN(Settings!$F$6:$F$13)&gt;0)*ISNUMBER(SEARCH(Settings!$F$6:$F$13,$O2639)))=0),1,0))</f>
        <v/>
      </c>
      <c r="AM2639">
        <f>IF($AI2639=1,IFERROR(IF(VALUE($C2639)&lt;100000000,VALUE($C2639),1000000000),IFERROR(IF(VALUE(MID($C2639,2,20))&lt;100000000,VALUE(MID($C2639,2,20)),1000000000),1000000000))+ROW()/100000,"")</f>
        <v/>
      </c>
    </row>
    <row r="2640">
      <c r="E2640" s="14" t="n"/>
      <c r="M2640" s="8">
        <f>IF($C2640="","",L2640*T2640/100)</f>
        <v/>
      </c>
      <c r="S2640" s="8" t="n"/>
      <c r="T2640" s="8" t="n"/>
      <c r="W2640">
        <f>IF($C2640="","",IF($AL2640=1,0,IF($AK2640=1,Settings!$C$6,Settings!$C$7))*100)</f>
        <v/>
      </c>
      <c r="X2640" s="8">
        <f>IF($C2640="","",T2640*W2640/100)</f>
        <v/>
      </c>
      <c r="Y2640" s="8">
        <f>IF($C2640="","",T2640-X2640)</f>
        <v/>
      </c>
      <c r="Z2640" s="8">
        <f>IF($C2640="","",Y2640-M2640)</f>
        <v/>
      </c>
      <c r="AD2640" s="8" t="n"/>
      <c r="AG2640" s="14" t="n"/>
      <c r="AI2640">
        <f>IF($C2640="","",IF(COUNTIF($C$2:$C2640,$C2640)=1,1,0))</f>
        <v/>
      </c>
      <c r="AJ2640">
        <f>IF($AI2640=1,SUMPRODUCT(--($AM$2:$AM$7001&lt;$AM2640))+1,"")</f>
        <v/>
      </c>
      <c r="AK2640">
        <f>IF($C2640="","",IF(OR($P2640=TRUE(),$P2640="TRUE"),1,0))</f>
        <v/>
      </c>
      <c r="AL2640">
        <f>IF($C2640="","",IF(AND($V2640="Yes",SUMPRODUCT((LEN(Settings!$F$6:$F$13)&gt;0)*ISNUMBER(SEARCH(Settings!$F$6:$F$13,$O2640)))=0),1,0))</f>
        <v/>
      </c>
      <c r="AM2640">
        <f>IF($AI2640=1,IFERROR(IF(VALUE($C2640)&lt;100000000,VALUE($C2640),1000000000),IFERROR(IF(VALUE(MID($C2640,2,20))&lt;100000000,VALUE(MID($C2640,2,20)),1000000000),1000000000))+ROW()/100000,"")</f>
        <v/>
      </c>
    </row>
    <row r="2641">
      <c r="E2641" s="14" t="n"/>
      <c r="M2641" s="8">
        <f>IF($C2641="","",L2641*T2641/100)</f>
        <v/>
      </c>
      <c r="S2641" s="8" t="n"/>
      <c r="T2641" s="8" t="n"/>
      <c r="W2641">
        <f>IF($C2641="","",IF($AL2641=1,0,IF($AK2641=1,Settings!$C$6,Settings!$C$7))*100)</f>
        <v/>
      </c>
      <c r="X2641" s="8">
        <f>IF($C2641="","",T2641*W2641/100)</f>
        <v/>
      </c>
      <c r="Y2641" s="8">
        <f>IF($C2641="","",T2641-X2641)</f>
        <v/>
      </c>
      <c r="Z2641" s="8">
        <f>IF($C2641="","",Y2641-M2641)</f>
        <v/>
      </c>
      <c r="AD2641" s="8" t="n"/>
      <c r="AG2641" s="14" t="n"/>
      <c r="AI2641">
        <f>IF($C2641="","",IF(COUNTIF($C$2:$C2641,$C2641)=1,1,0))</f>
        <v/>
      </c>
      <c r="AJ2641">
        <f>IF($AI2641=1,SUMPRODUCT(--($AM$2:$AM$7001&lt;$AM2641))+1,"")</f>
        <v/>
      </c>
      <c r="AK2641">
        <f>IF($C2641="","",IF(OR($P2641=TRUE(),$P2641="TRUE"),1,0))</f>
        <v/>
      </c>
      <c r="AL2641">
        <f>IF($C2641="","",IF(AND($V2641="Yes",SUMPRODUCT((LEN(Settings!$F$6:$F$13)&gt;0)*ISNUMBER(SEARCH(Settings!$F$6:$F$13,$O2641)))=0),1,0))</f>
        <v/>
      </c>
      <c r="AM2641">
        <f>IF($AI2641=1,IFERROR(IF(VALUE($C2641)&lt;100000000,VALUE($C2641),1000000000),IFERROR(IF(VALUE(MID($C2641,2,20))&lt;100000000,VALUE(MID($C2641,2,20)),1000000000),1000000000))+ROW()/100000,"")</f>
        <v/>
      </c>
    </row>
    <row r="2642">
      <c r="E2642" s="14" t="n"/>
      <c r="M2642" s="8">
        <f>IF($C2642="","",L2642*T2642/100)</f>
        <v/>
      </c>
      <c r="S2642" s="8" t="n"/>
      <c r="T2642" s="8" t="n"/>
      <c r="W2642">
        <f>IF($C2642="","",IF($AL2642=1,0,IF($AK2642=1,Settings!$C$6,Settings!$C$7))*100)</f>
        <v/>
      </c>
      <c r="X2642" s="8">
        <f>IF($C2642="","",T2642*W2642/100)</f>
        <v/>
      </c>
      <c r="Y2642" s="8">
        <f>IF($C2642="","",T2642-X2642)</f>
        <v/>
      </c>
      <c r="Z2642" s="8">
        <f>IF($C2642="","",Y2642-M2642)</f>
        <v/>
      </c>
      <c r="AD2642" s="8" t="n"/>
      <c r="AG2642" s="14" t="n"/>
      <c r="AI2642">
        <f>IF($C2642="","",IF(COUNTIF($C$2:$C2642,$C2642)=1,1,0))</f>
        <v/>
      </c>
      <c r="AJ2642">
        <f>IF($AI2642=1,SUMPRODUCT(--($AM$2:$AM$7001&lt;$AM2642))+1,"")</f>
        <v/>
      </c>
      <c r="AK2642">
        <f>IF($C2642="","",IF(OR($P2642=TRUE(),$P2642="TRUE"),1,0))</f>
        <v/>
      </c>
      <c r="AL2642">
        <f>IF($C2642="","",IF(AND($V2642="Yes",SUMPRODUCT((LEN(Settings!$F$6:$F$13)&gt;0)*ISNUMBER(SEARCH(Settings!$F$6:$F$13,$O2642)))=0),1,0))</f>
        <v/>
      </c>
      <c r="AM2642">
        <f>IF($AI2642=1,IFERROR(IF(VALUE($C2642)&lt;100000000,VALUE($C2642),1000000000),IFERROR(IF(VALUE(MID($C2642,2,20))&lt;100000000,VALUE(MID($C2642,2,20)),1000000000),1000000000))+ROW()/100000,"")</f>
        <v/>
      </c>
    </row>
    <row r="2643">
      <c r="E2643" s="14" t="n"/>
      <c r="M2643" s="8">
        <f>IF($C2643="","",L2643*T2643/100)</f>
        <v/>
      </c>
      <c r="S2643" s="8" t="n"/>
      <c r="T2643" s="8" t="n"/>
      <c r="W2643">
        <f>IF($C2643="","",IF($AL2643=1,0,IF($AK2643=1,Settings!$C$6,Settings!$C$7))*100)</f>
        <v/>
      </c>
      <c r="X2643" s="8">
        <f>IF($C2643="","",T2643*W2643/100)</f>
        <v/>
      </c>
      <c r="Y2643" s="8">
        <f>IF($C2643="","",T2643-X2643)</f>
        <v/>
      </c>
      <c r="Z2643" s="8">
        <f>IF($C2643="","",Y2643-M2643)</f>
        <v/>
      </c>
      <c r="AD2643" s="8" t="n"/>
      <c r="AG2643" s="14" t="n"/>
      <c r="AI2643">
        <f>IF($C2643="","",IF(COUNTIF($C$2:$C2643,$C2643)=1,1,0))</f>
        <v/>
      </c>
      <c r="AJ2643">
        <f>IF($AI2643=1,SUMPRODUCT(--($AM$2:$AM$7001&lt;$AM2643))+1,"")</f>
        <v/>
      </c>
      <c r="AK2643">
        <f>IF($C2643="","",IF(OR($P2643=TRUE(),$P2643="TRUE"),1,0))</f>
        <v/>
      </c>
      <c r="AL2643">
        <f>IF($C2643="","",IF(AND($V2643="Yes",SUMPRODUCT((LEN(Settings!$F$6:$F$13)&gt;0)*ISNUMBER(SEARCH(Settings!$F$6:$F$13,$O2643)))=0),1,0))</f>
        <v/>
      </c>
      <c r="AM2643">
        <f>IF($AI2643=1,IFERROR(IF(VALUE($C2643)&lt;100000000,VALUE($C2643),1000000000),IFERROR(IF(VALUE(MID($C2643,2,20))&lt;100000000,VALUE(MID($C2643,2,20)),1000000000),1000000000))+ROW()/100000,"")</f>
        <v/>
      </c>
    </row>
    <row r="2644">
      <c r="E2644" s="14" t="n"/>
      <c r="M2644" s="8">
        <f>IF($C2644="","",L2644*T2644/100)</f>
        <v/>
      </c>
      <c r="S2644" s="8" t="n"/>
      <c r="T2644" s="8" t="n"/>
      <c r="W2644">
        <f>IF($C2644="","",IF($AL2644=1,0,IF($AK2644=1,Settings!$C$6,Settings!$C$7))*100)</f>
        <v/>
      </c>
      <c r="X2644" s="8">
        <f>IF($C2644="","",T2644*W2644/100)</f>
        <v/>
      </c>
      <c r="Y2644" s="8">
        <f>IF($C2644="","",T2644-X2644)</f>
        <v/>
      </c>
      <c r="Z2644" s="8">
        <f>IF($C2644="","",Y2644-M2644)</f>
        <v/>
      </c>
      <c r="AD2644" s="8" t="n"/>
      <c r="AG2644" s="14" t="n"/>
      <c r="AI2644">
        <f>IF($C2644="","",IF(COUNTIF($C$2:$C2644,$C2644)=1,1,0))</f>
        <v/>
      </c>
      <c r="AJ2644">
        <f>IF($AI2644=1,SUMPRODUCT(--($AM$2:$AM$7001&lt;$AM2644))+1,"")</f>
        <v/>
      </c>
      <c r="AK2644">
        <f>IF($C2644="","",IF(OR($P2644=TRUE(),$P2644="TRUE"),1,0))</f>
        <v/>
      </c>
      <c r="AL2644">
        <f>IF($C2644="","",IF(AND($V2644="Yes",SUMPRODUCT((LEN(Settings!$F$6:$F$13)&gt;0)*ISNUMBER(SEARCH(Settings!$F$6:$F$13,$O2644)))=0),1,0))</f>
        <v/>
      </c>
      <c r="AM2644">
        <f>IF($AI2644=1,IFERROR(IF(VALUE($C2644)&lt;100000000,VALUE($C2644),1000000000),IFERROR(IF(VALUE(MID($C2644,2,20))&lt;100000000,VALUE(MID($C2644,2,20)),1000000000),1000000000))+ROW()/100000,"")</f>
        <v/>
      </c>
    </row>
    <row r="2645">
      <c r="E2645" s="14" t="n"/>
      <c r="M2645" s="8">
        <f>IF($C2645="","",L2645*T2645/100)</f>
        <v/>
      </c>
      <c r="S2645" s="8" t="n"/>
      <c r="T2645" s="8" t="n"/>
      <c r="W2645">
        <f>IF($C2645="","",IF($AL2645=1,0,IF($AK2645=1,Settings!$C$6,Settings!$C$7))*100)</f>
        <v/>
      </c>
      <c r="X2645" s="8">
        <f>IF($C2645="","",T2645*W2645/100)</f>
        <v/>
      </c>
      <c r="Y2645" s="8">
        <f>IF($C2645="","",T2645-X2645)</f>
        <v/>
      </c>
      <c r="Z2645" s="8">
        <f>IF($C2645="","",Y2645-M2645)</f>
        <v/>
      </c>
      <c r="AD2645" s="8" t="n"/>
      <c r="AG2645" s="14" t="n"/>
      <c r="AI2645">
        <f>IF($C2645="","",IF(COUNTIF($C$2:$C2645,$C2645)=1,1,0))</f>
        <v/>
      </c>
      <c r="AJ2645">
        <f>IF($AI2645=1,SUMPRODUCT(--($AM$2:$AM$7001&lt;$AM2645))+1,"")</f>
        <v/>
      </c>
      <c r="AK2645">
        <f>IF($C2645="","",IF(OR($P2645=TRUE(),$P2645="TRUE"),1,0))</f>
        <v/>
      </c>
      <c r="AL2645">
        <f>IF($C2645="","",IF(AND($V2645="Yes",SUMPRODUCT((LEN(Settings!$F$6:$F$13)&gt;0)*ISNUMBER(SEARCH(Settings!$F$6:$F$13,$O2645)))=0),1,0))</f>
        <v/>
      </c>
      <c r="AM2645">
        <f>IF($AI2645=1,IFERROR(IF(VALUE($C2645)&lt;100000000,VALUE($C2645),1000000000),IFERROR(IF(VALUE(MID($C2645,2,20))&lt;100000000,VALUE(MID($C2645,2,20)),1000000000),1000000000))+ROW()/100000,"")</f>
        <v/>
      </c>
    </row>
    <row r="2646">
      <c r="E2646" s="14" t="n"/>
      <c r="M2646" s="8">
        <f>IF($C2646="","",L2646*T2646/100)</f>
        <v/>
      </c>
      <c r="S2646" s="8" t="n"/>
      <c r="T2646" s="8" t="n"/>
      <c r="W2646">
        <f>IF($C2646="","",IF($AL2646=1,0,IF($AK2646=1,Settings!$C$6,Settings!$C$7))*100)</f>
        <v/>
      </c>
      <c r="X2646" s="8">
        <f>IF($C2646="","",T2646*W2646/100)</f>
        <v/>
      </c>
      <c r="Y2646" s="8">
        <f>IF($C2646="","",T2646-X2646)</f>
        <v/>
      </c>
      <c r="Z2646" s="8">
        <f>IF($C2646="","",Y2646-M2646)</f>
        <v/>
      </c>
      <c r="AD2646" s="8" t="n"/>
      <c r="AG2646" s="14" t="n"/>
      <c r="AI2646">
        <f>IF($C2646="","",IF(COUNTIF($C$2:$C2646,$C2646)=1,1,0))</f>
        <v/>
      </c>
      <c r="AJ2646">
        <f>IF($AI2646=1,SUMPRODUCT(--($AM$2:$AM$7001&lt;$AM2646))+1,"")</f>
        <v/>
      </c>
      <c r="AK2646">
        <f>IF($C2646="","",IF(OR($P2646=TRUE(),$P2646="TRUE"),1,0))</f>
        <v/>
      </c>
      <c r="AL2646">
        <f>IF($C2646="","",IF(AND($V2646="Yes",SUMPRODUCT((LEN(Settings!$F$6:$F$13)&gt;0)*ISNUMBER(SEARCH(Settings!$F$6:$F$13,$O2646)))=0),1,0))</f>
        <v/>
      </c>
      <c r="AM2646">
        <f>IF($AI2646=1,IFERROR(IF(VALUE($C2646)&lt;100000000,VALUE($C2646),1000000000),IFERROR(IF(VALUE(MID($C2646,2,20))&lt;100000000,VALUE(MID($C2646,2,20)),1000000000),1000000000))+ROW()/100000,"")</f>
        <v/>
      </c>
    </row>
    <row r="2647">
      <c r="E2647" s="14" t="n"/>
      <c r="M2647" s="8">
        <f>IF($C2647="","",L2647*T2647/100)</f>
        <v/>
      </c>
      <c r="S2647" s="8" t="n"/>
      <c r="T2647" s="8" t="n"/>
      <c r="W2647">
        <f>IF($C2647="","",IF($AL2647=1,0,IF($AK2647=1,Settings!$C$6,Settings!$C$7))*100)</f>
        <v/>
      </c>
      <c r="X2647" s="8">
        <f>IF($C2647="","",T2647*W2647/100)</f>
        <v/>
      </c>
      <c r="Y2647" s="8">
        <f>IF($C2647="","",T2647-X2647)</f>
        <v/>
      </c>
      <c r="Z2647" s="8">
        <f>IF($C2647="","",Y2647-M2647)</f>
        <v/>
      </c>
      <c r="AD2647" s="8" t="n"/>
      <c r="AG2647" s="14" t="n"/>
      <c r="AI2647">
        <f>IF($C2647="","",IF(COUNTIF($C$2:$C2647,$C2647)=1,1,0))</f>
        <v/>
      </c>
      <c r="AJ2647">
        <f>IF($AI2647=1,SUMPRODUCT(--($AM$2:$AM$7001&lt;$AM2647))+1,"")</f>
        <v/>
      </c>
      <c r="AK2647">
        <f>IF($C2647="","",IF(OR($P2647=TRUE(),$P2647="TRUE"),1,0))</f>
        <v/>
      </c>
      <c r="AL2647">
        <f>IF($C2647="","",IF(AND($V2647="Yes",SUMPRODUCT((LEN(Settings!$F$6:$F$13)&gt;0)*ISNUMBER(SEARCH(Settings!$F$6:$F$13,$O2647)))=0),1,0))</f>
        <v/>
      </c>
      <c r="AM2647">
        <f>IF($AI2647=1,IFERROR(IF(VALUE($C2647)&lt;100000000,VALUE($C2647),1000000000),IFERROR(IF(VALUE(MID($C2647,2,20))&lt;100000000,VALUE(MID($C2647,2,20)),1000000000),1000000000))+ROW()/100000,"")</f>
        <v/>
      </c>
    </row>
    <row r="2648">
      <c r="E2648" s="14" t="n"/>
      <c r="M2648" s="8">
        <f>IF($C2648="","",L2648*T2648/100)</f>
        <v/>
      </c>
      <c r="S2648" s="8" t="n"/>
      <c r="T2648" s="8" t="n"/>
      <c r="W2648">
        <f>IF($C2648="","",IF($AL2648=1,0,IF($AK2648=1,Settings!$C$6,Settings!$C$7))*100)</f>
        <v/>
      </c>
      <c r="X2648" s="8">
        <f>IF($C2648="","",T2648*W2648/100)</f>
        <v/>
      </c>
      <c r="Y2648" s="8">
        <f>IF($C2648="","",T2648-X2648)</f>
        <v/>
      </c>
      <c r="Z2648" s="8">
        <f>IF($C2648="","",Y2648-M2648)</f>
        <v/>
      </c>
      <c r="AD2648" s="8" t="n"/>
      <c r="AG2648" s="14" t="n"/>
      <c r="AI2648">
        <f>IF($C2648="","",IF(COUNTIF($C$2:$C2648,$C2648)=1,1,0))</f>
        <v/>
      </c>
      <c r="AJ2648">
        <f>IF($AI2648=1,SUMPRODUCT(--($AM$2:$AM$7001&lt;$AM2648))+1,"")</f>
        <v/>
      </c>
      <c r="AK2648">
        <f>IF($C2648="","",IF(OR($P2648=TRUE(),$P2648="TRUE"),1,0))</f>
        <v/>
      </c>
      <c r="AL2648">
        <f>IF($C2648="","",IF(AND($V2648="Yes",SUMPRODUCT((LEN(Settings!$F$6:$F$13)&gt;0)*ISNUMBER(SEARCH(Settings!$F$6:$F$13,$O2648)))=0),1,0))</f>
        <v/>
      </c>
      <c r="AM2648">
        <f>IF($AI2648=1,IFERROR(IF(VALUE($C2648)&lt;100000000,VALUE($C2648),1000000000),IFERROR(IF(VALUE(MID($C2648,2,20))&lt;100000000,VALUE(MID($C2648,2,20)),1000000000),1000000000))+ROW()/100000,"")</f>
        <v/>
      </c>
    </row>
    <row r="2649">
      <c r="E2649" s="14" t="n"/>
      <c r="M2649" s="8">
        <f>IF($C2649="","",L2649*T2649/100)</f>
        <v/>
      </c>
      <c r="S2649" s="8" t="n"/>
      <c r="T2649" s="8" t="n"/>
      <c r="W2649">
        <f>IF($C2649="","",IF($AL2649=1,0,IF($AK2649=1,Settings!$C$6,Settings!$C$7))*100)</f>
        <v/>
      </c>
      <c r="X2649" s="8">
        <f>IF($C2649="","",T2649*W2649/100)</f>
        <v/>
      </c>
      <c r="Y2649" s="8">
        <f>IF($C2649="","",T2649-X2649)</f>
        <v/>
      </c>
      <c r="Z2649" s="8">
        <f>IF($C2649="","",Y2649-M2649)</f>
        <v/>
      </c>
      <c r="AD2649" s="8" t="n"/>
      <c r="AG2649" s="14" t="n"/>
      <c r="AI2649">
        <f>IF($C2649="","",IF(COUNTIF($C$2:$C2649,$C2649)=1,1,0))</f>
        <v/>
      </c>
      <c r="AJ2649">
        <f>IF($AI2649=1,SUMPRODUCT(--($AM$2:$AM$7001&lt;$AM2649))+1,"")</f>
        <v/>
      </c>
      <c r="AK2649">
        <f>IF($C2649="","",IF(OR($P2649=TRUE(),$P2649="TRUE"),1,0))</f>
        <v/>
      </c>
      <c r="AL2649">
        <f>IF($C2649="","",IF(AND($V2649="Yes",SUMPRODUCT((LEN(Settings!$F$6:$F$13)&gt;0)*ISNUMBER(SEARCH(Settings!$F$6:$F$13,$O2649)))=0),1,0))</f>
        <v/>
      </c>
      <c r="AM2649">
        <f>IF($AI2649=1,IFERROR(IF(VALUE($C2649)&lt;100000000,VALUE($C2649),1000000000),IFERROR(IF(VALUE(MID($C2649,2,20))&lt;100000000,VALUE(MID($C2649,2,20)),1000000000),1000000000))+ROW()/100000,"")</f>
        <v/>
      </c>
    </row>
    <row r="2650">
      <c r="E2650" s="14" t="n"/>
      <c r="M2650" s="8">
        <f>IF($C2650="","",L2650*T2650/100)</f>
        <v/>
      </c>
      <c r="S2650" s="8" t="n"/>
      <c r="T2650" s="8" t="n"/>
      <c r="W2650">
        <f>IF($C2650="","",IF($AL2650=1,0,IF($AK2650=1,Settings!$C$6,Settings!$C$7))*100)</f>
        <v/>
      </c>
      <c r="X2650" s="8">
        <f>IF($C2650="","",T2650*W2650/100)</f>
        <v/>
      </c>
      <c r="Y2650" s="8">
        <f>IF($C2650="","",T2650-X2650)</f>
        <v/>
      </c>
      <c r="Z2650" s="8">
        <f>IF($C2650="","",Y2650-M2650)</f>
        <v/>
      </c>
      <c r="AD2650" s="8" t="n"/>
      <c r="AG2650" s="14" t="n"/>
      <c r="AI2650">
        <f>IF($C2650="","",IF(COUNTIF($C$2:$C2650,$C2650)=1,1,0))</f>
        <v/>
      </c>
      <c r="AJ2650">
        <f>IF($AI2650=1,SUMPRODUCT(--($AM$2:$AM$7001&lt;$AM2650))+1,"")</f>
        <v/>
      </c>
      <c r="AK2650">
        <f>IF($C2650="","",IF(OR($P2650=TRUE(),$P2650="TRUE"),1,0))</f>
        <v/>
      </c>
      <c r="AL2650">
        <f>IF($C2650="","",IF(AND($V2650="Yes",SUMPRODUCT((LEN(Settings!$F$6:$F$13)&gt;0)*ISNUMBER(SEARCH(Settings!$F$6:$F$13,$O2650)))=0),1,0))</f>
        <v/>
      </c>
      <c r="AM2650">
        <f>IF($AI2650=1,IFERROR(IF(VALUE($C2650)&lt;100000000,VALUE($C2650),1000000000),IFERROR(IF(VALUE(MID($C2650,2,20))&lt;100000000,VALUE(MID($C2650,2,20)),1000000000),1000000000))+ROW()/100000,"")</f>
        <v/>
      </c>
    </row>
    <row r="2651">
      <c r="E2651" s="14" t="n"/>
      <c r="M2651" s="8">
        <f>IF($C2651="","",L2651*T2651/100)</f>
        <v/>
      </c>
      <c r="S2651" s="8" t="n"/>
      <c r="T2651" s="8" t="n"/>
      <c r="W2651">
        <f>IF($C2651="","",IF($AL2651=1,0,IF($AK2651=1,Settings!$C$6,Settings!$C$7))*100)</f>
        <v/>
      </c>
      <c r="X2651" s="8">
        <f>IF($C2651="","",T2651*W2651/100)</f>
        <v/>
      </c>
      <c r="Y2651" s="8">
        <f>IF($C2651="","",T2651-X2651)</f>
        <v/>
      </c>
      <c r="Z2651" s="8">
        <f>IF($C2651="","",Y2651-M2651)</f>
        <v/>
      </c>
      <c r="AD2651" s="8" t="n"/>
      <c r="AG2651" s="14" t="n"/>
      <c r="AI2651">
        <f>IF($C2651="","",IF(COUNTIF($C$2:$C2651,$C2651)=1,1,0))</f>
        <v/>
      </c>
      <c r="AJ2651">
        <f>IF($AI2651=1,SUMPRODUCT(--($AM$2:$AM$7001&lt;$AM2651))+1,"")</f>
        <v/>
      </c>
      <c r="AK2651">
        <f>IF($C2651="","",IF(OR($P2651=TRUE(),$P2651="TRUE"),1,0))</f>
        <v/>
      </c>
      <c r="AL2651">
        <f>IF($C2651="","",IF(AND($V2651="Yes",SUMPRODUCT((LEN(Settings!$F$6:$F$13)&gt;0)*ISNUMBER(SEARCH(Settings!$F$6:$F$13,$O2651)))=0),1,0))</f>
        <v/>
      </c>
      <c r="AM2651">
        <f>IF($AI2651=1,IFERROR(IF(VALUE($C2651)&lt;100000000,VALUE($C2651),1000000000),IFERROR(IF(VALUE(MID($C2651,2,20))&lt;100000000,VALUE(MID($C2651,2,20)),1000000000),1000000000))+ROW()/100000,"")</f>
        <v/>
      </c>
    </row>
    <row r="2652">
      <c r="E2652" s="14" t="n"/>
      <c r="M2652" s="8">
        <f>IF($C2652="","",L2652*T2652/100)</f>
        <v/>
      </c>
      <c r="S2652" s="8" t="n"/>
      <c r="T2652" s="8" t="n"/>
      <c r="W2652">
        <f>IF($C2652="","",IF($AL2652=1,0,IF($AK2652=1,Settings!$C$6,Settings!$C$7))*100)</f>
        <v/>
      </c>
      <c r="X2652" s="8">
        <f>IF($C2652="","",T2652*W2652/100)</f>
        <v/>
      </c>
      <c r="Y2652" s="8">
        <f>IF($C2652="","",T2652-X2652)</f>
        <v/>
      </c>
      <c r="Z2652" s="8">
        <f>IF($C2652="","",Y2652-M2652)</f>
        <v/>
      </c>
      <c r="AD2652" s="8" t="n"/>
      <c r="AG2652" s="14" t="n"/>
      <c r="AI2652">
        <f>IF($C2652="","",IF(COUNTIF($C$2:$C2652,$C2652)=1,1,0))</f>
        <v/>
      </c>
      <c r="AJ2652">
        <f>IF($AI2652=1,SUMPRODUCT(--($AM$2:$AM$7001&lt;$AM2652))+1,"")</f>
        <v/>
      </c>
      <c r="AK2652">
        <f>IF($C2652="","",IF(OR($P2652=TRUE(),$P2652="TRUE"),1,0))</f>
        <v/>
      </c>
      <c r="AL2652">
        <f>IF($C2652="","",IF(AND($V2652="Yes",SUMPRODUCT((LEN(Settings!$F$6:$F$13)&gt;0)*ISNUMBER(SEARCH(Settings!$F$6:$F$13,$O2652)))=0),1,0))</f>
        <v/>
      </c>
      <c r="AM2652">
        <f>IF($AI2652=1,IFERROR(IF(VALUE($C2652)&lt;100000000,VALUE($C2652),1000000000),IFERROR(IF(VALUE(MID($C2652,2,20))&lt;100000000,VALUE(MID($C2652,2,20)),1000000000),1000000000))+ROW()/100000,"")</f>
        <v/>
      </c>
    </row>
    <row r="2653">
      <c r="E2653" s="14" t="n"/>
      <c r="M2653" s="8">
        <f>IF($C2653="","",L2653*T2653/100)</f>
        <v/>
      </c>
      <c r="S2653" s="8" t="n"/>
      <c r="T2653" s="8" t="n"/>
      <c r="W2653">
        <f>IF($C2653="","",IF($AL2653=1,0,IF($AK2653=1,Settings!$C$6,Settings!$C$7))*100)</f>
        <v/>
      </c>
      <c r="X2653" s="8">
        <f>IF($C2653="","",T2653*W2653/100)</f>
        <v/>
      </c>
      <c r="Y2653" s="8">
        <f>IF($C2653="","",T2653-X2653)</f>
        <v/>
      </c>
      <c r="Z2653" s="8">
        <f>IF($C2653="","",Y2653-M2653)</f>
        <v/>
      </c>
      <c r="AD2653" s="8" t="n"/>
      <c r="AG2653" s="14" t="n"/>
      <c r="AI2653">
        <f>IF($C2653="","",IF(COUNTIF($C$2:$C2653,$C2653)=1,1,0))</f>
        <v/>
      </c>
      <c r="AJ2653">
        <f>IF($AI2653=1,SUMPRODUCT(--($AM$2:$AM$7001&lt;$AM2653))+1,"")</f>
        <v/>
      </c>
      <c r="AK2653">
        <f>IF($C2653="","",IF(OR($P2653=TRUE(),$P2653="TRUE"),1,0))</f>
        <v/>
      </c>
      <c r="AL2653">
        <f>IF($C2653="","",IF(AND($V2653="Yes",SUMPRODUCT((LEN(Settings!$F$6:$F$13)&gt;0)*ISNUMBER(SEARCH(Settings!$F$6:$F$13,$O2653)))=0),1,0))</f>
        <v/>
      </c>
      <c r="AM2653">
        <f>IF($AI2653=1,IFERROR(IF(VALUE($C2653)&lt;100000000,VALUE($C2653),1000000000),IFERROR(IF(VALUE(MID($C2653,2,20))&lt;100000000,VALUE(MID($C2653,2,20)),1000000000),1000000000))+ROW()/100000,"")</f>
        <v/>
      </c>
    </row>
    <row r="2654">
      <c r="E2654" s="14" t="n"/>
      <c r="M2654" s="8">
        <f>IF($C2654="","",L2654*T2654/100)</f>
        <v/>
      </c>
      <c r="S2654" s="8" t="n"/>
      <c r="T2654" s="8" t="n"/>
      <c r="W2654">
        <f>IF($C2654="","",IF($AL2654=1,0,IF($AK2654=1,Settings!$C$6,Settings!$C$7))*100)</f>
        <v/>
      </c>
      <c r="X2654" s="8">
        <f>IF($C2654="","",T2654*W2654/100)</f>
        <v/>
      </c>
      <c r="Y2654" s="8">
        <f>IF($C2654="","",T2654-X2654)</f>
        <v/>
      </c>
      <c r="Z2654" s="8">
        <f>IF($C2654="","",Y2654-M2654)</f>
        <v/>
      </c>
      <c r="AD2654" s="8" t="n"/>
      <c r="AG2654" s="14" t="n"/>
      <c r="AI2654">
        <f>IF($C2654="","",IF(COUNTIF($C$2:$C2654,$C2654)=1,1,0))</f>
        <v/>
      </c>
      <c r="AJ2654">
        <f>IF($AI2654=1,SUMPRODUCT(--($AM$2:$AM$7001&lt;$AM2654))+1,"")</f>
        <v/>
      </c>
      <c r="AK2654">
        <f>IF($C2654="","",IF(OR($P2654=TRUE(),$P2654="TRUE"),1,0))</f>
        <v/>
      </c>
      <c r="AL2654">
        <f>IF($C2654="","",IF(AND($V2654="Yes",SUMPRODUCT((LEN(Settings!$F$6:$F$13)&gt;0)*ISNUMBER(SEARCH(Settings!$F$6:$F$13,$O2654)))=0),1,0))</f>
        <v/>
      </c>
      <c r="AM2654">
        <f>IF($AI2654=1,IFERROR(IF(VALUE($C2654)&lt;100000000,VALUE($C2654),1000000000),IFERROR(IF(VALUE(MID($C2654,2,20))&lt;100000000,VALUE(MID($C2654,2,20)),1000000000),1000000000))+ROW()/100000,"")</f>
        <v/>
      </c>
    </row>
    <row r="2655">
      <c r="E2655" s="14" t="n"/>
      <c r="M2655" s="8">
        <f>IF($C2655="","",L2655*T2655/100)</f>
        <v/>
      </c>
      <c r="S2655" s="8" t="n"/>
      <c r="T2655" s="8" t="n"/>
      <c r="W2655">
        <f>IF($C2655="","",IF($AL2655=1,0,IF($AK2655=1,Settings!$C$6,Settings!$C$7))*100)</f>
        <v/>
      </c>
      <c r="X2655" s="8">
        <f>IF($C2655="","",T2655*W2655/100)</f>
        <v/>
      </c>
      <c r="Y2655" s="8">
        <f>IF($C2655="","",T2655-X2655)</f>
        <v/>
      </c>
      <c r="Z2655" s="8">
        <f>IF($C2655="","",Y2655-M2655)</f>
        <v/>
      </c>
      <c r="AD2655" s="8" t="n"/>
      <c r="AG2655" s="14" t="n"/>
      <c r="AI2655">
        <f>IF($C2655="","",IF(COUNTIF($C$2:$C2655,$C2655)=1,1,0))</f>
        <v/>
      </c>
      <c r="AJ2655">
        <f>IF($AI2655=1,SUMPRODUCT(--($AM$2:$AM$7001&lt;$AM2655))+1,"")</f>
        <v/>
      </c>
      <c r="AK2655">
        <f>IF($C2655="","",IF(OR($P2655=TRUE(),$P2655="TRUE"),1,0))</f>
        <v/>
      </c>
      <c r="AL2655">
        <f>IF($C2655="","",IF(AND($V2655="Yes",SUMPRODUCT((LEN(Settings!$F$6:$F$13)&gt;0)*ISNUMBER(SEARCH(Settings!$F$6:$F$13,$O2655)))=0),1,0))</f>
        <v/>
      </c>
      <c r="AM2655">
        <f>IF($AI2655=1,IFERROR(IF(VALUE($C2655)&lt;100000000,VALUE($C2655),1000000000),IFERROR(IF(VALUE(MID($C2655,2,20))&lt;100000000,VALUE(MID($C2655,2,20)),1000000000),1000000000))+ROW()/100000,"")</f>
        <v/>
      </c>
    </row>
    <row r="2656">
      <c r="E2656" s="14" t="n"/>
      <c r="M2656" s="8">
        <f>IF($C2656="","",L2656*T2656/100)</f>
        <v/>
      </c>
      <c r="S2656" s="8" t="n"/>
      <c r="T2656" s="8" t="n"/>
      <c r="W2656">
        <f>IF($C2656="","",IF($AL2656=1,0,IF($AK2656=1,Settings!$C$6,Settings!$C$7))*100)</f>
        <v/>
      </c>
      <c r="X2656" s="8">
        <f>IF($C2656="","",T2656*W2656/100)</f>
        <v/>
      </c>
      <c r="Y2656" s="8">
        <f>IF($C2656="","",T2656-X2656)</f>
        <v/>
      </c>
      <c r="Z2656" s="8">
        <f>IF($C2656="","",Y2656-M2656)</f>
        <v/>
      </c>
      <c r="AD2656" s="8" t="n"/>
      <c r="AG2656" s="14" t="n"/>
      <c r="AI2656">
        <f>IF($C2656="","",IF(COUNTIF($C$2:$C2656,$C2656)=1,1,0))</f>
        <v/>
      </c>
      <c r="AJ2656">
        <f>IF($AI2656=1,SUMPRODUCT(--($AM$2:$AM$7001&lt;$AM2656))+1,"")</f>
        <v/>
      </c>
      <c r="AK2656">
        <f>IF($C2656="","",IF(OR($P2656=TRUE(),$P2656="TRUE"),1,0))</f>
        <v/>
      </c>
      <c r="AL2656">
        <f>IF($C2656="","",IF(AND($V2656="Yes",SUMPRODUCT((LEN(Settings!$F$6:$F$13)&gt;0)*ISNUMBER(SEARCH(Settings!$F$6:$F$13,$O2656)))=0),1,0))</f>
        <v/>
      </c>
      <c r="AM2656">
        <f>IF($AI2656=1,IFERROR(IF(VALUE($C2656)&lt;100000000,VALUE($C2656),1000000000),IFERROR(IF(VALUE(MID($C2656,2,20))&lt;100000000,VALUE(MID($C2656,2,20)),1000000000),1000000000))+ROW()/100000,"")</f>
        <v/>
      </c>
    </row>
    <row r="2657">
      <c r="E2657" s="14" t="n"/>
      <c r="M2657" s="8">
        <f>IF($C2657="","",L2657*T2657/100)</f>
        <v/>
      </c>
      <c r="S2657" s="8" t="n"/>
      <c r="T2657" s="8" t="n"/>
      <c r="W2657">
        <f>IF($C2657="","",IF($AL2657=1,0,IF($AK2657=1,Settings!$C$6,Settings!$C$7))*100)</f>
        <v/>
      </c>
      <c r="X2657" s="8">
        <f>IF($C2657="","",T2657*W2657/100)</f>
        <v/>
      </c>
      <c r="Y2657" s="8">
        <f>IF($C2657="","",T2657-X2657)</f>
        <v/>
      </c>
      <c r="Z2657" s="8">
        <f>IF($C2657="","",Y2657-M2657)</f>
        <v/>
      </c>
      <c r="AD2657" s="8" t="n"/>
      <c r="AG2657" s="14" t="n"/>
      <c r="AI2657">
        <f>IF($C2657="","",IF(COUNTIF($C$2:$C2657,$C2657)=1,1,0))</f>
        <v/>
      </c>
      <c r="AJ2657">
        <f>IF($AI2657=1,SUMPRODUCT(--($AM$2:$AM$7001&lt;$AM2657))+1,"")</f>
        <v/>
      </c>
      <c r="AK2657">
        <f>IF($C2657="","",IF(OR($P2657=TRUE(),$P2657="TRUE"),1,0))</f>
        <v/>
      </c>
      <c r="AL2657">
        <f>IF($C2657="","",IF(AND($V2657="Yes",SUMPRODUCT((LEN(Settings!$F$6:$F$13)&gt;0)*ISNUMBER(SEARCH(Settings!$F$6:$F$13,$O2657)))=0),1,0))</f>
        <v/>
      </c>
      <c r="AM2657">
        <f>IF($AI2657=1,IFERROR(IF(VALUE($C2657)&lt;100000000,VALUE($C2657),1000000000),IFERROR(IF(VALUE(MID($C2657,2,20))&lt;100000000,VALUE(MID($C2657,2,20)),1000000000),1000000000))+ROW()/100000,"")</f>
        <v/>
      </c>
    </row>
    <row r="2658">
      <c r="E2658" s="14" t="n"/>
      <c r="M2658" s="8">
        <f>IF($C2658="","",L2658*T2658/100)</f>
        <v/>
      </c>
      <c r="S2658" s="8" t="n"/>
      <c r="T2658" s="8" t="n"/>
      <c r="W2658">
        <f>IF($C2658="","",IF($AL2658=1,0,IF($AK2658=1,Settings!$C$6,Settings!$C$7))*100)</f>
        <v/>
      </c>
      <c r="X2658" s="8">
        <f>IF($C2658="","",T2658*W2658/100)</f>
        <v/>
      </c>
      <c r="Y2658" s="8">
        <f>IF($C2658="","",T2658-X2658)</f>
        <v/>
      </c>
      <c r="Z2658" s="8">
        <f>IF($C2658="","",Y2658-M2658)</f>
        <v/>
      </c>
      <c r="AD2658" s="8" t="n"/>
      <c r="AG2658" s="14" t="n"/>
      <c r="AI2658">
        <f>IF($C2658="","",IF(COUNTIF($C$2:$C2658,$C2658)=1,1,0))</f>
        <v/>
      </c>
      <c r="AJ2658">
        <f>IF($AI2658=1,SUMPRODUCT(--($AM$2:$AM$7001&lt;$AM2658))+1,"")</f>
        <v/>
      </c>
      <c r="AK2658">
        <f>IF($C2658="","",IF(OR($P2658=TRUE(),$P2658="TRUE"),1,0))</f>
        <v/>
      </c>
      <c r="AL2658">
        <f>IF($C2658="","",IF(AND($V2658="Yes",SUMPRODUCT((LEN(Settings!$F$6:$F$13)&gt;0)*ISNUMBER(SEARCH(Settings!$F$6:$F$13,$O2658)))=0),1,0))</f>
        <v/>
      </c>
      <c r="AM2658">
        <f>IF($AI2658=1,IFERROR(IF(VALUE($C2658)&lt;100000000,VALUE($C2658),1000000000),IFERROR(IF(VALUE(MID($C2658,2,20))&lt;100000000,VALUE(MID($C2658,2,20)),1000000000),1000000000))+ROW()/100000,"")</f>
        <v/>
      </c>
    </row>
    <row r="2659">
      <c r="E2659" s="14" t="n"/>
      <c r="M2659" s="8">
        <f>IF($C2659="","",L2659*T2659/100)</f>
        <v/>
      </c>
      <c r="S2659" s="8" t="n"/>
      <c r="T2659" s="8" t="n"/>
      <c r="W2659">
        <f>IF($C2659="","",IF($AL2659=1,0,IF($AK2659=1,Settings!$C$6,Settings!$C$7))*100)</f>
        <v/>
      </c>
      <c r="X2659" s="8">
        <f>IF($C2659="","",T2659*W2659/100)</f>
        <v/>
      </c>
      <c r="Y2659" s="8">
        <f>IF($C2659="","",T2659-X2659)</f>
        <v/>
      </c>
      <c r="Z2659" s="8">
        <f>IF($C2659="","",Y2659-M2659)</f>
        <v/>
      </c>
      <c r="AD2659" s="8" t="n"/>
      <c r="AG2659" s="14" t="n"/>
      <c r="AI2659">
        <f>IF($C2659="","",IF(COUNTIF($C$2:$C2659,$C2659)=1,1,0))</f>
        <v/>
      </c>
      <c r="AJ2659">
        <f>IF($AI2659=1,SUMPRODUCT(--($AM$2:$AM$7001&lt;$AM2659))+1,"")</f>
        <v/>
      </c>
      <c r="AK2659">
        <f>IF($C2659="","",IF(OR($P2659=TRUE(),$P2659="TRUE"),1,0))</f>
        <v/>
      </c>
      <c r="AL2659">
        <f>IF($C2659="","",IF(AND($V2659="Yes",SUMPRODUCT((LEN(Settings!$F$6:$F$13)&gt;0)*ISNUMBER(SEARCH(Settings!$F$6:$F$13,$O2659)))=0),1,0))</f>
        <v/>
      </c>
      <c r="AM2659">
        <f>IF($AI2659=1,IFERROR(IF(VALUE($C2659)&lt;100000000,VALUE($C2659),1000000000),IFERROR(IF(VALUE(MID($C2659,2,20))&lt;100000000,VALUE(MID($C2659,2,20)),1000000000),1000000000))+ROW()/100000,"")</f>
        <v/>
      </c>
    </row>
    <row r="2660">
      <c r="E2660" s="14" t="n"/>
      <c r="M2660" s="8">
        <f>IF($C2660="","",L2660*T2660/100)</f>
        <v/>
      </c>
      <c r="S2660" s="8" t="n"/>
      <c r="T2660" s="8" t="n"/>
      <c r="W2660">
        <f>IF($C2660="","",IF($AL2660=1,0,IF($AK2660=1,Settings!$C$6,Settings!$C$7))*100)</f>
        <v/>
      </c>
      <c r="X2660" s="8">
        <f>IF($C2660="","",T2660*W2660/100)</f>
        <v/>
      </c>
      <c r="Y2660" s="8">
        <f>IF($C2660="","",T2660-X2660)</f>
        <v/>
      </c>
      <c r="Z2660" s="8">
        <f>IF($C2660="","",Y2660-M2660)</f>
        <v/>
      </c>
      <c r="AD2660" s="8" t="n"/>
      <c r="AG2660" s="14" t="n"/>
      <c r="AI2660">
        <f>IF($C2660="","",IF(COUNTIF($C$2:$C2660,$C2660)=1,1,0))</f>
        <v/>
      </c>
      <c r="AJ2660">
        <f>IF($AI2660=1,SUMPRODUCT(--($AM$2:$AM$7001&lt;$AM2660))+1,"")</f>
        <v/>
      </c>
      <c r="AK2660">
        <f>IF($C2660="","",IF(OR($P2660=TRUE(),$P2660="TRUE"),1,0))</f>
        <v/>
      </c>
      <c r="AL2660">
        <f>IF($C2660="","",IF(AND($V2660="Yes",SUMPRODUCT((LEN(Settings!$F$6:$F$13)&gt;0)*ISNUMBER(SEARCH(Settings!$F$6:$F$13,$O2660)))=0),1,0))</f>
        <v/>
      </c>
      <c r="AM2660">
        <f>IF($AI2660=1,IFERROR(IF(VALUE($C2660)&lt;100000000,VALUE($C2660),1000000000),IFERROR(IF(VALUE(MID($C2660,2,20))&lt;100000000,VALUE(MID($C2660,2,20)),1000000000),1000000000))+ROW()/100000,"")</f>
        <v/>
      </c>
    </row>
    <row r="2661">
      <c r="E2661" s="14" t="n"/>
      <c r="M2661" s="8">
        <f>IF($C2661="","",L2661*T2661/100)</f>
        <v/>
      </c>
      <c r="S2661" s="8" t="n"/>
      <c r="T2661" s="8" t="n"/>
      <c r="W2661">
        <f>IF($C2661="","",IF($AL2661=1,0,IF($AK2661=1,Settings!$C$6,Settings!$C$7))*100)</f>
        <v/>
      </c>
      <c r="X2661" s="8">
        <f>IF($C2661="","",T2661*W2661/100)</f>
        <v/>
      </c>
      <c r="Y2661" s="8">
        <f>IF($C2661="","",T2661-X2661)</f>
        <v/>
      </c>
      <c r="Z2661" s="8">
        <f>IF($C2661="","",Y2661-M2661)</f>
        <v/>
      </c>
      <c r="AD2661" s="8" t="n"/>
      <c r="AG2661" s="14" t="n"/>
      <c r="AI2661">
        <f>IF($C2661="","",IF(COUNTIF($C$2:$C2661,$C2661)=1,1,0))</f>
        <v/>
      </c>
      <c r="AJ2661">
        <f>IF($AI2661=1,SUMPRODUCT(--($AM$2:$AM$7001&lt;$AM2661))+1,"")</f>
        <v/>
      </c>
      <c r="AK2661">
        <f>IF($C2661="","",IF(OR($P2661=TRUE(),$P2661="TRUE"),1,0))</f>
        <v/>
      </c>
      <c r="AL2661">
        <f>IF($C2661="","",IF(AND($V2661="Yes",SUMPRODUCT((LEN(Settings!$F$6:$F$13)&gt;0)*ISNUMBER(SEARCH(Settings!$F$6:$F$13,$O2661)))=0),1,0))</f>
        <v/>
      </c>
      <c r="AM2661">
        <f>IF($AI2661=1,IFERROR(IF(VALUE($C2661)&lt;100000000,VALUE($C2661),1000000000),IFERROR(IF(VALUE(MID($C2661,2,20))&lt;100000000,VALUE(MID($C2661,2,20)),1000000000),1000000000))+ROW()/100000,"")</f>
        <v/>
      </c>
    </row>
    <row r="2662">
      <c r="E2662" s="14" t="n"/>
      <c r="M2662" s="8">
        <f>IF($C2662="","",L2662*T2662/100)</f>
        <v/>
      </c>
      <c r="S2662" s="8" t="n"/>
      <c r="T2662" s="8" t="n"/>
      <c r="W2662">
        <f>IF($C2662="","",IF($AL2662=1,0,IF($AK2662=1,Settings!$C$6,Settings!$C$7))*100)</f>
        <v/>
      </c>
      <c r="X2662" s="8">
        <f>IF($C2662="","",T2662*W2662/100)</f>
        <v/>
      </c>
      <c r="Y2662" s="8">
        <f>IF($C2662="","",T2662-X2662)</f>
        <v/>
      </c>
      <c r="Z2662" s="8">
        <f>IF($C2662="","",Y2662-M2662)</f>
        <v/>
      </c>
      <c r="AD2662" s="8" t="n"/>
      <c r="AG2662" s="14" t="n"/>
      <c r="AI2662">
        <f>IF($C2662="","",IF(COUNTIF($C$2:$C2662,$C2662)=1,1,0))</f>
        <v/>
      </c>
      <c r="AJ2662">
        <f>IF($AI2662=1,SUMPRODUCT(--($AM$2:$AM$7001&lt;$AM2662))+1,"")</f>
        <v/>
      </c>
      <c r="AK2662">
        <f>IF($C2662="","",IF(OR($P2662=TRUE(),$P2662="TRUE"),1,0))</f>
        <v/>
      </c>
      <c r="AL2662">
        <f>IF($C2662="","",IF(AND($V2662="Yes",SUMPRODUCT((LEN(Settings!$F$6:$F$13)&gt;0)*ISNUMBER(SEARCH(Settings!$F$6:$F$13,$O2662)))=0),1,0))</f>
        <v/>
      </c>
      <c r="AM2662">
        <f>IF($AI2662=1,IFERROR(IF(VALUE($C2662)&lt;100000000,VALUE($C2662),1000000000),IFERROR(IF(VALUE(MID($C2662,2,20))&lt;100000000,VALUE(MID($C2662,2,20)),1000000000),1000000000))+ROW()/100000,"")</f>
        <v/>
      </c>
    </row>
    <row r="2663">
      <c r="E2663" s="14" t="n"/>
      <c r="M2663" s="8">
        <f>IF($C2663="","",L2663*T2663/100)</f>
        <v/>
      </c>
      <c r="S2663" s="8" t="n"/>
      <c r="T2663" s="8" t="n"/>
      <c r="W2663">
        <f>IF($C2663="","",IF($AL2663=1,0,IF($AK2663=1,Settings!$C$6,Settings!$C$7))*100)</f>
        <v/>
      </c>
      <c r="X2663" s="8">
        <f>IF($C2663="","",T2663*W2663/100)</f>
        <v/>
      </c>
      <c r="Y2663" s="8">
        <f>IF($C2663="","",T2663-X2663)</f>
        <v/>
      </c>
      <c r="Z2663" s="8">
        <f>IF($C2663="","",Y2663-M2663)</f>
        <v/>
      </c>
      <c r="AD2663" s="8" t="n"/>
      <c r="AG2663" s="14" t="n"/>
      <c r="AI2663">
        <f>IF($C2663="","",IF(COUNTIF($C$2:$C2663,$C2663)=1,1,0))</f>
        <v/>
      </c>
      <c r="AJ2663">
        <f>IF($AI2663=1,SUMPRODUCT(--($AM$2:$AM$7001&lt;$AM2663))+1,"")</f>
        <v/>
      </c>
      <c r="AK2663">
        <f>IF($C2663="","",IF(OR($P2663=TRUE(),$P2663="TRUE"),1,0))</f>
        <v/>
      </c>
      <c r="AL2663">
        <f>IF($C2663="","",IF(AND($V2663="Yes",SUMPRODUCT((LEN(Settings!$F$6:$F$13)&gt;0)*ISNUMBER(SEARCH(Settings!$F$6:$F$13,$O2663)))=0),1,0))</f>
        <v/>
      </c>
      <c r="AM2663">
        <f>IF($AI2663=1,IFERROR(IF(VALUE($C2663)&lt;100000000,VALUE($C2663),1000000000),IFERROR(IF(VALUE(MID($C2663,2,20))&lt;100000000,VALUE(MID($C2663,2,20)),1000000000),1000000000))+ROW()/100000,"")</f>
        <v/>
      </c>
    </row>
    <row r="2664">
      <c r="E2664" s="14" t="n"/>
      <c r="M2664" s="8">
        <f>IF($C2664="","",L2664*T2664/100)</f>
        <v/>
      </c>
      <c r="S2664" s="8" t="n"/>
      <c r="T2664" s="8" t="n"/>
      <c r="W2664">
        <f>IF($C2664="","",IF($AL2664=1,0,IF($AK2664=1,Settings!$C$6,Settings!$C$7))*100)</f>
        <v/>
      </c>
      <c r="X2664" s="8">
        <f>IF($C2664="","",T2664*W2664/100)</f>
        <v/>
      </c>
      <c r="Y2664" s="8">
        <f>IF($C2664="","",T2664-X2664)</f>
        <v/>
      </c>
      <c r="Z2664" s="8">
        <f>IF($C2664="","",Y2664-M2664)</f>
        <v/>
      </c>
      <c r="AD2664" s="8" t="n"/>
      <c r="AG2664" s="14" t="n"/>
      <c r="AI2664">
        <f>IF($C2664="","",IF(COUNTIF($C$2:$C2664,$C2664)=1,1,0))</f>
        <v/>
      </c>
      <c r="AJ2664">
        <f>IF($AI2664=1,SUMPRODUCT(--($AM$2:$AM$7001&lt;$AM2664))+1,"")</f>
        <v/>
      </c>
      <c r="AK2664">
        <f>IF($C2664="","",IF(OR($P2664=TRUE(),$P2664="TRUE"),1,0))</f>
        <v/>
      </c>
      <c r="AL2664">
        <f>IF($C2664="","",IF(AND($V2664="Yes",SUMPRODUCT((LEN(Settings!$F$6:$F$13)&gt;0)*ISNUMBER(SEARCH(Settings!$F$6:$F$13,$O2664)))=0),1,0))</f>
        <v/>
      </c>
      <c r="AM2664">
        <f>IF($AI2664=1,IFERROR(IF(VALUE($C2664)&lt;100000000,VALUE($C2664),1000000000),IFERROR(IF(VALUE(MID($C2664,2,20))&lt;100000000,VALUE(MID($C2664,2,20)),1000000000),1000000000))+ROW()/100000,"")</f>
        <v/>
      </c>
    </row>
    <row r="2665">
      <c r="E2665" s="14" t="n"/>
      <c r="M2665" s="8">
        <f>IF($C2665="","",L2665*T2665/100)</f>
        <v/>
      </c>
      <c r="S2665" s="8" t="n"/>
      <c r="T2665" s="8" t="n"/>
      <c r="W2665">
        <f>IF($C2665="","",IF($AL2665=1,0,IF($AK2665=1,Settings!$C$6,Settings!$C$7))*100)</f>
        <v/>
      </c>
      <c r="X2665" s="8">
        <f>IF($C2665="","",T2665*W2665/100)</f>
        <v/>
      </c>
      <c r="Y2665" s="8">
        <f>IF($C2665="","",T2665-X2665)</f>
        <v/>
      </c>
      <c r="Z2665" s="8">
        <f>IF($C2665="","",Y2665-M2665)</f>
        <v/>
      </c>
      <c r="AD2665" s="8" t="n"/>
      <c r="AG2665" s="14" t="n"/>
      <c r="AI2665">
        <f>IF($C2665="","",IF(COUNTIF($C$2:$C2665,$C2665)=1,1,0))</f>
        <v/>
      </c>
      <c r="AJ2665">
        <f>IF($AI2665=1,SUMPRODUCT(--($AM$2:$AM$7001&lt;$AM2665))+1,"")</f>
        <v/>
      </c>
      <c r="AK2665">
        <f>IF($C2665="","",IF(OR($P2665=TRUE(),$P2665="TRUE"),1,0))</f>
        <v/>
      </c>
      <c r="AL2665">
        <f>IF($C2665="","",IF(AND($V2665="Yes",SUMPRODUCT((LEN(Settings!$F$6:$F$13)&gt;0)*ISNUMBER(SEARCH(Settings!$F$6:$F$13,$O2665)))=0),1,0))</f>
        <v/>
      </c>
      <c r="AM2665">
        <f>IF($AI2665=1,IFERROR(IF(VALUE($C2665)&lt;100000000,VALUE($C2665),1000000000),IFERROR(IF(VALUE(MID($C2665,2,20))&lt;100000000,VALUE(MID($C2665,2,20)),1000000000),1000000000))+ROW()/100000,"")</f>
        <v/>
      </c>
    </row>
    <row r="2666">
      <c r="E2666" s="14" t="n"/>
      <c r="M2666" s="8">
        <f>IF($C2666="","",L2666*T2666/100)</f>
        <v/>
      </c>
      <c r="S2666" s="8" t="n"/>
      <c r="T2666" s="8" t="n"/>
      <c r="W2666">
        <f>IF($C2666="","",IF($AL2666=1,0,IF($AK2666=1,Settings!$C$6,Settings!$C$7))*100)</f>
        <v/>
      </c>
      <c r="X2666" s="8">
        <f>IF($C2666="","",T2666*W2666/100)</f>
        <v/>
      </c>
      <c r="Y2666" s="8">
        <f>IF($C2666="","",T2666-X2666)</f>
        <v/>
      </c>
      <c r="Z2666" s="8">
        <f>IF($C2666="","",Y2666-M2666)</f>
        <v/>
      </c>
      <c r="AD2666" s="8" t="n"/>
      <c r="AG2666" s="14" t="n"/>
      <c r="AI2666">
        <f>IF($C2666="","",IF(COUNTIF($C$2:$C2666,$C2666)=1,1,0))</f>
        <v/>
      </c>
      <c r="AJ2666">
        <f>IF($AI2666=1,SUMPRODUCT(--($AM$2:$AM$7001&lt;$AM2666))+1,"")</f>
        <v/>
      </c>
      <c r="AK2666">
        <f>IF($C2666="","",IF(OR($P2666=TRUE(),$P2666="TRUE"),1,0))</f>
        <v/>
      </c>
      <c r="AL2666">
        <f>IF($C2666="","",IF(AND($V2666="Yes",SUMPRODUCT((LEN(Settings!$F$6:$F$13)&gt;0)*ISNUMBER(SEARCH(Settings!$F$6:$F$13,$O2666)))=0),1,0))</f>
        <v/>
      </c>
      <c r="AM2666">
        <f>IF($AI2666=1,IFERROR(IF(VALUE($C2666)&lt;100000000,VALUE($C2666),1000000000),IFERROR(IF(VALUE(MID($C2666,2,20))&lt;100000000,VALUE(MID($C2666,2,20)),1000000000),1000000000))+ROW()/100000,"")</f>
        <v/>
      </c>
    </row>
    <row r="2667">
      <c r="E2667" s="14" t="n"/>
      <c r="M2667" s="8">
        <f>IF($C2667="","",L2667*T2667/100)</f>
        <v/>
      </c>
      <c r="S2667" s="8" t="n"/>
      <c r="T2667" s="8" t="n"/>
      <c r="W2667">
        <f>IF($C2667="","",IF($AL2667=1,0,IF($AK2667=1,Settings!$C$6,Settings!$C$7))*100)</f>
        <v/>
      </c>
      <c r="X2667" s="8">
        <f>IF($C2667="","",T2667*W2667/100)</f>
        <v/>
      </c>
      <c r="Y2667" s="8">
        <f>IF($C2667="","",T2667-X2667)</f>
        <v/>
      </c>
      <c r="Z2667" s="8">
        <f>IF($C2667="","",Y2667-M2667)</f>
        <v/>
      </c>
      <c r="AD2667" s="8" t="n"/>
      <c r="AG2667" s="14" t="n"/>
      <c r="AI2667">
        <f>IF($C2667="","",IF(COUNTIF($C$2:$C2667,$C2667)=1,1,0))</f>
        <v/>
      </c>
      <c r="AJ2667">
        <f>IF($AI2667=1,SUMPRODUCT(--($AM$2:$AM$7001&lt;$AM2667))+1,"")</f>
        <v/>
      </c>
      <c r="AK2667">
        <f>IF($C2667="","",IF(OR($P2667=TRUE(),$P2667="TRUE"),1,0))</f>
        <v/>
      </c>
      <c r="AL2667">
        <f>IF($C2667="","",IF(AND($V2667="Yes",SUMPRODUCT((LEN(Settings!$F$6:$F$13)&gt;0)*ISNUMBER(SEARCH(Settings!$F$6:$F$13,$O2667)))=0),1,0))</f>
        <v/>
      </c>
      <c r="AM2667">
        <f>IF($AI2667=1,IFERROR(IF(VALUE($C2667)&lt;100000000,VALUE($C2667),1000000000),IFERROR(IF(VALUE(MID($C2667,2,20))&lt;100000000,VALUE(MID($C2667,2,20)),1000000000),1000000000))+ROW()/100000,"")</f>
        <v/>
      </c>
    </row>
    <row r="2668">
      <c r="E2668" s="14" t="n"/>
      <c r="M2668" s="8">
        <f>IF($C2668="","",L2668*T2668/100)</f>
        <v/>
      </c>
      <c r="S2668" s="8" t="n"/>
      <c r="T2668" s="8" t="n"/>
      <c r="W2668">
        <f>IF($C2668="","",IF($AL2668=1,0,IF($AK2668=1,Settings!$C$6,Settings!$C$7))*100)</f>
        <v/>
      </c>
      <c r="X2668" s="8">
        <f>IF($C2668="","",T2668*W2668/100)</f>
        <v/>
      </c>
      <c r="Y2668" s="8">
        <f>IF($C2668="","",T2668-X2668)</f>
        <v/>
      </c>
      <c r="Z2668" s="8">
        <f>IF($C2668="","",Y2668-M2668)</f>
        <v/>
      </c>
      <c r="AD2668" s="8" t="n"/>
      <c r="AG2668" s="14" t="n"/>
      <c r="AI2668">
        <f>IF($C2668="","",IF(COUNTIF($C$2:$C2668,$C2668)=1,1,0))</f>
        <v/>
      </c>
      <c r="AJ2668">
        <f>IF($AI2668=1,SUMPRODUCT(--($AM$2:$AM$7001&lt;$AM2668))+1,"")</f>
        <v/>
      </c>
      <c r="AK2668">
        <f>IF($C2668="","",IF(OR($P2668=TRUE(),$P2668="TRUE"),1,0))</f>
        <v/>
      </c>
      <c r="AL2668">
        <f>IF($C2668="","",IF(AND($V2668="Yes",SUMPRODUCT((LEN(Settings!$F$6:$F$13)&gt;0)*ISNUMBER(SEARCH(Settings!$F$6:$F$13,$O2668)))=0),1,0))</f>
        <v/>
      </c>
      <c r="AM2668">
        <f>IF($AI2668=1,IFERROR(IF(VALUE($C2668)&lt;100000000,VALUE($C2668),1000000000),IFERROR(IF(VALUE(MID($C2668,2,20))&lt;100000000,VALUE(MID($C2668,2,20)),1000000000),1000000000))+ROW()/100000,"")</f>
        <v/>
      </c>
    </row>
    <row r="2669">
      <c r="E2669" s="14" t="n"/>
      <c r="M2669" s="8">
        <f>IF($C2669="","",L2669*T2669/100)</f>
        <v/>
      </c>
      <c r="S2669" s="8" t="n"/>
      <c r="T2669" s="8" t="n"/>
      <c r="W2669">
        <f>IF($C2669="","",IF($AL2669=1,0,IF($AK2669=1,Settings!$C$6,Settings!$C$7))*100)</f>
        <v/>
      </c>
      <c r="X2669" s="8">
        <f>IF($C2669="","",T2669*W2669/100)</f>
        <v/>
      </c>
      <c r="Y2669" s="8">
        <f>IF($C2669="","",T2669-X2669)</f>
        <v/>
      </c>
      <c r="Z2669" s="8">
        <f>IF($C2669="","",Y2669-M2669)</f>
        <v/>
      </c>
      <c r="AD2669" s="8" t="n"/>
      <c r="AG2669" s="14" t="n"/>
      <c r="AI2669">
        <f>IF($C2669="","",IF(COUNTIF($C$2:$C2669,$C2669)=1,1,0))</f>
        <v/>
      </c>
      <c r="AJ2669">
        <f>IF($AI2669=1,SUMPRODUCT(--($AM$2:$AM$7001&lt;$AM2669))+1,"")</f>
        <v/>
      </c>
      <c r="AK2669">
        <f>IF($C2669="","",IF(OR($P2669=TRUE(),$P2669="TRUE"),1,0))</f>
        <v/>
      </c>
      <c r="AL2669">
        <f>IF($C2669="","",IF(AND($V2669="Yes",SUMPRODUCT((LEN(Settings!$F$6:$F$13)&gt;0)*ISNUMBER(SEARCH(Settings!$F$6:$F$13,$O2669)))=0),1,0))</f>
        <v/>
      </c>
      <c r="AM2669">
        <f>IF($AI2669=1,IFERROR(IF(VALUE($C2669)&lt;100000000,VALUE($C2669),1000000000),IFERROR(IF(VALUE(MID($C2669,2,20))&lt;100000000,VALUE(MID($C2669,2,20)),1000000000),1000000000))+ROW()/100000,"")</f>
        <v/>
      </c>
    </row>
    <row r="2670">
      <c r="E2670" s="14" t="n"/>
      <c r="M2670" s="8">
        <f>IF($C2670="","",L2670*T2670/100)</f>
        <v/>
      </c>
      <c r="S2670" s="8" t="n"/>
      <c r="T2670" s="8" t="n"/>
      <c r="W2670">
        <f>IF($C2670="","",IF($AL2670=1,0,IF($AK2670=1,Settings!$C$6,Settings!$C$7))*100)</f>
        <v/>
      </c>
      <c r="X2670" s="8">
        <f>IF($C2670="","",T2670*W2670/100)</f>
        <v/>
      </c>
      <c r="Y2670" s="8">
        <f>IF($C2670="","",T2670-X2670)</f>
        <v/>
      </c>
      <c r="Z2670" s="8">
        <f>IF($C2670="","",Y2670-M2670)</f>
        <v/>
      </c>
      <c r="AD2670" s="8" t="n"/>
      <c r="AG2670" s="14" t="n"/>
      <c r="AI2670">
        <f>IF($C2670="","",IF(COUNTIF($C$2:$C2670,$C2670)=1,1,0))</f>
        <v/>
      </c>
      <c r="AJ2670">
        <f>IF($AI2670=1,SUMPRODUCT(--($AM$2:$AM$7001&lt;$AM2670))+1,"")</f>
        <v/>
      </c>
      <c r="AK2670">
        <f>IF($C2670="","",IF(OR($P2670=TRUE(),$P2670="TRUE"),1,0))</f>
        <v/>
      </c>
      <c r="AL2670">
        <f>IF($C2670="","",IF(AND($V2670="Yes",SUMPRODUCT((LEN(Settings!$F$6:$F$13)&gt;0)*ISNUMBER(SEARCH(Settings!$F$6:$F$13,$O2670)))=0),1,0))</f>
        <v/>
      </c>
      <c r="AM2670">
        <f>IF($AI2670=1,IFERROR(IF(VALUE($C2670)&lt;100000000,VALUE($C2670),1000000000),IFERROR(IF(VALUE(MID($C2670,2,20))&lt;100000000,VALUE(MID($C2670,2,20)),1000000000),1000000000))+ROW()/100000,"")</f>
        <v/>
      </c>
    </row>
    <row r="2671">
      <c r="E2671" s="14" t="n"/>
      <c r="M2671" s="8">
        <f>IF($C2671="","",L2671*T2671/100)</f>
        <v/>
      </c>
      <c r="S2671" s="8" t="n"/>
      <c r="T2671" s="8" t="n"/>
      <c r="W2671">
        <f>IF($C2671="","",IF($AL2671=1,0,IF($AK2671=1,Settings!$C$6,Settings!$C$7))*100)</f>
        <v/>
      </c>
      <c r="X2671" s="8">
        <f>IF($C2671="","",T2671*W2671/100)</f>
        <v/>
      </c>
      <c r="Y2671" s="8">
        <f>IF($C2671="","",T2671-X2671)</f>
        <v/>
      </c>
      <c r="Z2671" s="8">
        <f>IF($C2671="","",Y2671-M2671)</f>
        <v/>
      </c>
      <c r="AD2671" s="8" t="n"/>
      <c r="AG2671" s="14" t="n"/>
      <c r="AI2671">
        <f>IF($C2671="","",IF(COUNTIF($C$2:$C2671,$C2671)=1,1,0))</f>
        <v/>
      </c>
      <c r="AJ2671">
        <f>IF($AI2671=1,SUMPRODUCT(--($AM$2:$AM$7001&lt;$AM2671))+1,"")</f>
        <v/>
      </c>
      <c r="AK2671">
        <f>IF($C2671="","",IF(OR($P2671=TRUE(),$P2671="TRUE"),1,0))</f>
        <v/>
      </c>
      <c r="AL2671">
        <f>IF($C2671="","",IF(AND($V2671="Yes",SUMPRODUCT((LEN(Settings!$F$6:$F$13)&gt;0)*ISNUMBER(SEARCH(Settings!$F$6:$F$13,$O2671)))=0),1,0))</f>
        <v/>
      </c>
      <c r="AM2671">
        <f>IF($AI2671=1,IFERROR(IF(VALUE($C2671)&lt;100000000,VALUE($C2671),1000000000),IFERROR(IF(VALUE(MID($C2671,2,20))&lt;100000000,VALUE(MID($C2671,2,20)),1000000000),1000000000))+ROW()/100000,"")</f>
        <v/>
      </c>
    </row>
    <row r="2672">
      <c r="E2672" s="14" t="n"/>
      <c r="M2672" s="8">
        <f>IF($C2672="","",L2672*T2672/100)</f>
        <v/>
      </c>
      <c r="S2672" s="8" t="n"/>
      <c r="T2672" s="8" t="n"/>
      <c r="W2672">
        <f>IF($C2672="","",IF($AL2672=1,0,IF($AK2672=1,Settings!$C$6,Settings!$C$7))*100)</f>
        <v/>
      </c>
      <c r="X2672" s="8">
        <f>IF($C2672="","",T2672*W2672/100)</f>
        <v/>
      </c>
      <c r="Y2672" s="8">
        <f>IF($C2672="","",T2672-X2672)</f>
        <v/>
      </c>
      <c r="Z2672" s="8">
        <f>IF($C2672="","",Y2672-M2672)</f>
        <v/>
      </c>
      <c r="AD2672" s="8" t="n"/>
      <c r="AG2672" s="14" t="n"/>
      <c r="AI2672">
        <f>IF($C2672="","",IF(COUNTIF($C$2:$C2672,$C2672)=1,1,0))</f>
        <v/>
      </c>
      <c r="AJ2672">
        <f>IF($AI2672=1,SUMPRODUCT(--($AM$2:$AM$7001&lt;$AM2672))+1,"")</f>
        <v/>
      </c>
      <c r="AK2672">
        <f>IF($C2672="","",IF(OR($P2672=TRUE(),$P2672="TRUE"),1,0))</f>
        <v/>
      </c>
      <c r="AL2672">
        <f>IF($C2672="","",IF(AND($V2672="Yes",SUMPRODUCT((LEN(Settings!$F$6:$F$13)&gt;0)*ISNUMBER(SEARCH(Settings!$F$6:$F$13,$O2672)))=0),1,0))</f>
        <v/>
      </c>
      <c r="AM2672">
        <f>IF($AI2672=1,IFERROR(IF(VALUE($C2672)&lt;100000000,VALUE($C2672),1000000000),IFERROR(IF(VALUE(MID($C2672,2,20))&lt;100000000,VALUE(MID($C2672,2,20)),1000000000),1000000000))+ROW()/100000,"")</f>
        <v/>
      </c>
    </row>
    <row r="2673">
      <c r="E2673" s="14" t="n"/>
      <c r="M2673" s="8">
        <f>IF($C2673="","",L2673*T2673/100)</f>
        <v/>
      </c>
      <c r="S2673" s="8" t="n"/>
      <c r="T2673" s="8" t="n"/>
      <c r="W2673">
        <f>IF($C2673="","",IF($AL2673=1,0,IF($AK2673=1,Settings!$C$6,Settings!$C$7))*100)</f>
        <v/>
      </c>
      <c r="X2673" s="8">
        <f>IF($C2673="","",T2673*W2673/100)</f>
        <v/>
      </c>
      <c r="Y2673" s="8">
        <f>IF($C2673="","",T2673-X2673)</f>
        <v/>
      </c>
      <c r="Z2673" s="8">
        <f>IF($C2673="","",Y2673-M2673)</f>
        <v/>
      </c>
      <c r="AD2673" s="8" t="n"/>
      <c r="AG2673" s="14" t="n"/>
      <c r="AI2673">
        <f>IF($C2673="","",IF(COUNTIF($C$2:$C2673,$C2673)=1,1,0))</f>
        <v/>
      </c>
      <c r="AJ2673">
        <f>IF($AI2673=1,SUMPRODUCT(--($AM$2:$AM$7001&lt;$AM2673))+1,"")</f>
        <v/>
      </c>
      <c r="AK2673">
        <f>IF($C2673="","",IF(OR($P2673=TRUE(),$P2673="TRUE"),1,0))</f>
        <v/>
      </c>
      <c r="AL2673">
        <f>IF($C2673="","",IF(AND($V2673="Yes",SUMPRODUCT((LEN(Settings!$F$6:$F$13)&gt;0)*ISNUMBER(SEARCH(Settings!$F$6:$F$13,$O2673)))=0),1,0))</f>
        <v/>
      </c>
      <c r="AM2673">
        <f>IF($AI2673=1,IFERROR(IF(VALUE($C2673)&lt;100000000,VALUE($C2673),1000000000),IFERROR(IF(VALUE(MID($C2673,2,20))&lt;100000000,VALUE(MID($C2673,2,20)),1000000000),1000000000))+ROW()/100000,"")</f>
        <v/>
      </c>
    </row>
    <row r="2674">
      <c r="E2674" s="14" t="n"/>
      <c r="M2674" s="8">
        <f>IF($C2674="","",L2674*T2674/100)</f>
        <v/>
      </c>
      <c r="S2674" s="8" t="n"/>
      <c r="T2674" s="8" t="n"/>
      <c r="W2674">
        <f>IF($C2674="","",IF($AL2674=1,0,IF($AK2674=1,Settings!$C$6,Settings!$C$7))*100)</f>
        <v/>
      </c>
      <c r="X2674" s="8">
        <f>IF($C2674="","",T2674*W2674/100)</f>
        <v/>
      </c>
      <c r="Y2674" s="8">
        <f>IF($C2674="","",T2674-X2674)</f>
        <v/>
      </c>
      <c r="Z2674" s="8">
        <f>IF($C2674="","",Y2674-M2674)</f>
        <v/>
      </c>
      <c r="AD2674" s="8" t="n"/>
      <c r="AG2674" s="14" t="n"/>
      <c r="AI2674">
        <f>IF($C2674="","",IF(COUNTIF($C$2:$C2674,$C2674)=1,1,0))</f>
        <v/>
      </c>
      <c r="AJ2674">
        <f>IF($AI2674=1,SUMPRODUCT(--($AM$2:$AM$7001&lt;$AM2674))+1,"")</f>
        <v/>
      </c>
      <c r="AK2674">
        <f>IF($C2674="","",IF(OR($P2674=TRUE(),$P2674="TRUE"),1,0))</f>
        <v/>
      </c>
      <c r="AL2674">
        <f>IF($C2674="","",IF(AND($V2674="Yes",SUMPRODUCT((LEN(Settings!$F$6:$F$13)&gt;0)*ISNUMBER(SEARCH(Settings!$F$6:$F$13,$O2674)))=0),1,0))</f>
        <v/>
      </c>
      <c r="AM2674">
        <f>IF($AI2674=1,IFERROR(IF(VALUE($C2674)&lt;100000000,VALUE($C2674),1000000000),IFERROR(IF(VALUE(MID($C2674,2,20))&lt;100000000,VALUE(MID($C2674,2,20)),1000000000),1000000000))+ROW()/100000,"")</f>
        <v/>
      </c>
    </row>
    <row r="2675">
      <c r="E2675" s="14" t="n"/>
      <c r="M2675" s="8">
        <f>IF($C2675="","",L2675*T2675/100)</f>
        <v/>
      </c>
      <c r="S2675" s="8" t="n"/>
      <c r="T2675" s="8" t="n"/>
      <c r="W2675">
        <f>IF($C2675="","",IF($AL2675=1,0,IF($AK2675=1,Settings!$C$6,Settings!$C$7))*100)</f>
        <v/>
      </c>
      <c r="X2675" s="8">
        <f>IF($C2675="","",T2675*W2675/100)</f>
        <v/>
      </c>
      <c r="Y2675" s="8">
        <f>IF($C2675="","",T2675-X2675)</f>
        <v/>
      </c>
      <c r="Z2675" s="8">
        <f>IF($C2675="","",Y2675-M2675)</f>
        <v/>
      </c>
      <c r="AD2675" s="8" t="n"/>
      <c r="AG2675" s="14" t="n"/>
      <c r="AI2675">
        <f>IF($C2675="","",IF(COUNTIF($C$2:$C2675,$C2675)=1,1,0))</f>
        <v/>
      </c>
      <c r="AJ2675">
        <f>IF($AI2675=1,SUMPRODUCT(--($AM$2:$AM$7001&lt;$AM2675))+1,"")</f>
        <v/>
      </c>
      <c r="AK2675">
        <f>IF($C2675="","",IF(OR($P2675=TRUE(),$P2675="TRUE"),1,0))</f>
        <v/>
      </c>
      <c r="AL2675">
        <f>IF($C2675="","",IF(AND($V2675="Yes",SUMPRODUCT((LEN(Settings!$F$6:$F$13)&gt;0)*ISNUMBER(SEARCH(Settings!$F$6:$F$13,$O2675)))=0),1,0))</f>
        <v/>
      </c>
      <c r="AM2675">
        <f>IF($AI2675=1,IFERROR(IF(VALUE($C2675)&lt;100000000,VALUE($C2675),1000000000),IFERROR(IF(VALUE(MID($C2675,2,20))&lt;100000000,VALUE(MID($C2675,2,20)),1000000000),1000000000))+ROW()/100000,"")</f>
        <v/>
      </c>
    </row>
    <row r="2676">
      <c r="E2676" s="14" t="n"/>
      <c r="M2676" s="8">
        <f>IF($C2676="","",L2676*T2676/100)</f>
        <v/>
      </c>
      <c r="S2676" s="8" t="n"/>
      <c r="T2676" s="8" t="n"/>
      <c r="W2676">
        <f>IF($C2676="","",IF($AL2676=1,0,IF($AK2676=1,Settings!$C$6,Settings!$C$7))*100)</f>
        <v/>
      </c>
      <c r="X2676" s="8">
        <f>IF($C2676="","",T2676*W2676/100)</f>
        <v/>
      </c>
      <c r="Y2676" s="8">
        <f>IF($C2676="","",T2676-X2676)</f>
        <v/>
      </c>
      <c r="Z2676" s="8">
        <f>IF($C2676="","",Y2676-M2676)</f>
        <v/>
      </c>
      <c r="AD2676" s="8" t="n"/>
      <c r="AG2676" s="14" t="n"/>
      <c r="AI2676">
        <f>IF($C2676="","",IF(COUNTIF($C$2:$C2676,$C2676)=1,1,0))</f>
        <v/>
      </c>
      <c r="AJ2676">
        <f>IF($AI2676=1,SUMPRODUCT(--($AM$2:$AM$7001&lt;$AM2676))+1,"")</f>
        <v/>
      </c>
      <c r="AK2676">
        <f>IF($C2676="","",IF(OR($P2676=TRUE(),$P2676="TRUE"),1,0))</f>
        <v/>
      </c>
      <c r="AL2676">
        <f>IF($C2676="","",IF(AND($V2676="Yes",SUMPRODUCT((LEN(Settings!$F$6:$F$13)&gt;0)*ISNUMBER(SEARCH(Settings!$F$6:$F$13,$O2676)))=0),1,0))</f>
        <v/>
      </c>
      <c r="AM2676">
        <f>IF($AI2676=1,IFERROR(IF(VALUE($C2676)&lt;100000000,VALUE($C2676),1000000000),IFERROR(IF(VALUE(MID($C2676,2,20))&lt;100000000,VALUE(MID($C2676,2,20)),1000000000),1000000000))+ROW()/100000,"")</f>
        <v/>
      </c>
    </row>
    <row r="2677">
      <c r="E2677" s="14" t="n"/>
      <c r="M2677" s="8">
        <f>IF($C2677="","",L2677*T2677/100)</f>
        <v/>
      </c>
      <c r="S2677" s="8" t="n"/>
      <c r="T2677" s="8" t="n"/>
      <c r="W2677">
        <f>IF($C2677="","",IF($AL2677=1,0,IF($AK2677=1,Settings!$C$6,Settings!$C$7))*100)</f>
        <v/>
      </c>
      <c r="X2677" s="8">
        <f>IF($C2677="","",T2677*W2677/100)</f>
        <v/>
      </c>
      <c r="Y2677" s="8">
        <f>IF($C2677="","",T2677-X2677)</f>
        <v/>
      </c>
      <c r="Z2677" s="8">
        <f>IF($C2677="","",Y2677-M2677)</f>
        <v/>
      </c>
      <c r="AD2677" s="8" t="n"/>
      <c r="AG2677" s="14" t="n"/>
      <c r="AI2677">
        <f>IF($C2677="","",IF(COUNTIF($C$2:$C2677,$C2677)=1,1,0))</f>
        <v/>
      </c>
      <c r="AJ2677">
        <f>IF($AI2677=1,SUMPRODUCT(--($AM$2:$AM$7001&lt;$AM2677))+1,"")</f>
        <v/>
      </c>
      <c r="AK2677">
        <f>IF($C2677="","",IF(OR($P2677=TRUE(),$P2677="TRUE"),1,0))</f>
        <v/>
      </c>
      <c r="AL2677">
        <f>IF($C2677="","",IF(AND($V2677="Yes",SUMPRODUCT((LEN(Settings!$F$6:$F$13)&gt;0)*ISNUMBER(SEARCH(Settings!$F$6:$F$13,$O2677)))=0),1,0))</f>
        <v/>
      </c>
      <c r="AM2677">
        <f>IF($AI2677=1,IFERROR(IF(VALUE($C2677)&lt;100000000,VALUE($C2677),1000000000),IFERROR(IF(VALUE(MID($C2677,2,20))&lt;100000000,VALUE(MID($C2677,2,20)),1000000000),1000000000))+ROW()/100000,"")</f>
        <v/>
      </c>
    </row>
    <row r="2678">
      <c r="E2678" s="14" t="n"/>
      <c r="M2678" s="8">
        <f>IF($C2678="","",L2678*T2678/100)</f>
        <v/>
      </c>
      <c r="S2678" s="8" t="n"/>
      <c r="T2678" s="8" t="n"/>
      <c r="W2678">
        <f>IF($C2678="","",IF($AL2678=1,0,IF($AK2678=1,Settings!$C$6,Settings!$C$7))*100)</f>
        <v/>
      </c>
      <c r="X2678" s="8">
        <f>IF($C2678="","",T2678*W2678/100)</f>
        <v/>
      </c>
      <c r="Y2678" s="8">
        <f>IF($C2678="","",T2678-X2678)</f>
        <v/>
      </c>
      <c r="Z2678" s="8">
        <f>IF($C2678="","",Y2678-M2678)</f>
        <v/>
      </c>
      <c r="AD2678" s="8" t="n"/>
      <c r="AG2678" s="14" t="n"/>
      <c r="AI2678">
        <f>IF($C2678="","",IF(COUNTIF($C$2:$C2678,$C2678)=1,1,0))</f>
        <v/>
      </c>
      <c r="AJ2678">
        <f>IF($AI2678=1,SUMPRODUCT(--($AM$2:$AM$7001&lt;$AM2678))+1,"")</f>
        <v/>
      </c>
      <c r="AK2678">
        <f>IF($C2678="","",IF(OR($P2678=TRUE(),$P2678="TRUE"),1,0))</f>
        <v/>
      </c>
      <c r="AL2678">
        <f>IF($C2678="","",IF(AND($V2678="Yes",SUMPRODUCT((LEN(Settings!$F$6:$F$13)&gt;0)*ISNUMBER(SEARCH(Settings!$F$6:$F$13,$O2678)))=0),1,0))</f>
        <v/>
      </c>
      <c r="AM2678">
        <f>IF($AI2678=1,IFERROR(IF(VALUE($C2678)&lt;100000000,VALUE($C2678),1000000000),IFERROR(IF(VALUE(MID($C2678,2,20))&lt;100000000,VALUE(MID($C2678,2,20)),1000000000),1000000000))+ROW()/100000,"")</f>
        <v/>
      </c>
    </row>
    <row r="2679">
      <c r="E2679" s="14" t="n"/>
      <c r="M2679" s="8">
        <f>IF($C2679="","",L2679*T2679/100)</f>
        <v/>
      </c>
      <c r="S2679" s="8" t="n"/>
      <c r="T2679" s="8" t="n"/>
      <c r="W2679">
        <f>IF($C2679="","",IF($AL2679=1,0,IF($AK2679=1,Settings!$C$6,Settings!$C$7))*100)</f>
        <v/>
      </c>
      <c r="X2679" s="8">
        <f>IF($C2679="","",T2679*W2679/100)</f>
        <v/>
      </c>
      <c r="Y2679" s="8">
        <f>IF($C2679="","",T2679-X2679)</f>
        <v/>
      </c>
      <c r="Z2679" s="8">
        <f>IF($C2679="","",Y2679-M2679)</f>
        <v/>
      </c>
      <c r="AD2679" s="8" t="n"/>
      <c r="AG2679" s="14" t="n"/>
      <c r="AI2679">
        <f>IF($C2679="","",IF(COUNTIF($C$2:$C2679,$C2679)=1,1,0))</f>
        <v/>
      </c>
      <c r="AJ2679">
        <f>IF($AI2679=1,SUMPRODUCT(--($AM$2:$AM$7001&lt;$AM2679))+1,"")</f>
        <v/>
      </c>
      <c r="AK2679">
        <f>IF($C2679="","",IF(OR($P2679=TRUE(),$P2679="TRUE"),1,0))</f>
        <v/>
      </c>
      <c r="AL2679">
        <f>IF($C2679="","",IF(AND($V2679="Yes",SUMPRODUCT((LEN(Settings!$F$6:$F$13)&gt;0)*ISNUMBER(SEARCH(Settings!$F$6:$F$13,$O2679)))=0),1,0))</f>
        <v/>
      </c>
      <c r="AM2679">
        <f>IF($AI2679=1,IFERROR(IF(VALUE($C2679)&lt;100000000,VALUE($C2679),1000000000),IFERROR(IF(VALUE(MID($C2679,2,20))&lt;100000000,VALUE(MID($C2679,2,20)),1000000000),1000000000))+ROW()/100000,"")</f>
        <v/>
      </c>
    </row>
    <row r="2680">
      <c r="E2680" s="14" t="n"/>
      <c r="M2680" s="8">
        <f>IF($C2680="","",L2680*T2680/100)</f>
        <v/>
      </c>
      <c r="S2680" s="8" t="n"/>
      <c r="T2680" s="8" t="n"/>
      <c r="W2680">
        <f>IF($C2680="","",IF($AL2680=1,0,IF($AK2680=1,Settings!$C$6,Settings!$C$7))*100)</f>
        <v/>
      </c>
      <c r="X2680" s="8">
        <f>IF($C2680="","",T2680*W2680/100)</f>
        <v/>
      </c>
      <c r="Y2680" s="8">
        <f>IF($C2680="","",T2680-X2680)</f>
        <v/>
      </c>
      <c r="Z2680" s="8">
        <f>IF($C2680="","",Y2680-M2680)</f>
        <v/>
      </c>
      <c r="AD2680" s="8" t="n"/>
      <c r="AG2680" s="14" t="n"/>
      <c r="AI2680">
        <f>IF($C2680="","",IF(COUNTIF($C$2:$C2680,$C2680)=1,1,0))</f>
        <v/>
      </c>
      <c r="AJ2680">
        <f>IF($AI2680=1,SUMPRODUCT(--($AM$2:$AM$7001&lt;$AM2680))+1,"")</f>
        <v/>
      </c>
      <c r="AK2680">
        <f>IF($C2680="","",IF(OR($P2680=TRUE(),$P2680="TRUE"),1,0))</f>
        <v/>
      </c>
      <c r="AL2680">
        <f>IF($C2680="","",IF(AND($V2680="Yes",SUMPRODUCT((LEN(Settings!$F$6:$F$13)&gt;0)*ISNUMBER(SEARCH(Settings!$F$6:$F$13,$O2680)))=0),1,0))</f>
        <v/>
      </c>
      <c r="AM2680">
        <f>IF($AI2680=1,IFERROR(IF(VALUE($C2680)&lt;100000000,VALUE($C2680),1000000000),IFERROR(IF(VALUE(MID($C2680,2,20))&lt;100000000,VALUE(MID($C2680,2,20)),1000000000),1000000000))+ROW()/100000,"")</f>
        <v/>
      </c>
    </row>
    <row r="2681">
      <c r="E2681" s="14" t="n"/>
      <c r="M2681" s="8">
        <f>IF($C2681="","",L2681*T2681/100)</f>
        <v/>
      </c>
      <c r="S2681" s="8" t="n"/>
      <c r="T2681" s="8" t="n"/>
      <c r="W2681">
        <f>IF($C2681="","",IF($AL2681=1,0,IF($AK2681=1,Settings!$C$6,Settings!$C$7))*100)</f>
        <v/>
      </c>
      <c r="X2681" s="8">
        <f>IF($C2681="","",T2681*W2681/100)</f>
        <v/>
      </c>
      <c r="Y2681" s="8">
        <f>IF($C2681="","",T2681-X2681)</f>
        <v/>
      </c>
      <c r="Z2681" s="8">
        <f>IF($C2681="","",Y2681-M2681)</f>
        <v/>
      </c>
      <c r="AD2681" s="8" t="n"/>
      <c r="AG2681" s="14" t="n"/>
      <c r="AI2681">
        <f>IF($C2681="","",IF(COUNTIF($C$2:$C2681,$C2681)=1,1,0))</f>
        <v/>
      </c>
      <c r="AJ2681">
        <f>IF($AI2681=1,SUMPRODUCT(--($AM$2:$AM$7001&lt;$AM2681))+1,"")</f>
        <v/>
      </c>
      <c r="AK2681">
        <f>IF($C2681="","",IF(OR($P2681=TRUE(),$P2681="TRUE"),1,0))</f>
        <v/>
      </c>
      <c r="AL2681">
        <f>IF($C2681="","",IF(AND($V2681="Yes",SUMPRODUCT((LEN(Settings!$F$6:$F$13)&gt;0)*ISNUMBER(SEARCH(Settings!$F$6:$F$13,$O2681)))=0),1,0))</f>
        <v/>
      </c>
      <c r="AM2681">
        <f>IF($AI2681=1,IFERROR(IF(VALUE($C2681)&lt;100000000,VALUE($C2681),1000000000),IFERROR(IF(VALUE(MID($C2681,2,20))&lt;100000000,VALUE(MID($C2681,2,20)),1000000000),1000000000))+ROW()/100000,"")</f>
        <v/>
      </c>
    </row>
    <row r="2682">
      <c r="E2682" s="14" t="n"/>
      <c r="M2682" s="8">
        <f>IF($C2682="","",L2682*T2682/100)</f>
        <v/>
      </c>
      <c r="S2682" s="8" t="n"/>
      <c r="T2682" s="8" t="n"/>
      <c r="W2682">
        <f>IF($C2682="","",IF($AL2682=1,0,IF($AK2682=1,Settings!$C$6,Settings!$C$7))*100)</f>
        <v/>
      </c>
      <c r="X2682" s="8">
        <f>IF($C2682="","",T2682*W2682/100)</f>
        <v/>
      </c>
      <c r="Y2682" s="8">
        <f>IF($C2682="","",T2682-X2682)</f>
        <v/>
      </c>
      <c r="Z2682" s="8">
        <f>IF($C2682="","",Y2682-M2682)</f>
        <v/>
      </c>
      <c r="AD2682" s="8" t="n"/>
      <c r="AG2682" s="14" t="n"/>
      <c r="AI2682">
        <f>IF($C2682="","",IF(COUNTIF($C$2:$C2682,$C2682)=1,1,0))</f>
        <v/>
      </c>
      <c r="AJ2682">
        <f>IF($AI2682=1,SUMPRODUCT(--($AM$2:$AM$7001&lt;$AM2682))+1,"")</f>
        <v/>
      </c>
      <c r="AK2682">
        <f>IF($C2682="","",IF(OR($P2682=TRUE(),$P2682="TRUE"),1,0))</f>
        <v/>
      </c>
      <c r="AL2682">
        <f>IF($C2682="","",IF(AND($V2682="Yes",SUMPRODUCT((LEN(Settings!$F$6:$F$13)&gt;0)*ISNUMBER(SEARCH(Settings!$F$6:$F$13,$O2682)))=0),1,0))</f>
        <v/>
      </c>
      <c r="AM2682">
        <f>IF($AI2682=1,IFERROR(IF(VALUE($C2682)&lt;100000000,VALUE($C2682),1000000000),IFERROR(IF(VALUE(MID($C2682,2,20))&lt;100000000,VALUE(MID($C2682,2,20)),1000000000),1000000000))+ROW()/100000,"")</f>
        <v/>
      </c>
    </row>
    <row r="2683">
      <c r="E2683" s="14" t="n"/>
      <c r="M2683" s="8">
        <f>IF($C2683="","",L2683*T2683/100)</f>
        <v/>
      </c>
      <c r="S2683" s="8" t="n"/>
      <c r="T2683" s="8" t="n"/>
      <c r="W2683">
        <f>IF($C2683="","",IF($AL2683=1,0,IF($AK2683=1,Settings!$C$6,Settings!$C$7))*100)</f>
        <v/>
      </c>
      <c r="X2683" s="8">
        <f>IF($C2683="","",T2683*W2683/100)</f>
        <v/>
      </c>
      <c r="Y2683" s="8">
        <f>IF($C2683="","",T2683-X2683)</f>
        <v/>
      </c>
      <c r="Z2683" s="8">
        <f>IF($C2683="","",Y2683-M2683)</f>
        <v/>
      </c>
      <c r="AD2683" s="8" t="n"/>
      <c r="AG2683" s="14" t="n"/>
      <c r="AI2683">
        <f>IF($C2683="","",IF(COUNTIF($C$2:$C2683,$C2683)=1,1,0))</f>
        <v/>
      </c>
      <c r="AJ2683">
        <f>IF($AI2683=1,SUMPRODUCT(--($AM$2:$AM$7001&lt;$AM2683))+1,"")</f>
        <v/>
      </c>
      <c r="AK2683">
        <f>IF($C2683="","",IF(OR($P2683=TRUE(),$P2683="TRUE"),1,0))</f>
        <v/>
      </c>
      <c r="AL2683">
        <f>IF($C2683="","",IF(AND($V2683="Yes",SUMPRODUCT((LEN(Settings!$F$6:$F$13)&gt;0)*ISNUMBER(SEARCH(Settings!$F$6:$F$13,$O2683)))=0),1,0))</f>
        <v/>
      </c>
      <c r="AM2683">
        <f>IF($AI2683=1,IFERROR(IF(VALUE($C2683)&lt;100000000,VALUE($C2683),1000000000),IFERROR(IF(VALUE(MID($C2683,2,20))&lt;100000000,VALUE(MID($C2683,2,20)),1000000000),1000000000))+ROW()/100000,"")</f>
        <v/>
      </c>
    </row>
    <row r="2684">
      <c r="E2684" s="14" t="n"/>
      <c r="M2684" s="8">
        <f>IF($C2684="","",L2684*T2684/100)</f>
        <v/>
      </c>
      <c r="S2684" s="8" t="n"/>
      <c r="T2684" s="8" t="n"/>
      <c r="W2684">
        <f>IF($C2684="","",IF($AL2684=1,0,IF($AK2684=1,Settings!$C$6,Settings!$C$7))*100)</f>
        <v/>
      </c>
      <c r="X2684" s="8">
        <f>IF($C2684="","",T2684*W2684/100)</f>
        <v/>
      </c>
      <c r="Y2684" s="8">
        <f>IF($C2684="","",T2684-X2684)</f>
        <v/>
      </c>
      <c r="Z2684" s="8">
        <f>IF($C2684="","",Y2684-M2684)</f>
        <v/>
      </c>
      <c r="AD2684" s="8" t="n"/>
      <c r="AG2684" s="14" t="n"/>
      <c r="AI2684">
        <f>IF($C2684="","",IF(COUNTIF($C$2:$C2684,$C2684)=1,1,0))</f>
        <v/>
      </c>
      <c r="AJ2684">
        <f>IF($AI2684=1,SUMPRODUCT(--($AM$2:$AM$7001&lt;$AM2684))+1,"")</f>
        <v/>
      </c>
      <c r="AK2684">
        <f>IF($C2684="","",IF(OR($P2684=TRUE(),$P2684="TRUE"),1,0))</f>
        <v/>
      </c>
      <c r="AL2684">
        <f>IF($C2684="","",IF(AND($V2684="Yes",SUMPRODUCT((LEN(Settings!$F$6:$F$13)&gt;0)*ISNUMBER(SEARCH(Settings!$F$6:$F$13,$O2684)))=0),1,0))</f>
        <v/>
      </c>
      <c r="AM2684">
        <f>IF($AI2684=1,IFERROR(IF(VALUE($C2684)&lt;100000000,VALUE($C2684),1000000000),IFERROR(IF(VALUE(MID($C2684,2,20))&lt;100000000,VALUE(MID($C2684,2,20)),1000000000),1000000000))+ROW()/100000,"")</f>
        <v/>
      </c>
    </row>
    <row r="2685">
      <c r="E2685" s="14" t="n"/>
      <c r="M2685" s="8">
        <f>IF($C2685="","",L2685*T2685/100)</f>
        <v/>
      </c>
      <c r="S2685" s="8" t="n"/>
      <c r="T2685" s="8" t="n"/>
      <c r="W2685">
        <f>IF($C2685="","",IF($AL2685=1,0,IF($AK2685=1,Settings!$C$6,Settings!$C$7))*100)</f>
        <v/>
      </c>
      <c r="X2685" s="8">
        <f>IF($C2685="","",T2685*W2685/100)</f>
        <v/>
      </c>
      <c r="Y2685" s="8">
        <f>IF($C2685="","",T2685-X2685)</f>
        <v/>
      </c>
      <c r="Z2685" s="8">
        <f>IF($C2685="","",Y2685-M2685)</f>
        <v/>
      </c>
      <c r="AD2685" s="8" t="n"/>
      <c r="AG2685" s="14" t="n"/>
      <c r="AI2685">
        <f>IF($C2685="","",IF(COUNTIF($C$2:$C2685,$C2685)=1,1,0))</f>
        <v/>
      </c>
      <c r="AJ2685">
        <f>IF($AI2685=1,SUMPRODUCT(--($AM$2:$AM$7001&lt;$AM2685))+1,"")</f>
        <v/>
      </c>
      <c r="AK2685">
        <f>IF($C2685="","",IF(OR($P2685=TRUE(),$P2685="TRUE"),1,0))</f>
        <v/>
      </c>
      <c r="AL2685">
        <f>IF($C2685="","",IF(AND($V2685="Yes",SUMPRODUCT((LEN(Settings!$F$6:$F$13)&gt;0)*ISNUMBER(SEARCH(Settings!$F$6:$F$13,$O2685)))=0),1,0))</f>
        <v/>
      </c>
      <c r="AM2685">
        <f>IF($AI2685=1,IFERROR(IF(VALUE($C2685)&lt;100000000,VALUE($C2685),1000000000),IFERROR(IF(VALUE(MID($C2685,2,20))&lt;100000000,VALUE(MID($C2685,2,20)),1000000000),1000000000))+ROW()/100000,"")</f>
        <v/>
      </c>
    </row>
    <row r="2686">
      <c r="E2686" s="14" t="n"/>
      <c r="M2686" s="8">
        <f>IF($C2686="","",L2686*T2686/100)</f>
        <v/>
      </c>
      <c r="S2686" s="8" t="n"/>
      <c r="T2686" s="8" t="n"/>
      <c r="W2686">
        <f>IF($C2686="","",IF($AL2686=1,0,IF($AK2686=1,Settings!$C$6,Settings!$C$7))*100)</f>
        <v/>
      </c>
      <c r="X2686" s="8">
        <f>IF($C2686="","",T2686*W2686/100)</f>
        <v/>
      </c>
      <c r="Y2686" s="8">
        <f>IF($C2686="","",T2686-X2686)</f>
        <v/>
      </c>
      <c r="Z2686" s="8">
        <f>IF($C2686="","",Y2686-M2686)</f>
        <v/>
      </c>
      <c r="AD2686" s="8" t="n"/>
      <c r="AG2686" s="14" t="n"/>
      <c r="AI2686">
        <f>IF($C2686="","",IF(COUNTIF($C$2:$C2686,$C2686)=1,1,0))</f>
        <v/>
      </c>
      <c r="AJ2686">
        <f>IF($AI2686=1,SUMPRODUCT(--($AM$2:$AM$7001&lt;$AM2686))+1,"")</f>
        <v/>
      </c>
      <c r="AK2686">
        <f>IF($C2686="","",IF(OR($P2686=TRUE(),$P2686="TRUE"),1,0))</f>
        <v/>
      </c>
      <c r="AL2686">
        <f>IF($C2686="","",IF(AND($V2686="Yes",SUMPRODUCT((LEN(Settings!$F$6:$F$13)&gt;0)*ISNUMBER(SEARCH(Settings!$F$6:$F$13,$O2686)))=0),1,0))</f>
        <v/>
      </c>
      <c r="AM2686">
        <f>IF($AI2686=1,IFERROR(IF(VALUE($C2686)&lt;100000000,VALUE($C2686),1000000000),IFERROR(IF(VALUE(MID($C2686,2,20))&lt;100000000,VALUE(MID($C2686,2,20)),1000000000),1000000000))+ROW()/100000,"")</f>
        <v/>
      </c>
    </row>
    <row r="2687">
      <c r="E2687" s="14" t="n"/>
      <c r="M2687" s="8">
        <f>IF($C2687="","",L2687*T2687/100)</f>
        <v/>
      </c>
      <c r="S2687" s="8" t="n"/>
      <c r="T2687" s="8" t="n"/>
      <c r="W2687">
        <f>IF($C2687="","",IF($AL2687=1,0,IF($AK2687=1,Settings!$C$6,Settings!$C$7))*100)</f>
        <v/>
      </c>
      <c r="X2687" s="8">
        <f>IF($C2687="","",T2687*W2687/100)</f>
        <v/>
      </c>
      <c r="Y2687" s="8">
        <f>IF($C2687="","",T2687-X2687)</f>
        <v/>
      </c>
      <c r="Z2687" s="8">
        <f>IF($C2687="","",Y2687-M2687)</f>
        <v/>
      </c>
      <c r="AD2687" s="8" t="n"/>
      <c r="AG2687" s="14" t="n"/>
      <c r="AI2687">
        <f>IF($C2687="","",IF(COUNTIF($C$2:$C2687,$C2687)=1,1,0))</f>
        <v/>
      </c>
      <c r="AJ2687">
        <f>IF($AI2687=1,SUMPRODUCT(--($AM$2:$AM$7001&lt;$AM2687))+1,"")</f>
        <v/>
      </c>
      <c r="AK2687">
        <f>IF($C2687="","",IF(OR($P2687=TRUE(),$P2687="TRUE"),1,0))</f>
        <v/>
      </c>
      <c r="AL2687">
        <f>IF($C2687="","",IF(AND($V2687="Yes",SUMPRODUCT((LEN(Settings!$F$6:$F$13)&gt;0)*ISNUMBER(SEARCH(Settings!$F$6:$F$13,$O2687)))=0),1,0))</f>
        <v/>
      </c>
      <c r="AM2687">
        <f>IF($AI2687=1,IFERROR(IF(VALUE($C2687)&lt;100000000,VALUE($C2687),1000000000),IFERROR(IF(VALUE(MID($C2687,2,20))&lt;100000000,VALUE(MID($C2687,2,20)),1000000000),1000000000))+ROW()/100000,"")</f>
        <v/>
      </c>
    </row>
    <row r="2688">
      <c r="E2688" s="14" t="n"/>
      <c r="M2688" s="8">
        <f>IF($C2688="","",L2688*T2688/100)</f>
        <v/>
      </c>
      <c r="S2688" s="8" t="n"/>
      <c r="T2688" s="8" t="n"/>
      <c r="W2688">
        <f>IF($C2688="","",IF($AL2688=1,0,IF($AK2688=1,Settings!$C$6,Settings!$C$7))*100)</f>
        <v/>
      </c>
      <c r="X2688" s="8">
        <f>IF($C2688="","",T2688*W2688/100)</f>
        <v/>
      </c>
      <c r="Y2688" s="8">
        <f>IF($C2688="","",T2688-X2688)</f>
        <v/>
      </c>
      <c r="Z2688" s="8">
        <f>IF($C2688="","",Y2688-M2688)</f>
        <v/>
      </c>
      <c r="AD2688" s="8" t="n"/>
      <c r="AG2688" s="14" t="n"/>
      <c r="AI2688">
        <f>IF($C2688="","",IF(COUNTIF($C$2:$C2688,$C2688)=1,1,0))</f>
        <v/>
      </c>
      <c r="AJ2688">
        <f>IF($AI2688=1,SUMPRODUCT(--($AM$2:$AM$7001&lt;$AM2688))+1,"")</f>
        <v/>
      </c>
      <c r="AK2688">
        <f>IF($C2688="","",IF(OR($P2688=TRUE(),$P2688="TRUE"),1,0))</f>
        <v/>
      </c>
      <c r="AL2688">
        <f>IF($C2688="","",IF(AND($V2688="Yes",SUMPRODUCT((LEN(Settings!$F$6:$F$13)&gt;0)*ISNUMBER(SEARCH(Settings!$F$6:$F$13,$O2688)))=0),1,0))</f>
        <v/>
      </c>
      <c r="AM2688">
        <f>IF($AI2688=1,IFERROR(IF(VALUE($C2688)&lt;100000000,VALUE($C2688),1000000000),IFERROR(IF(VALUE(MID($C2688,2,20))&lt;100000000,VALUE(MID($C2688,2,20)),1000000000),1000000000))+ROW()/100000,"")</f>
        <v/>
      </c>
    </row>
    <row r="2689">
      <c r="E2689" s="14" t="n"/>
      <c r="M2689" s="8">
        <f>IF($C2689="","",L2689*T2689/100)</f>
        <v/>
      </c>
      <c r="S2689" s="8" t="n"/>
      <c r="T2689" s="8" t="n"/>
      <c r="W2689">
        <f>IF($C2689="","",IF($AL2689=1,0,IF($AK2689=1,Settings!$C$6,Settings!$C$7))*100)</f>
        <v/>
      </c>
      <c r="X2689" s="8">
        <f>IF($C2689="","",T2689*W2689/100)</f>
        <v/>
      </c>
      <c r="Y2689" s="8">
        <f>IF($C2689="","",T2689-X2689)</f>
        <v/>
      </c>
      <c r="Z2689" s="8">
        <f>IF($C2689="","",Y2689-M2689)</f>
        <v/>
      </c>
      <c r="AD2689" s="8" t="n"/>
      <c r="AG2689" s="14" t="n"/>
      <c r="AI2689">
        <f>IF($C2689="","",IF(COUNTIF($C$2:$C2689,$C2689)=1,1,0))</f>
        <v/>
      </c>
      <c r="AJ2689">
        <f>IF($AI2689=1,SUMPRODUCT(--($AM$2:$AM$7001&lt;$AM2689))+1,"")</f>
        <v/>
      </c>
      <c r="AK2689">
        <f>IF($C2689="","",IF(OR($P2689=TRUE(),$P2689="TRUE"),1,0))</f>
        <v/>
      </c>
      <c r="AL2689">
        <f>IF($C2689="","",IF(AND($V2689="Yes",SUMPRODUCT((LEN(Settings!$F$6:$F$13)&gt;0)*ISNUMBER(SEARCH(Settings!$F$6:$F$13,$O2689)))=0),1,0))</f>
        <v/>
      </c>
      <c r="AM2689">
        <f>IF($AI2689=1,IFERROR(IF(VALUE($C2689)&lt;100000000,VALUE($C2689),1000000000),IFERROR(IF(VALUE(MID($C2689,2,20))&lt;100000000,VALUE(MID($C2689,2,20)),1000000000),1000000000))+ROW()/100000,"")</f>
        <v/>
      </c>
    </row>
    <row r="2690">
      <c r="E2690" s="14" t="n"/>
      <c r="M2690" s="8">
        <f>IF($C2690="","",L2690*T2690/100)</f>
        <v/>
      </c>
      <c r="S2690" s="8" t="n"/>
      <c r="T2690" s="8" t="n"/>
      <c r="W2690">
        <f>IF($C2690="","",IF($AL2690=1,0,IF($AK2690=1,Settings!$C$6,Settings!$C$7))*100)</f>
        <v/>
      </c>
      <c r="X2690" s="8">
        <f>IF($C2690="","",T2690*W2690/100)</f>
        <v/>
      </c>
      <c r="Y2690" s="8">
        <f>IF($C2690="","",T2690-X2690)</f>
        <v/>
      </c>
      <c r="Z2690" s="8">
        <f>IF($C2690="","",Y2690-M2690)</f>
        <v/>
      </c>
      <c r="AD2690" s="8" t="n"/>
      <c r="AG2690" s="14" t="n"/>
      <c r="AI2690">
        <f>IF($C2690="","",IF(COUNTIF($C$2:$C2690,$C2690)=1,1,0))</f>
        <v/>
      </c>
      <c r="AJ2690">
        <f>IF($AI2690=1,SUMPRODUCT(--($AM$2:$AM$7001&lt;$AM2690))+1,"")</f>
        <v/>
      </c>
      <c r="AK2690">
        <f>IF($C2690="","",IF(OR($P2690=TRUE(),$P2690="TRUE"),1,0))</f>
        <v/>
      </c>
      <c r="AL2690">
        <f>IF($C2690="","",IF(AND($V2690="Yes",SUMPRODUCT((LEN(Settings!$F$6:$F$13)&gt;0)*ISNUMBER(SEARCH(Settings!$F$6:$F$13,$O2690)))=0),1,0))</f>
        <v/>
      </c>
      <c r="AM2690">
        <f>IF($AI2690=1,IFERROR(IF(VALUE($C2690)&lt;100000000,VALUE($C2690),1000000000),IFERROR(IF(VALUE(MID($C2690,2,20))&lt;100000000,VALUE(MID($C2690,2,20)),1000000000),1000000000))+ROW()/100000,"")</f>
        <v/>
      </c>
    </row>
    <row r="2691">
      <c r="E2691" s="14" t="n"/>
      <c r="M2691" s="8">
        <f>IF($C2691="","",L2691*T2691/100)</f>
        <v/>
      </c>
      <c r="S2691" s="8" t="n"/>
      <c r="T2691" s="8" t="n"/>
      <c r="W2691">
        <f>IF($C2691="","",IF($AL2691=1,0,IF($AK2691=1,Settings!$C$6,Settings!$C$7))*100)</f>
        <v/>
      </c>
      <c r="X2691" s="8">
        <f>IF($C2691="","",T2691*W2691/100)</f>
        <v/>
      </c>
      <c r="Y2691" s="8">
        <f>IF($C2691="","",T2691-X2691)</f>
        <v/>
      </c>
      <c r="Z2691" s="8">
        <f>IF($C2691="","",Y2691-M2691)</f>
        <v/>
      </c>
      <c r="AD2691" s="8" t="n"/>
      <c r="AG2691" s="14" t="n"/>
      <c r="AI2691">
        <f>IF($C2691="","",IF(COUNTIF($C$2:$C2691,$C2691)=1,1,0))</f>
        <v/>
      </c>
      <c r="AJ2691">
        <f>IF($AI2691=1,SUMPRODUCT(--($AM$2:$AM$7001&lt;$AM2691))+1,"")</f>
        <v/>
      </c>
      <c r="AK2691">
        <f>IF($C2691="","",IF(OR($P2691=TRUE(),$P2691="TRUE"),1,0))</f>
        <v/>
      </c>
      <c r="AL2691">
        <f>IF($C2691="","",IF(AND($V2691="Yes",SUMPRODUCT((LEN(Settings!$F$6:$F$13)&gt;0)*ISNUMBER(SEARCH(Settings!$F$6:$F$13,$O2691)))=0),1,0))</f>
        <v/>
      </c>
      <c r="AM2691">
        <f>IF($AI2691=1,IFERROR(IF(VALUE($C2691)&lt;100000000,VALUE($C2691),1000000000),IFERROR(IF(VALUE(MID($C2691,2,20))&lt;100000000,VALUE(MID($C2691,2,20)),1000000000),1000000000))+ROW()/100000,"")</f>
        <v/>
      </c>
    </row>
    <row r="2692">
      <c r="E2692" s="14" t="n"/>
      <c r="M2692" s="8">
        <f>IF($C2692="","",L2692*T2692/100)</f>
        <v/>
      </c>
      <c r="S2692" s="8" t="n"/>
      <c r="T2692" s="8" t="n"/>
      <c r="W2692">
        <f>IF($C2692="","",IF($AL2692=1,0,IF($AK2692=1,Settings!$C$6,Settings!$C$7))*100)</f>
        <v/>
      </c>
      <c r="X2692" s="8">
        <f>IF($C2692="","",T2692*W2692/100)</f>
        <v/>
      </c>
      <c r="Y2692" s="8">
        <f>IF($C2692="","",T2692-X2692)</f>
        <v/>
      </c>
      <c r="Z2692" s="8">
        <f>IF($C2692="","",Y2692-M2692)</f>
        <v/>
      </c>
      <c r="AD2692" s="8" t="n"/>
      <c r="AG2692" s="14" t="n"/>
      <c r="AI2692">
        <f>IF($C2692="","",IF(COUNTIF($C$2:$C2692,$C2692)=1,1,0))</f>
        <v/>
      </c>
      <c r="AJ2692">
        <f>IF($AI2692=1,SUMPRODUCT(--($AM$2:$AM$7001&lt;$AM2692))+1,"")</f>
        <v/>
      </c>
      <c r="AK2692">
        <f>IF($C2692="","",IF(OR($P2692=TRUE(),$P2692="TRUE"),1,0))</f>
        <v/>
      </c>
      <c r="AL2692">
        <f>IF($C2692="","",IF(AND($V2692="Yes",SUMPRODUCT((LEN(Settings!$F$6:$F$13)&gt;0)*ISNUMBER(SEARCH(Settings!$F$6:$F$13,$O2692)))=0),1,0))</f>
        <v/>
      </c>
      <c r="AM2692">
        <f>IF($AI2692=1,IFERROR(IF(VALUE($C2692)&lt;100000000,VALUE($C2692),1000000000),IFERROR(IF(VALUE(MID($C2692,2,20))&lt;100000000,VALUE(MID($C2692,2,20)),1000000000),1000000000))+ROW()/100000,"")</f>
        <v/>
      </c>
    </row>
    <row r="2693">
      <c r="E2693" s="14" t="n"/>
      <c r="M2693" s="8">
        <f>IF($C2693="","",L2693*T2693/100)</f>
        <v/>
      </c>
      <c r="S2693" s="8" t="n"/>
      <c r="T2693" s="8" t="n"/>
      <c r="W2693">
        <f>IF($C2693="","",IF($AL2693=1,0,IF($AK2693=1,Settings!$C$6,Settings!$C$7))*100)</f>
        <v/>
      </c>
      <c r="X2693" s="8">
        <f>IF($C2693="","",T2693*W2693/100)</f>
        <v/>
      </c>
      <c r="Y2693" s="8">
        <f>IF($C2693="","",T2693-X2693)</f>
        <v/>
      </c>
      <c r="Z2693" s="8">
        <f>IF($C2693="","",Y2693-M2693)</f>
        <v/>
      </c>
      <c r="AD2693" s="8" t="n"/>
      <c r="AG2693" s="14" t="n"/>
      <c r="AI2693">
        <f>IF($C2693="","",IF(COUNTIF($C$2:$C2693,$C2693)=1,1,0))</f>
        <v/>
      </c>
      <c r="AJ2693">
        <f>IF($AI2693=1,SUMPRODUCT(--($AM$2:$AM$7001&lt;$AM2693))+1,"")</f>
        <v/>
      </c>
      <c r="AK2693">
        <f>IF($C2693="","",IF(OR($P2693=TRUE(),$P2693="TRUE"),1,0))</f>
        <v/>
      </c>
      <c r="AL2693">
        <f>IF($C2693="","",IF(AND($V2693="Yes",SUMPRODUCT((LEN(Settings!$F$6:$F$13)&gt;0)*ISNUMBER(SEARCH(Settings!$F$6:$F$13,$O2693)))=0),1,0))</f>
        <v/>
      </c>
      <c r="AM2693">
        <f>IF($AI2693=1,IFERROR(IF(VALUE($C2693)&lt;100000000,VALUE($C2693),1000000000),IFERROR(IF(VALUE(MID($C2693,2,20))&lt;100000000,VALUE(MID($C2693,2,20)),1000000000),1000000000))+ROW()/100000,"")</f>
        <v/>
      </c>
    </row>
    <row r="2694">
      <c r="E2694" s="14" t="n"/>
      <c r="M2694" s="8">
        <f>IF($C2694="","",L2694*T2694/100)</f>
        <v/>
      </c>
      <c r="S2694" s="8" t="n"/>
      <c r="T2694" s="8" t="n"/>
      <c r="W2694">
        <f>IF($C2694="","",IF($AL2694=1,0,IF($AK2694=1,Settings!$C$6,Settings!$C$7))*100)</f>
        <v/>
      </c>
      <c r="X2694" s="8">
        <f>IF($C2694="","",T2694*W2694/100)</f>
        <v/>
      </c>
      <c r="Y2694" s="8">
        <f>IF($C2694="","",T2694-X2694)</f>
        <v/>
      </c>
      <c r="Z2694" s="8">
        <f>IF($C2694="","",Y2694-M2694)</f>
        <v/>
      </c>
      <c r="AD2694" s="8" t="n"/>
      <c r="AG2694" s="14" t="n"/>
      <c r="AI2694">
        <f>IF($C2694="","",IF(COUNTIF($C$2:$C2694,$C2694)=1,1,0))</f>
        <v/>
      </c>
      <c r="AJ2694">
        <f>IF($AI2694=1,SUMPRODUCT(--($AM$2:$AM$7001&lt;$AM2694))+1,"")</f>
        <v/>
      </c>
      <c r="AK2694">
        <f>IF($C2694="","",IF(OR($P2694=TRUE(),$P2694="TRUE"),1,0))</f>
        <v/>
      </c>
      <c r="AL2694">
        <f>IF($C2694="","",IF(AND($V2694="Yes",SUMPRODUCT((LEN(Settings!$F$6:$F$13)&gt;0)*ISNUMBER(SEARCH(Settings!$F$6:$F$13,$O2694)))=0),1,0))</f>
        <v/>
      </c>
      <c r="AM2694">
        <f>IF($AI2694=1,IFERROR(IF(VALUE($C2694)&lt;100000000,VALUE($C2694),1000000000),IFERROR(IF(VALUE(MID($C2694,2,20))&lt;100000000,VALUE(MID($C2694,2,20)),1000000000),1000000000))+ROW()/100000,"")</f>
        <v/>
      </c>
    </row>
    <row r="2695">
      <c r="E2695" s="14" t="n"/>
      <c r="M2695" s="8">
        <f>IF($C2695="","",L2695*T2695/100)</f>
        <v/>
      </c>
      <c r="S2695" s="8" t="n"/>
      <c r="T2695" s="8" t="n"/>
      <c r="W2695">
        <f>IF($C2695="","",IF($AL2695=1,0,IF($AK2695=1,Settings!$C$6,Settings!$C$7))*100)</f>
        <v/>
      </c>
      <c r="X2695" s="8">
        <f>IF($C2695="","",T2695*W2695/100)</f>
        <v/>
      </c>
      <c r="Y2695" s="8">
        <f>IF($C2695="","",T2695-X2695)</f>
        <v/>
      </c>
      <c r="Z2695" s="8">
        <f>IF($C2695="","",Y2695-M2695)</f>
        <v/>
      </c>
      <c r="AD2695" s="8" t="n"/>
      <c r="AG2695" s="14" t="n"/>
      <c r="AI2695">
        <f>IF($C2695="","",IF(COUNTIF($C$2:$C2695,$C2695)=1,1,0))</f>
        <v/>
      </c>
      <c r="AJ2695">
        <f>IF($AI2695=1,SUMPRODUCT(--($AM$2:$AM$7001&lt;$AM2695))+1,"")</f>
        <v/>
      </c>
      <c r="AK2695">
        <f>IF($C2695="","",IF(OR($P2695=TRUE(),$P2695="TRUE"),1,0))</f>
        <v/>
      </c>
      <c r="AL2695">
        <f>IF($C2695="","",IF(AND($V2695="Yes",SUMPRODUCT((LEN(Settings!$F$6:$F$13)&gt;0)*ISNUMBER(SEARCH(Settings!$F$6:$F$13,$O2695)))=0),1,0))</f>
        <v/>
      </c>
      <c r="AM2695">
        <f>IF($AI2695=1,IFERROR(IF(VALUE($C2695)&lt;100000000,VALUE($C2695),1000000000),IFERROR(IF(VALUE(MID($C2695,2,20))&lt;100000000,VALUE(MID($C2695,2,20)),1000000000),1000000000))+ROW()/100000,"")</f>
        <v/>
      </c>
    </row>
    <row r="2696">
      <c r="E2696" s="14" t="n"/>
      <c r="M2696" s="8">
        <f>IF($C2696="","",L2696*T2696/100)</f>
        <v/>
      </c>
      <c r="S2696" s="8" t="n"/>
      <c r="T2696" s="8" t="n"/>
      <c r="W2696">
        <f>IF($C2696="","",IF($AL2696=1,0,IF($AK2696=1,Settings!$C$6,Settings!$C$7))*100)</f>
        <v/>
      </c>
      <c r="X2696" s="8">
        <f>IF($C2696="","",T2696*W2696/100)</f>
        <v/>
      </c>
      <c r="Y2696" s="8">
        <f>IF($C2696="","",T2696-X2696)</f>
        <v/>
      </c>
      <c r="Z2696" s="8">
        <f>IF($C2696="","",Y2696-M2696)</f>
        <v/>
      </c>
      <c r="AD2696" s="8" t="n"/>
      <c r="AG2696" s="14" t="n"/>
      <c r="AI2696">
        <f>IF($C2696="","",IF(COUNTIF($C$2:$C2696,$C2696)=1,1,0))</f>
        <v/>
      </c>
      <c r="AJ2696">
        <f>IF($AI2696=1,SUMPRODUCT(--($AM$2:$AM$7001&lt;$AM2696))+1,"")</f>
        <v/>
      </c>
      <c r="AK2696">
        <f>IF($C2696="","",IF(OR($P2696=TRUE(),$P2696="TRUE"),1,0))</f>
        <v/>
      </c>
      <c r="AL2696">
        <f>IF($C2696="","",IF(AND($V2696="Yes",SUMPRODUCT((LEN(Settings!$F$6:$F$13)&gt;0)*ISNUMBER(SEARCH(Settings!$F$6:$F$13,$O2696)))=0),1,0))</f>
        <v/>
      </c>
      <c r="AM2696">
        <f>IF($AI2696=1,IFERROR(IF(VALUE($C2696)&lt;100000000,VALUE($C2696),1000000000),IFERROR(IF(VALUE(MID($C2696,2,20))&lt;100000000,VALUE(MID($C2696,2,20)),1000000000),1000000000))+ROW()/100000,"")</f>
        <v/>
      </c>
    </row>
    <row r="2697">
      <c r="E2697" s="14" t="n"/>
      <c r="M2697" s="8">
        <f>IF($C2697="","",L2697*T2697/100)</f>
        <v/>
      </c>
      <c r="S2697" s="8" t="n"/>
      <c r="T2697" s="8" t="n"/>
      <c r="W2697">
        <f>IF($C2697="","",IF($AL2697=1,0,IF($AK2697=1,Settings!$C$6,Settings!$C$7))*100)</f>
        <v/>
      </c>
      <c r="X2697" s="8">
        <f>IF($C2697="","",T2697*W2697/100)</f>
        <v/>
      </c>
      <c r="Y2697" s="8">
        <f>IF($C2697="","",T2697-X2697)</f>
        <v/>
      </c>
      <c r="Z2697" s="8">
        <f>IF($C2697="","",Y2697-M2697)</f>
        <v/>
      </c>
      <c r="AD2697" s="8" t="n"/>
      <c r="AG2697" s="14" t="n"/>
      <c r="AI2697">
        <f>IF($C2697="","",IF(COUNTIF($C$2:$C2697,$C2697)=1,1,0))</f>
        <v/>
      </c>
      <c r="AJ2697">
        <f>IF($AI2697=1,SUMPRODUCT(--($AM$2:$AM$7001&lt;$AM2697))+1,"")</f>
        <v/>
      </c>
      <c r="AK2697">
        <f>IF($C2697="","",IF(OR($P2697=TRUE(),$P2697="TRUE"),1,0))</f>
        <v/>
      </c>
      <c r="AL2697">
        <f>IF($C2697="","",IF(AND($V2697="Yes",SUMPRODUCT((LEN(Settings!$F$6:$F$13)&gt;0)*ISNUMBER(SEARCH(Settings!$F$6:$F$13,$O2697)))=0),1,0))</f>
        <v/>
      </c>
      <c r="AM2697">
        <f>IF($AI2697=1,IFERROR(IF(VALUE($C2697)&lt;100000000,VALUE($C2697),1000000000),IFERROR(IF(VALUE(MID($C2697,2,20))&lt;100000000,VALUE(MID($C2697,2,20)),1000000000),1000000000))+ROW()/100000,"")</f>
        <v/>
      </c>
    </row>
    <row r="2698">
      <c r="E2698" s="14" t="n"/>
      <c r="M2698" s="8">
        <f>IF($C2698="","",L2698*T2698/100)</f>
        <v/>
      </c>
      <c r="S2698" s="8" t="n"/>
      <c r="T2698" s="8" t="n"/>
      <c r="W2698">
        <f>IF($C2698="","",IF($AL2698=1,0,IF($AK2698=1,Settings!$C$6,Settings!$C$7))*100)</f>
        <v/>
      </c>
      <c r="X2698" s="8">
        <f>IF($C2698="","",T2698*W2698/100)</f>
        <v/>
      </c>
      <c r="Y2698" s="8">
        <f>IF($C2698="","",T2698-X2698)</f>
        <v/>
      </c>
      <c r="Z2698" s="8">
        <f>IF($C2698="","",Y2698-M2698)</f>
        <v/>
      </c>
      <c r="AD2698" s="8" t="n"/>
      <c r="AG2698" s="14" t="n"/>
      <c r="AI2698">
        <f>IF($C2698="","",IF(COUNTIF($C$2:$C2698,$C2698)=1,1,0))</f>
        <v/>
      </c>
      <c r="AJ2698">
        <f>IF($AI2698=1,SUMPRODUCT(--($AM$2:$AM$7001&lt;$AM2698))+1,"")</f>
        <v/>
      </c>
      <c r="AK2698">
        <f>IF($C2698="","",IF(OR($P2698=TRUE(),$P2698="TRUE"),1,0))</f>
        <v/>
      </c>
      <c r="AL2698">
        <f>IF($C2698="","",IF(AND($V2698="Yes",SUMPRODUCT((LEN(Settings!$F$6:$F$13)&gt;0)*ISNUMBER(SEARCH(Settings!$F$6:$F$13,$O2698)))=0),1,0))</f>
        <v/>
      </c>
      <c r="AM2698">
        <f>IF($AI2698=1,IFERROR(IF(VALUE($C2698)&lt;100000000,VALUE($C2698),1000000000),IFERROR(IF(VALUE(MID($C2698,2,20))&lt;100000000,VALUE(MID($C2698,2,20)),1000000000),1000000000))+ROW()/100000,"")</f>
        <v/>
      </c>
    </row>
    <row r="2699">
      <c r="E2699" s="14" t="n"/>
      <c r="M2699" s="8">
        <f>IF($C2699="","",L2699*T2699/100)</f>
        <v/>
      </c>
      <c r="S2699" s="8" t="n"/>
      <c r="T2699" s="8" t="n"/>
      <c r="W2699">
        <f>IF($C2699="","",IF($AL2699=1,0,IF($AK2699=1,Settings!$C$6,Settings!$C$7))*100)</f>
        <v/>
      </c>
      <c r="X2699" s="8">
        <f>IF($C2699="","",T2699*W2699/100)</f>
        <v/>
      </c>
      <c r="Y2699" s="8">
        <f>IF($C2699="","",T2699-X2699)</f>
        <v/>
      </c>
      <c r="Z2699" s="8">
        <f>IF($C2699="","",Y2699-M2699)</f>
        <v/>
      </c>
      <c r="AD2699" s="8" t="n"/>
      <c r="AG2699" s="14" t="n"/>
      <c r="AI2699">
        <f>IF($C2699="","",IF(COUNTIF($C$2:$C2699,$C2699)=1,1,0))</f>
        <v/>
      </c>
      <c r="AJ2699">
        <f>IF($AI2699=1,SUMPRODUCT(--($AM$2:$AM$7001&lt;$AM2699))+1,"")</f>
        <v/>
      </c>
      <c r="AK2699">
        <f>IF($C2699="","",IF(OR($P2699=TRUE(),$P2699="TRUE"),1,0))</f>
        <v/>
      </c>
      <c r="AL2699">
        <f>IF($C2699="","",IF(AND($V2699="Yes",SUMPRODUCT((LEN(Settings!$F$6:$F$13)&gt;0)*ISNUMBER(SEARCH(Settings!$F$6:$F$13,$O2699)))=0),1,0))</f>
        <v/>
      </c>
      <c r="AM2699">
        <f>IF($AI2699=1,IFERROR(IF(VALUE($C2699)&lt;100000000,VALUE($C2699),1000000000),IFERROR(IF(VALUE(MID($C2699,2,20))&lt;100000000,VALUE(MID($C2699,2,20)),1000000000),1000000000))+ROW()/100000,"")</f>
        <v/>
      </c>
    </row>
    <row r="2700">
      <c r="E2700" s="14" t="n"/>
      <c r="M2700" s="8">
        <f>IF($C2700="","",L2700*T2700/100)</f>
        <v/>
      </c>
      <c r="S2700" s="8" t="n"/>
      <c r="T2700" s="8" t="n"/>
      <c r="W2700">
        <f>IF($C2700="","",IF($AL2700=1,0,IF($AK2700=1,Settings!$C$6,Settings!$C$7))*100)</f>
        <v/>
      </c>
      <c r="X2700" s="8">
        <f>IF($C2700="","",T2700*W2700/100)</f>
        <v/>
      </c>
      <c r="Y2700" s="8">
        <f>IF($C2700="","",T2700-X2700)</f>
        <v/>
      </c>
      <c r="Z2700" s="8">
        <f>IF($C2700="","",Y2700-M2700)</f>
        <v/>
      </c>
      <c r="AD2700" s="8" t="n"/>
      <c r="AG2700" s="14" t="n"/>
      <c r="AI2700">
        <f>IF($C2700="","",IF(COUNTIF($C$2:$C2700,$C2700)=1,1,0))</f>
        <v/>
      </c>
      <c r="AJ2700">
        <f>IF($AI2700=1,SUMPRODUCT(--($AM$2:$AM$7001&lt;$AM2700))+1,"")</f>
        <v/>
      </c>
      <c r="AK2700">
        <f>IF($C2700="","",IF(OR($P2700=TRUE(),$P2700="TRUE"),1,0))</f>
        <v/>
      </c>
      <c r="AL2700">
        <f>IF($C2700="","",IF(AND($V2700="Yes",SUMPRODUCT((LEN(Settings!$F$6:$F$13)&gt;0)*ISNUMBER(SEARCH(Settings!$F$6:$F$13,$O2700)))=0),1,0))</f>
        <v/>
      </c>
      <c r="AM2700">
        <f>IF($AI2700=1,IFERROR(IF(VALUE($C2700)&lt;100000000,VALUE($C2700),1000000000),IFERROR(IF(VALUE(MID($C2700,2,20))&lt;100000000,VALUE(MID($C2700,2,20)),1000000000),1000000000))+ROW()/100000,"")</f>
        <v/>
      </c>
    </row>
    <row r="2701">
      <c r="E2701" s="14" t="n"/>
      <c r="M2701" s="8">
        <f>IF($C2701="","",L2701*T2701/100)</f>
        <v/>
      </c>
      <c r="S2701" s="8" t="n"/>
      <c r="T2701" s="8" t="n"/>
      <c r="W2701">
        <f>IF($C2701="","",IF($AL2701=1,0,IF($AK2701=1,Settings!$C$6,Settings!$C$7))*100)</f>
        <v/>
      </c>
      <c r="X2701" s="8">
        <f>IF($C2701="","",T2701*W2701/100)</f>
        <v/>
      </c>
      <c r="Y2701" s="8">
        <f>IF($C2701="","",T2701-X2701)</f>
        <v/>
      </c>
      <c r="Z2701" s="8">
        <f>IF($C2701="","",Y2701-M2701)</f>
        <v/>
      </c>
      <c r="AD2701" s="8" t="n"/>
      <c r="AG2701" s="14" t="n"/>
      <c r="AI2701">
        <f>IF($C2701="","",IF(COUNTIF($C$2:$C2701,$C2701)=1,1,0))</f>
        <v/>
      </c>
      <c r="AJ2701">
        <f>IF($AI2701=1,SUMPRODUCT(--($AM$2:$AM$7001&lt;$AM2701))+1,"")</f>
        <v/>
      </c>
      <c r="AK2701">
        <f>IF($C2701="","",IF(OR($P2701=TRUE(),$P2701="TRUE"),1,0))</f>
        <v/>
      </c>
      <c r="AL2701">
        <f>IF($C2701="","",IF(AND($V2701="Yes",SUMPRODUCT((LEN(Settings!$F$6:$F$13)&gt;0)*ISNUMBER(SEARCH(Settings!$F$6:$F$13,$O2701)))=0),1,0))</f>
        <v/>
      </c>
      <c r="AM2701">
        <f>IF($AI2701=1,IFERROR(IF(VALUE($C2701)&lt;100000000,VALUE($C2701),1000000000),IFERROR(IF(VALUE(MID($C2701,2,20))&lt;100000000,VALUE(MID($C2701,2,20)),1000000000),1000000000))+ROW()/100000,"")</f>
        <v/>
      </c>
    </row>
    <row r="2702">
      <c r="E2702" s="14" t="n"/>
      <c r="M2702" s="8">
        <f>IF($C2702="","",L2702*T2702/100)</f>
        <v/>
      </c>
      <c r="S2702" s="8" t="n"/>
      <c r="T2702" s="8" t="n"/>
      <c r="W2702">
        <f>IF($C2702="","",IF($AL2702=1,0,IF($AK2702=1,Settings!$C$6,Settings!$C$7))*100)</f>
        <v/>
      </c>
      <c r="X2702" s="8">
        <f>IF($C2702="","",T2702*W2702/100)</f>
        <v/>
      </c>
      <c r="Y2702" s="8">
        <f>IF($C2702="","",T2702-X2702)</f>
        <v/>
      </c>
      <c r="Z2702" s="8">
        <f>IF($C2702="","",Y2702-M2702)</f>
        <v/>
      </c>
      <c r="AD2702" s="8" t="n"/>
      <c r="AG2702" s="14" t="n"/>
      <c r="AI2702">
        <f>IF($C2702="","",IF(COUNTIF($C$2:$C2702,$C2702)=1,1,0))</f>
        <v/>
      </c>
      <c r="AJ2702">
        <f>IF($AI2702=1,SUMPRODUCT(--($AM$2:$AM$7001&lt;$AM2702))+1,"")</f>
        <v/>
      </c>
      <c r="AK2702">
        <f>IF($C2702="","",IF(OR($P2702=TRUE(),$P2702="TRUE"),1,0))</f>
        <v/>
      </c>
      <c r="AL2702">
        <f>IF($C2702="","",IF(AND($V2702="Yes",SUMPRODUCT((LEN(Settings!$F$6:$F$13)&gt;0)*ISNUMBER(SEARCH(Settings!$F$6:$F$13,$O2702)))=0),1,0))</f>
        <v/>
      </c>
      <c r="AM2702">
        <f>IF($AI2702=1,IFERROR(IF(VALUE($C2702)&lt;100000000,VALUE($C2702),1000000000),IFERROR(IF(VALUE(MID($C2702,2,20))&lt;100000000,VALUE(MID($C2702,2,20)),1000000000),1000000000))+ROW()/100000,"")</f>
        <v/>
      </c>
    </row>
    <row r="2703">
      <c r="E2703" s="14" t="n"/>
      <c r="M2703" s="8">
        <f>IF($C2703="","",L2703*T2703/100)</f>
        <v/>
      </c>
      <c r="S2703" s="8" t="n"/>
      <c r="T2703" s="8" t="n"/>
      <c r="W2703">
        <f>IF($C2703="","",IF($AL2703=1,0,IF($AK2703=1,Settings!$C$6,Settings!$C$7))*100)</f>
        <v/>
      </c>
      <c r="X2703" s="8">
        <f>IF($C2703="","",T2703*W2703/100)</f>
        <v/>
      </c>
      <c r="Y2703" s="8">
        <f>IF($C2703="","",T2703-X2703)</f>
        <v/>
      </c>
      <c r="Z2703" s="8">
        <f>IF($C2703="","",Y2703-M2703)</f>
        <v/>
      </c>
      <c r="AD2703" s="8" t="n"/>
      <c r="AG2703" s="14" t="n"/>
      <c r="AI2703">
        <f>IF($C2703="","",IF(COUNTIF($C$2:$C2703,$C2703)=1,1,0))</f>
        <v/>
      </c>
      <c r="AJ2703">
        <f>IF($AI2703=1,SUMPRODUCT(--($AM$2:$AM$7001&lt;$AM2703))+1,"")</f>
        <v/>
      </c>
      <c r="AK2703">
        <f>IF($C2703="","",IF(OR($P2703=TRUE(),$P2703="TRUE"),1,0))</f>
        <v/>
      </c>
      <c r="AL2703">
        <f>IF($C2703="","",IF(AND($V2703="Yes",SUMPRODUCT((LEN(Settings!$F$6:$F$13)&gt;0)*ISNUMBER(SEARCH(Settings!$F$6:$F$13,$O2703)))=0),1,0))</f>
        <v/>
      </c>
      <c r="AM2703">
        <f>IF($AI2703=1,IFERROR(IF(VALUE($C2703)&lt;100000000,VALUE($C2703),1000000000),IFERROR(IF(VALUE(MID($C2703,2,20))&lt;100000000,VALUE(MID($C2703,2,20)),1000000000),1000000000))+ROW()/100000,"")</f>
        <v/>
      </c>
    </row>
    <row r="2704">
      <c r="E2704" s="14" t="n"/>
      <c r="M2704" s="8">
        <f>IF($C2704="","",L2704*T2704/100)</f>
        <v/>
      </c>
      <c r="S2704" s="8" t="n"/>
      <c r="T2704" s="8" t="n"/>
      <c r="W2704">
        <f>IF($C2704="","",IF($AL2704=1,0,IF($AK2704=1,Settings!$C$6,Settings!$C$7))*100)</f>
        <v/>
      </c>
      <c r="X2704" s="8">
        <f>IF($C2704="","",T2704*W2704/100)</f>
        <v/>
      </c>
      <c r="Y2704" s="8">
        <f>IF($C2704="","",T2704-X2704)</f>
        <v/>
      </c>
      <c r="Z2704" s="8">
        <f>IF($C2704="","",Y2704-M2704)</f>
        <v/>
      </c>
      <c r="AD2704" s="8" t="n"/>
      <c r="AG2704" s="14" t="n"/>
      <c r="AI2704">
        <f>IF($C2704="","",IF(COUNTIF($C$2:$C2704,$C2704)=1,1,0))</f>
        <v/>
      </c>
      <c r="AJ2704">
        <f>IF($AI2704=1,SUMPRODUCT(--($AM$2:$AM$7001&lt;$AM2704))+1,"")</f>
        <v/>
      </c>
      <c r="AK2704">
        <f>IF($C2704="","",IF(OR($P2704=TRUE(),$P2704="TRUE"),1,0))</f>
        <v/>
      </c>
      <c r="AL2704">
        <f>IF($C2704="","",IF(AND($V2704="Yes",SUMPRODUCT((LEN(Settings!$F$6:$F$13)&gt;0)*ISNUMBER(SEARCH(Settings!$F$6:$F$13,$O2704)))=0),1,0))</f>
        <v/>
      </c>
      <c r="AM2704">
        <f>IF($AI2704=1,IFERROR(IF(VALUE($C2704)&lt;100000000,VALUE($C2704),1000000000),IFERROR(IF(VALUE(MID($C2704,2,20))&lt;100000000,VALUE(MID($C2704,2,20)),1000000000),1000000000))+ROW()/100000,"")</f>
        <v/>
      </c>
    </row>
    <row r="2705">
      <c r="E2705" s="14" t="n"/>
      <c r="M2705" s="8">
        <f>IF($C2705="","",L2705*T2705/100)</f>
        <v/>
      </c>
      <c r="S2705" s="8" t="n"/>
      <c r="T2705" s="8" t="n"/>
      <c r="W2705">
        <f>IF($C2705="","",IF($AL2705=1,0,IF($AK2705=1,Settings!$C$6,Settings!$C$7))*100)</f>
        <v/>
      </c>
      <c r="X2705" s="8">
        <f>IF($C2705="","",T2705*W2705/100)</f>
        <v/>
      </c>
      <c r="Y2705" s="8">
        <f>IF($C2705="","",T2705-X2705)</f>
        <v/>
      </c>
      <c r="Z2705" s="8">
        <f>IF($C2705="","",Y2705-M2705)</f>
        <v/>
      </c>
      <c r="AD2705" s="8" t="n"/>
      <c r="AG2705" s="14" t="n"/>
      <c r="AI2705">
        <f>IF($C2705="","",IF(COUNTIF($C$2:$C2705,$C2705)=1,1,0))</f>
        <v/>
      </c>
      <c r="AJ2705">
        <f>IF($AI2705=1,SUMPRODUCT(--($AM$2:$AM$7001&lt;$AM2705))+1,"")</f>
        <v/>
      </c>
      <c r="AK2705">
        <f>IF($C2705="","",IF(OR($P2705=TRUE(),$P2705="TRUE"),1,0))</f>
        <v/>
      </c>
      <c r="AL2705">
        <f>IF($C2705="","",IF(AND($V2705="Yes",SUMPRODUCT((LEN(Settings!$F$6:$F$13)&gt;0)*ISNUMBER(SEARCH(Settings!$F$6:$F$13,$O2705)))=0),1,0))</f>
        <v/>
      </c>
      <c r="AM2705">
        <f>IF($AI2705=1,IFERROR(IF(VALUE($C2705)&lt;100000000,VALUE($C2705),1000000000),IFERROR(IF(VALUE(MID($C2705,2,20))&lt;100000000,VALUE(MID($C2705,2,20)),1000000000),1000000000))+ROW()/100000,"")</f>
        <v/>
      </c>
    </row>
    <row r="2706">
      <c r="E2706" s="14" t="n"/>
      <c r="M2706" s="8">
        <f>IF($C2706="","",L2706*T2706/100)</f>
        <v/>
      </c>
      <c r="S2706" s="8" t="n"/>
      <c r="T2706" s="8" t="n"/>
      <c r="W2706">
        <f>IF($C2706="","",IF($AL2706=1,0,IF($AK2706=1,Settings!$C$6,Settings!$C$7))*100)</f>
        <v/>
      </c>
      <c r="X2706" s="8">
        <f>IF($C2706="","",T2706*W2706/100)</f>
        <v/>
      </c>
      <c r="Y2706" s="8">
        <f>IF($C2706="","",T2706-X2706)</f>
        <v/>
      </c>
      <c r="Z2706" s="8">
        <f>IF($C2706="","",Y2706-M2706)</f>
        <v/>
      </c>
      <c r="AD2706" s="8" t="n"/>
      <c r="AG2706" s="14" t="n"/>
      <c r="AI2706">
        <f>IF($C2706="","",IF(COUNTIF($C$2:$C2706,$C2706)=1,1,0))</f>
        <v/>
      </c>
      <c r="AJ2706">
        <f>IF($AI2706=1,SUMPRODUCT(--($AM$2:$AM$7001&lt;$AM2706))+1,"")</f>
        <v/>
      </c>
      <c r="AK2706">
        <f>IF($C2706="","",IF(OR($P2706=TRUE(),$P2706="TRUE"),1,0))</f>
        <v/>
      </c>
      <c r="AL2706">
        <f>IF($C2706="","",IF(AND($V2706="Yes",SUMPRODUCT((LEN(Settings!$F$6:$F$13)&gt;0)*ISNUMBER(SEARCH(Settings!$F$6:$F$13,$O2706)))=0),1,0))</f>
        <v/>
      </c>
      <c r="AM2706">
        <f>IF($AI2706=1,IFERROR(IF(VALUE($C2706)&lt;100000000,VALUE($C2706),1000000000),IFERROR(IF(VALUE(MID($C2706,2,20))&lt;100000000,VALUE(MID($C2706,2,20)),1000000000),1000000000))+ROW()/100000,"")</f>
        <v/>
      </c>
    </row>
    <row r="2707">
      <c r="E2707" s="14" t="n"/>
      <c r="M2707" s="8">
        <f>IF($C2707="","",L2707*T2707/100)</f>
        <v/>
      </c>
      <c r="S2707" s="8" t="n"/>
      <c r="T2707" s="8" t="n"/>
      <c r="W2707">
        <f>IF($C2707="","",IF($AL2707=1,0,IF($AK2707=1,Settings!$C$6,Settings!$C$7))*100)</f>
        <v/>
      </c>
      <c r="X2707" s="8">
        <f>IF($C2707="","",T2707*W2707/100)</f>
        <v/>
      </c>
      <c r="Y2707" s="8">
        <f>IF($C2707="","",T2707-X2707)</f>
        <v/>
      </c>
      <c r="Z2707" s="8">
        <f>IF($C2707="","",Y2707-M2707)</f>
        <v/>
      </c>
      <c r="AD2707" s="8" t="n"/>
      <c r="AG2707" s="14" t="n"/>
      <c r="AI2707">
        <f>IF($C2707="","",IF(COUNTIF($C$2:$C2707,$C2707)=1,1,0))</f>
        <v/>
      </c>
      <c r="AJ2707">
        <f>IF($AI2707=1,SUMPRODUCT(--($AM$2:$AM$7001&lt;$AM2707))+1,"")</f>
        <v/>
      </c>
      <c r="AK2707">
        <f>IF($C2707="","",IF(OR($P2707=TRUE(),$P2707="TRUE"),1,0))</f>
        <v/>
      </c>
      <c r="AL2707">
        <f>IF($C2707="","",IF(AND($V2707="Yes",SUMPRODUCT((LEN(Settings!$F$6:$F$13)&gt;0)*ISNUMBER(SEARCH(Settings!$F$6:$F$13,$O2707)))=0),1,0))</f>
        <v/>
      </c>
      <c r="AM2707">
        <f>IF($AI2707=1,IFERROR(IF(VALUE($C2707)&lt;100000000,VALUE($C2707),1000000000),IFERROR(IF(VALUE(MID($C2707,2,20))&lt;100000000,VALUE(MID($C2707,2,20)),1000000000),1000000000))+ROW()/100000,"")</f>
        <v/>
      </c>
    </row>
    <row r="2708">
      <c r="E2708" s="14" t="n"/>
      <c r="M2708" s="8">
        <f>IF($C2708="","",L2708*T2708/100)</f>
        <v/>
      </c>
      <c r="S2708" s="8" t="n"/>
      <c r="T2708" s="8" t="n"/>
      <c r="W2708">
        <f>IF($C2708="","",IF($AL2708=1,0,IF($AK2708=1,Settings!$C$6,Settings!$C$7))*100)</f>
        <v/>
      </c>
      <c r="X2708" s="8">
        <f>IF($C2708="","",T2708*W2708/100)</f>
        <v/>
      </c>
      <c r="Y2708" s="8">
        <f>IF($C2708="","",T2708-X2708)</f>
        <v/>
      </c>
      <c r="Z2708" s="8">
        <f>IF($C2708="","",Y2708-M2708)</f>
        <v/>
      </c>
      <c r="AD2708" s="8" t="n"/>
      <c r="AG2708" s="14" t="n"/>
      <c r="AI2708">
        <f>IF($C2708="","",IF(COUNTIF($C$2:$C2708,$C2708)=1,1,0))</f>
        <v/>
      </c>
      <c r="AJ2708">
        <f>IF($AI2708=1,SUMPRODUCT(--($AM$2:$AM$7001&lt;$AM2708))+1,"")</f>
        <v/>
      </c>
      <c r="AK2708">
        <f>IF($C2708="","",IF(OR($P2708=TRUE(),$P2708="TRUE"),1,0))</f>
        <v/>
      </c>
      <c r="AL2708">
        <f>IF($C2708="","",IF(AND($V2708="Yes",SUMPRODUCT((LEN(Settings!$F$6:$F$13)&gt;0)*ISNUMBER(SEARCH(Settings!$F$6:$F$13,$O2708)))=0),1,0))</f>
        <v/>
      </c>
      <c r="AM2708">
        <f>IF($AI2708=1,IFERROR(IF(VALUE($C2708)&lt;100000000,VALUE($C2708),1000000000),IFERROR(IF(VALUE(MID($C2708,2,20))&lt;100000000,VALUE(MID($C2708,2,20)),1000000000),1000000000))+ROW()/100000,"")</f>
        <v/>
      </c>
    </row>
    <row r="2709">
      <c r="E2709" s="14" t="n"/>
      <c r="M2709" s="8">
        <f>IF($C2709="","",L2709*T2709/100)</f>
        <v/>
      </c>
      <c r="S2709" s="8" t="n"/>
      <c r="T2709" s="8" t="n"/>
      <c r="W2709">
        <f>IF($C2709="","",IF($AL2709=1,0,IF($AK2709=1,Settings!$C$6,Settings!$C$7))*100)</f>
        <v/>
      </c>
      <c r="X2709" s="8">
        <f>IF($C2709="","",T2709*W2709/100)</f>
        <v/>
      </c>
      <c r="Y2709" s="8">
        <f>IF($C2709="","",T2709-X2709)</f>
        <v/>
      </c>
      <c r="Z2709" s="8">
        <f>IF($C2709="","",Y2709-M2709)</f>
        <v/>
      </c>
      <c r="AD2709" s="8" t="n"/>
      <c r="AG2709" s="14" t="n"/>
      <c r="AI2709">
        <f>IF($C2709="","",IF(COUNTIF($C$2:$C2709,$C2709)=1,1,0))</f>
        <v/>
      </c>
      <c r="AJ2709">
        <f>IF($AI2709=1,SUMPRODUCT(--($AM$2:$AM$7001&lt;$AM2709))+1,"")</f>
        <v/>
      </c>
      <c r="AK2709">
        <f>IF($C2709="","",IF(OR($P2709=TRUE(),$P2709="TRUE"),1,0))</f>
        <v/>
      </c>
      <c r="AL2709">
        <f>IF($C2709="","",IF(AND($V2709="Yes",SUMPRODUCT((LEN(Settings!$F$6:$F$13)&gt;0)*ISNUMBER(SEARCH(Settings!$F$6:$F$13,$O2709)))=0),1,0))</f>
        <v/>
      </c>
      <c r="AM2709">
        <f>IF($AI2709=1,IFERROR(IF(VALUE($C2709)&lt;100000000,VALUE($C2709),1000000000),IFERROR(IF(VALUE(MID($C2709,2,20))&lt;100000000,VALUE(MID($C2709,2,20)),1000000000),1000000000))+ROW()/100000,"")</f>
        <v/>
      </c>
    </row>
    <row r="2710">
      <c r="E2710" s="14" t="n"/>
      <c r="M2710" s="8">
        <f>IF($C2710="","",L2710*T2710/100)</f>
        <v/>
      </c>
      <c r="S2710" s="8" t="n"/>
      <c r="T2710" s="8" t="n"/>
      <c r="W2710">
        <f>IF($C2710="","",IF($AL2710=1,0,IF($AK2710=1,Settings!$C$6,Settings!$C$7))*100)</f>
        <v/>
      </c>
      <c r="X2710" s="8">
        <f>IF($C2710="","",T2710*W2710/100)</f>
        <v/>
      </c>
      <c r="Y2710" s="8">
        <f>IF($C2710="","",T2710-X2710)</f>
        <v/>
      </c>
      <c r="Z2710" s="8">
        <f>IF($C2710="","",Y2710-M2710)</f>
        <v/>
      </c>
      <c r="AD2710" s="8" t="n"/>
      <c r="AG2710" s="14" t="n"/>
      <c r="AI2710">
        <f>IF($C2710="","",IF(COUNTIF($C$2:$C2710,$C2710)=1,1,0))</f>
        <v/>
      </c>
      <c r="AJ2710">
        <f>IF($AI2710=1,SUMPRODUCT(--($AM$2:$AM$7001&lt;$AM2710))+1,"")</f>
        <v/>
      </c>
      <c r="AK2710">
        <f>IF($C2710="","",IF(OR($P2710=TRUE(),$P2710="TRUE"),1,0))</f>
        <v/>
      </c>
      <c r="AL2710">
        <f>IF($C2710="","",IF(AND($V2710="Yes",SUMPRODUCT((LEN(Settings!$F$6:$F$13)&gt;0)*ISNUMBER(SEARCH(Settings!$F$6:$F$13,$O2710)))=0),1,0))</f>
        <v/>
      </c>
      <c r="AM2710">
        <f>IF($AI2710=1,IFERROR(IF(VALUE($C2710)&lt;100000000,VALUE($C2710),1000000000),IFERROR(IF(VALUE(MID($C2710,2,20))&lt;100000000,VALUE(MID($C2710,2,20)),1000000000),1000000000))+ROW()/100000,"")</f>
        <v/>
      </c>
    </row>
    <row r="2711">
      <c r="E2711" s="14" t="n"/>
      <c r="M2711" s="8">
        <f>IF($C2711="","",L2711*T2711/100)</f>
        <v/>
      </c>
      <c r="S2711" s="8" t="n"/>
      <c r="T2711" s="8" t="n"/>
      <c r="W2711">
        <f>IF($C2711="","",IF($AL2711=1,0,IF($AK2711=1,Settings!$C$6,Settings!$C$7))*100)</f>
        <v/>
      </c>
      <c r="X2711" s="8">
        <f>IF($C2711="","",T2711*W2711/100)</f>
        <v/>
      </c>
      <c r="Y2711" s="8">
        <f>IF($C2711="","",T2711-X2711)</f>
        <v/>
      </c>
      <c r="Z2711" s="8">
        <f>IF($C2711="","",Y2711-M2711)</f>
        <v/>
      </c>
      <c r="AD2711" s="8" t="n"/>
      <c r="AG2711" s="14" t="n"/>
      <c r="AI2711">
        <f>IF($C2711="","",IF(COUNTIF($C$2:$C2711,$C2711)=1,1,0))</f>
        <v/>
      </c>
      <c r="AJ2711">
        <f>IF($AI2711=1,SUMPRODUCT(--($AM$2:$AM$7001&lt;$AM2711))+1,"")</f>
        <v/>
      </c>
      <c r="AK2711">
        <f>IF($C2711="","",IF(OR($P2711=TRUE(),$P2711="TRUE"),1,0))</f>
        <v/>
      </c>
      <c r="AL2711">
        <f>IF($C2711="","",IF(AND($V2711="Yes",SUMPRODUCT((LEN(Settings!$F$6:$F$13)&gt;0)*ISNUMBER(SEARCH(Settings!$F$6:$F$13,$O2711)))=0),1,0))</f>
        <v/>
      </c>
      <c r="AM2711">
        <f>IF($AI2711=1,IFERROR(IF(VALUE($C2711)&lt;100000000,VALUE($C2711),1000000000),IFERROR(IF(VALUE(MID($C2711,2,20))&lt;100000000,VALUE(MID($C2711,2,20)),1000000000),1000000000))+ROW()/100000,"")</f>
        <v/>
      </c>
    </row>
    <row r="2712">
      <c r="E2712" s="14" t="n"/>
      <c r="M2712" s="8">
        <f>IF($C2712="","",L2712*T2712/100)</f>
        <v/>
      </c>
      <c r="S2712" s="8" t="n"/>
      <c r="T2712" s="8" t="n"/>
      <c r="W2712">
        <f>IF($C2712="","",IF($AL2712=1,0,IF($AK2712=1,Settings!$C$6,Settings!$C$7))*100)</f>
        <v/>
      </c>
      <c r="X2712" s="8">
        <f>IF($C2712="","",T2712*W2712/100)</f>
        <v/>
      </c>
      <c r="Y2712" s="8">
        <f>IF($C2712="","",T2712-X2712)</f>
        <v/>
      </c>
      <c r="Z2712" s="8">
        <f>IF($C2712="","",Y2712-M2712)</f>
        <v/>
      </c>
      <c r="AD2712" s="8" t="n"/>
      <c r="AG2712" s="14" t="n"/>
      <c r="AI2712">
        <f>IF($C2712="","",IF(COUNTIF($C$2:$C2712,$C2712)=1,1,0))</f>
        <v/>
      </c>
      <c r="AJ2712">
        <f>IF($AI2712=1,SUMPRODUCT(--($AM$2:$AM$7001&lt;$AM2712))+1,"")</f>
        <v/>
      </c>
      <c r="AK2712">
        <f>IF($C2712="","",IF(OR($P2712=TRUE(),$P2712="TRUE"),1,0))</f>
        <v/>
      </c>
      <c r="AL2712">
        <f>IF($C2712="","",IF(AND($V2712="Yes",SUMPRODUCT((LEN(Settings!$F$6:$F$13)&gt;0)*ISNUMBER(SEARCH(Settings!$F$6:$F$13,$O2712)))=0),1,0))</f>
        <v/>
      </c>
      <c r="AM2712">
        <f>IF($AI2712=1,IFERROR(IF(VALUE($C2712)&lt;100000000,VALUE($C2712),1000000000),IFERROR(IF(VALUE(MID($C2712,2,20))&lt;100000000,VALUE(MID($C2712,2,20)),1000000000),1000000000))+ROW()/100000,"")</f>
        <v/>
      </c>
    </row>
    <row r="2713">
      <c r="E2713" s="14" t="n"/>
      <c r="M2713" s="8">
        <f>IF($C2713="","",L2713*T2713/100)</f>
        <v/>
      </c>
      <c r="S2713" s="8" t="n"/>
      <c r="T2713" s="8" t="n"/>
      <c r="W2713">
        <f>IF($C2713="","",IF($AL2713=1,0,IF($AK2713=1,Settings!$C$6,Settings!$C$7))*100)</f>
        <v/>
      </c>
      <c r="X2713" s="8">
        <f>IF($C2713="","",T2713*W2713/100)</f>
        <v/>
      </c>
      <c r="Y2713" s="8">
        <f>IF($C2713="","",T2713-X2713)</f>
        <v/>
      </c>
      <c r="Z2713" s="8">
        <f>IF($C2713="","",Y2713-M2713)</f>
        <v/>
      </c>
      <c r="AD2713" s="8" t="n"/>
      <c r="AG2713" s="14" t="n"/>
      <c r="AI2713">
        <f>IF($C2713="","",IF(COUNTIF($C$2:$C2713,$C2713)=1,1,0))</f>
        <v/>
      </c>
      <c r="AJ2713">
        <f>IF($AI2713=1,SUMPRODUCT(--($AM$2:$AM$7001&lt;$AM2713))+1,"")</f>
        <v/>
      </c>
      <c r="AK2713">
        <f>IF($C2713="","",IF(OR($P2713=TRUE(),$P2713="TRUE"),1,0))</f>
        <v/>
      </c>
      <c r="AL2713">
        <f>IF($C2713="","",IF(AND($V2713="Yes",SUMPRODUCT((LEN(Settings!$F$6:$F$13)&gt;0)*ISNUMBER(SEARCH(Settings!$F$6:$F$13,$O2713)))=0),1,0))</f>
        <v/>
      </c>
      <c r="AM2713">
        <f>IF($AI2713=1,IFERROR(IF(VALUE($C2713)&lt;100000000,VALUE($C2713),1000000000),IFERROR(IF(VALUE(MID($C2713,2,20))&lt;100000000,VALUE(MID($C2713,2,20)),1000000000),1000000000))+ROW()/100000,"")</f>
        <v/>
      </c>
    </row>
    <row r="2714">
      <c r="E2714" s="14" t="n"/>
      <c r="M2714" s="8">
        <f>IF($C2714="","",L2714*T2714/100)</f>
        <v/>
      </c>
      <c r="S2714" s="8" t="n"/>
      <c r="T2714" s="8" t="n"/>
      <c r="W2714">
        <f>IF($C2714="","",IF($AL2714=1,0,IF($AK2714=1,Settings!$C$6,Settings!$C$7))*100)</f>
        <v/>
      </c>
      <c r="X2714" s="8">
        <f>IF($C2714="","",T2714*W2714/100)</f>
        <v/>
      </c>
      <c r="Y2714" s="8">
        <f>IF($C2714="","",T2714-X2714)</f>
        <v/>
      </c>
      <c r="Z2714" s="8">
        <f>IF($C2714="","",Y2714-M2714)</f>
        <v/>
      </c>
      <c r="AD2714" s="8" t="n"/>
      <c r="AG2714" s="14" t="n"/>
      <c r="AI2714">
        <f>IF($C2714="","",IF(COUNTIF($C$2:$C2714,$C2714)=1,1,0))</f>
        <v/>
      </c>
      <c r="AJ2714">
        <f>IF($AI2714=1,SUMPRODUCT(--($AM$2:$AM$7001&lt;$AM2714))+1,"")</f>
        <v/>
      </c>
      <c r="AK2714">
        <f>IF($C2714="","",IF(OR($P2714=TRUE(),$P2714="TRUE"),1,0))</f>
        <v/>
      </c>
      <c r="AL2714">
        <f>IF($C2714="","",IF(AND($V2714="Yes",SUMPRODUCT((LEN(Settings!$F$6:$F$13)&gt;0)*ISNUMBER(SEARCH(Settings!$F$6:$F$13,$O2714)))=0),1,0))</f>
        <v/>
      </c>
      <c r="AM2714">
        <f>IF($AI2714=1,IFERROR(IF(VALUE($C2714)&lt;100000000,VALUE($C2714),1000000000),IFERROR(IF(VALUE(MID($C2714,2,20))&lt;100000000,VALUE(MID($C2714,2,20)),1000000000),1000000000))+ROW()/100000,"")</f>
        <v/>
      </c>
    </row>
    <row r="2715">
      <c r="E2715" s="14" t="n"/>
      <c r="M2715" s="8">
        <f>IF($C2715="","",L2715*T2715/100)</f>
        <v/>
      </c>
      <c r="S2715" s="8" t="n"/>
      <c r="T2715" s="8" t="n"/>
      <c r="W2715">
        <f>IF($C2715="","",IF($AL2715=1,0,IF($AK2715=1,Settings!$C$6,Settings!$C$7))*100)</f>
        <v/>
      </c>
      <c r="X2715" s="8">
        <f>IF($C2715="","",T2715*W2715/100)</f>
        <v/>
      </c>
      <c r="Y2715" s="8">
        <f>IF($C2715="","",T2715-X2715)</f>
        <v/>
      </c>
      <c r="Z2715" s="8">
        <f>IF($C2715="","",Y2715-M2715)</f>
        <v/>
      </c>
      <c r="AD2715" s="8" t="n"/>
      <c r="AG2715" s="14" t="n"/>
      <c r="AI2715">
        <f>IF($C2715="","",IF(COUNTIF($C$2:$C2715,$C2715)=1,1,0))</f>
        <v/>
      </c>
      <c r="AJ2715">
        <f>IF($AI2715=1,SUMPRODUCT(--($AM$2:$AM$7001&lt;$AM2715))+1,"")</f>
        <v/>
      </c>
      <c r="AK2715">
        <f>IF($C2715="","",IF(OR($P2715=TRUE(),$P2715="TRUE"),1,0))</f>
        <v/>
      </c>
      <c r="AL2715">
        <f>IF($C2715="","",IF(AND($V2715="Yes",SUMPRODUCT((LEN(Settings!$F$6:$F$13)&gt;0)*ISNUMBER(SEARCH(Settings!$F$6:$F$13,$O2715)))=0),1,0))</f>
        <v/>
      </c>
      <c r="AM2715">
        <f>IF($AI2715=1,IFERROR(IF(VALUE($C2715)&lt;100000000,VALUE($C2715),1000000000),IFERROR(IF(VALUE(MID($C2715,2,20))&lt;100000000,VALUE(MID($C2715,2,20)),1000000000),1000000000))+ROW()/100000,"")</f>
        <v/>
      </c>
    </row>
    <row r="2716">
      <c r="E2716" s="14" t="n"/>
      <c r="M2716" s="8">
        <f>IF($C2716="","",L2716*T2716/100)</f>
        <v/>
      </c>
      <c r="S2716" s="8" t="n"/>
      <c r="T2716" s="8" t="n"/>
      <c r="W2716">
        <f>IF($C2716="","",IF($AL2716=1,0,IF($AK2716=1,Settings!$C$6,Settings!$C$7))*100)</f>
        <v/>
      </c>
      <c r="X2716" s="8">
        <f>IF($C2716="","",T2716*W2716/100)</f>
        <v/>
      </c>
      <c r="Y2716" s="8">
        <f>IF($C2716="","",T2716-X2716)</f>
        <v/>
      </c>
      <c r="Z2716" s="8">
        <f>IF($C2716="","",Y2716-M2716)</f>
        <v/>
      </c>
      <c r="AD2716" s="8" t="n"/>
      <c r="AG2716" s="14" t="n"/>
      <c r="AI2716">
        <f>IF($C2716="","",IF(COUNTIF($C$2:$C2716,$C2716)=1,1,0))</f>
        <v/>
      </c>
      <c r="AJ2716">
        <f>IF($AI2716=1,SUMPRODUCT(--($AM$2:$AM$7001&lt;$AM2716))+1,"")</f>
        <v/>
      </c>
      <c r="AK2716">
        <f>IF($C2716="","",IF(OR($P2716=TRUE(),$P2716="TRUE"),1,0))</f>
        <v/>
      </c>
      <c r="AL2716">
        <f>IF($C2716="","",IF(AND($V2716="Yes",SUMPRODUCT((LEN(Settings!$F$6:$F$13)&gt;0)*ISNUMBER(SEARCH(Settings!$F$6:$F$13,$O2716)))=0),1,0))</f>
        <v/>
      </c>
      <c r="AM2716">
        <f>IF($AI2716=1,IFERROR(IF(VALUE($C2716)&lt;100000000,VALUE($C2716),1000000000),IFERROR(IF(VALUE(MID($C2716,2,20))&lt;100000000,VALUE(MID($C2716,2,20)),1000000000),1000000000))+ROW()/100000,"")</f>
        <v/>
      </c>
    </row>
    <row r="2717">
      <c r="E2717" s="14" t="n"/>
      <c r="M2717" s="8">
        <f>IF($C2717="","",L2717*T2717/100)</f>
        <v/>
      </c>
      <c r="S2717" s="8" t="n"/>
      <c r="T2717" s="8" t="n"/>
      <c r="W2717">
        <f>IF($C2717="","",IF($AL2717=1,0,IF($AK2717=1,Settings!$C$6,Settings!$C$7))*100)</f>
        <v/>
      </c>
      <c r="X2717" s="8">
        <f>IF($C2717="","",T2717*W2717/100)</f>
        <v/>
      </c>
      <c r="Y2717" s="8">
        <f>IF($C2717="","",T2717-X2717)</f>
        <v/>
      </c>
      <c r="Z2717" s="8">
        <f>IF($C2717="","",Y2717-M2717)</f>
        <v/>
      </c>
      <c r="AD2717" s="8" t="n"/>
      <c r="AG2717" s="14" t="n"/>
      <c r="AI2717">
        <f>IF($C2717="","",IF(COUNTIF($C$2:$C2717,$C2717)=1,1,0))</f>
        <v/>
      </c>
      <c r="AJ2717">
        <f>IF($AI2717=1,SUMPRODUCT(--($AM$2:$AM$7001&lt;$AM2717))+1,"")</f>
        <v/>
      </c>
      <c r="AK2717">
        <f>IF($C2717="","",IF(OR($P2717=TRUE(),$P2717="TRUE"),1,0))</f>
        <v/>
      </c>
      <c r="AL2717">
        <f>IF($C2717="","",IF(AND($V2717="Yes",SUMPRODUCT((LEN(Settings!$F$6:$F$13)&gt;0)*ISNUMBER(SEARCH(Settings!$F$6:$F$13,$O2717)))=0),1,0))</f>
        <v/>
      </c>
      <c r="AM2717">
        <f>IF($AI2717=1,IFERROR(IF(VALUE($C2717)&lt;100000000,VALUE($C2717),1000000000),IFERROR(IF(VALUE(MID($C2717,2,20))&lt;100000000,VALUE(MID($C2717,2,20)),1000000000),1000000000))+ROW()/100000,"")</f>
        <v/>
      </c>
    </row>
    <row r="2718">
      <c r="E2718" s="14" t="n"/>
      <c r="M2718" s="8">
        <f>IF($C2718="","",L2718*T2718/100)</f>
        <v/>
      </c>
      <c r="S2718" s="8" t="n"/>
      <c r="T2718" s="8" t="n"/>
      <c r="W2718">
        <f>IF($C2718="","",IF($AL2718=1,0,IF($AK2718=1,Settings!$C$6,Settings!$C$7))*100)</f>
        <v/>
      </c>
      <c r="X2718" s="8">
        <f>IF($C2718="","",T2718*W2718/100)</f>
        <v/>
      </c>
      <c r="Y2718" s="8">
        <f>IF($C2718="","",T2718-X2718)</f>
        <v/>
      </c>
      <c r="Z2718" s="8">
        <f>IF($C2718="","",Y2718-M2718)</f>
        <v/>
      </c>
      <c r="AD2718" s="8" t="n"/>
      <c r="AG2718" s="14" t="n"/>
      <c r="AI2718">
        <f>IF($C2718="","",IF(COUNTIF($C$2:$C2718,$C2718)=1,1,0))</f>
        <v/>
      </c>
      <c r="AJ2718">
        <f>IF($AI2718=1,SUMPRODUCT(--($AM$2:$AM$7001&lt;$AM2718))+1,"")</f>
        <v/>
      </c>
      <c r="AK2718">
        <f>IF($C2718="","",IF(OR($P2718=TRUE(),$P2718="TRUE"),1,0))</f>
        <v/>
      </c>
      <c r="AL2718">
        <f>IF($C2718="","",IF(AND($V2718="Yes",SUMPRODUCT((LEN(Settings!$F$6:$F$13)&gt;0)*ISNUMBER(SEARCH(Settings!$F$6:$F$13,$O2718)))=0),1,0))</f>
        <v/>
      </c>
      <c r="AM2718">
        <f>IF($AI2718=1,IFERROR(IF(VALUE($C2718)&lt;100000000,VALUE($C2718),1000000000),IFERROR(IF(VALUE(MID($C2718,2,20))&lt;100000000,VALUE(MID($C2718,2,20)),1000000000),1000000000))+ROW()/100000,"")</f>
        <v/>
      </c>
    </row>
    <row r="2719">
      <c r="E2719" s="14" t="n"/>
      <c r="M2719" s="8">
        <f>IF($C2719="","",L2719*T2719/100)</f>
        <v/>
      </c>
      <c r="S2719" s="8" t="n"/>
      <c r="T2719" s="8" t="n"/>
      <c r="W2719">
        <f>IF($C2719="","",IF($AL2719=1,0,IF($AK2719=1,Settings!$C$6,Settings!$C$7))*100)</f>
        <v/>
      </c>
      <c r="X2719" s="8">
        <f>IF($C2719="","",T2719*W2719/100)</f>
        <v/>
      </c>
      <c r="Y2719" s="8">
        <f>IF($C2719="","",T2719-X2719)</f>
        <v/>
      </c>
      <c r="Z2719" s="8">
        <f>IF($C2719="","",Y2719-M2719)</f>
        <v/>
      </c>
      <c r="AD2719" s="8" t="n"/>
      <c r="AG2719" s="14" t="n"/>
      <c r="AI2719">
        <f>IF($C2719="","",IF(COUNTIF($C$2:$C2719,$C2719)=1,1,0))</f>
        <v/>
      </c>
      <c r="AJ2719">
        <f>IF($AI2719=1,SUMPRODUCT(--($AM$2:$AM$7001&lt;$AM2719))+1,"")</f>
        <v/>
      </c>
      <c r="AK2719">
        <f>IF($C2719="","",IF(OR($P2719=TRUE(),$P2719="TRUE"),1,0))</f>
        <v/>
      </c>
      <c r="AL2719">
        <f>IF($C2719="","",IF(AND($V2719="Yes",SUMPRODUCT((LEN(Settings!$F$6:$F$13)&gt;0)*ISNUMBER(SEARCH(Settings!$F$6:$F$13,$O2719)))=0),1,0))</f>
        <v/>
      </c>
      <c r="AM2719">
        <f>IF($AI2719=1,IFERROR(IF(VALUE($C2719)&lt;100000000,VALUE($C2719),1000000000),IFERROR(IF(VALUE(MID($C2719,2,20))&lt;100000000,VALUE(MID($C2719,2,20)),1000000000),1000000000))+ROW()/100000,"")</f>
        <v/>
      </c>
    </row>
    <row r="2720">
      <c r="E2720" s="14" t="n"/>
      <c r="M2720" s="8">
        <f>IF($C2720="","",L2720*T2720/100)</f>
        <v/>
      </c>
      <c r="S2720" s="8" t="n"/>
      <c r="T2720" s="8" t="n"/>
      <c r="W2720">
        <f>IF($C2720="","",IF($AL2720=1,0,IF($AK2720=1,Settings!$C$6,Settings!$C$7))*100)</f>
        <v/>
      </c>
      <c r="X2720" s="8">
        <f>IF($C2720="","",T2720*W2720/100)</f>
        <v/>
      </c>
      <c r="Y2720" s="8">
        <f>IF($C2720="","",T2720-X2720)</f>
        <v/>
      </c>
      <c r="Z2720" s="8">
        <f>IF($C2720="","",Y2720-M2720)</f>
        <v/>
      </c>
      <c r="AD2720" s="8" t="n"/>
      <c r="AG2720" s="14" t="n"/>
      <c r="AI2720">
        <f>IF($C2720="","",IF(COUNTIF($C$2:$C2720,$C2720)=1,1,0))</f>
        <v/>
      </c>
      <c r="AJ2720">
        <f>IF($AI2720=1,SUMPRODUCT(--($AM$2:$AM$7001&lt;$AM2720))+1,"")</f>
        <v/>
      </c>
      <c r="AK2720">
        <f>IF($C2720="","",IF(OR($P2720=TRUE(),$P2720="TRUE"),1,0))</f>
        <v/>
      </c>
      <c r="AL2720">
        <f>IF($C2720="","",IF(AND($V2720="Yes",SUMPRODUCT((LEN(Settings!$F$6:$F$13)&gt;0)*ISNUMBER(SEARCH(Settings!$F$6:$F$13,$O2720)))=0),1,0))</f>
        <v/>
      </c>
      <c r="AM2720">
        <f>IF($AI2720=1,IFERROR(IF(VALUE($C2720)&lt;100000000,VALUE($C2720),1000000000),IFERROR(IF(VALUE(MID($C2720,2,20))&lt;100000000,VALUE(MID($C2720,2,20)),1000000000),1000000000))+ROW()/100000,"")</f>
        <v/>
      </c>
    </row>
    <row r="2721">
      <c r="E2721" s="14" t="n"/>
      <c r="M2721" s="8">
        <f>IF($C2721="","",L2721*T2721/100)</f>
        <v/>
      </c>
      <c r="S2721" s="8" t="n"/>
      <c r="T2721" s="8" t="n"/>
      <c r="W2721">
        <f>IF($C2721="","",IF($AL2721=1,0,IF($AK2721=1,Settings!$C$6,Settings!$C$7))*100)</f>
        <v/>
      </c>
      <c r="X2721" s="8">
        <f>IF($C2721="","",T2721*W2721/100)</f>
        <v/>
      </c>
      <c r="Y2721" s="8">
        <f>IF($C2721="","",T2721-X2721)</f>
        <v/>
      </c>
      <c r="Z2721" s="8">
        <f>IF($C2721="","",Y2721-M2721)</f>
        <v/>
      </c>
      <c r="AD2721" s="8" t="n"/>
      <c r="AG2721" s="14" t="n"/>
      <c r="AI2721">
        <f>IF($C2721="","",IF(COUNTIF($C$2:$C2721,$C2721)=1,1,0))</f>
        <v/>
      </c>
      <c r="AJ2721">
        <f>IF($AI2721=1,SUMPRODUCT(--($AM$2:$AM$7001&lt;$AM2721))+1,"")</f>
        <v/>
      </c>
      <c r="AK2721">
        <f>IF($C2721="","",IF(OR($P2721=TRUE(),$P2721="TRUE"),1,0))</f>
        <v/>
      </c>
      <c r="AL2721">
        <f>IF($C2721="","",IF(AND($V2721="Yes",SUMPRODUCT((LEN(Settings!$F$6:$F$13)&gt;0)*ISNUMBER(SEARCH(Settings!$F$6:$F$13,$O2721)))=0),1,0))</f>
        <v/>
      </c>
      <c r="AM2721">
        <f>IF($AI2721=1,IFERROR(IF(VALUE($C2721)&lt;100000000,VALUE($C2721),1000000000),IFERROR(IF(VALUE(MID($C2721,2,20))&lt;100000000,VALUE(MID($C2721,2,20)),1000000000),1000000000))+ROW()/100000,"")</f>
        <v/>
      </c>
    </row>
    <row r="2722">
      <c r="E2722" s="14" t="n"/>
      <c r="M2722" s="8">
        <f>IF($C2722="","",L2722*T2722/100)</f>
        <v/>
      </c>
      <c r="S2722" s="8" t="n"/>
      <c r="T2722" s="8" t="n"/>
      <c r="W2722">
        <f>IF($C2722="","",IF($AL2722=1,0,IF($AK2722=1,Settings!$C$6,Settings!$C$7))*100)</f>
        <v/>
      </c>
      <c r="X2722" s="8">
        <f>IF($C2722="","",T2722*W2722/100)</f>
        <v/>
      </c>
      <c r="Y2722" s="8">
        <f>IF($C2722="","",T2722-X2722)</f>
        <v/>
      </c>
      <c r="Z2722" s="8">
        <f>IF($C2722="","",Y2722-M2722)</f>
        <v/>
      </c>
      <c r="AD2722" s="8" t="n"/>
      <c r="AG2722" s="14" t="n"/>
      <c r="AI2722">
        <f>IF($C2722="","",IF(COUNTIF($C$2:$C2722,$C2722)=1,1,0))</f>
        <v/>
      </c>
      <c r="AJ2722">
        <f>IF($AI2722=1,SUMPRODUCT(--($AM$2:$AM$7001&lt;$AM2722))+1,"")</f>
        <v/>
      </c>
      <c r="AK2722">
        <f>IF($C2722="","",IF(OR($P2722=TRUE(),$P2722="TRUE"),1,0))</f>
        <v/>
      </c>
      <c r="AL2722">
        <f>IF($C2722="","",IF(AND($V2722="Yes",SUMPRODUCT((LEN(Settings!$F$6:$F$13)&gt;0)*ISNUMBER(SEARCH(Settings!$F$6:$F$13,$O2722)))=0),1,0))</f>
        <v/>
      </c>
      <c r="AM2722">
        <f>IF($AI2722=1,IFERROR(IF(VALUE($C2722)&lt;100000000,VALUE($C2722),1000000000),IFERROR(IF(VALUE(MID($C2722,2,20))&lt;100000000,VALUE(MID($C2722,2,20)),1000000000),1000000000))+ROW()/100000,"")</f>
        <v/>
      </c>
    </row>
    <row r="2723">
      <c r="E2723" s="14" t="n"/>
      <c r="M2723" s="8">
        <f>IF($C2723="","",L2723*T2723/100)</f>
        <v/>
      </c>
      <c r="S2723" s="8" t="n"/>
      <c r="T2723" s="8" t="n"/>
      <c r="W2723">
        <f>IF($C2723="","",IF($AL2723=1,0,IF($AK2723=1,Settings!$C$6,Settings!$C$7))*100)</f>
        <v/>
      </c>
      <c r="X2723" s="8">
        <f>IF($C2723="","",T2723*W2723/100)</f>
        <v/>
      </c>
      <c r="Y2723" s="8">
        <f>IF($C2723="","",T2723-X2723)</f>
        <v/>
      </c>
      <c r="Z2723" s="8">
        <f>IF($C2723="","",Y2723-M2723)</f>
        <v/>
      </c>
      <c r="AD2723" s="8" t="n"/>
      <c r="AG2723" s="14" t="n"/>
      <c r="AI2723">
        <f>IF($C2723="","",IF(COUNTIF($C$2:$C2723,$C2723)=1,1,0))</f>
        <v/>
      </c>
      <c r="AJ2723">
        <f>IF($AI2723=1,SUMPRODUCT(--($AM$2:$AM$7001&lt;$AM2723))+1,"")</f>
        <v/>
      </c>
      <c r="AK2723">
        <f>IF($C2723="","",IF(OR($P2723=TRUE(),$P2723="TRUE"),1,0))</f>
        <v/>
      </c>
      <c r="AL2723">
        <f>IF($C2723="","",IF(AND($V2723="Yes",SUMPRODUCT((LEN(Settings!$F$6:$F$13)&gt;0)*ISNUMBER(SEARCH(Settings!$F$6:$F$13,$O2723)))=0),1,0))</f>
        <v/>
      </c>
      <c r="AM2723">
        <f>IF($AI2723=1,IFERROR(IF(VALUE($C2723)&lt;100000000,VALUE($C2723),1000000000),IFERROR(IF(VALUE(MID($C2723,2,20))&lt;100000000,VALUE(MID($C2723,2,20)),1000000000),1000000000))+ROW()/100000,"")</f>
        <v/>
      </c>
    </row>
    <row r="2724">
      <c r="E2724" s="14" t="n"/>
      <c r="M2724" s="8">
        <f>IF($C2724="","",L2724*T2724/100)</f>
        <v/>
      </c>
      <c r="S2724" s="8" t="n"/>
      <c r="T2724" s="8" t="n"/>
      <c r="W2724">
        <f>IF($C2724="","",IF($AL2724=1,0,IF($AK2724=1,Settings!$C$6,Settings!$C$7))*100)</f>
        <v/>
      </c>
      <c r="X2724" s="8">
        <f>IF($C2724="","",T2724*W2724/100)</f>
        <v/>
      </c>
      <c r="Y2724" s="8">
        <f>IF($C2724="","",T2724-X2724)</f>
        <v/>
      </c>
      <c r="Z2724" s="8">
        <f>IF($C2724="","",Y2724-M2724)</f>
        <v/>
      </c>
      <c r="AD2724" s="8" t="n"/>
      <c r="AG2724" s="14" t="n"/>
      <c r="AI2724">
        <f>IF($C2724="","",IF(COUNTIF($C$2:$C2724,$C2724)=1,1,0))</f>
        <v/>
      </c>
      <c r="AJ2724">
        <f>IF($AI2724=1,SUMPRODUCT(--($AM$2:$AM$7001&lt;$AM2724))+1,"")</f>
        <v/>
      </c>
      <c r="AK2724">
        <f>IF($C2724="","",IF(OR($P2724=TRUE(),$P2724="TRUE"),1,0))</f>
        <v/>
      </c>
      <c r="AL2724">
        <f>IF($C2724="","",IF(AND($V2724="Yes",SUMPRODUCT((LEN(Settings!$F$6:$F$13)&gt;0)*ISNUMBER(SEARCH(Settings!$F$6:$F$13,$O2724)))=0),1,0))</f>
        <v/>
      </c>
      <c r="AM2724">
        <f>IF($AI2724=1,IFERROR(IF(VALUE($C2724)&lt;100000000,VALUE($C2724),1000000000),IFERROR(IF(VALUE(MID($C2724,2,20))&lt;100000000,VALUE(MID($C2724,2,20)),1000000000),1000000000))+ROW()/100000,"")</f>
        <v/>
      </c>
    </row>
    <row r="2725">
      <c r="E2725" s="14" t="n"/>
      <c r="M2725" s="8">
        <f>IF($C2725="","",L2725*T2725/100)</f>
        <v/>
      </c>
      <c r="S2725" s="8" t="n"/>
      <c r="T2725" s="8" t="n"/>
      <c r="W2725">
        <f>IF($C2725="","",IF($AL2725=1,0,IF($AK2725=1,Settings!$C$6,Settings!$C$7))*100)</f>
        <v/>
      </c>
      <c r="X2725" s="8">
        <f>IF($C2725="","",T2725*W2725/100)</f>
        <v/>
      </c>
      <c r="Y2725" s="8">
        <f>IF($C2725="","",T2725-X2725)</f>
        <v/>
      </c>
      <c r="Z2725" s="8">
        <f>IF($C2725="","",Y2725-M2725)</f>
        <v/>
      </c>
      <c r="AD2725" s="8" t="n"/>
      <c r="AG2725" s="14" t="n"/>
      <c r="AI2725">
        <f>IF($C2725="","",IF(COUNTIF($C$2:$C2725,$C2725)=1,1,0))</f>
        <v/>
      </c>
      <c r="AJ2725">
        <f>IF($AI2725=1,SUMPRODUCT(--($AM$2:$AM$7001&lt;$AM2725))+1,"")</f>
        <v/>
      </c>
      <c r="AK2725">
        <f>IF($C2725="","",IF(OR($P2725=TRUE(),$P2725="TRUE"),1,0))</f>
        <v/>
      </c>
      <c r="AL2725">
        <f>IF($C2725="","",IF(AND($V2725="Yes",SUMPRODUCT((LEN(Settings!$F$6:$F$13)&gt;0)*ISNUMBER(SEARCH(Settings!$F$6:$F$13,$O2725)))=0),1,0))</f>
        <v/>
      </c>
      <c r="AM2725">
        <f>IF($AI2725=1,IFERROR(IF(VALUE($C2725)&lt;100000000,VALUE($C2725),1000000000),IFERROR(IF(VALUE(MID($C2725,2,20))&lt;100000000,VALUE(MID($C2725,2,20)),1000000000),1000000000))+ROW()/100000,"")</f>
        <v/>
      </c>
    </row>
    <row r="2726">
      <c r="E2726" s="14" t="n"/>
      <c r="M2726" s="8">
        <f>IF($C2726="","",L2726*T2726/100)</f>
        <v/>
      </c>
      <c r="S2726" s="8" t="n"/>
      <c r="T2726" s="8" t="n"/>
      <c r="W2726">
        <f>IF($C2726="","",IF($AL2726=1,0,IF($AK2726=1,Settings!$C$6,Settings!$C$7))*100)</f>
        <v/>
      </c>
      <c r="X2726" s="8">
        <f>IF($C2726="","",T2726*W2726/100)</f>
        <v/>
      </c>
      <c r="Y2726" s="8">
        <f>IF($C2726="","",T2726-X2726)</f>
        <v/>
      </c>
      <c r="Z2726" s="8">
        <f>IF($C2726="","",Y2726-M2726)</f>
        <v/>
      </c>
      <c r="AD2726" s="8" t="n"/>
      <c r="AG2726" s="14" t="n"/>
      <c r="AI2726">
        <f>IF($C2726="","",IF(COUNTIF($C$2:$C2726,$C2726)=1,1,0))</f>
        <v/>
      </c>
      <c r="AJ2726">
        <f>IF($AI2726=1,SUMPRODUCT(--($AM$2:$AM$7001&lt;$AM2726))+1,"")</f>
        <v/>
      </c>
      <c r="AK2726">
        <f>IF($C2726="","",IF(OR($P2726=TRUE(),$P2726="TRUE"),1,0))</f>
        <v/>
      </c>
      <c r="AL2726">
        <f>IF($C2726="","",IF(AND($V2726="Yes",SUMPRODUCT((LEN(Settings!$F$6:$F$13)&gt;0)*ISNUMBER(SEARCH(Settings!$F$6:$F$13,$O2726)))=0),1,0))</f>
        <v/>
      </c>
      <c r="AM2726">
        <f>IF($AI2726=1,IFERROR(IF(VALUE($C2726)&lt;100000000,VALUE($C2726),1000000000),IFERROR(IF(VALUE(MID($C2726,2,20))&lt;100000000,VALUE(MID($C2726,2,20)),1000000000),1000000000))+ROW()/100000,"")</f>
        <v/>
      </c>
    </row>
    <row r="2727">
      <c r="E2727" s="14" t="n"/>
      <c r="M2727" s="8">
        <f>IF($C2727="","",L2727*T2727/100)</f>
        <v/>
      </c>
      <c r="S2727" s="8" t="n"/>
      <c r="T2727" s="8" t="n"/>
      <c r="W2727">
        <f>IF($C2727="","",IF($AL2727=1,0,IF($AK2727=1,Settings!$C$6,Settings!$C$7))*100)</f>
        <v/>
      </c>
      <c r="X2727" s="8">
        <f>IF($C2727="","",T2727*W2727/100)</f>
        <v/>
      </c>
      <c r="Y2727" s="8">
        <f>IF($C2727="","",T2727-X2727)</f>
        <v/>
      </c>
      <c r="Z2727" s="8">
        <f>IF($C2727="","",Y2727-M2727)</f>
        <v/>
      </c>
      <c r="AD2727" s="8" t="n"/>
      <c r="AG2727" s="14" t="n"/>
      <c r="AI2727">
        <f>IF($C2727="","",IF(COUNTIF($C$2:$C2727,$C2727)=1,1,0))</f>
        <v/>
      </c>
      <c r="AJ2727">
        <f>IF($AI2727=1,SUMPRODUCT(--($AM$2:$AM$7001&lt;$AM2727))+1,"")</f>
        <v/>
      </c>
      <c r="AK2727">
        <f>IF($C2727="","",IF(OR($P2727=TRUE(),$P2727="TRUE"),1,0))</f>
        <v/>
      </c>
      <c r="AL2727">
        <f>IF($C2727="","",IF(AND($V2727="Yes",SUMPRODUCT((LEN(Settings!$F$6:$F$13)&gt;0)*ISNUMBER(SEARCH(Settings!$F$6:$F$13,$O2727)))=0),1,0))</f>
        <v/>
      </c>
      <c r="AM2727">
        <f>IF($AI2727=1,IFERROR(IF(VALUE($C2727)&lt;100000000,VALUE($C2727),1000000000),IFERROR(IF(VALUE(MID($C2727,2,20))&lt;100000000,VALUE(MID($C2727,2,20)),1000000000),1000000000))+ROW()/100000,"")</f>
        <v/>
      </c>
    </row>
    <row r="2728">
      <c r="E2728" s="14" t="n"/>
      <c r="M2728" s="8">
        <f>IF($C2728="","",L2728*T2728/100)</f>
        <v/>
      </c>
      <c r="S2728" s="8" t="n"/>
      <c r="T2728" s="8" t="n"/>
      <c r="W2728">
        <f>IF($C2728="","",IF($AL2728=1,0,IF($AK2728=1,Settings!$C$6,Settings!$C$7))*100)</f>
        <v/>
      </c>
      <c r="X2728" s="8">
        <f>IF($C2728="","",T2728*W2728/100)</f>
        <v/>
      </c>
      <c r="Y2728" s="8">
        <f>IF($C2728="","",T2728-X2728)</f>
        <v/>
      </c>
      <c r="Z2728" s="8">
        <f>IF($C2728="","",Y2728-M2728)</f>
        <v/>
      </c>
      <c r="AD2728" s="8" t="n"/>
      <c r="AG2728" s="14" t="n"/>
      <c r="AI2728">
        <f>IF($C2728="","",IF(COUNTIF($C$2:$C2728,$C2728)=1,1,0))</f>
        <v/>
      </c>
      <c r="AJ2728">
        <f>IF($AI2728=1,SUMPRODUCT(--($AM$2:$AM$7001&lt;$AM2728))+1,"")</f>
        <v/>
      </c>
      <c r="AK2728">
        <f>IF($C2728="","",IF(OR($P2728=TRUE(),$P2728="TRUE"),1,0))</f>
        <v/>
      </c>
      <c r="AL2728">
        <f>IF($C2728="","",IF(AND($V2728="Yes",SUMPRODUCT((LEN(Settings!$F$6:$F$13)&gt;0)*ISNUMBER(SEARCH(Settings!$F$6:$F$13,$O2728)))=0),1,0))</f>
        <v/>
      </c>
      <c r="AM2728">
        <f>IF($AI2728=1,IFERROR(IF(VALUE($C2728)&lt;100000000,VALUE($C2728),1000000000),IFERROR(IF(VALUE(MID($C2728,2,20))&lt;100000000,VALUE(MID($C2728,2,20)),1000000000),1000000000))+ROW()/100000,"")</f>
        <v/>
      </c>
    </row>
    <row r="2729">
      <c r="E2729" s="14" t="n"/>
      <c r="M2729" s="8">
        <f>IF($C2729="","",L2729*T2729/100)</f>
        <v/>
      </c>
      <c r="S2729" s="8" t="n"/>
      <c r="T2729" s="8" t="n"/>
      <c r="W2729">
        <f>IF($C2729="","",IF($AL2729=1,0,IF($AK2729=1,Settings!$C$6,Settings!$C$7))*100)</f>
        <v/>
      </c>
      <c r="X2729" s="8">
        <f>IF($C2729="","",T2729*W2729/100)</f>
        <v/>
      </c>
      <c r="Y2729" s="8">
        <f>IF($C2729="","",T2729-X2729)</f>
        <v/>
      </c>
      <c r="Z2729" s="8">
        <f>IF($C2729="","",Y2729-M2729)</f>
        <v/>
      </c>
      <c r="AD2729" s="8" t="n"/>
      <c r="AG2729" s="14" t="n"/>
      <c r="AI2729">
        <f>IF($C2729="","",IF(COUNTIF($C$2:$C2729,$C2729)=1,1,0))</f>
        <v/>
      </c>
      <c r="AJ2729">
        <f>IF($AI2729=1,SUMPRODUCT(--($AM$2:$AM$7001&lt;$AM2729))+1,"")</f>
        <v/>
      </c>
      <c r="AK2729">
        <f>IF($C2729="","",IF(OR($P2729=TRUE(),$P2729="TRUE"),1,0))</f>
        <v/>
      </c>
      <c r="AL2729">
        <f>IF($C2729="","",IF(AND($V2729="Yes",SUMPRODUCT((LEN(Settings!$F$6:$F$13)&gt;0)*ISNUMBER(SEARCH(Settings!$F$6:$F$13,$O2729)))=0),1,0))</f>
        <v/>
      </c>
      <c r="AM2729">
        <f>IF($AI2729=1,IFERROR(IF(VALUE($C2729)&lt;100000000,VALUE($C2729),1000000000),IFERROR(IF(VALUE(MID($C2729,2,20))&lt;100000000,VALUE(MID($C2729,2,20)),1000000000),1000000000))+ROW()/100000,"")</f>
        <v/>
      </c>
    </row>
    <row r="2730">
      <c r="E2730" s="14" t="n"/>
      <c r="M2730" s="8">
        <f>IF($C2730="","",L2730*T2730/100)</f>
        <v/>
      </c>
      <c r="S2730" s="8" t="n"/>
      <c r="T2730" s="8" t="n"/>
      <c r="W2730">
        <f>IF($C2730="","",IF($AL2730=1,0,IF($AK2730=1,Settings!$C$6,Settings!$C$7))*100)</f>
        <v/>
      </c>
      <c r="X2730" s="8">
        <f>IF($C2730="","",T2730*W2730/100)</f>
        <v/>
      </c>
      <c r="Y2730" s="8">
        <f>IF($C2730="","",T2730-X2730)</f>
        <v/>
      </c>
      <c r="Z2730" s="8">
        <f>IF($C2730="","",Y2730-M2730)</f>
        <v/>
      </c>
      <c r="AD2730" s="8" t="n"/>
      <c r="AG2730" s="14" t="n"/>
      <c r="AI2730">
        <f>IF($C2730="","",IF(COUNTIF($C$2:$C2730,$C2730)=1,1,0))</f>
        <v/>
      </c>
      <c r="AJ2730">
        <f>IF($AI2730=1,SUMPRODUCT(--($AM$2:$AM$7001&lt;$AM2730))+1,"")</f>
        <v/>
      </c>
      <c r="AK2730">
        <f>IF($C2730="","",IF(OR($P2730=TRUE(),$P2730="TRUE"),1,0))</f>
        <v/>
      </c>
      <c r="AL2730">
        <f>IF($C2730="","",IF(AND($V2730="Yes",SUMPRODUCT((LEN(Settings!$F$6:$F$13)&gt;0)*ISNUMBER(SEARCH(Settings!$F$6:$F$13,$O2730)))=0),1,0))</f>
        <v/>
      </c>
      <c r="AM2730">
        <f>IF($AI2730=1,IFERROR(IF(VALUE($C2730)&lt;100000000,VALUE($C2730),1000000000),IFERROR(IF(VALUE(MID($C2730,2,20))&lt;100000000,VALUE(MID($C2730,2,20)),1000000000),1000000000))+ROW()/100000,"")</f>
        <v/>
      </c>
    </row>
    <row r="2731">
      <c r="E2731" s="14" t="n"/>
      <c r="M2731" s="8">
        <f>IF($C2731="","",L2731*T2731/100)</f>
        <v/>
      </c>
      <c r="S2731" s="8" t="n"/>
      <c r="T2731" s="8" t="n"/>
      <c r="W2731">
        <f>IF($C2731="","",IF($AL2731=1,0,IF($AK2731=1,Settings!$C$6,Settings!$C$7))*100)</f>
        <v/>
      </c>
      <c r="X2731" s="8">
        <f>IF($C2731="","",T2731*W2731/100)</f>
        <v/>
      </c>
      <c r="Y2731" s="8">
        <f>IF($C2731="","",T2731-X2731)</f>
        <v/>
      </c>
      <c r="Z2731" s="8">
        <f>IF($C2731="","",Y2731-M2731)</f>
        <v/>
      </c>
      <c r="AD2731" s="8" t="n"/>
      <c r="AG2731" s="14" t="n"/>
      <c r="AI2731">
        <f>IF($C2731="","",IF(COUNTIF($C$2:$C2731,$C2731)=1,1,0))</f>
        <v/>
      </c>
      <c r="AJ2731">
        <f>IF($AI2731=1,SUMPRODUCT(--($AM$2:$AM$7001&lt;$AM2731))+1,"")</f>
        <v/>
      </c>
      <c r="AK2731">
        <f>IF($C2731="","",IF(OR($P2731=TRUE(),$P2731="TRUE"),1,0))</f>
        <v/>
      </c>
      <c r="AL2731">
        <f>IF($C2731="","",IF(AND($V2731="Yes",SUMPRODUCT((LEN(Settings!$F$6:$F$13)&gt;0)*ISNUMBER(SEARCH(Settings!$F$6:$F$13,$O2731)))=0),1,0))</f>
        <v/>
      </c>
      <c r="AM2731">
        <f>IF($AI2731=1,IFERROR(IF(VALUE($C2731)&lt;100000000,VALUE($C2731),1000000000),IFERROR(IF(VALUE(MID($C2731,2,20))&lt;100000000,VALUE(MID($C2731,2,20)),1000000000),1000000000))+ROW()/100000,"")</f>
        <v/>
      </c>
    </row>
    <row r="2732">
      <c r="E2732" s="14" t="n"/>
      <c r="M2732" s="8">
        <f>IF($C2732="","",L2732*T2732/100)</f>
        <v/>
      </c>
      <c r="S2732" s="8" t="n"/>
      <c r="T2732" s="8" t="n"/>
      <c r="W2732">
        <f>IF($C2732="","",IF($AL2732=1,0,IF($AK2732=1,Settings!$C$6,Settings!$C$7))*100)</f>
        <v/>
      </c>
      <c r="X2732" s="8">
        <f>IF($C2732="","",T2732*W2732/100)</f>
        <v/>
      </c>
      <c r="Y2732" s="8">
        <f>IF($C2732="","",T2732-X2732)</f>
        <v/>
      </c>
      <c r="Z2732" s="8">
        <f>IF($C2732="","",Y2732-M2732)</f>
        <v/>
      </c>
      <c r="AD2732" s="8" t="n"/>
      <c r="AG2732" s="14" t="n"/>
      <c r="AI2732">
        <f>IF($C2732="","",IF(COUNTIF($C$2:$C2732,$C2732)=1,1,0))</f>
        <v/>
      </c>
      <c r="AJ2732">
        <f>IF($AI2732=1,SUMPRODUCT(--($AM$2:$AM$7001&lt;$AM2732))+1,"")</f>
        <v/>
      </c>
      <c r="AK2732">
        <f>IF($C2732="","",IF(OR($P2732=TRUE(),$P2732="TRUE"),1,0))</f>
        <v/>
      </c>
      <c r="AL2732">
        <f>IF($C2732="","",IF(AND($V2732="Yes",SUMPRODUCT((LEN(Settings!$F$6:$F$13)&gt;0)*ISNUMBER(SEARCH(Settings!$F$6:$F$13,$O2732)))=0),1,0))</f>
        <v/>
      </c>
      <c r="AM2732">
        <f>IF($AI2732=1,IFERROR(IF(VALUE($C2732)&lt;100000000,VALUE($C2732),1000000000),IFERROR(IF(VALUE(MID($C2732,2,20))&lt;100000000,VALUE(MID($C2732,2,20)),1000000000),1000000000))+ROW()/100000,"")</f>
        <v/>
      </c>
    </row>
    <row r="2733">
      <c r="E2733" s="14" t="n"/>
      <c r="M2733" s="8">
        <f>IF($C2733="","",L2733*T2733/100)</f>
        <v/>
      </c>
      <c r="S2733" s="8" t="n"/>
      <c r="T2733" s="8" t="n"/>
      <c r="W2733">
        <f>IF($C2733="","",IF($AL2733=1,0,IF($AK2733=1,Settings!$C$6,Settings!$C$7))*100)</f>
        <v/>
      </c>
      <c r="X2733" s="8">
        <f>IF($C2733="","",T2733*W2733/100)</f>
        <v/>
      </c>
      <c r="Y2733" s="8">
        <f>IF($C2733="","",T2733-X2733)</f>
        <v/>
      </c>
      <c r="Z2733" s="8">
        <f>IF($C2733="","",Y2733-M2733)</f>
        <v/>
      </c>
      <c r="AD2733" s="8" t="n"/>
      <c r="AG2733" s="14" t="n"/>
      <c r="AI2733">
        <f>IF($C2733="","",IF(COUNTIF($C$2:$C2733,$C2733)=1,1,0))</f>
        <v/>
      </c>
      <c r="AJ2733">
        <f>IF($AI2733=1,SUMPRODUCT(--($AM$2:$AM$7001&lt;$AM2733))+1,"")</f>
        <v/>
      </c>
      <c r="AK2733">
        <f>IF($C2733="","",IF(OR($P2733=TRUE(),$P2733="TRUE"),1,0))</f>
        <v/>
      </c>
      <c r="AL2733">
        <f>IF($C2733="","",IF(AND($V2733="Yes",SUMPRODUCT((LEN(Settings!$F$6:$F$13)&gt;0)*ISNUMBER(SEARCH(Settings!$F$6:$F$13,$O2733)))=0),1,0))</f>
        <v/>
      </c>
      <c r="AM2733">
        <f>IF($AI2733=1,IFERROR(IF(VALUE($C2733)&lt;100000000,VALUE($C2733),1000000000),IFERROR(IF(VALUE(MID($C2733,2,20))&lt;100000000,VALUE(MID($C2733,2,20)),1000000000),1000000000))+ROW()/100000,"")</f>
        <v/>
      </c>
    </row>
    <row r="2734">
      <c r="E2734" s="14" t="n"/>
      <c r="M2734" s="8">
        <f>IF($C2734="","",L2734*T2734/100)</f>
        <v/>
      </c>
      <c r="S2734" s="8" t="n"/>
      <c r="T2734" s="8" t="n"/>
      <c r="W2734">
        <f>IF($C2734="","",IF($AL2734=1,0,IF($AK2734=1,Settings!$C$6,Settings!$C$7))*100)</f>
        <v/>
      </c>
      <c r="X2734" s="8">
        <f>IF($C2734="","",T2734*W2734/100)</f>
        <v/>
      </c>
      <c r="Y2734" s="8">
        <f>IF($C2734="","",T2734-X2734)</f>
        <v/>
      </c>
      <c r="Z2734" s="8">
        <f>IF($C2734="","",Y2734-M2734)</f>
        <v/>
      </c>
      <c r="AD2734" s="8" t="n"/>
      <c r="AG2734" s="14" t="n"/>
      <c r="AI2734">
        <f>IF($C2734="","",IF(COUNTIF($C$2:$C2734,$C2734)=1,1,0))</f>
        <v/>
      </c>
      <c r="AJ2734">
        <f>IF($AI2734=1,SUMPRODUCT(--($AM$2:$AM$7001&lt;$AM2734))+1,"")</f>
        <v/>
      </c>
      <c r="AK2734">
        <f>IF($C2734="","",IF(OR($P2734=TRUE(),$P2734="TRUE"),1,0))</f>
        <v/>
      </c>
      <c r="AL2734">
        <f>IF($C2734="","",IF(AND($V2734="Yes",SUMPRODUCT((LEN(Settings!$F$6:$F$13)&gt;0)*ISNUMBER(SEARCH(Settings!$F$6:$F$13,$O2734)))=0),1,0))</f>
        <v/>
      </c>
      <c r="AM2734">
        <f>IF($AI2734=1,IFERROR(IF(VALUE($C2734)&lt;100000000,VALUE($C2734),1000000000),IFERROR(IF(VALUE(MID($C2734,2,20))&lt;100000000,VALUE(MID($C2734,2,20)),1000000000),1000000000))+ROW()/100000,"")</f>
        <v/>
      </c>
    </row>
    <row r="2735">
      <c r="E2735" s="14" t="n"/>
      <c r="M2735" s="8">
        <f>IF($C2735="","",L2735*T2735/100)</f>
        <v/>
      </c>
      <c r="S2735" s="8" t="n"/>
      <c r="T2735" s="8" t="n"/>
      <c r="W2735">
        <f>IF($C2735="","",IF($AL2735=1,0,IF($AK2735=1,Settings!$C$6,Settings!$C$7))*100)</f>
        <v/>
      </c>
      <c r="X2735" s="8">
        <f>IF($C2735="","",T2735*W2735/100)</f>
        <v/>
      </c>
      <c r="Y2735" s="8">
        <f>IF($C2735="","",T2735-X2735)</f>
        <v/>
      </c>
      <c r="Z2735" s="8">
        <f>IF($C2735="","",Y2735-M2735)</f>
        <v/>
      </c>
      <c r="AD2735" s="8" t="n"/>
      <c r="AG2735" s="14" t="n"/>
      <c r="AI2735">
        <f>IF($C2735="","",IF(COUNTIF($C$2:$C2735,$C2735)=1,1,0))</f>
        <v/>
      </c>
      <c r="AJ2735">
        <f>IF($AI2735=1,SUMPRODUCT(--($AM$2:$AM$7001&lt;$AM2735))+1,"")</f>
        <v/>
      </c>
      <c r="AK2735">
        <f>IF($C2735="","",IF(OR($P2735=TRUE(),$P2735="TRUE"),1,0))</f>
        <v/>
      </c>
      <c r="AL2735">
        <f>IF($C2735="","",IF(AND($V2735="Yes",SUMPRODUCT((LEN(Settings!$F$6:$F$13)&gt;0)*ISNUMBER(SEARCH(Settings!$F$6:$F$13,$O2735)))=0),1,0))</f>
        <v/>
      </c>
      <c r="AM2735">
        <f>IF($AI2735=1,IFERROR(IF(VALUE($C2735)&lt;100000000,VALUE($C2735),1000000000),IFERROR(IF(VALUE(MID($C2735,2,20))&lt;100000000,VALUE(MID($C2735,2,20)),1000000000),1000000000))+ROW()/100000,"")</f>
        <v/>
      </c>
    </row>
    <row r="2736">
      <c r="E2736" s="14" t="n"/>
      <c r="M2736" s="8">
        <f>IF($C2736="","",L2736*T2736/100)</f>
        <v/>
      </c>
      <c r="S2736" s="8" t="n"/>
      <c r="T2736" s="8" t="n"/>
      <c r="W2736">
        <f>IF($C2736="","",IF($AL2736=1,0,IF($AK2736=1,Settings!$C$6,Settings!$C$7))*100)</f>
        <v/>
      </c>
      <c r="X2736" s="8">
        <f>IF($C2736="","",T2736*W2736/100)</f>
        <v/>
      </c>
      <c r="Y2736" s="8">
        <f>IF($C2736="","",T2736-X2736)</f>
        <v/>
      </c>
      <c r="Z2736" s="8">
        <f>IF($C2736="","",Y2736-M2736)</f>
        <v/>
      </c>
      <c r="AD2736" s="8" t="n"/>
      <c r="AG2736" s="14" t="n"/>
      <c r="AI2736">
        <f>IF($C2736="","",IF(COUNTIF($C$2:$C2736,$C2736)=1,1,0))</f>
        <v/>
      </c>
      <c r="AJ2736">
        <f>IF($AI2736=1,SUMPRODUCT(--($AM$2:$AM$7001&lt;$AM2736))+1,"")</f>
        <v/>
      </c>
      <c r="AK2736">
        <f>IF($C2736="","",IF(OR($P2736=TRUE(),$P2736="TRUE"),1,0))</f>
        <v/>
      </c>
      <c r="AL2736">
        <f>IF($C2736="","",IF(AND($V2736="Yes",SUMPRODUCT((LEN(Settings!$F$6:$F$13)&gt;0)*ISNUMBER(SEARCH(Settings!$F$6:$F$13,$O2736)))=0),1,0))</f>
        <v/>
      </c>
      <c r="AM2736">
        <f>IF($AI2736=1,IFERROR(IF(VALUE($C2736)&lt;100000000,VALUE($C2736),1000000000),IFERROR(IF(VALUE(MID($C2736,2,20))&lt;100000000,VALUE(MID($C2736,2,20)),1000000000),1000000000))+ROW()/100000,"")</f>
        <v/>
      </c>
    </row>
    <row r="2737">
      <c r="E2737" s="14" t="n"/>
      <c r="M2737" s="8">
        <f>IF($C2737="","",L2737*T2737/100)</f>
        <v/>
      </c>
      <c r="S2737" s="8" t="n"/>
      <c r="T2737" s="8" t="n"/>
      <c r="W2737">
        <f>IF($C2737="","",IF($AL2737=1,0,IF($AK2737=1,Settings!$C$6,Settings!$C$7))*100)</f>
        <v/>
      </c>
      <c r="X2737" s="8">
        <f>IF($C2737="","",T2737*W2737/100)</f>
        <v/>
      </c>
      <c r="Y2737" s="8">
        <f>IF($C2737="","",T2737-X2737)</f>
        <v/>
      </c>
      <c r="Z2737" s="8">
        <f>IF($C2737="","",Y2737-M2737)</f>
        <v/>
      </c>
      <c r="AD2737" s="8" t="n"/>
      <c r="AG2737" s="14" t="n"/>
      <c r="AI2737">
        <f>IF($C2737="","",IF(COUNTIF($C$2:$C2737,$C2737)=1,1,0))</f>
        <v/>
      </c>
      <c r="AJ2737">
        <f>IF($AI2737=1,SUMPRODUCT(--($AM$2:$AM$7001&lt;$AM2737))+1,"")</f>
        <v/>
      </c>
      <c r="AK2737">
        <f>IF($C2737="","",IF(OR($P2737=TRUE(),$P2737="TRUE"),1,0))</f>
        <v/>
      </c>
      <c r="AL2737">
        <f>IF($C2737="","",IF(AND($V2737="Yes",SUMPRODUCT((LEN(Settings!$F$6:$F$13)&gt;0)*ISNUMBER(SEARCH(Settings!$F$6:$F$13,$O2737)))=0),1,0))</f>
        <v/>
      </c>
      <c r="AM2737">
        <f>IF($AI2737=1,IFERROR(IF(VALUE($C2737)&lt;100000000,VALUE($C2737),1000000000),IFERROR(IF(VALUE(MID($C2737,2,20))&lt;100000000,VALUE(MID($C2737,2,20)),1000000000),1000000000))+ROW()/100000,"")</f>
        <v/>
      </c>
    </row>
    <row r="2738">
      <c r="E2738" s="14" t="n"/>
      <c r="M2738" s="8">
        <f>IF($C2738="","",L2738*T2738/100)</f>
        <v/>
      </c>
      <c r="S2738" s="8" t="n"/>
      <c r="T2738" s="8" t="n"/>
      <c r="W2738">
        <f>IF($C2738="","",IF($AL2738=1,0,IF($AK2738=1,Settings!$C$6,Settings!$C$7))*100)</f>
        <v/>
      </c>
      <c r="X2738" s="8">
        <f>IF($C2738="","",T2738*W2738/100)</f>
        <v/>
      </c>
      <c r="Y2738" s="8">
        <f>IF($C2738="","",T2738-X2738)</f>
        <v/>
      </c>
      <c r="Z2738" s="8">
        <f>IF($C2738="","",Y2738-M2738)</f>
        <v/>
      </c>
      <c r="AD2738" s="8" t="n"/>
      <c r="AG2738" s="14" t="n"/>
      <c r="AI2738">
        <f>IF($C2738="","",IF(COUNTIF($C$2:$C2738,$C2738)=1,1,0))</f>
        <v/>
      </c>
      <c r="AJ2738">
        <f>IF($AI2738=1,SUMPRODUCT(--($AM$2:$AM$7001&lt;$AM2738))+1,"")</f>
        <v/>
      </c>
      <c r="AK2738">
        <f>IF($C2738="","",IF(OR($P2738=TRUE(),$P2738="TRUE"),1,0))</f>
        <v/>
      </c>
      <c r="AL2738">
        <f>IF($C2738="","",IF(AND($V2738="Yes",SUMPRODUCT((LEN(Settings!$F$6:$F$13)&gt;0)*ISNUMBER(SEARCH(Settings!$F$6:$F$13,$O2738)))=0),1,0))</f>
        <v/>
      </c>
      <c r="AM2738">
        <f>IF($AI2738=1,IFERROR(IF(VALUE($C2738)&lt;100000000,VALUE($C2738),1000000000),IFERROR(IF(VALUE(MID($C2738,2,20))&lt;100000000,VALUE(MID($C2738,2,20)),1000000000),1000000000))+ROW()/100000,"")</f>
        <v/>
      </c>
    </row>
    <row r="2739">
      <c r="E2739" s="14" t="n"/>
      <c r="M2739" s="8">
        <f>IF($C2739="","",L2739*T2739/100)</f>
        <v/>
      </c>
      <c r="S2739" s="8" t="n"/>
      <c r="T2739" s="8" t="n"/>
      <c r="W2739">
        <f>IF($C2739="","",IF($AL2739=1,0,IF($AK2739=1,Settings!$C$6,Settings!$C$7))*100)</f>
        <v/>
      </c>
      <c r="X2739" s="8">
        <f>IF($C2739="","",T2739*W2739/100)</f>
        <v/>
      </c>
      <c r="Y2739" s="8">
        <f>IF($C2739="","",T2739-X2739)</f>
        <v/>
      </c>
      <c r="Z2739" s="8">
        <f>IF($C2739="","",Y2739-M2739)</f>
        <v/>
      </c>
      <c r="AD2739" s="8" t="n"/>
      <c r="AG2739" s="14" t="n"/>
      <c r="AI2739">
        <f>IF($C2739="","",IF(COUNTIF($C$2:$C2739,$C2739)=1,1,0))</f>
        <v/>
      </c>
      <c r="AJ2739">
        <f>IF($AI2739=1,SUMPRODUCT(--($AM$2:$AM$7001&lt;$AM2739))+1,"")</f>
        <v/>
      </c>
      <c r="AK2739">
        <f>IF($C2739="","",IF(OR($P2739=TRUE(),$P2739="TRUE"),1,0))</f>
        <v/>
      </c>
      <c r="AL2739">
        <f>IF($C2739="","",IF(AND($V2739="Yes",SUMPRODUCT((LEN(Settings!$F$6:$F$13)&gt;0)*ISNUMBER(SEARCH(Settings!$F$6:$F$13,$O2739)))=0),1,0))</f>
        <v/>
      </c>
      <c r="AM2739">
        <f>IF($AI2739=1,IFERROR(IF(VALUE($C2739)&lt;100000000,VALUE($C2739),1000000000),IFERROR(IF(VALUE(MID($C2739,2,20))&lt;100000000,VALUE(MID($C2739,2,20)),1000000000),1000000000))+ROW()/100000,"")</f>
        <v/>
      </c>
    </row>
    <row r="2740">
      <c r="E2740" s="14" t="n"/>
      <c r="M2740" s="8">
        <f>IF($C2740="","",L2740*T2740/100)</f>
        <v/>
      </c>
      <c r="S2740" s="8" t="n"/>
      <c r="T2740" s="8" t="n"/>
      <c r="W2740">
        <f>IF($C2740="","",IF($AL2740=1,0,IF($AK2740=1,Settings!$C$6,Settings!$C$7))*100)</f>
        <v/>
      </c>
      <c r="X2740" s="8">
        <f>IF($C2740="","",T2740*W2740/100)</f>
        <v/>
      </c>
      <c r="Y2740" s="8">
        <f>IF($C2740="","",T2740-X2740)</f>
        <v/>
      </c>
      <c r="Z2740" s="8">
        <f>IF($C2740="","",Y2740-M2740)</f>
        <v/>
      </c>
      <c r="AD2740" s="8" t="n"/>
      <c r="AG2740" s="14" t="n"/>
      <c r="AI2740">
        <f>IF($C2740="","",IF(COUNTIF($C$2:$C2740,$C2740)=1,1,0))</f>
        <v/>
      </c>
      <c r="AJ2740">
        <f>IF($AI2740=1,SUMPRODUCT(--($AM$2:$AM$7001&lt;$AM2740))+1,"")</f>
        <v/>
      </c>
      <c r="AK2740">
        <f>IF($C2740="","",IF(OR($P2740=TRUE(),$P2740="TRUE"),1,0))</f>
        <v/>
      </c>
      <c r="AL2740">
        <f>IF($C2740="","",IF(AND($V2740="Yes",SUMPRODUCT((LEN(Settings!$F$6:$F$13)&gt;0)*ISNUMBER(SEARCH(Settings!$F$6:$F$13,$O2740)))=0),1,0))</f>
        <v/>
      </c>
      <c r="AM2740">
        <f>IF($AI2740=1,IFERROR(IF(VALUE($C2740)&lt;100000000,VALUE($C2740),1000000000),IFERROR(IF(VALUE(MID($C2740,2,20))&lt;100000000,VALUE(MID($C2740,2,20)),1000000000),1000000000))+ROW()/100000,"")</f>
        <v/>
      </c>
    </row>
    <row r="2741">
      <c r="E2741" s="14" t="n"/>
      <c r="M2741" s="8">
        <f>IF($C2741="","",L2741*T2741/100)</f>
        <v/>
      </c>
      <c r="S2741" s="8" t="n"/>
      <c r="T2741" s="8" t="n"/>
      <c r="W2741">
        <f>IF($C2741="","",IF($AL2741=1,0,IF($AK2741=1,Settings!$C$6,Settings!$C$7))*100)</f>
        <v/>
      </c>
      <c r="X2741" s="8">
        <f>IF($C2741="","",T2741*W2741/100)</f>
        <v/>
      </c>
      <c r="Y2741" s="8">
        <f>IF($C2741="","",T2741-X2741)</f>
        <v/>
      </c>
      <c r="Z2741" s="8">
        <f>IF($C2741="","",Y2741-M2741)</f>
        <v/>
      </c>
      <c r="AD2741" s="8" t="n"/>
      <c r="AG2741" s="14" t="n"/>
      <c r="AI2741">
        <f>IF($C2741="","",IF(COUNTIF($C$2:$C2741,$C2741)=1,1,0))</f>
        <v/>
      </c>
      <c r="AJ2741">
        <f>IF($AI2741=1,SUMPRODUCT(--($AM$2:$AM$7001&lt;$AM2741))+1,"")</f>
        <v/>
      </c>
      <c r="AK2741">
        <f>IF($C2741="","",IF(OR($P2741=TRUE(),$P2741="TRUE"),1,0))</f>
        <v/>
      </c>
      <c r="AL2741">
        <f>IF($C2741="","",IF(AND($V2741="Yes",SUMPRODUCT((LEN(Settings!$F$6:$F$13)&gt;0)*ISNUMBER(SEARCH(Settings!$F$6:$F$13,$O2741)))=0),1,0))</f>
        <v/>
      </c>
      <c r="AM2741">
        <f>IF($AI2741=1,IFERROR(IF(VALUE($C2741)&lt;100000000,VALUE($C2741),1000000000),IFERROR(IF(VALUE(MID($C2741,2,20))&lt;100000000,VALUE(MID($C2741,2,20)),1000000000),1000000000))+ROW()/100000,"")</f>
        <v/>
      </c>
    </row>
    <row r="2742">
      <c r="E2742" s="14" t="n"/>
      <c r="M2742" s="8">
        <f>IF($C2742="","",L2742*T2742/100)</f>
        <v/>
      </c>
      <c r="S2742" s="8" t="n"/>
      <c r="T2742" s="8" t="n"/>
      <c r="W2742">
        <f>IF($C2742="","",IF($AL2742=1,0,IF($AK2742=1,Settings!$C$6,Settings!$C$7))*100)</f>
        <v/>
      </c>
      <c r="X2742" s="8">
        <f>IF($C2742="","",T2742*W2742/100)</f>
        <v/>
      </c>
      <c r="Y2742" s="8">
        <f>IF($C2742="","",T2742-X2742)</f>
        <v/>
      </c>
      <c r="Z2742" s="8">
        <f>IF($C2742="","",Y2742-M2742)</f>
        <v/>
      </c>
      <c r="AD2742" s="8" t="n"/>
      <c r="AG2742" s="14" t="n"/>
      <c r="AI2742">
        <f>IF($C2742="","",IF(COUNTIF($C$2:$C2742,$C2742)=1,1,0))</f>
        <v/>
      </c>
      <c r="AJ2742">
        <f>IF($AI2742=1,SUMPRODUCT(--($AM$2:$AM$7001&lt;$AM2742))+1,"")</f>
        <v/>
      </c>
      <c r="AK2742">
        <f>IF($C2742="","",IF(OR($P2742=TRUE(),$P2742="TRUE"),1,0))</f>
        <v/>
      </c>
      <c r="AL2742">
        <f>IF($C2742="","",IF(AND($V2742="Yes",SUMPRODUCT((LEN(Settings!$F$6:$F$13)&gt;0)*ISNUMBER(SEARCH(Settings!$F$6:$F$13,$O2742)))=0),1,0))</f>
        <v/>
      </c>
      <c r="AM2742">
        <f>IF($AI2742=1,IFERROR(IF(VALUE($C2742)&lt;100000000,VALUE($C2742),1000000000),IFERROR(IF(VALUE(MID($C2742,2,20))&lt;100000000,VALUE(MID($C2742,2,20)),1000000000),1000000000))+ROW()/100000,"")</f>
        <v/>
      </c>
    </row>
    <row r="2743">
      <c r="E2743" s="14" t="n"/>
      <c r="M2743" s="8">
        <f>IF($C2743="","",L2743*T2743/100)</f>
        <v/>
      </c>
      <c r="S2743" s="8" t="n"/>
      <c r="T2743" s="8" t="n"/>
      <c r="W2743">
        <f>IF($C2743="","",IF($AL2743=1,0,IF($AK2743=1,Settings!$C$6,Settings!$C$7))*100)</f>
        <v/>
      </c>
      <c r="X2743" s="8">
        <f>IF($C2743="","",T2743*W2743/100)</f>
        <v/>
      </c>
      <c r="Y2743" s="8">
        <f>IF($C2743="","",T2743-X2743)</f>
        <v/>
      </c>
      <c r="Z2743" s="8">
        <f>IF($C2743="","",Y2743-M2743)</f>
        <v/>
      </c>
      <c r="AD2743" s="8" t="n"/>
      <c r="AG2743" s="14" t="n"/>
      <c r="AI2743">
        <f>IF($C2743="","",IF(COUNTIF($C$2:$C2743,$C2743)=1,1,0))</f>
        <v/>
      </c>
      <c r="AJ2743">
        <f>IF($AI2743=1,SUMPRODUCT(--($AM$2:$AM$7001&lt;$AM2743))+1,"")</f>
        <v/>
      </c>
      <c r="AK2743">
        <f>IF($C2743="","",IF(OR($P2743=TRUE(),$P2743="TRUE"),1,0))</f>
        <v/>
      </c>
      <c r="AL2743">
        <f>IF($C2743="","",IF(AND($V2743="Yes",SUMPRODUCT((LEN(Settings!$F$6:$F$13)&gt;0)*ISNUMBER(SEARCH(Settings!$F$6:$F$13,$O2743)))=0),1,0))</f>
        <v/>
      </c>
      <c r="AM2743">
        <f>IF($AI2743=1,IFERROR(IF(VALUE($C2743)&lt;100000000,VALUE($C2743),1000000000),IFERROR(IF(VALUE(MID($C2743,2,20))&lt;100000000,VALUE(MID($C2743,2,20)),1000000000),1000000000))+ROW()/100000,"")</f>
        <v/>
      </c>
    </row>
    <row r="2744">
      <c r="E2744" s="14" t="n"/>
      <c r="M2744" s="8">
        <f>IF($C2744="","",L2744*T2744/100)</f>
        <v/>
      </c>
      <c r="S2744" s="8" t="n"/>
      <c r="T2744" s="8" t="n"/>
      <c r="W2744">
        <f>IF($C2744="","",IF($AL2744=1,0,IF($AK2744=1,Settings!$C$6,Settings!$C$7))*100)</f>
        <v/>
      </c>
      <c r="X2744" s="8">
        <f>IF($C2744="","",T2744*W2744/100)</f>
        <v/>
      </c>
      <c r="Y2744" s="8">
        <f>IF($C2744="","",T2744-X2744)</f>
        <v/>
      </c>
      <c r="Z2744" s="8">
        <f>IF($C2744="","",Y2744-M2744)</f>
        <v/>
      </c>
      <c r="AD2744" s="8" t="n"/>
      <c r="AG2744" s="14" t="n"/>
      <c r="AI2744">
        <f>IF($C2744="","",IF(COUNTIF($C$2:$C2744,$C2744)=1,1,0))</f>
        <v/>
      </c>
      <c r="AJ2744">
        <f>IF($AI2744=1,SUMPRODUCT(--($AM$2:$AM$7001&lt;$AM2744))+1,"")</f>
        <v/>
      </c>
      <c r="AK2744">
        <f>IF($C2744="","",IF(OR($P2744=TRUE(),$P2744="TRUE"),1,0))</f>
        <v/>
      </c>
      <c r="AL2744">
        <f>IF($C2744="","",IF(AND($V2744="Yes",SUMPRODUCT((LEN(Settings!$F$6:$F$13)&gt;0)*ISNUMBER(SEARCH(Settings!$F$6:$F$13,$O2744)))=0),1,0))</f>
        <v/>
      </c>
      <c r="AM2744">
        <f>IF($AI2744=1,IFERROR(IF(VALUE($C2744)&lt;100000000,VALUE($C2744),1000000000),IFERROR(IF(VALUE(MID($C2744,2,20))&lt;100000000,VALUE(MID($C2744,2,20)),1000000000),1000000000))+ROW()/100000,"")</f>
        <v/>
      </c>
    </row>
    <row r="2745">
      <c r="E2745" s="14" t="n"/>
      <c r="M2745" s="8">
        <f>IF($C2745="","",L2745*T2745/100)</f>
        <v/>
      </c>
      <c r="S2745" s="8" t="n"/>
      <c r="T2745" s="8" t="n"/>
      <c r="W2745">
        <f>IF($C2745="","",IF($AL2745=1,0,IF($AK2745=1,Settings!$C$6,Settings!$C$7))*100)</f>
        <v/>
      </c>
      <c r="X2745" s="8">
        <f>IF($C2745="","",T2745*W2745/100)</f>
        <v/>
      </c>
      <c r="Y2745" s="8">
        <f>IF($C2745="","",T2745-X2745)</f>
        <v/>
      </c>
      <c r="Z2745" s="8">
        <f>IF($C2745="","",Y2745-M2745)</f>
        <v/>
      </c>
      <c r="AD2745" s="8" t="n"/>
      <c r="AG2745" s="14" t="n"/>
      <c r="AI2745">
        <f>IF($C2745="","",IF(COUNTIF($C$2:$C2745,$C2745)=1,1,0))</f>
        <v/>
      </c>
      <c r="AJ2745">
        <f>IF($AI2745=1,SUMPRODUCT(--($AM$2:$AM$7001&lt;$AM2745))+1,"")</f>
        <v/>
      </c>
      <c r="AK2745">
        <f>IF($C2745="","",IF(OR($P2745=TRUE(),$P2745="TRUE"),1,0))</f>
        <v/>
      </c>
      <c r="AL2745">
        <f>IF($C2745="","",IF(AND($V2745="Yes",SUMPRODUCT((LEN(Settings!$F$6:$F$13)&gt;0)*ISNUMBER(SEARCH(Settings!$F$6:$F$13,$O2745)))=0),1,0))</f>
        <v/>
      </c>
      <c r="AM2745">
        <f>IF($AI2745=1,IFERROR(IF(VALUE($C2745)&lt;100000000,VALUE($C2745),1000000000),IFERROR(IF(VALUE(MID($C2745,2,20))&lt;100000000,VALUE(MID($C2745,2,20)),1000000000),1000000000))+ROW()/100000,"")</f>
        <v/>
      </c>
    </row>
    <row r="2746">
      <c r="E2746" s="14" t="n"/>
      <c r="M2746" s="8">
        <f>IF($C2746="","",L2746*T2746/100)</f>
        <v/>
      </c>
      <c r="S2746" s="8" t="n"/>
      <c r="T2746" s="8" t="n"/>
      <c r="W2746">
        <f>IF($C2746="","",IF($AL2746=1,0,IF($AK2746=1,Settings!$C$6,Settings!$C$7))*100)</f>
        <v/>
      </c>
      <c r="X2746" s="8">
        <f>IF($C2746="","",T2746*W2746/100)</f>
        <v/>
      </c>
      <c r="Y2746" s="8">
        <f>IF($C2746="","",T2746-X2746)</f>
        <v/>
      </c>
      <c r="Z2746" s="8">
        <f>IF($C2746="","",Y2746-M2746)</f>
        <v/>
      </c>
      <c r="AD2746" s="8" t="n"/>
      <c r="AG2746" s="14" t="n"/>
      <c r="AI2746">
        <f>IF($C2746="","",IF(COUNTIF($C$2:$C2746,$C2746)=1,1,0))</f>
        <v/>
      </c>
      <c r="AJ2746">
        <f>IF($AI2746=1,SUMPRODUCT(--($AM$2:$AM$7001&lt;$AM2746))+1,"")</f>
        <v/>
      </c>
      <c r="AK2746">
        <f>IF($C2746="","",IF(OR($P2746=TRUE(),$P2746="TRUE"),1,0))</f>
        <v/>
      </c>
      <c r="AL2746">
        <f>IF($C2746="","",IF(AND($V2746="Yes",SUMPRODUCT((LEN(Settings!$F$6:$F$13)&gt;0)*ISNUMBER(SEARCH(Settings!$F$6:$F$13,$O2746)))=0),1,0))</f>
        <v/>
      </c>
      <c r="AM2746">
        <f>IF($AI2746=1,IFERROR(IF(VALUE($C2746)&lt;100000000,VALUE($C2746),1000000000),IFERROR(IF(VALUE(MID($C2746,2,20))&lt;100000000,VALUE(MID($C2746,2,20)),1000000000),1000000000))+ROW()/100000,"")</f>
        <v/>
      </c>
    </row>
    <row r="2747">
      <c r="E2747" s="14" t="n"/>
      <c r="M2747" s="8">
        <f>IF($C2747="","",L2747*T2747/100)</f>
        <v/>
      </c>
      <c r="S2747" s="8" t="n"/>
      <c r="T2747" s="8" t="n"/>
      <c r="W2747">
        <f>IF($C2747="","",IF($AL2747=1,0,IF($AK2747=1,Settings!$C$6,Settings!$C$7))*100)</f>
        <v/>
      </c>
      <c r="X2747" s="8">
        <f>IF($C2747="","",T2747*W2747/100)</f>
        <v/>
      </c>
      <c r="Y2747" s="8">
        <f>IF($C2747="","",T2747-X2747)</f>
        <v/>
      </c>
      <c r="Z2747" s="8">
        <f>IF($C2747="","",Y2747-M2747)</f>
        <v/>
      </c>
      <c r="AD2747" s="8" t="n"/>
      <c r="AG2747" s="14" t="n"/>
      <c r="AI2747">
        <f>IF($C2747="","",IF(COUNTIF($C$2:$C2747,$C2747)=1,1,0))</f>
        <v/>
      </c>
      <c r="AJ2747">
        <f>IF($AI2747=1,SUMPRODUCT(--($AM$2:$AM$7001&lt;$AM2747))+1,"")</f>
        <v/>
      </c>
      <c r="AK2747">
        <f>IF($C2747="","",IF(OR($P2747=TRUE(),$P2747="TRUE"),1,0))</f>
        <v/>
      </c>
      <c r="AL2747">
        <f>IF($C2747="","",IF(AND($V2747="Yes",SUMPRODUCT((LEN(Settings!$F$6:$F$13)&gt;0)*ISNUMBER(SEARCH(Settings!$F$6:$F$13,$O2747)))=0),1,0))</f>
        <v/>
      </c>
      <c r="AM2747">
        <f>IF($AI2747=1,IFERROR(IF(VALUE($C2747)&lt;100000000,VALUE($C2747),1000000000),IFERROR(IF(VALUE(MID($C2747,2,20))&lt;100000000,VALUE(MID($C2747,2,20)),1000000000),1000000000))+ROW()/100000,"")</f>
        <v/>
      </c>
    </row>
    <row r="2748">
      <c r="E2748" s="14" t="n"/>
      <c r="M2748" s="8">
        <f>IF($C2748="","",L2748*T2748/100)</f>
        <v/>
      </c>
      <c r="S2748" s="8" t="n"/>
      <c r="T2748" s="8" t="n"/>
      <c r="W2748">
        <f>IF($C2748="","",IF($AL2748=1,0,IF($AK2748=1,Settings!$C$6,Settings!$C$7))*100)</f>
        <v/>
      </c>
      <c r="X2748" s="8">
        <f>IF($C2748="","",T2748*W2748/100)</f>
        <v/>
      </c>
      <c r="Y2748" s="8">
        <f>IF($C2748="","",T2748-X2748)</f>
        <v/>
      </c>
      <c r="Z2748" s="8">
        <f>IF($C2748="","",Y2748-M2748)</f>
        <v/>
      </c>
      <c r="AD2748" s="8" t="n"/>
      <c r="AG2748" s="14" t="n"/>
      <c r="AI2748">
        <f>IF($C2748="","",IF(COUNTIF($C$2:$C2748,$C2748)=1,1,0))</f>
        <v/>
      </c>
      <c r="AJ2748">
        <f>IF($AI2748=1,SUMPRODUCT(--($AM$2:$AM$7001&lt;$AM2748))+1,"")</f>
        <v/>
      </c>
      <c r="AK2748">
        <f>IF($C2748="","",IF(OR($P2748=TRUE(),$P2748="TRUE"),1,0))</f>
        <v/>
      </c>
      <c r="AL2748">
        <f>IF($C2748="","",IF(AND($V2748="Yes",SUMPRODUCT((LEN(Settings!$F$6:$F$13)&gt;0)*ISNUMBER(SEARCH(Settings!$F$6:$F$13,$O2748)))=0),1,0))</f>
        <v/>
      </c>
      <c r="AM2748">
        <f>IF($AI2748=1,IFERROR(IF(VALUE($C2748)&lt;100000000,VALUE($C2748),1000000000),IFERROR(IF(VALUE(MID($C2748,2,20))&lt;100000000,VALUE(MID($C2748,2,20)),1000000000),1000000000))+ROW()/100000,"")</f>
        <v/>
      </c>
    </row>
    <row r="2749">
      <c r="E2749" s="14" t="n"/>
      <c r="M2749" s="8">
        <f>IF($C2749="","",L2749*T2749/100)</f>
        <v/>
      </c>
      <c r="S2749" s="8" t="n"/>
      <c r="T2749" s="8" t="n"/>
      <c r="W2749">
        <f>IF($C2749="","",IF($AL2749=1,0,IF($AK2749=1,Settings!$C$6,Settings!$C$7))*100)</f>
        <v/>
      </c>
      <c r="X2749" s="8">
        <f>IF($C2749="","",T2749*W2749/100)</f>
        <v/>
      </c>
      <c r="Y2749" s="8">
        <f>IF($C2749="","",T2749-X2749)</f>
        <v/>
      </c>
      <c r="Z2749" s="8">
        <f>IF($C2749="","",Y2749-M2749)</f>
        <v/>
      </c>
      <c r="AD2749" s="8" t="n"/>
      <c r="AG2749" s="14" t="n"/>
      <c r="AI2749">
        <f>IF($C2749="","",IF(COUNTIF($C$2:$C2749,$C2749)=1,1,0))</f>
        <v/>
      </c>
      <c r="AJ2749">
        <f>IF($AI2749=1,SUMPRODUCT(--($AM$2:$AM$7001&lt;$AM2749))+1,"")</f>
        <v/>
      </c>
      <c r="AK2749">
        <f>IF($C2749="","",IF(OR($P2749=TRUE(),$P2749="TRUE"),1,0))</f>
        <v/>
      </c>
      <c r="AL2749">
        <f>IF($C2749="","",IF(AND($V2749="Yes",SUMPRODUCT((LEN(Settings!$F$6:$F$13)&gt;0)*ISNUMBER(SEARCH(Settings!$F$6:$F$13,$O2749)))=0),1,0))</f>
        <v/>
      </c>
      <c r="AM2749">
        <f>IF($AI2749=1,IFERROR(IF(VALUE($C2749)&lt;100000000,VALUE($C2749),1000000000),IFERROR(IF(VALUE(MID($C2749,2,20))&lt;100000000,VALUE(MID($C2749,2,20)),1000000000),1000000000))+ROW()/100000,"")</f>
        <v/>
      </c>
    </row>
    <row r="2750">
      <c r="E2750" s="14" t="n"/>
      <c r="M2750" s="8">
        <f>IF($C2750="","",L2750*T2750/100)</f>
        <v/>
      </c>
      <c r="S2750" s="8" t="n"/>
      <c r="T2750" s="8" t="n"/>
      <c r="W2750">
        <f>IF($C2750="","",IF($AL2750=1,0,IF($AK2750=1,Settings!$C$6,Settings!$C$7))*100)</f>
        <v/>
      </c>
      <c r="X2750" s="8">
        <f>IF($C2750="","",T2750*W2750/100)</f>
        <v/>
      </c>
      <c r="Y2750" s="8">
        <f>IF($C2750="","",T2750-X2750)</f>
        <v/>
      </c>
      <c r="Z2750" s="8">
        <f>IF($C2750="","",Y2750-M2750)</f>
        <v/>
      </c>
      <c r="AD2750" s="8" t="n"/>
      <c r="AG2750" s="14" t="n"/>
      <c r="AI2750">
        <f>IF($C2750="","",IF(COUNTIF($C$2:$C2750,$C2750)=1,1,0))</f>
        <v/>
      </c>
      <c r="AJ2750">
        <f>IF($AI2750=1,SUMPRODUCT(--($AM$2:$AM$7001&lt;$AM2750))+1,"")</f>
        <v/>
      </c>
      <c r="AK2750">
        <f>IF($C2750="","",IF(OR($P2750=TRUE(),$P2750="TRUE"),1,0))</f>
        <v/>
      </c>
      <c r="AL2750">
        <f>IF($C2750="","",IF(AND($V2750="Yes",SUMPRODUCT((LEN(Settings!$F$6:$F$13)&gt;0)*ISNUMBER(SEARCH(Settings!$F$6:$F$13,$O2750)))=0),1,0))</f>
        <v/>
      </c>
      <c r="AM2750">
        <f>IF($AI2750=1,IFERROR(IF(VALUE($C2750)&lt;100000000,VALUE($C2750),1000000000),IFERROR(IF(VALUE(MID($C2750,2,20))&lt;100000000,VALUE(MID($C2750,2,20)),1000000000),1000000000))+ROW()/100000,"")</f>
        <v/>
      </c>
    </row>
    <row r="2751">
      <c r="E2751" s="14" t="n"/>
      <c r="M2751" s="8">
        <f>IF($C2751="","",L2751*T2751/100)</f>
        <v/>
      </c>
      <c r="S2751" s="8" t="n"/>
      <c r="T2751" s="8" t="n"/>
      <c r="W2751">
        <f>IF($C2751="","",IF($AL2751=1,0,IF($AK2751=1,Settings!$C$6,Settings!$C$7))*100)</f>
        <v/>
      </c>
      <c r="X2751" s="8">
        <f>IF($C2751="","",T2751*W2751/100)</f>
        <v/>
      </c>
      <c r="Y2751" s="8">
        <f>IF($C2751="","",T2751-X2751)</f>
        <v/>
      </c>
      <c r="Z2751" s="8">
        <f>IF($C2751="","",Y2751-M2751)</f>
        <v/>
      </c>
      <c r="AD2751" s="8" t="n"/>
      <c r="AG2751" s="14" t="n"/>
      <c r="AI2751">
        <f>IF($C2751="","",IF(COUNTIF($C$2:$C2751,$C2751)=1,1,0))</f>
        <v/>
      </c>
      <c r="AJ2751">
        <f>IF($AI2751=1,SUMPRODUCT(--($AM$2:$AM$7001&lt;$AM2751))+1,"")</f>
        <v/>
      </c>
      <c r="AK2751">
        <f>IF($C2751="","",IF(OR($P2751=TRUE(),$P2751="TRUE"),1,0))</f>
        <v/>
      </c>
      <c r="AL2751">
        <f>IF($C2751="","",IF(AND($V2751="Yes",SUMPRODUCT((LEN(Settings!$F$6:$F$13)&gt;0)*ISNUMBER(SEARCH(Settings!$F$6:$F$13,$O2751)))=0),1,0))</f>
        <v/>
      </c>
      <c r="AM2751">
        <f>IF($AI2751=1,IFERROR(IF(VALUE($C2751)&lt;100000000,VALUE($C2751),1000000000),IFERROR(IF(VALUE(MID($C2751,2,20))&lt;100000000,VALUE(MID($C2751,2,20)),1000000000),1000000000))+ROW()/100000,"")</f>
        <v/>
      </c>
    </row>
    <row r="2752">
      <c r="E2752" s="14" t="n"/>
      <c r="M2752" s="8">
        <f>IF($C2752="","",L2752*T2752/100)</f>
        <v/>
      </c>
      <c r="S2752" s="8" t="n"/>
      <c r="T2752" s="8" t="n"/>
      <c r="W2752">
        <f>IF($C2752="","",IF($AL2752=1,0,IF($AK2752=1,Settings!$C$6,Settings!$C$7))*100)</f>
        <v/>
      </c>
      <c r="X2752" s="8">
        <f>IF($C2752="","",T2752*W2752/100)</f>
        <v/>
      </c>
      <c r="Y2752" s="8">
        <f>IF($C2752="","",T2752-X2752)</f>
        <v/>
      </c>
      <c r="Z2752" s="8">
        <f>IF($C2752="","",Y2752-M2752)</f>
        <v/>
      </c>
      <c r="AD2752" s="8" t="n"/>
      <c r="AG2752" s="14" t="n"/>
      <c r="AI2752">
        <f>IF($C2752="","",IF(COUNTIF($C$2:$C2752,$C2752)=1,1,0))</f>
        <v/>
      </c>
      <c r="AJ2752">
        <f>IF($AI2752=1,SUMPRODUCT(--($AM$2:$AM$7001&lt;$AM2752))+1,"")</f>
        <v/>
      </c>
      <c r="AK2752">
        <f>IF($C2752="","",IF(OR($P2752=TRUE(),$P2752="TRUE"),1,0))</f>
        <v/>
      </c>
      <c r="AL2752">
        <f>IF($C2752="","",IF(AND($V2752="Yes",SUMPRODUCT((LEN(Settings!$F$6:$F$13)&gt;0)*ISNUMBER(SEARCH(Settings!$F$6:$F$13,$O2752)))=0),1,0))</f>
        <v/>
      </c>
      <c r="AM2752">
        <f>IF($AI2752=1,IFERROR(IF(VALUE($C2752)&lt;100000000,VALUE($C2752),1000000000),IFERROR(IF(VALUE(MID($C2752,2,20))&lt;100000000,VALUE(MID($C2752,2,20)),1000000000),1000000000))+ROW()/100000,"")</f>
        <v/>
      </c>
    </row>
    <row r="2753">
      <c r="E2753" s="14" t="n"/>
      <c r="M2753" s="8">
        <f>IF($C2753="","",L2753*T2753/100)</f>
        <v/>
      </c>
      <c r="S2753" s="8" t="n"/>
      <c r="T2753" s="8" t="n"/>
      <c r="W2753">
        <f>IF($C2753="","",IF($AL2753=1,0,IF($AK2753=1,Settings!$C$6,Settings!$C$7))*100)</f>
        <v/>
      </c>
      <c r="X2753" s="8">
        <f>IF($C2753="","",T2753*W2753/100)</f>
        <v/>
      </c>
      <c r="Y2753" s="8">
        <f>IF($C2753="","",T2753-X2753)</f>
        <v/>
      </c>
      <c r="Z2753" s="8">
        <f>IF($C2753="","",Y2753-M2753)</f>
        <v/>
      </c>
      <c r="AD2753" s="8" t="n"/>
      <c r="AG2753" s="14" t="n"/>
      <c r="AI2753">
        <f>IF($C2753="","",IF(COUNTIF($C$2:$C2753,$C2753)=1,1,0))</f>
        <v/>
      </c>
      <c r="AJ2753">
        <f>IF($AI2753=1,SUMPRODUCT(--($AM$2:$AM$7001&lt;$AM2753))+1,"")</f>
        <v/>
      </c>
      <c r="AK2753">
        <f>IF($C2753="","",IF(OR($P2753=TRUE(),$P2753="TRUE"),1,0))</f>
        <v/>
      </c>
      <c r="AL2753">
        <f>IF($C2753="","",IF(AND($V2753="Yes",SUMPRODUCT((LEN(Settings!$F$6:$F$13)&gt;0)*ISNUMBER(SEARCH(Settings!$F$6:$F$13,$O2753)))=0),1,0))</f>
        <v/>
      </c>
      <c r="AM2753">
        <f>IF($AI2753=1,IFERROR(IF(VALUE($C2753)&lt;100000000,VALUE($C2753),1000000000),IFERROR(IF(VALUE(MID($C2753,2,20))&lt;100000000,VALUE(MID($C2753,2,20)),1000000000),1000000000))+ROW()/100000,"")</f>
        <v/>
      </c>
    </row>
    <row r="2754">
      <c r="E2754" s="14" t="n"/>
      <c r="M2754" s="8">
        <f>IF($C2754="","",L2754*T2754/100)</f>
        <v/>
      </c>
      <c r="S2754" s="8" t="n"/>
      <c r="T2754" s="8" t="n"/>
      <c r="W2754">
        <f>IF($C2754="","",IF($AL2754=1,0,IF($AK2754=1,Settings!$C$6,Settings!$C$7))*100)</f>
        <v/>
      </c>
      <c r="X2754" s="8">
        <f>IF($C2754="","",T2754*W2754/100)</f>
        <v/>
      </c>
      <c r="Y2754" s="8">
        <f>IF($C2754="","",T2754-X2754)</f>
        <v/>
      </c>
      <c r="Z2754" s="8">
        <f>IF($C2754="","",Y2754-M2754)</f>
        <v/>
      </c>
      <c r="AD2754" s="8" t="n"/>
      <c r="AG2754" s="14" t="n"/>
      <c r="AI2754">
        <f>IF($C2754="","",IF(COUNTIF($C$2:$C2754,$C2754)=1,1,0))</f>
        <v/>
      </c>
      <c r="AJ2754">
        <f>IF($AI2754=1,SUMPRODUCT(--($AM$2:$AM$7001&lt;$AM2754))+1,"")</f>
        <v/>
      </c>
      <c r="AK2754">
        <f>IF($C2754="","",IF(OR($P2754=TRUE(),$P2754="TRUE"),1,0))</f>
        <v/>
      </c>
      <c r="AL2754">
        <f>IF($C2754="","",IF(AND($V2754="Yes",SUMPRODUCT((LEN(Settings!$F$6:$F$13)&gt;0)*ISNUMBER(SEARCH(Settings!$F$6:$F$13,$O2754)))=0),1,0))</f>
        <v/>
      </c>
      <c r="AM2754">
        <f>IF($AI2754=1,IFERROR(IF(VALUE($C2754)&lt;100000000,VALUE($C2754),1000000000),IFERROR(IF(VALUE(MID($C2754,2,20))&lt;100000000,VALUE(MID($C2754,2,20)),1000000000),1000000000))+ROW()/100000,"")</f>
        <v/>
      </c>
    </row>
    <row r="2755">
      <c r="E2755" s="14" t="n"/>
      <c r="M2755" s="8">
        <f>IF($C2755="","",L2755*T2755/100)</f>
        <v/>
      </c>
      <c r="S2755" s="8" t="n"/>
      <c r="T2755" s="8" t="n"/>
      <c r="W2755">
        <f>IF($C2755="","",IF($AL2755=1,0,IF($AK2755=1,Settings!$C$6,Settings!$C$7))*100)</f>
        <v/>
      </c>
      <c r="X2755" s="8">
        <f>IF($C2755="","",T2755*W2755/100)</f>
        <v/>
      </c>
      <c r="Y2755" s="8">
        <f>IF($C2755="","",T2755-X2755)</f>
        <v/>
      </c>
      <c r="Z2755" s="8">
        <f>IF($C2755="","",Y2755-M2755)</f>
        <v/>
      </c>
      <c r="AD2755" s="8" t="n"/>
      <c r="AG2755" s="14" t="n"/>
      <c r="AI2755">
        <f>IF($C2755="","",IF(COUNTIF($C$2:$C2755,$C2755)=1,1,0))</f>
        <v/>
      </c>
      <c r="AJ2755">
        <f>IF($AI2755=1,SUMPRODUCT(--($AM$2:$AM$7001&lt;$AM2755))+1,"")</f>
        <v/>
      </c>
      <c r="AK2755">
        <f>IF($C2755="","",IF(OR($P2755=TRUE(),$P2755="TRUE"),1,0))</f>
        <v/>
      </c>
      <c r="AL2755">
        <f>IF($C2755="","",IF(AND($V2755="Yes",SUMPRODUCT((LEN(Settings!$F$6:$F$13)&gt;0)*ISNUMBER(SEARCH(Settings!$F$6:$F$13,$O2755)))=0),1,0))</f>
        <v/>
      </c>
      <c r="AM2755">
        <f>IF($AI2755=1,IFERROR(IF(VALUE($C2755)&lt;100000000,VALUE($C2755),1000000000),IFERROR(IF(VALUE(MID($C2755,2,20))&lt;100000000,VALUE(MID($C2755,2,20)),1000000000),1000000000))+ROW()/100000,"")</f>
        <v/>
      </c>
    </row>
    <row r="2756">
      <c r="E2756" s="14" t="n"/>
      <c r="M2756" s="8">
        <f>IF($C2756="","",L2756*T2756/100)</f>
        <v/>
      </c>
      <c r="S2756" s="8" t="n"/>
      <c r="T2756" s="8" t="n"/>
      <c r="W2756">
        <f>IF($C2756="","",IF($AL2756=1,0,IF($AK2756=1,Settings!$C$6,Settings!$C$7))*100)</f>
        <v/>
      </c>
      <c r="X2756" s="8">
        <f>IF($C2756="","",T2756*W2756/100)</f>
        <v/>
      </c>
      <c r="Y2756" s="8">
        <f>IF($C2756="","",T2756-X2756)</f>
        <v/>
      </c>
      <c r="Z2756" s="8">
        <f>IF($C2756="","",Y2756-M2756)</f>
        <v/>
      </c>
      <c r="AD2756" s="8" t="n"/>
      <c r="AG2756" s="14" t="n"/>
      <c r="AI2756">
        <f>IF($C2756="","",IF(COUNTIF($C$2:$C2756,$C2756)=1,1,0))</f>
        <v/>
      </c>
      <c r="AJ2756">
        <f>IF($AI2756=1,SUMPRODUCT(--($AM$2:$AM$7001&lt;$AM2756))+1,"")</f>
        <v/>
      </c>
      <c r="AK2756">
        <f>IF($C2756="","",IF(OR($P2756=TRUE(),$P2756="TRUE"),1,0))</f>
        <v/>
      </c>
      <c r="AL2756">
        <f>IF($C2756="","",IF(AND($V2756="Yes",SUMPRODUCT((LEN(Settings!$F$6:$F$13)&gt;0)*ISNUMBER(SEARCH(Settings!$F$6:$F$13,$O2756)))=0),1,0))</f>
        <v/>
      </c>
      <c r="AM2756">
        <f>IF($AI2756=1,IFERROR(IF(VALUE($C2756)&lt;100000000,VALUE($C2756),1000000000),IFERROR(IF(VALUE(MID($C2756,2,20))&lt;100000000,VALUE(MID($C2756,2,20)),1000000000),1000000000))+ROW()/100000,"")</f>
        <v/>
      </c>
    </row>
    <row r="2757">
      <c r="E2757" s="14" t="n"/>
      <c r="M2757" s="8">
        <f>IF($C2757="","",L2757*T2757/100)</f>
        <v/>
      </c>
      <c r="S2757" s="8" t="n"/>
      <c r="T2757" s="8" t="n"/>
      <c r="W2757">
        <f>IF($C2757="","",IF($AL2757=1,0,IF($AK2757=1,Settings!$C$6,Settings!$C$7))*100)</f>
        <v/>
      </c>
      <c r="X2757" s="8">
        <f>IF($C2757="","",T2757*W2757/100)</f>
        <v/>
      </c>
      <c r="Y2757" s="8">
        <f>IF($C2757="","",T2757-X2757)</f>
        <v/>
      </c>
      <c r="Z2757" s="8">
        <f>IF($C2757="","",Y2757-M2757)</f>
        <v/>
      </c>
      <c r="AD2757" s="8" t="n"/>
      <c r="AG2757" s="14" t="n"/>
      <c r="AI2757">
        <f>IF($C2757="","",IF(COUNTIF($C$2:$C2757,$C2757)=1,1,0))</f>
        <v/>
      </c>
      <c r="AJ2757">
        <f>IF($AI2757=1,SUMPRODUCT(--($AM$2:$AM$7001&lt;$AM2757))+1,"")</f>
        <v/>
      </c>
      <c r="AK2757">
        <f>IF($C2757="","",IF(OR($P2757=TRUE(),$P2757="TRUE"),1,0))</f>
        <v/>
      </c>
      <c r="AL2757">
        <f>IF($C2757="","",IF(AND($V2757="Yes",SUMPRODUCT((LEN(Settings!$F$6:$F$13)&gt;0)*ISNUMBER(SEARCH(Settings!$F$6:$F$13,$O2757)))=0),1,0))</f>
        <v/>
      </c>
      <c r="AM2757">
        <f>IF($AI2757=1,IFERROR(IF(VALUE($C2757)&lt;100000000,VALUE($C2757),1000000000),IFERROR(IF(VALUE(MID($C2757,2,20))&lt;100000000,VALUE(MID($C2757,2,20)),1000000000),1000000000))+ROW()/100000,"")</f>
        <v/>
      </c>
    </row>
    <row r="2758">
      <c r="E2758" s="14" t="n"/>
      <c r="M2758" s="8">
        <f>IF($C2758="","",L2758*T2758/100)</f>
        <v/>
      </c>
      <c r="S2758" s="8" t="n"/>
      <c r="T2758" s="8" t="n"/>
      <c r="W2758">
        <f>IF($C2758="","",IF($AL2758=1,0,IF($AK2758=1,Settings!$C$6,Settings!$C$7))*100)</f>
        <v/>
      </c>
      <c r="X2758" s="8">
        <f>IF($C2758="","",T2758*W2758/100)</f>
        <v/>
      </c>
      <c r="Y2758" s="8">
        <f>IF($C2758="","",T2758-X2758)</f>
        <v/>
      </c>
      <c r="Z2758" s="8">
        <f>IF($C2758="","",Y2758-M2758)</f>
        <v/>
      </c>
      <c r="AD2758" s="8" t="n"/>
      <c r="AG2758" s="14" t="n"/>
      <c r="AI2758">
        <f>IF($C2758="","",IF(COUNTIF($C$2:$C2758,$C2758)=1,1,0))</f>
        <v/>
      </c>
      <c r="AJ2758">
        <f>IF($AI2758=1,SUMPRODUCT(--($AM$2:$AM$7001&lt;$AM2758))+1,"")</f>
        <v/>
      </c>
      <c r="AK2758">
        <f>IF($C2758="","",IF(OR($P2758=TRUE(),$P2758="TRUE"),1,0))</f>
        <v/>
      </c>
      <c r="AL2758">
        <f>IF($C2758="","",IF(AND($V2758="Yes",SUMPRODUCT((LEN(Settings!$F$6:$F$13)&gt;0)*ISNUMBER(SEARCH(Settings!$F$6:$F$13,$O2758)))=0),1,0))</f>
        <v/>
      </c>
      <c r="AM2758">
        <f>IF($AI2758=1,IFERROR(IF(VALUE($C2758)&lt;100000000,VALUE($C2758),1000000000),IFERROR(IF(VALUE(MID($C2758,2,20))&lt;100000000,VALUE(MID($C2758,2,20)),1000000000),1000000000))+ROW()/100000,"")</f>
        <v/>
      </c>
    </row>
    <row r="2759">
      <c r="E2759" s="14" t="n"/>
      <c r="M2759" s="8">
        <f>IF($C2759="","",L2759*T2759/100)</f>
        <v/>
      </c>
      <c r="S2759" s="8" t="n"/>
      <c r="T2759" s="8" t="n"/>
      <c r="W2759">
        <f>IF($C2759="","",IF($AL2759=1,0,IF($AK2759=1,Settings!$C$6,Settings!$C$7))*100)</f>
        <v/>
      </c>
      <c r="X2759" s="8">
        <f>IF($C2759="","",T2759*W2759/100)</f>
        <v/>
      </c>
      <c r="Y2759" s="8">
        <f>IF($C2759="","",T2759-X2759)</f>
        <v/>
      </c>
      <c r="Z2759" s="8">
        <f>IF($C2759="","",Y2759-M2759)</f>
        <v/>
      </c>
      <c r="AD2759" s="8" t="n"/>
      <c r="AG2759" s="14" t="n"/>
      <c r="AI2759">
        <f>IF($C2759="","",IF(COUNTIF($C$2:$C2759,$C2759)=1,1,0))</f>
        <v/>
      </c>
      <c r="AJ2759">
        <f>IF($AI2759=1,SUMPRODUCT(--($AM$2:$AM$7001&lt;$AM2759))+1,"")</f>
        <v/>
      </c>
      <c r="AK2759">
        <f>IF($C2759="","",IF(OR($P2759=TRUE(),$P2759="TRUE"),1,0))</f>
        <v/>
      </c>
      <c r="AL2759">
        <f>IF($C2759="","",IF(AND($V2759="Yes",SUMPRODUCT((LEN(Settings!$F$6:$F$13)&gt;0)*ISNUMBER(SEARCH(Settings!$F$6:$F$13,$O2759)))=0),1,0))</f>
        <v/>
      </c>
      <c r="AM2759">
        <f>IF($AI2759=1,IFERROR(IF(VALUE($C2759)&lt;100000000,VALUE($C2759),1000000000),IFERROR(IF(VALUE(MID($C2759,2,20))&lt;100000000,VALUE(MID($C2759,2,20)),1000000000),1000000000))+ROW()/100000,"")</f>
        <v/>
      </c>
    </row>
    <row r="2760">
      <c r="E2760" s="14" t="n"/>
      <c r="M2760" s="8">
        <f>IF($C2760="","",L2760*T2760/100)</f>
        <v/>
      </c>
      <c r="S2760" s="8" t="n"/>
      <c r="T2760" s="8" t="n"/>
      <c r="W2760">
        <f>IF($C2760="","",IF($AL2760=1,0,IF($AK2760=1,Settings!$C$6,Settings!$C$7))*100)</f>
        <v/>
      </c>
      <c r="X2760" s="8">
        <f>IF($C2760="","",T2760*W2760/100)</f>
        <v/>
      </c>
      <c r="Y2760" s="8">
        <f>IF($C2760="","",T2760-X2760)</f>
        <v/>
      </c>
      <c r="Z2760" s="8">
        <f>IF($C2760="","",Y2760-M2760)</f>
        <v/>
      </c>
      <c r="AD2760" s="8" t="n"/>
      <c r="AG2760" s="14" t="n"/>
      <c r="AI2760">
        <f>IF($C2760="","",IF(COUNTIF($C$2:$C2760,$C2760)=1,1,0))</f>
        <v/>
      </c>
      <c r="AJ2760">
        <f>IF($AI2760=1,SUMPRODUCT(--($AM$2:$AM$7001&lt;$AM2760))+1,"")</f>
        <v/>
      </c>
      <c r="AK2760">
        <f>IF($C2760="","",IF(OR($P2760=TRUE(),$P2760="TRUE"),1,0))</f>
        <v/>
      </c>
      <c r="AL2760">
        <f>IF($C2760="","",IF(AND($V2760="Yes",SUMPRODUCT((LEN(Settings!$F$6:$F$13)&gt;0)*ISNUMBER(SEARCH(Settings!$F$6:$F$13,$O2760)))=0),1,0))</f>
        <v/>
      </c>
      <c r="AM2760">
        <f>IF($AI2760=1,IFERROR(IF(VALUE($C2760)&lt;100000000,VALUE($C2760),1000000000),IFERROR(IF(VALUE(MID($C2760,2,20))&lt;100000000,VALUE(MID($C2760,2,20)),1000000000),1000000000))+ROW()/100000,"")</f>
        <v/>
      </c>
    </row>
    <row r="2761">
      <c r="E2761" s="14" t="n"/>
      <c r="M2761" s="8">
        <f>IF($C2761="","",L2761*T2761/100)</f>
        <v/>
      </c>
      <c r="S2761" s="8" t="n"/>
      <c r="T2761" s="8" t="n"/>
      <c r="W2761">
        <f>IF($C2761="","",IF($AL2761=1,0,IF($AK2761=1,Settings!$C$6,Settings!$C$7))*100)</f>
        <v/>
      </c>
      <c r="X2761" s="8">
        <f>IF($C2761="","",T2761*W2761/100)</f>
        <v/>
      </c>
      <c r="Y2761" s="8">
        <f>IF($C2761="","",T2761-X2761)</f>
        <v/>
      </c>
      <c r="Z2761" s="8">
        <f>IF($C2761="","",Y2761-M2761)</f>
        <v/>
      </c>
      <c r="AD2761" s="8" t="n"/>
      <c r="AG2761" s="14" t="n"/>
      <c r="AI2761">
        <f>IF($C2761="","",IF(COUNTIF($C$2:$C2761,$C2761)=1,1,0))</f>
        <v/>
      </c>
      <c r="AJ2761">
        <f>IF($AI2761=1,SUMPRODUCT(--($AM$2:$AM$7001&lt;$AM2761))+1,"")</f>
        <v/>
      </c>
      <c r="AK2761">
        <f>IF($C2761="","",IF(OR($P2761=TRUE(),$P2761="TRUE"),1,0))</f>
        <v/>
      </c>
      <c r="AL2761">
        <f>IF($C2761="","",IF(AND($V2761="Yes",SUMPRODUCT((LEN(Settings!$F$6:$F$13)&gt;0)*ISNUMBER(SEARCH(Settings!$F$6:$F$13,$O2761)))=0),1,0))</f>
        <v/>
      </c>
      <c r="AM2761">
        <f>IF($AI2761=1,IFERROR(IF(VALUE($C2761)&lt;100000000,VALUE($C2761),1000000000),IFERROR(IF(VALUE(MID($C2761,2,20))&lt;100000000,VALUE(MID($C2761,2,20)),1000000000),1000000000))+ROW()/100000,"")</f>
        <v/>
      </c>
    </row>
    <row r="2762">
      <c r="E2762" s="14" t="n"/>
      <c r="M2762" s="8">
        <f>IF($C2762="","",L2762*T2762/100)</f>
        <v/>
      </c>
      <c r="S2762" s="8" t="n"/>
      <c r="T2762" s="8" t="n"/>
      <c r="W2762">
        <f>IF($C2762="","",IF($AL2762=1,0,IF($AK2762=1,Settings!$C$6,Settings!$C$7))*100)</f>
        <v/>
      </c>
      <c r="X2762" s="8">
        <f>IF($C2762="","",T2762*W2762/100)</f>
        <v/>
      </c>
      <c r="Y2762" s="8">
        <f>IF($C2762="","",T2762-X2762)</f>
        <v/>
      </c>
      <c r="Z2762" s="8">
        <f>IF($C2762="","",Y2762-M2762)</f>
        <v/>
      </c>
      <c r="AD2762" s="8" t="n"/>
      <c r="AG2762" s="14" t="n"/>
      <c r="AI2762">
        <f>IF($C2762="","",IF(COUNTIF($C$2:$C2762,$C2762)=1,1,0))</f>
        <v/>
      </c>
      <c r="AJ2762">
        <f>IF($AI2762=1,SUMPRODUCT(--($AM$2:$AM$7001&lt;$AM2762))+1,"")</f>
        <v/>
      </c>
      <c r="AK2762">
        <f>IF($C2762="","",IF(OR($P2762=TRUE(),$P2762="TRUE"),1,0))</f>
        <v/>
      </c>
      <c r="AL2762">
        <f>IF($C2762="","",IF(AND($V2762="Yes",SUMPRODUCT((LEN(Settings!$F$6:$F$13)&gt;0)*ISNUMBER(SEARCH(Settings!$F$6:$F$13,$O2762)))=0),1,0))</f>
        <v/>
      </c>
      <c r="AM2762">
        <f>IF($AI2762=1,IFERROR(IF(VALUE($C2762)&lt;100000000,VALUE($C2762),1000000000),IFERROR(IF(VALUE(MID($C2762,2,20))&lt;100000000,VALUE(MID($C2762,2,20)),1000000000),1000000000))+ROW()/100000,"")</f>
        <v/>
      </c>
    </row>
    <row r="2763">
      <c r="E2763" s="14" t="n"/>
      <c r="M2763" s="8">
        <f>IF($C2763="","",L2763*T2763/100)</f>
        <v/>
      </c>
      <c r="S2763" s="8" t="n"/>
      <c r="T2763" s="8" t="n"/>
      <c r="W2763">
        <f>IF($C2763="","",IF($AL2763=1,0,IF($AK2763=1,Settings!$C$6,Settings!$C$7))*100)</f>
        <v/>
      </c>
      <c r="X2763" s="8">
        <f>IF($C2763="","",T2763*W2763/100)</f>
        <v/>
      </c>
      <c r="Y2763" s="8">
        <f>IF($C2763="","",T2763-X2763)</f>
        <v/>
      </c>
      <c r="Z2763" s="8">
        <f>IF($C2763="","",Y2763-M2763)</f>
        <v/>
      </c>
      <c r="AD2763" s="8" t="n"/>
      <c r="AG2763" s="14" t="n"/>
      <c r="AI2763">
        <f>IF($C2763="","",IF(COUNTIF($C$2:$C2763,$C2763)=1,1,0))</f>
        <v/>
      </c>
      <c r="AJ2763">
        <f>IF($AI2763=1,SUMPRODUCT(--($AM$2:$AM$7001&lt;$AM2763))+1,"")</f>
        <v/>
      </c>
      <c r="AK2763">
        <f>IF($C2763="","",IF(OR($P2763=TRUE(),$P2763="TRUE"),1,0))</f>
        <v/>
      </c>
      <c r="AL2763">
        <f>IF($C2763="","",IF(AND($V2763="Yes",SUMPRODUCT((LEN(Settings!$F$6:$F$13)&gt;0)*ISNUMBER(SEARCH(Settings!$F$6:$F$13,$O2763)))=0),1,0))</f>
        <v/>
      </c>
      <c r="AM2763">
        <f>IF($AI2763=1,IFERROR(IF(VALUE($C2763)&lt;100000000,VALUE($C2763),1000000000),IFERROR(IF(VALUE(MID($C2763,2,20))&lt;100000000,VALUE(MID($C2763,2,20)),1000000000),1000000000))+ROW()/100000,"")</f>
        <v/>
      </c>
    </row>
    <row r="2764">
      <c r="E2764" s="14" t="n"/>
      <c r="M2764" s="8">
        <f>IF($C2764="","",L2764*T2764/100)</f>
        <v/>
      </c>
      <c r="S2764" s="8" t="n"/>
      <c r="T2764" s="8" t="n"/>
      <c r="W2764">
        <f>IF($C2764="","",IF($AL2764=1,0,IF($AK2764=1,Settings!$C$6,Settings!$C$7))*100)</f>
        <v/>
      </c>
      <c r="X2764" s="8">
        <f>IF($C2764="","",T2764*W2764/100)</f>
        <v/>
      </c>
      <c r="Y2764" s="8">
        <f>IF($C2764="","",T2764-X2764)</f>
        <v/>
      </c>
      <c r="Z2764" s="8">
        <f>IF($C2764="","",Y2764-M2764)</f>
        <v/>
      </c>
      <c r="AD2764" s="8" t="n"/>
      <c r="AG2764" s="14" t="n"/>
      <c r="AI2764">
        <f>IF($C2764="","",IF(COUNTIF($C$2:$C2764,$C2764)=1,1,0))</f>
        <v/>
      </c>
      <c r="AJ2764">
        <f>IF($AI2764=1,SUMPRODUCT(--($AM$2:$AM$7001&lt;$AM2764))+1,"")</f>
        <v/>
      </c>
      <c r="AK2764">
        <f>IF($C2764="","",IF(OR($P2764=TRUE(),$P2764="TRUE"),1,0))</f>
        <v/>
      </c>
      <c r="AL2764">
        <f>IF($C2764="","",IF(AND($V2764="Yes",SUMPRODUCT((LEN(Settings!$F$6:$F$13)&gt;0)*ISNUMBER(SEARCH(Settings!$F$6:$F$13,$O2764)))=0),1,0))</f>
        <v/>
      </c>
      <c r="AM2764">
        <f>IF($AI2764=1,IFERROR(IF(VALUE($C2764)&lt;100000000,VALUE($C2764),1000000000),IFERROR(IF(VALUE(MID($C2764,2,20))&lt;100000000,VALUE(MID($C2764,2,20)),1000000000),1000000000))+ROW()/100000,"")</f>
        <v/>
      </c>
    </row>
    <row r="2765">
      <c r="E2765" s="14" t="n"/>
      <c r="M2765" s="8">
        <f>IF($C2765="","",L2765*T2765/100)</f>
        <v/>
      </c>
      <c r="S2765" s="8" t="n"/>
      <c r="T2765" s="8" t="n"/>
      <c r="W2765">
        <f>IF($C2765="","",IF($AL2765=1,0,IF($AK2765=1,Settings!$C$6,Settings!$C$7))*100)</f>
        <v/>
      </c>
      <c r="X2765" s="8">
        <f>IF($C2765="","",T2765*W2765/100)</f>
        <v/>
      </c>
      <c r="Y2765" s="8">
        <f>IF($C2765="","",T2765-X2765)</f>
        <v/>
      </c>
      <c r="Z2765" s="8">
        <f>IF($C2765="","",Y2765-M2765)</f>
        <v/>
      </c>
      <c r="AD2765" s="8" t="n"/>
      <c r="AG2765" s="14" t="n"/>
      <c r="AI2765">
        <f>IF($C2765="","",IF(COUNTIF($C$2:$C2765,$C2765)=1,1,0))</f>
        <v/>
      </c>
      <c r="AJ2765">
        <f>IF($AI2765=1,SUMPRODUCT(--($AM$2:$AM$7001&lt;$AM2765))+1,"")</f>
        <v/>
      </c>
      <c r="AK2765">
        <f>IF($C2765="","",IF(OR($P2765=TRUE(),$P2765="TRUE"),1,0))</f>
        <v/>
      </c>
      <c r="AL2765">
        <f>IF($C2765="","",IF(AND($V2765="Yes",SUMPRODUCT((LEN(Settings!$F$6:$F$13)&gt;0)*ISNUMBER(SEARCH(Settings!$F$6:$F$13,$O2765)))=0),1,0))</f>
        <v/>
      </c>
      <c r="AM2765">
        <f>IF($AI2765=1,IFERROR(IF(VALUE($C2765)&lt;100000000,VALUE($C2765),1000000000),IFERROR(IF(VALUE(MID($C2765,2,20))&lt;100000000,VALUE(MID($C2765,2,20)),1000000000),1000000000))+ROW()/100000,"")</f>
        <v/>
      </c>
    </row>
    <row r="2766">
      <c r="E2766" s="14" t="n"/>
      <c r="M2766" s="8">
        <f>IF($C2766="","",L2766*T2766/100)</f>
        <v/>
      </c>
      <c r="S2766" s="8" t="n"/>
      <c r="T2766" s="8" t="n"/>
      <c r="W2766">
        <f>IF($C2766="","",IF($AL2766=1,0,IF($AK2766=1,Settings!$C$6,Settings!$C$7))*100)</f>
        <v/>
      </c>
      <c r="X2766" s="8">
        <f>IF($C2766="","",T2766*W2766/100)</f>
        <v/>
      </c>
      <c r="Y2766" s="8">
        <f>IF($C2766="","",T2766-X2766)</f>
        <v/>
      </c>
      <c r="Z2766" s="8">
        <f>IF($C2766="","",Y2766-M2766)</f>
        <v/>
      </c>
      <c r="AD2766" s="8" t="n"/>
      <c r="AG2766" s="14" t="n"/>
      <c r="AI2766">
        <f>IF($C2766="","",IF(COUNTIF($C$2:$C2766,$C2766)=1,1,0))</f>
        <v/>
      </c>
      <c r="AJ2766">
        <f>IF($AI2766=1,SUMPRODUCT(--($AM$2:$AM$7001&lt;$AM2766))+1,"")</f>
        <v/>
      </c>
      <c r="AK2766">
        <f>IF($C2766="","",IF(OR($P2766=TRUE(),$P2766="TRUE"),1,0))</f>
        <v/>
      </c>
      <c r="AL2766">
        <f>IF($C2766="","",IF(AND($V2766="Yes",SUMPRODUCT((LEN(Settings!$F$6:$F$13)&gt;0)*ISNUMBER(SEARCH(Settings!$F$6:$F$13,$O2766)))=0),1,0))</f>
        <v/>
      </c>
      <c r="AM2766">
        <f>IF($AI2766=1,IFERROR(IF(VALUE($C2766)&lt;100000000,VALUE($C2766),1000000000),IFERROR(IF(VALUE(MID($C2766,2,20))&lt;100000000,VALUE(MID($C2766,2,20)),1000000000),1000000000))+ROW()/100000,"")</f>
        <v/>
      </c>
    </row>
    <row r="2767">
      <c r="E2767" s="14" t="n"/>
      <c r="M2767" s="8">
        <f>IF($C2767="","",L2767*T2767/100)</f>
        <v/>
      </c>
      <c r="S2767" s="8" t="n"/>
      <c r="T2767" s="8" t="n"/>
      <c r="W2767">
        <f>IF($C2767="","",IF($AL2767=1,0,IF($AK2767=1,Settings!$C$6,Settings!$C$7))*100)</f>
        <v/>
      </c>
      <c r="X2767" s="8">
        <f>IF($C2767="","",T2767*W2767/100)</f>
        <v/>
      </c>
      <c r="Y2767" s="8">
        <f>IF($C2767="","",T2767-X2767)</f>
        <v/>
      </c>
      <c r="Z2767" s="8">
        <f>IF($C2767="","",Y2767-M2767)</f>
        <v/>
      </c>
      <c r="AD2767" s="8" t="n"/>
      <c r="AG2767" s="14" t="n"/>
      <c r="AI2767">
        <f>IF($C2767="","",IF(COUNTIF($C$2:$C2767,$C2767)=1,1,0))</f>
        <v/>
      </c>
      <c r="AJ2767">
        <f>IF($AI2767=1,SUMPRODUCT(--($AM$2:$AM$7001&lt;$AM2767))+1,"")</f>
        <v/>
      </c>
      <c r="AK2767">
        <f>IF($C2767="","",IF(OR($P2767=TRUE(),$P2767="TRUE"),1,0))</f>
        <v/>
      </c>
      <c r="AL2767">
        <f>IF($C2767="","",IF(AND($V2767="Yes",SUMPRODUCT((LEN(Settings!$F$6:$F$13)&gt;0)*ISNUMBER(SEARCH(Settings!$F$6:$F$13,$O2767)))=0),1,0))</f>
        <v/>
      </c>
      <c r="AM2767">
        <f>IF($AI2767=1,IFERROR(IF(VALUE($C2767)&lt;100000000,VALUE($C2767),1000000000),IFERROR(IF(VALUE(MID($C2767,2,20))&lt;100000000,VALUE(MID($C2767,2,20)),1000000000),1000000000))+ROW()/100000,"")</f>
        <v/>
      </c>
    </row>
    <row r="2768">
      <c r="E2768" s="14" t="n"/>
      <c r="M2768" s="8">
        <f>IF($C2768="","",L2768*T2768/100)</f>
        <v/>
      </c>
      <c r="S2768" s="8" t="n"/>
      <c r="T2768" s="8" t="n"/>
      <c r="W2768">
        <f>IF($C2768="","",IF($AL2768=1,0,IF($AK2768=1,Settings!$C$6,Settings!$C$7))*100)</f>
        <v/>
      </c>
      <c r="X2768" s="8">
        <f>IF($C2768="","",T2768*W2768/100)</f>
        <v/>
      </c>
      <c r="Y2768" s="8">
        <f>IF($C2768="","",T2768-X2768)</f>
        <v/>
      </c>
      <c r="Z2768" s="8">
        <f>IF($C2768="","",Y2768-M2768)</f>
        <v/>
      </c>
      <c r="AD2768" s="8" t="n"/>
      <c r="AG2768" s="14" t="n"/>
      <c r="AI2768">
        <f>IF($C2768="","",IF(COUNTIF($C$2:$C2768,$C2768)=1,1,0))</f>
        <v/>
      </c>
      <c r="AJ2768">
        <f>IF($AI2768=1,SUMPRODUCT(--($AM$2:$AM$7001&lt;$AM2768))+1,"")</f>
        <v/>
      </c>
      <c r="AK2768">
        <f>IF($C2768="","",IF(OR($P2768=TRUE(),$P2768="TRUE"),1,0))</f>
        <v/>
      </c>
      <c r="AL2768">
        <f>IF($C2768="","",IF(AND($V2768="Yes",SUMPRODUCT((LEN(Settings!$F$6:$F$13)&gt;0)*ISNUMBER(SEARCH(Settings!$F$6:$F$13,$O2768)))=0),1,0))</f>
        <v/>
      </c>
      <c r="AM2768">
        <f>IF($AI2768=1,IFERROR(IF(VALUE($C2768)&lt;100000000,VALUE($C2768),1000000000),IFERROR(IF(VALUE(MID($C2768,2,20))&lt;100000000,VALUE(MID($C2768,2,20)),1000000000),1000000000))+ROW()/100000,"")</f>
        <v/>
      </c>
    </row>
    <row r="2769">
      <c r="E2769" s="14" t="n"/>
      <c r="M2769" s="8">
        <f>IF($C2769="","",L2769*T2769/100)</f>
        <v/>
      </c>
      <c r="S2769" s="8" t="n"/>
      <c r="T2769" s="8" t="n"/>
      <c r="W2769">
        <f>IF($C2769="","",IF($AL2769=1,0,IF($AK2769=1,Settings!$C$6,Settings!$C$7))*100)</f>
        <v/>
      </c>
      <c r="X2769" s="8">
        <f>IF($C2769="","",T2769*W2769/100)</f>
        <v/>
      </c>
      <c r="Y2769" s="8">
        <f>IF($C2769="","",T2769-X2769)</f>
        <v/>
      </c>
      <c r="Z2769" s="8">
        <f>IF($C2769="","",Y2769-M2769)</f>
        <v/>
      </c>
      <c r="AD2769" s="8" t="n"/>
      <c r="AG2769" s="14" t="n"/>
      <c r="AI2769">
        <f>IF($C2769="","",IF(COUNTIF($C$2:$C2769,$C2769)=1,1,0))</f>
        <v/>
      </c>
      <c r="AJ2769">
        <f>IF($AI2769=1,SUMPRODUCT(--($AM$2:$AM$7001&lt;$AM2769))+1,"")</f>
        <v/>
      </c>
      <c r="AK2769">
        <f>IF($C2769="","",IF(OR($P2769=TRUE(),$P2769="TRUE"),1,0))</f>
        <v/>
      </c>
      <c r="AL2769">
        <f>IF($C2769="","",IF(AND($V2769="Yes",SUMPRODUCT((LEN(Settings!$F$6:$F$13)&gt;0)*ISNUMBER(SEARCH(Settings!$F$6:$F$13,$O2769)))=0),1,0))</f>
        <v/>
      </c>
      <c r="AM2769">
        <f>IF($AI2769=1,IFERROR(IF(VALUE($C2769)&lt;100000000,VALUE($C2769),1000000000),IFERROR(IF(VALUE(MID($C2769,2,20))&lt;100000000,VALUE(MID($C2769,2,20)),1000000000),1000000000))+ROW()/100000,"")</f>
        <v/>
      </c>
    </row>
    <row r="2770">
      <c r="E2770" s="14" t="n"/>
      <c r="M2770" s="8">
        <f>IF($C2770="","",L2770*T2770/100)</f>
        <v/>
      </c>
      <c r="S2770" s="8" t="n"/>
      <c r="T2770" s="8" t="n"/>
      <c r="W2770">
        <f>IF($C2770="","",IF($AL2770=1,0,IF($AK2770=1,Settings!$C$6,Settings!$C$7))*100)</f>
        <v/>
      </c>
      <c r="X2770" s="8">
        <f>IF($C2770="","",T2770*W2770/100)</f>
        <v/>
      </c>
      <c r="Y2770" s="8">
        <f>IF($C2770="","",T2770-X2770)</f>
        <v/>
      </c>
      <c r="Z2770" s="8">
        <f>IF($C2770="","",Y2770-M2770)</f>
        <v/>
      </c>
      <c r="AD2770" s="8" t="n"/>
      <c r="AG2770" s="14" t="n"/>
      <c r="AI2770">
        <f>IF($C2770="","",IF(COUNTIF($C$2:$C2770,$C2770)=1,1,0))</f>
        <v/>
      </c>
      <c r="AJ2770">
        <f>IF($AI2770=1,SUMPRODUCT(--($AM$2:$AM$7001&lt;$AM2770))+1,"")</f>
        <v/>
      </c>
      <c r="AK2770">
        <f>IF($C2770="","",IF(OR($P2770=TRUE(),$P2770="TRUE"),1,0))</f>
        <v/>
      </c>
      <c r="AL2770">
        <f>IF($C2770="","",IF(AND($V2770="Yes",SUMPRODUCT((LEN(Settings!$F$6:$F$13)&gt;0)*ISNUMBER(SEARCH(Settings!$F$6:$F$13,$O2770)))=0),1,0))</f>
        <v/>
      </c>
      <c r="AM2770">
        <f>IF($AI2770=1,IFERROR(IF(VALUE($C2770)&lt;100000000,VALUE($C2770),1000000000),IFERROR(IF(VALUE(MID($C2770,2,20))&lt;100000000,VALUE(MID($C2770,2,20)),1000000000),1000000000))+ROW()/100000,"")</f>
        <v/>
      </c>
    </row>
    <row r="2771">
      <c r="E2771" s="14" t="n"/>
      <c r="M2771" s="8">
        <f>IF($C2771="","",L2771*T2771/100)</f>
        <v/>
      </c>
      <c r="S2771" s="8" t="n"/>
      <c r="T2771" s="8" t="n"/>
      <c r="W2771">
        <f>IF($C2771="","",IF($AL2771=1,0,IF($AK2771=1,Settings!$C$6,Settings!$C$7))*100)</f>
        <v/>
      </c>
      <c r="X2771" s="8">
        <f>IF($C2771="","",T2771*W2771/100)</f>
        <v/>
      </c>
      <c r="Y2771" s="8">
        <f>IF($C2771="","",T2771-X2771)</f>
        <v/>
      </c>
      <c r="Z2771" s="8">
        <f>IF($C2771="","",Y2771-M2771)</f>
        <v/>
      </c>
      <c r="AD2771" s="8" t="n"/>
      <c r="AG2771" s="14" t="n"/>
      <c r="AI2771">
        <f>IF($C2771="","",IF(COUNTIF($C$2:$C2771,$C2771)=1,1,0))</f>
        <v/>
      </c>
      <c r="AJ2771">
        <f>IF($AI2771=1,SUMPRODUCT(--($AM$2:$AM$7001&lt;$AM2771))+1,"")</f>
        <v/>
      </c>
      <c r="AK2771">
        <f>IF($C2771="","",IF(OR($P2771=TRUE(),$P2771="TRUE"),1,0))</f>
        <v/>
      </c>
      <c r="AL2771">
        <f>IF($C2771="","",IF(AND($V2771="Yes",SUMPRODUCT((LEN(Settings!$F$6:$F$13)&gt;0)*ISNUMBER(SEARCH(Settings!$F$6:$F$13,$O2771)))=0),1,0))</f>
        <v/>
      </c>
      <c r="AM2771">
        <f>IF($AI2771=1,IFERROR(IF(VALUE($C2771)&lt;100000000,VALUE($C2771),1000000000),IFERROR(IF(VALUE(MID($C2771,2,20))&lt;100000000,VALUE(MID($C2771,2,20)),1000000000),1000000000))+ROW()/100000,"")</f>
        <v/>
      </c>
    </row>
    <row r="2772">
      <c r="E2772" s="14" t="n"/>
      <c r="M2772" s="8">
        <f>IF($C2772="","",L2772*T2772/100)</f>
        <v/>
      </c>
      <c r="S2772" s="8" t="n"/>
      <c r="T2772" s="8" t="n"/>
      <c r="W2772">
        <f>IF($C2772="","",IF($AL2772=1,0,IF($AK2772=1,Settings!$C$6,Settings!$C$7))*100)</f>
        <v/>
      </c>
      <c r="X2772" s="8">
        <f>IF($C2772="","",T2772*W2772/100)</f>
        <v/>
      </c>
      <c r="Y2772" s="8">
        <f>IF($C2772="","",T2772-X2772)</f>
        <v/>
      </c>
      <c r="Z2772" s="8">
        <f>IF($C2772="","",Y2772-M2772)</f>
        <v/>
      </c>
      <c r="AD2772" s="8" t="n"/>
      <c r="AG2772" s="14" t="n"/>
      <c r="AI2772">
        <f>IF($C2772="","",IF(COUNTIF($C$2:$C2772,$C2772)=1,1,0))</f>
        <v/>
      </c>
      <c r="AJ2772">
        <f>IF($AI2772=1,SUMPRODUCT(--($AM$2:$AM$7001&lt;$AM2772))+1,"")</f>
        <v/>
      </c>
      <c r="AK2772">
        <f>IF($C2772="","",IF(OR($P2772=TRUE(),$P2772="TRUE"),1,0))</f>
        <v/>
      </c>
      <c r="AL2772">
        <f>IF($C2772="","",IF(AND($V2772="Yes",SUMPRODUCT((LEN(Settings!$F$6:$F$13)&gt;0)*ISNUMBER(SEARCH(Settings!$F$6:$F$13,$O2772)))=0),1,0))</f>
        <v/>
      </c>
      <c r="AM2772">
        <f>IF($AI2772=1,IFERROR(IF(VALUE($C2772)&lt;100000000,VALUE($C2772),1000000000),IFERROR(IF(VALUE(MID($C2772,2,20))&lt;100000000,VALUE(MID($C2772,2,20)),1000000000),1000000000))+ROW()/100000,"")</f>
        <v/>
      </c>
    </row>
    <row r="2773">
      <c r="E2773" s="14" t="n"/>
      <c r="M2773" s="8">
        <f>IF($C2773="","",L2773*T2773/100)</f>
        <v/>
      </c>
      <c r="S2773" s="8" t="n"/>
      <c r="T2773" s="8" t="n"/>
      <c r="W2773">
        <f>IF($C2773="","",IF($AL2773=1,0,IF($AK2773=1,Settings!$C$6,Settings!$C$7))*100)</f>
        <v/>
      </c>
      <c r="X2773" s="8">
        <f>IF($C2773="","",T2773*W2773/100)</f>
        <v/>
      </c>
      <c r="Y2773" s="8">
        <f>IF($C2773="","",T2773-X2773)</f>
        <v/>
      </c>
      <c r="Z2773" s="8">
        <f>IF($C2773="","",Y2773-M2773)</f>
        <v/>
      </c>
      <c r="AD2773" s="8" t="n"/>
      <c r="AG2773" s="14" t="n"/>
      <c r="AI2773">
        <f>IF($C2773="","",IF(COUNTIF($C$2:$C2773,$C2773)=1,1,0))</f>
        <v/>
      </c>
      <c r="AJ2773">
        <f>IF($AI2773=1,SUMPRODUCT(--($AM$2:$AM$7001&lt;$AM2773))+1,"")</f>
        <v/>
      </c>
      <c r="AK2773">
        <f>IF($C2773="","",IF(OR($P2773=TRUE(),$P2773="TRUE"),1,0))</f>
        <v/>
      </c>
      <c r="AL2773">
        <f>IF($C2773="","",IF(AND($V2773="Yes",SUMPRODUCT((LEN(Settings!$F$6:$F$13)&gt;0)*ISNUMBER(SEARCH(Settings!$F$6:$F$13,$O2773)))=0),1,0))</f>
        <v/>
      </c>
      <c r="AM2773">
        <f>IF($AI2773=1,IFERROR(IF(VALUE($C2773)&lt;100000000,VALUE($C2773),1000000000),IFERROR(IF(VALUE(MID($C2773,2,20))&lt;100000000,VALUE(MID($C2773,2,20)),1000000000),1000000000))+ROW()/100000,"")</f>
        <v/>
      </c>
    </row>
    <row r="2774">
      <c r="E2774" s="14" t="n"/>
      <c r="M2774" s="8">
        <f>IF($C2774="","",L2774*T2774/100)</f>
        <v/>
      </c>
      <c r="S2774" s="8" t="n"/>
      <c r="T2774" s="8" t="n"/>
      <c r="W2774">
        <f>IF($C2774="","",IF($AL2774=1,0,IF($AK2774=1,Settings!$C$6,Settings!$C$7))*100)</f>
        <v/>
      </c>
      <c r="X2774" s="8">
        <f>IF($C2774="","",T2774*W2774/100)</f>
        <v/>
      </c>
      <c r="Y2774" s="8">
        <f>IF($C2774="","",T2774-X2774)</f>
        <v/>
      </c>
      <c r="Z2774" s="8">
        <f>IF($C2774="","",Y2774-M2774)</f>
        <v/>
      </c>
      <c r="AD2774" s="8" t="n"/>
      <c r="AG2774" s="14" t="n"/>
      <c r="AI2774">
        <f>IF($C2774="","",IF(COUNTIF($C$2:$C2774,$C2774)=1,1,0))</f>
        <v/>
      </c>
      <c r="AJ2774">
        <f>IF($AI2774=1,SUMPRODUCT(--($AM$2:$AM$7001&lt;$AM2774))+1,"")</f>
        <v/>
      </c>
      <c r="AK2774">
        <f>IF($C2774="","",IF(OR($P2774=TRUE(),$P2774="TRUE"),1,0))</f>
        <v/>
      </c>
      <c r="AL2774">
        <f>IF($C2774="","",IF(AND($V2774="Yes",SUMPRODUCT((LEN(Settings!$F$6:$F$13)&gt;0)*ISNUMBER(SEARCH(Settings!$F$6:$F$13,$O2774)))=0),1,0))</f>
        <v/>
      </c>
      <c r="AM2774">
        <f>IF($AI2774=1,IFERROR(IF(VALUE($C2774)&lt;100000000,VALUE($C2774),1000000000),IFERROR(IF(VALUE(MID($C2774,2,20))&lt;100000000,VALUE(MID($C2774,2,20)),1000000000),1000000000))+ROW()/100000,"")</f>
        <v/>
      </c>
    </row>
    <row r="2775">
      <c r="E2775" s="14" t="n"/>
      <c r="M2775" s="8">
        <f>IF($C2775="","",L2775*T2775/100)</f>
        <v/>
      </c>
      <c r="S2775" s="8" t="n"/>
      <c r="T2775" s="8" t="n"/>
      <c r="W2775">
        <f>IF($C2775="","",IF($AL2775=1,0,IF($AK2775=1,Settings!$C$6,Settings!$C$7))*100)</f>
        <v/>
      </c>
      <c r="X2775" s="8">
        <f>IF($C2775="","",T2775*W2775/100)</f>
        <v/>
      </c>
      <c r="Y2775" s="8">
        <f>IF($C2775="","",T2775-X2775)</f>
        <v/>
      </c>
      <c r="Z2775" s="8">
        <f>IF($C2775="","",Y2775-M2775)</f>
        <v/>
      </c>
      <c r="AD2775" s="8" t="n"/>
      <c r="AG2775" s="14" t="n"/>
      <c r="AI2775">
        <f>IF($C2775="","",IF(COUNTIF($C$2:$C2775,$C2775)=1,1,0))</f>
        <v/>
      </c>
      <c r="AJ2775">
        <f>IF($AI2775=1,SUMPRODUCT(--($AM$2:$AM$7001&lt;$AM2775))+1,"")</f>
        <v/>
      </c>
      <c r="AK2775">
        <f>IF($C2775="","",IF(OR($P2775=TRUE(),$P2775="TRUE"),1,0))</f>
        <v/>
      </c>
      <c r="AL2775">
        <f>IF($C2775="","",IF(AND($V2775="Yes",SUMPRODUCT((LEN(Settings!$F$6:$F$13)&gt;0)*ISNUMBER(SEARCH(Settings!$F$6:$F$13,$O2775)))=0),1,0))</f>
        <v/>
      </c>
      <c r="AM2775">
        <f>IF($AI2775=1,IFERROR(IF(VALUE($C2775)&lt;100000000,VALUE($C2775),1000000000),IFERROR(IF(VALUE(MID($C2775,2,20))&lt;100000000,VALUE(MID($C2775,2,20)),1000000000),1000000000))+ROW()/100000,"")</f>
        <v/>
      </c>
    </row>
    <row r="2776">
      <c r="E2776" s="14" t="n"/>
      <c r="M2776" s="8">
        <f>IF($C2776="","",L2776*T2776/100)</f>
        <v/>
      </c>
      <c r="S2776" s="8" t="n"/>
      <c r="T2776" s="8" t="n"/>
      <c r="W2776">
        <f>IF($C2776="","",IF($AL2776=1,0,IF($AK2776=1,Settings!$C$6,Settings!$C$7))*100)</f>
        <v/>
      </c>
      <c r="X2776" s="8">
        <f>IF($C2776="","",T2776*W2776/100)</f>
        <v/>
      </c>
      <c r="Y2776" s="8">
        <f>IF($C2776="","",T2776-X2776)</f>
        <v/>
      </c>
      <c r="Z2776" s="8">
        <f>IF($C2776="","",Y2776-M2776)</f>
        <v/>
      </c>
      <c r="AD2776" s="8" t="n"/>
      <c r="AG2776" s="14" t="n"/>
      <c r="AI2776">
        <f>IF($C2776="","",IF(COUNTIF($C$2:$C2776,$C2776)=1,1,0))</f>
        <v/>
      </c>
      <c r="AJ2776">
        <f>IF($AI2776=1,SUMPRODUCT(--($AM$2:$AM$7001&lt;$AM2776))+1,"")</f>
        <v/>
      </c>
      <c r="AK2776">
        <f>IF($C2776="","",IF(OR($P2776=TRUE(),$P2776="TRUE"),1,0))</f>
        <v/>
      </c>
      <c r="AL2776">
        <f>IF($C2776="","",IF(AND($V2776="Yes",SUMPRODUCT((LEN(Settings!$F$6:$F$13)&gt;0)*ISNUMBER(SEARCH(Settings!$F$6:$F$13,$O2776)))=0),1,0))</f>
        <v/>
      </c>
      <c r="AM2776">
        <f>IF($AI2776=1,IFERROR(IF(VALUE($C2776)&lt;100000000,VALUE($C2776),1000000000),IFERROR(IF(VALUE(MID($C2776,2,20))&lt;100000000,VALUE(MID($C2776,2,20)),1000000000),1000000000))+ROW()/100000,"")</f>
        <v/>
      </c>
    </row>
    <row r="2777">
      <c r="E2777" s="14" t="n"/>
      <c r="M2777" s="8">
        <f>IF($C2777="","",L2777*T2777/100)</f>
        <v/>
      </c>
      <c r="S2777" s="8" t="n"/>
      <c r="T2777" s="8" t="n"/>
      <c r="W2777">
        <f>IF($C2777="","",IF($AL2777=1,0,IF($AK2777=1,Settings!$C$6,Settings!$C$7))*100)</f>
        <v/>
      </c>
      <c r="X2777" s="8">
        <f>IF($C2777="","",T2777*W2777/100)</f>
        <v/>
      </c>
      <c r="Y2777" s="8">
        <f>IF($C2777="","",T2777-X2777)</f>
        <v/>
      </c>
      <c r="Z2777" s="8">
        <f>IF($C2777="","",Y2777-M2777)</f>
        <v/>
      </c>
      <c r="AD2777" s="8" t="n"/>
      <c r="AG2777" s="14" t="n"/>
      <c r="AI2777">
        <f>IF($C2777="","",IF(COUNTIF($C$2:$C2777,$C2777)=1,1,0))</f>
        <v/>
      </c>
      <c r="AJ2777">
        <f>IF($AI2777=1,SUMPRODUCT(--($AM$2:$AM$7001&lt;$AM2777))+1,"")</f>
        <v/>
      </c>
      <c r="AK2777">
        <f>IF($C2777="","",IF(OR($P2777=TRUE(),$P2777="TRUE"),1,0))</f>
        <v/>
      </c>
      <c r="AL2777">
        <f>IF($C2777="","",IF(AND($V2777="Yes",SUMPRODUCT((LEN(Settings!$F$6:$F$13)&gt;0)*ISNUMBER(SEARCH(Settings!$F$6:$F$13,$O2777)))=0),1,0))</f>
        <v/>
      </c>
      <c r="AM2777">
        <f>IF($AI2777=1,IFERROR(IF(VALUE($C2777)&lt;100000000,VALUE($C2777),1000000000),IFERROR(IF(VALUE(MID($C2777,2,20))&lt;100000000,VALUE(MID($C2777,2,20)),1000000000),1000000000))+ROW()/100000,"")</f>
        <v/>
      </c>
    </row>
    <row r="2778">
      <c r="E2778" s="14" t="n"/>
      <c r="M2778" s="8">
        <f>IF($C2778="","",L2778*T2778/100)</f>
        <v/>
      </c>
      <c r="S2778" s="8" t="n"/>
      <c r="T2778" s="8" t="n"/>
      <c r="W2778">
        <f>IF($C2778="","",IF($AL2778=1,0,IF($AK2778=1,Settings!$C$6,Settings!$C$7))*100)</f>
        <v/>
      </c>
      <c r="X2778" s="8">
        <f>IF($C2778="","",T2778*W2778/100)</f>
        <v/>
      </c>
      <c r="Y2778" s="8">
        <f>IF($C2778="","",T2778-X2778)</f>
        <v/>
      </c>
      <c r="Z2778" s="8">
        <f>IF($C2778="","",Y2778-M2778)</f>
        <v/>
      </c>
      <c r="AD2778" s="8" t="n"/>
      <c r="AG2778" s="14" t="n"/>
      <c r="AI2778">
        <f>IF($C2778="","",IF(COUNTIF($C$2:$C2778,$C2778)=1,1,0))</f>
        <v/>
      </c>
      <c r="AJ2778">
        <f>IF($AI2778=1,SUMPRODUCT(--($AM$2:$AM$7001&lt;$AM2778))+1,"")</f>
        <v/>
      </c>
      <c r="AK2778">
        <f>IF($C2778="","",IF(OR($P2778=TRUE(),$P2778="TRUE"),1,0))</f>
        <v/>
      </c>
      <c r="AL2778">
        <f>IF($C2778="","",IF(AND($V2778="Yes",SUMPRODUCT((LEN(Settings!$F$6:$F$13)&gt;0)*ISNUMBER(SEARCH(Settings!$F$6:$F$13,$O2778)))=0),1,0))</f>
        <v/>
      </c>
      <c r="AM2778">
        <f>IF($AI2778=1,IFERROR(IF(VALUE($C2778)&lt;100000000,VALUE($C2778),1000000000),IFERROR(IF(VALUE(MID($C2778,2,20))&lt;100000000,VALUE(MID($C2778,2,20)),1000000000),1000000000))+ROW()/100000,"")</f>
        <v/>
      </c>
    </row>
    <row r="2779">
      <c r="E2779" s="14" t="n"/>
      <c r="M2779" s="8">
        <f>IF($C2779="","",L2779*T2779/100)</f>
        <v/>
      </c>
      <c r="S2779" s="8" t="n"/>
      <c r="T2779" s="8" t="n"/>
      <c r="W2779">
        <f>IF($C2779="","",IF($AL2779=1,0,IF($AK2779=1,Settings!$C$6,Settings!$C$7))*100)</f>
        <v/>
      </c>
      <c r="X2779" s="8">
        <f>IF($C2779="","",T2779*W2779/100)</f>
        <v/>
      </c>
      <c r="Y2779" s="8">
        <f>IF($C2779="","",T2779-X2779)</f>
        <v/>
      </c>
      <c r="Z2779" s="8">
        <f>IF($C2779="","",Y2779-M2779)</f>
        <v/>
      </c>
      <c r="AD2779" s="8" t="n"/>
      <c r="AG2779" s="14" t="n"/>
      <c r="AI2779">
        <f>IF($C2779="","",IF(COUNTIF($C$2:$C2779,$C2779)=1,1,0))</f>
        <v/>
      </c>
      <c r="AJ2779">
        <f>IF($AI2779=1,SUMPRODUCT(--($AM$2:$AM$7001&lt;$AM2779))+1,"")</f>
        <v/>
      </c>
      <c r="AK2779">
        <f>IF($C2779="","",IF(OR($P2779=TRUE(),$P2779="TRUE"),1,0))</f>
        <v/>
      </c>
      <c r="AL2779">
        <f>IF($C2779="","",IF(AND($V2779="Yes",SUMPRODUCT((LEN(Settings!$F$6:$F$13)&gt;0)*ISNUMBER(SEARCH(Settings!$F$6:$F$13,$O2779)))=0),1,0))</f>
        <v/>
      </c>
      <c r="AM2779">
        <f>IF($AI2779=1,IFERROR(IF(VALUE($C2779)&lt;100000000,VALUE($C2779),1000000000),IFERROR(IF(VALUE(MID($C2779,2,20))&lt;100000000,VALUE(MID($C2779,2,20)),1000000000),1000000000))+ROW()/100000,"")</f>
        <v/>
      </c>
    </row>
    <row r="2780">
      <c r="E2780" s="14" t="n"/>
      <c r="M2780" s="8">
        <f>IF($C2780="","",L2780*T2780/100)</f>
        <v/>
      </c>
      <c r="S2780" s="8" t="n"/>
      <c r="T2780" s="8" t="n"/>
      <c r="W2780">
        <f>IF($C2780="","",IF($AL2780=1,0,IF($AK2780=1,Settings!$C$6,Settings!$C$7))*100)</f>
        <v/>
      </c>
      <c r="X2780" s="8">
        <f>IF($C2780="","",T2780*W2780/100)</f>
        <v/>
      </c>
      <c r="Y2780" s="8">
        <f>IF($C2780="","",T2780-X2780)</f>
        <v/>
      </c>
      <c r="Z2780" s="8">
        <f>IF($C2780="","",Y2780-M2780)</f>
        <v/>
      </c>
      <c r="AD2780" s="8" t="n"/>
      <c r="AG2780" s="14" t="n"/>
      <c r="AI2780">
        <f>IF($C2780="","",IF(COUNTIF($C$2:$C2780,$C2780)=1,1,0))</f>
        <v/>
      </c>
      <c r="AJ2780">
        <f>IF($AI2780=1,SUMPRODUCT(--($AM$2:$AM$7001&lt;$AM2780))+1,"")</f>
        <v/>
      </c>
      <c r="AK2780">
        <f>IF($C2780="","",IF(OR($P2780=TRUE(),$P2780="TRUE"),1,0))</f>
        <v/>
      </c>
      <c r="AL2780">
        <f>IF($C2780="","",IF(AND($V2780="Yes",SUMPRODUCT((LEN(Settings!$F$6:$F$13)&gt;0)*ISNUMBER(SEARCH(Settings!$F$6:$F$13,$O2780)))=0),1,0))</f>
        <v/>
      </c>
      <c r="AM2780">
        <f>IF($AI2780=1,IFERROR(IF(VALUE($C2780)&lt;100000000,VALUE($C2780),1000000000),IFERROR(IF(VALUE(MID($C2780,2,20))&lt;100000000,VALUE(MID($C2780,2,20)),1000000000),1000000000))+ROW()/100000,"")</f>
        <v/>
      </c>
    </row>
    <row r="2781">
      <c r="E2781" s="14" t="n"/>
      <c r="M2781" s="8">
        <f>IF($C2781="","",L2781*T2781/100)</f>
        <v/>
      </c>
      <c r="S2781" s="8" t="n"/>
      <c r="T2781" s="8" t="n"/>
      <c r="W2781">
        <f>IF($C2781="","",IF($AL2781=1,0,IF($AK2781=1,Settings!$C$6,Settings!$C$7))*100)</f>
        <v/>
      </c>
      <c r="X2781" s="8">
        <f>IF($C2781="","",T2781*W2781/100)</f>
        <v/>
      </c>
      <c r="Y2781" s="8">
        <f>IF($C2781="","",T2781-X2781)</f>
        <v/>
      </c>
      <c r="Z2781" s="8">
        <f>IF($C2781="","",Y2781-M2781)</f>
        <v/>
      </c>
      <c r="AD2781" s="8" t="n"/>
      <c r="AG2781" s="14" t="n"/>
      <c r="AI2781">
        <f>IF($C2781="","",IF(COUNTIF($C$2:$C2781,$C2781)=1,1,0))</f>
        <v/>
      </c>
      <c r="AJ2781">
        <f>IF($AI2781=1,SUMPRODUCT(--($AM$2:$AM$7001&lt;$AM2781))+1,"")</f>
        <v/>
      </c>
      <c r="AK2781">
        <f>IF($C2781="","",IF(OR($P2781=TRUE(),$P2781="TRUE"),1,0))</f>
        <v/>
      </c>
      <c r="AL2781">
        <f>IF($C2781="","",IF(AND($V2781="Yes",SUMPRODUCT((LEN(Settings!$F$6:$F$13)&gt;0)*ISNUMBER(SEARCH(Settings!$F$6:$F$13,$O2781)))=0),1,0))</f>
        <v/>
      </c>
      <c r="AM2781">
        <f>IF($AI2781=1,IFERROR(IF(VALUE($C2781)&lt;100000000,VALUE($C2781),1000000000),IFERROR(IF(VALUE(MID($C2781,2,20))&lt;100000000,VALUE(MID($C2781,2,20)),1000000000),1000000000))+ROW()/100000,"")</f>
        <v/>
      </c>
    </row>
    <row r="2782">
      <c r="E2782" s="14" t="n"/>
      <c r="M2782" s="8">
        <f>IF($C2782="","",L2782*T2782/100)</f>
        <v/>
      </c>
      <c r="S2782" s="8" t="n"/>
      <c r="T2782" s="8" t="n"/>
      <c r="W2782">
        <f>IF($C2782="","",IF($AL2782=1,0,IF($AK2782=1,Settings!$C$6,Settings!$C$7))*100)</f>
        <v/>
      </c>
      <c r="X2782" s="8">
        <f>IF($C2782="","",T2782*W2782/100)</f>
        <v/>
      </c>
      <c r="Y2782" s="8">
        <f>IF($C2782="","",T2782-X2782)</f>
        <v/>
      </c>
      <c r="Z2782" s="8">
        <f>IF($C2782="","",Y2782-M2782)</f>
        <v/>
      </c>
      <c r="AD2782" s="8" t="n"/>
      <c r="AG2782" s="14" t="n"/>
      <c r="AI2782">
        <f>IF($C2782="","",IF(COUNTIF($C$2:$C2782,$C2782)=1,1,0))</f>
        <v/>
      </c>
      <c r="AJ2782">
        <f>IF($AI2782=1,SUMPRODUCT(--($AM$2:$AM$7001&lt;$AM2782))+1,"")</f>
        <v/>
      </c>
      <c r="AK2782">
        <f>IF($C2782="","",IF(OR($P2782=TRUE(),$P2782="TRUE"),1,0))</f>
        <v/>
      </c>
      <c r="AL2782">
        <f>IF($C2782="","",IF(AND($V2782="Yes",SUMPRODUCT((LEN(Settings!$F$6:$F$13)&gt;0)*ISNUMBER(SEARCH(Settings!$F$6:$F$13,$O2782)))=0),1,0))</f>
        <v/>
      </c>
      <c r="AM2782">
        <f>IF($AI2782=1,IFERROR(IF(VALUE($C2782)&lt;100000000,VALUE($C2782),1000000000),IFERROR(IF(VALUE(MID($C2782,2,20))&lt;100000000,VALUE(MID($C2782,2,20)),1000000000),1000000000))+ROW()/100000,"")</f>
        <v/>
      </c>
    </row>
    <row r="2783">
      <c r="E2783" s="14" t="n"/>
      <c r="M2783" s="8">
        <f>IF($C2783="","",L2783*T2783/100)</f>
        <v/>
      </c>
      <c r="S2783" s="8" t="n"/>
      <c r="T2783" s="8" t="n"/>
      <c r="W2783">
        <f>IF($C2783="","",IF($AL2783=1,0,IF($AK2783=1,Settings!$C$6,Settings!$C$7))*100)</f>
        <v/>
      </c>
      <c r="X2783" s="8">
        <f>IF($C2783="","",T2783*W2783/100)</f>
        <v/>
      </c>
      <c r="Y2783" s="8">
        <f>IF($C2783="","",T2783-X2783)</f>
        <v/>
      </c>
      <c r="Z2783" s="8">
        <f>IF($C2783="","",Y2783-M2783)</f>
        <v/>
      </c>
      <c r="AD2783" s="8" t="n"/>
      <c r="AG2783" s="14" t="n"/>
      <c r="AI2783">
        <f>IF($C2783="","",IF(COUNTIF($C$2:$C2783,$C2783)=1,1,0))</f>
        <v/>
      </c>
      <c r="AJ2783">
        <f>IF($AI2783=1,SUMPRODUCT(--($AM$2:$AM$7001&lt;$AM2783))+1,"")</f>
        <v/>
      </c>
      <c r="AK2783">
        <f>IF($C2783="","",IF(OR($P2783=TRUE(),$P2783="TRUE"),1,0))</f>
        <v/>
      </c>
      <c r="AL2783">
        <f>IF($C2783="","",IF(AND($V2783="Yes",SUMPRODUCT((LEN(Settings!$F$6:$F$13)&gt;0)*ISNUMBER(SEARCH(Settings!$F$6:$F$13,$O2783)))=0),1,0))</f>
        <v/>
      </c>
      <c r="AM2783">
        <f>IF($AI2783=1,IFERROR(IF(VALUE($C2783)&lt;100000000,VALUE($C2783),1000000000),IFERROR(IF(VALUE(MID($C2783,2,20))&lt;100000000,VALUE(MID($C2783,2,20)),1000000000),1000000000))+ROW()/100000,"")</f>
        <v/>
      </c>
    </row>
    <row r="2784">
      <c r="E2784" s="14" t="n"/>
      <c r="M2784" s="8">
        <f>IF($C2784="","",L2784*T2784/100)</f>
        <v/>
      </c>
      <c r="S2784" s="8" t="n"/>
      <c r="T2784" s="8" t="n"/>
      <c r="W2784">
        <f>IF($C2784="","",IF($AL2784=1,0,IF($AK2784=1,Settings!$C$6,Settings!$C$7))*100)</f>
        <v/>
      </c>
      <c r="X2784" s="8">
        <f>IF($C2784="","",T2784*W2784/100)</f>
        <v/>
      </c>
      <c r="Y2784" s="8">
        <f>IF($C2784="","",T2784-X2784)</f>
        <v/>
      </c>
      <c r="Z2784" s="8">
        <f>IF($C2784="","",Y2784-M2784)</f>
        <v/>
      </c>
      <c r="AD2784" s="8" t="n"/>
      <c r="AG2784" s="14" t="n"/>
      <c r="AI2784">
        <f>IF($C2784="","",IF(COUNTIF($C$2:$C2784,$C2784)=1,1,0))</f>
        <v/>
      </c>
      <c r="AJ2784">
        <f>IF($AI2784=1,SUMPRODUCT(--($AM$2:$AM$7001&lt;$AM2784))+1,"")</f>
        <v/>
      </c>
      <c r="AK2784">
        <f>IF($C2784="","",IF(OR($P2784=TRUE(),$P2784="TRUE"),1,0))</f>
        <v/>
      </c>
      <c r="AL2784">
        <f>IF($C2784="","",IF(AND($V2784="Yes",SUMPRODUCT((LEN(Settings!$F$6:$F$13)&gt;0)*ISNUMBER(SEARCH(Settings!$F$6:$F$13,$O2784)))=0),1,0))</f>
        <v/>
      </c>
      <c r="AM2784">
        <f>IF($AI2784=1,IFERROR(IF(VALUE($C2784)&lt;100000000,VALUE($C2784),1000000000),IFERROR(IF(VALUE(MID($C2784,2,20))&lt;100000000,VALUE(MID($C2784,2,20)),1000000000),1000000000))+ROW()/100000,"")</f>
        <v/>
      </c>
    </row>
    <row r="2785">
      <c r="E2785" s="14" t="n"/>
      <c r="M2785" s="8">
        <f>IF($C2785="","",L2785*T2785/100)</f>
        <v/>
      </c>
      <c r="S2785" s="8" t="n"/>
      <c r="T2785" s="8" t="n"/>
      <c r="W2785">
        <f>IF($C2785="","",IF($AL2785=1,0,IF($AK2785=1,Settings!$C$6,Settings!$C$7))*100)</f>
        <v/>
      </c>
      <c r="X2785" s="8">
        <f>IF($C2785="","",T2785*W2785/100)</f>
        <v/>
      </c>
      <c r="Y2785" s="8">
        <f>IF($C2785="","",T2785-X2785)</f>
        <v/>
      </c>
      <c r="Z2785" s="8">
        <f>IF($C2785="","",Y2785-M2785)</f>
        <v/>
      </c>
      <c r="AD2785" s="8" t="n"/>
      <c r="AG2785" s="14" t="n"/>
      <c r="AI2785">
        <f>IF($C2785="","",IF(COUNTIF($C$2:$C2785,$C2785)=1,1,0))</f>
        <v/>
      </c>
      <c r="AJ2785">
        <f>IF($AI2785=1,SUMPRODUCT(--($AM$2:$AM$7001&lt;$AM2785))+1,"")</f>
        <v/>
      </c>
      <c r="AK2785">
        <f>IF($C2785="","",IF(OR($P2785=TRUE(),$P2785="TRUE"),1,0))</f>
        <v/>
      </c>
      <c r="AL2785">
        <f>IF($C2785="","",IF(AND($V2785="Yes",SUMPRODUCT((LEN(Settings!$F$6:$F$13)&gt;0)*ISNUMBER(SEARCH(Settings!$F$6:$F$13,$O2785)))=0),1,0))</f>
        <v/>
      </c>
      <c r="AM2785">
        <f>IF($AI2785=1,IFERROR(IF(VALUE($C2785)&lt;100000000,VALUE($C2785),1000000000),IFERROR(IF(VALUE(MID($C2785,2,20))&lt;100000000,VALUE(MID($C2785,2,20)),1000000000),1000000000))+ROW()/100000,"")</f>
        <v/>
      </c>
    </row>
    <row r="2786">
      <c r="E2786" s="14" t="n"/>
      <c r="M2786" s="8">
        <f>IF($C2786="","",L2786*T2786/100)</f>
        <v/>
      </c>
      <c r="S2786" s="8" t="n"/>
      <c r="T2786" s="8" t="n"/>
      <c r="W2786">
        <f>IF($C2786="","",IF($AL2786=1,0,IF($AK2786=1,Settings!$C$6,Settings!$C$7))*100)</f>
        <v/>
      </c>
      <c r="X2786" s="8">
        <f>IF($C2786="","",T2786*W2786/100)</f>
        <v/>
      </c>
      <c r="Y2786" s="8">
        <f>IF($C2786="","",T2786-X2786)</f>
        <v/>
      </c>
      <c r="Z2786" s="8">
        <f>IF($C2786="","",Y2786-M2786)</f>
        <v/>
      </c>
      <c r="AD2786" s="8" t="n"/>
      <c r="AG2786" s="14" t="n"/>
      <c r="AI2786">
        <f>IF($C2786="","",IF(COUNTIF($C$2:$C2786,$C2786)=1,1,0))</f>
        <v/>
      </c>
      <c r="AJ2786">
        <f>IF($AI2786=1,SUMPRODUCT(--($AM$2:$AM$7001&lt;$AM2786))+1,"")</f>
        <v/>
      </c>
      <c r="AK2786">
        <f>IF($C2786="","",IF(OR($P2786=TRUE(),$P2786="TRUE"),1,0))</f>
        <v/>
      </c>
      <c r="AL2786">
        <f>IF($C2786="","",IF(AND($V2786="Yes",SUMPRODUCT((LEN(Settings!$F$6:$F$13)&gt;0)*ISNUMBER(SEARCH(Settings!$F$6:$F$13,$O2786)))=0),1,0))</f>
        <v/>
      </c>
      <c r="AM2786">
        <f>IF($AI2786=1,IFERROR(IF(VALUE($C2786)&lt;100000000,VALUE($C2786),1000000000),IFERROR(IF(VALUE(MID($C2786,2,20))&lt;100000000,VALUE(MID($C2786,2,20)),1000000000),1000000000))+ROW()/100000,"")</f>
        <v/>
      </c>
    </row>
    <row r="2787">
      <c r="E2787" s="14" t="n"/>
      <c r="M2787" s="8">
        <f>IF($C2787="","",L2787*T2787/100)</f>
        <v/>
      </c>
      <c r="S2787" s="8" t="n"/>
      <c r="T2787" s="8" t="n"/>
      <c r="W2787">
        <f>IF($C2787="","",IF($AL2787=1,0,IF($AK2787=1,Settings!$C$6,Settings!$C$7))*100)</f>
        <v/>
      </c>
      <c r="X2787" s="8">
        <f>IF($C2787="","",T2787*W2787/100)</f>
        <v/>
      </c>
      <c r="Y2787" s="8">
        <f>IF($C2787="","",T2787-X2787)</f>
        <v/>
      </c>
      <c r="Z2787" s="8">
        <f>IF($C2787="","",Y2787-M2787)</f>
        <v/>
      </c>
      <c r="AD2787" s="8" t="n"/>
      <c r="AG2787" s="14" t="n"/>
      <c r="AI2787">
        <f>IF($C2787="","",IF(COUNTIF($C$2:$C2787,$C2787)=1,1,0))</f>
        <v/>
      </c>
      <c r="AJ2787">
        <f>IF($AI2787=1,SUMPRODUCT(--($AM$2:$AM$7001&lt;$AM2787))+1,"")</f>
        <v/>
      </c>
      <c r="AK2787">
        <f>IF($C2787="","",IF(OR($P2787=TRUE(),$P2787="TRUE"),1,0))</f>
        <v/>
      </c>
      <c r="AL2787">
        <f>IF($C2787="","",IF(AND($V2787="Yes",SUMPRODUCT((LEN(Settings!$F$6:$F$13)&gt;0)*ISNUMBER(SEARCH(Settings!$F$6:$F$13,$O2787)))=0),1,0))</f>
        <v/>
      </c>
      <c r="AM2787">
        <f>IF($AI2787=1,IFERROR(IF(VALUE($C2787)&lt;100000000,VALUE($C2787),1000000000),IFERROR(IF(VALUE(MID($C2787,2,20))&lt;100000000,VALUE(MID($C2787,2,20)),1000000000),1000000000))+ROW()/100000,"")</f>
        <v/>
      </c>
    </row>
    <row r="2788">
      <c r="E2788" s="14" t="n"/>
      <c r="M2788" s="8">
        <f>IF($C2788="","",L2788*T2788/100)</f>
        <v/>
      </c>
      <c r="S2788" s="8" t="n"/>
      <c r="T2788" s="8" t="n"/>
      <c r="W2788">
        <f>IF($C2788="","",IF($AL2788=1,0,IF($AK2788=1,Settings!$C$6,Settings!$C$7))*100)</f>
        <v/>
      </c>
      <c r="X2788" s="8">
        <f>IF($C2788="","",T2788*W2788/100)</f>
        <v/>
      </c>
      <c r="Y2788" s="8">
        <f>IF($C2788="","",T2788-X2788)</f>
        <v/>
      </c>
      <c r="Z2788" s="8">
        <f>IF($C2788="","",Y2788-M2788)</f>
        <v/>
      </c>
      <c r="AD2788" s="8" t="n"/>
      <c r="AG2788" s="14" t="n"/>
      <c r="AI2788">
        <f>IF($C2788="","",IF(COUNTIF($C$2:$C2788,$C2788)=1,1,0))</f>
        <v/>
      </c>
      <c r="AJ2788">
        <f>IF($AI2788=1,SUMPRODUCT(--($AM$2:$AM$7001&lt;$AM2788))+1,"")</f>
        <v/>
      </c>
      <c r="AK2788">
        <f>IF($C2788="","",IF(OR($P2788=TRUE(),$P2788="TRUE"),1,0))</f>
        <v/>
      </c>
      <c r="AL2788">
        <f>IF($C2788="","",IF(AND($V2788="Yes",SUMPRODUCT((LEN(Settings!$F$6:$F$13)&gt;0)*ISNUMBER(SEARCH(Settings!$F$6:$F$13,$O2788)))=0),1,0))</f>
        <v/>
      </c>
      <c r="AM2788">
        <f>IF($AI2788=1,IFERROR(IF(VALUE($C2788)&lt;100000000,VALUE($C2788),1000000000),IFERROR(IF(VALUE(MID($C2788,2,20))&lt;100000000,VALUE(MID($C2788,2,20)),1000000000),1000000000))+ROW()/100000,"")</f>
        <v/>
      </c>
    </row>
    <row r="2789">
      <c r="E2789" s="14" t="n"/>
      <c r="M2789" s="8">
        <f>IF($C2789="","",L2789*T2789/100)</f>
        <v/>
      </c>
      <c r="S2789" s="8" t="n"/>
      <c r="T2789" s="8" t="n"/>
      <c r="W2789">
        <f>IF($C2789="","",IF($AL2789=1,0,IF($AK2789=1,Settings!$C$6,Settings!$C$7))*100)</f>
        <v/>
      </c>
      <c r="X2789" s="8">
        <f>IF($C2789="","",T2789*W2789/100)</f>
        <v/>
      </c>
      <c r="Y2789" s="8">
        <f>IF($C2789="","",T2789-X2789)</f>
        <v/>
      </c>
      <c r="Z2789" s="8">
        <f>IF($C2789="","",Y2789-M2789)</f>
        <v/>
      </c>
      <c r="AD2789" s="8" t="n"/>
      <c r="AG2789" s="14" t="n"/>
      <c r="AI2789">
        <f>IF($C2789="","",IF(COUNTIF($C$2:$C2789,$C2789)=1,1,0))</f>
        <v/>
      </c>
      <c r="AJ2789">
        <f>IF($AI2789=1,SUMPRODUCT(--($AM$2:$AM$7001&lt;$AM2789))+1,"")</f>
        <v/>
      </c>
      <c r="AK2789">
        <f>IF($C2789="","",IF(OR($P2789=TRUE(),$P2789="TRUE"),1,0))</f>
        <v/>
      </c>
      <c r="AL2789">
        <f>IF($C2789="","",IF(AND($V2789="Yes",SUMPRODUCT((LEN(Settings!$F$6:$F$13)&gt;0)*ISNUMBER(SEARCH(Settings!$F$6:$F$13,$O2789)))=0),1,0))</f>
        <v/>
      </c>
      <c r="AM2789">
        <f>IF($AI2789=1,IFERROR(IF(VALUE($C2789)&lt;100000000,VALUE($C2789),1000000000),IFERROR(IF(VALUE(MID($C2789,2,20))&lt;100000000,VALUE(MID($C2789,2,20)),1000000000),1000000000))+ROW()/100000,"")</f>
        <v/>
      </c>
    </row>
    <row r="2790">
      <c r="E2790" s="14" t="n"/>
      <c r="M2790" s="8">
        <f>IF($C2790="","",L2790*T2790/100)</f>
        <v/>
      </c>
      <c r="S2790" s="8" t="n"/>
      <c r="T2790" s="8" t="n"/>
      <c r="W2790">
        <f>IF($C2790="","",IF($AL2790=1,0,IF($AK2790=1,Settings!$C$6,Settings!$C$7))*100)</f>
        <v/>
      </c>
      <c r="X2790" s="8">
        <f>IF($C2790="","",T2790*W2790/100)</f>
        <v/>
      </c>
      <c r="Y2790" s="8">
        <f>IF($C2790="","",T2790-X2790)</f>
        <v/>
      </c>
      <c r="Z2790" s="8">
        <f>IF($C2790="","",Y2790-M2790)</f>
        <v/>
      </c>
      <c r="AD2790" s="8" t="n"/>
      <c r="AG2790" s="14" t="n"/>
      <c r="AI2790">
        <f>IF($C2790="","",IF(COUNTIF($C$2:$C2790,$C2790)=1,1,0))</f>
        <v/>
      </c>
      <c r="AJ2790">
        <f>IF($AI2790=1,SUMPRODUCT(--($AM$2:$AM$7001&lt;$AM2790))+1,"")</f>
        <v/>
      </c>
      <c r="AK2790">
        <f>IF($C2790="","",IF(OR($P2790=TRUE(),$P2790="TRUE"),1,0))</f>
        <v/>
      </c>
      <c r="AL2790">
        <f>IF($C2790="","",IF(AND($V2790="Yes",SUMPRODUCT((LEN(Settings!$F$6:$F$13)&gt;0)*ISNUMBER(SEARCH(Settings!$F$6:$F$13,$O2790)))=0),1,0))</f>
        <v/>
      </c>
      <c r="AM2790">
        <f>IF($AI2790=1,IFERROR(IF(VALUE($C2790)&lt;100000000,VALUE($C2790),1000000000),IFERROR(IF(VALUE(MID($C2790,2,20))&lt;100000000,VALUE(MID($C2790,2,20)),1000000000),1000000000))+ROW()/100000,"")</f>
        <v/>
      </c>
    </row>
    <row r="2791">
      <c r="E2791" s="14" t="n"/>
      <c r="M2791" s="8">
        <f>IF($C2791="","",L2791*T2791/100)</f>
        <v/>
      </c>
      <c r="S2791" s="8" t="n"/>
      <c r="T2791" s="8" t="n"/>
      <c r="W2791">
        <f>IF($C2791="","",IF($AL2791=1,0,IF($AK2791=1,Settings!$C$6,Settings!$C$7))*100)</f>
        <v/>
      </c>
      <c r="X2791" s="8">
        <f>IF($C2791="","",T2791*W2791/100)</f>
        <v/>
      </c>
      <c r="Y2791" s="8">
        <f>IF($C2791="","",T2791-X2791)</f>
        <v/>
      </c>
      <c r="Z2791" s="8">
        <f>IF($C2791="","",Y2791-M2791)</f>
        <v/>
      </c>
      <c r="AD2791" s="8" t="n"/>
      <c r="AG2791" s="14" t="n"/>
      <c r="AI2791">
        <f>IF($C2791="","",IF(COUNTIF($C$2:$C2791,$C2791)=1,1,0))</f>
        <v/>
      </c>
      <c r="AJ2791">
        <f>IF($AI2791=1,SUMPRODUCT(--($AM$2:$AM$7001&lt;$AM2791))+1,"")</f>
        <v/>
      </c>
      <c r="AK2791">
        <f>IF($C2791="","",IF(OR($P2791=TRUE(),$P2791="TRUE"),1,0))</f>
        <v/>
      </c>
      <c r="AL2791">
        <f>IF($C2791="","",IF(AND($V2791="Yes",SUMPRODUCT((LEN(Settings!$F$6:$F$13)&gt;0)*ISNUMBER(SEARCH(Settings!$F$6:$F$13,$O2791)))=0),1,0))</f>
        <v/>
      </c>
      <c r="AM2791">
        <f>IF($AI2791=1,IFERROR(IF(VALUE($C2791)&lt;100000000,VALUE($C2791),1000000000),IFERROR(IF(VALUE(MID($C2791,2,20))&lt;100000000,VALUE(MID($C2791,2,20)),1000000000),1000000000))+ROW()/100000,"")</f>
        <v/>
      </c>
    </row>
    <row r="2792">
      <c r="E2792" s="14" t="n"/>
      <c r="M2792" s="8">
        <f>IF($C2792="","",L2792*T2792/100)</f>
        <v/>
      </c>
      <c r="S2792" s="8" t="n"/>
      <c r="T2792" s="8" t="n"/>
      <c r="W2792">
        <f>IF($C2792="","",IF($AL2792=1,0,IF($AK2792=1,Settings!$C$6,Settings!$C$7))*100)</f>
        <v/>
      </c>
      <c r="X2792" s="8">
        <f>IF($C2792="","",T2792*W2792/100)</f>
        <v/>
      </c>
      <c r="Y2792" s="8">
        <f>IF($C2792="","",T2792-X2792)</f>
        <v/>
      </c>
      <c r="Z2792" s="8">
        <f>IF($C2792="","",Y2792-M2792)</f>
        <v/>
      </c>
      <c r="AD2792" s="8" t="n"/>
      <c r="AG2792" s="14" t="n"/>
      <c r="AI2792">
        <f>IF($C2792="","",IF(COUNTIF($C$2:$C2792,$C2792)=1,1,0))</f>
        <v/>
      </c>
      <c r="AJ2792">
        <f>IF($AI2792=1,SUMPRODUCT(--($AM$2:$AM$7001&lt;$AM2792))+1,"")</f>
        <v/>
      </c>
      <c r="AK2792">
        <f>IF($C2792="","",IF(OR($P2792=TRUE(),$P2792="TRUE"),1,0))</f>
        <v/>
      </c>
      <c r="AL2792">
        <f>IF($C2792="","",IF(AND($V2792="Yes",SUMPRODUCT((LEN(Settings!$F$6:$F$13)&gt;0)*ISNUMBER(SEARCH(Settings!$F$6:$F$13,$O2792)))=0),1,0))</f>
        <v/>
      </c>
      <c r="AM2792">
        <f>IF($AI2792=1,IFERROR(IF(VALUE($C2792)&lt;100000000,VALUE($C2792),1000000000),IFERROR(IF(VALUE(MID($C2792,2,20))&lt;100000000,VALUE(MID($C2792,2,20)),1000000000),1000000000))+ROW()/100000,"")</f>
        <v/>
      </c>
    </row>
    <row r="2793">
      <c r="E2793" s="14" t="n"/>
      <c r="M2793" s="8">
        <f>IF($C2793="","",L2793*T2793/100)</f>
        <v/>
      </c>
      <c r="S2793" s="8" t="n"/>
      <c r="T2793" s="8" t="n"/>
      <c r="W2793">
        <f>IF($C2793="","",IF($AL2793=1,0,IF($AK2793=1,Settings!$C$6,Settings!$C$7))*100)</f>
        <v/>
      </c>
      <c r="X2793" s="8">
        <f>IF($C2793="","",T2793*W2793/100)</f>
        <v/>
      </c>
      <c r="Y2793" s="8">
        <f>IF($C2793="","",T2793-X2793)</f>
        <v/>
      </c>
      <c r="Z2793" s="8">
        <f>IF($C2793="","",Y2793-M2793)</f>
        <v/>
      </c>
      <c r="AD2793" s="8" t="n"/>
      <c r="AG2793" s="14" t="n"/>
      <c r="AI2793">
        <f>IF($C2793="","",IF(COUNTIF($C$2:$C2793,$C2793)=1,1,0))</f>
        <v/>
      </c>
      <c r="AJ2793">
        <f>IF($AI2793=1,SUMPRODUCT(--($AM$2:$AM$7001&lt;$AM2793))+1,"")</f>
        <v/>
      </c>
      <c r="AK2793">
        <f>IF($C2793="","",IF(OR($P2793=TRUE(),$P2793="TRUE"),1,0))</f>
        <v/>
      </c>
      <c r="AL2793">
        <f>IF($C2793="","",IF(AND($V2793="Yes",SUMPRODUCT((LEN(Settings!$F$6:$F$13)&gt;0)*ISNUMBER(SEARCH(Settings!$F$6:$F$13,$O2793)))=0),1,0))</f>
        <v/>
      </c>
      <c r="AM2793">
        <f>IF($AI2793=1,IFERROR(IF(VALUE($C2793)&lt;100000000,VALUE($C2793),1000000000),IFERROR(IF(VALUE(MID($C2793,2,20))&lt;100000000,VALUE(MID($C2793,2,20)),1000000000),1000000000))+ROW()/100000,"")</f>
        <v/>
      </c>
    </row>
    <row r="2794">
      <c r="E2794" s="14" t="n"/>
      <c r="M2794" s="8">
        <f>IF($C2794="","",L2794*T2794/100)</f>
        <v/>
      </c>
      <c r="S2794" s="8" t="n"/>
      <c r="T2794" s="8" t="n"/>
      <c r="W2794">
        <f>IF($C2794="","",IF($AL2794=1,0,IF($AK2794=1,Settings!$C$6,Settings!$C$7))*100)</f>
        <v/>
      </c>
      <c r="X2794" s="8">
        <f>IF($C2794="","",T2794*W2794/100)</f>
        <v/>
      </c>
      <c r="Y2794" s="8">
        <f>IF($C2794="","",T2794-X2794)</f>
        <v/>
      </c>
      <c r="Z2794" s="8">
        <f>IF($C2794="","",Y2794-M2794)</f>
        <v/>
      </c>
      <c r="AD2794" s="8" t="n"/>
      <c r="AG2794" s="14" t="n"/>
      <c r="AI2794">
        <f>IF($C2794="","",IF(COUNTIF($C$2:$C2794,$C2794)=1,1,0))</f>
        <v/>
      </c>
      <c r="AJ2794">
        <f>IF($AI2794=1,SUMPRODUCT(--($AM$2:$AM$7001&lt;$AM2794))+1,"")</f>
        <v/>
      </c>
      <c r="AK2794">
        <f>IF($C2794="","",IF(OR($P2794=TRUE(),$P2794="TRUE"),1,0))</f>
        <v/>
      </c>
      <c r="AL2794">
        <f>IF($C2794="","",IF(AND($V2794="Yes",SUMPRODUCT((LEN(Settings!$F$6:$F$13)&gt;0)*ISNUMBER(SEARCH(Settings!$F$6:$F$13,$O2794)))=0),1,0))</f>
        <v/>
      </c>
      <c r="AM2794">
        <f>IF($AI2794=1,IFERROR(IF(VALUE($C2794)&lt;100000000,VALUE($C2794),1000000000),IFERROR(IF(VALUE(MID($C2794,2,20))&lt;100000000,VALUE(MID($C2794,2,20)),1000000000),1000000000))+ROW()/100000,"")</f>
        <v/>
      </c>
    </row>
    <row r="2795">
      <c r="E2795" s="14" t="n"/>
      <c r="M2795" s="8">
        <f>IF($C2795="","",L2795*T2795/100)</f>
        <v/>
      </c>
      <c r="S2795" s="8" t="n"/>
      <c r="T2795" s="8" t="n"/>
      <c r="W2795">
        <f>IF($C2795="","",IF($AL2795=1,0,IF($AK2795=1,Settings!$C$6,Settings!$C$7))*100)</f>
        <v/>
      </c>
      <c r="X2795" s="8">
        <f>IF($C2795="","",T2795*W2795/100)</f>
        <v/>
      </c>
      <c r="Y2795" s="8">
        <f>IF($C2795="","",T2795-X2795)</f>
        <v/>
      </c>
      <c r="Z2795" s="8">
        <f>IF($C2795="","",Y2795-M2795)</f>
        <v/>
      </c>
      <c r="AD2795" s="8" t="n"/>
      <c r="AG2795" s="14" t="n"/>
      <c r="AI2795">
        <f>IF($C2795="","",IF(COUNTIF($C$2:$C2795,$C2795)=1,1,0))</f>
        <v/>
      </c>
      <c r="AJ2795">
        <f>IF($AI2795=1,SUMPRODUCT(--($AM$2:$AM$7001&lt;$AM2795))+1,"")</f>
        <v/>
      </c>
      <c r="AK2795">
        <f>IF($C2795="","",IF(OR($P2795=TRUE(),$P2795="TRUE"),1,0))</f>
        <v/>
      </c>
      <c r="AL2795">
        <f>IF($C2795="","",IF(AND($V2795="Yes",SUMPRODUCT((LEN(Settings!$F$6:$F$13)&gt;0)*ISNUMBER(SEARCH(Settings!$F$6:$F$13,$O2795)))=0),1,0))</f>
        <v/>
      </c>
      <c r="AM2795">
        <f>IF($AI2795=1,IFERROR(IF(VALUE($C2795)&lt;100000000,VALUE($C2795),1000000000),IFERROR(IF(VALUE(MID($C2795,2,20))&lt;100000000,VALUE(MID($C2795,2,20)),1000000000),1000000000))+ROW()/100000,"")</f>
        <v/>
      </c>
    </row>
    <row r="2796">
      <c r="E2796" s="14" t="n"/>
      <c r="M2796" s="8">
        <f>IF($C2796="","",L2796*T2796/100)</f>
        <v/>
      </c>
      <c r="S2796" s="8" t="n"/>
      <c r="T2796" s="8" t="n"/>
      <c r="W2796">
        <f>IF($C2796="","",IF($AL2796=1,0,IF($AK2796=1,Settings!$C$6,Settings!$C$7))*100)</f>
        <v/>
      </c>
      <c r="X2796" s="8">
        <f>IF($C2796="","",T2796*W2796/100)</f>
        <v/>
      </c>
      <c r="Y2796" s="8">
        <f>IF($C2796="","",T2796-X2796)</f>
        <v/>
      </c>
      <c r="Z2796" s="8">
        <f>IF($C2796="","",Y2796-M2796)</f>
        <v/>
      </c>
      <c r="AD2796" s="8" t="n"/>
      <c r="AG2796" s="14" t="n"/>
      <c r="AI2796">
        <f>IF($C2796="","",IF(COUNTIF($C$2:$C2796,$C2796)=1,1,0))</f>
        <v/>
      </c>
      <c r="AJ2796">
        <f>IF($AI2796=1,SUMPRODUCT(--($AM$2:$AM$7001&lt;$AM2796))+1,"")</f>
        <v/>
      </c>
      <c r="AK2796">
        <f>IF($C2796="","",IF(OR($P2796=TRUE(),$P2796="TRUE"),1,0))</f>
        <v/>
      </c>
      <c r="AL2796">
        <f>IF($C2796="","",IF(AND($V2796="Yes",SUMPRODUCT((LEN(Settings!$F$6:$F$13)&gt;0)*ISNUMBER(SEARCH(Settings!$F$6:$F$13,$O2796)))=0),1,0))</f>
        <v/>
      </c>
      <c r="AM2796">
        <f>IF($AI2796=1,IFERROR(IF(VALUE($C2796)&lt;100000000,VALUE($C2796),1000000000),IFERROR(IF(VALUE(MID($C2796,2,20))&lt;100000000,VALUE(MID($C2796,2,20)),1000000000),1000000000))+ROW()/100000,"")</f>
        <v/>
      </c>
    </row>
    <row r="2797">
      <c r="E2797" s="14" t="n"/>
      <c r="M2797" s="8">
        <f>IF($C2797="","",L2797*T2797/100)</f>
        <v/>
      </c>
      <c r="S2797" s="8" t="n"/>
      <c r="T2797" s="8" t="n"/>
      <c r="W2797">
        <f>IF($C2797="","",IF($AL2797=1,0,IF($AK2797=1,Settings!$C$6,Settings!$C$7))*100)</f>
        <v/>
      </c>
      <c r="X2797" s="8">
        <f>IF($C2797="","",T2797*W2797/100)</f>
        <v/>
      </c>
      <c r="Y2797" s="8">
        <f>IF($C2797="","",T2797-X2797)</f>
        <v/>
      </c>
      <c r="Z2797" s="8">
        <f>IF($C2797="","",Y2797-M2797)</f>
        <v/>
      </c>
      <c r="AD2797" s="8" t="n"/>
      <c r="AG2797" s="14" t="n"/>
      <c r="AI2797">
        <f>IF($C2797="","",IF(COUNTIF($C$2:$C2797,$C2797)=1,1,0))</f>
        <v/>
      </c>
      <c r="AJ2797">
        <f>IF($AI2797=1,SUMPRODUCT(--($AM$2:$AM$7001&lt;$AM2797))+1,"")</f>
        <v/>
      </c>
      <c r="AK2797">
        <f>IF($C2797="","",IF(OR($P2797=TRUE(),$P2797="TRUE"),1,0))</f>
        <v/>
      </c>
      <c r="AL2797">
        <f>IF($C2797="","",IF(AND($V2797="Yes",SUMPRODUCT((LEN(Settings!$F$6:$F$13)&gt;0)*ISNUMBER(SEARCH(Settings!$F$6:$F$13,$O2797)))=0),1,0))</f>
        <v/>
      </c>
      <c r="AM2797">
        <f>IF($AI2797=1,IFERROR(IF(VALUE($C2797)&lt;100000000,VALUE($C2797),1000000000),IFERROR(IF(VALUE(MID($C2797,2,20))&lt;100000000,VALUE(MID($C2797,2,20)),1000000000),1000000000))+ROW()/100000,"")</f>
        <v/>
      </c>
    </row>
    <row r="2798">
      <c r="E2798" s="14" t="n"/>
      <c r="M2798" s="8">
        <f>IF($C2798="","",L2798*T2798/100)</f>
        <v/>
      </c>
      <c r="S2798" s="8" t="n"/>
      <c r="T2798" s="8" t="n"/>
      <c r="W2798">
        <f>IF($C2798="","",IF($AL2798=1,0,IF($AK2798=1,Settings!$C$6,Settings!$C$7))*100)</f>
        <v/>
      </c>
      <c r="X2798" s="8">
        <f>IF($C2798="","",T2798*W2798/100)</f>
        <v/>
      </c>
      <c r="Y2798" s="8">
        <f>IF($C2798="","",T2798-X2798)</f>
        <v/>
      </c>
      <c r="Z2798" s="8">
        <f>IF($C2798="","",Y2798-M2798)</f>
        <v/>
      </c>
      <c r="AD2798" s="8" t="n"/>
      <c r="AG2798" s="14" t="n"/>
      <c r="AI2798">
        <f>IF($C2798="","",IF(COUNTIF($C$2:$C2798,$C2798)=1,1,0))</f>
        <v/>
      </c>
      <c r="AJ2798">
        <f>IF($AI2798=1,SUMPRODUCT(--($AM$2:$AM$7001&lt;$AM2798))+1,"")</f>
        <v/>
      </c>
      <c r="AK2798">
        <f>IF($C2798="","",IF(OR($P2798=TRUE(),$P2798="TRUE"),1,0))</f>
        <v/>
      </c>
      <c r="AL2798">
        <f>IF($C2798="","",IF(AND($V2798="Yes",SUMPRODUCT((LEN(Settings!$F$6:$F$13)&gt;0)*ISNUMBER(SEARCH(Settings!$F$6:$F$13,$O2798)))=0),1,0))</f>
        <v/>
      </c>
      <c r="AM2798">
        <f>IF($AI2798=1,IFERROR(IF(VALUE($C2798)&lt;100000000,VALUE($C2798),1000000000),IFERROR(IF(VALUE(MID($C2798,2,20))&lt;100000000,VALUE(MID($C2798,2,20)),1000000000),1000000000))+ROW()/100000,"")</f>
        <v/>
      </c>
    </row>
    <row r="2799">
      <c r="E2799" s="14" t="n"/>
      <c r="M2799" s="8">
        <f>IF($C2799="","",L2799*T2799/100)</f>
        <v/>
      </c>
      <c r="S2799" s="8" t="n"/>
      <c r="T2799" s="8" t="n"/>
      <c r="W2799">
        <f>IF($C2799="","",IF($AL2799=1,0,IF($AK2799=1,Settings!$C$6,Settings!$C$7))*100)</f>
        <v/>
      </c>
      <c r="X2799" s="8">
        <f>IF($C2799="","",T2799*W2799/100)</f>
        <v/>
      </c>
      <c r="Y2799" s="8">
        <f>IF($C2799="","",T2799-X2799)</f>
        <v/>
      </c>
      <c r="Z2799" s="8">
        <f>IF($C2799="","",Y2799-M2799)</f>
        <v/>
      </c>
      <c r="AD2799" s="8" t="n"/>
      <c r="AG2799" s="14" t="n"/>
      <c r="AI2799">
        <f>IF($C2799="","",IF(COUNTIF($C$2:$C2799,$C2799)=1,1,0))</f>
        <v/>
      </c>
      <c r="AJ2799">
        <f>IF($AI2799=1,SUMPRODUCT(--($AM$2:$AM$7001&lt;$AM2799))+1,"")</f>
        <v/>
      </c>
      <c r="AK2799">
        <f>IF($C2799="","",IF(OR($P2799=TRUE(),$P2799="TRUE"),1,0))</f>
        <v/>
      </c>
      <c r="AL2799">
        <f>IF($C2799="","",IF(AND($V2799="Yes",SUMPRODUCT((LEN(Settings!$F$6:$F$13)&gt;0)*ISNUMBER(SEARCH(Settings!$F$6:$F$13,$O2799)))=0),1,0))</f>
        <v/>
      </c>
      <c r="AM2799">
        <f>IF($AI2799=1,IFERROR(IF(VALUE($C2799)&lt;100000000,VALUE($C2799),1000000000),IFERROR(IF(VALUE(MID($C2799,2,20))&lt;100000000,VALUE(MID($C2799,2,20)),1000000000),1000000000))+ROW()/100000,"")</f>
        <v/>
      </c>
    </row>
    <row r="2800">
      <c r="E2800" s="14" t="n"/>
      <c r="M2800" s="8">
        <f>IF($C2800="","",L2800*T2800/100)</f>
        <v/>
      </c>
      <c r="S2800" s="8" t="n"/>
      <c r="T2800" s="8" t="n"/>
      <c r="W2800">
        <f>IF($C2800="","",IF($AL2800=1,0,IF($AK2800=1,Settings!$C$6,Settings!$C$7))*100)</f>
        <v/>
      </c>
      <c r="X2800" s="8">
        <f>IF($C2800="","",T2800*W2800/100)</f>
        <v/>
      </c>
      <c r="Y2800" s="8">
        <f>IF($C2800="","",T2800-X2800)</f>
        <v/>
      </c>
      <c r="Z2800" s="8">
        <f>IF($C2800="","",Y2800-M2800)</f>
        <v/>
      </c>
      <c r="AD2800" s="8" t="n"/>
      <c r="AG2800" s="14" t="n"/>
      <c r="AI2800">
        <f>IF($C2800="","",IF(COUNTIF($C$2:$C2800,$C2800)=1,1,0))</f>
        <v/>
      </c>
      <c r="AJ2800">
        <f>IF($AI2800=1,SUMPRODUCT(--($AM$2:$AM$7001&lt;$AM2800))+1,"")</f>
        <v/>
      </c>
      <c r="AK2800">
        <f>IF($C2800="","",IF(OR($P2800=TRUE(),$P2800="TRUE"),1,0))</f>
        <v/>
      </c>
      <c r="AL2800">
        <f>IF($C2800="","",IF(AND($V2800="Yes",SUMPRODUCT((LEN(Settings!$F$6:$F$13)&gt;0)*ISNUMBER(SEARCH(Settings!$F$6:$F$13,$O2800)))=0),1,0))</f>
        <v/>
      </c>
      <c r="AM2800">
        <f>IF($AI2800=1,IFERROR(IF(VALUE($C2800)&lt;100000000,VALUE($C2800),1000000000),IFERROR(IF(VALUE(MID($C2800,2,20))&lt;100000000,VALUE(MID($C2800,2,20)),1000000000),1000000000))+ROW()/100000,"")</f>
        <v/>
      </c>
    </row>
    <row r="2801">
      <c r="E2801" s="14" t="n"/>
      <c r="M2801" s="8">
        <f>IF($C2801="","",L2801*T2801/100)</f>
        <v/>
      </c>
      <c r="S2801" s="8" t="n"/>
      <c r="T2801" s="8" t="n"/>
      <c r="W2801">
        <f>IF($C2801="","",IF($AL2801=1,0,IF($AK2801=1,Settings!$C$6,Settings!$C$7))*100)</f>
        <v/>
      </c>
      <c r="X2801" s="8">
        <f>IF($C2801="","",T2801*W2801/100)</f>
        <v/>
      </c>
      <c r="Y2801" s="8">
        <f>IF($C2801="","",T2801-X2801)</f>
        <v/>
      </c>
      <c r="Z2801" s="8">
        <f>IF($C2801="","",Y2801-M2801)</f>
        <v/>
      </c>
      <c r="AD2801" s="8" t="n"/>
      <c r="AG2801" s="14" t="n"/>
      <c r="AI2801">
        <f>IF($C2801="","",IF(COUNTIF($C$2:$C2801,$C2801)=1,1,0))</f>
        <v/>
      </c>
      <c r="AJ2801">
        <f>IF($AI2801=1,SUMPRODUCT(--($AM$2:$AM$7001&lt;$AM2801))+1,"")</f>
        <v/>
      </c>
      <c r="AK2801">
        <f>IF($C2801="","",IF(OR($P2801=TRUE(),$P2801="TRUE"),1,0))</f>
        <v/>
      </c>
      <c r="AL2801">
        <f>IF($C2801="","",IF(AND($V2801="Yes",SUMPRODUCT((LEN(Settings!$F$6:$F$13)&gt;0)*ISNUMBER(SEARCH(Settings!$F$6:$F$13,$O2801)))=0),1,0))</f>
        <v/>
      </c>
      <c r="AM2801">
        <f>IF($AI2801=1,IFERROR(IF(VALUE($C2801)&lt;100000000,VALUE($C2801),1000000000),IFERROR(IF(VALUE(MID($C2801,2,20))&lt;100000000,VALUE(MID($C2801,2,20)),1000000000),1000000000))+ROW()/100000,"")</f>
        <v/>
      </c>
    </row>
    <row r="2802">
      <c r="E2802" s="14" t="n"/>
      <c r="M2802" s="8">
        <f>IF($C2802="","",L2802*T2802/100)</f>
        <v/>
      </c>
      <c r="S2802" s="8" t="n"/>
      <c r="T2802" s="8" t="n"/>
      <c r="W2802">
        <f>IF($C2802="","",IF($AL2802=1,0,IF($AK2802=1,Settings!$C$6,Settings!$C$7))*100)</f>
        <v/>
      </c>
      <c r="X2802" s="8">
        <f>IF($C2802="","",T2802*W2802/100)</f>
        <v/>
      </c>
      <c r="Y2802" s="8">
        <f>IF($C2802="","",T2802-X2802)</f>
        <v/>
      </c>
      <c r="Z2802" s="8">
        <f>IF($C2802="","",Y2802-M2802)</f>
        <v/>
      </c>
      <c r="AD2802" s="8" t="n"/>
      <c r="AG2802" s="14" t="n"/>
      <c r="AI2802">
        <f>IF($C2802="","",IF(COUNTIF($C$2:$C2802,$C2802)=1,1,0))</f>
        <v/>
      </c>
      <c r="AJ2802">
        <f>IF($AI2802=1,SUMPRODUCT(--($AM$2:$AM$7001&lt;$AM2802))+1,"")</f>
        <v/>
      </c>
      <c r="AK2802">
        <f>IF($C2802="","",IF(OR($P2802=TRUE(),$P2802="TRUE"),1,0))</f>
        <v/>
      </c>
      <c r="AL2802">
        <f>IF($C2802="","",IF(AND($V2802="Yes",SUMPRODUCT((LEN(Settings!$F$6:$F$13)&gt;0)*ISNUMBER(SEARCH(Settings!$F$6:$F$13,$O2802)))=0),1,0))</f>
        <v/>
      </c>
      <c r="AM2802">
        <f>IF($AI2802=1,IFERROR(IF(VALUE($C2802)&lt;100000000,VALUE($C2802),1000000000),IFERROR(IF(VALUE(MID($C2802,2,20))&lt;100000000,VALUE(MID($C2802,2,20)),1000000000),1000000000))+ROW()/100000,"")</f>
        <v/>
      </c>
    </row>
    <row r="2803">
      <c r="E2803" s="14" t="n"/>
      <c r="M2803" s="8">
        <f>IF($C2803="","",L2803*T2803/100)</f>
        <v/>
      </c>
      <c r="S2803" s="8" t="n"/>
      <c r="T2803" s="8" t="n"/>
      <c r="W2803">
        <f>IF($C2803="","",IF($AL2803=1,0,IF($AK2803=1,Settings!$C$6,Settings!$C$7))*100)</f>
        <v/>
      </c>
      <c r="X2803" s="8">
        <f>IF($C2803="","",T2803*W2803/100)</f>
        <v/>
      </c>
      <c r="Y2803" s="8">
        <f>IF($C2803="","",T2803-X2803)</f>
        <v/>
      </c>
      <c r="Z2803" s="8">
        <f>IF($C2803="","",Y2803-M2803)</f>
        <v/>
      </c>
      <c r="AD2803" s="8" t="n"/>
      <c r="AG2803" s="14" t="n"/>
      <c r="AI2803">
        <f>IF($C2803="","",IF(COUNTIF($C$2:$C2803,$C2803)=1,1,0))</f>
        <v/>
      </c>
      <c r="AJ2803">
        <f>IF($AI2803=1,SUMPRODUCT(--($AM$2:$AM$7001&lt;$AM2803))+1,"")</f>
        <v/>
      </c>
      <c r="AK2803">
        <f>IF($C2803="","",IF(OR($P2803=TRUE(),$P2803="TRUE"),1,0))</f>
        <v/>
      </c>
      <c r="AL2803">
        <f>IF($C2803="","",IF(AND($V2803="Yes",SUMPRODUCT((LEN(Settings!$F$6:$F$13)&gt;0)*ISNUMBER(SEARCH(Settings!$F$6:$F$13,$O2803)))=0),1,0))</f>
        <v/>
      </c>
      <c r="AM2803">
        <f>IF($AI2803=1,IFERROR(IF(VALUE($C2803)&lt;100000000,VALUE($C2803),1000000000),IFERROR(IF(VALUE(MID($C2803,2,20))&lt;100000000,VALUE(MID($C2803,2,20)),1000000000),1000000000))+ROW()/100000,"")</f>
        <v/>
      </c>
    </row>
    <row r="2804">
      <c r="E2804" s="14" t="n"/>
      <c r="M2804" s="8">
        <f>IF($C2804="","",L2804*T2804/100)</f>
        <v/>
      </c>
      <c r="S2804" s="8" t="n"/>
      <c r="T2804" s="8" t="n"/>
      <c r="W2804">
        <f>IF($C2804="","",IF($AL2804=1,0,IF($AK2804=1,Settings!$C$6,Settings!$C$7))*100)</f>
        <v/>
      </c>
      <c r="X2804" s="8">
        <f>IF($C2804="","",T2804*W2804/100)</f>
        <v/>
      </c>
      <c r="Y2804" s="8">
        <f>IF($C2804="","",T2804-X2804)</f>
        <v/>
      </c>
      <c r="Z2804" s="8">
        <f>IF($C2804="","",Y2804-M2804)</f>
        <v/>
      </c>
      <c r="AD2804" s="8" t="n"/>
      <c r="AG2804" s="14" t="n"/>
      <c r="AI2804">
        <f>IF($C2804="","",IF(COUNTIF($C$2:$C2804,$C2804)=1,1,0))</f>
        <v/>
      </c>
      <c r="AJ2804">
        <f>IF($AI2804=1,SUMPRODUCT(--($AM$2:$AM$7001&lt;$AM2804))+1,"")</f>
        <v/>
      </c>
      <c r="AK2804">
        <f>IF($C2804="","",IF(OR($P2804=TRUE(),$P2804="TRUE"),1,0))</f>
        <v/>
      </c>
      <c r="AL2804">
        <f>IF($C2804="","",IF(AND($V2804="Yes",SUMPRODUCT((LEN(Settings!$F$6:$F$13)&gt;0)*ISNUMBER(SEARCH(Settings!$F$6:$F$13,$O2804)))=0),1,0))</f>
        <v/>
      </c>
      <c r="AM2804">
        <f>IF($AI2804=1,IFERROR(IF(VALUE($C2804)&lt;100000000,VALUE($C2804),1000000000),IFERROR(IF(VALUE(MID($C2804,2,20))&lt;100000000,VALUE(MID($C2804,2,20)),1000000000),1000000000))+ROW()/100000,"")</f>
        <v/>
      </c>
    </row>
    <row r="2805">
      <c r="E2805" s="14" t="n"/>
      <c r="M2805" s="8">
        <f>IF($C2805="","",L2805*T2805/100)</f>
        <v/>
      </c>
      <c r="S2805" s="8" t="n"/>
      <c r="T2805" s="8" t="n"/>
      <c r="W2805">
        <f>IF($C2805="","",IF($AL2805=1,0,IF($AK2805=1,Settings!$C$6,Settings!$C$7))*100)</f>
        <v/>
      </c>
      <c r="X2805" s="8">
        <f>IF($C2805="","",T2805*W2805/100)</f>
        <v/>
      </c>
      <c r="Y2805" s="8">
        <f>IF($C2805="","",T2805-X2805)</f>
        <v/>
      </c>
      <c r="Z2805" s="8">
        <f>IF($C2805="","",Y2805-M2805)</f>
        <v/>
      </c>
      <c r="AD2805" s="8" t="n"/>
      <c r="AG2805" s="14" t="n"/>
      <c r="AI2805">
        <f>IF($C2805="","",IF(COUNTIF($C$2:$C2805,$C2805)=1,1,0))</f>
        <v/>
      </c>
      <c r="AJ2805">
        <f>IF($AI2805=1,SUMPRODUCT(--($AM$2:$AM$7001&lt;$AM2805))+1,"")</f>
        <v/>
      </c>
      <c r="AK2805">
        <f>IF($C2805="","",IF(OR($P2805=TRUE(),$P2805="TRUE"),1,0))</f>
        <v/>
      </c>
      <c r="AL2805">
        <f>IF($C2805="","",IF(AND($V2805="Yes",SUMPRODUCT((LEN(Settings!$F$6:$F$13)&gt;0)*ISNUMBER(SEARCH(Settings!$F$6:$F$13,$O2805)))=0),1,0))</f>
        <v/>
      </c>
      <c r="AM2805">
        <f>IF($AI2805=1,IFERROR(IF(VALUE($C2805)&lt;100000000,VALUE($C2805),1000000000),IFERROR(IF(VALUE(MID($C2805,2,20))&lt;100000000,VALUE(MID($C2805,2,20)),1000000000),1000000000))+ROW()/100000,"")</f>
        <v/>
      </c>
    </row>
    <row r="2806">
      <c r="E2806" s="14" t="n"/>
      <c r="M2806" s="8">
        <f>IF($C2806="","",L2806*T2806/100)</f>
        <v/>
      </c>
      <c r="S2806" s="8" t="n"/>
      <c r="T2806" s="8" t="n"/>
      <c r="W2806">
        <f>IF($C2806="","",IF($AL2806=1,0,IF($AK2806=1,Settings!$C$6,Settings!$C$7))*100)</f>
        <v/>
      </c>
      <c r="X2806" s="8">
        <f>IF($C2806="","",T2806*W2806/100)</f>
        <v/>
      </c>
      <c r="Y2806" s="8">
        <f>IF($C2806="","",T2806-X2806)</f>
        <v/>
      </c>
      <c r="Z2806" s="8">
        <f>IF($C2806="","",Y2806-M2806)</f>
        <v/>
      </c>
      <c r="AD2806" s="8" t="n"/>
      <c r="AG2806" s="14" t="n"/>
      <c r="AI2806">
        <f>IF($C2806="","",IF(COUNTIF($C$2:$C2806,$C2806)=1,1,0))</f>
        <v/>
      </c>
      <c r="AJ2806">
        <f>IF($AI2806=1,SUMPRODUCT(--($AM$2:$AM$7001&lt;$AM2806))+1,"")</f>
        <v/>
      </c>
      <c r="AK2806">
        <f>IF($C2806="","",IF(OR($P2806=TRUE(),$P2806="TRUE"),1,0))</f>
        <v/>
      </c>
      <c r="AL2806">
        <f>IF($C2806="","",IF(AND($V2806="Yes",SUMPRODUCT((LEN(Settings!$F$6:$F$13)&gt;0)*ISNUMBER(SEARCH(Settings!$F$6:$F$13,$O2806)))=0),1,0))</f>
        <v/>
      </c>
      <c r="AM2806">
        <f>IF($AI2806=1,IFERROR(IF(VALUE($C2806)&lt;100000000,VALUE($C2806),1000000000),IFERROR(IF(VALUE(MID($C2806,2,20))&lt;100000000,VALUE(MID($C2806,2,20)),1000000000),1000000000))+ROW()/100000,"")</f>
        <v/>
      </c>
    </row>
    <row r="2807">
      <c r="E2807" s="14" t="n"/>
      <c r="M2807" s="8">
        <f>IF($C2807="","",L2807*T2807/100)</f>
        <v/>
      </c>
      <c r="S2807" s="8" t="n"/>
      <c r="T2807" s="8" t="n"/>
      <c r="W2807">
        <f>IF($C2807="","",IF($AL2807=1,0,IF($AK2807=1,Settings!$C$6,Settings!$C$7))*100)</f>
        <v/>
      </c>
      <c r="X2807" s="8">
        <f>IF($C2807="","",T2807*W2807/100)</f>
        <v/>
      </c>
      <c r="Y2807" s="8">
        <f>IF($C2807="","",T2807-X2807)</f>
        <v/>
      </c>
      <c r="Z2807" s="8">
        <f>IF($C2807="","",Y2807-M2807)</f>
        <v/>
      </c>
      <c r="AD2807" s="8" t="n"/>
      <c r="AG2807" s="14" t="n"/>
      <c r="AI2807">
        <f>IF($C2807="","",IF(COUNTIF($C$2:$C2807,$C2807)=1,1,0))</f>
        <v/>
      </c>
      <c r="AJ2807">
        <f>IF($AI2807=1,SUMPRODUCT(--($AM$2:$AM$7001&lt;$AM2807))+1,"")</f>
        <v/>
      </c>
      <c r="AK2807">
        <f>IF($C2807="","",IF(OR($P2807=TRUE(),$P2807="TRUE"),1,0))</f>
        <v/>
      </c>
      <c r="AL2807">
        <f>IF($C2807="","",IF(AND($V2807="Yes",SUMPRODUCT((LEN(Settings!$F$6:$F$13)&gt;0)*ISNUMBER(SEARCH(Settings!$F$6:$F$13,$O2807)))=0),1,0))</f>
        <v/>
      </c>
      <c r="AM2807">
        <f>IF($AI2807=1,IFERROR(IF(VALUE($C2807)&lt;100000000,VALUE($C2807),1000000000),IFERROR(IF(VALUE(MID($C2807,2,20))&lt;100000000,VALUE(MID($C2807,2,20)),1000000000),1000000000))+ROW()/100000,"")</f>
        <v/>
      </c>
    </row>
    <row r="2808">
      <c r="E2808" s="14" t="n"/>
      <c r="M2808" s="8">
        <f>IF($C2808="","",L2808*T2808/100)</f>
        <v/>
      </c>
      <c r="S2808" s="8" t="n"/>
      <c r="T2808" s="8" t="n"/>
      <c r="W2808">
        <f>IF($C2808="","",IF($AL2808=1,0,IF($AK2808=1,Settings!$C$6,Settings!$C$7))*100)</f>
        <v/>
      </c>
      <c r="X2808" s="8">
        <f>IF($C2808="","",T2808*W2808/100)</f>
        <v/>
      </c>
      <c r="Y2808" s="8">
        <f>IF($C2808="","",T2808-X2808)</f>
        <v/>
      </c>
      <c r="Z2808" s="8">
        <f>IF($C2808="","",Y2808-M2808)</f>
        <v/>
      </c>
      <c r="AD2808" s="8" t="n"/>
      <c r="AG2808" s="14" t="n"/>
      <c r="AI2808">
        <f>IF($C2808="","",IF(COUNTIF($C$2:$C2808,$C2808)=1,1,0))</f>
        <v/>
      </c>
      <c r="AJ2808">
        <f>IF($AI2808=1,SUMPRODUCT(--($AM$2:$AM$7001&lt;$AM2808))+1,"")</f>
        <v/>
      </c>
      <c r="AK2808">
        <f>IF($C2808="","",IF(OR($P2808=TRUE(),$P2808="TRUE"),1,0))</f>
        <v/>
      </c>
      <c r="AL2808">
        <f>IF($C2808="","",IF(AND($V2808="Yes",SUMPRODUCT((LEN(Settings!$F$6:$F$13)&gt;0)*ISNUMBER(SEARCH(Settings!$F$6:$F$13,$O2808)))=0),1,0))</f>
        <v/>
      </c>
      <c r="AM2808">
        <f>IF($AI2808=1,IFERROR(IF(VALUE($C2808)&lt;100000000,VALUE($C2808),1000000000),IFERROR(IF(VALUE(MID($C2808,2,20))&lt;100000000,VALUE(MID($C2808,2,20)),1000000000),1000000000))+ROW()/100000,"")</f>
        <v/>
      </c>
    </row>
    <row r="2809">
      <c r="E2809" s="14" t="n"/>
      <c r="M2809" s="8">
        <f>IF($C2809="","",L2809*T2809/100)</f>
        <v/>
      </c>
      <c r="S2809" s="8" t="n"/>
      <c r="T2809" s="8" t="n"/>
      <c r="W2809">
        <f>IF($C2809="","",IF($AL2809=1,0,IF($AK2809=1,Settings!$C$6,Settings!$C$7))*100)</f>
        <v/>
      </c>
      <c r="X2809" s="8">
        <f>IF($C2809="","",T2809*W2809/100)</f>
        <v/>
      </c>
      <c r="Y2809" s="8">
        <f>IF($C2809="","",T2809-X2809)</f>
        <v/>
      </c>
      <c r="Z2809" s="8">
        <f>IF($C2809="","",Y2809-M2809)</f>
        <v/>
      </c>
      <c r="AD2809" s="8" t="n"/>
      <c r="AG2809" s="14" t="n"/>
      <c r="AI2809">
        <f>IF($C2809="","",IF(COUNTIF($C$2:$C2809,$C2809)=1,1,0))</f>
        <v/>
      </c>
      <c r="AJ2809">
        <f>IF($AI2809=1,SUMPRODUCT(--($AM$2:$AM$7001&lt;$AM2809))+1,"")</f>
        <v/>
      </c>
      <c r="AK2809">
        <f>IF($C2809="","",IF(OR($P2809=TRUE(),$P2809="TRUE"),1,0))</f>
        <v/>
      </c>
      <c r="AL2809">
        <f>IF($C2809="","",IF(AND($V2809="Yes",SUMPRODUCT((LEN(Settings!$F$6:$F$13)&gt;0)*ISNUMBER(SEARCH(Settings!$F$6:$F$13,$O2809)))=0),1,0))</f>
        <v/>
      </c>
      <c r="AM2809">
        <f>IF($AI2809=1,IFERROR(IF(VALUE($C2809)&lt;100000000,VALUE($C2809),1000000000),IFERROR(IF(VALUE(MID($C2809,2,20))&lt;100000000,VALUE(MID($C2809,2,20)),1000000000),1000000000))+ROW()/100000,"")</f>
        <v/>
      </c>
    </row>
    <row r="2810">
      <c r="E2810" s="14" t="n"/>
      <c r="M2810" s="8">
        <f>IF($C2810="","",L2810*T2810/100)</f>
        <v/>
      </c>
      <c r="S2810" s="8" t="n"/>
      <c r="T2810" s="8" t="n"/>
      <c r="W2810">
        <f>IF($C2810="","",IF($AL2810=1,0,IF($AK2810=1,Settings!$C$6,Settings!$C$7))*100)</f>
        <v/>
      </c>
      <c r="X2810" s="8">
        <f>IF($C2810="","",T2810*W2810/100)</f>
        <v/>
      </c>
      <c r="Y2810" s="8">
        <f>IF($C2810="","",T2810-X2810)</f>
        <v/>
      </c>
      <c r="Z2810" s="8">
        <f>IF($C2810="","",Y2810-M2810)</f>
        <v/>
      </c>
      <c r="AD2810" s="8" t="n"/>
      <c r="AG2810" s="14" t="n"/>
      <c r="AI2810">
        <f>IF($C2810="","",IF(COUNTIF($C$2:$C2810,$C2810)=1,1,0))</f>
        <v/>
      </c>
      <c r="AJ2810">
        <f>IF($AI2810=1,SUMPRODUCT(--($AM$2:$AM$7001&lt;$AM2810))+1,"")</f>
        <v/>
      </c>
      <c r="AK2810">
        <f>IF($C2810="","",IF(OR($P2810=TRUE(),$P2810="TRUE"),1,0))</f>
        <v/>
      </c>
      <c r="AL2810">
        <f>IF($C2810="","",IF(AND($V2810="Yes",SUMPRODUCT((LEN(Settings!$F$6:$F$13)&gt;0)*ISNUMBER(SEARCH(Settings!$F$6:$F$13,$O2810)))=0),1,0))</f>
        <v/>
      </c>
      <c r="AM2810">
        <f>IF($AI2810=1,IFERROR(IF(VALUE($C2810)&lt;100000000,VALUE($C2810),1000000000),IFERROR(IF(VALUE(MID($C2810,2,20))&lt;100000000,VALUE(MID($C2810,2,20)),1000000000),1000000000))+ROW()/100000,"")</f>
        <v/>
      </c>
    </row>
    <row r="2811">
      <c r="E2811" s="14" t="n"/>
      <c r="M2811" s="8">
        <f>IF($C2811="","",L2811*T2811/100)</f>
        <v/>
      </c>
      <c r="S2811" s="8" t="n"/>
      <c r="T2811" s="8" t="n"/>
      <c r="W2811">
        <f>IF($C2811="","",IF($AL2811=1,0,IF($AK2811=1,Settings!$C$6,Settings!$C$7))*100)</f>
        <v/>
      </c>
      <c r="X2811" s="8">
        <f>IF($C2811="","",T2811*W2811/100)</f>
        <v/>
      </c>
      <c r="Y2811" s="8">
        <f>IF($C2811="","",T2811-X2811)</f>
        <v/>
      </c>
      <c r="Z2811" s="8">
        <f>IF($C2811="","",Y2811-M2811)</f>
        <v/>
      </c>
      <c r="AD2811" s="8" t="n"/>
      <c r="AG2811" s="14" t="n"/>
      <c r="AI2811">
        <f>IF($C2811="","",IF(COUNTIF($C$2:$C2811,$C2811)=1,1,0))</f>
        <v/>
      </c>
      <c r="AJ2811">
        <f>IF($AI2811=1,SUMPRODUCT(--($AM$2:$AM$7001&lt;$AM2811))+1,"")</f>
        <v/>
      </c>
      <c r="AK2811">
        <f>IF($C2811="","",IF(OR($P2811=TRUE(),$P2811="TRUE"),1,0))</f>
        <v/>
      </c>
      <c r="AL2811">
        <f>IF($C2811="","",IF(AND($V2811="Yes",SUMPRODUCT((LEN(Settings!$F$6:$F$13)&gt;0)*ISNUMBER(SEARCH(Settings!$F$6:$F$13,$O2811)))=0),1,0))</f>
        <v/>
      </c>
      <c r="AM2811">
        <f>IF($AI2811=1,IFERROR(IF(VALUE($C2811)&lt;100000000,VALUE($C2811),1000000000),IFERROR(IF(VALUE(MID($C2811,2,20))&lt;100000000,VALUE(MID($C2811,2,20)),1000000000),1000000000))+ROW()/100000,"")</f>
        <v/>
      </c>
    </row>
    <row r="2812">
      <c r="E2812" s="14" t="n"/>
      <c r="M2812" s="8">
        <f>IF($C2812="","",L2812*T2812/100)</f>
        <v/>
      </c>
      <c r="S2812" s="8" t="n"/>
      <c r="T2812" s="8" t="n"/>
      <c r="W2812">
        <f>IF($C2812="","",IF($AL2812=1,0,IF($AK2812=1,Settings!$C$6,Settings!$C$7))*100)</f>
        <v/>
      </c>
      <c r="X2812" s="8">
        <f>IF($C2812="","",T2812*W2812/100)</f>
        <v/>
      </c>
      <c r="Y2812" s="8">
        <f>IF($C2812="","",T2812-X2812)</f>
        <v/>
      </c>
      <c r="Z2812" s="8">
        <f>IF($C2812="","",Y2812-M2812)</f>
        <v/>
      </c>
      <c r="AD2812" s="8" t="n"/>
      <c r="AG2812" s="14" t="n"/>
      <c r="AI2812">
        <f>IF($C2812="","",IF(COUNTIF($C$2:$C2812,$C2812)=1,1,0))</f>
        <v/>
      </c>
      <c r="AJ2812">
        <f>IF($AI2812=1,SUMPRODUCT(--($AM$2:$AM$7001&lt;$AM2812))+1,"")</f>
        <v/>
      </c>
      <c r="AK2812">
        <f>IF($C2812="","",IF(OR($P2812=TRUE(),$P2812="TRUE"),1,0))</f>
        <v/>
      </c>
      <c r="AL2812">
        <f>IF($C2812="","",IF(AND($V2812="Yes",SUMPRODUCT((LEN(Settings!$F$6:$F$13)&gt;0)*ISNUMBER(SEARCH(Settings!$F$6:$F$13,$O2812)))=0),1,0))</f>
        <v/>
      </c>
      <c r="AM2812">
        <f>IF($AI2812=1,IFERROR(IF(VALUE($C2812)&lt;100000000,VALUE($C2812),1000000000),IFERROR(IF(VALUE(MID($C2812,2,20))&lt;100000000,VALUE(MID($C2812,2,20)),1000000000),1000000000))+ROW()/100000,"")</f>
        <v/>
      </c>
    </row>
    <row r="2813">
      <c r="E2813" s="14" t="n"/>
      <c r="M2813" s="8">
        <f>IF($C2813="","",L2813*T2813/100)</f>
        <v/>
      </c>
      <c r="S2813" s="8" t="n"/>
      <c r="T2813" s="8" t="n"/>
      <c r="W2813">
        <f>IF($C2813="","",IF($AL2813=1,0,IF($AK2813=1,Settings!$C$6,Settings!$C$7))*100)</f>
        <v/>
      </c>
      <c r="X2813" s="8">
        <f>IF($C2813="","",T2813*W2813/100)</f>
        <v/>
      </c>
      <c r="Y2813" s="8">
        <f>IF($C2813="","",T2813-X2813)</f>
        <v/>
      </c>
      <c r="Z2813" s="8">
        <f>IF($C2813="","",Y2813-M2813)</f>
        <v/>
      </c>
      <c r="AD2813" s="8" t="n"/>
      <c r="AG2813" s="14" t="n"/>
      <c r="AI2813">
        <f>IF($C2813="","",IF(COUNTIF($C$2:$C2813,$C2813)=1,1,0))</f>
        <v/>
      </c>
      <c r="AJ2813">
        <f>IF($AI2813=1,SUMPRODUCT(--($AM$2:$AM$7001&lt;$AM2813))+1,"")</f>
        <v/>
      </c>
      <c r="AK2813">
        <f>IF($C2813="","",IF(OR($P2813=TRUE(),$P2813="TRUE"),1,0))</f>
        <v/>
      </c>
      <c r="AL2813">
        <f>IF($C2813="","",IF(AND($V2813="Yes",SUMPRODUCT((LEN(Settings!$F$6:$F$13)&gt;0)*ISNUMBER(SEARCH(Settings!$F$6:$F$13,$O2813)))=0),1,0))</f>
        <v/>
      </c>
      <c r="AM2813">
        <f>IF($AI2813=1,IFERROR(IF(VALUE($C2813)&lt;100000000,VALUE($C2813),1000000000),IFERROR(IF(VALUE(MID($C2813,2,20))&lt;100000000,VALUE(MID($C2813,2,20)),1000000000),1000000000))+ROW()/100000,"")</f>
        <v/>
      </c>
    </row>
    <row r="2814">
      <c r="E2814" s="14" t="n"/>
      <c r="M2814" s="8">
        <f>IF($C2814="","",L2814*T2814/100)</f>
        <v/>
      </c>
      <c r="S2814" s="8" t="n"/>
      <c r="T2814" s="8" t="n"/>
      <c r="W2814">
        <f>IF($C2814="","",IF($AL2814=1,0,IF($AK2814=1,Settings!$C$6,Settings!$C$7))*100)</f>
        <v/>
      </c>
      <c r="X2814" s="8">
        <f>IF($C2814="","",T2814*W2814/100)</f>
        <v/>
      </c>
      <c r="Y2814" s="8">
        <f>IF($C2814="","",T2814-X2814)</f>
        <v/>
      </c>
      <c r="Z2814" s="8">
        <f>IF($C2814="","",Y2814-M2814)</f>
        <v/>
      </c>
      <c r="AD2814" s="8" t="n"/>
      <c r="AG2814" s="14" t="n"/>
      <c r="AI2814">
        <f>IF($C2814="","",IF(COUNTIF($C$2:$C2814,$C2814)=1,1,0))</f>
        <v/>
      </c>
      <c r="AJ2814">
        <f>IF($AI2814=1,SUMPRODUCT(--($AM$2:$AM$7001&lt;$AM2814))+1,"")</f>
        <v/>
      </c>
      <c r="AK2814">
        <f>IF($C2814="","",IF(OR($P2814=TRUE(),$P2814="TRUE"),1,0))</f>
        <v/>
      </c>
      <c r="AL2814">
        <f>IF($C2814="","",IF(AND($V2814="Yes",SUMPRODUCT((LEN(Settings!$F$6:$F$13)&gt;0)*ISNUMBER(SEARCH(Settings!$F$6:$F$13,$O2814)))=0),1,0))</f>
        <v/>
      </c>
      <c r="AM2814">
        <f>IF($AI2814=1,IFERROR(IF(VALUE($C2814)&lt;100000000,VALUE($C2814),1000000000),IFERROR(IF(VALUE(MID($C2814,2,20))&lt;100000000,VALUE(MID($C2814,2,20)),1000000000),1000000000))+ROW()/100000,"")</f>
        <v/>
      </c>
    </row>
    <row r="2815">
      <c r="E2815" s="14" t="n"/>
      <c r="M2815" s="8">
        <f>IF($C2815="","",L2815*T2815/100)</f>
        <v/>
      </c>
      <c r="S2815" s="8" t="n"/>
      <c r="T2815" s="8" t="n"/>
      <c r="W2815">
        <f>IF($C2815="","",IF($AL2815=1,0,IF($AK2815=1,Settings!$C$6,Settings!$C$7))*100)</f>
        <v/>
      </c>
      <c r="X2815" s="8">
        <f>IF($C2815="","",T2815*W2815/100)</f>
        <v/>
      </c>
      <c r="Y2815" s="8">
        <f>IF($C2815="","",T2815-X2815)</f>
        <v/>
      </c>
      <c r="Z2815" s="8">
        <f>IF($C2815="","",Y2815-M2815)</f>
        <v/>
      </c>
      <c r="AD2815" s="8" t="n"/>
      <c r="AG2815" s="14" t="n"/>
      <c r="AI2815">
        <f>IF($C2815="","",IF(COUNTIF($C$2:$C2815,$C2815)=1,1,0))</f>
        <v/>
      </c>
      <c r="AJ2815">
        <f>IF($AI2815=1,SUMPRODUCT(--($AM$2:$AM$7001&lt;$AM2815))+1,"")</f>
        <v/>
      </c>
      <c r="AK2815">
        <f>IF($C2815="","",IF(OR($P2815=TRUE(),$P2815="TRUE"),1,0))</f>
        <v/>
      </c>
      <c r="AL2815">
        <f>IF($C2815="","",IF(AND($V2815="Yes",SUMPRODUCT((LEN(Settings!$F$6:$F$13)&gt;0)*ISNUMBER(SEARCH(Settings!$F$6:$F$13,$O2815)))=0),1,0))</f>
        <v/>
      </c>
      <c r="AM2815">
        <f>IF($AI2815=1,IFERROR(IF(VALUE($C2815)&lt;100000000,VALUE($C2815),1000000000),IFERROR(IF(VALUE(MID($C2815,2,20))&lt;100000000,VALUE(MID($C2815,2,20)),1000000000),1000000000))+ROW()/100000,"")</f>
        <v/>
      </c>
    </row>
    <row r="2816">
      <c r="E2816" s="14" t="n"/>
      <c r="M2816" s="8">
        <f>IF($C2816="","",L2816*T2816/100)</f>
        <v/>
      </c>
      <c r="S2816" s="8" t="n"/>
      <c r="T2816" s="8" t="n"/>
      <c r="W2816">
        <f>IF($C2816="","",IF($AL2816=1,0,IF($AK2816=1,Settings!$C$6,Settings!$C$7))*100)</f>
        <v/>
      </c>
      <c r="X2816" s="8">
        <f>IF($C2816="","",T2816*W2816/100)</f>
        <v/>
      </c>
      <c r="Y2816" s="8">
        <f>IF($C2816="","",T2816-X2816)</f>
        <v/>
      </c>
      <c r="Z2816" s="8">
        <f>IF($C2816="","",Y2816-M2816)</f>
        <v/>
      </c>
      <c r="AD2816" s="8" t="n"/>
      <c r="AG2816" s="14" t="n"/>
      <c r="AI2816">
        <f>IF($C2816="","",IF(COUNTIF($C$2:$C2816,$C2816)=1,1,0))</f>
        <v/>
      </c>
      <c r="AJ2816">
        <f>IF($AI2816=1,SUMPRODUCT(--($AM$2:$AM$7001&lt;$AM2816))+1,"")</f>
        <v/>
      </c>
      <c r="AK2816">
        <f>IF($C2816="","",IF(OR($P2816=TRUE(),$P2816="TRUE"),1,0))</f>
        <v/>
      </c>
      <c r="AL2816">
        <f>IF($C2816="","",IF(AND($V2816="Yes",SUMPRODUCT((LEN(Settings!$F$6:$F$13)&gt;0)*ISNUMBER(SEARCH(Settings!$F$6:$F$13,$O2816)))=0),1,0))</f>
        <v/>
      </c>
      <c r="AM2816">
        <f>IF($AI2816=1,IFERROR(IF(VALUE($C2816)&lt;100000000,VALUE($C2816),1000000000),IFERROR(IF(VALUE(MID($C2816,2,20))&lt;100000000,VALUE(MID($C2816,2,20)),1000000000),1000000000))+ROW()/100000,"")</f>
        <v/>
      </c>
    </row>
    <row r="2817">
      <c r="E2817" s="14" t="n"/>
      <c r="M2817" s="8">
        <f>IF($C2817="","",L2817*T2817/100)</f>
        <v/>
      </c>
      <c r="S2817" s="8" t="n"/>
      <c r="T2817" s="8" t="n"/>
      <c r="W2817">
        <f>IF($C2817="","",IF($AL2817=1,0,IF($AK2817=1,Settings!$C$6,Settings!$C$7))*100)</f>
        <v/>
      </c>
      <c r="X2817" s="8">
        <f>IF($C2817="","",T2817*W2817/100)</f>
        <v/>
      </c>
      <c r="Y2817" s="8">
        <f>IF($C2817="","",T2817-X2817)</f>
        <v/>
      </c>
      <c r="Z2817" s="8">
        <f>IF($C2817="","",Y2817-M2817)</f>
        <v/>
      </c>
      <c r="AD2817" s="8" t="n"/>
      <c r="AG2817" s="14" t="n"/>
      <c r="AI2817">
        <f>IF($C2817="","",IF(COUNTIF($C$2:$C2817,$C2817)=1,1,0))</f>
        <v/>
      </c>
      <c r="AJ2817">
        <f>IF($AI2817=1,SUMPRODUCT(--($AM$2:$AM$7001&lt;$AM2817))+1,"")</f>
        <v/>
      </c>
      <c r="AK2817">
        <f>IF($C2817="","",IF(OR($P2817=TRUE(),$P2817="TRUE"),1,0))</f>
        <v/>
      </c>
      <c r="AL2817">
        <f>IF($C2817="","",IF(AND($V2817="Yes",SUMPRODUCT((LEN(Settings!$F$6:$F$13)&gt;0)*ISNUMBER(SEARCH(Settings!$F$6:$F$13,$O2817)))=0),1,0))</f>
        <v/>
      </c>
      <c r="AM2817">
        <f>IF($AI2817=1,IFERROR(IF(VALUE($C2817)&lt;100000000,VALUE($C2817),1000000000),IFERROR(IF(VALUE(MID($C2817,2,20))&lt;100000000,VALUE(MID($C2817,2,20)),1000000000),1000000000))+ROW()/100000,"")</f>
        <v/>
      </c>
    </row>
    <row r="2818">
      <c r="E2818" s="14" t="n"/>
      <c r="M2818" s="8">
        <f>IF($C2818="","",L2818*T2818/100)</f>
        <v/>
      </c>
      <c r="S2818" s="8" t="n"/>
      <c r="T2818" s="8" t="n"/>
      <c r="W2818">
        <f>IF($C2818="","",IF($AL2818=1,0,IF($AK2818=1,Settings!$C$6,Settings!$C$7))*100)</f>
        <v/>
      </c>
      <c r="X2818" s="8">
        <f>IF($C2818="","",T2818*W2818/100)</f>
        <v/>
      </c>
      <c r="Y2818" s="8">
        <f>IF($C2818="","",T2818-X2818)</f>
        <v/>
      </c>
      <c r="Z2818" s="8">
        <f>IF($C2818="","",Y2818-M2818)</f>
        <v/>
      </c>
      <c r="AD2818" s="8" t="n"/>
      <c r="AG2818" s="14" t="n"/>
      <c r="AI2818">
        <f>IF($C2818="","",IF(COUNTIF($C$2:$C2818,$C2818)=1,1,0))</f>
        <v/>
      </c>
      <c r="AJ2818">
        <f>IF($AI2818=1,SUMPRODUCT(--($AM$2:$AM$7001&lt;$AM2818))+1,"")</f>
        <v/>
      </c>
      <c r="AK2818">
        <f>IF($C2818="","",IF(OR($P2818=TRUE(),$P2818="TRUE"),1,0))</f>
        <v/>
      </c>
      <c r="AL2818">
        <f>IF($C2818="","",IF(AND($V2818="Yes",SUMPRODUCT((LEN(Settings!$F$6:$F$13)&gt;0)*ISNUMBER(SEARCH(Settings!$F$6:$F$13,$O2818)))=0),1,0))</f>
        <v/>
      </c>
      <c r="AM2818">
        <f>IF($AI2818=1,IFERROR(IF(VALUE($C2818)&lt;100000000,VALUE($C2818),1000000000),IFERROR(IF(VALUE(MID($C2818,2,20))&lt;100000000,VALUE(MID($C2818,2,20)),1000000000),1000000000))+ROW()/100000,"")</f>
        <v/>
      </c>
    </row>
    <row r="2819">
      <c r="E2819" s="14" t="n"/>
      <c r="M2819" s="8">
        <f>IF($C2819="","",L2819*T2819/100)</f>
        <v/>
      </c>
      <c r="S2819" s="8" t="n"/>
      <c r="T2819" s="8" t="n"/>
      <c r="W2819">
        <f>IF($C2819="","",IF($AL2819=1,0,IF($AK2819=1,Settings!$C$6,Settings!$C$7))*100)</f>
        <v/>
      </c>
      <c r="X2819" s="8">
        <f>IF($C2819="","",T2819*W2819/100)</f>
        <v/>
      </c>
      <c r="Y2819" s="8">
        <f>IF($C2819="","",T2819-X2819)</f>
        <v/>
      </c>
      <c r="Z2819" s="8">
        <f>IF($C2819="","",Y2819-M2819)</f>
        <v/>
      </c>
      <c r="AD2819" s="8" t="n"/>
      <c r="AG2819" s="14" t="n"/>
      <c r="AI2819">
        <f>IF($C2819="","",IF(COUNTIF($C$2:$C2819,$C2819)=1,1,0))</f>
        <v/>
      </c>
      <c r="AJ2819">
        <f>IF($AI2819=1,SUMPRODUCT(--($AM$2:$AM$7001&lt;$AM2819))+1,"")</f>
        <v/>
      </c>
      <c r="AK2819">
        <f>IF($C2819="","",IF(OR($P2819=TRUE(),$P2819="TRUE"),1,0))</f>
        <v/>
      </c>
      <c r="AL2819">
        <f>IF($C2819="","",IF(AND($V2819="Yes",SUMPRODUCT((LEN(Settings!$F$6:$F$13)&gt;0)*ISNUMBER(SEARCH(Settings!$F$6:$F$13,$O2819)))=0),1,0))</f>
        <v/>
      </c>
      <c r="AM2819">
        <f>IF($AI2819=1,IFERROR(IF(VALUE($C2819)&lt;100000000,VALUE($C2819),1000000000),IFERROR(IF(VALUE(MID($C2819,2,20))&lt;100000000,VALUE(MID($C2819,2,20)),1000000000),1000000000))+ROW()/100000,"")</f>
        <v/>
      </c>
    </row>
    <row r="2820">
      <c r="E2820" s="14" t="n"/>
      <c r="M2820" s="8">
        <f>IF($C2820="","",L2820*T2820/100)</f>
        <v/>
      </c>
      <c r="S2820" s="8" t="n"/>
      <c r="T2820" s="8" t="n"/>
      <c r="W2820">
        <f>IF($C2820="","",IF($AL2820=1,0,IF($AK2820=1,Settings!$C$6,Settings!$C$7))*100)</f>
        <v/>
      </c>
      <c r="X2820" s="8">
        <f>IF($C2820="","",T2820*W2820/100)</f>
        <v/>
      </c>
      <c r="Y2820" s="8">
        <f>IF($C2820="","",T2820-X2820)</f>
        <v/>
      </c>
      <c r="Z2820" s="8">
        <f>IF($C2820="","",Y2820-M2820)</f>
        <v/>
      </c>
      <c r="AD2820" s="8" t="n"/>
      <c r="AG2820" s="14" t="n"/>
      <c r="AI2820">
        <f>IF($C2820="","",IF(COUNTIF($C$2:$C2820,$C2820)=1,1,0))</f>
        <v/>
      </c>
      <c r="AJ2820">
        <f>IF($AI2820=1,SUMPRODUCT(--($AM$2:$AM$7001&lt;$AM2820))+1,"")</f>
        <v/>
      </c>
      <c r="AK2820">
        <f>IF($C2820="","",IF(OR($P2820=TRUE(),$P2820="TRUE"),1,0))</f>
        <v/>
      </c>
      <c r="AL2820">
        <f>IF($C2820="","",IF(AND($V2820="Yes",SUMPRODUCT((LEN(Settings!$F$6:$F$13)&gt;0)*ISNUMBER(SEARCH(Settings!$F$6:$F$13,$O2820)))=0),1,0))</f>
        <v/>
      </c>
      <c r="AM2820">
        <f>IF($AI2820=1,IFERROR(IF(VALUE($C2820)&lt;100000000,VALUE($C2820),1000000000),IFERROR(IF(VALUE(MID($C2820,2,20))&lt;100000000,VALUE(MID($C2820,2,20)),1000000000),1000000000))+ROW()/100000,"")</f>
        <v/>
      </c>
    </row>
    <row r="2821">
      <c r="E2821" s="14" t="n"/>
      <c r="M2821" s="8">
        <f>IF($C2821="","",L2821*T2821/100)</f>
        <v/>
      </c>
      <c r="S2821" s="8" t="n"/>
      <c r="T2821" s="8" t="n"/>
      <c r="W2821">
        <f>IF($C2821="","",IF($AL2821=1,0,IF($AK2821=1,Settings!$C$6,Settings!$C$7))*100)</f>
        <v/>
      </c>
      <c r="X2821" s="8">
        <f>IF($C2821="","",T2821*W2821/100)</f>
        <v/>
      </c>
      <c r="Y2821" s="8">
        <f>IF($C2821="","",T2821-X2821)</f>
        <v/>
      </c>
      <c r="Z2821" s="8">
        <f>IF($C2821="","",Y2821-M2821)</f>
        <v/>
      </c>
      <c r="AD2821" s="8" t="n"/>
      <c r="AG2821" s="14" t="n"/>
      <c r="AI2821">
        <f>IF($C2821="","",IF(COUNTIF($C$2:$C2821,$C2821)=1,1,0))</f>
        <v/>
      </c>
      <c r="AJ2821">
        <f>IF($AI2821=1,SUMPRODUCT(--($AM$2:$AM$7001&lt;$AM2821))+1,"")</f>
        <v/>
      </c>
      <c r="AK2821">
        <f>IF($C2821="","",IF(OR($P2821=TRUE(),$P2821="TRUE"),1,0))</f>
        <v/>
      </c>
      <c r="AL2821">
        <f>IF($C2821="","",IF(AND($V2821="Yes",SUMPRODUCT((LEN(Settings!$F$6:$F$13)&gt;0)*ISNUMBER(SEARCH(Settings!$F$6:$F$13,$O2821)))=0),1,0))</f>
        <v/>
      </c>
      <c r="AM2821">
        <f>IF($AI2821=1,IFERROR(IF(VALUE($C2821)&lt;100000000,VALUE($C2821),1000000000),IFERROR(IF(VALUE(MID($C2821,2,20))&lt;100000000,VALUE(MID($C2821,2,20)),1000000000),1000000000))+ROW()/100000,"")</f>
        <v/>
      </c>
    </row>
    <row r="2822">
      <c r="E2822" s="14" t="n"/>
      <c r="M2822" s="8">
        <f>IF($C2822="","",L2822*T2822/100)</f>
        <v/>
      </c>
      <c r="S2822" s="8" t="n"/>
      <c r="T2822" s="8" t="n"/>
      <c r="W2822">
        <f>IF($C2822="","",IF($AL2822=1,0,IF($AK2822=1,Settings!$C$6,Settings!$C$7))*100)</f>
        <v/>
      </c>
      <c r="X2822" s="8">
        <f>IF($C2822="","",T2822*W2822/100)</f>
        <v/>
      </c>
      <c r="Y2822" s="8">
        <f>IF($C2822="","",T2822-X2822)</f>
        <v/>
      </c>
      <c r="Z2822" s="8">
        <f>IF($C2822="","",Y2822-M2822)</f>
        <v/>
      </c>
      <c r="AD2822" s="8" t="n"/>
      <c r="AG2822" s="14" t="n"/>
      <c r="AI2822">
        <f>IF($C2822="","",IF(COUNTIF($C$2:$C2822,$C2822)=1,1,0))</f>
        <v/>
      </c>
      <c r="AJ2822">
        <f>IF($AI2822=1,SUMPRODUCT(--($AM$2:$AM$7001&lt;$AM2822))+1,"")</f>
        <v/>
      </c>
      <c r="AK2822">
        <f>IF($C2822="","",IF(OR($P2822=TRUE(),$P2822="TRUE"),1,0))</f>
        <v/>
      </c>
      <c r="AL2822">
        <f>IF($C2822="","",IF(AND($V2822="Yes",SUMPRODUCT((LEN(Settings!$F$6:$F$13)&gt;0)*ISNUMBER(SEARCH(Settings!$F$6:$F$13,$O2822)))=0),1,0))</f>
        <v/>
      </c>
      <c r="AM2822">
        <f>IF($AI2822=1,IFERROR(IF(VALUE($C2822)&lt;100000000,VALUE($C2822),1000000000),IFERROR(IF(VALUE(MID($C2822,2,20))&lt;100000000,VALUE(MID($C2822,2,20)),1000000000),1000000000))+ROW()/100000,"")</f>
        <v/>
      </c>
    </row>
    <row r="2823">
      <c r="E2823" s="14" t="n"/>
      <c r="M2823" s="8">
        <f>IF($C2823="","",L2823*T2823/100)</f>
        <v/>
      </c>
      <c r="S2823" s="8" t="n"/>
      <c r="T2823" s="8" t="n"/>
      <c r="W2823">
        <f>IF($C2823="","",IF($AL2823=1,0,IF($AK2823=1,Settings!$C$6,Settings!$C$7))*100)</f>
        <v/>
      </c>
      <c r="X2823" s="8">
        <f>IF($C2823="","",T2823*W2823/100)</f>
        <v/>
      </c>
      <c r="Y2823" s="8">
        <f>IF($C2823="","",T2823-X2823)</f>
        <v/>
      </c>
      <c r="Z2823" s="8">
        <f>IF($C2823="","",Y2823-M2823)</f>
        <v/>
      </c>
      <c r="AD2823" s="8" t="n"/>
      <c r="AG2823" s="14" t="n"/>
      <c r="AI2823">
        <f>IF($C2823="","",IF(COUNTIF($C$2:$C2823,$C2823)=1,1,0))</f>
        <v/>
      </c>
      <c r="AJ2823">
        <f>IF($AI2823=1,SUMPRODUCT(--($AM$2:$AM$7001&lt;$AM2823))+1,"")</f>
        <v/>
      </c>
      <c r="AK2823">
        <f>IF($C2823="","",IF(OR($P2823=TRUE(),$P2823="TRUE"),1,0))</f>
        <v/>
      </c>
      <c r="AL2823">
        <f>IF($C2823="","",IF(AND($V2823="Yes",SUMPRODUCT((LEN(Settings!$F$6:$F$13)&gt;0)*ISNUMBER(SEARCH(Settings!$F$6:$F$13,$O2823)))=0),1,0))</f>
        <v/>
      </c>
      <c r="AM2823">
        <f>IF($AI2823=1,IFERROR(IF(VALUE($C2823)&lt;100000000,VALUE($C2823),1000000000),IFERROR(IF(VALUE(MID($C2823,2,20))&lt;100000000,VALUE(MID($C2823,2,20)),1000000000),1000000000))+ROW()/100000,"")</f>
        <v/>
      </c>
    </row>
    <row r="2824">
      <c r="E2824" s="14" t="n"/>
      <c r="M2824" s="8">
        <f>IF($C2824="","",L2824*T2824/100)</f>
        <v/>
      </c>
      <c r="S2824" s="8" t="n"/>
      <c r="T2824" s="8" t="n"/>
      <c r="W2824">
        <f>IF($C2824="","",IF($AL2824=1,0,IF($AK2824=1,Settings!$C$6,Settings!$C$7))*100)</f>
        <v/>
      </c>
      <c r="X2824" s="8">
        <f>IF($C2824="","",T2824*W2824/100)</f>
        <v/>
      </c>
      <c r="Y2824" s="8">
        <f>IF($C2824="","",T2824-X2824)</f>
        <v/>
      </c>
      <c r="Z2824" s="8">
        <f>IF($C2824="","",Y2824-M2824)</f>
        <v/>
      </c>
      <c r="AD2824" s="8" t="n"/>
      <c r="AG2824" s="14" t="n"/>
      <c r="AI2824">
        <f>IF($C2824="","",IF(COUNTIF($C$2:$C2824,$C2824)=1,1,0))</f>
        <v/>
      </c>
      <c r="AJ2824">
        <f>IF($AI2824=1,SUMPRODUCT(--($AM$2:$AM$7001&lt;$AM2824))+1,"")</f>
        <v/>
      </c>
      <c r="AK2824">
        <f>IF($C2824="","",IF(OR($P2824=TRUE(),$P2824="TRUE"),1,0))</f>
        <v/>
      </c>
      <c r="AL2824">
        <f>IF($C2824="","",IF(AND($V2824="Yes",SUMPRODUCT((LEN(Settings!$F$6:$F$13)&gt;0)*ISNUMBER(SEARCH(Settings!$F$6:$F$13,$O2824)))=0),1,0))</f>
        <v/>
      </c>
      <c r="AM2824">
        <f>IF($AI2824=1,IFERROR(IF(VALUE($C2824)&lt;100000000,VALUE($C2824),1000000000),IFERROR(IF(VALUE(MID($C2824,2,20))&lt;100000000,VALUE(MID($C2824,2,20)),1000000000),1000000000))+ROW()/100000,"")</f>
        <v/>
      </c>
    </row>
    <row r="2825">
      <c r="E2825" s="14" t="n"/>
      <c r="M2825" s="8">
        <f>IF($C2825="","",L2825*T2825/100)</f>
        <v/>
      </c>
      <c r="S2825" s="8" t="n"/>
      <c r="T2825" s="8" t="n"/>
      <c r="W2825">
        <f>IF($C2825="","",IF($AL2825=1,0,IF($AK2825=1,Settings!$C$6,Settings!$C$7))*100)</f>
        <v/>
      </c>
      <c r="X2825" s="8">
        <f>IF($C2825="","",T2825*W2825/100)</f>
        <v/>
      </c>
      <c r="Y2825" s="8">
        <f>IF($C2825="","",T2825-X2825)</f>
        <v/>
      </c>
      <c r="Z2825" s="8">
        <f>IF($C2825="","",Y2825-M2825)</f>
        <v/>
      </c>
      <c r="AD2825" s="8" t="n"/>
      <c r="AG2825" s="14" t="n"/>
      <c r="AI2825">
        <f>IF($C2825="","",IF(COUNTIF($C$2:$C2825,$C2825)=1,1,0))</f>
        <v/>
      </c>
      <c r="AJ2825">
        <f>IF($AI2825=1,SUMPRODUCT(--($AM$2:$AM$7001&lt;$AM2825))+1,"")</f>
        <v/>
      </c>
      <c r="AK2825">
        <f>IF($C2825="","",IF(OR($P2825=TRUE(),$P2825="TRUE"),1,0))</f>
        <v/>
      </c>
      <c r="AL2825">
        <f>IF($C2825="","",IF(AND($V2825="Yes",SUMPRODUCT((LEN(Settings!$F$6:$F$13)&gt;0)*ISNUMBER(SEARCH(Settings!$F$6:$F$13,$O2825)))=0),1,0))</f>
        <v/>
      </c>
      <c r="AM2825">
        <f>IF($AI2825=1,IFERROR(IF(VALUE($C2825)&lt;100000000,VALUE($C2825),1000000000),IFERROR(IF(VALUE(MID($C2825,2,20))&lt;100000000,VALUE(MID($C2825,2,20)),1000000000),1000000000))+ROW()/100000,"")</f>
        <v/>
      </c>
    </row>
    <row r="2826">
      <c r="E2826" s="14" t="n"/>
      <c r="M2826" s="8">
        <f>IF($C2826="","",L2826*T2826/100)</f>
        <v/>
      </c>
      <c r="S2826" s="8" t="n"/>
      <c r="T2826" s="8" t="n"/>
      <c r="W2826">
        <f>IF($C2826="","",IF($AL2826=1,0,IF($AK2826=1,Settings!$C$6,Settings!$C$7))*100)</f>
        <v/>
      </c>
      <c r="X2826" s="8">
        <f>IF($C2826="","",T2826*W2826/100)</f>
        <v/>
      </c>
      <c r="Y2826" s="8">
        <f>IF($C2826="","",T2826-X2826)</f>
        <v/>
      </c>
      <c r="Z2826" s="8">
        <f>IF($C2826="","",Y2826-M2826)</f>
        <v/>
      </c>
      <c r="AD2826" s="8" t="n"/>
      <c r="AG2826" s="14" t="n"/>
      <c r="AI2826">
        <f>IF($C2826="","",IF(COUNTIF($C$2:$C2826,$C2826)=1,1,0))</f>
        <v/>
      </c>
      <c r="AJ2826">
        <f>IF($AI2826=1,SUMPRODUCT(--($AM$2:$AM$7001&lt;$AM2826))+1,"")</f>
        <v/>
      </c>
      <c r="AK2826">
        <f>IF($C2826="","",IF(OR($P2826=TRUE(),$P2826="TRUE"),1,0))</f>
        <v/>
      </c>
      <c r="AL2826">
        <f>IF($C2826="","",IF(AND($V2826="Yes",SUMPRODUCT((LEN(Settings!$F$6:$F$13)&gt;0)*ISNUMBER(SEARCH(Settings!$F$6:$F$13,$O2826)))=0),1,0))</f>
        <v/>
      </c>
      <c r="AM2826">
        <f>IF($AI2826=1,IFERROR(IF(VALUE($C2826)&lt;100000000,VALUE($C2826),1000000000),IFERROR(IF(VALUE(MID($C2826,2,20))&lt;100000000,VALUE(MID($C2826,2,20)),1000000000),1000000000))+ROW()/100000,"")</f>
        <v/>
      </c>
    </row>
    <row r="2827">
      <c r="E2827" s="14" t="n"/>
      <c r="M2827" s="8">
        <f>IF($C2827="","",L2827*T2827/100)</f>
        <v/>
      </c>
      <c r="S2827" s="8" t="n"/>
      <c r="T2827" s="8" t="n"/>
      <c r="W2827">
        <f>IF($C2827="","",IF($AL2827=1,0,IF($AK2827=1,Settings!$C$6,Settings!$C$7))*100)</f>
        <v/>
      </c>
      <c r="X2827" s="8">
        <f>IF($C2827="","",T2827*W2827/100)</f>
        <v/>
      </c>
      <c r="Y2827" s="8">
        <f>IF($C2827="","",T2827-X2827)</f>
        <v/>
      </c>
      <c r="Z2827" s="8">
        <f>IF($C2827="","",Y2827-M2827)</f>
        <v/>
      </c>
      <c r="AD2827" s="8" t="n"/>
      <c r="AG2827" s="14" t="n"/>
      <c r="AI2827">
        <f>IF($C2827="","",IF(COUNTIF($C$2:$C2827,$C2827)=1,1,0))</f>
        <v/>
      </c>
      <c r="AJ2827">
        <f>IF($AI2827=1,SUMPRODUCT(--($AM$2:$AM$7001&lt;$AM2827))+1,"")</f>
        <v/>
      </c>
      <c r="AK2827">
        <f>IF($C2827="","",IF(OR($P2827=TRUE(),$P2827="TRUE"),1,0))</f>
        <v/>
      </c>
      <c r="AL2827">
        <f>IF($C2827="","",IF(AND($V2827="Yes",SUMPRODUCT((LEN(Settings!$F$6:$F$13)&gt;0)*ISNUMBER(SEARCH(Settings!$F$6:$F$13,$O2827)))=0),1,0))</f>
        <v/>
      </c>
      <c r="AM2827">
        <f>IF($AI2827=1,IFERROR(IF(VALUE($C2827)&lt;100000000,VALUE($C2827),1000000000),IFERROR(IF(VALUE(MID($C2827,2,20))&lt;100000000,VALUE(MID($C2827,2,20)),1000000000),1000000000))+ROW()/100000,"")</f>
        <v/>
      </c>
    </row>
    <row r="2828">
      <c r="E2828" s="14" t="n"/>
      <c r="M2828" s="8">
        <f>IF($C2828="","",L2828*T2828/100)</f>
        <v/>
      </c>
      <c r="S2828" s="8" t="n"/>
      <c r="T2828" s="8" t="n"/>
      <c r="W2828">
        <f>IF($C2828="","",IF($AL2828=1,0,IF($AK2828=1,Settings!$C$6,Settings!$C$7))*100)</f>
        <v/>
      </c>
      <c r="X2828" s="8">
        <f>IF($C2828="","",T2828*W2828/100)</f>
        <v/>
      </c>
      <c r="Y2828" s="8">
        <f>IF($C2828="","",T2828-X2828)</f>
        <v/>
      </c>
      <c r="Z2828" s="8">
        <f>IF($C2828="","",Y2828-M2828)</f>
        <v/>
      </c>
      <c r="AD2828" s="8" t="n"/>
      <c r="AG2828" s="14" t="n"/>
      <c r="AI2828">
        <f>IF($C2828="","",IF(COUNTIF($C$2:$C2828,$C2828)=1,1,0))</f>
        <v/>
      </c>
      <c r="AJ2828">
        <f>IF($AI2828=1,SUMPRODUCT(--($AM$2:$AM$7001&lt;$AM2828))+1,"")</f>
        <v/>
      </c>
      <c r="AK2828">
        <f>IF($C2828="","",IF(OR($P2828=TRUE(),$P2828="TRUE"),1,0))</f>
        <v/>
      </c>
      <c r="AL2828">
        <f>IF($C2828="","",IF(AND($V2828="Yes",SUMPRODUCT((LEN(Settings!$F$6:$F$13)&gt;0)*ISNUMBER(SEARCH(Settings!$F$6:$F$13,$O2828)))=0),1,0))</f>
        <v/>
      </c>
      <c r="AM2828">
        <f>IF($AI2828=1,IFERROR(IF(VALUE($C2828)&lt;100000000,VALUE($C2828),1000000000),IFERROR(IF(VALUE(MID($C2828,2,20))&lt;100000000,VALUE(MID($C2828,2,20)),1000000000),1000000000))+ROW()/100000,"")</f>
        <v/>
      </c>
    </row>
    <row r="2829">
      <c r="E2829" s="14" t="n"/>
      <c r="M2829" s="8">
        <f>IF($C2829="","",L2829*T2829/100)</f>
        <v/>
      </c>
      <c r="S2829" s="8" t="n"/>
      <c r="T2829" s="8" t="n"/>
      <c r="W2829">
        <f>IF($C2829="","",IF($AL2829=1,0,IF($AK2829=1,Settings!$C$6,Settings!$C$7))*100)</f>
        <v/>
      </c>
      <c r="X2829" s="8">
        <f>IF($C2829="","",T2829*W2829/100)</f>
        <v/>
      </c>
      <c r="Y2829" s="8">
        <f>IF($C2829="","",T2829-X2829)</f>
        <v/>
      </c>
      <c r="Z2829" s="8">
        <f>IF($C2829="","",Y2829-M2829)</f>
        <v/>
      </c>
      <c r="AD2829" s="8" t="n"/>
      <c r="AG2829" s="14" t="n"/>
      <c r="AI2829">
        <f>IF($C2829="","",IF(COUNTIF($C$2:$C2829,$C2829)=1,1,0))</f>
        <v/>
      </c>
      <c r="AJ2829">
        <f>IF($AI2829=1,SUMPRODUCT(--($AM$2:$AM$7001&lt;$AM2829))+1,"")</f>
        <v/>
      </c>
      <c r="AK2829">
        <f>IF($C2829="","",IF(OR($P2829=TRUE(),$P2829="TRUE"),1,0))</f>
        <v/>
      </c>
      <c r="AL2829">
        <f>IF($C2829="","",IF(AND($V2829="Yes",SUMPRODUCT((LEN(Settings!$F$6:$F$13)&gt;0)*ISNUMBER(SEARCH(Settings!$F$6:$F$13,$O2829)))=0),1,0))</f>
        <v/>
      </c>
      <c r="AM2829">
        <f>IF($AI2829=1,IFERROR(IF(VALUE($C2829)&lt;100000000,VALUE($C2829),1000000000),IFERROR(IF(VALUE(MID($C2829,2,20))&lt;100000000,VALUE(MID($C2829,2,20)),1000000000),1000000000))+ROW()/100000,"")</f>
        <v/>
      </c>
    </row>
    <row r="2830">
      <c r="E2830" s="14" t="n"/>
      <c r="M2830" s="8">
        <f>IF($C2830="","",L2830*T2830/100)</f>
        <v/>
      </c>
      <c r="S2830" s="8" t="n"/>
      <c r="T2830" s="8" t="n"/>
      <c r="W2830">
        <f>IF($C2830="","",IF($AL2830=1,0,IF($AK2830=1,Settings!$C$6,Settings!$C$7))*100)</f>
        <v/>
      </c>
      <c r="X2830" s="8">
        <f>IF($C2830="","",T2830*W2830/100)</f>
        <v/>
      </c>
      <c r="Y2830" s="8">
        <f>IF($C2830="","",T2830-X2830)</f>
        <v/>
      </c>
      <c r="Z2830" s="8">
        <f>IF($C2830="","",Y2830-M2830)</f>
        <v/>
      </c>
      <c r="AD2830" s="8" t="n"/>
      <c r="AG2830" s="14" t="n"/>
      <c r="AI2830">
        <f>IF($C2830="","",IF(COUNTIF($C$2:$C2830,$C2830)=1,1,0))</f>
        <v/>
      </c>
      <c r="AJ2830">
        <f>IF($AI2830=1,SUMPRODUCT(--($AM$2:$AM$7001&lt;$AM2830))+1,"")</f>
        <v/>
      </c>
      <c r="AK2830">
        <f>IF($C2830="","",IF(OR($P2830=TRUE(),$P2830="TRUE"),1,0))</f>
        <v/>
      </c>
      <c r="AL2830">
        <f>IF($C2830="","",IF(AND($V2830="Yes",SUMPRODUCT((LEN(Settings!$F$6:$F$13)&gt;0)*ISNUMBER(SEARCH(Settings!$F$6:$F$13,$O2830)))=0),1,0))</f>
        <v/>
      </c>
      <c r="AM2830">
        <f>IF($AI2830=1,IFERROR(IF(VALUE($C2830)&lt;100000000,VALUE($C2830),1000000000),IFERROR(IF(VALUE(MID($C2830,2,20))&lt;100000000,VALUE(MID($C2830,2,20)),1000000000),1000000000))+ROW()/100000,"")</f>
        <v/>
      </c>
    </row>
    <row r="2831">
      <c r="E2831" s="14" t="n"/>
      <c r="M2831" s="8">
        <f>IF($C2831="","",L2831*T2831/100)</f>
        <v/>
      </c>
      <c r="S2831" s="8" t="n"/>
      <c r="T2831" s="8" t="n"/>
      <c r="W2831">
        <f>IF($C2831="","",IF($AL2831=1,0,IF($AK2831=1,Settings!$C$6,Settings!$C$7))*100)</f>
        <v/>
      </c>
      <c r="X2831" s="8">
        <f>IF($C2831="","",T2831*W2831/100)</f>
        <v/>
      </c>
      <c r="Y2831" s="8">
        <f>IF($C2831="","",T2831-X2831)</f>
        <v/>
      </c>
      <c r="Z2831" s="8">
        <f>IF($C2831="","",Y2831-M2831)</f>
        <v/>
      </c>
      <c r="AD2831" s="8" t="n"/>
      <c r="AG2831" s="14" t="n"/>
      <c r="AI2831">
        <f>IF($C2831="","",IF(COUNTIF($C$2:$C2831,$C2831)=1,1,0))</f>
        <v/>
      </c>
      <c r="AJ2831">
        <f>IF($AI2831=1,SUMPRODUCT(--($AM$2:$AM$7001&lt;$AM2831))+1,"")</f>
        <v/>
      </c>
      <c r="AK2831">
        <f>IF($C2831="","",IF(OR($P2831=TRUE(),$P2831="TRUE"),1,0))</f>
        <v/>
      </c>
      <c r="AL2831">
        <f>IF($C2831="","",IF(AND($V2831="Yes",SUMPRODUCT((LEN(Settings!$F$6:$F$13)&gt;0)*ISNUMBER(SEARCH(Settings!$F$6:$F$13,$O2831)))=0),1,0))</f>
        <v/>
      </c>
      <c r="AM2831">
        <f>IF($AI2831=1,IFERROR(IF(VALUE($C2831)&lt;100000000,VALUE($C2831),1000000000),IFERROR(IF(VALUE(MID($C2831,2,20))&lt;100000000,VALUE(MID($C2831,2,20)),1000000000),1000000000))+ROW()/100000,"")</f>
        <v/>
      </c>
    </row>
    <row r="2832">
      <c r="E2832" s="14" t="n"/>
      <c r="M2832" s="8">
        <f>IF($C2832="","",L2832*T2832/100)</f>
        <v/>
      </c>
      <c r="S2832" s="8" t="n"/>
      <c r="T2832" s="8" t="n"/>
      <c r="W2832">
        <f>IF($C2832="","",IF($AL2832=1,0,IF($AK2832=1,Settings!$C$6,Settings!$C$7))*100)</f>
        <v/>
      </c>
      <c r="X2832" s="8">
        <f>IF($C2832="","",T2832*W2832/100)</f>
        <v/>
      </c>
      <c r="Y2832" s="8">
        <f>IF($C2832="","",T2832-X2832)</f>
        <v/>
      </c>
      <c r="Z2832" s="8">
        <f>IF($C2832="","",Y2832-M2832)</f>
        <v/>
      </c>
      <c r="AD2832" s="8" t="n"/>
      <c r="AG2832" s="14" t="n"/>
      <c r="AI2832">
        <f>IF($C2832="","",IF(COUNTIF($C$2:$C2832,$C2832)=1,1,0))</f>
        <v/>
      </c>
      <c r="AJ2832">
        <f>IF($AI2832=1,SUMPRODUCT(--($AM$2:$AM$7001&lt;$AM2832))+1,"")</f>
        <v/>
      </c>
      <c r="AK2832">
        <f>IF($C2832="","",IF(OR($P2832=TRUE(),$P2832="TRUE"),1,0))</f>
        <v/>
      </c>
      <c r="AL2832">
        <f>IF($C2832="","",IF(AND($V2832="Yes",SUMPRODUCT((LEN(Settings!$F$6:$F$13)&gt;0)*ISNUMBER(SEARCH(Settings!$F$6:$F$13,$O2832)))=0),1,0))</f>
        <v/>
      </c>
      <c r="AM2832">
        <f>IF($AI2832=1,IFERROR(IF(VALUE($C2832)&lt;100000000,VALUE($C2832),1000000000),IFERROR(IF(VALUE(MID($C2832,2,20))&lt;100000000,VALUE(MID($C2832,2,20)),1000000000),1000000000))+ROW()/100000,"")</f>
        <v/>
      </c>
    </row>
    <row r="2833">
      <c r="E2833" s="14" t="n"/>
      <c r="M2833" s="8">
        <f>IF($C2833="","",L2833*T2833/100)</f>
        <v/>
      </c>
      <c r="S2833" s="8" t="n"/>
      <c r="T2833" s="8" t="n"/>
      <c r="W2833">
        <f>IF($C2833="","",IF($AL2833=1,0,IF($AK2833=1,Settings!$C$6,Settings!$C$7))*100)</f>
        <v/>
      </c>
      <c r="X2833" s="8">
        <f>IF($C2833="","",T2833*W2833/100)</f>
        <v/>
      </c>
      <c r="Y2833" s="8">
        <f>IF($C2833="","",T2833-X2833)</f>
        <v/>
      </c>
      <c r="Z2833" s="8">
        <f>IF($C2833="","",Y2833-M2833)</f>
        <v/>
      </c>
      <c r="AD2833" s="8" t="n"/>
      <c r="AG2833" s="14" t="n"/>
      <c r="AI2833">
        <f>IF($C2833="","",IF(COUNTIF($C$2:$C2833,$C2833)=1,1,0))</f>
        <v/>
      </c>
      <c r="AJ2833">
        <f>IF($AI2833=1,SUMPRODUCT(--($AM$2:$AM$7001&lt;$AM2833))+1,"")</f>
        <v/>
      </c>
      <c r="AK2833">
        <f>IF($C2833="","",IF(OR($P2833=TRUE(),$P2833="TRUE"),1,0))</f>
        <v/>
      </c>
      <c r="AL2833">
        <f>IF($C2833="","",IF(AND($V2833="Yes",SUMPRODUCT((LEN(Settings!$F$6:$F$13)&gt;0)*ISNUMBER(SEARCH(Settings!$F$6:$F$13,$O2833)))=0),1,0))</f>
        <v/>
      </c>
      <c r="AM2833">
        <f>IF($AI2833=1,IFERROR(IF(VALUE($C2833)&lt;100000000,VALUE($C2833),1000000000),IFERROR(IF(VALUE(MID($C2833,2,20))&lt;100000000,VALUE(MID($C2833,2,20)),1000000000),1000000000))+ROW()/100000,"")</f>
        <v/>
      </c>
    </row>
    <row r="2834">
      <c r="E2834" s="14" t="n"/>
      <c r="M2834" s="8">
        <f>IF($C2834="","",L2834*T2834/100)</f>
        <v/>
      </c>
      <c r="S2834" s="8" t="n"/>
      <c r="T2834" s="8" t="n"/>
      <c r="W2834">
        <f>IF($C2834="","",IF($AL2834=1,0,IF($AK2834=1,Settings!$C$6,Settings!$C$7))*100)</f>
        <v/>
      </c>
      <c r="X2834" s="8">
        <f>IF($C2834="","",T2834*W2834/100)</f>
        <v/>
      </c>
      <c r="Y2834" s="8">
        <f>IF($C2834="","",T2834-X2834)</f>
        <v/>
      </c>
      <c r="Z2834" s="8">
        <f>IF($C2834="","",Y2834-M2834)</f>
        <v/>
      </c>
      <c r="AD2834" s="8" t="n"/>
      <c r="AG2834" s="14" t="n"/>
      <c r="AI2834">
        <f>IF($C2834="","",IF(COUNTIF($C$2:$C2834,$C2834)=1,1,0))</f>
        <v/>
      </c>
      <c r="AJ2834">
        <f>IF($AI2834=1,SUMPRODUCT(--($AM$2:$AM$7001&lt;$AM2834))+1,"")</f>
        <v/>
      </c>
      <c r="AK2834">
        <f>IF($C2834="","",IF(OR($P2834=TRUE(),$P2834="TRUE"),1,0))</f>
        <v/>
      </c>
      <c r="AL2834">
        <f>IF($C2834="","",IF(AND($V2834="Yes",SUMPRODUCT((LEN(Settings!$F$6:$F$13)&gt;0)*ISNUMBER(SEARCH(Settings!$F$6:$F$13,$O2834)))=0),1,0))</f>
        <v/>
      </c>
      <c r="AM2834">
        <f>IF($AI2834=1,IFERROR(IF(VALUE($C2834)&lt;100000000,VALUE($C2834),1000000000),IFERROR(IF(VALUE(MID($C2834,2,20))&lt;100000000,VALUE(MID($C2834,2,20)),1000000000),1000000000))+ROW()/100000,"")</f>
        <v/>
      </c>
    </row>
    <row r="2835">
      <c r="E2835" s="14" t="n"/>
      <c r="M2835" s="8">
        <f>IF($C2835="","",L2835*T2835/100)</f>
        <v/>
      </c>
      <c r="S2835" s="8" t="n"/>
      <c r="T2835" s="8" t="n"/>
      <c r="W2835">
        <f>IF($C2835="","",IF($AL2835=1,0,IF($AK2835=1,Settings!$C$6,Settings!$C$7))*100)</f>
        <v/>
      </c>
      <c r="X2835" s="8">
        <f>IF($C2835="","",T2835*W2835/100)</f>
        <v/>
      </c>
      <c r="Y2835" s="8">
        <f>IF($C2835="","",T2835-X2835)</f>
        <v/>
      </c>
      <c r="Z2835" s="8">
        <f>IF($C2835="","",Y2835-M2835)</f>
        <v/>
      </c>
      <c r="AD2835" s="8" t="n"/>
      <c r="AG2835" s="14" t="n"/>
      <c r="AI2835">
        <f>IF($C2835="","",IF(COUNTIF($C$2:$C2835,$C2835)=1,1,0))</f>
        <v/>
      </c>
      <c r="AJ2835">
        <f>IF($AI2835=1,SUMPRODUCT(--($AM$2:$AM$7001&lt;$AM2835))+1,"")</f>
        <v/>
      </c>
      <c r="AK2835">
        <f>IF($C2835="","",IF(OR($P2835=TRUE(),$P2835="TRUE"),1,0))</f>
        <v/>
      </c>
      <c r="AL2835">
        <f>IF($C2835="","",IF(AND($V2835="Yes",SUMPRODUCT((LEN(Settings!$F$6:$F$13)&gt;0)*ISNUMBER(SEARCH(Settings!$F$6:$F$13,$O2835)))=0),1,0))</f>
        <v/>
      </c>
      <c r="AM2835">
        <f>IF($AI2835=1,IFERROR(IF(VALUE($C2835)&lt;100000000,VALUE($C2835),1000000000),IFERROR(IF(VALUE(MID($C2835,2,20))&lt;100000000,VALUE(MID($C2835,2,20)),1000000000),1000000000))+ROW()/100000,"")</f>
        <v/>
      </c>
    </row>
    <row r="2836">
      <c r="E2836" s="14" t="n"/>
      <c r="M2836" s="8">
        <f>IF($C2836="","",L2836*T2836/100)</f>
        <v/>
      </c>
      <c r="S2836" s="8" t="n"/>
      <c r="T2836" s="8" t="n"/>
      <c r="W2836">
        <f>IF($C2836="","",IF($AL2836=1,0,IF($AK2836=1,Settings!$C$6,Settings!$C$7))*100)</f>
        <v/>
      </c>
      <c r="X2836" s="8">
        <f>IF($C2836="","",T2836*W2836/100)</f>
        <v/>
      </c>
      <c r="Y2836" s="8">
        <f>IF($C2836="","",T2836-X2836)</f>
        <v/>
      </c>
      <c r="Z2836" s="8">
        <f>IF($C2836="","",Y2836-M2836)</f>
        <v/>
      </c>
      <c r="AD2836" s="8" t="n"/>
      <c r="AG2836" s="14" t="n"/>
      <c r="AI2836">
        <f>IF($C2836="","",IF(COUNTIF($C$2:$C2836,$C2836)=1,1,0))</f>
        <v/>
      </c>
      <c r="AJ2836">
        <f>IF($AI2836=1,SUMPRODUCT(--($AM$2:$AM$7001&lt;$AM2836))+1,"")</f>
        <v/>
      </c>
      <c r="AK2836">
        <f>IF($C2836="","",IF(OR($P2836=TRUE(),$P2836="TRUE"),1,0))</f>
        <v/>
      </c>
      <c r="AL2836">
        <f>IF($C2836="","",IF(AND($V2836="Yes",SUMPRODUCT((LEN(Settings!$F$6:$F$13)&gt;0)*ISNUMBER(SEARCH(Settings!$F$6:$F$13,$O2836)))=0),1,0))</f>
        <v/>
      </c>
      <c r="AM2836">
        <f>IF($AI2836=1,IFERROR(IF(VALUE($C2836)&lt;100000000,VALUE($C2836),1000000000),IFERROR(IF(VALUE(MID($C2836,2,20))&lt;100000000,VALUE(MID($C2836,2,20)),1000000000),1000000000))+ROW()/100000,"")</f>
        <v/>
      </c>
    </row>
    <row r="2837">
      <c r="E2837" s="14" t="n"/>
      <c r="M2837" s="8">
        <f>IF($C2837="","",L2837*T2837/100)</f>
        <v/>
      </c>
      <c r="S2837" s="8" t="n"/>
      <c r="T2837" s="8" t="n"/>
      <c r="W2837">
        <f>IF($C2837="","",IF($AL2837=1,0,IF($AK2837=1,Settings!$C$6,Settings!$C$7))*100)</f>
        <v/>
      </c>
      <c r="X2837" s="8">
        <f>IF($C2837="","",T2837*W2837/100)</f>
        <v/>
      </c>
      <c r="Y2837" s="8">
        <f>IF($C2837="","",T2837-X2837)</f>
        <v/>
      </c>
      <c r="Z2837" s="8">
        <f>IF($C2837="","",Y2837-M2837)</f>
        <v/>
      </c>
      <c r="AD2837" s="8" t="n"/>
      <c r="AG2837" s="14" t="n"/>
      <c r="AI2837">
        <f>IF($C2837="","",IF(COUNTIF($C$2:$C2837,$C2837)=1,1,0))</f>
        <v/>
      </c>
      <c r="AJ2837">
        <f>IF($AI2837=1,SUMPRODUCT(--($AM$2:$AM$7001&lt;$AM2837))+1,"")</f>
        <v/>
      </c>
      <c r="AK2837">
        <f>IF($C2837="","",IF(OR($P2837=TRUE(),$P2837="TRUE"),1,0))</f>
        <v/>
      </c>
      <c r="AL2837">
        <f>IF($C2837="","",IF(AND($V2837="Yes",SUMPRODUCT((LEN(Settings!$F$6:$F$13)&gt;0)*ISNUMBER(SEARCH(Settings!$F$6:$F$13,$O2837)))=0),1,0))</f>
        <v/>
      </c>
      <c r="AM2837">
        <f>IF($AI2837=1,IFERROR(IF(VALUE($C2837)&lt;100000000,VALUE($C2837),1000000000),IFERROR(IF(VALUE(MID($C2837,2,20))&lt;100000000,VALUE(MID($C2837,2,20)),1000000000),1000000000))+ROW()/100000,"")</f>
        <v/>
      </c>
    </row>
    <row r="2838">
      <c r="E2838" s="14" t="n"/>
      <c r="M2838" s="8">
        <f>IF($C2838="","",L2838*T2838/100)</f>
        <v/>
      </c>
      <c r="S2838" s="8" t="n"/>
      <c r="T2838" s="8" t="n"/>
      <c r="W2838">
        <f>IF($C2838="","",IF($AL2838=1,0,IF($AK2838=1,Settings!$C$6,Settings!$C$7))*100)</f>
        <v/>
      </c>
      <c r="X2838" s="8">
        <f>IF($C2838="","",T2838*W2838/100)</f>
        <v/>
      </c>
      <c r="Y2838" s="8">
        <f>IF($C2838="","",T2838-X2838)</f>
        <v/>
      </c>
      <c r="Z2838" s="8">
        <f>IF($C2838="","",Y2838-M2838)</f>
        <v/>
      </c>
      <c r="AD2838" s="8" t="n"/>
      <c r="AG2838" s="14" t="n"/>
      <c r="AI2838">
        <f>IF($C2838="","",IF(COUNTIF($C$2:$C2838,$C2838)=1,1,0))</f>
        <v/>
      </c>
      <c r="AJ2838">
        <f>IF($AI2838=1,SUMPRODUCT(--($AM$2:$AM$7001&lt;$AM2838))+1,"")</f>
        <v/>
      </c>
      <c r="AK2838">
        <f>IF($C2838="","",IF(OR($P2838=TRUE(),$P2838="TRUE"),1,0))</f>
        <v/>
      </c>
      <c r="AL2838">
        <f>IF($C2838="","",IF(AND($V2838="Yes",SUMPRODUCT((LEN(Settings!$F$6:$F$13)&gt;0)*ISNUMBER(SEARCH(Settings!$F$6:$F$13,$O2838)))=0),1,0))</f>
        <v/>
      </c>
      <c r="AM2838">
        <f>IF($AI2838=1,IFERROR(IF(VALUE($C2838)&lt;100000000,VALUE($C2838),1000000000),IFERROR(IF(VALUE(MID($C2838,2,20))&lt;100000000,VALUE(MID($C2838,2,20)),1000000000),1000000000))+ROW()/100000,"")</f>
        <v/>
      </c>
    </row>
    <row r="2839">
      <c r="E2839" s="14" t="n"/>
      <c r="M2839" s="8">
        <f>IF($C2839="","",L2839*T2839/100)</f>
        <v/>
      </c>
      <c r="S2839" s="8" t="n"/>
      <c r="T2839" s="8" t="n"/>
      <c r="W2839">
        <f>IF($C2839="","",IF($AL2839=1,0,IF($AK2839=1,Settings!$C$6,Settings!$C$7))*100)</f>
        <v/>
      </c>
      <c r="X2839" s="8">
        <f>IF($C2839="","",T2839*W2839/100)</f>
        <v/>
      </c>
      <c r="Y2839" s="8">
        <f>IF($C2839="","",T2839-X2839)</f>
        <v/>
      </c>
      <c r="Z2839" s="8">
        <f>IF($C2839="","",Y2839-M2839)</f>
        <v/>
      </c>
      <c r="AD2839" s="8" t="n"/>
      <c r="AG2839" s="14" t="n"/>
      <c r="AI2839">
        <f>IF($C2839="","",IF(COUNTIF($C$2:$C2839,$C2839)=1,1,0))</f>
        <v/>
      </c>
      <c r="AJ2839">
        <f>IF($AI2839=1,SUMPRODUCT(--($AM$2:$AM$7001&lt;$AM2839))+1,"")</f>
        <v/>
      </c>
      <c r="AK2839">
        <f>IF($C2839="","",IF(OR($P2839=TRUE(),$P2839="TRUE"),1,0))</f>
        <v/>
      </c>
      <c r="AL2839">
        <f>IF($C2839="","",IF(AND($V2839="Yes",SUMPRODUCT((LEN(Settings!$F$6:$F$13)&gt;0)*ISNUMBER(SEARCH(Settings!$F$6:$F$13,$O2839)))=0),1,0))</f>
        <v/>
      </c>
      <c r="AM2839">
        <f>IF($AI2839=1,IFERROR(IF(VALUE($C2839)&lt;100000000,VALUE($C2839),1000000000),IFERROR(IF(VALUE(MID($C2839,2,20))&lt;100000000,VALUE(MID($C2839,2,20)),1000000000),1000000000))+ROW()/100000,"")</f>
        <v/>
      </c>
    </row>
    <row r="2840">
      <c r="E2840" s="14" t="n"/>
      <c r="M2840" s="8">
        <f>IF($C2840="","",L2840*T2840/100)</f>
        <v/>
      </c>
      <c r="S2840" s="8" t="n"/>
      <c r="T2840" s="8" t="n"/>
      <c r="W2840">
        <f>IF($C2840="","",IF($AL2840=1,0,IF($AK2840=1,Settings!$C$6,Settings!$C$7))*100)</f>
        <v/>
      </c>
      <c r="X2840" s="8">
        <f>IF($C2840="","",T2840*W2840/100)</f>
        <v/>
      </c>
      <c r="Y2840" s="8">
        <f>IF($C2840="","",T2840-X2840)</f>
        <v/>
      </c>
      <c r="Z2840" s="8">
        <f>IF($C2840="","",Y2840-M2840)</f>
        <v/>
      </c>
      <c r="AD2840" s="8" t="n"/>
      <c r="AG2840" s="14" t="n"/>
      <c r="AI2840">
        <f>IF($C2840="","",IF(COUNTIF($C$2:$C2840,$C2840)=1,1,0))</f>
        <v/>
      </c>
      <c r="AJ2840">
        <f>IF($AI2840=1,SUMPRODUCT(--($AM$2:$AM$7001&lt;$AM2840))+1,"")</f>
        <v/>
      </c>
      <c r="AK2840">
        <f>IF($C2840="","",IF(OR($P2840=TRUE(),$P2840="TRUE"),1,0))</f>
        <v/>
      </c>
      <c r="AL2840">
        <f>IF($C2840="","",IF(AND($V2840="Yes",SUMPRODUCT((LEN(Settings!$F$6:$F$13)&gt;0)*ISNUMBER(SEARCH(Settings!$F$6:$F$13,$O2840)))=0),1,0))</f>
        <v/>
      </c>
      <c r="AM2840">
        <f>IF($AI2840=1,IFERROR(IF(VALUE($C2840)&lt;100000000,VALUE($C2840),1000000000),IFERROR(IF(VALUE(MID($C2840,2,20))&lt;100000000,VALUE(MID($C2840,2,20)),1000000000),1000000000))+ROW()/100000,"")</f>
        <v/>
      </c>
    </row>
    <row r="2841">
      <c r="E2841" s="14" t="n"/>
      <c r="M2841" s="8">
        <f>IF($C2841="","",L2841*T2841/100)</f>
        <v/>
      </c>
      <c r="S2841" s="8" t="n"/>
      <c r="T2841" s="8" t="n"/>
      <c r="W2841">
        <f>IF($C2841="","",IF($AL2841=1,0,IF($AK2841=1,Settings!$C$6,Settings!$C$7))*100)</f>
        <v/>
      </c>
      <c r="X2841" s="8">
        <f>IF($C2841="","",T2841*W2841/100)</f>
        <v/>
      </c>
      <c r="Y2841" s="8">
        <f>IF($C2841="","",T2841-X2841)</f>
        <v/>
      </c>
      <c r="Z2841" s="8">
        <f>IF($C2841="","",Y2841-M2841)</f>
        <v/>
      </c>
      <c r="AD2841" s="8" t="n"/>
      <c r="AG2841" s="14" t="n"/>
      <c r="AI2841">
        <f>IF($C2841="","",IF(COUNTIF($C$2:$C2841,$C2841)=1,1,0))</f>
        <v/>
      </c>
      <c r="AJ2841">
        <f>IF($AI2841=1,SUMPRODUCT(--($AM$2:$AM$7001&lt;$AM2841))+1,"")</f>
        <v/>
      </c>
      <c r="AK2841">
        <f>IF($C2841="","",IF(OR($P2841=TRUE(),$P2841="TRUE"),1,0))</f>
        <v/>
      </c>
      <c r="AL2841">
        <f>IF($C2841="","",IF(AND($V2841="Yes",SUMPRODUCT((LEN(Settings!$F$6:$F$13)&gt;0)*ISNUMBER(SEARCH(Settings!$F$6:$F$13,$O2841)))=0),1,0))</f>
        <v/>
      </c>
      <c r="AM2841">
        <f>IF($AI2841=1,IFERROR(IF(VALUE($C2841)&lt;100000000,VALUE($C2841),1000000000),IFERROR(IF(VALUE(MID($C2841,2,20))&lt;100000000,VALUE(MID($C2841,2,20)),1000000000),1000000000))+ROW()/100000,"")</f>
        <v/>
      </c>
    </row>
    <row r="2842">
      <c r="E2842" s="14" t="n"/>
      <c r="M2842" s="8">
        <f>IF($C2842="","",L2842*T2842/100)</f>
        <v/>
      </c>
      <c r="S2842" s="8" t="n"/>
      <c r="T2842" s="8" t="n"/>
      <c r="W2842">
        <f>IF($C2842="","",IF($AL2842=1,0,IF($AK2842=1,Settings!$C$6,Settings!$C$7))*100)</f>
        <v/>
      </c>
      <c r="X2842" s="8">
        <f>IF($C2842="","",T2842*W2842/100)</f>
        <v/>
      </c>
      <c r="Y2842" s="8">
        <f>IF($C2842="","",T2842-X2842)</f>
        <v/>
      </c>
      <c r="Z2842" s="8">
        <f>IF($C2842="","",Y2842-M2842)</f>
        <v/>
      </c>
      <c r="AD2842" s="8" t="n"/>
      <c r="AG2842" s="14" t="n"/>
      <c r="AI2842">
        <f>IF($C2842="","",IF(COUNTIF($C$2:$C2842,$C2842)=1,1,0))</f>
        <v/>
      </c>
      <c r="AJ2842">
        <f>IF($AI2842=1,SUMPRODUCT(--($AM$2:$AM$7001&lt;$AM2842))+1,"")</f>
        <v/>
      </c>
      <c r="AK2842">
        <f>IF($C2842="","",IF(OR($P2842=TRUE(),$P2842="TRUE"),1,0))</f>
        <v/>
      </c>
      <c r="AL2842">
        <f>IF($C2842="","",IF(AND($V2842="Yes",SUMPRODUCT((LEN(Settings!$F$6:$F$13)&gt;0)*ISNUMBER(SEARCH(Settings!$F$6:$F$13,$O2842)))=0),1,0))</f>
        <v/>
      </c>
      <c r="AM2842">
        <f>IF($AI2842=1,IFERROR(IF(VALUE($C2842)&lt;100000000,VALUE($C2842),1000000000),IFERROR(IF(VALUE(MID($C2842,2,20))&lt;100000000,VALUE(MID($C2842,2,20)),1000000000),1000000000))+ROW()/100000,"")</f>
        <v/>
      </c>
    </row>
    <row r="2843">
      <c r="E2843" s="14" t="n"/>
      <c r="M2843" s="8">
        <f>IF($C2843="","",L2843*T2843/100)</f>
        <v/>
      </c>
      <c r="S2843" s="8" t="n"/>
      <c r="T2843" s="8" t="n"/>
      <c r="W2843">
        <f>IF($C2843="","",IF($AL2843=1,0,IF($AK2843=1,Settings!$C$6,Settings!$C$7))*100)</f>
        <v/>
      </c>
      <c r="X2843" s="8">
        <f>IF($C2843="","",T2843*W2843/100)</f>
        <v/>
      </c>
      <c r="Y2843" s="8">
        <f>IF($C2843="","",T2843-X2843)</f>
        <v/>
      </c>
      <c r="Z2843" s="8">
        <f>IF($C2843="","",Y2843-M2843)</f>
        <v/>
      </c>
      <c r="AD2843" s="8" t="n"/>
      <c r="AG2843" s="14" t="n"/>
      <c r="AI2843">
        <f>IF($C2843="","",IF(COUNTIF($C$2:$C2843,$C2843)=1,1,0))</f>
        <v/>
      </c>
      <c r="AJ2843">
        <f>IF($AI2843=1,SUMPRODUCT(--($AM$2:$AM$7001&lt;$AM2843))+1,"")</f>
        <v/>
      </c>
      <c r="AK2843">
        <f>IF($C2843="","",IF(OR($P2843=TRUE(),$P2843="TRUE"),1,0))</f>
        <v/>
      </c>
      <c r="AL2843">
        <f>IF($C2843="","",IF(AND($V2843="Yes",SUMPRODUCT((LEN(Settings!$F$6:$F$13)&gt;0)*ISNUMBER(SEARCH(Settings!$F$6:$F$13,$O2843)))=0),1,0))</f>
        <v/>
      </c>
      <c r="AM2843">
        <f>IF($AI2843=1,IFERROR(IF(VALUE($C2843)&lt;100000000,VALUE($C2843),1000000000),IFERROR(IF(VALUE(MID($C2843,2,20))&lt;100000000,VALUE(MID($C2843,2,20)),1000000000),1000000000))+ROW()/100000,"")</f>
        <v/>
      </c>
    </row>
    <row r="2844">
      <c r="E2844" s="14" t="n"/>
      <c r="M2844" s="8">
        <f>IF($C2844="","",L2844*T2844/100)</f>
        <v/>
      </c>
      <c r="S2844" s="8" t="n"/>
      <c r="T2844" s="8" t="n"/>
      <c r="W2844">
        <f>IF($C2844="","",IF($AL2844=1,0,IF($AK2844=1,Settings!$C$6,Settings!$C$7))*100)</f>
        <v/>
      </c>
      <c r="X2844" s="8">
        <f>IF($C2844="","",T2844*W2844/100)</f>
        <v/>
      </c>
      <c r="Y2844" s="8">
        <f>IF($C2844="","",T2844-X2844)</f>
        <v/>
      </c>
      <c r="Z2844" s="8">
        <f>IF($C2844="","",Y2844-M2844)</f>
        <v/>
      </c>
      <c r="AD2844" s="8" t="n"/>
      <c r="AG2844" s="14" t="n"/>
      <c r="AI2844">
        <f>IF($C2844="","",IF(COUNTIF($C$2:$C2844,$C2844)=1,1,0))</f>
        <v/>
      </c>
      <c r="AJ2844">
        <f>IF($AI2844=1,SUMPRODUCT(--($AM$2:$AM$7001&lt;$AM2844))+1,"")</f>
        <v/>
      </c>
      <c r="AK2844">
        <f>IF($C2844="","",IF(OR($P2844=TRUE(),$P2844="TRUE"),1,0))</f>
        <v/>
      </c>
      <c r="AL2844">
        <f>IF($C2844="","",IF(AND($V2844="Yes",SUMPRODUCT((LEN(Settings!$F$6:$F$13)&gt;0)*ISNUMBER(SEARCH(Settings!$F$6:$F$13,$O2844)))=0),1,0))</f>
        <v/>
      </c>
      <c r="AM2844">
        <f>IF($AI2844=1,IFERROR(IF(VALUE($C2844)&lt;100000000,VALUE($C2844),1000000000),IFERROR(IF(VALUE(MID($C2844,2,20))&lt;100000000,VALUE(MID($C2844,2,20)),1000000000),1000000000))+ROW()/100000,"")</f>
        <v/>
      </c>
    </row>
    <row r="2845">
      <c r="E2845" s="14" t="n"/>
      <c r="M2845" s="8">
        <f>IF($C2845="","",L2845*T2845/100)</f>
        <v/>
      </c>
      <c r="S2845" s="8" t="n"/>
      <c r="T2845" s="8" t="n"/>
      <c r="W2845">
        <f>IF($C2845="","",IF($AL2845=1,0,IF($AK2845=1,Settings!$C$6,Settings!$C$7))*100)</f>
        <v/>
      </c>
      <c r="X2845" s="8">
        <f>IF($C2845="","",T2845*W2845/100)</f>
        <v/>
      </c>
      <c r="Y2845" s="8">
        <f>IF($C2845="","",T2845-X2845)</f>
        <v/>
      </c>
      <c r="Z2845" s="8">
        <f>IF($C2845="","",Y2845-M2845)</f>
        <v/>
      </c>
      <c r="AD2845" s="8" t="n"/>
      <c r="AG2845" s="14" t="n"/>
      <c r="AI2845">
        <f>IF($C2845="","",IF(COUNTIF($C$2:$C2845,$C2845)=1,1,0))</f>
        <v/>
      </c>
      <c r="AJ2845">
        <f>IF($AI2845=1,SUMPRODUCT(--($AM$2:$AM$7001&lt;$AM2845))+1,"")</f>
        <v/>
      </c>
      <c r="AK2845">
        <f>IF($C2845="","",IF(OR($P2845=TRUE(),$P2845="TRUE"),1,0))</f>
        <v/>
      </c>
      <c r="AL2845">
        <f>IF($C2845="","",IF(AND($V2845="Yes",SUMPRODUCT((LEN(Settings!$F$6:$F$13)&gt;0)*ISNUMBER(SEARCH(Settings!$F$6:$F$13,$O2845)))=0),1,0))</f>
        <v/>
      </c>
      <c r="AM2845">
        <f>IF($AI2845=1,IFERROR(IF(VALUE($C2845)&lt;100000000,VALUE($C2845),1000000000),IFERROR(IF(VALUE(MID($C2845,2,20))&lt;100000000,VALUE(MID($C2845,2,20)),1000000000),1000000000))+ROW()/100000,"")</f>
        <v/>
      </c>
    </row>
    <row r="2846">
      <c r="E2846" s="14" t="n"/>
      <c r="M2846" s="8">
        <f>IF($C2846="","",L2846*T2846/100)</f>
        <v/>
      </c>
      <c r="S2846" s="8" t="n"/>
      <c r="T2846" s="8" t="n"/>
      <c r="W2846">
        <f>IF($C2846="","",IF($AL2846=1,0,IF($AK2846=1,Settings!$C$6,Settings!$C$7))*100)</f>
        <v/>
      </c>
      <c r="X2846" s="8">
        <f>IF($C2846="","",T2846*W2846/100)</f>
        <v/>
      </c>
      <c r="Y2846" s="8">
        <f>IF($C2846="","",T2846-X2846)</f>
        <v/>
      </c>
      <c r="Z2846" s="8">
        <f>IF($C2846="","",Y2846-M2846)</f>
        <v/>
      </c>
      <c r="AD2846" s="8" t="n"/>
      <c r="AG2846" s="14" t="n"/>
      <c r="AI2846">
        <f>IF($C2846="","",IF(COUNTIF($C$2:$C2846,$C2846)=1,1,0))</f>
        <v/>
      </c>
      <c r="AJ2846">
        <f>IF($AI2846=1,SUMPRODUCT(--($AM$2:$AM$7001&lt;$AM2846))+1,"")</f>
        <v/>
      </c>
      <c r="AK2846">
        <f>IF($C2846="","",IF(OR($P2846=TRUE(),$P2846="TRUE"),1,0))</f>
        <v/>
      </c>
      <c r="AL2846">
        <f>IF($C2846="","",IF(AND($V2846="Yes",SUMPRODUCT((LEN(Settings!$F$6:$F$13)&gt;0)*ISNUMBER(SEARCH(Settings!$F$6:$F$13,$O2846)))=0),1,0))</f>
        <v/>
      </c>
      <c r="AM2846">
        <f>IF($AI2846=1,IFERROR(IF(VALUE($C2846)&lt;100000000,VALUE($C2846),1000000000),IFERROR(IF(VALUE(MID($C2846,2,20))&lt;100000000,VALUE(MID($C2846,2,20)),1000000000),1000000000))+ROW()/100000,"")</f>
        <v/>
      </c>
    </row>
    <row r="2847">
      <c r="E2847" s="14" t="n"/>
      <c r="M2847" s="8">
        <f>IF($C2847="","",L2847*T2847/100)</f>
        <v/>
      </c>
      <c r="S2847" s="8" t="n"/>
      <c r="T2847" s="8" t="n"/>
      <c r="W2847">
        <f>IF($C2847="","",IF($AL2847=1,0,IF($AK2847=1,Settings!$C$6,Settings!$C$7))*100)</f>
        <v/>
      </c>
      <c r="X2847" s="8">
        <f>IF($C2847="","",T2847*W2847/100)</f>
        <v/>
      </c>
      <c r="Y2847" s="8">
        <f>IF($C2847="","",T2847-X2847)</f>
        <v/>
      </c>
      <c r="Z2847" s="8">
        <f>IF($C2847="","",Y2847-M2847)</f>
        <v/>
      </c>
      <c r="AD2847" s="8" t="n"/>
      <c r="AG2847" s="14" t="n"/>
      <c r="AI2847">
        <f>IF($C2847="","",IF(COUNTIF($C$2:$C2847,$C2847)=1,1,0))</f>
        <v/>
      </c>
      <c r="AJ2847">
        <f>IF($AI2847=1,SUMPRODUCT(--($AM$2:$AM$7001&lt;$AM2847))+1,"")</f>
        <v/>
      </c>
      <c r="AK2847">
        <f>IF($C2847="","",IF(OR($P2847=TRUE(),$P2847="TRUE"),1,0))</f>
        <v/>
      </c>
      <c r="AL2847">
        <f>IF($C2847="","",IF(AND($V2847="Yes",SUMPRODUCT((LEN(Settings!$F$6:$F$13)&gt;0)*ISNUMBER(SEARCH(Settings!$F$6:$F$13,$O2847)))=0),1,0))</f>
        <v/>
      </c>
      <c r="AM2847">
        <f>IF($AI2847=1,IFERROR(IF(VALUE($C2847)&lt;100000000,VALUE($C2847),1000000000),IFERROR(IF(VALUE(MID($C2847,2,20))&lt;100000000,VALUE(MID($C2847,2,20)),1000000000),1000000000))+ROW()/100000,"")</f>
        <v/>
      </c>
    </row>
    <row r="2848">
      <c r="E2848" s="14" t="n"/>
      <c r="M2848" s="8">
        <f>IF($C2848="","",L2848*T2848/100)</f>
        <v/>
      </c>
      <c r="S2848" s="8" t="n"/>
      <c r="T2848" s="8" t="n"/>
      <c r="W2848">
        <f>IF($C2848="","",IF($AL2848=1,0,IF($AK2848=1,Settings!$C$6,Settings!$C$7))*100)</f>
        <v/>
      </c>
      <c r="X2848" s="8">
        <f>IF($C2848="","",T2848*W2848/100)</f>
        <v/>
      </c>
      <c r="Y2848" s="8">
        <f>IF($C2848="","",T2848-X2848)</f>
        <v/>
      </c>
      <c r="Z2848" s="8">
        <f>IF($C2848="","",Y2848-M2848)</f>
        <v/>
      </c>
      <c r="AD2848" s="8" t="n"/>
      <c r="AG2848" s="14" t="n"/>
      <c r="AI2848">
        <f>IF($C2848="","",IF(COUNTIF($C$2:$C2848,$C2848)=1,1,0))</f>
        <v/>
      </c>
      <c r="AJ2848">
        <f>IF($AI2848=1,SUMPRODUCT(--($AM$2:$AM$7001&lt;$AM2848))+1,"")</f>
        <v/>
      </c>
      <c r="AK2848">
        <f>IF($C2848="","",IF(OR($P2848=TRUE(),$P2848="TRUE"),1,0))</f>
        <v/>
      </c>
      <c r="AL2848">
        <f>IF($C2848="","",IF(AND($V2848="Yes",SUMPRODUCT((LEN(Settings!$F$6:$F$13)&gt;0)*ISNUMBER(SEARCH(Settings!$F$6:$F$13,$O2848)))=0),1,0))</f>
        <v/>
      </c>
      <c r="AM2848">
        <f>IF($AI2848=1,IFERROR(IF(VALUE($C2848)&lt;100000000,VALUE($C2848),1000000000),IFERROR(IF(VALUE(MID($C2848,2,20))&lt;100000000,VALUE(MID($C2848,2,20)),1000000000),1000000000))+ROW()/100000,"")</f>
        <v/>
      </c>
    </row>
    <row r="2849">
      <c r="E2849" s="14" t="n"/>
      <c r="M2849" s="8">
        <f>IF($C2849="","",L2849*T2849/100)</f>
        <v/>
      </c>
      <c r="S2849" s="8" t="n"/>
      <c r="T2849" s="8" t="n"/>
      <c r="W2849">
        <f>IF($C2849="","",IF($AL2849=1,0,IF($AK2849=1,Settings!$C$6,Settings!$C$7))*100)</f>
        <v/>
      </c>
      <c r="X2849" s="8">
        <f>IF($C2849="","",T2849*W2849/100)</f>
        <v/>
      </c>
      <c r="Y2849" s="8">
        <f>IF($C2849="","",T2849-X2849)</f>
        <v/>
      </c>
      <c r="Z2849" s="8">
        <f>IF($C2849="","",Y2849-M2849)</f>
        <v/>
      </c>
      <c r="AD2849" s="8" t="n"/>
      <c r="AG2849" s="14" t="n"/>
      <c r="AI2849">
        <f>IF($C2849="","",IF(COUNTIF($C$2:$C2849,$C2849)=1,1,0))</f>
        <v/>
      </c>
      <c r="AJ2849">
        <f>IF($AI2849=1,SUMPRODUCT(--($AM$2:$AM$7001&lt;$AM2849))+1,"")</f>
        <v/>
      </c>
      <c r="AK2849">
        <f>IF($C2849="","",IF(OR($P2849=TRUE(),$P2849="TRUE"),1,0))</f>
        <v/>
      </c>
      <c r="AL2849">
        <f>IF($C2849="","",IF(AND($V2849="Yes",SUMPRODUCT((LEN(Settings!$F$6:$F$13)&gt;0)*ISNUMBER(SEARCH(Settings!$F$6:$F$13,$O2849)))=0),1,0))</f>
        <v/>
      </c>
      <c r="AM2849">
        <f>IF($AI2849=1,IFERROR(IF(VALUE($C2849)&lt;100000000,VALUE($C2849),1000000000),IFERROR(IF(VALUE(MID($C2849,2,20))&lt;100000000,VALUE(MID($C2849,2,20)),1000000000),1000000000))+ROW()/100000,"")</f>
        <v/>
      </c>
    </row>
    <row r="2850">
      <c r="E2850" s="14" t="n"/>
      <c r="M2850" s="8">
        <f>IF($C2850="","",L2850*T2850/100)</f>
        <v/>
      </c>
      <c r="S2850" s="8" t="n"/>
      <c r="T2850" s="8" t="n"/>
      <c r="W2850">
        <f>IF($C2850="","",IF($AL2850=1,0,IF($AK2850=1,Settings!$C$6,Settings!$C$7))*100)</f>
        <v/>
      </c>
      <c r="X2850" s="8">
        <f>IF($C2850="","",T2850*W2850/100)</f>
        <v/>
      </c>
      <c r="Y2850" s="8">
        <f>IF($C2850="","",T2850-X2850)</f>
        <v/>
      </c>
      <c r="Z2850" s="8">
        <f>IF($C2850="","",Y2850-M2850)</f>
        <v/>
      </c>
      <c r="AD2850" s="8" t="n"/>
      <c r="AG2850" s="14" t="n"/>
      <c r="AI2850">
        <f>IF($C2850="","",IF(COUNTIF($C$2:$C2850,$C2850)=1,1,0))</f>
        <v/>
      </c>
      <c r="AJ2850">
        <f>IF($AI2850=1,SUMPRODUCT(--($AM$2:$AM$7001&lt;$AM2850))+1,"")</f>
        <v/>
      </c>
      <c r="AK2850">
        <f>IF($C2850="","",IF(OR($P2850=TRUE(),$P2850="TRUE"),1,0))</f>
        <v/>
      </c>
      <c r="AL2850">
        <f>IF($C2850="","",IF(AND($V2850="Yes",SUMPRODUCT((LEN(Settings!$F$6:$F$13)&gt;0)*ISNUMBER(SEARCH(Settings!$F$6:$F$13,$O2850)))=0),1,0))</f>
        <v/>
      </c>
      <c r="AM2850">
        <f>IF($AI2850=1,IFERROR(IF(VALUE($C2850)&lt;100000000,VALUE($C2850),1000000000),IFERROR(IF(VALUE(MID($C2850,2,20))&lt;100000000,VALUE(MID($C2850,2,20)),1000000000),1000000000))+ROW()/100000,"")</f>
        <v/>
      </c>
    </row>
    <row r="2851">
      <c r="E2851" s="14" t="n"/>
      <c r="M2851" s="8">
        <f>IF($C2851="","",L2851*T2851/100)</f>
        <v/>
      </c>
      <c r="S2851" s="8" t="n"/>
      <c r="T2851" s="8" t="n"/>
      <c r="W2851">
        <f>IF($C2851="","",IF($AL2851=1,0,IF($AK2851=1,Settings!$C$6,Settings!$C$7))*100)</f>
        <v/>
      </c>
      <c r="X2851" s="8">
        <f>IF($C2851="","",T2851*W2851/100)</f>
        <v/>
      </c>
      <c r="Y2851" s="8">
        <f>IF($C2851="","",T2851-X2851)</f>
        <v/>
      </c>
      <c r="Z2851" s="8">
        <f>IF($C2851="","",Y2851-M2851)</f>
        <v/>
      </c>
      <c r="AD2851" s="8" t="n"/>
      <c r="AG2851" s="14" t="n"/>
      <c r="AI2851">
        <f>IF($C2851="","",IF(COUNTIF($C$2:$C2851,$C2851)=1,1,0))</f>
        <v/>
      </c>
      <c r="AJ2851">
        <f>IF($AI2851=1,SUMPRODUCT(--($AM$2:$AM$7001&lt;$AM2851))+1,"")</f>
        <v/>
      </c>
      <c r="AK2851">
        <f>IF($C2851="","",IF(OR($P2851=TRUE(),$P2851="TRUE"),1,0))</f>
        <v/>
      </c>
      <c r="AL2851">
        <f>IF($C2851="","",IF(AND($V2851="Yes",SUMPRODUCT((LEN(Settings!$F$6:$F$13)&gt;0)*ISNUMBER(SEARCH(Settings!$F$6:$F$13,$O2851)))=0),1,0))</f>
        <v/>
      </c>
      <c r="AM2851">
        <f>IF($AI2851=1,IFERROR(IF(VALUE($C2851)&lt;100000000,VALUE($C2851),1000000000),IFERROR(IF(VALUE(MID($C2851,2,20))&lt;100000000,VALUE(MID($C2851,2,20)),1000000000),1000000000))+ROW()/100000,"")</f>
        <v/>
      </c>
    </row>
    <row r="2852">
      <c r="E2852" s="14" t="n"/>
      <c r="M2852" s="8">
        <f>IF($C2852="","",L2852*T2852/100)</f>
        <v/>
      </c>
      <c r="S2852" s="8" t="n"/>
      <c r="T2852" s="8" t="n"/>
      <c r="W2852">
        <f>IF($C2852="","",IF($AL2852=1,0,IF($AK2852=1,Settings!$C$6,Settings!$C$7))*100)</f>
        <v/>
      </c>
      <c r="X2852" s="8">
        <f>IF($C2852="","",T2852*W2852/100)</f>
        <v/>
      </c>
      <c r="Y2852" s="8">
        <f>IF($C2852="","",T2852-X2852)</f>
        <v/>
      </c>
      <c r="Z2852" s="8">
        <f>IF($C2852="","",Y2852-M2852)</f>
        <v/>
      </c>
      <c r="AD2852" s="8" t="n"/>
      <c r="AG2852" s="14" t="n"/>
      <c r="AI2852">
        <f>IF($C2852="","",IF(COUNTIF($C$2:$C2852,$C2852)=1,1,0))</f>
        <v/>
      </c>
      <c r="AJ2852">
        <f>IF($AI2852=1,SUMPRODUCT(--($AM$2:$AM$7001&lt;$AM2852))+1,"")</f>
        <v/>
      </c>
      <c r="AK2852">
        <f>IF($C2852="","",IF(OR($P2852=TRUE(),$P2852="TRUE"),1,0))</f>
        <v/>
      </c>
      <c r="AL2852">
        <f>IF($C2852="","",IF(AND($V2852="Yes",SUMPRODUCT((LEN(Settings!$F$6:$F$13)&gt;0)*ISNUMBER(SEARCH(Settings!$F$6:$F$13,$O2852)))=0),1,0))</f>
        <v/>
      </c>
      <c r="AM2852">
        <f>IF($AI2852=1,IFERROR(IF(VALUE($C2852)&lt;100000000,VALUE($C2852),1000000000),IFERROR(IF(VALUE(MID($C2852,2,20))&lt;100000000,VALUE(MID($C2852,2,20)),1000000000),1000000000))+ROW()/100000,"")</f>
        <v/>
      </c>
    </row>
    <row r="2853">
      <c r="E2853" s="14" t="n"/>
      <c r="M2853" s="8">
        <f>IF($C2853="","",L2853*T2853/100)</f>
        <v/>
      </c>
      <c r="S2853" s="8" t="n"/>
      <c r="T2853" s="8" t="n"/>
      <c r="W2853">
        <f>IF($C2853="","",IF($AL2853=1,0,IF($AK2853=1,Settings!$C$6,Settings!$C$7))*100)</f>
        <v/>
      </c>
      <c r="X2853" s="8">
        <f>IF($C2853="","",T2853*W2853/100)</f>
        <v/>
      </c>
      <c r="Y2853" s="8">
        <f>IF($C2853="","",T2853-X2853)</f>
        <v/>
      </c>
      <c r="Z2853" s="8">
        <f>IF($C2853="","",Y2853-M2853)</f>
        <v/>
      </c>
      <c r="AD2853" s="8" t="n"/>
      <c r="AG2853" s="14" t="n"/>
      <c r="AI2853">
        <f>IF($C2853="","",IF(COUNTIF($C$2:$C2853,$C2853)=1,1,0))</f>
        <v/>
      </c>
      <c r="AJ2853">
        <f>IF($AI2853=1,SUMPRODUCT(--($AM$2:$AM$7001&lt;$AM2853))+1,"")</f>
        <v/>
      </c>
      <c r="AK2853">
        <f>IF($C2853="","",IF(OR($P2853=TRUE(),$P2853="TRUE"),1,0))</f>
        <v/>
      </c>
      <c r="AL2853">
        <f>IF($C2853="","",IF(AND($V2853="Yes",SUMPRODUCT((LEN(Settings!$F$6:$F$13)&gt;0)*ISNUMBER(SEARCH(Settings!$F$6:$F$13,$O2853)))=0),1,0))</f>
        <v/>
      </c>
      <c r="AM2853">
        <f>IF($AI2853=1,IFERROR(IF(VALUE($C2853)&lt;100000000,VALUE($C2853),1000000000),IFERROR(IF(VALUE(MID($C2853,2,20))&lt;100000000,VALUE(MID($C2853,2,20)),1000000000),1000000000))+ROW()/100000,"")</f>
        <v/>
      </c>
    </row>
    <row r="2854">
      <c r="E2854" s="14" t="n"/>
      <c r="M2854" s="8">
        <f>IF($C2854="","",L2854*T2854/100)</f>
        <v/>
      </c>
      <c r="S2854" s="8" t="n"/>
      <c r="T2854" s="8" t="n"/>
      <c r="W2854">
        <f>IF($C2854="","",IF($AL2854=1,0,IF($AK2854=1,Settings!$C$6,Settings!$C$7))*100)</f>
        <v/>
      </c>
      <c r="X2854" s="8">
        <f>IF($C2854="","",T2854*W2854/100)</f>
        <v/>
      </c>
      <c r="Y2854" s="8">
        <f>IF($C2854="","",T2854-X2854)</f>
        <v/>
      </c>
      <c r="Z2854" s="8">
        <f>IF($C2854="","",Y2854-M2854)</f>
        <v/>
      </c>
      <c r="AD2854" s="8" t="n"/>
      <c r="AG2854" s="14" t="n"/>
      <c r="AI2854">
        <f>IF($C2854="","",IF(COUNTIF($C$2:$C2854,$C2854)=1,1,0))</f>
        <v/>
      </c>
      <c r="AJ2854">
        <f>IF($AI2854=1,SUMPRODUCT(--($AM$2:$AM$7001&lt;$AM2854))+1,"")</f>
        <v/>
      </c>
      <c r="AK2854">
        <f>IF($C2854="","",IF(OR($P2854=TRUE(),$P2854="TRUE"),1,0))</f>
        <v/>
      </c>
      <c r="AL2854">
        <f>IF($C2854="","",IF(AND($V2854="Yes",SUMPRODUCT((LEN(Settings!$F$6:$F$13)&gt;0)*ISNUMBER(SEARCH(Settings!$F$6:$F$13,$O2854)))=0),1,0))</f>
        <v/>
      </c>
      <c r="AM2854">
        <f>IF($AI2854=1,IFERROR(IF(VALUE($C2854)&lt;100000000,VALUE($C2854),1000000000),IFERROR(IF(VALUE(MID($C2854,2,20))&lt;100000000,VALUE(MID($C2854,2,20)),1000000000),1000000000))+ROW()/100000,"")</f>
        <v/>
      </c>
    </row>
    <row r="2855">
      <c r="E2855" s="14" t="n"/>
      <c r="M2855" s="8">
        <f>IF($C2855="","",L2855*T2855/100)</f>
        <v/>
      </c>
      <c r="S2855" s="8" t="n"/>
      <c r="T2855" s="8" t="n"/>
      <c r="W2855">
        <f>IF($C2855="","",IF($AL2855=1,0,IF($AK2855=1,Settings!$C$6,Settings!$C$7))*100)</f>
        <v/>
      </c>
      <c r="X2855" s="8">
        <f>IF($C2855="","",T2855*W2855/100)</f>
        <v/>
      </c>
      <c r="Y2855" s="8">
        <f>IF($C2855="","",T2855-X2855)</f>
        <v/>
      </c>
      <c r="Z2855" s="8">
        <f>IF($C2855="","",Y2855-M2855)</f>
        <v/>
      </c>
      <c r="AD2855" s="8" t="n"/>
      <c r="AG2855" s="14" t="n"/>
      <c r="AI2855">
        <f>IF($C2855="","",IF(COUNTIF($C$2:$C2855,$C2855)=1,1,0))</f>
        <v/>
      </c>
      <c r="AJ2855">
        <f>IF($AI2855=1,SUMPRODUCT(--($AM$2:$AM$7001&lt;$AM2855))+1,"")</f>
        <v/>
      </c>
      <c r="AK2855">
        <f>IF($C2855="","",IF(OR($P2855=TRUE(),$P2855="TRUE"),1,0))</f>
        <v/>
      </c>
      <c r="AL2855">
        <f>IF($C2855="","",IF(AND($V2855="Yes",SUMPRODUCT((LEN(Settings!$F$6:$F$13)&gt;0)*ISNUMBER(SEARCH(Settings!$F$6:$F$13,$O2855)))=0),1,0))</f>
        <v/>
      </c>
      <c r="AM2855">
        <f>IF($AI2855=1,IFERROR(IF(VALUE($C2855)&lt;100000000,VALUE($C2855),1000000000),IFERROR(IF(VALUE(MID($C2855,2,20))&lt;100000000,VALUE(MID($C2855,2,20)),1000000000),1000000000))+ROW()/100000,"")</f>
        <v/>
      </c>
    </row>
    <row r="2856">
      <c r="E2856" s="14" t="n"/>
      <c r="M2856" s="8">
        <f>IF($C2856="","",L2856*T2856/100)</f>
        <v/>
      </c>
      <c r="S2856" s="8" t="n"/>
      <c r="T2856" s="8" t="n"/>
      <c r="W2856">
        <f>IF($C2856="","",IF($AL2856=1,0,IF($AK2856=1,Settings!$C$6,Settings!$C$7))*100)</f>
        <v/>
      </c>
      <c r="X2856" s="8">
        <f>IF($C2856="","",T2856*W2856/100)</f>
        <v/>
      </c>
      <c r="Y2856" s="8">
        <f>IF($C2856="","",T2856-X2856)</f>
        <v/>
      </c>
      <c r="Z2856" s="8">
        <f>IF($C2856="","",Y2856-M2856)</f>
        <v/>
      </c>
      <c r="AD2856" s="8" t="n"/>
      <c r="AG2856" s="14" t="n"/>
      <c r="AI2856">
        <f>IF($C2856="","",IF(COUNTIF($C$2:$C2856,$C2856)=1,1,0))</f>
        <v/>
      </c>
      <c r="AJ2856">
        <f>IF($AI2856=1,SUMPRODUCT(--($AM$2:$AM$7001&lt;$AM2856))+1,"")</f>
        <v/>
      </c>
      <c r="AK2856">
        <f>IF($C2856="","",IF(OR($P2856=TRUE(),$P2856="TRUE"),1,0))</f>
        <v/>
      </c>
      <c r="AL2856">
        <f>IF($C2856="","",IF(AND($V2856="Yes",SUMPRODUCT((LEN(Settings!$F$6:$F$13)&gt;0)*ISNUMBER(SEARCH(Settings!$F$6:$F$13,$O2856)))=0),1,0))</f>
        <v/>
      </c>
      <c r="AM2856">
        <f>IF($AI2856=1,IFERROR(IF(VALUE($C2856)&lt;100000000,VALUE($C2856),1000000000),IFERROR(IF(VALUE(MID($C2856,2,20))&lt;100000000,VALUE(MID($C2856,2,20)),1000000000),1000000000))+ROW()/100000,"")</f>
        <v/>
      </c>
    </row>
    <row r="2857">
      <c r="E2857" s="14" t="n"/>
      <c r="M2857" s="8">
        <f>IF($C2857="","",L2857*T2857/100)</f>
        <v/>
      </c>
      <c r="S2857" s="8" t="n"/>
      <c r="T2857" s="8" t="n"/>
      <c r="W2857">
        <f>IF($C2857="","",IF($AL2857=1,0,IF($AK2857=1,Settings!$C$6,Settings!$C$7))*100)</f>
        <v/>
      </c>
      <c r="X2857" s="8">
        <f>IF($C2857="","",T2857*W2857/100)</f>
        <v/>
      </c>
      <c r="Y2857" s="8">
        <f>IF($C2857="","",T2857-X2857)</f>
        <v/>
      </c>
      <c r="Z2857" s="8">
        <f>IF($C2857="","",Y2857-M2857)</f>
        <v/>
      </c>
      <c r="AD2857" s="8" t="n"/>
      <c r="AG2857" s="14" t="n"/>
      <c r="AI2857">
        <f>IF($C2857="","",IF(COUNTIF($C$2:$C2857,$C2857)=1,1,0))</f>
        <v/>
      </c>
      <c r="AJ2857">
        <f>IF($AI2857=1,SUMPRODUCT(--($AM$2:$AM$7001&lt;$AM2857))+1,"")</f>
        <v/>
      </c>
      <c r="AK2857">
        <f>IF($C2857="","",IF(OR($P2857=TRUE(),$P2857="TRUE"),1,0))</f>
        <v/>
      </c>
      <c r="AL2857">
        <f>IF($C2857="","",IF(AND($V2857="Yes",SUMPRODUCT((LEN(Settings!$F$6:$F$13)&gt;0)*ISNUMBER(SEARCH(Settings!$F$6:$F$13,$O2857)))=0),1,0))</f>
        <v/>
      </c>
      <c r="AM2857">
        <f>IF($AI2857=1,IFERROR(IF(VALUE($C2857)&lt;100000000,VALUE($C2857),1000000000),IFERROR(IF(VALUE(MID($C2857,2,20))&lt;100000000,VALUE(MID($C2857,2,20)),1000000000),1000000000))+ROW()/100000,"")</f>
        <v/>
      </c>
    </row>
    <row r="2858">
      <c r="E2858" s="14" t="n"/>
      <c r="M2858" s="8">
        <f>IF($C2858="","",L2858*T2858/100)</f>
        <v/>
      </c>
      <c r="S2858" s="8" t="n"/>
      <c r="T2858" s="8" t="n"/>
      <c r="W2858">
        <f>IF($C2858="","",IF($AL2858=1,0,IF($AK2858=1,Settings!$C$6,Settings!$C$7))*100)</f>
        <v/>
      </c>
      <c r="X2858" s="8">
        <f>IF($C2858="","",T2858*W2858/100)</f>
        <v/>
      </c>
      <c r="Y2858" s="8">
        <f>IF($C2858="","",T2858-X2858)</f>
        <v/>
      </c>
      <c r="Z2858" s="8">
        <f>IF($C2858="","",Y2858-M2858)</f>
        <v/>
      </c>
      <c r="AD2858" s="8" t="n"/>
      <c r="AG2858" s="14" t="n"/>
      <c r="AI2858">
        <f>IF($C2858="","",IF(COUNTIF($C$2:$C2858,$C2858)=1,1,0))</f>
        <v/>
      </c>
      <c r="AJ2858">
        <f>IF($AI2858=1,SUMPRODUCT(--($AM$2:$AM$7001&lt;$AM2858))+1,"")</f>
        <v/>
      </c>
      <c r="AK2858">
        <f>IF($C2858="","",IF(OR($P2858=TRUE(),$P2858="TRUE"),1,0))</f>
        <v/>
      </c>
      <c r="AL2858">
        <f>IF($C2858="","",IF(AND($V2858="Yes",SUMPRODUCT((LEN(Settings!$F$6:$F$13)&gt;0)*ISNUMBER(SEARCH(Settings!$F$6:$F$13,$O2858)))=0),1,0))</f>
        <v/>
      </c>
      <c r="AM2858">
        <f>IF($AI2858=1,IFERROR(IF(VALUE($C2858)&lt;100000000,VALUE($C2858),1000000000),IFERROR(IF(VALUE(MID($C2858,2,20))&lt;100000000,VALUE(MID($C2858,2,20)),1000000000),1000000000))+ROW()/100000,"")</f>
        <v/>
      </c>
    </row>
    <row r="2859">
      <c r="E2859" s="14" t="n"/>
      <c r="M2859" s="8">
        <f>IF($C2859="","",L2859*T2859/100)</f>
        <v/>
      </c>
      <c r="S2859" s="8" t="n"/>
      <c r="T2859" s="8" t="n"/>
      <c r="W2859">
        <f>IF($C2859="","",IF($AL2859=1,0,IF($AK2859=1,Settings!$C$6,Settings!$C$7))*100)</f>
        <v/>
      </c>
      <c r="X2859" s="8">
        <f>IF($C2859="","",T2859*W2859/100)</f>
        <v/>
      </c>
      <c r="Y2859" s="8">
        <f>IF($C2859="","",T2859-X2859)</f>
        <v/>
      </c>
      <c r="Z2859" s="8">
        <f>IF($C2859="","",Y2859-M2859)</f>
        <v/>
      </c>
      <c r="AD2859" s="8" t="n"/>
      <c r="AG2859" s="14" t="n"/>
      <c r="AI2859">
        <f>IF($C2859="","",IF(COUNTIF($C$2:$C2859,$C2859)=1,1,0))</f>
        <v/>
      </c>
      <c r="AJ2859">
        <f>IF($AI2859=1,SUMPRODUCT(--($AM$2:$AM$7001&lt;$AM2859))+1,"")</f>
        <v/>
      </c>
      <c r="AK2859">
        <f>IF($C2859="","",IF(OR($P2859=TRUE(),$P2859="TRUE"),1,0))</f>
        <v/>
      </c>
      <c r="AL2859">
        <f>IF($C2859="","",IF(AND($V2859="Yes",SUMPRODUCT((LEN(Settings!$F$6:$F$13)&gt;0)*ISNUMBER(SEARCH(Settings!$F$6:$F$13,$O2859)))=0),1,0))</f>
        <v/>
      </c>
      <c r="AM2859">
        <f>IF($AI2859=1,IFERROR(IF(VALUE($C2859)&lt;100000000,VALUE($C2859),1000000000),IFERROR(IF(VALUE(MID($C2859,2,20))&lt;100000000,VALUE(MID($C2859,2,20)),1000000000),1000000000))+ROW()/100000,"")</f>
        <v/>
      </c>
    </row>
    <row r="2860">
      <c r="E2860" s="14" t="n"/>
      <c r="M2860" s="8">
        <f>IF($C2860="","",L2860*T2860/100)</f>
        <v/>
      </c>
      <c r="S2860" s="8" t="n"/>
      <c r="T2860" s="8" t="n"/>
      <c r="W2860">
        <f>IF($C2860="","",IF($AL2860=1,0,IF($AK2860=1,Settings!$C$6,Settings!$C$7))*100)</f>
        <v/>
      </c>
      <c r="X2860" s="8">
        <f>IF($C2860="","",T2860*W2860/100)</f>
        <v/>
      </c>
      <c r="Y2860" s="8">
        <f>IF($C2860="","",T2860-X2860)</f>
        <v/>
      </c>
      <c r="Z2860" s="8">
        <f>IF($C2860="","",Y2860-M2860)</f>
        <v/>
      </c>
      <c r="AD2860" s="8" t="n"/>
      <c r="AG2860" s="14" t="n"/>
      <c r="AI2860">
        <f>IF($C2860="","",IF(COUNTIF($C$2:$C2860,$C2860)=1,1,0))</f>
        <v/>
      </c>
      <c r="AJ2860">
        <f>IF($AI2860=1,SUMPRODUCT(--($AM$2:$AM$7001&lt;$AM2860))+1,"")</f>
        <v/>
      </c>
      <c r="AK2860">
        <f>IF($C2860="","",IF(OR($P2860=TRUE(),$P2860="TRUE"),1,0))</f>
        <v/>
      </c>
      <c r="AL2860">
        <f>IF($C2860="","",IF(AND($V2860="Yes",SUMPRODUCT((LEN(Settings!$F$6:$F$13)&gt;0)*ISNUMBER(SEARCH(Settings!$F$6:$F$13,$O2860)))=0),1,0))</f>
        <v/>
      </c>
      <c r="AM2860">
        <f>IF($AI2860=1,IFERROR(IF(VALUE($C2860)&lt;100000000,VALUE($C2860),1000000000),IFERROR(IF(VALUE(MID($C2860,2,20))&lt;100000000,VALUE(MID($C2860,2,20)),1000000000),1000000000))+ROW()/100000,"")</f>
        <v/>
      </c>
    </row>
    <row r="2861">
      <c r="E2861" s="14" t="n"/>
      <c r="M2861" s="8">
        <f>IF($C2861="","",L2861*T2861/100)</f>
        <v/>
      </c>
      <c r="S2861" s="8" t="n"/>
      <c r="T2861" s="8" t="n"/>
      <c r="W2861">
        <f>IF($C2861="","",IF($AL2861=1,0,IF($AK2861=1,Settings!$C$6,Settings!$C$7))*100)</f>
        <v/>
      </c>
      <c r="X2861" s="8">
        <f>IF($C2861="","",T2861*W2861/100)</f>
        <v/>
      </c>
      <c r="Y2861" s="8">
        <f>IF($C2861="","",T2861-X2861)</f>
        <v/>
      </c>
      <c r="Z2861" s="8">
        <f>IF($C2861="","",Y2861-M2861)</f>
        <v/>
      </c>
      <c r="AD2861" s="8" t="n"/>
      <c r="AG2861" s="14" t="n"/>
      <c r="AI2861">
        <f>IF($C2861="","",IF(COUNTIF($C$2:$C2861,$C2861)=1,1,0))</f>
        <v/>
      </c>
      <c r="AJ2861">
        <f>IF($AI2861=1,SUMPRODUCT(--($AM$2:$AM$7001&lt;$AM2861))+1,"")</f>
        <v/>
      </c>
      <c r="AK2861">
        <f>IF($C2861="","",IF(OR($P2861=TRUE(),$P2861="TRUE"),1,0))</f>
        <v/>
      </c>
      <c r="AL2861">
        <f>IF($C2861="","",IF(AND($V2861="Yes",SUMPRODUCT((LEN(Settings!$F$6:$F$13)&gt;0)*ISNUMBER(SEARCH(Settings!$F$6:$F$13,$O2861)))=0),1,0))</f>
        <v/>
      </c>
      <c r="AM2861">
        <f>IF($AI2861=1,IFERROR(IF(VALUE($C2861)&lt;100000000,VALUE($C2861),1000000000),IFERROR(IF(VALUE(MID($C2861,2,20))&lt;100000000,VALUE(MID($C2861,2,20)),1000000000),1000000000))+ROW()/100000,"")</f>
        <v/>
      </c>
    </row>
    <row r="2862">
      <c r="E2862" s="14" t="n"/>
      <c r="M2862" s="8">
        <f>IF($C2862="","",L2862*T2862/100)</f>
        <v/>
      </c>
      <c r="S2862" s="8" t="n"/>
      <c r="T2862" s="8" t="n"/>
      <c r="W2862">
        <f>IF($C2862="","",IF($AL2862=1,0,IF($AK2862=1,Settings!$C$6,Settings!$C$7))*100)</f>
        <v/>
      </c>
      <c r="X2862" s="8">
        <f>IF($C2862="","",T2862*W2862/100)</f>
        <v/>
      </c>
      <c r="Y2862" s="8">
        <f>IF($C2862="","",T2862-X2862)</f>
        <v/>
      </c>
      <c r="Z2862" s="8">
        <f>IF($C2862="","",Y2862-M2862)</f>
        <v/>
      </c>
      <c r="AD2862" s="8" t="n"/>
      <c r="AG2862" s="14" t="n"/>
      <c r="AI2862">
        <f>IF($C2862="","",IF(COUNTIF($C$2:$C2862,$C2862)=1,1,0))</f>
        <v/>
      </c>
      <c r="AJ2862">
        <f>IF($AI2862=1,SUMPRODUCT(--($AM$2:$AM$7001&lt;$AM2862))+1,"")</f>
        <v/>
      </c>
      <c r="AK2862">
        <f>IF($C2862="","",IF(OR($P2862=TRUE(),$P2862="TRUE"),1,0))</f>
        <v/>
      </c>
      <c r="AL2862">
        <f>IF($C2862="","",IF(AND($V2862="Yes",SUMPRODUCT((LEN(Settings!$F$6:$F$13)&gt;0)*ISNUMBER(SEARCH(Settings!$F$6:$F$13,$O2862)))=0),1,0))</f>
        <v/>
      </c>
      <c r="AM2862">
        <f>IF($AI2862=1,IFERROR(IF(VALUE($C2862)&lt;100000000,VALUE($C2862),1000000000),IFERROR(IF(VALUE(MID($C2862,2,20))&lt;100000000,VALUE(MID($C2862,2,20)),1000000000),1000000000))+ROW()/100000,"")</f>
        <v/>
      </c>
    </row>
    <row r="2863">
      <c r="E2863" s="14" t="n"/>
      <c r="M2863" s="8">
        <f>IF($C2863="","",L2863*T2863/100)</f>
        <v/>
      </c>
      <c r="S2863" s="8" t="n"/>
      <c r="T2863" s="8" t="n"/>
      <c r="W2863">
        <f>IF($C2863="","",IF($AL2863=1,0,IF($AK2863=1,Settings!$C$6,Settings!$C$7))*100)</f>
        <v/>
      </c>
      <c r="X2863" s="8">
        <f>IF($C2863="","",T2863*W2863/100)</f>
        <v/>
      </c>
      <c r="Y2863" s="8">
        <f>IF($C2863="","",T2863-X2863)</f>
        <v/>
      </c>
      <c r="Z2863" s="8">
        <f>IF($C2863="","",Y2863-M2863)</f>
        <v/>
      </c>
      <c r="AD2863" s="8" t="n"/>
      <c r="AG2863" s="14" t="n"/>
      <c r="AI2863">
        <f>IF($C2863="","",IF(COUNTIF($C$2:$C2863,$C2863)=1,1,0))</f>
        <v/>
      </c>
      <c r="AJ2863">
        <f>IF($AI2863=1,SUMPRODUCT(--($AM$2:$AM$7001&lt;$AM2863))+1,"")</f>
        <v/>
      </c>
      <c r="AK2863">
        <f>IF($C2863="","",IF(OR($P2863=TRUE(),$P2863="TRUE"),1,0))</f>
        <v/>
      </c>
      <c r="AL2863">
        <f>IF($C2863="","",IF(AND($V2863="Yes",SUMPRODUCT((LEN(Settings!$F$6:$F$13)&gt;0)*ISNUMBER(SEARCH(Settings!$F$6:$F$13,$O2863)))=0),1,0))</f>
        <v/>
      </c>
      <c r="AM2863">
        <f>IF($AI2863=1,IFERROR(IF(VALUE($C2863)&lt;100000000,VALUE($C2863),1000000000),IFERROR(IF(VALUE(MID($C2863,2,20))&lt;100000000,VALUE(MID($C2863,2,20)),1000000000),1000000000))+ROW()/100000,"")</f>
        <v/>
      </c>
    </row>
    <row r="2864">
      <c r="E2864" s="14" t="n"/>
      <c r="M2864" s="8">
        <f>IF($C2864="","",L2864*T2864/100)</f>
        <v/>
      </c>
      <c r="S2864" s="8" t="n"/>
      <c r="T2864" s="8" t="n"/>
      <c r="W2864">
        <f>IF($C2864="","",IF($AL2864=1,0,IF($AK2864=1,Settings!$C$6,Settings!$C$7))*100)</f>
        <v/>
      </c>
      <c r="X2864" s="8">
        <f>IF($C2864="","",T2864*W2864/100)</f>
        <v/>
      </c>
      <c r="Y2864" s="8">
        <f>IF($C2864="","",T2864-X2864)</f>
        <v/>
      </c>
      <c r="Z2864" s="8">
        <f>IF($C2864="","",Y2864-M2864)</f>
        <v/>
      </c>
      <c r="AD2864" s="8" t="n"/>
      <c r="AG2864" s="14" t="n"/>
      <c r="AI2864">
        <f>IF($C2864="","",IF(COUNTIF($C$2:$C2864,$C2864)=1,1,0))</f>
        <v/>
      </c>
      <c r="AJ2864">
        <f>IF($AI2864=1,SUMPRODUCT(--($AM$2:$AM$7001&lt;$AM2864))+1,"")</f>
        <v/>
      </c>
      <c r="AK2864">
        <f>IF($C2864="","",IF(OR($P2864=TRUE(),$P2864="TRUE"),1,0))</f>
        <v/>
      </c>
      <c r="AL2864">
        <f>IF($C2864="","",IF(AND($V2864="Yes",SUMPRODUCT((LEN(Settings!$F$6:$F$13)&gt;0)*ISNUMBER(SEARCH(Settings!$F$6:$F$13,$O2864)))=0),1,0))</f>
        <v/>
      </c>
      <c r="AM2864">
        <f>IF($AI2864=1,IFERROR(IF(VALUE($C2864)&lt;100000000,VALUE($C2864),1000000000),IFERROR(IF(VALUE(MID($C2864,2,20))&lt;100000000,VALUE(MID($C2864,2,20)),1000000000),1000000000))+ROW()/100000,"")</f>
        <v/>
      </c>
    </row>
    <row r="2865">
      <c r="E2865" s="14" t="n"/>
      <c r="M2865" s="8">
        <f>IF($C2865="","",L2865*T2865/100)</f>
        <v/>
      </c>
      <c r="S2865" s="8" t="n"/>
      <c r="T2865" s="8" t="n"/>
      <c r="W2865">
        <f>IF($C2865="","",IF($AL2865=1,0,IF($AK2865=1,Settings!$C$6,Settings!$C$7))*100)</f>
        <v/>
      </c>
      <c r="X2865" s="8">
        <f>IF($C2865="","",T2865*W2865/100)</f>
        <v/>
      </c>
      <c r="Y2865" s="8">
        <f>IF($C2865="","",T2865-X2865)</f>
        <v/>
      </c>
      <c r="Z2865" s="8">
        <f>IF($C2865="","",Y2865-M2865)</f>
        <v/>
      </c>
      <c r="AD2865" s="8" t="n"/>
      <c r="AG2865" s="14" t="n"/>
      <c r="AI2865">
        <f>IF($C2865="","",IF(COUNTIF($C$2:$C2865,$C2865)=1,1,0))</f>
        <v/>
      </c>
      <c r="AJ2865">
        <f>IF($AI2865=1,SUMPRODUCT(--($AM$2:$AM$7001&lt;$AM2865))+1,"")</f>
        <v/>
      </c>
      <c r="AK2865">
        <f>IF($C2865="","",IF(OR($P2865=TRUE(),$P2865="TRUE"),1,0))</f>
        <v/>
      </c>
      <c r="AL2865">
        <f>IF($C2865="","",IF(AND($V2865="Yes",SUMPRODUCT((LEN(Settings!$F$6:$F$13)&gt;0)*ISNUMBER(SEARCH(Settings!$F$6:$F$13,$O2865)))=0),1,0))</f>
        <v/>
      </c>
      <c r="AM2865">
        <f>IF($AI2865=1,IFERROR(IF(VALUE($C2865)&lt;100000000,VALUE($C2865),1000000000),IFERROR(IF(VALUE(MID($C2865,2,20))&lt;100000000,VALUE(MID($C2865,2,20)),1000000000),1000000000))+ROW()/100000,"")</f>
        <v/>
      </c>
    </row>
    <row r="2866">
      <c r="E2866" s="14" t="n"/>
      <c r="M2866" s="8">
        <f>IF($C2866="","",L2866*T2866/100)</f>
        <v/>
      </c>
      <c r="S2866" s="8" t="n"/>
      <c r="T2866" s="8" t="n"/>
      <c r="W2866">
        <f>IF($C2866="","",IF($AL2866=1,0,IF($AK2866=1,Settings!$C$6,Settings!$C$7))*100)</f>
        <v/>
      </c>
      <c r="X2866" s="8">
        <f>IF($C2866="","",T2866*W2866/100)</f>
        <v/>
      </c>
      <c r="Y2866" s="8">
        <f>IF($C2866="","",T2866-X2866)</f>
        <v/>
      </c>
      <c r="Z2866" s="8">
        <f>IF($C2866="","",Y2866-M2866)</f>
        <v/>
      </c>
      <c r="AD2866" s="8" t="n"/>
      <c r="AG2866" s="14" t="n"/>
      <c r="AI2866">
        <f>IF($C2866="","",IF(COUNTIF($C$2:$C2866,$C2866)=1,1,0))</f>
        <v/>
      </c>
      <c r="AJ2866">
        <f>IF($AI2866=1,SUMPRODUCT(--($AM$2:$AM$7001&lt;$AM2866))+1,"")</f>
        <v/>
      </c>
      <c r="AK2866">
        <f>IF($C2866="","",IF(OR($P2866=TRUE(),$P2866="TRUE"),1,0))</f>
        <v/>
      </c>
      <c r="AL2866">
        <f>IF($C2866="","",IF(AND($V2866="Yes",SUMPRODUCT((LEN(Settings!$F$6:$F$13)&gt;0)*ISNUMBER(SEARCH(Settings!$F$6:$F$13,$O2866)))=0),1,0))</f>
        <v/>
      </c>
      <c r="AM2866">
        <f>IF($AI2866=1,IFERROR(IF(VALUE($C2866)&lt;100000000,VALUE($C2866),1000000000),IFERROR(IF(VALUE(MID($C2866,2,20))&lt;100000000,VALUE(MID($C2866,2,20)),1000000000),1000000000))+ROW()/100000,"")</f>
        <v/>
      </c>
    </row>
    <row r="2867">
      <c r="E2867" s="14" t="n"/>
      <c r="M2867" s="8">
        <f>IF($C2867="","",L2867*T2867/100)</f>
        <v/>
      </c>
      <c r="S2867" s="8" t="n"/>
      <c r="T2867" s="8" t="n"/>
      <c r="W2867">
        <f>IF($C2867="","",IF($AL2867=1,0,IF($AK2867=1,Settings!$C$6,Settings!$C$7))*100)</f>
        <v/>
      </c>
      <c r="X2867" s="8">
        <f>IF($C2867="","",T2867*W2867/100)</f>
        <v/>
      </c>
      <c r="Y2867" s="8">
        <f>IF($C2867="","",T2867-X2867)</f>
        <v/>
      </c>
      <c r="Z2867" s="8">
        <f>IF($C2867="","",Y2867-M2867)</f>
        <v/>
      </c>
      <c r="AD2867" s="8" t="n"/>
      <c r="AG2867" s="14" t="n"/>
      <c r="AI2867">
        <f>IF($C2867="","",IF(COUNTIF($C$2:$C2867,$C2867)=1,1,0))</f>
        <v/>
      </c>
      <c r="AJ2867">
        <f>IF($AI2867=1,SUMPRODUCT(--($AM$2:$AM$7001&lt;$AM2867))+1,"")</f>
        <v/>
      </c>
      <c r="AK2867">
        <f>IF($C2867="","",IF(OR($P2867=TRUE(),$P2867="TRUE"),1,0))</f>
        <v/>
      </c>
      <c r="AL2867">
        <f>IF($C2867="","",IF(AND($V2867="Yes",SUMPRODUCT((LEN(Settings!$F$6:$F$13)&gt;0)*ISNUMBER(SEARCH(Settings!$F$6:$F$13,$O2867)))=0),1,0))</f>
        <v/>
      </c>
      <c r="AM2867">
        <f>IF($AI2867=1,IFERROR(IF(VALUE($C2867)&lt;100000000,VALUE($C2867),1000000000),IFERROR(IF(VALUE(MID($C2867,2,20))&lt;100000000,VALUE(MID($C2867,2,20)),1000000000),1000000000))+ROW()/100000,"")</f>
        <v/>
      </c>
    </row>
    <row r="2868">
      <c r="E2868" s="14" t="n"/>
      <c r="M2868" s="8">
        <f>IF($C2868="","",L2868*T2868/100)</f>
        <v/>
      </c>
      <c r="S2868" s="8" t="n"/>
      <c r="T2868" s="8" t="n"/>
      <c r="W2868">
        <f>IF($C2868="","",IF($AL2868=1,0,IF($AK2868=1,Settings!$C$6,Settings!$C$7))*100)</f>
        <v/>
      </c>
      <c r="X2868" s="8">
        <f>IF($C2868="","",T2868*W2868/100)</f>
        <v/>
      </c>
      <c r="Y2868" s="8">
        <f>IF($C2868="","",T2868-X2868)</f>
        <v/>
      </c>
      <c r="Z2868" s="8">
        <f>IF($C2868="","",Y2868-M2868)</f>
        <v/>
      </c>
      <c r="AD2868" s="8" t="n"/>
      <c r="AG2868" s="14" t="n"/>
      <c r="AI2868">
        <f>IF($C2868="","",IF(COUNTIF($C$2:$C2868,$C2868)=1,1,0))</f>
        <v/>
      </c>
      <c r="AJ2868">
        <f>IF($AI2868=1,SUMPRODUCT(--($AM$2:$AM$7001&lt;$AM2868))+1,"")</f>
        <v/>
      </c>
      <c r="AK2868">
        <f>IF($C2868="","",IF(OR($P2868=TRUE(),$P2868="TRUE"),1,0))</f>
        <v/>
      </c>
      <c r="AL2868">
        <f>IF($C2868="","",IF(AND($V2868="Yes",SUMPRODUCT((LEN(Settings!$F$6:$F$13)&gt;0)*ISNUMBER(SEARCH(Settings!$F$6:$F$13,$O2868)))=0),1,0))</f>
        <v/>
      </c>
      <c r="AM2868">
        <f>IF($AI2868=1,IFERROR(IF(VALUE($C2868)&lt;100000000,VALUE($C2868),1000000000),IFERROR(IF(VALUE(MID($C2868,2,20))&lt;100000000,VALUE(MID($C2868,2,20)),1000000000),1000000000))+ROW()/100000,"")</f>
        <v/>
      </c>
    </row>
    <row r="2869">
      <c r="E2869" s="14" t="n"/>
      <c r="M2869" s="8">
        <f>IF($C2869="","",L2869*T2869/100)</f>
        <v/>
      </c>
      <c r="S2869" s="8" t="n"/>
      <c r="T2869" s="8" t="n"/>
      <c r="W2869">
        <f>IF($C2869="","",IF($AL2869=1,0,IF($AK2869=1,Settings!$C$6,Settings!$C$7))*100)</f>
        <v/>
      </c>
      <c r="X2869" s="8">
        <f>IF($C2869="","",T2869*W2869/100)</f>
        <v/>
      </c>
      <c r="Y2869" s="8">
        <f>IF($C2869="","",T2869-X2869)</f>
        <v/>
      </c>
      <c r="Z2869" s="8">
        <f>IF($C2869="","",Y2869-M2869)</f>
        <v/>
      </c>
      <c r="AD2869" s="8" t="n"/>
      <c r="AG2869" s="14" t="n"/>
      <c r="AI2869">
        <f>IF($C2869="","",IF(COUNTIF($C$2:$C2869,$C2869)=1,1,0))</f>
        <v/>
      </c>
      <c r="AJ2869">
        <f>IF($AI2869=1,SUMPRODUCT(--($AM$2:$AM$7001&lt;$AM2869))+1,"")</f>
        <v/>
      </c>
      <c r="AK2869">
        <f>IF($C2869="","",IF(OR($P2869=TRUE(),$P2869="TRUE"),1,0))</f>
        <v/>
      </c>
      <c r="AL2869">
        <f>IF($C2869="","",IF(AND($V2869="Yes",SUMPRODUCT((LEN(Settings!$F$6:$F$13)&gt;0)*ISNUMBER(SEARCH(Settings!$F$6:$F$13,$O2869)))=0),1,0))</f>
        <v/>
      </c>
      <c r="AM2869">
        <f>IF($AI2869=1,IFERROR(IF(VALUE($C2869)&lt;100000000,VALUE($C2869),1000000000),IFERROR(IF(VALUE(MID($C2869,2,20))&lt;100000000,VALUE(MID($C2869,2,20)),1000000000),1000000000))+ROW()/100000,"")</f>
        <v/>
      </c>
    </row>
    <row r="2870">
      <c r="E2870" s="14" t="n"/>
      <c r="M2870" s="8">
        <f>IF($C2870="","",L2870*T2870/100)</f>
        <v/>
      </c>
      <c r="S2870" s="8" t="n"/>
      <c r="T2870" s="8" t="n"/>
      <c r="W2870">
        <f>IF($C2870="","",IF($AL2870=1,0,IF($AK2870=1,Settings!$C$6,Settings!$C$7))*100)</f>
        <v/>
      </c>
      <c r="X2870" s="8">
        <f>IF($C2870="","",T2870*W2870/100)</f>
        <v/>
      </c>
      <c r="Y2870" s="8">
        <f>IF($C2870="","",T2870-X2870)</f>
        <v/>
      </c>
      <c r="Z2870" s="8">
        <f>IF($C2870="","",Y2870-M2870)</f>
        <v/>
      </c>
      <c r="AD2870" s="8" t="n"/>
      <c r="AG2870" s="14" t="n"/>
      <c r="AI2870">
        <f>IF($C2870="","",IF(COUNTIF($C$2:$C2870,$C2870)=1,1,0))</f>
        <v/>
      </c>
      <c r="AJ2870">
        <f>IF($AI2870=1,SUMPRODUCT(--($AM$2:$AM$7001&lt;$AM2870))+1,"")</f>
        <v/>
      </c>
      <c r="AK2870">
        <f>IF($C2870="","",IF(OR($P2870=TRUE(),$P2870="TRUE"),1,0))</f>
        <v/>
      </c>
      <c r="AL2870">
        <f>IF($C2870="","",IF(AND($V2870="Yes",SUMPRODUCT((LEN(Settings!$F$6:$F$13)&gt;0)*ISNUMBER(SEARCH(Settings!$F$6:$F$13,$O2870)))=0),1,0))</f>
        <v/>
      </c>
      <c r="AM2870">
        <f>IF($AI2870=1,IFERROR(IF(VALUE($C2870)&lt;100000000,VALUE($C2870),1000000000),IFERROR(IF(VALUE(MID($C2870,2,20))&lt;100000000,VALUE(MID($C2870,2,20)),1000000000),1000000000))+ROW()/100000,"")</f>
        <v/>
      </c>
    </row>
    <row r="2871">
      <c r="E2871" s="14" t="n"/>
      <c r="M2871" s="8">
        <f>IF($C2871="","",L2871*T2871/100)</f>
        <v/>
      </c>
      <c r="S2871" s="8" t="n"/>
      <c r="T2871" s="8" t="n"/>
      <c r="W2871">
        <f>IF($C2871="","",IF($AL2871=1,0,IF($AK2871=1,Settings!$C$6,Settings!$C$7))*100)</f>
        <v/>
      </c>
      <c r="X2871" s="8">
        <f>IF($C2871="","",T2871*W2871/100)</f>
        <v/>
      </c>
      <c r="Y2871" s="8">
        <f>IF($C2871="","",T2871-X2871)</f>
        <v/>
      </c>
      <c r="Z2871" s="8">
        <f>IF($C2871="","",Y2871-M2871)</f>
        <v/>
      </c>
      <c r="AD2871" s="8" t="n"/>
      <c r="AG2871" s="14" t="n"/>
      <c r="AI2871">
        <f>IF($C2871="","",IF(COUNTIF($C$2:$C2871,$C2871)=1,1,0))</f>
        <v/>
      </c>
      <c r="AJ2871">
        <f>IF($AI2871=1,SUMPRODUCT(--($AM$2:$AM$7001&lt;$AM2871))+1,"")</f>
        <v/>
      </c>
      <c r="AK2871">
        <f>IF($C2871="","",IF(OR($P2871=TRUE(),$P2871="TRUE"),1,0))</f>
        <v/>
      </c>
      <c r="AL2871">
        <f>IF($C2871="","",IF(AND($V2871="Yes",SUMPRODUCT((LEN(Settings!$F$6:$F$13)&gt;0)*ISNUMBER(SEARCH(Settings!$F$6:$F$13,$O2871)))=0),1,0))</f>
        <v/>
      </c>
      <c r="AM2871">
        <f>IF($AI2871=1,IFERROR(IF(VALUE($C2871)&lt;100000000,VALUE($C2871),1000000000),IFERROR(IF(VALUE(MID($C2871,2,20))&lt;100000000,VALUE(MID($C2871,2,20)),1000000000),1000000000))+ROW()/100000,"")</f>
        <v/>
      </c>
    </row>
    <row r="2872">
      <c r="E2872" s="14" t="n"/>
      <c r="M2872" s="8">
        <f>IF($C2872="","",L2872*T2872/100)</f>
        <v/>
      </c>
      <c r="S2872" s="8" t="n"/>
      <c r="T2872" s="8" t="n"/>
      <c r="W2872">
        <f>IF($C2872="","",IF($AL2872=1,0,IF($AK2872=1,Settings!$C$6,Settings!$C$7))*100)</f>
        <v/>
      </c>
      <c r="X2872" s="8">
        <f>IF($C2872="","",T2872*W2872/100)</f>
        <v/>
      </c>
      <c r="Y2872" s="8">
        <f>IF($C2872="","",T2872-X2872)</f>
        <v/>
      </c>
      <c r="Z2872" s="8">
        <f>IF($C2872="","",Y2872-M2872)</f>
        <v/>
      </c>
      <c r="AD2872" s="8" t="n"/>
      <c r="AG2872" s="14" t="n"/>
      <c r="AI2872">
        <f>IF($C2872="","",IF(COUNTIF($C$2:$C2872,$C2872)=1,1,0))</f>
        <v/>
      </c>
      <c r="AJ2872">
        <f>IF($AI2872=1,SUMPRODUCT(--($AM$2:$AM$7001&lt;$AM2872))+1,"")</f>
        <v/>
      </c>
      <c r="AK2872">
        <f>IF($C2872="","",IF(OR($P2872=TRUE(),$P2872="TRUE"),1,0))</f>
        <v/>
      </c>
      <c r="AL2872">
        <f>IF($C2872="","",IF(AND($V2872="Yes",SUMPRODUCT((LEN(Settings!$F$6:$F$13)&gt;0)*ISNUMBER(SEARCH(Settings!$F$6:$F$13,$O2872)))=0),1,0))</f>
        <v/>
      </c>
      <c r="AM2872">
        <f>IF($AI2872=1,IFERROR(IF(VALUE($C2872)&lt;100000000,VALUE($C2872),1000000000),IFERROR(IF(VALUE(MID($C2872,2,20))&lt;100000000,VALUE(MID($C2872,2,20)),1000000000),1000000000))+ROW()/100000,"")</f>
        <v/>
      </c>
    </row>
    <row r="2873">
      <c r="E2873" s="14" t="n"/>
      <c r="M2873" s="8">
        <f>IF($C2873="","",L2873*T2873/100)</f>
        <v/>
      </c>
      <c r="S2873" s="8" t="n"/>
      <c r="T2873" s="8" t="n"/>
      <c r="W2873">
        <f>IF($C2873="","",IF($AL2873=1,0,IF($AK2873=1,Settings!$C$6,Settings!$C$7))*100)</f>
        <v/>
      </c>
      <c r="X2873" s="8">
        <f>IF($C2873="","",T2873*W2873/100)</f>
        <v/>
      </c>
      <c r="Y2873" s="8">
        <f>IF($C2873="","",T2873-X2873)</f>
        <v/>
      </c>
      <c r="Z2873" s="8">
        <f>IF($C2873="","",Y2873-M2873)</f>
        <v/>
      </c>
      <c r="AD2873" s="8" t="n"/>
      <c r="AG2873" s="14" t="n"/>
      <c r="AI2873">
        <f>IF($C2873="","",IF(COUNTIF($C$2:$C2873,$C2873)=1,1,0))</f>
        <v/>
      </c>
      <c r="AJ2873">
        <f>IF($AI2873=1,SUMPRODUCT(--($AM$2:$AM$7001&lt;$AM2873))+1,"")</f>
        <v/>
      </c>
      <c r="AK2873">
        <f>IF($C2873="","",IF(OR($P2873=TRUE(),$P2873="TRUE"),1,0))</f>
        <v/>
      </c>
      <c r="AL2873">
        <f>IF($C2873="","",IF(AND($V2873="Yes",SUMPRODUCT((LEN(Settings!$F$6:$F$13)&gt;0)*ISNUMBER(SEARCH(Settings!$F$6:$F$13,$O2873)))=0),1,0))</f>
        <v/>
      </c>
      <c r="AM2873">
        <f>IF($AI2873=1,IFERROR(IF(VALUE($C2873)&lt;100000000,VALUE($C2873),1000000000),IFERROR(IF(VALUE(MID($C2873,2,20))&lt;100000000,VALUE(MID($C2873,2,20)),1000000000),1000000000))+ROW()/100000,"")</f>
        <v/>
      </c>
    </row>
    <row r="2874">
      <c r="E2874" s="14" t="n"/>
      <c r="M2874" s="8">
        <f>IF($C2874="","",L2874*T2874/100)</f>
        <v/>
      </c>
      <c r="S2874" s="8" t="n"/>
      <c r="T2874" s="8" t="n"/>
      <c r="W2874">
        <f>IF($C2874="","",IF($AL2874=1,0,IF($AK2874=1,Settings!$C$6,Settings!$C$7))*100)</f>
        <v/>
      </c>
      <c r="X2874" s="8">
        <f>IF($C2874="","",T2874*W2874/100)</f>
        <v/>
      </c>
      <c r="Y2874" s="8">
        <f>IF($C2874="","",T2874-X2874)</f>
        <v/>
      </c>
      <c r="Z2874" s="8">
        <f>IF($C2874="","",Y2874-M2874)</f>
        <v/>
      </c>
      <c r="AD2874" s="8" t="n"/>
      <c r="AG2874" s="14" t="n"/>
      <c r="AI2874">
        <f>IF($C2874="","",IF(COUNTIF($C$2:$C2874,$C2874)=1,1,0))</f>
        <v/>
      </c>
      <c r="AJ2874">
        <f>IF($AI2874=1,SUMPRODUCT(--($AM$2:$AM$7001&lt;$AM2874))+1,"")</f>
        <v/>
      </c>
      <c r="AK2874">
        <f>IF($C2874="","",IF(OR($P2874=TRUE(),$P2874="TRUE"),1,0))</f>
        <v/>
      </c>
      <c r="AL2874">
        <f>IF($C2874="","",IF(AND($V2874="Yes",SUMPRODUCT((LEN(Settings!$F$6:$F$13)&gt;0)*ISNUMBER(SEARCH(Settings!$F$6:$F$13,$O2874)))=0),1,0))</f>
        <v/>
      </c>
      <c r="AM2874">
        <f>IF($AI2874=1,IFERROR(IF(VALUE($C2874)&lt;100000000,VALUE($C2874),1000000000),IFERROR(IF(VALUE(MID($C2874,2,20))&lt;100000000,VALUE(MID($C2874,2,20)),1000000000),1000000000))+ROW()/100000,"")</f>
        <v/>
      </c>
    </row>
    <row r="2875">
      <c r="E2875" s="14" t="n"/>
      <c r="M2875" s="8">
        <f>IF($C2875="","",L2875*T2875/100)</f>
        <v/>
      </c>
      <c r="S2875" s="8" t="n"/>
      <c r="T2875" s="8" t="n"/>
      <c r="W2875">
        <f>IF($C2875="","",IF($AL2875=1,0,IF($AK2875=1,Settings!$C$6,Settings!$C$7))*100)</f>
        <v/>
      </c>
      <c r="X2875" s="8">
        <f>IF($C2875="","",T2875*W2875/100)</f>
        <v/>
      </c>
      <c r="Y2875" s="8">
        <f>IF($C2875="","",T2875-X2875)</f>
        <v/>
      </c>
      <c r="Z2875" s="8">
        <f>IF($C2875="","",Y2875-M2875)</f>
        <v/>
      </c>
      <c r="AD2875" s="8" t="n"/>
      <c r="AG2875" s="14" t="n"/>
      <c r="AI2875">
        <f>IF($C2875="","",IF(COUNTIF($C$2:$C2875,$C2875)=1,1,0))</f>
        <v/>
      </c>
      <c r="AJ2875">
        <f>IF($AI2875=1,SUMPRODUCT(--($AM$2:$AM$7001&lt;$AM2875))+1,"")</f>
        <v/>
      </c>
      <c r="AK2875">
        <f>IF($C2875="","",IF(OR($P2875=TRUE(),$P2875="TRUE"),1,0))</f>
        <v/>
      </c>
      <c r="AL2875">
        <f>IF($C2875="","",IF(AND($V2875="Yes",SUMPRODUCT((LEN(Settings!$F$6:$F$13)&gt;0)*ISNUMBER(SEARCH(Settings!$F$6:$F$13,$O2875)))=0),1,0))</f>
        <v/>
      </c>
      <c r="AM2875">
        <f>IF($AI2875=1,IFERROR(IF(VALUE($C2875)&lt;100000000,VALUE($C2875),1000000000),IFERROR(IF(VALUE(MID($C2875,2,20))&lt;100000000,VALUE(MID($C2875,2,20)),1000000000),1000000000))+ROW()/100000,"")</f>
        <v/>
      </c>
    </row>
    <row r="2876">
      <c r="E2876" s="14" t="n"/>
      <c r="M2876" s="8">
        <f>IF($C2876="","",L2876*T2876/100)</f>
        <v/>
      </c>
      <c r="S2876" s="8" t="n"/>
      <c r="T2876" s="8" t="n"/>
      <c r="W2876">
        <f>IF($C2876="","",IF($AL2876=1,0,IF($AK2876=1,Settings!$C$6,Settings!$C$7))*100)</f>
        <v/>
      </c>
      <c r="X2876" s="8">
        <f>IF($C2876="","",T2876*W2876/100)</f>
        <v/>
      </c>
      <c r="Y2876" s="8">
        <f>IF($C2876="","",T2876-X2876)</f>
        <v/>
      </c>
      <c r="Z2876" s="8">
        <f>IF($C2876="","",Y2876-M2876)</f>
        <v/>
      </c>
      <c r="AD2876" s="8" t="n"/>
      <c r="AG2876" s="14" t="n"/>
      <c r="AI2876">
        <f>IF($C2876="","",IF(COUNTIF($C$2:$C2876,$C2876)=1,1,0))</f>
        <v/>
      </c>
      <c r="AJ2876">
        <f>IF($AI2876=1,SUMPRODUCT(--($AM$2:$AM$7001&lt;$AM2876))+1,"")</f>
        <v/>
      </c>
      <c r="AK2876">
        <f>IF($C2876="","",IF(OR($P2876=TRUE(),$P2876="TRUE"),1,0))</f>
        <v/>
      </c>
      <c r="AL2876">
        <f>IF($C2876="","",IF(AND($V2876="Yes",SUMPRODUCT((LEN(Settings!$F$6:$F$13)&gt;0)*ISNUMBER(SEARCH(Settings!$F$6:$F$13,$O2876)))=0),1,0))</f>
        <v/>
      </c>
      <c r="AM2876">
        <f>IF($AI2876=1,IFERROR(IF(VALUE($C2876)&lt;100000000,VALUE($C2876),1000000000),IFERROR(IF(VALUE(MID($C2876,2,20))&lt;100000000,VALUE(MID($C2876,2,20)),1000000000),1000000000))+ROW()/100000,"")</f>
        <v/>
      </c>
    </row>
    <row r="2877">
      <c r="E2877" s="14" t="n"/>
      <c r="M2877" s="8">
        <f>IF($C2877="","",L2877*T2877/100)</f>
        <v/>
      </c>
      <c r="S2877" s="8" t="n"/>
      <c r="T2877" s="8" t="n"/>
      <c r="W2877">
        <f>IF($C2877="","",IF($AL2877=1,0,IF($AK2877=1,Settings!$C$6,Settings!$C$7))*100)</f>
        <v/>
      </c>
      <c r="X2877" s="8">
        <f>IF($C2877="","",T2877*W2877/100)</f>
        <v/>
      </c>
      <c r="Y2877" s="8">
        <f>IF($C2877="","",T2877-X2877)</f>
        <v/>
      </c>
      <c r="Z2877" s="8">
        <f>IF($C2877="","",Y2877-M2877)</f>
        <v/>
      </c>
      <c r="AD2877" s="8" t="n"/>
      <c r="AG2877" s="14" t="n"/>
      <c r="AI2877">
        <f>IF($C2877="","",IF(COUNTIF($C$2:$C2877,$C2877)=1,1,0))</f>
        <v/>
      </c>
      <c r="AJ2877">
        <f>IF($AI2877=1,SUMPRODUCT(--($AM$2:$AM$7001&lt;$AM2877))+1,"")</f>
        <v/>
      </c>
      <c r="AK2877">
        <f>IF($C2877="","",IF(OR($P2877=TRUE(),$P2877="TRUE"),1,0))</f>
        <v/>
      </c>
      <c r="AL2877">
        <f>IF($C2877="","",IF(AND($V2877="Yes",SUMPRODUCT((LEN(Settings!$F$6:$F$13)&gt;0)*ISNUMBER(SEARCH(Settings!$F$6:$F$13,$O2877)))=0),1,0))</f>
        <v/>
      </c>
      <c r="AM2877">
        <f>IF($AI2877=1,IFERROR(IF(VALUE($C2877)&lt;100000000,VALUE($C2877),1000000000),IFERROR(IF(VALUE(MID($C2877,2,20))&lt;100000000,VALUE(MID($C2877,2,20)),1000000000),1000000000))+ROW()/100000,"")</f>
        <v/>
      </c>
    </row>
    <row r="2878">
      <c r="E2878" s="14" t="n"/>
      <c r="M2878" s="8">
        <f>IF($C2878="","",L2878*T2878/100)</f>
        <v/>
      </c>
      <c r="S2878" s="8" t="n"/>
      <c r="T2878" s="8" t="n"/>
      <c r="W2878">
        <f>IF($C2878="","",IF($AL2878=1,0,IF($AK2878=1,Settings!$C$6,Settings!$C$7))*100)</f>
        <v/>
      </c>
      <c r="X2878" s="8">
        <f>IF($C2878="","",T2878*W2878/100)</f>
        <v/>
      </c>
      <c r="Y2878" s="8">
        <f>IF($C2878="","",T2878-X2878)</f>
        <v/>
      </c>
      <c r="Z2878" s="8">
        <f>IF($C2878="","",Y2878-M2878)</f>
        <v/>
      </c>
      <c r="AD2878" s="8" t="n"/>
      <c r="AG2878" s="14" t="n"/>
      <c r="AI2878">
        <f>IF($C2878="","",IF(COUNTIF($C$2:$C2878,$C2878)=1,1,0))</f>
        <v/>
      </c>
      <c r="AJ2878">
        <f>IF($AI2878=1,SUMPRODUCT(--($AM$2:$AM$7001&lt;$AM2878))+1,"")</f>
        <v/>
      </c>
      <c r="AK2878">
        <f>IF($C2878="","",IF(OR($P2878=TRUE(),$P2878="TRUE"),1,0))</f>
        <v/>
      </c>
      <c r="AL2878">
        <f>IF($C2878="","",IF(AND($V2878="Yes",SUMPRODUCT((LEN(Settings!$F$6:$F$13)&gt;0)*ISNUMBER(SEARCH(Settings!$F$6:$F$13,$O2878)))=0),1,0))</f>
        <v/>
      </c>
      <c r="AM2878">
        <f>IF($AI2878=1,IFERROR(IF(VALUE($C2878)&lt;100000000,VALUE($C2878),1000000000),IFERROR(IF(VALUE(MID($C2878,2,20))&lt;100000000,VALUE(MID($C2878,2,20)),1000000000),1000000000))+ROW()/100000,"")</f>
        <v/>
      </c>
    </row>
    <row r="2879">
      <c r="E2879" s="14" t="n"/>
      <c r="M2879" s="8">
        <f>IF($C2879="","",L2879*T2879/100)</f>
        <v/>
      </c>
      <c r="S2879" s="8" t="n"/>
      <c r="T2879" s="8" t="n"/>
      <c r="W2879">
        <f>IF($C2879="","",IF($AL2879=1,0,IF($AK2879=1,Settings!$C$6,Settings!$C$7))*100)</f>
        <v/>
      </c>
      <c r="X2879" s="8">
        <f>IF($C2879="","",T2879*W2879/100)</f>
        <v/>
      </c>
      <c r="Y2879" s="8">
        <f>IF($C2879="","",T2879-X2879)</f>
        <v/>
      </c>
      <c r="Z2879" s="8">
        <f>IF($C2879="","",Y2879-M2879)</f>
        <v/>
      </c>
      <c r="AD2879" s="8" t="n"/>
      <c r="AG2879" s="14" t="n"/>
      <c r="AI2879">
        <f>IF($C2879="","",IF(COUNTIF($C$2:$C2879,$C2879)=1,1,0))</f>
        <v/>
      </c>
      <c r="AJ2879">
        <f>IF($AI2879=1,SUMPRODUCT(--($AM$2:$AM$7001&lt;$AM2879))+1,"")</f>
        <v/>
      </c>
      <c r="AK2879">
        <f>IF($C2879="","",IF(OR($P2879=TRUE(),$P2879="TRUE"),1,0))</f>
        <v/>
      </c>
      <c r="AL2879">
        <f>IF($C2879="","",IF(AND($V2879="Yes",SUMPRODUCT((LEN(Settings!$F$6:$F$13)&gt;0)*ISNUMBER(SEARCH(Settings!$F$6:$F$13,$O2879)))=0),1,0))</f>
        <v/>
      </c>
      <c r="AM2879">
        <f>IF($AI2879=1,IFERROR(IF(VALUE($C2879)&lt;100000000,VALUE($C2879),1000000000),IFERROR(IF(VALUE(MID($C2879,2,20))&lt;100000000,VALUE(MID($C2879,2,20)),1000000000),1000000000))+ROW()/100000,"")</f>
        <v/>
      </c>
    </row>
    <row r="2880">
      <c r="E2880" s="14" t="n"/>
      <c r="M2880" s="8">
        <f>IF($C2880="","",L2880*T2880/100)</f>
        <v/>
      </c>
      <c r="S2880" s="8" t="n"/>
      <c r="T2880" s="8" t="n"/>
      <c r="W2880">
        <f>IF($C2880="","",IF($AL2880=1,0,IF($AK2880=1,Settings!$C$6,Settings!$C$7))*100)</f>
        <v/>
      </c>
      <c r="X2880" s="8">
        <f>IF($C2880="","",T2880*W2880/100)</f>
        <v/>
      </c>
      <c r="Y2880" s="8">
        <f>IF($C2880="","",T2880-X2880)</f>
        <v/>
      </c>
      <c r="Z2880" s="8">
        <f>IF($C2880="","",Y2880-M2880)</f>
        <v/>
      </c>
      <c r="AD2880" s="8" t="n"/>
      <c r="AG2880" s="14" t="n"/>
      <c r="AI2880">
        <f>IF($C2880="","",IF(COUNTIF($C$2:$C2880,$C2880)=1,1,0))</f>
        <v/>
      </c>
      <c r="AJ2880">
        <f>IF($AI2880=1,SUMPRODUCT(--($AM$2:$AM$7001&lt;$AM2880))+1,"")</f>
        <v/>
      </c>
      <c r="AK2880">
        <f>IF($C2880="","",IF(OR($P2880=TRUE(),$P2880="TRUE"),1,0))</f>
        <v/>
      </c>
      <c r="AL2880">
        <f>IF($C2880="","",IF(AND($V2880="Yes",SUMPRODUCT((LEN(Settings!$F$6:$F$13)&gt;0)*ISNUMBER(SEARCH(Settings!$F$6:$F$13,$O2880)))=0),1,0))</f>
        <v/>
      </c>
      <c r="AM2880">
        <f>IF($AI2880=1,IFERROR(IF(VALUE($C2880)&lt;100000000,VALUE($C2880),1000000000),IFERROR(IF(VALUE(MID($C2880,2,20))&lt;100000000,VALUE(MID($C2880,2,20)),1000000000),1000000000))+ROW()/100000,"")</f>
        <v/>
      </c>
    </row>
    <row r="2881">
      <c r="E2881" s="14" t="n"/>
      <c r="M2881" s="8">
        <f>IF($C2881="","",L2881*T2881/100)</f>
        <v/>
      </c>
      <c r="S2881" s="8" t="n"/>
      <c r="T2881" s="8" t="n"/>
      <c r="W2881">
        <f>IF($C2881="","",IF($AL2881=1,0,IF($AK2881=1,Settings!$C$6,Settings!$C$7))*100)</f>
        <v/>
      </c>
      <c r="X2881" s="8">
        <f>IF($C2881="","",T2881*W2881/100)</f>
        <v/>
      </c>
      <c r="Y2881" s="8">
        <f>IF($C2881="","",T2881-X2881)</f>
        <v/>
      </c>
      <c r="Z2881" s="8">
        <f>IF($C2881="","",Y2881-M2881)</f>
        <v/>
      </c>
      <c r="AD2881" s="8" t="n"/>
      <c r="AG2881" s="14" t="n"/>
      <c r="AI2881">
        <f>IF($C2881="","",IF(COUNTIF($C$2:$C2881,$C2881)=1,1,0))</f>
        <v/>
      </c>
      <c r="AJ2881">
        <f>IF($AI2881=1,SUMPRODUCT(--($AM$2:$AM$7001&lt;$AM2881))+1,"")</f>
        <v/>
      </c>
      <c r="AK2881">
        <f>IF($C2881="","",IF(OR($P2881=TRUE(),$P2881="TRUE"),1,0))</f>
        <v/>
      </c>
      <c r="AL2881">
        <f>IF($C2881="","",IF(AND($V2881="Yes",SUMPRODUCT((LEN(Settings!$F$6:$F$13)&gt;0)*ISNUMBER(SEARCH(Settings!$F$6:$F$13,$O2881)))=0),1,0))</f>
        <v/>
      </c>
      <c r="AM2881">
        <f>IF($AI2881=1,IFERROR(IF(VALUE($C2881)&lt;100000000,VALUE($C2881),1000000000),IFERROR(IF(VALUE(MID($C2881,2,20))&lt;100000000,VALUE(MID($C2881,2,20)),1000000000),1000000000))+ROW()/100000,"")</f>
        <v/>
      </c>
    </row>
    <row r="2882">
      <c r="E2882" s="14" t="n"/>
      <c r="M2882" s="8">
        <f>IF($C2882="","",L2882*T2882/100)</f>
        <v/>
      </c>
      <c r="S2882" s="8" t="n"/>
      <c r="T2882" s="8" t="n"/>
      <c r="W2882">
        <f>IF($C2882="","",IF($AL2882=1,0,IF($AK2882=1,Settings!$C$6,Settings!$C$7))*100)</f>
        <v/>
      </c>
      <c r="X2882" s="8">
        <f>IF($C2882="","",T2882*W2882/100)</f>
        <v/>
      </c>
      <c r="Y2882" s="8">
        <f>IF($C2882="","",T2882-X2882)</f>
        <v/>
      </c>
      <c r="Z2882" s="8">
        <f>IF($C2882="","",Y2882-M2882)</f>
        <v/>
      </c>
      <c r="AD2882" s="8" t="n"/>
      <c r="AG2882" s="14" t="n"/>
      <c r="AI2882">
        <f>IF($C2882="","",IF(COUNTIF($C$2:$C2882,$C2882)=1,1,0))</f>
        <v/>
      </c>
      <c r="AJ2882">
        <f>IF($AI2882=1,SUMPRODUCT(--($AM$2:$AM$7001&lt;$AM2882))+1,"")</f>
        <v/>
      </c>
      <c r="AK2882">
        <f>IF($C2882="","",IF(OR($P2882=TRUE(),$P2882="TRUE"),1,0))</f>
        <v/>
      </c>
      <c r="AL2882">
        <f>IF($C2882="","",IF(AND($V2882="Yes",SUMPRODUCT((LEN(Settings!$F$6:$F$13)&gt;0)*ISNUMBER(SEARCH(Settings!$F$6:$F$13,$O2882)))=0),1,0))</f>
        <v/>
      </c>
      <c r="AM2882">
        <f>IF($AI2882=1,IFERROR(IF(VALUE($C2882)&lt;100000000,VALUE($C2882),1000000000),IFERROR(IF(VALUE(MID($C2882,2,20))&lt;100000000,VALUE(MID($C2882,2,20)),1000000000),1000000000))+ROW()/100000,"")</f>
        <v/>
      </c>
    </row>
    <row r="2883">
      <c r="E2883" s="14" t="n"/>
      <c r="M2883" s="8">
        <f>IF($C2883="","",L2883*T2883/100)</f>
        <v/>
      </c>
      <c r="S2883" s="8" t="n"/>
      <c r="T2883" s="8" t="n"/>
      <c r="W2883">
        <f>IF($C2883="","",IF($AL2883=1,0,IF($AK2883=1,Settings!$C$6,Settings!$C$7))*100)</f>
        <v/>
      </c>
      <c r="X2883" s="8">
        <f>IF($C2883="","",T2883*W2883/100)</f>
        <v/>
      </c>
      <c r="Y2883" s="8">
        <f>IF($C2883="","",T2883-X2883)</f>
        <v/>
      </c>
      <c r="Z2883" s="8">
        <f>IF($C2883="","",Y2883-M2883)</f>
        <v/>
      </c>
      <c r="AD2883" s="8" t="n"/>
      <c r="AG2883" s="14" t="n"/>
      <c r="AI2883">
        <f>IF($C2883="","",IF(COUNTIF($C$2:$C2883,$C2883)=1,1,0))</f>
        <v/>
      </c>
      <c r="AJ2883">
        <f>IF($AI2883=1,SUMPRODUCT(--($AM$2:$AM$7001&lt;$AM2883))+1,"")</f>
        <v/>
      </c>
      <c r="AK2883">
        <f>IF($C2883="","",IF(OR($P2883=TRUE(),$P2883="TRUE"),1,0))</f>
        <v/>
      </c>
      <c r="AL2883">
        <f>IF($C2883="","",IF(AND($V2883="Yes",SUMPRODUCT((LEN(Settings!$F$6:$F$13)&gt;0)*ISNUMBER(SEARCH(Settings!$F$6:$F$13,$O2883)))=0),1,0))</f>
        <v/>
      </c>
      <c r="AM2883">
        <f>IF($AI2883=1,IFERROR(IF(VALUE($C2883)&lt;100000000,VALUE($C2883),1000000000),IFERROR(IF(VALUE(MID($C2883,2,20))&lt;100000000,VALUE(MID($C2883,2,20)),1000000000),1000000000))+ROW()/100000,"")</f>
        <v/>
      </c>
    </row>
    <row r="2884">
      <c r="E2884" s="14" t="n"/>
      <c r="M2884" s="8">
        <f>IF($C2884="","",L2884*T2884/100)</f>
        <v/>
      </c>
      <c r="S2884" s="8" t="n"/>
      <c r="T2884" s="8" t="n"/>
      <c r="W2884">
        <f>IF($C2884="","",IF($AL2884=1,0,IF($AK2884=1,Settings!$C$6,Settings!$C$7))*100)</f>
        <v/>
      </c>
      <c r="X2884" s="8">
        <f>IF($C2884="","",T2884*W2884/100)</f>
        <v/>
      </c>
      <c r="Y2884" s="8">
        <f>IF($C2884="","",T2884-X2884)</f>
        <v/>
      </c>
      <c r="Z2884" s="8">
        <f>IF($C2884="","",Y2884-M2884)</f>
        <v/>
      </c>
      <c r="AD2884" s="8" t="n"/>
      <c r="AG2884" s="14" t="n"/>
      <c r="AI2884">
        <f>IF($C2884="","",IF(COUNTIF($C$2:$C2884,$C2884)=1,1,0))</f>
        <v/>
      </c>
      <c r="AJ2884">
        <f>IF($AI2884=1,SUMPRODUCT(--($AM$2:$AM$7001&lt;$AM2884))+1,"")</f>
        <v/>
      </c>
      <c r="AK2884">
        <f>IF($C2884="","",IF(OR($P2884=TRUE(),$P2884="TRUE"),1,0))</f>
        <v/>
      </c>
      <c r="AL2884">
        <f>IF($C2884="","",IF(AND($V2884="Yes",SUMPRODUCT((LEN(Settings!$F$6:$F$13)&gt;0)*ISNUMBER(SEARCH(Settings!$F$6:$F$13,$O2884)))=0),1,0))</f>
        <v/>
      </c>
      <c r="AM2884">
        <f>IF($AI2884=1,IFERROR(IF(VALUE($C2884)&lt;100000000,VALUE($C2884),1000000000),IFERROR(IF(VALUE(MID($C2884,2,20))&lt;100000000,VALUE(MID($C2884,2,20)),1000000000),1000000000))+ROW()/100000,"")</f>
        <v/>
      </c>
    </row>
    <row r="2885">
      <c r="E2885" s="14" t="n"/>
      <c r="M2885" s="8">
        <f>IF($C2885="","",L2885*T2885/100)</f>
        <v/>
      </c>
      <c r="S2885" s="8" t="n"/>
      <c r="T2885" s="8" t="n"/>
      <c r="W2885">
        <f>IF($C2885="","",IF($AL2885=1,0,IF($AK2885=1,Settings!$C$6,Settings!$C$7))*100)</f>
        <v/>
      </c>
      <c r="X2885" s="8">
        <f>IF($C2885="","",T2885*W2885/100)</f>
        <v/>
      </c>
      <c r="Y2885" s="8">
        <f>IF($C2885="","",T2885-X2885)</f>
        <v/>
      </c>
      <c r="Z2885" s="8">
        <f>IF($C2885="","",Y2885-M2885)</f>
        <v/>
      </c>
      <c r="AD2885" s="8" t="n"/>
      <c r="AG2885" s="14" t="n"/>
      <c r="AI2885">
        <f>IF($C2885="","",IF(COUNTIF($C$2:$C2885,$C2885)=1,1,0))</f>
        <v/>
      </c>
      <c r="AJ2885">
        <f>IF($AI2885=1,SUMPRODUCT(--($AM$2:$AM$7001&lt;$AM2885))+1,"")</f>
        <v/>
      </c>
      <c r="AK2885">
        <f>IF($C2885="","",IF(OR($P2885=TRUE(),$P2885="TRUE"),1,0))</f>
        <v/>
      </c>
      <c r="AL2885">
        <f>IF($C2885="","",IF(AND($V2885="Yes",SUMPRODUCT((LEN(Settings!$F$6:$F$13)&gt;0)*ISNUMBER(SEARCH(Settings!$F$6:$F$13,$O2885)))=0),1,0))</f>
        <v/>
      </c>
      <c r="AM2885">
        <f>IF($AI2885=1,IFERROR(IF(VALUE($C2885)&lt;100000000,VALUE($C2885),1000000000),IFERROR(IF(VALUE(MID($C2885,2,20))&lt;100000000,VALUE(MID($C2885,2,20)),1000000000),1000000000))+ROW()/100000,"")</f>
        <v/>
      </c>
    </row>
    <row r="2886">
      <c r="E2886" s="14" t="n"/>
      <c r="M2886" s="8">
        <f>IF($C2886="","",L2886*T2886/100)</f>
        <v/>
      </c>
      <c r="S2886" s="8" t="n"/>
      <c r="T2886" s="8" t="n"/>
      <c r="W2886">
        <f>IF($C2886="","",IF($AL2886=1,0,IF($AK2886=1,Settings!$C$6,Settings!$C$7))*100)</f>
        <v/>
      </c>
      <c r="X2886" s="8">
        <f>IF($C2886="","",T2886*W2886/100)</f>
        <v/>
      </c>
      <c r="Y2886" s="8">
        <f>IF($C2886="","",T2886-X2886)</f>
        <v/>
      </c>
      <c r="Z2886" s="8">
        <f>IF($C2886="","",Y2886-M2886)</f>
        <v/>
      </c>
      <c r="AD2886" s="8" t="n"/>
      <c r="AG2886" s="14" t="n"/>
      <c r="AI2886">
        <f>IF($C2886="","",IF(COUNTIF($C$2:$C2886,$C2886)=1,1,0))</f>
        <v/>
      </c>
      <c r="AJ2886">
        <f>IF($AI2886=1,SUMPRODUCT(--($AM$2:$AM$7001&lt;$AM2886))+1,"")</f>
        <v/>
      </c>
      <c r="AK2886">
        <f>IF($C2886="","",IF(OR($P2886=TRUE(),$P2886="TRUE"),1,0))</f>
        <v/>
      </c>
      <c r="AL2886">
        <f>IF($C2886="","",IF(AND($V2886="Yes",SUMPRODUCT((LEN(Settings!$F$6:$F$13)&gt;0)*ISNUMBER(SEARCH(Settings!$F$6:$F$13,$O2886)))=0),1,0))</f>
        <v/>
      </c>
      <c r="AM2886">
        <f>IF($AI2886=1,IFERROR(IF(VALUE($C2886)&lt;100000000,VALUE($C2886),1000000000),IFERROR(IF(VALUE(MID($C2886,2,20))&lt;100000000,VALUE(MID($C2886,2,20)),1000000000),1000000000))+ROW()/100000,"")</f>
        <v/>
      </c>
    </row>
    <row r="2887">
      <c r="E2887" s="14" t="n"/>
      <c r="M2887" s="8">
        <f>IF($C2887="","",L2887*T2887/100)</f>
        <v/>
      </c>
      <c r="S2887" s="8" t="n"/>
      <c r="T2887" s="8" t="n"/>
      <c r="W2887">
        <f>IF($C2887="","",IF($AL2887=1,0,IF($AK2887=1,Settings!$C$6,Settings!$C$7))*100)</f>
        <v/>
      </c>
      <c r="X2887" s="8">
        <f>IF($C2887="","",T2887*W2887/100)</f>
        <v/>
      </c>
      <c r="Y2887" s="8">
        <f>IF($C2887="","",T2887-X2887)</f>
        <v/>
      </c>
      <c r="Z2887" s="8">
        <f>IF($C2887="","",Y2887-M2887)</f>
        <v/>
      </c>
      <c r="AD2887" s="8" t="n"/>
      <c r="AG2887" s="14" t="n"/>
      <c r="AI2887">
        <f>IF($C2887="","",IF(COUNTIF($C$2:$C2887,$C2887)=1,1,0))</f>
        <v/>
      </c>
      <c r="AJ2887">
        <f>IF($AI2887=1,SUMPRODUCT(--($AM$2:$AM$7001&lt;$AM2887))+1,"")</f>
        <v/>
      </c>
      <c r="AK2887">
        <f>IF($C2887="","",IF(OR($P2887=TRUE(),$P2887="TRUE"),1,0))</f>
        <v/>
      </c>
      <c r="AL2887">
        <f>IF($C2887="","",IF(AND($V2887="Yes",SUMPRODUCT((LEN(Settings!$F$6:$F$13)&gt;0)*ISNUMBER(SEARCH(Settings!$F$6:$F$13,$O2887)))=0),1,0))</f>
        <v/>
      </c>
      <c r="AM2887">
        <f>IF($AI2887=1,IFERROR(IF(VALUE($C2887)&lt;100000000,VALUE($C2887),1000000000),IFERROR(IF(VALUE(MID($C2887,2,20))&lt;100000000,VALUE(MID($C2887,2,20)),1000000000),1000000000))+ROW()/100000,"")</f>
        <v/>
      </c>
    </row>
    <row r="2888">
      <c r="E2888" s="14" t="n"/>
      <c r="M2888" s="8">
        <f>IF($C2888="","",L2888*T2888/100)</f>
        <v/>
      </c>
      <c r="S2888" s="8" t="n"/>
      <c r="T2888" s="8" t="n"/>
      <c r="W2888">
        <f>IF($C2888="","",IF($AL2888=1,0,IF($AK2888=1,Settings!$C$6,Settings!$C$7))*100)</f>
        <v/>
      </c>
      <c r="X2888" s="8">
        <f>IF($C2888="","",T2888*W2888/100)</f>
        <v/>
      </c>
      <c r="Y2888" s="8">
        <f>IF($C2888="","",T2888-X2888)</f>
        <v/>
      </c>
      <c r="Z2888" s="8">
        <f>IF($C2888="","",Y2888-M2888)</f>
        <v/>
      </c>
      <c r="AD2888" s="8" t="n"/>
      <c r="AG2888" s="14" t="n"/>
      <c r="AI2888">
        <f>IF($C2888="","",IF(COUNTIF($C$2:$C2888,$C2888)=1,1,0))</f>
        <v/>
      </c>
      <c r="AJ2888">
        <f>IF($AI2888=1,SUMPRODUCT(--($AM$2:$AM$7001&lt;$AM2888))+1,"")</f>
        <v/>
      </c>
      <c r="AK2888">
        <f>IF($C2888="","",IF(OR($P2888=TRUE(),$P2888="TRUE"),1,0))</f>
        <v/>
      </c>
      <c r="AL2888">
        <f>IF($C2888="","",IF(AND($V2888="Yes",SUMPRODUCT((LEN(Settings!$F$6:$F$13)&gt;0)*ISNUMBER(SEARCH(Settings!$F$6:$F$13,$O2888)))=0),1,0))</f>
        <v/>
      </c>
      <c r="AM2888">
        <f>IF($AI2888=1,IFERROR(IF(VALUE($C2888)&lt;100000000,VALUE($C2888),1000000000),IFERROR(IF(VALUE(MID($C2888,2,20))&lt;100000000,VALUE(MID($C2888,2,20)),1000000000),1000000000))+ROW()/100000,"")</f>
        <v/>
      </c>
    </row>
    <row r="2889">
      <c r="E2889" s="14" t="n"/>
      <c r="M2889" s="8">
        <f>IF($C2889="","",L2889*T2889/100)</f>
        <v/>
      </c>
      <c r="S2889" s="8" t="n"/>
      <c r="T2889" s="8" t="n"/>
      <c r="W2889">
        <f>IF($C2889="","",IF($AL2889=1,0,IF($AK2889=1,Settings!$C$6,Settings!$C$7))*100)</f>
        <v/>
      </c>
      <c r="X2889" s="8">
        <f>IF($C2889="","",T2889*W2889/100)</f>
        <v/>
      </c>
      <c r="Y2889" s="8">
        <f>IF($C2889="","",T2889-X2889)</f>
        <v/>
      </c>
      <c r="Z2889" s="8">
        <f>IF($C2889="","",Y2889-M2889)</f>
        <v/>
      </c>
      <c r="AD2889" s="8" t="n"/>
      <c r="AG2889" s="14" t="n"/>
      <c r="AI2889">
        <f>IF($C2889="","",IF(COUNTIF($C$2:$C2889,$C2889)=1,1,0))</f>
        <v/>
      </c>
      <c r="AJ2889">
        <f>IF($AI2889=1,SUMPRODUCT(--($AM$2:$AM$7001&lt;$AM2889))+1,"")</f>
        <v/>
      </c>
      <c r="AK2889">
        <f>IF($C2889="","",IF(OR($P2889=TRUE(),$P2889="TRUE"),1,0))</f>
        <v/>
      </c>
      <c r="AL2889">
        <f>IF($C2889="","",IF(AND($V2889="Yes",SUMPRODUCT((LEN(Settings!$F$6:$F$13)&gt;0)*ISNUMBER(SEARCH(Settings!$F$6:$F$13,$O2889)))=0),1,0))</f>
        <v/>
      </c>
      <c r="AM2889">
        <f>IF($AI2889=1,IFERROR(IF(VALUE($C2889)&lt;100000000,VALUE($C2889),1000000000),IFERROR(IF(VALUE(MID($C2889,2,20))&lt;100000000,VALUE(MID($C2889,2,20)),1000000000),1000000000))+ROW()/100000,"")</f>
        <v/>
      </c>
    </row>
    <row r="2890">
      <c r="E2890" s="14" t="n"/>
      <c r="M2890" s="8">
        <f>IF($C2890="","",L2890*T2890/100)</f>
        <v/>
      </c>
      <c r="S2890" s="8" t="n"/>
      <c r="T2890" s="8" t="n"/>
      <c r="W2890">
        <f>IF($C2890="","",IF($AL2890=1,0,IF($AK2890=1,Settings!$C$6,Settings!$C$7))*100)</f>
        <v/>
      </c>
      <c r="X2890" s="8">
        <f>IF($C2890="","",T2890*W2890/100)</f>
        <v/>
      </c>
      <c r="Y2890" s="8">
        <f>IF($C2890="","",T2890-X2890)</f>
        <v/>
      </c>
      <c r="Z2890" s="8">
        <f>IF($C2890="","",Y2890-M2890)</f>
        <v/>
      </c>
      <c r="AD2890" s="8" t="n"/>
      <c r="AG2890" s="14" t="n"/>
      <c r="AI2890">
        <f>IF($C2890="","",IF(COUNTIF($C$2:$C2890,$C2890)=1,1,0))</f>
        <v/>
      </c>
      <c r="AJ2890">
        <f>IF($AI2890=1,SUMPRODUCT(--($AM$2:$AM$7001&lt;$AM2890))+1,"")</f>
        <v/>
      </c>
      <c r="AK2890">
        <f>IF($C2890="","",IF(OR($P2890=TRUE(),$P2890="TRUE"),1,0))</f>
        <v/>
      </c>
      <c r="AL2890">
        <f>IF($C2890="","",IF(AND($V2890="Yes",SUMPRODUCT((LEN(Settings!$F$6:$F$13)&gt;0)*ISNUMBER(SEARCH(Settings!$F$6:$F$13,$O2890)))=0),1,0))</f>
        <v/>
      </c>
      <c r="AM2890">
        <f>IF($AI2890=1,IFERROR(IF(VALUE($C2890)&lt;100000000,VALUE($C2890),1000000000),IFERROR(IF(VALUE(MID($C2890,2,20))&lt;100000000,VALUE(MID($C2890,2,20)),1000000000),1000000000))+ROW()/100000,"")</f>
        <v/>
      </c>
    </row>
    <row r="2891">
      <c r="E2891" s="14" t="n"/>
      <c r="M2891" s="8">
        <f>IF($C2891="","",L2891*T2891/100)</f>
        <v/>
      </c>
      <c r="S2891" s="8" t="n"/>
      <c r="T2891" s="8" t="n"/>
      <c r="W2891">
        <f>IF($C2891="","",IF($AL2891=1,0,IF($AK2891=1,Settings!$C$6,Settings!$C$7))*100)</f>
        <v/>
      </c>
      <c r="X2891" s="8">
        <f>IF($C2891="","",T2891*W2891/100)</f>
        <v/>
      </c>
      <c r="Y2891" s="8">
        <f>IF($C2891="","",T2891-X2891)</f>
        <v/>
      </c>
      <c r="Z2891" s="8">
        <f>IF($C2891="","",Y2891-M2891)</f>
        <v/>
      </c>
      <c r="AD2891" s="8" t="n"/>
      <c r="AG2891" s="14" t="n"/>
      <c r="AI2891">
        <f>IF($C2891="","",IF(COUNTIF($C$2:$C2891,$C2891)=1,1,0))</f>
        <v/>
      </c>
      <c r="AJ2891">
        <f>IF($AI2891=1,SUMPRODUCT(--($AM$2:$AM$7001&lt;$AM2891))+1,"")</f>
        <v/>
      </c>
      <c r="AK2891">
        <f>IF($C2891="","",IF(OR($P2891=TRUE(),$P2891="TRUE"),1,0))</f>
        <v/>
      </c>
      <c r="AL2891">
        <f>IF($C2891="","",IF(AND($V2891="Yes",SUMPRODUCT((LEN(Settings!$F$6:$F$13)&gt;0)*ISNUMBER(SEARCH(Settings!$F$6:$F$13,$O2891)))=0),1,0))</f>
        <v/>
      </c>
      <c r="AM2891">
        <f>IF($AI2891=1,IFERROR(IF(VALUE($C2891)&lt;100000000,VALUE($C2891),1000000000),IFERROR(IF(VALUE(MID($C2891,2,20))&lt;100000000,VALUE(MID($C2891,2,20)),1000000000),1000000000))+ROW()/100000,"")</f>
        <v/>
      </c>
    </row>
    <row r="2892">
      <c r="E2892" s="14" t="n"/>
      <c r="M2892" s="8">
        <f>IF($C2892="","",L2892*T2892/100)</f>
        <v/>
      </c>
      <c r="S2892" s="8" t="n"/>
      <c r="T2892" s="8" t="n"/>
      <c r="W2892">
        <f>IF($C2892="","",IF($AL2892=1,0,IF($AK2892=1,Settings!$C$6,Settings!$C$7))*100)</f>
        <v/>
      </c>
      <c r="X2892" s="8">
        <f>IF($C2892="","",T2892*W2892/100)</f>
        <v/>
      </c>
      <c r="Y2892" s="8">
        <f>IF($C2892="","",T2892-X2892)</f>
        <v/>
      </c>
      <c r="Z2892" s="8">
        <f>IF($C2892="","",Y2892-M2892)</f>
        <v/>
      </c>
      <c r="AD2892" s="8" t="n"/>
      <c r="AG2892" s="14" t="n"/>
      <c r="AI2892">
        <f>IF($C2892="","",IF(COUNTIF($C$2:$C2892,$C2892)=1,1,0))</f>
        <v/>
      </c>
      <c r="AJ2892">
        <f>IF($AI2892=1,SUMPRODUCT(--($AM$2:$AM$7001&lt;$AM2892))+1,"")</f>
        <v/>
      </c>
      <c r="AK2892">
        <f>IF($C2892="","",IF(OR($P2892=TRUE(),$P2892="TRUE"),1,0))</f>
        <v/>
      </c>
      <c r="AL2892">
        <f>IF($C2892="","",IF(AND($V2892="Yes",SUMPRODUCT((LEN(Settings!$F$6:$F$13)&gt;0)*ISNUMBER(SEARCH(Settings!$F$6:$F$13,$O2892)))=0),1,0))</f>
        <v/>
      </c>
      <c r="AM2892">
        <f>IF($AI2892=1,IFERROR(IF(VALUE($C2892)&lt;100000000,VALUE($C2892),1000000000),IFERROR(IF(VALUE(MID($C2892,2,20))&lt;100000000,VALUE(MID($C2892,2,20)),1000000000),1000000000))+ROW()/100000,"")</f>
        <v/>
      </c>
    </row>
    <row r="2893">
      <c r="E2893" s="14" t="n"/>
      <c r="M2893" s="8">
        <f>IF($C2893="","",L2893*T2893/100)</f>
        <v/>
      </c>
      <c r="S2893" s="8" t="n"/>
      <c r="T2893" s="8" t="n"/>
      <c r="W2893">
        <f>IF($C2893="","",IF($AL2893=1,0,IF($AK2893=1,Settings!$C$6,Settings!$C$7))*100)</f>
        <v/>
      </c>
      <c r="X2893" s="8">
        <f>IF($C2893="","",T2893*W2893/100)</f>
        <v/>
      </c>
      <c r="Y2893" s="8">
        <f>IF($C2893="","",T2893-X2893)</f>
        <v/>
      </c>
      <c r="Z2893" s="8">
        <f>IF($C2893="","",Y2893-M2893)</f>
        <v/>
      </c>
      <c r="AD2893" s="8" t="n"/>
      <c r="AG2893" s="14" t="n"/>
      <c r="AI2893">
        <f>IF($C2893="","",IF(COUNTIF($C$2:$C2893,$C2893)=1,1,0))</f>
        <v/>
      </c>
      <c r="AJ2893">
        <f>IF($AI2893=1,SUMPRODUCT(--($AM$2:$AM$7001&lt;$AM2893))+1,"")</f>
        <v/>
      </c>
      <c r="AK2893">
        <f>IF($C2893="","",IF(OR($P2893=TRUE(),$P2893="TRUE"),1,0))</f>
        <v/>
      </c>
      <c r="AL2893">
        <f>IF($C2893="","",IF(AND($V2893="Yes",SUMPRODUCT((LEN(Settings!$F$6:$F$13)&gt;0)*ISNUMBER(SEARCH(Settings!$F$6:$F$13,$O2893)))=0),1,0))</f>
        <v/>
      </c>
      <c r="AM2893">
        <f>IF($AI2893=1,IFERROR(IF(VALUE($C2893)&lt;100000000,VALUE($C2893),1000000000),IFERROR(IF(VALUE(MID($C2893,2,20))&lt;100000000,VALUE(MID($C2893,2,20)),1000000000),1000000000))+ROW()/100000,"")</f>
        <v/>
      </c>
    </row>
    <row r="2894">
      <c r="E2894" s="14" t="n"/>
      <c r="M2894" s="8">
        <f>IF($C2894="","",L2894*T2894/100)</f>
        <v/>
      </c>
      <c r="S2894" s="8" t="n"/>
      <c r="T2894" s="8" t="n"/>
      <c r="W2894">
        <f>IF($C2894="","",IF($AL2894=1,0,IF($AK2894=1,Settings!$C$6,Settings!$C$7))*100)</f>
        <v/>
      </c>
      <c r="X2894" s="8">
        <f>IF($C2894="","",T2894*W2894/100)</f>
        <v/>
      </c>
      <c r="Y2894" s="8">
        <f>IF($C2894="","",T2894-X2894)</f>
        <v/>
      </c>
      <c r="Z2894" s="8">
        <f>IF($C2894="","",Y2894-M2894)</f>
        <v/>
      </c>
      <c r="AD2894" s="8" t="n"/>
      <c r="AG2894" s="14" t="n"/>
      <c r="AI2894">
        <f>IF($C2894="","",IF(COUNTIF($C$2:$C2894,$C2894)=1,1,0))</f>
        <v/>
      </c>
      <c r="AJ2894">
        <f>IF($AI2894=1,SUMPRODUCT(--($AM$2:$AM$7001&lt;$AM2894))+1,"")</f>
        <v/>
      </c>
      <c r="AK2894">
        <f>IF($C2894="","",IF(OR($P2894=TRUE(),$P2894="TRUE"),1,0))</f>
        <v/>
      </c>
      <c r="AL2894">
        <f>IF($C2894="","",IF(AND($V2894="Yes",SUMPRODUCT((LEN(Settings!$F$6:$F$13)&gt;0)*ISNUMBER(SEARCH(Settings!$F$6:$F$13,$O2894)))=0),1,0))</f>
        <v/>
      </c>
      <c r="AM2894">
        <f>IF($AI2894=1,IFERROR(IF(VALUE($C2894)&lt;100000000,VALUE($C2894),1000000000),IFERROR(IF(VALUE(MID($C2894,2,20))&lt;100000000,VALUE(MID($C2894,2,20)),1000000000),1000000000))+ROW()/100000,"")</f>
        <v/>
      </c>
    </row>
    <row r="2895">
      <c r="E2895" s="14" t="n"/>
      <c r="M2895" s="8">
        <f>IF($C2895="","",L2895*T2895/100)</f>
        <v/>
      </c>
      <c r="S2895" s="8" t="n"/>
      <c r="T2895" s="8" t="n"/>
      <c r="W2895">
        <f>IF($C2895="","",IF($AL2895=1,0,IF($AK2895=1,Settings!$C$6,Settings!$C$7))*100)</f>
        <v/>
      </c>
      <c r="X2895" s="8">
        <f>IF($C2895="","",T2895*W2895/100)</f>
        <v/>
      </c>
      <c r="Y2895" s="8">
        <f>IF($C2895="","",T2895-X2895)</f>
        <v/>
      </c>
      <c r="Z2895" s="8">
        <f>IF($C2895="","",Y2895-M2895)</f>
        <v/>
      </c>
      <c r="AD2895" s="8" t="n"/>
      <c r="AG2895" s="14" t="n"/>
      <c r="AI2895">
        <f>IF($C2895="","",IF(COUNTIF($C$2:$C2895,$C2895)=1,1,0))</f>
        <v/>
      </c>
      <c r="AJ2895">
        <f>IF($AI2895=1,SUMPRODUCT(--($AM$2:$AM$7001&lt;$AM2895))+1,"")</f>
        <v/>
      </c>
      <c r="AK2895">
        <f>IF($C2895="","",IF(OR($P2895=TRUE(),$P2895="TRUE"),1,0))</f>
        <v/>
      </c>
      <c r="AL2895">
        <f>IF($C2895="","",IF(AND($V2895="Yes",SUMPRODUCT((LEN(Settings!$F$6:$F$13)&gt;0)*ISNUMBER(SEARCH(Settings!$F$6:$F$13,$O2895)))=0),1,0))</f>
        <v/>
      </c>
      <c r="AM2895">
        <f>IF($AI2895=1,IFERROR(IF(VALUE($C2895)&lt;100000000,VALUE($C2895),1000000000),IFERROR(IF(VALUE(MID($C2895,2,20))&lt;100000000,VALUE(MID($C2895,2,20)),1000000000),1000000000))+ROW()/100000,"")</f>
        <v/>
      </c>
    </row>
    <row r="2896">
      <c r="E2896" s="14" t="n"/>
      <c r="M2896" s="8">
        <f>IF($C2896="","",L2896*T2896/100)</f>
        <v/>
      </c>
      <c r="S2896" s="8" t="n"/>
      <c r="T2896" s="8" t="n"/>
      <c r="W2896">
        <f>IF($C2896="","",IF($AL2896=1,0,IF($AK2896=1,Settings!$C$6,Settings!$C$7))*100)</f>
        <v/>
      </c>
      <c r="X2896" s="8">
        <f>IF($C2896="","",T2896*W2896/100)</f>
        <v/>
      </c>
      <c r="Y2896" s="8">
        <f>IF($C2896="","",T2896-X2896)</f>
        <v/>
      </c>
      <c r="Z2896" s="8">
        <f>IF($C2896="","",Y2896-M2896)</f>
        <v/>
      </c>
      <c r="AD2896" s="8" t="n"/>
      <c r="AG2896" s="14" t="n"/>
      <c r="AI2896">
        <f>IF($C2896="","",IF(COUNTIF($C$2:$C2896,$C2896)=1,1,0))</f>
        <v/>
      </c>
      <c r="AJ2896">
        <f>IF($AI2896=1,SUMPRODUCT(--($AM$2:$AM$7001&lt;$AM2896))+1,"")</f>
        <v/>
      </c>
      <c r="AK2896">
        <f>IF($C2896="","",IF(OR($P2896=TRUE(),$P2896="TRUE"),1,0))</f>
        <v/>
      </c>
      <c r="AL2896">
        <f>IF($C2896="","",IF(AND($V2896="Yes",SUMPRODUCT((LEN(Settings!$F$6:$F$13)&gt;0)*ISNUMBER(SEARCH(Settings!$F$6:$F$13,$O2896)))=0),1,0))</f>
        <v/>
      </c>
      <c r="AM2896">
        <f>IF($AI2896=1,IFERROR(IF(VALUE($C2896)&lt;100000000,VALUE($C2896),1000000000),IFERROR(IF(VALUE(MID($C2896,2,20))&lt;100000000,VALUE(MID($C2896,2,20)),1000000000),1000000000))+ROW()/100000,"")</f>
        <v/>
      </c>
    </row>
    <row r="2897">
      <c r="E2897" s="14" t="n"/>
      <c r="M2897" s="8">
        <f>IF($C2897="","",L2897*T2897/100)</f>
        <v/>
      </c>
      <c r="S2897" s="8" t="n"/>
      <c r="T2897" s="8" t="n"/>
      <c r="W2897">
        <f>IF($C2897="","",IF($AL2897=1,0,IF($AK2897=1,Settings!$C$6,Settings!$C$7))*100)</f>
        <v/>
      </c>
      <c r="X2897" s="8">
        <f>IF($C2897="","",T2897*W2897/100)</f>
        <v/>
      </c>
      <c r="Y2897" s="8">
        <f>IF($C2897="","",T2897-X2897)</f>
        <v/>
      </c>
      <c r="Z2897" s="8">
        <f>IF($C2897="","",Y2897-M2897)</f>
        <v/>
      </c>
      <c r="AD2897" s="8" t="n"/>
      <c r="AG2897" s="14" t="n"/>
      <c r="AI2897">
        <f>IF($C2897="","",IF(COUNTIF($C$2:$C2897,$C2897)=1,1,0))</f>
        <v/>
      </c>
      <c r="AJ2897">
        <f>IF($AI2897=1,SUMPRODUCT(--($AM$2:$AM$7001&lt;$AM2897))+1,"")</f>
        <v/>
      </c>
      <c r="AK2897">
        <f>IF($C2897="","",IF(OR($P2897=TRUE(),$P2897="TRUE"),1,0))</f>
        <v/>
      </c>
      <c r="AL2897">
        <f>IF($C2897="","",IF(AND($V2897="Yes",SUMPRODUCT((LEN(Settings!$F$6:$F$13)&gt;0)*ISNUMBER(SEARCH(Settings!$F$6:$F$13,$O2897)))=0),1,0))</f>
        <v/>
      </c>
      <c r="AM2897">
        <f>IF($AI2897=1,IFERROR(IF(VALUE($C2897)&lt;100000000,VALUE($C2897),1000000000),IFERROR(IF(VALUE(MID($C2897,2,20))&lt;100000000,VALUE(MID($C2897,2,20)),1000000000),1000000000))+ROW()/100000,"")</f>
        <v/>
      </c>
    </row>
    <row r="2898">
      <c r="E2898" s="14" t="n"/>
      <c r="M2898" s="8">
        <f>IF($C2898="","",L2898*T2898/100)</f>
        <v/>
      </c>
      <c r="S2898" s="8" t="n"/>
      <c r="T2898" s="8" t="n"/>
      <c r="W2898">
        <f>IF($C2898="","",IF($AL2898=1,0,IF($AK2898=1,Settings!$C$6,Settings!$C$7))*100)</f>
        <v/>
      </c>
      <c r="X2898" s="8">
        <f>IF($C2898="","",T2898*W2898/100)</f>
        <v/>
      </c>
      <c r="Y2898" s="8">
        <f>IF($C2898="","",T2898-X2898)</f>
        <v/>
      </c>
      <c r="Z2898" s="8">
        <f>IF($C2898="","",Y2898-M2898)</f>
        <v/>
      </c>
      <c r="AD2898" s="8" t="n"/>
      <c r="AG2898" s="14" t="n"/>
      <c r="AI2898">
        <f>IF($C2898="","",IF(COUNTIF($C$2:$C2898,$C2898)=1,1,0))</f>
        <v/>
      </c>
      <c r="AJ2898">
        <f>IF($AI2898=1,SUMPRODUCT(--($AM$2:$AM$7001&lt;$AM2898))+1,"")</f>
        <v/>
      </c>
      <c r="AK2898">
        <f>IF($C2898="","",IF(OR($P2898=TRUE(),$P2898="TRUE"),1,0))</f>
        <v/>
      </c>
      <c r="AL2898">
        <f>IF($C2898="","",IF(AND($V2898="Yes",SUMPRODUCT((LEN(Settings!$F$6:$F$13)&gt;0)*ISNUMBER(SEARCH(Settings!$F$6:$F$13,$O2898)))=0),1,0))</f>
        <v/>
      </c>
      <c r="AM2898">
        <f>IF($AI2898=1,IFERROR(IF(VALUE($C2898)&lt;100000000,VALUE($C2898),1000000000),IFERROR(IF(VALUE(MID($C2898,2,20))&lt;100000000,VALUE(MID($C2898,2,20)),1000000000),1000000000))+ROW()/100000,"")</f>
        <v/>
      </c>
    </row>
    <row r="2899">
      <c r="E2899" s="14" t="n"/>
      <c r="M2899" s="8">
        <f>IF($C2899="","",L2899*T2899/100)</f>
        <v/>
      </c>
      <c r="S2899" s="8" t="n"/>
      <c r="T2899" s="8" t="n"/>
      <c r="W2899">
        <f>IF($C2899="","",IF($AL2899=1,0,IF($AK2899=1,Settings!$C$6,Settings!$C$7))*100)</f>
        <v/>
      </c>
      <c r="X2899" s="8">
        <f>IF($C2899="","",T2899*W2899/100)</f>
        <v/>
      </c>
      <c r="Y2899" s="8">
        <f>IF($C2899="","",T2899-X2899)</f>
        <v/>
      </c>
      <c r="Z2899" s="8">
        <f>IF($C2899="","",Y2899-M2899)</f>
        <v/>
      </c>
      <c r="AD2899" s="8" t="n"/>
      <c r="AG2899" s="14" t="n"/>
      <c r="AI2899">
        <f>IF($C2899="","",IF(COUNTIF($C$2:$C2899,$C2899)=1,1,0))</f>
        <v/>
      </c>
      <c r="AJ2899">
        <f>IF($AI2899=1,SUMPRODUCT(--($AM$2:$AM$7001&lt;$AM2899))+1,"")</f>
        <v/>
      </c>
      <c r="AK2899">
        <f>IF($C2899="","",IF(OR($P2899=TRUE(),$P2899="TRUE"),1,0))</f>
        <v/>
      </c>
      <c r="AL2899">
        <f>IF($C2899="","",IF(AND($V2899="Yes",SUMPRODUCT((LEN(Settings!$F$6:$F$13)&gt;0)*ISNUMBER(SEARCH(Settings!$F$6:$F$13,$O2899)))=0),1,0))</f>
        <v/>
      </c>
      <c r="AM2899">
        <f>IF($AI2899=1,IFERROR(IF(VALUE($C2899)&lt;100000000,VALUE($C2899),1000000000),IFERROR(IF(VALUE(MID($C2899,2,20))&lt;100000000,VALUE(MID($C2899,2,20)),1000000000),1000000000))+ROW()/100000,"")</f>
        <v/>
      </c>
    </row>
    <row r="2900">
      <c r="E2900" s="14" t="n"/>
      <c r="M2900" s="8">
        <f>IF($C2900="","",L2900*T2900/100)</f>
        <v/>
      </c>
      <c r="S2900" s="8" t="n"/>
      <c r="T2900" s="8" t="n"/>
      <c r="W2900">
        <f>IF($C2900="","",IF($AL2900=1,0,IF($AK2900=1,Settings!$C$6,Settings!$C$7))*100)</f>
        <v/>
      </c>
      <c r="X2900" s="8">
        <f>IF($C2900="","",T2900*W2900/100)</f>
        <v/>
      </c>
      <c r="Y2900" s="8">
        <f>IF($C2900="","",T2900-X2900)</f>
        <v/>
      </c>
      <c r="Z2900" s="8">
        <f>IF($C2900="","",Y2900-M2900)</f>
        <v/>
      </c>
      <c r="AD2900" s="8" t="n"/>
      <c r="AG2900" s="14" t="n"/>
      <c r="AI2900">
        <f>IF($C2900="","",IF(COUNTIF($C$2:$C2900,$C2900)=1,1,0))</f>
        <v/>
      </c>
      <c r="AJ2900">
        <f>IF($AI2900=1,SUMPRODUCT(--($AM$2:$AM$7001&lt;$AM2900))+1,"")</f>
        <v/>
      </c>
      <c r="AK2900">
        <f>IF($C2900="","",IF(OR($P2900=TRUE(),$P2900="TRUE"),1,0))</f>
        <v/>
      </c>
      <c r="AL2900">
        <f>IF($C2900="","",IF(AND($V2900="Yes",SUMPRODUCT((LEN(Settings!$F$6:$F$13)&gt;0)*ISNUMBER(SEARCH(Settings!$F$6:$F$13,$O2900)))=0),1,0))</f>
        <v/>
      </c>
      <c r="AM2900">
        <f>IF($AI2900=1,IFERROR(IF(VALUE($C2900)&lt;100000000,VALUE($C2900),1000000000),IFERROR(IF(VALUE(MID($C2900,2,20))&lt;100000000,VALUE(MID($C2900,2,20)),1000000000),1000000000))+ROW()/100000,"")</f>
        <v/>
      </c>
    </row>
    <row r="2901">
      <c r="E2901" s="14" t="n"/>
      <c r="M2901" s="8">
        <f>IF($C2901="","",L2901*T2901/100)</f>
        <v/>
      </c>
      <c r="S2901" s="8" t="n"/>
      <c r="T2901" s="8" t="n"/>
      <c r="W2901">
        <f>IF($C2901="","",IF($AL2901=1,0,IF($AK2901=1,Settings!$C$6,Settings!$C$7))*100)</f>
        <v/>
      </c>
      <c r="X2901" s="8">
        <f>IF($C2901="","",T2901*W2901/100)</f>
        <v/>
      </c>
      <c r="Y2901" s="8">
        <f>IF($C2901="","",T2901-X2901)</f>
        <v/>
      </c>
      <c r="Z2901" s="8">
        <f>IF($C2901="","",Y2901-M2901)</f>
        <v/>
      </c>
      <c r="AD2901" s="8" t="n"/>
      <c r="AG2901" s="14" t="n"/>
      <c r="AI2901">
        <f>IF($C2901="","",IF(COUNTIF($C$2:$C2901,$C2901)=1,1,0))</f>
        <v/>
      </c>
      <c r="AJ2901">
        <f>IF($AI2901=1,SUMPRODUCT(--($AM$2:$AM$7001&lt;$AM2901))+1,"")</f>
        <v/>
      </c>
      <c r="AK2901">
        <f>IF($C2901="","",IF(OR($P2901=TRUE(),$P2901="TRUE"),1,0))</f>
        <v/>
      </c>
      <c r="AL2901">
        <f>IF($C2901="","",IF(AND($V2901="Yes",SUMPRODUCT((LEN(Settings!$F$6:$F$13)&gt;0)*ISNUMBER(SEARCH(Settings!$F$6:$F$13,$O2901)))=0),1,0))</f>
        <v/>
      </c>
      <c r="AM2901">
        <f>IF($AI2901=1,IFERROR(IF(VALUE($C2901)&lt;100000000,VALUE($C2901),1000000000),IFERROR(IF(VALUE(MID($C2901,2,20))&lt;100000000,VALUE(MID($C2901,2,20)),1000000000),1000000000))+ROW()/100000,"")</f>
        <v/>
      </c>
    </row>
    <row r="2902">
      <c r="E2902" s="14" t="n"/>
      <c r="M2902" s="8">
        <f>IF($C2902="","",L2902*T2902/100)</f>
        <v/>
      </c>
      <c r="S2902" s="8" t="n"/>
      <c r="T2902" s="8" t="n"/>
      <c r="W2902">
        <f>IF($C2902="","",IF($AL2902=1,0,IF($AK2902=1,Settings!$C$6,Settings!$C$7))*100)</f>
        <v/>
      </c>
      <c r="X2902" s="8">
        <f>IF($C2902="","",T2902*W2902/100)</f>
        <v/>
      </c>
      <c r="Y2902" s="8">
        <f>IF($C2902="","",T2902-X2902)</f>
        <v/>
      </c>
      <c r="Z2902" s="8">
        <f>IF($C2902="","",Y2902-M2902)</f>
        <v/>
      </c>
      <c r="AD2902" s="8" t="n"/>
      <c r="AG2902" s="14" t="n"/>
      <c r="AI2902">
        <f>IF($C2902="","",IF(COUNTIF($C$2:$C2902,$C2902)=1,1,0))</f>
        <v/>
      </c>
      <c r="AJ2902">
        <f>IF($AI2902=1,SUMPRODUCT(--($AM$2:$AM$7001&lt;$AM2902))+1,"")</f>
        <v/>
      </c>
      <c r="AK2902">
        <f>IF($C2902="","",IF(OR($P2902=TRUE(),$P2902="TRUE"),1,0))</f>
        <v/>
      </c>
      <c r="AL2902">
        <f>IF($C2902="","",IF(AND($V2902="Yes",SUMPRODUCT((LEN(Settings!$F$6:$F$13)&gt;0)*ISNUMBER(SEARCH(Settings!$F$6:$F$13,$O2902)))=0),1,0))</f>
        <v/>
      </c>
      <c r="AM2902">
        <f>IF($AI2902=1,IFERROR(IF(VALUE($C2902)&lt;100000000,VALUE($C2902),1000000000),IFERROR(IF(VALUE(MID($C2902,2,20))&lt;100000000,VALUE(MID($C2902,2,20)),1000000000),1000000000))+ROW()/100000,"")</f>
        <v/>
      </c>
    </row>
    <row r="2903">
      <c r="E2903" s="14" t="n"/>
      <c r="M2903" s="8">
        <f>IF($C2903="","",L2903*T2903/100)</f>
        <v/>
      </c>
      <c r="S2903" s="8" t="n"/>
      <c r="T2903" s="8" t="n"/>
      <c r="W2903">
        <f>IF($C2903="","",IF($AL2903=1,0,IF($AK2903=1,Settings!$C$6,Settings!$C$7))*100)</f>
        <v/>
      </c>
      <c r="X2903" s="8">
        <f>IF($C2903="","",T2903*W2903/100)</f>
        <v/>
      </c>
      <c r="Y2903" s="8">
        <f>IF($C2903="","",T2903-X2903)</f>
        <v/>
      </c>
      <c r="Z2903" s="8">
        <f>IF($C2903="","",Y2903-M2903)</f>
        <v/>
      </c>
      <c r="AD2903" s="8" t="n"/>
      <c r="AG2903" s="14" t="n"/>
      <c r="AI2903">
        <f>IF($C2903="","",IF(COUNTIF($C$2:$C2903,$C2903)=1,1,0))</f>
        <v/>
      </c>
      <c r="AJ2903">
        <f>IF($AI2903=1,SUMPRODUCT(--($AM$2:$AM$7001&lt;$AM2903))+1,"")</f>
        <v/>
      </c>
      <c r="AK2903">
        <f>IF($C2903="","",IF(OR($P2903=TRUE(),$P2903="TRUE"),1,0))</f>
        <v/>
      </c>
      <c r="AL2903">
        <f>IF($C2903="","",IF(AND($V2903="Yes",SUMPRODUCT((LEN(Settings!$F$6:$F$13)&gt;0)*ISNUMBER(SEARCH(Settings!$F$6:$F$13,$O2903)))=0),1,0))</f>
        <v/>
      </c>
      <c r="AM2903">
        <f>IF($AI2903=1,IFERROR(IF(VALUE($C2903)&lt;100000000,VALUE($C2903),1000000000),IFERROR(IF(VALUE(MID($C2903,2,20))&lt;100000000,VALUE(MID($C2903,2,20)),1000000000),1000000000))+ROW()/100000,"")</f>
        <v/>
      </c>
    </row>
    <row r="2904">
      <c r="E2904" s="14" t="n"/>
      <c r="M2904" s="8">
        <f>IF($C2904="","",L2904*T2904/100)</f>
        <v/>
      </c>
      <c r="S2904" s="8" t="n"/>
      <c r="T2904" s="8" t="n"/>
      <c r="W2904">
        <f>IF($C2904="","",IF($AL2904=1,0,IF($AK2904=1,Settings!$C$6,Settings!$C$7))*100)</f>
        <v/>
      </c>
      <c r="X2904" s="8">
        <f>IF($C2904="","",T2904*W2904/100)</f>
        <v/>
      </c>
      <c r="Y2904" s="8">
        <f>IF($C2904="","",T2904-X2904)</f>
        <v/>
      </c>
      <c r="Z2904" s="8">
        <f>IF($C2904="","",Y2904-M2904)</f>
        <v/>
      </c>
      <c r="AD2904" s="8" t="n"/>
      <c r="AG2904" s="14" t="n"/>
      <c r="AI2904">
        <f>IF($C2904="","",IF(COUNTIF($C$2:$C2904,$C2904)=1,1,0))</f>
        <v/>
      </c>
      <c r="AJ2904">
        <f>IF($AI2904=1,SUMPRODUCT(--($AM$2:$AM$7001&lt;$AM2904))+1,"")</f>
        <v/>
      </c>
      <c r="AK2904">
        <f>IF($C2904="","",IF(OR($P2904=TRUE(),$P2904="TRUE"),1,0))</f>
        <v/>
      </c>
      <c r="AL2904">
        <f>IF($C2904="","",IF(AND($V2904="Yes",SUMPRODUCT((LEN(Settings!$F$6:$F$13)&gt;0)*ISNUMBER(SEARCH(Settings!$F$6:$F$13,$O2904)))=0),1,0))</f>
        <v/>
      </c>
      <c r="AM2904">
        <f>IF($AI2904=1,IFERROR(IF(VALUE($C2904)&lt;100000000,VALUE($C2904),1000000000),IFERROR(IF(VALUE(MID($C2904,2,20))&lt;100000000,VALUE(MID($C2904,2,20)),1000000000),1000000000))+ROW()/100000,"")</f>
        <v/>
      </c>
    </row>
    <row r="2905">
      <c r="E2905" s="14" t="n"/>
      <c r="M2905" s="8">
        <f>IF($C2905="","",L2905*T2905/100)</f>
        <v/>
      </c>
      <c r="S2905" s="8" t="n"/>
      <c r="T2905" s="8" t="n"/>
      <c r="W2905">
        <f>IF($C2905="","",IF($AL2905=1,0,IF($AK2905=1,Settings!$C$6,Settings!$C$7))*100)</f>
        <v/>
      </c>
      <c r="X2905" s="8">
        <f>IF($C2905="","",T2905*W2905/100)</f>
        <v/>
      </c>
      <c r="Y2905" s="8">
        <f>IF($C2905="","",T2905-X2905)</f>
        <v/>
      </c>
      <c r="Z2905" s="8">
        <f>IF($C2905="","",Y2905-M2905)</f>
        <v/>
      </c>
      <c r="AD2905" s="8" t="n"/>
      <c r="AG2905" s="14" t="n"/>
      <c r="AI2905">
        <f>IF($C2905="","",IF(COUNTIF($C$2:$C2905,$C2905)=1,1,0))</f>
        <v/>
      </c>
      <c r="AJ2905">
        <f>IF($AI2905=1,SUMPRODUCT(--($AM$2:$AM$7001&lt;$AM2905))+1,"")</f>
        <v/>
      </c>
      <c r="AK2905">
        <f>IF($C2905="","",IF(OR($P2905=TRUE(),$P2905="TRUE"),1,0))</f>
        <v/>
      </c>
      <c r="AL2905">
        <f>IF($C2905="","",IF(AND($V2905="Yes",SUMPRODUCT((LEN(Settings!$F$6:$F$13)&gt;0)*ISNUMBER(SEARCH(Settings!$F$6:$F$13,$O2905)))=0),1,0))</f>
        <v/>
      </c>
      <c r="AM2905">
        <f>IF($AI2905=1,IFERROR(IF(VALUE($C2905)&lt;100000000,VALUE($C2905),1000000000),IFERROR(IF(VALUE(MID($C2905,2,20))&lt;100000000,VALUE(MID($C2905,2,20)),1000000000),1000000000))+ROW()/100000,"")</f>
        <v/>
      </c>
    </row>
    <row r="2906">
      <c r="E2906" s="14" t="n"/>
      <c r="M2906" s="8">
        <f>IF($C2906="","",L2906*T2906/100)</f>
        <v/>
      </c>
      <c r="S2906" s="8" t="n"/>
      <c r="T2906" s="8" t="n"/>
      <c r="W2906">
        <f>IF($C2906="","",IF($AL2906=1,0,IF($AK2906=1,Settings!$C$6,Settings!$C$7))*100)</f>
        <v/>
      </c>
      <c r="X2906" s="8">
        <f>IF($C2906="","",T2906*W2906/100)</f>
        <v/>
      </c>
      <c r="Y2906" s="8">
        <f>IF($C2906="","",T2906-X2906)</f>
        <v/>
      </c>
      <c r="Z2906" s="8">
        <f>IF($C2906="","",Y2906-M2906)</f>
        <v/>
      </c>
      <c r="AD2906" s="8" t="n"/>
      <c r="AG2906" s="14" t="n"/>
      <c r="AI2906">
        <f>IF($C2906="","",IF(COUNTIF($C$2:$C2906,$C2906)=1,1,0))</f>
        <v/>
      </c>
      <c r="AJ2906">
        <f>IF($AI2906=1,SUMPRODUCT(--($AM$2:$AM$7001&lt;$AM2906))+1,"")</f>
        <v/>
      </c>
      <c r="AK2906">
        <f>IF($C2906="","",IF(OR($P2906=TRUE(),$P2906="TRUE"),1,0))</f>
        <v/>
      </c>
      <c r="AL2906">
        <f>IF($C2906="","",IF(AND($V2906="Yes",SUMPRODUCT((LEN(Settings!$F$6:$F$13)&gt;0)*ISNUMBER(SEARCH(Settings!$F$6:$F$13,$O2906)))=0),1,0))</f>
        <v/>
      </c>
      <c r="AM2906">
        <f>IF($AI2906=1,IFERROR(IF(VALUE($C2906)&lt;100000000,VALUE($C2906),1000000000),IFERROR(IF(VALUE(MID($C2906,2,20))&lt;100000000,VALUE(MID($C2906,2,20)),1000000000),1000000000))+ROW()/100000,"")</f>
        <v/>
      </c>
    </row>
    <row r="2907">
      <c r="E2907" s="14" t="n"/>
      <c r="M2907" s="8">
        <f>IF($C2907="","",L2907*T2907/100)</f>
        <v/>
      </c>
      <c r="S2907" s="8" t="n"/>
      <c r="T2907" s="8" t="n"/>
      <c r="W2907">
        <f>IF($C2907="","",IF($AL2907=1,0,IF($AK2907=1,Settings!$C$6,Settings!$C$7))*100)</f>
        <v/>
      </c>
      <c r="X2907" s="8">
        <f>IF($C2907="","",T2907*W2907/100)</f>
        <v/>
      </c>
      <c r="Y2907" s="8">
        <f>IF($C2907="","",T2907-X2907)</f>
        <v/>
      </c>
      <c r="Z2907" s="8">
        <f>IF($C2907="","",Y2907-M2907)</f>
        <v/>
      </c>
      <c r="AD2907" s="8" t="n"/>
      <c r="AG2907" s="14" t="n"/>
      <c r="AI2907">
        <f>IF($C2907="","",IF(COUNTIF($C$2:$C2907,$C2907)=1,1,0))</f>
        <v/>
      </c>
      <c r="AJ2907">
        <f>IF($AI2907=1,SUMPRODUCT(--($AM$2:$AM$7001&lt;$AM2907))+1,"")</f>
        <v/>
      </c>
      <c r="AK2907">
        <f>IF($C2907="","",IF(OR($P2907=TRUE(),$P2907="TRUE"),1,0))</f>
        <v/>
      </c>
      <c r="AL2907">
        <f>IF($C2907="","",IF(AND($V2907="Yes",SUMPRODUCT((LEN(Settings!$F$6:$F$13)&gt;0)*ISNUMBER(SEARCH(Settings!$F$6:$F$13,$O2907)))=0),1,0))</f>
        <v/>
      </c>
      <c r="AM2907">
        <f>IF($AI2907=1,IFERROR(IF(VALUE($C2907)&lt;100000000,VALUE($C2907),1000000000),IFERROR(IF(VALUE(MID($C2907,2,20))&lt;100000000,VALUE(MID($C2907,2,20)),1000000000),1000000000))+ROW()/100000,"")</f>
        <v/>
      </c>
    </row>
    <row r="2908">
      <c r="E2908" s="14" t="n"/>
      <c r="M2908" s="8">
        <f>IF($C2908="","",L2908*T2908/100)</f>
        <v/>
      </c>
      <c r="S2908" s="8" t="n"/>
      <c r="T2908" s="8" t="n"/>
      <c r="W2908">
        <f>IF($C2908="","",IF($AL2908=1,0,IF($AK2908=1,Settings!$C$6,Settings!$C$7))*100)</f>
        <v/>
      </c>
      <c r="X2908" s="8">
        <f>IF($C2908="","",T2908*W2908/100)</f>
        <v/>
      </c>
      <c r="Y2908" s="8">
        <f>IF($C2908="","",T2908-X2908)</f>
        <v/>
      </c>
      <c r="Z2908" s="8">
        <f>IF($C2908="","",Y2908-M2908)</f>
        <v/>
      </c>
      <c r="AD2908" s="8" t="n"/>
      <c r="AG2908" s="14" t="n"/>
      <c r="AI2908">
        <f>IF($C2908="","",IF(COUNTIF($C$2:$C2908,$C2908)=1,1,0))</f>
        <v/>
      </c>
      <c r="AJ2908">
        <f>IF($AI2908=1,SUMPRODUCT(--($AM$2:$AM$7001&lt;$AM2908))+1,"")</f>
        <v/>
      </c>
      <c r="AK2908">
        <f>IF($C2908="","",IF(OR($P2908=TRUE(),$P2908="TRUE"),1,0))</f>
        <v/>
      </c>
      <c r="AL2908">
        <f>IF($C2908="","",IF(AND($V2908="Yes",SUMPRODUCT((LEN(Settings!$F$6:$F$13)&gt;0)*ISNUMBER(SEARCH(Settings!$F$6:$F$13,$O2908)))=0),1,0))</f>
        <v/>
      </c>
      <c r="AM2908">
        <f>IF($AI2908=1,IFERROR(IF(VALUE($C2908)&lt;100000000,VALUE($C2908),1000000000),IFERROR(IF(VALUE(MID($C2908,2,20))&lt;100000000,VALUE(MID($C2908,2,20)),1000000000),1000000000))+ROW()/100000,"")</f>
        <v/>
      </c>
    </row>
    <row r="2909">
      <c r="E2909" s="14" t="n"/>
      <c r="M2909" s="8">
        <f>IF($C2909="","",L2909*T2909/100)</f>
        <v/>
      </c>
      <c r="S2909" s="8" t="n"/>
      <c r="T2909" s="8" t="n"/>
      <c r="W2909">
        <f>IF($C2909="","",IF($AL2909=1,0,IF($AK2909=1,Settings!$C$6,Settings!$C$7))*100)</f>
        <v/>
      </c>
      <c r="X2909" s="8">
        <f>IF($C2909="","",T2909*W2909/100)</f>
        <v/>
      </c>
      <c r="Y2909" s="8">
        <f>IF($C2909="","",T2909-X2909)</f>
        <v/>
      </c>
      <c r="Z2909" s="8">
        <f>IF($C2909="","",Y2909-M2909)</f>
        <v/>
      </c>
      <c r="AD2909" s="8" t="n"/>
      <c r="AG2909" s="14" t="n"/>
      <c r="AI2909">
        <f>IF($C2909="","",IF(COUNTIF($C$2:$C2909,$C2909)=1,1,0))</f>
        <v/>
      </c>
      <c r="AJ2909">
        <f>IF($AI2909=1,SUMPRODUCT(--($AM$2:$AM$7001&lt;$AM2909))+1,"")</f>
        <v/>
      </c>
      <c r="AK2909">
        <f>IF($C2909="","",IF(OR($P2909=TRUE(),$P2909="TRUE"),1,0))</f>
        <v/>
      </c>
      <c r="AL2909">
        <f>IF($C2909="","",IF(AND($V2909="Yes",SUMPRODUCT((LEN(Settings!$F$6:$F$13)&gt;0)*ISNUMBER(SEARCH(Settings!$F$6:$F$13,$O2909)))=0),1,0))</f>
        <v/>
      </c>
      <c r="AM2909">
        <f>IF($AI2909=1,IFERROR(IF(VALUE($C2909)&lt;100000000,VALUE($C2909),1000000000),IFERROR(IF(VALUE(MID($C2909,2,20))&lt;100000000,VALUE(MID($C2909,2,20)),1000000000),1000000000))+ROW()/100000,"")</f>
        <v/>
      </c>
    </row>
    <row r="2910">
      <c r="E2910" s="14" t="n"/>
      <c r="M2910" s="8">
        <f>IF($C2910="","",L2910*T2910/100)</f>
        <v/>
      </c>
      <c r="S2910" s="8" t="n"/>
      <c r="T2910" s="8" t="n"/>
      <c r="W2910">
        <f>IF($C2910="","",IF($AL2910=1,0,IF($AK2910=1,Settings!$C$6,Settings!$C$7))*100)</f>
        <v/>
      </c>
      <c r="X2910" s="8">
        <f>IF($C2910="","",T2910*W2910/100)</f>
        <v/>
      </c>
      <c r="Y2910" s="8">
        <f>IF($C2910="","",T2910-X2910)</f>
        <v/>
      </c>
      <c r="Z2910" s="8">
        <f>IF($C2910="","",Y2910-M2910)</f>
        <v/>
      </c>
      <c r="AD2910" s="8" t="n"/>
      <c r="AG2910" s="14" t="n"/>
      <c r="AI2910">
        <f>IF($C2910="","",IF(COUNTIF($C$2:$C2910,$C2910)=1,1,0))</f>
        <v/>
      </c>
      <c r="AJ2910">
        <f>IF($AI2910=1,SUMPRODUCT(--($AM$2:$AM$7001&lt;$AM2910))+1,"")</f>
        <v/>
      </c>
      <c r="AK2910">
        <f>IF($C2910="","",IF(OR($P2910=TRUE(),$P2910="TRUE"),1,0))</f>
        <v/>
      </c>
      <c r="AL2910">
        <f>IF($C2910="","",IF(AND($V2910="Yes",SUMPRODUCT((LEN(Settings!$F$6:$F$13)&gt;0)*ISNUMBER(SEARCH(Settings!$F$6:$F$13,$O2910)))=0),1,0))</f>
        <v/>
      </c>
      <c r="AM2910">
        <f>IF($AI2910=1,IFERROR(IF(VALUE($C2910)&lt;100000000,VALUE($C2910),1000000000),IFERROR(IF(VALUE(MID($C2910,2,20))&lt;100000000,VALUE(MID($C2910,2,20)),1000000000),1000000000))+ROW()/100000,"")</f>
        <v/>
      </c>
    </row>
    <row r="2911">
      <c r="E2911" s="14" t="n"/>
      <c r="M2911" s="8">
        <f>IF($C2911="","",L2911*T2911/100)</f>
        <v/>
      </c>
      <c r="S2911" s="8" t="n"/>
      <c r="T2911" s="8" t="n"/>
      <c r="W2911">
        <f>IF($C2911="","",IF($AL2911=1,0,IF($AK2911=1,Settings!$C$6,Settings!$C$7))*100)</f>
        <v/>
      </c>
      <c r="X2911" s="8">
        <f>IF($C2911="","",T2911*W2911/100)</f>
        <v/>
      </c>
      <c r="Y2911" s="8">
        <f>IF($C2911="","",T2911-X2911)</f>
        <v/>
      </c>
      <c r="Z2911" s="8">
        <f>IF($C2911="","",Y2911-M2911)</f>
        <v/>
      </c>
      <c r="AD2911" s="8" t="n"/>
      <c r="AG2911" s="14" t="n"/>
      <c r="AI2911">
        <f>IF($C2911="","",IF(COUNTIF($C$2:$C2911,$C2911)=1,1,0))</f>
        <v/>
      </c>
      <c r="AJ2911">
        <f>IF($AI2911=1,SUMPRODUCT(--($AM$2:$AM$7001&lt;$AM2911))+1,"")</f>
        <v/>
      </c>
      <c r="AK2911">
        <f>IF($C2911="","",IF(OR($P2911=TRUE(),$P2911="TRUE"),1,0))</f>
        <v/>
      </c>
      <c r="AL2911">
        <f>IF($C2911="","",IF(AND($V2911="Yes",SUMPRODUCT((LEN(Settings!$F$6:$F$13)&gt;0)*ISNUMBER(SEARCH(Settings!$F$6:$F$13,$O2911)))=0),1,0))</f>
        <v/>
      </c>
      <c r="AM2911">
        <f>IF($AI2911=1,IFERROR(IF(VALUE($C2911)&lt;100000000,VALUE($C2911),1000000000),IFERROR(IF(VALUE(MID($C2911,2,20))&lt;100000000,VALUE(MID($C2911,2,20)),1000000000),1000000000))+ROW()/100000,"")</f>
        <v/>
      </c>
    </row>
    <row r="2912">
      <c r="E2912" s="14" t="n"/>
      <c r="M2912" s="8">
        <f>IF($C2912="","",L2912*T2912/100)</f>
        <v/>
      </c>
      <c r="S2912" s="8" t="n"/>
      <c r="T2912" s="8" t="n"/>
      <c r="W2912">
        <f>IF($C2912="","",IF($AL2912=1,0,IF($AK2912=1,Settings!$C$6,Settings!$C$7))*100)</f>
        <v/>
      </c>
      <c r="X2912" s="8">
        <f>IF($C2912="","",T2912*W2912/100)</f>
        <v/>
      </c>
      <c r="Y2912" s="8">
        <f>IF($C2912="","",T2912-X2912)</f>
        <v/>
      </c>
      <c r="Z2912" s="8">
        <f>IF($C2912="","",Y2912-M2912)</f>
        <v/>
      </c>
      <c r="AD2912" s="8" t="n"/>
      <c r="AG2912" s="14" t="n"/>
      <c r="AI2912">
        <f>IF($C2912="","",IF(COUNTIF($C$2:$C2912,$C2912)=1,1,0))</f>
        <v/>
      </c>
      <c r="AJ2912">
        <f>IF($AI2912=1,SUMPRODUCT(--($AM$2:$AM$7001&lt;$AM2912))+1,"")</f>
        <v/>
      </c>
      <c r="AK2912">
        <f>IF($C2912="","",IF(OR($P2912=TRUE(),$P2912="TRUE"),1,0))</f>
        <v/>
      </c>
      <c r="AL2912">
        <f>IF($C2912="","",IF(AND($V2912="Yes",SUMPRODUCT((LEN(Settings!$F$6:$F$13)&gt;0)*ISNUMBER(SEARCH(Settings!$F$6:$F$13,$O2912)))=0),1,0))</f>
        <v/>
      </c>
      <c r="AM2912">
        <f>IF($AI2912=1,IFERROR(IF(VALUE($C2912)&lt;100000000,VALUE($C2912),1000000000),IFERROR(IF(VALUE(MID($C2912,2,20))&lt;100000000,VALUE(MID($C2912,2,20)),1000000000),1000000000))+ROW()/100000,"")</f>
        <v/>
      </c>
    </row>
    <row r="2913">
      <c r="E2913" s="14" t="n"/>
      <c r="M2913" s="8">
        <f>IF($C2913="","",L2913*T2913/100)</f>
        <v/>
      </c>
      <c r="S2913" s="8" t="n"/>
      <c r="T2913" s="8" t="n"/>
      <c r="W2913">
        <f>IF($C2913="","",IF($AL2913=1,0,IF($AK2913=1,Settings!$C$6,Settings!$C$7))*100)</f>
        <v/>
      </c>
      <c r="X2913" s="8">
        <f>IF($C2913="","",T2913*W2913/100)</f>
        <v/>
      </c>
      <c r="Y2913" s="8">
        <f>IF($C2913="","",T2913-X2913)</f>
        <v/>
      </c>
      <c r="Z2913" s="8">
        <f>IF($C2913="","",Y2913-M2913)</f>
        <v/>
      </c>
      <c r="AD2913" s="8" t="n"/>
      <c r="AG2913" s="14" t="n"/>
      <c r="AI2913">
        <f>IF($C2913="","",IF(COUNTIF($C$2:$C2913,$C2913)=1,1,0))</f>
        <v/>
      </c>
      <c r="AJ2913">
        <f>IF($AI2913=1,SUMPRODUCT(--($AM$2:$AM$7001&lt;$AM2913))+1,"")</f>
        <v/>
      </c>
      <c r="AK2913">
        <f>IF($C2913="","",IF(OR($P2913=TRUE(),$P2913="TRUE"),1,0))</f>
        <v/>
      </c>
      <c r="AL2913">
        <f>IF($C2913="","",IF(AND($V2913="Yes",SUMPRODUCT((LEN(Settings!$F$6:$F$13)&gt;0)*ISNUMBER(SEARCH(Settings!$F$6:$F$13,$O2913)))=0),1,0))</f>
        <v/>
      </c>
      <c r="AM2913">
        <f>IF($AI2913=1,IFERROR(IF(VALUE($C2913)&lt;100000000,VALUE($C2913),1000000000),IFERROR(IF(VALUE(MID($C2913,2,20))&lt;100000000,VALUE(MID($C2913,2,20)),1000000000),1000000000))+ROW()/100000,"")</f>
        <v/>
      </c>
    </row>
    <row r="2914">
      <c r="E2914" s="14" t="n"/>
      <c r="M2914" s="8">
        <f>IF($C2914="","",L2914*T2914/100)</f>
        <v/>
      </c>
      <c r="S2914" s="8" t="n"/>
      <c r="T2914" s="8" t="n"/>
      <c r="W2914">
        <f>IF($C2914="","",IF($AL2914=1,0,IF($AK2914=1,Settings!$C$6,Settings!$C$7))*100)</f>
        <v/>
      </c>
      <c r="X2914" s="8">
        <f>IF($C2914="","",T2914*W2914/100)</f>
        <v/>
      </c>
      <c r="Y2914" s="8">
        <f>IF($C2914="","",T2914-X2914)</f>
        <v/>
      </c>
      <c r="Z2914" s="8">
        <f>IF($C2914="","",Y2914-M2914)</f>
        <v/>
      </c>
      <c r="AD2914" s="8" t="n"/>
      <c r="AG2914" s="14" t="n"/>
      <c r="AI2914">
        <f>IF($C2914="","",IF(COUNTIF($C$2:$C2914,$C2914)=1,1,0))</f>
        <v/>
      </c>
      <c r="AJ2914">
        <f>IF($AI2914=1,SUMPRODUCT(--($AM$2:$AM$7001&lt;$AM2914))+1,"")</f>
        <v/>
      </c>
      <c r="AK2914">
        <f>IF($C2914="","",IF(OR($P2914=TRUE(),$P2914="TRUE"),1,0))</f>
        <v/>
      </c>
      <c r="AL2914">
        <f>IF($C2914="","",IF(AND($V2914="Yes",SUMPRODUCT((LEN(Settings!$F$6:$F$13)&gt;0)*ISNUMBER(SEARCH(Settings!$F$6:$F$13,$O2914)))=0),1,0))</f>
        <v/>
      </c>
      <c r="AM2914">
        <f>IF($AI2914=1,IFERROR(IF(VALUE($C2914)&lt;100000000,VALUE($C2914),1000000000),IFERROR(IF(VALUE(MID($C2914,2,20))&lt;100000000,VALUE(MID($C2914,2,20)),1000000000),1000000000))+ROW()/100000,"")</f>
        <v/>
      </c>
    </row>
    <row r="2915">
      <c r="E2915" s="14" t="n"/>
      <c r="M2915" s="8">
        <f>IF($C2915="","",L2915*T2915/100)</f>
        <v/>
      </c>
      <c r="S2915" s="8" t="n"/>
      <c r="T2915" s="8" t="n"/>
      <c r="W2915">
        <f>IF($C2915="","",IF($AL2915=1,0,IF($AK2915=1,Settings!$C$6,Settings!$C$7))*100)</f>
        <v/>
      </c>
      <c r="X2915" s="8">
        <f>IF($C2915="","",T2915*W2915/100)</f>
        <v/>
      </c>
      <c r="Y2915" s="8">
        <f>IF($C2915="","",T2915-X2915)</f>
        <v/>
      </c>
      <c r="Z2915" s="8">
        <f>IF($C2915="","",Y2915-M2915)</f>
        <v/>
      </c>
      <c r="AD2915" s="8" t="n"/>
      <c r="AG2915" s="14" t="n"/>
      <c r="AI2915">
        <f>IF($C2915="","",IF(COUNTIF($C$2:$C2915,$C2915)=1,1,0))</f>
        <v/>
      </c>
      <c r="AJ2915">
        <f>IF($AI2915=1,SUMPRODUCT(--($AM$2:$AM$7001&lt;$AM2915))+1,"")</f>
        <v/>
      </c>
      <c r="AK2915">
        <f>IF($C2915="","",IF(OR($P2915=TRUE(),$P2915="TRUE"),1,0))</f>
        <v/>
      </c>
      <c r="AL2915">
        <f>IF($C2915="","",IF(AND($V2915="Yes",SUMPRODUCT((LEN(Settings!$F$6:$F$13)&gt;0)*ISNUMBER(SEARCH(Settings!$F$6:$F$13,$O2915)))=0),1,0))</f>
        <v/>
      </c>
      <c r="AM2915">
        <f>IF($AI2915=1,IFERROR(IF(VALUE($C2915)&lt;100000000,VALUE($C2915),1000000000),IFERROR(IF(VALUE(MID($C2915,2,20))&lt;100000000,VALUE(MID($C2915,2,20)),1000000000),1000000000))+ROW()/100000,"")</f>
        <v/>
      </c>
    </row>
    <row r="2916">
      <c r="E2916" s="14" t="n"/>
      <c r="M2916" s="8">
        <f>IF($C2916="","",L2916*T2916/100)</f>
        <v/>
      </c>
      <c r="S2916" s="8" t="n"/>
      <c r="T2916" s="8" t="n"/>
      <c r="W2916">
        <f>IF($C2916="","",IF($AL2916=1,0,IF($AK2916=1,Settings!$C$6,Settings!$C$7))*100)</f>
        <v/>
      </c>
      <c r="X2916" s="8">
        <f>IF($C2916="","",T2916*W2916/100)</f>
        <v/>
      </c>
      <c r="Y2916" s="8">
        <f>IF($C2916="","",T2916-X2916)</f>
        <v/>
      </c>
      <c r="Z2916" s="8">
        <f>IF($C2916="","",Y2916-M2916)</f>
        <v/>
      </c>
      <c r="AD2916" s="8" t="n"/>
      <c r="AG2916" s="14" t="n"/>
      <c r="AI2916">
        <f>IF($C2916="","",IF(COUNTIF($C$2:$C2916,$C2916)=1,1,0))</f>
        <v/>
      </c>
      <c r="AJ2916">
        <f>IF($AI2916=1,SUMPRODUCT(--($AM$2:$AM$7001&lt;$AM2916))+1,"")</f>
        <v/>
      </c>
      <c r="AK2916">
        <f>IF($C2916="","",IF(OR($P2916=TRUE(),$P2916="TRUE"),1,0))</f>
        <v/>
      </c>
      <c r="AL2916">
        <f>IF($C2916="","",IF(AND($V2916="Yes",SUMPRODUCT((LEN(Settings!$F$6:$F$13)&gt;0)*ISNUMBER(SEARCH(Settings!$F$6:$F$13,$O2916)))=0),1,0))</f>
        <v/>
      </c>
      <c r="AM2916">
        <f>IF($AI2916=1,IFERROR(IF(VALUE($C2916)&lt;100000000,VALUE($C2916),1000000000),IFERROR(IF(VALUE(MID($C2916,2,20))&lt;100000000,VALUE(MID($C2916,2,20)),1000000000),1000000000))+ROW()/100000,"")</f>
        <v/>
      </c>
    </row>
    <row r="2917">
      <c r="E2917" s="14" t="n"/>
      <c r="M2917" s="8">
        <f>IF($C2917="","",L2917*T2917/100)</f>
        <v/>
      </c>
      <c r="S2917" s="8" t="n"/>
      <c r="T2917" s="8" t="n"/>
      <c r="W2917">
        <f>IF($C2917="","",IF($AL2917=1,0,IF($AK2917=1,Settings!$C$6,Settings!$C$7))*100)</f>
        <v/>
      </c>
      <c r="X2917" s="8">
        <f>IF($C2917="","",T2917*W2917/100)</f>
        <v/>
      </c>
      <c r="Y2917" s="8">
        <f>IF($C2917="","",T2917-X2917)</f>
        <v/>
      </c>
      <c r="Z2917" s="8">
        <f>IF($C2917="","",Y2917-M2917)</f>
        <v/>
      </c>
      <c r="AD2917" s="8" t="n"/>
      <c r="AG2917" s="14" t="n"/>
      <c r="AI2917">
        <f>IF($C2917="","",IF(COUNTIF($C$2:$C2917,$C2917)=1,1,0))</f>
        <v/>
      </c>
      <c r="AJ2917">
        <f>IF($AI2917=1,SUMPRODUCT(--($AM$2:$AM$7001&lt;$AM2917))+1,"")</f>
        <v/>
      </c>
      <c r="AK2917">
        <f>IF($C2917="","",IF(OR($P2917=TRUE(),$P2917="TRUE"),1,0))</f>
        <v/>
      </c>
      <c r="AL2917">
        <f>IF($C2917="","",IF(AND($V2917="Yes",SUMPRODUCT((LEN(Settings!$F$6:$F$13)&gt;0)*ISNUMBER(SEARCH(Settings!$F$6:$F$13,$O2917)))=0),1,0))</f>
        <v/>
      </c>
      <c r="AM2917">
        <f>IF($AI2917=1,IFERROR(IF(VALUE($C2917)&lt;100000000,VALUE($C2917),1000000000),IFERROR(IF(VALUE(MID($C2917,2,20))&lt;100000000,VALUE(MID($C2917,2,20)),1000000000),1000000000))+ROW()/100000,"")</f>
        <v/>
      </c>
    </row>
    <row r="2918">
      <c r="E2918" s="14" t="n"/>
      <c r="M2918" s="8">
        <f>IF($C2918="","",L2918*T2918/100)</f>
        <v/>
      </c>
      <c r="S2918" s="8" t="n"/>
      <c r="T2918" s="8" t="n"/>
      <c r="W2918">
        <f>IF($C2918="","",IF($AL2918=1,0,IF($AK2918=1,Settings!$C$6,Settings!$C$7))*100)</f>
        <v/>
      </c>
      <c r="X2918" s="8">
        <f>IF($C2918="","",T2918*W2918/100)</f>
        <v/>
      </c>
      <c r="Y2918" s="8">
        <f>IF($C2918="","",T2918-X2918)</f>
        <v/>
      </c>
      <c r="Z2918" s="8">
        <f>IF($C2918="","",Y2918-M2918)</f>
        <v/>
      </c>
      <c r="AD2918" s="8" t="n"/>
      <c r="AG2918" s="14" t="n"/>
      <c r="AI2918">
        <f>IF($C2918="","",IF(COUNTIF($C$2:$C2918,$C2918)=1,1,0))</f>
        <v/>
      </c>
      <c r="AJ2918">
        <f>IF($AI2918=1,SUMPRODUCT(--($AM$2:$AM$7001&lt;$AM2918))+1,"")</f>
        <v/>
      </c>
      <c r="AK2918">
        <f>IF($C2918="","",IF(OR($P2918=TRUE(),$P2918="TRUE"),1,0))</f>
        <v/>
      </c>
      <c r="AL2918">
        <f>IF($C2918="","",IF(AND($V2918="Yes",SUMPRODUCT((LEN(Settings!$F$6:$F$13)&gt;0)*ISNUMBER(SEARCH(Settings!$F$6:$F$13,$O2918)))=0),1,0))</f>
        <v/>
      </c>
      <c r="AM2918">
        <f>IF($AI2918=1,IFERROR(IF(VALUE($C2918)&lt;100000000,VALUE($C2918),1000000000),IFERROR(IF(VALUE(MID($C2918,2,20))&lt;100000000,VALUE(MID($C2918,2,20)),1000000000),1000000000))+ROW()/100000,"")</f>
        <v/>
      </c>
    </row>
    <row r="2919">
      <c r="E2919" s="14" t="n"/>
      <c r="M2919" s="8">
        <f>IF($C2919="","",L2919*T2919/100)</f>
        <v/>
      </c>
      <c r="S2919" s="8" t="n"/>
      <c r="T2919" s="8" t="n"/>
      <c r="W2919">
        <f>IF($C2919="","",IF($AL2919=1,0,IF($AK2919=1,Settings!$C$6,Settings!$C$7))*100)</f>
        <v/>
      </c>
      <c r="X2919" s="8">
        <f>IF($C2919="","",T2919*W2919/100)</f>
        <v/>
      </c>
      <c r="Y2919" s="8">
        <f>IF($C2919="","",T2919-X2919)</f>
        <v/>
      </c>
      <c r="Z2919" s="8">
        <f>IF($C2919="","",Y2919-M2919)</f>
        <v/>
      </c>
      <c r="AD2919" s="8" t="n"/>
      <c r="AG2919" s="14" t="n"/>
      <c r="AI2919">
        <f>IF($C2919="","",IF(COUNTIF($C$2:$C2919,$C2919)=1,1,0))</f>
        <v/>
      </c>
      <c r="AJ2919">
        <f>IF($AI2919=1,SUMPRODUCT(--($AM$2:$AM$7001&lt;$AM2919))+1,"")</f>
        <v/>
      </c>
      <c r="AK2919">
        <f>IF($C2919="","",IF(OR($P2919=TRUE(),$P2919="TRUE"),1,0))</f>
        <v/>
      </c>
      <c r="AL2919">
        <f>IF($C2919="","",IF(AND($V2919="Yes",SUMPRODUCT((LEN(Settings!$F$6:$F$13)&gt;0)*ISNUMBER(SEARCH(Settings!$F$6:$F$13,$O2919)))=0),1,0))</f>
        <v/>
      </c>
      <c r="AM2919">
        <f>IF($AI2919=1,IFERROR(IF(VALUE($C2919)&lt;100000000,VALUE($C2919),1000000000),IFERROR(IF(VALUE(MID($C2919,2,20))&lt;100000000,VALUE(MID($C2919,2,20)),1000000000),1000000000))+ROW()/100000,"")</f>
        <v/>
      </c>
    </row>
    <row r="2920">
      <c r="E2920" s="14" t="n"/>
      <c r="M2920" s="8">
        <f>IF($C2920="","",L2920*T2920/100)</f>
        <v/>
      </c>
      <c r="S2920" s="8" t="n"/>
      <c r="T2920" s="8" t="n"/>
      <c r="W2920">
        <f>IF($C2920="","",IF($AL2920=1,0,IF($AK2920=1,Settings!$C$6,Settings!$C$7))*100)</f>
        <v/>
      </c>
      <c r="X2920" s="8">
        <f>IF($C2920="","",T2920*W2920/100)</f>
        <v/>
      </c>
      <c r="Y2920" s="8">
        <f>IF($C2920="","",T2920-X2920)</f>
        <v/>
      </c>
      <c r="Z2920" s="8">
        <f>IF($C2920="","",Y2920-M2920)</f>
        <v/>
      </c>
      <c r="AD2920" s="8" t="n"/>
      <c r="AG2920" s="14" t="n"/>
      <c r="AI2920">
        <f>IF($C2920="","",IF(COUNTIF($C$2:$C2920,$C2920)=1,1,0))</f>
        <v/>
      </c>
      <c r="AJ2920">
        <f>IF($AI2920=1,SUMPRODUCT(--($AM$2:$AM$7001&lt;$AM2920))+1,"")</f>
        <v/>
      </c>
      <c r="AK2920">
        <f>IF($C2920="","",IF(OR($P2920=TRUE(),$P2920="TRUE"),1,0))</f>
        <v/>
      </c>
      <c r="AL2920">
        <f>IF($C2920="","",IF(AND($V2920="Yes",SUMPRODUCT((LEN(Settings!$F$6:$F$13)&gt;0)*ISNUMBER(SEARCH(Settings!$F$6:$F$13,$O2920)))=0),1,0))</f>
        <v/>
      </c>
      <c r="AM2920">
        <f>IF($AI2920=1,IFERROR(IF(VALUE($C2920)&lt;100000000,VALUE($C2920),1000000000),IFERROR(IF(VALUE(MID($C2920,2,20))&lt;100000000,VALUE(MID($C2920,2,20)),1000000000),1000000000))+ROW()/100000,"")</f>
        <v/>
      </c>
    </row>
    <row r="2921">
      <c r="E2921" s="14" t="n"/>
      <c r="M2921" s="8">
        <f>IF($C2921="","",L2921*T2921/100)</f>
        <v/>
      </c>
      <c r="S2921" s="8" t="n"/>
      <c r="T2921" s="8" t="n"/>
      <c r="W2921">
        <f>IF($C2921="","",IF($AL2921=1,0,IF($AK2921=1,Settings!$C$6,Settings!$C$7))*100)</f>
        <v/>
      </c>
      <c r="X2921" s="8">
        <f>IF($C2921="","",T2921*W2921/100)</f>
        <v/>
      </c>
      <c r="Y2921" s="8">
        <f>IF($C2921="","",T2921-X2921)</f>
        <v/>
      </c>
      <c r="Z2921" s="8">
        <f>IF($C2921="","",Y2921-M2921)</f>
        <v/>
      </c>
      <c r="AD2921" s="8" t="n"/>
      <c r="AG2921" s="14" t="n"/>
      <c r="AI2921">
        <f>IF($C2921="","",IF(COUNTIF($C$2:$C2921,$C2921)=1,1,0))</f>
        <v/>
      </c>
      <c r="AJ2921">
        <f>IF($AI2921=1,SUMPRODUCT(--($AM$2:$AM$7001&lt;$AM2921))+1,"")</f>
        <v/>
      </c>
      <c r="AK2921">
        <f>IF($C2921="","",IF(OR($P2921=TRUE(),$P2921="TRUE"),1,0))</f>
        <v/>
      </c>
      <c r="AL2921">
        <f>IF($C2921="","",IF(AND($V2921="Yes",SUMPRODUCT((LEN(Settings!$F$6:$F$13)&gt;0)*ISNUMBER(SEARCH(Settings!$F$6:$F$13,$O2921)))=0),1,0))</f>
        <v/>
      </c>
      <c r="AM2921">
        <f>IF($AI2921=1,IFERROR(IF(VALUE($C2921)&lt;100000000,VALUE($C2921),1000000000),IFERROR(IF(VALUE(MID($C2921,2,20))&lt;100000000,VALUE(MID($C2921,2,20)),1000000000),1000000000))+ROW()/100000,"")</f>
        <v/>
      </c>
    </row>
    <row r="2922">
      <c r="E2922" s="14" t="n"/>
      <c r="M2922" s="8">
        <f>IF($C2922="","",L2922*T2922/100)</f>
        <v/>
      </c>
      <c r="S2922" s="8" t="n"/>
      <c r="T2922" s="8" t="n"/>
      <c r="W2922">
        <f>IF($C2922="","",IF($AL2922=1,0,IF($AK2922=1,Settings!$C$6,Settings!$C$7))*100)</f>
        <v/>
      </c>
      <c r="X2922" s="8">
        <f>IF($C2922="","",T2922*W2922/100)</f>
        <v/>
      </c>
      <c r="Y2922" s="8">
        <f>IF($C2922="","",T2922-X2922)</f>
        <v/>
      </c>
      <c r="Z2922" s="8">
        <f>IF($C2922="","",Y2922-M2922)</f>
        <v/>
      </c>
      <c r="AD2922" s="8" t="n"/>
      <c r="AG2922" s="14" t="n"/>
      <c r="AI2922">
        <f>IF($C2922="","",IF(COUNTIF($C$2:$C2922,$C2922)=1,1,0))</f>
        <v/>
      </c>
      <c r="AJ2922">
        <f>IF($AI2922=1,SUMPRODUCT(--($AM$2:$AM$7001&lt;$AM2922))+1,"")</f>
        <v/>
      </c>
      <c r="AK2922">
        <f>IF($C2922="","",IF(OR($P2922=TRUE(),$P2922="TRUE"),1,0))</f>
        <v/>
      </c>
      <c r="AL2922">
        <f>IF($C2922="","",IF(AND($V2922="Yes",SUMPRODUCT((LEN(Settings!$F$6:$F$13)&gt;0)*ISNUMBER(SEARCH(Settings!$F$6:$F$13,$O2922)))=0),1,0))</f>
        <v/>
      </c>
      <c r="AM2922">
        <f>IF($AI2922=1,IFERROR(IF(VALUE($C2922)&lt;100000000,VALUE($C2922),1000000000),IFERROR(IF(VALUE(MID($C2922,2,20))&lt;100000000,VALUE(MID($C2922,2,20)),1000000000),1000000000))+ROW()/100000,"")</f>
        <v/>
      </c>
    </row>
    <row r="2923">
      <c r="E2923" s="14" t="n"/>
      <c r="M2923" s="8">
        <f>IF($C2923="","",L2923*T2923/100)</f>
        <v/>
      </c>
      <c r="S2923" s="8" t="n"/>
      <c r="T2923" s="8" t="n"/>
      <c r="W2923">
        <f>IF($C2923="","",IF($AL2923=1,0,IF($AK2923=1,Settings!$C$6,Settings!$C$7))*100)</f>
        <v/>
      </c>
      <c r="X2923" s="8">
        <f>IF($C2923="","",T2923*W2923/100)</f>
        <v/>
      </c>
      <c r="Y2923" s="8">
        <f>IF($C2923="","",T2923-X2923)</f>
        <v/>
      </c>
      <c r="Z2923" s="8">
        <f>IF($C2923="","",Y2923-M2923)</f>
        <v/>
      </c>
      <c r="AD2923" s="8" t="n"/>
      <c r="AG2923" s="14" t="n"/>
      <c r="AI2923">
        <f>IF($C2923="","",IF(COUNTIF($C$2:$C2923,$C2923)=1,1,0))</f>
        <v/>
      </c>
      <c r="AJ2923">
        <f>IF($AI2923=1,SUMPRODUCT(--($AM$2:$AM$7001&lt;$AM2923))+1,"")</f>
        <v/>
      </c>
      <c r="AK2923">
        <f>IF($C2923="","",IF(OR($P2923=TRUE(),$P2923="TRUE"),1,0))</f>
        <v/>
      </c>
      <c r="AL2923">
        <f>IF($C2923="","",IF(AND($V2923="Yes",SUMPRODUCT((LEN(Settings!$F$6:$F$13)&gt;0)*ISNUMBER(SEARCH(Settings!$F$6:$F$13,$O2923)))=0),1,0))</f>
        <v/>
      </c>
      <c r="AM2923">
        <f>IF($AI2923=1,IFERROR(IF(VALUE($C2923)&lt;100000000,VALUE($C2923),1000000000),IFERROR(IF(VALUE(MID($C2923,2,20))&lt;100000000,VALUE(MID($C2923,2,20)),1000000000),1000000000))+ROW()/100000,"")</f>
        <v/>
      </c>
    </row>
    <row r="2924">
      <c r="E2924" s="14" t="n"/>
      <c r="M2924" s="8">
        <f>IF($C2924="","",L2924*T2924/100)</f>
        <v/>
      </c>
      <c r="S2924" s="8" t="n"/>
      <c r="T2924" s="8" t="n"/>
      <c r="W2924">
        <f>IF($C2924="","",IF($AL2924=1,0,IF($AK2924=1,Settings!$C$6,Settings!$C$7))*100)</f>
        <v/>
      </c>
      <c r="X2924" s="8">
        <f>IF($C2924="","",T2924*W2924/100)</f>
        <v/>
      </c>
      <c r="Y2924" s="8">
        <f>IF($C2924="","",T2924-X2924)</f>
        <v/>
      </c>
      <c r="Z2924" s="8">
        <f>IF($C2924="","",Y2924-M2924)</f>
        <v/>
      </c>
      <c r="AD2924" s="8" t="n"/>
      <c r="AG2924" s="14" t="n"/>
      <c r="AI2924">
        <f>IF($C2924="","",IF(COUNTIF($C$2:$C2924,$C2924)=1,1,0))</f>
        <v/>
      </c>
      <c r="AJ2924">
        <f>IF($AI2924=1,SUMPRODUCT(--($AM$2:$AM$7001&lt;$AM2924))+1,"")</f>
        <v/>
      </c>
      <c r="AK2924">
        <f>IF($C2924="","",IF(OR($P2924=TRUE(),$P2924="TRUE"),1,0))</f>
        <v/>
      </c>
      <c r="AL2924">
        <f>IF($C2924="","",IF(AND($V2924="Yes",SUMPRODUCT((LEN(Settings!$F$6:$F$13)&gt;0)*ISNUMBER(SEARCH(Settings!$F$6:$F$13,$O2924)))=0),1,0))</f>
        <v/>
      </c>
      <c r="AM2924">
        <f>IF($AI2924=1,IFERROR(IF(VALUE($C2924)&lt;100000000,VALUE($C2924),1000000000),IFERROR(IF(VALUE(MID($C2924,2,20))&lt;100000000,VALUE(MID($C2924,2,20)),1000000000),1000000000))+ROW()/100000,"")</f>
        <v/>
      </c>
    </row>
    <row r="2925">
      <c r="E2925" s="14" t="n"/>
      <c r="M2925" s="8">
        <f>IF($C2925="","",L2925*T2925/100)</f>
        <v/>
      </c>
      <c r="S2925" s="8" t="n"/>
      <c r="T2925" s="8" t="n"/>
      <c r="W2925">
        <f>IF($C2925="","",IF($AL2925=1,0,IF($AK2925=1,Settings!$C$6,Settings!$C$7))*100)</f>
        <v/>
      </c>
      <c r="X2925" s="8">
        <f>IF($C2925="","",T2925*W2925/100)</f>
        <v/>
      </c>
      <c r="Y2925" s="8">
        <f>IF($C2925="","",T2925-X2925)</f>
        <v/>
      </c>
      <c r="Z2925" s="8">
        <f>IF($C2925="","",Y2925-M2925)</f>
        <v/>
      </c>
      <c r="AD2925" s="8" t="n"/>
      <c r="AG2925" s="14" t="n"/>
      <c r="AI2925">
        <f>IF($C2925="","",IF(COUNTIF($C$2:$C2925,$C2925)=1,1,0))</f>
        <v/>
      </c>
      <c r="AJ2925">
        <f>IF($AI2925=1,SUMPRODUCT(--($AM$2:$AM$7001&lt;$AM2925))+1,"")</f>
        <v/>
      </c>
      <c r="AK2925">
        <f>IF($C2925="","",IF(OR($P2925=TRUE(),$P2925="TRUE"),1,0))</f>
        <v/>
      </c>
      <c r="AL2925">
        <f>IF($C2925="","",IF(AND($V2925="Yes",SUMPRODUCT((LEN(Settings!$F$6:$F$13)&gt;0)*ISNUMBER(SEARCH(Settings!$F$6:$F$13,$O2925)))=0),1,0))</f>
        <v/>
      </c>
      <c r="AM2925">
        <f>IF($AI2925=1,IFERROR(IF(VALUE($C2925)&lt;100000000,VALUE($C2925),1000000000),IFERROR(IF(VALUE(MID($C2925,2,20))&lt;100000000,VALUE(MID($C2925,2,20)),1000000000),1000000000))+ROW()/100000,"")</f>
        <v/>
      </c>
    </row>
    <row r="2926">
      <c r="E2926" s="14" t="n"/>
      <c r="M2926" s="8">
        <f>IF($C2926="","",L2926*T2926/100)</f>
        <v/>
      </c>
      <c r="S2926" s="8" t="n"/>
      <c r="T2926" s="8" t="n"/>
      <c r="W2926">
        <f>IF($C2926="","",IF($AL2926=1,0,IF($AK2926=1,Settings!$C$6,Settings!$C$7))*100)</f>
        <v/>
      </c>
      <c r="X2926" s="8">
        <f>IF($C2926="","",T2926*W2926/100)</f>
        <v/>
      </c>
      <c r="Y2926" s="8">
        <f>IF($C2926="","",T2926-X2926)</f>
        <v/>
      </c>
      <c r="Z2926" s="8">
        <f>IF($C2926="","",Y2926-M2926)</f>
        <v/>
      </c>
      <c r="AD2926" s="8" t="n"/>
      <c r="AG2926" s="14" t="n"/>
      <c r="AI2926">
        <f>IF($C2926="","",IF(COUNTIF($C$2:$C2926,$C2926)=1,1,0))</f>
        <v/>
      </c>
      <c r="AJ2926">
        <f>IF($AI2926=1,SUMPRODUCT(--($AM$2:$AM$7001&lt;$AM2926))+1,"")</f>
        <v/>
      </c>
      <c r="AK2926">
        <f>IF($C2926="","",IF(OR($P2926=TRUE(),$P2926="TRUE"),1,0))</f>
        <v/>
      </c>
      <c r="AL2926">
        <f>IF($C2926="","",IF(AND($V2926="Yes",SUMPRODUCT((LEN(Settings!$F$6:$F$13)&gt;0)*ISNUMBER(SEARCH(Settings!$F$6:$F$13,$O2926)))=0),1,0))</f>
        <v/>
      </c>
      <c r="AM2926">
        <f>IF($AI2926=1,IFERROR(IF(VALUE($C2926)&lt;100000000,VALUE($C2926),1000000000),IFERROR(IF(VALUE(MID($C2926,2,20))&lt;100000000,VALUE(MID($C2926,2,20)),1000000000),1000000000))+ROW()/100000,"")</f>
        <v/>
      </c>
    </row>
    <row r="2927">
      <c r="E2927" s="14" t="n"/>
      <c r="M2927" s="8">
        <f>IF($C2927="","",L2927*T2927/100)</f>
        <v/>
      </c>
      <c r="S2927" s="8" t="n"/>
      <c r="T2927" s="8" t="n"/>
      <c r="W2927">
        <f>IF($C2927="","",IF($AL2927=1,0,IF($AK2927=1,Settings!$C$6,Settings!$C$7))*100)</f>
        <v/>
      </c>
      <c r="X2927" s="8">
        <f>IF($C2927="","",T2927*W2927/100)</f>
        <v/>
      </c>
      <c r="Y2927" s="8">
        <f>IF($C2927="","",T2927-X2927)</f>
        <v/>
      </c>
      <c r="Z2927" s="8">
        <f>IF($C2927="","",Y2927-M2927)</f>
        <v/>
      </c>
      <c r="AD2927" s="8" t="n"/>
      <c r="AG2927" s="14" t="n"/>
      <c r="AI2927">
        <f>IF($C2927="","",IF(COUNTIF($C$2:$C2927,$C2927)=1,1,0))</f>
        <v/>
      </c>
      <c r="AJ2927">
        <f>IF($AI2927=1,SUMPRODUCT(--($AM$2:$AM$7001&lt;$AM2927))+1,"")</f>
        <v/>
      </c>
      <c r="AK2927">
        <f>IF($C2927="","",IF(OR($P2927=TRUE(),$P2927="TRUE"),1,0))</f>
        <v/>
      </c>
      <c r="AL2927">
        <f>IF($C2927="","",IF(AND($V2927="Yes",SUMPRODUCT((LEN(Settings!$F$6:$F$13)&gt;0)*ISNUMBER(SEARCH(Settings!$F$6:$F$13,$O2927)))=0),1,0))</f>
        <v/>
      </c>
      <c r="AM2927">
        <f>IF($AI2927=1,IFERROR(IF(VALUE($C2927)&lt;100000000,VALUE($C2927),1000000000),IFERROR(IF(VALUE(MID($C2927,2,20))&lt;100000000,VALUE(MID($C2927,2,20)),1000000000),1000000000))+ROW()/100000,"")</f>
        <v/>
      </c>
    </row>
    <row r="2928">
      <c r="E2928" s="14" t="n"/>
      <c r="M2928" s="8">
        <f>IF($C2928="","",L2928*T2928/100)</f>
        <v/>
      </c>
      <c r="S2928" s="8" t="n"/>
      <c r="T2928" s="8" t="n"/>
      <c r="W2928">
        <f>IF($C2928="","",IF($AL2928=1,0,IF($AK2928=1,Settings!$C$6,Settings!$C$7))*100)</f>
        <v/>
      </c>
      <c r="X2928" s="8">
        <f>IF($C2928="","",T2928*W2928/100)</f>
        <v/>
      </c>
      <c r="Y2928" s="8">
        <f>IF($C2928="","",T2928-X2928)</f>
        <v/>
      </c>
      <c r="Z2928" s="8">
        <f>IF($C2928="","",Y2928-M2928)</f>
        <v/>
      </c>
      <c r="AD2928" s="8" t="n"/>
      <c r="AG2928" s="14" t="n"/>
      <c r="AI2928">
        <f>IF($C2928="","",IF(COUNTIF($C$2:$C2928,$C2928)=1,1,0))</f>
        <v/>
      </c>
      <c r="AJ2928">
        <f>IF($AI2928=1,SUMPRODUCT(--($AM$2:$AM$7001&lt;$AM2928))+1,"")</f>
        <v/>
      </c>
      <c r="AK2928">
        <f>IF($C2928="","",IF(OR($P2928=TRUE(),$P2928="TRUE"),1,0))</f>
        <v/>
      </c>
      <c r="AL2928">
        <f>IF($C2928="","",IF(AND($V2928="Yes",SUMPRODUCT((LEN(Settings!$F$6:$F$13)&gt;0)*ISNUMBER(SEARCH(Settings!$F$6:$F$13,$O2928)))=0),1,0))</f>
        <v/>
      </c>
      <c r="AM2928">
        <f>IF($AI2928=1,IFERROR(IF(VALUE($C2928)&lt;100000000,VALUE($C2928),1000000000),IFERROR(IF(VALUE(MID($C2928,2,20))&lt;100000000,VALUE(MID($C2928,2,20)),1000000000),1000000000))+ROW()/100000,"")</f>
        <v/>
      </c>
    </row>
    <row r="2929">
      <c r="E2929" s="14" t="n"/>
      <c r="M2929" s="8">
        <f>IF($C2929="","",L2929*T2929/100)</f>
        <v/>
      </c>
      <c r="S2929" s="8" t="n"/>
      <c r="T2929" s="8" t="n"/>
      <c r="W2929">
        <f>IF($C2929="","",IF($AL2929=1,0,IF($AK2929=1,Settings!$C$6,Settings!$C$7))*100)</f>
        <v/>
      </c>
      <c r="X2929" s="8">
        <f>IF($C2929="","",T2929*W2929/100)</f>
        <v/>
      </c>
      <c r="Y2929" s="8">
        <f>IF($C2929="","",T2929-X2929)</f>
        <v/>
      </c>
      <c r="Z2929" s="8">
        <f>IF($C2929="","",Y2929-M2929)</f>
        <v/>
      </c>
      <c r="AD2929" s="8" t="n"/>
      <c r="AG2929" s="14" t="n"/>
      <c r="AI2929">
        <f>IF($C2929="","",IF(COUNTIF($C$2:$C2929,$C2929)=1,1,0))</f>
        <v/>
      </c>
      <c r="AJ2929">
        <f>IF($AI2929=1,SUMPRODUCT(--($AM$2:$AM$7001&lt;$AM2929))+1,"")</f>
        <v/>
      </c>
      <c r="AK2929">
        <f>IF($C2929="","",IF(OR($P2929=TRUE(),$P2929="TRUE"),1,0))</f>
        <v/>
      </c>
      <c r="AL2929">
        <f>IF($C2929="","",IF(AND($V2929="Yes",SUMPRODUCT((LEN(Settings!$F$6:$F$13)&gt;0)*ISNUMBER(SEARCH(Settings!$F$6:$F$13,$O2929)))=0),1,0))</f>
        <v/>
      </c>
      <c r="AM2929">
        <f>IF($AI2929=1,IFERROR(IF(VALUE($C2929)&lt;100000000,VALUE($C2929),1000000000),IFERROR(IF(VALUE(MID($C2929,2,20))&lt;100000000,VALUE(MID($C2929,2,20)),1000000000),1000000000))+ROW()/100000,"")</f>
        <v/>
      </c>
    </row>
    <row r="2930">
      <c r="E2930" s="14" t="n"/>
      <c r="M2930" s="8">
        <f>IF($C2930="","",L2930*T2930/100)</f>
        <v/>
      </c>
      <c r="S2930" s="8" t="n"/>
      <c r="T2930" s="8" t="n"/>
      <c r="W2930">
        <f>IF($C2930="","",IF($AL2930=1,0,IF($AK2930=1,Settings!$C$6,Settings!$C$7))*100)</f>
        <v/>
      </c>
      <c r="X2930" s="8">
        <f>IF($C2930="","",T2930*W2930/100)</f>
        <v/>
      </c>
      <c r="Y2930" s="8">
        <f>IF($C2930="","",T2930-X2930)</f>
        <v/>
      </c>
      <c r="Z2930" s="8">
        <f>IF($C2930="","",Y2930-M2930)</f>
        <v/>
      </c>
      <c r="AD2930" s="8" t="n"/>
      <c r="AG2930" s="14" t="n"/>
      <c r="AI2930">
        <f>IF($C2930="","",IF(COUNTIF($C$2:$C2930,$C2930)=1,1,0))</f>
        <v/>
      </c>
      <c r="AJ2930">
        <f>IF($AI2930=1,SUMPRODUCT(--($AM$2:$AM$7001&lt;$AM2930))+1,"")</f>
        <v/>
      </c>
      <c r="AK2930">
        <f>IF($C2930="","",IF(OR($P2930=TRUE(),$P2930="TRUE"),1,0))</f>
        <v/>
      </c>
      <c r="AL2930">
        <f>IF($C2930="","",IF(AND($V2930="Yes",SUMPRODUCT((LEN(Settings!$F$6:$F$13)&gt;0)*ISNUMBER(SEARCH(Settings!$F$6:$F$13,$O2930)))=0),1,0))</f>
        <v/>
      </c>
      <c r="AM2930">
        <f>IF($AI2930=1,IFERROR(IF(VALUE($C2930)&lt;100000000,VALUE($C2930),1000000000),IFERROR(IF(VALUE(MID($C2930,2,20))&lt;100000000,VALUE(MID($C2930,2,20)),1000000000),1000000000))+ROW()/100000,"")</f>
        <v/>
      </c>
    </row>
    <row r="2931">
      <c r="E2931" s="14" t="n"/>
      <c r="M2931" s="8">
        <f>IF($C2931="","",L2931*T2931/100)</f>
        <v/>
      </c>
      <c r="S2931" s="8" t="n"/>
      <c r="T2931" s="8" t="n"/>
      <c r="W2931">
        <f>IF($C2931="","",IF($AL2931=1,0,IF($AK2931=1,Settings!$C$6,Settings!$C$7))*100)</f>
        <v/>
      </c>
      <c r="X2931" s="8">
        <f>IF($C2931="","",T2931*W2931/100)</f>
        <v/>
      </c>
      <c r="Y2931" s="8">
        <f>IF($C2931="","",T2931-X2931)</f>
        <v/>
      </c>
      <c r="Z2931" s="8">
        <f>IF($C2931="","",Y2931-M2931)</f>
        <v/>
      </c>
      <c r="AD2931" s="8" t="n"/>
      <c r="AG2931" s="14" t="n"/>
      <c r="AI2931">
        <f>IF($C2931="","",IF(COUNTIF($C$2:$C2931,$C2931)=1,1,0))</f>
        <v/>
      </c>
      <c r="AJ2931">
        <f>IF($AI2931=1,SUMPRODUCT(--($AM$2:$AM$7001&lt;$AM2931))+1,"")</f>
        <v/>
      </c>
      <c r="AK2931">
        <f>IF($C2931="","",IF(OR($P2931=TRUE(),$P2931="TRUE"),1,0))</f>
        <v/>
      </c>
      <c r="AL2931">
        <f>IF($C2931="","",IF(AND($V2931="Yes",SUMPRODUCT((LEN(Settings!$F$6:$F$13)&gt;0)*ISNUMBER(SEARCH(Settings!$F$6:$F$13,$O2931)))=0),1,0))</f>
        <v/>
      </c>
      <c r="AM2931">
        <f>IF($AI2931=1,IFERROR(IF(VALUE($C2931)&lt;100000000,VALUE($C2931),1000000000),IFERROR(IF(VALUE(MID($C2931,2,20))&lt;100000000,VALUE(MID($C2931,2,20)),1000000000),1000000000))+ROW()/100000,"")</f>
        <v/>
      </c>
    </row>
    <row r="2932">
      <c r="E2932" s="14" t="n"/>
      <c r="M2932" s="8">
        <f>IF($C2932="","",L2932*T2932/100)</f>
        <v/>
      </c>
      <c r="S2932" s="8" t="n"/>
      <c r="T2932" s="8" t="n"/>
      <c r="W2932">
        <f>IF($C2932="","",IF($AL2932=1,0,IF($AK2932=1,Settings!$C$6,Settings!$C$7))*100)</f>
        <v/>
      </c>
      <c r="X2932" s="8">
        <f>IF($C2932="","",T2932*W2932/100)</f>
        <v/>
      </c>
      <c r="Y2932" s="8">
        <f>IF($C2932="","",T2932-X2932)</f>
        <v/>
      </c>
      <c r="Z2932" s="8">
        <f>IF($C2932="","",Y2932-M2932)</f>
        <v/>
      </c>
      <c r="AD2932" s="8" t="n"/>
      <c r="AG2932" s="14" t="n"/>
      <c r="AI2932">
        <f>IF($C2932="","",IF(COUNTIF($C$2:$C2932,$C2932)=1,1,0))</f>
        <v/>
      </c>
      <c r="AJ2932">
        <f>IF($AI2932=1,SUMPRODUCT(--($AM$2:$AM$7001&lt;$AM2932))+1,"")</f>
        <v/>
      </c>
      <c r="AK2932">
        <f>IF($C2932="","",IF(OR($P2932=TRUE(),$P2932="TRUE"),1,0))</f>
        <v/>
      </c>
      <c r="AL2932">
        <f>IF($C2932="","",IF(AND($V2932="Yes",SUMPRODUCT((LEN(Settings!$F$6:$F$13)&gt;0)*ISNUMBER(SEARCH(Settings!$F$6:$F$13,$O2932)))=0),1,0))</f>
        <v/>
      </c>
      <c r="AM2932">
        <f>IF($AI2932=1,IFERROR(IF(VALUE($C2932)&lt;100000000,VALUE($C2932),1000000000),IFERROR(IF(VALUE(MID($C2932,2,20))&lt;100000000,VALUE(MID($C2932,2,20)),1000000000),1000000000))+ROW()/100000,"")</f>
        <v/>
      </c>
    </row>
    <row r="2933">
      <c r="E2933" s="14" t="n"/>
      <c r="M2933" s="8">
        <f>IF($C2933="","",L2933*T2933/100)</f>
        <v/>
      </c>
      <c r="S2933" s="8" t="n"/>
      <c r="T2933" s="8" t="n"/>
      <c r="W2933">
        <f>IF($C2933="","",IF($AL2933=1,0,IF($AK2933=1,Settings!$C$6,Settings!$C$7))*100)</f>
        <v/>
      </c>
      <c r="X2933" s="8">
        <f>IF($C2933="","",T2933*W2933/100)</f>
        <v/>
      </c>
      <c r="Y2933" s="8">
        <f>IF($C2933="","",T2933-X2933)</f>
        <v/>
      </c>
      <c r="Z2933" s="8">
        <f>IF($C2933="","",Y2933-M2933)</f>
        <v/>
      </c>
      <c r="AD2933" s="8" t="n"/>
      <c r="AG2933" s="14" t="n"/>
      <c r="AI2933">
        <f>IF($C2933="","",IF(COUNTIF($C$2:$C2933,$C2933)=1,1,0))</f>
        <v/>
      </c>
      <c r="AJ2933">
        <f>IF($AI2933=1,SUMPRODUCT(--($AM$2:$AM$7001&lt;$AM2933))+1,"")</f>
        <v/>
      </c>
      <c r="AK2933">
        <f>IF($C2933="","",IF(OR($P2933=TRUE(),$P2933="TRUE"),1,0))</f>
        <v/>
      </c>
      <c r="AL2933">
        <f>IF($C2933="","",IF(AND($V2933="Yes",SUMPRODUCT((LEN(Settings!$F$6:$F$13)&gt;0)*ISNUMBER(SEARCH(Settings!$F$6:$F$13,$O2933)))=0),1,0))</f>
        <v/>
      </c>
      <c r="AM2933">
        <f>IF($AI2933=1,IFERROR(IF(VALUE($C2933)&lt;100000000,VALUE($C2933),1000000000),IFERROR(IF(VALUE(MID($C2933,2,20))&lt;100000000,VALUE(MID($C2933,2,20)),1000000000),1000000000))+ROW()/100000,"")</f>
        <v/>
      </c>
    </row>
    <row r="2934">
      <c r="E2934" s="14" t="n"/>
      <c r="M2934" s="8">
        <f>IF($C2934="","",L2934*T2934/100)</f>
        <v/>
      </c>
      <c r="S2934" s="8" t="n"/>
      <c r="T2934" s="8" t="n"/>
      <c r="W2934">
        <f>IF($C2934="","",IF($AL2934=1,0,IF($AK2934=1,Settings!$C$6,Settings!$C$7))*100)</f>
        <v/>
      </c>
      <c r="X2934" s="8">
        <f>IF($C2934="","",T2934*W2934/100)</f>
        <v/>
      </c>
      <c r="Y2934" s="8">
        <f>IF($C2934="","",T2934-X2934)</f>
        <v/>
      </c>
      <c r="Z2934" s="8">
        <f>IF($C2934="","",Y2934-M2934)</f>
        <v/>
      </c>
      <c r="AD2934" s="8" t="n"/>
      <c r="AG2934" s="14" t="n"/>
      <c r="AI2934">
        <f>IF($C2934="","",IF(COUNTIF($C$2:$C2934,$C2934)=1,1,0))</f>
        <v/>
      </c>
      <c r="AJ2934">
        <f>IF($AI2934=1,SUMPRODUCT(--($AM$2:$AM$7001&lt;$AM2934))+1,"")</f>
        <v/>
      </c>
      <c r="AK2934">
        <f>IF($C2934="","",IF(OR($P2934=TRUE(),$P2934="TRUE"),1,0))</f>
        <v/>
      </c>
      <c r="AL2934">
        <f>IF($C2934="","",IF(AND($V2934="Yes",SUMPRODUCT((LEN(Settings!$F$6:$F$13)&gt;0)*ISNUMBER(SEARCH(Settings!$F$6:$F$13,$O2934)))=0),1,0))</f>
        <v/>
      </c>
      <c r="AM2934">
        <f>IF($AI2934=1,IFERROR(IF(VALUE($C2934)&lt;100000000,VALUE($C2934),1000000000),IFERROR(IF(VALUE(MID($C2934,2,20))&lt;100000000,VALUE(MID($C2934,2,20)),1000000000),1000000000))+ROW()/100000,"")</f>
        <v/>
      </c>
    </row>
    <row r="2935">
      <c r="E2935" s="14" t="n"/>
      <c r="M2935" s="8">
        <f>IF($C2935="","",L2935*T2935/100)</f>
        <v/>
      </c>
      <c r="S2935" s="8" t="n"/>
      <c r="T2935" s="8" t="n"/>
      <c r="W2935">
        <f>IF($C2935="","",IF($AL2935=1,0,IF($AK2935=1,Settings!$C$6,Settings!$C$7))*100)</f>
        <v/>
      </c>
      <c r="X2935" s="8">
        <f>IF($C2935="","",T2935*W2935/100)</f>
        <v/>
      </c>
      <c r="Y2935" s="8">
        <f>IF($C2935="","",T2935-X2935)</f>
        <v/>
      </c>
      <c r="Z2935" s="8">
        <f>IF($C2935="","",Y2935-M2935)</f>
        <v/>
      </c>
      <c r="AD2935" s="8" t="n"/>
      <c r="AG2935" s="14" t="n"/>
      <c r="AI2935">
        <f>IF($C2935="","",IF(COUNTIF($C$2:$C2935,$C2935)=1,1,0))</f>
        <v/>
      </c>
      <c r="AJ2935">
        <f>IF($AI2935=1,SUMPRODUCT(--($AM$2:$AM$7001&lt;$AM2935))+1,"")</f>
        <v/>
      </c>
      <c r="AK2935">
        <f>IF($C2935="","",IF(OR($P2935=TRUE(),$P2935="TRUE"),1,0))</f>
        <v/>
      </c>
      <c r="AL2935">
        <f>IF($C2935="","",IF(AND($V2935="Yes",SUMPRODUCT((LEN(Settings!$F$6:$F$13)&gt;0)*ISNUMBER(SEARCH(Settings!$F$6:$F$13,$O2935)))=0),1,0))</f>
        <v/>
      </c>
      <c r="AM2935">
        <f>IF($AI2935=1,IFERROR(IF(VALUE($C2935)&lt;100000000,VALUE($C2935),1000000000),IFERROR(IF(VALUE(MID($C2935,2,20))&lt;100000000,VALUE(MID($C2935,2,20)),1000000000),1000000000))+ROW()/100000,"")</f>
        <v/>
      </c>
    </row>
    <row r="2936">
      <c r="E2936" s="14" t="n"/>
      <c r="M2936" s="8">
        <f>IF($C2936="","",L2936*T2936/100)</f>
        <v/>
      </c>
      <c r="S2936" s="8" t="n"/>
      <c r="T2936" s="8" t="n"/>
      <c r="W2936">
        <f>IF($C2936="","",IF($AL2936=1,0,IF($AK2936=1,Settings!$C$6,Settings!$C$7))*100)</f>
        <v/>
      </c>
      <c r="X2936" s="8">
        <f>IF($C2936="","",T2936*W2936/100)</f>
        <v/>
      </c>
      <c r="Y2936" s="8">
        <f>IF($C2936="","",T2936-X2936)</f>
        <v/>
      </c>
      <c r="Z2936" s="8">
        <f>IF($C2936="","",Y2936-M2936)</f>
        <v/>
      </c>
      <c r="AD2936" s="8" t="n"/>
      <c r="AG2936" s="14" t="n"/>
      <c r="AI2936">
        <f>IF($C2936="","",IF(COUNTIF($C$2:$C2936,$C2936)=1,1,0))</f>
        <v/>
      </c>
      <c r="AJ2936">
        <f>IF($AI2936=1,SUMPRODUCT(--($AM$2:$AM$7001&lt;$AM2936))+1,"")</f>
        <v/>
      </c>
      <c r="AK2936">
        <f>IF($C2936="","",IF(OR($P2936=TRUE(),$P2936="TRUE"),1,0))</f>
        <v/>
      </c>
      <c r="AL2936">
        <f>IF($C2936="","",IF(AND($V2936="Yes",SUMPRODUCT((LEN(Settings!$F$6:$F$13)&gt;0)*ISNUMBER(SEARCH(Settings!$F$6:$F$13,$O2936)))=0),1,0))</f>
        <v/>
      </c>
      <c r="AM2936">
        <f>IF($AI2936=1,IFERROR(IF(VALUE($C2936)&lt;100000000,VALUE($C2936),1000000000),IFERROR(IF(VALUE(MID($C2936,2,20))&lt;100000000,VALUE(MID($C2936,2,20)),1000000000),1000000000))+ROW()/100000,"")</f>
        <v/>
      </c>
    </row>
    <row r="2937">
      <c r="E2937" s="14" t="n"/>
      <c r="M2937" s="8">
        <f>IF($C2937="","",L2937*T2937/100)</f>
        <v/>
      </c>
      <c r="S2937" s="8" t="n"/>
      <c r="T2937" s="8" t="n"/>
      <c r="W2937">
        <f>IF($C2937="","",IF($AL2937=1,0,IF($AK2937=1,Settings!$C$6,Settings!$C$7))*100)</f>
        <v/>
      </c>
      <c r="X2937" s="8">
        <f>IF($C2937="","",T2937*W2937/100)</f>
        <v/>
      </c>
      <c r="Y2937" s="8">
        <f>IF($C2937="","",T2937-X2937)</f>
        <v/>
      </c>
      <c r="Z2937" s="8">
        <f>IF($C2937="","",Y2937-M2937)</f>
        <v/>
      </c>
      <c r="AD2937" s="8" t="n"/>
      <c r="AG2937" s="14" t="n"/>
      <c r="AI2937">
        <f>IF($C2937="","",IF(COUNTIF($C$2:$C2937,$C2937)=1,1,0))</f>
        <v/>
      </c>
      <c r="AJ2937">
        <f>IF($AI2937=1,SUMPRODUCT(--($AM$2:$AM$7001&lt;$AM2937))+1,"")</f>
        <v/>
      </c>
      <c r="AK2937">
        <f>IF($C2937="","",IF(OR($P2937=TRUE(),$P2937="TRUE"),1,0))</f>
        <v/>
      </c>
      <c r="AL2937">
        <f>IF($C2937="","",IF(AND($V2937="Yes",SUMPRODUCT((LEN(Settings!$F$6:$F$13)&gt;0)*ISNUMBER(SEARCH(Settings!$F$6:$F$13,$O2937)))=0),1,0))</f>
        <v/>
      </c>
      <c r="AM2937">
        <f>IF($AI2937=1,IFERROR(IF(VALUE($C2937)&lt;100000000,VALUE($C2937),1000000000),IFERROR(IF(VALUE(MID($C2937,2,20))&lt;100000000,VALUE(MID($C2937,2,20)),1000000000),1000000000))+ROW()/100000,"")</f>
        <v/>
      </c>
    </row>
    <row r="2938">
      <c r="E2938" s="14" t="n"/>
      <c r="M2938" s="8">
        <f>IF($C2938="","",L2938*T2938/100)</f>
        <v/>
      </c>
      <c r="S2938" s="8" t="n"/>
      <c r="T2938" s="8" t="n"/>
      <c r="W2938">
        <f>IF($C2938="","",IF($AL2938=1,0,IF($AK2938=1,Settings!$C$6,Settings!$C$7))*100)</f>
        <v/>
      </c>
      <c r="X2938" s="8">
        <f>IF($C2938="","",T2938*W2938/100)</f>
        <v/>
      </c>
      <c r="Y2938" s="8">
        <f>IF($C2938="","",T2938-X2938)</f>
        <v/>
      </c>
      <c r="Z2938" s="8">
        <f>IF($C2938="","",Y2938-M2938)</f>
        <v/>
      </c>
      <c r="AD2938" s="8" t="n"/>
      <c r="AG2938" s="14" t="n"/>
      <c r="AI2938">
        <f>IF($C2938="","",IF(COUNTIF($C$2:$C2938,$C2938)=1,1,0))</f>
        <v/>
      </c>
      <c r="AJ2938">
        <f>IF($AI2938=1,SUMPRODUCT(--($AM$2:$AM$7001&lt;$AM2938))+1,"")</f>
        <v/>
      </c>
      <c r="AK2938">
        <f>IF($C2938="","",IF(OR($P2938=TRUE(),$P2938="TRUE"),1,0))</f>
        <v/>
      </c>
      <c r="AL2938">
        <f>IF($C2938="","",IF(AND($V2938="Yes",SUMPRODUCT((LEN(Settings!$F$6:$F$13)&gt;0)*ISNUMBER(SEARCH(Settings!$F$6:$F$13,$O2938)))=0),1,0))</f>
        <v/>
      </c>
      <c r="AM2938">
        <f>IF($AI2938=1,IFERROR(IF(VALUE($C2938)&lt;100000000,VALUE($C2938),1000000000),IFERROR(IF(VALUE(MID($C2938,2,20))&lt;100000000,VALUE(MID($C2938,2,20)),1000000000),1000000000))+ROW()/100000,"")</f>
        <v/>
      </c>
    </row>
    <row r="2939">
      <c r="E2939" s="14" t="n"/>
      <c r="M2939" s="8">
        <f>IF($C2939="","",L2939*T2939/100)</f>
        <v/>
      </c>
      <c r="S2939" s="8" t="n"/>
      <c r="T2939" s="8" t="n"/>
      <c r="W2939">
        <f>IF($C2939="","",IF($AL2939=1,0,IF($AK2939=1,Settings!$C$6,Settings!$C$7))*100)</f>
        <v/>
      </c>
      <c r="X2939" s="8">
        <f>IF($C2939="","",T2939*W2939/100)</f>
        <v/>
      </c>
      <c r="Y2939" s="8">
        <f>IF($C2939="","",T2939-X2939)</f>
        <v/>
      </c>
      <c r="Z2939" s="8">
        <f>IF($C2939="","",Y2939-M2939)</f>
        <v/>
      </c>
      <c r="AD2939" s="8" t="n"/>
      <c r="AG2939" s="14" t="n"/>
      <c r="AI2939">
        <f>IF($C2939="","",IF(COUNTIF($C$2:$C2939,$C2939)=1,1,0))</f>
        <v/>
      </c>
      <c r="AJ2939">
        <f>IF($AI2939=1,SUMPRODUCT(--($AM$2:$AM$7001&lt;$AM2939))+1,"")</f>
        <v/>
      </c>
      <c r="AK2939">
        <f>IF($C2939="","",IF(OR($P2939=TRUE(),$P2939="TRUE"),1,0))</f>
        <v/>
      </c>
      <c r="AL2939">
        <f>IF($C2939="","",IF(AND($V2939="Yes",SUMPRODUCT((LEN(Settings!$F$6:$F$13)&gt;0)*ISNUMBER(SEARCH(Settings!$F$6:$F$13,$O2939)))=0),1,0))</f>
        <v/>
      </c>
      <c r="AM2939">
        <f>IF($AI2939=1,IFERROR(IF(VALUE($C2939)&lt;100000000,VALUE($C2939),1000000000),IFERROR(IF(VALUE(MID($C2939,2,20))&lt;100000000,VALUE(MID($C2939,2,20)),1000000000),1000000000))+ROW()/100000,"")</f>
        <v/>
      </c>
    </row>
    <row r="2940">
      <c r="E2940" s="14" t="n"/>
      <c r="M2940" s="8">
        <f>IF($C2940="","",L2940*T2940/100)</f>
        <v/>
      </c>
      <c r="S2940" s="8" t="n"/>
      <c r="T2940" s="8" t="n"/>
      <c r="W2940">
        <f>IF($C2940="","",IF($AL2940=1,0,IF($AK2940=1,Settings!$C$6,Settings!$C$7))*100)</f>
        <v/>
      </c>
      <c r="X2940" s="8">
        <f>IF($C2940="","",T2940*W2940/100)</f>
        <v/>
      </c>
      <c r="Y2940" s="8">
        <f>IF($C2940="","",T2940-X2940)</f>
        <v/>
      </c>
      <c r="Z2940" s="8">
        <f>IF($C2940="","",Y2940-M2940)</f>
        <v/>
      </c>
      <c r="AD2940" s="8" t="n"/>
      <c r="AG2940" s="14" t="n"/>
      <c r="AI2940">
        <f>IF($C2940="","",IF(COUNTIF($C$2:$C2940,$C2940)=1,1,0))</f>
        <v/>
      </c>
      <c r="AJ2940">
        <f>IF($AI2940=1,SUMPRODUCT(--($AM$2:$AM$7001&lt;$AM2940))+1,"")</f>
        <v/>
      </c>
      <c r="AK2940">
        <f>IF($C2940="","",IF(OR($P2940=TRUE(),$P2940="TRUE"),1,0))</f>
        <v/>
      </c>
      <c r="AL2940">
        <f>IF($C2940="","",IF(AND($V2940="Yes",SUMPRODUCT((LEN(Settings!$F$6:$F$13)&gt;0)*ISNUMBER(SEARCH(Settings!$F$6:$F$13,$O2940)))=0),1,0))</f>
        <v/>
      </c>
      <c r="AM2940">
        <f>IF($AI2940=1,IFERROR(IF(VALUE($C2940)&lt;100000000,VALUE($C2940),1000000000),IFERROR(IF(VALUE(MID($C2940,2,20))&lt;100000000,VALUE(MID($C2940,2,20)),1000000000),1000000000))+ROW()/100000,"")</f>
        <v/>
      </c>
    </row>
    <row r="2941">
      <c r="E2941" s="14" t="n"/>
      <c r="M2941" s="8">
        <f>IF($C2941="","",L2941*T2941/100)</f>
        <v/>
      </c>
      <c r="S2941" s="8" t="n"/>
      <c r="T2941" s="8" t="n"/>
      <c r="W2941">
        <f>IF($C2941="","",IF($AL2941=1,0,IF($AK2941=1,Settings!$C$6,Settings!$C$7))*100)</f>
        <v/>
      </c>
      <c r="X2941" s="8">
        <f>IF($C2941="","",T2941*W2941/100)</f>
        <v/>
      </c>
      <c r="Y2941" s="8">
        <f>IF($C2941="","",T2941-X2941)</f>
        <v/>
      </c>
      <c r="Z2941" s="8">
        <f>IF($C2941="","",Y2941-M2941)</f>
        <v/>
      </c>
      <c r="AD2941" s="8" t="n"/>
      <c r="AG2941" s="14" t="n"/>
      <c r="AI2941">
        <f>IF($C2941="","",IF(COUNTIF($C$2:$C2941,$C2941)=1,1,0))</f>
        <v/>
      </c>
      <c r="AJ2941">
        <f>IF($AI2941=1,SUMPRODUCT(--($AM$2:$AM$7001&lt;$AM2941))+1,"")</f>
        <v/>
      </c>
      <c r="AK2941">
        <f>IF($C2941="","",IF(OR($P2941=TRUE(),$P2941="TRUE"),1,0))</f>
        <v/>
      </c>
      <c r="AL2941">
        <f>IF($C2941="","",IF(AND($V2941="Yes",SUMPRODUCT((LEN(Settings!$F$6:$F$13)&gt;0)*ISNUMBER(SEARCH(Settings!$F$6:$F$13,$O2941)))=0),1,0))</f>
        <v/>
      </c>
      <c r="AM2941">
        <f>IF($AI2941=1,IFERROR(IF(VALUE($C2941)&lt;100000000,VALUE($C2941),1000000000),IFERROR(IF(VALUE(MID($C2941,2,20))&lt;100000000,VALUE(MID($C2941,2,20)),1000000000),1000000000))+ROW()/100000,"")</f>
        <v/>
      </c>
    </row>
    <row r="2942">
      <c r="E2942" s="14" t="n"/>
      <c r="M2942" s="8">
        <f>IF($C2942="","",L2942*T2942/100)</f>
        <v/>
      </c>
      <c r="S2942" s="8" t="n"/>
      <c r="T2942" s="8" t="n"/>
      <c r="W2942">
        <f>IF($C2942="","",IF($AL2942=1,0,IF($AK2942=1,Settings!$C$6,Settings!$C$7))*100)</f>
        <v/>
      </c>
      <c r="X2942" s="8">
        <f>IF($C2942="","",T2942*W2942/100)</f>
        <v/>
      </c>
      <c r="Y2942" s="8">
        <f>IF($C2942="","",T2942-X2942)</f>
        <v/>
      </c>
      <c r="Z2942" s="8">
        <f>IF($C2942="","",Y2942-M2942)</f>
        <v/>
      </c>
      <c r="AD2942" s="8" t="n"/>
      <c r="AG2942" s="14" t="n"/>
      <c r="AI2942">
        <f>IF($C2942="","",IF(COUNTIF($C$2:$C2942,$C2942)=1,1,0))</f>
        <v/>
      </c>
      <c r="AJ2942">
        <f>IF($AI2942=1,SUMPRODUCT(--($AM$2:$AM$7001&lt;$AM2942))+1,"")</f>
        <v/>
      </c>
      <c r="AK2942">
        <f>IF($C2942="","",IF(OR($P2942=TRUE(),$P2942="TRUE"),1,0))</f>
        <v/>
      </c>
      <c r="AL2942">
        <f>IF($C2942="","",IF(AND($V2942="Yes",SUMPRODUCT((LEN(Settings!$F$6:$F$13)&gt;0)*ISNUMBER(SEARCH(Settings!$F$6:$F$13,$O2942)))=0),1,0))</f>
        <v/>
      </c>
      <c r="AM2942">
        <f>IF($AI2942=1,IFERROR(IF(VALUE($C2942)&lt;100000000,VALUE($C2942),1000000000),IFERROR(IF(VALUE(MID($C2942,2,20))&lt;100000000,VALUE(MID($C2942,2,20)),1000000000),1000000000))+ROW()/100000,"")</f>
        <v/>
      </c>
    </row>
    <row r="2943">
      <c r="E2943" s="14" t="n"/>
      <c r="M2943" s="8">
        <f>IF($C2943="","",L2943*T2943/100)</f>
        <v/>
      </c>
      <c r="S2943" s="8" t="n"/>
      <c r="T2943" s="8" t="n"/>
      <c r="W2943">
        <f>IF($C2943="","",IF($AL2943=1,0,IF($AK2943=1,Settings!$C$6,Settings!$C$7))*100)</f>
        <v/>
      </c>
      <c r="X2943" s="8">
        <f>IF($C2943="","",T2943*W2943/100)</f>
        <v/>
      </c>
      <c r="Y2943" s="8">
        <f>IF($C2943="","",T2943-X2943)</f>
        <v/>
      </c>
      <c r="Z2943" s="8">
        <f>IF($C2943="","",Y2943-M2943)</f>
        <v/>
      </c>
      <c r="AD2943" s="8" t="n"/>
      <c r="AG2943" s="14" t="n"/>
      <c r="AI2943">
        <f>IF($C2943="","",IF(COUNTIF($C$2:$C2943,$C2943)=1,1,0))</f>
        <v/>
      </c>
      <c r="AJ2943">
        <f>IF($AI2943=1,SUMPRODUCT(--($AM$2:$AM$7001&lt;$AM2943))+1,"")</f>
        <v/>
      </c>
      <c r="AK2943">
        <f>IF($C2943="","",IF(OR($P2943=TRUE(),$P2943="TRUE"),1,0))</f>
        <v/>
      </c>
      <c r="AL2943">
        <f>IF($C2943="","",IF(AND($V2943="Yes",SUMPRODUCT((LEN(Settings!$F$6:$F$13)&gt;0)*ISNUMBER(SEARCH(Settings!$F$6:$F$13,$O2943)))=0),1,0))</f>
        <v/>
      </c>
      <c r="AM2943">
        <f>IF($AI2943=1,IFERROR(IF(VALUE($C2943)&lt;100000000,VALUE($C2943),1000000000),IFERROR(IF(VALUE(MID($C2943,2,20))&lt;100000000,VALUE(MID($C2943,2,20)),1000000000),1000000000))+ROW()/100000,"")</f>
        <v/>
      </c>
    </row>
    <row r="2944">
      <c r="E2944" s="14" t="n"/>
      <c r="M2944" s="8">
        <f>IF($C2944="","",L2944*T2944/100)</f>
        <v/>
      </c>
      <c r="S2944" s="8" t="n"/>
      <c r="T2944" s="8" t="n"/>
      <c r="W2944">
        <f>IF($C2944="","",IF($AL2944=1,0,IF($AK2944=1,Settings!$C$6,Settings!$C$7))*100)</f>
        <v/>
      </c>
      <c r="X2944" s="8">
        <f>IF($C2944="","",T2944*W2944/100)</f>
        <v/>
      </c>
      <c r="Y2944" s="8">
        <f>IF($C2944="","",T2944-X2944)</f>
        <v/>
      </c>
      <c r="Z2944" s="8">
        <f>IF($C2944="","",Y2944-M2944)</f>
        <v/>
      </c>
      <c r="AD2944" s="8" t="n"/>
      <c r="AG2944" s="14" t="n"/>
      <c r="AI2944">
        <f>IF($C2944="","",IF(COUNTIF($C$2:$C2944,$C2944)=1,1,0))</f>
        <v/>
      </c>
      <c r="AJ2944">
        <f>IF($AI2944=1,SUMPRODUCT(--($AM$2:$AM$7001&lt;$AM2944))+1,"")</f>
        <v/>
      </c>
      <c r="AK2944">
        <f>IF($C2944="","",IF(OR($P2944=TRUE(),$P2944="TRUE"),1,0))</f>
        <v/>
      </c>
      <c r="AL2944">
        <f>IF($C2944="","",IF(AND($V2944="Yes",SUMPRODUCT((LEN(Settings!$F$6:$F$13)&gt;0)*ISNUMBER(SEARCH(Settings!$F$6:$F$13,$O2944)))=0),1,0))</f>
        <v/>
      </c>
      <c r="AM2944">
        <f>IF($AI2944=1,IFERROR(IF(VALUE($C2944)&lt;100000000,VALUE($C2944),1000000000),IFERROR(IF(VALUE(MID($C2944,2,20))&lt;100000000,VALUE(MID($C2944,2,20)),1000000000),1000000000))+ROW()/100000,"")</f>
        <v/>
      </c>
    </row>
    <row r="2945">
      <c r="E2945" s="14" t="n"/>
      <c r="M2945" s="8">
        <f>IF($C2945="","",L2945*T2945/100)</f>
        <v/>
      </c>
      <c r="S2945" s="8" t="n"/>
      <c r="T2945" s="8" t="n"/>
      <c r="W2945">
        <f>IF($C2945="","",IF($AL2945=1,0,IF($AK2945=1,Settings!$C$6,Settings!$C$7))*100)</f>
        <v/>
      </c>
      <c r="X2945" s="8">
        <f>IF($C2945="","",T2945*W2945/100)</f>
        <v/>
      </c>
      <c r="Y2945" s="8">
        <f>IF($C2945="","",T2945-X2945)</f>
        <v/>
      </c>
      <c r="Z2945" s="8">
        <f>IF($C2945="","",Y2945-M2945)</f>
        <v/>
      </c>
      <c r="AD2945" s="8" t="n"/>
      <c r="AG2945" s="14" t="n"/>
      <c r="AI2945">
        <f>IF($C2945="","",IF(COUNTIF($C$2:$C2945,$C2945)=1,1,0))</f>
        <v/>
      </c>
      <c r="AJ2945">
        <f>IF($AI2945=1,SUMPRODUCT(--($AM$2:$AM$7001&lt;$AM2945))+1,"")</f>
        <v/>
      </c>
      <c r="AK2945">
        <f>IF($C2945="","",IF(OR($P2945=TRUE(),$P2945="TRUE"),1,0))</f>
        <v/>
      </c>
      <c r="AL2945">
        <f>IF($C2945="","",IF(AND($V2945="Yes",SUMPRODUCT((LEN(Settings!$F$6:$F$13)&gt;0)*ISNUMBER(SEARCH(Settings!$F$6:$F$13,$O2945)))=0),1,0))</f>
        <v/>
      </c>
      <c r="AM2945">
        <f>IF($AI2945=1,IFERROR(IF(VALUE($C2945)&lt;100000000,VALUE($C2945),1000000000),IFERROR(IF(VALUE(MID($C2945,2,20))&lt;100000000,VALUE(MID($C2945,2,20)),1000000000),1000000000))+ROW()/100000,"")</f>
        <v/>
      </c>
    </row>
    <row r="2946">
      <c r="E2946" s="14" t="n"/>
      <c r="M2946" s="8">
        <f>IF($C2946="","",L2946*T2946/100)</f>
        <v/>
      </c>
      <c r="S2946" s="8" t="n"/>
      <c r="T2946" s="8" t="n"/>
      <c r="W2946">
        <f>IF($C2946="","",IF($AL2946=1,0,IF($AK2946=1,Settings!$C$6,Settings!$C$7))*100)</f>
        <v/>
      </c>
      <c r="X2946" s="8">
        <f>IF($C2946="","",T2946*W2946/100)</f>
        <v/>
      </c>
      <c r="Y2946" s="8">
        <f>IF($C2946="","",T2946-X2946)</f>
        <v/>
      </c>
      <c r="Z2946" s="8">
        <f>IF($C2946="","",Y2946-M2946)</f>
        <v/>
      </c>
      <c r="AD2946" s="8" t="n"/>
      <c r="AG2946" s="14" t="n"/>
      <c r="AI2946">
        <f>IF($C2946="","",IF(COUNTIF($C$2:$C2946,$C2946)=1,1,0))</f>
        <v/>
      </c>
      <c r="AJ2946">
        <f>IF($AI2946=1,SUMPRODUCT(--($AM$2:$AM$7001&lt;$AM2946))+1,"")</f>
        <v/>
      </c>
      <c r="AK2946">
        <f>IF($C2946="","",IF(OR($P2946=TRUE(),$P2946="TRUE"),1,0))</f>
        <v/>
      </c>
      <c r="AL2946">
        <f>IF($C2946="","",IF(AND($V2946="Yes",SUMPRODUCT((LEN(Settings!$F$6:$F$13)&gt;0)*ISNUMBER(SEARCH(Settings!$F$6:$F$13,$O2946)))=0),1,0))</f>
        <v/>
      </c>
      <c r="AM2946">
        <f>IF($AI2946=1,IFERROR(IF(VALUE($C2946)&lt;100000000,VALUE($C2946),1000000000),IFERROR(IF(VALUE(MID($C2946,2,20))&lt;100000000,VALUE(MID($C2946,2,20)),1000000000),1000000000))+ROW()/100000,"")</f>
        <v/>
      </c>
    </row>
    <row r="2947">
      <c r="E2947" s="14" t="n"/>
      <c r="M2947" s="8">
        <f>IF($C2947="","",L2947*T2947/100)</f>
        <v/>
      </c>
      <c r="S2947" s="8" t="n"/>
      <c r="T2947" s="8" t="n"/>
      <c r="W2947">
        <f>IF($C2947="","",IF($AL2947=1,0,IF($AK2947=1,Settings!$C$6,Settings!$C$7))*100)</f>
        <v/>
      </c>
      <c r="X2947" s="8">
        <f>IF($C2947="","",T2947*W2947/100)</f>
        <v/>
      </c>
      <c r="Y2947" s="8">
        <f>IF($C2947="","",T2947-X2947)</f>
        <v/>
      </c>
      <c r="Z2947" s="8">
        <f>IF($C2947="","",Y2947-M2947)</f>
        <v/>
      </c>
      <c r="AD2947" s="8" t="n"/>
      <c r="AG2947" s="14" t="n"/>
      <c r="AI2947">
        <f>IF($C2947="","",IF(COUNTIF($C$2:$C2947,$C2947)=1,1,0))</f>
        <v/>
      </c>
      <c r="AJ2947">
        <f>IF($AI2947=1,SUMPRODUCT(--($AM$2:$AM$7001&lt;$AM2947))+1,"")</f>
        <v/>
      </c>
      <c r="AK2947">
        <f>IF($C2947="","",IF(OR($P2947=TRUE(),$P2947="TRUE"),1,0))</f>
        <v/>
      </c>
      <c r="AL2947">
        <f>IF($C2947="","",IF(AND($V2947="Yes",SUMPRODUCT((LEN(Settings!$F$6:$F$13)&gt;0)*ISNUMBER(SEARCH(Settings!$F$6:$F$13,$O2947)))=0),1,0))</f>
        <v/>
      </c>
      <c r="AM2947">
        <f>IF($AI2947=1,IFERROR(IF(VALUE($C2947)&lt;100000000,VALUE($C2947),1000000000),IFERROR(IF(VALUE(MID($C2947,2,20))&lt;100000000,VALUE(MID($C2947,2,20)),1000000000),1000000000))+ROW()/100000,"")</f>
        <v/>
      </c>
    </row>
    <row r="2948">
      <c r="E2948" s="14" t="n"/>
      <c r="M2948" s="8">
        <f>IF($C2948="","",L2948*T2948/100)</f>
        <v/>
      </c>
      <c r="S2948" s="8" t="n"/>
      <c r="T2948" s="8" t="n"/>
      <c r="W2948">
        <f>IF($C2948="","",IF($AL2948=1,0,IF($AK2948=1,Settings!$C$6,Settings!$C$7))*100)</f>
        <v/>
      </c>
      <c r="X2948" s="8">
        <f>IF($C2948="","",T2948*W2948/100)</f>
        <v/>
      </c>
      <c r="Y2948" s="8">
        <f>IF($C2948="","",T2948-X2948)</f>
        <v/>
      </c>
      <c r="Z2948" s="8">
        <f>IF($C2948="","",Y2948-M2948)</f>
        <v/>
      </c>
      <c r="AD2948" s="8" t="n"/>
      <c r="AG2948" s="14" t="n"/>
      <c r="AI2948">
        <f>IF($C2948="","",IF(COUNTIF($C$2:$C2948,$C2948)=1,1,0))</f>
        <v/>
      </c>
      <c r="AJ2948">
        <f>IF($AI2948=1,SUMPRODUCT(--($AM$2:$AM$7001&lt;$AM2948))+1,"")</f>
        <v/>
      </c>
      <c r="AK2948">
        <f>IF($C2948="","",IF(OR($P2948=TRUE(),$P2948="TRUE"),1,0))</f>
        <v/>
      </c>
      <c r="AL2948">
        <f>IF($C2948="","",IF(AND($V2948="Yes",SUMPRODUCT((LEN(Settings!$F$6:$F$13)&gt;0)*ISNUMBER(SEARCH(Settings!$F$6:$F$13,$O2948)))=0),1,0))</f>
        <v/>
      </c>
      <c r="AM2948">
        <f>IF($AI2948=1,IFERROR(IF(VALUE($C2948)&lt;100000000,VALUE($C2948),1000000000),IFERROR(IF(VALUE(MID($C2948,2,20))&lt;100000000,VALUE(MID($C2948,2,20)),1000000000),1000000000))+ROW()/100000,"")</f>
        <v/>
      </c>
    </row>
    <row r="2949">
      <c r="E2949" s="14" t="n"/>
      <c r="M2949" s="8">
        <f>IF($C2949="","",L2949*T2949/100)</f>
        <v/>
      </c>
      <c r="S2949" s="8" t="n"/>
      <c r="T2949" s="8" t="n"/>
      <c r="W2949">
        <f>IF($C2949="","",IF($AL2949=1,0,IF($AK2949=1,Settings!$C$6,Settings!$C$7))*100)</f>
        <v/>
      </c>
      <c r="X2949" s="8">
        <f>IF($C2949="","",T2949*W2949/100)</f>
        <v/>
      </c>
      <c r="Y2949" s="8">
        <f>IF($C2949="","",T2949-X2949)</f>
        <v/>
      </c>
      <c r="Z2949" s="8">
        <f>IF($C2949="","",Y2949-M2949)</f>
        <v/>
      </c>
      <c r="AD2949" s="8" t="n"/>
      <c r="AG2949" s="14" t="n"/>
      <c r="AI2949">
        <f>IF($C2949="","",IF(COUNTIF($C$2:$C2949,$C2949)=1,1,0))</f>
        <v/>
      </c>
      <c r="AJ2949">
        <f>IF($AI2949=1,SUMPRODUCT(--($AM$2:$AM$7001&lt;$AM2949))+1,"")</f>
        <v/>
      </c>
      <c r="AK2949">
        <f>IF($C2949="","",IF(OR($P2949=TRUE(),$P2949="TRUE"),1,0))</f>
        <v/>
      </c>
      <c r="AL2949">
        <f>IF($C2949="","",IF(AND($V2949="Yes",SUMPRODUCT((LEN(Settings!$F$6:$F$13)&gt;0)*ISNUMBER(SEARCH(Settings!$F$6:$F$13,$O2949)))=0),1,0))</f>
        <v/>
      </c>
      <c r="AM2949">
        <f>IF($AI2949=1,IFERROR(IF(VALUE($C2949)&lt;100000000,VALUE($C2949),1000000000),IFERROR(IF(VALUE(MID($C2949,2,20))&lt;100000000,VALUE(MID($C2949,2,20)),1000000000),1000000000))+ROW()/100000,"")</f>
        <v/>
      </c>
    </row>
    <row r="2950">
      <c r="E2950" s="14" t="n"/>
      <c r="M2950" s="8">
        <f>IF($C2950="","",L2950*T2950/100)</f>
        <v/>
      </c>
      <c r="S2950" s="8" t="n"/>
      <c r="T2950" s="8" t="n"/>
      <c r="W2950">
        <f>IF($C2950="","",IF($AL2950=1,0,IF($AK2950=1,Settings!$C$6,Settings!$C$7))*100)</f>
        <v/>
      </c>
      <c r="X2950" s="8">
        <f>IF($C2950="","",T2950*W2950/100)</f>
        <v/>
      </c>
      <c r="Y2950" s="8">
        <f>IF($C2950="","",T2950-X2950)</f>
        <v/>
      </c>
      <c r="Z2950" s="8">
        <f>IF($C2950="","",Y2950-M2950)</f>
        <v/>
      </c>
      <c r="AD2950" s="8" t="n"/>
      <c r="AG2950" s="14" t="n"/>
      <c r="AI2950">
        <f>IF($C2950="","",IF(COUNTIF($C$2:$C2950,$C2950)=1,1,0))</f>
        <v/>
      </c>
      <c r="AJ2950">
        <f>IF($AI2950=1,SUMPRODUCT(--($AM$2:$AM$7001&lt;$AM2950))+1,"")</f>
        <v/>
      </c>
      <c r="AK2950">
        <f>IF($C2950="","",IF(OR($P2950=TRUE(),$P2950="TRUE"),1,0))</f>
        <v/>
      </c>
      <c r="AL2950">
        <f>IF($C2950="","",IF(AND($V2950="Yes",SUMPRODUCT((LEN(Settings!$F$6:$F$13)&gt;0)*ISNUMBER(SEARCH(Settings!$F$6:$F$13,$O2950)))=0),1,0))</f>
        <v/>
      </c>
      <c r="AM2950">
        <f>IF($AI2950=1,IFERROR(IF(VALUE($C2950)&lt;100000000,VALUE($C2950),1000000000),IFERROR(IF(VALUE(MID($C2950,2,20))&lt;100000000,VALUE(MID($C2950,2,20)),1000000000),1000000000))+ROW()/100000,"")</f>
        <v/>
      </c>
    </row>
    <row r="2951">
      <c r="E2951" s="14" t="n"/>
      <c r="M2951" s="8">
        <f>IF($C2951="","",L2951*T2951/100)</f>
        <v/>
      </c>
      <c r="S2951" s="8" t="n"/>
      <c r="T2951" s="8" t="n"/>
      <c r="W2951">
        <f>IF($C2951="","",IF($AL2951=1,0,IF($AK2951=1,Settings!$C$6,Settings!$C$7))*100)</f>
        <v/>
      </c>
      <c r="X2951" s="8">
        <f>IF($C2951="","",T2951*W2951/100)</f>
        <v/>
      </c>
      <c r="Y2951" s="8">
        <f>IF($C2951="","",T2951-X2951)</f>
        <v/>
      </c>
      <c r="Z2951" s="8">
        <f>IF($C2951="","",Y2951-M2951)</f>
        <v/>
      </c>
      <c r="AD2951" s="8" t="n"/>
      <c r="AG2951" s="14" t="n"/>
      <c r="AI2951">
        <f>IF($C2951="","",IF(COUNTIF($C$2:$C2951,$C2951)=1,1,0))</f>
        <v/>
      </c>
      <c r="AJ2951">
        <f>IF($AI2951=1,SUMPRODUCT(--($AM$2:$AM$7001&lt;$AM2951))+1,"")</f>
        <v/>
      </c>
      <c r="AK2951">
        <f>IF($C2951="","",IF(OR($P2951=TRUE(),$P2951="TRUE"),1,0))</f>
        <v/>
      </c>
      <c r="AL2951">
        <f>IF($C2951="","",IF(AND($V2951="Yes",SUMPRODUCT((LEN(Settings!$F$6:$F$13)&gt;0)*ISNUMBER(SEARCH(Settings!$F$6:$F$13,$O2951)))=0),1,0))</f>
        <v/>
      </c>
      <c r="AM2951">
        <f>IF($AI2951=1,IFERROR(IF(VALUE($C2951)&lt;100000000,VALUE($C2951),1000000000),IFERROR(IF(VALUE(MID($C2951,2,20))&lt;100000000,VALUE(MID($C2951,2,20)),1000000000),1000000000))+ROW()/100000,"")</f>
        <v/>
      </c>
    </row>
    <row r="2952">
      <c r="E2952" s="14" t="n"/>
      <c r="M2952" s="8">
        <f>IF($C2952="","",L2952*T2952/100)</f>
        <v/>
      </c>
      <c r="S2952" s="8" t="n"/>
      <c r="T2952" s="8" t="n"/>
      <c r="W2952">
        <f>IF($C2952="","",IF($AL2952=1,0,IF($AK2952=1,Settings!$C$6,Settings!$C$7))*100)</f>
        <v/>
      </c>
      <c r="X2952" s="8">
        <f>IF($C2952="","",T2952*W2952/100)</f>
        <v/>
      </c>
      <c r="Y2952" s="8">
        <f>IF($C2952="","",T2952-X2952)</f>
        <v/>
      </c>
      <c r="Z2952" s="8">
        <f>IF($C2952="","",Y2952-M2952)</f>
        <v/>
      </c>
      <c r="AD2952" s="8" t="n"/>
      <c r="AG2952" s="14" t="n"/>
      <c r="AI2952">
        <f>IF($C2952="","",IF(COUNTIF($C$2:$C2952,$C2952)=1,1,0))</f>
        <v/>
      </c>
      <c r="AJ2952">
        <f>IF($AI2952=1,SUMPRODUCT(--($AM$2:$AM$7001&lt;$AM2952))+1,"")</f>
        <v/>
      </c>
      <c r="AK2952">
        <f>IF($C2952="","",IF(OR($P2952=TRUE(),$P2952="TRUE"),1,0))</f>
        <v/>
      </c>
      <c r="AL2952">
        <f>IF($C2952="","",IF(AND($V2952="Yes",SUMPRODUCT((LEN(Settings!$F$6:$F$13)&gt;0)*ISNUMBER(SEARCH(Settings!$F$6:$F$13,$O2952)))=0),1,0))</f>
        <v/>
      </c>
      <c r="AM2952">
        <f>IF($AI2952=1,IFERROR(IF(VALUE($C2952)&lt;100000000,VALUE($C2952),1000000000),IFERROR(IF(VALUE(MID($C2952,2,20))&lt;100000000,VALUE(MID($C2952,2,20)),1000000000),1000000000))+ROW()/100000,"")</f>
        <v/>
      </c>
    </row>
    <row r="2953">
      <c r="E2953" s="14" t="n"/>
      <c r="M2953" s="8">
        <f>IF($C2953="","",L2953*T2953/100)</f>
        <v/>
      </c>
      <c r="S2953" s="8" t="n"/>
      <c r="T2953" s="8" t="n"/>
      <c r="W2953">
        <f>IF($C2953="","",IF($AL2953=1,0,IF($AK2953=1,Settings!$C$6,Settings!$C$7))*100)</f>
        <v/>
      </c>
      <c r="X2953" s="8">
        <f>IF($C2953="","",T2953*W2953/100)</f>
        <v/>
      </c>
      <c r="Y2953" s="8">
        <f>IF($C2953="","",T2953-X2953)</f>
        <v/>
      </c>
      <c r="Z2953" s="8">
        <f>IF($C2953="","",Y2953-M2953)</f>
        <v/>
      </c>
      <c r="AD2953" s="8" t="n"/>
      <c r="AG2953" s="14" t="n"/>
      <c r="AI2953">
        <f>IF($C2953="","",IF(COUNTIF($C$2:$C2953,$C2953)=1,1,0))</f>
        <v/>
      </c>
      <c r="AJ2953">
        <f>IF($AI2953=1,SUMPRODUCT(--($AM$2:$AM$7001&lt;$AM2953))+1,"")</f>
        <v/>
      </c>
      <c r="AK2953">
        <f>IF($C2953="","",IF(OR($P2953=TRUE(),$P2953="TRUE"),1,0))</f>
        <v/>
      </c>
      <c r="AL2953">
        <f>IF($C2953="","",IF(AND($V2953="Yes",SUMPRODUCT((LEN(Settings!$F$6:$F$13)&gt;0)*ISNUMBER(SEARCH(Settings!$F$6:$F$13,$O2953)))=0),1,0))</f>
        <v/>
      </c>
      <c r="AM2953">
        <f>IF($AI2953=1,IFERROR(IF(VALUE($C2953)&lt;100000000,VALUE($C2953),1000000000),IFERROR(IF(VALUE(MID($C2953,2,20))&lt;100000000,VALUE(MID($C2953,2,20)),1000000000),1000000000))+ROW()/100000,"")</f>
        <v/>
      </c>
    </row>
    <row r="2954">
      <c r="E2954" s="14" t="n"/>
      <c r="M2954" s="8">
        <f>IF($C2954="","",L2954*T2954/100)</f>
        <v/>
      </c>
      <c r="S2954" s="8" t="n"/>
      <c r="T2954" s="8" t="n"/>
      <c r="W2954">
        <f>IF($C2954="","",IF($AL2954=1,0,IF($AK2954=1,Settings!$C$6,Settings!$C$7))*100)</f>
        <v/>
      </c>
      <c r="X2954" s="8">
        <f>IF($C2954="","",T2954*W2954/100)</f>
        <v/>
      </c>
      <c r="Y2954" s="8">
        <f>IF($C2954="","",T2954-X2954)</f>
        <v/>
      </c>
      <c r="Z2954" s="8">
        <f>IF($C2954="","",Y2954-M2954)</f>
        <v/>
      </c>
      <c r="AD2954" s="8" t="n"/>
      <c r="AG2954" s="14" t="n"/>
      <c r="AI2954">
        <f>IF($C2954="","",IF(COUNTIF($C$2:$C2954,$C2954)=1,1,0))</f>
        <v/>
      </c>
      <c r="AJ2954">
        <f>IF($AI2954=1,SUMPRODUCT(--($AM$2:$AM$7001&lt;$AM2954))+1,"")</f>
        <v/>
      </c>
      <c r="AK2954">
        <f>IF($C2954="","",IF(OR($P2954=TRUE(),$P2954="TRUE"),1,0))</f>
        <v/>
      </c>
      <c r="AL2954">
        <f>IF($C2954="","",IF(AND($V2954="Yes",SUMPRODUCT((LEN(Settings!$F$6:$F$13)&gt;0)*ISNUMBER(SEARCH(Settings!$F$6:$F$13,$O2954)))=0),1,0))</f>
        <v/>
      </c>
      <c r="AM2954">
        <f>IF($AI2954=1,IFERROR(IF(VALUE($C2954)&lt;100000000,VALUE($C2954),1000000000),IFERROR(IF(VALUE(MID($C2954,2,20))&lt;100000000,VALUE(MID($C2954,2,20)),1000000000),1000000000))+ROW()/100000,"")</f>
        <v/>
      </c>
    </row>
    <row r="2955">
      <c r="E2955" s="14" t="n"/>
      <c r="M2955" s="8">
        <f>IF($C2955="","",L2955*T2955/100)</f>
        <v/>
      </c>
      <c r="S2955" s="8" t="n"/>
      <c r="T2955" s="8" t="n"/>
      <c r="W2955">
        <f>IF($C2955="","",IF($AL2955=1,0,IF($AK2955=1,Settings!$C$6,Settings!$C$7))*100)</f>
        <v/>
      </c>
      <c r="X2955" s="8">
        <f>IF($C2955="","",T2955*W2955/100)</f>
        <v/>
      </c>
      <c r="Y2955" s="8">
        <f>IF($C2955="","",T2955-X2955)</f>
        <v/>
      </c>
      <c r="Z2955" s="8">
        <f>IF($C2955="","",Y2955-M2955)</f>
        <v/>
      </c>
      <c r="AD2955" s="8" t="n"/>
      <c r="AG2955" s="14" t="n"/>
      <c r="AI2955">
        <f>IF($C2955="","",IF(COUNTIF($C$2:$C2955,$C2955)=1,1,0))</f>
        <v/>
      </c>
      <c r="AJ2955">
        <f>IF($AI2955=1,SUMPRODUCT(--($AM$2:$AM$7001&lt;$AM2955))+1,"")</f>
        <v/>
      </c>
      <c r="AK2955">
        <f>IF($C2955="","",IF(OR($P2955=TRUE(),$P2955="TRUE"),1,0))</f>
        <v/>
      </c>
      <c r="AL2955">
        <f>IF($C2955="","",IF(AND($V2955="Yes",SUMPRODUCT((LEN(Settings!$F$6:$F$13)&gt;0)*ISNUMBER(SEARCH(Settings!$F$6:$F$13,$O2955)))=0),1,0))</f>
        <v/>
      </c>
      <c r="AM2955">
        <f>IF($AI2955=1,IFERROR(IF(VALUE($C2955)&lt;100000000,VALUE($C2955),1000000000),IFERROR(IF(VALUE(MID($C2955,2,20))&lt;100000000,VALUE(MID($C2955,2,20)),1000000000),1000000000))+ROW()/100000,"")</f>
        <v/>
      </c>
    </row>
    <row r="2956">
      <c r="E2956" s="14" t="n"/>
      <c r="M2956" s="8">
        <f>IF($C2956="","",L2956*T2956/100)</f>
        <v/>
      </c>
      <c r="S2956" s="8" t="n"/>
      <c r="T2956" s="8" t="n"/>
      <c r="W2956">
        <f>IF($C2956="","",IF($AL2956=1,0,IF($AK2956=1,Settings!$C$6,Settings!$C$7))*100)</f>
        <v/>
      </c>
      <c r="X2956" s="8">
        <f>IF($C2956="","",T2956*W2956/100)</f>
        <v/>
      </c>
      <c r="Y2956" s="8">
        <f>IF($C2956="","",T2956-X2956)</f>
        <v/>
      </c>
      <c r="Z2956" s="8">
        <f>IF($C2956="","",Y2956-M2956)</f>
        <v/>
      </c>
      <c r="AD2956" s="8" t="n"/>
      <c r="AG2956" s="14" t="n"/>
      <c r="AI2956">
        <f>IF($C2956="","",IF(COUNTIF($C$2:$C2956,$C2956)=1,1,0))</f>
        <v/>
      </c>
      <c r="AJ2956">
        <f>IF($AI2956=1,SUMPRODUCT(--($AM$2:$AM$7001&lt;$AM2956))+1,"")</f>
        <v/>
      </c>
      <c r="AK2956">
        <f>IF($C2956="","",IF(OR($P2956=TRUE(),$P2956="TRUE"),1,0))</f>
        <v/>
      </c>
      <c r="AL2956">
        <f>IF($C2956="","",IF(AND($V2956="Yes",SUMPRODUCT((LEN(Settings!$F$6:$F$13)&gt;0)*ISNUMBER(SEARCH(Settings!$F$6:$F$13,$O2956)))=0),1,0))</f>
        <v/>
      </c>
      <c r="AM2956">
        <f>IF($AI2956=1,IFERROR(IF(VALUE($C2956)&lt;100000000,VALUE($C2956),1000000000),IFERROR(IF(VALUE(MID($C2956,2,20))&lt;100000000,VALUE(MID($C2956,2,20)),1000000000),1000000000))+ROW()/100000,"")</f>
        <v/>
      </c>
    </row>
    <row r="2957">
      <c r="E2957" s="14" t="n"/>
      <c r="M2957" s="8">
        <f>IF($C2957="","",L2957*T2957/100)</f>
        <v/>
      </c>
      <c r="S2957" s="8" t="n"/>
      <c r="T2957" s="8" t="n"/>
      <c r="W2957">
        <f>IF($C2957="","",IF($AL2957=1,0,IF($AK2957=1,Settings!$C$6,Settings!$C$7))*100)</f>
        <v/>
      </c>
      <c r="X2957" s="8">
        <f>IF($C2957="","",T2957*W2957/100)</f>
        <v/>
      </c>
      <c r="Y2957" s="8">
        <f>IF($C2957="","",T2957-X2957)</f>
        <v/>
      </c>
      <c r="Z2957" s="8">
        <f>IF($C2957="","",Y2957-M2957)</f>
        <v/>
      </c>
      <c r="AD2957" s="8" t="n"/>
      <c r="AG2957" s="14" t="n"/>
      <c r="AI2957">
        <f>IF($C2957="","",IF(COUNTIF($C$2:$C2957,$C2957)=1,1,0))</f>
        <v/>
      </c>
      <c r="AJ2957">
        <f>IF($AI2957=1,SUMPRODUCT(--($AM$2:$AM$7001&lt;$AM2957))+1,"")</f>
        <v/>
      </c>
      <c r="AK2957">
        <f>IF($C2957="","",IF(OR($P2957=TRUE(),$P2957="TRUE"),1,0))</f>
        <v/>
      </c>
      <c r="AL2957">
        <f>IF($C2957="","",IF(AND($V2957="Yes",SUMPRODUCT((LEN(Settings!$F$6:$F$13)&gt;0)*ISNUMBER(SEARCH(Settings!$F$6:$F$13,$O2957)))=0),1,0))</f>
        <v/>
      </c>
      <c r="AM2957">
        <f>IF($AI2957=1,IFERROR(IF(VALUE($C2957)&lt;100000000,VALUE($C2957),1000000000),IFERROR(IF(VALUE(MID($C2957,2,20))&lt;100000000,VALUE(MID($C2957,2,20)),1000000000),1000000000))+ROW()/100000,"")</f>
        <v/>
      </c>
    </row>
    <row r="2958">
      <c r="E2958" s="14" t="n"/>
      <c r="M2958" s="8">
        <f>IF($C2958="","",L2958*T2958/100)</f>
        <v/>
      </c>
      <c r="S2958" s="8" t="n"/>
      <c r="T2958" s="8" t="n"/>
      <c r="W2958">
        <f>IF($C2958="","",IF($AL2958=1,0,IF($AK2958=1,Settings!$C$6,Settings!$C$7))*100)</f>
        <v/>
      </c>
      <c r="X2958" s="8">
        <f>IF($C2958="","",T2958*W2958/100)</f>
        <v/>
      </c>
      <c r="Y2958" s="8">
        <f>IF($C2958="","",T2958-X2958)</f>
        <v/>
      </c>
      <c r="Z2958" s="8">
        <f>IF($C2958="","",Y2958-M2958)</f>
        <v/>
      </c>
      <c r="AD2958" s="8" t="n"/>
      <c r="AG2958" s="14" t="n"/>
      <c r="AI2958">
        <f>IF($C2958="","",IF(COUNTIF($C$2:$C2958,$C2958)=1,1,0))</f>
        <v/>
      </c>
      <c r="AJ2958">
        <f>IF($AI2958=1,SUMPRODUCT(--($AM$2:$AM$7001&lt;$AM2958))+1,"")</f>
        <v/>
      </c>
      <c r="AK2958">
        <f>IF($C2958="","",IF(OR($P2958=TRUE(),$P2958="TRUE"),1,0))</f>
        <v/>
      </c>
      <c r="AL2958">
        <f>IF($C2958="","",IF(AND($V2958="Yes",SUMPRODUCT((LEN(Settings!$F$6:$F$13)&gt;0)*ISNUMBER(SEARCH(Settings!$F$6:$F$13,$O2958)))=0),1,0))</f>
        <v/>
      </c>
      <c r="AM2958">
        <f>IF($AI2958=1,IFERROR(IF(VALUE($C2958)&lt;100000000,VALUE($C2958),1000000000),IFERROR(IF(VALUE(MID($C2958,2,20))&lt;100000000,VALUE(MID($C2958,2,20)),1000000000),1000000000))+ROW()/100000,"")</f>
        <v/>
      </c>
    </row>
    <row r="2959">
      <c r="E2959" s="14" t="n"/>
      <c r="M2959" s="8">
        <f>IF($C2959="","",L2959*T2959/100)</f>
        <v/>
      </c>
      <c r="S2959" s="8" t="n"/>
      <c r="T2959" s="8" t="n"/>
      <c r="W2959">
        <f>IF($C2959="","",IF($AL2959=1,0,IF($AK2959=1,Settings!$C$6,Settings!$C$7))*100)</f>
        <v/>
      </c>
      <c r="X2959" s="8">
        <f>IF($C2959="","",T2959*W2959/100)</f>
        <v/>
      </c>
      <c r="Y2959" s="8">
        <f>IF($C2959="","",T2959-X2959)</f>
        <v/>
      </c>
      <c r="Z2959" s="8">
        <f>IF($C2959="","",Y2959-M2959)</f>
        <v/>
      </c>
      <c r="AD2959" s="8" t="n"/>
      <c r="AG2959" s="14" t="n"/>
      <c r="AI2959">
        <f>IF($C2959="","",IF(COUNTIF($C$2:$C2959,$C2959)=1,1,0))</f>
        <v/>
      </c>
      <c r="AJ2959">
        <f>IF($AI2959=1,SUMPRODUCT(--($AM$2:$AM$7001&lt;$AM2959))+1,"")</f>
        <v/>
      </c>
      <c r="AK2959">
        <f>IF($C2959="","",IF(OR($P2959=TRUE(),$P2959="TRUE"),1,0))</f>
        <v/>
      </c>
      <c r="AL2959">
        <f>IF($C2959="","",IF(AND($V2959="Yes",SUMPRODUCT((LEN(Settings!$F$6:$F$13)&gt;0)*ISNUMBER(SEARCH(Settings!$F$6:$F$13,$O2959)))=0),1,0))</f>
        <v/>
      </c>
      <c r="AM2959">
        <f>IF($AI2959=1,IFERROR(IF(VALUE($C2959)&lt;100000000,VALUE($C2959),1000000000),IFERROR(IF(VALUE(MID($C2959,2,20))&lt;100000000,VALUE(MID($C2959,2,20)),1000000000),1000000000))+ROW()/100000,"")</f>
        <v/>
      </c>
    </row>
    <row r="2960">
      <c r="E2960" s="14" t="n"/>
      <c r="M2960" s="8">
        <f>IF($C2960="","",L2960*T2960/100)</f>
        <v/>
      </c>
      <c r="S2960" s="8" t="n"/>
      <c r="T2960" s="8" t="n"/>
      <c r="W2960">
        <f>IF($C2960="","",IF($AL2960=1,0,IF($AK2960=1,Settings!$C$6,Settings!$C$7))*100)</f>
        <v/>
      </c>
      <c r="X2960" s="8">
        <f>IF($C2960="","",T2960*W2960/100)</f>
        <v/>
      </c>
      <c r="Y2960" s="8">
        <f>IF($C2960="","",T2960-X2960)</f>
        <v/>
      </c>
      <c r="Z2960" s="8">
        <f>IF($C2960="","",Y2960-M2960)</f>
        <v/>
      </c>
      <c r="AD2960" s="8" t="n"/>
      <c r="AG2960" s="14" t="n"/>
      <c r="AI2960">
        <f>IF($C2960="","",IF(COUNTIF($C$2:$C2960,$C2960)=1,1,0))</f>
        <v/>
      </c>
      <c r="AJ2960">
        <f>IF($AI2960=1,SUMPRODUCT(--($AM$2:$AM$7001&lt;$AM2960))+1,"")</f>
        <v/>
      </c>
      <c r="AK2960">
        <f>IF($C2960="","",IF(OR($P2960=TRUE(),$P2960="TRUE"),1,0))</f>
        <v/>
      </c>
      <c r="AL2960">
        <f>IF($C2960="","",IF(AND($V2960="Yes",SUMPRODUCT((LEN(Settings!$F$6:$F$13)&gt;0)*ISNUMBER(SEARCH(Settings!$F$6:$F$13,$O2960)))=0),1,0))</f>
        <v/>
      </c>
      <c r="AM2960">
        <f>IF($AI2960=1,IFERROR(IF(VALUE($C2960)&lt;100000000,VALUE($C2960),1000000000),IFERROR(IF(VALUE(MID($C2960,2,20))&lt;100000000,VALUE(MID($C2960,2,20)),1000000000),1000000000))+ROW()/100000,"")</f>
        <v/>
      </c>
    </row>
    <row r="2961">
      <c r="E2961" s="14" t="n"/>
      <c r="M2961" s="8">
        <f>IF($C2961="","",L2961*T2961/100)</f>
        <v/>
      </c>
      <c r="S2961" s="8" t="n"/>
      <c r="T2961" s="8" t="n"/>
      <c r="W2961">
        <f>IF($C2961="","",IF($AL2961=1,0,IF($AK2961=1,Settings!$C$6,Settings!$C$7))*100)</f>
        <v/>
      </c>
      <c r="X2961" s="8">
        <f>IF($C2961="","",T2961*W2961/100)</f>
        <v/>
      </c>
      <c r="Y2961" s="8">
        <f>IF($C2961="","",T2961-X2961)</f>
        <v/>
      </c>
      <c r="Z2961" s="8">
        <f>IF($C2961="","",Y2961-M2961)</f>
        <v/>
      </c>
      <c r="AD2961" s="8" t="n"/>
      <c r="AG2961" s="14" t="n"/>
      <c r="AI2961">
        <f>IF($C2961="","",IF(COUNTIF($C$2:$C2961,$C2961)=1,1,0))</f>
        <v/>
      </c>
      <c r="AJ2961">
        <f>IF($AI2961=1,SUMPRODUCT(--($AM$2:$AM$7001&lt;$AM2961))+1,"")</f>
        <v/>
      </c>
      <c r="AK2961">
        <f>IF($C2961="","",IF(OR($P2961=TRUE(),$P2961="TRUE"),1,0))</f>
        <v/>
      </c>
      <c r="AL2961">
        <f>IF($C2961="","",IF(AND($V2961="Yes",SUMPRODUCT((LEN(Settings!$F$6:$F$13)&gt;0)*ISNUMBER(SEARCH(Settings!$F$6:$F$13,$O2961)))=0),1,0))</f>
        <v/>
      </c>
      <c r="AM2961">
        <f>IF($AI2961=1,IFERROR(IF(VALUE($C2961)&lt;100000000,VALUE($C2961),1000000000),IFERROR(IF(VALUE(MID($C2961,2,20))&lt;100000000,VALUE(MID($C2961,2,20)),1000000000),1000000000))+ROW()/100000,"")</f>
        <v/>
      </c>
    </row>
    <row r="2962">
      <c r="E2962" s="14" t="n"/>
      <c r="M2962" s="8">
        <f>IF($C2962="","",L2962*T2962/100)</f>
        <v/>
      </c>
      <c r="S2962" s="8" t="n"/>
      <c r="T2962" s="8" t="n"/>
      <c r="W2962">
        <f>IF($C2962="","",IF($AL2962=1,0,IF($AK2962=1,Settings!$C$6,Settings!$C$7))*100)</f>
        <v/>
      </c>
      <c r="X2962" s="8">
        <f>IF($C2962="","",T2962*W2962/100)</f>
        <v/>
      </c>
      <c r="Y2962" s="8">
        <f>IF($C2962="","",T2962-X2962)</f>
        <v/>
      </c>
      <c r="Z2962" s="8">
        <f>IF($C2962="","",Y2962-M2962)</f>
        <v/>
      </c>
      <c r="AD2962" s="8" t="n"/>
      <c r="AG2962" s="14" t="n"/>
      <c r="AI2962">
        <f>IF($C2962="","",IF(COUNTIF($C$2:$C2962,$C2962)=1,1,0))</f>
        <v/>
      </c>
      <c r="AJ2962">
        <f>IF($AI2962=1,SUMPRODUCT(--($AM$2:$AM$7001&lt;$AM2962))+1,"")</f>
        <v/>
      </c>
      <c r="AK2962">
        <f>IF($C2962="","",IF(OR($P2962=TRUE(),$P2962="TRUE"),1,0))</f>
        <v/>
      </c>
      <c r="AL2962">
        <f>IF($C2962="","",IF(AND($V2962="Yes",SUMPRODUCT((LEN(Settings!$F$6:$F$13)&gt;0)*ISNUMBER(SEARCH(Settings!$F$6:$F$13,$O2962)))=0),1,0))</f>
        <v/>
      </c>
      <c r="AM2962">
        <f>IF($AI2962=1,IFERROR(IF(VALUE($C2962)&lt;100000000,VALUE($C2962),1000000000),IFERROR(IF(VALUE(MID($C2962,2,20))&lt;100000000,VALUE(MID($C2962,2,20)),1000000000),1000000000))+ROW()/100000,"")</f>
        <v/>
      </c>
    </row>
    <row r="2963">
      <c r="E2963" s="14" t="n"/>
      <c r="M2963" s="8">
        <f>IF($C2963="","",L2963*T2963/100)</f>
        <v/>
      </c>
      <c r="S2963" s="8" t="n"/>
      <c r="T2963" s="8" t="n"/>
      <c r="W2963">
        <f>IF($C2963="","",IF($AL2963=1,0,IF($AK2963=1,Settings!$C$6,Settings!$C$7))*100)</f>
        <v/>
      </c>
      <c r="X2963" s="8">
        <f>IF($C2963="","",T2963*W2963/100)</f>
        <v/>
      </c>
      <c r="Y2963" s="8">
        <f>IF($C2963="","",T2963-X2963)</f>
        <v/>
      </c>
      <c r="Z2963" s="8">
        <f>IF($C2963="","",Y2963-M2963)</f>
        <v/>
      </c>
      <c r="AD2963" s="8" t="n"/>
      <c r="AG2963" s="14" t="n"/>
      <c r="AI2963">
        <f>IF($C2963="","",IF(COUNTIF($C$2:$C2963,$C2963)=1,1,0))</f>
        <v/>
      </c>
      <c r="AJ2963">
        <f>IF($AI2963=1,SUMPRODUCT(--($AM$2:$AM$7001&lt;$AM2963))+1,"")</f>
        <v/>
      </c>
      <c r="AK2963">
        <f>IF($C2963="","",IF(OR($P2963=TRUE(),$P2963="TRUE"),1,0))</f>
        <v/>
      </c>
      <c r="AL2963">
        <f>IF($C2963="","",IF(AND($V2963="Yes",SUMPRODUCT((LEN(Settings!$F$6:$F$13)&gt;0)*ISNUMBER(SEARCH(Settings!$F$6:$F$13,$O2963)))=0),1,0))</f>
        <v/>
      </c>
      <c r="AM2963">
        <f>IF($AI2963=1,IFERROR(IF(VALUE($C2963)&lt;100000000,VALUE($C2963),1000000000),IFERROR(IF(VALUE(MID($C2963,2,20))&lt;100000000,VALUE(MID($C2963,2,20)),1000000000),1000000000))+ROW()/100000,"")</f>
        <v/>
      </c>
    </row>
    <row r="2964">
      <c r="E2964" s="14" t="n"/>
      <c r="M2964" s="8">
        <f>IF($C2964="","",L2964*T2964/100)</f>
        <v/>
      </c>
      <c r="S2964" s="8" t="n"/>
      <c r="T2964" s="8" t="n"/>
      <c r="W2964">
        <f>IF($C2964="","",IF($AL2964=1,0,IF($AK2964=1,Settings!$C$6,Settings!$C$7))*100)</f>
        <v/>
      </c>
      <c r="X2964" s="8">
        <f>IF($C2964="","",T2964*W2964/100)</f>
        <v/>
      </c>
      <c r="Y2964" s="8">
        <f>IF($C2964="","",T2964-X2964)</f>
        <v/>
      </c>
      <c r="Z2964" s="8">
        <f>IF($C2964="","",Y2964-M2964)</f>
        <v/>
      </c>
      <c r="AD2964" s="8" t="n"/>
      <c r="AG2964" s="14" t="n"/>
      <c r="AI2964">
        <f>IF($C2964="","",IF(COUNTIF($C$2:$C2964,$C2964)=1,1,0))</f>
        <v/>
      </c>
      <c r="AJ2964">
        <f>IF($AI2964=1,SUMPRODUCT(--($AM$2:$AM$7001&lt;$AM2964))+1,"")</f>
        <v/>
      </c>
      <c r="AK2964">
        <f>IF($C2964="","",IF(OR($P2964=TRUE(),$P2964="TRUE"),1,0))</f>
        <v/>
      </c>
      <c r="AL2964">
        <f>IF($C2964="","",IF(AND($V2964="Yes",SUMPRODUCT((LEN(Settings!$F$6:$F$13)&gt;0)*ISNUMBER(SEARCH(Settings!$F$6:$F$13,$O2964)))=0),1,0))</f>
        <v/>
      </c>
      <c r="AM2964">
        <f>IF($AI2964=1,IFERROR(IF(VALUE($C2964)&lt;100000000,VALUE($C2964),1000000000),IFERROR(IF(VALUE(MID($C2964,2,20))&lt;100000000,VALUE(MID($C2964,2,20)),1000000000),1000000000))+ROW()/100000,"")</f>
        <v/>
      </c>
    </row>
    <row r="2965">
      <c r="E2965" s="14" t="n"/>
      <c r="M2965" s="8">
        <f>IF($C2965="","",L2965*T2965/100)</f>
        <v/>
      </c>
      <c r="S2965" s="8" t="n"/>
      <c r="T2965" s="8" t="n"/>
      <c r="W2965">
        <f>IF($C2965="","",IF($AL2965=1,0,IF($AK2965=1,Settings!$C$6,Settings!$C$7))*100)</f>
        <v/>
      </c>
      <c r="X2965" s="8">
        <f>IF($C2965="","",T2965*W2965/100)</f>
        <v/>
      </c>
      <c r="Y2965" s="8">
        <f>IF($C2965="","",T2965-X2965)</f>
        <v/>
      </c>
      <c r="Z2965" s="8">
        <f>IF($C2965="","",Y2965-M2965)</f>
        <v/>
      </c>
      <c r="AD2965" s="8" t="n"/>
      <c r="AG2965" s="14" t="n"/>
      <c r="AI2965">
        <f>IF($C2965="","",IF(COUNTIF($C$2:$C2965,$C2965)=1,1,0))</f>
        <v/>
      </c>
      <c r="AJ2965">
        <f>IF($AI2965=1,SUMPRODUCT(--($AM$2:$AM$7001&lt;$AM2965))+1,"")</f>
        <v/>
      </c>
      <c r="AK2965">
        <f>IF($C2965="","",IF(OR($P2965=TRUE(),$P2965="TRUE"),1,0))</f>
        <v/>
      </c>
      <c r="AL2965">
        <f>IF($C2965="","",IF(AND($V2965="Yes",SUMPRODUCT((LEN(Settings!$F$6:$F$13)&gt;0)*ISNUMBER(SEARCH(Settings!$F$6:$F$13,$O2965)))=0),1,0))</f>
        <v/>
      </c>
      <c r="AM2965">
        <f>IF($AI2965=1,IFERROR(IF(VALUE($C2965)&lt;100000000,VALUE($C2965),1000000000),IFERROR(IF(VALUE(MID($C2965,2,20))&lt;100000000,VALUE(MID($C2965,2,20)),1000000000),1000000000))+ROW()/100000,"")</f>
        <v/>
      </c>
    </row>
    <row r="2966">
      <c r="E2966" s="14" t="n"/>
      <c r="M2966" s="8">
        <f>IF($C2966="","",L2966*T2966/100)</f>
        <v/>
      </c>
      <c r="S2966" s="8" t="n"/>
      <c r="T2966" s="8" t="n"/>
      <c r="W2966">
        <f>IF($C2966="","",IF($AL2966=1,0,IF($AK2966=1,Settings!$C$6,Settings!$C$7))*100)</f>
        <v/>
      </c>
      <c r="X2966" s="8">
        <f>IF($C2966="","",T2966*W2966/100)</f>
        <v/>
      </c>
      <c r="Y2966" s="8">
        <f>IF($C2966="","",T2966-X2966)</f>
        <v/>
      </c>
      <c r="Z2966" s="8">
        <f>IF($C2966="","",Y2966-M2966)</f>
        <v/>
      </c>
      <c r="AD2966" s="8" t="n"/>
      <c r="AG2966" s="14" t="n"/>
      <c r="AI2966">
        <f>IF($C2966="","",IF(COUNTIF($C$2:$C2966,$C2966)=1,1,0))</f>
        <v/>
      </c>
      <c r="AJ2966">
        <f>IF($AI2966=1,SUMPRODUCT(--($AM$2:$AM$7001&lt;$AM2966))+1,"")</f>
        <v/>
      </c>
      <c r="AK2966">
        <f>IF($C2966="","",IF(OR($P2966=TRUE(),$P2966="TRUE"),1,0))</f>
        <v/>
      </c>
      <c r="AL2966">
        <f>IF($C2966="","",IF(AND($V2966="Yes",SUMPRODUCT((LEN(Settings!$F$6:$F$13)&gt;0)*ISNUMBER(SEARCH(Settings!$F$6:$F$13,$O2966)))=0),1,0))</f>
        <v/>
      </c>
      <c r="AM2966">
        <f>IF($AI2966=1,IFERROR(IF(VALUE($C2966)&lt;100000000,VALUE($C2966),1000000000),IFERROR(IF(VALUE(MID($C2966,2,20))&lt;100000000,VALUE(MID($C2966,2,20)),1000000000),1000000000))+ROW()/100000,"")</f>
        <v/>
      </c>
    </row>
    <row r="2967">
      <c r="E2967" s="14" t="n"/>
      <c r="M2967" s="8">
        <f>IF($C2967="","",L2967*T2967/100)</f>
        <v/>
      </c>
      <c r="S2967" s="8" t="n"/>
      <c r="T2967" s="8" t="n"/>
      <c r="W2967">
        <f>IF($C2967="","",IF($AL2967=1,0,IF($AK2967=1,Settings!$C$6,Settings!$C$7))*100)</f>
        <v/>
      </c>
      <c r="X2967" s="8">
        <f>IF($C2967="","",T2967*W2967/100)</f>
        <v/>
      </c>
      <c r="Y2967" s="8">
        <f>IF($C2967="","",T2967-X2967)</f>
        <v/>
      </c>
      <c r="Z2967" s="8">
        <f>IF($C2967="","",Y2967-M2967)</f>
        <v/>
      </c>
      <c r="AD2967" s="8" t="n"/>
      <c r="AG2967" s="14" t="n"/>
      <c r="AI2967">
        <f>IF($C2967="","",IF(COUNTIF($C$2:$C2967,$C2967)=1,1,0))</f>
        <v/>
      </c>
      <c r="AJ2967">
        <f>IF($AI2967=1,SUMPRODUCT(--($AM$2:$AM$7001&lt;$AM2967))+1,"")</f>
        <v/>
      </c>
      <c r="AK2967">
        <f>IF($C2967="","",IF(OR($P2967=TRUE(),$P2967="TRUE"),1,0))</f>
        <v/>
      </c>
      <c r="AL2967">
        <f>IF($C2967="","",IF(AND($V2967="Yes",SUMPRODUCT((LEN(Settings!$F$6:$F$13)&gt;0)*ISNUMBER(SEARCH(Settings!$F$6:$F$13,$O2967)))=0),1,0))</f>
        <v/>
      </c>
      <c r="AM2967">
        <f>IF($AI2967=1,IFERROR(IF(VALUE($C2967)&lt;100000000,VALUE($C2967),1000000000),IFERROR(IF(VALUE(MID($C2967,2,20))&lt;100000000,VALUE(MID($C2967,2,20)),1000000000),1000000000))+ROW()/100000,"")</f>
        <v/>
      </c>
    </row>
    <row r="2968">
      <c r="E2968" s="14" t="n"/>
      <c r="M2968" s="8">
        <f>IF($C2968="","",L2968*T2968/100)</f>
        <v/>
      </c>
      <c r="S2968" s="8" t="n"/>
      <c r="T2968" s="8" t="n"/>
      <c r="W2968">
        <f>IF($C2968="","",IF($AL2968=1,0,IF($AK2968=1,Settings!$C$6,Settings!$C$7))*100)</f>
        <v/>
      </c>
      <c r="X2968" s="8">
        <f>IF($C2968="","",T2968*W2968/100)</f>
        <v/>
      </c>
      <c r="Y2968" s="8">
        <f>IF($C2968="","",T2968-X2968)</f>
        <v/>
      </c>
      <c r="Z2968" s="8">
        <f>IF($C2968="","",Y2968-M2968)</f>
        <v/>
      </c>
      <c r="AD2968" s="8" t="n"/>
      <c r="AG2968" s="14" t="n"/>
      <c r="AI2968">
        <f>IF($C2968="","",IF(COUNTIF($C$2:$C2968,$C2968)=1,1,0))</f>
        <v/>
      </c>
      <c r="AJ2968">
        <f>IF($AI2968=1,SUMPRODUCT(--($AM$2:$AM$7001&lt;$AM2968))+1,"")</f>
        <v/>
      </c>
      <c r="AK2968">
        <f>IF($C2968="","",IF(OR($P2968=TRUE(),$P2968="TRUE"),1,0))</f>
        <v/>
      </c>
      <c r="AL2968">
        <f>IF($C2968="","",IF(AND($V2968="Yes",SUMPRODUCT((LEN(Settings!$F$6:$F$13)&gt;0)*ISNUMBER(SEARCH(Settings!$F$6:$F$13,$O2968)))=0),1,0))</f>
        <v/>
      </c>
      <c r="AM2968">
        <f>IF($AI2968=1,IFERROR(IF(VALUE($C2968)&lt;100000000,VALUE($C2968),1000000000),IFERROR(IF(VALUE(MID($C2968,2,20))&lt;100000000,VALUE(MID($C2968,2,20)),1000000000),1000000000))+ROW()/100000,"")</f>
        <v/>
      </c>
    </row>
    <row r="2969">
      <c r="E2969" s="14" t="n"/>
      <c r="M2969" s="8">
        <f>IF($C2969="","",L2969*T2969/100)</f>
        <v/>
      </c>
      <c r="S2969" s="8" t="n"/>
      <c r="T2969" s="8" t="n"/>
      <c r="W2969">
        <f>IF($C2969="","",IF($AL2969=1,0,IF($AK2969=1,Settings!$C$6,Settings!$C$7))*100)</f>
        <v/>
      </c>
      <c r="X2969" s="8">
        <f>IF($C2969="","",T2969*W2969/100)</f>
        <v/>
      </c>
      <c r="Y2969" s="8">
        <f>IF($C2969="","",T2969-X2969)</f>
        <v/>
      </c>
      <c r="Z2969" s="8">
        <f>IF($C2969="","",Y2969-M2969)</f>
        <v/>
      </c>
      <c r="AD2969" s="8" t="n"/>
      <c r="AG2969" s="14" t="n"/>
      <c r="AI2969">
        <f>IF($C2969="","",IF(COUNTIF($C$2:$C2969,$C2969)=1,1,0))</f>
        <v/>
      </c>
      <c r="AJ2969">
        <f>IF($AI2969=1,SUMPRODUCT(--($AM$2:$AM$7001&lt;$AM2969))+1,"")</f>
        <v/>
      </c>
      <c r="AK2969">
        <f>IF($C2969="","",IF(OR($P2969=TRUE(),$P2969="TRUE"),1,0))</f>
        <v/>
      </c>
      <c r="AL2969">
        <f>IF($C2969="","",IF(AND($V2969="Yes",SUMPRODUCT((LEN(Settings!$F$6:$F$13)&gt;0)*ISNUMBER(SEARCH(Settings!$F$6:$F$13,$O2969)))=0),1,0))</f>
        <v/>
      </c>
      <c r="AM2969">
        <f>IF($AI2969=1,IFERROR(IF(VALUE($C2969)&lt;100000000,VALUE($C2969),1000000000),IFERROR(IF(VALUE(MID($C2969,2,20))&lt;100000000,VALUE(MID($C2969,2,20)),1000000000),1000000000))+ROW()/100000,"")</f>
        <v/>
      </c>
    </row>
    <row r="2970">
      <c r="E2970" s="14" t="n"/>
      <c r="M2970" s="8">
        <f>IF($C2970="","",L2970*T2970/100)</f>
        <v/>
      </c>
      <c r="S2970" s="8" t="n"/>
      <c r="T2970" s="8" t="n"/>
      <c r="W2970">
        <f>IF($C2970="","",IF($AL2970=1,0,IF($AK2970=1,Settings!$C$6,Settings!$C$7))*100)</f>
        <v/>
      </c>
      <c r="X2970" s="8">
        <f>IF($C2970="","",T2970*W2970/100)</f>
        <v/>
      </c>
      <c r="Y2970" s="8">
        <f>IF($C2970="","",T2970-X2970)</f>
        <v/>
      </c>
      <c r="Z2970" s="8">
        <f>IF($C2970="","",Y2970-M2970)</f>
        <v/>
      </c>
      <c r="AD2970" s="8" t="n"/>
      <c r="AG2970" s="14" t="n"/>
      <c r="AI2970">
        <f>IF($C2970="","",IF(COUNTIF($C$2:$C2970,$C2970)=1,1,0))</f>
        <v/>
      </c>
      <c r="AJ2970">
        <f>IF($AI2970=1,SUMPRODUCT(--($AM$2:$AM$7001&lt;$AM2970))+1,"")</f>
        <v/>
      </c>
      <c r="AK2970">
        <f>IF($C2970="","",IF(OR($P2970=TRUE(),$P2970="TRUE"),1,0))</f>
        <v/>
      </c>
      <c r="AL2970">
        <f>IF($C2970="","",IF(AND($V2970="Yes",SUMPRODUCT((LEN(Settings!$F$6:$F$13)&gt;0)*ISNUMBER(SEARCH(Settings!$F$6:$F$13,$O2970)))=0),1,0))</f>
        <v/>
      </c>
      <c r="AM2970">
        <f>IF($AI2970=1,IFERROR(IF(VALUE($C2970)&lt;100000000,VALUE($C2970),1000000000),IFERROR(IF(VALUE(MID($C2970,2,20))&lt;100000000,VALUE(MID($C2970,2,20)),1000000000),1000000000))+ROW()/100000,"")</f>
        <v/>
      </c>
    </row>
    <row r="2971">
      <c r="E2971" s="14" t="n"/>
      <c r="M2971" s="8">
        <f>IF($C2971="","",L2971*T2971/100)</f>
        <v/>
      </c>
      <c r="S2971" s="8" t="n"/>
      <c r="T2971" s="8" t="n"/>
      <c r="W2971">
        <f>IF($C2971="","",IF($AL2971=1,0,IF($AK2971=1,Settings!$C$6,Settings!$C$7))*100)</f>
        <v/>
      </c>
      <c r="X2971" s="8">
        <f>IF($C2971="","",T2971*W2971/100)</f>
        <v/>
      </c>
      <c r="Y2971" s="8">
        <f>IF($C2971="","",T2971-X2971)</f>
        <v/>
      </c>
      <c r="Z2971" s="8">
        <f>IF($C2971="","",Y2971-M2971)</f>
        <v/>
      </c>
      <c r="AD2971" s="8" t="n"/>
      <c r="AG2971" s="14" t="n"/>
      <c r="AI2971">
        <f>IF($C2971="","",IF(COUNTIF($C$2:$C2971,$C2971)=1,1,0))</f>
        <v/>
      </c>
      <c r="AJ2971">
        <f>IF($AI2971=1,SUMPRODUCT(--($AM$2:$AM$7001&lt;$AM2971))+1,"")</f>
        <v/>
      </c>
      <c r="AK2971">
        <f>IF($C2971="","",IF(OR($P2971=TRUE(),$P2971="TRUE"),1,0))</f>
        <v/>
      </c>
      <c r="AL2971">
        <f>IF($C2971="","",IF(AND($V2971="Yes",SUMPRODUCT((LEN(Settings!$F$6:$F$13)&gt;0)*ISNUMBER(SEARCH(Settings!$F$6:$F$13,$O2971)))=0),1,0))</f>
        <v/>
      </c>
      <c r="AM2971">
        <f>IF($AI2971=1,IFERROR(IF(VALUE($C2971)&lt;100000000,VALUE($C2971),1000000000),IFERROR(IF(VALUE(MID($C2971,2,20))&lt;100000000,VALUE(MID($C2971,2,20)),1000000000),1000000000))+ROW()/100000,"")</f>
        <v/>
      </c>
    </row>
    <row r="2972">
      <c r="E2972" s="14" t="n"/>
      <c r="M2972" s="8">
        <f>IF($C2972="","",L2972*T2972/100)</f>
        <v/>
      </c>
      <c r="S2972" s="8" t="n"/>
      <c r="T2972" s="8" t="n"/>
      <c r="W2972">
        <f>IF($C2972="","",IF($AL2972=1,0,IF($AK2972=1,Settings!$C$6,Settings!$C$7))*100)</f>
        <v/>
      </c>
      <c r="X2972" s="8">
        <f>IF($C2972="","",T2972*W2972/100)</f>
        <v/>
      </c>
      <c r="Y2972" s="8">
        <f>IF($C2972="","",T2972-X2972)</f>
        <v/>
      </c>
      <c r="Z2972" s="8">
        <f>IF($C2972="","",Y2972-M2972)</f>
        <v/>
      </c>
      <c r="AD2972" s="8" t="n"/>
      <c r="AG2972" s="14" t="n"/>
      <c r="AI2972">
        <f>IF($C2972="","",IF(COUNTIF($C$2:$C2972,$C2972)=1,1,0))</f>
        <v/>
      </c>
      <c r="AJ2972">
        <f>IF($AI2972=1,SUMPRODUCT(--($AM$2:$AM$7001&lt;$AM2972))+1,"")</f>
        <v/>
      </c>
      <c r="AK2972">
        <f>IF($C2972="","",IF(OR($P2972=TRUE(),$P2972="TRUE"),1,0))</f>
        <v/>
      </c>
      <c r="AL2972">
        <f>IF($C2972="","",IF(AND($V2972="Yes",SUMPRODUCT((LEN(Settings!$F$6:$F$13)&gt;0)*ISNUMBER(SEARCH(Settings!$F$6:$F$13,$O2972)))=0),1,0))</f>
        <v/>
      </c>
      <c r="AM2972">
        <f>IF($AI2972=1,IFERROR(IF(VALUE($C2972)&lt;100000000,VALUE($C2972),1000000000),IFERROR(IF(VALUE(MID($C2972,2,20))&lt;100000000,VALUE(MID($C2972,2,20)),1000000000),1000000000))+ROW()/100000,"")</f>
        <v/>
      </c>
    </row>
    <row r="2973">
      <c r="E2973" s="14" t="n"/>
      <c r="M2973" s="8">
        <f>IF($C2973="","",L2973*T2973/100)</f>
        <v/>
      </c>
      <c r="S2973" s="8" t="n"/>
      <c r="T2973" s="8" t="n"/>
      <c r="W2973">
        <f>IF($C2973="","",IF($AL2973=1,0,IF($AK2973=1,Settings!$C$6,Settings!$C$7))*100)</f>
        <v/>
      </c>
      <c r="X2973" s="8">
        <f>IF($C2973="","",T2973*W2973/100)</f>
        <v/>
      </c>
      <c r="Y2973" s="8">
        <f>IF($C2973="","",T2973-X2973)</f>
        <v/>
      </c>
      <c r="Z2973" s="8">
        <f>IF($C2973="","",Y2973-M2973)</f>
        <v/>
      </c>
      <c r="AD2973" s="8" t="n"/>
      <c r="AG2973" s="14" t="n"/>
      <c r="AI2973">
        <f>IF($C2973="","",IF(COUNTIF($C$2:$C2973,$C2973)=1,1,0))</f>
        <v/>
      </c>
      <c r="AJ2973">
        <f>IF($AI2973=1,SUMPRODUCT(--($AM$2:$AM$7001&lt;$AM2973))+1,"")</f>
        <v/>
      </c>
      <c r="AK2973">
        <f>IF($C2973="","",IF(OR($P2973=TRUE(),$P2973="TRUE"),1,0))</f>
        <v/>
      </c>
      <c r="AL2973">
        <f>IF($C2973="","",IF(AND($V2973="Yes",SUMPRODUCT((LEN(Settings!$F$6:$F$13)&gt;0)*ISNUMBER(SEARCH(Settings!$F$6:$F$13,$O2973)))=0),1,0))</f>
        <v/>
      </c>
      <c r="AM2973">
        <f>IF($AI2973=1,IFERROR(IF(VALUE($C2973)&lt;100000000,VALUE($C2973),1000000000),IFERROR(IF(VALUE(MID($C2973,2,20))&lt;100000000,VALUE(MID($C2973,2,20)),1000000000),1000000000))+ROW()/100000,"")</f>
        <v/>
      </c>
    </row>
    <row r="2974">
      <c r="E2974" s="14" t="n"/>
      <c r="M2974" s="8">
        <f>IF($C2974="","",L2974*T2974/100)</f>
        <v/>
      </c>
      <c r="S2974" s="8" t="n"/>
      <c r="T2974" s="8" t="n"/>
      <c r="W2974">
        <f>IF($C2974="","",IF($AL2974=1,0,IF($AK2974=1,Settings!$C$6,Settings!$C$7))*100)</f>
        <v/>
      </c>
      <c r="X2974" s="8">
        <f>IF($C2974="","",T2974*W2974/100)</f>
        <v/>
      </c>
      <c r="Y2974" s="8">
        <f>IF($C2974="","",T2974-X2974)</f>
        <v/>
      </c>
      <c r="Z2974" s="8">
        <f>IF($C2974="","",Y2974-M2974)</f>
        <v/>
      </c>
      <c r="AD2974" s="8" t="n"/>
      <c r="AG2974" s="14" t="n"/>
      <c r="AI2974">
        <f>IF($C2974="","",IF(COUNTIF($C$2:$C2974,$C2974)=1,1,0))</f>
        <v/>
      </c>
      <c r="AJ2974">
        <f>IF($AI2974=1,SUMPRODUCT(--($AM$2:$AM$7001&lt;$AM2974))+1,"")</f>
        <v/>
      </c>
      <c r="AK2974">
        <f>IF($C2974="","",IF(OR($P2974=TRUE(),$P2974="TRUE"),1,0))</f>
        <v/>
      </c>
      <c r="AL2974">
        <f>IF($C2974="","",IF(AND($V2974="Yes",SUMPRODUCT((LEN(Settings!$F$6:$F$13)&gt;0)*ISNUMBER(SEARCH(Settings!$F$6:$F$13,$O2974)))=0),1,0))</f>
        <v/>
      </c>
      <c r="AM2974">
        <f>IF($AI2974=1,IFERROR(IF(VALUE($C2974)&lt;100000000,VALUE($C2974),1000000000),IFERROR(IF(VALUE(MID($C2974,2,20))&lt;100000000,VALUE(MID($C2974,2,20)),1000000000),1000000000))+ROW()/100000,"")</f>
        <v/>
      </c>
    </row>
    <row r="2975">
      <c r="E2975" s="14" t="n"/>
      <c r="M2975" s="8">
        <f>IF($C2975="","",L2975*T2975/100)</f>
        <v/>
      </c>
      <c r="S2975" s="8" t="n"/>
      <c r="T2975" s="8" t="n"/>
      <c r="W2975">
        <f>IF($C2975="","",IF($AL2975=1,0,IF($AK2975=1,Settings!$C$6,Settings!$C$7))*100)</f>
        <v/>
      </c>
      <c r="X2975" s="8">
        <f>IF($C2975="","",T2975*W2975/100)</f>
        <v/>
      </c>
      <c r="Y2975" s="8">
        <f>IF($C2975="","",T2975-X2975)</f>
        <v/>
      </c>
      <c r="Z2975" s="8">
        <f>IF($C2975="","",Y2975-M2975)</f>
        <v/>
      </c>
      <c r="AD2975" s="8" t="n"/>
      <c r="AG2975" s="14" t="n"/>
      <c r="AI2975">
        <f>IF($C2975="","",IF(COUNTIF($C$2:$C2975,$C2975)=1,1,0))</f>
        <v/>
      </c>
      <c r="AJ2975">
        <f>IF($AI2975=1,SUMPRODUCT(--($AM$2:$AM$7001&lt;$AM2975))+1,"")</f>
        <v/>
      </c>
      <c r="AK2975">
        <f>IF($C2975="","",IF(OR($P2975=TRUE(),$P2975="TRUE"),1,0))</f>
        <v/>
      </c>
      <c r="AL2975">
        <f>IF($C2975="","",IF(AND($V2975="Yes",SUMPRODUCT((LEN(Settings!$F$6:$F$13)&gt;0)*ISNUMBER(SEARCH(Settings!$F$6:$F$13,$O2975)))=0),1,0))</f>
        <v/>
      </c>
      <c r="AM2975">
        <f>IF($AI2975=1,IFERROR(IF(VALUE($C2975)&lt;100000000,VALUE($C2975),1000000000),IFERROR(IF(VALUE(MID($C2975,2,20))&lt;100000000,VALUE(MID($C2975,2,20)),1000000000),1000000000))+ROW()/100000,"")</f>
        <v/>
      </c>
    </row>
    <row r="2976">
      <c r="E2976" s="14" t="n"/>
      <c r="M2976" s="8">
        <f>IF($C2976="","",L2976*T2976/100)</f>
        <v/>
      </c>
      <c r="S2976" s="8" t="n"/>
      <c r="T2976" s="8" t="n"/>
      <c r="W2976">
        <f>IF($C2976="","",IF($AL2976=1,0,IF($AK2976=1,Settings!$C$6,Settings!$C$7))*100)</f>
        <v/>
      </c>
      <c r="X2976" s="8">
        <f>IF($C2976="","",T2976*W2976/100)</f>
        <v/>
      </c>
      <c r="Y2976" s="8">
        <f>IF($C2976="","",T2976-X2976)</f>
        <v/>
      </c>
      <c r="Z2976" s="8">
        <f>IF($C2976="","",Y2976-M2976)</f>
        <v/>
      </c>
      <c r="AD2976" s="8" t="n"/>
      <c r="AG2976" s="14" t="n"/>
      <c r="AI2976">
        <f>IF($C2976="","",IF(COUNTIF($C$2:$C2976,$C2976)=1,1,0))</f>
        <v/>
      </c>
      <c r="AJ2976">
        <f>IF($AI2976=1,SUMPRODUCT(--($AM$2:$AM$7001&lt;$AM2976))+1,"")</f>
        <v/>
      </c>
      <c r="AK2976">
        <f>IF($C2976="","",IF(OR($P2976=TRUE(),$P2976="TRUE"),1,0))</f>
        <v/>
      </c>
      <c r="AL2976">
        <f>IF($C2976="","",IF(AND($V2976="Yes",SUMPRODUCT((LEN(Settings!$F$6:$F$13)&gt;0)*ISNUMBER(SEARCH(Settings!$F$6:$F$13,$O2976)))=0),1,0))</f>
        <v/>
      </c>
      <c r="AM2976">
        <f>IF($AI2976=1,IFERROR(IF(VALUE($C2976)&lt;100000000,VALUE($C2976),1000000000),IFERROR(IF(VALUE(MID($C2976,2,20))&lt;100000000,VALUE(MID($C2976,2,20)),1000000000),1000000000))+ROW()/100000,"")</f>
        <v/>
      </c>
    </row>
    <row r="2977">
      <c r="E2977" s="14" t="n"/>
      <c r="M2977" s="8">
        <f>IF($C2977="","",L2977*T2977/100)</f>
        <v/>
      </c>
      <c r="S2977" s="8" t="n"/>
      <c r="T2977" s="8" t="n"/>
      <c r="W2977">
        <f>IF($C2977="","",IF($AL2977=1,0,IF($AK2977=1,Settings!$C$6,Settings!$C$7))*100)</f>
        <v/>
      </c>
      <c r="X2977" s="8">
        <f>IF($C2977="","",T2977*W2977/100)</f>
        <v/>
      </c>
      <c r="Y2977" s="8">
        <f>IF($C2977="","",T2977-X2977)</f>
        <v/>
      </c>
      <c r="Z2977" s="8">
        <f>IF($C2977="","",Y2977-M2977)</f>
        <v/>
      </c>
      <c r="AD2977" s="8" t="n"/>
      <c r="AG2977" s="14" t="n"/>
      <c r="AI2977">
        <f>IF($C2977="","",IF(COUNTIF($C$2:$C2977,$C2977)=1,1,0))</f>
        <v/>
      </c>
      <c r="AJ2977">
        <f>IF($AI2977=1,SUMPRODUCT(--($AM$2:$AM$7001&lt;$AM2977))+1,"")</f>
        <v/>
      </c>
      <c r="AK2977">
        <f>IF($C2977="","",IF(OR($P2977=TRUE(),$P2977="TRUE"),1,0))</f>
        <v/>
      </c>
      <c r="AL2977">
        <f>IF($C2977="","",IF(AND($V2977="Yes",SUMPRODUCT((LEN(Settings!$F$6:$F$13)&gt;0)*ISNUMBER(SEARCH(Settings!$F$6:$F$13,$O2977)))=0),1,0))</f>
        <v/>
      </c>
      <c r="AM2977">
        <f>IF($AI2977=1,IFERROR(IF(VALUE($C2977)&lt;100000000,VALUE($C2977),1000000000),IFERROR(IF(VALUE(MID($C2977,2,20))&lt;100000000,VALUE(MID($C2977,2,20)),1000000000),1000000000))+ROW()/100000,"")</f>
        <v/>
      </c>
    </row>
    <row r="2978">
      <c r="E2978" s="14" t="n"/>
      <c r="M2978" s="8">
        <f>IF($C2978="","",L2978*T2978/100)</f>
        <v/>
      </c>
      <c r="S2978" s="8" t="n"/>
      <c r="T2978" s="8" t="n"/>
      <c r="W2978">
        <f>IF($C2978="","",IF($AL2978=1,0,IF($AK2978=1,Settings!$C$6,Settings!$C$7))*100)</f>
        <v/>
      </c>
      <c r="X2978" s="8">
        <f>IF($C2978="","",T2978*W2978/100)</f>
        <v/>
      </c>
      <c r="Y2978" s="8">
        <f>IF($C2978="","",T2978-X2978)</f>
        <v/>
      </c>
      <c r="Z2978" s="8">
        <f>IF($C2978="","",Y2978-M2978)</f>
        <v/>
      </c>
      <c r="AD2978" s="8" t="n"/>
      <c r="AG2978" s="14" t="n"/>
      <c r="AI2978">
        <f>IF($C2978="","",IF(COUNTIF($C$2:$C2978,$C2978)=1,1,0))</f>
        <v/>
      </c>
      <c r="AJ2978">
        <f>IF($AI2978=1,SUMPRODUCT(--($AM$2:$AM$7001&lt;$AM2978))+1,"")</f>
        <v/>
      </c>
      <c r="AK2978">
        <f>IF($C2978="","",IF(OR($P2978=TRUE(),$P2978="TRUE"),1,0))</f>
        <v/>
      </c>
      <c r="AL2978">
        <f>IF($C2978="","",IF(AND($V2978="Yes",SUMPRODUCT((LEN(Settings!$F$6:$F$13)&gt;0)*ISNUMBER(SEARCH(Settings!$F$6:$F$13,$O2978)))=0),1,0))</f>
        <v/>
      </c>
      <c r="AM2978">
        <f>IF($AI2978=1,IFERROR(IF(VALUE($C2978)&lt;100000000,VALUE($C2978),1000000000),IFERROR(IF(VALUE(MID($C2978,2,20))&lt;100000000,VALUE(MID($C2978,2,20)),1000000000),1000000000))+ROW()/100000,"")</f>
        <v/>
      </c>
    </row>
    <row r="2979">
      <c r="E2979" s="14" t="n"/>
      <c r="M2979" s="8">
        <f>IF($C2979="","",L2979*T2979/100)</f>
        <v/>
      </c>
      <c r="S2979" s="8" t="n"/>
      <c r="T2979" s="8" t="n"/>
      <c r="W2979">
        <f>IF($C2979="","",IF($AL2979=1,0,IF($AK2979=1,Settings!$C$6,Settings!$C$7))*100)</f>
        <v/>
      </c>
      <c r="X2979" s="8">
        <f>IF($C2979="","",T2979*W2979/100)</f>
        <v/>
      </c>
      <c r="Y2979" s="8">
        <f>IF($C2979="","",T2979-X2979)</f>
        <v/>
      </c>
      <c r="Z2979" s="8">
        <f>IF($C2979="","",Y2979-M2979)</f>
        <v/>
      </c>
      <c r="AD2979" s="8" t="n"/>
      <c r="AG2979" s="14" t="n"/>
      <c r="AI2979">
        <f>IF($C2979="","",IF(COUNTIF($C$2:$C2979,$C2979)=1,1,0))</f>
        <v/>
      </c>
      <c r="AJ2979">
        <f>IF($AI2979=1,SUMPRODUCT(--($AM$2:$AM$7001&lt;$AM2979))+1,"")</f>
        <v/>
      </c>
      <c r="AK2979">
        <f>IF($C2979="","",IF(OR($P2979=TRUE(),$P2979="TRUE"),1,0))</f>
        <v/>
      </c>
      <c r="AL2979">
        <f>IF($C2979="","",IF(AND($V2979="Yes",SUMPRODUCT((LEN(Settings!$F$6:$F$13)&gt;0)*ISNUMBER(SEARCH(Settings!$F$6:$F$13,$O2979)))=0),1,0))</f>
        <v/>
      </c>
      <c r="AM2979">
        <f>IF($AI2979=1,IFERROR(IF(VALUE($C2979)&lt;100000000,VALUE($C2979),1000000000),IFERROR(IF(VALUE(MID($C2979,2,20))&lt;100000000,VALUE(MID($C2979,2,20)),1000000000),1000000000))+ROW()/100000,"")</f>
        <v/>
      </c>
    </row>
    <row r="2980">
      <c r="E2980" s="14" t="n"/>
      <c r="M2980" s="8">
        <f>IF($C2980="","",L2980*T2980/100)</f>
        <v/>
      </c>
      <c r="S2980" s="8" t="n"/>
      <c r="T2980" s="8" t="n"/>
      <c r="W2980">
        <f>IF($C2980="","",IF($AL2980=1,0,IF($AK2980=1,Settings!$C$6,Settings!$C$7))*100)</f>
        <v/>
      </c>
      <c r="X2980" s="8">
        <f>IF($C2980="","",T2980*W2980/100)</f>
        <v/>
      </c>
      <c r="Y2980" s="8">
        <f>IF($C2980="","",T2980-X2980)</f>
        <v/>
      </c>
      <c r="Z2980" s="8">
        <f>IF($C2980="","",Y2980-M2980)</f>
        <v/>
      </c>
      <c r="AD2980" s="8" t="n"/>
      <c r="AG2980" s="14" t="n"/>
      <c r="AI2980">
        <f>IF($C2980="","",IF(COUNTIF($C$2:$C2980,$C2980)=1,1,0))</f>
        <v/>
      </c>
      <c r="AJ2980">
        <f>IF($AI2980=1,SUMPRODUCT(--($AM$2:$AM$7001&lt;$AM2980))+1,"")</f>
        <v/>
      </c>
      <c r="AK2980">
        <f>IF($C2980="","",IF(OR($P2980=TRUE(),$P2980="TRUE"),1,0))</f>
        <v/>
      </c>
      <c r="AL2980">
        <f>IF($C2980="","",IF(AND($V2980="Yes",SUMPRODUCT((LEN(Settings!$F$6:$F$13)&gt;0)*ISNUMBER(SEARCH(Settings!$F$6:$F$13,$O2980)))=0),1,0))</f>
        <v/>
      </c>
      <c r="AM2980">
        <f>IF($AI2980=1,IFERROR(IF(VALUE($C2980)&lt;100000000,VALUE($C2980),1000000000),IFERROR(IF(VALUE(MID($C2980,2,20))&lt;100000000,VALUE(MID($C2980,2,20)),1000000000),1000000000))+ROW()/100000,"")</f>
        <v/>
      </c>
    </row>
    <row r="2981">
      <c r="E2981" s="14" t="n"/>
      <c r="M2981" s="8">
        <f>IF($C2981="","",L2981*T2981/100)</f>
        <v/>
      </c>
      <c r="S2981" s="8" t="n"/>
      <c r="T2981" s="8" t="n"/>
      <c r="W2981">
        <f>IF($C2981="","",IF($AL2981=1,0,IF($AK2981=1,Settings!$C$6,Settings!$C$7))*100)</f>
        <v/>
      </c>
      <c r="X2981" s="8">
        <f>IF($C2981="","",T2981*W2981/100)</f>
        <v/>
      </c>
      <c r="Y2981" s="8">
        <f>IF($C2981="","",T2981-X2981)</f>
        <v/>
      </c>
      <c r="Z2981" s="8">
        <f>IF($C2981="","",Y2981-M2981)</f>
        <v/>
      </c>
      <c r="AD2981" s="8" t="n"/>
      <c r="AG2981" s="14" t="n"/>
      <c r="AI2981">
        <f>IF($C2981="","",IF(COUNTIF($C$2:$C2981,$C2981)=1,1,0))</f>
        <v/>
      </c>
      <c r="AJ2981">
        <f>IF($AI2981=1,SUMPRODUCT(--($AM$2:$AM$7001&lt;$AM2981))+1,"")</f>
        <v/>
      </c>
      <c r="AK2981">
        <f>IF($C2981="","",IF(OR($P2981=TRUE(),$P2981="TRUE"),1,0))</f>
        <v/>
      </c>
      <c r="AL2981">
        <f>IF($C2981="","",IF(AND($V2981="Yes",SUMPRODUCT((LEN(Settings!$F$6:$F$13)&gt;0)*ISNUMBER(SEARCH(Settings!$F$6:$F$13,$O2981)))=0),1,0))</f>
        <v/>
      </c>
      <c r="AM2981">
        <f>IF($AI2981=1,IFERROR(IF(VALUE($C2981)&lt;100000000,VALUE($C2981),1000000000),IFERROR(IF(VALUE(MID($C2981,2,20))&lt;100000000,VALUE(MID($C2981,2,20)),1000000000),1000000000))+ROW()/100000,"")</f>
        <v/>
      </c>
    </row>
    <row r="2982">
      <c r="E2982" s="14" t="n"/>
      <c r="M2982" s="8">
        <f>IF($C2982="","",L2982*T2982/100)</f>
        <v/>
      </c>
      <c r="S2982" s="8" t="n"/>
      <c r="T2982" s="8" t="n"/>
      <c r="W2982">
        <f>IF($C2982="","",IF($AL2982=1,0,IF($AK2982=1,Settings!$C$6,Settings!$C$7))*100)</f>
        <v/>
      </c>
      <c r="X2982" s="8">
        <f>IF($C2982="","",T2982*W2982/100)</f>
        <v/>
      </c>
      <c r="Y2982" s="8">
        <f>IF($C2982="","",T2982-X2982)</f>
        <v/>
      </c>
      <c r="Z2982" s="8">
        <f>IF($C2982="","",Y2982-M2982)</f>
        <v/>
      </c>
      <c r="AD2982" s="8" t="n"/>
      <c r="AG2982" s="14" t="n"/>
      <c r="AI2982">
        <f>IF($C2982="","",IF(COUNTIF($C$2:$C2982,$C2982)=1,1,0))</f>
        <v/>
      </c>
      <c r="AJ2982">
        <f>IF($AI2982=1,SUMPRODUCT(--($AM$2:$AM$7001&lt;$AM2982))+1,"")</f>
        <v/>
      </c>
      <c r="AK2982">
        <f>IF($C2982="","",IF(OR($P2982=TRUE(),$P2982="TRUE"),1,0))</f>
        <v/>
      </c>
      <c r="AL2982">
        <f>IF($C2982="","",IF(AND($V2982="Yes",SUMPRODUCT((LEN(Settings!$F$6:$F$13)&gt;0)*ISNUMBER(SEARCH(Settings!$F$6:$F$13,$O2982)))=0),1,0))</f>
        <v/>
      </c>
      <c r="AM2982">
        <f>IF($AI2982=1,IFERROR(IF(VALUE($C2982)&lt;100000000,VALUE($C2982),1000000000),IFERROR(IF(VALUE(MID($C2982,2,20))&lt;100000000,VALUE(MID($C2982,2,20)),1000000000),1000000000))+ROW()/100000,"")</f>
        <v/>
      </c>
    </row>
    <row r="2983">
      <c r="E2983" s="14" t="n"/>
      <c r="M2983" s="8">
        <f>IF($C2983="","",L2983*T2983/100)</f>
        <v/>
      </c>
      <c r="S2983" s="8" t="n"/>
      <c r="T2983" s="8" t="n"/>
      <c r="W2983">
        <f>IF($C2983="","",IF($AL2983=1,0,IF($AK2983=1,Settings!$C$6,Settings!$C$7))*100)</f>
        <v/>
      </c>
      <c r="X2983" s="8">
        <f>IF($C2983="","",T2983*W2983/100)</f>
        <v/>
      </c>
      <c r="Y2983" s="8">
        <f>IF($C2983="","",T2983-X2983)</f>
        <v/>
      </c>
      <c r="Z2983" s="8">
        <f>IF($C2983="","",Y2983-M2983)</f>
        <v/>
      </c>
      <c r="AD2983" s="8" t="n"/>
      <c r="AG2983" s="14" t="n"/>
      <c r="AI2983">
        <f>IF($C2983="","",IF(COUNTIF($C$2:$C2983,$C2983)=1,1,0))</f>
        <v/>
      </c>
      <c r="AJ2983">
        <f>IF($AI2983=1,SUMPRODUCT(--($AM$2:$AM$7001&lt;$AM2983))+1,"")</f>
        <v/>
      </c>
      <c r="AK2983">
        <f>IF($C2983="","",IF(OR($P2983=TRUE(),$P2983="TRUE"),1,0))</f>
        <v/>
      </c>
      <c r="AL2983">
        <f>IF($C2983="","",IF(AND($V2983="Yes",SUMPRODUCT((LEN(Settings!$F$6:$F$13)&gt;0)*ISNUMBER(SEARCH(Settings!$F$6:$F$13,$O2983)))=0),1,0))</f>
        <v/>
      </c>
      <c r="AM2983">
        <f>IF($AI2983=1,IFERROR(IF(VALUE($C2983)&lt;100000000,VALUE($C2983),1000000000),IFERROR(IF(VALUE(MID($C2983,2,20))&lt;100000000,VALUE(MID($C2983,2,20)),1000000000),1000000000))+ROW()/100000,"")</f>
        <v/>
      </c>
    </row>
    <row r="2984">
      <c r="E2984" s="14" t="n"/>
      <c r="M2984" s="8">
        <f>IF($C2984="","",L2984*T2984/100)</f>
        <v/>
      </c>
      <c r="S2984" s="8" t="n"/>
      <c r="T2984" s="8" t="n"/>
      <c r="W2984">
        <f>IF($C2984="","",IF($AL2984=1,0,IF($AK2984=1,Settings!$C$6,Settings!$C$7))*100)</f>
        <v/>
      </c>
      <c r="X2984" s="8">
        <f>IF($C2984="","",T2984*W2984/100)</f>
        <v/>
      </c>
      <c r="Y2984" s="8">
        <f>IF($C2984="","",T2984-X2984)</f>
        <v/>
      </c>
      <c r="Z2984" s="8">
        <f>IF($C2984="","",Y2984-M2984)</f>
        <v/>
      </c>
      <c r="AD2984" s="8" t="n"/>
      <c r="AG2984" s="14" t="n"/>
      <c r="AI2984">
        <f>IF($C2984="","",IF(COUNTIF($C$2:$C2984,$C2984)=1,1,0))</f>
        <v/>
      </c>
      <c r="AJ2984">
        <f>IF($AI2984=1,SUMPRODUCT(--($AM$2:$AM$7001&lt;$AM2984))+1,"")</f>
        <v/>
      </c>
      <c r="AK2984">
        <f>IF($C2984="","",IF(OR($P2984=TRUE(),$P2984="TRUE"),1,0))</f>
        <v/>
      </c>
      <c r="AL2984">
        <f>IF($C2984="","",IF(AND($V2984="Yes",SUMPRODUCT((LEN(Settings!$F$6:$F$13)&gt;0)*ISNUMBER(SEARCH(Settings!$F$6:$F$13,$O2984)))=0),1,0))</f>
        <v/>
      </c>
      <c r="AM2984">
        <f>IF($AI2984=1,IFERROR(IF(VALUE($C2984)&lt;100000000,VALUE($C2984),1000000000),IFERROR(IF(VALUE(MID($C2984,2,20))&lt;100000000,VALUE(MID($C2984,2,20)),1000000000),1000000000))+ROW()/100000,"")</f>
        <v/>
      </c>
    </row>
    <row r="2985">
      <c r="E2985" s="14" t="n"/>
      <c r="M2985" s="8">
        <f>IF($C2985="","",L2985*T2985/100)</f>
        <v/>
      </c>
      <c r="S2985" s="8" t="n"/>
      <c r="T2985" s="8" t="n"/>
      <c r="W2985">
        <f>IF($C2985="","",IF($AL2985=1,0,IF($AK2985=1,Settings!$C$6,Settings!$C$7))*100)</f>
        <v/>
      </c>
      <c r="X2985" s="8">
        <f>IF($C2985="","",T2985*W2985/100)</f>
        <v/>
      </c>
      <c r="Y2985" s="8">
        <f>IF($C2985="","",T2985-X2985)</f>
        <v/>
      </c>
      <c r="Z2985" s="8">
        <f>IF($C2985="","",Y2985-M2985)</f>
        <v/>
      </c>
      <c r="AD2985" s="8" t="n"/>
      <c r="AG2985" s="14" t="n"/>
      <c r="AI2985">
        <f>IF($C2985="","",IF(COUNTIF($C$2:$C2985,$C2985)=1,1,0))</f>
        <v/>
      </c>
      <c r="AJ2985">
        <f>IF($AI2985=1,SUMPRODUCT(--($AM$2:$AM$7001&lt;$AM2985))+1,"")</f>
        <v/>
      </c>
      <c r="AK2985">
        <f>IF($C2985="","",IF(OR($P2985=TRUE(),$P2985="TRUE"),1,0))</f>
        <v/>
      </c>
      <c r="AL2985">
        <f>IF($C2985="","",IF(AND($V2985="Yes",SUMPRODUCT((LEN(Settings!$F$6:$F$13)&gt;0)*ISNUMBER(SEARCH(Settings!$F$6:$F$13,$O2985)))=0),1,0))</f>
        <v/>
      </c>
      <c r="AM2985">
        <f>IF($AI2985=1,IFERROR(IF(VALUE($C2985)&lt;100000000,VALUE($C2985),1000000000),IFERROR(IF(VALUE(MID($C2985,2,20))&lt;100000000,VALUE(MID($C2985,2,20)),1000000000),1000000000))+ROW()/100000,"")</f>
        <v/>
      </c>
    </row>
    <row r="2986">
      <c r="E2986" s="14" t="n"/>
      <c r="M2986" s="8">
        <f>IF($C2986="","",L2986*T2986/100)</f>
        <v/>
      </c>
      <c r="S2986" s="8" t="n"/>
      <c r="T2986" s="8" t="n"/>
      <c r="W2986">
        <f>IF($C2986="","",IF($AL2986=1,0,IF($AK2986=1,Settings!$C$6,Settings!$C$7))*100)</f>
        <v/>
      </c>
      <c r="X2986" s="8">
        <f>IF($C2986="","",T2986*W2986/100)</f>
        <v/>
      </c>
      <c r="Y2986" s="8">
        <f>IF($C2986="","",T2986-X2986)</f>
        <v/>
      </c>
      <c r="Z2986" s="8">
        <f>IF($C2986="","",Y2986-M2986)</f>
        <v/>
      </c>
      <c r="AD2986" s="8" t="n"/>
      <c r="AG2986" s="14" t="n"/>
      <c r="AI2986">
        <f>IF($C2986="","",IF(COUNTIF($C$2:$C2986,$C2986)=1,1,0))</f>
        <v/>
      </c>
      <c r="AJ2986">
        <f>IF($AI2986=1,SUMPRODUCT(--($AM$2:$AM$7001&lt;$AM2986))+1,"")</f>
        <v/>
      </c>
      <c r="AK2986">
        <f>IF($C2986="","",IF(OR($P2986=TRUE(),$P2986="TRUE"),1,0))</f>
        <v/>
      </c>
      <c r="AL2986">
        <f>IF($C2986="","",IF(AND($V2986="Yes",SUMPRODUCT((LEN(Settings!$F$6:$F$13)&gt;0)*ISNUMBER(SEARCH(Settings!$F$6:$F$13,$O2986)))=0),1,0))</f>
        <v/>
      </c>
      <c r="AM2986">
        <f>IF($AI2986=1,IFERROR(IF(VALUE($C2986)&lt;100000000,VALUE($C2986),1000000000),IFERROR(IF(VALUE(MID($C2986,2,20))&lt;100000000,VALUE(MID($C2986,2,20)),1000000000),1000000000))+ROW()/100000,"")</f>
        <v/>
      </c>
    </row>
    <row r="2987">
      <c r="E2987" s="14" t="n"/>
      <c r="M2987" s="8">
        <f>IF($C2987="","",L2987*T2987/100)</f>
        <v/>
      </c>
      <c r="S2987" s="8" t="n"/>
      <c r="T2987" s="8" t="n"/>
      <c r="W2987">
        <f>IF($C2987="","",IF($AL2987=1,0,IF($AK2987=1,Settings!$C$6,Settings!$C$7))*100)</f>
        <v/>
      </c>
      <c r="X2987" s="8">
        <f>IF($C2987="","",T2987*W2987/100)</f>
        <v/>
      </c>
      <c r="Y2987" s="8">
        <f>IF($C2987="","",T2987-X2987)</f>
        <v/>
      </c>
      <c r="Z2987" s="8">
        <f>IF($C2987="","",Y2987-M2987)</f>
        <v/>
      </c>
      <c r="AD2987" s="8" t="n"/>
      <c r="AG2987" s="14" t="n"/>
      <c r="AI2987">
        <f>IF($C2987="","",IF(COUNTIF($C$2:$C2987,$C2987)=1,1,0))</f>
        <v/>
      </c>
      <c r="AJ2987">
        <f>IF($AI2987=1,SUMPRODUCT(--($AM$2:$AM$7001&lt;$AM2987))+1,"")</f>
        <v/>
      </c>
      <c r="AK2987">
        <f>IF($C2987="","",IF(OR($P2987=TRUE(),$P2987="TRUE"),1,0))</f>
        <v/>
      </c>
      <c r="AL2987">
        <f>IF($C2987="","",IF(AND($V2987="Yes",SUMPRODUCT((LEN(Settings!$F$6:$F$13)&gt;0)*ISNUMBER(SEARCH(Settings!$F$6:$F$13,$O2987)))=0),1,0))</f>
        <v/>
      </c>
      <c r="AM2987">
        <f>IF($AI2987=1,IFERROR(IF(VALUE($C2987)&lt;100000000,VALUE($C2987),1000000000),IFERROR(IF(VALUE(MID($C2987,2,20))&lt;100000000,VALUE(MID($C2987,2,20)),1000000000),1000000000))+ROW()/100000,"")</f>
        <v/>
      </c>
    </row>
    <row r="2988">
      <c r="E2988" s="14" t="n"/>
      <c r="M2988" s="8">
        <f>IF($C2988="","",L2988*T2988/100)</f>
        <v/>
      </c>
      <c r="S2988" s="8" t="n"/>
      <c r="T2988" s="8" t="n"/>
      <c r="W2988">
        <f>IF($C2988="","",IF($AL2988=1,0,IF($AK2988=1,Settings!$C$6,Settings!$C$7))*100)</f>
        <v/>
      </c>
      <c r="X2988" s="8">
        <f>IF($C2988="","",T2988*W2988/100)</f>
        <v/>
      </c>
      <c r="Y2988" s="8">
        <f>IF($C2988="","",T2988-X2988)</f>
        <v/>
      </c>
      <c r="Z2988" s="8">
        <f>IF($C2988="","",Y2988-M2988)</f>
        <v/>
      </c>
      <c r="AD2988" s="8" t="n"/>
      <c r="AG2988" s="14" t="n"/>
      <c r="AI2988">
        <f>IF($C2988="","",IF(COUNTIF($C$2:$C2988,$C2988)=1,1,0))</f>
        <v/>
      </c>
      <c r="AJ2988">
        <f>IF($AI2988=1,SUMPRODUCT(--($AM$2:$AM$7001&lt;$AM2988))+1,"")</f>
        <v/>
      </c>
      <c r="AK2988">
        <f>IF($C2988="","",IF(OR($P2988=TRUE(),$P2988="TRUE"),1,0))</f>
        <v/>
      </c>
      <c r="AL2988">
        <f>IF($C2988="","",IF(AND($V2988="Yes",SUMPRODUCT((LEN(Settings!$F$6:$F$13)&gt;0)*ISNUMBER(SEARCH(Settings!$F$6:$F$13,$O2988)))=0),1,0))</f>
        <v/>
      </c>
      <c r="AM2988">
        <f>IF($AI2988=1,IFERROR(IF(VALUE($C2988)&lt;100000000,VALUE($C2988),1000000000),IFERROR(IF(VALUE(MID($C2988,2,20))&lt;100000000,VALUE(MID($C2988,2,20)),1000000000),1000000000))+ROW()/100000,"")</f>
        <v/>
      </c>
    </row>
    <row r="2989">
      <c r="E2989" s="14" t="n"/>
      <c r="M2989" s="8">
        <f>IF($C2989="","",L2989*T2989/100)</f>
        <v/>
      </c>
      <c r="S2989" s="8" t="n"/>
      <c r="T2989" s="8" t="n"/>
      <c r="W2989">
        <f>IF($C2989="","",IF($AL2989=1,0,IF($AK2989=1,Settings!$C$6,Settings!$C$7))*100)</f>
        <v/>
      </c>
      <c r="X2989" s="8">
        <f>IF($C2989="","",T2989*W2989/100)</f>
        <v/>
      </c>
      <c r="Y2989" s="8">
        <f>IF($C2989="","",T2989-X2989)</f>
        <v/>
      </c>
      <c r="Z2989" s="8">
        <f>IF($C2989="","",Y2989-M2989)</f>
        <v/>
      </c>
      <c r="AD2989" s="8" t="n"/>
      <c r="AG2989" s="14" t="n"/>
      <c r="AI2989">
        <f>IF($C2989="","",IF(COUNTIF($C$2:$C2989,$C2989)=1,1,0))</f>
        <v/>
      </c>
      <c r="AJ2989">
        <f>IF($AI2989=1,SUMPRODUCT(--($AM$2:$AM$7001&lt;$AM2989))+1,"")</f>
        <v/>
      </c>
      <c r="AK2989">
        <f>IF($C2989="","",IF(OR($P2989=TRUE(),$P2989="TRUE"),1,0))</f>
        <v/>
      </c>
      <c r="AL2989">
        <f>IF($C2989="","",IF(AND($V2989="Yes",SUMPRODUCT((LEN(Settings!$F$6:$F$13)&gt;0)*ISNUMBER(SEARCH(Settings!$F$6:$F$13,$O2989)))=0),1,0))</f>
        <v/>
      </c>
      <c r="AM2989">
        <f>IF($AI2989=1,IFERROR(IF(VALUE($C2989)&lt;100000000,VALUE($C2989),1000000000),IFERROR(IF(VALUE(MID($C2989,2,20))&lt;100000000,VALUE(MID($C2989,2,20)),1000000000),1000000000))+ROW()/100000,"")</f>
        <v/>
      </c>
    </row>
    <row r="2990">
      <c r="E2990" s="14" t="n"/>
      <c r="M2990" s="8">
        <f>IF($C2990="","",L2990*T2990/100)</f>
        <v/>
      </c>
      <c r="S2990" s="8" t="n"/>
      <c r="T2990" s="8" t="n"/>
      <c r="W2990">
        <f>IF($C2990="","",IF($AL2990=1,0,IF($AK2990=1,Settings!$C$6,Settings!$C$7))*100)</f>
        <v/>
      </c>
      <c r="X2990" s="8">
        <f>IF($C2990="","",T2990*W2990/100)</f>
        <v/>
      </c>
      <c r="Y2990" s="8">
        <f>IF($C2990="","",T2990-X2990)</f>
        <v/>
      </c>
      <c r="Z2990" s="8">
        <f>IF($C2990="","",Y2990-M2990)</f>
        <v/>
      </c>
      <c r="AD2990" s="8" t="n"/>
      <c r="AG2990" s="14" t="n"/>
      <c r="AI2990">
        <f>IF($C2990="","",IF(COUNTIF($C$2:$C2990,$C2990)=1,1,0))</f>
        <v/>
      </c>
      <c r="AJ2990">
        <f>IF($AI2990=1,SUMPRODUCT(--($AM$2:$AM$7001&lt;$AM2990))+1,"")</f>
        <v/>
      </c>
      <c r="AK2990">
        <f>IF($C2990="","",IF(OR($P2990=TRUE(),$P2990="TRUE"),1,0))</f>
        <v/>
      </c>
      <c r="AL2990">
        <f>IF($C2990="","",IF(AND($V2990="Yes",SUMPRODUCT((LEN(Settings!$F$6:$F$13)&gt;0)*ISNUMBER(SEARCH(Settings!$F$6:$F$13,$O2990)))=0),1,0))</f>
        <v/>
      </c>
      <c r="AM2990">
        <f>IF($AI2990=1,IFERROR(IF(VALUE($C2990)&lt;100000000,VALUE($C2990),1000000000),IFERROR(IF(VALUE(MID($C2990,2,20))&lt;100000000,VALUE(MID($C2990,2,20)),1000000000),1000000000))+ROW()/100000,"")</f>
        <v/>
      </c>
    </row>
    <row r="2991">
      <c r="E2991" s="14" t="n"/>
      <c r="M2991" s="8">
        <f>IF($C2991="","",L2991*T2991/100)</f>
        <v/>
      </c>
      <c r="S2991" s="8" t="n"/>
      <c r="T2991" s="8" t="n"/>
      <c r="W2991">
        <f>IF($C2991="","",IF($AL2991=1,0,IF($AK2991=1,Settings!$C$6,Settings!$C$7))*100)</f>
        <v/>
      </c>
      <c r="X2991" s="8">
        <f>IF($C2991="","",T2991*W2991/100)</f>
        <v/>
      </c>
      <c r="Y2991" s="8">
        <f>IF($C2991="","",T2991-X2991)</f>
        <v/>
      </c>
      <c r="Z2991" s="8">
        <f>IF($C2991="","",Y2991-M2991)</f>
        <v/>
      </c>
      <c r="AD2991" s="8" t="n"/>
      <c r="AG2991" s="14" t="n"/>
      <c r="AI2991">
        <f>IF($C2991="","",IF(COUNTIF($C$2:$C2991,$C2991)=1,1,0))</f>
        <v/>
      </c>
      <c r="AJ2991">
        <f>IF($AI2991=1,SUMPRODUCT(--($AM$2:$AM$7001&lt;$AM2991))+1,"")</f>
        <v/>
      </c>
      <c r="AK2991">
        <f>IF($C2991="","",IF(OR($P2991=TRUE(),$P2991="TRUE"),1,0))</f>
        <v/>
      </c>
      <c r="AL2991">
        <f>IF($C2991="","",IF(AND($V2991="Yes",SUMPRODUCT((LEN(Settings!$F$6:$F$13)&gt;0)*ISNUMBER(SEARCH(Settings!$F$6:$F$13,$O2991)))=0),1,0))</f>
        <v/>
      </c>
      <c r="AM2991">
        <f>IF($AI2991=1,IFERROR(IF(VALUE($C2991)&lt;100000000,VALUE($C2991),1000000000),IFERROR(IF(VALUE(MID($C2991,2,20))&lt;100000000,VALUE(MID($C2991,2,20)),1000000000),1000000000))+ROW()/100000,"")</f>
        <v/>
      </c>
    </row>
    <row r="2992">
      <c r="E2992" s="14" t="n"/>
      <c r="M2992" s="8">
        <f>IF($C2992="","",L2992*T2992/100)</f>
        <v/>
      </c>
      <c r="S2992" s="8" t="n"/>
      <c r="T2992" s="8" t="n"/>
      <c r="W2992">
        <f>IF($C2992="","",IF($AL2992=1,0,IF($AK2992=1,Settings!$C$6,Settings!$C$7))*100)</f>
        <v/>
      </c>
      <c r="X2992" s="8">
        <f>IF($C2992="","",T2992*W2992/100)</f>
        <v/>
      </c>
      <c r="Y2992" s="8">
        <f>IF($C2992="","",T2992-X2992)</f>
        <v/>
      </c>
      <c r="Z2992" s="8">
        <f>IF($C2992="","",Y2992-M2992)</f>
        <v/>
      </c>
      <c r="AD2992" s="8" t="n"/>
      <c r="AG2992" s="14" t="n"/>
      <c r="AI2992">
        <f>IF($C2992="","",IF(COUNTIF($C$2:$C2992,$C2992)=1,1,0))</f>
        <v/>
      </c>
      <c r="AJ2992">
        <f>IF($AI2992=1,SUMPRODUCT(--($AM$2:$AM$7001&lt;$AM2992))+1,"")</f>
        <v/>
      </c>
      <c r="AK2992">
        <f>IF($C2992="","",IF(OR($P2992=TRUE(),$P2992="TRUE"),1,0))</f>
        <v/>
      </c>
      <c r="AL2992">
        <f>IF($C2992="","",IF(AND($V2992="Yes",SUMPRODUCT((LEN(Settings!$F$6:$F$13)&gt;0)*ISNUMBER(SEARCH(Settings!$F$6:$F$13,$O2992)))=0),1,0))</f>
        <v/>
      </c>
      <c r="AM2992">
        <f>IF($AI2992=1,IFERROR(IF(VALUE($C2992)&lt;100000000,VALUE($C2992),1000000000),IFERROR(IF(VALUE(MID($C2992,2,20))&lt;100000000,VALUE(MID($C2992,2,20)),1000000000),1000000000))+ROW()/100000,"")</f>
        <v/>
      </c>
    </row>
    <row r="2993">
      <c r="E2993" s="14" t="n"/>
      <c r="M2993" s="8">
        <f>IF($C2993="","",L2993*T2993/100)</f>
        <v/>
      </c>
      <c r="S2993" s="8" t="n"/>
      <c r="T2993" s="8" t="n"/>
      <c r="W2993">
        <f>IF($C2993="","",IF($AL2993=1,0,IF($AK2993=1,Settings!$C$6,Settings!$C$7))*100)</f>
        <v/>
      </c>
      <c r="X2993" s="8">
        <f>IF($C2993="","",T2993*W2993/100)</f>
        <v/>
      </c>
      <c r="Y2993" s="8">
        <f>IF($C2993="","",T2993-X2993)</f>
        <v/>
      </c>
      <c r="Z2993" s="8">
        <f>IF($C2993="","",Y2993-M2993)</f>
        <v/>
      </c>
      <c r="AD2993" s="8" t="n"/>
      <c r="AG2993" s="14" t="n"/>
      <c r="AI2993">
        <f>IF($C2993="","",IF(COUNTIF($C$2:$C2993,$C2993)=1,1,0))</f>
        <v/>
      </c>
      <c r="AJ2993">
        <f>IF($AI2993=1,SUMPRODUCT(--($AM$2:$AM$7001&lt;$AM2993))+1,"")</f>
        <v/>
      </c>
      <c r="AK2993">
        <f>IF($C2993="","",IF(OR($P2993=TRUE(),$P2993="TRUE"),1,0))</f>
        <v/>
      </c>
      <c r="AL2993">
        <f>IF($C2993="","",IF(AND($V2993="Yes",SUMPRODUCT((LEN(Settings!$F$6:$F$13)&gt;0)*ISNUMBER(SEARCH(Settings!$F$6:$F$13,$O2993)))=0),1,0))</f>
        <v/>
      </c>
      <c r="AM2993">
        <f>IF($AI2993=1,IFERROR(IF(VALUE($C2993)&lt;100000000,VALUE($C2993),1000000000),IFERROR(IF(VALUE(MID($C2993,2,20))&lt;100000000,VALUE(MID($C2993,2,20)),1000000000),1000000000))+ROW()/100000,"")</f>
        <v/>
      </c>
    </row>
    <row r="2994">
      <c r="E2994" s="14" t="n"/>
      <c r="M2994" s="8">
        <f>IF($C2994="","",L2994*T2994/100)</f>
        <v/>
      </c>
      <c r="S2994" s="8" t="n"/>
      <c r="T2994" s="8" t="n"/>
      <c r="W2994">
        <f>IF($C2994="","",IF($AL2994=1,0,IF($AK2994=1,Settings!$C$6,Settings!$C$7))*100)</f>
        <v/>
      </c>
      <c r="X2994" s="8">
        <f>IF($C2994="","",T2994*W2994/100)</f>
        <v/>
      </c>
      <c r="Y2994" s="8">
        <f>IF($C2994="","",T2994-X2994)</f>
        <v/>
      </c>
      <c r="Z2994" s="8">
        <f>IF($C2994="","",Y2994-M2994)</f>
        <v/>
      </c>
      <c r="AD2994" s="8" t="n"/>
      <c r="AG2994" s="14" t="n"/>
      <c r="AI2994">
        <f>IF($C2994="","",IF(COUNTIF($C$2:$C2994,$C2994)=1,1,0))</f>
        <v/>
      </c>
      <c r="AJ2994">
        <f>IF($AI2994=1,SUMPRODUCT(--($AM$2:$AM$7001&lt;$AM2994))+1,"")</f>
        <v/>
      </c>
      <c r="AK2994">
        <f>IF($C2994="","",IF(OR($P2994=TRUE(),$P2994="TRUE"),1,0))</f>
        <v/>
      </c>
      <c r="AL2994">
        <f>IF($C2994="","",IF(AND($V2994="Yes",SUMPRODUCT((LEN(Settings!$F$6:$F$13)&gt;0)*ISNUMBER(SEARCH(Settings!$F$6:$F$13,$O2994)))=0),1,0))</f>
        <v/>
      </c>
      <c r="AM2994">
        <f>IF($AI2994=1,IFERROR(IF(VALUE($C2994)&lt;100000000,VALUE($C2994),1000000000),IFERROR(IF(VALUE(MID($C2994,2,20))&lt;100000000,VALUE(MID($C2994,2,20)),1000000000),1000000000))+ROW()/100000,"")</f>
        <v/>
      </c>
    </row>
    <row r="2995">
      <c r="E2995" s="14" t="n"/>
      <c r="M2995" s="8">
        <f>IF($C2995="","",L2995*T2995/100)</f>
        <v/>
      </c>
      <c r="S2995" s="8" t="n"/>
      <c r="T2995" s="8" t="n"/>
      <c r="W2995">
        <f>IF($C2995="","",IF($AL2995=1,0,IF($AK2995=1,Settings!$C$6,Settings!$C$7))*100)</f>
        <v/>
      </c>
      <c r="X2995" s="8">
        <f>IF($C2995="","",T2995*W2995/100)</f>
        <v/>
      </c>
      <c r="Y2995" s="8">
        <f>IF($C2995="","",T2995-X2995)</f>
        <v/>
      </c>
      <c r="Z2995" s="8">
        <f>IF($C2995="","",Y2995-M2995)</f>
        <v/>
      </c>
      <c r="AD2995" s="8" t="n"/>
      <c r="AG2995" s="14" t="n"/>
      <c r="AI2995">
        <f>IF($C2995="","",IF(COUNTIF($C$2:$C2995,$C2995)=1,1,0))</f>
        <v/>
      </c>
      <c r="AJ2995">
        <f>IF($AI2995=1,SUMPRODUCT(--($AM$2:$AM$7001&lt;$AM2995))+1,"")</f>
        <v/>
      </c>
      <c r="AK2995">
        <f>IF($C2995="","",IF(OR($P2995=TRUE(),$P2995="TRUE"),1,0))</f>
        <v/>
      </c>
      <c r="AL2995">
        <f>IF($C2995="","",IF(AND($V2995="Yes",SUMPRODUCT((LEN(Settings!$F$6:$F$13)&gt;0)*ISNUMBER(SEARCH(Settings!$F$6:$F$13,$O2995)))=0),1,0))</f>
        <v/>
      </c>
      <c r="AM2995">
        <f>IF($AI2995=1,IFERROR(IF(VALUE($C2995)&lt;100000000,VALUE($C2995),1000000000),IFERROR(IF(VALUE(MID($C2995,2,20))&lt;100000000,VALUE(MID($C2995,2,20)),1000000000),1000000000))+ROW()/100000,"")</f>
        <v/>
      </c>
    </row>
    <row r="2996">
      <c r="E2996" s="14" t="n"/>
      <c r="M2996" s="8">
        <f>IF($C2996="","",L2996*T2996/100)</f>
        <v/>
      </c>
      <c r="S2996" s="8" t="n"/>
      <c r="T2996" s="8" t="n"/>
      <c r="W2996">
        <f>IF($C2996="","",IF($AL2996=1,0,IF($AK2996=1,Settings!$C$6,Settings!$C$7))*100)</f>
        <v/>
      </c>
      <c r="X2996" s="8">
        <f>IF($C2996="","",T2996*W2996/100)</f>
        <v/>
      </c>
      <c r="Y2996" s="8">
        <f>IF($C2996="","",T2996-X2996)</f>
        <v/>
      </c>
      <c r="Z2996" s="8">
        <f>IF($C2996="","",Y2996-M2996)</f>
        <v/>
      </c>
      <c r="AD2996" s="8" t="n"/>
      <c r="AG2996" s="14" t="n"/>
      <c r="AI2996">
        <f>IF($C2996="","",IF(COUNTIF($C$2:$C2996,$C2996)=1,1,0))</f>
        <v/>
      </c>
      <c r="AJ2996">
        <f>IF($AI2996=1,SUMPRODUCT(--($AM$2:$AM$7001&lt;$AM2996))+1,"")</f>
        <v/>
      </c>
      <c r="AK2996">
        <f>IF($C2996="","",IF(OR($P2996=TRUE(),$P2996="TRUE"),1,0))</f>
        <v/>
      </c>
      <c r="AL2996">
        <f>IF($C2996="","",IF(AND($V2996="Yes",SUMPRODUCT((LEN(Settings!$F$6:$F$13)&gt;0)*ISNUMBER(SEARCH(Settings!$F$6:$F$13,$O2996)))=0),1,0))</f>
        <v/>
      </c>
      <c r="AM2996">
        <f>IF($AI2996=1,IFERROR(IF(VALUE($C2996)&lt;100000000,VALUE($C2996),1000000000),IFERROR(IF(VALUE(MID($C2996,2,20))&lt;100000000,VALUE(MID($C2996,2,20)),1000000000),1000000000))+ROW()/100000,"")</f>
        <v/>
      </c>
    </row>
    <row r="2997">
      <c r="E2997" s="14" t="n"/>
      <c r="M2997" s="8">
        <f>IF($C2997="","",L2997*T2997/100)</f>
        <v/>
      </c>
      <c r="S2997" s="8" t="n"/>
      <c r="T2997" s="8" t="n"/>
      <c r="W2997">
        <f>IF($C2997="","",IF($AL2997=1,0,IF($AK2997=1,Settings!$C$6,Settings!$C$7))*100)</f>
        <v/>
      </c>
      <c r="X2997" s="8">
        <f>IF($C2997="","",T2997*W2997/100)</f>
        <v/>
      </c>
      <c r="Y2997" s="8">
        <f>IF($C2997="","",T2997-X2997)</f>
        <v/>
      </c>
      <c r="Z2997" s="8">
        <f>IF($C2997="","",Y2997-M2997)</f>
        <v/>
      </c>
      <c r="AD2997" s="8" t="n"/>
      <c r="AG2997" s="14" t="n"/>
      <c r="AI2997">
        <f>IF($C2997="","",IF(COUNTIF($C$2:$C2997,$C2997)=1,1,0))</f>
        <v/>
      </c>
      <c r="AJ2997">
        <f>IF($AI2997=1,SUMPRODUCT(--($AM$2:$AM$7001&lt;$AM2997))+1,"")</f>
        <v/>
      </c>
      <c r="AK2997">
        <f>IF($C2997="","",IF(OR($P2997=TRUE(),$P2997="TRUE"),1,0))</f>
        <v/>
      </c>
      <c r="AL2997">
        <f>IF($C2997="","",IF(AND($V2997="Yes",SUMPRODUCT((LEN(Settings!$F$6:$F$13)&gt;0)*ISNUMBER(SEARCH(Settings!$F$6:$F$13,$O2997)))=0),1,0))</f>
        <v/>
      </c>
      <c r="AM2997">
        <f>IF($AI2997=1,IFERROR(IF(VALUE($C2997)&lt;100000000,VALUE($C2997),1000000000),IFERROR(IF(VALUE(MID($C2997,2,20))&lt;100000000,VALUE(MID($C2997,2,20)),1000000000),1000000000))+ROW()/100000,"")</f>
        <v/>
      </c>
    </row>
    <row r="2998">
      <c r="E2998" s="14" t="n"/>
      <c r="M2998" s="8">
        <f>IF($C2998="","",L2998*T2998/100)</f>
        <v/>
      </c>
      <c r="S2998" s="8" t="n"/>
      <c r="T2998" s="8" t="n"/>
      <c r="W2998">
        <f>IF($C2998="","",IF($AL2998=1,0,IF($AK2998=1,Settings!$C$6,Settings!$C$7))*100)</f>
        <v/>
      </c>
      <c r="X2998" s="8">
        <f>IF($C2998="","",T2998*W2998/100)</f>
        <v/>
      </c>
      <c r="Y2998" s="8">
        <f>IF($C2998="","",T2998-X2998)</f>
        <v/>
      </c>
      <c r="Z2998" s="8">
        <f>IF($C2998="","",Y2998-M2998)</f>
        <v/>
      </c>
      <c r="AD2998" s="8" t="n"/>
      <c r="AG2998" s="14" t="n"/>
      <c r="AI2998">
        <f>IF($C2998="","",IF(COUNTIF($C$2:$C2998,$C2998)=1,1,0))</f>
        <v/>
      </c>
      <c r="AJ2998">
        <f>IF($AI2998=1,SUMPRODUCT(--($AM$2:$AM$7001&lt;$AM2998))+1,"")</f>
        <v/>
      </c>
      <c r="AK2998">
        <f>IF($C2998="","",IF(OR($P2998=TRUE(),$P2998="TRUE"),1,0))</f>
        <v/>
      </c>
      <c r="AL2998">
        <f>IF($C2998="","",IF(AND($V2998="Yes",SUMPRODUCT((LEN(Settings!$F$6:$F$13)&gt;0)*ISNUMBER(SEARCH(Settings!$F$6:$F$13,$O2998)))=0),1,0))</f>
        <v/>
      </c>
      <c r="AM2998">
        <f>IF($AI2998=1,IFERROR(IF(VALUE($C2998)&lt;100000000,VALUE($C2998),1000000000),IFERROR(IF(VALUE(MID($C2998,2,20))&lt;100000000,VALUE(MID($C2998,2,20)),1000000000),1000000000))+ROW()/100000,"")</f>
        <v/>
      </c>
    </row>
    <row r="2999">
      <c r="E2999" s="14" t="n"/>
      <c r="M2999" s="8">
        <f>IF($C2999="","",L2999*T2999/100)</f>
        <v/>
      </c>
      <c r="S2999" s="8" t="n"/>
      <c r="T2999" s="8" t="n"/>
      <c r="W2999">
        <f>IF($C2999="","",IF($AL2999=1,0,IF($AK2999=1,Settings!$C$6,Settings!$C$7))*100)</f>
        <v/>
      </c>
      <c r="X2999" s="8">
        <f>IF($C2999="","",T2999*W2999/100)</f>
        <v/>
      </c>
      <c r="Y2999" s="8">
        <f>IF($C2999="","",T2999-X2999)</f>
        <v/>
      </c>
      <c r="Z2999" s="8">
        <f>IF($C2999="","",Y2999-M2999)</f>
        <v/>
      </c>
      <c r="AD2999" s="8" t="n"/>
      <c r="AG2999" s="14" t="n"/>
      <c r="AI2999">
        <f>IF($C2999="","",IF(COUNTIF($C$2:$C2999,$C2999)=1,1,0))</f>
        <v/>
      </c>
      <c r="AJ2999">
        <f>IF($AI2999=1,SUMPRODUCT(--($AM$2:$AM$7001&lt;$AM2999))+1,"")</f>
        <v/>
      </c>
      <c r="AK2999">
        <f>IF($C2999="","",IF(OR($P2999=TRUE(),$P2999="TRUE"),1,0))</f>
        <v/>
      </c>
      <c r="AL2999">
        <f>IF($C2999="","",IF(AND($V2999="Yes",SUMPRODUCT((LEN(Settings!$F$6:$F$13)&gt;0)*ISNUMBER(SEARCH(Settings!$F$6:$F$13,$O2999)))=0),1,0))</f>
        <v/>
      </c>
      <c r="AM2999">
        <f>IF($AI2999=1,IFERROR(IF(VALUE($C2999)&lt;100000000,VALUE($C2999),1000000000),IFERROR(IF(VALUE(MID($C2999,2,20))&lt;100000000,VALUE(MID($C2999,2,20)),1000000000),1000000000))+ROW()/100000,"")</f>
        <v/>
      </c>
    </row>
    <row r="3000">
      <c r="E3000" s="14" t="n"/>
      <c r="M3000" s="8">
        <f>IF($C3000="","",L3000*T3000/100)</f>
        <v/>
      </c>
      <c r="S3000" s="8" t="n"/>
      <c r="T3000" s="8" t="n"/>
      <c r="W3000">
        <f>IF($C3000="","",IF($AL3000=1,0,IF($AK3000=1,Settings!$C$6,Settings!$C$7))*100)</f>
        <v/>
      </c>
      <c r="X3000" s="8">
        <f>IF($C3000="","",T3000*W3000/100)</f>
        <v/>
      </c>
      <c r="Y3000" s="8">
        <f>IF($C3000="","",T3000-X3000)</f>
        <v/>
      </c>
      <c r="Z3000" s="8">
        <f>IF($C3000="","",Y3000-M3000)</f>
        <v/>
      </c>
      <c r="AD3000" s="8" t="n"/>
      <c r="AG3000" s="14" t="n"/>
      <c r="AI3000">
        <f>IF($C3000="","",IF(COUNTIF($C$2:$C3000,$C3000)=1,1,0))</f>
        <v/>
      </c>
      <c r="AJ3000">
        <f>IF($AI3000=1,SUMPRODUCT(--($AM$2:$AM$7001&lt;$AM3000))+1,"")</f>
        <v/>
      </c>
      <c r="AK3000">
        <f>IF($C3000="","",IF(OR($P3000=TRUE(),$P3000="TRUE"),1,0))</f>
        <v/>
      </c>
      <c r="AL3000">
        <f>IF($C3000="","",IF(AND($V3000="Yes",SUMPRODUCT((LEN(Settings!$F$6:$F$13)&gt;0)*ISNUMBER(SEARCH(Settings!$F$6:$F$13,$O3000)))=0),1,0))</f>
        <v/>
      </c>
      <c r="AM3000">
        <f>IF($AI3000=1,IFERROR(IF(VALUE($C3000)&lt;100000000,VALUE($C3000),1000000000),IFERROR(IF(VALUE(MID($C3000,2,20))&lt;100000000,VALUE(MID($C3000,2,20)),1000000000),1000000000))+ROW()/100000,"")</f>
        <v/>
      </c>
    </row>
    <row r="3001">
      <c r="E3001" s="14" t="n"/>
      <c r="M3001" s="8">
        <f>IF($C3001="","",L3001*T3001/100)</f>
        <v/>
      </c>
      <c r="S3001" s="8" t="n"/>
      <c r="T3001" s="8" t="n"/>
      <c r="W3001">
        <f>IF($C3001="","",IF($AL3001=1,0,IF($AK3001=1,Settings!$C$6,Settings!$C$7))*100)</f>
        <v/>
      </c>
      <c r="X3001" s="8">
        <f>IF($C3001="","",T3001*W3001/100)</f>
        <v/>
      </c>
      <c r="Y3001" s="8">
        <f>IF($C3001="","",T3001-X3001)</f>
        <v/>
      </c>
      <c r="Z3001" s="8">
        <f>IF($C3001="","",Y3001-M3001)</f>
        <v/>
      </c>
      <c r="AD3001" s="8" t="n"/>
      <c r="AG3001" s="14" t="n"/>
      <c r="AI3001">
        <f>IF($C3001="","",IF(COUNTIF($C$2:$C3001,$C3001)=1,1,0))</f>
        <v/>
      </c>
      <c r="AJ3001">
        <f>IF($AI3001=1,SUMPRODUCT(--($AM$2:$AM$7001&lt;$AM3001))+1,"")</f>
        <v/>
      </c>
      <c r="AK3001">
        <f>IF($C3001="","",IF(OR($P3001=TRUE(),$P3001="TRUE"),1,0))</f>
        <v/>
      </c>
      <c r="AL3001">
        <f>IF($C3001="","",IF(AND($V3001="Yes",SUMPRODUCT((LEN(Settings!$F$6:$F$13)&gt;0)*ISNUMBER(SEARCH(Settings!$F$6:$F$13,$O3001)))=0),1,0))</f>
        <v/>
      </c>
      <c r="AM3001">
        <f>IF($AI3001=1,IFERROR(IF(VALUE($C3001)&lt;100000000,VALUE($C3001),1000000000),IFERROR(IF(VALUE(MID($C3001,2,20))&lt;100000000,VALUE(MID($C3001,2,20)),1000000000),1000000000))+ROW()/100000,"")</f>
        <v/>
      </c>
    </row>
    <row r="3002">
      <c r="E3002" s="14" t="n"/>
      <c r="M3002" s="8">
        <f>IF($C3002="","",L3002*T3002/100)</f>
        <v/>
      </c>
      <c r="S3002" s="8" t="n"/>
      <c r="T3002" s="8" t="n"/>
      <c r="W3002">
        <f>IF($C3002="","",IF($AL3002=1,0,IF($AK3002=1,Settings!$C$6,Settings!$C$7))*100)</f>
        <v/>
      </c>
      <c r="X3002" s="8">
        <f>IF($C3002="","",T3002*W3002/100)</f>
        <v/>
      </c>
      <c r="Y3002" s="8">
        <f>IF($C3002="","",T3002-X3002)</f>
        <v/>
      </c>
      <c r="Z3002" s="8">
        <f>IF($C3002="","",Y3002-M3002)</f>
        <v/>
      </c>
      <c r="AD3002" s="8" t="n"/>
      <c r="AG3002" s="14" t="n"/>
      <c r="AI3002">
        <f>IF($C3002="","",IF(COUNTIF($C$2:$C3002,$C3002)=1,1,0))</f>
        <v/>
      </c>
      <c r="AJ3002">
        <f>IF($AI3002=1,SUMPRODUCT(--($AM$2:$AM$7001&lt;$AM3002))+1,"")</f>
        <v/>
      </c>
      <c r="AK3002">
        <f>IF($C3002="","",IF(OR($P3002=TRUE(),$P3002="TRUE"),1,0))</f>
        <v/>
      </c>
      <c r="AL3002">
        <f>IF($C3002="","",IF(AND($V3002="Yes",SUMPRODUCT((LEN(Settings!$F$6:$F$13)&gt;0)*ISNUMBER(SEARCH(Settings!$F$6:$F$13,$O3002)))=0),1,0))</f>
        <v/>
      </c>
      <c r="AM3002">
        <f>IF($AI3002=1,IFERROR(IF(VALUE($C3002)&lt;100000000,VALUE($C3002),1000000000),IFERROR(IF(VALUE(MID($C3002,2,20))&lt;100000000,VALUE(MID($C3002,2,20)),1000000000),1000000000))+ROW()/100000,"")</f>
        <v/>
      </c>
    </row>
    <row r="3003">
      <c r="E3003" s="14" t="n"/>
      <c r="M3003" s="8">
        <f>IF($C3003="","",L3003*T3003/100)</f>
        <v/>
      </c>
      <c r="S3003" s="8" t="n"/>
      <c r="T3003" s="8" t="n"/>
      <c r="W3003">
        <f>IF($C3003="","",IF($AL3003=1,0,IF($AK3003=1,Settings!$C$6,Settings!$C$7))*100)</f>
        <v/>
      </c>
      <c r="X3003" s="8">
        <f>IF($C3003="","",T3003*W3003/100)</f>
        <v/>
      </c>
      <c r="Y3003" s="8">
        <f>IF($C3003="","",T3003-X3003)</f>
        <v/>
      </c>
      <c r="Z3003" s="8">
        <f>IF($C3003="","",Y3003-M3003)</f>
        <v/>
      </c>
      <c r="AD3003" s="8" t="n"/>
      <c r="AG3003" s="14" t="n"/>
      <c r="AI3003">
        <f>IF($C3003="","",IF(COUNTIF($C$2:$C3003,$C3003)=1,1,0))</f>
        <v/>
      </c>
      <c r="AJ3003">
        <f>IF($AI3003=1,SUMPRODUCT(--($AM$2:$AM$7001&lt;$AM3003))+1,"")</f>
        <v/>
      </c>
      <c r="AK3003">
        <f>IF($C3003="","",IF(OR($P3003=TRUE(),$P3003="TRUE"),1,0))</f>
        <v/>
      </c>
      <c r="AL3003">
        <f>IF($C3003="","",IF(AND($V3003="Yes",SUMPRODUCT((LEN(Settings!$F$6:$F$13)&gt;0)*ISNUMBER(SEARCH(Settings!$F$6:$F$13,$O3003)))=0),1,0))</f>
        <v/>
      </c>
      <c r="AM3003">
        <f>IF($AI3003=1,IFERROR(IF(VALUE($C3003)&lt;100000000,VALUE($C3003),1000000000),IFERROR(IF(VALUE(MID($C3003,2,20))&lt;100000000,VALUE(MID($C3003,2,20)),1000000000),1000000000))+ROW()/100000,"")</f>
        <v/>
      </c>
    </row>
    <row r="3004">
      <c r="E3004" s="14" t="n"/>
      <c r="M3004" s="8">
        <f>IF($C3004="","",L3004*T3004/100)</f>
        <v/>
      </c>
      <c r="S3004" s="8" t="n"/>
      <c r="T3004" s="8" t="n"/>
      <c r="W3004">
        <f>IF($C3004="","",IF($AL3004=1,0,IF($AK3004=1,Settings!$C$6,Settings!$C$7))*100)</f>
        <v/>
      </c>
      <c r="X3004" s="8">
        <f>IF($C3004="","",T3004*W3004/100)</f>
        <v/>
      </c>
      <c r="Y3004" s="8">
        <f>IF($C3004="","",T3004-X3004)</f>
        <v/>
      </c>
      <c r="Z3004" s="8">
        <f>IF($C3004="","",Y3004-M3004)</f>
        <v/>
      </c>
      <c r="AD3004" s="8" t="n"/>
      <c r="AG3004" s="14" t="n"/>
      <c r="AI3004">
        <f>IF($C3004="","",IF(COUNTIF($C$2:$C3004,$C3004)=1,1,0))</f>
        <v/>
      </c>
      <c r="AJ3004">
        <f>IF($AI3004=1,SUMPRODUCT(--($AM$2:$AM$7001&lt;$AM3004))+1,"")</f>
        <v/>
      </c>
      <c r="AK3004">
        <f>IF($C3004="","",IF(OR($P3004=TRUE(),$P3004="TRUE"),1,0))</f>
        <v/>
      </c>
      <c r="AL3004">
        <f>IF($C3004="","",IF(AND($V3004="Yes",SUMPRODUCT((LEN(Settings!$F$6:$F$13)&gt;0)*ISNUMBER(SEARCH(Settings!$F$6:$F$13,$O3004)))=0),1,0))</f>
        <v/>
      </c>
      <c r="AM3004">
        <f>IF($AI3004=1,IFERROR(IF(VALUE($C3004)&lt;100000000,VALUE($C3004),1000000000),IFERROR(IF(VALUE(MID($C3004,2,20))&lt;100000000,VALUE(MID($C3004,2,20)),1000000000),1000000000))+ROW()/100000,"")</f>
        <v/>
      </c>
    </row>
    <row r="3005">
      <c r="E3005" s="14" t="n"/>
      <c r="M3005" s="8">
        <f>IF($C3005="","",L3005*T3005/100)</f>
        <v/>
      </c>
      <c r="S3005" s="8" t="n"/>
      <c r="T3005" s="8" t="n"/>
      <c r="W3005">
        <f>IF($C3005="","",IF($AL3005=1,0,IF($AK3005=1,Settings!$C$6,Settings!$C$7))*100)</f>
        <v/>
      </c>
      <c r="X3005" s="8">
        <f>IF($C3005="","",T3005*W3005/100)</f>
        <v/>
      </c>
      <c r="Y3005" s="8">
        <f>IF($C3005="","",T3005-X3005)</f>
        <v/>
      </c>
      <c r="Z3005" s="8">
        <f>IF($C3005="","",Y3005-M3005)</f>
        <v/>
      </c>
      <c r="AD3005" s="8" t="n"/>
      <c r="AG3005" s="14" t="n"/>
      <c r="AI3005">
        <f>IF($C3005="","",IF(COUNTIF($C$2:$C3005,$C3005)=1,1,0))</f>
        <v/>
      </c>
      <c r="AJ3005">
        <f>IF($AI3005=1,SUMPRODUCT(--($AM$2:$AM$7001&lt;$AM3005))+1,"")</f>
        <v/>
      </c>
      <c r="AK3005">
        <f>IF($C3005="","",IF(OR($P3005=TRUE(),$P3005="TRUE"),1,0))</f>
        <v/>
      </c>
      <c r="AL3005">
        <f>IF($C3005="","",IF(AND($V3005="Yes",SUMPRODUCT((LEN(Settings!$F$6:$F$13)&gt;0)*ISNUMBER(SEARCH(Settings!$F$6:$F$13,$O3005)))=0),1,0))</f>
        <v/>
      </c>
      <c r="AM3005">
        <f>IF($AI3005=1,IFERROR(IF(VALUE($C3005)&lt;100000000,VALUE($C3005),1000000000),IFERROR(IF(VALUE(MID($C3005,2,20))&lt;100000000,VALUE(MID($C3005,2,20)),1000000000),1000000000))+ROW()/100000,"")</f>
        <v/>
      </c>
    </row>
    <row r="3006">
      <c r="E3006" s="14" t="n"/>
      <c r="M3006" s="8">
        <f>IF($C3006="","",L3006*T3006/100)</f>
        <v/>
      </c>
      <c r="S3006" s="8" t="n"/>
      <c r="T3006" s="8" t="n"/>
      <c r="W3006">
        <f>IF($C3006="","",IF($AL3006=1,0,IF($AK3006=1,Settings!$C$6,Settings!$C$7))*100)</f>
        <v/>
      </c>
      <c r="X3006" s="8">
        <f>IF($C3006="","",T3006*W3006/100)</f>
        <v/>
      </c>
      <c r="Y3006" s="8">
        <f>IF($C3006="","",T3006-X3006)</f>
        <v/>
      </c>
      <c r="Z3006" s="8">
        <f>IF($C3006="","",Y3006-M3006)</f>
        <v/>
      </c>
      <c r="AD3006" s="8" t="n"/>
      <c r="AG3006" s="14" t="n"/>
      <c r="AI3006">
        <f>IF($C3006="","",IF(COUNTIF($C$2:$C3006,$C3006)=1,1,0))</f>
        <v/>
      </c>
      <c r="AJ3006">
        <f>IF($AI3006=1,SUMPRODUCT(--($AM$2:$AM$7001&lt;$AM3006))+1,"")</f>
        <v/>
      </c>
      <c r="AK3006">
        <f>IF($C3006="","",IF(OR($P3006=TRUE(),$P3006="TRUE"),1,0))</f>
        <v/>
      </c>
      <c r="AL3006">
        <f>IF($C3006="","",IF(AND($V3006="Yes",SUMPRODUCT((LEN(Settings!$F$6:$F$13)&gt;0)*ISNUMBER(SEARCH(Settings!$F$6:$F$13,$O3006)))=0),1,0))</f>
        <v/>
      </c>
      <c r="AM3006">
        <f>IF($AI3006=1,IFERROR(IF(VALUE($C3006)&lt;100000000,VALUE($C3006),1000000000),IFERROR(IF(VALUE(MID($C3006,2,20))&lt;100000000,VALUE(MID($C3006,2,20)),1000000000),1000000000))+ROW()/100000,"")</f>
        <v/>
      </c>
    </row>
    <row r="3007">
      <c r="E3007" s="14" t="n"/>
      <c r="M3007" s="8">
        <f>IF($C3007="","",L3007*T3007/100)</f>
        <v/>
      </c>
      <c r="S3007" s="8" t="n"/>
      <c r="T3007" s="8" t="n"/>
      <c r="W3007">
        <f>IF($C3007="","",IF($AL3007=1,0,IF($AK3007=1,Settings!$C$6,Settings!$C$7))*100)</f>
        <v/>
      </c>
      <c r="X3007" s="8">
        <f>IF($C3007="","",T3007*W3007/100)</f>
        <v/>
      </c>
      <c r="Y3007" s="8">
        <f>IF($C3007="","",T3007-X3007)</f>
        <v/>
      </c>
      <c r="Z3007" s="8">
        <f>IF($C3007="","",Y3007-M3007)</f>
        <v/>
      </c>
      <c r="AD3007" s="8" t="n"/>
      <c r="AG3007" s="14" t="n"/>
      <c r="AI3007">
        <f>IF($C3007="","",IF(COUNTIF($C$2:$C3007,$C3007)=1,1,0))</f>
        <v/>
      </c>
      <c r="AJ3007">
        <f>IF($AI3007=1,SUMPRODUCT(--($AM$2:$AM$7001&lt;$AM3007))+1,"")</f>
        <v/>
      </c>
      <c r="AK3007">
        <f>IF($C3007="","",IF(OR($P3007=TRUE(),$P3007="TRUE"),1,0))</f>
        <v/>
      </c>
      <c r="AL3007">
        <f>IF($C3007="","",IF(AND($V3007="Yes",SUMPRODUCT((LEN(Settings!$F$6:$F$13)&gt;0)*ISNUMBER(SEARCH(Settings!$F$6:$F$13,$O3007)))=0),1,0))</f>
        <v/>
      </c>
      <c r="AM3007">
        <f>IF($AI3007=1,IFERROR(IF(VALUE($C3007)&lt;100000000,VALUE($C3007),1000000000),IFERROR(IF(VALUE(MID($C3007,2,20))&lt;100000000,VALUE(MID($C3007,2,20)),1000000000),1000000000))+ROW()/100000,"")</f>
        <v/>
      </c>
    </row>
    <row r="3008">
      <c r="E3008" s="14" t="n"/>
      <c r="M3008" s="8">
        <f>IF($C3008="","",L3008*T3008/100)</f>
        <v/>
      </c>
      <c r="S3008" s="8" t="n"/>
      <c r="T3008" s="8" t="n"/>
      <c r="W3008">
        <f>IF($C3008="","",IF($AL3008=1,0,IF($AK3008=1,Settings!$C$6,Settings!$C$7))*100)</f>
        <v/>
      </c>
      <c r="X3008" s="8">
        <f>IF($C3008="","",T3008*W3008/100)</f>
        <v/>
      </c>
      <c r="Y3008" s="8">
        <f>IF($C3008="","",T3008-X3008)</f>
        <v/>
      </c>
      <c r="Z3008" s="8">
        <f>IF($C3008="","",Y3008-M3008)</f>
        <v/>
      </c>
      <c r="AD3008" s="8" t="n"/>
      <c r="AG3008" s="14" t="n"/>
      <c r="AI3008">
        <f>IF($C3008="","",IF(COUNTIF($C$2:$C3008,$C3008)=1,1,0))</f>
        <v/>
      </c>
      <c r="AJ3008">
        <f>IF($AI3008=1,SUMPRODUCT(--($AM$2:$AM$7001&lt;$AM3008))+1,"")</f>
        <v/>
      </c>
      <c r="AK3008">
        <f>IF($C3008="","",IF(OR($P3008=TRUE(),$P3008="TRUE"),1,0))</f>
        <v/>
      </c>
      <c r="AL3008">
        <f>IF($C3008="","",IF(AND($V3008="Yes",SUMPRODUCT((LEN(Settings!$F$6:$F$13)&gt;0)*ISNUMBER(SEARCH(Settings!$F$6:$F$13,$O3008)))=0),1,0))</f>
        <v/>
      </c>
      <c r="AM3008">
        <f>IF($AI3008=1,IFERROR(IF(VALUE($C3008)&lt;100000000,VALUE($C3008),1000000000),IFERROR(IF(VALUE(MID($C3008,2,20))&lt;100000000,VALUE(MID($C3008,2,20)),1000000000),1000000000))+ROW()/100000,"")</f>
        <v/>
      </c>
    </row>
    <row r="3009">
      <c r="E3009" s="14" t="n"/>
      <c r="M3009" s="8">
        <f>IF($C3009="","",L3009*T3009/100)</f>
        <v/>
      </c>
      <c r="S3009" s="8" t="n"/>
      <c r="T3009" s="8" t="n"/>
      <c r="W3009">
        <f>IF($C3009="","",IF($AL3009=1,0,IF($AK3009=1,Settings!$C$6,Settings!$C$7))*100)</f>
        <v/>
      </c>
      <c r="X3009" s="8">
        <f>IF($C3009="","",T3009*W3009/100)</f>
        <v/>
      </c>
      <c r="Y3009" s="8">
        <f>IF($C3009="","",T3009-X3009)</f>
        <v/>
      </c>
      <c r="Z3009" s="8">
        <f>IF($C3009="","",Y3009-M3009)</f>
        <v/>
      </c>
      <c r="AD3009" s="8" t="n"/>
      <c r="AG3009" s="14" t="n"/>
      <c r="AI3009">
        <f>IF($C3009="","",IF(COUNTIF($C$2:$C3009,$C3009)=1,1,0))</f>
        <v/>
      </c>
      <c r="AJ3009">
        <f>IF($AI3009=1,SUMPRODUCT(--($AM$2:$AM$7001&lt;$AM3009))+1,"")</f>
        <v/>
      </c>
      <c r="AK3009">
        <f>IF($C3009="","",IF(OR($P3009=TRUE(),$P3009="TRUE"),1,0))</f>
        <v/>
      </c>
      <c r="AL3009">
        <f>IF($C3009="","",IF(AND($V3009="Yes",SUMPRODUCT((LEN(Settings!$F$6:$F$13)&gt;0)*ISNUMBER(SEARCH(Settings!$F$6:$F$13,$O3009)))=0),1,0))</f>
        <v/>
      </c>
      <c r="AM3009">
        <f>IF($AI3009=1,IFERROR(IF(VALUE($C3009)&lt;100000000,VALUE($C3009),1000000000),IFERROR(IF(VALUE(MID($C3009,2,20))&lt;100000000,VALUE(MID($C3009,2,20)),1000000000),1000000000))+ROW()/100000,"")</f>
        <v/>
      </c>
    </row>
    <row r="3010">
      <c r="E3010" s="14" t="n"/>
      <c r="M3010" s="8">
        <f>IF($C3010="","",L3010*T3010/100)</f>
        <v/>
      </c>
      <c r="S3010" s="8" t="n"/>
      <c r="T3010" s="8" t="n"/>
      <c r="W3010">
        <f>IF($C3010="","",IF($AL3010=1,0,IF($AK3010=1,Settings!$C$6,Settings!$C$7))*100)</f>
        <v/>
      </c>
      <c r="X3010" s="8">
        <f>IF($C3010="","",T3010*W3010/100)</f>
        <v/>
      </c>
      <c r="Y3010" s="8">
        <f>IF($C3010="","",T3010-X3010)</f>
        <v/>
      </c>
      <c r="Z3010" s="8">
        <f>IF($C3010="","",Y3010-M3010)</f>
        <v/>
      </c>
      <c r="AD3010" s="8" t="n"/>
      <c r="AG3010" s="14" t="n"/>
      <c r="AI3010">
        <f>IF($C3010="","",IF(COUNTIF($C$2:$C3010,$C3010)=1,1,0))</f>
        <v/>
      </c>
      <c r="AJ3010">
        <f>IF($AI3010=1,SUMPRODUCT(--($AM$2:$AM$7001&lt;$AM3010))+1,"")</f>
        <v/>
      </c>
      <c r="AK3010">
        <f>IF($C3010="","",IF(OR($P3010=TRUE(),$P3010="TRUE"),1,0))</f>
        <v/>
      </c>
      <c r="AL3010">
        <f>IF($C3010="","",IF(AND($V3010="Yes",SUMPRODUCT((LEN(Settings!$F$6:$F$13)&gt;0)*ISNUMBER(SEARCH(Settings!$F$6:$F$13,$O3010)))=0),1,0))</f>
        <v/>
      </c>
      <c r="AM3010">
        <f>IF($AI3010=1,IFERROR(IF(VALUE($C3010)&lt;100000000,VALUE($C3010),1000000000),IFERROR(IF(VALUE(MID($C3010,2,20))&lt;100000000,VALUE(MID($C3010,2,20)),1000000000),1000000000))+ROW()/100000,"")</f>
        <v/>
      </c>
    </row>
    <row r="3011">
      <c r="E3011" s="14" t="n"/>
      <c r="M3011" s="8">
        <f>IF($C3011="","",L3011*T3011/100)</f>
        <v/>
      </c>
      <c r="S3011" s="8" t="n"/>
      <c r="T3011" s="8" t="n"/>
      <c r="W3011">
        <f>IF($C3011="","",IF($AL3011=1,0,IF($AK3011=1,Settings!$C$6,Settings!$C$7))*100)</f>
        <v/>
      </c>
      <c r="X3011" s="8">
        <f>IF($C3011="","",T3011*W3011/100)</f>
        <v/>
      </c>
      <c r="Y3011" s="8">
        <f>IF($C3011="","",T3011-X3011)</f>
        <v/>
      </c>
      <c r="Z3011" s="8">
        <f>IF($C3011="","",Y3011-M3011)</f>
        <v/>
      </c>
      <c r="AD3011" s="8" t="n"/>
      <c r="AG3011" s="14" t="n"/>
      <c r="AI3011">
        <f>IF($C3011="","",IF(COUNTIF($C$2:$C3011,$C3011)=1,1,0))</f>
        <v/>
      </c>
      <c r="AJ3011">
        <f>IF($AI3011=1,SUMPRODUCT(--($AM$2:$AM$7001&lt;$AM3011))+1,"")</f>
        <v/>
      </c>
      <c r="AK3011">
        <f>IF($C3011="","",IF(OR($P3011=TRUE(),$P3011="TRUE"),1,0))</f>
        <v/>
      </c>
      <c r="AL3011">
        <f>IF($C3011="","",IF(AND($V3011="Yes",SUMPRODUCT((LEN(Settings!$F$6:$F$13)&gt;0)*ISNUMBER(SEARCH(Settings!$F$6:$F$13,$O3011)))=0),1,0))</f>
        <v/>
      </c>
      <c r="AM3011">
        <f>IF($AI3011=1,IFERROR(IF(VALUE($C3011)&lt;100000000,VALUE($C3011),1000000000),IFERROR(IF(VALUE(MID($C3011,2,20))&lt;100000000,VALUE(MID($C3011,2,20)),1000000000),1000000000))+ROW()/100000,"")</f>
        <v/>
      </c>
    </row>
    <row r="3012">
      <c r="E3012" s="14" t="n"/>
      <c r="M3012" s="8">
        <f>IF($C3012="","",L3012*T3012/100)</f>
        <v/>
      </c>
      <c r="S3012" s="8" t="n"/>
      <c r="T3012" s="8" t="n"/>
      <c r="W3012">
        <f>IF($C3012="","",IF($AL3012=1,0,IF($AK3012=1,Settings!$C$6,Settings!$C$7))*100)</f>
        <v/>
      </c>
      <c r="X3012" s="8">
        <f>IF($C3012="","",T3012*W3012/100)</f>
        <v/>
      </c>
      <c r="Y3012" s="8">
        <f>IF($C3012="","",T3012-X3012)</f>
        <v/>
      </c>
      <c r="Z3012" s="8">
        <f>IF($C3012="","",Y3012-M3012)</f>
        <v/>
      </c>
      <c r="AD3012" s="8" t="n"/>
      <c r="AG3012" s="14" t="n"/>
      <c r="AI3012">
        <f>IF($C3012="","",IF(COUNTIF($C$2:$C3012,$C3012)=1,1,0))</f>
        <v/>
      </c>
      <c r="AJ3012">
        <f>IF($AI3012=1,SUMPRODUCT(--($AM$2:$AM$7001&lt;$AM3012))+1,"")</f>
        <v/>
      </c>
      <c r="AK3012">
        <f>IF($C3012="","",IF(OR($P3012=TRUE(),$P3012="TRUE"),1,0))</f>
        <v/>
      </c>
      <c r="AL3012">
        <f>IF($C3012="","",IF(AND($V3012="Yes",SUMPRODUCT((LEN(Settings!$F$6:$F$13)&gt;0)*ISNUMBER(SEARCH(Settings!$F$6:$F$13,$O3012)))=0),1,0))</f>
        <v/>
      </c>
      <c r="AM3012">
        <f>IF($AI3012=1,IFERROR(IF(VALUE($C3012)&lt;100000000,VALUE($C3012),1000000000),IFERROR(IF(VALUE(MID($C3012,2,20))&lt;100000000,VALUE(MID($C3012,2,20)),1000000000),1000000000))+ROW()/100000,"")</f>
        <v/>
      </c>
    </row>
    <row r="3013">
      <c r="E3013" s="14" t="n"/>
      <c r="M3013" s="8">
        <f>IF($C3013="","",L3013*T3013/100)</f>
        <v/>
      </c>
      <c r="S3013" s="8" t="n"/>
      <c r="T3013" s="8" t="n"/>
      <c r="W3013">
        <f>IF($C3013="","",IF($AL3013=1,0,IF($AK3013=1,Settings!$C$6,Settings!$C$7))*100)</f>
        <v/>
      </c>
      <c r="X3013" s="8">
        <f>IF($C3013="","",T3013*W3013/100)</f>
        <v/>
      </c>
      <c r="Y3013" s="8">
        <f>IF($C3013="","",T3013-X3013)</f>
        <v/>
      </c>
      <c r="Z3013" s="8">
        <f>IF($C3013="","",Y3013-M3013)</f>
        <v/>
      </c>
      <c r="AD3013" s="8" t="n"/>
      <c r="AG3013" s="14" t="n"/>
      <c r="AI3013">
        <f>IF($C3013="","",IF(COUNTIF($C$2:$C3013,$C3013)=1,1,0))</f>
        <v/>
      </c>
      <c r="AJ3013">
        <f>IF($AI3013=1,SUMPRODUCT(--($AM$2:$AM$7001&lt;$AM3013))+1,"")</f>
        <v/>
      </c>
      <c r="AK3013">
        <f>IF($C3013="","",IF(OR($P3013=TRUE(),$P3013="TRUE"),1,0))</f>
        <v/>
      </c>
      <c r="AL3013">
        <f>IF($C3013="","",IF(AND($V3013="Yes",SUMPRODUCT((LEN(Settings!$F$6:$F$13)&gt;0)*ISNUMBER(SEARCH(Settings!$F$6:$F$13,$O3013)))=0),1,0))</f>
        <v/>
      </c>
      <c r="AM3013">
        <f>IF($AI3013=1,IFERROR(IF(VALUE($C3013)&lt;100000000,VALUE($C3013),1000000000),IFERROR(IF(VALUE(MID($C3013,2,20))&lt;100000000,VALUE(MID($C3013,2,20)),1000000000),1000000000))+ROW()/100000,"")</f>
        <v/>
      </c>
    </row>
    <row r="3014">
      <c r="E3014" s="14" t="n"/>
      <c r="M3014" s="8">
        <f>IF($C3014="","",L3014*T3014/100)</f>
        <v/>
      </c>
      <c r="S3014" s="8" t="n"/>
      <c r="T3014" s="8" t="n"/>
      <c r="W3014">
        <f>IF($C3014="","",IF($AL3014=1,0,IF($AK3014=1,Settings!$C$6,Settings!$C$7))*100)</f>
        <v/>
      </c>
      <c r="X3014" s="8">
        <f>IF($C3014="","",T3014*W3014/100)</f>
        <v/>
      </c>
      <c r="Y3014" s="8">
        <f>IF($C3014="","",T3014-X3014)</f>
        <v/>
      </c>
      <c r="Z3014" s="8">
        <f>IF($C3014="","",Y3014-M3014)</f>
        <v/>
      </c>
      <c r="AD3014" s="8" t="n"/>
      <c r="AG3014" s="14" t="n"/>
      <c r="AI3014">
        <f>IF($C3014="","",IF(COUNTIF($C$2:$C3014,$C3014)=1,1,0))</f>
        <v/>
      </c>
      <c r="AJ3014">
        <f>IF($AI3014=1,SUMPRODUCT(--($AM$2:$AM$7001&lt;$AM3014))+1,"")</f>
        <v/>
      </c>
      <c r="AK3014">
        <f>IF($C3014="","",IF(OR($P3014=TRUE(),$P3014="TRUE"),1,0))</f>
        <v/>
      </c>
      <c r="AL3014">
        <f>IF($C3014="","",IF(AND($V3014="Yes",SUMPRODUCT((LEN(Settings!$F$6:$F$13)&gt;0)*ISNUMBER(SEARCH(Settings!$F$6:$F$13,$O3014)))=0),1,0))</f>
        <v/>
      </c>
      <c r="AM3014">
        <f>IF($AI3014=1,IFERROR(IF(VALUE($C3014)&lt;100000000,VALUE($C3014),1000000000),IFERROR(IF(VALUE(MID($C3014,2,20))&lt;100000000,VALUE(MID($C3014,2,20)),1000000000),1000000000))+ROW()/100000,"")</f>
        <v/>
      </c>
    </row>
    <row r="3015">
      <c r="E3015" s="14" t="n"/>
      <c r="M3015" s="8">
        <f>IF($C3015="","",L3015*T3015/100)</f>
        <v/>
      </c>
      <c r="S3015" s="8" t="n"/>
      <c r="T3015" s="8" t="n"/>
      <c r="W3015">
        <f>IF($C3015="","",IF($AL3015=1,0,IF($AK3015=1,Settings!$C$6,Settings!$C$7))*100)</f>
        <v/>
      </c>
      <c r="X3015" s="8">
        <f>IF($C3015="","",T3015*W3015/100)</f>
        <v/>
      </c>
      <c r="Y3015" s="8">
        <f>IF($C3015="","",T3015-X3015)</f>
        <v/>
      </c>
      <c r="Z3015" s="8">
        <f>IF($C3015="","",Y3015-M3015)</f>
        <v/>
      </c>
      <c r="AD3015" s="8" t="n"/>
      <c r="AG3015" s="14" t="n"/>
      <c r="AI3015">
        <f>IF($C3015="","",IF(COUNTIF($C$2:$C3015,$C3015)=1,1,0))</f>
        <v/>
      </c>
      <c r="AJ3015">
        <f>IF($AI3015=1,SUMPRODUCT(--($AM$2:$AM$7001&lt;$AM3015))+1,"")</f>
        <v/>
      </c>
      <c r="AK3015">
        <f>IF($C3015="","",IF(OR($P3015=TRUE(),$P3015="TRUE"),1,0))</f>
        <v/>
      </c>
      <c r="AL3015">
        <f>IF($C3015="","",IF(AND($V3015="Yes",SUMPRODUCT((LEN(Settings!$F$6:$F$13)&gt;0)*ISNUMBER(SEARCH(Settings!$F$6:$F$13,$O3015)))=0),1,0))</f>
        <v/>
      </c>
      <c r="AM3015">
        <f>IF($AI3015=1,IFERROR(IF(VALUE($C3015)&lt;100000000,VALUE($C3015),1000000000),IFERROR(IF(VALUE(MID($C3015,2,20))&lt;100000000,VALUE(MID($C3015,2,20)),1000000000),1000000000))+ROW()/100000,"")</f>
        <v/>
      </c>
    </row>
    <row r="3016">
      <c r="E3016" s="14" t="n"/>
      <c r="M3016" s="8">
        <f>IF($C3016="","",L3016*T3016/100)</f>
        <v/>
      </c>
      <c r="S3016" s="8" t="n"/>
      <c r="T3016" s="8" t="n"/>
      <c r="W3016">
        <f>IF($C3016="","",IF($AL3016=1,0,IF($AK3016=1,Settings!$C$6,Settings!$C$7))*100)</f>
        <v/>
      </c>
      <c r="X3016" s="8">
        <f>IF($C3016="","",T3016*W3016/100)</f>
        <v/>
      </c>
      <c r="Y3016" s="8">
        <f>IF($C3016="","",T3016-X3016)</f>
        <v/>
      </c>
      <c r="Z3016" s="8">
        <f>IF($C3016="","",Y3016-M3016)</f>
        <v/>
      </c>
      <c r="AD3016" s="8" t="n"/>
      <c r="AG3016" s="14" t="n"/>
      <c r="AI3016">
        <f>IF($C3016="","",IF(COUNTIF($C$2:$C3016,$C3016)=1,1,0))</f>
        <v/>
      </c>
      <c r="AJ3016">
        <f>IF($AI3016=1,SUMPRODUCT(--($AM$2:$AM$7001&lt;$AM3016))+1,"")</f>
        <v/>
      </c>
      <c r="AK3016">
        <f>IF($C3016="","",IF(OR($P3016=TRUE(),$P3016="TRUE"),1,0))</f>
        <v/>
      </c>
      <c r="AL3016">
        <f>IF($C3016="","",IF(AND($V3016="Yes",SUMPRODUCT((LEN(Settings!$F$6:$F$13)&gt;0)*ISNUMBER(SEARCH(Settings!$F$6:$F$13,$O3016)))=0),1,0))</f>
        <v/>
      </c>
      <c r="AM3016">
        <f>IF($AI3016=1,IFERROR(IF(VALUE($C3016)&lt;100000000,VALUE($C3016),1000000000),IFERROR(IF(VALUE(MID($C3016,2,20))&lt;100000000,VALUE(MID($C3016,2,20)),1000000000),1000000000))+ROW()/100000,"")</f>
        <v/>
      </c>
    </row>
    <row r="3017">
      <c r="E3017" s="14" t="n"/>
      <c r="M3017" s="8">
        <f>IF($C3017="","",L3017*T3017/100)</f>
        <v/>
      </c>
      <c r="S3017" s="8" t="n"/>
      <c r="T3017" s="8" t="n"/>
      <c r="W3017">
        <f>IF($C3017="","",IF($AL3017=1,0,IF($AK3017=1,Settings!$C$6,Settings!$C$7))*100)</f>
        <v/>
      </c>
      <c r="X3017" s="8">
        <f>IF($C3017="","",T3017*W3017/100)</f>
        <v/>
      </c>
      <c r="Y3017" s="8">
        <f>IF($C3017="","",T3017-X3017)</f>
        <v/>
      </c>
      <c r="Z3017" s="8">
        <f>IF($C3017="","",Y3017-M3017)</f>
        <v/>
      </c>
      <c r="AD3017" s="8" t="n"/>
      <c r="AG3017" s="14" t="n"/>
      <c r="AI3017">
        <f>IF($C3017="","",IF(COUNTIF($C$2:$C3017,$C3017)=1,1,0))</f>
        <v/>
      </c>
      <c r="AJ3017">
        <f>IF($AI3017=1,SUMPRODUCT(--($AM$2:$AM$7001&lt;$AM3017))+1,"")</f>
        <v/>
      </c>
      <c r="AK3017">
        <f>IF($C3017="","",IF(OR($P3017=TRUE(),$P3017="TRUE"),1,0))</f>
        <v/>
      </c>
      <c r="AL3017">
        <f>IF($C3017="","",IF(AND($V3017="Yes",SUMPRODUCT((LEN(Settings!$F$6:$F$13)&gt;0)*ISNUMBER(SEARCH(Settings!$F$6:$F$13,$O3017)))=0),1,0))</f>
        <v/>
      </c>
      <c r="AM3017">
        <f>IF($AI3017=1,IFERROR(IF(VALUE($C3017)&lt;100000000,VALUE($C3017),1000000000),IFERROR(IF(VALUE(MID($C3017,2,20))&lt;100000000,VALUE(MID($C3017,2,20)),1000000000),1000000000))+ROW()/100000,"")</f>
        <v/>
      </c>
    </row>
    <row r="3018">
      <c r="E3018" s="14" t="n"/>
      <c r="M3018" s="8">
        <f>IF($C3018="","",L3018*T3018/100)</f>
        <v/>
      </c>
      <c r="S3018" s="8" t="n"/>
      <c r="T3018" s="8" t="n"/>
      <c r="W3018">
        <f>IF($C3018="","",IF($AL3018=1,0,IF($AK3018=1,Settings!$C$6,Settings!$C$7))*100)</f>
        <v/>
      </c>
      <c r="X3018" s="8">
        <f>IF($C3018="","",T3018*W3018/100)</f>
        <v/>
      </c>
      <c r="Y3018" s="8">
        <f>IF($C3018="","",T3018-X3018)</f>
        <v/>
      </c>
      <c r="Z3018" s="8">
        <f>IF($C3018="","",Y3018-M3018)</f>
        <v/>
      </c>
      <c r="AD3018" s="8" t="n"/>
      <c r="AG3018" s="14" t="n"/>
      <c r="AI3018">
        <f>IF($C3018="","",IF(COUNTIF($C$2:$C3018,$C3018)=1,1,0))</f>
        <v/>
      </c>
      <c r="AJ3018">
        <f>IF($AI3018=1,SUMPRODUCT(--($AM$2:$AM$7001&lt;$AM3018))+1,"")</f>
        <v/>
      </c>
      <c r="AK3018">
        <f>IF($C3018="","",IF(OR($P3018=TRUE(),$P3018="TRUE"),1,0))</f>
        <v/>
      </c>
      <c r="AL3018">
        <f>IF($C3018="","",IF(AND($V3018="Yes",SUMPRODUCT((LEN(Settings!$F$6:$F$13)&gt;0)*ISNUMBER(SEARCH(Settings!$F$6:$F$13,$O3018)))=0),1,0))</f>
        <v/>
      </c>
      <c r="AM3018">
        <f>IF($AI3018=1,IFERROR(IF(VALUE($C3018)&lt;100000000,VALUE($C3018),1000000000),IFERROR(IF(VALUE(MID($C3018,2,20))&lt;100000000,VALUE(MID($C3018,2,20)),1000000000),1000000000))+ROW()/100000,"")</f>
        <v/>
      </c>
    </row>
    <row r="3019">
      <c r="E3019" s="14" t="n"/>
      <c r="M3019" s="8">
        <f>IF($C3019="","",L3019*T3019/100)</f>
        <v/>
      </c>
      <c r="S3019" s="8" t="n"/>
      <c r="T3019" s="8" t="n"/>
      <c r="W3019">
        <f>IF($C3019="","",IF($AL3019=1,0,IF($AK3019=1,Settings!$C$6,Settings!$C$7))*100)</f>
        <v/>
      </c>
      <c r="X3019" s="8">
        <f>IF($C3019="","",T3019*W3019/100)</f>
        <v/>
      </c>
      <c r="Y3019" s="8">
        <f>IF($C3019="","",T3019-X3019)</f>
        <v/>
      </c>
      <c r="Z3019" s="8">
        <f>IF($C3019="","",Y3019-M3019)</f>
        <v/>
      </c>
      <c r="AD3019" s="8" t="n"/>
      <c r="AG3019" s="14" t="n"/>
      <c r="AI3019">
        <f>IF($C3019="","",IF(COUNTIF($C$2:$C3019,$C3019)=1,1,0))</f>
        <v/>
      </c>
      <c r="AJ3019">
        <f>IF($AI3019=1,SUMPRODUCT(--($AM$2:$AM$7001&lt;$AM3019))+1,"")</f>
        <v/>
      </c>
      <c r="AK3019">
        <f>IF($C3019="","",IF(OR($P3019=TRUE(),$P3019="TRUE"),1,0))</f>
        <v/>
      </c>
      <c r="AL3019">
        <f>IF($C3019="","",IF(AND($V3019="Yes",SUMPRODUCT((LEN(Settings!$F$6:$F$13)&gt;0)*ISNUMBER(SEARCH(Settings!$F$6:$F$13,$O3019)))=0),1,0))</f>
        <v/>
      </c>
      <c r="AM3019">
        <f>IF($AI3019=1,IFERROR(IF(VALUE($C3019)&lt;100000000,VALUE($C3019),1000000000),IFERROR(IF(VALUE(MID($C3019,2,20))&lt;100000000,VALUE(MID($C3019,2,20)),1000000000),1000000000))+ROW()/100000,"")</f>
        <v/>
      </c>
    </row>
    <row r="3020">
      <c r="E3020" s="14" t="n"/>
      <c r="M3020" s="8">
        <f>IF($C3020="","",L3020*T3020/100)</f>
        <v/>
      </c>
      <c r="S3020" s="8" t="n"/>
      <c r="T3020" s="8" t="n"/>
      <c r="W3020">
        <f>IF($C3020="","",IF($AL3020=1,0,IF($AK3020=1,Settings!$C$6,Settings!$C$7))*100)</f>
        <v/>
      </c>
      <c r="X3020" s="8">
        <f>IF($C3020="","",T3020*W3020/100)</f>
        <v/>
      </c>
      <c r="Y3020" s="8">
        <f>IF($C3020="","",T3020-X3020)</f>
        <v/>
      </c>
      <c r="Z3020" s="8">
        <f>IF($C3020="","",Y3020-M3020)</f>
        <v/>
      </c>
      <c r="AD3020" s="8" t="n"/>
      <c r="AG3020" s="14" t="n"/>
      <c r="AI3020">
        <f>IF($C3020="","",IF(COUNTIF($C$2:$C3020,$C3020)=1,1,0))</f>
        <v/>
      </c>
      <c r="AJ3020">
        <f>IF($AI3020=1,SUMPRODUCT(--($AM$2:$AM$7001&lt;$AM3020))+1,"")</f>
        <v/>
      </c>
      <c r="AK3020">
        <f>IF($C3020="","",IF(OR($P3020=TRUE(),$P3020="TRUE"),1,0))</f>
        <v/>
      </c>
      <c r="AL3020">
        <f>IF($C3020="","",IF(AND($V3020="Yes",SUMPRODUCT((LEN(Settings!$F$6:$F$13)&gt;0)*ISNUMBER(SEARCH(Settings!$F$6:$F$13,$O3020)))=0),1,0))</f>
        <v/>
      </c>
      <c r="AM3020">
        <f>IF($AI3020=1,IFERROR(IF(VALUE($C3020)&lt;100000000,VALUE($C3020),1000000000),IFERROR(IF(VALUE(MID($C3020,2,20))&lt;100000000,VALUE(MID($C3020,2,20)),1000000000),1000000000))+ROW()/100000,"")</f>
        <v/>
      </c>
    </row>
    <row r="3021">
      <c r="E3021" s="14" t="n"/>
      <c r="M3021" s="8">
        <f>IF($C3021="","",L3021*T3021/100)</f>
        <v/>
      </c>
      <c r="S3021" s="8" t="n"/>
      <c r="T3021" s="8" t="n"/>
      <c r="W3021">
        <f>IF($C3021="","",IF($AL3021=1,0,IF($AK3021=1,Settings!$C$6,Settings!$C$7))*100)</f>
        <v/>
      </c>
      <c r="X3021" s="8">
        <f>IF($C3021="","",T3021*W3021/100)</f>
        <v/>
      </c>
      <c r="Y3021" s="8">
        <f>IF($C3021="","",T3021-X3021)</f>
        <v/>
      </c>
      <c r="Z3021" s="8">
        <f>IF($C3021="","",Y3021-M3021)</f>
        <v/>
      </c>
      <c r="AD3021" s="8" t="n"/>
      <c r="AG3021" s="14" t="n"/>
      <c r="AI3021">
        <f>IF($C3021="","",IF(COUNTIF($C$2:$C3021,$C3021)=1,1,0))</f>
        <v/>
      </c>
      <c r="AJ3021">
        <f>IF($AI3021=1,SUMPRODUCT(--($AM$2:$AM$7001&lt;$AM3021))+1,"")</f>
        <v/>
      </c>
      <c r="AK3021">
        <f>IF($C3021="","",IF(OR($P3021=TRUE(),$P3021="TRUE"),1,0))</f>
        <v/>
      </c>
      <c r="AL3021">
        <f>IF($C3021="","",IF(AND($V3021="Yes",SUMPRODUCT((LEN(Settings!$F$6:$F$13)&gt;0)*ISNUMBER(SEARCH(Settings!$F$6:$F$13,$O3021)))=0),1,0))</f>
        <v/>
      </c>
      <c r="AM3021">
        <f>IF($AI3021=1,IFERROR(IF(VALUE($C3021)&lt;100000000,VALUE($C3021),1000000000),IFERROR(IF(VALUE(MID($C3021,2,20))&lt;100000000,VALUE(MID($C3021,2,20)),1000000000),1000000000))+ROW()/100000,"")</f>
        <v/>
      </c>
    </row>
    <row r="3022">
      <c r="E3022" s="14" t="n"/>
      <c r="M3022" s="8">
        <f>IF($C3022="","",L3022*T3022/100)</f>
        <v/>
      </c>
      <c r="S3022" s="8" t="n"/>
      <c r="T3022" s="8" t="n"/>
      <c r="W3022">
        <f>IF($C3022="","",IF($AL3022=1,0,IF($AK3022=1,Settings!$C$6,Settings!$C$7))*100)</f>
        <v/>
      </c>
      <c r="X3022" s="8">
        <f>IF($C3022="","",T3022*W3022/100)</f>
        <v/>
      </c>
      <c r="Y3022" s="8">
        <f>IF($C3022="","",T3022-X3022)</f>
        <v/>
      </c>
      <c r="Z3022" s="8">
        <f>IF($C3022="","",Y3022-M3022)</f>
        <v/>
      </c>
      <c r="AD3022" s="8" t="n"/>
      <c r="AG3022" s="14" t="n"/>
      <c r="AI3022">
        <f>IF($C3022="","",IF(COUNTIF($C$2:$C3022,$C3022)=1,1,0))</f>
        <v/>
      </c>
      <c r="AJ3022">
        <f>IF($AI3022=1,SUMPRODUCT(--($AM$2:$AM$7001&lt;$AM3022))+1,"")</f>
        <v/>
      </c>
      <c r="AK3022">
        <f>IF($C3022="","",IF(OR($P3022=TRUE(),$P3022="TRUE"),1,0))</f>
        <v/>
      </c>
      <c r="AL3022">
        <f>IF($C3022="","",IF(AND($V3022="Yes",SUMPRODUCT((LEN(Settings!$F$6:$F$13)&gt;0)*ISNUMBER(SEARCH(Settings!$F$6:$F$13,$O3022)))=0),1,0))</f>
        <v/>
      </c>
      <c r="AM3022">
        <f>IF($AI3022=1,IFERROR(IF(VALUE($C3022)&lt;100000000,VALUE($C3022),1000000000),IFERROR(IF(VALUE(MID($C3022,2,20))&lt;100000000,VALUE(MID($C3022,2,20)),1000000000),1000000000))+ROW()/100000,"")</f>
        <v/>
      </c>
    </row>
    <row r="3023">
      <c r="E3023" s="14" t="n"/>
      <c r="M3023" s="8">
        <f>IF($C3023="","",L3023*T3023/100)</f>
        <v/>
      </c>
      <c r="S3023" s="8" t="n"/>
      <c r="T3023" s="8" t="n"/>
      <c r="W3023">
        <f>IF($C3023="","",IF($AL3023=1,0,IF($AK3023=1,Settings!$C$6,Settings!$C$7))*100)</f>
        <v/>
      </c>
      <c r="X3023" s="8">
        <f>IF($C3023="","",T3023*W3023/100)</f>
        <v/>
      </c>
      <c r="Y3023" s="8">
        <f>IF($C3023="","",T3023-X3023)</f>
        <v/>
      </c>
      <c r="Z3023" s="8">
        <f>IF($C3023="","",Y3023-M3023)</f>
        <v/>
      </c>
      <c r="AD3023" s="8" t="n"/>
      <c r="AG3023" s="14" t="n"/>
      <c r="AI3023">
        <f>IF($C3023="","",IF(COUNTIF($C$2:$C3023,$C3023)=1,1,0))</f>
        <v/>
      </c>
      <c r="AJ3023">
        <f>IF($AI3023=1,SUMPRODUCT(--($AM$2:$AM$7001&lt;$AM3023))+1,"")</f>
        <v/>
      </c>
      <c r="AK3023">
        <f>IF($C3023="","",IF(OR($P3023=TRUE(),$P3023="TRUE"),1,0))</f>
        <v/>
      </c>
      <c r="AL3023">
        <f>IF($C3023="","",IF(AND($V3023="Yes",SUMPRODUCT((LEN(Settings!$F$6:$F$13)&gt;0)*ISNUMBER(SEARCH(Settings!$F$6:$F$13,$O3023)))=0),1,0))</f>
        <v/>
      </c>
      <c r="AM3023">
        <f>IF($AI3023=1,IFERROR(IF(VALUE($C3023)&lt;100000000,VALUE($C3023),1000000000),IFERROR(IF(VALUE(MID($C3023,2,20))&lt;100000000,VALUE(MID($C3023,2,20)),1000000000),1000000000))+ROW()/100000,"")</f>
        <v/>
      </c>
    </row>
    <row r="3024">
      <c r="E3024" s="14" t="n"/>
      <c r="M3024" s="8">
        <f>IF($C3024="","",L3024*T3024/100)</f>
        <v/>
      </c>
      <c r="S3024" s="8" t="n"/>
      <c r="T3024" s="8" t="n"/>
      <c r="W3024">
        <f>IF($C3024="","",IF($AL3024=1,0,IF($AK3024=1,Settings!$C$6,Settings!$C$7))*100)</f>
        <v/>
      </c>
      <c r="X3024" s="8">
        <f>IF($C3024="","",T3024*W3024/100)</f>
        <v/>
      </c>
      <c r="Y3024" s="8">
        <f>IF($C3024="","",T3024-X3024)</f>
        <v/>
      </c>
      <c r="Z3024" s="8">
        <f>IF($C3024="","",Y3024-M3024)</f>
        <v/>
      </c>
      <c r="AD3024" s="8" t="n"/>
      <c r="AG3024" s="14" t="n"/>
      <c r="AI3024">
        <f>IF($C3024="","",IF(COUNTIF($C$2:$C3024,$C3024)=1,1,0))</f>
        <v/>
      </c>
      <c r="AJ3024">
        <f>IF($AI3024=1,SUMPRODUCT(--($AM$2:$AM$7001&lt;$AM3024))+1,"")</f>
        <v/>
      </c>
      <c r="AK3024">
        <f>IF($C3024="","",IF(OR($P3024=TRUE(),$P3024="TRUE"),1,0))</f>
        <v/>
      </c>
      <c r="AL3024">
        <f>IF($C3024="","",IF(AND($V3024="Yes",SUMPRODUCT((LEN(Settings!$F$6:$F$13)&gt;0)*ISNUMBER(SEARCH(Settings!$F$6:$F$13,$O3024)))=0),1,0))</f>
        <v/>
      </c>
      <c r="AM3024">
        <f>IF($AI3024=1,IFERROR(IF(VALUE($C3024)&lt;100000000,VALUE($C3024),1000000000),IFERROR(IF(VALUE(MID($C3024,2,20))&lt;100000000,VALUE(MID($C3024,2,20)),1000000000),1000000000))+ROW()/100000,"")</f>
        <v/>
      </c>
    </row>
    <row r="3025">
      <c r="E3025" s="14" t="n"/>
      <c r="M3025" s="8">
        <f>IF($C3025="","",L3025*T3025/100)</f>
        <v/>
      </c>
      <c r="S3025" s="8" t="n"/>
      <c r="T3025" s="8" t="n"/>
      <c r="W3025">
        <f>IF($C3025="","",IF($AL3025=1,0,IF($AK3025=1,Settings!$C$6,Settings!$C$7))*100)</f>
        <v/>
      </c>
      <c r="X3025" s="8">
        <f>IF($C3025="","",T3025*W3025/100)</f>
        <v/>
      </c>
      <c r="Y3025" s="8">
        <f>IF($C3025="","",T3025-X3025)</f>
        <v/>
      </c>
      <c r="Z3025" s="8">
        <f>IF($C3025="","",Y3025-M3025)</f>
        <v/>
      </c>
      <c r="AD3025" s="8" t="n"/>
      <c r="AG3025" s="14" t="n"/>
      <c r="AI3025">
        <f>IF($C3025="","",IF(COUNTIF($C$2:$C3025,$C3025)=1,1,0))</f>
        <v/>
      </c>
      <c r="AJ3025">
        <f>IF($AI3025=1,SUMPRODUCT(--($AM$2:$AM$7001&lt;$AM3025))+1,"")</f>
        <v/>
      </c>
      <c r="AK3025">
        <f>IF($C3025="","",IF(OR($P3025=TRUE(),$P3025="TRUE"),1,0))</f>
        <v/>
      </c>
      <c r="AL3025">
        <f>IF($C3025="","",IF(AND($V3025="Yes",SUMPRODUCT((LEN(Settings!$F$6:$F$13)&gt;0)*ISNUMBER(SEARCH(Settings!$F$6:$F$13,$O3025)))=0),1,0))</f>
        <v/>
      </c>
      <c r="AM3025">
        <f>IF($AI3025=1,IFERROR(IF(VALUE($C3025)&lt;100000000,VALUE($C3025),1000000000),IFERROR(IF(VALUE(MID($C3025,2,20))&lt;100000000,VALUE(MID($C3025,2,20)),1000000000),1000000000))+ROW()/100000,"")</f>
        <v/>
      </c>
    </row>
    <row r="3026">
      <c r="E3026" s="14" t="n"/>
      <c r="M3026" s="8">
        <f>IF($C3026="","",L3026*T3026/100)</f>
        <v/>
      </c>
      <c r="S3026" s="8" t="n"/>
      <c r="T3026" s="8" t="n"/>
      <c r="W3026">
        <f>IF($C3026="","",IF($AL3026=1,0,IF($AK3026=1,Settings!$C$6,Settings!$C$7))*100)</f>
        <v/>
      </c>
      <c r="X3026" s="8">
        <f>IF($C3026="","",T3026*W3026/100)</f>
        <v/>
      </c>
      <c r="Y3026" s="8">
        <f>IF($C3026="","",T3026-X3026)</f>
        <v/>
      </c>
      <c r="Z3026" s="8">
        <f>IF($C3026="","",Y3026-M3026)</f>
        <v/>
      </c>
      <c r="AD3026" s="8" t="n"/>
      <c r="AG3026" s="14" t="n"/>
      <c r="AI3026">
        <f>IF($C3026="","",IF(COUNTIF($C$2:$C3026,$C3026)=1,1,0))</f>
        <v/>
      </c>
      <c r="AJ3026">
        <f>IF($AI3026=1,SUMPRODUCT(--($AM$2:$AM$7001&lt;$AM3026))+1,"")</f>
        <v/>
      </c>
      <c r="AK3026">
        <f>IF($C3026="","",IF(OR($P3026=TRUE(),$P3026="TRUE"),1,0))</f>
        <v/>
      </c>
      <c r="AL3026">
        <f>IF($C3026="","",IF(AND($V3026="Yes",SUMPRODUCT((LEN(Settings!$F$6:$F$13)&gt;0)*ISNUMBER(SEARCH(Settings!$F$6:$F$13,$O3026)))=0),1,0))</f>
        <v/>
      </c>
      <c r="AM3026">
        <f>IF($AI3026=1,IFERROR(IF(VALUE($C3026)&lt;100000000,VALUE($C3026),1000000000),IFERROR(IF(VALUE(MID($C3026,2,20))&lt;100000000,VALUE(MID($C3026,2,20)),1000000000),1000000000))+ROW()/100000,"")</f>
        <v/>
      </c>
    </row>
    <row r="3027">
      <c r="E3027" s="14" t="n"/>
      <c r="M3027" s="8">
        <f>IF($C3027="","",L3027*T3027/100)</f>
        <v/>
      </c>
      <c r="S3027" s="8" t="n"/>
      <c r="T3027" s="8" t="n"/>
      <c r="W3027">
        <f>IF($C3027="","",IF($AL3027=1,0,IF($AK3027=1,Settings!$C$6,Settings!$C$7))*100)</f>
        <v/>
      </c>
      <c r="X3027" s="8">
        <f>IF($C3027="","",T3027*W3027/100)</f>
        <v/>
      </c>
      <c r="Y3027" s="8">
        <f>IF($C3027="","",T3027-X3027)</f>
        <v/>
      </c>
      <c r="Z3027" s="8">
        <f>IF($C3027="","",Y3027-M3027)</f>
        <v/>
      </c>
      <c r="AD3027" s="8" t="n"/>
      <c r="AG3027" s="14" t="n"/>
      <c r="AI3027">
        <f>IF($C3027="","",IF(COUNTIF($C$2:$C3027,$C3027)=1,1,0))</f>
        <v/>
      </c>
      <c r="AJ3027">
        <f>IF($AI3027=1,SUMPRODUCT(--($AM$2:$AM$7001&lt;$AM3027))+1,"")</f>
        <v/>
      </c>
      <c r="AK3027">
        <f>IF($C3027="","",IF(OR($P3027=TRUE(),$P3027="TRUE"),1,0))</f>
        <v/>
      </c>
      <c r="AL3027">
        <f>IF($C3027="","",IF(AND($V3027="Yes",SUMPRODUCT((LEN(Settings!$F$6:$F$13)&gt;0)*ISNUMBER(SEARCH(Settings!$F$6:$F$13,$O3027)))=0),1,0))</f>
        <v/>
      </c>
      <c r="AM3027">
        <f>IF($AI3027=1,IFERROR(IF(VALUE($C3027)&lt;100000000,VALUE($C3027),1000000000),IFERROR(IF(VALUE(MID($C3027,2,20))&lt;100000000,VALUE(MID($C3027,2,20)),1000000000),1000000000))+ROW()/100000,"")</f>
        <v/>
      </c>
    </row>
    <row r="3028">
      <c r="E3028" s="14" t="n"/>
      <c r="M3028" s="8">
        <f>IF($C3028="","",L3028*T3028/100)</f>
        <v/>
      </c>
      <c r="S3028" s="8" t="n"/>
      <c r="T3028" s="8" t="n"/>
      <c r="W3028">
        <f>IF($C3028="","",IF($AL3028=1,0,IF($AK3028=1,Settings!$C$6,Settings!$C$7))*100)</f>
        <v/>
      </c>
      <c r="X3028" s="8">
        <f>IF($C3028="","",T3028*W3028/100)</f>
        <v/>
      </c>
      <c r="Y3028" s="8">
        <f>IF($C3028="","",T3028-X3028)</f>
        <v/>
      </c>
      <c r="Z3028" s="8">
        <f>IF($C3028="","",Y3028-M3028)</f>
        <v/>
      </c>
      <c r="AD3028" s="8" t="n"/>
      <c r="AG3028" s="14" t="n"/>
      <c r="AI3028">
        <f>IF($C3028="","",IF(COUNTIF($C$2:$C3028,$C3028)=1,1,0))</f>
        <v/>
      </c>
      <c r="AJ3028">
        <f>IF($AI3028=1,SUMPRODUCT(--($AM$2:$AM$7001&lt;$AM3028))+1,"")</f>
        <v/>
      </c>
      <c r="AK3028">
        <f>IF($C3028="","",IF(OR($P3028=TRUE(),$P3028="TRUE"),1,0))</f>
        <v/>
      </c>
      <c r="AL3028">
        <f>IF($C3028="","",IF(AND($V3028="Yes",SUMPRODUCT((LEN(Settings!$F$6:$F$13)&gt;0)*ISNUMBER(SEARCH(Settings!$F$6:$F$13,$O3028)))=0),1,0))</f>
        <v/>
      </c>
      <c r="AM3028">
        <f>IF($AI3028=1,IFERROR(IF(VALUE($C3028)&lt;100000000,VALUE($C3028),1000000000),IFERROR(IF(VALUE(MID($C3028,2,20))&lt;100000000,VALUE(MID($C3028,2,20)),1000000000),1000000000))+ROW()/100000,"")</f>
        <v/>
      </c>
    </row>
    <row r="3029">
      <c r="E3029" s="14" t="n"/>
      <c r="M3029" s="8">
        <f>IF($C3029="","",L3029*T3029/100)</f>
        <v/>
      </c>
      <c r="S3029" s="8" t="n"/>
      <c r="T3029" s="8" t="n"/>
      <c r="W3029">
        <f>IF($C3029="","",IF($AL3029=1,0,IF($AK3029=1,Settings!$C$6,Settings!$C$7))*100)</f>
        <v/>
      </c>
      <c r="X3029" s="8">
        <f>IF($C3029="","",T3029*W3029/100)</f>
        <v/>
      </c>
      <c r="Y3029" s="8">
        <f>IF($C3029="","",T3029-X3029)</f>
        <v/>
      </c>
      <c r="Z3029" s="8">
        <f>IF($C3029="","",Y3029-M3029)</f>
        <v/>
      </c>
      <c r="AD3029" s="8" t="n"/>
      <c r="AG3029" s="14" t="n"/>
      <c r="AI3029">
        <f>IF($C3029="","",IF(COUNTIF($C$2:$C3029,$C3029)=1,1,0))</f>
        <v/>
      </c>
      <c r="AJ3029">
        <f>IF($AI3029=1,SUMPRODUCT(--($AM$2:$AM$7001&lt;$AM3029))+1,"")</f>
        <v/>
      </c>
      <c r="AK3029">
        <f>IF($C3029="","",IF(OR($P3029=TRUE(),$P3029="TRUE"),1,0))</f>
        <v/>
      </c>
      <c r="AL3029">
        <f>IF($C3029="","",IF(AND($V3029="Yes",SUMPRODUCT((LEN(Settings!$F$6:$F$13)&gt;0)*ISNUMBER(SEARCH(Settings!$F$6:$F$13,$O3029)))=0),1,0))</f>
        <v/>
      </c>
      <c r="AM3029">
        <f>IF($AI3029=1,IFERROR(IF(VALUE($C3029)&lt;100000000,VALUE($C3029),1000000000),IFERROR(IF(VALUE(MID($C3029,2,20))&lt;100000000,VALUE(MID($C3029,2,20)),1000000000),1000000000))+ROW()/100000,"")</f>
        <v/>
      </c>
    </row>
    <row r="3030">
      <c r="E3030" s="14" t="n"/>
      <c r="M3030" s="8">
        <f>IF($C3030="","",L3030*T3030/100)</f>
        <v/>
      </c>
      <c r="S3030" s="8" t="n"/>
      <c r="T3030" s="8" t="n"/>
      <c r="W3030">
        <f>IF($C3030="","",IF($AL3030=1,0,IF($AK3030=1,Settings!$C$6,Settings!$C$7))*100)</f>
        <v/>
      </c>
      <c r="X3030" s="8">
        <f>IF($C3030="","",T3030*W3030/100)</f>
        <v/>
      </c>
      <c r="Y3030" s="8">
        <f>IF($C3030="","",T3030-X3030)</f>
        <v/>
      </c>
      <c r="Z3030" s="8">
        <f>IF($C3030="","",Y3030-M3030)</f>
        <v/>
      </c>
      <c r="AD3030" s="8" t="n"/>
      <c r="AG3030" s="14" t="n"/>
      <c r="AI3030">
        <f>IF($C3030="","",IF(COUNTIF($C$2:$C3030,$C3030)=1,1,0))</f>
        <v/>
      </c>
      <c r="AJ3030">
        <f>IF($AI3030=1,SUMPRODUCT(--($AM$2:$AM$7001&lt;$AM3030))+1,"")</f>
        <v/>
      </c>
      <c r="AK3030">
        <f>IF($C3030="","",IF(OR($P3030=TRUE(),$P3030="TRUE"),1,0))</f>
        <v/>
      </c>
      <c r="AL3030">
        <f>IF($C3030="","",IF(AND($V3030="Yes",SUMPRODUCT((LEN(Settings!$F$6:$F$13)&gt;0)*ISNUMBER(SEARCH(Settings!$F$6:$F$13,$O3030)))=0),1,0))</f>
        <v/>
      </c>
      <c r="AM3030">
        <f>IF($AI3030=1,IFERROR(IF(VALUE($C3030)&lt;100000000,VALUE($C3030),1000000000),IFERROR(IF(VALUE(MID($C3030,2,20))&lt;100000000,VALUE(MID($C3030,2,20)),1000000000),1000000000))+ROW()/100000,"")</f>
        <v/>
      </c>
    </row>
    <row r="3031">
      <c r="E3031" s="14" t="n"/>
      <c r="M3031" s="8">
        <f>IF($C3031="","",L3031*T3031/100)</f>
        <v/>
      </c>
      <c r="S3031" s="8" t="n"/>
      <c r="T3031" s="8" t="n"/>
      <c r="W3031">
        <f>IF($C3031="","",IF($AL3031=1,0,IF($AK3031=1,Settings!$C$6,Settings!$C$7))*100)</f>
        <v/>
      </c>
      <c r="X3031" s="8">
        <f>IF($C3031="","",T3031*W3031/100)</f>
        <v/>
      </c>
      <c r="Y3031" s="8">
        <f>IF($C3031="","",T3031-X3031)</f>
        <v/>
      </c>
      <c r="Z3031" s="8">
        <f>IF($C3031="","",Y3031-M3031)</f>
        <v/>
      </c>
      <c r="AD3031" s="8" t="n"/>
      <c r="AG3031" s="14" t="n"/>
      <c r="AI3031">
        <f>IF($C3031="","",IF(COUNTIF($C$2:$C3031,$C3031)=1,1,0))</f>
        <v/>
      </c>
      <c r="AJ3031">
        <f>IF($AI3031=1,SUMPRODUCT(--($AM$2:$AM$7001&lt;$AM3031))+1,"")</f>
        <v/>
      </c>
      <c r="AK3031">
        <f>IF($C3031="","",IF(OR($P3031=TRUE(),$P3031="TRUE"),1,0))</f>
        <v/>
      </c>
      <c r="AL3031">
        <f>IF($C3031="","",IF(AND($V3031="Yes",SUMPRODUCT((LEN(Settings!$F$6:$F$13)&gt;0)*ISNUMBER(SEARCH(Settings!$F$6:$F$13,$O3031)))=0),1,0))</f>
        <v/>
      </c>
      <c r="AM3031">
        <f>IF($AI3031=1,IFERROR(IF(VALUE($C3031)&lt;100000000,VALUE($C3031),1000000000),IFERROR(IF(VALUE(MID($C3031,2,20))&lt;100000000,VALUE(MID($C3031,2,20)),1000000000),1000000000))+ROW()/100000,"")</f>
        <v/>
      </c>
    </row>
    <row r="3032">
      <c r="E3032" s="14" t="n"/>
      <c r="M3032" s="8">
        <f>IF($C3032="","",L3032*T3032/100)</f>
        <v/>
      </c>
      <c r="S3032" s="8" t="n"/>
      <c r="T3032" s="8" t="n"/>
      <c r="W3032">
        <f>IF($C3032="","",IF($AL3032=1,0,IF($AK3032=1,Settings!$C$6,Settings!$C$7))*100)</f>
        <v/>
      </c>
      <c r="X3032" s="8">
        <f>IF($C3032="","",T3032*W3032/100)</f>
        <v/>
      </c>
      <c r="Y3032" s="8">
        <f>IF($C3032="","",T3032-X3032)</f>
        <v/>
      </c>
      <c r="Z3032" s="8">
        <f>IF($C3032="","",Y3032-M3032)</f>
        <v/>
      </c>
      <c r="AD3032" s="8" t="n"/>
      <c r="AG3032" s="14" t="n"/>
      <c r="AI3032">
        <f>IF($C3032="","",IF(COUNTIF($C$2:$C3032,$C3032)=1,1,0))</f>
        <v/>
      </c>
      <c r="AJ3032">
        <f>IF($AI3032=1,SUMPRODUCT(--($AM$2:$AM$7001&lt;$AM3032))+1,"")</f>
        <v/>
      </c>
      <c r="AK3032">
        <f>IF($C3032="","",IF(OR($P3032=TRUE(),$P3032="TRUE"),1,0))</f>
        <v/>
      </c>
      <c r="AL3032">
        <f>IF($C3032="","",IF(AND($V3032="Yes",SUMPRODUCT((LEN(Settings!$F$6:$F$13)&gt;0)*ISNUMBER(SEARCH(Settings!$F$6:$F$13,$O3032)))=0),1,0))</f>
        <v/>
      </c>
      <c r="AM3032">
        <f>IF($AI3032=1,IFERROR(IF(VALUE($C3032)&lt;100000000,VALUE($C3032),1000000000),IFERROR(IF(VALUE(MID($C3032,2,20))&lt;100000000,VALUE(MID($C3032,2,20)),1000000000),1000000000))+ROW()/100000,"")</f>
        <v/>
      </c>
    </row>
    <row r="3033">
      <c r="E3033" s="14" t="n"/>
      <c r="M3033" s="8">
        <f>IF($C3033="","",L3033*T3033/100)</f>
        <v/>
      </c>
      <c r="S3033" s="8" t="n"/>
      <c r="T3033" s="8" t="n"/>
      <c r="W3033">
        <f>IF($C3033="","",IF($AL3033=1,0,IF($AK3033=1,Settings!$C$6,Settings!$C$7))*100)</f>
        <v/>
      </c>
      <c r="X3033" s="8">
        <f>IF($C3033="","",T3033*W3033/100)</f>
        <v/>
      </c>
      <c r="Y3033" s="8">
        <f>IF($C3033="","",T3033-X3033)</f>
        <v/>
      </c>
      <c r="Z3033" s="8">
        <f>IF($C3033="","",Y3033-M3033)</f>
        <v/>
      </c>
      <c r="AD3033" s="8" t="n"/>
      <c r="AG3033" s="14" t="n"/>
      <c r="AI3033">
        <f>IF($C3033="","",IF(COUNTIF($C$2:$C3033,$C3033)=1,1,0))</f>
        <v/>
      </c>
      <c r="AJ3033">
        <f>IF($AI3033=1,SUMPRODUCT(--($AM$2:$AM$7001&lt;$AM3033))+1,"")</f>
        <v/>
      </c>
      <c r="AK3033">
        <f>IF($C3033="","",IF(OR($P3033=TRUE(),$P3033="TRUE"),1,0))</f>
        <v/>
      </c>
      <c r="AL3033">
        <f>IF($C3033="","",IF(AND($V3033="Yes",SUMPRODUCT((LEN(Settings!$F$6:$F$13)&gt;0)*ISNUMBER(SEARCH(Settings!$F$6:$F$13,$O3033)))=0),1,0))</f>
        <v/>
      </c>
      <c r="AM3033">
        <f>IF($AI3033=1,IFERROR(IF(VALUE($C3033)&lt;100000000,VALUE($C3033),1000000000),IFERROR(IF(VALUE(MID($C3033,2,20))&lt;100000000,VALUE(MID($C3033,2,20)),1000000000),1000000000))+ROW()/100000,"")</f>
        <v/>
      </c>
    </row>
    <row r="3034">
      <c r="E3034" s="14" t="n"/>
      <c r="M3034" s="8">
        <f>IF($C3034="","",L3034*T3034/100)</f>
        <v/>
      </c>
      <c r="S3034" s="8" t="n"/>
      <c r="T3034" s="8" t="n"/>
      <c r="W3034">
        <f>IF($C3034="","",IF($AL3034=1,0,IF($AK3034=1,Settings!$C$6,Settings!$C$7))*100)</f>
        <v/>
      </c>
      <c r="X3034" s="8">
        <f>IF($C3034="","",T3034*W3034/100)</f>
        <v/>
      </c>
      <c r="Y3034" s="8">
        <f>IF($C3034="","",T3034-X3034)</f>
        <v/>
      </c>
      <c r="Z3034" s="8">
        <f>IF($C3034="","",Y3034-M3034)</f>
        <v/>
      </c>
      <c r="AD3034" s="8" t="n"/>
      <c r="AG3034" s="14" t="n"/>
      <c r="AI3034">
        <f>IF($C3034="","",IF(COUNTIF($C$2:$C3034,$C3034)=1,1,0))</f>
        <v/>
      </c>
      <c r="AJ3034">
        <f>IF($AI3034=1,SUMPRODUCT(--($AM$2:$AM$7001&lt;$AM3034))+1,"")</f>
        <v/>
      </c>
      <c r="AK3034">
        <f>IF($C3034="","",IF(OR($P3034=TRUE(),$P3034="TRUE"),1,0))</f>
        <v/>
      </c>
      <c r="AL3034">
        <f>IF($C3034="","",IF(AND($V3034="Yes",SUMPRODUCT((LEN(Settings!$F$6:$F$13)&gt;0)*ISNUMBER(SEARCH(Settings!$F$6:$F$13,$O3034)))=0),1,0))</f>
        <v/>
      </c>
      <c r="AM3034">
        <f>IF($AI3034=1,IFERROR(IF(VALUE($C3034)&lt;100000000,VALUE($C3034),1000000000),IFERROR(IF(VALUE(MID($C3034,2,20))&lt;100000000,VALUE(MID($C3034,2,20)),1000000000),1000000000))+ROW()/100000,"")</f>
        <v/>
      </c>
    </row>
    <row r="3035">
      <c r="E3035" s="14" t="n"/>
      <c r="M3035" s="8">
        <f>IF($C3035="","",L3035*T3035/100)</f>
        <v/>
      </c>
      <c r="S3035" s="8" t="n"/>
      <c r="T3035" s="8" t="n"/>
      <c r="W3035">
        <f>IF($C3035="","",IF($AL3035=1,0,IF($AK3035=1,Settings!$C$6,Settings!$C$7))*100)</f>
        <v/>
      </c>
      <c r="X3035" s="8">
        <f>IF($C3035="","",T3035*W3035/100)</f>
        <v/>
      </c>
      <c r="Y3035" s="8">
        <f>IF($C3035="","",T3035-X3035)</f>
        <v/>
      </c>
      <c r="Z3035" s="8">
        <f>IF($C3035="","",Y3035-M3035)</f>
        <v/>
      </c>
      <c r="AD3035" s="8" t="n"/>
      <c r="AG3035" s="14" t="n"/>
      <c r="AI3035">
        <f>IF($C3035="","",IF(COUNTIF($C$2:$C3035,$C3035)=1,1,0))</f>
        <v/>
      </c>
      <c r="AJ3035">
        <f>IF($AI3035=1,SUMPRODUCT(--($AM$2:$AM$7001&lt;$AM3035))+1,"")</f>
        <v/>
      </c>
      <c r="AK3035">
        <f>IF($C3035="","",IF(OR($P3035=TRUE(),$P3035="TRUE"),1,0))</f>
        <v/>
      </c>
      <c r="AL3035">
        <f>IF($C3035="","",IF(AND($V3035="Yes",SUMPRODUCT((LEN(Settings!$F$6:$F$13)&gt;0)*ISNUMBER(SEARCH(Settings!$F$6:$F$13,$O3035)))=0),1,0))</f>
        <v/>
      </c>
      <c r="AM3035">
        <f>IF($AI3035=1,IFERROR(IF(VALUE($C3035)&lt;100000000,VALUE($C3035),1000000000),IFERROR(IF(VALUE(MID($C3035,2,20))&lt;100000000,VALUE(MID($C3035,2,20)),1000000000),1000000000))+ROW()/100000,"")</f>
        <v/>
      </c>
    </row>
    <row r="3036">
      <c r="E3036" s="14" t="n"/>
      <c r="M3036" s="8">
        <f>IF($C3036="","",L3036*T3036/100)</f>
        <v/>
      </c>
      <c r="S3036" s="8" t="n"/>
      <c r="T3036" s="8" t="n"/>
      <c r="W3036">
        <f>IF($C3036="","",IF($AL3036=1,0,IF($AK3036=1,Settings!$C$6,Settings!$C$7))*100)</f>
        <v/>
      </c>
      <c r="X3036" s="8">
        <f>IF($C3036="","",T3036*W3036/100)</f>
        <v/>
      </c>
      <c r="Y3036" s="8">
        <f>IF($C3036="","",T3036-X3036)</f>
        <v/>
      </c>
      <c r="Z3036" s="8">
        <f>IF($C3036="","",Y3036-M3036)</f>
        <v/>
      </c>
      <c r="AD3036" s="8" t="n"/>
      <c r="AG3036" s="14" t="n"/>
      <c r="AI3036">
        <f>IF($C3036="","",IF(COUNTIF($C$2:$C3036,$C3036)=1,1,0))</f>
        <v/>
      </c>
      <c r="AJ3036">
        <f>IF($AI3036=1,SUMPRODUCT(--($AM$2:$AM$7001&lt;$AM3036))+1,"")</f>
        <v/>
      </c>
      <c r="AK3036">
        <f>IF($C3036="","",IF(OR($P3036=TRUE(),$P3036="TRUE"),1,0))</f>
        <v/>
      </c>
      <c r="AL3036">
        <f>IF($C3036="","",IF(AND($V3036="Yes",SUMPRODUCT((LEN(Settings!$F$6:$F$13)&gt;0)*ISNUMBER(SEARCH(Settings!$F$6:$F$13,$O3036)))=0),1,0))</f>
        <v/>
      </c>
      <c r="AM3036">
        <f>IF($AI3036=1,IFERROR(IF(VALUE($C3036)&lt;100000000,VALUE($C3036),1000000000),IFERROR(IF(VALUE(MID($C3036,2,20))&lt;100000000,VALUE(MID($C3036,2,20)),1000000000),1000000000))+ROW()/100000,"")</f>
        <v/>
      </c>
    </row>
    <row r="3037">
      <c r="E3037" s="14" t="n"/>
      <c r="M3037" s="8">
        <f>IF($C3037="","",L3037*T3037/100)</f>
        <v/>
      </c>
      <c r="S3037" s="8" t="n"/>
      <c r="T3037" s="8" t="n"/>
      <c r="W3037">
        <f>IF($C3037="","",IF($AL3037=1,0,IF($AK3037=1,Settings!$C$6,Settings!$C$7))*100)</f>
        <v/>
      </c>
      <c r="X3037" s="8">
        <f>IF($C3037="","",T3037*W3037/100)</f>
        <v/>
      </c>
      <c r="Y3037" s="8">
        <f>IF($C3037="","",T3037-X3037)</f>
        <v/>
      </c>
      <c r="Z3037" s="8">
        <f>IF($C3037="","",Y3037-M3037)</f>
        <v/>
      </c>
      <c r="AD3037" s="8" t="n"/>
      <c r="AG3037" s="14" t="n"/>
      <c r="AI3037">
        <f>IF($C3037="","",IF(COUNTIF($C$2:$C3037,$C3037)=1,1,0))</f>
        <v/>
      </c>
      <c r="AJ3037">
        <f>IF($AI3037=1,SUMPRODUCT(--($AM$2:$AM$7001&lt;$AM3037))+1,"")</f>
        <v/>
      </c>
      <c r="AK3037">
        <f>IF($C3037="","",IF(OR($P3037=TRUE(),$P3037="TRUE"),1,0))</f>
        <v/>
      </c>
      <c r="AL3037">
        <f>IF($C3037="","",IF(AND($V3037="Yes",SUMPRODUCT((LEN(Settings!$F$6:$F$13)&gt;0)*ISNUMBER(SEARCH(Settings!$F$6:$F$13,$O3037)))=0),1,0))</f>
        <v/>
      </c>
      <c r="AM3037">
        <f>IF($AI3037=1,IFERROR(IF(VALUE($C3037)&lt;100000000,VALUE($C3037),1000000000),IFERROR(IF(VALUE(MID($C3037,2,20))&lt;100000000,VALUE(MID($C3037,2,20)),1000000000),1000000000))+ROW()/100000,"")</f>
        <v/>
      </c>
    </row>
    <row r="3038">
      <c r="E3038" s="14" t="n"/>
      <c r="M3038" s="8">
        <f>IF($C3038="","",L3038*T3038/100)</f>
        <v/>
      </c>
      <c r="S3038" s="8" t="n"/>
      <c r="T3038" s="8" t="n"/>
      <c r="W3038">
        <f>IF($C3038="","",IF($AL3038=1,0,IF($AK3038=1,Settings!$C$6,Settings!$C$7))*100)</f>
        <v/>
      </c>
      <c r="X3038" s="8">
        <f>IF($C3038="","",T3038*W3038/100)</f>
        <v/>
      </c>
      <c r="Y3038" s="8">
        <f>IF($C3038="","",T3038-X3038)</f>
        <v/>
      </c>
      <c r="Z3038" s="8">
        <f>IF($C3038="","",Y3038-M3038)</f>
        <v/>
      </c>
      <c r="AD3038" s="8" t="n"/>
      <c r="AG3038" s="14" t="n"/>
      <c r="AI3038">
        <f>IF($C3038="","",IF(COUNTIF($C$2:$C3038,$C3038)=1,1,0))</f>
        <v/>
      </c>
      <c r="AJ3038">
        <f>IF($AI3038=1,SUMPRODUCT(--($AM$2:$AM$7001&lt;$AM3038))+1,"")</f>
        <v/>
      </c>
      <c r="AK3038">
        <f>IF($C3038="","",IF(OR($P3038=TRUE(),$P3038="TRUE"),1,0))</f>
        <v/>
      </c>
      <c r="AL3038">
        <f>IF($C3038="","",IF(AND($V3038="Yes",SUMPRODUCT((LEN(Settings!$F$6:$F$13)&gt;0)*ISNUMBER(SEARCH(Settings!$F$6:$F$13,$O3038)))=0),1,0))</f>
        <v/>
      </c>
      <c r="AM3038">
        <f>IF($AI3038=1,IFERROR(IF(VALUE($C3038)&lt;100000000,VALUE($C3038),1000000000),IFERROR(IF(VALUE(MID($C3038,2,20))&lt;100000000,VALUE(MID($C3038,2,20)),1000000000),1000000000))+ROW()/100000,"")</f>
        <v/>
      </c>
    </row>
    <row r="3039">
      <c r="E3039" s="14" t="n"/>
      <c r="M3039" s="8">
        <f>IF($C3039="","",L3039*T3039/100)</f>
        <v/>
      </c>
      <c r="S3039" s="8" t="n"/>
      <c r="T3039" s="8" t="n"/>
      <c r="W3039">
        <f>IF($C3039="","",IF($AL3039=1,0,IF($AK3039=1,Settings!$C$6,Settings!$C$7))*100)</f>
        <v/>
      </c>
      <c r="X3039" s="8">
        <f>IF($C3039="","",T3039*W3039/100)</f>
        <v/>
      </c>
      <c r="Y3039" s="8">
        <f>IF($C3039="","",T3039-X3039)</f>
        <v/>
      </c>
      <c r="Z3039" s="8">
        <f>IF($C3039="","",Y3039-M3039)</f>
        <v/>
      </c>
      <c r="AD3039" s="8" t="n"/>
      <c r="AG3039" s="14" t="n"/>
      <c r="AI3039">
        <f>IF($C3039="","",IF(COUNTIF($C$2:$C3039,$C3039)=1,1,0))</f>
        <v/>
      </c>
      <c r="AJ3039">
        <f>IF($AI3039=1,SUMPRODUCT(--($AM$2:$AM$7001&lt;$AM3039))+1,"")</f>
        <v/>
      </c>
      <c r="AK3039">
        <f>IF($C3039="","",IF(OR($P3039=TRUE(),$P3039="TRUE"),1,0))</f>
        <v/>
      </c>
      <c r="AL3039">
        <f>IF($C3039="","",IF(AND($V3039="Yes",SUMPRODUCT((LEN(Settings!$F$6:$F$13)&gt;0)*ISNUMBER(SEARCH(Settings!$F$6:$F$13,$O3039)))=0),1,0))</f>
        <v/>
      </c>
      <c r="AM3039">
        <f>IF($AI3039=1,IFERROR(IF(VALUE($C3039)&lt;100000000,VALUE($C3039),1000000000),IFERROR(IF(VALUE(MID($C3039,2,20))&lt;100000000,VALUE(MID($C3039,2,20)),1000000000),1000000000))+ROW()/100000,"")</f>
        <v/>
      </c>
    </row>
    <row r="3040">
      <c r="E3040" s="14" t="n"/>
      <c r="M3040" s="8">
        <f>IF($C3040="","",L3040*T3040/100)</f>
        <v/>
      </c>
      <c r="S3040" s="8" t="n"/>
      <c r="T3040" s="8" t="n"/>
      <c r="W3040">
        <f>IF($C3040="","",IF($AL3040=1,0,IF($AK3040=1,Settings!$C$6,Settings!$C$7))*100)</f>
        <v/>
      </c>
      <c r="X3040" s="8">
        <f>IF($C3040="","",T3040*W3040/100)</f>
        <v/>
      </c>
      <c r="Y3040" s="8">
        <f>IF($C3040="","",T3040-X3040)</f>
        <v/>
      </c>
      <c r="Z3040" s="8">
        <f>IF($C3040="","",Y3040-M3040)</f>
        <v/>
      </c>
      <c r="AD3040" s="8" t="n"/>
      <c r="AG3040" s="14" t="n"/>
      <c r="AI3040">
        <f>IF($C3040="","",IF(COUNTIF($C$2:$C3040,$C3040)=1,1,0))</f>
        <v/>
      </c>
      <c r="AJ3040">
        <f>IF($AI3040=1,SUMPRODUCT(--($AM$2:$AM$7001&lt;$AM3040))+1,"")</f>
        <v/>
      </c>
      <c r="AK3040">
        <f>IF($C3040="","",IF(OR($P3040=TRUE(),$P3040="TRUE"),1,0))</f>
        <v/>
      </c>
      <c r="AL3040">
        <f>IF($C3040="","",IF(AND($V3040="Yes",SUMPRODUCT((LEN(Settings!$F$6:$F$13)&gt;0)*ISNUMBER(SEARCH(Settings!$F$6:$F$13,$O3040)))=0),1,0))</f>
        <v/>
      </c>
      <c r="AM3040">
        <f>IF($AI3040=1,IFERROR(IF(VALUE($C3040)&lt;100000000,VALUE($C3040),1000000000),IFERROR(IF(VALUE(MID($C3040,2,20))&lt;100000000,VALUE(MID($C3040,2,20)),1000000000),1000000000))+ROW()/100000,"")</f>
        <v/>
      </c>
    </row>
    <row r="3041">
      <c r="E3041" s="14" t="n"/>
      <c r="M3041" s="8">
        <f>IF($C3041="","",L3041*T3041/100)</f>
        <v/>
      </c>
      <c r="S3041" s="8" t="n"/>
      <c r="T3041" s="8" t="n"/>
      <c r="W3041">
        <f>IF($C3041="","",IF($AL3041=1,0,IF($AK3041=1,Settings!$C$6,Settings!$C$7))*100)</f>
        <v/>
      </c>
      <c r="X3041" s="8">
        <f>IF($C3041="","",T3041*W3041/100)</f>
        <v/>
      </c>
      <c r="Y3041" s="8">
        <f>IF($C3041="","",T3041-X3041)</f>
        <v/>
      </c>
      <c r="Z3041" s="8">
        <f>IF($C3041="","",Y3041-M3041)</f>
        <v/>
      </c>
      <c r="AD3041" s="8" t="n"/>
      <c r="AG3041" s="14" t="n"/>
      <c r="AI3041">
        <f>IF($C3041="","",IF(COUNTIF($C$2:$C3041,$C3041)=1,1,0))</f>
        <v/>
      </c>
      <c r="AJ3041">
        <f>IF($AI3041=1,SUMPRODUCT(--($AM$2:$AM$7001&lt;$AM3041))+1,"")</f>
        <v/>
      </c>
      <c r="AK3041">
        <f>IF($C3041="","",IF(OR($P3041=TRUE(),$P3041="TRUE"),1,0))</f>
        <v/>
      </c>
      <c r="AL3041">
        <f>IF($C3041="","",IF(AND($V3041="Yes",SUMPRODUCT((LEN(Settings!$F$6:$F$13)&gt;0)*ISNUMBER(SEARCH(Settings!$F$6:$F$13,$O3041)))=0),1,0))</f>
        <v/>
      </c>
      <c r="AM3041">
        <f>IF($AI3041=1,IFERROR(IF(VALUE($C3041)&lt;100000000,VALUE($C3041),1000000000),IFERROR(IF(VALUE(MID($C3041,2,20))&lt;100000000,VALUE(MID($C3041,2,20)),1000000000),1000000000))+ROW()/100000,"")</f>
        <v/>
      </c>
    </row>
    <row r="3042">
      <c r="E3042" s="14" t="n"/>
      <c r="M3042" s="8">
        <f>IF($C3042="","",L3042*T3042/100)</f>
        <v/>
      </c>
      <c r="S3042" s="8" t="n"/>
      <c r="T3042" s="8" t="n"/>
      <c r="W3042">
        <f>IF($C3042="","",IF($AL3042=1,0,IF($AK3042=1,Settings!$C$6,Settings!$C$7))*100)</f>
        <v/>
      </c>
      <c r="X3042" s="8">
        <f>IF($C3042="","",T3042*W3042/100)</f>
        <v/>
      </c>
      <c r="Y3042" s="8">
        <f>IF($C3042="","",T3042-X3042)</f>
        <v/>
      </c>
      <c r="Z3042" s="8">
        <f>IF($C3042="","",Y3042-M3042)</f>
        <v/>
      </c>
      <c r="AD3042" s="8" t="n"/>
      <c r="AG3042" s="14" t="n"/>
      <c r="AI3042">
        <f>IF($C3042="","",IF(COUNTIF($C$2:$C3042,$C3042)=1,1,0))</f>
        <v/>
      </c>
      <c r="AJ3042">
        <f>IF($AI3042=1,SUMPRODUCT(--($AM$2:$AM$7001&lt;$AM3042))+1,"")</f>
        <v/>
      </c>
      <c r="AK3042">
        <f>IF($C3042="","",IF(OR($P3042=TRUE(),$P3042="TRUE"),1,0))</f>
        <v/>
      </c>
      <c r="AL3042">
        <f>IF($C3042="","",IF(AND($V3042="Yes",SUMPRODUCT((LEN(Settings!$F$6:$F$13)&gt;0)*ISNUMBER(SEARCH(Settings!$F$6:$F$13,$O3042)))=0),1,0))</f>
        <v/>
      </c>
      <c r="AM3042">
        <f>IF($AI3042=1,IFERROR(IF(VALUE($C3042)&lt;100000000,VALUE($C3042),1000000000),IFERROR(IF(VALUE(MID($C3042,2,20))&lt;100000000,VALUE(MID($C3042,2,20)),1000000000),1000000000))+ROW()/100000,"")</f>
        <v/>
      </c>
    </row>
    <row r="3043">
      <c r="E3043" s="14" t="n"/>
      <c r="M3043" s="8">
        <f>IF($C3043="","",L3043*T3043/100)</f>
        <v/>
      </c>
      <c r="S3043" s="8" t="n"/>
      <c r="T3043" s="8" t="n"/>
      <c r="W3043">
        <f>IF($C3043="","",IF($AL3043=1,0,IF($AK3043=1,Settings!$C$6,Settings!$C$7))*100)</f>
        <v/>
      </c>
      <c r="X3043" s="8">
        <f>IF($C3043="","",T3043*W3043/100)</f>
        <v/>
      </c>
      <c r="Y3043" s="8">
        <f>IF($C3043="","",T3043-X3043)</f>
        <v/>
      </c>
      <c r="Z3043" s="8">
        <f>IF($C3043="","",Y3043-M3043)</f>
        <v/>
      </c>
      <c r="AD3043" s="8" t="n"/>
      <c r="AG3043" s="14" t="n"/>
      <c r="AI3043">
        <f>IF($C3043="","",IF(COUNTIF($C$2:$C3043,$C3043)=1,1,0))</f>
        <v/>
      </c>
      <c r="AJ3043">
        <f>IF($AI3043=1,SUMPRODUCT(--($AM$2:$AM$7001&lt;$AM3043))+1,"")</f>
        <v/>
      </c>
      <c r="AK3043">
        <f>IF($C3043="","",IF(OR($P3043=TRUE(),$P3043="TRUE"),1,0))</f>
        <v/>
      </c>
      <c r="AL3043">
        <f>IF($C3043="","",IF(AND($V3043="Yes",SUMPRODUCT((LEN(Settings!$F$6:$F$13)&gt;0)*ISNUMBER(SEARCH(Settings!$F$6:$F$13,$O3043)))=0),1,0))</f>
        <v/>
      </c>
      <c r="AM3043">
        <f>IF($AI3043=1,IFERROR(IF(VALUE($C3043)&lt;100000000,VALUE($C3043),1000000000),IFERROR(IF(VALUE(MID($C3043,2,20))&lt;100000000,VALUE(MID($C3043,2,20)),1000000000),1000000000))+ROW()/100000,"")</f>
        <v/>
      </c>
    </row>
    <row r="3044">
      <c r="E3044" s="14" t="n"/>
      <c r="M3044" s="8">
        <f>IF($C3044="","",L3044*T3044/100)</f>
        <v/>
      </c>
      <c r="S3044" s="8" t="n"/>
      <c r="T3044" s="8" t="n"/>
      <c r="W3044">
        <f>IF($C3044="","",IF($AL3044=1,0,IF($AK3044=1,Settings!$C$6,Settings!$C$7))*100)</f>
        <v/>
      </c>
      <c r="X3044" s="8">
        <f>IF($C3044="","",T3044*W3044/100)</f>
        <v/>
      </c>
      <c r="Y3044" s="8">
        <f>IF($C3044="","",T3044-X3044)</f>
        <v/>
      </c>
      <c r="Z3044" s="8">
        <f>IF($C3044="","",Y3044-M3044)</f>
        <v/>
      </c>
      <c r="AD3044" s="8" t="n"/>
      <c r="AG3044" s="14" t="n"/>
      <c r="AI3044">
        <f>IF($C3044="","",IF(COUNTIF($C$2:$C3044,$C3044)=1,1,0))</f>
        <v/>
      </c>
      <c r="AJ3044">
        <f>IF($AI3044=1,SUMPRODUCT(--($AM$2:$AM$7001&lt;$AM3044))+1,"")</f>
        <v/>
      </c>
      <c r="AK3044">
        <f>IF($C3044="","",IF(OR($P3044=TRUE(),$P3044="TRUE"),1,0))</f>
        <v/>
      </c>
      <c r="AL3044">
        <f>IF($C3044="","",IF(AND($V3044="Yes",SUMPRODUCT((LEN(Settings!$F$6:$F$13)&gt;0)*ISNUMBER(SEARCH(Settings!$F$6:$F$13,$O3044)))=0),1,0))</f>
        <v/>
      </c>
      <c r="AM3044">
        <f>IF($AI3044=1,IFERROR(IF(VALUE($C3044)&lt;100000000,VALUE($C3044),1000000000),IFERROR(IF(VALUE(MID($C3044,2,20))&lt;100000000,VALUE(MID($C3044,2,20)),1000000000),1000000000))+ROW()/100000,"")</f>
        <v/>
      </c>
    </row>
    <row r="3045">
      <c r="E3045" s="14" t="n"/>
      <c r="M3045" s="8">
        <f>IF($C3045="","",L3045*T3045/100)</f>
        <v/>
      </c>
      <c r="S3045" s="8" t="n"/>
      <c r="T3045" s="8" t="n"/>
      <c r="W3045">
        <f>IF($C3045="","",IF($AL3045=1,0,IF($AK3045=1,Settings!$C$6,Settings!$C$7))*100)</f>
        <v/>
      </c>
      <c r="X3045" s="8">
        <f>IF($C3045="","",T3045*W3045/100)</f>
        <v/>
      </c>
      <c r="Y3045" s="8">
        <f>IF($C3045="","",T3045-X3045)</f>
        <v/>
      </c>
      <c r="Z3045" s="8">
        <f>IF($C3045="","",Y3045-M3045)</f>
        <v/>
      </c>
      <c r="AD3045" s="8" t="n"/>
      <c r="AG3045" s="14" t="n"/>
      <c r="AI3045">
        <f>IF($C3045="","",IF(COUNTIF($C$2:$C3045,$C3045)=1,1,0))</f>
        <v/>
      </c>
      <c r="AJ3045">
        <f>IF($AI3045=1,SUMPRODUCT(--($AM$2:$AM$7001&lt;$AM3045))+1,"")</f>
        <v/>
      </c>
      <c r="AK3045">
        <f>IF($C3045="","",IF(OR($P3045=TRUE(),$P3045="TRUE"),1,0))</f>
        <v/>
      </c>
      <c r="AL3045">
        <f>IF($C3045="","",IF(AND($V3045="Yes",SUMPRODUCT((LEN(Settings!$F$6:$F$13)&gt;0)*ISNUMBER(SEARCH(Settings!$F$6:$F$13,$O3045)))=0),1,0))</f>
        <v/>
      </c>
      <c r="AM3045">
        <f>IF($AI3045=1,IFERROR(IF(VALUE($C3045)&lt;100000000,VALUE($C3045),1000000000),IFERROR(IF(VALUE(MID($C3045,2,20))&lt;100000000,VALUE(MID($C3045,2,20)),1000000000),1000000000))+ROW()/100000,"")</f>
        <v/>
      </c>
    </row>
    <row r="3046">
      <c r="E3046" s="14" t="n"/>
      <c r="M3046" s="8">
        <f>IF($C3046="","",L3046*T3046/100)</f>
        <v/>
      </c>
      <c r="S3046" s="8" t="n"/>
      <c r="T3046" s="8" t="n"/>
      <c r="W3046">
        <f>IF($C3046="","",IF($AL3046=1,0,IF($AK3046=1,Settings!$C$6,Settings!$C$7))*100)</f>
        <v/>
      </c>
      <c r="X3046" s="8">
        <f>IF($C3046="","",T3046*W3046/100)</f>
        <v/>
      </c>
      <c r="Y3046" s="8">
        <f>IF($C3046="","",T3046-X3046)</f>
        <v/>
      </c>
      <c r="Z3046" s="8">
        <f>IF($C3046="","",Y3046-M3046)</f>
        <v/>
      </c>
      <c r="AD3046" s="8" t="n"/>
      <c r="AG3046" s="14" t="n"/>
      <c r="AI3046">
        <f>IF($C3046="","",IF(COUNTIF($C$2:$C3046,$C3046)=1,1,0))</f>
        <v/>
      </c>
      <c r="AJ3046">
        <f>IF($AI3046=1,SUMPRODUCT(--($AM$2:$AM$7001&lt;$AM3046))+1,"")</f>
        <v/>
      </c>
      <c r="AK3046">
        <f>IF($C3046="","",IF(OR($P3046=TRUE(),$P3046="TRUE"),1,0))</f>
        <v/>
      </c>
      <c r="AL3046">
        <f>IF($C3046="","",IF(AND($V3046="Yes",SUMPRODUCT((LEN(Settings!$F$6:$F$13)&gt;0)*ISNUMBER(SEARCH(Settings!$F$6:$F$13,$O3046)))=0),1,0))</f>
        <v/>
      </c>
      <c r="AM3046">
        <f>IF($AI3046=1,IFERROR(IF(VALUE($C3046)&lt;100000000,VALUE($C3046),1000000000),IFERROR(IF(VALUE(MID($C3046,2,20))&lt;100000000,VALUE(MID($C3046,2,20)),1000000000),1000000000))+ROW()/100000,"")</f>
        <v/>
      </c>
    </row>
    <row r="3047">
      <c r="E3047" s="14" t="n"/>
      <c r="M3047" s="8">
        <f>IF($C3047="","",L3047*T3047/100)</f>
        <v/>
      </c>
      <c r="S3047" s="8" t="n"/>
      <c r="T3047" s="8" t="n"/>
      <c r="W3047">
        <f>IF($C3047="","",IF($AL3047=1,0,IF($AK3047=1,Settings!$C$6,Settings!$C$7))*100)</f>
        <v/>
      </c>
      <c r="X3047" s="8">
        <f>IF($C3047="","",T3047*W3047/100)</f>
        <v/>
      </c>
      <c r="Y3047" s="8">
        <f>IF($C3047="","",T3047-X3047)</f>
        <v/>
      </c>
      <c r="Z3047" s="8">
        <f>IF($C3047="","",Y3047-M3047)</f>
        <v/>
      </c>
      <c r="AD3047" s="8" t="n"/>
      <c r="AG3047" s="14" t="n"/>
      <c r="AI3047">
        <f>IF($C3047="","",IF(COUNTIF($C$2:$C3047,$C3047)=1,1,0))</f>
        <v/>
      </c>
      <c r="AJ3047">
        <f>IF($AI3047=1,SUMPRODUCT(--($AM$2:$AM$7001&lt;$AM3047))+1,"")</f>
        <v/>
      </c>
      <c r="AK3047">
        <f>IF($C3047="","",IF(OR($P3047=TRUE(),$P3047="TRUE"),1,0))</f>
        <v/>
      </c>
      <c r="AL3047">
        <f>IF($C3047="","",IF(AND($V3047="Yes",SUMPRODUCT((LEN(Settings!$F$6:$F$13)&gt;0)*ISNUMBER(SEARCH(Settings!$F$6:$F$13,$O3047)))=0),1,0))</f>
        <v/>
      </c>
      <c r="AM3047">
        <f>IF($AI3047=1,IFERROR(IF(VALUE($C3047)&lt;100000000,VALUE($C3047),1000000000),IFERROR(IF(VALUE(MID($C3047,2,20))&lt;100000000,VALUE(MID($C3047,2,20)),1000000000),1000000000))+ROW()/100000,"")</f>
        <v/>
      </c>
    </row>
    <row r="3048">
      <c r="E3048" s="14" t="n"/>
      <c r="M3048" s="8">
        <f>IF($C3048="","",L3048*T3048/100)</f>
        <v/>
      </c>
      <c r="S3048" s="8" t="n"/>
      <c r="T3048" s="8" t="n"/>
      <c r="W3048">
        <f>IF($C3048="","",IF($AL3048=1,0,IF($AK3048=1,Settings!$C$6,Settings!$C$7))*100)</f>
        <v/>
      </c>
      <c r="X3048" s="8">
        <f>IF($C3048="","",T3048*W3048/100)</f>
        <v/>
      </c>
      <c r="Y3048" s="8">
        <f>IF($C3048="","",T3048-X3048)</f>
        <v/>
      </c>
      <c r="Z3048" s="8">
        <f>IF($C3048="","",Y3048-M3048)</f>
        <v/>
      </c>
      <c r="AD3048" s="8" t="n"/>
      <c r="AG3048" s="14" t="n"/>
      <c r="AI3048">
        <f>IF($C3048="","",IF(COUNTIF($C$2:$C3048,$C3048)=1,1,0))</f>
        <v/>
      </c>
      <c r="AJ3048">
        <f>IF($AI3048=1,SUMPRODUCT(--($AM$2:$AM$7001&lt;$AM3048))+1,"")</f>
        <v/>
      </c>
      <c r="AK3048">
        <f>IF($C3048="","",IF(OR($P3048=TRUE(),$P3048="TRUE"),1,0))</f>
        <v/>
      </c>
      <c r="AL3048">
        <f>IF($C3048="","",IF(AND($V3048="Yes",SUMPRODUCT((LEN(Settings!$F$6:$F$13)&gt;0)*ISNUMBER(SEARCH(Settings!$F$6:$F$13,$O3048)))=0),1,0))</f>
        <v/>
      </c>
      <c r="AM3048">
        <f>IF($AI3048=1,IFERROR(IF(VALUE($C3048)&lt;100000000,VALUE($C3048),1000000000),IFERROR(IF(VALUE(MID($C3048,2,20))&lt;100000000,VALUE(MID($C3048,2,20)),1000000000),1000000000))+ROW()/100000,"")</f>
        <v/>
      </c>
    </row>
    <row r="3049">
      <c r="E3049" s="14" t="n"/>
      <c r="M3049" s="8">
        <f>IF($C3049="","",L3049*T3049/100)</f>
        <v/>
      </c>
      <c r="S3049" s="8" t="n"/>
      <c r="T3049" s="8" t="n"/>
      <c r="W3049">
        <f>IF($C3049="","",IF($AL3049=1,0,IF($AK3049=1,Settings!$C$6,Settings!$C$7))*100)</f>
        <v/>
      </c>
      <c r="X3049" s="8">
        <f>IF($C3049="","",T3049*W3049/100)</f>
        <v/>
      </c>
      <c r="Y3049" s="8">
        <f>IF($C3049="","",T3049-X3049)</f>
        <v/>
      </c>
      <c r="Z3049" s="8">
        <f>IF($C3049="","",Y3049-M3049)</f>
        <v/>
      </c>
      <c r="AD3049" s="8" t="n"/>
      <c r="AG3049" s="14" t="n"/>
      <c r="AI3049">
        <f>IF($C3049="","",IF(COUNTIF($C$2:$C3049,$C3049)=1,1,0))</f>
        <v/>
      </c>
      <c r="AJ3049">
        <f>IF($AI3049=1,SUMPRODUCT(--($AM$2:$AM$7001&lt;$AM3049))+1,"")</f>
        <v/>
      </c>
      <c r="AK3049">
        <f>IF($C3049="","",IF(OR($P3049=TRUE(),$P3049="TRUE"),1,0))</f>
        <v/>
      </c>
      <c r="AL3049">
        <f>IF($C3049="","",IF(AND($V3049="Yes",SUMPRODUCT((LEN(Settings!$F$6:$F$13)&gt;0)*ISNUMBER(SEARCH(Settings!$F$6:$F$13,$O3049)))=0),1,0))</f>
        <v/>
      </c>
      <c r="AM3049">
        <f>IF($AI3049=1,IFERROR(IF(VALUE($C3049)&lt;100000000,VALUE($C3049),1000000000),IFERROR(IF(VALUE(MID($C3049,2,20))&lt;100000000,VALUE(MID($C3049,2,20)),1000000000),1000000000))+ROW()/100000,"")</f>
        <v/>
      </c>
    </row>
    <row r="3050">
      <c r="E3050" s="14" t="n"/>
      <c r="M3050" s="8">
        <f>IF($C3050="","",L3050*T3050/100)</f>
        <v/>
      </c>
      <c r="S3050" s="8" t="n"/>
      <c r="T3050" s="8" t="n"/>
      <c r="W3050">
        <f>IF($C3050="","",IF($AL3050=1,0,IF($AK3050=1,Settings!$C$6,Settings!$C$7))*100)</f>
        <v/>
      </c>
      <c r="X3050" s="8">
        <f>IF($C3050="","",T3050*W3050/100)</f>
        <v/>
      </c>
      <c r="Y3050" s="8">
        <f>IF($C3050="","",T3050-X3050)</f>
        <v/>
      </c>
      <c r="Z3050" s="8">
        <f>IF($C3050="","",Y3050-M3050)</f>
        <v/>
      </c>
      <c r="AD3050" s="8" t="n"/>
      <c r="AG3050" s="14" t="n"/>
      <c r="AI3050">
        <f>IF($C3050="","",IF(COUNTIF($C$2:$C3050,$C3050)=1,1,0))</f>
        <v/>
      </c>
      <c r="AJ3050">
        <f>IF($AI3050=1,SUMPRODUCT(--($AM$2:$AM$7001&lt;$AM3050))+1,"")</f>
        <v/>
      </c>
      <c r="AK3050">
        <f>IF($C3050="","",IF(OR($P3050=TRUE(),$P3050="TRUE"),1,0))</f>
        <v/>
      </c>
      <c r="AL3050">
        <f>IF($C3050="","",IF(AND($V3050="Yes",SUMPRODUCT((LEN(Settings!$F$6:$F$13)&gt;0)*ISNUMBER(SEARCH(Settings!$F$6:$F$13,$O3050)))=0),1,0))</f>
        <v/>
      </c>
      <c r="AM3050">
        <f>IF($AI3050=1,IFERROR(IF(VALUE($C3050)&lt;100000000,VALUE($C3050),1000000000),IFERROR(IF(VALUE(MID($C3050,2,20))&lt;100000000,VALUE(MID($C3050,2,20)),1000000000),1000000000))+ROW()/100000,"")</f>
        <v/>
      </c>
    </row>
    <row r="3051">
      <c r="E3051" s="14" t="n"/>
      <c r="M3051" s="8">
        <f>IF($C3051="","",L3051*T3051/100)</f>
        <v/>
      </c>
      <c r="S3051" s="8" t="n"/>
      <c r="T3051" s="8" t="n"/>
      <c r="W3051">
        <f>IF($C3051="","",IF($AL3051=1,0,IF($AK3051=1,Settings!$C$6,Settings!$C$7))*100)</f>
        <v/>
      </c>
      <c r="X3051" s="8">
        <f>IF($C3051="","",T3051*W3051/100)</f>
        <v/>
      </c>
      <c r="Y3051" s="8">
        <f>IF($C3051="","",T3051-X3051)</f>
        <v/>
      </c>
      <c r="Z3051" s="8">
        <f>IF($C3051="","",Y3051-M3051)</f>
        <v/>
      </c>
      <c r="AD3051" s="8" t="n"/>
      <c r="AG3051" s="14" t="n"/>
      <c r="AI3051">
        <f>IF($C3051="","",IF(COUNTIF($C$2:$C3051,$C3051)=1,1,0))</f>
        <v/>
      </c>
      <c r="AJ3051">
        <f>IF($AI3051=1,SUMPRODUCT(--($AM$2:$AM$7001&lt;$AM3051))+1,"")</f>
        <v/>
      </c>
      <c r="AK3051">
        <f>IF($C3051="","",IF(OR($P3051=TRUE(),$P3051="TRUE"),1,0))</f>
        <v/>
      </c>
      <c r="AL3051">
        <f>IF($C3051="","",IF(AND($V3051="Yes",SUMPRODUCT((LEN(Settings!$F$6:$F$13)&gt;0)*ISNUMBER(SEARCH(Settings!$F$6:$F$13,$O3051)))=0),1,0))</f>
        <v/>
      </c>
      <c r="AM3051">
        <f>IF($AI3051=1,IFERROR(IF(VALUE($C3051)&lt;100000000,VALUE($C3051),1000000000),IFERROR(IF(VALUE(MID($C3051,2,20))&lt;100000000,VALUE(MID($C3051,2,20)),1000000000),1000000000))+ROW()/100000,"")</f>
        <v/>
      </c>
    </row>
    <row r="3052">
      <c r="E3052" s="14" t="n"/>
      <c r="M3052" s="8">
        <f>IF($C3052="","",L3052*T3052/100)</f>
        <v/>
      </c>
      <c r="S3052" s="8" t="n"/>
      <c r="T3052" s="8" t="n"/>
      <c r="W3052">
        <f>IF($C3052="","",IF($AL3052=1,0,IF($AK3052=1,Settings!$C$6,Settings!$C$7))*100)</f>
        <v/>
      </c>
      <c r="X3052" s="8">
        <f>IF($C3052="","",T3052*W3052/100)</f>
        <v/>
      </c>
      <c r="Y3052" s="8">
        <f>IF($C3052="","",T3052-X3052)</f>
        <v/>
      </c>
      <c r="Z3052" s="8">
        <f>IF($C3052="","",Y3052-M3052)</f>
        <v/>
      </c>
      <c r="AD3052" s="8" t="n"/>
      <c r="AG3052" s="14" t="n"/>
      <c r="AI3052">
        <f>IF($C3052="","",IF(COUNTIF($C$2:$C3052,$C3052)=1,1,0))</f>
        <v/>
      </c>
      <c r="AJ3052">
        <f>IF($AI3052=1,SUMPRODUCT(--($AM$2:$AM$7001&lt;$AM3052))+1,"")</f>
        <v/>
      </c>
      <c r="AK3052">
        <f>IF($C3052="","",IF(OR($P3052=TRUE(),$P3052="TRUE"),1,0))</f>
        <v/>
      </c>
      <c r="AL3052">
        <f>IF($C3052="","",IF(AND($V3052="Yes",SUMPRODUCT((LEN(Settings!$F$6:$F$13)&gt;0)*ISNUMBER(SEARCH(Settings!$F$6:$F$13,$O3052)))=0),1,0))</f>
        <v/>
      </c>
      <c r="AM3052">
        <f>IF($AI3052=1,IFERROR(IF(VALUE($C3052)&lt;100000000,VALUE($C3052),1000000000),IFERROR(IF(VALUE(MID($C3052,2,20))&lt;100000000,VALUE(MID($C3052,2,20)),1000000000),1000000000))+ROW()/100000,"")</f>
        <v/>
      </c>
    </row>
    <row r="3053">
      <c r="E3053" s="14" t="n"/>
      <c r="M3053" s="8">
        <f>IF($C3053="","",L3053*T3053/100)</f>
        <v/>
      </c>
      <c r="S3053" s="8" t="n"/>
      <c r="T3053" s="8" t="n"/>
      <c r="W3053">
        <f>IF($C3053="","",IF($AL3053=1,0,IF($AK3053=1,Settings!$C$6,Settings!$C$7))*100)</f>
        <v/>
      </c>
      <c r="X3053" s="8">
        <f>IF($C3053="","",T3053*W3053/100)</f>
        <v/>
      </c>
      <c r="Y3053" s="8">
        <f>IF($C3053="","",T3053-X3053)</f>
        <v/>
      </c>
      <c r="Z3053" s="8">
        <f>IF($C3053="","",Y3053-M3053)</f>
        <v/>
      </c>
      <c r="AD3053" s="8" t="n"/>
      <c r="AG3053" s="14" t="n"/>
      <c r="AI3053">
        <f>IF($C3053="","",IF(COUNTIF($C$2:$C3053,$C3053)=1,1,0))</f>
        <v/>
      </c>
      <c r="AJ3053">
        <f>IF($AI3053=1,SUMPRODUCT(--($AM$2:$AM$7001&lt;$AM3053))+1,"")</f>
        <v/>
      </c>
      <c r="AK3053">
        <f>IF($C3053="","",IF(OR($P3053=TRUE(),$P3053="TRUE"),1,0))</f>
        <v/>
      </c>
      <c r="AL3053">
        <f>IF($C3053="","",IF(AND($V3053="Yes",SUMPRODUCT((LEN(Settings!$F$6:$F$13)&gt;0)*ISNUMBER(SEARCH(Settings!$F$6:$F$13,$O3053)))=0),1,0))</f>
        <v/>
      </c>
      <c r="AM3053">
        <f>IF($AI3053=1,IFERROR(IF(VALUE($C3053)&lt;100000000,VALUE($C3053),1000000000),IFERROR(IF(VALUE(MID($C3053,2,20))&lt;100000000,VALUE(MID($C3053,2,20)),1000000000),1000000000))+ROW()/100000,"")</f>
        <v/>
      </c>
    </row>
    <row r="3054">
      <c r="E3054" s="14" t="n"/>
      <c r="M3054" s="8">
        <f>IF($C3054="","",L3054*T3054/100)</f>
        <v/>
      </c>
      <c r="S3054" s="8" t="n"/>
      <c r="T3054" s="8" t="n"/>
      <c r="W3054">
        <f>IF($C3054="","",IF($AL3054=1,0,IF($AK3054=1,Settings!$C$6,Settings!$C$7))*100)</f>
        <v/>
      </c>
      <c r="X3054" s="8">
        <f>IF($C3054="","",T3054*W3054/100)</f>
        <v/>
      </c>
      <c r="Y3054" s="8">
        <f>IF($C3054="","",T3054-X3054)</f>
        <v/>
      </c>
      <c r="Z3054" s="8">
        <f>IF($C3054="","",Y3054-M3054)</f>
        <v/>
      </c>
      <c r="AD3054" s="8" t="n"/>
      <c r="AG3054" s="14" t="n"/>
      <c r="AI3054">
        <f>IF($C3054="","",IF(COUNTIF($C$2:$C3054,$C3054)=1,1,0))</f>
        <v/>
      </c>
      <c r="AJ3054">
        <f>IF($AI3054=1,SUMPRODUCT(--($AM$2:$AM$7001&lt;$AM3054))+1,"")</f>
        <v/>
      </c>
      <c r="AK3054">
        <f>IF($C3054="","",IF(OR($P3054=TRUE(),$P3054="TRUE"),1,0))</f>
        <v/>
      </c>
      <c r="AL3054">
        <f>IF($C3054="","",IF(AND($V3054="Yes",SUMPRODUCT((LEN(Settings!$F$6:$F$13)&gt;0)*ISNUMBER(SEARCH(Settings!$F$6:$F$13,$O3054)))=0),1,0))</f>
        <v/>
      </c>
      <c r="AM3054">
        <f>IF($AI3054=1,IFERROR(IF(VALUE($C3054)&lt;100000000,VALUE($C3054),1000000000),IFERROR(IF(VALUE(MID($C3054,2,20))&lt;100000000,VALUE(MID($C3054,2,20)),1000000000),1000000000))+ROW()/100000,"")</f>
        <v/>
      </c>
    </row>
    <row r="3055">
      <c r="E3055" s="14" t="n"/>
      <c r="M3055" s="8">
        <f>IF($C3055="","",L3055*T3055/100)</f>
        <v/>
      </c>
      <c r="S3055" s="8" t="n"/>
      <c r="T3055" s="8" t="n"/>
      <c r="W3055">
        <f>IF($C3055="","",IF($AL3055=1,0,IF($AK3055=1,Settings!$C$6,Settings!$C$7))*100)</f>
        <v/>
      </c>
      <c r="X3055" s="8">
        <f>IF($C3055="","",T3055*W3055/100)</f>
        <v/>
      </c>
      <c r="Y3055" s="8">
        <f>IF($C3055="","",T3055-X3055)</f>
        <v/>
      </c>
      <c r="Z3055" s="8">
        <f>IF($C3055="","",Y3055-M3055)</f>
        <v/>
      </c>
      <c r="AD3055" s="8" t="n"/>
      <c r="AG3055" s="14" t="n"/>
      <c r="AI3055">
        <f>IF($C3055="","",IF(COUNTIF($C$2:$C3055,$C3055)=1,1,0))</f>
        <v/>
      </c>
      <c r="AJ3055">
        <f>IF($AI3055=1,SUMPRODUCT(--($AM$2:$AM$7001&lt;$AM3055))+1,"")</f>
        <v/>
      </c>
      <c r="AK3055">
        <f>IF($C3055="","",IF(OR($P3055=TRUE(),$P3055="TRUE"),1,0))</f>
        <v/>
      </c>
      <c r="AL3055">
        <f>IF($C3055="","",IF(AND($V3055="Yes",SUMPRODUCT((LEN(Settings!$F$6:$F$13)&gt;0)*ISNUMBER(SEARCH(Settings!$F$6:$F$13,$O3055)))=0),1,0))</f>
        <v/>
      </c>
      <c r="AM3055">
        <f>IF($AI3055=1,IFERROR(IF(VALUE($C3055)&lt;100000000,VALUE($C3055),1000000000),IFERROR(IF(VALUE(MID($C3055,2,20))&lt;100000000,VALUE(MID($C3055,2,20)),1000000000),1000000000))+ROW()/100000,"")</f>
        <v/>
      </c>
    </row>
    <row r="3056">
      <c r="E3056" s="14" t="n"/>
      <c r="M3056" s="8">
        <f>IF($C3056="","",L3056*T3056/100)</f>
        <v/>
      </c>
      <c r="S3056" s="8" t="n"/>
      <c r="T3056" s="8" t="n"/>
      <c r="W3056">
        <f>IF($C3056="","",IF($AL3056=1,0,IF($AK3056=1,Settings!$C$6,Settings!$C$7))*100)</f>
        <v/>
      </c>
      <c r="X3056" s="8">
        <f>IF($C3056="","",T3056*W3056/100)</f>
        <v/>
      </c>
      <c r="Y3056" s="8">
        <f>IF($C3056="","",T3056-X3056)</f>
        <v/>
      </c>
      <c r="Z3056" s="8">
        <f>IF($C3056="","",Y3056-M3056)</f>
        <v/>
      </c>
      <c r="AD3056" s="8" t="n"/>
      <c r="AG3056" s="14" t="n"/>
      <c r="AI3056">
        <f>IF($C3056="","",IF(COUNTIF($C$2:$C3056,$C3056)=1,1,0))</f>
        <v/>
      </c>
      <c r="AJ3056">
        <f>IF($AI3056=1,SUMPRODUCT(--($AM$2:$AM$7001&lt;$AM3056))+1,"")</f>
        <v/>
      </c>
      <c r="AK3056">
        <f>IF($C3056="","",IF(OR($P3056=TRUE(),$P3056="TRUE"),1,0))</f>
        <v/>
      </c>
      <c r="AL3056">
        <f>IF($C3056="","",IF(AND($V3056="Yes",SUMPRODUCT((LEN(Settings!$F$6:$F$13)&gt;0)*ISNUMBER(SEARCH(Settings!$F$6:$F$13,$O3056)))=0),1,0))</f>
        <v/>
      </c>
      <c r="AM3056">
        <f>IF($AI3056=1,IFERROR(IF(VALUE($C3056)&lt;100000000,VALUE($C3056),1000000000),IFERROR(IF(VALUE(MID($C3056,2,20))&lt;100000000,VALUE(MID($C3056,2,20)),1000000000),1000000000))+ROW()/100000,"")</f>
        <v/>
      </c>
    </row>
    <row r="3057">
      <c r="E3057" s="14" t="n"/>
      <c r="M3057" s="8">
        <f>IF($C3057="","",L3057*T3057/100)</f>
        <v/>
      </c>
      <c r="S3057" s="8" t="n"/>
      <c r="T3057" s="8" t="n"/>
      <c r="W3057">
        <f>IF($C3057="","",IF($AL3057=1,0,IF($AK3057=1,Settings!$C$6,Settings!$C$7))*100)</f>
        <v/>
      </c>
      <c r="X3057" s="8">
        <f>IF($C3057="","",T3057*W3057/100)</f>
        <v/>
      </c>
      <c r="Y3057" s="8">
        <f>IF($C3057="","",T3057-X3057)</f>
        <v/>
      </c>
      <c r="Z3057" s="8">
        <f>IF($C3057="","",Y3057-M3057)</f>
        <v/>
      </c>
      <c r="AD3057" s="8" t="n"/>
      <c r="AG3057" s="14" t="n"/>
      <c r="AI3057">
        <f>IF($C3057="","",IF(COUNTIF($C$2:$C3057,$C3057)=1,1,0))</f>
        <v/>
      </c>
      <c r="AJ3057">
        <f>IF($AI3057=1,SUMPRODUCT(--($AM$2:$AM$7001&lt;$AM3057))+1,"")</f>
        <v/>
      </c>
      <c r="AK3057">
        <f>IF($C3057="","",IF(OR($P3057=TRUE(),$P3057="TRUE"),1,0))</f>
        <v/>
      </c>
      <c r="AL3057">
        <f>IF($C3057="","",IF(AND($V3057="Yes",SUMPRODUCT((LEN(Settings!$F$6:$F$13)&gt;0)*ISNUMBER(SEARCH(Settings!$F$6:$F$13,$O3057)))=0),1,0))</f>
        <v/>
      </c>
      <c r="AM3057">
        <f>IF($AI3057=1,IFERROR(IF(VALUE($C3057)&lt;100000000,VALUE($C3057),1000000000),IFERROR(IF(VALUE(MID($C3057,2,20))&lt;100000000,VALUE(MID($C3057,2,20)),1000000000),1000000000))+ROW()/100000,"")</f>
        <v/>
      </c>
    </row>
    <row r="3058">
      <c r="E3058" s="14" t="n"/>
      <c r="M3058" s="8">
        <f>IF($C3058="","",L3058*T3058/100)</f>
        <v/>
      </c>
      <c r="S3058" s="8" t="n"/>
      <c r="T3058" s="8" t="n"/>
      <c r="W3058">
        <f>IF($C3058="","",IF($AL3058=1,0,IF($AK3058=1,Settings!$C$6,Settings!$C$7))*100)</f>
        <v/>
      </c>
      <c r="X3058" s="8">
        <f>IF($C3058="","",T3058*W3058/100)</f>
        <v/>
      </c>
      <c r="Y3058" s="8">
        <f>IF($C3058="","",T3058-X3058)</f>
        <v/>
      </c>
      <c r="Z3058" s="8">
        <f>IF($C3058="","",Y3058-M3058)</f>
        <v/>
      </c>
      <c r="AD3058" s="8" t="n"/>
      <c r="AG3058" s="14" t="n"/>
      <c r="AI3058">
        <f>IF($C3058="","",IF(COUNTIF($C$2:$C3058,$C3058)=1,1,0))</f>
        <v/>
      </c>
      <c r="AJ3058">
        <f>IF($AI3058=1,SUMPRODUCT(--($AM$2:$AM$7001&lt;$AM3058))+1,"")</f>
        <v/>
      </c>
      <c r="AK3058">
        <f>IF($C3058="","",IF(OR($P3058=TRUE(),$P3058="TRUE"),1,0))</f>
        <v/>
      </c>
      <c r="AL3058">
        <f>IF($C3058="","",IF(AND($V3058="Yes",SUMPRODUCT((LEN(Settings!$F$6:$F$13)&gt;0)*ISNUMBER(SEARCH(Settings!$F$6:$F$13,$O3058)))=0),1,0))</f>
        <v/>
      </c>
      <c r="AM3058">
        <f>IF($AI3058=1,IFERROR(IF(VALUE($C3058)&lt;100000000,VALUE($C3058),1000000000),IFERROR(IF(VALUE(MID($C3058,2,20))&lt;100000000,VALUE(MID($C3058,2,20)),1000000000),1000000000))+ROW()/100000,"")</f>
        <v/>
      </c>
    </row>
    <row r="3059">
      <c r="E3059" s="14" t="n"/>
      <c r="M3059" s="8">
        <f>IF($C3059="","",L3059*T3059/100)</f>
        <v/>
      </c>
      <c r="S3059" s="8" t="n"/>
      <c r="T3059" s="8" t="n"/>
      <c r="W3059">
        <f>IF($C3059="","",IF($AL3059=1,0,IF($AK3059=1,Settings!$C$6,Settings!$C$7))*100)</f>
        <v/>
      </c>
      <c r="X3059" s="8">
        <f>IF($C3059="","",T3059*W3059/100)</f>
        <v/>
      </c>
      <c r="Y3059" s="8">
        <f>IF($C3059="","",T3059-X3059)</f>
        <v/>
      </c>
      <c r="Z3059" s="8">
        <f>IF($C3059="","",Y3059-M3059)</f>
        <v/>
      </c>
      <c r="AD3059" s="8" t="n"/>
      <c r="AG3059" s="14" t="n"/>
      <c r="AI3059">
        <f>IF($C3059="","",IF(COUNTIF($C$2:$C3059,$C3059)=1,1,0))</f>
        <v/>
      </c>
      <c r="AJ3059">
        <f>IF($AI3059=1,SUMPRODUCT(--($AM$2:$AM$7001&lt;$AM3059))+1,"")</f>
        <v/>
      </c>
      <c r="AK3059">
        <f>IF($C3059="","",IF(OR($P3059=TRUE(),$P3059="TRUE"),1,0))</f>
        <v/>
      </c>
      <c r="AL3059">
        <f>IF($C3059="","",IF(AND($V3059="Yes",SUMPRODUCT((LEN(Settings!$F$6:$F$13)&gt;0)*ISNUMBER(SEARCH(Settings!$F$6:$F$13,$O3059)))=0),1,0))</f>
        <v/>
      </c>
      <c r="AM3059">
        <f>IF($AI3059=1,IFERROR(IF(VALUE($C3059)&lt;100000000,VALUE($C3059),1000000000),IFERROR(IF(VALUE(MID($C3059,2,20))&lt;100000000,VALUE(MID($C3059,2,20)),1000000000),1000000000))+ROW()/100000,"")</f>
        <v/>
      </c>
    </row>
    <row r="3060">
      <c r="E3060" s="14" t="n"/>
      <c r="M3060" s="8">
        <f>IF($C3060="","",L3060*T3060/100)</f>
        <v/>
      </c>
      <c r="S3060" s="8" t="n"/>
      <c r="T3060" s="8" t="n"/>
      <c r="W3060">
        <f>IF($C3060="","",IF($AL3060=1,0,IF($AK3060=1,Settings!$C$6,Settings!$C$7))*100)</f>
        <v/>
      </c>
      <c r="X3060" s="8">
        <f>IF($C3060="","",T3060*W3060/100)</f>
        <v/>
      </c>
      <c r="Y3060" s="8">
        <f>IF($C3060="","",T3060-X3060)</f>
        <v/>
      </c>
      <c r="Z3060" s="8">
        <f>IF($C3060="","",Y3060-M3060)</f>
        <v/>
      </c>
      <c r="AD3060" s="8" t="n"/>
      <c r="AG3060" s="14" t="n"/>
      <c r="AI3060">
        <f>IF($C3060="","",IF(COUNTIF($C$2:$C3060,$C3060)=1,1,0))</f>
        <v/>
      </c>
      <c r="AJ3060">
        <f>IF($AI3060=1,SUMPRODUCT(--($AM$2:$AM$7001&lt;$AM3060))+1,"")</f>
        <v/>
      </c>
      <c r="AK3060">
        <f>IF($C3060="","",IF(OR($P3060=TRUE(),$P3060="TRUE"),1,0))</f>
        <v/>
      </c>
      <c r="AL3060">
        <f>IF($C3060="","",IF(AND($V3060="Yes",SUMPRODUCT((LEN(Settings!$F$6:$F$13)&gt;0)*ISNUMBER(SEARCH(Settings!$F$6:$F$13,$O3060)))=0),1,0))</f>
        <v/>
      </c>
      <c r="AM3060">
        <f>IF($AI3060=1,IFERROR(IF(VALUE($C3060)&lt;100000000,VALUE($C3060),1000000000),IFERROR(IF(VALUE(MID($C3060,2,20))&lt;100000000,VALUE(MID($C3060,2,20)),1000000000),1000000000))+ROW()/100000,"")</f>
        <v/>
      </c>
    </row>
    <row r="3061">
      <c r="E3061" s="14" t="n"/>
      <c r="M3061" s="8">
        <f>IF($C3061="","",L3061*T3061/100)</f>
        <v/>
      </c>
      <c r="S3061" s="8" t="n"/>
      <c r="T3061" s="8" t="n"/>
      <c r="W3061">
        <f>IF($C3061="","",IF($AL3061=1,0,IF($AK3061=1,Settings!$C$6,Settings!$C$7))*100)</f>
        <v/>
      </c>
      <c r="X3061" s="8">
        <f>IF($C3061="","",T3061*W3061/100)</f>
        <v/>
      </c>
      <c r="Y3061" s="8">
        <f>IF($C3061="","",T3061-X3061)</f>
        <v/>
      </c>
      <c r="Z3061" s="8">
        <f>IF($C3061="","",Y3061-M3061)</f>
        <v/>
      </c>
      <c r="AD3061" s="8" t="n"/>
      <c r="AG3061" s="14" t="n"/>
      <c r="AI3061">
        <f>IF($C3061="","",IF(COUNTIF($C$2:$C3061,$C3061)=1,1,0))</f>
        <v/>
      </c>
      <c r="AJ3061">
        <f>IF($AI3061=1,SUMPRODUCT(--($AM$2:$AM$7001&lt;$AM3061))+1,"")</f>
        <v/>
      </c>
      <c r="AK3061">
        <f>IF($C3061="","",IF(OR($P3061=TRUE(),$P3061="TRUE"),1,0))</f>
        <v/>
      </c>
      <c r="AL3061">
        <f>IF($C3061="","",IF(AND($V3061="Yes",SUMPRODUCT((LEN(Settings!$F$6:$F$13)&gt;0)*ISNUMBER(SEARCH(Settings!$F$6:$F$13,$O3061)))=0),1,0))</f>
        <v/>
      </c>
      <c r="AM3061">
        <f>IF($AI3061=1,IFERROR(IF(VALUE($C3061)&lt;100000000,VALUE($C3061),1000000000),IFERROR(IF(VALUE(MID($C3061,2,20))&lt;100000000,VALUE(MID($C3061,2,20)),1000000000),1000000000))+ROW()/100000,"")</f>
        <v/>
      </c>
    </row>
    <row r="3062">
      <c r="E3062" s="14" t="n"/>
      <c r="M3062" s="8">
        <f>IF($C3062="","",L3062*T3062/100)</f>
        <v/>
      </c>
      <c r="S3062" s="8" t="n"/>
      <c r="T3062" s="8" t="n"/>
      <c r="W3062">
        <f>IF($C3062="","",IF($AL3062=1,0,IF($AK3062=1,Settings!$C$6,Settings!$C$7))*100)</f>
        <v/>
      </c>
      <c r="X3062" s="8">
        <f>IF($C3062="","",T3062*W3062/100)</f>
        <v/>
      </c>
      <c r="Y3062" s="8">
        <f>IF($C3062="","",T3062-X3062)</f>
        <v/>
      </c>
      <c r="Z3062" s="8">
        <f>IF($C3062="","",Y3062-M3062)</f>
        <v/>
      </c>
      <c r="AD3062" s="8" t="n"/>
      <c r="AG3062" s="14" t="n"/>
      <c r="AI3062">
        <f>IF($C3062="","",IF(COUNTIF($C$2:$C3062,$C3062)=1,1,0))</f>
        <v/>
      </c>
      <c r="AJ3062">
        <f>IF($AI3062=1,SUMPRODUCT(--($AM$2:$AM$7001&lt;$AM3062))+1,"")</f>
        <v/>
      </c>
      <c r="AK3062">
        <f>IF($C3062="","",IF(OR($P3062=TRUE(),$P3062="TRUE"),1,0))</f>
        <v/>
      </c>
      <c r="AL3062">
        <f>IF($C3062="","",IF(AND($V3062="Yes",SUMPRODUCT((LEN(Settings!$F$6:$F$13)&gt;0)*ISNUMBER(SEARCH(Settings!$F$6:$F$13,$O3062)))=0),1,0))</f>
        <v/>
      </c>
      <c r="AM3062">
        <f>IF($AI3062=1,IFERROR(IF(VALUE($C3062)&lt;100000000,VALUE($C3062),1000000000),IFERROR(IF(VALUE(MID($C3062,2,20))&lt;100000000,VALUE(MID($C3062,2,20)),1000000000),1000000000))+ROW()/100000,"")</f>
        <v/>
      </c>
    </row>
    <row r="3063">
      <c r="E3063" s="14" t="n"/>
      <c r="M3063" s="8">
        <f>IF($C3063="","",L3063*T3063/100)</f>
        <v/>
      </c>
      <c r="S3063" s="8" t="n"/>
      <c r="T3063" s="8" t="n"/>
      <c r="W3063">
        <f>IF($C3063="","",IF($AL3063=1,0,IF($AK3063=1,Settings!$C$6,Settings!$C$7))*100)</f>
        <v/>
      </c>
      <c r="X3063" s="8">
        <f>IF($C3063="","",T3063*W3063/100)</f>
        <v/>
      </c>
      <c r="Y3063" s="8">
        <f>IF($C3063="","",T3063-X3063)</f>
        <v/>
      </c>
      <c r="Z3063" s="8">
        <f>IF($C3063="","",Y3063-M3063)</f>
        <v/>
      </c>
      <c r="AD3063" s="8" t="n"/>
      <c r="AG3063" s="14" t="n"/>
      <c r="AI3063">
        <f>IF($C3063="","",IF(COUNTIF($C$2:$C3063,$C3063)=1,1,0))</f>
        <v/>
      </c>
      <c r="AJ3063">
        <f>IF($AI3063=1,SUMPRODUCT(--($AM$2:$AM$7001&lt;$AM3063))+1,"")</f>
        <v/>
      </c>
      <c r="AK3063">
        <f>IF($C3063="","",IF(OR($P3063=TRUE(),$P3063="TRUE"),1,0))</f>
        <v/>
      </c>
      <c r="AL3063">
        <f>IF($C3063="","",IF(AND($V3063="Yes",SUMPRODUCT((LEN(Settings!$F$6:$F$13)&gt;0)*ISNUMBER(SEARCH(Settings!$F$6:$F$13,$O3063)))=0),1,0))</f>
        <v/>
      </c>
      <c r="AM3063">
        <f>IF($AI3063=1,IFERROR(IF(VALUE($C3063)&lt;100000000,VALUE($C3063),1000000000),IFERROR(IF(VALUE(MID($C3063,2,20))&lt;100000000,VALUE(MID($C3063,2,20)),1000000000),1000000000))+ROW()/100000,"")</f>
        <v/>
      </c>
    </row>
    <row r="3064">
      <c r="E3064" s="14" t="n"/>
      <c r="M3064" s="8">
        <f>IF($C3064="","",L3064*T3064/100)</f>
        <v/>
      </c>
      <c r="S3064" s="8" t="n"/>
      <c r="T3064" s="8" t="n"/>
      <c r="W3064">
        <f>IF($C3064="","",IF($AL3064=1,0,IF($AK3064=1,Settings!$C$6,Settings!$C$7))*100)</f>
        <v/>
      </c>
      <c r="X3064" s="8">
        <f>IF($C3064="","",T3064*W3064/100)</f>
        <v/>
      </c>
      <c r="Y3064" s="8">
        <f>IF($C3064="","",T3064-X3064)</f>
        <v/>
      </c>
      <c r="Z3064" s="8">
        <f>IF($C3064="","",Y3064-M3064)</f>
        <v/>
      </c>
      <c r="AD3064" s="8" t="n"/>
      <c r="AG3064" s="14" t="n"/>
      <c r="AI3064">
        <f>IF($C3064="","",IF(COUNTIF($C$2:$C3064,$C3064)=1,1,0))</f>
        <v/>
      </c>
      <c r="AJ3064">
        <f>IF($AI3064=1,SUMPRODUCT(--($AM$2:$AM$7001&lt;$AM3064))+1,"")</f>
        <v/>
      </c>
      <c r="AK3064">
        <f>IF($C3064="","",IF(OR($P3064=TRUE(),$P3064="TRUE"),1,0))</f>
        <v/>
      </c>
      <c r="AL3064">
        <f>IF($C3064="","",IF(AND($V3064="Yes",SUMPRODUCT((LEN(Settings!$F$6:$F$13)&gt;0)*ISNUMBER(SEARCH(Settings!$F$6:$F$13,$O3064)))=0),1,0))</f>
        <v/>
      </c>
      <c r="AM3064">
        <f>IF($AI3064=1,IFERROR(IF(VALUE($C3064)&lt;100000000,VALUE($C3064),1000000000),IFERROR(IF(VALUE(MID($C3064,2,20))&lt;100000000,VALUE(MID($C3064,2,20)),1000000000),1000000000))+ROW()/100000,"")</f>
        <v/>
      </c>
    </row>
    <row r="3065">
      <c r="E3065" s="14" t="n"/>
      <c r="M3065" s="8">
        <f>IF($C3065="","",L3065*T3065/100)</f>
        <v/>
      </c>
      <c r="S3065" s="8" t="n"/>
      <c r="T3065" s="8" t="n"/>
      <c r="W3065">
        <f>IF($C3065="","",IF($AL3065=1,0,IF($AK3065=1,Settings!$C$6,Settings!$C$7))*100)</f>
        <v/>
      </c>
      <c r="X3065" s="8">
        <f>IF($C3065="","",T3065*W3065/100)</f>
        <v/>
      </c>
      <c r="Y3065" s="8">
        <f>IF($C3065="","",T3065-X3065)</f>
        <v/>
      </c>
      <c r="Z3065" s="8">
        <f>IF($C3065="","",Y3065-M3065)</f>
        <v/>
      </c>
      <c r="AD3065" s="8" t="n"/>
      <c r="AG3065" s="14" t="n"/>
      <c r="AI3065">
        <f>IF($C3065="","",IF(COUNTIF($C$2:$C3065,$C3065)=1,1,0))</f>
        <v/>
      </c>
      <c r="AJ3065">
        <f>IF($AI3065=1,SUMPRODUCT(--($AM$2:$AM$7001&lt;$AM3065))+1,"")</f>
        <v/>
      </c>
      <c r="AK3065">
        <f>IF($C3065="","",IF(OR($P3065=TRUE(),$P3065="TRUE"),1,0))</f>
        <v/>
      </c>
      <c r="AL3065">
        <f>IF($C3065="","",IF(AND($V3065="Yes",SUMPRODUCT((LEN(Settings!$F$6:$F$13)&gt;0)*ISNUMBER(SEARCH(Settings!$F$6:$F$13,$O3065)))=0),1,0))</f>
        <v/>
      </c>
      <c r="AM3065">
        <f>IF($AI3065=1,IFERROR(IF(VALUE($C3065)&lt;100000000,VALUE($C3065),1000000000),IFERROR(IF(VALUE(MID($C3065,2,20))&lt;100000000,VALUE(MID($C3065,2,20)),1000000000),1000000000))+ROW()/100000,"")</f>
        <v/>
      </c>
    </row>
    <row r="3066">
      <c r="E3066" s="14" t="n"/>
      <c r="M3066" s="8">
        <f>IF($C3066="","",L3066*T3066/100)</f>
        <v/>
      </c>
      <c r="S3066" s="8" t="n"/>
      <c r="T3066" s="8" t="n"/>
      <c r="W3066">
        <f>IF($C3066="","",IF($AL3066=1,0,IF($AK3066=1,Settings!$C$6,Settings!$C$7))*100)</f>
        <v/>
      </c>
      <c r="X3066" s="8">
        <f>IF($C3066="","",T3066*W3066/100)</f>
        <v/>
      </c>
      <c r="Y3066" s="8">
        <f>IF($C3066="","",T3066-X3066)</f>
        <v/>
      </c>
      <c r="Z3066" s="8">
        <f>IF($C3066="","",Y3066-M3066)</f>
        <v/>
      </c>
      <c r="AD3066" s="8" t="n"/>
      <c r="AG3066" s="14" t="n"/>
      <c r="AI3066">
        <f>IF($C3066="","",IF(COUNTIF($C$2:$C3066,$C3066)=1,1,0))</f>
        <v/>
      </c>
      <c r="AJ3066">
        <f>IF($AI3066=1,SUMPRODUCT(--($AM$2:$AM$7001&lt;$AM3066))+1,"")</f>
        <v/>
      </c>
      <c r="AK3066">
        <f>IF($C3066="","",IF(OR($P3066=TRUE(),$P3066="TRUE"),1,0))</f>
        <v/>
      </c>
      <c r="AL3066">
        <f>IF($C3066="","",IF(AND($V3066="Yes",SUMPRODUCT((LEN(Settings!$F$6:$F$13)&gt;0)*ISNUMBER(SEARCH(Settings!$F$6:$F$13,$O3066)))=0),1,0))</f>
        <v/>
      </c>
      <c r="AM3066">
        <f>IF($AI3066=1,IFERROR(IF(VALUE($C3066)&lt;100000000,VALUE($C3066),1000000000),IFERROR(IF(VALUE(MID($C3066,2,20))&lt;100000000,VALUE(MID($C3066,2,20)),1000000000),1000000000))+ROW()/100000,"")</f>
        <v/>
      </c>
    </row>
    <row r="3067">
      <c r="E3067" s="14" t="n"/>
      <c r="M3067" s="8">
        <f>IF($C3067="","",L3067*T3067/100)</f>
        <v/>
      </c>
      <c r="S3067" s="8" t="n"/>
      <c r="T3067" s="8" t="n"/>
      <c r="W3067">
        <f>IF($C3067="","",IF($AL3067=1,0,IF($AK3067=1,Settings!$C$6,Settings!$C$7))*100)</f>
        <v/>
      </c>
      <c r="X3067" s="8">
        <f>IF($C3067="","",T3067*W3067/100)</f>
        <v/>
      </c>
      <c r="Y3067" s="8">
        <f>IF($C3067="","",T3067-X3067)</f>
        <v/>
      </c>
      <c r="Z3067" s="8">
        <f>IF($C3067="","",Y3067-M3067)</f>
        <v/>
      </c>
      <c r="AD3067" s="8" t="n"/>
      <c r="AG3067" s="14" t="n"/>
      <c r="AI3067">
        <f>IF($C3067="","",IF(COUNTIF($C$2:$C3067,$C3067)=1,1,0))</f>
        <v/>
      </c>
      <c r="AJ3067">
        <f>IF($AI3067=1,SUMPRODUCT(--($AM$2:$AM$7001&lt;$AM3067))+1,"")</f>
        <v/>
      </c>
      <c r="AK3067">
        <f>IF($C3067="","",IF(OR($P3067=TRUE(),$P3067="TRUE"),1,0))</f>
        <v/>
      </c>
      <c r="AL3067">
        <f>IF($C3067="","",IF(AND($V3067="Yes",SUMPRODUCT((LEN(Settings!$F$6:$F$13)&gt;0)*ISNUMBER(SEARCH(Settings!$F$6:$F$13,$O3067)))=0),1,0))</f>
        <v/>
      </c>
      <c r="AM3067">
        <f>IF($AI3067=1,IFERROR(IF(VALUE($C3067)&lt;100000000,VALUE($C3067),1000000000),IFERROR(IF(VALUE(MID($C3067,2,20))&lt;100000000,VALUE(MID($C3067,2,20)),1000000000),1000000000))+ROW()/100000,"")</f>
        <v/>
      </c>
    </row>
    <row r="3068">
      <c r="E3068" s="14" t="n"/>
      <c r="M3068" s="8">
        <f>IF($C3068="","",L3068*T3068/100)</f>
        <v/>
      </c>
      <c r="S3068" s="8" t="n"/>
      <c r="T3068" s="8" t="n"/>
      <c r="W3068">
        <f>IF($C3068="","",IF($AL3068=1,0,IF($AK3068=1,Settings!$C$6,Settings!$C$7))*100)</f>
        <v/>
      </c>
      <c r="X3068" s="8">
        <f>IF($C3068="","",T3068*W3068/100)</f>
        <v/>
      </c>
      <c r="Y3068" s="8">
        <f>IF($C3068="","",T3068-X3068)</f>
        <v/>
      </c>
      <c r="Z3068" s="8">
        <f>IF($C3068="","",Y3068-M3068)</f>
        <v/>
      </c>
      <c r="AD3068" s="8" t="n"/>
      <c r="AG3068" s="14" t="n"/>
      <c r="AI3068">
        <f>IF($C3068="","",IF(COUNTIF($C$2:$C3068,$C3068)=1,1,0))</f>
        <v/>
      </c>
      <c r="AJ3068">
        <f>IF($AI3068=1,SUMPRODUCT(--($AM$2:$AM$7001&lt;$AM3068))+1,"")</f>
        <v/>
      </c>
      <c r="AK3068">
        <f>IF($C3068="","",IF(OR($P3068=TRUE(),$P3068="TRUE"),1,0))</f>
        <v/>
      </c>
      <c r="AL3068">
        <f>IF($C3068="","",IF(AND($V3068="Yes",SUMPRODUCT((LEN(Settings!$F$6:$F$13)&gt;0)*ISNUMBER(SEARCH(Settings!$F$6:$F$13,$O3068)))=0),1,0))</f>
        <v/>
      </c>
      <c r="AM3068">
        <f>IF($AI3068=1,IFERROR(IF(VALUE($C3068)&lt;100000000,VALUE($C3068),1000000000),IFERROR(IF(VALUE(MID($C3068,2,20))&lt;100000000,VALUE(MID($C3068,2,20)),1000000000),1000000000))+ROW()/100000,"")</f>
        <v/>
      </c>
    </row>
    <row r="3069">
      <c r="E3069" s="14" t="n"/>
      <c r="M3069" s="8">
        <f>IF($C3069="","",L3069*T3069/100)</f>
        <v/>
      </c>
      <c r="S3069" s="8" t="n"/>
      <c r="T3069" s="8" t="n"/>
      <c r="W3069">
        <f>IF($C3069="","",IF($AL3069=1,0,IF($AK3069=1,Settings!$C$6,Settings!$C$7))*100)</f>
        <v/>
      </c>
      <c r="X3069" s="8">
        <f>IF($C3069="","",T3069*W3069/100)</f>
        <v/>
      </c>
      <c r="Y3069" s="8">
        <f>IF($C3069="","",T3069-X3069)</f>
        <v/>
      </c>
      <c r="Z3069" s="8">
        <f>IF($C3069="","",Y3069-M3069)</f>
        <v/>
      </c>
      <c r="AD3069" s="8" t="n"/>
      <c r="AG3069" s="14" t="n"/>
      <c r="AI3069">
        <f>IF($C3069="","",IF(COUNTIF($C$2:$C3069,$C3069)=1,1,0))</f>
        <v/>
      </c>
      <c r="AJ3069">
        <f>IF($AI3069=1,SUMPRODUCT(--($AM$2:$AM$7001&lt;$AM3069))+1,"")</f>
        <v/>
      </c>
      <c r="AK3069">
        <f>IF($C3069="","",IF(OR($P3069=TRUE(),$P3069="TRUE"),1,0))</f>
        <v/>
      </c>
      <c r="AL3069">
        <f>IF($C3069="","",IF(AND($V3069="Yes",SUMPRODUCT((LEN(Settings!$F$6:$F$13)&gt;0)*ISNUMBER(SEARCH(Settings!$F$6:$F$13,$O3069)))=0),1,0))</f>
        <v/>
      </c>
      <c r="AM3069">
        <f>IF($AI3069=1,IFERROR(IF(VALUE($C3069)&lt;100000000,VALUE($C3069),1000000000),IFERROR(IF(VALUE(MID($C3069,2,20))&lt;100000000,VALUE(MID($C3069,2,20)),1000000000),1000000000))+ROW()/100000,"")</f>
        <v/>
      </c>
    </row>
    <row r="3070">
      <c r="E3070" s="14" t="n"/>
      <c r="M3070" s="8">
        <f>IF($C3070="","",L3070*T3070/100)</f>
        <v/>
      </c>
      <c r="S3070" s="8" t="n"/>
      <c r="T3070" s="8" t="n"/>
      <c r="W3070">
        <f>IF($C3070="","",IF($AL3070=1,0,IF($AK3070=1,Settings!$C$6,Settings!$C$7))*100)</f>
        <v/>
      </c>
      <c r="X3070" s="8">
        <f>IF($C3070="","",T3070*W3070/100)</f>
        <v/>
      </c>
      <c r="Y3070" s="8">
        <f>IF($C3070="","",T3070-X3070)</f>
        <v/>
      </c>
      <c r="Z3070" s="8">
        <f>IF($C3070="","",Y3070-M3070)</f>
        <v/>
      </c>
      <c r="AD3070" s="8" t="n"/>
      <c r="AG3070" s="14" t="n"/>
      <c r="AI3070">
        <f>IF($C3070="","",IF(COUNTIF($C$2:$C3070,$C3070)=1,1,0))</f>
        <v/>
      </c>
      <c r="AJ3070">
        <f>IF($AI3070=1,SUMPRODUCT(--($AM$2:$AM$7001&lt;$AM3070))+1,"")</f>
        <v/>
      </c>
      <c r="AK3070">
        <f>IF($C3070="","",IF(OR($P3070=TRUE(),$P3070="TRUE"),1,0))</f>
        <v/>
      </c>
      <c r="AL3070">
        <f>IF($C3070="","",IF(AND($V3070="Yes",SUMPRODUCT((LEN(Settings!$F$6:$F$13)&gt;0)*ISNUMBER(SEARCH(Settings!$F$6:$F$13,$O3070)))=0),1,0))</f>
        <v/>
      </c>
      <c r="AM3070">
        <f>IF($AI3070=1,IFERROR(IF(VALUE($C3070)&lt;100000000,VALUE($C3070),1000000000),IFERROR(IF(VALUE(MID($C3070,2,20))&lt;100000000,VALUE(MID($C3070,2,20)),1000000000),1000000000))+ROW()/100000,"")</f>
        <v/>
      </c>
    </row>
    <row r="3071">
      <c r="E3071" s="14" t="n"/>
      <c r="M3071" s="8">
        <f>IF($C3071="","",L3071*T3071/100)</f>
        <v/>
      </c>
      <c r="S3071" s="8" t="n"/>
      <c r="T3071" s="8" t="n"/>
      <c r="W3071">
        <f>IF($C3071="","",IF($AL3071=1,0,IF($AK3071=1,Settings!$C$6,Settings!$C$7))*100)</f>
        <v/>
      </c>
      <c r="X3071" s="8">
        <f>IF($C3071="","",T3071*W3071/100)</f>
        <v/>
      </c>
      <c r="Y3071" s="8">
        <f>IF($C3071="","",T3071-X3071)</f>
        <v/>
      </c>
      <c r="Z3071" s="8">
        <f>IF($C3071="","",Y3071-M3071)</f>
        <v/>
      </c>
      <c r="AD3071" s="8" t="n"/>
      <c r="AG3071" s="14" t="n"/>
      <c r="AI3071">
        <f>IF($C3071="","",IF(COUNTIF($C$2:$C3071,$C3071)=1,1,0))</f>
        <v/>
      </c>
      <c r="AJ3071">
        <f>IF($AI3071=1,SUMPRODUCT(--($AM$2:$AM$7001&lt;$AM3071))+1,"")</f>
        <v/>
      </c>
      <c r="AK3071">
        <f>IF($C3071="","",IF(OR($P3071=TRUE(),$P3071="TRUE"),1,0))</f>
        <v/>
      </c>
      <c r="AL3071">
        <f>IF($C3071="","",IF(AND($V3071="Yes",SUMPRODUCT((LEN(Settings!$F$6:$F$13)&gt;0)*ISNUMBER(SEARCH(Settings!$F$6:$F$13,$O3071)))=0),1,0))</f>
        <v/>
      </c>
      <c r="AM3071">
        <f>IF($AI3071=1,IFERROR(IF(VALUE($C3071)&lt;100000000,VALUE($C3071),1000000000),IFERROR(IF(VALUE(MID($C3071,2,20))&lt;100000000,VALUE(MID($C3071,2,20)),1000000000),1000000000))+ROW()/100000,"")</f>
        <v/>
      </c>
    </row>
    <row r="3072">
      <c r="E3072" s="14" t="n"/>
      <c r="M3072" s="8">
        <f>IF($C3072="","",L3072*T3072/100)</f>
        <v/>
      </c>
      <c r="S3072" s="8" t="n"/>
      <c r="T3072" s="8" t="n"/>
      <c r="W3072">
        <f>IF($C3072="","",IF($AL3072=1,0,IF($AK3072=1,Settings!$C$6,Settings!$C$7))*100)</f>
        <v/>
      </c>
      <c r="X3072" s="8">
        <f>IF($C3072="","",T3072*W3072/100)</f>
        <v/>
      </c>
      <c r="Y3072" s="8">
        <f>IF($C3072="","",T3072-X3072)</f>
        <v/>
      </c>
      <c r="Z3072" s="8">
        <f>IF($C3072="","",Y3072-M3072)</f>
        <v/>
      </c>
      <c r="AD3072" s="8" t="n"/>
      <c r="AG3072" s="14" t="n"/>
      <c r="AI3072">
        <f>IF($C3072="","",IF(COUNTIF($C$2:$C3072,$C3072)=1,1,0))</f>
        <v/>
      </c>
      <c r="AJ3072">
        <f>IF($AI3072=1,SUMPRODUCT(--($AM$2:$AM$7001&lt;$AM3072))+1,"")</f>
        <v/>
      </c>
      <c r="AK3072">
        <f>IF($C3072="","",IF(OR($P3072=TRUE(),$P3072="TRUE"),1,0))</f>
        <v/>
      </c>
      <c r="AL3072">
        <f>IF($C3072="","",IF(AND($V3072="Yes",SUMPRODUCT((LEN(Settings!$F$6:$F$13)&gt;0)*ISNUMBER(SEARCH(Settings!$F$6:$F$13,$O3072)))=0),1,0))</f>
        <v/>
      </c>
      <c r="AM3072">
        <f>IF($AI3072=1,IFERROR(IF(VALUE($C3072)&lt;100000000,VALUE($C3072),1000000000),IFERROR(IF(VALUE(MID($C3072,2,20))&lt;100000000,VALUE(MID($C3072,2,20)),1000000000),1000000000))+ROW()/100000,"")</f>
        <v/>
      </c>
    </row>
    <row r="3073">
      <c r="E3073" s="14" t="n"/>
      <c r="M3073" s="8">
        <f>IF($C3073="","",L3073*T3073/100)</f>
        <v/>
      </c>
      <c r="S3073" s="8" t="n"/>
      <c r="T3073" s="8" t="n"/>
      <c r="W3073">
        <f>IF($C3073="","",IF($AL3073=1,0,IF($AK3073=1,Settings!$C$6,Settings!$C$7))*100)</f>
        <v/>
      </c>
      <c r="X3073" s="8">
        <f>IF($C3073="","",T3073*W3073/100)</f>
        <v/>
      </c>
      <c r="Y3073" s="8">
        <f>IF($C3073="","",T3073-X3073)</f>
        <v/>
      </c>
      <c r="Z3073" s="8">
        <f>IF($C3073="","",Y3073-M3073)</f>
        <v/>
      </c>
      <c r="AD3073" s="8" t="n"/>
      <c r="AG3073" s="14" t="n"/>
      <c r="AI3073">
        <f>IF($C3073="","",IF(COUNTIF($C$2:$C3073,$C3073)=1,1,0))</f>
        <v/>
      </c>
      <c r="AJ3073">
        <f>IF($AI3073=1,SUMPRODUCT(--($AM$2:$AM$7001&lt;$AM3073))+1,"")</f>
        <v/>
      </c>
      <c r="AK3073">
        <f>IF($C3073="","",IF(OR($P3073=TRUE(),$P3073="TRUE"),1,0))</f>
        <v/>
      </c>
      <c r="AL3073">
        <f>IF($C3073="","",IF(AND($V3073="Yes",SUMPRODUCT((LEN(Settings!$F$6:$F$13)&gt;0)*ISNUMBER(SEARCH(Settings!$F$6:$F$13,$O3073)))=0),1,0))</f>
        <v/>
      </c>
      <c r="AM3073">
        <f>IF($AI3073=1,IFERROR(IF(VALUE($C3073)&lt;100000000,VALUE($C3073),1000000000),IFERROR(IF(VALUE(MID($C3073,2,20))&lt;100000000,VALUE(MID($C3073,2,20)),1000000000),1000000000))+ROW()/100000,"")</f>
        <v/>
      </c>
    </row>
    <row r="3074">
      <c r="E3074" s="14" t="n"/>
      <c r="M3074" s="8">
        <f>IF($C3074="","",L3074*T3074/100)</f>
        <v/>
      </c>
      <c r="S3074" s="8" t="n"/>
      <c r="T3074" s="8" t="n"/>
      <c r="W3074">
        <f>IF($C3074="","",IF($AL3074=1,0,IF($AK3074=1,Settings!$C$6,Settings!$C$7))*100)</f>
        <v/>
      </c>
      <c r="X3074" s="8">
        <f>IF($C3074="","",T3074*W3074/100)</f>
        <v/>
      </c>
      <c r="Y3074" s="8">
        <f>IF($C3074="","",T3074-X3074)</f>
        <v/>
      </c>
      <c r="Z3074" s="8">
        <f>IF($C3074="","",Y3074-M3074)</f>
        <v/>
      </c>
      <c r="AD3074" s="8" t="n"/>
      <c r="AG3074" s="14" t="n"/>
      <c r="AI3074">
        <f>IF($C3074="","",IF(COUNTIF($C$2:$C3074,$C3074)=1,1,0))</f>
        <v/>
      </c>
      <c r="AJ3074">
        <f>IF($AI3074=1,SUMPRODUCT(--($AM$2:$AM$7001&lt;$AM3074))+1,"")</f>
        <v/>
      </c>
      <c r="AK3074">
        <f>IF($C3074="","",IF(OR($P3074=TRUE(),$P3074="TRUE"),1,0))</f>
        <v/>
      </c>
      <c r="AL3074">
        <f>IF($C3074="","",IF(AND($V3074="Yes",SUMPRODUCT((LEN(Settings!$F$6:$F$13)&gt;0)*ISNUMBER(SEARCH(Settings!$F$6:$F$13,$O3074)))=0),1,0))</f>
        <v/>
      </c>
      <c r="AM3074">
        <f>IF($AI3074=1,IFERROR(IF(VALUE($C3074)&lt;100000000,VALUE($C3074),1000000000),IFERROR(IF(VALUE(MID($C3074,2,20))&lt;100000000,VALUE(MID($C3074,2,20)),1000000000),1000000000))+ROW()/100000,"")</f>
        <v/>
      </c>
    </row>
    <row r="3075">
      <c r="E3075" s="14" t="n"/>
      <c r="M3075" s="8">
        <f>IF($C3075="","",L3075*T3075/100)</f>
        <v/>
      </c>
      <c r="S3075" s="8" t="n"/>
      <c r="T3075" s="8" t="n"/>
      <c r="W3075">
        <f>IF($C3075="","",IF($AL3075=1,0,IF($AK3075=1,Settings!$C$6,Settings!$C$7))*100)</f>
        <v/>
      </c>
      <c r="X3075" s="8">
        <f>IF($C3075="","",T3075*W3075/100)</f>
        <v/>
      </c>
      <c r="Y3075" s="8">
        <f>IF($C3075="","",T3075-X3075)</f>
        <v/>
      </c>
      <c r="Z3075" s="8">
        <f>IF($C3075="","",Y3075-M3075)</f>
        <v/>
      </c>
      <c r="AD3075" s="8" t="n"/>
      <c r="AG3075" s="14" t="n"/>
      <c r="AI3075">
        <f>IF($C3075="","",IF(COUNTIF($C$2:$C3075,$C3075)=1,1,0))</f>
        <v/>
      </c>
      <c r="AJ3075">
        <f>IF($AI3075=1,SUMPRODUCT(--($AM$2:$AM$7001&lt;$AM3075))+1,"")</f>
        <v/>
      </c>
      <c r="AK3075">
        <f>IF($C3075="","",IF(OR($P3075=TRUE(),$P3075="TRUE"),1,0))</f>
        <v/>
      </c>
      <c r="AL3075">
        <f>IF($C3075="","",IF(AND($V3075="Yes",SUMPRODUCT((LEN(Settings!$F$6:$F$13)&gt;0)*ISNUMBER(SEARCH(Settings!$F$6:$F$13,$O3075)))=0),1,0))</f>
        <v/>
      </c>
      <c r="AM3075">
        <f>IF($AI3075=1,IFERROR(IF(VALUE($C3075)&lt;100000000,VALUE($C3075),1000000000),IFERROR(IF(VALUE(MID($C3075,2,20))&lt;100000000,VALUE(MID($C3075,2,20)),1000000000),1000000000))+ROW()/100000,"")</f>
        <v/>
      </c>
    </row>
    <row r="3076">
      <c r="E3076" s="14" t="n"/>
      <c r="M3076" s="8">
        <f>IF($C3076="","",L3076*T3076/100)</f>
        <v/>
      </c>
      <c r="S3076" s="8" t="n"/>
      <c r="T3076" s="8" t="n"/>
      <c r="W3076">
        <f>IF($C3076="","",IF($AL3076=1,0,IF($AK3076=1,Settings!$C$6,Settings!$C$7))*100)</f>
        <v/>
      </c>
      <c r="X3076" s="8">
        <f>IF($C3076="","",T3076*W3076/100)</f>
        <v/>
      </c>
      <c r="Y3076" s="8">
        <f>IF($C3076="","",T3076-X3076)</f>
        <v/>
      </c>
      <c r="Z3076" s="8">
        <f>IF($C3076="","",Y3076-M3076)</f>
        <v/>
      </c>
      <c r="AD3076" s="8" t="n"/>
      <c r="AG3076" s="14" t="n"/>
      <c r="AI3076">
        <f>IF($C3076="","",IF(COUNTIF($C$2:$C3076,$C3076)=1,1,0))</f>
        <v/>
      </c>
      <c r="AJ3076">
        <f>IF($AI3076=1,SUMPRODUCT(--($AM$2:$AM$7001&lt;$AM3076))+1,"")</f>
        <v/>
      </c>
      <c r="AK3076">
        <f>IF($C3076="","",IF(OR($P3076=TRUE(),$P3076="TRUE"),1,0))</f>
        <v/>
      </c>
      <c r="AL3076">
        <f>IF($C3076="","",IF(AND($V3076="Yes",SUMPRODUCT((LEN(Settings!$F$6:$F$13)&gt;0)*ISNUMBER(SEARCH(Settings!$F$6:$F$13,$O3076)))=0),1,0))</f>
        <v/>
      </c>
      <c r="AM3076">
        <f>IF($AI3076=1,IFERROR(IF(VALUE($C3076)&lt;100000000,VALUE($C3076),1000000000),IFERROR(IF(VALUE(MID($C3076,2,20))&lt;100000000,VALUE(MID($C3076,2,20)),1000000000),1000000000))+ROW()/100000,"")</f>
        <v/>
      </c>
    </row>
    <row r="3077">
      <c r="E3077" s="14" t="n"/>
      <c r="M3077" s="8">
        <f>IF($C3077="","",L3077*T3077/100)</f>
        <v/>
      </c>
      <c r="S3077" s="8" t="n"/>
      <c r="T3077" s="8" t="n"/>
      <c r="W3077">
        <f>IF($C3077="","",IF($AL3077=1,0,IF($AK3077=1,Settings!$C$6,Settings!$C$7))*100)</f>
        <v/>
      </c>
      <c r="X3077" s="8">
        <f>IF($C3077="","",T3077*W3077/100)</f>
        <v/>
      </c>
      <c r="Y3077" s="8">
        <f>IF($C3077="","",T3077-X3077)</f>
        <v/>
      </c>
      <c r="Z3077" s="8">
        <f>IF($C3077="","",Y3077-M3077)</f>
        <v/>
      </c>
      <c r="AD3077" s="8" t="n"/>
      <c r="AG3077" s="14" t="n"/>
      <c r="AI3077">
        <f>IF($C3077="","",IF(COUNTIF($C$2:$C3077,$C3077)=1,1,0))</f>
        <v/>
      </c>
      <c r="AJ3077">
        <f>IF($AI3077=1,SUMPRODUCT(--($AM$2:$AM$7001&lt;$AM3077))+1,"")</f>
        <v/>
      </c>
      <c r="AK3077">
        <f>IF($C3077="","",IF(OR($P3077=TRUE(),$P3077="TRUE"),1,0))</f>
        <v/>
      </c>
      <c r="AL3077">
        <f>IF($C3077="","",IF(AND($V3077="Yes",SUMPRODUCT((LEN(Settings!$F$6:$F$13)&gt;0)*ISNUMBER(SEARCH(Settings!$F$6:$F$13,$O3077)))=0),1,0))</f>
        <v/>
      </c>
      <c r="AM3077">
        <f>IF($AI3077=1,IFERROR(IF(VALUE($C3077)&lt;100000000,VALUE($C3077),1000000000),IFERROR(IF(VALUE(MID($C3077,2,20))&lt;100000000,VALUE(MID($C3077,2,20)),1000000000),1000000000))+ROW()/100000,"")</f>
        <v/>
      </c>
    </row>
    <row r="3078">
      <c r="E3078" s="14" t="n"/>
      <c r="M3078" s="8">
        <f>IF($C3078="","",L3078*T3078/100)</f>
        <v/>
      </c>
      <c r="S3078" s="8" t="n"/>
      <c r="T3078" s="8" t="n"/>
      <c r="W3078">
        <f>IF($C3078="","",IF($AL3078=1,0,IF($AK3078=1,Settings!$C$6,Settings!$C$7))*100)</f>
        <v/>
      </c>
      <c r="X3078" s="8">
        <f>IF($C3078="","",T3078*W3078/100)</f>
        <v/>
      </c>
      <c r="Y3078" s="8">
        <f>IF($C3078="","",T3078-X3078)</f>
        <v/>
      </c>
      <c r="Z3078" s="8">
        <f>IF($C3078="","",Y3078-M3078)</f>
        <v/>
      </c>
      <c r="AD3078" s="8" t="n"/>
      <c r="AG3078" s="14" t="n"/>
      <c r="AI3078">
        <f>IF($C3078="","",IF(COUNTIF($C$2:$C3078,$C3078)=1,1,0))</f>
        <v/>
      </c>
      <c r="AJ3078">
        <f>IF($AI3078=1,SUMPRODUCT(--($AM$2:$AM$7001&lt;$AM3078))+1,"")</f>
        <v/>
      </c>
      <c r="AK3078">
        <f>IF($C3078="","",IF(OR($P3078=TRUE(),$P3078="TRUE"),1,0))</f>
        <v/>
      </c>
      <c r="AL3078">
        <f>IF($C3078="","",IF(AND($V3078="Yes",SUMPRODUCT((LEN(Settings!$F$6:$F$13)&gt;0)*ISNUMBER(SEARCH(Settings!$F$6:$F$13,$O3078)))=0),1,0))</f>
        <v/>
      </c>
      <c r="AM3078">
        <f>IF($AI3078=1,IFERROR(IF(VALUE($C3078)&lt;100000000,VALUE($C3078),1000000000),IFERROR(IF(VALUE(MID($C3078,2,20))&lt;100000000,VALUE(MID($C3078,2,20)),1000000000),1000000000))+ROW()/100000,"")</f>
        <v/>
      </c>
    </row>
    <row r="3079">
      <c r="E3079" s="14" t="n"/>
      <c r="M3079" s="8">
        <f>IF($C3079="","",L3079*T3079/100)</f>
        <v/>
      </c>
      <c r="S3079" s="8" t="n"/>
      <c r="T3079" s="8" t="n"/>
      <c r="W3079">
        <f>IF($C3079="","",IF($AL3079=1,0,IF($AK3079=1,Settings!$C$6,Settings!$C$7))*100)</f>
        <v/>
      </c>
      <c r="X3079" s="8">
        <f>IF($C3079="","",T3079*W3079/100)</f>
        <v/>
      </c>
      <c r="Y3079" s="8">
        <f>IF($C3079="","",T3079-X3079)</f>
        <v/>
      </c>
      <c r="Z3079" s="8">
        <f>IF($C3079="","",Y3079-M3079)</f>
        <v/>
      </c>
      <c r="AD3079" s="8" t="n"/>
      <c r="AG3079" s="14" t="n"/>
      <c r="AI3079">
        <f>IF($C3079="","",IF(COUNTIF($C$2:$C3079,$C3079)=1,1,0))</f>
        <v/>
      </c>
      <c r="AJ3079">
        <f>IF($AI3079=1,SUMPRODUCT(--($AM$2:$AM$7001&lt;$AM3079))+1,"")</f>
        <v/>
      </c>
      <c r="AK3079">
        <f>IF($C3079="","",IF(OR($P3079=TRUE(),$P3079="TRUE"),1,0))</f>
        <v/>
      </c>
      <c r="AL3079">
        <f>IF($C3079="","",IF(AND($V3079="Yes",SUMPRODUCT((LEN(Settings!$F$6:$F$13)&gt;0)*ISNUMBER(SEARCH(Settings!$F$6:$F$13,$O3079)))=0),1,0))</f>
        <v/>
      </c>
      <c r="AM3079">
        <f>IF($AI3079=1,IFERROR(IF(VALUE($C3079)&lt;100000000,VALUE($C3079),1000000000),IFERROR(IF(VALUE(MID($C3079,2,20))&lt;100000000,VALUE(MID($C3079,2,20)),1000000000),1000000000))+ROW()/100000,"")</f>
        <v/>
      </c>
    </row>
    <row r="3080">
      <c r="E3080" s="14" t="n"/>
      <c r="M3080" s="8">
        <f>IF($C3080="","",L3080*T3080/100)</f>
        <v/>
      </c>
      <c r="S3080" s="8" t="n"/>
      <c r="T3080" s="8" t="n"/>
      <c r="W3080">
        <f>IF($C3080="","",IF($AL3080=1,0,IF($AK3080=1,Settings!$C$6,Settings!$C$7))*100)</f>
        <v/>
      </c>
      <c r="X3080" s="8">
        <f>IF($C3080="","",T3080*W3080/100)</f>
        <v/>
      </c>
      <c r="Y3080" s="8">
        <f>IF($C3080="","",T3080-X3080)</f>
        <v/>
      </c>
      <c r="Z3080" s="8">
        <f>IF($C3080="","",Y3080-M3080)</f>
        <v/>
      </c>
      <c r="AD3080" s="8" t="n"/>
      <c r="AG3080" s="14" t="n"/>
      <c r="AI3080">
        <f>IF($C3080="","",IF(COUNTIF($C$2:$C3080,$C3080)=1,1,0))</f>
        <v/>
      </c>
      <c r="AJ3080">
        <f>IF($AI3080=1,SUMPRODUCT(--($AM$2:$AM$7001&lt;$AM3080))+1,"")</f>
        <v/>
      </c>
      <c r="AK3080">
        <f>IF($C3080="","",IF(OR($P3080=TRUE(),$P3080="TRUE"),1,0))</f>
        <v/>
      </c>
      <c r="AL3080">
        <f>IF($C3080="","",IF(AND($V3080="Yes",SUMPRODUCT((LEN(Settings!$F$6:$F$13)&gt;0)*ISNUMBER(SEARCH(Settings!$F$6:$F$13,$O3080)))=0),1,0))</f>
        <v/>
      </c>
      <c r="AM3080">
        <f>IF($AI3080=1,IFERROR(IF(VALUE($C3080)&lt;100000000,VALUE($C3080),1000000000),IFERROR(IF(VALUE(MID($C3080,2,20))&lt;100000000,VALUE(MID($C3080,2,20)),1000000000),1000000000))+ROW()/100000,"")</f>
        <v/>
      </c>
    </row>
    <row r="3081">
      <c r="E3081" s="14" t="n"/>
      <c r="M3081" s="8">
        <f>IF($C3081="","",L3081*T3081/100)</f>
        <v/>
      </c>
      <c r="S3081" s="8" t="n"/>
      <c r="T3081" s="8" t="n"/>
      <c r="W3081">
        <f>IF($C3081="","",IF($AL3081=1,0,IF($AK3081=1,Settings!$C$6,Settings!$C$7))*100)</f>
        <v/>
      </c>
      <c r="X3081" s="8">
        <f>IF($C3081="","",T3081*W3081/100)</f>
        <v/>
      </c>
      <c r="Y3081" s="8">
        <f>IF($C3081="","",T3081-X3081)</f>
        <v/>
      </c>
      <c r="Z3081" s="8">
        <f>IF($C3081="","",Y3081-M3081)</f>
        <v/>
      </c>
      <c r="AD3081" s="8" t="n"/>
      <c r="AG3081" s="14" t="n"/>
      <c r="AI3081">
        <f>IF($C3081="","",IF(COUNTIF($C$2:$C3081,$C3081)=1,1,0))</f>
        <v/>
      </c>
      <c r="AJ3081">
        <f>IF($AI3081=1,SUMPRODUCT(--($AM$2:$AM$7001&lt;$AM3081))+1,"")</f>
        <v/>
      </c>
      <c r="AK3081">
        <f>IF($C3081="","",IF(OR($P3081=TRUE(),$P3081="TRUE"),1,0))</f>
        <v/>
      </c>
      <c r="AL3081">
        <f>IF($C3081="","",IF(AND($V3081="Yes",SUMPRODUCT((LEN(Settings!$F$6:$F$13)&gt;0)*ISNUMBER(SEARCH(Settings!$F$6:$F$13,$O3081)))=0),1,0))</f>
        <v/>
      </c>
      <c r="AM3081">
        <f>IF($AI3081=1,IFERROR(IF(VALUE($C3081)&lt;100000000,VALUE($C3081),1000000000),IFERROR(IF(VALUE(MID($C3081,2,20))&lt;100000000,VALUE(MID($C3081,2,20)),1000000000),1000000000))+ROW()/100000,"")</f>
        <v/>
      </c>
    </row>
    <row r="3082">
      <c r="E3082" s="14" t="n"/>
      <c r="M3082" s="8">
        <f>IF($C3082="","",L3082*T3082/100)</f>
        <v/>
      </c>
      <c r="S3082" s="8" t="n"/>
      <c r="T3082" s="8" t="n"/>
      <c r="W3082">
        <f>IF($C3082="","",IF($AL3082=1,0,IF($AK3082=1,Settings!$C$6,Settings!$C$7))*100)</f>
        <v/>
      </c>
      <c r="X3082" s="8">
        <f>IF($C3082="","",T3082*W3082/100)</f>
        <v/>
      </c>
      <c r="Y3082" s="8">
        <f>IF($C3082="","",T3082-X3082)</f>
        <v/>
      </c>
      <c r="Z3082" s="8">
        <f>IF($C3082="","",Y3082-M3082)</f>
        <v/>
      </c>
      <c r="AD3082" s="8" t="n"/>
      <c r="AG3082" s="14" t="n"/>
      <c r="AI3082">
        <f>IF($C3082="","",IF(COUNTIF($C$2:$C3082,$C3082)=1,1,0))</f>
        <v/>
      </c>
      <c r="AJ3082">
        <f>IF($AI3082=1,SUMPRODUCT(--($AM$2:$AM$7001&lt;$AM3082))+1,"")</f>
        <v/>
      </c>
      <c r="AK3082">
        <f>IF($C3082="","",IF(OR($P3082=TRUE(),$P3082="TRUE"),1,0))</f>
        <v/>
      </c>
      <c r="AL3082">
        <f>IF($C3082="","",IF(AND($V3082="Yes",SUMPRODUCT((LEN(Settings!$F$6:$F$13)&gt;0)*ISNUMBER(SEARCH(Settings!$F$6:$F$13,$O3082)))=0),1,0))</f>
        <v/>
      </c>
      <c r="AM3082">
        <f>IF($AI3082=1,IFERROR(IF(VALUE($C3082)&lt;100000000,VALUE($C3082),1000000000),IFERROR(IF(VALUE(MID($C3082,2,20))&lt;100000000,VALUE(MID($C3082,2,20)),1000000000),1000000000))+ROW()/100000,"")</f>
        <v/>
      </c>
    </row>
    <row r="3083">
      <c r="E3083" s="14" t="n"/>
      <c r="M3083" s="8">
        <f>IF($C3083="","",L3083*T3083/100)</f>
        <v/>
      </c>
      <c r="S3083" s="8" t="n"/>
      <c r="T3083" s="8" t="n"/>
      <c r="W3083">
        <f>IF($C3083="","",IF($AL3083=1,0,IF($AK3083=1,Settings!$C$6,Settings!$C$7))*100)</f>
        <v/>
      </c>
      <c r="X3083" s="8">
        <f>IF($C3083="","",T3083*W3083/100)</f>
        <v/>
      </c>
      <c r="Y3083" s="8">
        <f>IF($C3083="","",T3083-X3083)</f>
        <v/>
      </c>
      <c r="Z3083" s="8">
        <f>IF($C3083="","",Y3083-M3083)</f>
        <v/>
      </c>
      <c r="AD3083" s="8" t="n"/>
      <c r="AG3083" s="14" t="n"/>
      <c r="AI3083">
        <f>IF($C3083="","",IF(COUNTIF($C$2:$C3083,$C3083)=1,1,0))</f>
        <v/>
      </c>
      <c r="AJ3083">
        <f>IF($AI3083=1,SUMPRODUCT(--($AM$2:$AM$7001&lt;$AM3083))+1,"")</f>
        <v/>
      </c>
      <c r="AK3083">
        <f>IF($C3083="","",IF(OR($P3083=TRUE(),$P3083="TRUE"),1,0))</f>
        <v/>
      </c>
      <c r="AL3083">
        <f>IF($C3083="","",IF(AND($V3083="Yes",SUMPRODUCT((LEN(Settings!$F$6:$F$13)&gt;0)*ISNUMBER(SEARCH(Settings!$F$6:$F$13,$O3083)))=0),1,0))</f>
        <v/>
      </c>
      <c r="AM3083">
        <f>IF($AI3083=1,IFERROR(IF(VALUE($C3083)&lt;100000000,VALUE($C3083),1000000000),IFERROR(IF(VALUE(MID($C3083,2,20))&lt;100000000,VALUE(MID($C3083,2,20)),1000000000),1000000000))+ROW()/100000,"")</f>
        <v/>
      </c>
    </row>
    <row r="3084">
      <c r="E3084" s="14" t="n"/>
      <c r="M3084" s="8">
        <f>IF($C3084="","",L3084*T3084/100)</f>
        <v/>
      </c>
      <c r="S3084" s="8" t="n"/>
      <c r="T3084" s="8" t="n"/>
      <c r="W3084">
        <f>IF($C3084="","",IF($AL3084=1,0,IF($AK3084=1,Settings!$C$6,Settings!$C$7))*100)</f>
        <v/>
      </c>
      <c r="X3084" s="8">
        <f>IF($C3084="","",T3084*W3084/100)</f>
        <v/>
      </c>
      <c r="Y3084" s="8">
        <f>IF($C3084="","",T3084-X3084)</f>
        <v/>
      </c>
      <c r="Z3084" s="8">
        <f>IF($C3084="","",Y3084-M3084)</f>
        <v/>
      </c>
      <c r="AD3084" s="8" t="n"/>
      <c r="AG3084" s="14" t="n"/>
      <c r="AI3084">
        <f>IF($C3084="","",IF(COUNTIF($C$2:$C3084,$C3084)=1,1,0))</f>
        <v/>
      </c>
      <c r="AJ3084">
        <f>IF($AI3084=1,SUMPRODUCT(--($AM$2:$AM$7001&lt;$AM3084))+1,"")</f>
        <v/>
      </c>
      <c r="AK3084">
        <f>IF($C3084="","",IF(OR($P3084=TRUE(),$P3084="TRUE"),1,0))</f>
        <v/>
      </c>
      <c r="AL3084">
        <f>IF($C3084="","",IF(AND($V3084="Yes",SUMPRODUCT((LEN(Settings!$F$6:$F$13)&gt;0)*ISNUMBER(SEARCH(Settings!$F$6:$F$13,$O3084)))=0),1,0))</f>
        <v/>
      </c>
      <c r="AM3084">
        <f>IF($AI3084=1,IFERROR(IF(VALUE($C3084)&lt;100000000,VALUE($C3084),1000000000),IFERROR(IF(VALUE(MID($C3084,2,20))&lt;100000000,VALUE(MID($C3084,2,20)),1000000000),1000000000))+ROW()/100000,"")</f>
        <v/>
      </c>
    </row>
    <row r="3085">
      <c r="E3085" s="14" t="n"/>
      <c r="M3085" s="8">
        <f>IF($C3085="","",L3085*T3085/100)</f>
        <v/>
      </c>
      <c r="S3085" s="8" t="n"/>
      <c r="T3085" s="8" t="n"/>
      <c r="W3085">
        <f>IF($C3085="","",IF($AL3085=1,0,IF($AK3085=1,Settings!$C$6,Settings!$C$7))*100)</f>
        <v/>
      </c>
      <c r="X3085" s="8">
        <f>IF($C3085="","",T3085*W3085/100)</f>
        <v/>
      </c>
      <c r="Y3085" s="8">
        <f>IF($C3085="","",T3085-X3085)</f>
        <v/>
      </c>
      <c r="Z3085" s="8">
        <f>IF($C3085="","",Y3085-M3085)</f>
        <v/>
      </c>
      <c r="AD3085" s="8" t="n"/>
      <c r="AG3085" s="14" t="n"/>
      <c r="AI3085">
        <f>IF($C3085="","",IF(COUNTIF($C$2:$C3085,$C3085)=1,1,0))</f>
        <v/>
      </c>
      <c r="AJ3085">
        <f>IF($AI3085=1,SUMPRODUCT(--($AM$2:$AM$7001&lt;$AM3085))+1,"")</f>
        <v/>
      </c>
      <c r="AK3085">
        <f>IF($C3085="","",IF(OR($P3085=TRUE(),$P3085="TRUE"),1,0))</f>
        <v/>
      </c>
      <c r="AL3085">
        <f>IF($C3085="","",IF(AND($V3085="Yes",SUMPRODUCT((LEN(Settings!$F$6:$F$13)&gt;0)*ISNUMBER(SEARCH(Settings!$F$6:$F$13,$O3085)))=0),1,0))</f>
        <v/>
      </c>
      <c r="AM3085">
        <f>IF($AI3085=1,IFERROR(IF(VALUE($C3085)&lt;100000000,VALUE($C3085),1000000000),IFERROR(IF(VALUE(MID($C3085,2,20))&lt;100000000,VALUE(MID($C3085,2,20)),1000000000),1000000000))+ROW()/100000,"")</f>
        <v/>
      </c>
    </row>
    <row r="3086">
      <c r="E3086" s="14" t="n"/>
      <c r="M3086" s="8">
        <f>IF($C3086="","",L3086*T3086/100)</f>
        <v/>
      </c>
      <c r="S3086" s="8" t="n"/>
      <c r="T3086" s="8" t="n"/>
      <c r="W3086">
        <f>IF($C3086="","",IF($AL3086=1,0,IF($AK3086=1,Settings!$C$6,Settings!$C$7))*100)</f>
        <v/>
      </c>
      <c r="X3086" s="8">
        <f>IF($C3086="","",T3086*W3086/100)</f>
        <v/>
      </c>
      <c r="Y3086" s="8">
        <f>IF($C3086="","",T3086-X3086)</f>
        <v/>
      </c>
      <c r="Z3086" s="8">
        <f>IF($C3086="","",Y3086-M3086)</f>
        <v/>
      </c>
      <c r="AD3086" s="8" t="n"/>
      <c r="AG3086" s="14" t="n"/>
      <c r="AI3086">
        <f>IF($C3086="","",IF(COUNTIF($C$2:$C3086,$C3086)=1,1,0))</f>
        <v/>
      </c>
      <c r="AJ3086">
        <f>IF($AI3086=1,SUMPRODUCT(--($AM$2:$AM$7001&lt;$AM3086))+1,"")</f>
        <v/>
      </c>
      <c r="AK3086">
        <f>IF($C3086="","",IF(OR($P3086=TRUE(),$P3086="TRUE"),1,0))</f>
        <v/>
      </c>
      <c r="AL3086">
        <f>IF($C3086="","",IF(AND($V3086="Yes",SUMPRODUCT((LEN(Settings!$F$6:$F$13)&gt;0)*ISNUMBER(SEARCH(Settings!$F$6:$F$13,$O3086)))=0),1,0))</f>
        <v/>
      </c>
      <c r="AM3086">
        <f>IF($AI3086=1,IFERROR(IF(VALUE($C3086)&lt;100000000,VALUE($C3086),1000000000),IFERROR(IF(VALUE(MID($C3086,2,20))&lt;100000000,VALUE(MID($C3086,2,20)),1000000000),1000000000))+ROW()/100000,"")</f>
        <v/>
      </c>
    </row>
    <row r="3087">
      <c r="E3087" s="14" t="n"/>
      <c r="M3087" s="8">
        <f>IF($C3087="","",L3087*T3087/100)</f>
        <v/>
      </c>
      <c r="S3087" s="8" t="n"/>
      <c r="T3087" s="8" t="n"/>
      <c r="W3087">
        <f>IF($C3087="","",IF($AL3087=1,0,IF($AK3087=1,Settings!$C$6,Settings!$C$7))*100)</f>
        <v/>
      </c>
      <c r="X3087" s="8">
        <f>IF($C3087="","",T3087*W3087/100)</f>
        <v/>
      </c>
      <c r="Y3087" s="8">
        <f>IF($C3087="","",T3087-X3087)</f>
        <v/>
      </c>
      <c r="Z3087" s="8">
        <f>IF($C3087="","",Y3087-M3087)</f>
        <v/>
      </c>
      <c r="AD3087" s="8" t="n"/>
      <c r="AG3087" s="14" t="n"/>
      <c r="AI3087">
        <f>IF($C3087="","",IF(COUNTIF($C$2:$C3087,$C3087)=1,1,0))</f>
        <v/>
      </c>
      <c r="AJ3087">
        <f>IF($AI3087=1,SUMPRODUCT(--($AM$2:$AM$7001&lt;$AM3087))+1,"")</f>
        <v/>
      </c>
      <c r="AK3087">
        <f>IF($C3087="","",IF(OR($P3087=TRUE(),$P3087="TRUE"),1,0))</f>
        <v/>
      </c>
      <c r="AL3087">
        <f>IF($C3087="","",IF(AND($V3087="Yes",SUMPRODUCT((LEN(Settings!$F$6:$F$13)&gt;0)*ISNUMBER(SEARCH(Settings!$F$6:$F$13,$O3087)))=0),1,0))</f>
        <v/>
      </c>
      <c r="AM3087">
        <f>IF($AI3087=1,IFERROR(IF(VALUE($C3087)&lt;100000000,VALUE($C3087),1000000000),IFERROR(IF(VALUE(MID($C3087,2,20))&lt;100000000,VALUE(MID($C3087,2,20)),1000000000),1000000000))+ROW()/100000,"")</f>
        <v/>
      </c>
    </row>
    <row r="3088">
      <c r="E3088" s="14" t="n"/>
      <c r="M3088" s="8">
        <f>IF($C3088="","",L3088*T3088/100)</f>
        <v/>
      </c>
      <c r="S3088" s="8" t="n"/>
      <c r="T3088" s="8" t="n"/>
      <c r="W3088">
        <f>IF($C3088="","",IF($AL3088=1,0,IF($AK3088=1,Settings!$C$6,Settings!$C$7))*100)</f>
        <v/>
      </c>
      <c r="X3088" s="8">
        <f>IF($C3088="","",T3088*W3088/100)</f>
        <v/>
      </c>
      <c r="Y3088" s="8">
        <f>IF($C3088="","",T3088-X3088)</f>
        <v/>
      </c>
      <c r="Z3088" s="8">
        <f>IF($C3088="","",Y3088-M3088)</f>
        <v/>
      </c>
      <c r="AD3088" s="8" t="n"/>
      <c r="AG3088" s="14" t="n"/>
      <c r="AI3088">
        <f>IF($C3088="","",IF(COUNTIF($C$2:$C3088,$C3088)=1,1,0))</f>
        <v/>
      </c>
      <c r="AJ3088">
        <f>IF($AI3088=1,SUMPRODUCT(--($AM$2:$AM$7001&lt;$AM3088))+1,"")</f>
        <v/>
      </c>
      <c r="AK3088">
        <f>IF($C3088="","",IF(OR($P3088=TRUE(),$P3088="TRUE"),1,0))</f>
        <v/>
      </c>
      <c r="AL3088">
        <f>IF($C3088="","",IF(AND($V3088="Yes",SUMPRODUCT((LEN(Settings!$F$6:$F$13)&gt;0)*ISNUMBER(SEARCH(Settings!$F$6:$F$13,$O3088)))=0),1,0))</f>
        <v/>
      </c>
      <c r="AM3088">
        <f>IF($AI3088=1,IFERROR(IF(VALUE($C3088)&lt;100000000,VALUE($C3088),1000000000),IFERROR(IF(VALUE(MID($C3088,2,20))&lt;100000000,VALUE(MID($C3088,2,20)),1000000000),1000000000))+ROW()/100000,"")</f>
        <v/>
      </c>
    </row>
    <row r="3089">
      <c r="E3089" s="14" t="n"/>
      <c r="M3089" s="8">
        <f>IF($C3089="","",L3089*T3089/100)</f>
        <v/>
      </c>
      <c r="S3089" s="8" t="n"/>
      <c r="T3089" s="8" t="n"/>
      <c r="W3089">
        <f>IF($C3089="","",IF($AL3089=1,0,IF($AK3089=1,Settings!$C$6,Settings!$C$7))*100)</f>
        <v/>
      </c>
      <c r="X3089" s="8">
        <f>IF($C3089="","",T3089*W3089/100)</f>
        <v/>
      </c>
      <c r="Y3089" s="8">
        <f>IF($C3089="","",T3089-X3089)</f>
        <v/>
      </c>
      <c r="Z3089" s="8">
        <f>IF($C3089="","",Y3089-M3089)</f>
        <v/>
      </c>
      <c r="AD3089" s="8" t="n"/>
      <c r="AG3089" s="14" t="n"/>
      <c r="AI3089">
        <f>IF($C3089="","",IF(COUNTIF($C$2:$C3089,$C3089)=1,1,0))</f>
        <v/>
      </c>
      <c r="AJ3089">
        <f>IF($AI3089=1,SUMPRODUCT(--($AM$2:$AM$7001&lt;$AM3089))+1,"")</f>
        <v/>
      </c>
      <c r="AK3089">
        <f>IF($C3089="","",IF(OR($P3089=TRUE(),$P3089="TRUE"),1,0))</f>
        <v/>
      </c>
      <c r="AL3089">
        <f>IF($C3089="","",IF(AND($V3089="Yes",SUMPRODUCT((LEN(Settings!$F$6:$F$13)&gt;0)*ISNUMBER(SEARCH(Settings!$F$6:$F$13,$O3089)))=0),1,0))</f>
        <v/>
      </c>
      <c r="AM3089">
        <f>IF($AI3089=1,IFERROR(IF(VALUE($C3089)&lt;100000000,VALUE($C3089),1000000000),IFERROR(IF(VALUE(MID($C3089,2,20))&lt;100000000,VALUE(MID($C3089,2,20)),1000000000),1000000000))+ROW()/100000,"")</f>
        <v/>
      </c>
    </row>
    <row r="3090">
      <c r="E3090" s="14" t="n"/>
      <c r="M3090" s="8">
        <f>IF($C3090="","",L3090*T3090/100)</f>
        <v/>
      </c>
      <c r="S3090" s="8" t="n"/>
      <c r="T3090" s="8" t="n"/>
      <c r="W3090">
        <f>IF($C3090="","",IF($AL3090=1,0,IF($AK3090=1,Settings!$C$6,Settings!$C$7))*100)</f>
        <v/>
      </c>
      <c r="X3090" s="8">
        <f>IF($C3090="","",T3090*W3090/100)</f>
        <v/>
      </c>
      <c r="Y3090" s="8">
        <f>IF($C3090="","",T3090-X3090)</f>
        <v/>
      </c>
      <c r="Z3090" s="8">
        <f>IF($C3090="","",Y3090-M3090)</f>
        <v/>
      </c>
      <c r="AD3090" s="8" t="n"/>
      <c r="AG3090" s="14" t="n"/>
      <c r="AI3090">
        <f>IF($C3090="","",IF(COUNTIF($C$2:$C3090,$C3090)=1,1,0))</f>
        <v/>
      </c>
      <c r="AJ3090">
        <f>IF($AI3090=1,SUMPRODUCT(--($AM$2:$AM$7001&lt;$AM3090))+1,"")</f>
        <v/>
      </c>
      <c r="AK3090">
        <f>IF($C3090="","",IF(OR($P3090=TRUE(),$P3090="TRUE"),1,0))</f>
        <v/>
      </c>
      <c r="AL3090">
        <f>IF($C3090="","",IF(AND($V3090="Yes",SUMPRODUCT((LEN(Settings!$F$6:$F$13)&gt;0)*ISNUMBER(SEARCH(Settings!$F$6:$F$13,$O3090)))=0),1,0))</f>
        <v/>
      </c>
      <c r="AM3090">
        <f>IF($AI3090=1,IFERROR(IF(VALUE($C3090)&lt;100000000,VALUE($C3090),1000000000),IFERROR(IF(VALUE(MID($C3090,2,20))&lt;100000000,VALUE(MID($C3090,2,20)),1000000000),1000000000))+ROW()/100000,"")</f>
        <v/>
      </c>
    </row>
    <row r="3091">
      <c r="E3091" s="14" t="n"/>
      <c r="M3091" s="8">
        <f>IF($C3091="","",L3091*T3091/100)</f>
        <v/>
      </c>
      <c r="S3091" s="8" t="n"/>
      <c r="T3091" s="8" t="n"/>
      <c r="W3091">
        <f>IF($C3091="","",IF($AL3091=1,0,IF($AK3091=1,Settings!$C$6,Settings!$C$7))*100)</f>
        <v/>
      </c>
      <c r="X3091" s="8">
        <f>IF($C3091="","",T3091*W3091/100)</f>
        <v/>
      </c>
      <c r="Y3091" s="8">
        <f>IF($C3091="","",T3091-X3091)</f>
        <v/>
      </c>
      <c r="Z3091" s="8">
        <f>IF($C3091="","",Y3091-M3091)</f>
        <v/>
      </c>
      <c r="AD3091" s="8" t="n"/>
      <c r="AG3091" s="14" t="n"/>
      <c r="AI3091">
        <f>IF($C3091="","",IF(COUNTIF($C$2:$C3091,$C3091)=1,1,0))</f>
        <v/>
      </c>
      <c r="AJ3091">
        <f>IF($AI3091=1,SUMPRODUCT(--($AM$2:$AM$7001&lt;$AM3091))+1,"")</f>
        <v/>
      </c>
      <c r="AK3091">
        <f>IF($C3091="","",IF(OR($P3091=TRUE(),$P3091="TRUE"),1,0))</f>
        <v/>
      </c>
      <c r="AL3091">
        <f>IF($C3091="","",IF(AND($V3091="Yes",SUMPRODUCT((LEN(Settings!$F$6:$F$13)&gt;0)*ISNUMBER(SEARCH(Settings!$F$6:$F$13,$O3091)))=0),1,0))</f>
        <v/>
      </c>
      <c r="AM3091">
        <f>IF($AI3091=1,IFERROR(IF(VALUE($C3091)&lt;100000000,VALUE($C3091),1000000000),IFERROR(IF(VALUE(MID($C3091,2,20))&lt;100000000,VALUE(MID($C3091,2,20)),1000000000),1000000000))+ROW()/100000,"")</f>
        <v/>
      </c>
    </row>
    <row r="3092">
      <c r="E3092" s="14" t="n"/>
      <c r="M3092" s="8">
        <f>IF($C3092="","",L3092*T3092/100)</f>
        <v/>
      </c>
      <c r="S3092" s="8" t="n"/>
      <c r="T3092" s="8" t="n"/>
      <c r="W3092">
        <f>IF($C3092="","",IF($AL3092=1,0,IF($AK3092=1,Settings!$C$6,Settings!$C$7))*100)</f>
        <v/>
      </c>
      <c r="X3092" s="8">
        <f>IF($C3092="","",T3092*W3092/100)</f>
        <v/>
      </c>
      <c r="Y3092" s="8">
        <f>IF($C3092="","",T3092-X3092)</f>
        <v/>
      </c>
      <c r="Z3092" s="8">
        <f>IF($C3092="","",Y3092-M3092)</f>
        <v/>
      </c>
      <c r="AD3092" s="8" t="n"/>
      <c r="AG3092" s="14" t="n"/>
      <c r="AI3092">
        <f>IF($C3092="","",IF(COUNTIF($C$2:$C3092,$C3092)=1,1,0))</f>
        <v/>
      </c>
      <c r="AJ3092">
        <f>IF($AI3092=1,SUMPRODUCT(--($AM$2:$AM$7001&lt;$AM3092))+1,"")</f>
        <v/>
      </c>
      <c r="AK3092">
        <f>IF($C3092="","",IF(OR($P3092=TRUE(),$P3092="TRUE"),1,0))</f>
        <v/>
      </c>
      <c r="AL3092">
        <f>IF($C3092="","",IF(AND($V3092="Yes",SUMPRODUCT((LEN(Settings!$F$6:$F$13)&gt;0)*ISNUMBER(SEARCH(Settings!$F$6:$F$13,$O3092)))=0),1,0))</f>
        <v/>
      </c>
      <c r="AM3092">
        <f>IF($AI3092=1,IFERROR(IF(VALUE($C3092)&lt;100000000,VALUE($C3092),1000000000),IFERROR(IF(VALUE(MID($C3092,2,20))&lt;100000000,VALUE(MID($C3092,2,20)),1000000000),1000000000))+ROW()/100000,"")</f>
        <v/>
      </c>
    </row>
    <row r="3093">
      <c r="E3093" s="14" t="n"/>
      <c r="M3093" s="8">
        <f>IF($C3093="","",L3093*T3093/100)</f>
        <v/>
      </c>
      <c r="S3093" s="8" t="n"/>
      <c r="T3093" s="8" t="n"/>
      <c r="W3093">
        <f>IF($C3093="","",IF($AL3093=1,0,IF($AK3093=1,Settings!$C$6,Settings!$C$7))*100)</f>
        <v/>
      </c>
      <c r="X3093" s="8">
        <f>IF($C3093="","",T3093*W3093/100)</f>
        <v/>
      </c>
      <c r="Y3093" s="8">
        <f>IF($C3093="","",T3093-X3093)</f>
        <v/>
      </c>
      <c r="Z3093" s="8">
        <f>IF($C3093="","",Y3093-M3093)</f>
        <v/>
      </c>
      <c r="AD3093" s="8" t="n"/>
      <c r="AG3093" s="14" t="n"/>
      <c r="AI3093">
        <f>IF($C3093="","",IF(COUNTIF($C$2:$C3093,$C3093)=1,1,0))</f>
        <v/>
      </c>
      <c r="AJ3093">
        <f>IF($AI3093=1,SUMPRODUCT(--($AM$2:$AM$7001&lt;$AM3093))+1,"")</f>
        <v/>
      </c>
      <c r="AK3093">
        <f>IF($C3093="","",IF(OR($P3093=TRUE(),$P3093="TRUE"),1,0))</f>
        <v/>
      </c>
      <c r="AL3093">
        <f>IF($C3093="","",IF(AND($V3093="Yes",SUMPRODUCT((LEN(Settings!$F$6:$F$13)&gt;0)*ISNUMBER(SEARCH(Settings!$F$6:$F$13,$O3093)))=0),1,0))</f>
        <v/>
      </c>
      <c r="AM3093">
        <f>IF($AI3093=1,IFERROR(IF(VALUE($C3093)&lt;100000000,VALUE($C3093),1000000000),IFERROR(IF(VALUE(MID($C3093,2,20))&lt;100000000,VALUE(MID($C3093,2,20)),1000000000),1000000000))+ROW()/100000,"")</f>
        <v/>
      </c>
    </row>
    <row r="3094">
      <c r="E3094" s="14" t="n"/>
      <c r="M3094" s="8">
        <f>IF($C3094="","",L3094*T3094/100)</f>
        <v/>
      </c>
      <c r="S3094" s="8" t="n"/>
      <c r="T3094" s="8" t="n"/>
      <c r="W3094">
        <f>IF($C3094="","",IF($AL3094=1,0,IF($AK3094=1,Settings!$C$6,Settings!$C$7))*100)</f>
        <v/>
      </c>
      <c r="X3094" s="8">
        <f>IF($C3094="","",T3094*W3094/100)</f>
        <v/>
      </c>
      <c r="Y3094" s="8">
        <f>IF($C3094="","",T3094-X3094)</f>
        <v/>
      </c>
      <c r="Z3094" s="8">
        <f>IF($C3094="","",Y3094-M3094)</f>
        <v/>
      </c>
      <c r="AD3094" s="8" t="n"/>
      <c r="AG3094" s="14" t="n"/>
      <c r="AI3094">
        <f>IF($C3094="","",IF(COUNTIF($C$2:$C3094,$C3094)=1,1,0))</f>
        <v/>
      </c>
      <c r="AJ3094">
        <f>IF($AI3094=1,SUMPRODUCT(--($AM$2:$AM$7001&lt;$AM3094))+1,"")</f>
        <v/>
      </c>
      <c r="AK3094">
        <f>IF($C3094="","",IF(OR($P3094=TRUE(),$P3094="TRUE"),1,0))</f>
        <v/>
      </c>
      <c r="AL3094">
        <f>IF($C3094="","",IF(AND($V3094="Yes",SUMPRODUCT((LEN(Settings!$F$6:$F$13)&gt;0)*ISNUMBER(SEARCH(Settings!$F$6:$F$13,$O3094)))=0),1,0))</f>
        <v/>
      </c>
      <c r="AM3094">
        <f>IF($AI3094=1,IFERROR(IF(VALUE($C3094)&lt;100000000,VALUE($C3094),1000000000),IFERROR(IF(VALUE(MID($C3094,2,20))&lt;100000000,VALUE(MID($C3094,2,20)),1000000000),1000000000))+ROW()/100000,"")</f>
        <v/>
      </c>
    </row>
    <row r="3095">
      <c r="E3095" s="14" t="n"/>
      <c r="M3095" s="8">
        <f>IF($C3095="","",L3095*T3095/100)</f>
        <v/>
      </c>
      <c r="S3095" s="8" t="n"/>
      <c r="T3095" s="8" t="n"/>
      <c r="W3095">
        <f>IF($C3095="","",IF($AL3095=1,0,IF($AK3095=1,Settings!$C$6,Settings!$C$7))*100)</f>
        <v/>
      </c>
      <c r="X3095" s="8">
        <f>IF($C3095="","",T3095*W3095/100)</f>
        <v/>
      </c>
      <c r="Y3095" s="8">
        <f>IF($C3095="","",T3095-X3095)</f>
        <v/>
      </c>
      <c r="Z3095" s="8">
        <f>IF($C3095="","",Y3095-M3095)</f>
        <v/>
      </c>
      <c r="AD3095" s="8" t="n"/>
      <c r="AG3095" s="14" t="n"/>
      <c r="AI3095">
        <f>IF($C3095="","",IF(COUNTIF($C$2:$C3095,$C3095)=1,1,0))</f>
        <v/>
      </c>
      <c r="AJ3095">
        <f>IF($AI3095=1,SUMPRODUCT(--($AM$2:$AM$7001&lt;$AM3095))+1,"")</f>
        <v/>
      </c>
      <c r="AK3095">
        <f>IF($C3095="","",IF(OR($P3095=TRUE(),$P3095="TRUE"),1,0))</f>
        <v/>
      </c>
      <c r="AL3095">
        <f>IF($C3095="","",IF(AND($V3095="Yes",SUMPRODUCT((LEN(Settings!$F$6:$F$13)&gt;0)*ISNUMBER(SEARCH(Settings!$F$6:$F$13,$O3095)))=0),1,0))</f>
        <v/>
      </c>
      <c r="AM3095">
        <f>IF($AI3095=1,IFERROR(IF(VALUE($C3095)&lt;100000000,VALUE($C3095),1000000000),IFERROR(IF(VALUE(MID($C3095,2,20))&lt;100000000,VALUE(MID($C3095,2,20)),1000000000),1000000000))+ROW()/100000,"")</f>
        <v/>
      </c>
    </row>
    <row r="3096">
      <c r="E3096" s="14" t="n"/>
      <c r="M3096" s="8">
        <f>IF($C3096="","",L3096*T3096/100)</f>
        <v/>
      </c>
      <c r="S3096" s="8" t="n"/>
      <c r="T3096" s="8" t="n"/>
      <c r="W3096">
        <f>IF($C3096="","",IF($AL3096=1,0,IF($AK3096=1,Settings!$C$6,Settings!$C$7))*100)</f>
        <v/>
      </c>
      <c r="X3096" s="8">
        <f>IF($C3096="","",T3096*W3096/100)</f>
        <v/>
      </c>
      <c r="Y3096" s="8">
        <f>IF($C3096="","",T3096-X3096)</f>
        <v/>
      </c>
      <c r="Z3096" s="8">
        <f>IF($C3096="","",Y3096-M3096)</f>
        <v/>
      </c>
      <c r="AD3096" s="8" t="n"/>
      <c r="AG3096" s="14" t="n"/>
      <c r="AI3096">
        <f>IF($C3096="","",IF(COUNTIF($C$2:$C3096,$C3096)=1,1,0))</f>
        <v/>
      </c>
      <c r="AJ3096">
        <f>IF($AI3096=1,SUMPRODUCT(--($AM$2:$AM$7001&lt;$AM3096))+1,"")</f>
        <v/>
      </c>
      <c r="AK3096">
        <f>IF($C3096="","",IF(OR($P3096=TRUE(),$P3096="TRUE"),1,0))</f>
        <v/>
      </c>
      <c r="AL3096">
        <f>IF($C3096="","",IF(AND($V3096="Yes",SUMPRODUCT((LEN(Settings!$F$6:$F$13)&gt;0)*ISNUMBER(SEARCH(Settings!$F$6:$F$13,$O3096)))=0),1,0))</f>
        <v/>
      </c>
      <c r="AM3096">
        <f>IF($AI3096=1,IFERROR(IF(VALUE($C3096)&lt;100000000,VALUE($C3096),1000000000),IFERROR(IF(VALUE(MID($C3096,2,20))&lt;100000000,VALUE(MID($C3096,2,20)),1000000000),1000000000))+ROW()/100000,"")</f>
        <v/>
      </c>
    </row>
    <row r="3097">
      <c r="E3097" s="14" t="n"/>
      <c r="M3097" s="8">
        <f>IF($C3097="","",L3097*T3097/100)</f>
        <v/>
      </c>
      <c r="S3097" s="8" t="n"/>
      <c r="T3097" s="8" t="n"/>
      <c r="W3097">
        <f>IF($C3097="","",IF($AL3097=1,0,IF($AK3097=1,Settings!$C$6,Settings!$C$7))*100)</f>
        <v/>
      </c>
      <c r="X3097" s="8">
        <f>IF($C3097="","",T3097*W3097/100)</f>
        <v/>
      </c>
      <c r="Y3097" s="8">
        <f>IF($C3097="","",T3097-X3097)</f>
        <v/>
      </c>
      <c r="Z3097" s="8">
        <f>IF($C3097="","",Y3097-M3097)</f>
        <v/>
      </c>
      <c r="AD3097" s="8" t="n"/>
      <c r="AG3097" s="14" t="n"/>
      <c r="AI3097">
        <f>IF($C3097="","",IF(COUNTIF($C$2:$C3097,$C3097)=1,1,0))</f>
        <v/>
      </c>
      <c r="AJ3097">
        <f>IF($AI3097=1,SUMPRODUCT(--($AM$2:$AM$7001&lt;$AM3097))+1,"")</f>
        <v/>
      </c>
      <c r="AK3097">
        <f>IF($C3097="","",IF(OR($P3097=TRUE(),$P3097="TRUE"),1,0))</f>
        <v/>
      </c>
      <c r="AL3097">
        <f>IF($C3097="","",IF(AND($V3097="Yes",SUMPRODUCT((LEN(Settings!$F$6:$F$13)&gt;0)*ISNUMBER(SEARCH(Settings!$F$6:$F$13,$O3097)))=0),1,0))</f>
        <v/>
      </c>
      <c r="AM3097">
        <f>IF($AI3097=1,IFERROR(IF(VALUE($C3097)&lt;100000000,VALUE($C3097),1000000000),IFERROR(IF(VALUE(MID($C3097,2,20))&lt;100000000,VALUE(MID($C3097,2,20)),1000000000),1000000000))+ROW()/100000,"")</f>
        <v/>
      </c>
    </row>
    <row r="3098">
      <c r="E3098" s="14" t="n"/>
      <c r="M3098" s="8">
        <f>IF($C3098="","",L3098*T3098/100)</f>
        <v/>
      </c>
      <c r="S3098" s="8" t="n"/>
      <c r="T3098" s="8" t="n"/>
      <c r="W3098">
        <f>IF($C3098="","",IF($AL3098=1,0,IF($AK3098=1,Settings!$C$6,Settings!$C$7))*100)</f>
        <v/>
      </c>
      <c r="X3098" s="8">
        <f>IF($C3098="","",T3098*W3098/100)</f>
        <v/>
      </c>
      <c r="Y3098" s="8">
        <f>IF($C3098="","",T3098-X3098)</f>
        <v/>
      </c>
      <c r="Z3098" s="8">
        <f>IF($C3098="","",Y3098-M3098)</f>
        <v/>
      </c>
      <c r="AD3098" s="8" t="n"/>
      <c r="AG3098" s="14" t="n"/>
      <c r="AI3098">
        <f>IF($C3098="","",IF(COUNTIF($C$2:$C3098,$C3098)=1,1,0))</f>
        <v/>
      </c>
      <c r="AJ3098">
        <f>IF($AI3098=1,SUMPRODUCT(--($AM$2:$AM$7001&lt;$AM3098))+1,"")</f>
        <v/>
      </c>
      <c r="AK3098">
        <f>IF($C3098="","",IF(OR($P3098=TRUE(),$P3098="TRUE"),1,0))</f>
        <v/>
      </c>
      <c r="AL3098">
        <f>IF($C3098="","",IF(AND($V3098="Yes",SUMPRODUCT((LEN(Settings!$F$6:$F$13)&gt;0)*ISNUMBER(SEARCH(Settings!$F$6:$F$13,$O3098)))=0),1,0))</f>
        <v/>
      </c>
      <c r="AM3098">
        <f>IF($AI3098=1,IFERROR(IF(VALUE($C3098)&lt;100000000,VALUE($C3098),1000000000),IFERROR(IF(VALUE(MID($C3098,2,20))&lt;100000000,VALUE(MID($C3098,2,20)),1000000000),1000000000))+ROW()/100000,"")</f>
        <v/>
      </c>
    </row>
    <row r="3099">
      <c r="E3099" s="14" t="n"/>
      <c r="M3099" s="8">
        <f>IF($C3099="","",L3099*T3099/100)</f>
        <v/>
      </c>
      <c r="S3099" s="8" t="n"/>
      <c r="T3099" s="8" t="n"/>
      <c r="W3099">
        <f>IF($C3099="","",IF($AL3099=1,0,IF($AK3099=1,Settings!$C$6,Settings!$C$7))*100)</f>
        <v/>
      </c>
      <c r="X3099" s="8">
        <f>IF($C3099="","",T3099*W3099/100)</f>
        <v/>
      </c>
      <c r="Y3099" s="8">
        <f>IF($C3099="","",T3099-X3099)</f>
        <v/>
      </c>
      <c r="Z3099" s="8">
        <f>IF($C3099="","",Y3099-M3099)</f>
        <v/>
      </c>
      <c r="AD3099" s="8" t="n"/>
      <c r="AG3099" s="14" t="n"/>
      <c r="AI3099">
        <f>IF($C3099="","",IF(COUNTIF($C$2:$C3099,$C3099)=1,1,0))</f>
        <v/>
      </c>
      <c r="AJ3099">
        <f>IF($AI3099=1,SUMPRODUCT(--($AM$2:$AM$7001&lt;$AM3099))+1,"")</f>
        <v/>
      </c>
      <c r="AK3099">
        <f>IF($C3099="","",IF(OR($P3099=TRUE(),$P3099="TRUE"),1,0))</f>
        <v/>
      </c>
      <c r="AL3099">
        <f>IF($C3099="","",IF(AND($V3099="Yes",SUMPRODUCT((LEN(Settings!$F$6:$F$13)&gt;0)*ISNUMBER(SEARCH(Settings!$F$6:$F$13,$O3099)))=0),1,0))</f>
        <v/>
      </c>
      <c r="AM3099">
        <f>IF($AI3099=1,IFERROR(IF(VALUE($C3099)&lt;100000000,VALUE($C3099),1000000000),IFERROR(IF(VALUE(MID($C3099,2,20))&lt;100000000,VALUE(MID($C3099,2,20)),1000000000),1000000000))+ROW()/100000,"")</f>
        <v/>
      </c>
    </row>
    <row r="3100">
      <c r="E3100" s="14" t="n"/>
      <c r="M3100" s="8">
        <f>IF($C3100="","",L3100*T3100/100)</f>
        <v/>
      </c>
      <c r="S3100" s="8" t="n"/>
      <c r="T3100" s="8" t="n"/>
      <c r="W3100">
        <f>IF($C3100="","",IF($AL3100=1,0,IF($AK3100=1,Settings!$C$6,Settings!$C$7))*100)</f>
        <v/>
      </c>
      <c r="X3100" s="8">
        <f>IF($C3100="","",T3100*W3100/100)</f>
        <v/>
      </c>
      <c r="Y3100" s="8">
        <f>IF($C3100="","",T3100-X3100)</f>
        <v/>
      </c>
      <c r="Z3100" s="8">
        <f>IF($C3100="","",Y3100-M3100)</f>
        <v/>
      </c>
      <c r="AD3100" s="8" t="n"/>
      <c r="AG3100" s="14" t="n"/>
      <c r="AI3100">
        <f>IF($C3100="","",IF(COUNTIF($C$2:$C3100,$C3100)=1,1,0))</f>
        <v/>
      </c>
      <c r="AJ3100">
        <f>IF($AI3100=1,SUMPRODUCT(--($AM$2:$AM$7001&lt;$AM3100))+1,"")</f>
        <v/>
      </c>
      <c r="AK3100">
        <f>IF($C3100="","",IF(OR($P3100=TRUE(),$P3100="TRUE"),1,0))</f>
        <v/>
      </c>
      <c r="AL3100">
        <f>IF($C3100="","",IF(AND($V3100="Yes",SUMPRODUCT((LEN(Settings!$F$6:$F$13)&gt;0)*ISNUMBER(SEARCH(Settings!$F$6:$F$13,$O3100)))=0),1,0))</f>
        <v/>
      </c>
      <c r="AM3100">
        <f>IF($AI3100=1,IFERROR(IF(VALUE($C3100)&lt;100000000,VALUE($C3100),1000000000),IFERROR(IF(VALUE(MID($C3100,2,20))&lt;100000000,VALUE(MID($C3100,2,20)),1000000000),1000000000))+ROW()/100000,"")</f>
        <v/>
      </c>
    </row>
    <row r="3101">
      <c r="E3101" s="14" t="n"/>
      <c r="M3101" s="8">
        <f>IF($C3101="","",L3101*T3101/100)</f>
        <v/>
      </c>
      <c r="S3101" s="8" t="n"/>
      <c r="T3101" s="8" t="n"/>
      <c r="W3101">
        <f>IF($C3101="","",IF($AL3101=1,0,IF($AK3101=1,Settings!$C$6,Settings!$C$7))*100)</f>
        <v/>
      </c>
      <c r="X3101" s="8">
        <f>IF($C3101="","",T3101*W3101/100)</f>
        <v/>
      </c>
      <c r="Y3101" s="8">
        <f>IF($C3101="","",T3101-X3101)</f>
        <v/>
      </c>
      <c r="Z3101" s="8">
        <f>IF($C3101="","",Y3101-M3101)</f>
        <v/>
      </c>
      <c r="AD3101" s="8" t="n"/>
      <c r="AG3101" s="14" t="n"/>
      <c r="AI3101">
        <f>IF($C3101="","",IF(COUNTIF($C$2:$C3101,$C3101)=1,1,0))</f>
        <v/>
      </c>
      <c r="AJ3101">
        <f>IF($AI3101=1,SUMPRODUCT(--($AM$2:$AM$7001&lt;$AM3101))+1,"")</f>
        <v/>
      </c>
      <c r="AK3101">
        <f>IF($C3101="","",IF(OR($P3101=TRUE(),$P3101="TRUE"),1,0))</f>
        <v/>
      </c>
      <c r="AL3101">
        <f>IF($C3101="","",IF(AND($V3101="Yes",SUMPRODUCT((LEN(Settings!$F$6:$F$13)&gt;0)*ISNUMBER(SEARCH(Settings!$F$6:$F$13,$O3101)))=0),1,0))</f>
        <v/>
      </c>
      <c r="AM3101">
        <f>IF($AI3101=1,IFERROR(IF(VALUE($C3101)&lt;100000000,VALUE($C3101),1000000000),IFERROR(IF(VALUE(MID($C3101,2,20))&lt;100000000,VALUE(MID($C3101,2,20)),1000000000),1000000000))+ROW()/100000,"")</f>
        <v/>
      </c>
    </row>
    <row r="3102">
      <c r="E3102" s="14" t="n"/>
      <c r="M3102" s="8">
        <f>IF($C3102="","",L3102*T3102/100)</f>
        <v/>
      </c>
      <c r="S3102" s="8" t="n"/>
      <c r="T3102" s="8" t="n"/>
      <c r="W3102">
        <f>IF($C3102="","",IF($AL3102=1,0,IF($AK3102=1,Settings!$C$6,Settings!$C$7))*100)</f>
        <v/>
      </c>
      <c r="X3102" s="8">
        <f>IF($C3102="","",T3102*W3102/100)</f>
        <v/>
      </c>
      <c r="Y3102" s="8">
        <f>IF($C3102="","",T3102-X3102)</f>
        <v/>
      </c>
      <c r="Z3102" s="8">
        <f>IF($C3102="","",Y3102-M3102)</f>
        <v/>
      </c>
      <c r="AD3102" s="8" t="n"/>
      <c r="AG3102" s="14" t="n"/>
      <c r="AI3102">
        <f>IF($C3102="","",IF(COUNTIF($C$2:$C3102,$C3102)=1,1,0))</f>
        <v/>
      </c>
      <c r="AJ3102">
        <f>IF($AI3102=1,SUMPRODUCT(--($AM$2:$AM$7001&lt;$AM3102))+1,"")</f>
        <v/>
      </c>
      <c r="AK3102">
        <f>IF($C3102="","",IF(OR($P3102=TRUE(),$P3102="TRUE"),1,0))</f>
        <v/>
      </c>
      <c r="AL3102">
        <f>IF($C3102="","",IF(AND($V3102="Yes",SUMPRODUCT((LEN(Settings!$F$6:$F$13)&gt;0)*ISNUMBER(SEARCH(Settings!$F$6:$F$13,$O3102)))=0),1,0))</f>
        <v/>
      </c>
      <c r="AM3102">
        <f>IF($AI3102=1,IFERROR(IF(VALUE($C3102)&lt;100000000,VALUE($C3102),1000000000),IFERROR(IF(VALUE(MID($C3102,2,20))&lt;100000000,VALUE(MID($C3102,2,20)),1000000000),1000000000))+ROW()/100000,"")</f>
        <v/>
      </c>
    </row>
    <row r="3103">
      <c r="E3103" s="14" t="n"/>
      <c r="M3103" s="8">
        <f>IF($C3103="","",L3103*T3103/100)</f>
        <v/>
      </c>
      <c r="S3103" s="8" t="n"/>
      <c r="T3103" s="8" t="n"/>
      <c r="W3103">
        <f>IF($C3103="","",IF($AL3103=1,0,IF($AK3103=1,Settings!$C$6,Settings!$C$7))*100)</f>
        <v/>
      </c>
      <c r="X3103" s="8">
        <f>IF($C3103="","",T3103*W3103/100)</f>
        <v/>
      </c>
      <c r="Y3103" s="8">
        <f>IF($C3103="","",T3103-X3103)</f>
        <v/>
      </c>
      <c r="Z3103" s="8">
        <f>IF($C3103="","",Y3103-M3103)</f>
        <v/>
      </c>
      <c r="AD3103" s="8" t="n"/>
      <c r="AG3103" s="14" t="n"/>
      <c r="AI3103">
        <f>IF($C3103="","",IF(COUNTIF($C$2:$C3103,$C3103)=1,1,0))</f>
        <v/>
      </c>
      <c r="AJ3103">
        <f>IF($AI3103=1,SUMPRODUCT(--($AM$2:$AM$7001&lt;$AM3103))+1,"")</f>
        <v/>
      </c>
      <c r="AK3103">
        <f>IF($C3103="","",IF(OR($P3103=TRUE(),$P3103="TRUE"),1,0))</f>
        <v/>
      </c>
      <c r="AL3103">
        <f>IF($C3103="","",IF(AND($V3103="Yes",SUMPRODUCT((LEN(Settings!$F$6:$F$13)&gt;0)*ISNUMBER(SEARCH(Settings!$F$6:$F$13,$O3103)))=0),1,0))</f>
        <v/>
      </c>
      <c r="AM3103">
        <f>IF($AI3103=1,IFERROR(IF(VALUE($C3103)&lt;100000000,VALUE($C3103),1000000000),IFERROR(IF(VALUE(MID($C3103,2,20))&lt;100000000,VALUE(MID($C3103,2,20)),1000000000),1000000000))+ROW()/100000,"")</f>
        <v/>
      </c>
    </row>
    <row r="3104">
      <c r="E3104" s="14" t="n"/>
      <c r="M3104" s="8">
        <f>IF($C3104="","",L3104*T3104/100)</f>
        <v/>
      </c>
      <c r="S3104" s="8" t="n"/>
      <c r="T3104" s="8" t="n"/>
      <c r="W3104">
        <f>IF($C3104="","",IF($AL3104=1,0,IF($AK3104=1,Settings!$C$6,Settings!$C$7))*100)</f>
        <v/>
      </c>
      <c r="X3104" s="8">
        <f>IF($C3104="","",T3104*W3104/100)</f>
        <v/>
      </c>
      <c r="Y3104" s="8">
        <f>IF($C3104="","",T3104-X3104)</f>
        <v/>
      </c>
      <c r="Z3104" s="8">
        <f>IF($C3104="","",Y3104-M3104)</f>
        <v/>
      </c>
      <c r="AD3104" s="8" t="n"/>
      <c r="AG3104" s="14" t="n"/>
      <c r="AI3104">
        <f>IF($C3104="","",IF(COUNTIF($C$2:$C3104,$C3104)=1,1,0))</f>
        <v/>
      </c>
      <c r="AJ3104">
        <f>IF($AI3104=1,SUMPRODUCT(--($AM$2:$AM$7001&lt;$AM3104))+1,"")</f>
        <v/>
      </c>
      <c r="AK3104">
        <f>IF($C3104="","",IF(OR($P3104=TRUE(),$P3104="TRUE"),1,0))</f>
        <v/>
      </c>
      <c r="AL3104">
        <f>IF($C3104="","",IF(AND($V3104="Yes",SUMPRODUCT((LEN(Settings!$F$6:$F$13)&gt;0)*ISNUMBER(SEARCH(Settings!$F$6:$F$13,$O3104)))=0),1,0))</f>
        <v/>
      </c>
      <c r="AM3104">
        <f>IF($AI3104=1,IFERROR(IF(VALUE($C3104)&lt;100000000,VALUE($C3104),1000000000),IFERROR(IF(VALUE(MID($C3104,2,20))&lt;100000000,VALUE(MID($C3104,2,20)),1000000000),1000000000))+ROW()/100000,"")</f>
        <v/>
      </c>
    </row>
    <row r="3105">
      <c r="E3105" s="14" t="n"/>
      <c r="M3105" s="8">
        <f>IF($C3105="","",L3105*T3105/100)</f>
        <v/>
      </c>
      <c r="S3105" s="8" t="n"/>
      <c r="T3105" s="8" t="n"/>
      <c r="W3105">
        <f>IF($C3105="","",IF($AL3105=1,0,IF($AK3105=1,Settings!$C$6,Settings!$C$7))*100)</f>
        <v/>
      </c>
      <c r="X3105" s="8">
        <f>IF($C3105="","",T3105*W3105/100)</f>
        <v/>
      </c>
      <c r="Y3105" s="8">
        <f>IF($C3105="","",T3105-X3105)</f>
        <v/>
      </c>
      <c r="Z3105" s="8">
        <f>IF($C3105="","",Y3105-M3105)</f>
        <v/>
      </c>
      <c r="AD3105" s="8" t="n"/>
      <c r="AG3105" s="14" t="n"/>
      <c r="AI3105">
        <f>IF($C3105="","",IF(COUNTIF($C$2:$C3105,$C3105)=1,1,0))</f>
        <v/>
      </c>
      <c r="AJ3105">
        <f>IF($AI3105=1,SUMPRODUCT(--($AM$2:$AM$7001&lt;$AM3105))+1,"")</f>
        <v/>
      </c>
      <c r="AK3105">
        <f>IF($C3105="","",IF(OR($P3105=TRUE(),$P3105="TRUE"),1,0))</f>
        <v/>
      </c>
      <c r="AL3105">
        <f>IF($C3105="","",IF(AND($V3105="Yes",SUMPRODUCT((LEN(Settings!$F$6:$F$13)&gt;0)*ISNUMBER(SEARCH(Settings!$F$6:$F$13,$O3105)))=0),1,0))</f>
        <v/>
      </c>
      <c r="AM3105">
        <f>IF($AI3105=1,IFERROR(IF(VALUE($C3105)&lt;100000000,VALUE($C3105),1000000000),IFERROR(IF(VALUE(MID($C3105,2,20))&lt;100000000,VALUE(MID($C3105,2,20)),1000000000),1000000000))+ROW()/100000,"")</f>
        <v/>
      </c>
    </row>
    <row r="3106">
      <c r="E3106" s="14" t="n"/>
      <c r="M3106" s="8">
        <f>IF($C3106="","",L3106*T3106/100)</f>
        <v/>
      </c>
      <c r="S3106" s="8" t="n"/>
      <c r="T3106" s="8" t="n"/>
      <c r="W3106">
        <f>IF($C3106="","",IF($AL3106=1,0,IF($AK3106=1,Settings!$C$6,Settings!$C$7))*100)</f>
        <v/>
      </c>
      <c r="X3106" s="8">
        <f>IF($C3106="","",T3106*W3106/100)</f>
        <v/>
      </c>
      <c r="Y3106" s="8">
        <f>IF($C3106="","",T3106-X3106)</f>
        <v/>
      </c>
      <c r="Z3106" s="8">
        <f>IF($C3106="","",Y3106-M3106)</f>
        <v/>
      </c>
      <c r="AD3106" s="8" t="n"/>
      <c r="AG3106" s="14" t="n"/>
      <c r="AI3106">
        <f>IF($C3106="","",IF(COUNTIF($C$2:$C3106,$C3106)=1,1,0))</f>
        <v/>
      </c>
      <c r="AJ3106">
        <f>IF($AI3106=1,SUMPRODUCT(--($AM$2:$AM$7001&lt;$AM3106))+1,"")</f>
        <v/>
      </c>
      <c r="AK3106">
        <f>IF($C3106="","",IF(OR($P3106=TRUE(),$P3106="TRUE"),1,0))</f>
        <v/>
      </c>
      <c r="AL3106">
        <f>IF($C3106="","",IF(AND($V3106="Yes",SUMPRODUCT((LEN(Settings!$F$6:$F$13)&gt;0)*ISNUMBER(SEARCH(Settings!$F$6:$F$13,$O3106)))=0),1,0))</f>
        <v/>
      </c>
      <c r="AM3106">
        <f>IF($AI3106=1,IFERROR(IF(VALUE($C3106)&lt;100000000,VALUE($C3106),1000000000),IFERROR(IF(VALUE(MID($C3106,2,20))&lt;100000000,VALUE(MID($C3106,2,20)),1000000000),1000000000))+ROW()/100000,"")</f>
        <v/>
      </c>
    </row>
    <row r="3107">
      <c r="E3107" s="14" t="n"/>
      <c r="M3107" s="8">
        <f>IF($C3107="","",L3107*T3107/100)</f>
        <v/>
      </c>
      <c r="S3107" s="8" t="n"/>
      <c r="T3107" s="8" t="n"/>
      <c r="W3107">
        <f>IF($C3107="","",IF($AL3107=1,0,IF($AK3107=1,Settings!$C$6,Settings!$C$7))*100)</f>
        <v/>
      </c>
      <c r="X3107" s="8">
        <f>IF($C3107="","",T3107*W3107/100)</f>
        <v/>
      </c>
      <c r="Y3107" s="8">
        <f>IF($C3107="","",T3107-X3107)</f>
        <v/>
      </c>
      <c r="Z3107" s="8">
        <f>IF($C3107="","",Y3107-M3107)</f>
        <v/>
      </c>
      <c r="AD3107" s="8" t="n"/>
      <c r="AG3107" s="14" t="n"/>
      <c r="AI3107">
        <f>IF($C3107="","",IF(COUNTIF($C$2:$C3107,$C3107)=1,1,0))</f>
        <v/>
      </c>
      <c r="AJ3107">
        <f>IF($AI3107=1,SUMPRODUCT(--($AM$2:$AM$7001&lt;$AM3107))+1,"")</f>
        <v/>
      </c>
      <c r="AK3107">
        <f>IF($C3107="","",IF(OR($P3107=TRUE(),$P3107="TRUE"),1,0))</f>
        <v/>
      </c>
      <c r="AL3107">
        <f>IF($C3107="","",IF(AND($V3107="Yes",SUMPRODUCT((LEN(Settings!$F$6:$F$13)&gt;0)*ISNUMBER(SEARCH(Settings!$F$6:$F$13,$O3107)))=0),1,0))</f>
        <v/>
      </c>
      <c r="AM3107">
        <f>IF($AI3107=1,IFERROR(IF(VALUE($C3107)&lt;100000000,VALUE($C3107),1000000000),IFERROR(IF(VALUE(MID($C3107,2,20))&lt;100000000,VALUE(MID($C3107,2,20)),1000000000),1000000000))+ROW()/100000,"")</f>
        <v/>
      </c>
    </row>
    <row r="3108">
      <c r="E3108" s="14" t="n"/>
      <c r="M3108" s="8">
        <f>IF($C3108="","",L3108*T3108/100)</f>
        <v/>
      </c>
      <c r="S3108" s="8" t="n"/>
      <c r="T3108" s="8" t="n"/>
      <c r="W3108">
        <f>IF($C3108="","",IF($AL3108=1,0,IF($AK3108=1,Settings!$C$6,Settings!$C$7))*100)</f>
        <v/>
      </c>
      <c r="X3108" s="8">
        <f>IF($C3108="","",T3108*W3108/100)</f>
        <v/>
      </c>
      <c r="Y3108" s="8">
        <f>IF($C3108="","",T3108-X3108)</f>
        <v/>
      </c>
      <c r="Z3108" s="8">
        <f>IF($C3108="","",Y3108-M3108)</f>
        <v/>
      </c>
      <c r="AD3108" s="8" t="n"/>
      <c r="AG3108" s="14" t="n"/>
      <c r="AI3108">
        <f>IF($C3108="","",IF(COUNTIF($C$2:$C3108,$C3108)=1,1,0))</f>
        <v/>
      </c>
      <c r="AJ3108">
        <f>IF($AI3108=1,SUMPRODUCT(--($AM$2:$AM$7001&lt;$AM3108))+1,"")</f>
        <v/>
      </c>
      <c r="AK3108">
        <f>IF($C3108="","",IF(OR($P3108=TRUE(),$P3108="TRUE"),1,0))</f>
        <v/>
      </c>
      <c r="AL3108">
        <f>IF($C3108="","",IF(AND($V3108="Yes",SUMPRODUCT((LEN(Settings!$F$6:$F$13)&gt;0)*ISNUMBER(SEARCH(Settings!$F$6:$F$13,$O3108)))=0),1,0))</f>
        <v/>
      </c>
      <c r="AM3108">
        <f>IF($AI3108=1,IFERROR(IF(VALUE($C3108)&lt;100000000,VALUE($C3108),1000000000),IFERROR(IF(VALUE(MID($C3108,2,20))&lt;100000000,VALUE(MID($C3108,2,20)),1000000000),1000000000))+ROW()/100000,"")</f>
        <v/>
      </c>
    </row>
    <row r="3109">
      <c r="E3109" s="14" t="n"/>
      <c r="M3109" s="8">
        <f>IF($C3109="","",L3109*T3109/100)</f>
        <v/>
      </c>
      <c r="S3109" s="8" t="n"/>
      <c r="T3109" s="8" t="n"/>
      <c r="W3109">
        <f>IF($C3109="","",IF($AL3109=1,0,IF($AK3109=1,Settings!$C$6,Settings!$C$7))*100)</f>
        <v/>
      </c>
      <c r="X3109" s="8">
        <f>IF($C3109="","",T3109*W3109/100)</f>
        <v/>
      </c>
      <c r="Y3109" s="8">
        <f>IF($C3109="","",T3109-X3109)</f>
        <v/>
      </c>
      <c r="Z3109" s="8">
        <f>IF($C3109="","",Y3109-M3109)</f>
        <v/>
      </c>
      <c r="AD3109" s="8" t="n"/>
      <c r="AG3109" s="14" t="n"/>
      <c r="AI3109">
        <f>IF($C3109="","",IF(COUNTIF($C$2:$C3109,$C3109)=1,1,0))</f>
        <v/>
      </c>
      <c r="AJ3109">
        <f>IF($AI3109=1,SUMPRODUCT(--($AM$2:$AM$7001&lt;$AM3109))+1,"")</f>
        <v/>
      </c>
      <c r="AK3109">
        <f>IF($C3109="","",IF(OR($P3109=TRUE(),$P3109="TRUE"),1,0))</f>
        <v/>
      </c>
      <c r="AL3109">
        <f>IF($C3109="","",IF(AND($V3109="Yes",SUMPRODUCT((LEN(Settings!$F$6:$F$13)&gt;0)*ISNUMBER(SEARCH(Settings!$F$6:$F$13,$O3109)))=0),1,0))</f>
        <v/>
      </c>
      <c r="AM3109">
        <f>IF($AI3109=1,IFERROR(IF(VALUE($C3109)&lt;100000000,VALUE($C3109),1000000000),IFERROR(IF(VALUE(MID($C3109,2,20))&lt;100000000,VALUE(MID($C3109,2,20)),1000000000),1000000000))+ROW()/100000,"")</f>
        <v/>
      </c>
    </row>
    <row r="3110">
      <c r="E3110" s="14" t="n"/>
      <c r="M3110" s="8">
        <f>IF($C3110="","",L3110*T3110/100)</f>
        <v/>
      </c>
      <c r="S3110" s="8" t="n"/>
      <c r="T3110" s="8" t="n"/>
      <c r="W3110">
        <f>IF($C3110="","",IF($AL3110=1,0,IF($AK3110=1,Settings!$C$6,Settings!$C$7))*100)</f>
        <v/>
      </c>
      <c r="X3110" s="8">
        <f>IF($C3110="","",T3110*W3110/100)</f>
        <v/>
      </c>
      <c r="Y3110" s="8">
        <f>IF($C3110="","",T3110-X3110)</f>
        <v/>
      </c>
      <c r="Z3110" s="8">
        <f>IF($C3110="","",Y3110-M3110)</f>
        <v/>
      </c>
      <c r="AD3110" s="8" t="n"/>
      <c r="AG3110" s="14" t="n"/>
      <c r="AI3110">
        <f>IF($C3110="","",IF(COUNTIF($C$2:$C3110,$C3110)=1,1,0))</f>
        <v/>
      </c>
      <c r="AJ3110">
        <f>IF($AI3110=1,SUMPRODUCT(--($AM$2:$AM$7001&lt;$AM3110))+1,"")</f>
        <v/>
      </c>
      <c r="AK3110">
        <f>IF($C3110="","",IF(OR($P3110=TRUE(),$P3110="TRUE"),1,0))</f>
        <v/>
      </c>
      <c r="AL3110">
        <f>IF($C3110="","",IF(AND($V3110="Yes",SUMPRODUCT((LEN(Settings!$F$6:$F$13)&gt;0)*ISNUMBER(SEARCH(Settings!$F$6:$F$13,$O3110)))=0),1,0))</f>
        <v/>
      </c>
      <c r="AM3110">
        <f>IF($AI3110=1,IFERROR(IF(VALUE($C3110)&lt;100000000,VALUE($C3110),1000000000),IFERROR(IF(VALUE(MID($C3110,2,20))&lt;100000000,VALUE(MID($C3110,2,20)),1000000000),1000000000))+ROW()/100000,"")</f>
        <v/>
      </c>
    </row>
    <row r="3111">
      <c r="E3111" s="14" t="n"/>
      <c r="M3111" s="8">
        <f>IF($C3111="","",L3111*T3111/100)</f>
        <v/>
      </c>
      <c r="S3111" s="8" t="n"/>
      <c r="T3111" s="8" t="n"/>
      <c r="W3111">
        <f>IF($C3111="","",IF($AL3111=1,0,IF($AK3111=1,Settings!$C$6,Settings!$C$7))*100)</f>
        <v/>
      </c>
      <c r="X3111" s="8">
        <f>IF($C3111="","",T3111*W3111/100)</f>
        <v/>
      </c>
      <c r="Y3111" s="8">
        <f>IF($C3111="","",T3111-X3111)</f>
        <v/>
      </c>
      <c r="Z3111" s="8">
        <f>IF($C3111="","",Y3111-M3111)</f>
        <v/>
      </c>
      <c r="AD3111" s="8" t="n"/>
      <c r="AG3111" s="14" t="n"/>
      <c r="AI3111">
        <f>IF($C3111="","",IF(COUNTIF($C$2:$C3111,$C3111)=1,1,0))</f>
        <v/>
      </c>
      <c r="AJ3111">
        <f>IF($AI3111=1,SUMPRODUCT(--($AM$2:$AM$7001&lt;$AM3111))+1,"")</f>
        <v/>
      </c>
      <c r="AK3111">
        <f>IF($C3111="","",IF(OR($P3111=TRUE(),$P3111="TRUE"),1,0))</f>
        <v/>
      </c>
      <c r="AL3111">
        <f>IF($C3111="","",IF(AND($V3111="Yes",SUMPRODUCT((LEN(Settings!$F$6:$F$13)&gt;0)*ISNUMBER(SEARCH(Settings!$F$6:$F$13,$O3111)))=0),1,0))</f>
        <v/>
      </c>
      <c r="AM3111">
        <f>IF($AI3111=1,IFERROR(IF(VALUE($C3111)&lt;100000000,VALUE($C3111),1000000000),IFERROR(IF(VALUE(MID($C3111,2,20))&lt;100000000,VALUE(MID($C3111,2,20)),1000000000),1000000000))+ROW()/100000,"")</f>
        <v/>
      </c>
    </row>
    <row r="3112">
      <c r="E3112" s="14" t="n"/>
      <c r="M3112" s="8">
        <f>IF($C3112="","",L3112*T3112/100)</f>
        <v/>
      </c>
      <c r="S3112" s="8" t="n"/>
      <c r="T3112" s="8" t="n"/>
      <c r="W3112">
        <f>IF($C3112="","",IF($AL3112=1,0,IF($AK3112=1,Settings!$C$6,Settings!$C$7))*100)</f>
        <v/>
      </c>
      <c r="X3112" s="8">
        <f>IF($C3112="","",T3112*W3112/100)</f>
        <v/>
      </c>
      <c r="Y3112" s="8">
        <f>IF($C3112="","",T3112-X3112)</f>
        <v/>
      </c>
      <c r="Z3112" s="8">
        <f>IF($C3112="","",Y3112-M3112)</f>
        <v/>
      </c>
      <c r="AD3112" s="8" t="n"/>
      <c r="AG3112" s="14" t="n"/>
      <c r="AI3112">
        <f>IF($C3112="","",IF(COUNTIF($C$2:$C3112,$C3112)=1,1,0))</f>
        <v/>
      </c>
      <c r="AJ3112">
        <f>IF($AI3112=1,SUMPRODUCT(--($AM$2:$AM$7001&lt;$AM3112))+1,"")</f>
        <v/>
      </c>
      <c r="AK3112">
        <f>IF($C3112="","",IF(OR($P3112=TRUE(),$P3112="TRUE"),1,0))</f>
        <v/>
      </c>
      <c r="AL3112">
        <f>IF($C3112="","",IF(AND($V3112="Yes",SUMPRODUCT((LEN(Settings!$F$6:$F$13)&gt;0)*ISNUMBER(SEARCH(Settings!$F$6:$F$13,$O3112)))=0),1,0))</f>
        <v/>
      </c>
      <c r="AM3112">
        <f>IF($AI3112=1,IFERROR(IF(VALUE($C3112)&lt;100000000,VALUE($C3112),1000000000),IFERROR(IF(VALUE(MID($C3112,2,20))&lt;100000000,VALUE(MID($C3112,2,20)),1000000000),1000000000))+ROW()/100000,"")</f>
        <v/>
      </c>
    </row>
    <row r="3113">
      <c r="E3113" s="14" t="n"/>
      <c r="M3113" s="8">
        <f>IF($C3113="","",L3113*T3113/100)</f>
        <v/>
      </c>
      <c r="S3113" s="8" t="n"/>
      <c r="T3113" s="8" t="n"/>
      <c r="W3113">
        <f>IF($C3113="","",IF($AL3113=1,0,IF($AK3113=1,Settings!$C$6,Settings!$C$7))*100)</f>
        <v/>
      </c>
      <c r="X3113" s="8">
        <f>IF($C3113="","",T3113*W3113/100)</f>
        <v/>
      </c>
      <c r="Y3113" s="8">
        <f>IF($C3113="","",T3113-X3113)</f>
        <v/>
      </c>
      <c r="Z3113" s="8">
        <f>IF($C3113="","",Y3113-M3113)</f>
        <v/>
      </c>
      <c r="AD3113" s="8" t="n"/>
      <c r="AG3113" s="14" t="n"/>
      <c r="AI3113">
        <f>IF($C3113="","",IF(COUNTIF($C$2:$C3113,$C3113)=1,1,0))</f>
        <v/>
      </c>
      <c r="AJ3113">
        <f>IF($AI3113=1,SUMPRODUCT(--($AM$2:$AM$7001&lt;$AM3113))+1,"")</f>
        <v/>
      </c>
      <c r="AK3113">
        <f>IF($C3113="","",IF(OR($P3113=TRUE(),$P3113="TRUE"),1,0))</f>
        <v/>
      </c>
      <c r="AL3113">
        <f>IF($C3113="","",IF(AND($V3113="Yes",SUMPRODUCT((LEN(Settings!$F$6:$F$13)&gt;0)*ISNUMBER(SEARCH(Settings!$F$6:$F$13,$O3113)))=0),1,0))</f>
        <v/>
      </c>
      <c r="AM3113">
        <f>IF($AI3113=1,IFERROR(IF(VALUE($C3113)&lt;100000000,VALUE($C3113),1000000000),IFERROR(IF(VALUE(MID($C3113,2,20))&lt;100000000,VALUE(MID($C3113,2,20)),1000000000),1000000000))+ROW()/100000,"")</f>
        <v/>
      </c>
    </row>
    <row r="3114">
      <c r="E3114" s="14" t="n"/>
      <c r="M3114" s="8">
        <f>IF($C3114="","",L3114*T3114/100)</f>
        <v/>
      </c>
      <c r="S3114" s="8" t="n"/>
      <c r="T3114" s="8" t="n"/>
      <c r="W3114">
        <f>IF($C3114="","",IF($AL3114=1,0,IF($AK3114=1,Settings!$C$6,Settings!$C$7))*100)</f>
        <v/>
      </c>
      <c r="X3114" s="8">
        <f>IF($C3114="","",T3114*W3114/100)</f>
        <v/>
      </c>
      <c r="Y3114" s="8">
        <f>IF($C3114="","",T3114-X3114)</f>
        <v/>
      </c>
      <c r="Z3114" s="8">
        <f>IF($C3114="","",Y3114-M3114)</f>
        <v/>
      </c>
      <c r="AD3114" s="8" t="n"/>
      <c r="AG3114" s="14" t="n"/>
      <c r="AI3114">
        <f>IF($C3114="","",IF(COUNTIF($C$2:$C3114,$C3114)=1,1,0))</f>
        <v/>
      </c>
      <c r="AJ3114">
        <f>IF($AI3114=1,SUMPRODUCT(--($AM$2:$AM$7001&lt;$AM3114))+1,"")</f>
        <v/>
      </c>
      <c r="AK3114">
        <f>IF($C3114="","",IF(OR($P3114=TRUE(),$P3114="TRUE"),1,0))</f>
        <v/>
      </c>
      <c r="AL3114">
        <f>IF($C3114="","",IF(AND($V3114="Yes",SUMPRODUCT((LEN(Settings!$F$6:$F$13)&gt;0)*ISNUMBER(SEARCH(Settings!$F$6:$F$13,$O3114)))=0),1,0))</f>
        <v/>
      </c>
      <c r="AM3114">
        <f>IF($AI3114=1,IFERROR(IF(VALUE($C3114)&lt;100000000,VALUE($C3114),1000000000),IFERROR(IF(VALUE(MID($C3114,2,20))&lt;100000000,VALUE(MID($C3114,2,20)),1000000000),1000000000))+ROW()/100000,"")</f>
        <v/>
      </c>
    </row>
    <row r="3115">
      <c r="E3115" s="14" t="n"/>
      <c r="M3115" s="8">
        <f>IF($C3115="","",L3115*T3115/100)</f>
        <v/>
      </c>
      <c r="S3115" s="8" t="n"/>
      <c r="T3115" s="8" t="n"/>
      <c r="W3115">
        <f>IF($C3115="","",IF($AL3115=1,0,IF($AK3115=1,Settings!$C$6,Settings!$C$7))*100)</f>
        <v/>
      </c>
      <c r="X3115" s="8">
        <f>IF($C3115="","",T3115*W3115/100)</f>
        <v/>
      </c>
      <c r="Y3115" s="8">
        <f>IF($C3115="","",T3115-X3115)</f>
        <v/>
      </c>
      <c r="Z3115" s="8">
        <f>IF($C3115="","",Y3115-M3115)</f>
        <v/>
      </c>
      <c r="AD3115" s="8" t="n"/>
      <c r="AG3115" s="14" t="n"/>
      <c r="AI3115">
        <f>IF($C3115="","",IF(COUNTIF($C$2:$C3115,$C3115)=1,1,0))</f>
        <v/>
      </c>
      <c r="AJ3115">
        <f>IF($AI3115=1,SUMPRODUCT(--($AM$2:$AM$7001&lt;$AM3115))+1,"")</f>
        <v/>
      </c>
      <c r="AK3115">
        <f>IF($C3115="","",IF(OR($P3115=TRUE(),$P3115="TRUE"),1,0))</f>
        <v/>
      </c>
      <c r="AL3115">
        <f>IF($C3115="","",IF(AND($V3115="Yes",SUMPRODUCT((LEN(Settings!$F$6:$F$13)&gt;0)*ISNUMBER(SEARCH(Settings!$F$6:$F$13,$O3115)))=0),1,0))</f>
        <v/>
      </c>
      <c r="AM3115">
        <f>IF($AI3115=1,IFERROR(IF(VALUE($C3115)&lt;100000000,VALUE($C3115),1000000000),IFERROR(IF(VALUE(MID($C3115,2,20))&lt;100000000,VALUE(MID($C3115,2,20)),1000000000),1000000000))+ROW()/100000,"")</f>
        <v/>
      </c>
    </row>
    <row r="3116">
      <c r="E3116" s="14" t="n"/>
      <c r="M3116" s="8">
        <f>IF($C3116="","",L3116*T3116/100)</f>
        <v/>
      </c>
      <c r="S3116" s="8" t="n"/>
      <c r="T3116" s="8" t="n"/>
      <c r="W3116">
        <f>IF($C3116="","",IF($AL3116=1,0,IF($AK3116=1,Settings!$C$6,Settings!$C$7))*100)</f>
        <v/>
      </c>
      <c r="X3116" s="8">
        <f>IF($C3116="","",T3116*W3116/100)</f>
        <v/>
      </c>
      <c r="Y3116" s="8">
        <f>IF($C3116="","",T3116-X3116)</f>
        <v/>
      </c>
      <c r="Z3116" s="8">
        <f>IF($C3116="","",Y3116-M3116)</f>
        <v/>
      </c>
      <c r="AD3116" s="8" t="n"/>
      <c r="AG3116" s="14" t="n"/>
      <c r="AI3116">
        <f>IF($C3116="","",IF(COUNTIF($C$2:$C3116,$C3116)=1,1,0))</f>
        <v/>
      </c>
      <c r="AJ3116">
        <f>IF($AI3116=1,SUMPRODUCT(--($AM$2:$AM$7001&lt;$AM3116))+1,"")</f>
        <v/>
      </c>
      <c r="AK3116">
        <f>IF($C3116="","",IF(OR($P3116=TRUE(),$P3116="TRUE"),1,0))</f>
        <v/>
      </c>
      <c r="AL3116">
        <f>IF($C3116="","",IF(AND($V3116="Yes",SUMPRODUCT((LEN(Settings!$F$6:$F$13)&gt;0)*ISNUMBER(SEARCH(Settings!$F$6:$F$13,$O3116)))=0),1,0))</f>
        <v/>
      </c>
      <c r="AM3116">
        <f>IF($AI3116=1,IFERROR(IF(VALUE($C3116)&lt;100000000,VALUE($C3116),1000000000),IFERROR(IF(VALUE(MID($C3116,2,20))&lt;100000000,VALUE(MID($C3116,2,20)),1000000000),1000000000))+ROW()/100000,"")</f>
        <v/>
      </c>
    </row>
    <row r="3117">
      <c r="E3117" s="14" t="n"/>
      <c r="M3117" s="8">
        <f>IF($C3117="","",L3117*T3117/100)</f>
        <v/>
      </c>
      <c r="S3117" s="8" t="n"/>
      <c r="T3117" s="8" t="n"/>
      <c r="W3117">
        <f>IF($C3117="","",IF($AL3117=1,0,IF($AK3117=1,Settings!$C$6,Settings!$C$7))*100)</f>
        <v/>
      </c>
      <c r="X3117" s="8">
        <f>IF($C3117="","",T3117*W3117/100)</f>
        <v/>
      </c>
      <c r="Y3117" s="8">
        <f>IF($C3117="","",T3117-X3117)</f>
        <v/>
      </c>
      <c r="Z3117" s="8">
        <f>IF($C3117="","",Y3117-M3117)</f>
        <v/>
      </c>
      <c r="AD3117" s="8" t="n"/>
      <c r="AG3117" s="14" t="n"/>
      <c r="AI3117">
        <f>IF($C3117="","",IF(COUNTIF($C$2:$C3117,$C3117)=1,1,0))</f>
        <v/>
      </c>
      <c r="AJ3117">
        <f>IF($AI3117=1,SUMPRODUCT(--($AM$2:$AM$7001&lt;$AM3117))+1,"")</f>
        <v/>
      </c>
      <c r="AK3117">
        <f>IF($C3117="","",IF(OR($P3117=TRUE(),$P3117="TRUE"),1,0))</f>
        <v/>
      </c>
      <c r="AL3117">
        <f>IF($C3117="","",IF(AND($V3117="Yes",SUMPRODUCT((LEN(Settings!$F$6:$F$13)&gt;0)*ISNUMBER(SEARCH(Settings!$F$6:$F$13,$O3117)))=0),1,0))</f>
        <v/>
      </c>
      <c r="AM3117">
        <f>IF($AI3117=1,IFERROR(IF(VALUE($C3117)&lt;100000000,VALUE($C3117),1000000000),IFERROR(IF(VALUE(MID($C3117,2,20))&lt;100000000,VALUE(MID($C3117,2,20)),1000000000),1000000000))+ROW()/100000,"")</f>
        <v/>
      </c>
    </row>
    <row r="3118">
      <c r="E3118" s="14" t="n"/>
      <c r="M3118" s="8">
        <f>IF($C3118="","",L3118*T3118/100)</f>
        <v/>
      </c>
      <c r="S3118" s="8" t="n"/>
      <c r="T3118" s="8" t="n"/>
      <c r="W3118">
        <f>IF($C3118="","",IF($AL3118=1,0,IF($AK3118=1,Settings!$C$6,Settings!$C$7))*100)</f>
        <v/>
      </c>
      <c r="X3118" s="8">
        <f>IF($C3118="","",T3118*W3118/100)</f>
        <v/>
      </c>
      <c r="Y3118" s="8">
        <f>IF($C3118="","",T3118-X3118)</f>
        <v/>
      </c>
      <c r="Z3118" s="8">
        <f>IF($C3118="","",Y3118-M3118)</f>
        <v/>
      </c>
      <c r="AD3118" s="8" t="n"/>
      <c r="AG3118" s="14" t="n"/>
      <c r="AI3118">
        <f>IF($C3118="","",IF(COUNTIF($C$2:$C3118,$C3118)=1,1,0))</f>
        <v/>
      </c>
      <c r="AJ3118">
        <f>IF($AI3118=1,SUMPRODUCT(--($AM$2:$AM$7001&lt;$AM3118))+1,"")</f>
        <v/>
      </c>
      <c r="AK3118">
        <f>IF($C3118="","",IF(OR($P3118=TRUE(),$P3118="TRUE"),1,0))</f>
        <v/>
      </c>
      <c r="AL3118">
        <f>IF($C3118="","",IF(AND($V3118="Yes",SUMPRODUCT((LEN(Settings!$F$6:$F$13)&gt;0)*ISNUMBER(SEARCH(Settings!$F$6:$F$13,$O3118)))=0),1,0))</f>
        <v/>
      </c>
      <c r="AM3118">
        <f>IF($AI3118=1,IFERROR(IF(VALUE($C3118)&lt;100000000,VALUE($C3118),1000000000),IFERROR(IF(VALUE(MID($C3118,2,20))&lt;100000000,VALUE(MID($C3118,2,20)),1000000000),1000000000))+ROW()/100000,"")</f>
        <v/>
      </c>
    </row>
    <row r="3119">
      <c r="E3119" s="14" t="n"/>
      <c r="M3119" s="8">
        <f>IF($C3119="","",L3119*T3119/100)</f>
        <v/>
      </c>
      <c r="S3119" s="8" t="n"/>
      <c r="T3119" s="8" t="n"/>
      <c r="W3119">
        <f>IF($C3119="","",IF($AL3119=1,0,IF($AK3119=1,Settings!$C$6,Settings!$C$7))*100)</f>
        <v/>
      </c>
      <c r="X3119" s="8">
        <f>IF($C3119="","",T3119*W3119/100)</f>
        <v/>
      </c>
      <c r="Y3119" s="8">
        <f>IF($C3119="","",T3119-X3119)</f>
        <v/>
      </c>
      <c r="Z3119" s="8">
        <f>IF($C3119="","",Y3119-M3119)</f>
        <v/>
      </c>
      <c r="AD3119" s="8" t="n"/>
      <c r="AG3119" s="14" t="n"/>
      <c r="AI3119">
        <f>IF($C3119="","",IF(COUNTIF($C$2:$C3119,$C3119)=1,1,0))</f>
        <v/>
      </c>
      <c r="AJ3119">
        <f>IF($AI3119=1,SUMPRODUCT(--($AM$2:$AM$7001&lt;$AM3119))+1,"")</f>
        <v/>
      </c>
      <c r="AK3119">
        <f>IF($C3119="","",IF(OR($P3119=TRUE(),$P3119="TRUE"),1,0))</f>
        <v/>
      </c>
      <c r="AL3119">
        <f>IF($C3119="","",IF(AND($V3119="Yes",SUMPRODUCT((LEN(Settings!$F$6:$F$13)&gt;0)*ISNUMBER(SEARCH(Settings!$F$6:$F$13,$O3119)))=0),1,0))</f>
        <v/>
      </c>
      <c r="AM3119">
        <f>IF($AI3119=1,IFERROR(IF(VALUE($C3119)&lt;100000000,VALUE($C3119),1000000000),IFERROR(IF(VALUE(MID($C3119,2,20))&lt;100000000,VALUE(MID($C3119,2,20)),1000000000),1000000000))+ROW()/100000,"")</f>
        <v/>
      </c>
    </row>
    <row r="3120">
      <c r="E3120" s="14" t="n"/>
      <c r="M3120" s="8">
        <f>IF($C3120="","",L3120*T3120/100)</f>
        <v/>
      </c>
      <c r="S3120" s="8" t="n"/>
      <c r="T3120" s="8" t="n"/>
      <c r="W3120">
        <f>IF($C3120="","",IF($AL3120=1,0,IF($AK3120=1,Settings!$C$6,Settings!$C$7))*100)</f>
        <v/>
      </c>
      <c r="X3120" s="8">
        <f>IF($C3120="","",T3120*W3120/100)</f>
        <v/>
      </c>
      <c r="Y3120" s="8">
        <f>IF($C3120="","",T3120-X3120)</f>
        <v/>
      </c>
      <c r="Z3120" s="8">
        <f>IF($C3120="","",Y3120-M3120)</f>
        <v/>
      </c>
      <c r="AD3120" s="8" t="n"/>
      <c r="AG3120" s="14" t="n"/>
      <c r="AI3120">
        <f>IF($C3120="","",IF(COUNTIF($C$2:$C3120,$C3120)=1,1,0))</f>
        <v/>
      </c>
      <c r="AJ3120">
        <f>IF($AI3120=1,SUMPRODUCT(--($AM$2:$AM$7001&lt;$AM3120))+1,"")</f>
        <v/>
      </c>
      <c r="AK3120">
        <f>IF($C3120="","",IF(OR($P3120=TRUE(),$P3120="TRUE"),1,0))</f>
        <v/>
      </c>
      <c r="AL3120">
        <f>IF($C3120="","",IF(AND($V3120="Yes",SUMPRODUCT((LEN(Settings!$F$6:$F$13)&gt;0)*ISNUMBER(SEARCH(Settings!$F$6:$F$13,$O3120)))=0),1,0))</f>
        <v/>
      </c>
      <c r="AM3120">
        <f>IF($AI3120=1,IFERROR(IF(VALUE($C3120)&lt;100000000,VALUE($C3120),1000000000),IFERROR(IF(VALUE(MID($C3120,2,20))&lt;100000000,VALUE(MID($C3120,2,20)),1000000000),1000000000))+ROW()/100000,"")</f>
        <v/>
      </c>
    </row>
    <row r="3121">
      <c r="E3121" s="14" t="n"/>
      <c r="M3121" s="8">
        <f>IF($C3121="","",L3121*T3121/100)</f>
        <v/>
      </c>
      <c r="S3121" s="8" t="n"/>
      <c r="T3121" s="8" t="n"/>
      <c r="W3121">
        <f>IF($C3121="","",IF($AL3121=1,0,IF($AK3121=1,Settings!$C$6,Settings!$C$7))*100)</f>
        <v/>
      </c>
      <c r="X3121" s="8">
        <f>IF($C3121="","",T3121*W3121/100)</f>
        <v/>
      </c>
      <c r="Y3121" s="8">
        <f>IF($C3121="","",T3121-X3121)</f>
        <v/>
      </c>
      <c r="Z3121" s="8">
        <f>IF($C3121="","",Y3121-M3121)</f>
        <v/>
      </c>
      <c r="AD3121" s="8" t="n"/>
      <c r="AG3121" s="14" t="n"/>
      <c r="AI3121">
        <f>IF($C3121="","",IF(COUNTIF($C$2:$C3121,$C3121)=1,1,0))</f>
        <v/>
      </c>
      <c r="AJ3121">
        <f>IF($AI3121=1,SUMPRODUCT(--($AM$2:$AM$7001&lt;$AM3121))+1,"")</f>
        <v/>
      </c>
      <c r="AK3121">
        <f>IF($C3121="","",IF(OR($P3121=TRUE(),$P3121="TRUE"),1,0))</f>
        <v/>
      </c>
      <c r="AL3121">
        <f>IF($C3121="","",IF(AND($V3121="Yes",SUMPRODUCT((LEN(Settings!$F$6:$F$13)&gt;0)*ISNUMBER(SEARCH(Settings!$F$6:$F$13,$O3121)))=0),1,0))</f>
        <v/>
      </c>
      <c r="AM3121">
        <f>IF($AI3121=1,IFERROR(IF(VALUE($C3121)&lt;100000000,VALUE($C3121),1000000000),IFERROR(IF(VALUE(MID($C3121,2,20))&lt;100000000,VALUE(MID($C3121,2,20)),1000000000),1000000000))+ROW()/100000,"")</f>
        <v/>
      </c>
    </row>
    <row r="3122">
      <c r="E3122" s="14" t="n"/>
      <c r="M3122" s="8">
        <f>IF($C3122="","",L3122*T3122/100)</f>
        <v/>
      </c>
      <c r="S3122" s="8" t="n"/>
      <c r="T3122" s="8" t="n"/>
      <c r="W3122">
        <f>IF($C3122="","",IF($AL3122=1,0,IF($AK3122=1,Settings!$C$6,Settings!$C$7))*100)</f>
        <v/>
      </c>
      <c r="X3122" s="8">
        <f>IF($C3122="","",T3122*W3122/100)</f>
        <v/>
      </c>
      <c r="Y3122" s="8">
        <f>IF($C3122="","",T3122-X3122)</f>
        <v/>
      </c>
      <c r="Z3122" s="8">
        <f>IF($C3122="","",Y3122-M3122)</f>
        <v/>
      </c>
      <c r="AD3122" s="8" t="n"/>
      <c r="AG3122" s="14" t="n"/>
      <c r="AI3122">
        <f>IF($C3122="","",IF(COUNTIF($C$2:$C3122,$C3122)=1,1,0))</f>
        <v/>
      </c>
      <c r="AJ3122">
        <f>IF($AI3122=1,SUMPRODUCT(--($AM$2:$AM$7001&lt;$AM3122))+1,"")</f>
        <v/>
      </c>
      <c r="AK3122">
        <f>IF($C3122="","",IF(OR($P3122=TRUE(),$P3122="TRUE"),1,0))</f>
        <v/>
      </c>
      <c r="AL3122">
        <f>IF($C3122="","",IF(AND($V3122="Yes",SUMPRODUCT((LEN(Settings!$F$6:$F$13)&gt;0)*ISNUMBER(SEARCH(Settings!$F$6:$F$13,$O3122)))=0),1,0))</f>
        <v/>
      </c>
      <c r="AM3122">
        <f>IF($AI3122=1,IFERROR(IF(VALUE($C3122)&lt;100000000,VALUE($C3122),1000000000),IFERROR(IF(VALUE(MID($C3122,2,20))&lt;100000000,VALUE(MID($C3122,2,20)),1000000000),1000000000))+ROW()/100000,"")</f>
        <v/>
      </c>
    </row>
    <row r="3123">
      <c r="E3123" s="14" t="n"/>
      <c r="M3123" s="8">
        <f>IF($C3123="","",L3123*T3123/100)</f>
        <v/>
      </c>
      <c r="S3123" s="8" t="n"/>
      <c r="T3123" s="8" t="n"/>
      <c r="W3123">
        <f>IF($C3123="","",IF($AL3123=1,0,IF($AK3123=1,Settings!$C$6,Settings!$C$7))*100)</f>
        <v/>
      </c>
      <c r="X3123" s="8">
        <f>IF($C3123="","",T3123*W3123/100)</f>
        <v/>
      </c>
      <c r="Y3123" s="8">
        <f>IF($C3123="","",T3123-X3123)</f>
        <v/>
      </c>
      <c r="Z3123" s="8">
        <f>IF($C3123="","",Y3123-M3123)</f>
        <v/>
      </c>
      <c r="AD3123" s="8" t="n"/>
      <c r="AG3123" s="14" t="n"/>
      <c r="AI3123">
        <f>IF($C3123="","",IF(COUNTIF($C$2:$C3123,$C3123)=1,1,0))</f>
        <v/>
      </c>
      <c r="AJ3123">
        <f>IF($AI3123=1,SUMPRODUCT(--($AM$2:$AM$7001&lt;$AM3123))+1,"")</f>
        <v/>
      </c>
      <c r="AK3123">
        <f>IF($C3123="","",IF(OR($P3123=TRUE(),$P3123="TRUE"),1,0))</f>
        <v/>
      </c>
      <c r="AL3123">
        <f>IF($C3123="","",IF(AND($V3123="Yes",SUMPRODUCT((LEN(Settings!$F$6:$F$13)&gt;0)*ISNUMBER(SEARCH(Settings!$F$6:$F$13,$O3123)))=0),1,0))</f>
        <v/>
      </c>
      <c r="AM3123">
        <f>IF($AI3123=1,IFERROR(IF(VALUE($C3123)&lt;100000000,VALUE($C3123),1000000000),IFERROR(IF(VALUE(MID($C3123,2,20))&lt;100000000,VALUE(MID($C3123,2,20)),1000000000),1000000000))+ROW()/100000,"")</f>
        <v/>
      </c>
    </row>
    <row r="3124">
      <c r="E3124" s="14" t="n"/>
      <c r="M3124" s="8">
        <f>IF($C3124="","",L3124*T3124/100)</f>
        <v/>
      </c>
      <c r="S3124" s="8" t="n"/>
      <c r="T3124" s="8" t="n"/>
      <c r="W3124">
        <f>IF($C3124="","",IF($AL3124=1,0,IF($AK3124=1,Settings!$C$6,Settings!$C$7))*100)</f>
        <v/>
      </c>
      <c r="X3124" s="8">
        <f>IF($C3124="","",T3124*W3124/100)</f>
        <v/>
      </c>
      <c r="Y3124" s="8">
        <f>IF($C3124="","",T3124-X3124)</f>
        <v/>
      </c>
      <c r="Z3124" s="8">
        <f>IF($C3124="","",Y3124-M3124)</f>
        <v/>
      </c>
      <c r="AD3124" s="8" t="n"/>
      <c r="AG3124" s="14" t="n"/>
      <c r="AI3124">
        <f>IF($C3124="","",IF(COUNTIF($C$2:$C3124,$C3124)=1,1,0))</f>
        <v/>
      </c>
      <c r="AJ3124">
        <f>IF($AI3124=1,SUMPRODUCT(--($AM$2:$AM$7001&lt;$AM3124))+1,"")</f>
        <v/>
      </c>
      <c r="AK3124">
        <f>IF($C3124="","",IF(OR($P3124=TRUE(),$P3124="TRUE"),1,0))</f>
        <v/>
      </c>
      <c r="AL3124">
        <f>IF($C3124="","",IF(AND($V3124="Yes",SUMPRODUCT((LEN(Settings!$F$6:$F$13)&gt;0)*ISNUMBER(SEARCH(Settings!$F$6:$F$13,$O3124)))=0),1,0))</f>
        <v/>
      </c>
      <c r="AM3124">
        <f>IF($AI3124=1,IFERROR(IF(VALUE($C3124)&lt;100000000,VALUE($C3124),1000000000),IFERROR(IF(VALUE(MID($C3124,2,20))&lt;100000000,VALUE(MID($C3124,2,20)),1000000000),1000000000))+ROW()/100000,"")</f>
        <v/>
      </c>
    </row>
    <row r="3125">
      <c r="E3125" s="14" t="n"/>
      <c r="M3125" s="8">
        <f>IF($C3125="","",L3125*T3125/100)</f>
        <v/>
      </c>
      <c r="S3125" s="8" t="n"/>
      <c r="T3125" s="8" t="n"/>
      <c r="W3125">
        <f>IF($C3125="","",IF($AL3125=1,0,IF($AK3125=1,Settings!$C$6,Settings!$C$7))*100)</f>
        <v/>
      </c>
      <c r="X3125" s="8">
        <f>IF($C3125="","",T3125*W3125/100)</f>
        <v/>
      </c>
      <c r="Y3125" s="8">
        <f>IF($C3125="","",T3125-X3125)</f>
        <v/>
      </c>
      <c r="Z3125" s="8">
        <f>IF($C3125="","",Y3125-M3125)</f>
        <v/>
      </c>
      <c r="AD3125" s="8" t="n"/>
      <c r="AG3125" s="14" t="n"/>
      <c r="AI3125">
        <f>IF($C3125="","",IF(COUNTIF($C$2:$C3125,$C3125)=1,1,0))</f>
        <v/>
      </c>
      <c r="AJ3125">
        <f>IF($AI3125=1,SUMPRODUCT(--($AM$2:$AM$7001&lt;$AM3125))+1,"")</f>
        <v/>
      </c>
      <c r="AK3125">
        <f>IF($C3125="","",IF(OR($P3125=TRUE(),$P3125="TRUE"),1,0))</f>
        <v/>
      </c>
      <c r="AL3125">
        <f>IF($C3125="","",IF(AND($V3125="Yes",SUMPRODUCT((LEN(Settings!$F$6:$F$13)&gt;0)*ISNUMBER(SEARCH(Settings!$F$6:$F$13,$O3125)))=0),1,0))</f>
        <v/>
      </c>
      <c r="AM3125">
        <f>IF($AI3125=1,IFERROR(IF(VALUE($C3125)&lt;100000000,VALUE($C3125),1000000000),IFERROR(IF(VALUE(MID($C3125,2,20))&lt;100000000,VALUE(MID($C3125,2,20)),1000000000),1000000000))+ROW()/100000,"")</f>
        <v/>
      </c>
    </row>
    <row r="3126">
      <c r="E3126" s="14" t="n"/>
      <c r="M3126" s="8">
        <f>IF($C3126="","",L3126*T3126/100)</f>
        <v/>
      </c>
      <c r="S3126" s="8" t="n"/>
      <c r="T3126" s="8" t="n"/>
      <c r="W3126">
        <f>IF($C3126="","",IF($AL3126=1,0,IF($AK3126=1,Settings!$C$6,Settings!$C$7))*100)</f>
        <v/>
      </c>
      <c r="X3126" s="8">
        <f>IF($C3126="","",T3126*W3126/100)</f>
        <v/>
      </c>
      <c r="Y3126" s="8">
        <f>IF($C3126="","",T3126-X3126)</f>
        <v/>
      </c>
      <c r="Z3126" s="8">
        <f>IF($C3126="","",Y3126-M3126)</f>
        <v/>
      </c>
      <c r="AD3126" s="8" t="n"/>
      <c r="AG3126" s="14" t="n"/>
      <c r="AI3126">
        <f>IF($C3126="","",IF(COUNTIF($C$2:$C3126,$C3126)=1,1,0))</f>
        <v/>
      </c>
      <c r="AJ3126">
        <f>IF($AI3126=1,SUMPRODUCT(--($AM$2:$AM$7001&lt;$AM3126))+1,"")</f>
        <v/>
      </c>
      <c r="AK3126">
        <f>IF($C3126="","",IF(OR($P3126=TRUE(),$P3126="TRUE"),1,0))</f>
        <v/>
      </c>
      <c r="AL3126">
        <f>IF($C3126="","",IF(AND($V3126="Yes",SUMPRODUCT((LEN(Settings!$F$6:$F$13)&gt;0)*ISNUMBER(SEARCH(Settings!$F$6:$F$13,$O3126)))=0),1,0))</f>
        <v/>
      </c>
      <c r="AM3126">
        <f>IF($AI3126=1,IFERROR(IF(VALUE($C3126)&lt;100000000,VALUE($C3126),1000000000),IFERROR(IF(VALUE(MID($C3126,2,20))&lt;100000000,VALUE(MID($C3126,2,20)),1000000000),1000000000))+ROW()/100000,"")</f>
        <v/>
      </c>
    </row>
    <row r="3127">
      <c r="E3127" s="14" t="n"/>
      <c r="M3127" s="8">
        <f>IF($C3127="","",L3127*T3127/100)</f>
        <v/>
      </c>
      <c r="S3127" s="8" t="n"/>
      <c r="T3127" s="8" t="n"/>
      <c r="W3127">
        <f>IF($C3127="","",IF($AL3127=1,0,IF($AK3127=1,Settings!$C$6,Settings!$C$7))*100)</f>
        <v/>
      </c>
      <c r="X3127" s="8">
        <f>IF($C3127="","",T3127*W3127/100)</f>
        <v/>
      </c>
      <c r="Y3127" s="8">
        <f>IF($C3127="","",T3127-X3127)</f>
        <v/>
      </c>
      <c r="Z3127" s="8">
        <f>IF($C3127="","",Y3127-M3127)</f>
        <v/>
      </c>
      <c r="AD3127" s="8" t="n"/>
      <c r="AG3127" s="14" t="n"/>
      <c r="AI3127">
        <f>IF($C3127="","",IF(COUNTIF($C$2:$C3127,$C3127)=1,1,0))</f>
        <v/>
      </c>
      <c r="AJ3127">
        <f>IF($AI3127=1,SUMPRODUCT(--($AM$2:$AM$7001&lt;$AM3127))+1,"")</f>
        <v/>
      </c>
      <c r="AK3127">
        <f>IF($C3127="","",IF(OR($P3127=TRUE(),$P3127="TRUE"),1,0))</f>
        <v/>
      </c>
      <c r="AL3127">
        <f>IF($C3127="","",IF(AND($V3127="Yes",SUMPRODUCT((LEN(Settings!$F$6:$F$13)&gt;0)*ISNUMBER(SEARCH(Settings!$F$6:$F$13,$O3127)))=0),1,0))</f>
        <v/>
      </c>
      <c r="AM3127">
        <f>IF($AI3127=1,IFERROR(IF(VALUE($C3127)&lt;100000000,VALUE($C3127),1000000000),IFERROR(IF(VALUE(MID($C3127,2,20))&lt;100000000,VALUE(MID($C3127,2,20)),1000000000),1000000000))+ROW()/100000,"")</f>
        <v/>
      </c>
    </row>
    <row r="3128">
      <c r="E3128" s="14" t="n"/>
      <c r="M3128" s="8">
        <f>IF($C3128="","",L3128*T3128/100)</f>
        <v/>
      </c>
      <c r="S3128" s="8" t="n"/>
      <c r="T3128" s="8" t="n"/>
      <c r="W3128">
        <f>IF($C3128="","",IF($AL3128=1,0,IF($AK3128=1,Settings!$C$6,Settings!$C$7))*100)</f>
        <v/>
      </c>
      <c r="X3128" s="8">
        <f>IF($C3128="","",T3128*W3128/100)</f>
        <v/>
      </c>
      <c r="Y3128" s="8">
        <f>IF($C3128="","",T3128-X3128)</f>
        <v/>
      </c>
      <c r="Z3128" s="8">
        <f>IF($C3128="","",Y3128-M3128)</f>
        <v/>
      </c>
      <c r="AD3128" s="8" t="n"/>
      <c r="AG3128" s="14" t="n"/>
      <c r="AI3128">
        <f>IF($C3128="","",IF(COUNTIF($C$2:$C3128,$C3128)=1,1,0))</f>
        <v/>
      </c>
      <c r="AJ3128">
        <f>IF($AI3128=1,SUMPRODUCT(--($AM$2:$AM$7001&lt;$AM3128))+1,"")</f>
        <v/>
      </c>
      <c r="AK3128">
        <f>IF($C3128="","",IF(OR($P3128=TRUE(),$P3128="TRUE"),1,0))</f>
        <v/>
      </c>
      <c r="AL3128">
        <f>IF($C3128="","",IF(AND($V3128="Yes",SUMPRODUCT((LEN(Settings!$F$6:$F$13)&gt;0)*ISNUMBER(SEARCH(Settings!$F$6:$F$13,$O3128)))=0),1,0))</f>
        <v/>
      </c>
      <c r="AM3128">
        <f>IF($AI3128=1,IFERROR(IF(VALUE($C3128)&lt;100000000,VALUE($C3128),1000000000),IFERROR(IF(VALUE(MID($C3128,2,20))&lt;100000000,VALUE(MID($C3128,2,20)),1000000000),1000000000))+ROW()/100000,"")</f>
        <v/>
      </c>
    </row>
    <row r="3129">
      <c r="E3129" s="14" t="n"/>
      <c r="M3129" s="8">
        <f>IF($C3129="","",L3129*T3129/100)</f>
        <v/>
      </c>
      <c r="S3129" s="8" t="n"/>
      <c r="T3129" s="8" t="n"/>
      <c r="W3129">
        <f>IF($C3129="","",IF($AL3129=1,0,IF($AK3129=1,Settings!$C$6,Settings!$C$7))*100)</f>
        <v/>
      </c>
      <c r="X3129" s="8">
        <f>IF($C3129="","",T3129*W3129/100)</f>
        <v/>
      </c>
      <c r="Y3129" s="8">
        <f>IF($C3129="","",T3129-X3129)</f>
        <v/>
      </c>
      <c r="Z3129" s="8">
        <f>IF($C3129="","",Y3129-M3129)</f>
        <v/>
      </c>
      <c r="AD3129" s="8" t="n"/>
      <c r="AG3129" s="14" t="n"/>
      <c r="AI3129">
        <f>IF($C3129="","",IF(COUNTIF($C$2:$C3129,$C3129)=1,1,0))</f>
        <v/>
      </c>
      <c r="AJ3129">
        <f>IF($AI3129=1,SUMPRODUCT(--($AM$2:$AM$7001&lt;$AM3129))+1,"")</f>
        <v/>
      </c>
      <c r="AK3129">
        <f>IF($C3129="","",IF(OR($P3129=TRUE(),$P3129="TRUE"),1,0))</f>
        <v/>
      </c>
      <c r="AL3129">
        <f>IF($C3129="","",IF(AND($V3129="Yes",SUMPRODUCT((LEN(Settings!$F$6:$F$13)&gt;0)*ISNUMBER(SEARCH(Settings!$F$6:$F$13,$O3129)))=0),1,0))</f>
        <v/>
      </c>
      <c r="AM3129">
        <f>IF($AI3129=1,IFERROR(IF(VALUE($C3129)&lt;100000000,VALUE($C3129),1000000000),IFERROR(IF(VALUE(MID($C3129,2,20))&lt;100000000,VALUE(MID($C3129,2,20)),1000000000),1000000000))+ROW()/100000,"")</f>
        <v/>
      </c>
    </row>
    <row r="3130">
      <c r="E3130" s="14" t="n"/>
      <c r="M3130" s="8">
        <f>IF($C3130="","",L3130*T3130/100)</f>
        <v/>
      </c>
      <c r="S3130" s="8" t="n"/>
      <c r="T3130" s="8" t="n"/>
      <c r="W3130">
        <f>IF($C3130="","",IF($AL3130=1,0,IF($AK3130=1,Settings!$C$6,Settings!$C$7))*100)</f>
        <v/>
      </c>
      <c r="X3130" s="8">
        <f>IF($C3130="","",T3130*W3130/100)</f>
        <v/>
      </c>
      <c r="Y3130" s="8">
        <f>IF($C3130="","",T3130-X3130)</f>
        <v/>
      </c>
      <c r="Z3130" s="8">
        <f>IF($C3130="","",Y3130-M3130)</f>
        <v/>
      </c>
      <c r="AD3130" s="8" t="n"/>
      <c r="AG3130" s="14" t="n"/>
      <c r="AI3130">
        <f>IF($C3130="","",IF(COUNTIF($C$2:$C3130,$C3130)=1,1,0))</f>
        <v/>
      </c>
      <c r="AJ3130">
        <f>IF($AI3130=1,SUMPRODUCT(--($AM$2:$AM$7001&lt;$AM3130))+1,"")</f>
        <v/>
      </c>
      <c r="AK3130">
        <f>IF($C3130="","",IF(OR($P3130=TRUE(),$P3130="TRUE"),1,0))</f>
        <v/>
      </c>
      <c r="AL3130">
        <f>IF($C3130="","",IF(AND($V3130="Yes",SUMPRODUCT((LEN(Settings!$F$6:$F$13)&gt;0)*ISNUMBER(SEARCH(Settings!$F$6:$F$13,$O3130)))=0),1,0))</f>
        <v/>
      </c>
      <c r="AM3130">
        <f>IF($AI3130=1,IFERROR(IF(VALUE($C3130)&lt;100000000,VALUE($C3130),1000000000),IFERROR(IF(VALUE(MID($C3130,2,20))&lt;100000000,VALUE(MID($C3130,2,20)),1000000000),1000000000))+ROW()/100000,"")</f>
        <v/>
      </c>
    </row>
    <row r="3131">
      <c r="E3131" s="14" t="n"/>
      <c r="M3131" s="8">
        <f>IF($C3131="","",L3131*T3131/100)</f>
        <v/>
      </c>
      <c r="S3131" s="8" t="n"/>
      <c r="T3131" s="8" t="n"/>
      <c r="W3131">
        <f>IF($C3131="","",IF($AL3131=1,0,IF($AK3131=1,Settings!$C$6,Settings!$C$7))*100)</f>
        <v/>
      </c>
      <c r="X3131" s="8">
        <f>IF($C3131="","",T3131*W3131/100)</f>
        <v/>
      </c>
      <c r="Y3131" s="8">
        <f>IF($C3131="","",T3131-X3131)</f>
        <v/>
      </c>
      <c r="Z3131" s="8">
        <f>IF($C3131="","",Y3131-M3131)</f>
        <v/>
      </c>
      <c r="AD3131" s="8" t="n"/>
      <c r="AG3131" s="14" t="n"/>
      <c r="AI3131">
        <f>IF($C3131="","",IF(COUNTIF($C$2:$C3131,$C3131)=1,1,0))</f>
        <v/>
      </c>
      <c r="AJ3131">
        <f>IF($AI3131=1,SUMPRODUCT(--($AM$2:$AM$7001&lt;$AM3131))+1,"")</f>
        <v/>
      </c>
      <c r="AK3131">
        <f>IF($C3131="","",IF(OR($P3131=TRUE(),$P3131="TRUE"),1,0))</f>
        <v/>
      </c>
      <c r="AL3131">
        <f>IF($C3131="","",IF(AND($V3131="Yes",SUMPRODUCT((LEN(Settings!$F$6:$F$13)&gt;0)*ISNUMBER(SEARCH(Settings!$F$6:$F$13,$O3131)))=0),1,0))</f>
        <v/>
      </c>
      <c r="AM3131">
        <f>IF($AI3131=1,IFERROR(IF(VALUE($C3131)&lt;100000000,VALUE($C3131),1000000000),IFERROR(IF(VALUE(MID($C3131,2,20))&lt;100000000,VALUE(MID($C3131,2,20)),1000000000),1000000000))+ROW()/100000,"")</f>
        <v/>
      </c>
    </row>
    <row r="3132">
      <c r="E3132" s="14" t="n"/>
      <c r="M3132" s="8">
        <f>IF($C3132="","",L3132*T3132/100)</f>
        <v/>
      </c>
      <c r="S3132" s="8" t="n"/>
      <c r="T3132" s="8" t="n"/>
      <c r="W3132">
        <f>IF($C3132="","",IF($AL3132=1,0,IF($AK3132=1,Settings!$C$6,Settings!$C$7))*100)</f>
        <v/>
      </c>
      <c r="X3132" s="8">
        <f>IF($C3132="","",T3132*W3132/100)</f>
        <v/>
      </c>
      <c r="Y3132" s="8">
        <f>IF($C3132="","",T3132-X3132)</f>
        <v/>
      </c>
      <c r="Z3132" s="8">
        <f>IF($C3132="","",Y3132-M3132)</f>
        <v/>
      </c>
      <c r="AD3132" s="8" t="n"/>
      <c r="AG3132" s="14" t="n"/>
      <c r="AI3132">
        <f>IF($C3132="","",IF(COUNTIF($C$2:$C3132,$C3132)=1,1,0))</f>
        <v/>
      </c>
      <c r="AJ3132">
        <f>IF($AI3132=1,SUMPRODUCT(--($AM$2:$AM$7001&lt;$AM3132))+1,"")</f>
        <v/>
      </c>
      <c r="AK3132">
        <f>IF($C3132="","",IF(OR($P3132=TRUE(),$P3132="TRUE"),1,0))</f>
        <v/>
      </c>
      <c r="AL3132">
        <f>IF($C3132="","",IF(AND($V3132="Yes",SUMPRODUCT((LEN(Settings!$F$6:$F$13)&gt;0)*ISNUMBER(SEARCH(Settings!$F$6:$F$13,$O3132)))=0),1,0))</f>
        <v/>
      </c>
      <c r="AM3132">
        <f>IF($AI3132=1,IFERROR(IF(VALUE($C3132)&lt;100000000,VALUE($C3132),1000000000),IFERROR(IF(VALUE(MID($C3132,2,20))&lt;100000000,VALUE(MID($C3132,2,20)),1000000000),1000000000))+ROW()/100000,"")</f>
        <v/>
      </c>
    </row>
    <row r="3133">
      <c r="E3133" s="14" t="n"/>
      <c r="M3133" s="8">
        <f>IF($C3133="","",L3133*T3133/100)</f>
        <v/>
      </c>
      <c r="S3133" s="8" t="n"/>
      <c r="T3133" s="8" t="n"/>
      <c r="W3133">
        <f>IF($C3133="","",IF($AL3133=1,0,IF($AK3133=1,Settings!$C$6,Settings!$C$7))*100)</f>
        <v/>
      </c>
      <c r="X3133" s="8">
        <f>IF($C3133="","",T3133*W3133/100)</f>
        <v/>
      </c>
      <c r="Y3133" s="8">
        <f>IF($C3133="","",T3133-X3133)</f>
        <v/>
      </c>
      <c r="Z3133" s="8">
        <f>IF($C3133="","",Y3133-M3133)</f>
        <v/>
      </c>
      <c r="AD3133" s="8" t="n"/>
      <c r="AG3133" s="14" t="n"/>
      <c r="AI3133">
        <f>IF($C3133="","",IF(COUNTIF($C$2:$C3133,$C3133)=1,1,0))</f>
        <v/>
      </c>
      <c r="AJ3133">
        <f>IF($AI3133=1,SUMPRODUCT(--($AM$2:$AM$7001&lt;$AM3133))+1,"")</f>
        <v/>
      </c>
      <c r="AK3133">
        <f>IF($C3133="","",IF(OR($P3133=TRUE(),$P3133="TRUE"),1,0))</f>
        <v/>
      </c>
      <c r="AL3133">
        <f>IF($C3133="","",IF(AND($V3133="Yes",SUMPRODUCT((LEN(Settings!$F$6:$F$13)&gt;0)*ISNUMBER(SEARCH(Settings!$F$6:$F$13,$O3133)))=0),1,0))</f>
        <v/>
      </c>
      <c r="AM3133">
        <f>IF($AI3133=1,IFERROR(IF(VALUE($C3133)&lt;100000000,VALUE($C3133),1000000000),IFERROR(IF(VALUE(MID($C3133,2,20))&lt;100000000,VALUE(MID($C3133,2,20)),1000000000),1000000000))+ROW()/100000,"")</f>
        <v/>
      </c>
    </row>
    <row r="3134">
      <c r="E3134" s="14" t="n"/>
      <c r="M3134" s="8">
        <f>IF($C3134="","",L3134*T3134/100)</f>
        <v/>
      </c>
      <c r="S3134" s="8" t="n"/>
      <c r="T3134" s="8" t="n"/>
      <c r="W3134">
        <f>IF($C3134="","",IF($AL3134=1,0,IF($AK3134=1,Settings!$C$6,Settings!$C$7))*100)</f>
        <v/>
      </c>
      <c r="X3134" s="8">
        <f>IF($C3134="","",T3134*W3134/100)</f>
        <v/>
      </c>
      <c r="Y3134" s="8">
        <f>IF($C3134="","",T3134-X3134)</f>
        <v/>
      </c>
      <c r="Z3134" s="8">
        <f>IF($C3134="","",Y3134-M3134)</f>
        <v/>
      </c>
      <c r="AD3134" s="8" t="n"/>
      <c r="AG3134" s="14" t="n"/>
      <c r="AI3134">
        <f>IF($C3134="","",IF(COUNTIF($C$2:$C3134,$C3134)=1,1,0))</f>
        <v/>
      </c>
      <c r="AJ3134">
        <f>IF($AI3134=1,SUMPRODUCT(--($AM$2:$AM$7001&lt;$AM3134))+1,"")</f>
        <v/>
      </c>
      <c r="AK3134">
        <f>IF($C3134="","",IF(OR($P3134=TRUE(),$P3134="TRUE"),1,0))</f>
        <v/>
      </c>
      <c r="AL3134">
        <f>IF($C3134="","",IF(AND($V3134="Yes",SUMPRODUCT((LEN(Settings!$F$6:$F$13)&gt;0)*ISNUMBER(SEARCH(Settings!$F$6:$F$13,$O3134)))=0),1,0))</f>
        <v/>
      </c>
      <c r="AM3134">
        <f>IF($AI3134=1,IFERROR(IF(VALUE($C3134)&lt;100000000,VALUE($C3134),1000000000),IFERROR(IF(VALUE(MID($C3134,2,20))&lt;100000000,VALUE(MID($C3134,2,20)),1000000000),1000000000))+ROW()/100000,"")</f>
        <v/>
      </c>
    </row>
    <row r="3135">
      <c r="E3135" s="14" t="n"/>
      <c r="M3135" s="8">
        <f>IF($C3135="","",L3135*T3135/100)</f>
        <v/>
      </c>
      <c r="S3135" s="8" t="n"/>
      <c r="T3135" s="8" t="n"/>
      <c r="W3135">
        <f>IF($C3135="","",IF($AL3135=1,0,IF($AK3135=1,Settings!$C$6,Settings!$C$7))*100)</f>
        <v/>
      </c>
      <c r="X3135" s="8">
        <f>IF($C3135="","",T3135*W3135/100)</f>
        <v/>
      </c>
      <c r="Y3135" s="8">
        <f>IF($C3135="","",T3135-X3135)</f>
        <v/>
      </c>
      <c r="Z3135" s="8">
        <f>IF($C3135="","",Y3135-M3135)</f>
        <v/>
      </c>
      <c r="AD3135" s="8" t="n"/>
      <c r="AG3135" s="14" t="n"/>
      <c r="AI3135">
        <f>IF($C3135="","",IF(COUNTIF($C$2:$C3135,$C3135)=1,1,0))</f>
        <v/>
      </c>
      <c r="AJ3135">
        <f>IF($AI3135=1,SUMPRODUCT(--($AM$2:$AM$7001&lt;$AM3135))+1,"")</f>
        <v/>
      </c>
      <c r="AK3135">
        <f>IF($C3135="","",IF(OR($P3135=TRUE(),$P3135="TRUE"),1,0))</f>
        <v/>
      </c>
      <c r="AL3135">
        <f>IF($C3135="","",IF(AND($V3135="Yes",SUMPRODUCT((LEN(Settings!$F$6:$F$13)&gt;0)*ISNUMBER(SEARCH(Settings!$F$6:$F$13,$O3135)))=0),1,0))</f>
        <v/>
      </c>
      <c r="AM3135">
        <f>IF($AI3135=1,IFERROR(IF(VALUE($C3135)&lt;100000000,VALUE($C3135),1000000000),IFERROR(IF(VALUE(MID($C3135,2,20))&lt;100000000,VALUE(MID($C3135,2,20)),1000000000),1000000000))+ROW()/100000,"")</f>
        <v/>
      </c>
    </row>
    <row r="3136">
      <c r="E3136" s="14" t="n"/>
      <c r="M3136" s="8">
        <f>IF($C3136="","",L3136*T3136/100)</f>
        <v/>
      </c>
      <c r="S3136" s="8" t="n"/>
      <c r="T3136" s="8" t="n"/>
      <c r="W3136">
        <f>IF($C3136="","",IF($AL3136=1,0,IF($AK3136=1,Settings!$C$6,Settings!$C$7))*100)</f>
        <v/>
      </c>
      <c r="X3136" s="8">
        <f>IF($C3136="","",T3136*W3136/100)</f>
        <v/>
      </c>
      <c r="Y3136" s="8">
        <f>IF($C3136="","",T3136-X3136)</f>
        <v/>
      </c>
      <c r="Z3136" s="8">
        <f>IF($C3136="","",Y3136-M3136)</f>
        <v/>
      </c>
      <c r="AD3136" s="8" t="n"/>
      <c r="AG3136" s="14" t="n"/>
      <c r="AI3136">
        <f>IF($C3136="","",IF(COUNTIF($C$2:$C3136,$C3136)=1,1,0))</f>
        <v/>
      </c>
      <c r="AJ3136">
        <f>IF($AI3136=1,SUMPRODUCT(--($AM$2:$AM$7001&lt;$AM3136))+1,"")</f>
        <v/>
      </c>
      <c r="AK3136">
        <f>IF($C3136="","",IF(OR($P3136=TRUE(),$P3136="TRUE"),1,0))</f>
        <v/>
      </c>
      <c r="AL3136">
        <f>IF($C3136="","",IF(AND($V3136="Yes",SUMPRODUCT((LEN(Settings!$F$6:$F$13)&gt;0)*ISNUMBER(SEARCH(Settings!$F$6:$F$13,$O3136)))=0),1,0))</f>
        <v/>
      </c>
      <c r="AM3136">
        <f>IF($AI3136=1,IFERROR(IF(VALUE($C3136)&lt;100000000,VALUE($C3136),1000000000),IFERROR(IF(VALUE(MID($C3136,2,20))&lt;100000000,VALUE(MID($C3136,2,20)),1000000000),1000000000))+ROW()/100000,"")</f>
        <v/>
      </c>
    </row>
    <row r="3137">
      <c r="E3137" s="14" t="n"/>
      <c r="M3137" s="8">
        <f>IF($C3137="","",L3137*T3137/100)</f>
        <v/>
      </c>
      <c r="S3137" s="8" t="n"/>
      <c r="T3137" s="8" t="n"/>
      <c r="W3137">
        <f>IF($C3137="","",IF($AL3137=1,0,IF($AK3137=1,Settings!$C$6,Settings!$C$7))*100)</f>
        <v/>
      </c>
      <c r="X3137" s="8">
        <f>IF($C3137="","",T3137*W3137/100)</f>
        <v/>
      </c>
      <c r="Y3137" s="8">
        <f>IF($C3137="","",T3137-X3137)</f>
        <v/>
      </c>
      <c r="Z3137" s="8">
        <f>IF($C3137="","",Y3137-M3137)</f>
        <v/>
      </c>
      <c r="AD3137" s="8" t="n"/>
      <c r="AG3137" s="14" t="n"/>
      <c r="AI3137">
        <f>IF($C3137="","",IF(COUNTIF($C$2:$C3137,$C3137)=1,1,0))</f>
        <v/>
      </c>
      <c r="AJ3137">
        <f>IF($AI3137=1,SUMPRODUCT(--($AM$2:$AM$7001&lt;$AM3137))+1,"")</f>
        <v/>
      </c>
      <c r="AK3137">
        <f>IF($C3137="","",IF(OR($P3137=TRUE(),$P3137="TRUE"),1,0))</f>
        <v/>
      </c>
      <c r="AL3137">
        <f>IF($C3137="","",IF(AND($V3137="Yes",SUMPRODUCT((LEN(Settings!$F$6:$F$13)&gt;0)*ISNUMBER(SEARCH(Settings!$F$6:$F$13,$O3137)))=0),1,0))</f>
        <v/>
      </c>
      <c r="AM3137">
        <f>IF($AI3137=1,IFERROR(IF(VALUE($C3137)&lt;100000000,VALUE($C3137),1000000000),IFERROR(IF(VALUE(MID($C3137,2,20))&lt;100000000,VALUE(MID($C3137,2,20)),1000000000),1000000000))+ROW()/100000,"")</f>
        <v/>
      </c>
    </row>
    <row r="3138">
      <c r="E3138" s="14" t="n"/>
      <c r="M3138" s="8">
        <f>IF($C3138="","",L3138*T3138/100)</f>
        <v/>
      </c>
      <c r="S3138" s="8" t="n"/>
      <c r="T3138" s="8" t="n"/>
      <c r="W3138">
        <f>IF($C3138="","",IF($AL3138=1,0,IF($AK3138=1,Settings!$C$6,Settings!$C$7))*100)</f>
        <v/>
      </c>
      <c r="X3138" s="8">
        <f>IF($C3138="","",T3138*W3138/100)</f>
        <v/>
      </c>
      <c r="Y3138" s="8">
        <f>IF($C3138="","",T3138-X3138)</f>
        <v/>
      </c>
      <c r="Z3138" s="8">
        <f>IF($C3138="","",Y3138-M3138)</f>
        <v/>
      </c>
      <c r="AD3138" s="8" t="n"/>
      <c r="AG3138" s="14" t="n"/>
      <c r="AI3138">
        <f>IF($C3138="","",IF(COUNTIF($C$2:$C3138,$C3138)=1,1,0))</f>
        <v/>
      </c>
      <c r="AJ3138">
        <f>IF($AI3138=1,SUMPRODUCT(--($AM$2:$AM$7001&lt;$AM3138))+1,"")</f>
        <v/>
      </c>
      <c r="AK3138">
        <f>IF($C3138="","",IF(OR($P3138=TRUE(),$P3138="TRUE"),1,0))</f>
        <v/>
      </c>
      <c r="AL3138">
        <f>IF($C3138="","",IF(AND($V3138="Yes",SUMPRODUCT((LEN(Settings!$F$6:$F$13)&gt;0)*ISNUMBER(SEARCH(Settings!$F$6:$F$13,$O3138)))=0),1,0))</f>
        <v/>
      </c>
      <c r="AM3138">
        <f>IF($AI3138=1,IFERROR(IF(VALUE($C3138)&lt;100000000,VALUE($C3138),1000000000),IFERROR(IF(VALUE(MID($C3138,2,20))&lt;100000000,VALUE(MID($C3138,2,20)),1000000000),1000000000))+ROW()/100000,"")</f>
        <v/>
      </c>
    </row>
    <row r="3139">
      <c r="E3139" s="14" t="n"/>
      <c r="M3139" s="8">
        <f>IF($C3139="","",L3139*T3139/100)</f>
        <v/>
      </c>
      <c r="S3139" s="8" t="n"/>
      <c r="T3139" s="8" t="n"/>
      <c r="W3139">
        <f>IF($C3139="","",IF($AL3139=1,0,IF($AK3139=1,Settings!$C$6,Settings!$C$7))*100)</f>
        <v/>
      </c>
      <c r="X3139" s="8">
        <f>IF($C3139="","",T3139*W3139/100)</f>
        <v/>
      </c>
      <c r="Y3139" s="8">
        <f>IF($C3139="","",T3139-X3139)</f>
        <v/>
      </c>
      <c r="Z3139" s="8">
        <f>IF($C3139="","",Y3139-M3139)</f>
        <v/>
      </c>
      <c r="AD3139" s="8" t="n"/>
      <c r="AG3139" s="14" t="n"/>
      <c r="AI3139">
        <f>IF($C3139="","",IF(COUNTIF($C$2:$C3139,$C3139)=1,1,0))</f>
        <v/>
      </c>
      <c r="AJ3139">
        <f>IF($AI3139=1,SUMPRODUCT(--($AM$2:$AM$7001&lt;$AM3139))+1,"")</f>
        <v/>
      </c>
      <c r="AK3139">
        <f>IF($C3139="","",IF(OR($P3139=TRUE(),$P3139="TRUE"),1,0))</f>
        <v/>
      </c>
      <c r="AL3139">
        <f>IF($C3139="","",IF(AND($V3139="Yes",SUMPRODUCT((LEN(Settings!$F$6:$F$13)&gt;0)*ISNUMBER(SEARCH(Settings!$F$6:$F$13,$O3139)))=0),1,0))</f>
        <v/>
      </c>
      <c r="AM3139">
        <f>IF($AI3139=1,IFERROR(IF(VALUE($C3139)&lt;100000000,VALUE($C3139),1000000000),IFERROR(IF(VALUE(MID($C3139,2,20))&lt;100000000,VALUE(MID($C3139,2,20)),1000000000),1000000000))+ROW()/100000,"")</f>
        <v/>
      </c>
    </row>
    <row r="3140">
      <c r="E3140" s="14" t="n"/>
      <c r="M3140" s="8">
        <f>IF($C3140="","",L3140*T3140/100)</f>
        <v/>
      </c>
      <c r="S3140" s="8" t="n"/>
      <c r="T3140" s="8" t="n"/>
      <c r="W3140">
        <f>IF($C3140="","",IF($AL3140=1,0,IF($AK3140=1,Settings!$C$6,Settings!$C$7))*100)</f>
        <v/>
      </c>
      <c r="X3140" s="8">
        <f>IF($C3140="","",T3140*W3140/100)</f>
        <v/>
      </c>
      <c r="Y3140" s="8">
        <f>IF($C3140="","",T3140-X3140)</f>
        <v/>
      </c>
      <c r="Z3140" s="8">
        <f>IF($C3140="","",Y3140-M3140)</f>
        <v/>
      </c>
      <c r="AD3140" s="8" t="n"/>
      <c r="AG3140" s="14" t="n"/>
      <c r="AI3140">
        <f>IF($C3140="","",IF(COUNTIF($C$2:$C3140,$C3140)=1,1,0))</f>
        <v/>
      </c>
      <c r="AJ3140">
        <f>IF($AI3140=1,SUMPRODUCT(--($AM$2:$AM$7001&lt;$AM3140))+1,"")</f>
        <v/>
      </c>
      <c r="AK3140">
        <f>IF($C3140="","",IF(OR($P3140=TRUE(),$P3140="TRUE"),1,0))</f>
        <v/>
      </c>
      <c r="AL3140">
        <f>IF($C3140="","",IF(AND($V3140="Yes",SUMPRODUCT((LEN(Settings!$F$6:$F$13)&gt;0)*ISNUMBER(SEARCH(Settings!$F$6:$F$13,$O3140)))=0),1,0))</f>
        <v/>
      </c>
      <c r="AM3140">
        <f>IF($AI3140=1,IFERROR(IF(VALUE($C3140)&lt;100000000,VALUE($C3140),1000000000),IFERROR(IF(VALUE(MID($C3140,2,20))&lt;100000000,VALUE(MID($C3140,2,20)),1000000000),1000000000))+ROW()/100000,"")</f>
        <v/>
      </c>
    </row>
    <row r="3141">
      <c r="E3141" s="14" t="n"/>
      <c r="M3141" s="8">
        <f>IF($C3141="","",L3141*T3141/100)</f>
        <v/>
      </c>
      <c r="S3141" s="8" t="n"/>
      <c r="T3141" s="8" t="n"/>
      <c r="W3141">
        <f>IF($C3141="","",IF($AL3141=1,0,IF($AK3141=1,Settings!$C$6,Settings!$C$7))*100)</f>
        <v/>
      </c>
      <c r="X3141" s="8">
        <f>IF($C3141="","",T3141*W3141/100)</f>
        <v/>
      </c>
      <c r="Y3141" s="8">
        <f>IF($C3141="","",T3141-X3141)</f>
        <v/>
      </c>
      <c r="Z3141" s="8">
        <f>IF($C3141="","",Y3141-M3141)</f>
        <v/>
      </c>
      <c r="AD3141" s="8" t="n"/>
      <c r="AG3141" s="14" t="n"/>
      <c r="AI3141">
        <f>IF($C3141="","",IF(COUNTIF($C$2:$C3141,$C3141)=1,1,0))</f>
        <v/>
      </c>
      <c r="AJ3141">
        <f>IF($AI3141=1,SUMPRODUCT(--($AM$2:$AM$7001&lt;$AM3141))+1,"")</f>
        <v/>
      </c>
      <c r="AK3141">
        <f>IF($C3141="","",IF(OR($P3141=TRUE(),$P3141="TRUE"),1,0))</f>
        <v/>
      </c>
      <c r="AL3141">
        <f>IF($C3141="","",IF(AND($V3141="Yes",SUMPRODUCT((LEN(Settings!$F$6:$F$13)&gt;0)*ISNUMBER(SEARCH(Settings!$F$6:$F$13,$O3141)))=0),1,0))</f>
        <v/>
      </c>
      <c r="AM3141">
        <f>IF($AI3141=1,IFERROR(IF(VALUE($C3141)&lt;100000000,VALUE($C3141),1000000000),IFERROR(IF(VALUE(MID($C3141,2,20))&lt;100000000,VALUE(MID($C3141,2,20)),1000000000),1000000000))+ROW()/100000,"")</f>
        <v/>
      </c>
    </row>
    <row r="3142">
      <c r="E3142" s="14" t="n"/>
      <c r="M3142" s="8">
        <f>IF($C3142="","",L3142*T3142/100)</f>
        <v/>
      </c>
      <c r="S3142" s="8" t="n"/>
      <c r="T3142" s="8" t="n"/>
      <c r="W3142">
        <f>IF($C3142="","",IF($AL3142=1,0,IF($AK3142=1,Settings!$C$6,Settings!$C$7))*100)</f>
        <v/>
      </c>
      <c r="X3142" s="8">
        <f>IF($C3142="","",T3142*W3142/100)</f>
        <v/>
      </c>
      <c r="Y3142" s="8">
        <f>IF($C3142="","",T3142-X3142)</f>
        <v/>
      </c>
      <c r="Z3142" s="8">
        <f>IF($C3142="","",Y3142-M3142)</f>
        <v/>
      </c>
      <c r="AD3142" s="8" t="n"/>
      <c r="AG3142" s="14" t="n"/>
      <c r="AI3142">
        <f>IF($C3142="","",IF(COUNTIF($C$2:$C3142,$C3142)=1,1,0))</f>
        <v/>
      </c>
      <c r="AJ3142">
        <f>IF($AI3142=1,SUMPRODUCT(--($AM$2:$AM$7001&lt;$AM3142))+1,"")</f>
        <v/>
      </c>
      <c r="AK3142">
        <f>IF($C3142="","",IF(OR($P3142=TRUE(),$P3142="TRUE"),1,0))</f>
        <v/>
      </c>
      <c r="AL3142">
        <f>IF($C3142="","",IF(AND($V3142="Yes",SUMPRODUCT((LEN(Settings!$F$6:$F$13)&gt;0)*ISNUMBER(SEARCH(Settings!$F$6:$F$13,$O3142)))=0),1,0))</f>
        <v/>
      </c>
      <c r="AM3142">
        <f>IF($AI3142=1,IFERROR(IF(VALUE($C3142)&lt;100000000,VALUE($C3142),1000000000),IFERROR(IF(VALUE(MID($C3142,2,20))&lt;100000000,VALUE(MID($C3142,2,20)),1000000000),1000000000))+ROW()/100000,"")</f>
        <v/>
      </c>
    </row>
    <row r="3143">
      <c r="E3143" s="14" t="n"/>
      <c r="M3143" s="8">
        <f>IF($C3143="","",L3143*T3143/100)</f>
        <v/>
      </c>
      <c r="S3143" s="8" t="n"/>
      <c r="T3143" s="8" t="n"/>
      <c r="W3143">
        <f>IF($C3143="","",IF($AL3143=1,0,IF($AK3143=1,Settings!$C$6,Settings!$C$7))*100)</f>
        <v/>
      </c>
      <c r="X3143" s="8">
        <f>IF($C3143="","",T3143*W3143/100)</f>
        <v/>
      </c>
      <c r="Y3143" s="8">
        <f>IF($C3143="","",T3143-X3143)</f>
        <v/>
      </c>
      <c r="Z3143" s="8">
        <f>IF($C3143="","",Y3143-M3143)</f>
        <v/>
      </c>
      <c r="AD3143" s="8" t="n"/>
      <c r="AG3143" s="14" t="n"/>
      <c r="AI3143">
        <f>IF($C3143="","",IF(COUNTIF($C$2:$C3143,$C3143)=1,1,0))</f>
        <v/>
      </c>
      <c r="AJ3143">
        <f>IF($AI3143=1,SUMPRODUCT(--($AM$2:$AM$7001&lt;$AM3143))+1,"")</f>
        <v/>
      </c>
      <c r="AK3143">
        <f>IF($C3143="","",IF(OR($P3143=TRUE(),$P3143="TRUE"),1,0))</f>
        <v/>
      </c>
      <c r="AL3143">
        <f>IF($C3143="","",IF(AND($V3143="Yes",SUMPRODUCT((LEN(Settings!$F$6:$F$13)&gt;0)*ISNUMBER(SEARCH(Settings!$F$6:$F$13,$O3143)))=0),1,0))</f>
        <v/>
      </c>
      <c r="AM3143">
        <f>IF($AI3143=1,IFERROR(IF(VALUE($C3143)&lt;100000000,VALUE($C3143),1000000000),IFERROR(IF(VALUE(MID($C3143,2,20))&lt;100000000,VALUE(MID($C3143,2,20)),1000000000),1000000000))+ROW()/100000,"")</f>
        <v/>
      </c>
    </row>
    <row r="3144">
      <c r="E3144" s="14" t="n"/>
      <c r="M3144" s="8">
        <f>IF($C3144="","",L3144*T3144/100)</f>
        <v/>
      </c>
      <c r="S3144" s="8" t="n"/>
      <c r="T3144" s="8" t="n"/>
      <c r="W3144">
        <f>IF($C3144="","",IF($AL3144=1,0,IF($AK3144=1,Settings!$C$6,Settings!$C$7))*100)</f>
        <v/>
      </c>
      <c r="X3144" s="8">
        <f>IF($C3144="","",T3144*W3144/100)</f>
        <v/>
      </c>
      <c r="Y3144" s="8">
        <f>IF($C3144="","",T3144-X3144)</f>
        <v/>
      </c>
      <c r="Z3144" s="8">
        <f>IF($C3144="","",Y3144-M3144)</f>
        <v/>
      </c>
      <c r="AD3144" s="8" t="n"/>
      <c r="AG3144" s="14" t="n"/>
      <c r="AI3144">
        <f>IF($C3144="","",IF(COUNTIF($C$2:$C3144,$C3144)=1,1,0))</f>
        <v/>
      </c>
      <c r="AJ3144">
        <f>IF($AI3144=1,SUMPRODUCT(--($AM$2:$AM$7001&lt;$AM3144))+1,"")</f>
        <v/>
      </c>
      <c r="AK3144">
        <f>IF($C3144="","",IF(OR($P3144=TRUE(),$P3144="TRUE"),1,0))</f>
        <v/>
      </c>
      <c r="AL3144">
        <f>IF($C3144="","",IF(AND($V3144="Yes",SUMPRODUCT((LEN(Settings!$F$6:$F$13)&gt;0)*ISNUMBER(SEARCH(Settings!$F$6:$F$13,$O3144)))=0),1,0))</f>
        <v/>
      </c>
      <c r="AM3144">
        <f>IF($AI3144=1,IFERROR(IF(VALUE($C3144)&lt;100000000,VALUE($C3144),1000000000),IFERROR(IF(VALUE(MID($C3144,2,20))&lt;100000000,VALUE(MID($C3144,2,20)),1000000000),1000000000))+ROW()/100000,"")</f>
        <v/>
      </c>
    </row>
    <row r="3145">
      <c r="E3145" s="14" t="n"/>
      <c r="M3145" s="8">
        <f>IF($C3145="","",L3145*T3145/100)</f>
        <v/>
      </c>
      <c r="S3145" s="8" t="n"/>
      <c r="T3145" s="8" t="n"/>
      <c r="W3145">
        <f>IF($C3145="","",IF($AL3145=1,0,IF($AK3145=1,Settings!$C$6,Settings!$C$7))*100)</f>
        <v/>
      </c>
      <c r="X3145" s="8">
        <f>IF($C3145="","",T3145*W3145/100)</f>
        <v/>
      </c>
      <c r="Y3145" s="8">
        <f>IF($C3145="","",T3145-X3145)</f>
        <v/>
      </c>
      <c r="Z3145" s="8">
        <f>IF($C3145="","",Y3145-M3145)</f>
        <v/>
      </c>
      <c r="AD3145" s="8" t="n"/>
      <c r="AG3145" s="14" t="n"/>
      <c r="AI3145">
        <f>IF($C3145="","",IF(COUNTIF($C$2:$C3145,$C3145)=1,1,0))</f>
        <v/>
      </c>
      <c r="AJ3145">
        <f>IF($AI3145=1,SUMPRODUCT(--($AM$2:$AM$7001&lt;$AM3145))+1,"")</f>
        <v/>
      </c>
      <c r="AK3145">
        <f>IF($C3145="","",IF(OR($P3145=TRUE(),$P3145="TRUE"),1,0))</f>
        <v/>
      </c>
      <c r="AL3145">
        <f>IF($C3145="","",IF(AND($V3145="Yes",SUMPRODUCT((LEN(Settings!$F$6:$F$13)&gt;0)*ISNUMBER(SEARCH(Settings!$F$6:$F$13,$O3145)))=0),1,0))</f>
        <v/>
      </c>
      <c r="AM3145">
        <f>IF($AI3145=1,IFERROR(IF(VALUE($C3145)&lt;100000000,VALUE($C3145),1000000000),IFERROR(IF(VALUE(MID($C3145,2,20))&lt;100000000,VALUE(MID($C3145,2,20)),1000000000),1000000000))+ROW()/100000,"")</f>
        <v/>
      </c>
    </row>
    <row r="3146">
      <c r="E3146" s="14" t="n"/>
      <c r="M3146" s="8">
        <f>IF($C3146="","",L3146*T3146/100)</f>
        <v/>
      </c>
      <c r="S3146" s="8" t="n"/>
      <c r="T3146" s="8" t="n"/>
      <c r="W3146">
        <f>IF($C3146="","",IF($AL3146=1,0,IF($AK3146=1,Settings!$C$6,Settings!$C$7))*100)</f>
        <v/>
      </c>
      <c r="X3146" s="8">
        <f>IF($C3146="","",T3146*W3146/100)</f>
        <v/>
      </c>
      <c r="Y3146" s="8">
        <f>IF($C3146="","",T3146-X3146)</f>
        <v/>
      </c>
      <c r="Z3146" s="8">
        <f>IF($C3146="","",Y3146-M3146)</f>
        <v/>
      </c>
      <c r="AD3146" s="8" t="n"/>
      <c r="AG3146" s="14" t="n"/>
      <c r="AI3146">
        <f>IF($C3146="","",IF(COUNTIF($C$2:$C3146,$C3146)=1,1,0))</f>
        <v/>
      </c>
      <c r="AJ3146">
        <f>IF($AI3146=1,SUMPRODUCT(--($AM$2:$AM$7001&lt;$AM3146))+1,"")</f>
        <v/>
      </c>
      <c r="AK3146">
        <f>IF($C3146="","",IF(OR($P3146=TRUE(),$P3146="TRUE"),1,0))</f>
        <v/>
      </c>
      <c r="AL3146">
        <f>IF($C3146="","",IF(AND($V3146="Yes",SUMPRODUCT((LEN(Settings!$F$6:$F$13)&gt;0)*ISNUMBER(SEARCH(Settings!$F$6:$F$13,$O3146)))=0),1,0))</f>
        <v/>
      </c>
      <c r="AM3146">
        <f>IF($AI3146=1,IFERROR(IF(VALUE($C3146)&lt;100000000,VALUE($C3146),1000000000),IFERROR(IF(VALUE(MID($C3146,2,20))&lt;100000000,VALUE(MID($C3146,2,20)),1000000000),1000000000))+ROW()/100000,"")</f>
        <v/>
      </c>
    </row>
    <row r="3147">
      <c r="E3147" s="14" t="n"/>
      <c r="M3147" s="8">
        <f>IF($C3147="","",L3147*T3147/100)</f>
        <v/>
      </c>
      <c r="S3147" s="8" t="n"/>
      <c r="T3147" s="8" t="n"/>
      <c r="W3147">
        <f>IF($C3147="","",IF($AL3147=1,0,IF($AK3147=1,Settings!$C$6,Settings!$C$7))*100)</f>
        <v/>
      </c>
      <c r="X3147" s="8">
        <f>IF($C3147="","",T3147*W3147/100)</f>
        <v/>
      </c>
      <c r="Y3147" s="8">
        <f>IF($C3147="","",T3147-X3147)</f>
        <v/>
      </c>
      <c r="Z3147" s="8">
        <f>IF($C3147="","",Y3147-M3147)</f>
        <v/>
      </c>
      <c r="AD3147" s="8" t="n"/>
      <c r="AG3147" s="14" t="n"/>
      <c r="AI3147">
        <f>IF($C3147="","",IF(COUNTIF($C$2:$C3147,$C3147)=1,1,0))</f>
        <v/>
      </c>
      <c r="AJ3147">
        <f>IF($AI3147=1,SUMPRODUCT(--($AM$2:$AM$7001&lt;$AM3147))+1,"")</f>
        <v/>
      </c>
      <c r="AK3147">
        <f>IF($C3147="","",IF(OR($P3147=TRUE(),$P3147="TRUE"),1,0))</f>
        <v/>
      </c>
      <c r="AL3147">
        <f>IF($C3147="","",IF(AND($V3147="Yes",SUMPRODUCT((LEN(Settings!$F$6:$F$13)&gt;0)*ISNUMBER(SEARCH(Settings!$F$6:$F$13,$O3147)))=0),1,0))</f>
        <v/>
      </c>
      <c r="AM3147">
        <f>IF($AI3147=1,IFERROR(IF(VALUE($C3147)&lt;100000000,VALUE($C3147),1000000000),IFERROR(IF(VALUE(MID($C3147,2,20))&lt;100000000,VALUE(MID($C3147,2,20)),1000000000),1000000000))+ROW()/100000,"")</f>
        <v/>
      </c>
    </row>
    <row r="3148">
      <c r="E3148" s="14" t="n"/>
      <c r="M3148" s="8">
        <f>IF($C3148="","",L3148*T3148/100)</f>
        <v/>
      </c>
      <c r="S3148" s="8" t="n"/>
      <c r="T3148" s="8" t="n"/>
      <c r="W3148">
        <f>IF($C3148="","",IF($AL3148=1,0,IF($AK3148=1,Settings!$C$6,Settings!$C$7))*100)</f>
        <v/>
      </c>
      <c r="X3148" s="8">
        <f>IF($C3148="","",T3148*W3148/100)</f>
        <v/>
      </c>
      <c r="Y3148" s="8">
        <f>IF($C3148="","",T3148-X3148)</f>
        <v/>
      </c>
      <c r="Z3148" s="8">
        <f>IF($C3148="","",Y3148-M3148)</f>
        <v/>
      </c>
      <c r="AD3148" s="8" t="n"/>
      <c r="AG3148" s="14" t="n"/>
      <c r="AI3148">
        <f>IF($C3148="","",IF(COUNTIF($C$2:$C3148,$C3148)=1,1,0))</f>
        <v/>
      </c>
      <c r="AJ3148">
        <f>IF($AI3148=1,SUMPRODUCT(--($AM$2:$AM$7001&lt;$AM3148))+1,"")</f>
        <v/>
      </c>
      <c r="AK3148">
        <f>IF($C3148="","",IF(OR($P3148=TRUE(),$P3148="TRUE"),1,0))</f>
        <v/>
      </c>
      <c r="AL3148">
        <f>IF($C3148="","",IF(AND($V3148="Yes",SUMPRODUCT((LEN(Settings!$F$6:$F$13)&gt;0)*ISNUMBER(SEARCH(Settings!$F$6:$F$13,$O3148)))=0),1,0))</f>
        <v/>
      </c>
      <c r="AM3148">
        <f>IF($AI3148=1,IFERROR(IF(VALUE($C3148)&lt;100000000,VALUE($C3148),1000000000),IFERROR(IF(VALUE(MID($C3148,2,20))&lt;100000000,VALUE(MID($C3148,2,20)),1000000000),1000000000))+ROW()/100000,"")</f>
        <v/>
      </c>
    </row>
    <row r="3149">
      <c r="E3149" s="14" t="n"/>
      <c r="M3149" s="8">
        <f>IF($C3149="","",L3149*T3149/100)</f>
        <v/>
      </c>
      <c r="S3149" s="8" t="n"/>
      <c r="T3149" s="8" t="n"/>
      <c r="W3149">
        <f>IF($C3149="","",IF($AL3149=1,0,IF($AK3149=1,Settings!$C$6,Settings!$C$7))*100)</f>
        <v/>
      </c>
      <c r="X3149" s="8">
        <f>IF($C3149="","",T3149*W3149/100)</f>
        <v/>
      </c>
      <c r="Y3149" s="8">
        <f>IF($C3149="","",T3149-X3149)</f>
        <v/>
      </c>
      <c r="Z3149" s="8">
        <f>IF($C3149="","",Y3149-M3149)</f>
        <v/>
      </c>
      <c r="AD3149" s="8" t="n"/>
      <c r="AG3149" s="14" t="n"/>
      <c r="AI3149">
        <f>IF($C3149="","",IF(COUNTIF($C$2:$C3149,$C3149)=1,1,0))</f>
        <v/>
      </c>
      <c r="AJ3149">
        <f>IF($AI3149=1,SUMPRODUCT(--($AM$2:$AM$7001&lt;$AM3149))+1,"")</f>
        <v/>
      </c>
      <c r="AK3149">
        <f>IF($C3149="","",IF(OR($P3149=TRUE(),$P3149="TRUE"),1,0))</f>
        <v/>
      </c>
      <c r="AL3149">
        <f>IF($C3149="","",IF(AND($V3149="Yes",SUMPRODUCT((LEN(Settings!$F$6:$F$13)&gt;0)*ISNUMBER(SEARCH(Settings!$F$6:$F$13,$O3149)))=0),1,0))</f>
        <v/>
      </c>
      <c r="AM3149">
        <f>IF($AI3149=1,IFERROR(IF(VALUE($C3149)&lt;100000000,VALUE($C3149),1000000000),IFERROR(IF(VALUE(MID($C3149,2,20))&lt;100000000,VALUE(MID($C3149,2,20)),1000000000),1000000000))+ROW()/100000,"")</f>
        <v/>
      </c>
    </row>
    <row r="3150">
      <c r="E3150" s="14" t="n"/>
      <c r="M3150" s="8">
        <f>IF($C3150="","",L3150*T3150/100)</f>
        <v/>
      </c>
      <c r="S3150" s="8" t="n"/>
      <c r="T3150" s="8" t="n"/>
      <c r="W3150">
        <f>IF($C3150="","",IF($AL3150=1,0,IF($AK3150=1,Settings!$C$6,Settings!$C$7))*100)</f>
        <v/>
      </c>
      <c r="X3150" s="8">
        <f>IF($C3150="","",T3150*W3150/100)</f>
        <v/>
      </c>
      <c r="Y3150" s="8">
        <f>IF($C3150="","",T3150-X3150)</f>
        <v/>
      </c>
      <c r="Z3150" s="8">
        <f>IF($C3150="","",Y3150-M3150)</f>
        <v/>
      </c>
      <c r="AD3150" s="8" t="n"/>
      <c r="AG3150" s="14" t="n"/>
      <c r="AI3150">
        <f>IF($C3150="","",IF(COUNTIF($C$2:$C3150,$C3150)=1,1,0))</f>
        <v/>
      </c>
      <c r="AJ3150">
        <f>IF($AI3150=1,SUMPRODUCT(--($AM$2:$AM$7001&lt;$AM3150))+1,"")</f>
        <v/>
      </c>
      <c r="AK3150">
        <f>IF($C3150="","",IF(OR($P3150=TRUE(),$P3150="TRUE"),1,0))</f>
        <v/>
      </c>
      <c r="AL3150">
        <f>IF($C3150="","",IF(AND($V3150="Yes",SUMPRODUCT((LEN(Settings!$F$6:$F$13)&gt;0)*ISNUMBER(SEARCH(Settings!$F$6:$F$13,$O3150)))=0),1,0))</f>
        <v/>
      </c>
      <c r="AM3150">
        <f>IF($AI3150=1,IFERROR(IF(VALUE($C3150)&lt;100000000,VALUE($C3150),1000000000),IFERROR(IF(VALUE(MID($C3150,2,20))&lt;100000000,VALUE(MID($C3150,2,20)),1000000000),1000000000))+ROW()/100000,"")</f>
        <v/>
      </c>
    </row>
    <row r="3151">
      <c r="E3151" s="14" t="n"/>
      <c r="M3151" s="8">
        <f>IF($C3151="","",L3151*T3151/100)</f>
        <v/>
      </c>
      <c r="S3151" s="8" t="n"/>
      <c r="T3151" s="8" t="n"/>
      <c r="W3151">
        <f>IF($C3151="","",IF($AL3151=1,0,IF($AK3151=1,Settings!$C$6,Settings!$C$7))*100)</f>
        <v/>
      </c>
      <c r="X3151" s="8">
        <f>IF($C3151="","",T3151*W3151/100)</f>
        <v/>
      </c>
      <c r="Y3151" s="8">
        <f>IF($C3151="","",T3151-X3151)</f>
        <v/>
      </c>
      <c r="Z3151" s="8">
        <f>IF($C3151="","",Y3151-M3151)</f>
        <v/>
      </c>
      <c r="AD3151" s="8" t="n"/>
      <c r="AG3151" s="14" t="n"/>
      <c r="AI3151">
        <f>IF($C3151="","",IF(COUNTIF($C$2:$C3151,$C3151)=1,1,0))</f>
        <v/>
      </c>
      <c r="AJ3151">
        <f>IF($AI3151=1,SUMPRODUCT(--($AM$2:$AM$7001&lt;$AM3151))+1,"")</f>
        <v/>
      </c>
      <c r="AK3151">
        <f>IF($C3151="","",IF(OR($P3151=TRUE(),$P3151="TRUE"),1,0))</f>
        <v/>
      </c>
      <c r="AL3151">
        <f>IF($C3151="","",IF(AND($V3151="Yes",SUMPRODUCT((LEN(Settings!$F$6:$F$13)&gt;0)*ISNUMBER(SEARCH(Settings!$F$6:$F$13,$O3151)))=0),1,0))</f>
        <v/>
      </c>
      <c r="AM3151">
        <f>IF($AI3151=1,IFERROR(IF(VALUE($C3151)&lt;100000000,VALUE($C3151),1000000000),IFERROR(IF(VALUE(MID($C3151,2,20))&lt;100000000,VALUE(MID($C3151,2,20)),1000000000),1000000000))+ROW()/100000,"")</f>
        <v/>
      </c>
    </row>
    <row r="3152">
      <c r="E3152" s="14" t="n"/>
      <c r="M3152" s="8">
        <f>IF($C3152="","",L3152*T3152/100)</f>
        <v/>
      </c>
      <c r="S3152" s="8" t="n"/>
      <c r="T3152" s="8" t="n"/>
      <c r="W3152">
        <f>IF($C3152="","",IF($AL3152=1,0,IF($AK3152=1,Settings!$C$6,Settings!$C$7))*100)</f>
        <v/>
      </c>
      <c r="X3152" s="8">
        <f>IF($C3152="","",T3152*W3152/100)</f>
        <v/>
      </c>
      <c r="Y3152" s="8">
        <f>IF($C3152="","",T3152-X3152)</f>
        <v/>
      </c>
      <c r="Z3152" s="8">
        <f>IF($C3152="","",Y3152-M3152)</f>
        <v/>
      </c>
      <c r="AD3152" s="8" t="n"/>
      <c r="AG3152" s="14" t="n"/>
      <c r="AI3152">
        <f>IF($C3152="","",IF(COUNTIF($C$2:$C3152,$C3152)=1,1,0))</f>
        <v/>
      </c>
      <c r="AJ3152">
        <f>IF($AI3152=1,SUMPRODUCT(--($AM$2:$AM$7001&lt;$AM3152))+1,"")</f>
        <v/>
      </c>
      <c r="AK3152">
        <f>IF($C3152="","",IF(OR($P3152=TRUE(),$P3152="TRUE"),1,0))</f>
        <v/>
      </c>
      <c r="AL3152">
        <f>IF($C3152="","",IF(AND($V3152="Yes",SUMPRODUCT((LEN(Settings!$F$6:$F$13)&gt;0)*ISNUMBER(SEARCH(Settings!$F$6:$F$13,$O3152)))=0),1,0))</f>
        <v/>
      </c>
      <c r="AM3152">
        <f>IF($AI3152=1,IFERROR(IF(VALUE($C3152)&lt;100000000,VALUE($C3152),1000000000),IFERROR(IF(VALUE(MID($C3152,2,20))&lt;100000000,VALUE(MID($C3152,2,20)),1000000000),1000000000))+ROW()/100000,"")</f>
        <v/>
      </c>
    </row>
    <row r="3153">
      <c r="E3153" s="14" t="n"/>
      <c r="M3153" s="8">
        <f>IF($C3153="","",L3153*T3153/100)</f>
        <v/>
      </c>
      <c r="S3153" s="8" t="n"/>
      <c r="T3153" s="8" t="n"/>
      <c r="W3153">
        <f>IF($C3153="","",IF($AL3153=1,0,IF($AK3153=1,Settings!$C$6,Settings!$C$7))*100)</f>
        <v/>
      </c>
      <c r="X3153" s="8">
        <f>IF($C3153="","",T3153*W3153/100)</f>
        <v/>
      </c>
      <c r="Y3153" s="8">
        <f>IF($C3153="","",T3153-X3153)</f>
        <v/>
      </c>
      <c r="Z3153" s="8">
        <f>IF($C3153="","",Y3153-M3153)</f>
        <v/>
      </c>
      <c r="AD3153" s="8" t="n"/>
      <c r="AG3153" s="14" t="n"/>
      <c r="AI3153">
        <f>IF($C3153="","",IF(COUNTIF($C$2:$C3153,$C3153)=1,1,0))</f>
        <v/>
      </c>
      <c r="AJ3153">
        <f>IF($AI3153=1,SUMPRODUCT(--($AM$2:$AM$7001&lt;$AM3153))+1,"")</f>
        <v/>
      </c>
      <c r="AK3153">
        <f>IF($C3153="","",IF(OR($P3153=TRUE(),$P3153="TRUE"),1,0))</f>
        <v/>
      </c>
      <c r="AL3153">
        <f>IF($C3153="","",IF(AND($V3153="Yes",SUMPRODUCT((LEN(Settings!$F$6:$F$13)&gt;0)*ISNUMBER(SEARCH(Settings!$F$6:$F$13,$O3153)))=0),1,0))</f>
        <v/>
      </c>
      <c r="AM3153">
        <f>IF($AI3153=1,IFERROR(IF(VALUE($C3153)&lt;100000000,VALUE($C3153),1000000000),IFERROR(IF(VALUE(MID($C3153,2,20))&lt;100000000,VALUE(MID($C3153,2,20)),1000000000),1000000000))+ROW()/100000,"")</f>
        <v/>
      </c>
    </row>
    <row r="3154">
      <c r="E3154" s="14" t="n"/>
      <c r="M3154" s="8">
        <f>IF($C3154="","",L3154*T3154/100)</f>
        <v/>
      </c>
      <c r="S3154" s="8" t="n"/>
      <c r="T3154" s="8" t="n"/>
      <c r="W3154">
        <f>IF($C3154="","",IF($AL3154=1,0,IF($AK3154=1,Settings!$C$6,Settings!$C$7))*100)</f>
        <v/>
      </c>
      <c r="X3154" s="8">
        <f>IF($C3154="","",T3154*W3154/100)</f>
        <v/>
      </c>
      <c r="Y3154" s="8">
        <f>IF($C3154="","",T3154-X3154)</f>
        <v/>
      </c>
      <c r="Z3154" s="8">
        <f>IF($C3154="","",Y3154-M3154)</f>
        <v/>
      </c>
      <c r="AD3154" s="8" t="n"/>
      <c r="AG3154" s="14" t="n"/>
      <c r="AI3154">
        <f>IF($C3154="","",IF(COUNTIF($C$2:$C3154,$C3154)=1,1,0))</f>
        <v/>
      </c>
      <c r="AJ3154">
        <f>IF($AI3154=1,SUMPRODUCT(--($AM$2:$AM$7001&lt;$AM3154))+1,"")</f>
        <v/>
      </c>
      <c r="AK3154">
        <f>IF($C3154="","",IF(OR($P3154=TRUE(),$P3154="TRUE"),1,0))</f>
        <v/>
      </c>
      <c r="AL3154">
        <f>IF($C3154="","",IF(AND($V3154="Yes",SUMPRODUCT((LEN(Settings!$F$6:$F$13)&gt;0)*ISNUMBER(SEARCH(Settings!$F$6:$F$13,$O3154)))=0),1,0))</f>
        <v/>
      </c>
      <c r="AM3154">
        <f>IF($AI3154=1,IFERROR(IF(VALUE($C3154)&lt;100000000,VALUE($C3154),1000000000),IFERROR(IF(VALUE(MID($C3154,2,20))&lt;100000000,VALUE(MID($C3154,2,20)),1000000000),1000000000))+ROW()/100000,"")</f>
        <v/>
      </c>
    </row>
    <row r="3155">
      <c r="E3155" s="14" t="n"/>
      <c r="M3155" s="8">
        <f>IF($C3155="","",L3155*T3155/100)</f>
        <v/>
      </c>
      <c r="S3155" s="8" t="n"/>
      <c r="T3155" s="8" t="n"/>
      <c r="W3155">
        <f>IF($C3155="","",IF($AL3155=1,0,IF($AK3155=1,Settings!$C$6,Settings!$C$7))*100)</f>
        <v/>
      </c>
      <c r="X3155" s="8">
        <f>IF($C3155="","",T3155*W3155/100)</f>
        <v/>
      </c>
      <c r="Y3155" s="8">
        <f>IF($C3155="","",T3155-X3155)</f>
        <v/>
      </c>
      <c r="Z3155" s="8">
        <f>IF($C3155="","",Y3155-M3155)</f>
        <v/>
      </c>
      <c r="AD3155" s="8" t="n"/>
      <c r="AG3155" s="14" t="n"/>
      <c r="AI3155">
        <f>IF($C3155="","",IF(COUNTIF($C$2:$C3155,$C3155)=1,1,0))</f>
        <v/>
      </c>
      <c r="AJ3155">
        <f>IF($AI3155=1,SUMPRODUCT(--($AM$2:$AM$7001&lt;$AM3155))+1,"")</f>
        <v/>
      </c>
      <c r="AK3155">
        <f>IF($C3155="","",IF(OR($P3155=TRUE(),$P3155="TRUE"),1,0))</f>
        <v/>
      </c>
      <c r="AL3155">
        <f>IF($C3155="","",IF(AND($V3155="Yes",SUMPRODUCT((LEN(Settings!$F$6:$F$13)&gt;0)*ISNUMBER(SEARCH(Settings!$F$6:$F$13,$O3155)))=0),1,0))</f>
        <v/>
      </c>
      <c r="AM3155">
        <f>IF($AI3155=1,IFERROR(IF(VALUE($C3155)&lt;100000000,VALUE($C3155),1000000000),IFERROR(IF(VALUE(MID($C3155,2,20))&lt;100000000,VALUE(MID($C3155,2,20)),1000000000),1000000000))+ROW()/100000,"")</f>
        <v/>
      </c>
    </row>
    <row r="3156">
      <c r="E3156" s="14" t="n"/>
      <c r="M3156" s="8">
        <f>IF($C3156="","",L3156*T3156/100)</f>
        <v/>
      </c>
      <c r="S3156" s="8" t="n"/>
      <c r="T3156" s="8" t="n"/>
      <c r="W3156">
        <f>IF($C3156="","",IF($AL3156=1,0,IF($AK3156=1,Settings!$C$6,Settings!$C$7))*100)</f>
        <v/>
      </c>
      <c r="X3156" s="8">
        <f>IF($C3156="","",T3156*W3156/100)</f>
        <v/>
      </c>
      <c r="Y3156" s="8">
        <f>IF($C3156="","",T3156-X3156)</f>
        <v/>
      </c>
      <c r="Z3156" s="8">
        <f>IF($C3156="","",Y3156-M3156)</f>
        <v/>
      </c>
      <c r="AD3156" s="8" t="n"/>
      <c r="AG3156" s="14" t="n"/>
      <c r="AI3156">
        <f>IF($C3156="","",IF(COUNTIF($C$2:$C3156,$C3156)=1,1,0))</f>
        <v/>
      </c>
      <c r="AJ3156">
        <f>IF($AI3156=1,SUMPRODUCT(--($AM$2:$AM$7001&lt;$AM3156))+1,"")</f>
        <v/>
      </c>
      <c r="AK3156">
        <f>IF($C3156="","",IF(OR($P3156=TRUE(),$P3156="TRUE"),1,0))</f>
        <v/>
      </c>
      <c r="AL3156">
        <f>IF($C3156="","",IF(AND($V3156="Yes",SUMPRODUCT((LEN(Settings!$F$6:$F$13)&gt;0)*ISNUMBER(SEARCH(Settings!$F$6:$F$13,$O3156)))=0),1,0))</f>
        <v/>
      </c>
      <c r="AM3156">
        <f>IF($AI3156=1,IFERROR(IF(VALUE($C3156)&lt;100000000,VALUE($C3156),1000000000),IFERROR(IF(VALUE(MID($C3156,2,20))&lt;100000000,VALUE(MID($C3156,2,20)),1000000000),1000000000))+ROW()/100000,"")</f>
        <v/>
      </c>
    </row>
    <row r="3157">
      <c r="E3157" s="14" t="n"/>
      <c r="M3157" s="8">
        <f>IF($C3157="","",L3157*T3157/100)</f>
        <v/>
      </c>
      <c r="S3157" s="8" t="n"/>
      <c r="T3157" s="8" t="n"/>
      <c r="W3157">
        <f>IF($C3157="","",IF($AL3157=1,0,IF($AK3157=1,Settings!$C$6,Settings!$C$7))*100)</f>
        <v/>
      </c>
      <c r="X3157" s="8">
        <f>IF($C3157="","",T3157*W3157/100)</f>
        <v/>
      </c>
      <c r="Y3157" s="8">
        <f>IF($C3157="","",T3157-X3157)</f>
        <v/>
      </c>
      <c r="Z3157" s="8">
        <f>IF($C3157="","",Y3157-M3157)</f>
        <v/>
      </c>
      <c r="AD3157" s="8" t="n"/>
      <c r="AG3157" s="14" t="n"/>
      <c r="AI3157">
        <f>IF($C3157="","",IF(COUNTIF($C$2:$C3157,$C3157)=1,1,0))</f>
        <v/>
      </c>
      <c r="AJ3157">
        <f>IF($AI3157=1,SUMPRODUCT(--($AM$2:$AM$7001&lt;$AM3157))+1,"")</f>
        <v/>
      </c>
      <c r="AK3157">
        <f>IF($C3157="","",IF(OR($P3157=TRUE(),$P3157="TRUE"),1,0))</f>
        <v/>
      </c>
      <c r="AL3157">
        <f>IF($C3157="","",IF(AND($V3157="Yes",SUMPRODUCT((LEN(Settings!$F$6:$F$13)&gt;0)*ISNUMBER(SEARCH(Settings!$F$6:$F$13,$O3157)))=0),1,0))</f>
        <v/>
      </c>
      <c r="AM3157">
        <f>IF($AI3157=1,IFERROR(IF(VALUE($C3157)&lt;100000000,VALUE($C3157),1000000000),IFERROR(IF(VALUE(MID($C3157,2,20))&lt;100000000,VALUE(MID($C3157,2,20)),1000000000),1000000000))+ROW()/100000,"")</f>
        <v/>
      </c>
    </row>
    <row r="3158">
      <c r="E3158" s="14" t="n"/>
      <c r="M3158" s="8">
        <f>IF($C3158="","",L3158*T3158/100)</f>
        <v/>
      </c>
      <c r="S3158" s="8" t="n"/>
      <c r="T3158" s="8" t="n"/>
      <c r="W3158">
        <f>IF($C3158="","",IF($AL3158=1,0,IF($AK3158=1,Settings!$C$6,Settings!$C$7))*100)</f>
        <v/>
      </c>
      <c r="X3158" s="8">
        <f>IF($C3158="","",T3158*W3158/100)</f>
        <v/>
      </c>
      <c r="Y3158" s="8">
        <f>IF($C3158="","",T3158-X3158)</f>
        <v/>
      </c>
      <c r="Z3158" s="8">
        <f>IF($C3158="","",Y3158-M3158)</f>
        <v/>
      </c>
      <c r="AD3158" s="8" t="n"/>
      <c r="AG3158" s="14" t="n"/>
      <c r="AI3158">
        <f>IF($C3158="","",IF(COUNTIF($C$2:$C3158,$C3158)=1,1,0))</f>
        <v/>
      </c>
      <c r="AJ3158">
        <f>IF($AI3158=1,SUMPRODUCT(--($AM$2:$AM$7001&lt;$AM3158))+1,"")</f>
        <v/>
      </c>
      <c r="AK3158">
        <f>IF($C3158="","",IF(OR($P3158=TRUE(),$P3158="TRUE"),1,0))</f>
        <v/>
      </c>
      <c r="AL3158">
        <f>IF($C3158="","",IF(AND($V3158="Yes",SUMPRODUCT((LEN(Settings!$F$6:$F$13)&gt;0)*ISNUMBER(SEARCH(Settings!$F$6:$F$13,$O3158)))=0),1,0))</f>
        <v/>
      </c>
      <c r="AM3158">
        <f>IF($AI3158=1,IFERROR(IF(VALUE($C3158)&lt;100000000,VALUE($C3158),1000000000),IFERROR(IF(VALUE(MID($C3158,2,20))&lt;100000000,VALUE(MID($C3158,2,20)),1000000000),1000000000))+ROW()/100000,"")</f>
        <v/>
      </c>
    </row>
    <row r="3159">
      <c r="E3159" s="14" t="n"/>
      <c r="M3159" s="8">
        <f>IF($C3159="","",L3159*T3159/100)</f>
        <v/>
      </c>
      <c r="S3159" s="8" t="n"/>
      <c r="T3159" s="8" t="n"/>
      <c r="W3159">
        <f>IF($C3159="","",IF($AL3159=1,0,IF($AK3159=1,Settings!$C$6,Settings!$C$7))*100)</f>
        <v/>
      </c>
      <c r="X3159" s="8">
        <f>IF($C3159="","",T3159*W3159/100)</f>
        <v/>
      </c>
      <c r="Y3159" s="8">
        <f>IF($C3159="","",T3159-X3159)</f>
        <v/>
      </c>
      <c r="Z3159" s="8">
        <f>IF($C3159="","",Y3159-M3159)</f>
        <v/>
      </c>
      <c r="AD3159" s="8" t="n"/>
      <c r="AG3159" s="14" t="n"/>
      <c r="AI3159">
        <f>IF($C3159="","",IF(COUNTIF($C$2:$C3159,$C3159)=1,1,0))</f>
        <v/>
      </c>
      <c r="AJ3159">
        <f>IF($AI3159=1,SUMPRODUCT(--($AM$2:$AM$7001&lt;$AM3159))+1,"")</f>
        <v/>
      </c>
      <c r="AK3159">
        <f>IF($C3159="","",IF(OR($P3159=TRUE(),$P3159="TRUE"),1,0))</f>
        <v/>
      </c>
      <c r="AL3159">
        <f>IF($C3159="","",IF(AND($V3159="Yes",SUMPRODUCT((LEN(Settings!$F$6:$F$13)&gt;0)*ISNUMBER(SEARCH(Settings!$F$6:$F$13,$O3159)))=0),1,0))</f>
        <v/>
      </c>
      <c r="AM3159">
        <f>IF($AI3159=1,IFERROR(IF(VALUE($C3159)&lt;100000000,VALUE($C3159),1000000000),IFERROR(IF(VALUE(MID($C3159,2,20))&lt;100000000,VALUE(MID($C3159,2,20)),1000000000),1000000000))+ROW()/100000,"")</f>
        <v/>
      </c>
    </row>
    <row r="3160">
      <c r="E3160" s="14" t="n"/>
      <c r="M3160" s="8">
        <f>IF($C3160="","",L3160*T3160/100)</f>
        <v/>
      </c>
      <c r="S3160" s="8" t="n"/>
      <c r="T3160" s="8" t="n"/>
      <c r="W3160">
        <f>IF($C3160="","",IF($AL3160=1,0,IF($AK3160=1,Settings!$C$6,Settings!$C$7))*100)</f>
        <v/>
      </c>
      <c r="X3160" s="8">
        <f>IF($C3160="","",T3160*W3160/100)</f>
        <v/>
      </c>
      <c r="Y3160" s="8">
        <f>IF($C3160="","",T3160-X3160)</f>
        <v/>
      </c>
      <c r="Z3160" s="8">
        <f>IF($C3160="","",Y3160-M3160)</f>
        <v/>
      </c>
      <c r="AD3160" s="8" t="n"/>
      <c r="AG3160" s="14" t="n"/>
      <c r="AI3160">
        <f>IF($C3160="","",IF(COUNTIF($C$2:$C3160,$C3160)=1,1,0))</f>
        <v/>
      </c>
      <c r="AJ3160">
        <f>IF($AI3160=1,SUMPRODUCT(--($AM$2:$AM$7001&lt;$AM3160))+1,"")</f>
        <v/>
      </c>
      <c r="AK3160">
        <f>IF($C3160="","",IF(OR($P3160=TRUE(),$P3160="TRUE"),1,0))</f>
        <v/>
      </c>
      <c r="AL3160">
        <f>IF($C3160="","",IF(AND($V3160="Yes",SUMPRODUCT((LEN(Settings!$F$6:$F$13)&gt;0)*ISNUMBER(SEARCH(Settings!$F$6:$F$13,$O3160)))=0),1,0))</f>
        <v/>
      </c>
      <c r="AM3160">
        <f>IF($AI3160=1,IFERROR(IF(VALUE($C3160)&lt;100000000,VALUE($C3160),1000000000),IFERROR(IF(VALUE(MID($C3160,2,20))&lt;100000000,VALUE(MID($C3160,2,20)),1000000000),1000000000))+ROW()/100000,"")</f>
        <v/>
      </c>
    </row>
    <row r="3161">
      <c r="E3161" s="14" t="n"/>
      <c r="M3161" s="8">
        <f>IF($C3161="","",L3161*T3161/100)</f>
        <v/>
      </c>
      <c r="S3161" s="8" t="n"/>
      <c r="T3161" s="8" t="n"/>
      <c r="W3161">
        <f>IF($C3161="","",IF($AL3161=1,0,IF($AK3161=1,Settings!$C$6,Settings!$C$7))*100)</f>
        <v/>
      </c>
      <c r="X3161" s="8">
        <f>IF($C3161="","",T3161*W3161/100)</f>
        <v/>
      </c>
      <c r="Y3161" s="8">
        <f>IF($C3161="","",T3161-X3161)</f>
        <v/>
      </c>
      <c r="Z3161" s="8">
        <f>IF($C3161="","",Y3161-M3161)</f>
        <v/>
      </c>
      <c r="AD3161" s="8" t="n"/>
      <c r="AG3161" s="14" t="n"/>
      <c r="AI3161">
        <f>IF($C3161="","",IF(COUNTIF($C$2:$C3161,$C3161)=1,1,0))</f>
        <v/>
      </c>
      <c r="AJ3161">
        <f>IF($AI3161=1,SUMPRODUCT(--($AM$2:$AM$7001&lt;$AM3161))+1,"")</f>
        <v/>
      </c>
      <c r="AK3161">
        <f>IF($C3161="","",IF(OR($P3161=TRUE(),$P3161="TRUE"),1,0))</f>
        <v/>
      </c>
      <c r="AL3161">
        <f>IF($C3161="","",IF(AND($V3161="Yes",SUMPRODUCT((LEN(Settings!$F$6:$F$13)&gt;0)*ISNUMBER(SEARCH(Settings!$F$6:$F$13,$O3161)))=0),1,0))</f>
        <v/>
      </c>
      <c r="AM3161">
        <f>IF($AI3161=1,IFERROR(IF(VALUE($C3161)&lt;100000000,VALUE($C3161),1000000000),IFERROR(IF(VALUE(MID($C3161,2,20))&lt;100000000,VALUE(MID($C3161,2,20)),1000000000),1000000000))+ROW()/100000,"")</f>
        <v/>
      </c>
    </row>
    <row r="3162">
      <c r="E3162" s="14" t="n"/>
      <c r="M3162" s="8">
        <f>IF($C3162="","",L3162*T3162/100)</f>
        <v/>
      </c>
      <c r="S3162" s="8" t="n"/>
      <c r="T3162" s="8" t="n"/>
      <c r="W3162">
        <f>IF($C3162="","",IF($AL3162=1,0,IF($AK3162=1,Settings!$C$6,Settings!$C$7))*100)</f>
        <v/>
      </c>
      <c r="X3162" s="8">
        <f>IF($C3162="","",T3162*W3162/100)</f>
        <v/>
      </c>
      <c r="Y3162" s="8">
        <f>IF($C3162="","",T3162-X3162)</f>
        <v/>
      </c>
      <c r="Z3162" s="8">
        <f>IF($C3162="","",Y3162-M3162)</f>
        <v/>
      </c>
      <c r="AD3162" s="8" t="n"/>
      <c r="AG3162" s="14" t="n"/>
      <c r="AI3162">
        <f>IF($C3162="","",IF(COUNTIF($C$2:$C3162,$C3162)=1,1,0))</f>
        <v/>
      </c>
      <c r="AJ3162">
        <f>IF($AI3162=1,SUMPRODUCT(--($AM$2:$AM$7001&lt;$AM3162))+1,"")</f>
        <v/>
      </c>
      <c r="AK3162">
        <f>IF($C3162="","",IF(OR($P3162=TRUE(),$P3162="TRUE"),1,0))</f>
        <v/>
      </c>
      <c r="AL3162">
        <f>IF($C3162="","",IF(AND($V3162="Yes",SUMPRODUCT((LEN(Settings!$F$6:$F$13)&gt;0)*ISNUMBER(SEARCH(Settings!$F$6:$F$13,$O3162)))=0),1,0))</f>
        <v/>
      </c>
      <c r="AM3162">
        <f>IF($AI3162=1,IFERROR(IF(VALUE($C3162)&lt;100000000,VALUE($C3162),1000000000),IFERROR(IF(VALUE(MID($C3162,2,20))&lt;100000000,VALUE(MID($C3162,2,20)),1000000000),1000000000))+ROW()/100000,"")</f>
        <v/>
      </c>
    </row>
    <row r="3163">
      <c r="E3163" s="14" t="n"/>
      <c r="M3163" s="8">
        <f>IF($C3163="","",L3163*T3163/100)</f>
        <v/>
      </c>
      <c r="S3163" s="8" t="n"/>
      <c r="T3163" s="8" t="n"/>
      <c r="W3163">
        <f>IF($C3163="","",IF($AL3163=1,0,IF($AK3163=1,Settings!$C$6,Settings!$C$7))*100)</f>
        <v/>
      </c>
      <c r="X3163" s="8">
        <f>IF($C3163="","",T3163*W3163/100)</f>
        <v/>
      </c>
      <c r="Y3163" s="8">
        <f>IF($C3163="","",T3163-X3163)</f>
        <v/>
      </c>
      <c r="Z3163" s="8">
        <f>IF($C3163="","",Y3163-M3163)</f>
        <v/>
      </c>
      <c r="AD3163" s="8" t="n"/>
      <c r="AG3163" s="14" t="n"/>
      <c r="AI3163">
        <f>IF($C3163="","",IF(COUNTIF($C$2:$C3163,$C3163)=1,1,0))</f>
        <v/>
      </c>
      <c r="AJ3163">
        <f>IF($AI3163=1,SUMPRODUCT(--($AM$2:$AM$7001&lt;$AM3163))+1,"")</f>
        <v/>
      </c>
      <c r="AK3163">
        <f>IF($C3163="","",IF(OR($P3163=TRUE(),$P3163="TRUE"),1,0))</f>
        <v/>
      </c>
      <c r="AL3163">
        <f>IF($C3163="","",IF(AND($V3163="Yes",SUMPRODUCT((LEN(Settings!$F$6:$F$13)&gt;0)*ISNUMBER(SEARCH(Settings!$F$6:$F$13,$O3163)))=0),1,0))</f>
        <v/>
      </c>
      <c r="AM3163">
        <f>IF($AI3163=1,IFERROR(IF(VALUE($C3163)&lt;100000000,VALUE($C3163),1000000000),IFERROR(IF(VALUE(MID($C3163,2,20))&lt;100000000,VALUE(MID($C3163,2,20)),1000000000),1000000000))+ROW()/100000,"")</f>
        <v/>
      </c>
    </row>
    <row r="3164">
      <c r="E3164" s="14" t="n"/>
      <c r="M3164" s="8">
        <f>IF($C3164="","",L3164*T3164/100)</f>
        <v/>
      </c>
      <c r="S3164" s="8" t="n"/>
      <c r="T3164" s="8" t="n"/>
      <c r="W3164">
        <f>IF($C3164="","",IF($AL3164=1,0,IF($AK3164=1,Settings!$C$6,Settings!$C$7))*100)</f>
        <v/>
      </c>
      <c r="X3164" s="8">
        <f>IF($C3164="","",T3164*W3164/100)</f>
        <v/>
      </c>
      <c r="Y3164" s="8">
        <f>IF($C3164="","",T3164-X3164)</f>
        <v/>
      </c>
      <c r="Z3164" s="8">
        <f>IF($C3164="","",Y3164-M3164)</f>
        <v/>
      </c>
      <c r="AD3164" s="8" t="n"/>
      <c r="AG3164" s="14" t="n"/>
      <c r="AI3164">
        <f>IF($C3164="","",IF(COUNTIF($C$2:$C3164,$C3164)=1,1,0))</f>
        <v/>
      </c>
      <c r="AJ3164">
        <f>IF($AI3164=1,SUMPRODUCT(--($AM$2:$AM$7001&lt;$AM3164))+1,"")</f>
        <v/>
      </c>
      <c r="AK3164">
        <f>IF($C3164="","",IF(OR($P3164=TRUE(),$P3164="TRUE"),1,0))</f>
        <v/>
      </c>
      <c r="AL3164">
        <f>IF($C3164="","",IF(AND($V3164="Yes",SUMPRODUCT((LEN(Settings!$F$6:$F$13)&gt;0)*ISNUMBER(SEARCH(Settings!$F$6:$F$13,$O3164)))=0),1,0))</f>
        <v/>
      </c>
      <c r="AM3164">
        <f>IF($AI3164=1,IFERROR(IF(VALUE($C3164)&lt;100000000,VALUE($C3164),1000000000),IFERROR(IF(VALUE(MID($C3164,2,20))&lt;100000000,VALUE(MID($C3164,2,20)),1000000000),1000000000))+ROW()/100000,"")</f>
        <v/>
      </c>
    </row>
    <row r="3165">
      <c r="E3165" s="14" t="n"/>
      <c r="M3165" s="8">
        <f>IF($C3165="","",L3165*T3165/100)</f>
        <v/>
      </c>
      <c r="S3165" s="8" t="n"/>
      <c r="T3165" s="8" t="n"/>
      <c r="W3165">
        <f>IF($C3165="","",IF($AL3165=1,0,IF($AK3165=1,Settings!$C$6,Settings!$C$7))*100)</f>
        <v/>
      </c>
      <c r="X3165" s="8">
        <f>IF($C3165="","",T3165*W3165/100)</f>
        <v/>
      </c>
      <c r="Y3165" s="8">
        <f>IF($C3165="","",T3165-X3165)</f>
        <v/>
      </c>
      <c r="Z3165" s="8">
        <f>IF($C3165="","",Y3165-M3165)</f>
        <v/>
      </c>
      <c r="AD3165" s="8" t="n"/>
      <c r="AG3165" s="14" t="n"/>
      <c r="AI3165">
        <f>IF($C3165="","",IF(COUNTIF($C$2:$C3165,$C3165)=1,1,0))</f>
        <v/>
      </c>
      <c r="AJ3165">
        <f>IF($AI3165=1,SUMPRODUCT(--($AM$2:$AM$7001&lt;$AM3165))+1,"")</f>
        <v/>
      </c>
      <c r="AK3165">
        <f>IF($C3165="","",IF(OR($P3165=TRUE(),$P3165="TRUE"),1,0))</f>
        <v/>
      </c>
      <c r="AL3165">
        <f>IF($C3165="","",IF(AND($V3165="Yes",SUMPRODUCT((LEN(Settings!$F$6:$F$13)&gt;0)*ISNUMBER(SEARCH(Settings!$F$6:$F$13,$O3165)))=0),1,0))</f>
        <v/>
      </c>
      <c r="AM3165">
        <f>IF($AI3165=1,IFERROR(IF(VALUE($C3165)&lt;100000000,VALUE($C3165),1000000000),IFERROR(IF(VALUE(MID($C3165,2,20))&lt;100000000,VALUE(MID($C3165,2,20)),1000000000),1000000000))+ROW()/100000,"")</f>
        <v/>
      </c>
    </row>
    <row r="3166">
      <c r="E3166" s="14" t="n"/>
      <c r="M3166" s="8">
        <f>IF($C3166="","",L3166*T3166/100)</f>
        <v/>
      </c>
      <c r="S3166" s="8" t="n"/>
      <c r="T3166" s="8" t="n"/>
      <c r="W3166">
        <f>IF($C3166="","",IF($AL3166=1,0,IF($AK3166=1,Settings!$C$6,Settings!$C$7))*100)</f>
        <v/>
      </c>
      <c r="X3166" s="8">
        <f>IF($C3166="","",T3166*W3166/100)</f>
        <v/>
      </c>
      <c r="Y3166" s="8">
        <f>IF($C3166="","",T3166-X3166)</f>
        <v/>
      </c>
      <c r="Z3166" s="8">
        <f>IF($C3166="","",Y3166-M3166)</f>
        <v/>
      </c>
      <c r="AD3166" s="8" t="n"/>
      <c r="AG3166" s="14" t="n"/>
      <c r="AI3166">
        <f>IF($C3166="","",IF(COUNTIF($C$2:$C3166,$C3166)=1,1,0))</f>
        <v/>
      </c>
      <c r="AJ3166">
        <f>IF($AI3166=1,SUMPRODUCT(--($AM$2:$AM$7001&lt;$AM3166))+1,"")</f>
        <v/>
      </c>
      <c r="AK3166">
        <f>IF($C3166="","",IF(OR($P3166=TRUE(),$P3166="TRUE"),1,0))</f>
        <v/>
      </c>
      <c r="AL3166">
        <f>IF($C3166="","",IF(AND($V3166="Yes",SUMPRODUCT((LEN(Settings!$F$6:$F$13)&gt;0)*ISNUMBER(SEARCH(Settings!$F$6:$F$13,$O3166)))=0),1,0))</f>
        <v/>
      </c>
      <c r="AM3166">
        <f>IF($AI3166=1,IFERROR(IF(VALUE($C3166)&lt;100000000,VALUE($C3166),1000000000),IFERROR(IF(VALUE(MID($C3166,2,20))&lt;100000000,VALUE(MID($C3166,2,20)),1000000000),1000000000))+ROW()/100000,"")</f>
        <v/>
      </c>
    </row>
    <row r="3167">
      <c r="E3167" s="14" t="n"/>
      <c r="M3167" s="8">
        <f>IF($C3167="","",L3167*T3167/100)</f>
        <v/>
      </c>
      <c r="S3167" s="8" t="n"/>
      <c r="T3167" s="8" t="n"/>
      <c r="W3167">
        <f>IF($C3167="","",IF($AL3167=1,0,IF($AK3167=1,Settings!$C$6,Settings!$C$7))*100)</f>
        <v/>
      </c>
      <c r="X3167" s="8">
        <f>IF($C3167="","",T3167*W3167/100)</f>
        <v/>
      </c>
      <c r="Y3167" s="8">
        <f>IF($C3167="","",T3167-X3167)</f>
        <v/>
      </c>
      <c r="Z3167" s="8">
        <f>IF($C3167="","",Y3167-M3167)</f>
        <v/>
      </c>
      <c r="AD3167" s="8" t="n"/>
      <c r="AG3167" s="14" t="n"/>
      <c r="AI3167">
        <f>IF($C3167="","",IF(COUNTIF($C$2:$C3167,$C3167)=1,1,0))</f>
        <v/>
      </c>
      <c r="AJ3167">
        <f>IF($AI3167=1,SUMPRODUCT(--($AM$2:$AM$7001&lt;$AM3167))+1,"")</f>
        <v/>
      </c>
      <c r="AK3167">
        <f>IF($C3167="","",IF(OR($P3167=TRUE(),$P3167="TRUE"),1,0))</f>
        <v/>
      </c>
      <c r="AL3167">
        <f>IF($C3167="","",IF(AND($V3167="Yes",SUMPRODUCT((LEN(Settings!$F$6:$F$13)&gt;0)*ISNUMBER(SEARCH(Settings!$F$6:$F$13,$O3167)))=0),1,0))</f>
        <v/>
      </c>
      <c r="AM3167">
        <f>IF($AI3167=1,IFERROR(IF(VALUE($C3167)&lt;100000000,VALUE($C3167),1000000000),IFERROR(IF(VALUE(MID($C3167,2,20))&lt;100000000,VALUE(MID($C3167,2,20)),1000000000),1000000000))+ROW()/100000,"")</f>
        <v/>
      </c>
    </row>
    <row r="3168">
      <c r="E3168" s="14" t="n"/>
      <c r="M3168" s="8">
        <f>IF($C3168="","",L3168*T3168/100)</f>
        <v/>
      </c>
      <c r="S3168" s="8" t="n"/>
      <c r="T3168" s="8" t="n"/>
      <c r="W3168">
        <f>IF($C3168="","",IF($AL3168=1,0,IF($AK3168=1,Settings!$C$6,Settings!$C$7))*100)</f>
        <v/>
      </c>
      <c r="X3168" s="8">
        <f>IF($C3168="","",T3168*W3168/100)</f>
        <v/>
      </c>
      <c r="Y3168" s="8">
        <f>IF($C3168="","",T3168-X3168)</f>
        <v/>
      </c>
      <c r="Z3168" s="8">
        <f>IF($C3168="","",Y3168-M3168)</f>
        <v/>
      </c>
      <c r="AD3168" s="8" t="n"/>
      <c r="AG3168" s="14" t="n"/>
      <c r="AI3168">
        <f>IF($C3168="","",IF(COUNTIF($C$2:$C3168,$C3168)=1,1,0))</f>
        <v/>
      </c>
      <c r="AJ3168">
        <f>IF($AI3168=1,SUMPRODUCT(--($AM$2:$AM$7001&lt;$AM3168))+1,"")</f>
        <v/>
      </c>
      <c r="AK3168">
        <f>IF($C3168="","",IF(OR($P3168=TRUE(),$P3168="TRUE"),1,0))</f>
        <v/>
      </c>
      <c r="AL3168">
        <f>IF($C3168="","",IF(AND($V3168="Yes",SUMPRODUCT((LEN(Settings!$F$6:$F$13)&gt;0)*ISNUMBER(SEARCH(Settings!$F$6:$F$13,$O3168)))=0),1,0))</f>
        <v/>
      </c>
      <c r="AM3168">
        <f>IF($AI3168=1,IFERROR(IF(VALUE($C3168)&lt;100000000,VALUE($C3168),1000000000),IFERROR(IF(VALUE(MID($C3168,2,20))&lt;100000000,VALUE(MID($C3168,2,20)),1000000000),1000000000))+ROW()/100000,"")</f>
        <v/>
      </c>
    </row>
    <row r="3169">
      <c r="E3169" s="14" t="n"/>
      <c r="M3169" s="8">
        <f>IF($C3169="","",L3169*T3169/100)</f>
        <v/>
      </c>
      <c r="S3169" s="8" t="n"/>
      <c r="T3169" s="8" t="n"/>
      <c r="W3169">
        <f>IF($C3169="","",IF($AL3169=1,0,IF($AK3169=1,Settings!$C$6,Settings!$C$7))*100)</f>
        <v/>
      </c>
      <c r="X3169" s="8">
        <f>IF($C3169="","",T3169*W3169/100)</f>
        <v/>
      </c>
      <c r="Y3169" s="8">
        <f>IF($C3169="","",T3169-X3169)</f>
        <v/>
      </c>
      <c r="Z3169" s="8">
        <f>IF($C3169="","",Y3169-M3169)</f>
        <v/>
      </c>
      <c r="AD3169" s="8" t="n"/>
      <c r="AG3169" s="14" t="n"/>
      <c r="AI3169">
        <f>IF($C3169="","",IF(COUNTIF($C$2:$C3169,$C3169)=1,1,0))</f>
        <v/>
      </c>
      <c r="AJ3169">
        <f>IF($AI3169=1,SUMPRODUCT(--($AM$2:$AM$7001&lt;$AM3169))+1,"")</f>
        <v/>
      </c>
      <c r="AK3169">
        <f>IF($C3169="","",IF(OR($P3169=TRUE(),$P3169="TRUE"),1,0))</f>
        <v/>
      </c>
      <c r="AL3169">
        <f>IF($C3169="","",IF(AND($V3169="Yes",SUMPRODUCT((LEN(Settings!$F$6:$F$13)&gt;0)*ISNUMBER(SEARCH(Settings!$F$6:$F$13,$O3169)))=0),1,0))</f>
        <v/>
      </c>
      <c r="AM3169">
        <f>IF($AI3169=1,IFERROR(IF(VALUE($C3169)&lt;100000000,VALUE($C3169),1000000000),IFERROR(IF(VALUE(MID($C3169,2,20))&lt;100000000,VALUE(MID($C3169,2,20)),1000000000),1000000000))+ROW()/100000,"")</f>
        <v/>
      </c>
    </row>
    <row r="3170">
      <c r="E3170" s="14" t="n"/>
      <c r="M3170" s="8">
        <f>IF($C3170="","",L3170*T3170/100)</f>
        <v/>
      </c>
      <c r="S3170" s="8" t="n"/>
      <c r="T3170" s="8" t="n"/>
      <c r="W3170">
        <f>IF($C3170="","",IF($AL3170=1,0,IF($AK3170=1,Settings!$C$6,Settings!$C$7))*100)</f>
        <v/>
      </c>
      <c r="X3170" s="8">
        <f>IF($C3170="","",T3170*W3170/100)</f>
        <v/>
      </c>
      <c r="Y3170" s="8">
        <f>IF($C3170="","",T3170-X3170)</f>
        <v/>
      </c>
      <c r="Z3170" s="8">
        <f>IF($C3170="","",Y3170-M3170)</f>
        <v/>
      </c>
      <c r="AD3170" s="8" t="n"/>
      <c r="AG3170" s="14" t="n"/>
      <c r="AI3170">
        <f>IF($C3170="","",IF(COUNTIF($C$2:$C3170,$C3170)=1,1,0))</f>
        <v/>
      </c>
      <c r="AJ3170">
        <f>IF($AI3170=1,SUMPRODUCT(--($AM$2:$AM$7001&lt;$AM3170))+1,"")</f>
        <v/>
      </c>
      <c r="AK3170">
        <f>IF($C3170="","",IF(OR($P3170=TRUE(),$P3170="TRUE"),1,0))</f>
        <v/>
      </c>
      <c r="AL3170">
        <f>IF($C3170="","",IF(AND($V3170="Yes",SUMPRODUCT((LEN(Settings!$F$6:$F$13)&gt;0)*ISNUMBER(SEARCH(Settings!$F$6:$F$13,$O3170)))=0),1,0))</f>
        <v/>
      </c>
      <c r="AM3170">
        <f>IF($AI3170=1,IFERROR(IF(VALUE($C3170)&lt;100000000,VALUE($C3170),1000000000),IFERROR(IF(VALUE(MID($C3170,2,20))&lt;100000000,VALUE(MID($C3170,2,20)),1000000000),1000000000))+ROW()/100000,"")</f>
        <v/>
      </c>
    </row>
    <row r="3171">
      <c r="E3171" s="14" t="n"/>
      <c r="M3171" s="8">
        <f>IF($C3171="","",L3171*T3171/100)</f>
        <v/>
      </c>
      <c r="S3171" s="8" t="n"/>
      <c r="T3171" s="8" t="n"/>
      <c r="W3171">
        <f>IF($C3171="","",IF($AL3171=1,0,IF($AK3171=1,Settings!$C$6,Settings!$C$7))*100)</f>
        <v/>
      </c>
      <c r="X3171" s="8">
        <f>IF($C3171="","",T3171*W3171/100)</f>
        <v/>
      </c>
      <c r="Y3171" s="8">
        <f>IF($C3171="","",T3171-X3171)</f>
        <v/>
      </c>
      <c r="Z3171" s="8">
        <f>IF($C3171="","",Y3171-M3171)</f>
        <v/>
      </c>
      <c r="AD3171" s="8" t="n"/>
      <c r="AG3171" s="14" t="n"/>
      <c r="AI3171">
        <f>IF($C3171="","",IF(COUNTIF($C$2:$C3171,$C3171)=1,1,0))</f>
        <v/>
      </c>
      <c r="AJ3171">
        <f>IF($AI3171=1,SUMPRODUCT(--($AM$2:$AM$7001&lt;$AM3171))+1,"")</f>
        <v/>
      </c>
      <c r="AK3171">
        <f>IF($C3171="","",IF(OR($P3171=TRUE(),$P3171="TRUE"),1,0))</f>
        <v/>
      </c>
      <c r="AL3171">
        <f>IF($C3171="","",IF(AND($V3171="Yes",SUMPRODUCT((LEN(Settings!$F$6:$F$13)&gt;0)*ISNUMBER(SEARCH(Settings!$F$6:$F$13,$O3171)))=0),1,0))</f>
        <v/>
      </c>
      <c r="AM3171">
        <f>IF($AI3171=1,IFERROR(IF(VALUE($C3171)&lt;100000000,VALUE($C3171),1000000000),IFERROR(IF(VALUE(MID($C3171,2,20))&lt;100000000,VALUE(MID($C3171,2,20)),1000000000),1000000000))+ROW()/100000,"")</f>
        <v/>
      </c>
    </row>
    <row r="3172">
      <c r="E3172" s="14" t="n"/>
      <c r="M3172" s="8">
        <f>IF($C3172="","",L3172*T3172/100)</f>
        <v/>
      </c>
      <c r="S3172" s="8" t="n"/>
      <c r="T3172" s="8" t="n"/>
      <c r="W3172">
        <f>IF($C3172="","",IF($AL3172=1,0,IF($AK3172=1,Settings!$C$6,Settings!$C$7))*100)</f>
        <v/>
      </c>
      <c r="X3172" s="8">
        <f>IF($C3172="","",T3172*W3172/100)</f>
        <v/>
      </c>
      <c r="Y3172" s="8">
        <f>IF($C3172="","",T3172-X3172)</f>
        <v/>
      </c>
      <c r="Z3172" s="8">
        <f>IF($C3172="","",Y3172-M3172)</f>
        <v/>
      </c>
      <c r="AD3172" s="8" t="n"/>
      <c r="AG3172" s="14" t="n"/>
      <c r="AI3172">
        <f>IF($C3172="","",IF(COUNTIF($C$2:$C3172,$C3172)=1,1,0))</f>
        <v/>
      </c>
      <c r="AJ3172">
        <f>IF($AI3172=1,SUMPRODUCT(--($AM$2:$AM$7001&lt;$AM3172))+1,"")</f>
        <v/>
      </c>
      <c r="AK3172">
        <f>IF($C3172="","",IF(OR($P3172=TRUE(),$P3172="TRUE"),1,0))</f>
        <v/>
      </c>
      <c r="AL3172">
        <f>IF($C3172="","",IF(AND($V3172="Yes",SUMPRODUCT((LEN(Settings!$F$6:$F$13)&gt;0)*ISNUMBER(SEARCH(Settings!$F$6:$F$13,$O3172)))=0),1,0))</f>
        <v/>
      </c>
      <c r="AM3172">
        <f>IF($AI3172=1,IFERROR(IF(VALUE($C3172)&lt;100000000,VALUE($C3172),1000000000),IFERROR(IF(VALUE(MID($C3172,2,20))&lt;100000000,VALUE(MID($C3172,2,20)),1000000000),1000000000))+ROW()/100000,"")</f>
        <v/>
      </c>
    </row>
    <row r="3173">
      <c r="E3173" s="14" t="n"/>
      <c r="M3173" s="8">
        <f>IF($C3173="","",L3173*T3173/100)</f>
        <v/>
      </c>
      <c r="S3173" s="8" t="n"/>
      <c r="T3173" s="8" t="n"/>
      <c r="W3173">
        <f>IF($C3173="","",IF($AL3173=1,0,IF($AK3173=1,Settings!$C$6,Settings!$C$7))*100)</f>
        <v/>
      </c>
      <c r="X3173" s="8">
        <f>IF($C3173="","",T3173*W3173/100)</f>
        <v/>
      </c>
      <c r="Y3173" s="8">
        <f>IF($C3173="","",T3173-X3173)</f>
        <v/>
      </c>
      <c r="Z3173" s="8">
        <f>IF($C3173="","",Y3173-M3173)</f>
        <v/>
      </c>
      <c r="AD3173" s="8" t="n"/>
      <c r="AG3173" s="14" t="n"/>
      <c r="AI3173">
        <f>IF($C3173="","",IF(COUNTIF($C$2:$C3173,$C3173)=1,1,0))</f>
        <v/>
      </c>
      <c r="AJ3173">
        <f>IF($AI3173=1,SUMPRODUCT(--($AM$2:$AM$7001&lt;$AM3173))+1,"")</f>
        <v/>
      </c>
      <c r="AK3173">
        <f>IF($C3173="","",IF(OR($P3173=TRUE(),$P3173="TRUE"),1,0))</f>
        <v/>
      </c>
      <c r="AL3173">
        <f>IF($C3173="","",IF(AND($V3173="Yes",SUMPRODUCT((LEN(Settings!$F$6:$F$13)&gt;0)*ISNUMBER(SEARCH(Settings!$F$6:$F$13,$O3173)))=0),1,0))</f>
        <v/>
      </c>
      <c r="AM3173">
        <f>IF($AI3173=1,IFERROR(IF(VALUE($C3173)&lt;100000000,VALUE($C3173),1000000000),IFERROR(IF(VALUE(MID($C3173,2,20))&lt;100000000,VALUE(MID($C3173,2,20)),1000000000),1000000000))+ROW()/100000,"")</f>
        <v/>
      </c>
    </row>
    <row r="3174">
      <c r="E3174" s="14" t="n"/>
      <c r="M3174" s="8">
        <f>IF($C3174="","",L3174*T3174/100)</f>
        <v/>
      </c>
      <c r="S3174" s="8" t="n"/>
      <c r="T3174" s="8" t="n"/>
      <c r="W3174">
        <f>IF($C3174="","",IF($AL3174=1,0,IF($AK3174=1,Settings!$C$6,Settings!$C$7))*100)</f>
        <v/>
      </c>
      <c r="X3174" s="8">
        <f>IF($C3174="","",T3174*W3174/100)</f>
        <v/>
      </c>
      <c r="Y3174" s="8">
        <f>IF($C3174="","",T3174-X3174)</f>
        <v/>
      </c>
      <c r="Z3174" s="8">
        <f>IF($C3174="","",Y3174-M3174)</f>
        <v/>
      </c>
      <c r="AD3174" s="8" t="n"/>
      <c r="AG3174" s="14" t="n"/>
      <c r="AI3174">
        <f>IF($C3174="","",IF(COUNTIF($C$2:$C3174,$C3174)=1,1,0))</f>
        <v/>
      </c>
      <c r="AJ3174">
        <f>IF($AI3174=1,SUMPRODUCT(--($AM$2:$AM$7001&lt;$AM3174))+1,"")</f>
        <v/>
      </c>
      <c r="AK3174">
        <f>IF($C3174="","",IF(OR($P3174=TRUE(),$P3174="TRUE"),1,0))</f>
        <v/>
      </c>
      <c r="AL3174">
        <f>IF($C3174="","",IF(AND($V3174="Yes",SUMPRODUCT((LEN(Settings!$F$6:$F$13)&gt;0)*ISNUMBER(SEARCH(Settings!$F$6:$F$13,$O3174)))=0),1,0))</f>
        <v/>
      </c>
      <c r="AM3174">
        <f>IF($AI3174=1,IFERROR(IF(VALUE($C3174)&lt;100000000,VALUE($C3174),1000000000),IFERROR(IF(VALUE(MID($C3174,2,20))&lt;100000000,VALUE(MID($C3174,2,20)),1000000000),1000000000))+ROW()/100000,"")</f>
        <v/>
      </c>
    </row>
    <row r="3175">
      <c r="E3175" s="14" t="n"/>
      <c r="M3175" s="8">
        <f>IF($C3175="","",L3175*T3175/100)</f>
        <v/>
      </c>
      <c r="S3175" s="8" t="n"/>
      <c r="T3175" s="8" t="n"/>
      <c r="W3175">
        <f>IF($C3175="","",IF($AL3175=1,0,IF($AK3175=1,Settings!$C$6,Settings!$C$7))*100)</f>
        <v/>
      </c>
      <c r="X3175" s="8">
        <f>IF($C3175="","",T3175*W3175/100)</f>
        <v/>
      </c>
      <c r="Y3175" s="8">
        <f>IF($C3175="","",T3175-X3175)</f>
        <v/>
      </c>
      <c r="Z3175" s="8">
        <f>IF($C3175="","",Y3175-M3175)</f>
        <v/>
      </c>
      <c r="AD3175" s="8" t="n"/>
      <c r="AG3175" s="14" t="n"/>
      <c r="AI3175">
        <f>IF($C3175="","",IF(COUNTIF($C$2:$C3175,$C3175)=1,1,0))</f>
        <v/>
      </c>
      <c r="AJ3175">
        <f>IF($AI3175=1,SUMPRODUCT(--($AM$2:$AM$7001&lt;$AM3175))+1,"")</f>
        <v/>
      </c>
      <c r="AK3175">
        <f>IF($C3175="","",IF(OR($P3175=TRUE(),$P3175="TRUE"),1,0))</f>
        <v/>
      </c>
      <c r="AL3175">
        <f>IF($C3175="","",IF(AND($V3175="Yes",SUMPRODUCT((LEN(Settings!$F$6:$F$13)&gt;0)*ISNUMBER(SEARCH(Settings!$F$6:$F$13,$O3175)))=0),1,0))</f>
        <v/>
      </c>
      <c r="AM3175">
        <f>IF($AI3175=1,IFERROR(IF(VALUE($C3175)&lt;100000000,VALUE($C3175),1000000000),IFERROR(IF(VALUE(MID($C3175,2,20))&lt;100000000,VALUE(MID($C3175,2,20)),1000000000),1000000000))+ROW()/100000,"")</f>
        <v/>
      </c>
    </row>
    <row r="3176">
      <c r="E3176" s="14" t="n"/>
      <c r="M3176" s="8">
        <f>IF($C3176="","",L3176*T3176/100)</f>
        <v/>
      </c>
      <c r="S3176" s="8" t="n"/>
      <c r="T3176" s="8" t="n"/>
      <c r="W3176">
        <f>IF($C3176="","",IF($AL3176=1,0,IF($AK3176=1,Settings!$C$6,Settings!$C$7))*100)</f>
        <v/>
      </c>
      <c r="X3176" s="8">
        <f>IF($C3176="","",T3176*W3176/100)</f>
        <v/>
      </c>
      <c r="Y3176" s="8">
        <f>IF($C3176="","",T3176-X3176)</f>
        <v/>
      </c>
      <c r="Z3176" s="8">
        <f>IF($C3176="","",Y3176-M3176)</f>
        <v/>
      </c>
      <c r="AD3176" s="8" t="n"/>
      <c r="AG3176" s="14" t="n"/>
      <c r="AI3176">
        <f>IF($C3176="","",IF(COUNTIF($C$2:$C3176,$C3176)=1,1,0))</f>
        <v/>
      </c>
      <c r="AJ3176">
        <f>IF($AI3176=1,SUMPRODUCT(--($AM$2:$AM$7001&lt;$AM3176))+1,"")</f>
        <v/>
      </c>
      <c r="AK3176">
        <f>IF($C3176="","",IF(OR($P3176=TRUE(),$P3176="TRUE"),1,0))</f>
        <v/>
      </c>
      <c r="AL3176">
        <f>IF($C3176="","",IF(AND($V3176="Yes",SUMPRODUCT((LEN(Settings!$F$6:$F$13)&gt;0)*ISNUMBER(SEARCH(Settings!$F$6:$F$13,$O3176)))=0),1,0))</f>
        <v/>
      </c>
      <c r="AM3176">
        <f>IF($AI3176=1,IFERROR(IF(VALUE($C3176)&lt;100000000,VALUE($C3176),1000000000),IFERROR(IF(VALUE(MID($C3176,2,20))&lt;100000000,VALUE(MID($C3176,2,20)),1000000000),1000000000))+ROW()/100000,"")</f>
        <v/>
      </c>
    </row>
    <row r="3177">
      <c r="E3177" s="14" t="n"/>
      <c r="M3177" s="8">
        <f>IF($C3177="","",L3177*T3177/100)</f>
        <v/>
      </c>
      <c r="S3177" s="8" t="n"/>
      <c r="T3177" s="8" t="n"/>
      <c r="W3177">
        <f>IF($C3177="","",IF($AL3177=1,0,IF($AK3177=1,Settings!$C$6,Settings!$C$7))*100)</f>
        <v/>
      </c>
      <c r="X3177" s="8">
        <f>IF($C3177="","",T3177*W3177/100)</f>
        <v/>
      </c>
      <c r="Y3177" s="8">
        <f>IF($C3177="","",T3177-X3177)</f>
        <v/>
      </c>
      <c r="Z3177" s="8">
        <f>IF($C3177="","",Y3177-M3177)</f>
        <v/>
      </c>
      <c r="AD3177" s="8" t="n"/>
      <c r="AG3177" s="14" t="n"/>
      <c r="AI3177">
        <f>IF($C3177="","",IF(COUNTIF($C$2:$C3177,$C3177)=1,1,0))</f>
        <v/>
      </c>
      <c r="AJ3177">
        <f>IF($AI3177=1,SUMPRODUCT(--($AM$2:$AM$7001&lt;$AM3177))+1,"")</f>
        <v/>
      </c>
      <c r="AK3177">
        <f>IF($C3177="","",IF(OR($P3177=TRUE(),$P3177="TRUE"),1,0))</f>
        <v/>
      </c>
      <c r="AL3177">
        <f>IF($C3177="","",IF(AND($V3177="Yes",SUMPRODUCT((LEN(Settings!$F$6:$F$13)&gt;0)*ISNUMBER(SEARCH(Settings!$F$6:$F$13,$O3177)))=0),1,0))</f>
        <v/>
      </c>
      <c r="AM3177">
        <f>IF($AI3177=1,IFERROR(IF(VALUE($C3177)&lt;100000000,VALUE($C3177),1000000000),IFERROR(IF(VALUE(MID($C3177,2,20))&lt;100000000,VALUE(MID($C3177,2,20)),1000000000),1000000000))+ROW()/100000,"")</f>
        <v/>
      </c>
    </row>
    <row r="3178">
      <c r="E3178" s="14" t="n"/>
      <c r="M3178" s="8">
        <f>IF($C3178="","",L3178*T3178/100)</f>
        <v/>
      </c>
      <c r="S3178" s="8" t="n"/>
      <c r="T3178" s="8" t="n"/>
      <c r="W3178">
        <f>IF($C3178="","",IF($AL3178=1,0,IF($AK3178=1,Settings!$C$6,Settings!$C$7))*100)</f>
        <v/>
      </c>
      <c r="X3178" s="8">
        <f>IF($C3178="","",T3178*W3178/100)</f>
        <v/>
      </c>
      <c r="Y3178" s="8">
        <f>IF($C3178="","",T3178-X3178)</f>
        <v/>
      </c>
      <c r="Z3178" s="8">
        <f>IF($C3178="","",Y3178-M3178)</f>
        <v/>
      </c>
      <c r="AD3178" s="8" t="n"/>
      <c r="AG3178" s="14" t="n"/>
      <c r="AI3178">
        <f>IF($C3178="","",IF(COUNTIF($C$2:$C3178,$C3178)=1,1,0))</f>
        <v/>
      </c>
      <c r="AJ3178">
        <f>IF($AI3178=1,SUMPRODUCT(--($AM$2:$AM$7001&lt;$AM3178))+1,"")</f>
        <v/>
      </c>
      <c r="AK3178">
        <f>IF($C3178="","",IF(OR($P3178=TRUE(),$P3178="TRUE"),1,0))</f>
        <v/>
      </c>
      <c r="AL3178">
        <f>IF($C3178="","",IF(AND($V3178="Yes",SUMPRODUCT((LEN(Settings!$F$6:$F$13)&gt;0)*ISNUMBER(SEARCH(Settings!$F$6:$F$13,$O3178)))=0),1,0))</f>
        <v/>
      </c>
      <c r="AM3178">
        <f>IF($AI3178=1,IFERROR(IF(VALUE($C3178)&lt;100000000,VALUE($C3178),1000000000),IFERROR(IF(VALUE(MID($C3178,2,20))&lt;100000000,VALUE(MID($C3178,2,20)),1000000000),1000000000))+ROW()/100000,"")</f>
        <v/>
      </c>
    </row>
    <row r="3179">
      <c r="E3179" s="14" t="n"/>
      <c r="M3179" s="8">
        <f>IF($C3179="","",L3179*T3179/100)</f>
        <v/>
      </c>
      <c r="S3179" s="8" t="n"/>
      <c r="T3179" s="8" t="n"/>
      <c r="W3179">
        <f>IF($C3179="","",IF($AL3179=1,0,IF($AK3179=1,Settings!$C$6,Settings!$C$7))*100)</f>
        <v/>
      </c>
      <c r="X3179" s="8">
        <f>IF($C3179="","",T3179*W3179/100)</f>
        <v/>
      </c>
      <c r="Y3179" s="8">
        <f>IF($C3179="","",T3179-X3179)</f>
        <v/>
      </c>
      <c r="Z3179" s="8">
        <f>IF($C3179="","",Y3179-M3179)</f>
        <v/>
      </c>
      <c r="AD3179" s="8" t="n"/>
      <c r="AG3179" s="14" t="n"/>
      <c r="AI3179">
        <f>IF($C3179="","",IF(COUNTIF($C$2:$C3179,$C3179)=1,1,0))</f>
        <v/>
      </c>
      <c r="AJ3179">
        <f>IF($AI3179=1,SUMPRODUCT(--($AM$2:$AM$7001&lt;$AM3179))+1,"")</f>
        <v/>
      </c>
      <c r="AK3179">
        <f>IF($C3179="","",IF(OR($P3179=TRUE(),$P3179="TRUE"),1,0))</f>
        <v/>
      </c>
      <c r="AL3179">
        <f>IF($C3179="","",IF(AND($V3179="Yes",SUMPRODUCT((LEN(Settings!$F$6:$F$13)&gt;0)*ISNUMBER(SEARCH(Settings!$F$6:$F$13,$O3179)))=0),1,0))</f>
        <v/>
      </c>
      <c r="AM3179">
        <f>IF($AI3179=1,IFERROR(IF(VALUE($C3179)&lt;100000000,VALUE($C3179),1000000000),IFERROR(IF(VALUE(MID($C3179,2,20))&lt;100000000,VALUE(MID($C3179,2,20)),1000000000),1000000000))+ROW()/100000,"")</f>
        <v/>
      </c>
    </row>
    <row r="3180">
      <c r="E3180" s="14" t="n"/>
      <c r="M3180" s="8">
        <f>IF($C3180="","",L3180*T3180/100)</f>
        <v/>
      </c>
      <c r="S3180" s="8" t="n"/>
      <c r="T3180" s="8" t="n"/>
      <c r="W3180">
        <f>IF($C3180="","",IF($AL3180=1,0,IF($AK3180=1,Settings!$C$6,Settings!$C$7))*100)</f>
        <v/>
      </c>
      <c r="X3180" s="8">
        <f>IF($C3180="","",T3180*W3180/100)</f>
        <v/>
      </c>
      <c r="Y3180" s="8">
        <f>IF($C3180="","",T3180-X3180)</f>
        <v/>
      </c>
      <c r="Z3180" s="8">
        <f>IF($C3180="","",Y3180-M3180)</f>
        <v/>
      </c>
      <c r="AD3180" s="8" t="n"/>
      <c r="AG3180" s="14" t="n"/>
      <c r="AI3180">
        <f>IF($C3180="","",IF(COUNTIF($C$2:$C3180,$C3180)=1,1,0))</f>
        <v/>
      </c>
      <c r="AJ3180">
        <f>IF($AI3180=1,SUMPRODUCT(--($AM$2:$AM$7001&lt;$AM3180))+1,"")</f>
        <v/>
      </c>
      <c r="AK3180">
        <f>IF($C3180="","",IF(OR($P3180=TRUE(),$P3180="TRUE"),1,0))</f>
        <v/>
      </c>
      <c r="AL3180">
        <f>IF($C3180="","",IF(AND($V3180="Yes",SUMPRODUCT((LEN(Settings!$F$6:$F$13)&gt;0)*ISNUMBER(SEARCH(Settings!$F$6:$F$13,$O3180)))=0),1,0))</f>
        <v/>
      </c>
      <c r="AM3180">
        <f>IF($AI3180=1,IFERROR(IF(VALUE($C3180)&lt;100000000,VALUE($C3180),1000000000),IFERROR(IF(VALUE(MID($C3180,2,20))&lt;100000000,VALUE(MID($C3180,2,20)),1000000000),1000000000))+ROW()/100000,"")</f>
        <v/>
      </c>
    </row>
    <row r="3181">
      <c r="E3181" s="14" t="n"/>
      <c r="M3181" s="8">
        <f>IF($C3181="","",L3181*T3181/100)</f>
        <v/>
      </c>
      <c r="S3181" s="8" t="n"/>
      <c r="T3181" s="8" t="n"/>
      <c r="W3181">
        <f>IF($C3181="","",IF($AL3181=1,0,IF($AK3181=1,Settings!$C$6,Settings!$C$7))*100)</f>
        <v/>
      </c>
      <c r="X3181" s="8">
        <f>IF($C3181="","",T3181*W3181/100)</f>
        <v/>
      </c>
      <c r="Y3181" s="8">
        <f>IF($C3181="","",T3181-X3181)</f>
        <v/>
      </c>
      <c r="Z3181" s="8">
        <f>IF($C3181="","",Y3181-M3181)</f>
        <v/>
      </c>
      <c r="AD3181" s="8" t="n"/>
      <c r="AG3181" s="14" t="n"/>
      <c r="AI3181">
        <f>IF($C3181="","",IF(COUNTIF($C$2:$C3181,$C3181)=1,1,0))</f>
        <v/>
      </c>
      <c r="AJ3181">
        <f>IF($AI3181=1,SUMPRODUCT(--($AM$2:$AM$7001&lt;$AM3181))+1,"")</f>
        <v/>
      </c>
      <c r="AK3181">
        <f>IF($C3181="","",IF(OR($P3181=TRUE(),$P3181="TRUE"),1,0))</f>
        <v/>
      </c>
      <c r="AL3181">
        <f>IF($C3181="","",IF(AND($V3181="Yes",SUMPRODUCT((LEN(Settings!$F$6:$F$13)&gt;0)*ISNUMBER(SEARCH(Settings!$F$6:$F$13,$O3181)))=0),1,0))</f>
        <v/>
      </c>
      <c r="AM3181">
        <f>IF($AI3181=1,IFERROR(IF(VALUE($C3181)&lt;100000000,VALUE($C3181),1000000000),IFERROR(IF(VALUE(MID($C3181,2,20))&lt;100000000,VALUE(MID($C3181,2,20)),1000000000),1000000000))+ROW()/100000,"")</f>
        <v/>
      </c>
    </row>
    <row r="3182">
      <c r="E3182" s="14" t="n"/>
      <c r="M3182" s="8">
        <f>IF($C3182="","",L3182*T3182/100)</f>
        <v/>
      </c>
      <c r="S3182" s="8" t="n"/>
      <c r="T3182" s="8" t="n"/>
      <c r="W3182">
        <f>IF($C3182="","",IF($AL3182=1,0,IF($AK3182=1,Settings!$C$6,Settings!$C$7))*100)</f>
        <v/>
      </c>
      <c r="X3182" s="8">
        <f>IF($C3182="","",T3182*W3182/100)</f>
        <v/>
      </c>
      <c r="Y3182" s="8">
        <f>IF($C3182="","",T3182-X3182)</f>
        <v/>
      </c>
      <c r="Z3182" s="8">
        <f>IF($C3182="","",Y3182-M3182)</f>
        <v/>
      </c>
      <c r="AD3182" s="8" t="n"/>
      <c r="AG3182" s="14" t="n"/>
      <c r="AI3182">
        <f>IF($C3182="","",IF(COUNTIF($C$2:$C3182,$C3182)=1,1,0))</f>
        <v/>
      </c>
      <c r="AJ3182">
        <f>IF($AI3182=1,SUMPRODUCT(--($AM$2:$AM$7001&lt;$AM3182))+1,"")</f>
        <v/>
      </c>
      <c r="AK3182">
        <f>IF($C3182="","",IF(OR($P3182=TRUE(),$P3182="TRUE"),1,0))</f>
        <v/>
      </c>
      <c r="AL3182">
        <f>IF($C3182="","",IF(AND($V3182="Yes",SUMPRODUCT((LEN(Settings!$F$6:$F$13)&gt;0)*ISNUMBER(SEARCH(Settings!$F$6:$F$13,$O3182)))=0),1,0))</f>
        <v/>
      </c>
      <c r="AM3182">
        <f>IF($AI3182=1,IFERROR(IF(VALUE($C3182)&lt;100000000,VALUE($C3182),1000000000),IFERROR(IF(VALUE(MID($C3182,2,20))&lt;100000000,VALUE(MID($C3182,2,20)),1000000000),1000000000))+ROW()/100000,"")</f>
        <v/>
      </c>
    </row>
    <row r="3183">
      <c r="E3183" s="14" t="n"/>
      <c r="M3183" s="8">
        <f>IF($C3183="","",L3183*T3183/100)</f>
        <v/>
      </c>
      <c r="S3183" s="8" t="n"/>
      <c r="T3183" s="8" t="n"/>
      <c r="W3183">
        <f>IF($C3183="","",IF($AL3183=1,0,IF($AK3183=1,Settings!$C$6,Settings!$C$7))*100)</f>
        <v/>
      </c>
      <c r="X3183" s="8">
        <f>IF($C3183="","",T3183*W3183/100)</f>
        <v/>
      </c>
      <c r="Y3183" s="8">
        <f>IF($C3183="","",T3183-X3183)</f>
        <v/>
      </c>
      <c r="Z3183" s="8">
        <f>IF($C3183="","",Y3183-M3183)</f>
        <v/>
      </c>
      <c r="AD3183" s="8" t="n"/>
      <c r="AG3183" s="14" t="n"/>
      <c r="AI3183">
        <f>IF($C3183="","",IF(COUNTIF($C$2:$C3183,$C3183)=1,1,0))</f>
        <v/>
      </c>
      <c r="AJ3183">
        <f>IF($AI3183=1,SUMPRODUCT(--($AM$2:$AM$7001&lt;$AM3183))+1,"")</f>
        <v/>
      </c>
      <c r="AK3183">
        <f>IF($C3183="","",IF(OR($P3183=TRUE(),$P3183="TRUE"),1,0))</f>
        <v/>
      </c>
      <c r="AL3183">
        <f>IF($C3183="","",IF(AND($V3183="Yes",SUMPRODUCT((LEN(Settings!$F$6:$F$13)&gt;0)*ISNUMBER(SEARCH(Settings!$F$6:$F$13,$O3183)))=0),1,0))</f>
        <v/>
      </c>
      <c r="AM3183">
        <f>IF($AI3183=1,IFERROR(IF(VALUE($C3183)&lt;100000000,VALUE($C3183),1000000000),IFERROR(IF(VALUE(MID($C3183,2,20))&lt;100000000,VALUE(MID($C3183,2,20)),1000000000),1000000000))+ROW()/100000,"")</f>
        <v/>
      </c>
    </row>
    <row r="3184">
      <c r="E3184" s="14" t="n"/>
      <c r="M3184" s="8">
        <f>IF($C3184="","",L3184*T3184/100)</f>
        <v/>
      </c>
      <c r="S3184" s="8" t="n"/>
      <c r="T3184" s="8" t="n"/>
      <c r="W3184">
        <f>IF($C3184="","",IF($AL3184=1,0,IF($AK3184=1,Settings!$C$6,Settings!$C$7))*100)</f>
        <v/>
      </c>
      <c r="X3184" s="8">
        <f>IF($C3184="","",T3184*W3184/100)</f>
        <v/>
      </c>
      <c r="Y3184" s="8">
        <f>IF($C3184="","",T3184-X3184)</f>
        <v/>
      </c>
      <c r="Z3184" s="8">
        <f>IF($C3184="","",Y3184-M3184)</f>
        <v/>
      </c>
      <c r="AD3184" s="8" t="n"/>
      <c r="AG3184" s="14" t="n"/>
      <c r="AI3184">
        <f>IF($C3184="","",IF(COUNTIF($C$2:$C3184,$C3184)=1,1,0))</f>
        <v/>
      </c>
      <c r="AJ3184">
        <f>IF($AI3184=1,SUMPRODUCT(--($AM$2:$AM$7001&lt;$AM3184))+1,"")</f>
        <v/>
      </c>
      <c r="AK3184">
        <f>IF($C3184="","",IF(OR($P3184=TRUE(),$P3184="TRUE"),1,0))</f>
        <v/>
      </c>
      <c r="AL3184">
        <f>IF($C3184="","",IF(AND($V3184="Yes",SUMPRODUCT((LEN(Settings!$F$6:$F$13)&gt;0)*ISNUMBER(SEARCH(Settings!$F$6:$F$13,$O3184)))=0),1,0))</f>
        <v/>
      </c>
      <c r="AM3184">
        <f>IF($AI3184=1,IFERROR(IF(VALUE($C3184)&lt;100000000,VALUE($C3184),1000000000),IFERROR(IF(VALUE(MID($C3184,2,20))&lt;100000000,VALUE(MID($C3184,2,20)),1000000000),1000000000))+ROW()/100000,"")</f>
        <v/>
      </c>
    </row>
    <row r="3185">
      <c r="E3185" s="14" t="n"/>
      <c r="M3185" s="8">
        <f>IF($C3185="","",L3185*T3185/100)</f>
        <v/>
      </c>
      <c r="S3185" s="8" t="n"/>
      <c r="T3185" s="8" t="n"/>
      <c r="W3185">
        <f>IF($C3185="","",IF($AL3185=1,0,IF($AK3185=1,Settings!$C$6,Settings!$C$7))*100)</f>
        <v/>
      </c>
      <c r="X3185" s="8">
        <f>IF($C3185="","",T3185*W3185/100)</f>
        <v/>
      </c>
      <c r="Y3185" s="8">
        <f>IF($C3185="","",T3185-X3185)</f>
        <v/>
      </c>
      <c r="Z3185" s="8">
        <f>IF($C3185="","",Y3185-M3185)</f>
        <v/>
      </c>
      <c r="AD3185" s="8" t="n"/>
      <c r="AG3185" s="14" t="n"/>
      <c r="AI3185">
        <f>IF($C3185="","",IF(COUNTIF($C$2:$C3185,$C3185)=1,1,0))</f>
        <v/>
      </c>
      <c r="AJ3185">
        <f>IF($AI3185=1,SUMPRODUCT(--($AM$2:$AM$7001&lt;$AM3185))+1,"")</f>
        <v/>
      </c>
      <c r="AK3185">
        <f>IF($C3185="","",IF(OR($P3185=TRUE(),$P3185="TRUE"),1,0))</f>
        <v/>
      </c>
      <c r="AL3185">
        <f>IF($C3185="","",IF(AND($V3185="Yes",SUMPRODUCT((LEN(Settings!$F$6:$F$13)&gt;0)*ISNUMBER(SEARCH(Settings!$F$6:$F$13,$O3185)))=0),1,0))</f>
        <v/>
      </c>
      <c r="AM3185">
        <f>IF($AI3185=1,IFERROR(IF(VALUE($C3185)&lt;100000000,VALUE($C3185),1000000000),IFERROR(IF(VALUE(MID($C3185,2,20))&lt;100000000,VALUE(MID($C3185,2,20)),1000000000),1000000000))+ROW()/100000,"")</f>
        <v/>
      </c>
    </row>
    <row r="3186">
      <c r="E3186" s="14" t="n"/>
      <c r="M3186" s="8">
        <f>IF($C3186="","",L3186*T3186/100)</f>
        <v/>
      </c>
      <c r="S3186" s="8" t="n"/>
      <c r="T3186" s="8" t="n"/>
      <c r="W3186">
        <f>IF($C3186="","",IF($AL3186=1,0,IF($AK3186=1,Settings!$C$6,Settings!$C$7))*100)</f>
        <v/>
      </c>
      <c r="X3186" s="8">
        <f>IF($C3186="","",T3186*W3186/100)</f>
        <v/>
      </c>
      <c r="Y3186" s="8">
        <f>IF($C3186="","",T3186-X3186)</f>
        <v/>
      </c>
      <c r="Z3186" s="8">
        <f>IF($C3186="","",Y3186-M3186)</f>
        <v/>
      </c>
      <c r="AD3186" s="8" t="n"/>
      <c r="AG3186" s="14" t="n"/>
      <c r="AI3186">
        <f>IF($C3186="","",IF(COUNTIF($C$2:$C3186,$C3186)=1,1,0))</f>
        <v/>
      </c>
      <c r="AJ3186">
        <f>IF($AI3186=1,SUMPRODUCT(--($AM$2:$AM$7001&lt;$AM3186))+1,"")</f>
        <v/>
      </c>
      <c r="AK3186">
        <f>IF($C3186="","",IF(OR($P3186=TRUE(),$P3186="TRUE"),1,0))</f>
        <v/>
      </c>
      <c r="AL3186">
        <f>IF($C3186="","",IF(AND($V3186="Yes",SUMPRODUCT((LEN(Settings!$F$6:$F$13)&gt;0)*ISNUMBER(SEARCH(Settings!$F$6:$F$13,$O3186)))=0),1,0))</f>
        <v/>
      </c>
      <c r="AM3186">
        <f>IF($AI3186=1,IFERROR(IF(VALUE($C3186)&lt;100000000,VALUE($C3186),1000000000),IFERROR(IF(VALUE(MID($C3186,2,20))&lt;100000000,VALUE(MID($C3186,2,20)),1000000000),1000000000))+ROW()/100000,"")</f>
        <v/>
      </c>
    </row>
    <row r="3187">
      <c r="E3187" s="14" t="n"/>
      <c r="M3187" s="8">
        <f>IF($C3187="","",L3187*T3187/100)</f>
        <v/>
      </c>
      <c r="S3187" s="8" t="n"/>
      <c r="T3187" s="8" t="n"/>
      <c r="W3187">
        <f>IF($C3187="","",IF($AL3187=1,0,IF($AK3187=1,Settings!$C$6,Settings!$C$7))*100)</f>
        <v/>
      </c>
      <c r="X3187" s="8">
        <f>IF($C3187="","",T3187*W3187/100)</f>
        <v/>
      </c>
      <c r="Y3187" s="8">
        <f>IF($C3187="","",T3187-X3187)</f>
        <v/>
      </c>
      <c r="Z3187" s="8">
        <f>IF($C3187="","",Y3187-M3187)</f>
        <v/>
      </c>
      <c r="AD3187" s="8" t="n"/>
      <c r="AG3187" s="14" t="n"/>
      <c r="AI3187">
        <f>IF($C3187="","",IF(COUNTIF($C$2:$C3187,$C3187)=1,1,0))</f>
        <v/>
      </c>
      <c r="AJ3187">
        <f>IF($AI3187=1,SUMPRODUCT(--($AM$2:$AM$7001&lt;$AM3187))+1,"")</f>
        <v/>
      </c>
      <c r="AK3187">
        <f>IF($C3187="","",IF(OR($P3187=TRUE(),$P3187="TRUE"),1,0))</f>
        <v/>
      </c>
      <c r="AL3187">
        <f>IF($C3187="","",IF(AND($V3187="Yes",SUMPRODUCT((LEN(Settings!$F$6:$F$13)&gt;0)*ISNUMBER(SEARCH(Settings!$F$6:$F$13,$O3187)))=0),1,0))</f>
        <v/>
      </c>
      <c r="AM3187">
        <f>IF($AI3187=1,IFERROR(IF(VALUE($C3187)&lt;100000000,VALUE($C3187),1000000000),IFERROR(IF(VALUE(MID($C3187,2,20))&lt;100000000,VALUE(MID($C3187,2,20)),1000000000),1000000000))+ROW()/100000,"")</f>
        <v/>
      </c>
    </row>
    <row r="3188">
      <c r="E3188" s="14" t="n"/>
      <c r="M3188" s="8">
        <f>IF($C3188="","",L3188*T3188/100)</f>
        <v/>
      </c>
      <c r="S3188" s="8" t="n"/>
      <c r="T3188" s="8" t="n"/>
      <c r="W3188">
        <f>IF($C3188="","",IF($AL3188=1,0,IF($AK3188=1,Settings!$C$6,Settings!$C$7))*100)</f>
        <v/>
      </c>
      <c r="X3188" s="8">
        <f>IF($C3188="","",T3188*W3188/100)</f>
        <v/>
      </c>
      <c r="Y3188" s="8">
        <f>IF($C3188="","",T3188-X3188)</f>
        <v/>
      </c>
      <c r="Z3188" s="8">
        <f>IF($C3188="","",Y3188-M3188)</f>
        <v/>
      </c>
      <c r="AD3188" s="8" t="n"/>
      <c r="AG3188" s="14" t="n"/>
      <c r="AI3188">
        <f>IF($C3188="","",IF(COUNTIF($C$2:$C3188,$C3188)=1,1,0))</f>
        <v/>
      </c>
      <c r="AJ3188">
        <f>IF($AI3188=1,SUMPRODUCT(--($AM$2:$AM$7001&lt;$AM3188))+1,"")</f>
        <v/>
      </c>
      <c r="AK3188">
        <f>IF($C3188="","",IF(OR($P3188=TRUE(),$P3188="TRUE"),1,0))</f>
        <v/>
      </c>
      <c r="AL3188">
        <f>IF($C3188="","",IF(AND($V3188="Yes",SUMPRODUCT((LEN(Settings!$F$6:$F$13)&gt;0)*ISNUMBER(SEARCH(Settings!$F$6:$F$13,$O3188)))=0),1,0))</f>
        <v/>
      </c>
      <c r="AM3188">
        <f>IF($AI3188=1,IFERROR(IF(VALUE($C3188)&lt;100000000,VALUE($C3188),1000000000),IFERROR(IF(VALUE(MID($C3188,2,20))&lt;100000000,VALUE(MID($C3188,2,20)),1000000000),1000000000))+ROW()/100000,"")</f>
        <v/>
      </c>
    </row>
    <row r="3189">
      <c r="E3189" s="14" t="n"/>
      <c r="M3189" s="8">
        <f>IF($C3189="","",L3189*T3189/100)</f>
        <v/>
      </c>
      <c r="S3189" s="8" t="n"/>
      <c r="T3189" s="8" t="n"/>
      <c r="W3189">
        <f>IF($C3189="","",IF($AL3189=1,0,IF($AK3189=1,Settings!$C$6,Settings!$C$7))*100)</f>
        <v/>
      </c>
      <c r="X3189" s="8">
        <f>IF($C3189="","",T3189*W3189/100)</f>
        <v/>
      </c>
      <c r="Y3189" s="8">
        <f>IF($C3189="","",T3189-X3189)</f>
        <v/>
      </c>
      <c r="Z3189" s="8">
        <f>IF($C3189="","",Y3189-M3189)</f>
        <v/>
      </c>
      <c r="AD3189" s="8" t="n"/>
      <c r="AG3189" s="14" t="n"/>
      <c r="AI3189">
        <f>IF($C3189="","",IF(COUNTIF($C$2:$C3189,$C3189)=1,1,0))</f>
        <v/>
      </c>
      <c r="AJ3189">
        <f>IF($AI3189=1,SUMPRODUCT(--($AM$2:$AM$7001&lt;$AM3189))+1,"")</f>
        <v/>
      </c>
      <c r="AK3189">
        <f>IF($C3189="","",IF(OR($P3189=TRUE(),$P3189="TRUE"),1,0))</f>
        <v/>
      </c>
      <c r="AL3189">
        <f>IF($C3189="","",IF(AND($V3189="Yes",SUMPRODUCT((LEN(Settings!$F$6:$F$13)&gt;0)*ISNUMBER(SEARCH(Settings!$F$6:$F$13,$O3189)))=0),1,0))</f>
        <v/>
      </c>
      <c r="AM3189">
        <f>IF($AI3189=1,IFERROR(IF(VALUE($C3189)&lt;100000000,VALUE($C3189),1000000000),IFERROR(IF(VALUE(MID($C3189,2,20))&lt;100000000,VALUE(MID($C3189,2,20)),1000000000),1000000000))+ROW()/100000,"")</f>
        <v/>
      </c>
    </row>
    <row r="3190">
      <c r="E3190" s="14" t="n"/>
      <c r="M3190" s="8">
        <f>IF($C3190="","",L3190*T3190/100)</f>
        <v/>
      </c>
      <c r="S3190" s="8" t="n"/>
      <c r="T3190" s="8" t="n"/>
      <c r="W3190">
        <f>IF($C3190="","",IF($AL3190=1,0,IF($AK3190=1,Settings!$C$6,Settings!$C$7))*100)</f>
        <v/>
      </c>
      <c r="X3190" s="8">
        <f>IF($C3190="","",T3190*W3190/100)</f>
        <v/>
      </c>
      <c r="Y3190" s="8">
        <f>IF($C3190="","",T3190-X3190)</f>
        <v/>
      </c>
      <c r="Z3190" s="8">
        <f>IF($C3190="","",Y3190-M3190)</f>
        <v/>
      </c>
      <c r="AD3190" s="8" t="n"/>
      <c r="AG3190" s="14" t="n"/>
      <c r="AI3190">
        <f>IF($C3190="","",IF(COUNTIF($C$2:$C3190,$C3190)=1,1,0))</f>
        <v/>
      </c>
      <c r="AJ3190">
        <f>IF($AI3190=1,SUMPRODUCT(--($AM$2:$AM$7001&lt;$AM3190))+1,"")</f>
        <v/>
      </c>
      <c r="AK3190">
        <f>IF($C3190="","",IF(OR($P3190=TRUE(),$P3190="TRUE"),1,0))</f>
        <v/>
      </c>
      <c r="AL3190">
        <f>IF($C3190="","",IF(AND($V3190="Yes",SUMPRODUCT((LEN(Settings!$F$6:$F$13)&gt;0)*ISNUMBER(SEARCH(Settings!$F$6:$F$13,$O3190)))=0),1,0))</f>
        <v/>
      </c>
      <c r="AM3190">
        <f>IF($AI3190=1,IFERROR(IF(VALUE($C3190)&lt;100000000,VALUE($C3190),1000000000),IFERROR(IF(VALUE(MID($C3190,2,20))&lt;100000000,VALUE(MID($C3190,2,20)),1000000000),1000000000))+ROW()/100000,"")</f>
        <v/>
      </c>
    </row>
    <row r="3191">
      <c r="E3191" s="14" t="n"/>
      <c r="M3191" s="8">
        <f>IF($C3191="","",L3191*T3191/100)</f>
        <v/>
      </c>
      <c r="S3191" s="8" t="n"/>
      <c r="T3191" s="8" t="n"/>
      <c r="W3191">
        <f>IF($C3191="","",IF($AL3191=1,0,IF($AK3191=1,Settings!$C$6,Settings!$C$7))*100)</f>
        <v/>
      </c>
      <c r="X3191" s="8">
        <f>IF($C3191="","",T3191*W3191/100)</f>
        <v/>
      </c>
      <c r="Y3191" s="8">
        <f>IF($C3191="","",T3191-X3191)</f>
        <v/>
      </c>
      <c r="Z3191" s="8">
        <f>IF($C3191="","",Y3191-M3191)</f>
        <v/>
      </c>
      <c r="AD3191" s="8" t="n"/>
      <c r="AG3191" s="14" t="n"/>
      <c r="AI3191">
        <f>IF($C3191="","",IF(COUNTIF($C$2:$C3191,$C3191)=1,1,0))</f>
        <v/>
      </c>
      <c r="AJ3191">
        <f>IF($AI3191=1,SUMPRODUCT(--($AM$2:$AM$7001&lt;$AM3191))+1,"")</f>
        <v/>
      </c>
      <c r="AK3191">
        <f>IF($C3191="","",IF(OR($P3191=TRUE(),$P3191="TRUE"),1,0))</f>
        <v/>
      </c>
      <c r="AL3191">
        <f>IF($C3191="","",IF(AND($V3191="Yes",SUMPRODUCT((LEN(Settings!$F$6:$F$13)&gt;0)*ISNUMBER(SEARCH(Settings!$F$6:$F$13,$O3191)))=0),1,0))</f>
        <v/>
      </c>
      <c r="AM3191">
        <f>IF($AI3191=1,IFERROR(IF(VALUE($C3191)&lt;100000000,VALUE($C3191),1000000000),IFERROR(IF(VALUE(MID($C3191,2,20))&lt;100000000,VALUE(MID($C3191,2,20)),1000000000),1000000000))+ROW()/100000,"")</f>
        <v/>
      </c>
    </row>
    <row r="3192">
      <c r="E3192" s="14" t="n"/>
      <c r="M3192" s="8">
        <f>IF($C3192="","",L3192*T3192/100)</f>
        <v/>
      </c>
      <c r="S3192" s="8" t="n"/>
      <c r="T3192" s="8" t="n"/>
      <c r="W3192">
        <f>IF($C3192="","",IF($AL3192=1,0,IF($AK3192=1,Settings!$C$6,Settings!$C$7))*100)</f>
        <v/>
      </c>
      <c r="X3192" s="8">
        <f>IF($C3192="","",T3192*W3192/100)</f>
        <v/>
      </c>
      <c r="Y3192" s="8">
        <f>IF($C3192="","",T3192-X3192)</f>
        <v/>
      </c>
      <c r="Z3192" s="8">
        <f>IF($C3192="","",Y3192-M3192)</f>
        <v/>
      </c>
      <c r="AD3192" s="8" t="n"/>
      <c r="AG3192" s="14" t="n"/>
      <c r="AI3192">
        <f>IF($C3192="","",IF(COUNTIF($C$2:$C3192,$C3192)=1,1,0))</f>
        <v/>
      </c>
      <c r="AJ3192">
        <f>IF($AI3192=1,SUMPRODUCT(--($AM$2:$AM$7001&lt;$AM3192))+1,"")</f>
        <v/>
      </c>
      <c r="AK3192">
        <f>IF($C3192="","",IF(OR($P3192=TRUE(),$P3192="TRUE"),1,0))</f>
        <v/>
      </c>
      <c r="AL3192">
        <f>IF($C3192="","",IF(AND($V3192="Yes",SUMPRODUCT((LEN(Settings!$F$6:$F$13)&gt;0)*ISNUMBER(SEARCH(Settings!$F$6:$F$13,$O3192)))=0),1,0))</f>
        <v/>
      </c>
      <c r="AM3192">
        <f>IF($AI3192=1,IFERROR(IF(VALUE($C3192)&lt;100000000,VALUE($C3192),1000000000),IFERROR(IF(VALUE(MID($C3192,2,20))&lt;100000000,VALUE(MID($C3192,2,20)),1000000000),1000000000))+ROW()/100000,"")</f>
        <v/>
      </c>
    </row>
    <row r="3193">
      <c r="E3193" s="14" t="n"/>
      <c r="M3193" s="8">
        <f>IF($C3193="","",L3193*T3193/100)</f>
        <v/>
      </c>
      <c r="S3193" s="8" t="n"/>
      <c r="T3193" s="8" t="n"/>
      <c r="W3193">
        <f>IF($C3193="","",IF($AL3193=1,0,IF($AK3193=1,Settings!$C$6,Settings!$C$7))*100)</f>
        <v/>
      </c>
      <c r="X3193" s="8">
        <f>IF($C3193="","",T3193*W3193/100)</f>
        <v/>
      </c>
      <c r="Y3193" s="8">
        <f>IF($C3193="","",T3193-X3193)</f>
        <v/>
      </c>
      <c r="Z3193" s="8">
        <f>IF($C3193="","",Y3193-M3193)</f>
        <v/>
      </c>
      <c r="AD3193" s="8" t="n"/>
      <c r="AG3193" s="14" t="n"/>
      <c r="AI3193">
        <f>IF($C3193="","",IF(COUNTIF($C$2:$C3193,$C3193)=1,1,0))</f>
        <v/>
      </c>
      <c r="AJ3193">
        <f>IF($AI3193=1,SUMPRODUCT(--($AM$2:$AM$7001&lt;$AM3193))+1,"")</f>
        <v/>
      </c>
      <c r="AK3193">
        <f>IF($C3193="","",IF(OR($P3193=TRUE(),$P3193="TRUE"),1,0))</f>
        <v/>
      </c>
      <c r="AL3193">
        <f>IF($C3193="","",IF(AND($V3193="Yes",SUMPRODUCT((LEN(Settings!$F$6:$F$13)&gt;0)*ISNUMBER(SEARCH(Settings!$F$6:$F$13,$O3193)))=0),1,0))</f>
        <v/>
      </c>
      <c r="AM3193">
        <f>IF($AI3193=1,IFERROR(IF(VALUE($C3193)&lt;100000000,VALUE($C3193),1000000000),IFERROR(IF(VALUE(MID($C3193,2,20))&lt;100000000,VALUE(MID($C3193,2,20)),1000000000),1000000000))+ROW()/100000,"")</f>
        <v/>
      </c>
    </row>
    <row r="3194">
      <c r="E3194" s="14" t="n"/>
      <c r="M3194" s="8">
        <f>IF($C3194="","",L3194*T3194/100)</f>
        <v/>
      </c>
      <c r="S3194" s="8" t="n"/>
      <c r="T3194" s="8" t="n"/>
      <c r="W3194">
        <f>IF($C3194="","",IF($AL3194=1,0,IF($AK3194=1,Settings!$C$6,Settings!$C$7))*100)</f>
        <v/>
      </c>
      <c r="X3194" s="8">
        <f>IF($C3194="","",T3194*W3194/100)</f>
        <v/>
      </c>
      <c r="Y3194" s="8">
        <f>IF($C3194="","",T3194-X3194)</f>
        <v/>
      </c>
      <c r="Z3194" s="8">
        <f>IF($C3194="","",Y3194-M3194)</f>
        <v/>
      </c>
      <c r="AD3194" s="8" t="n"/>
      <c r="AG3194" s="14" t="n"/>
      <c r="AI3194">
        <f>IF($C3194="","",IF(COUNTIF($C$2:$C3194,$C3194)=1,1,0))</f>
        <v/>
      </c>
      <c r="AJ3194">
        <f>IF($AI3194=1,SUMPRODUCT(--($AM$2:$AM$7001&lt;$AM3194))+1,"")</f>
        <v/>
      </c>
      <c r="AK3194">
        <f>IF($C3194="","",IF(OR($P3194=TRUE(),$P3194="TRUE"),1,0))</f>
        <v/>
      </c>
      <c r="AL3194">
        <f>IF($C3194="","",IF(AND($V3194="Yes",SUMPRODUCT((LEN(Settings!$F$6:$F$13)&gt;0)*ISNUMBER(SEARCH(Settings!$F$6:$F$13,$O3194)))=0),1,0))</f>
        <v/>
      </c>
      <c r="AM3194">
        <f>IF($AI3194=1,IFERROR(IF(VALUE($C3194)&lt;100000000,VALUE($C3194),1000000000),IFERROR(IF(VALUE(MID($C3194,2,20))&lt;100000000,VALUE(MID($C3194,2,20)),1000000000),1000000000))+ROW()/100000,"")</f>
        <v/>
      </c>
    </row>
    <row r="3195">
      <c r="E3195" s="14" t="n"/>
      <c r="M3195" s="8">
        <f>IF($C3195="","",L3195*T3195/100)</f>
        <v/>
      </c>
      <c r="S3195" s="8" t="n"/>
      <c r="T3195" s="8" t="n"/>
      <c r="W3195">
        <f>IF($C3195="","",IF($AL3195=1,0,IF($AK3195=1,Settings!$C$6,Settings!$C$7))*100)</f>
        <v/>
      </c>
      <c r="X3195" s="8">
        <f>IF($C3195="","",T3195*W3195/100)</f>
        <v/>
      </c>
      <c r="Y3195" s="8">
        <f>IF($C3195="","",T3195-X3195)</f>
        <v/>
      </c>
      <c r="Z3195" s="8">
        <f>IF($C3195="","",Y3195-M3195)</f>
        <v/>
      </c>
      <c r="AD3195" s="8" t="n"/>
      <c r="AG3195" s="14" t="n"/>
      <c r="AI3195">
        <f>IF($C3195="","",IF(COUNTIF($C$2:$C3195,$C3195)=1,1,0))</f>
        <v/>
      </c>
      <c r="AJ3195">
        <f>IF($AI3195=1,SUMPRODUCT(--($AM$2:$AM$7001&lt;$AM3195))+1,"")</f>
        <v/>
      </c>
      <c r="AK3195">
        <f>IF($C3195="","",IF(OR($P3195=TRUE(),$P3195="TRUE"),1,0))</f>
        <v/>
      </c>
      <c r="AL3195">
        <f>IF($C3195="","",IF(AND($V3195="Yes",SUMPRODUCT((LEN(Settings!$F$6:$F$13)&gt;0)*ISNUMBER(SEARCH(Settings!$F$6:$F$13,$O3195)))=0),1,0))</f>
        <v/>
      </c>
      <c r="AM3195">
        <f>IF($AI3195=1,IFERROR(IF(VALUE($C3195)&lt;100000000,VALUE($C3195),1000000000),IFERROR(IF(VALUE(MID($C3195,2,20))&lt;100000000,VALUE(MID($C3195,2,20)),1000000000),1000000000))+ROW()/100000,"")</f>
        <v/>
      </c>
    </row>
    <row r="3196">
      <c r="E3196" s="14" t="n"/>
      <c r="M3196" s="8">
        <f>IF($C3196="","",L3196*T3196/100)</f>
        <v/>
      </c>
      <c r="S3196" s="8" t="n"/>
      <c r="T3196" s="8" t="n"/>
      <c r="W3196">
        <f>IF($C3196="","",IF($AL3196=1,0,IF($AK3196=1,Settings!$C$6,Settings!$C$7))*100)</f>
        <v/>
      </c>
      <c r="X3196" s="8">
        <f>IF($C3196="","",T3196*W3196/100)</f>
        <v/>
      </c>
      <c r="Y3196" s="8">
        <f>IF($C3196="","",T3196-X3196)</f>
        <v/>
      </c>
      <c r="Z3196" s="8">
        <f>IF($C3196="","",Y3196-M3196)</f>
        <v/>
      </c>
      <c r="AD3196" s="8" t="n"/>
      <c r="AG3196" s="14" t="n"/>
      <c r="AI3196">
        <f>IF($C3196="","",IF(COUNTIF($C$2:$C3196,$C3196)=1,1,0))</f>
        <v/>
      </c>
      <c r="AJ3196">
        <f>IF($AI3196=1,SUMPRODUCT(--($AM$2:$AM$7001&lt;$AM3196))+1,"")</f>
        <v/>
      </c>
      <c r="AK3196">
        <f>IF($C3196="","",IF(OR($P3196=TRUE(),$P3196="TRUE"),1,0))</f>
        <v/>
      </c>
      <c r="AL3196">
        <f>IF($C3196="","",IF(AND($V3196="Yes",SUMPRODUCT((LEN(Settings!$F$6:$F$13)&gt;0)*ISNUMBER(SEARCH(Settings!$F$6:$F$13,$O3196)))=0),1,0))</f>
        <v/>
      </c>
      <c r="AM3196">
        <f>IF($AI3196=1,IFERROR(IF(VALUE($C3196)&lt;100000000,VALUE($C3196),1000000000),IFERROR(IF(VALUE(MID($C3196,2,20))&lt;100000000,VALUE(MID($C3196,2,20)),1000000000),1000000000))+ROW()/100000,"")</f>
        <v/>
      </c>
    </row>
    <row r="3197">
      <c r="E3197" s="14" t="n"/>
      <c r="M3197" s="8">
        <f>IF($C3197="","",L3197*T3197/100)</f>
        <v/>
      </c>
      <c r="S3197" s="8" t="n"/>
      <c r="T3197" s="8" t="n"/>
      <c r="W3197">
        <f>IF($C3197="","",IF($AL3197=1,0,IF($AK3197=1,Settings!$C$6,Settings!$C$7))*100)</f>
        <v/>
      </c>
      <c r="X3197" s="8">
        <f>IF($C3197="","",T3197*W3197/100)</f>
        <v/>
      </c>
      <c r="Y3197" s="8">
        <f>IF($C3197="","",T3197-X3197)</f>
        <v/>
      </c>
      <c r="Z3197" s="8">
        <f>IF($C3197="","",Y3197-M3197)</f>
        <v/>
      </c>
      <c r="AD3197" s="8" t="n"/>
      <c r="AG3197" s="14" t="n"/>
      <c r="AI3197">
        <f>IF($C3197="","",IF(COUNTIF($C$2:$C3197,$C3197)=1,1,0))</f>
        <v/>
      </c>
      <c r="AJ3197">
        <f>IF($AI3197=1,SUMPRODUCT(--($AM$2:$AM$7001&lt;$AM3197))+1,"")</f>
        <v/>
      </c>
      <c r="AK3197">
        <f>IF($C3197="","",IF(OR($P3197=TRUE(),$P3197="TRUE"),1,0))</f>
        <v/>
      </c>
      <c r="AL3197">
        <f>IF($C3197="","",IF(AND($V3197="Yes",SUMPRODUCT((LEN(Settings!$F$6:$F$13)&gt;0)*ISNUMBER(SEARCH(Settings!$F$6:$F$13,$O3197)))=0),1,0))</f>
        <v/>
      </c>
      <c r="AM3197">
        <f>IF($AI3197=1,IFERROR(IF(VALUE($C3197)&lt;100000000,VALUE($C3197),1000000000),IFERROR(IF(VALUE(MID($C3197,2,20))&lt;100000000,VALUE(MID($C3197,2,20)),1000000000),1000000000))+ROW()/100000,"")</f>
        <v/>
      </c>
    </row>
    <row r="3198">
      <c r="E3198" s="14" t="n"/>
      <c r="M3198" s="8">
        <f>IF($C3198="","",L3198*T3198/100)</f>
        <v/>
      </c>
      <c r="S3198" s="8" t="n"/>
      <c r="T3198" s="8" t="n"/>
      <c r="W3198">
        <f>IF($C3198="","",IF($AL3198=1,0,IF($AK3198=1,Settings!$C$6,Settings!$C$7))*100)</f>
        <v/>
      </c>
      <c r="X3198" s="8">
        <f>IF($C3198="","",T3198*W3198/100)</f>
        <v/>
      </c>
      <c r="Y3198" s="8">
        <f>IF($C3198="","",T3198-X3198)</f>
        <v/>
      </c>
      <c r="Z3198" s="8">
        <f>IF($C3198="","",Y3198-M3198)</f>
        <v/>
      </c>
      <c r="AD3198" s="8" t="n"/>
      <c r="AG3198" s="14" t="n"/>
      <c r="AI3198">
        <f>IF($C3198="","",IF(COUNTIF($C$2:$C3198,$C3198)=1,1,0))</f>
        <v/>
      </c>
      <c r="AJ3198">
        <f>IF($AI3198=1,SUMPRODUCT(--($AM$2:$AM$7001&lt;$AM3198))+1,"")</f>
        <v/>
      </c>
      <c r="AK3198">
        <f>IF($C3198="","",IF(OR($P3198=TRUE(),$P3198="TRUE"),1,0))</f>
        <v/>
      </c>
      <c r="AL3198">
        <f>IF($C3198="","",IF(AND($V3198="Yes",SUMPRODUCT((LEN(Settings!$F$6:$F$13)&gt;0)*ISNUMBER(SEARCH(Settings!$F$6:$F$13,$O3198)))=0),1,0))</f>
        <v/>
      </c>
      <c r="AM3198">
        <f>IF($AI3198=1,IFERROR(IF(VALUE($C3198)&lt;100000000,VALUE($C3198),1000000000),IFERROR(IF(VALUE(MID($C3198,2,20))&lt;100000000,VALUE(MID($C3198,2,20)),1000000000),1000000000))+ROW()/100000,"")</f>
        <v/>
      </c>
    </row>
    <row r="3199">
      <c r="E3199" s="14" t="n"/>
      <c r="M3199" s="8">
        <f>IF($C3199="","",L3199*T3199/100)</f>
        <v/>
      </c>
      <c r="S3199" s="8" t="n"/>
      <c r="T3199" s="8" t="n"/>
      <c r="W3199">
        <f>IF($C3199="","",IF($AL3199=1,0,IF($AK3199=1,Settings!$C$6,Settings!$C$7))*100)</f>
        <v/>
      </c>
      <c r="X3199" s="8">
        <f>IF($C3199="","",T3199*W3199/100)</f>
        <v/>
      </c>
      <c r="Y3199" s="8">
        <f>IF($C3199="","",T3199-X3199)</f>
        <v/>
      </c>
      <c r="Z3199" s="8">
        <f>IF($C3199="","",Y3199-M3199)</f>
        <v/>
      </c>
      <c r="AD3199" s="8" t="n"/>
      <c r="AG3199" s="14" t="n"/>
      <c r="AI3199">
        <f>IF($C3199="","",IF(COUNTIF($C$2:$C3199,$C3199)=1,1,0))</f>
        <v/>
      </c>
      <c r="AJ3199">
        <f>IF($AI3199=1,SUMPRODUCT(--($AM$2:$AM$7001&lt;$AM3199))+1,"")</f>
        <v/>
      </c>
      <c r="AK3199">
        <f>IF($C3199="","",IF(OR($P3199=TRUE(),$P3199="TRUE"),1,0))</f>
        <v/>
      </c>
      <c r="AL3199">
        <f>IF($C3199="","",IF(AND($V3199="Yes",SUMPRODUCT((LEN(Settings!$F$6:$F$13)&gt;0)*ISNUMBER(SEARCH(Settings!$F$6:$F$13,$O3199)))=0),1,0))</f>
        <v/>
      </c>
      <c r="AM3199">
        <f>IF($AI3199=1,IFERROR(IF(VALUE($C3199)&lt;100000000,VALUE($C3199),1000000000),IFERROR(IF(VALUE(MID($C3199,2,20))&lt;100000000,VALUE(MID($C3199,2,20)),1000000000),1000000000))+ROW()/100000,"")</f>
        <v/>
      </c>
    </row>
    <row r="3200">
      <c r="E3200" s="14" t="n"/>
      <c r="M3200" s="8">
        <f>IF($C3200="","",L3200*T3200/100)</f>
        <v/>
      </c>
      <c r="S3200" s="8" t="n"/>
      <c r="T3200" s="8" t="n"/>
      <c r="W3200">
        <f>IF($C3200="","",IF($AL3200=1,0,IF($AK3200=1,Settings!$C$6,Settings!$C$7))*100)</f>
        <v/>
      </c>
      <c r="X3200" s="8">
        <f>IF($C3200="","",T3200*W3200/100)</f>
        <v/>
      </c>
      <c r="Y3200" s="8">
        <f>IF($C3200="","",T3200-X3200)</f>
        <v/>
      </c>
      <c r="Z3200" s="8">
        <f>IF($C3200="","",Y3200-M3200)</f>
        <v/>
      </c>
      <c r="AD3200" s="8" t="n"/>
      <c r="AG3200" s="14" t="n"/>
      <c r="AI3200">
        <f>IF($C3200="","",IF(COUNTIF($C$2:$C3200,$C3200)=1,1,0))</f>
        <v/>
      </c>
      <c r="AJ3200">
        <f>IF($AI3200=1,SUMPRODUCT(--($AM$2:$AM$7001&lt;$AM3200))+1,"")</f>
        <v/>
      </c>
      <c r="AK3200">
        <f>IF($C3200="","",IF(OR($P3200=TRUE(),$P3200="TRUE"),1,0))</f>
        <v/>
      </c>
      <c r="AL3200">
        <f>IF($C3200="","",IF(AND($V3200="Yes",SUMPRODUCT((LEN(Settings!$F$6:$F$13)&gt;0)*ISNUMBER(SEARCH(Settings!$F$6:$F$13,$O3200)))=0),1,0))</f>
        <v/>
      </c>
      <c r="AM3200">
        <f>IF($AI3200=1,IFERROR(IF(VALUE($C3200)&lt;100000000,VALUE($C3200),1000000000),IFERROR(IF(VALUE(MID($C3200,2,20))&lt;100000000,VALUE(MID($C3200,2,20)),1000000000),1000000000))+ROW()/100000,"")</f>
        <v/>
      </c>
    </row>
    <row r="3201">
      <c r="E3201" s="14" t="n"/>
      <c r="M3201" s="8">
        <f>IF($C3201="","",L3201*T3201/100)</f>
        <v/>
      </c>
      <c r="S3201" s="8" t="n"/>
      <c r="T3201" s="8" t="n"/>
      <c r="W3201">
        <f>IF($C3201="","",IF($AL3201=1,0,IF($AK3201=1,Settings!$C$6,Settings!$C$7))*100)</f>
        <v/>
      </c>
      <c r="X3201" s="8">
        <f>IF($C3201="","",T3201*W3201/100)</f>
        <v/>
      </c>
      <c r="Y3201" s="8">
        <f>IF($C3201="","",T3201-X3201)</f>
        <v/>
      </c>
      <c r="Z3201" s="8">
        <f>IF($C3201="","",Y3201-M3201)</f>
        <v/>
      </c>
      <c r="AD3201" s="8" t="n"/>
      <c r="AG3201" s="14" t="n"/>
      <c r="AI3201">
        <f>IF($C3201="","",IF(COUNTIF($C$2:$C3201,$C3201)=1,1,0))</f>
        <v/>
      </c>
      <c r="AJ3201">
        <f>IF($AI3201=1,SUMPRODUCT(--($AM$2:$AM$7001&lt;$AM3201))+1,"")</f>
        <v/>
      </c>
      <c r="AK3201">
        <f>IF($C3201="","",IF(OR($P3201=TRUE(),$P3201="TRUE"),1,0))</f>
        <v/>
      </c>
      <c r="AL3201">
        <f>IF($C3201="","",IF(AND($V3201="Yes",SUMPRODUCT((LEN(Settings!$F$6:$F$13)&gt;0)*ISNUMBER(SEARCH(Settings!$F$6:$F$13,$O3201)))=0),1,0))</f>
        <v/>
      </c>
      <c r="AM3201">
        <f>IF($AI3201=1,IFERROR(IF(VALUE($C3201)&lt;100000000,VALUE($C3201),1000000000),IFERROR(IF(VALUE(MID($C3201,2,20))&lt;100000000,VALUE(MID($C3201,2,20)),1000000000),1000000000))+ROW()/100000,"")</f>
        <v/>
      </c>
    </row>
    <row r="3202">
      <c r="E3202" s="14" t="n"/>
      <c r="M3202" s="8">
        <f>IF($C3202="","",L3202*T3202/100)</f>
        <v/>
      </c>
      <c r="S3202" s="8" t="n"/>
      <c r="T3202" s="8" t="n"/>
      <c r="W3202">
        <f>IF($C3202="","",IF($AL3202=1,0,IF($AK3202=1,Settings!$C$6,Settings!$C$7))*100)</f>
        <v/>
      </c>
      <c r="X3202" s="8">
        <f>IF($C3202="","",T3202*W3202/100)</f>
        <v/>
      </c>
      <c r="Y3202" s="8">
        <f>IF($C3202="","",T3202-X3202)</f>
        <v/>
      </c>
      <c r="Z3202" s="8">
        <f>IF($C3202="","",Y3202-M3202)</f>
        <v/>
      </c>
      <c r="AD3202" s="8" t="n"/>
      <c r="AG3202" s="14" t="n"/>
      <c r="AI3202">
        <f>IF($C3202="","",IF(COUNTIF($C$2:$C3202,$C3202)=1,1,0))</f>
        <v/>
      </c>
      <c r="AJ3202">
        <f>IF($AI3202=1,SUMPRODUCT(--($AM$2:$AM$7001&lt;$AM3202))+1,"")</f>
        <v/>
      </c>
      <c r="AK3202">
        <f>IF($C3202="","",IF(OR($P3202=TRUE(),$P3202="TRUE"),1,0))</f>
        <v/>
      </c>
      <c r="AL3202">
        <f>IF($C3202="","",IF(AND($V3202="Yes",SUMPRODUCT((LEN(Settings!$F$6:$F$13)&gt;0)*ISNUMBER(SEARCH(Settings!$F$6:$F$13,$O3202)))=0),1,0))</f>
        <v/>
      </c>
      <c r="AM3202">
        <f>IF($AI3202=1,IFERROR(IF(VALUE($C3202)&lt;100000000,VALUE($C3202),1000000000),IFERROR(IF(VALUE(MID($C3202,2,20))&lt;100000000,VALUE(MID($C3202,2,20)),1000000000),1000000000))+ROW()/100000,"")</f>
        <v/>
      </c>
    </row>
    <row r="3203">
      <c r="E3203" s="14" t="n"/>
      <c r="M3203" s="8">
        <f>IF($C3203="","",L3203*T3203/100)</f>
        <v/>
      </c>
      <c r="S3203" s="8" t="n"/>
      <c r="T3203" s="8" t="n"/>
      <c r="W3203">
        <f>IF($C3203="","",IF($AL3203=1,0,IF($AK3203=1,Settings!$C$6,Settings!$C$7))*100)</f>
        <v/>
      </c>
      <c r="X3203" s="8">
        <f>IF($C3203="","",T3203*W3203/100)</f>
        <v/>
      </c>
      <c r="Y3203" s="8">
        <f>IF($C3203="","",T3203-X3203)</f>
        <v/>
      </c>
      <c r="Z3203" s="8">
        <f>IF($C3203="","",Y3203-M3203)</f>
        <v/>
      </c>
      <c r="AD3203" s="8" t="n"/>
      <c r="AG3203" s="14" t="n"/>
      <c r="AI3203">
        <f>IF($C3203="","",IF(COUNTIF($C$2:$C3203,$C3203)=1,1,0))</f>
        <v/>
      </c>
      <c r="AJ3203">
        <f>IF($AI3203=1,SUMPRODUCT(--($AM$2:$AM$7001&lt;$AM3203))+1,"")</f>
        <v/>
      </c>
      <c r="AK3203">
        <f>IF($C3203="","",IF(OR($P3203=TRUE(),$P3203="TRUE"),1,0))</f>
        <v/>
      </c>
      <c r="AL3203">
        <f>IF($C3203="","",IF(AND($V3203="Yes",SUMPRODUCT((LEN(Settings!$F$6:$F$13)&gt;0)*ISNUMBER(SEARCH(Settings!$F$6:$F$13,$O3203)))=0),1,0))</f>
        <v/>
      </c>
      <c r="AM3203">
        <f>IF($AI3203=1,IFERROR(IF(VALUE($C3203)&lt;100000000,VALUE($C3203),1000000000),IFERROR(IF(VALUE(MID($C3203,2,20))&lt;100000000,VALUE(MID($C3203,2,20)),1000000000),1000000000))+ROW()/100000,"")</f>
        <v/>
      </c>
    </row>
    <row r="3204">
      <c r="E3204" s="14" t="n"/>
      <c r="M3204" s="8">
        <f>IF($C3204="","",L3204*T3204/100)</f>
        <v/>
      </c>
      <c r="S3204" s="8" t="n"/>
      <c r="T3204" s="8" t="n"/>
      <c r="W3204">
        <f>IF($C3204="","",IF($AL3204=1,0,IF($AK3204=1,Settings!$C$6,Settings!$C$7))*100)</f>
        <v/>
      </c>
      <c r="X3204" s="8">
        <f>IF($C3204="","",T3204*W3204/100)</f>
        <v/>
      </c>
      <c r="Y3204" s="8">
        <f>IF($C3204="","",T3204-X3204)</f>
        <v/>
      </c>
      <c r="Z3204" s="8">
        <f>IF($C3204="","",Y3204-M3204)</f>
        <v/>
      </c>
      <c r="AD3204" s="8" t="n"/>
      <c r="AG3204" s="14" t="n"/>
      <c r="AI3204">
        <f>IF($C3204="","",IF(COUNTIF($C$2:$C3204,$C3204)=1,1,0))</f>
        <v/>
      </c>
      <c r="AJ3204">
        <f>IF($AI3204=1,SUMPRODUCT(--($AM$2:$AM$7001&lt;$AM3204))+1,"")</f>
        <v/>
      </c>
      <c r="AK3204">
        <f>IF($C3204="","",IF(OR($P3204=TRUE(),$P3204="TRUE"),1,0))</f>
        <v/>
      </c>
      <c r="AL3204">
        <f>IF($C3204="","",IF(AND($V3204="Yes",SUMPRODUCT((LEN(Settings!$F$6:$F$13)&gt;0)*ISNUMBER(SEARCH(Settings!$F$6:$F$13,$O3204)))=0),1,0))</f>
        <v/>
      </c>
      <c r="AM3204">
        <f>IF($AI3204=1,IFERROR(IF(VALUE($C3204)&lt;100000000,VALUE($C3204),1000000000),IFERROR(IF(VALUE(MID($C3204,2,20))&lt;100000000,VALUE(MID($C3204,2,20)),1000000000),1000000000))+ROW()/100000,"")</f>
        <v/>
      </c>
    </row>
    <row r="3205">
      <c r="E3205" s="14" t="n"/>
      <c r="M3205" s="8">
        <f>IF($C3205="","",L3205*T3205/100)</f>
        <v/>
      </c>
      <c r="S3205" s="8" t="n"/>
      <c r="T3205" s="8" t="n"/>
      <c r="W3205">
        <f>IF($C3205="","",IF($AL3205=1,0,IF($AK3205=1,Settings!$C$6,Settings!$C$7))*100)</f>
        <v/>
      </c>
      <c r="X3205" s="8">
        <f>IF($C3205="","",T3205*W3205/100)</f>
        <v/>
      </c>
      <c r="Y3205" s="8">
        <f>IF($C3205="","",T3205-X3205)</f>
        <v/>
      </c>
      <c r="Z3205" s="8">
        <f>IF($C3205="","",Y3205-M3205)</f>
        <v/>
      </c>
      <c r="AD3205" s="8" t="n"/>
      <c r="AG3205" s="14" t="n"/>
      <c r="AI3205">
        <f>IF($C3205="","",IF(COUNTIF($C$2:$C3205,$C3205)=1,1,0))</f>
        <v/>
      </c>
      <c r="AJ3205">
        <f>IF($AI3205=1,SUMPRODUCT(--($AM$2:$AM$7001&lt;$AM3205))+1,"")</f>
        <v/>
      </c>
      <c r="AK3205">
        <f>IF($C3205="","",IF(OR($P3205=TRUE(),$P3205="TRUE"),1,0))</f>
        <v/>
      </c>
      <c r="AL3205">
        <f>IF($C3205="","",IF(AND($V3205="Yes",SUMPRODUCT((LEN(Settings!$F$6:$F$13)&gt;0)*ISNUMBER(SEARCH(Settings!$F$6:$F$13,$O3205)))=0),1,0))</f>
        <v/>
      </c>
      <c r="AM3205">
        <f>IF($AI3205=1,IFERROR(IF(VALUE($C3205)&lt;100000000,VALUE($C3205),1000000000),IFERROR(IF(VALUE(MID($C3205,2,20))&lt;100000000,VALUE(MID($C3205,2,20)),1000000000),1000000000))+ROW()/100000,"")</f>
        <v/>
      </c>
    </row>
    <row r="3206">
      <c r="E3206" s="14" t="n"/>
      <c r="M3206" s="8">
        <f>IF($C3206="","",L3206*T3206/100)</f>
        <v/>
      </c>
      <c r="S3206" s="8" t="n"/>
      <c r="T3206" s="8" t="n"/>
      <c r="W3206">
        <f>IF($C3206="","",IF($AL3206=1,0,IF($AK3206=1,Settings!$C$6,Settings!$C$7))*100)</f>
        <v/>
      </c>
      <c r="X3206" s="8">
        <f>IF($C3206="","",T3206*W3206/100)</f>
        <v/>
      </c>
      <c r="Y3206" s="8">
        <f>IF($C3206="","",T3206-X3206)</f>
        <v/>
      </c>
      <c r="Z3206" s="8">
        <f>IF($C3206="","",Y3206-M3206)</f>
        <v/>
      </c>
      <c r="AD3206" s="8" t="n"/>
      <c r="AG3206" s="14" t="n"/>
      <c r="AI3206">
        <f>IF($C3206="","",IF(COUNTIF($C$2:$C3206,$C3206)=1,1,0))</f>
        <v/>
      </c>
      <c r="AJ3206">
        <f>IF($AI3206=1,SUMPRODUCT(--($AM$2:$AM$7001&lt;$AM3206))+1,"")</f>
        <v/>
      </c>
      <c r="AK3206">
        <f>IF($C3206="","",IF(OR($P3206=TRUE(),$P3206="TRUE"),1,0))</f>
        <v/>
      </c>
      <c r="AL3206">
        <f>IF($C3206="","",IF(AND($V3206="Yes",SUMPRODUCT((LEN(Settings!$F$6:$F$13)&gt;0)*ISNUMBER(SEARCH(Settings!$F$6:$F$13,$O3206)))=0),1,0))</f>
        <v/>
      </c>
      <c r="AM3206">
        <f>IF($AI3206=1,IFERROR(IF(VALUE($C3206)&lt;100000000,VALUE($C3206),1000000000),IFERROR(IF(VALUE(MID($C3206,2,20))&lt;100000000,VALUE(MID($C3206,2,20)),1000000000),1000000000))+ROW()/100000,"")</f>
        <v/>
      </c>
    </row>
    <row r="3207">
      <c r="E3207" s="14" t="n"/>
      <c r="M3207" s="8">
        <f>IF($C3207="","",L3207*T3207/100)</f>
        <v/>
      </c>
      <c r="S3207" s="8" t="n"/>
      <c r="T3207" s="8" t="n"/>
      <c r="W3207">
        <f>IF($C3207="","",IF($AL3207=1,0,IF($AK3207=1,Settings!$C$6,Settings!$C$7))*100)</f>
        <v/>
      </c>
      <c r="X3207" s="8">
        <f>IF($C3207="","",T3207*W3207/100)</f>
        <v/>
      </c>
      <c r="Y3207" s="8">
        <f>IF($C3207="","",T3207-X3207)</f>
        <v/>
      </c>
      <c r="Z3207" s="8">
        <f>IF($C3207="","",Y3207-M3207)</f>
        <v/>
      </c>
      <c r="AD3207" s="8" t="n"/>
      <c r="AG3207" s="14" t="n"/>
      <c r="AI3207">
        <f>IF($C3207="","",IF(COUNTIF($C$2:$C3207,$C3207)=1,1,0))</f>
        <v/>
      </c>
      <c r="AJ3207">
        <f>IF($AI3207=1,SUMPRODUCT(--($AM$2:$AM$7001&lt;$AM3207))+1,"")</f>
        <v/>
      </c>
      <c r="AK3207">
        <f>IF($C3207="","",IF(OR($P3207=TRUE(),$P3207="TRUE"),1,0))</f>
        <v/>
      </c>
      <c r="AL3207">
        <f>IF($C3207="","",IF(AND($V3207="Yes",SUMPRODUCT((LEN(Settings!$F$6:$F$13)&gt;0)*ISNUMBER(SEARCH(Settings!$F$6:$F$13,$O3207)))=0),1,0))</f>
        <v/>
      </c>
      <c r="AM3207">
        <f>IF($AI3207=1,IFERROR(IF(VALUE($C3207)&lt;100000000,VALUE($C3207),1000000000),IFERROR(IF(VALUE(MID($C3207,2,20))&lt;100000000,VALUE(MID($C3207,2,20)),1000000000),1000000000))+ROW()/100000,"")</f>
        <v/>
      </c>
    </row>
    <row r="3208">
      <c r="E3208" s="14" t="n"/>
      <c r="M3208" s="8">
        <f>IF($C3208="","",L3208*T3208/100)</f>
        <v/>
      </c>
      <c r="S3208" s="8" t="n"/>
      <c r="T3208" s="8" t="n"/>
      <c r="W3208">
        <f>IF($C3208="","",IF($AL3208=1,0,IF($AK3208=1,Settings!$C$6,Settings!$C$7))*100)</f>
        <v/>
      </c>
      <c r="X3208" s="8">
        <f>IF($C3208="","",T3208*W3208/100)</f>
        <v/>
      </c>
      <c r="Y3208" s="8">
        <f>IF($C3208="","",T3208-X3208)</f>
        <v/>
      </c>
      <c r="Z3208" s="8">
        <f>IF($C3208="","",Y3208-M3208)</f>
        <v/>
      </c>
      <c r="AD3208" s="8" t="n"/>
      <c r="AG3208" s="14" t="n"/>
      <c r="AI3208">
        <f>IF($C3208="","",IF(COUNTIF($C$2:$C3208,$C3208)=1,1,0))</f>
        <v/>
      </c>
      <c r="AJ3208">
        <f>IF($AI3208=1,SUMPRODUCT(--($AM$2:$AM$7001&lt;$AM3208))+1,"")</f>
        <v/>
      </c>
      <c r="AK3208">
        <f>IF($C3208="","",IF(OR($P3208=TRUE(),$P3208="TRUE"),1,0))</f>
        <v/>
      </c>
      <c r="AL3208">
        <f>IF($C3208="","",IF(AND($V3208="Yes",SUMPRODUCT((LEN(Settings!$F$6:$F$13)&gt;0)*ISNUMBER(SEARCH(Settings!$F$6:$F$13,$O3208)))=0),1,0))</f>
        <v/>
      </c>
      <c r="AM3208">
        <f>IF($AI3208=1,IFERROR(IF(VALUE($C3208)&lt;100000000,VALUE($C3208),1000000000),IFERROR(IF(VALUE(MID($C3208,2,20))&lt;100000000,VALUE(MID($C3208,2,20)),1000000000),1000000000))+ROW()/100000,"")</f>
        <v/>
      </c>
    </row>
    <row r="3209">
      <c r="E3209" s="14" t="n"/>
      <c r="M3209" s="8">
        <f>IF($C3209="","",L3209*T3209/100)</f>
        <v/>
      </c>
      <c r="S3209" s="8" t="n"/>
      <c r="T3209" s="8" t="n"/>
      <c r="W3209">
        <f>IF($C3209="","",IF($AL3209=1,0,IF($AK3209=1,Settings!$C$6,Settings!$C$7))*100)</f>
        <v/>
      </c>
      <c r="X3209" s="8">
        <f>IF($C3209="","",T3209*W3209/100)</f>
        <v/>
      </c>
      <c r="Y3209" s="8">
        <f>IF($C3209="","",T3209-X3209)</f>
        <v/>
      </c>
      <c r="Z3209" s="8">
        <f>IF($C3209="","",Y3209-M3209)</f>
        <v/>
      </c>
      <c r="AD3209" s="8" t="n"/>
      <c r="AG3209" s="14" t="n"/>
      <c r="AI3209">
        <f>IF($C3209="","",IF(COUNTIF($C$2:$C3209,$C3209)=1,1,0))</f>
        <v/>
      </c>
      <c r="AJ3209">
        <f>IF($AI3209=1,SUMPRODUCT(--($AM$2:$AM$7001&lt;$AM3209))+1,"")</f>
        <v/>
      </c>
      <c r="AK3209">
        <f>IF($C3209="","",IF(OR($P3209=TRUE(),$P3209="TRUE"),1,0))</f>
        <v/>
      </c>
      <c r="AL3209">
        <f>IF($C3209="","",IF(AND($V3209="Yes",SUMPRODUCT((LEN(Settings!$F$6:$F$13)&gt;0)*ISNUMBER(SEARCH(Settings!$F$6:$F$13,$O3209)))=0),1,0))</f>
        <v/>
      </c>
      <c r="AM3209">
        <f>IF($AI3209=1,IFERROR(IF(VALUE($C3209)&lt;100000000,VALUE($C3209),1000000000),IFERROR(IF(VALUE(MID($C3209,2,20))&lt;100000000,VALUE(MID($C3209,2,20)),1000000000),1000000000))+ROW()/100000,"")</f>
        <v/>
      </c>
    </row>
    <row r="3210">
      <c r="E3210" s="14" t="n"/>
      <c r="M3210" s="8">
        <f>IF($C3210="","",L3210*T3210/100)</f>
        <v/>
      </c>
      <c r="S3210" s="8" t="n"/>
      <c r="T3210" s="8" t="n"/>
      <c r="W3210">
        <f>IF($C3210="","",IF($AL3210=1,0,IF($AK3210=1,Settings!$C$6,Settings!$C$7))*100)</f>
        <v/>
      </c>
      <c r="X3210" s="8">
        <f>IF($C3210="","",T3210*W3210/100)</f>
        <v/>
      </c>
      <c r="Y3210" s="8">
        <f>IF($C3210="","",T3210-X3210)</f>
        <v/>
      </c>
      <c r="Z3210" s="8">
        <f>IF($C3210="","",Y3210-M3210)</f>
        <v/>
      </c>
      <c r="AD3210" s="8" t="n"/>
      <c r="AG3210" s="14" t="n"/>
      <c r="AI3210">
        <f>IF($C3210="","",IF(COUNTIF($C$2:$C3210,$C3210)=1,1,0))</f>
        <v/>
      </c>
      <c r="AJ3210">
        <f>IF($AI3210=1,SUMPRODUCT(--($AM$2:$AM$7001&lt;$AM3210))+1,"")</f>
        <v/>
      </c>
      <c r="AK3210">
        <f>IF($C3210="","",IF(OR($P3210=TRUE(),$P3210="TRUE"),1,0))</f>
        <v/>
      </c>
      <c r="AL3210">
        <f>IF($C3210="","",IF(AND($V3210="Yes",SUMPRODUCT((LEN(Settings!$F$6:$F$13)&gt;0)*ISNUMBER(SEARCH(Settings!$F$6:$F$13,$O3210)))=0),1,0))</f>
        <v/>
      </c>
      <c r="AM3210">
        <f>IF($AI3210=1,IFERROR(IF(VALUE($C3210)&lt;100000000,VALUE($C3210),1000000000),IFERROR(IF(VALUE(MID($C3210,2,20))&lt;100000000,VALUE(MID($C3210,2,20)),1000000000),1000000000))+ROW()/100000,"")</f>
        <v/>
      </c>
    </row>
    <row r="3211">
      <c r="E3211" s="14" t="n"/>
      <c r="M3211" s="8">
        <f>IF($C3211="","",L3211*T3211/100)</f>
        <v/>
      </c>
      <c r="S3211" s="8" t="n"/>
      <c r="T3211" s="8" t="n"/>
      <c r="W3211">
        <f>IF($C3211="","",IF($AL3211=1,0,IF($AK3211=1,Settings!$C$6,Settings!$C$7))*100)</f>
        <v/>
      </c>
      <c r="X3211" s="8">
        <f>IF($C3211="","",T3211*W3211/100)</f>
        <v/>
      </c>
      <c r="Y3211" s="8">
        <f>IF($C3211="","",T3211-X3211)</f>
        <v/>
      </c>
      <c r="Z3211" s="8">
        <f>IF($C3211="","",Y3211-M3211)</f>
        <v/>
      </c>
      <c r="AD3211" s="8" t="n"/>
      <c r="AG3211" s="14" t="n"/>
      <c r="AI3211">
        <f>IF($C3211="","",IF(COUNTIF($C$2:$C3211,$C3211)=1,1,0))</f>
        <v/>
      </c>
      <c r="AJ3211">
        <f>IF($AI3211=1,SUMPRODUCT(--($AM$2:$AM$7001&lt;$AM3211))+1,"")</f>
        <v/>
      </c>
      <c r="AK3211">
        <f>IF($C3211="","",IF(OR($P3211=TRUE(),$P3211="TRUE"),1,0))</f>
        <v/>
      </c>
      <c r="AL3211">
        <f>IF($C3211="","",IF(AND($V3211="Yes",SUMPRODUCT((LEN(Settings!$F$6:$F$13)&gt;0)*ISNUMBER(SEARCH(Settings!$F$6:$F$13,$O3211)))=0),1,0))</f>
        <v/>
      </c>
      <c r="AM3211">
        <f>IF($AI3211=1,IFERROR(IF(VALUE($C3211)&lt;100000000,VALUE($C3211),1000000000),IFERROR(IF(VALUE(MID($C3211,2,20))&lt;100000000,VALUE(MID($C3211,2,20)),1000000000),1000000000))+ROW()/100000,"")</f>
        <v/>
      </c>
    </row>
    <row r="3212">
      <c r="E3212" s="14" t="n"/>
      <c r="M3212" s="8">
        <f>IF($C3212="","",L3212*T3212/100)</f>
        <v/>
      </c>
      <c r="S3212" s="8" t="n"/>
      <c r="T3212" s="8" t="n"/>
      <c r="W3212">
        <f>IF($C3212="","",IF($AL3212=1,0,IF($AK3212=1,Settings!$C$6,Settings!$C$7))*100)</f>
        <v/>
      </c>
      <c r="X3212" s="8">
        <f>IF($C3212="","",T3212*W3212/100)</f>
        <v/>
      </c>
      <c r="Y3212" s="8">
        <f>IF($C3212="","",T3212-X3212)</f>
        <v/>
      </c>
      <c r="Z3212" s="8">
        <f>IF($C3212="","",Y3212-M3212)</f>
        <v/>
      </c>
      <c r="AD3212" s="8" t="n"/>
      <c r="AG3212" s="14" t="n"/>
      <c r="AI3212">
        <f>IF($C3212="","",IF(COUNTIF($C$2:$C3212,$C3212)=1,1,0))</f>
        <v/>
      </c>
      <c r="AJ3212">
        <f>IF($AI3212=1,SUMPRODUCT(--($AM$2:$AM$7001&lt;$AM3212))+1,"")</f>
        <v/>
      </c>
      <c r="AK3212">
        <f>IF($C3212="","",IF(OR($P3212=TRUE(),$P3212="TRUE"),1,0))</f>
        <v/>
      </c>
      <c r="AL3212">
        <f>IF($C3212="","",IF(AND($V3212="Yes",SUMPRODUCT((LEN(Settings!$F$6:$F$13)&gt;0)*ISNUMBER(SEARCH(Settings!$F$6:$F$13,$O3212)))=0),1,0))</f>
        <v/>
      </c>
      <c r="AM3212">
        <f>IF($AI3212=1,IFERROR(IF(VALUE($C3212)&lt;100000000,VALUE($C3212),1000000000),IFERROR(IF(VALUE(MID($C3212,2,20))&lt;100000000,VALUE(MID($C3212,2,20)),1000000000),1000000000))+ROW()/100000,"")</f>
        <v/>
      </c>
    </row>
    <row r="3213">
      <c r="E3213" s="14" t="n"/>
      <c r="M3213" s="8">
        <f>IF($C3213="","",L3213*T3213/100)</f>
        <v/>
      </c>
      <c r="S3213" s="8" t="n"/>
      <c r="T3213" s="8" t="n"/>
      <c r="W3213">
        <f>IF($C3213="","",IF($AL3213=1,0,IF($AK3213=1,Settings!$C$6,Settings!$C$7))*100)</f>
        <v/>
      </c>
      <c r="X3213" s="8">
        <f>IF($C3213="","",T3213*W3213/100)</f>
        <v/>
      </c>
      <c r="Y3213" s="8">
        <f>IF($C3213="","",T3213-X3213)</f>
        <v/>
      </c>
      <c r="Z3213" s="8">
        <f>IF($C3213="","",Y3213-M3213)</f>
        <v/>
      </c>
      <c r="AD3213" s="8" t="n"/>
      <c r="AG3213" s="14" t="n"/>
      <c r="AI3213">
        <f>IF($C3213="","",IF(COUNTIF($C$2:$C3213,$C3213)=1,1,0))</f>
        <v/>
      </c>
      <c r="AJ3213">
        <f>IF($AI3213=1,SUMPRODUCT(--($AM$2:$AM$7001&lt;$AM3213))+1,"")</f>
        <v/>
      </c>
      <c r="AK3213">
        <f>IF($C3213="","",IF(OR($P3213=TRUE(),$P3213="TRUE"),1,0))</f>
        <v/>
      </c>
      <c r="AL3213">
        <f>IF($C3213="","",IF(AND($V3213="Yes",SUMPRODUCT((LEN(Settings!$F$6:$F$13)&gt;0)*ISNUMBER(SEARCH(Settings!$F$6:$F$13,$O3213)))=0),1,0))</f>
        <v/>
      </c>
      <c r="AM3213">
        <f>IF($AI3213=1,IFERROR(IF(VALUE($C3213)&lt;100000000,VALUE($C3213),1000000000),IFERROR(IF(VALUE(MID($C3213,2,20))&lt;100000000,VALUE(MID($C3213,2,20)),1000000000),1000000000))+ROW()/100000,"")</f>
        <v/>
      </c>
    </row>
    <row r="3214">
      <c r="E3214" s="14" t="n"/>
      <c r="M3214" s="8">
        <f>IF($C3214="","",L3214*T3214/100)</f>
        <v/>
      </c>
      <c r="S3214" s="8" t="n"/>
      <c r="T3214" s="8" t="n"/>
      <c r="W3214">
        <f>IF($C3214="","",IF($AL3214=1,0,IF($AK3214=1,Settings!$C$6,Settings!$C$7))*100)</f>
        <v/>
      </c>
      <c r="X3214" s="8">
        <f>IF($C3214="","",T3214*W3214/100)</f>
        <v/>
      </c>
      <c r="Y3214" s="8">
        <f>IF($C3214="","",T3214-X3214)</f>
        <v/>
      </c>
      <c r="Z3214" s="8">
        <f>IF($C3214="","",Y3214-M3214)</f>
        <v/>
      </c>
      <c r="AD3214" s="8" t="n"/>
      <c r="AG3214" s="14" t="n"/>
      <c r="AI3214">
        <f>IF($C3214="","",IF(COUNTIF($C$2:$C3214,$C3214)=1,1,0))</f>
        <v/>
      </c>
      <c r="AJ3214">
        <f>IF($AI3214=1,SUMPRODUCT(--($AM$2:$AM$7001&lt;$AM3214))+1,"")</f>
        <v/>
      </c>
      <c r="AK3214">
        <f>IF($C3214="","",IF(OR($P3214=TRUE(),$P3214="TRUE"),1,0))</f>
        <v/>
      </c>
      <c r="AL3214">
        <f>IF($C3214="","",IF(AND($V3214="Yes",SUMPRODUCT((LEN(Settings!$F$6:$F$13)&gt;0)*ISNUMBER(SEARCH(Settings!$F$6:$F$13,$O3214)))=0),1,0))</f>
        <v/>
      </c>
      <c r="AM3214">
        <f>IF($AI3214=1,IFERROR(IF(VALUE($C3214)&lt;100000000,VALUE($C3214),1000000000),IFERROR(IF(VALUE(MID($C3214,2,20))&lt;100000000,VALUE(MID($C3214,2,20)),1000000000),1000000000))+ROW()/100000,"")</f>
        <v/>
      </c>
    </row>
    <row r="3215">
      <c r="E3215" s="14" t="n"/>
      <c r="M3215" s="8">
        <f>IF($C3215="","",L3215*T3215/100)</f>
        <v/>
      </c>
      <c r="S3215" s="8" t="n"/>
      <c r="T3215" s="8" t="n"/>
      <c r="W3215">
        <f>IF($C3215="","",IF($AL3215=1,0,IF($AK3215=1,Settings!$C$6,Settings!$C$7))*100)</f>
        <v/>
      </c>
      <c r="X3215" s="8">
        <f>IF($C3215="","",T3215*W3215/100)</f>
        <v/>
      </c>
      <c r="Y3215" s="8">
        <f>IF($C3215="","",T3215-X3215)</f>
        <v/>
      </c>
      <c r="Z3215" s="8">
        <f>IF($C3215="","",Y3215-M3215)</f>
        <v/>
      </c>
      <c r="AD3215" s="8" t="n"/>
      <c r="AG3215" s="14" t="n"/>
      <c r="AI3215">
        <f>IF($C3215="","",IF(COUNTIF($C$2:$C3215,$C3215)=1,1,0))</f>
        <v/>
      </c>
      <c r="AJ3215">
        <f>IF($AI3215=1,SUMPRODUCT(--($AM$2:$AM$7001&lt;$AM3215))+1,"")</f>
        <v/>
      </c>
      <c r="AK3215">
        <f>IF($C3215="","",IF(OR($P3215=TRUE(),$P3215="TRUE"),1,0))</f>
        <v/>
      </c>
      <c r="AL3215">
        <f>IF($C3215="","",IF(AND($V3215="Yes",SUMPRODUCT((LEN(Settings!$F$6:$F$13)&gt;0)*ISNUMBER(SEARCH(Settings!$F$6:$F$13,$O3215)))=0),1,0))</f>
        <v/>
      </c>
      <c r="AM3215">
        <f>IF($AI3215=1,IFERROR(IF(VALUE($C3215)&lt;100000000,VALUE($C3215),1000000000),IFERROR(IF(VALUE(MID($C3215,2,20))&lt;100000000,VALUE(MID($C3215,2,20)),1000000000),1000000000))+ROW()/100000,"")</f>
        <v/>
      </c>
    </row>
    <row r="3216">
      <c r="E3216" s="14" t="n"/>
      <c r="M3216" s="8">
        <f>IF($C3216="","",L3216*T3216/100)</f>
        <v/>
      </c>
      <c r="S3216" s="8" t="n"/>
      <c r="T3216" s="8" t="n"/>
      <c r="W3216">
        <f>IF($C3216="","",IF($AL3216=1,0,IF($AK3216=1,Settings!$C$6,Settings!$C$7))*100)</f>
        <v/>
      </c>
      <c r="X3216" s="8">
        <f>IF($C3216="","",T3216*W3216/100)</f>
        <v/>
      </c>
      <c r="Y3216" s="8">
        <f>IF($C3216="","",T3216-X3216)</f>
        <v/>
      </c>
      <c r="Z3216" s="8">
        <f>IF($C3216="","",Y3216-M3216)</f>
        <v/>
      </c>
      <c r="AD3216" s="8" t="n"/>
      <c r="AG3216" s="14" t="n"/>
      <c r="AI3216">
        <f>IF($C3216="","",IF(COUNTIF($C$2:$C3216,$C3216)=1,1,0))</f>
        <v/>
      </c>
      <c r="AJ3216">
        <f>IF($AI3216=1,SUMPRODUCT(--($AM$2:$AM$7001&lt;$AM3216))+1,"")</f>
        <v/>
      </c>
      <c r="AK3216">
        <f>IF($C3216="","",IF(OR($P3216=TRUE(),$P3216="TRUE"),1,0))</f>
        <v/>
      </c>
      <c r="AL3216">
        <f>IF($C3216="","",IF(AND($V3216="Yes",SUMPRODUCT((LEN(Settings!$F$6:$F$13)&gt;0)*ISNUMBER(SEARCH(Settings!$F$6:$F$13,$O3216)))=0),1,0))</f>
        <v/>
      </c>
      <c r="AM3216">
        <f>IF($AI3216=1,IFERROR(IF(VALUE($C3216)&lt;100000000,VALUE($C3216),1000000000),IFERROR(IF(VALUE(MID($C3216,2,20))&lt;100000000,VALUE(MID($C3216,2,20)),1000000000),1000000000))+ROW()/100000,"")</f>
        <v/>
      </c>
    </row>
    <row r="3217">
      <c r="E3217" s="14" t="n"/>
      <c r="M3217" s="8">
        <f>IF($C3217="","",L3217*T3217/100)</f>
        <v/>
      </c>
      <c r="S3217" s="8" t="n"/>
      <c r="T3217" s="8" t="n"/>
      <c r="W3217">
        <f>IF($C3217="","",IF($AL3217=1,0,IF($AK3217=1,Settings!$C$6,Settings!$C$7))*100)</f>
        <v/>
      </c>
      <c r="X3217" s="8">
        <f>IF($C3217="","",T3217*W3217/100)</f>
        <v/>
      </c>
      <c r="Y3217" s="8">
        <f>IF($C3217="","",T3217-X3217)</f>
        <v/>
      </c>
      <c r="Z3217" s="8">
        <f>IF($C3217="","",Y3217-M3217)</f>
        <v/>
      </c>
      <c r="AD3217" s="8" t="n"/>
      <c r="AG3217" s="14" t="n"/>
      <c r="AI3217">
        <f>IF($C3217="","",IF(COUNTIF($C$2:$C3217,$C3217)=1,1,0))</f>
        <v/>
      </c>
      <c r="AJ3217">
        <f>IF($AI3217=1,SUMPRODUCT(--($AM$2:$AM$7001&lt;$AM3217))+1,"")</f>
        <v/>
      </c>
      <c r="AK3217">
        <f>IF($C3217="","",IF(OR($P3217=TRUE(),$P3217="TRUE"),1,0))</f>
        <v/>
      </c>
      <c r="AL3217">
        <f>IF($C3217="","",IF(AND($V3217="Yes",SUMPRODUCT((LEN(Settings!$F$6:$F$13)&gt;0)*ISNUMBER(SEARCH(Settings!$F$6:$F$13,$O3217)))=0),1,0))</f>
        <v/>
      </c>
      <c r="AM3217">
        <f>IF($AI3217=1,IFERROR(IF(VALUE($C3217)&lt;100000000,VALUE($C3217),1000000000),IFERROR(IF(VALUE(MID($C3217,2,20))&lt;100000000,VALUE(MID($C3217,2,20)),1000000000),1000000000))+ROW()/100000,"")</f>
        <v/>
      </c>
    </row>
    <row r="3218">
      <c r="E3218" s="14" t="n"/>
      <c r="M3218" s="8">
        <f>IF($C3218="","",L3218*T3218/100)</f>
        <v/>
      </c>
      <c r="S3218" s="8" t="n"/>
      <c r="T3218" s="8" t="n"/>
      <c r="W3218">
        <f>IF($C3218="","",IF($AL3218=1,0,IF($AK3218=1,Settings!$C$6,Settings!$C$7))*100)</f>
        <v/>
      </c>
      <c r="X3218" s="8">
        <f>IF($C3218="","",T3218*W3218/100)</f>
        <v/>
      </c>
      <c r="Y3218" s="8">
        <f>IF($C3218="","",T3218-X3218)</f>
        <v/>
      </c>
      <c r="Z3218" s="8">
        <f>IF($C3218="","",Y3218-M3218)</f>
        <v/>
      </c>
      <c r="AD3218" s="8" t="n"/>
      <c r="AG3218" s="14" t="n"/>
      <c r="AI3218">
        <f>IF($C3218="","",IF(COUNTIF($C$2:$C3218,$C3218)=1,1,0))</f>
        <v/>
      </c>
      <c r="AJ3218">
        <f>IF($AI3218=1,SUMPRODUCT(--($AM$2:$AM$7001&lt;$AM3218))+1,"")</f>
        <v/>
      </c>
      <c r="AK3218">
        <f>IF($C3218="","",IF(OR($P3218=TRUE(),$P3218="TRUE"),1,0))</f>
        <v/>
      </c>
      <c r="AL3218">
        <f>IF($C3218="","",IF(AND($V3218="Yes",SUMPRODUCT((LEN(Settings!$F$6:$F$13)&gt;0)*ISNUMBER(SEARCH(Settings!$F$6:$F$13,$O3218)))=0),1,0))</f>
        <v/>
      </c>
      <c r="AM3218">
        <f>IF($AI3218=1,IFERROR(IF(VALUE($C3218)&lt;100000000,VALUE($C3218),1000000000),IFERROR(IF(VALUE(MID($C3218,2,20))&lt;100000000,VALUE(MID($C3218,2,20)),1000000000),1000000000))+ROW()/100000,"")</f>
        <v/>
      </c>
    </row>
    <row r="3219">
      <c r="E3219" s="14" t="n"/>
      <c r="M3219" s="8">
        <f>IF($C3219="","",L3219*T3219/100)</f>
        <v/>
      </c>
      <c r="S3219" s="8" t="n"/>
      <c r="T3219" s="8" t="n"/>
      <c r="W3219">
        <f>IF($C3219="","",IF($AL3219=1,0,IF($AK3219=1,Settings!$C$6,Settings!$C$7))*100)</f>
        <v/>
      </c>
      <c r="X3219" s="8">
        <f>IF($C3219="","",T3219*W3219/100)</f>
        <v/>
      </c>
      <c r="Y3219" s="8">
        <f>IF($C3219="","",T3219-X3219)</f>
        <v/>
      </c>
      <c r="Z3219" s="8">
        <f>IF($C3219="","",Y3219-M3219)</f>
        <v/>
      </c>
      <c r="AD3219" s="8" t="n"/>
      <c r="AG3219" s="14" t="n"/>
      <c r="AI3219">
        <f>IF($C3219="","",IF(COUNTIF($C$2:$C3219,$C3219)=1,1,0))</f>
        <v/>
      </c>
      <c r="AJ3219">
        <f>IF($AI3219=1,SUMPRODUCT(--($AM$2:$AM$7001&lt;$AM3219))+1,"")</f>
        <v/>
      </c>
      <c r="AK3219">
        <f>IF($C3219="","",IF(OR($P3219=TRUE(),$P3219="TRUE"),1,0))</f>
        <v/>
      </c>
      <c r="AL3219">
        <f>IF($C3219="","",IF(AND($V3219="Yes",SUMPRODUCT((LEN(Settings!$F$6:$F$13)&gt;0)*ISNUMBER(SEARCH(Settings!$F$6:$F$13,$O3219)))=0),1,0))</f>
        <v/>
      </c>
      <c r="AM3219">
        <f>IF($AI3219=1,IFERROR(IF(VALUE($C3219)&lt;100000000,VALUE($C3219),1000000000),IFERROR(IF(VALUE(MID($C3219,2,20))&lt;100000000,VALUE(MID($C3219,2,20)),1000000000),1000000000))+ROW()/100000,"")</f>
        <v/>
      </c>
    </row>
    <row r="3220">
      <c r="E3220" s="14" t="n"/>
      <c r="M3220" s="8">
        <f>IF($C3220="","",L3220*T3220/100)</f>
        <v/>
      </c>
      <c r="S3220" s="8" t="n"/>
      <c r="T3220" s="8" t="n"/>
      <c r="W3220">
        <f>IF($C3220="","",IF($AL3220=1,0,IF($AK3220=1,Settings!$C$6,Settings!$C$7))*100)</f>
        <v/>
      </c>
      <c r="X3220" s="8">
        <f>IF($C3220="","",T3220*W3220/100)</f>
        <v/>
      </c>
      <c r="Y3220" s="8">
        <f>IF($C3220="","",T3220-X3220)</f>
        <v/>
      </c>
      <c r="Z3220" s="8">
        <f>IF($C3220="","",Y3220-M3220)</f>
        <v/>
      </c>
      <c r="AD3220" s="8" t="n"/>
      <c r="AG3220" s="14" t="n"/>
      <c r="AI3220">
        <f>IF($C3220="","",IF(COUNTIF($C$2:$C3220,$C3220)=1,1,0))</f>
        <v/>
      </c>
      <c r="AJ3220">
        <f>IF($AI3220=1,SUMPRODUCT(--($AM$2:$AM$7001&lt;$AM3220))+1,"")</f>
        <v/>
      </c>
      <c r="AK3220">
        <f>IF($C3220="","",IF(OR($P3220=TRUE(),$P3220="TRUE"),1,0))</f>
        <v/>
      </c>
      <c r="AL3220">
        <f>IF($C3220="","",IF(AND($V3220="Yes",SUMPRODUCT((LEN(Settings!$F$6:$F$13)&gt;0)*ISNUMBER(SEARCH(Settings!$F$6:$F$13,$O3220)))=0),1,0))</f>
        <v/>
      </c>
      <c r="AM3220">
        <f>IF($AI3220=1,IFERROR(IF(VALUE($C3220)&lt;100000000,VALUE($C3220),1000000000),IFERROR(IF(VALUE(MID($C3220,2,20))&lt;100000000,VALUE(MID($C3220,2,20)),1000000000),1000000000))+ROW()/100000,"")</f>
        <v/>
      </c>
    </row>
    <row r="3221">
      <c r="E3221" s="14" t="n"/>
      <c r="M3221" s="8">
        <f>IF($C3221="","",L3221*T3221/100)</f>
        <v/>
      </c>
      <c r="S3221" s="8" t="n"/>
      <c r="T3221" s="8" t="n"/>
      <c r="W3221">
        <f>IF($C3221="","",IF($AL3221=1,0,IF($AK3221=1,Settings!$C$6,Settings!$C$7))*100)</f>
        <v/>
      </c>
      <c r="X3221" s="8">
        <f>IF($C3221="","",T3221*W3221/100)</f>
        <v/>
      </c>
      <c r="Y3221" s="8">
        <f>IF($C3221="","",T3221-X3221)</f>
        <v/>
      </c>
      <c r="Z3221" s="8">
        <f>IF($C3221="","",Y3221-M3221)</f>
        <v/>
      </c>
      <c r="AD3221" s="8" t="n"/>
      <c r="AG3221" s="14" t="n"/>
      <c r="AI3221">
        <f>IF($C3221="","",IF(COUNTIF($C$2:$C3221,$C3221)=1,1,0))</f>
        <v/>
      </c>
      <c r="AJ3221">
        <f>IF($AI3221=1,SUMPRODUCT(--($AM$2:$AM$7001&lt;$AM3221))+1,"")</f>
        <v/>
      </c>
      <c r="AK3221">
        <f>IF($C3221="","",IF(OR($P3221=TRUE(),$P3221="TRUE"),1,0))</f>
        <v/>
      </c>
      <c r="AL3221">
        <f>IF($C3221="","",IF(AND($V3221="Yes",SUMPRODUCT((LEN(Settings!$F$6:$F$13)&gt;0)*ISNUMBER(SEARCH(Settings!$F$6:$F$13,$O3221)))=0),1,0))</f>
        <v/>
      </c>
      <c r="AM3221">
        <f>IF($AI3221=1,IFERROR(IF(VALUE($C3221)&lt;100000000,VALUE($C3221),1000000000),IFERROR(IF(VALUE(MID($C3221,2,20))&lt;100000000,VALUE(MID($C3221,2,20)),1000000000),1000000000))+ROW()/100000,"")</f>
        <v/>
      </c>
    </row>
    <row r="3222">
      <c r="E3222" s="14" t="n"/>
      <c r="M3222" s="8">
        <f>IF($C3222="","",L3222*T3222/100)</f>
        <v/>
      </c>
      <c r="S3222" s="8" t="n"/>
      <c r="T3222" s="8" t="n"/>
      <c r="W3222">
        <f>IF($C3222="","",IF($AL3222=1,0,IF($AK3222=1,Settings!$C$6,Settings!$C$7))*100)</f>
        <v/>
      </c>
      <c r="X3222" s="8">
        <f>IF($C3222="","",T3222*W3222/100)</f>
        <v/>
      </c>
      <c r="Y3222" s="8">
        <f>IF($C3222="","",T3222-X3222)</f>
        <v/>
      </c>
      <c r="Z3222" s="8">
        <f>IF($C3222="","",Y3222-M3222)</f>
        <v/>
      </c>
      <c r="AD3222" s="8" t="n"/>
      <c r="AG3222" s="14" t="n"/>
      <c r="AI3222">
        <f>IF($C3222="","",IF(COUNTIF($C$2:$C3222,$C3222)=1,1,0))</f>
        <v/>
      </c>
      <c r="AJ3222">
        <f>IF($AI3222=1,SUMPRODUCT(--($AM$2:$AM$7001&lt;$AM3222))+1,"")</f>
        <v/>
      </c>
      <c r="AK3222">
        <f>IF($C3222="","",IF(OR($P3222=TRUE(),$P3222="TRUE"),1,0))</f>
        <v/>
      </c>
      <c r="AL3222">
        <f>IF($C3222="","",IF(AND($V3222="Yes",SUMPRODUCT((LEN(Settings!$F$6:$F$13)&gt;0)*ISNUMBER(SEARCH(Settings!$F$6:$F$13,$O3222)))=0),1,0))</f>
        <v/>
      </c>
      <c r="AM3222">
        <f>IF($AI3222=1,IFERROR(IF(VALUE($C3222)&lt;100000000,VALUE($C3222),1000000000),IFERROR(IF(VALUE(MID($C3222,2,20))&lt;100000000,VALUE(MID($C3222,2,20)),1000000000),1000000000))+ROW()/100000,"")</f>
        <v/>
      </c>
    </row>
    <row r="3223">
      <c r="E3223" s="14" t="n"/>
      <c r="M3223" s="8">
        <f>IF($C3223="","",L3223*T3223/100)</f>
        <v/>
      </c>
      <c r="S3223" s="8" t="n"/>
      <c r="T3223" s="8" t="n"/>
      <c r="W3223">
        <f>IF($C3223="","",IF($AL3223=1,0,IF($AK3223=1,Settings!$C$6,Settings!$C$7))*100)</f>
        <v/>
      </c>
      <c r="X3223" s="8">
        <f>IF($C3223="","",T3223*W3223/100)</f>
        <v/>
      </c>
      <c r="Y3223" s="8">
        <f>IF($C3223="","",T3223-X3223)</f>
        <v/>
      </c>
      <c r="Z3223" s="8">
        <f>IF($C3223="","",Y3223-M3223)</f>
        <v/>
      </c>
      <c r="AD3223" s="8" t="n"/>
      <c r="AG3223" s="14" t="n"/>
      <c r="AI3223">
        <f>IF($C3223="","",IF(COUNTIF($C$2:$C3223,$C3223)=1,1,0))</f>
        <v/>
      </c>
      <c r="AJ3223">
        <f>IF($AI3223=1,SUMPRODUCT(--($AM$2:$AM$7001&lt;$AM3223))+1,"")</f>
        <v/>
      </c>
      <c r="AK3223">
        <f>IF($C3223="","",IF(OR($P3223=TRUE(),$P3223="TRUE"),1,0))</f>
        <v/>
      </c>
      <c r="AL3223">
        <f>IF($C3223="","",IF(AND($V3223="Yes",SUMPRODUCT((LEN(Settings!$F$6:$F$13)&gt;0)*ISNUMBER(SEARCH(Settings!$F$6:$F$13,$O3223)))=0),1,0))</f>
        <v/>
      </c>
      <c r="AM3223">
        <f>IF($AI3223=1,IFERROR(IF(VALUE($C3223)&lt;100000000,VALUE($C3223),1000000000),IFERROR(IF(VALUE(MID($C3223,2,20))&lt;100000000,VALUE(MID($C3223,2,20)),1000000000),1000000000))+ROW()/100000,"")</f>
        <v/>
      </c>
    </row>
    <row r="3224">
      <c r="E3224" s="14" t="n"/>
      <c r="M3224" s="8">
        <f>IF($C3224="","",L3224*T3224/100)</f>
        <v/>
      </c>
      <c r="S3224" s="8" t="n"/>
      <c r="T3224" s="8" t="n"/>
      <c r="W3224">
        <f>IF($C3224="","",IF($AL3224=1,0,IF($AK3224=1,Settings!$C$6,Settings!$C$7))*100)</f>
        <v/>
      </c>
      <c r="X3224" s="8">
        <f>IF($C3224="","",T3224*W3224/100)</f>
        <v/>
      </c>
      <c r="Y3224" s="8">
        <f>IF($C3224="","",T3224-X3224)</f>
        <v/>
      </c>
      <c r="Z3224" s="8">
        <f>IF($C3224="","",Y3224-M3224)</f>
        <v/>
      </c>
      <c r="AD3224" s="8" t="n"/>
      <c r="AG3224" s="14" t="n"/>
      <c r="AI3224">
        <f>IF($C3224="","",IF(COUNTIF($C$2:$C3224,$C3224)=1,1,0))</f>
        <v/>
      </c>
      <c r="AJ3224">
        <f>IF($AI3224=1,SUMPRODUCT(--($AM$2:$AM$7001&lt;$AM3224))+1,"")</f>
        <v/>
      </c>
      <c r="AK3224">
        <f>IF($C3224="","",IF(OR($P3224=TRUE(),$P3224="TRUE"),1,0))</f>
        <v/>
      </c>
      <c r="AL3224">
        <f>IF($C3224="","",IF(AND($V3224="Yes",SUMPRODUCT((LEN(Settings!$F$6:$F$13)&gt;0)*ISNUMBER(SEARCH(Settings!$F$6:$F$13,$O3224)))=0),1,0))</f>
        <v/>
      </c>
      <c r="AM3224">
        <f>IF($AI3224=1,IFERROR(IF(VALUE($C3224)&lt;100000000,VALUE($C3224),1000000000),IFERROR(IF(VALUE(MID($C3224,2,20))&lt;100000000,VALUE(MID($C3224,2,20)),1000000000),1000000000))+ROW()/100000,"")</f>
        <v/>
      </c>
    </row>
    <row r="3225">
      <c r="E3225" s="14" t="n"/>
      <c r="M3225" s="8">
        <f>IF($C3225="","",L3225*T3225/100)</f>
        <v/>
      </c>
      <c r="S3225" s="8" t="n"/>
      <c r="T3225" s="8" t="n"/>
      <c r="W3225">
        <f>IF($C3225="","",IF($AL3225=1,0,IF($AK3225=1,Settings!$C$6,Settings!$C$7))*100)</f>
        <v/>
      </c>
      <c r="X3225" s="8">
        <f>IF($C3225="","",T3225*W3225/100)</f>
        <v/>
      </c>
      <c r="Y3225" s="8">
        <f>IF($C3225="","",T3225-X3225)</f>
        <v/>
      </c>
      <c r="Z3225" s="8">
        <f>IF($C3225="","",Y3225-M3225)</f>
        <v/>
      </c>
      <c r="AD3225" s="8" t="n"/>
      <c r="AG3225" s="14" t="n"/>
      <c r="AI3225">
        <f>IF($C3225="","",IF(COUNTIF($C$2:$C3225,$C3225)=1,1,0))</f>
        <v/>
      </c>
      <c r="AJ3225">
        <f>IF($AI3225=1,SUMPRODUCT(--($AM$2:$AM$7001&lt;$AM3225))+1,"")</f>
        <v/>
      </c>
      <c r="AK3225">
        <f>IF($C3225="","",IF(OR($P3225=TRUE(),$P3225="TRUE"),1,0))</f>
        <v/>
      </c>
      <c r="AL3225">
        <f>IF($C3225="","",IF(AND($V3225="Yes",SUMPRODUCT((LEN(Settings!$F$6:$F$13)&gt;0)*ISNUMBER(SEARCH(Settings!$F$6:$F$13,$O3225)))=0),1,0))</f>
        <v/>
      </c>
      <c r="AM3225">
        <f>IF($AI3225=1,IFERROR(IF(VALUE($C3225)&lt;100000000,VALUE($C3225),1000000000),IFERROR(IF(VALUE(MID($C3225,2,20))&lt;100000000,VALUE(MID($C3225,2,20)),1000000000),1000000000))+ROW()/100000,"")</f>
        <v/>
      </c>
    </row>
    <row r="3226">
      <c r="E3226" s="14" t="n"/>
      <c r="M3226" s="8">
        <f>IF($C3226="","",L3226*T3226/100)</f>
        <v/>
      </c>
      <c r="S3226" s="8" t="n"/>
      <c r="T3226" s="8" t="n"/>
      <c r="W3226">
        <f>IF($C3226="","",IF($AL3226=1,0,IF($AK3226=1,Settings!$C$6,Settings!$C$7))*100)</f>
        <v/>
      </c>
      <c r="X3226" s="8">
        <f>IF($C3226="","",T3226*W3226/100)</f>
        <v/>
      </c>
      <c r="Y3226" s="8">
        <f>IF($C3226="","",T3226-X3226)</f>
        <v/>
      </c>
      <c r="Z3226" s="8">
        <f>IF($C3226="","",Y3226-M3226)</f>
        <v/>
      </c>
      <c r="AD3226" s="8" t="n"/>
      <c r="AG3226" s="14" t="n"/>
      <c r="AI3226">
        <f>IF($C3226="","",IF(COUNTIF($C$2:$C3226,$C3226)=1,1,0))</f>
        <v/>
      </c>
      <c r="AJ3226">
        <f>IF($AI3226=1,SUMPRODUCT(--($AM$2:$AM$7001&lt;$AM3226))+1,"")</f>
        <v/>
      </c>
      <c r="AK3226">
        <f>IF($C3226="","",IF(OR($P3226=TRUE(),$P3226="TRUE"),1,0))</f>
        <v/>
      </c>
      <c r="AL3226">
        <f>IF($C3226="","",IF(AND($V3226="Yes",SUMPRODUCT((LEN(Settings!$F$6:$F$13)&gt;0)*ISNUMBER(SEARCH(Settings!$F$6:$F$13,$O3226)))=0),1,0))</f>
        <v/>
      </c>
      <c r="AM3226">
        <f>IF($AI3226=1,IFERROR(IF(VALUE($C3226)&lt;100000000,VALUE($C3226),1000000000),IFERROR(IF(VALUE(MID($C3226,2,20))&lt;100000000,VALUE(MID($C3226,2,20)),1000000000),1000000000))+ROW()/100000,"")</f>
        <v/>
      </c>
    </row>
    <row r="3227">
      <c r="E3227" s="14" t="n"/>
      <c r="M3227" s="8">
        <f>IF($C3227="","",L3227*T3227/100)</f>
        <v/>
      </c>
      <c r="S3227" s="8" t="n"/>
      <c r="T3227" s="8" t="n"/>
      <c r="W3227">
        <f>IF($C3227="","",IF($AL3227=1,0,IF($AK3227=1,Settings!$C$6,Settings!$C$7))*100)</f>
        <v/>
      </c>
      <c r="X3227" s="8">
        <f>IF($C3227="","",T3227*W3227/100)</f>
        <v/>
      </c>
      <c r="Y3227" s="8">
        <f>IF($C3227="","",T3227-X3227)</f>
        <v/>
      </c>
      <c r="Z3227" s="8">
        <f>IF($C3227="","",Y3227-M3227)</f>
        <v/>
      </c>
      <c r="AD3227" s="8" t="n"/>
      <c r="AG3227" s="14" t="n"/>
      <c r="AI3227">
        <f>IF($C3227="","",IF(COUNTIF($C$2:$C3227,$C3227)=1,1,0))</f>
        <v/>
      </c>
      <c r="AJ3227">
        <f>IF($AI3227=1,SUMPRODUCT(--($AM$2:$AM$7001&lt;$AM3227))+1,"")</f>
        <v/>
      </c>
      <c r="AK3227">
        <f>IF($C3227="","",IF(OR($P3227=TRUE(),$P3227="TRUE"),1,0))</f>
        <v/>
      </c>
      <c r="AL3227">
        <f>IF($C3227="","",IF(AND($V3227="Yes",SUMPRODUCT((LEN(Settings!$F$6:$F$13)&gt;0)*ISNUMBER(SEARCH(Settings!$F$6:$F$13,$O3227)))=0),1,0))</f>
        <v/>
      </c>
      <c r="AM3227">
        <f>IF($AI3227=1,IFERROR(IF(VALUE($C3227)&lt;100000000,VALUE($C3227),1000000000),IFERROR(IF(VALUE(MID($C3227,2,20))&lt;100000000,VALUE(MID($C3227,2,20)),1000000000),1000000000))+ROW()/100000,"")</f>
        <v/>
      </c>
    </row>
    <row r="3228">
      <c r="E3228" s="14" t="n"/>
      <c r="M3228" s="8">
        <f>IF($C3228="","",L3228*T3228/100)</f>
        <v/>
      </c>
      <c r="S3228" s="8" t="n"/>
      <c r="T3228" s="8" t="n"/>
      <c r="W3228">
        <f>IF($C3228="","",IF($AL3228=1,0,IF($AK3228=1,Settings!$C$6,Settings!$C$7))*100)</f>
        <v/>
      </c>
      <c r="X3228" s="8">
        <f>IF($C3228="","",T3228*W3228/100)</f>
        <v/>
      </c>
      <c r="Y3228" s="8">
        <f>IF($C3228="","",T3228-X3228)</f>
        <v/>
      </c>
      <c r="Z3228" s="8">
        <f>IF($C3228="","",Y3228-M3228)</f>
        <v/>
      </c>
      <c r="AD3228" s="8" t="n"/>
      <c r="AG3228" s="14" t="n"/>
      <c r="AI3228">
        <f>IF($C3228="","",IF(COUNTIF($C$2:$C3228,$C3228)=1,1,0))</f>
        <v/>
      </c>
      <c r="AJ3228">
        <f>IF($AI3228=1,SUMPRODUCT(--($AM$2:$AM$7001&lt;$AM3228))+1,"")</f>
        <v/>
      </c>
      <c r="AK3228">
        <f>IF($C3228="","",IF(OR($P3228=TRUE(),$P3228="TRUE"),1,0))</f>
        <v/>
      </c>
      <c r="AL3228">
        <f>IF($C3228="","",IF(AND($V3228="Yes",SUMPRODUCT((LEN(Settings!$F$6:$F$13)&gt;0)*ISNUMBER(SEARCH(Settings!$F$6:$F$13,$O3228)))=0),1,0))</f>
        <v/>
      </c>
      <c r="AM3228">
        <f>IF($AI3228=1,IFERROR(IF(VALUE($C3228)&lt;100000000,VALUE($C3228),1000000000),IFERROR(IF(VALUE(MID($C3228,2,20))&lt;100000000,VALUE(MID($C3228,2,20)),1000000000),1000000000))+ROW()/100000,"")</f>
        <v/>
      </c>
    </row>
    <row r="3229">
      <c r="E3229" s="14" t="n"/>
      <c r="M3229" s="8">
        <f>IF($C3229="","",L3229*T3229/100)</f>
        <v/>
      </c>
      <c r="S3229" s="8" t="n"/>
      <c r="T3229" s="8" t="n"/>
      <c r="W3229">
        <f>IF($C3229="","",IF($AL3229=1,0,IF($AK3229=1,Settings!$C$6,Settings!$C$7))*100)</f>
        <v/>
      </c>
      <c r="X3229" s="8">
        <f>IF($C3229="","",T3229*W3229/100)</f>
        <v/>
      </c>
      <c r="Y3229" s="8">
        <f>IF($C3229="","",T3229-X3229)</f>
        <v/>
      </c>
      <c r="Z3229" s="8">
        <f>IF($C3229="","",Y3229-M3229)</f>
        <v/>
      </c>
      <c r="AD3229" s="8" t="n"/>
      <c r="AG3229" s="14" t="n"/>
      <c r="AI3229">
        <f>IF($C3229="","",IF(COUNTIF($C$2:$C3229,$C3229)=1,1,0))</f>
        <v/>
      </c>
      <c r="AJ3229">
        <f>IF($AI3229=1,SUMPRODUCT(--($AM$2:$AM$7001&lt;$AM3229))+1,"")</f>
        <v/>
      </c>
      <c r="AK3229">
        <f>IF($C3229="","",IF(OR($P3229=TRUE(),$P3229="TRUE"),1,0))</f>
        <v/>
      </c>
      <c r="AL3229">
        <f>IF($C3229="","",IF(AND($V3229="Yes",SUMPRODUCT((LEN(Settings!$F$6:$F$13)&gt;0)*ISNUMBER(SEARCH(Settings!$F$6:$F$13,$O3229)))=0),1,0))</f>
        <v/>
      </c>
      <c r="AM3229">
        <f>IF($AI3229=1,IFERROR(IF(VALUE($C3229)&lt;100000000,VALUE($C3229),1000000000),IFERROR(IF(VALUE(MID($C3229,2,20))&lt;100000000,VALUE(MID($C3229,2,20)),1000000000),1000000000))+ROW()/100000,"")</f>
        <v/>
      </c>
    </row>
    <row r="3230">
      <c r="E3230" s="14" t="n"/>
      <c r="M3230" s="8">
        <f>IF($C3230="","",L3230*T3230/100)</f>
        <v/>
      </c>
      <c r="S3230" s="8" t="n"/>
      <c r="T3230" s="8" t="n"/>
      <c r="W3230">
        <f>IF($C3230="","",IF($AL3230=1,0,IF($AK3230=1,Settings!$C$6,Settings!$C$7))*100)</f>
        <v/>
      </c>
      <c r="X3230" s="8">
        <f>IF($C3230="","",T3230*W3230/100)</f>
        <v/>
      </c>
      <c r="Y3230" s="8">
        <f>IF($C3230="","",T3230-X3230)</f>
        <v/>
      </c>
      <c r="Z3230" s="8">
        <f>IF($C3230="","",Y3230-M3230)</f>
        <v/>
      </c>
      <c r="AD3230" s="8" t="n"/>
      <c r="AG3230" s="14" t="n"/>
      <c r="AI3230">
        <f>IF($C3230="","",IF(COUNTIF($C$2:$C3230,$C3230)=1,1,0))</f>
        <v/>
      </c>
      <c r="AJ3230">
        <f>IF($AI3230=1,SUMPRODUCT(--($AM$2:$AM$7001&lt;$AM3230))+1,"")</f>
        <v/>
      </c>
      <c r="AK3230">
        <f>IF($C3230="","",IF(OR($P3230=TRUE(),$P3230="TRUE"),1,0))</f>
        <v/>
      </c>
      <c r="AL3230">
        <f>IF($C3230="","",IF(AND($V3230="Yes",SUMPRODUCT((LEN(Settings!$F$6:$F$13)&gt;0)*ISNUMBER(SEARCH(Settings!$F$6:$F$13,$O3230)))=0),1,0))</f>
        <v/>
      </c>
      <c r="AM3230">
        <f>IF($AI3230=1,IFERROR(IF(VALUE($C3230)&lt;100000000,VALUE($C3230),1000000000),IFERROR(IF(VALUE(MID($C3230,2,20))&lt;100000000,VALUE(MID($C3230,2,20)),1000000000),1000000000))+ROW()/100000,"")</f>
        <v/>
      </c>
    </row>
    <row r="3231">
      <c r="E3231" s="14" t="n"/>
      <c r="M3231" s="8">
        <f>IF($C3231="","",L3231*T3231/100)</f>
        <v/>
      </c>
      <c r="S3231" s="8" t="n"/>
      <c r="T3231" s="8" t="n"/>
      <c r="W3231">
        <f>IF($C3231="","",IF($AL3231=1,0,IF($AK3231=1,Settings!$C$6,Settings!$C$7))*100)</f>
        <v/>
      </c>
      <c r="X3231" s="8">
        <f>IF($C3231="","",T3231*W3231/100)</f>
        <v/>
      </c>
      <c r="Y3231" s="8">
        <f>IF($C3231="","",T3231-X3231)</f>
        <v/>
      </c>
      <c r="Z3231" s="8">
        <f>IF($C3231="","",Y3231-M3231)</f>
        <v/>
      </c>
      <c r="AD3231" s="8" t="n"/>
      <c r="AG3231" s="14" t="n"/>
      <c r="AI3231">
        <f>IF($C3231="","",IF(COUNTIF($C$2:$C3231,$C3231)=1,1,0))</f>
        <v/>
      </c>
      <c r="AJ3231">
        <f>IF($AI3231=1,SUMPRODUCT(--($AM$2:$AM$7001&lt;$AM3231))+1,"")</f>
        <v/>
      </c>
      <c r="AK3231">
        <f>IF($C3231="","",IF(OR($P3231=TRUE(),$P3231="TRUE"),1,0))</f>
        <v/>
      </c>
      <c r="AL3231">
        <f>IF($C3231="","",IF(AND($V3231="Yes",SUMPRODUCT((LEN(Settings!$F$6:$F$13)&gt;0)*ISNUMBER(SEARCH(Settings!$F$6:$F$13,$O3231)))=0),1,0))</f>
        <v/>
      </c>
      <c r="AM3231">
        <f>IF($AI3231=1,IFERROR(IF(VALUE($C3231)&lt;100000000,VALUE($C3231),1000000000),IFERROR(IF(VALUE(MID($C3231,2,20))&lt;100000000,VALUE(MID($C3231,2,20)),1000000000),1000000000))+ROW()/100000,"")</f>
        <v/>
      </c>
    </row>
    <row r="3232">
      <c r="E3232" s="14" t="n"/>
      <c r="M3232" s="8">
        <f>IF($C3232="","",L3232*T3232/100)</f>
        <v/>
      </c>
      <c r="S3232" s="8" t="n"/>
      <c r="T3232" s="8" t="n"/>
      <c r="W3232">
        <f>IF($C3232="","",IF($AL3232=1,0,IF($AK3232=1,Settings!$C$6,Settings!$C$7))*100)</f>
        <v/>
      </c>
      <c r="X3232" s="8">
        <f>IF($C3232="","",T3232*W3232/100)</f>
        <v/>
      </c>
      <c r="Y3232" s="8">
        <f>IF($C3232="","",T3232-X3232)</f>
        <v/>
      </c>
      <c r="Z3232" s="8">
        <f>IF($C3232="","",Y3232-M3232)</f>
        <v/>
      </c>
      <c r="AD3232" s="8" t="n"/>
      <c r="AG3232" s="14" t="n"/>
      <c r="AI3232">
        <f>IF($C3232="","",IF(COUNTIF($C$2:$C3232,$C3232)=1,1,0))</f>
        <v/>
      </c>
      <c r="AJ3232">
        <f>IF($AI3232=1,SUMPRODUCT(--($AM$2:$AM$7001&lt;$AM3232))+1,"")</f>
        <v/>
      </c>
      <c r="AK3232">
        <f>IF($C3232="","",IF(OR($P3232=TRUE(),$P3232="TRUE"),1,0))</f>
        <v/>
      </c>
      <c r="AL3232">
        <f>IF($C3232="","",IF(AND($V3232="Yes",SUMPRODUCT((LEN(Settings!$F$6:$F$13)&gt;0)*ISNUMBER(SEARCH(Settings!$F$6:$F$13,$O3232)))=0),1,0))</f>
        <v/>
      </c>
      <c r="AM3232">
        <f>IF($AI3232=1,IFERROR(IF(VALUE($C3232)&lt;100000000,VALUE($C3232),1000000000),IFERROR(IF(VALUE(MID($C3232,2,20))&lt;100000000,VALUE(MID($C3232,2,20)),1000000000),1000000000))+ROW()/100000,"")</f>
        <v/>
      </c>
    </row>
    <row r="3233">
      <c r="E3233" s="14" t="n"/>
      <c r="M3233" s="8">
        <f>IF($C3233="","",L3233*T3233/100)</f>
        <v/>
      </c>
      <c r="S3233" s="8" t="n"/>
      <c r="T3233" s="8" t="n"/>
      <c r="W3233">
        <f>IF($C3233="","",IF($AL3233=1,0,IF($AK3233=1,Settings!$C$6,Settings!$C$7))*100)</f>
        <v/>
      </c>
      <c r="X3233" s="8">
        <f>IF($C3233="","",T3233*W3233/100)</f>
        <v/>
      </c>
      <c r="Y3233" s="8">
        <f>IF($C3233="","",T3233-X3233)</f>
        <v/>
      </c>
      <c r="Z3233" s="8">
        <f>IF($C3233="","",Y3233-M3233)</f>
        <v/>
      </c>
      <c r="AD3233" s="8" t="n"/>
      <c r="AG3233" s="14" t="n"/>
      <c r="AI3233">
        <f>IF($C3233="","",IF(COUNTIF($C$2:$C3233,$C3233)=1,1,0))</f>
        <v/>
      </c>
      <c r="AJ3233">
        <f>IF($AI3233=1,SUMPRODUCT(--($AM$2:$AM$7001&lt;$AM3233))+1,"")</f>
        <v/>
      </c>
      <c r="AK3233">
        <f>IF($C3233="","",IF(OR($P3233=TRUE(),$P3233="TRUE"),1,0))</f>
        <v/>
      </c>
      <c r="AL3233">
        <f>IF($C3233="","",IF(AND($V3233="Yes",SUMPRODUCT((LEN(Settings!$F$6:$F$13)&gt;0)*ISNUMBER(SEARCH(Settings!$F$6:$F$13,$O3233)))=0),1,0))</f>
        <v/>
      </c>
      <c r="AM3233">
        <f>IF($AI3233=1,IFERROR(IF(VALUE($C3233)&lt;100000000,VALUE($C3233),1000000000),IFERROR(IF(VALUE(MID($C3233,2,20))&lt;100000000,VALUE(MID($C3233,2,20)),1000000000),1000000000))+ROW()/100000,"")</f>
        <v/>
      </c>
    </row>
    <row r="3234">
      <c r="E3234" s="14" t="n"/>
      <c r="M3234" s="8">
        <f>IF($C3234="","",L3234*T3234/100)</f>
        <v/>
      </c>
      <c r="S3234" s="8" t="n"/>
      <c r="T3234" s="8" t="n"/>
      <c r="W3234">
        <f>IF($C3234="","",IF($AL3234=1,0,IF($AK3234=1,Settings!$C$6,Settings!$C$7))*100)</f>
        <v/>
      </c>
      <c r="X3234" s="8">
        <f>IF($C3234="","",T3234*W3234/100)</f>
        <v/>
      </c>
      <c r="Y3234" s="8">
        <f>IF($C3234="","",T3234-X3234)</f>
        <v/>
      </c>
      <c r="Z3234" s="8">
        <f>IF($C3234="","",Y3234-M3234)</f>
        <v/>
      </c>
      <c r="AD3234" s="8" t="n"/>
      <c r="AG3234" s="14" t="n"/>
      <c r="AI3234">
        <f>IF($C3234="","",IF(COUNTIF($C$2:$C3234,$C3234)=1,1,0))</f>
        <v/>
      </c>
      <c r="AJ3234">
        <f>IF($AI3234=1,SUMPRODUCT(--($AM$2:$AM$7001&lt;$AM3234))+1,"")</f>
        <v/>
      </c>
      <c r="AK3234">
        <f>IF($C3234="","",IF(OR($P3234=TRUE(),$P3234="TRUE"),1,0))</f>
        <v/>
      </c>
      <c r="AL3234">
        <f>IF($C3234="","",IF(AND($V3234="Yes",SUMPRODUCT((LEN(Settings!$F$6:$F$13)&gt;0)*ISNUMBER(SEARCH(Settings!$F$6:$F$13,$O3234)))=0),1,0))</f>
        <v/>
      </c>
      <c r="AM3234">
        <f>IF($AI3234=1,IFERROR(IF(VALUE($C3234)&lt;100000000,VALUE($C3234),1000000000),IFERROR(IF(VALUE(MID($C3234,2,20))&lt;100000000,VALUE(MID($C3234,2,20)),1000000000),1000000000))+ROW()/100000,"")</f>
        <v/>
      </c>
    </row>
    <row r="3235">
      <c r="E3235" s="14" t="n"/>
      <c r="M3235" s="8">
        <f>IF($C3235="","",L3235*T3235/100)</f>
        <v/>
      </c>
      <c r="S3235" s="8" t="n"/>
      <c r="T3235" s="8" t="n"/>
      <c r="W3235">
        <f>IF($C3235="","",IF($AL3235=1,0,IF($AK3235=1,Settings!$C$6,Settings!$C$7))*100)</f>
        <v/>
      </c>
      <c r="X3235" s="8">
        <f>IF($C3235="","",T3235*W3235/100)</f>
        <v/>
      </c>
      <c r="Y3235" s="8">
        <f>IF($C3235="","",T3235-X3235)</f>
        <v/>
      </c>
      <c r="Z3235" s="8">
        <f>IF($C3235="","",Y3235-M3235)</f>
        <v/>
      </c>
      <c r="AD3235" s="8" t="n"/>
      <c r="AG3235" s="14" t="n"/>
      <c r="AI3235">
        <f>IF($C3235="","",IF(COUNTIF($C$2:$C3235,$C3235)=1,1,0))</f>
        <v/>
      </c>
      <c r="AJ3235">
        <f>IF($AI3235=1,SUMPRODUCT(--($AM$2:$AM$7001&lt;$AM3235))+1,"")</f>
        <v/>
      </c>
      <c r="AK3235">
        <f>IF($C3235="","",IF(OR($P3235=TRUE(),$P3235="TRUE"),1,0))</f>
        <v/>
      </c>
      <c r="AL3235">
        <f>IF($C3235="","",IF(AND($V3235="Yes",SUMPRODUCT((LEN(Settings!$F$6:$F$13)&gt;0)*ISNUMBER(SEARCH(Settings!$F$6:$F$13,$O3235)))=0),1,0))</f>
        <v/>
      </c>
      <c r="AM3235">
        <f>IF($AI3235=1,IFERROR(IF(VALUE($C3235)&lt;100000000,VALUE($C3235),1000000000),IFERROR(IF(VALUE(MID($C3235,2,20))&lt;100000000,VALUE(MID($C3235,2,20)),1000000000),1000000000))+ROW()/100000,"")</f>
        <v/>
      </c>
    </row>
    <row r="3236">
      <c r="E3236" s="14" t="n"/>
      <c r="M3236" s="8">
        <f>IF($C3236="","",L3236*T3236/100)</f>
        <v/>
      </c>
      <c r="S3236" s="8" t="n"/>
      <c r="T3236" s="8" t="n"/>
      <c r="W3236">
        <f>IF($C3236="","",IF($AL3236=1,0,IF($AK3236=1,Settings!$C$6,Settings!$C$7))*100)</f>
        <v/>
      </c>
      <c r="X3236" s="8">
        <f>IF($C3236="","",T3236*W3236/100)</f>
        <v/>
      </c>
      <c r="Y3236" s="8">
        <f>IF($C3236="","",T3236-X3236)</f>
        <v/>
      </c>
      <c r="Z3236" s="8">
        <f>IF($C3236="","",Y3236-M3236)</f>
        <v/>
      </c>
      <c r="AD3236" s="8" t="n"/>
      <c r="AG3236" s="14" t="n"/>
      <c r="AI3236">
        <f>IF($C3236="","",IF(COUNTIF($C$2:$C3236,$C3236)=1,1,0))</f>
        <v/>
      </c>
      <c r="AJ3236">
        <f>IF($AI3236=1,SUMPRODUCT(--($AM$2:$AM$7001&lt;$AM3236))+1,"")</f>
        <v/>
      </c>
      <c r="AK3236">
        <f>IF($C3236="","",IF(OR($P3236=TRUE(),$P3236="TRUE"),1,0))</f>
        <v/>
      </c>
      <c r="AL3236">
        <f>IF($C3236="","",IF(AND($V3236="Yes",SUMPRODUCT((LEN(Settings!$F$6:$F$13)&gt;0)*ISNUMBER(SEARCH(Settings!$F$6:$F$13,$O3236)))=0),1,0))</f>
        <v/>
      </c>
      <c r="AM3236">
        <f>IF($AI3236=1,IFERROR(IF(VALUE($C3236)&lt;100000000,VALUE($C3236),1000000000),IFERROR(IF(VALUE(MID($C3236,2,20))&lt;100000000,VALUE(MID($C3236,2,20)),1000000000),1000000000))+ROW()/100000,"")</f>
        <v/>
      </c>
    </row>
    <row r="3237">
      <c r="E3237" s="14" t="n"/>
      <c r="M3237" s="8">
        <f>IF($C3237="","",L3237*T3237/100)</f>
        <v/>
      </c>
      <c r="S3237" s="8" t="n"/>
      <c r="T3237" s="8" t="n"/>
      <c r="W3237">
        <f>IF($C3237="","",IF($AL3237=1,0,IF($AK3237=1,Settings!$C$6,Settings!$C$7))*100)</f>
        <v/>
      </c>
      <c r="X3237" s="8">
        <f>IF($C3237="","",T3237*W3237/100)</f>
        <v/>
      </c>
      <c r="Y3237" s="8">
        <f>IF($C3237="","",T3237-X3237)</f>
        <v/>
      </c>
      <c r="Z3237" s="8">
        <f>IF($C3237="","",Y3237-M3237)</f>
        <v/>
      </c>
      <c r="AD3237" s="8" t="n"/>
      <c r="AG3237" s="14" t="n"/>
      <c r="AI3237">
        <f>IF($C3237="","",IF(COUNTIF($C$2:$C3237,$C3237)=1,1,0))</f>
        <v/>
      </c>
      <c r="AJ3237">
        <f>IF($AI3237=1,SUMPRODUCT(--($AM$2:$AM$7001&lt;$AM3237))+1,"")</f>
        <v/>
      </c>
      <c r="AK3237">
        <f>IF($C3237="","",IF(OR($P3237=TRUE(),$P3237="TRUE"),1,0))</f>
        <v/>
      </c>
      <c r="AL3237">
        <f>IF($C3237="","",IF(AND($V3237="Yes",SUMPRODUCT((LEN(Settings!$F$6:$F$13)&gt;0)*ISNUMBER(SEARCH(Settings!$F$6:$F$13,$O3237)))=0),1,0))</f>
        <v/>
      </c>
      <c r="AM3237">
        <f>IF($AI3237=1,IFERROR(IF(VALUE($C3237)&lt;100000000,VALUE($C3237),1000000000),IFERROR(IF(VALUE(MID($C3237,2,20))&lt;100000000,VALUE(MID($C3237,2,20)),1000000000),1000000000))+ROW()/100000,"")</f>
        <v/>
      </c>
    </row>
    <row r="3238">
      <c r="E3238" s="14" t="n"/>
      <c r="M3238" s="8">
        <f>IF($C3238="","",L3238*T3238/100)</f>
        <v/>
      </c>
      <c r="S3238" s="8" t="n"/>
      <c r="T3238" s="8" t="n"/>
      <c r="W3238">
        <f>IF($C3238="","",IF($AL3238=1,0,IF($AK3238=1,Settings!$C$6,Settings!$C$7))*100)</f>
        <v/>
      </c>
      <c r="X3238" s="8">
        <f>IF($C3238="","",T3238*W3238/100)</f>
        <v/>
      </c>
      <c r="Y3238" s="8">
        <f>IF($C3238="","",T3238-X3238)</f>
        <v/>
      </c>
      <c r="Z3238" s="8">
        <f>IF($C3238="","",Y3238-M3238)</f>
        <v/>
      </c>
      <c r="AD3238" s="8" t="n"/>
      <c r="AG3238" s="14" t="n"/>
      <c r="AI3238">
        <f>IF($C3238="","",IF(COUNTIF($C$2:$C3238,$C3238)=1,1,0))</f>
        <v/>
      </c>
      <c r="AJ3238">
        <f>IF($AI3238=1,SUMPRODUCT(--($AM$2:$AM$7001&lt;$AM3238))+1,"")</f>
        <v/>
      </c>
      <c r="AK3238">
        <f>IF($C3238="","",IF(OR($P3238=TRUE(),$P3238="TRUE"),1,0))</f>
        <v/>
      </c>
      <c r="AL3238">
        <f>IF($C3238="","",IF(AND($V3238="Yes",SUMPRODUCT((LEN(Settings!$F$6:$F$13)&gt;0)*ISNUMBER(SEARCH(Settings!$F$6:$F$13,$O3238)))=0),1,0))</f>
        <v/>
      </c>
      <c r="AM3238">
        <f>IF($AI3238=1,IFERROR(IF(VALUE($C3238)&lt;100000000,VALUE($C3238),1000000000),IFERROR(IF(VALUE(MID($C3238,2,20))&lt;100000000,VALUE(MID($C3238,2,20)),1000000000),1000000000))+ROW()/100000,"")</f>
        <v/>
      </c>
    </row>
    <row r="3239">
      <c r="E3239" s="14" t="n"/>
      <c r="M3239" s="8">
        <f>IF($C3239="","",L3239*T3239/100)</f>
        <v/>
      </c>
      <c r="S3239" s="8" t="n"/>
      <c r="T3239" s="8" t="n"/>
      <c r="W3239">
        <f>IF($C3239="","",IF($AL3239=1,0,IF($AK3239=1,Settings!$C$6,Settings!$C$7))*100)</f>
        <v/>
      </c>
      <c r="X3239" s="8">
        <f>IF($C3239="","",T3239*W3239/100)</f>
        <v/>
      </c>
      <c r="Y3239" s="8">
        <f>IF($C3239="","",T3239-X3239)</f>
        <v/>
      </c>
      <c r="Z3239" s="8">
        <f>IF($C3239="","",Y3239-M3239)</f>
        <v/>
      </c>
      <c r="AD3239" s="8" t="n"/>
      <c r="AG3239" s="14" t="n"/>
      <c r="AI3239">
        <f>IF($C3239="","",IF(COUNTIF($C$2:$C3239,$C3239)=1,1,0))</f>
        <v/>
      </c>
      <c r="AJ3239">
        <f>IF($AI3239=1,SUMPRODUCT(--($AM$2:$AM$7001&lt;$AM3239))+1,"")</f>
        <v/>
      </c>
      <c r="AK3239">
        <f>IF($C3239="","",IF(OR($P3239=TRUE(),$P3239="TRUE"),1,0))</f>
        <v/>
      </c>
      <c r="AL3239">
        <f>IF($C3239="","",IF(AND($V3239="Yes",SUMPRODUCT((LEN(Settings!$F$6:$F$13)&gt;0)*ISNUMBER(SEARCH(Settings!$F$6:$F$13,$O3239)))=0),1,0))</f>
        <v/>
      </c>
      <c r="AM3239">
        <f>IF($AI3239=1,IFERROR(IF(VALUE($C3239)&lt;100000000,VALUE($C3239),1000000000),IFERROR(IF(VALUE(MID($C3239,2,20))&lt;100000000,VALUE(MID($C3239,2,20)),1000000000),1000000000))+ROW()/100000,"")</f>
        <v/>
      </c>
    </row>
    <row r="3240">
      <c r="E3240" s="14" t="n"/>
      <c r="M3240" s="8">
        <f>IF($C3240="","",L3240*T3240/100)</f>
        <v/>
      </c>
      <c r="S3240" s="8" t="n"/>
      <c r="T3240" s="8" t="n"/>
      <c r="W3240">
        <f>IF($C3240="","",IF($AL3240=1,0,IF($AK3240=1,Settings!$C$6,Settings!$C$7))*100)</f>
        <v/>
      </c>
      <c r="X3240" s="8">
        <f>IF($C3240="","",T3240*W3240/100)</f>
        <v/>
      </c>
      <c r="Y3240" s="8">
        <f>IF($C3240="","",T3240-X3240)</f>
        <v/>
      </c>
      <c r="Z3240" s="8">
        <f>IF($C3240="","",Y3240-M3240)</f>
        <v/>
      </c>
      <c r="AD3240" s="8" t="n"/>
      <c r="AG3240" s="14" t="n"/>
      <c r="AI3240">
        <f>IF($C3240="","",IF(COUNTIF($C$2:$C3240,$C3240)=1,1,0))</f>
        <v/>
      </c>
      <c r="AJ3240">
        <f>IF($AI3240=1,SUMPRODUCT(--($AM$2:$AM$7001&lt;$AM3240))+1,"")</f>
        <v/>
      </c>
      <c r="AK3240">
        <f>IF($C3240="","",IF(OR($P3240=TRUE(),$P3240="TRUE"),1,0))</f>
        <v/>
      </c>
      <c r="AL3240">
        <f>IF($C3240="","",IF(AND($V3240="Yes",SUMPRODUCT((LEN(Settings!$F$6:$F$13)&gt;0)*ISNUMBER(SEARCH(Settings!$F$6:$F$13,$O3240)))=0),1,0))</f>
        <v/>
      </c>
      <c r="AM3240">
        <f>IF($AI3240=1,IFERROR(IF(VALUE($C3240)&lt;100000000,VALUE($C3240),1000000000),IFERROR(IF(VALUE(MID($C3240,2,20))&lt;100000000,VALUE(MID($C3240,2,20)),1000000000),1000000000))+ROW()/100000,"")</f>
        <v/>
      </c>
    </row>
    <row r="3241">
      <c r="E3241" s="14" t="n"/>
      <c r="M3241" s="8">
        <f>IF($C3241="","",L3241*T3241/100)</f>
        <v/>
      </c>
      <c r="S3241" s="8" t="n"/>
      <c r="T3241" s="8" t="n"/>
      <c r="W3241">
        <f>IF($C3241="","",IF($AL3241=1,0,IF($AK3241=1,Settings!$C$6,Settings!$C$7))*100)</f>
        <v/>
      </c>
      <c r="X3241" s="8">
        <f>IF($C3241="","",T3241*W3241/100)</f>
        <v/>
      </c>
      <c r="Y3241" s="8">
        <f>IF($C3241="","",T3241-X3241)</f>
        <v/>
      </c>
      <c r="Z3241" s="8">
        <f>IF($C3241="","",Y3241-M3241)</f>
        <v/>
      </c>
      <c r="AD3241" s="8" t="n"/>
      <c r="AG3241" s="14" t="n"/>
      <c r="AI3241">
        <f>IF($C3241="","",IF(COUNTIF($C$2:$C3241,$C3241)=1,1,0))</f>
        <v/>
      </c>
      <c r="AJ3241">
        <f>IF($AI3241=1,SUMPRODUCT(--($AM$2:$AM$7001&lt;$AM3241))+1,"")</f>
        <v/>
      </c>
      <c r="AK3241">
        <f>IF($C3241="","",IF(OR($P3241=TRUE(),$P3241="TRUE"),1,0))</f>
        <v/>
      </c>
      <c r="AL3241">
        <f>IF($C3241="","",IF(AND($V3241="Yes",SUMPRODUCT((LEN(Settings!$F$6:$F$13)&gt;0)*ISNUMBER(SEARCH(Settings!$F$6:$F$13,$O3241)))=0),1,0))</f>
        <v/>
      </c>
      <c r="AM3241">
        <f>IF($AI3241=1,IFERROR(IF(VALUE($C3241)&lt;100000000,VALUE($C3241),1000000000),IFERROR(IF(VALUE(MID($C3241,2,20))&lt;100000000,VALUE(MID($C3241,2,20)),1000000000),1000000000))+ROW()/100000,"")</f>
        <v/>
      </c>
    </row>
    <row r="3242">
      <c r="E3242" s="14" t="n"/>
      <c r="M3242" s="8">
        <f>IF($C3242="","",L3242*T3242/100)</f>
        <v/>
      </c>
      <c r="S3242" s="8" t="n"/>
      <c r="T3242" s="8" t="n"/>
      <c r="W3242">
        <f>IF($C3242="","",IF($AL3242=1,0,IF($AK3242=1,Settings!$C$6,Settings!$C$7))*100)</f>
        <v/>
      </c>
      <c r="X3242" s="8">
        <f>IF($C3242="","",T3242*W3242/100)</f>
        <v/>
      </c>
      <c r="Y3242" s="8">
        <f>IF($C3242="","",T3242-X3242)</f>
        <v/>
      </c>
      <c r="Z3242" s="8">
        <f>IF($C3242="","",Y3242-M3242)</f>
        <v/>
      </c>
      <c r="AD3242" s="8" t="n"/>
      <c r="AG3242" s="14" t="n"/>
      <c r="AI3242">
        <f>IF($C3242="","",IF(COUNTIF($C$2:$C3242,$C3242)=1,1,0))</f>
        <v/>
      </c>
      <c r="AJ3242">
        <f>IF($AI3242=1,SUMPRODUCT(--($AM$2:$AM$7001&lt;$AM3242))+1,"")</f>
        <v/>
      </c>
      <c r="AK3242">
        <f>IF($C3242="","",IF(OR($P3242=TRUE(),$P3242="TRUE"),1,0))</f>
        <v/>
      </c>
      <c r="AL3242">
        <f>IF($C3242="","",IF(AND($V3242="Yes",SUMPRODUCT((LEN(Settings!$F$6:$F$13)&gt;0)*ISNUMBER(SEARCH(Settings!$F$6:$F$13,$O3242)))=0),1,0))</f>
        <v/>
      </c>
      <c r="AM3242">
        <f>IF($AI3242=1,IFERROR(IF(VALUE($C3242)&lt;100000000,VALUE($C3242),1000000000),IFERROR(IF(VALUE(MID($C3242,2,20))&lt;100000000,VALUE(MID($C3242,2,20)),1000000000),1000000000))+ROW()/100000,"")</f>
        <v/>
      </c>
    </row>
    <row r="3243">
      <c r="E3243" s="14" t="n"/>
      <c r="M3243" s="8">
        <f>IF($C3243="","",L3243*T3243/100)</f>
        <v/>
      </c>
      <c r="S3243" s="8" t="n"/>
      <c r="T3243" s="8" t="n"/>
      <c r="W3243">
        <f>IF($C3243="","",IF($AL3243=1,0,IF($AK3243=1,Settings!$C$6,Settings!$C$7))*100)</f>
        <v/>
      </c>
      <c r="X3243" s="8">
        <f>IF($C3243="","",T3243*W3243/100)</f>
        <v/>
      </c>
      <c r="Y3243" s="8">
        <f>IF($C3243="","",T3243-X3243)</f>
        <v/>
      </c>
      <c r="Z3243" s="8">
        <f>IF($C3243="","",Y3243-M3243)</f>
        <v/>
      </c>
      <c r="AD3243" s="8" t="n"/>
      <c r="AG3243" s="14" t="n"/>
      <c r="AI3243">
        <f>IF($C3243="","",IF(COUNTIF($C$2:$C3243,$C3243)=1,1,0))</f>
        <v/>
      </c>
      <c r="AJ3243">
        <f>IF($AI3243=1,SUMPRODUCT(--($AM$2:$AM$7001&lt;$AM3243))+1,"")</f>
        <v/>
      </c>
      <c r="AK3243">
        <f>IF($C3243="","",IF(OR($P3243=TRUE(),$P3243="TRUE"),1,0))</f>
        <v/>
      </c>
      <c r="AL3243">
        <f>IF($C3243="","",IF(AND($V3243="Yes",SUMPRODUCT((LEN(Settings!$F$6:$F$13)&gt;0)*ISNUMBER(SEARCH(Settings!$F$6:$F$13,$O3243)))=0),1,0))</f>
        <v/>
      </c>
      <c r="AM3243">
        <f>IF($AI3243=1,IFERROR(IF(VALUE($C3243)&lt;100000000,VALUE($C3243),1000000000),IFERROR(IF(VALUE(MID($C3243,2,20))&lt;100000000,VALUE(MID($C3243,2,20)),1000000000),1000000000))+ROW()/100000,"")</f>
        <v/>
      </c>
    </row>
    <row r="3244">
      <c r="E3244" s="14" t="n"/>
      <c r="M3244" s="8">
        <f>IF($C3244="","",L3244*T3244/100)</f>
        <v/>
      </c>
      <c r="S3244" s="8" t="n"/>
      <c r="T3244" s="8" t="n"/>
      <c r="W3244">
        <f>IF($C3244="","",IF($AL3244=1,0,IF($AK3244=1,Settings!$C$6,Settings!$C$7))*100)</f>
        <v/>
      </c>
      <c r="X3244" s="8">
        <f>IF($C3244="","",T3244*W3244/100)</f>
        <v/>
      </c>
      <c r="Y3244" s="8">
        <f>IF($C3244="","",T3244-X3244)</f>
        <v/>
      </c>
      <c r="Z3244" s="8">
        <f>IF($C3244="","",Y3244-M3244)</f>
        <v/>
      </c>
      <c r="AD3244" s="8" t="n"/>
      <c r="AG3244" s="14" t="n"/>
      <c r="AI3244">
        <f>IF($C3244="","",IF(COUNTIF($C$2:$C3244,$C3244)=1,1,0))</f>
        <v/>
      </c>
      <c r="AJ3244">
        <f>IF($AI3244=1,SUMPRODUCT(--($AM$2:$AM$7001&lt;$AM3244))+1,"")</f>
        <v/>
      </c>
      <c r="AK3244">
        <f>IF($C3244="","",IF(OR($P3244=TRUE(),$P3244="TRUE"),1,0))</f>
        <v/>
      </c>
      <c r="AL3244">
        <f>IF($C3244="","",IF(AND($V3244="Yes",SUMPRODUCT((LEN(Settings!$F$6:$F$13)&gt;0)*ISNUMBER(SEARCH(Settings!$F$6:$F$13,$O3244)))=0),1,0))</f>
        <v/>
      </c>
      <c r="AM3244">
        <f>IF($AI3244=1,IFERROR(IF(VALUE($C3244)&lt;100000000,VALUE($C3244),1000000000),IFERROR(IF(VALUE(MID($C3244,2,20))&lt;100000000,VALUE(MID($C3244,2,20)),1000000000),1000000000))+ROW()/100000,"")</f>
        <v/>
      </c>
    </row>
    <row r="3245">
      <c r="E3245" s="14" t="n"/>
      <c r="M3245" s="8">
        <f>IF($C3245="","",L3245*T3245/100)</f>
        <v/>
      </c>
      <c r="S3245" s="8" t="n"/>
      <c r="T3245" s="8" t="n"/>
      <c r="W3245">
        <f>IF($C3245="","",IF($AL3245=1,0,IF($AK3245=1,Settings!$C$6,Settings!$C$7))*100)</f>
        <v/>
      </c>
      <c r="X3245" s="8">
        <f>IF($C3245="","",T3245*W3245/100)</f>
        <v/>
      </c>
      <c r="Y3245" s="8">
        <f>IF($C3245="","",T3245-X3245)</f>
        <v/>
      </c>
      <c r="Z3245" s="8">
        <f>IF($C3245="","",Y3245-M3245)</f>
        <v/>
      </c>
      <c r="AD3245" s="8" t="n"/>
      <c r="AG3245" s="14" t="n"/>
      <c r="AI3245">
        <f>IF($C3245="","",IF(COUNTIF($C$2:$C3245,$C3245)=1,1,0))</f>
        <v/>
      </c>
      <c r="AJ3245">
        <f>IF($AI3245=1,SUMPRODUCT(--($AM$2:$AM$7001&lt;$AM3245))+1,"")</f>
        <v/>
      </c>
      <c r="AK3245">
        <f>IF($C3245="","",IF(OR($P3245=TRUE(),$P3245="TRUE"),1,0))</f>
        <v/>
      </c>
      <c r="AL3245">
        <f>IF($C3245="","",IF(AND($V3245="Yes",SUMPRODUCT((LEN(Settings!$F$6:$F$13)&gt;0)*ISNUMBER(SEARCH(Settings!$F$6:$F$13,$O3245)))=0),1,0))</f>
        <v/>
      </c>
      <c r="AM3245">
        <f>IF($AI3245=1,IFERROR(IF(VALUE($C3245)&lt;100000000,VALUE($C3245),1000000000),IFERROR(IF(VALUE(MID($C3245,2,20))&lt;100000000,VALUE(MID($C3245,2,20)),1000000000),1000000000))+ROW()/100000,"")</f>
        <v/>
      </c>
    </row>
    <row r="3246">
      <c r="E3246" s="14" t="n"/>
      <c r="M3246" s="8">
        <f>IF($C3246="","",L3246*T3246/100)</f>
        <v/>
      </c>
      <c r="S3246" s="8" t="n"/>
      <c r="T3246" s="8" t="n"/>
      <c r="W3246">
        <f>IF($C3246="","",IF($AL3246=1,0,IF($AK3246=1,Settings!$C$6,Settings!$C$7))*100)</f>
        <v/>
      </c>
      <c r="X3246" s="8">
        <f>IF($C3246="","",T3246*W3246/100)</f>
        <v/>
      </c>
      <c r="Y3246" s="8">
        <f>IF($C3246="","",T3246-X3246)</f>
        <v/>
      </c>
      <c r="Z3246" s="8">
        <f>IF($C3246="","",Y3246-M3246)</f>
        <v/>
      </c>
      <c r="AD3246" s="8" t="n"/>
      <c r="AG3246" s="14" t="n"/>
      <c r="AI3246">
        <f>IF($C3246="","",IF(COUNTIF($C$2:$C3246,$C3246)=1,1,0))</f>
        <v/>
      </c>
      <c r="AJ3246">
        <f>IF($AI3246=1,SUMPRODUCT(--($AM$2:$AM$7001&lt;$AM3246))+1,"")</f>
        <v/>
      </c>
      <c r="AK3246">
        <f>IF($C3246="","",IF(OR($P3246=TRUE(),$P3246="TRUE"),1,0))</f>
        <v/>
      </c>
      <c r="AL3246">
        <f>IF($C3246="","",IF(AND($V3246="Yes",SUMPRODUCT((LEN(Settings!$F$6:$F$13)&gt;0)*ISNUMBER(SEARCH(Settings!$F$6:$F$13,$O3246)))=0),1,0))</f>
        <v/>
      </c>
      <c r="AM3246">
        <f>IF($AI3246=1,IFERROR(IF(VALUE($C3246)&lt;100000000,VALUE($C3246),1000000000),IFERROR(IF(VALUE(MID($C3246,2,20))&lt;100000000,VALUE(MID($C3246,2,20)),1000000000),1000000000))+ROW()/100000,"")</f>
        <v/>
      </c>
    </row>
    <row r="3247">
      <c r="E3247" s="14" t="n"/>
      <c r="M3247" s="8">
        <f>IF($C3247="","",L3247*T3247/100)</f>
        <v/>
      </c>
      <c r="S3247" s="8" t="n"/>
      <c r="T3247" s="8" t="n"/>
      <c r="W3247">
        <f>IF($C3247="","",IF($AL3247=1,0,IF($AK3247=1,Settings!$C$6,Settings!$C$7))*100)</f>
        <v/>
      </c>
      <c r="X3247" s="8">
        <f>IF($C3247="","",T3247*W3247/100)</f>
        <v/>
      </c>
      <c r="Y3247" s="8">
        <f>IF($C3247="","",T3247-X3247)</f>
        <v/>
      </c>
      <c r="Z3247" s="8">
        <f>IF($C3247="","",Y3247-M3247)</f>
        <v/>
      </c>
      <c r="AD3247" s="8" t="n"/>
      <c r="AG3247" s="14" t="n"/>
      <c r="AI3247">
        <f>IF($C3247="","",IF(COUNTIF($C$2:$C3247,$C3247)=1,1,0))</f>
        <v/>
      </c>
      <c r="AJ3247">
        <f>IF($AI3247=1,SUMPRODUCT(--($AM$2:$AM$7001&lt;$AM3247))+1,"")</f>
        <v/>
      </c>
      <c r="AK3247">
        <f>IF($C3247="","",IF(OR($P3247=TRUE(),$P3247="TRUE"),1,0))</f>
        <v/>
      </c>
      <c r="AL3247">
        <f>IF($C3247="","",IF(AND($V3247="Yes",SUMPRODUCT((LEN(Settings!$F$6:$F$13)&gt;0)*ISNUMBER(SEARCH(Settings!$F$6:$F$13,$O3247)))=0),1,0))</f>
        <v/>
      </c>
      <c r="AM3247">
        <f>IF($AI3247=1,IFERROR(IF(VALUE($C3247)&lt;100000000,VALUE($C3247),1000000000),IFERROR(IF(VALUE(MID($C3247,2,20))&lt;100000000,VALUE(MID($C3247,2,20)),1000000000),1000000000))+ROW()/100000,"")</f>
        <v/>
      </c>
    </row>
    <row r="3248">
      <c r="E3248" s="14" t="n"/>
      <c r="M3248" s="8">
        <f>IF($C3248="","",L3248*T3248/100)</f>
        <v/>
      </c>
      <c r="S3248" s="8" t="n"/>
      <c r="T3248" s="8" t="n"/>
      <c r="W3248">
        <f>IF($C3248="","",IF($AL3248=1,0,IF($AK3248=1,Settings!$C$6,Settings!$C$7))*100)</f>
        <v/>
      </c>
      <c r="X3248" s="8">
        <f>IF($C3248="","",T3248*W3248/100)</f>
        <v/>
      </c>
      <c r="Y3248" s="8">
        <f>IF($C3248="","",T3248-X3248)</f>
        <v/>
      </c>
      <c r="Z3248" s="8">
        <f>IF($C3248="","",Y3248-M3248)</f>
        <v/>
      </c>
      <c r="AD3248" s="8" t="n"/>
      <c r="AG3248" s="14" t="n"/>
      <c r="AI3248">
        <f>IF($C3248="","",IF(COUNTIF($C$2:$C3248,$C3248)=1,1,0))</f>
        <v/>
      </c>
      <c r="AJ3248">
        <f>IF($AI3248=1,SUMPRODUCT(--($AM$2:$AM$7001&lt;$AM3248))+1,"")</f>
        <v/>
      </c>
      <c r="AK3248">
        <f>IF($C3248="","",IF(OR($P3248=TRUE(),$P3248="TRUE"),1,0))</f>
        <v/>
      </c>
      <c r="AL3248">
        <f>IF($C3248="","",IF(AND($V3248="Yes",SUMPRODUCT((LEN(Settings!$F$6:$F$13)&gt;0)*ISNUMBER(SEARCH(Settings!$F$6:$F$13,$O3248)))=0),1,0))</f>
        <v/>
      </c>
      <c r="AM3248">
        <f>IF($AI3248=1,IFERROR(IF(VALUE($C3248)&lt;100000000,VALUE($C3248),1000000000),IFERROR(IF(VALUE(MID($C3248,2,20))&lt;100000000,VALUE(MID($C3248,2,20)),1000000000),1000000000))+ROW()/100000,"")</f>
        <v/>
      </c>
    </row>
    <row r="3249">
      <c r="E3249" s="14" t="n"/>
      <c r="M3249" s="8">
        <f>IF($C3249="","",L3249*T3249/100)</f>
        <v/>
      </c>
      <c r="S3249" s="8" t="n"/>
      <c r="T3249" s="8" t="n"/>
      <c r="W3249">
        <f>IF($C3249="","",IF($AL3249=1,0,IF($AK3249=1,Settings!$C$6,Settings!$C$7))*100)</f>
        <v/>
      </c>
      <c r="X3249" s="8">
        <f>IF($C3249="","",T3249*W3249/100)</f>
        <v/>
      </c>
      <c r="Y3249" s="8">
        <f>IF($C3249="","",T3249-X3249)</f>
        <v/>
      </c>
      <c r="Z3249" s="8">
        <f>IF($C3249="","",Y3249-M3249)</f>
        <v/>
      </c>
      <c r="AD3249" s="8" t="n"/>
      <c r="AG3249" s="14" t="n"/>
      <c r="AI3249">
        <f>IF($C3249="","",IF(COUNTIF($C$2:$C3249,$C3249)=1,1,0))</f>
        <v/>
      </c>
      <c r="AJ3249">
        <f>IF($AI3249=1,SUMPRODUCT(--($AM$2:$AM$7001&lt;$AM3249))+1,"")</f>
        <v/>
      </c>
      <c r="AK3249">
        <f>IF($C3249="","",IF(OR($P3249=TRUE(),$P3249="TRUE"),1,0))</f>
        <v/>
      </c>
      <c r="AL3249">
        <f>IF($C3249="","",IF(AND($V3249="Yes",SUMPRODUCT((LEN(Settings!$F$6:$F$13)&gt;0)*ISNUMBER(SEARCH(Settings!$F$6:$F$13,$O3249)))=0),1,0))</f>
        <v/>
      </c>
      <c r="AM3249">
        <f>IF($AI3249=1,IFERROR(IF(VALUE($C3249)&lt;100000000,VALUE($C3249),1000000000),IFERROR(IF(VALUE(MID($C3249,2,20))&lt;100000000,VALUE(MID($C3249,2,20)),1000000000),1000000000))+ROW()/100000,"")</f>
        <v/>
      </c>
    </row>
    <row r="3250">
      <c r="E3250" s="14" t="n"/>
      <c r="M3250" s="8">
        <f>IF($C3250="","",L3250*T3250/100)</f>
        <v/>
      </c>
      <c r="S3250" s="8" t="n"/>
      <c r="T3250" s="8" t="n"/>
      <c r="W3250">
        <f>IF($C3250="","",IF($AL3250=1,0,IF($AK3250=1,Settings!$C$6,Settings!$C$7))*100)</f>
        <v/>
      </c>
      <c r="X3250" s="8">
        <f>IF($C3250="","",T3250*W3250/100)</f>
        <v/>
      </c>
      <c r="Y3250" s="8">
        <f>IF($C3250="","",T3250-X3250)</f>
        <v/>
      </c>
      <c r="Z3250" s="8">
        <f>IF($C3250="","",Y3250-M3250)</f>
        <v/>
      </c>
      <c r="AD3250" s="8" t="n"/>
      <c r="AG3250" s="14" t="n"/>
      <c r="AI3250">
        <f>IF($C3250="","",IF(COUNTIF($C$2:$C3250,$C3250)=1,1,0))</f>
        <v/>
      </c>
      <c r="AJ3250">
        <f>IF($AI3250=1,SUMPRODUCT(--($AM$2:$AM$7001&lt;$AM3250))+1,"")</f>
        <v/>
      </c>
      <c r="AK3250">
        <f>IF($C3250="","",IF(OR($P3250=TRUE(),$P3250="TRUE"),1,0))</f>
        <v/>
      </c>
      <c r="AL3250">
        <f>IF($C3250="","",IF(AND($V3250="Yes",SUMPRODUCT((LEN(Settings!$F$6:$F$13)&gt;0)*ISNUMBER(SEARCH(Settings!$F$6:$F$13,$O3250)))=0),1,0))</f>
        <v/>
      </c>
      <c r="AM3250">
        <f>IF($AI3250=1,IFERROR(IF(VALUE($C3250)&lt;100000000,VALUE($C3250),1000000000),IFERROR(IF(VALUE(MID($C3250,2,20))&lt;100000000,VALUE(MID($C3250,2,20)),1000000000),1000000000))+ROW()/100000,"")</f>
        <v/>
      </c>
    </row>
    <row r="3251">
      <c r="E3251" s="14" t="n"/>
      <c r="M3251" s="8">
        <f>IF($C3251="","",L3251*T3251/100)</f>
        <v/>
      </c>
      <c r="S3251" s="8" t="n"/>
      <c r="T3251" s="8" t="n"/>
      <c r="W3251">
        <f>IF($C3251="","",IF($AL3251=1,0,IF($AK3251=1,Settings!$C$6,Settings!$C$7))*100)</f>
        <v/>
      </c>
      <c r="X3251" s="8">
        <f>IF($C3251="","",T3251*W3251/100)</f>
        <v/>
      </c>
      <c r="Y3251" s="8">
        <f>IF($C3251="","",T3251-X3251)</f>
        <v/>
      </c>
      <c r="Z3251" s="8">
        <f>IF($C3251="","",Y3251-M3251)</f>
        <v/>
      </c>
      <c r="AD3251" s="8" t="n"/>
      <c r="AG3251" s="14" t="n"/>
      <c r="AI3251">
        <f>IF($C3251="","",IF(COUNTIF($C$2:$C3251,$C3251)=1,1,0))</f>
        <v/>
      </c>
      <c r="AJ3251">
        <f>IF($AI3251=1,SUMPRODUCT(--($AM$2:$AM$7001&lt;$AM3251))+1,"")</f>
        <v/>
      </c>
      <c r="AK3251">
        <f>IF($C3251="","",IF(OR($P3251=TRUE(),$P3251="TRUE"),1,0))</f>
        <v/>
      </c>
      <c r="AL3251">
        <f>IF($C3251="","",IF(AND($V3251="Yes",SUMPRODUCT((LEN(Settings!$F$6:$F$13)&gt;0)*ISNUMBER(SEARCH(Settings!$F$6:$F$13,$O3251)))=0),1,0))</f>
        <v/>
      </c>
      <c r="AM3251">
        <f>IF($AI3251=1,IFERROR(IF(VALUE($C3251)&lt;100000000,VALUE($C3251),1000000000),IFERROR(IF(VALUE(MID($C3251,2,20))&lt;100000000,VALUE(MID($C3251,2,20)),1000000000),1000000000))+ROW()/100000,"")</f>
        <v/>
      </c>
    </row>
    <row r="3252">
      <c r="E3252" s="14" t="n"/>
      <c r="M3252" s="8">
        <f>IF($C3252="","",L3252*T3252/100)</f>
        <v/>
      </c>
      <c r="S3252" s="8" t="n"/>
      <c r="T3252" s="8" t="n"/>
      <c r="W3252">
        <f>IF($C3252="","",IF($AL3252=1,0,IF($AK3252=1,Settings!$C$6,Settings!$C$7))*100)</f>
        <v/>
      </c>
      <c r="X3252" s="8">
        <f>IF($C3252="","",T3252*W3252/100)</f>
        <v/>
      </c>
      <c r="Y3252" s="8">
        <f>IF($C3252="","",T3252-X3252)</f>
        <v/>
      </c>
      <c r="Z3252" s="8">
        <f>IF($C3252="","",Y3252-M3252)</f>
        <v/>
      </c>
      <c r="AD3252" s="8" t="n"/>
      <c r="AG3252" s="14" t="n"/>
      <c r="AI3252">
        <f>IF($C3252="","",IF(COUNTIF($C$2:$C3252,$C3252)=1,1,0))</f>
        <v/>
      </c>
      <c r="AJ3252">
        <f>IF($AI3252=1,SUMPRODUCT(--($AM$2:$AM$7001&lt;$AM3252))+1,"")</f>
        <v/>
      </c>
      <c r="AK3252">
        <f>IF($C3252="","",IF(OR($P3252=TRUE(),$P3252="TRUE"),1,0))</f>
        <v/>
      </c>
      <c r="AL3252">
        <f>IF($C3252="","",IF(AND($V3252="Yes",SUMPRODUCT((LEN(Settings!$F$6:$F$13)&gt;0)*ISNUMBER(SEARCH(Settings!$F$6:$F$13,$O3252)))=0),1,0))</f>
        <v/>
      </c>
      <c r="AM3252">
        <f>IF($AI3252=1,IFERROR(IF(VALUE($C3252)&lt;100000000,VALUE($C3252),1000000000),IFERROR(IF(VALUE(MID($C3252,2,20))&lt;100000000,VALUE(MID($C3252,2,20)),1000000000),1000000000))+ROW()/100000,"")</f>
        <v/>
      </c>
    </row>
    <row r="3253">
      <c r="E3253" s="14" t="n"/>
      <c r="M3253" s="8">
        <f>IF($C3253="","",L3253*T3253/100)</f>
        <v/>
      </c>
      <c r="S3253" s="8" t="n"/>
      <c r="T3253" s="8" t="n"/>
      <c r="W3253">
        <f>IF($C3253="","",IF($AL3253=1,0,IF($AK3253=1,Settings!$C$6,Settings!$C$7))*100)</f>
        <v/>
      </c>
      <c r="X3253" s="8">
        <f>IF($C3253="","",T3253*W3253/100)</f>
        <v/>
      </c>
      <c r="Y3253" s="8">
        <f>IF($C3253="","",T3253-X3253)</f>
        <v/>
      </c>
      <c r="Z3253" s="8">
        <f>IF($C3253="","",Y3253-M3253)</f>
        <v/>
      </c>
      <c r="AD3253" s="8" t="n"/>
      <c r="AG3253" s="14" t="n"/>
      <c r="AI3253">
        <f>IF($C3253="","",IF(COUNTIF($C$2:$C3253,$C3253)=1,1,0))</f>
        <v/>
      </c>
      <c r="AJ3253">
        <f>IF($AI3253=1,SUMPRODUCT(--($AM$2:$AM$7001&lt;$AM3253))+1,"")</f>
        <v/>
      </c>
      <c r="AK3253">
        <f>IF($C3253="","",IF(OR($P3253=TRUE(),$P3253="TRUE"),1,0))</f>
        <v/>
      </c>
      <c r="AL3253">
        <f>IF($C3253="","",IF(AND($V3253="Yes",SUMPRODUCT((LEN(Settings!$F$6:$F$13)&gt;0)*ISNUMBER(SEARCH(Settings!$F$6:$F$13,$O3253)))=0),1,0))</f>
        <v/>
      </c>
      <c r="AM3253">
        <f>IF($AI3253=1,IFERROR(IF(VALUE($C3253)&lt;100000000,VALUE($C3253),1000000000),IFERROR(IF(VALUE(MID($C3253,2,20))&lt;100000000,VALUE(MID($C3253,2,20)),1000000000),1000000000))+ROW()/100000,"")</f>
        <v/>
      </c>
    </row>
    <row r="3254">
      <c r="E3254" s="14" t="n"/>
      <c r="M3254" s="8">
        <f>IF($C3254="","",L3254*T3254/100)</f>
        <v/>
      </c>
      <c r="S3254" s="8" t="n"/>
      <c r="T3254" s="8" t="n"/>
      <c r="W3254">
        <f>IF($C3254="","",IF($AL3254=1,0,IF($AK3254=1,Settings!$C$6,Settings!$C$7))*100)</f>
        <v/>
      </c>
      <c r="X3254" s="8">
        <f>IF($C3254="","",T3254*W3254/100)</f>
        <v/>
      </c>
      <c r="Y3254" s="8">
        <f>IF($C3254="","",T3254-X3254)</f>
        <v/>
      </c>
      <c r="Z3254" s="8">
        <f>IF($C3254="","",Y3254-M3254)</f>
        <v/>
      </c>
      <c r="AD3254" s="8" t="n"/>
      <c r="AG3254" s="14" t="n"/>
      <c r="AI3254">
        <f>IF($C3254="","",IF(COUNTIF($C$2:$C3254,$C3254)=1,1,0))</f>
        <v/>
      </c>
      <c r="AJ3254">
        <f>IF($AI3254=1,SUMPRODUCT(--($AM$2:$AM$7001&lt;$AM3254))+1,"")</f>
        <v/>
      </c>
      <c r="AK3254">
        <f>IF($C3254="","",IF(OR($P3254=TRUE(),$P3254="TRUE"),1,0))</f>
        <v/>
      </c>
      <c r="AL3254">
        <f>IF($C3254="","",IF(AND($V3254="Yes",SUMPRODUCT((LEN(Settings!$F$6:$F$13)&gt;0)*ISNUMBER(SEARCH(Settings!$F$6:$F$13,$O3254)))=0),1,0))</f>
        <v/>
      </c>
      <c r="AM3254">
        <f>IF($AI3254=1,IFERROR(IF(VALUE($C3254)&lt;100000000,VALUE($C3254),1000000000),IFERROR(IF(VALUE(MID($C3254,2,20))&lt;100000000,VALUE(MID($C3254,2,20)),1000000000),1000000000))+ROW()/100000,"")</f>
        <v/>
      </c>
    </row>
    <row r="3255">
      <c r="E3255" s="14" t="n"/>
      <c r="M3255" s="8">
        <f>IF($C3255="","",L3255*T3255/100)</f>
        <v/>
      </c>
      <c r="S3255" s="8" t="n"/>
      <c r="T3255" s="8" t="n"/>
      <c r="W3255">
        <f>IF($C3255="","",IF($AL3255=1,0,IF($AK3255=1,Settings!$C$6,Settings!$C$7))*100)</f>
        <v/>
      </c>
      <c r="X3255" s="8">
        <f>IF($C3255="","",T3255*W3255/100)</f>
        <v/>
      </c>
      <c r="Y3255" s="8">
        <f>IF($C3255="","",T3255-X3255)</f>
        <v/>
      </c>
      <c r="Z3255" s="8">
        <f>IF($C3255="","",Y3255-M3255)</f>
        <v/>
      </c>
      <c r="AD3255" s="8" t="n"/>
      <c r="AG3255" s="14" t="n"/>
      <c r="AI3255">
        <f>IF($C3255="","",IF(COUNTIF($C$2:$C3255,$C3255)=1,1,0))</f>
        <v/>
      </c>
      <c r="AJ3255">
        <f>IF($AI3255=1,SUMPRODUCT(--($AM$2:$AM$7001&lt;$AM3255))+1,"")</f>
        <v/>
      </c>
      <c r="AK3255">
        <f>IF($C3255="","",IF(OR($P3255=TRUE(),$P3255="TRUE"),1,0))</f>
        <v/>
      </c>
      <c r="AL3255">
        <f>IF($C3255="","",IF(AND($V3255="Yes",SUMPRODUCT((LEN(Settings!$F$6:$F$13)&gt;0)*ISNUMBER(SEARCH(Settings!$F$6:$F$13,$O3255)))=0),1,0))</f>
        <v/>
      </c>
      <c r="AM3255">
        <f>IF($AI3255=1,IFERROR(IF(VALUE($C3255)&lt;100000000,VALUE($C3255),1000000000),IFERROR(IF(VALUE(MID($C3255,2,20))&lt;100000000,VALUE(MID($C3255,2,20)),1000000000),1000000000))+ROW()/100000,"")</f>
        <v/>
      </c>
    </row>
    <row r="3256">
      <c r="E3256" s="14" t="n"/>
      <c r="M3256" s="8">
        <f>IF($C3256="","",L3256*T3256/100)</f>
        <v/>
      </c>
      <c r="S3256" s="8" t="n"/>
      <c r="T3256" s="8" t="n"/>
      <c r="W3256">
        <f>IF($C3256="","",IF($AL3256=1,0,IF($AK3256=1,Settings!$C$6,Settings!$C$7))*100)</f>
        <v/>
      </c>
      <c r="X3256" s="8">
        <f>IF($C3256="","",T3256*W3256/100)</f>
        <v/>
      </c>
      <c r="Y3256" s="8">
        <f>IF($C3256="","",T3256-X3256)</f>
        <v/>
      </c>
      <c r="Z3256" s="8">
        <f>IF($C3256="","",Y3256-M3256)</f>
        <v/>
      </c>
      <c r="AD3256" s="8" t="n"/>
      <c r="AG3256" s="14" t="n"/>
      <c r="AI3256">
        <f>IF($C3256="","",IF(COUNTIF($C$2:$C3256,$C3256)=1,1,0))</f>
        <v/>
      </c>
      <c r="AJ3256">
        <f>IF($AI3256=1,SUMPRODUCT(--($AM$2:$AM$7001&lt;$AM3256))+1,"")</f>
        <v/>
      </c>
      <c r="AK3256">
        <f>IF($C3256="","",IF(OR($P3256=TRUE(),$P3256="TRUE"),1,0))</f>
        <v/>
      </c>
      <c r="AL3256">
        <f>IF($C3256="","",IF(AND($V3256="Yes",SUMPRODUCT((LEN(Settings!$F$6:$F$13)&gt;0)*ISNUMBER(SEARCH(Settings!$F$6:$F$13,$O3256)))=0),1,0))</f>
        <v/>
      </c>
      <c r="AM3256">
        <f>IF($AI3256=1,IFERROR(IF(VALUE($C3256)&lt;100000000,VALUE($C3256),1000000000),IFERROR(IF(VALUE(MID($C3256,2,20))&lt;100000000,VALUE(MID($C3256,2,20)),1000000000),1000000000))+ROW()/100000,"")</f>
        <v/>
      </c>
    </row>
    <row r="3257">
      <c r="E3257" s="14" t="n"/>
      <c r="M3257" s="8">
        <f>IF($C3257="","",L3257*T3257/100)</f>
        <v/>
      </c>
      <c r="S3257" s="8" t="n"/>
      <c r="T3257" s="8" t="n"/>
      <c r="W3257">
        <f>IF($C3257="","",IF($AL3257=1,0,IF($AK3257=1,Settings!$C$6,Settings!$C$7))*100)</f>
        <v/>
      </c>
      <c r="X3257" s="8">
        <f>IF($C3257="","",T3257*W3257/100)</f>
        <v/>
      </c>
      <c r="Y3257" s="8">
        <f>IF($C3257="","",T3257-X3257)</f>
        <v/>
      </c>
      <c r="Z3257" s="8">
        <f>IF($C3257="","",Y3257-M3257)</f>
        <v/>
      </c>
      <c r="AD3257" s="8" t="n"/>
      <c r="AG3257" s="14" t="n"/>
      <c r="AI3257">
        <f>IF($C3257="","",IF(COUNTIF($C$2:$C3257,$C3257)=1,1,0))</f>
        <v/>
      </c>
      <c r="AJ3257">
        <f>IF($AI3257=1,SUMPRODUCT(--($AM$2:$AM$7001&lt;$AM3257))+1,"")</f>
        <v/>
      </c>
      <c r="AK3257">
        <f>IF($C3257="","",IF(OR($P3257=TRUE(),$P3257="TRUE"),1,0))</f>
        <v/>
      </c>
      <c r="AL3257">
        <f>IF($C3257="","",IF(AND($V3257="Yes",SUMPRODUCT((LEN(Settings!$F$6:$F$13)&gt;0)*ISNUMBER(SEARCH(Settings!$F$6:$F$13,$O3257)))=0),1,0))</f>
        <v/>
      </c>
      <c r="AM3257">
        <f>IF($AI3257=1,IFERROR(IF(VALUE($C3257)&lt;100000000,VALUE($C3257),1000000000),IFERROR(IF(VALUE(MID($C3257,2,20))&lt;100000000,VALUE(MID($C3257,2,20)),1000000000),1000000000))+ROW()/100000,"")</f>
        <v/>
      </c>
    </row>
    <row r="3258">
      <c r="E3258" s="14" t="n"/>
      <c r="M3258" s="8">
        <f>IF($C3258="","",L3258*T3258/100)</f>
        <v/>
      </c>
      <c r="S3258" s="8" t="n"/>
      <c r="T3258" s="8" t="n"/>
      <c r="W3258">
        <f>IF($C3258="","",IF($AL3258=1,0,IF($AK3258=1,Settings!$C$6,Settings!$C$7))*100)</f>
        <v/>
      </c>
      <c r="X3258" s="8">
        <f>IF($C3258="","",T3258*W3258/100)</f>
        <v/>
      </c>
      <c r="Y3258" s="8">
        <f>IF($C3258="","",T3258-X3258)</f>
        <v/>
      </c>
      <c r="Z3258" s="8">
        <f>IF($C3258="","",Y3258-M3258)</f>
        <v/>
      </c>
      <c r="AD3258" s="8" t="n"/>
      <c r="AG3258" s="14" t="n"/>
      <c r="AI3258">
        <f>IF($C3258="","",IF(COUNTIF($C$2:$C3258,$C3258)=1,1,0))</f>
        <v/>
      </c>
      <c r="AJ3258">
        <f>IF($AI3258=1,SUMPRODUCT(--($AM$2:$AM$7001&lt;$AM3258))+1,"")</f>
        <v/>
      </c>
      <c r="AK3258">
        <f>IF($C3258="","",IF(OR($P3258=TRUE(),$P3258="TRUE"),1,0))</f>
        <v/>
      </c>
      <c r="AL3258">
        <f>IF($C3258="","",IF(AND($V3258="Yes",SUMPRODUCT((LEN(Settings!$F$6:$F$13)&gt;0)*ISNUMBER(SEARCH(Settings!$F$6:$F$13,$O3258)))=0),1,0))</f>
        <v/>
      </c>
      <c r="AM3258">
        <f>IF($AI3258=1,IFERROR(IF(VALUE($C3258)&lt;100000000,VALUE($C3258),1000000000),IFERROR(IF(VALUE(MID($C3258,2,20))&lt;100000000,VALUE(MID($C3258,2,20)),1000000000),1000000000))+ROW()/100000,"")</f>
        <v/>
      </c>
    </row>
    <row r="3259">
      <c r="E3259" s="14" t="n"/>
      <c r="M3259" s="8">
        <f>IF($C3259="","",L3259*T3259/100)</f>
        <v/>
      </c>
      <c r="S3259" s="8" t="n"/>
      <c r="T3259" s="8" t="n"/>
      <c r="W3259">
        <f>IF($C3259="","",IF($AL3259=1,0,IF($AK3259=1,Settings!$C$6,Settings!$C$7))*100)</f>
        <v/>
      </c>
      <c r="X3259" s="8">
        <f>IF($C3259="","",T3259*W3259/100)</f>
        <v/>
      </c>
      <c r="Y3259" s="8">
        <f>IF($C3259="","",T3259-X3259)</f>
        <v/>
      </c>
      <c r="Z3259" s="8">
        <f>IF($C3259="","",Y3259-M3259)</f>
        <v/>
      </c>
      <c r="AD3259" s="8" t="n"/>
      <c r="AG3259" s="14" t="n"/>
      <c r="AI3259">
        <f>IF($C3259="","",IF(COUNTIF($C$2:$C3259,$C3259)=1,1,0))</f>
        <v/>
      </c>
      <c r="AJ3259">
        <f>IF($AI3259=1,SUMPRODUCT(--($AM$2:$AM$7001&lt;$AM3259))+1,"")</f>
        <v/>
      </c>
      <c r="AK3259">
        <f>IF($C3259="","",IF(OR($P3259=TRUE(),$P3259="TRUE"),1,0))</f>
        <v/>
      </c>
      <c r="AL3259">
        <f>IF($C3259="","",IF(AND($V3259="Yes",SUMPRODUCT((LEN(Settings!$F$6:$F$13)&gt;0)*ISNUMBER(SEARCH(Settings!$F$6:$F$13,$O3259)))=0),1,0))</f>
        <v/>
      </c>
      <c r="AM3259">
        <f>IF($AI3259=1,IFERROR(IF(VALUE($C3259)&lt;100000000,VALUE($C3259),1000000000),IFERROR(IF(VALUE(MID($C3259,2,20))&lt;100000000,VALUE(MID($C3259,2,20)),1000000000),1000000000))+ROW()/100000,"")</f>
        <v/>
      </c>
    </row>
    <row r="3260">
      <c r="E3260" s="14" t="n"/>
      <c r="M3260" s="8">
        <f>IF($C3260="","",L3260*T3260/100)</f>
        <v/>
      </c>
      <c r="S3260" s="8" t="n"/>
      <c r="T3260" s="8" t="n"/>
      <c r="W3260">
        <f>IF($C3260="","",IF($AL3260=1,0,IF($AK3260=1,Settings!$C$6,Settings!$C$7))*100)</f>
        <v/>
      </c>
      <c r="X3260" s="8">
        <f>IF($C3260="","",T3260*W3260/100)</f>
        <v/>
      </c>
      <c r="Y3260" s="8">
        <f>IF($C3260="","",T3260-X3260)</f>
        <v/>
      </c>
      <c r="Z3260" s="8">
        <f>IF($C3260="","",Y3260-M3260)</f>
        <v/>
      </c>
      <c r="AD3260" s="8" t="n"/>
      <c r="AG3260" s="14" t="n"/>
      <c r="AI3260">
        <f>IF($C3260="","",IF(COUNTIF($C$2:$C3260,$C3260)=1,1,0))</f>
        <v/>
      </c>
      <c r="AJ3260">
        <f>IF($AI3260=1,SUMPRODUCT(--($AM$2:$AM$7001&lt;$AM3260))+1,"")</f>
        <v/>
      </c>
      <c r="AK3260">
        <f>IF($C3260="","",IF(OR($P3260=TRUE(),$P3260="TRUE"),1,0))</f>
        <v/>
      </c>
      <c r="AL3260">
        <f>IF($C3260="","",IF(AND($V3260="Yes",SUMPRODUCT((LEN(Settings!$F$6:$F$13)&gt;0)*ISNUMBER(SEARCH(Settings!$F$6:$F$13,$O3260)))=0),1,0))</f>
        <v/>
      </c>
      <c r="AM3260">
        <f>IF($AI3260=1,IFERROR(IF(VALUE($C3260)&lt;100000000,VALUE($C3260),1000000000),IFERROR(IF(VALUE(MID($C3260,2,20))&lt;100000000,VALUE(MID($C3260,2,20)),1000000000),1000000000))+ROW()/100000,"")</f>
        <v/>
      </c>
    </row>
    <row r="3261">
      <c r="E3261" s="14" t="n"/>
      <c r="M3261" s="8">
        <f>IF($C3261="","",L3261*T3261/100)</f>
        <v/>
      </c>
      <c r="S3261" s="8" t="n"/>
      <c r="T3261" s="8" t="n"/>
      <c r="W3261">
        <f>IF($C3261="","",IF($AL3261=1,0,IF($AK3261=1,Settings!$C$6,Settings!$C$7))*100)</f>
        <v/>
      </c>
      <c r="X3261" s="8">
        <f>IF($C3261="","",T3261*W3261/100)</f>
        <v/>
      </c>
      <c r="Y3261" s="8">
        <f>IF($C3261="","",T3261-X3261)</f>
        <v/>
      </c>
      <c r="Z3261" s="8">
        <f>IF($C3261="","",Y3261-M3261)</f>
        <v/>
      </c>
      <c r="AD3261" s="8" t="n"/>
      <c r="AG3261" s="14" t="n"/>
      <c r="AI3261">
        <f>IF($C3261="","",IF(COUNTIF($C$2:$C3261,$C3261)=1,1,0))</f>
        <v/>
      </c>
      <c r="AJ3261">
        <f>IF($AI3261=1,SUMPRODUCT(--($AM$2:$AM$7001&lt;$AM3261))+1,"")</f>
        <v/>
      </c>
      <c r="AK3261">
        <f>IF($C3261="","",IF(OR($P3261=TRUE(),$P3261="TRUE"),1,0))</f>
        <v/>
      </c>
      <c r="AL3261">
        <f>IF($C3261="","",IF(AND($V3261="Yes",SUMPRODUCT((LEN(Settings!$F$6:$F$13)&gt;0)*ISNUMBER(SEARCH(Settings!$F$6:$F$13,$O3261)))=0),1,0))</f>
        <v/>
      </c>
      <c r="AM3261">
        <f>IF($AI3261=1,IFERROR(IF(VALUE($C3261)&lt;100000000,VALUE($C3261),1000000000),IFERROR(IF(VALUE(MID($C3261,2,20))&lt;100000000,VALUE(MID($C3261,2,20)),1000000000),1000000000))+ROW()/100000,"")</f>
        <v/>
      </c>
    </row>
    <row r="3262">
      <c r="E3262" s="14" t="n"/>
      <c r="M3262" s="8">
        <f>IF($C3262="","",L3262*T3262/100)</f>
        <v/>
      </c>
      <c r="S3262" s="8" t="n"/>
      <c r="T3262" s="8" t="n"/>
      <c r="W3262">
        <f>IF($C3262="","",IF($AL3262=1,0,IF($AK3262=1,Settings!$C$6,Settings!$C$7))*100)</f>
        <v/>
      </c>
      <c r="X3262" s="8">
        <f>IF($C3262="","",T3262*W3262/100)</f>
        <v/>
      </c>
      <c r="Y3262" s="8">
        <f>IF($C3262="","",T3262-X3262)</f>
        <v/>
      </c>
      <c r="Z3262" s="8">
        <f>IF($C3262="","",Y3262-M3262)</f>
        <v/>
      </c>
      <c r="AD3262" s="8" t="n"/>
      <c r="AG3262" s="14" t="n"/>
      <c r="AI3262">
        <f>IF($C3262="","",IF(COUNTIF($C$2:$C3262,$C3262)=1,1,0))</f>
        <v/>
      </c>
      <c r="AJ3262">
        <f>IF($AI3262=1,SUMPRODUCT(--($AM$2:$AM$7001&lt;$AM3262))+1,"")</f>
        <v/>
      </c>
      <c r="AK3262">
        <f>IF($C3262="","",IF(OR($P3262=TRUE(),$P3262="TRUE"),1,0))</f>
        <v/>
      </c>
      <c r="AL3262">
        <f>IF($C3262="","",IF(AND($V3262="Yes",SUMPRODUCT((LEN(Settings!$F$6:$F$13)&gt;0)*ISNUMBER(SEARCH(Settings!$F$6:$F$13,$O3262)))=0),1,0))</f>
        <v/>
      </c>
      <c r="AM3262">
        <f>IF($AI3262=1,IFERROR(IF(VALUE($C3262)&lt;100000000,VALUE($C3262),1000000000),IFERROR(IF(VALUE(MID($C3262,2,20))&lt;100000000,VALUE(MID($C3262,2,20)),1000000000),1000000000))+ROW()/100000,"")</f>
        <v/>
      </c>
    </row>
    <row r="3263">
      <c r="E3263" s="14" t="n"/>
      <c r="M3263" s="8">
        <f>IF($C3263="","",L3263*T3263/100)</f>
        <v/>
      </c>
      <c r="S3263" s="8" t="n"/>
      <c r="T3263" s="8" t="n"/>
      <c r="W3263">
        <f>IF($C3263="","",IF($AL3263=1,0,IF($AK3263=1,Settings!$C$6,Settings!$C$7))*100)</f>
        <v/>
      </c>
      <c r="X3263" s="8">
        <f>IF($C3263="","",T3263*W3263/100)</f>
        <v/>
      </c>
      <c r="Y3263" s="8">
        <f>IF($C3263="","",T3263-X3263)</f>
        <v/>
      </c>
      <c r="Z3263" s="8">
        <f>IF($C3263="","",Y3263-M3263)</f>
        <v/>
      </c>
      <c r="AD3263" s="8" t="n"/>
      <c r="AG3263" s="14" t="n"/>
      <c r="AI3263">
        <f>IF($C3263="","",IF(COUNTIF($C$2:$C3263,$C3263)=1,1,0))</f>
        <v/>
      </c>
      <c r="AJ3263">
        <f>IF($AI3263=1,SUMPRODUCT(--($AM$2:$AM$7001&lt;$AM3263))+1,"")</f>
        <v/>
      </c>
      <c r="AK3263">
        <f>IF($C3263="","",IF(OR($P3263=TRUE(),$P3263="TRUE"),1,0))</f>
        <v/>
      </c>
      <c r="AL3263">
        <f>IF($C3263="","",IF(AND($V3263="Yes",SUMPRODUCT((LEN(Settings!$F$6:$F$13)&gt;0)*ISNUMBER(SEARCH(Settings!$F$6:$F$13,$O3263)))=0),1,0))</f>
        <v/>
      </c>
      <c r="AM3263">
        <f>IF($AI3263=1,IFERROR(IF(VALUE($C3263)&lt;100000000,VALUE($C3263),1000000000),IFERROR(IF(VALUE(MID($C3263,2,20))&lt;100000000,VALUE(MID($C3263,2,20)),1000000000),1000000000))+ROW()/100000,"")</f>
        <v/>
      </c>
    </row>
    <row r="3264">
      <c r="E3264" s="14" t="n"/>
      <c r="M3264" s="8">
        <f>IF($C3264="","",L3264*T3264/100)</f>
        <v/>
      </c>
      <c r="S3264" s="8" t="n"/>
      <c r="T3264" s="8" t="n"/>
      <c r="W3264">
        <f>IF($C3264="","",IF($AL3264=1,0,IF($AK3264=1,Settings!$C$6,Settings!$C$7))*100)</f>
        <v/>
      </c>
      <c r="X3264" s="8">
        <f>IF($C3264="","",T3264*W3264/100)</f>
        <v/>
      </c>
      <c r="Y3264" s="8">
        <f>IF($C3264="","",T3264-X3264)</f>
        <v/>
      </c>
      <c r="Z3264" s="8">
        <f>IF($C3264="","",Y3264-M3264)</f>
        <v/>
      </c>
      <c r="AD3264" s="8" t="n"/>
      <c r="AG3264" s="14" t="n"/>
      <c r="AI3264">
        <f>IF($C3264="","",IF(COUNTIF($C$2:$C3264,$C3264)=1,1,0))</f>
        <v/>
      </c>
      <c r="AJ3264">
        <f>IF($AI3264=1,SUMPRODUCT(--($AM$2:$AM$7001&lt;$AM3264))+1,"")</f>
        <v/>
      </c>
      <c r="AK3264">
        <f>IF($C3264="","",IF(OR($P3264=TRUE(),$P3264="TRUE"),1,0))</f>
        <v/>
      </c>
      <c r="AL3264">
        <f>IF($C3264="","",IF(AND($V3264="Yes",SUMPRODUCT((LEN(Settings!$F$6:$F$13)&gt;0)*ISNUMBER(SEARCH(Settings!$F$6:$F$13,$O3264)))=0),1,0))</f>
        <v/>
      </c>
      <c r="AM3264">
        <f>IF($AI3264=1,IFERROR(IF(VALUE($C3264)&lt;100000000,VALUE($C3264),1000000000),IFERROR(IF(VALUE(MID($C3264,2,20))&lt;100000000,VALUE(MID($C3264,2,20)),1000000000),1000000000))+ROW()/100000,"")</f>
        <v/>
      </c>
    </row>
    <row r="3265">
      <c r="E3265" s="14" t="n"/>
      <c r="M3265" s="8">
        <f>IF($C3265="","",L3265*T3265/100)</f>
        <v/>
      </c>
      <c r="S3265" s="8" t="n"/>
      <c r="T3265" s="8" t="n"/>
      <c r="W3265">
        <f>IF($C3265="","",IF($AL3265=1,0,IF($AK3265=1,Settings!$C$6,Settings!$C$7))*100)</f>
        <v/>
      </c>
      <c r="X3265" s="8">
        <f>IF($C3265="","",T3265*W3265/100)</f>
        <v/>
      </c>
      <c r="Y3265" s="8">
        <f>IF($C3265="","",T3265-X3265)</f>
        <v/>
      </c>
      <c r="Z3265" s="8">
        <f>IF($C3265="","",Y3265-M3265)</f>
        <v/>
      </c>
      <c r="AD3265" s="8" t="n"/>
      <c r="AG3265" s="14" t="n"/>
      <c r="AI3265">
        <f>IF($C3265="","",IF(COUNTIF($C$2:$C3265,$C3265)=1,1,0))</f>
        <v/>
      </c>
      <c r="AJ3265">
        <f>IF($AI3265=1,SUMPRODUCT(--($AM$2:$AM$7001&lt;$AM3265))+1,"")</f>
        <v/>
      </c>
      <c r="AK3265">
        <f>IF($C3265="","",IF(OR($P3265=TRUE(),$P3265="TRUE"),1,0))</f>
        <v/>
      </c>
      <c r="AL3265">
        <f>IF($C3265="","",IF(AND($V3265="Yes",SUMPRODUCT((LEN(Settings!$F$6:$F$13)&gt;0)*ISNUMBER(SEARCH(Settings!$F$6:$F$13,$O3265)))=0),1,0))</f>
        <v/>
      </c>
      <c r="AM3265">
        <f>IF($AI3265=1,IFERROR(IF(VALUE($C3265)&lt;100000000,VALUE($C3265),1000000000),IFERROR(IF(VALUE(MID($C3265,2,20))&lt;100000000,VALUE(MID($C3265,2,20)),1000000000),1000000000))+ROW()/100000,"")</f>
        <v/>
      </c>
    </row>
    <row r="3266">
      <c r="E3266" s="14" t="n"/>
      <c r="M3266" s="8">
        <f>IF($C3266="","",L3266*T3266/100)</f>
        <v/>
      </c>
      <c r="S3266" s="8" t="n"/>
      <c r="T3266" s="8" t="n"/>
      <c r="W3266">
        <f>IF($C3266="","",IF($AL3266=1,0,IF($AK3266=1,Settings!$C$6,Settings!$C$7))*100)</f>
        <v/>
      </c>
      <c r="X3266" s="8">
        <f>IF($C3266="","",T3266*W3266/100)</f>
        <v/>
      </c>
      <c r="Y3266" s="8">
        <f>IF($C3266="","",T3266-X3266)</f>
        <v/>
      </c>
      <c r="Z3266" s="8">
        <f>IF($C3266="","",Y3266-M3266)</f>
        <v/>
      </c>
      <c r="AD3266" s="8" t="n"/>
      <c r="AG3266" s="14" t="n"/>
      <c r="AI3266">
        <f>IF($C3266="","",IF(COUNTIF($C$2:$C3266,$C3266)=1,1,0))</f>
        <v/>
      </c>
      <c r="AJ3266">
        <f>IF($AI3266=1,SUMPRODUCT(--($AM$2:$AM$7001&lt;$AM3266))+1,"")</f>
        <v/>
      </c>
      <c r="AK3266">
        <f>IF($C3266="","",IF(OR($P3266=TRUE(),$P3266="TRUE"),1,0))</f>
        <v/>
      </c>
      <c r="AL3266">
        <f>IF($C3266="","",IF(AND($V3266="Yes",SUMPRODUCT((LEN(Settings!$F$6:$F$13)&gt;0)*ISNUMBER(SEARCH(Settings!$F$6:$F$13,$O3266)))=0),1,0))</f>
        <v/>
      </c>
      <c r="AM3266">
        <f>IF($AI3266=1,IFERROR(IF(VALUE($C3266)&lt;100000000,VALUE($C3266),1000000000),IFERROR(IF(VALUE(MID($C3266,2,20))&lt;100000000,VALUE(MID($C3266,2,20)),1000000000),1000000000))+ROW()/100000,"")</f>
        <v/>
      </c>
    </row>
    <row r="3267">
      <c r="E3267" s="14" t="n"/>
      <c r="M3267" s="8">
        <f>IF($C3267="","",L3267*T3267/100)</f>
        <v/>
      </c>
      <c r="S3267" s="8" t="n"/>
      <c r="T3267" s="8" t="n"/>
      <c r="W3267">
        <f>IF($C3267="","",IF($AL3267=1,0,IF($AK3267=1,Settings!$C$6,Settings!$C$7))*100)</f>
        <v/>
      </c>
      <c r="X3267" s="8">
        <f>IF($C3267="","",T3267*W3267/100)</f>
        <v/>
      </c>
      <c r="Y3267" s="8">
        <f>IF($C3267="","",T3267-X3267)</f>
        <v/>
      </c>
      <c r="Z3267" s="8">
        <f>IF($C3267="","",Y3267-M3267)</f>
        <v/>
      </c>
      <c r="AD3267" s="8" t="n"/>
      <c r="AG3267" s="14" t="n"/>
      <c r="AI3267">
        <f>IF($C3267="","",IF(COUNTIF($C$2:$C3267,$C3267)=1,1,0))</f>
        <v/>
      </c>
      <c r="AJ3267">
        <f>IF($AI3267=1,SUMPRODUCT(--($AM$2:$AM$7001&lt;$AM3267))+1,"")</f>
        <v/>
      </c>
      <c r="AK3267">
        <f>IF($C3267="","",IF(OR($P3267=TRUE(),$P3267="TRUE"),1,0))</f>
        <v/>
      </c>
      <c r="AL3267">
        <f>IF($C3267="","",IF(AND($V3267="Yes",SUMPRODUCT((LEN(Settings!$F$6:$F$13)&gt;0)*ISNUMBER(SEARCH(Settings!$F$6:$F$13,$O3267)))=0),1,0))</f>
        <v/>
      </c>
      <c r="AM3267">
        <f>IF($AI3267=1,IFERROR(IF(VALUE($C3267)&lt;100000000,VALUE($C3267),1000000000),IFERROR(IF(VALUE(MID($C3267,2,20))&lt;100000000,VALUE(MID($C3267,2,20)),1000000000),1000000000))+ROW()/100000,"")</f>
        <v/>
      </c>
    </row>
    <row r="3268">
      <c r="E3268" s="14" t="n"/>
      <c r="M3268" s="8">
        <f>IF($C3268="","",L3268*T3268/100)</f>
        <v/>
      </c>
      <c r="S3268" s="8" t="n"/>
      <c r="T3268" s="8" t="n"/>
      <c r="W3268">
        <f>IF($C3268="","",IF($AL3268=1,0,IF($AK3268=1,Settings!$C$6,Settings!$C$7))*100)</f>
        <v/>
      </c>
      <c r="X3268" s="8">
        <f>IF($C3268="","",T3268*W3268/100)</f>
        <v/>
      </c>
      <c r="Y3268" s="8">
        <f>IF($C3268="","",T3268-X3268)</f>
        <v/>
      </c>
      <c r="Z3268" s="8">
        <f>IF($C3268="","",Y3268-M3268)</f>
        <v/>
      </c>
      <c r="AD3268" s="8" t="n"/>
      <c r="AG3268" s="14" t="n"/>
      <c r="AI3268">
        <f>IF($C3268="","",IF(COUNTIF($C$2:$C3268,$C3268)=1,1,0))</f>
        <v/>
      </c>
      <c r="AJ3268">
        <f>IF($AI3268=1,SUMPRODUCT(--($AM$2:$AM$7001&lt;$AM3268))+1,"")</f>
        <v/>
      </c>
      <c r="AK3268">
        <f>IF($C3268="","",IF(OR($P3268=TRUE(),$P3268="TRUE"),1,0))</f>
        <v/>
      </c>
      <c r="AL3268">
        <f>IF($C3268="","",IF(AND($V3268="Yes",SUMPRODUCT((LEN(Settings!$F$6:$F$13)&gt;0)*ISNUMBER(SEARCH(Settings!$F$6:$F$13,$O3268)))=0),1,0))</f>
        <v/>
      </c>
      <c r="AM3268">
        <f>IF($AI3268=1,IFERROR(IF(VALUE($C3268)&lt;100000000,VALUE($C3268),1000000000),IFERROR(IF(VALUE(MID($C3268,2,20))&lt;100000000,VALUE(MID($C3268,2,20)),1000000000),1000000000))+ROW()/100000,"")</f>
        <v/>
      </c>
    </row>
    <row r="3269">
      <c r="E3269" s="14" t="n"/>
      <c r="M3269" s="8">
        <f>IF($C3269="","",L3269*T3269/100)</f>
        <v/>
      </c>
      <c r="S3269" s="8" t="n"/>
      <c r="T3269" s="8" t="n"/>
      <c r="W3269">
        <f>IF($C3269="","",IF($AL3269=1,0,IF($AK3269=1,Settings!$C$6,Settings!$C$7))*100)</f>
        <v/>
      </c>
      <c r="X3269" s="8">
        <f>IF($C3269="","",T3269*W3269/100)</f>
        <v/>
      </c>
      <c r="Y3269" s="8">
        <f>IF($C3269="","",T3269-X3269)</f>
        <v/>
      </c>
      <c r="Z3269" s="8">
        <f>IF($C3269="","",Y3269-M3269)</f>
        <v/>
      </c>
      <c r="AD3269" s="8" t="n"/>
      <c r="AG3269" s="14" t="n"/>
      <c r="AI3269">
        <f>IF($C3269="","",IF(COUNTIF($C$2:$C3269,$C3269)=1,1,0))</f>
        <v/>
      </c>
      <c r="AJ3269">
        <f>IF($AI3269=1,SUMPRODUCT(--($AM$2:$AM$7001&lt;$AM3269))+1,"")</f>
        <v/>
      </c>
      <c r="AK3269">
        <f>IF($C3269="","",IF(OR($P3269=TRUE(),$P3269="TRUE"),1,0))</f>
        <v/>
      </c>
      <c r="AL3269">
        <f>IF($C3269="","",IF(AND($V3269="Yes",SUMPRODUCT((LEN(Settings!$F$6:$F$13)&gt;0)*ISNUMBER(SEARCH(Settings!$F$6:$F$13,$O3269)))=0),1,0))</f>
        <v/>
      </c>
      <c r="AM3269">
        <f>IF($AI3269=1,IFERROR(IF(VALUE($C3269)&lt;100000000,VALUE($C3269),1000000000),IFERROR(IF(VALUE(MID($C3269,2,20))&lt;100000000,VALUE(MID($C3269,2,20)),1000000000),1000000000))+ROW()/100000,"")</f>
        <v/>
      </c>
    </row>
    <row r="3270">
      <c r="E3270" s="14" t="n"/>
      <c r="M3270" s="8">
        <f>IF($C3270="","",L3270*T3270/100)</f>
        <v/>
      </c>
      <c r="S3270" s="8" t="n"/>
      <c r="T3270" s="8" t="n"/>
      <c r="W3270">
        <f>IF($C3270="","",IF($AL3270=1,0,IF($AK3270=1,Settings!$C$6,Settings!$C$7))*100)</f>
        <v/>
      </c>
      <c r="X3270" s="8">
        <f>IF($C3270="","",T3270*W3270/100)</f>
        <v/>
      </c>
      <c r="Y3270" s="8">
        <f>IF($C3270="","",T3270-X3270)</f>
        <v/>
      </c>
      <c r="Z3270" s="8">
        <f>IF($C3270="","",Y3270-M3270)</f>
        <v/>
      </c>
      <c r="AD3270" s="8" t="n"/>
      <c r="AG3270" s="14" t="n"/>
      <c r="AI3270">
        <f>IF($C3270="","",IF(COUNTIF($C$2:$C3270,$C3270)=1,1,0))</f>
        <v/>
      </c>
      <c r="AJ3270">
        <f>IF($AI3270=1,SUMPRODUCT(--($AM$2:$AM$7001&lt;$AM3270))+1,"")</f>
        <v/>
      </c>
      <c r="AK3270">
        <f>IF($C3270="","",IF(OR($P3270=TRUE(),$P3270="TRUE"),1,0))</f>
        <v/>
      </c>
      <c r="AL3270">
        <f>IF($C3270="","",IF(AND($V3270="Yes",SUMPRODUCT((LEN(Settings!$F$6:$F$13)&gt;0)*ISNUMBER(SEARCH(Settings!$F$6:$F$13,$O3270)))=0),1,0))</f>
        <v/>
      </c>
      <c r="AM3270">
        <f>IF($AI3270=1,IFERROR(IF(VALUE($C3270)&lt;100000000,VALUE($C3270),1000000000),IFERROR(IF(VALUE(MID($C3270,2,20))&lt;100000000,VALUE(MID($C3270,2,20)),1000000000),1000000000))+ROW()/100000,"")</f>
        <v/>
      </c>
    </row>
    <row r="3271">
      <c r="E3271" s="14" t="n"/>
      <c r="M3271" s="8">
        <f>IF($C3271="","",L3271*T3271/100)</f>
        <v/>
      </c>
      <c r="S3271" s="8" t="n"/>
      <c r="T3271" s="8" t="n"/>
      <c r="W3271">
        <f>IF($C3271="","",IF($AL3271=1,0,IF($AK3271=1,Settings!$C$6,Settings!$C$7))*100)</f>
        <v/>
      </c>
      <c r="X3271" s="8">
        <f>IF($C3271="","",T3271*W3271/100)</f>
        <v/>
      </c>
      <c r="Y3271" s="8">
        <f>IF($C3271="","",T3271-X3271)</f>
        <v/>
      </c>
      <c r="Z3271" s="8">
        <f>IF($C3271="","",Y3271-M3271)</f>
        <v/>
      </c>
      <c r="AD3271" s="8" t="n"/>
      <c r="AG3271" s="14" t="n"/>
      <c r="AI3271">
        <f>IF($C3271="","",IF(COUNTIF($C$2:$C3271,$C3271)=1,1,0))</f>
        <v/>
      </c>
      <c r="AJ3271">
        <f>IF($AI3271=1,SUMPRODUCT(--($AM$2:$AM$7001&lt;$AM3271))+1,"")</f>
        <v/>
      </c>
      <c r="AK3271">
        <f>IF($C3271="","",IF(OR($P3271=TRUE(),$P3271="TRUE"),1,0))</f>
        <v/>
      </c>
      <c r="AL3271">
        <f>IF($C3271="","",IF(AND($V3271="Yes",SUMPRODUCT((LEN(Settings!$F$6:$F$13)&gt;0)*ISNUMBER(SEARCH(Settings!$F$6:$F$13,$O3271)))=0),1,0))</f>
        <v/>
      </c>
      <c r="AM3271">
        <f>IF($AI3271=1,IFERROR(IF(VALUE($C3271)&lt;100000000,VALUE($C3271),1000000000),IFERROR(IF(VALUE(MID($C3271,2,20))&lt;100000000,VALUE(MID($C3271,2,20)),1000000000),1000000000))+ROW()/100000,"")</f>
        <v/>
      </c>
    </row>
    <row r="3272">
      <c r="E3272" s="14" t="n"/>
      <c r="M3272" s="8">
        <f>IF($C3272="","",L3272*T3272/100)</f>
        <v/>
      </c>
      <c r="S3272" s="8" t="n"/>
      <c r="T3272" s="8" t="n"/>
      <c r="W3272">
        <f>IF($C3272="","",IF($AL3272=1,0,IF($AK3272=1,Settings!$C$6,Settings!$C$7))*100)</f>
        <v/>
      </c>
      <c r="X3272" s="8">
        <f>IF($C3272="","",T3272*W3272/100)</f>
        <v/>
      </c>
      <c r="Y3272" s="8">
        <f>IF($C3272="","",T3272-X3272)</f>
        <v/>
      </c>
      <c r="Z3272" s="8">
        <f>IF($C3272="","",Y3272-M3272)</f>
        <v/>
      </c>
      <c r="AD3272" s="8" t="n"/>
      <c r="AG3272" s="14" t="n"/>
      <c r="AI3272">
        <f>IF($C3272="","",IF(COUNTIF($C$2:$C3272,$C3272)=1,1,0))</f>
        <v/>
      </c>
      <c r="AJ3272">
        <f>IF($AI3272=1,SUMPRODUCT(--($AM$2:$AM$7001&lt;$AM3272))+1,"")</f>
        <v/>
      </c>
      <c r="AK3272">
        <f>IF($C3272="","",IF(OR($P3272=TRUE(),$P3272="TRUE"),1,0))</f>
        <v/>
      </c>
      <c r="AL3272">
        <f>IF($C3272="","",IF(AND($V3272="Yes",SUMPRODUCT((LEN(Settings!$F$6:$F$13)&gt;0)*ISNUMBER(SEARCH(Settings!$F$6:$F$13,$O3272)))=0),1,0))</f>
        <v/>
      </c>
      <c r="AM3272">
        <f>IF($AI3272=1,IFERROR(IF(VALUE($C3272)&lt;100000000,VALUE($C3272),1000000000),IFERROR(IF(VALUE(MID($C3272,2,20))&lt;100000000,VALUE(MID($C3272,2,20)),1000000000),1000000000))+ROW()/100000,"")</f>
        <v/>
      </c>
    </row>
    <row r="3273">
      <c r="E3273" s="14" t="n"/>
      <c r="M3273" s="8">
        <f>IF($C3273="","",L3273*T3273/100)</f>
        <v/>
      </c>
      <c r="S3273" s="8" t="n"/>
      <c r="T3273" s="8" t="n"/>
      <c r="W3273">
        <f>IF($C3273="","",IF($AL3273=1,0,IF($AK3273=1,Settings!$C$6,Settings!$C$7))*100)</f>
        <v/>
      </c>
      <c r="X3273" s="8">
        <f>IF($C3273="","",T3273*W3273/100)</f>
        <v/>
      </c>
      <c r="Y3273" s="8">
        <f>IF($C3273="","",T3273-X3273)</f>
        <v/>
      </c>
      <c r="Z3273" s="8">
        <f>IF($C3273="","",Y3273-M3273)</f>
        <v/>
      </c>
      <c r="AD3273" s="8" t="n"/>
      <c r="AG3273" s="14" t="n"/>
      <c r="AI3273">
        <f>IF($C3273="","",IF(COUNTIF($C$2:$C3273,$C3273)=1,1,0))</f>
        <v/>
      </c>
      <c r="AJ3273">
        <f>IF($AI3273=1,SUMPRODUCT(--($AM$2:$AM$7001&lt;$AM3273))+1,"")</f>
        <v/>
      </c>
      <c r="AK3273">
        <f>IF($C3273="","",IF(OR($P3273=TRUE(),$P3273="TRUE"),1,0))</f>
        <v/>
      </c>
      <c r="AL3273">
        <f>IF($C3273="","",IF(AND($V3273="Yes",SUMPRODUCT((LEN(Settings!$F$6:$F$13)&gt;0)*ISNUMBER(SEARCH(Settings!$F$6:$F$13,$O3273)))=0),1,0))</f>
        <v/>
      </c>
      <c r="AM3273">
        <f>IF($AI3273=1,IFERROR(IF(VALUE($C3273)&lt;100000000,VALUE($C3273),1000000000),IFERROR(IF(VALUE(MID($C3273,2,20))&lt;100000000,VALUE(MID($C3273,2,20)),1000000000),1000000000))+ROW()/100000,"")</f>
        <v/>
      </c>
    </row>
    <row r="3274">
      <c r="E3274" s="14" t="n"/>
      <c r="M3274" s="8">
        <f>IF($C3274="","",L3274*T3274/100)</f>
        <v/>
      </c>
      <c r="S3274" s="8" t="n"/>
      <c r="T3274" s="8" t="n"/>
      <c r="W3274">
        <f>IF($C3274="","",IF($AL3274=1,0,IF($AK3274=1,Settings!$C$6,Settings!$C$7))*100)</f>
        <v/>
      </c>
      <c r="X3274" s="8">
        <f>IF($C3274="","",T3274*W3274/100)</f>
        <v/>
      </c>
      <c r="Y3274" s="8">
        <f>IF($C3274="","",T3274-X3274)</f>
        <v/>
      </c>
      <c r="Z3274" s="8">
        <f>IF($C3274="","",Y3274-M3274)</f>
        <v/>
      </c>
      <c r="AD3274" s="8" t="n"/>
      <c r="AG3274" s="14" t="n"/>
      <c r="AI3274">
        <f>IF($C3274="","",IF(COUNTIF($C$2:$C3274,$C3274)=1,1,0))</f>
        <v/>
      </c>
      <c r="AJ3274">
        <f>IF($AI3274=1,SUMPRODUCT(--($AM$2:$AM$7001&lt;$AM3274))+1,"")</f>
        <v/>
      </c>
      <c r="AK3274">
        <f>IF($C3274="","",IF(OR($P3274=TRUE(),$P3274="TRUE"),1,0))</f>
        <v/>
      </c>
      <c r="AL3274">
        <f>IF($C3274="","",IF(AND($V3274="Yes",SUMPRODUCT((LEN(Settings!$F$6:$F$13)&gt;0)*ISNUMBER(SEARCH(Settings!$F$6:$F$13,$O3274)))=0),1,0))</f>
        <v/>
      </c>
      <c r="AM3274">
        <f>IF($AI3274=1,IFERROR(IF(VALUE($C3274)&lt;100000000,VALUE($C3274),1000000000),IFERROR(IF(VALUE(MID($C3274,2,20))&lt;100000000,VALUE(MID($C3274,2,20)),1000000000),1000000000))+ROW()/100000,"")</f>
        <v/>
      </c>
    </row>
    <row r="3275">
      <c r="E3275" s="14" t="n"/>
      <c r="M3275" s="8">
        <f>IF($C3275="","",L3275*T3275/100)</f>
        <v/>
      </c>
      <c r="S3275" s="8" t="n"/>
      <c r="T3275" s="8" t="n"/>
      <c r="W3275">
        <f>IF($C3275="","",IF($AL3275=1,0,IF($AK3275=1,Settings!$C$6,Settings!$C$7))*100)</f>
        <v/>
      </c>
      <c r="X3275" s="8">
        <f>IF($C3275="","",T3275*W3275/100)</f>
        <v/>
      </c>
      <c r="Y3275" s="8">
        <f>IF($C3275="","",T3275-X3275)</f>
        <v/>
      </c>
      <c r="Z3275" s="8">
        <f>IF($C3275="","",Y3275-M3275)</f>
        <v/>
      </c>
      <c r="AD3275" s="8" t="n"/>
      <c r="AG3275" s="14" t="n"/>
      <c r="AI3275">
        <f>IF($C3275="","",IF(COUNTIF($C$2:$C3275,$C3275)=1,1,0))</f>
        <v/>
      </c>
      <c r="AJ3275">
        <f>IF($AI3275=1,SUMPRODUCT(--($AM$2:$AM$7001&lt;$AM3275))+1,"")</f>
        <v/>
      </c>
      <c r="AK3275">
        <f>IF($C3275="","",IF(OR($P3275=TRUE(),$P3275="TRUE"),1,0))</f>
        <v/>
      </c>
      <c r="AL3275">
        <f>IF($C3275="","",IF(AND($V3275="Yes",SUMPRODUCT((LEN(Settings!$F$6:$F$13)&gt;0)*ISNUMBER(SEARCH(Settings!$F$6:$F$13,$O3275)))=0),1,0))</f>
        <v/>
      </c>
      <c r="AM3275">
        <f>IF($AI3275=1,IFERROR(IF(VALUE($C3275)&lt;100000000,VALUE($C3275),1000000000),IFERROR(IF(VALUE(MID($C3275,2,20))&lt;100000000,VALUE(MID($C3275,2,20)),1000000000),1000000000))+ROW()/100000,"")</f>
        <v/>
      </c>
    </row>
    <row r="3276">
      <c r="E3276" s="14" t="n"/>
      <c r="M3276" s="8">
        <f>IF($C3276="","",L3276*T3276/100)</f>
        <v/>
      </c>
      <c r="S3276" s="8" t="n"/>
      <c r="T3276" s="8" t="n"/>
      <c r="W3276">
        <f>IF($C3276="","",IF($AL3276=1,0,IF($AK3276=1,Settings!$C$6,Settings!$C$7))*100)</f>
        <v/>
      </c>
      <c r="X3276" s="8">
        <f>IF($C3276="","",T3276*W3276/100)</f>
        <v/>
      </c>
      <c r="Y3276" s="8">
        <f>IF($C3276="","",T3276-X3276)</f>
        <v/>
      </c>
      <c r="Z3276" s="8">
        <f>IF($C3276="","",Y3276-M3276)</f>
        <v/>
      </c>
      <c r="AD3276" s="8" t="n"/>
      <c r="AG3276" s="14" t="n"/>
      <c r="AI3276">
        <f>IF($C3276="","",IF(COUNTIF($C$2:$C3276,$C3276)=1,1,0))</f>
        <v/>
      </c>
      <c r="AJ3276">
        <f>IF($AI3276=1,SUMPRODUCT(--($AM$2:$AM$7001&lt;$AM3276))+1,"")</f>
        <v/>
      </c>
      <c r="AK3276">
        <f>IF($C3276="","",IF(OR($P3276=TRUE(),$P3276="TRUE"),1,0))</f>
        <v/>
      </c>
      <c r="AL3276">
        <f>IF($C3276="","",IF(AND($V3276="Yes",SUMPRODUCT((LEN(Settings!$F$6:$F$13)&gt;0)*ISNUMBER(SEARCH(Settings!$F$6:$F$13,$O3276)))=0),1,0))</f>
        <v/>
      </c>
      <c r="AM3276">
        <f>IF($AI3276=1,IFERROR(IF(VALUE($C3276)&lt;100000000,VALUE($C3276),1000000000),IFERROR(IF(VALUE(MID($C3276,2,20))&lt;100000000,VALUE(MID($C3276,2,20)),1000000000),1000000000))+ROW()/100000,"")</f>
        <v/>
      </c>
    </row>
    <row r="3277">
      <c r="E3277" s="14" t="n"/>
      <c r="M3277" s="8">
        <f>IF($C3277="","",L3277*T3277/100)</f>
        <v/>
      </c>
      <c r="S3277" s="8" t="n"/>
      <c r="T3277" s="8" t="n"/>
      <c r="W3277">
        <f>IF($C3277="","",IF($AL3277=1,0,IF($AK3277=1,Settings!$C$6,Settings!$C$7))*100)</f>
        <v/>
      </c>
      <c r="X3277" s="8">
        <f>IF($C3277="","",T3277*W3277/100)</f>
        <v/>
      </c>
      <c r="Y3277" s="8">
        <f>IF($C3277="","",T3277-X3277)</f>
        <v/>
      </c>
      <c r="Z3277" s="8">
        <f>IF($C3277="","",Y3277-M3277)</f>
        <v/>
      </c>
      <c r="AD3277" s="8" t="n"/>
      <c r="AG3277" s="14" t="n"/>
      <c r="AI3277">
        <f>IF($C3277="","",IF(COUNTIF($C$2:$C3277,$C3277)=1,1,0))</f>
        <v/>
      </c>
      <c r="AJ3277">
        <f>IF($AI3277=1,SUMPRODUCT(--($AM$2:$AM$7001&lt;$AM3277))+1,"")</f>
        <v/>
      </c>
      <c r="AK3277">
        <f>IF($C3277="","",IF(OR($P3277=TRUE(),$P3277="TRUE"),1,0))</f>
        <v/>
      </c>
      <c r="AL3277">
        <f>IF($C3277="","",IF(AND($V3277="Yes",SUMPRODUCT((LEN(Settings!$F$6:$F$13)&gt;0)*ISNUMBER(SEARCH(Settings!$F$6:$F$13,$O3277)))=0),1,0))</f>
        <v/>
      </c>
      <c r="AM3277">
        <f>IF($AI3277=1,IFERROR(IF(VALUE($C3277)&lt;100000000,VALUE($C3277),1000000000),IFERROR(IF(VALUE(MID($C3277,2,20))&lt;100000000,VALUE(MID($C3277,2,20)),1000000000),1000000000))+ROW()/100000,"")</f>
        <v/>
      </c>
    </row>
    <row r="3278">
      <c r="E3278" s="14" t="n"/>
      <c r="M3278" s="8">
        <f>IF($C3278="","",L3278*T3278/100)</f>
        <v/>
      </c>
      <c r="S3278" s="8" t="n"/>
      <c r="T3278" s="8" t="n"/>
      <c r="W3278">
        <f>IF($C3278="","",IF($AL3278=1,0,IF($AK3278=1,Settings!$C$6,Settings!$C$7))*100)</f>
        <v/>
      </c>
      <c r="X3278" s="8">
        <f>IF($C3278="","",T3278*W3278/100)</f>
        <v/>
      </c>
      <c r="Y3278" s="8">
        <f>IF($C3278="","",T3278-X3278)</f>
        <v/>
      </c>
      <c r="Z3278" s="8">
        <f>IF($C3278="","",Y3278-M3278)</f>
        <v/>
      </c>
      <c r="AD3278" s="8" t="n"/>
      <c r="AG3278" s="14" t="n"/>
      <c r="AI3278">
        <f>IF($C3278="","",IF(COUNTIF($C$2:$C3278,$C3278)=1,1,0))</f>
        <v/>
      </c>
      <c r="AJ3278">
        <f>IF($AI3278=1,SUMPRODUCT(--($AM$2:$AM$7001&lt;$AM3278))+1,"")</f>
        <v/>
      </c>
      <c r="AK3278">
        <f>IF($C3278="","",IF(OR($P3278=TRUE(),$P3278="TRUE"),1,0))</f>
        <v/>
      </c>
      <c r="AL3278">
        <f>IF($C3278="","",IF(AND($V3278="Yes",SUMPRODUCT((LEN(Settings!$F$6:$F$13)&gt;0)*ISNUMBER(SEARCH(Settings!$F$6:$F$13,$O3278)))=0),1,0))</f>
        <v/>
      </c>
      <c r="AM3278">
        <f>IF($AI3278=1,IFERROR(IF(VALUE($C3278)&lt;100000000,VALUE($C3278),1000000000),IFERROR(IF(VALUE(MID($C3278,2,20))&lt;100000000,VALUE(MID($C3278,2,20)),1000000000),1000000000))+ROW()/100000,"")</f>
        <v/>
      </c>
    </row>
    <row r="3279">
      <c r="E3279" s="14" t="n"/>
      <c r="M3279" s="8">
        <f>IF($C3279="","",L3279*T3279/100)</f>
        <v/>
      </c>
      <c r="S3279" s="8" t="n"/>
      <c r="T3279" s="8" t="n"/>
      <c r="W3279">
        <f>IF($C3279="","",IF($AL3279=1,0,IF($AK3279=1,Settings!$C$6,Settings!$C$7))*100)</f>
        <v/>
      </c>
      <c r="X3279" s="8">
        <f>IF($C3279="","",T3279*W3279/100)</f>
        <v/>
      </c>
      <c r="Y3279" s="8">
        <f>IF($C3279="","",T3279-X3279)</f>
        <v/>
      </c>
      <c r="Z3279" s="8">
        <f>IF($C3279="","",Y3279-M3279)</f>
        <v/>
      </c>
      <c r="AD3279" s="8" t="n"/>
      <c r="AG3279" s="14" t="n"/>
      <c r="AI3279">
        <f>IF($C3279="","",IF(COUNTIF($C$2:$C3279,$C3279)=1,1,0))</f>
        <v/>
      </c>
      <c r="AJ3279">
        <f>IF($AI3279=1,SUMPRODUCT(--($AM$2:$AM$7001&lt;$AM3279))+1,"")</f>
        <v/>
      </c>
      <c r="AK3279">
        <f>IF($C3279="","",IF(OR($P3279=TRUE(),$P3279="TRUE"),1,0))</f>
        <v/>
      </c>
      <c r="AL3279">
        <f>IF($C3279="","",IF(AND($V3279="Yes",SUMPRODUCT((LEN(Settings!$F$6:$F$13)&gt;0)*ISNUMBER(SEARCH(Settings!$F$6:$F$13,$O3279)))=0),1,0))</f>
        <v/>
      </c>
      <c r="AM3279">
        <f>IF($AI3279=1,IFERROR(IF(VALUE($C3279)&lt;100000000,VALUE($C3279),1000000000),IFERROR(IF(VALUE(MID($C3279,2,20))&lt;100000000,VALUE(MID($C3279,2,20)),1000000000),1000000000))+ROW()/100000,"")</f>
        <v/>
      </c>
    </row>
    <row r="3280">
      <c r="E3280" s="14" t="n"/>
      <c r="M3280" s="8">
        <f>IF($C3280="","",L3280*T3280/100)</f>
        <v/>
      </c>
      <c r="S3280" s="8" t="n"/>
      <c r="T3280" s="8" t="n"/>
      <c r="W3280">
        <f>IF($C3280="","",IF($AL3280=1,0,IF($AK3280=1,Settings!$C$6,Settings!$C$7))*100)</f>
        <v/>
      </c>
      <c r="X3280" s="8">
        <f>IF($C3280="","",T3280*W3280/100)</f>
        <v/>
      </c>
      <c r="Y3280" s="8">
        <f>IF($C3280="","",T3280-X3280)</f>
        <v/>
      </c>
      <c r="Z3280" s="8">
        <f>IF($C3280="","",Y3280-M3280)</f>
        <v/>
      </c>
      <c r="AD3280" s="8" t="n"/>
      <c r="AG3280" s="14" t="n"/>
      <c r="AI3280">
        <f>IF($C3280="","",IF(COUNTIF($C$2:$C3280,$C3280)=1,1,0))</f>
        <v/>
      </c>
      <c r="AJ3280">
        <f>IF($AI3280=1,SUMPRODUCT(--($AM$2:$AM$7001&lt;$AM3280))+1,"")</f>
        <v/>
      </c>
      <c r="AK3280">
        <f>IF($C3280="","",IF(OR($P3280=TRUE(),$P3280="TRUE"),1,0))</f>
        <v/>
      </c>
      <c r="AL3280">
        <f>IF($C3280="","",IF(AND($V3280="Yes",SUMPRODUCT((LEN(Settings!$F$6:$F$13)&gt;0)*ISNUMBER(SEARCH(Settings!$F$6:$F$13,$O3280)))=0),1,0))</f>
        <v/>
      </c>
      <c r="AM3280">
        <f>IF($AI3280=1,IFERROR(IF(VALUE($C3280)&lt;100000000,VALUE($C3280),1000000000),IFERROR(IF(VALUE(MID($C3280,2,20))&lt;100000000,VALUE(MID($C3280,2,20)),1000000000),1000000000))+ROW()/100000,"")</f>
        <v/>
      </c>
    </row>
    <row r="3281">
      <c r="E3281" s="14" t="n"/>
      <c r="M3281" s="8">
        <f>IF($C3281="","",L3281*T3281/100)</f>
        <v/>
      </c>
      <c r="S3281" s="8" t="n"/>
      <c r="T3281" s="8" t="n"/>
      <c r="W3281">
        <f>IF($C3281="","",IF($AL3281=1,0,IF($AK3281=1,Settings!$C$6,Settings!$C$7))*100)</f>
        <v/>
      </c>
      <c r="X3281" s="8">
        <f>IF($C3281="","",T3281*W3281/100)</f>
        <v/>
      </c>
      <c r="Y3281" s="8">
        <f>IF($C3281="","",T3281-X3281)</f>
        <v/>
      </c>
      <c r="Z3281" s="8">
        <f>IF($C3281="","",Y3281-M3281)</f>
        <v/>
      </c>
      <c r="AD3281" s="8" t="n"/>
      <c r="AG3281" s="14" t="n"/>
      <c r="AI3281">
        <f>IF($C3281="","",IF(COUNTIF($C$2:$C3281,$C3281)=1,1,0))</f>
        <v/>
      </c>
      <c r="AJ3281">
        <f>IF($AI3281=1,SUMPRODUCT(--($AM$2:$AM$7001&lt;$AM3281))+1,"")</f>
        <v/>
      </c>
      <c r="AK3281">
        <f>IF($C3281="","",IF(OR($P3281=TRUE(),$P3281="TRUE"),1,0))</f>
        <v/>
      </c>
      <c r="AL3281">
        <f>IF($C3281="","",IF(AND($V3281="Yes",SUMPRODUCT((LEN(Settings!$F$6:$F$13)&gt;0)*ISNUMBER(SEARCH(Settings!$F$6:$F$13,$O3281)))=0),1,0))</f>
        <v/>
      </c>
      <c r="AM3281">
        <f>IF($AI3281=1,IFERROR(IF(VALUE($C3281)&lt;100000000,VALUE($C3281),1000000000),IFERROR(IF(VALUE(MID($C3281,2,20))&lt;100000000,VALUE(MID($C3281,2,20)),1000000000),1000000000))+ROW()/100000,"")</f>
        <v/>
      </c>
    </row>
    <row r="3282">
      <c r="E3282" s="14" t="n"/>
      <c r="M3282" s="8">
        <f>IF($C3282="","",L3282*T3282/100)</f>
        <v/>
      </c>
      <c r="S3282" s="8" t="n"/>
      <c r="T3282" s="8" t="n"/>
      <c r="W3282">
        <f>IF($C3282="","",IF($AL3282=1,0,IF($AK3282=1,Settings!$C$6,Settings!$C$7))*100)</f>
        <v/>
      </c>
      <c r="X3282" s="8">
        <f>IF($C3282="","",T3282*W3282/100)</f>
        <v/>
      </c>
      <c r="Y3282" s="8">
        <f>IF($C3282="","",T3282-X3282)</f>
        <v/>
      </c>
      <c r="Z3282" s="8">
        <f>IF($C3282="","",Y3282-M3282)</f>
        <v/>
      </c>
      <c r="AD3282" s="8" t="n"/>
      <c r="AG3282" s="14" t="n"/>
      <c r="AI3282">
        <f>IF($C3282="","",IF(COUNTIF($C$2:$C3282,$C3282)=1,1,0))</f>
        <v/>
      </c>
      <c r="AJ3282">
        <f>IF($AI3282=1,SUMPRODUCT(--($AM$2:$AM$7001&lt;$AM3282))+1,"")</f>
        <v/>
      </c>
      <c r="AK3282">
        <f>IF($C3282="","",IF(OR($P3282=TRUE(),$P3282="TRUE"),1,0))</f>
        <v/>
      </c>
      <c r="AL3282">
        <f>IF($C3282="","",IF(AND($V3282="Yes",SUMPRODUCT((LEN(Settings!$F$6:$F$13)&gt;0)*ISNUMBER(SEARCH(Settings!$F$6:$F$13,$O3282)))=0),1,0))</f>
        <v/>
      </c>
      <c r="AM3282">
        <f>IF($AI3282=1,IFERROR(IF(VALUE($C3282)&lt;100000000,VALUE($C3282),1000000000),IFERROR(IF(VALUE(MID($C3282,2,20))&lt;100000000,VALUE(MID($C3282,2,20)),1000000000),1000000000))+ROW()/100000,"")</f>
        <v/>
      </c>
    </row>
    <row r="3283">
      <c r="E3283" s="14" t="n"/>
      <c r="M3283" s="8">
        <f>IF($C3283="","",L3283*T3283/100)</f>
        <v/>
      </c>
      <c r="S3283" s="8" t="n"/>
      <c r="T3283" s="8" t="n"/>
      <c r="W3283">
        <f>IF($C3283="","",IF($AL3283=1,0,IF($AK3283=1,Settings!$C$6,Settings!$C$7))*100)</f>
        <v/>
      </c>
      <c r="X3283" s="8">
        <f>IF($C3283="","",T3283*W3283/100)</f>
        <v/>
      </c>
      <c r="Y3283" s="8">
        <f>IF($C3283="","",T3283-X3283)</f>
        <v/>
      </c>
      <c r="Z3283" s="8">
        <f>IF($C3283="","",Y3283-M3283)</f>
        <v/>
      </c>
      <c r="AD3283" s="8" t="n"/>
      <c r="AG3283" s="14" t="n"/>
      <c r="AI3283">
        <f>IF($C3283="","",IF(COUNTIF($C$2:$C3283,$C3283)=1,1,0))</f>
        <v/>
      </c>
      <c r="AJ3283">
        <f>IF($AI3283=1,SUMPRODUCT(--($AM$2:$AM$7001&lt;$AM3283))+1,"")</f>
        <v/>
      </c>
      <c r="AK3283">
        <f>IF($C3283="","",IF(OR($P3283=TRUE(),$P3283="TRUE"),1,0))</f>
        <v/>
      </c>
      <c r="AL3283">
        <f>IF($C3283="","",IF(AND($V3283="Yes",SUMPRODUCT((LEN(Settings!$F$6:$F$13)&gt;0)*ISNUMBER(SEARCH(Settings!$F$6:$F$13,$O3283)))=0),1,0))</f>
        <v/>
      </c>
      <c r="AM3283">
        <f>IF($AI3283=1,IFERROR(IF(VALUE($C3283)&lt;100000000,VALUE($C3283),1000000000),IFERROR(IF(VALUE(MID($C3283,2,20))&lt;100000000,VALUE(MID($C3283,2,20)),1000000000),1000000000))+ROW()/100000,"")</f>
        <v/>
      </c>
    </row>
    <row r="3284">
      <c r="E3284" s="14" t="n"/>
      <c r="M3284" s="8">
        <f>IF($C3284="","",L3284*T3284/100)</f>
        <v/>
      </c>
      <c r="S3284" s="8" t="n"/>
      <c r="T3284" s="8" t="n"/>
      <c r="W3284">
        <f>IF($C3284="","",IF($AL3284=1,0,IF($AK3284=1,Settings!$C$6,Settings!$C$7))*100)</f>
        <v/>
      </c>
      <c r="X3284" s="8">
        <f>IF($C3284="","",T3284*W3284/100)</f>
        <v/>
      </c>
      <c r="Y3284" s="8">
        <f>IF($C3284="","",T3284-X3284)</f>
        <v/>
      </c>
      <c r="Z3284" s="8">
        <f>IF($C3284="","",Y3284-M3284)</f>
        <v/>
      </c>
      <c r="AD3284" s="8" t="n"/>
      <c r="AG3284" s="14" t="n"/>
      <c r="AI3284">
        <f>IF($C3284="","",IF(COUNTIF($C$2:$C3284,$C3284)=1,1,0))</f>
        <v/>
      </c>
      <c r="AJ3284">
        <f>IF($AI3284=1,SUMPRODUCT(--($AM$2:$AM$7001&lt;$AM3284))+1,"")</f>
        <v/>
      </c>
      <c r="AK3284">
        <f>IF($C3284="","",IF(OR($P3284=TRUE(),$P3284="TRUE"),1,0))</f>
        <v/>
      </c>
      <c r="AL3284">
        <f>IF($C3284="","",IF(AND($V3284="Yes",SUMPRODUCT((LEN(Settings!$F$6:$F$13)&gt;0)*ISNUMBER(SEARCH(Settings!$F$6:$F$13,$O3284)))=0),1,0))</f>
        <v/>
      </c>
      <c r="AM3284">
        <f>IF($AI3284=1,IFERROR(IF(VALUE($C3284)&lt;100000000,VALUE($C3284),1000000000),IFERROR(IF(VALUE(MID($C3284,2,20))&lt;100000000,VALUE(MID($C3284,2,20)),1000000000),1000000000))+ROW()/100000,"")</f>
        <v/>
      </c>
    </row>
    <row r="3285">
      <c r="E3285" s="14" t="n"/>
      <c r="M3285" s="8">
        <f>IF($C3285="","",L3285*T3285/100)</f>
        <v/>
      </c>
      <c r="S3285" s="8" t="n"/>
      <c r="T3285" s="8" t="n"/>
      <c r="W3285">
        <f>IF($C3285="","",IF($AL3285=1,0,IF($AK3285=1,Settings!$C$6,Settings!$C$7))*100)</f>
        <v/>
      </c>
      <c r="X3285" s="8">
        <f>IF($C3285="","",T3285*W3285/100)</f>
        <v/>
      </c>
      <c r="Y3285" s="8">
        <f>IF($C3285="","",T3285-X3285)</f>
        <v/>
      </c>
      <c r="Z3285" s="8">
        <f>IF($C3285="","",Y3285-M3285)</f>
        <v/>
      </c>
      <c r="AD3285" s="8" t="n"/>
      <c r="AG3285" s="14" t="n"/>
      <c r="AI3285">
        <f>IF($C3285="","",IF(COUNTIF($C$2:$C3285,$C3285)=1,1,0))</f>
        <v/>
      </c>
      <c r="AJ3285">
        <f>IF($AI3285=1,SUMPRODUCT(--($AM$2:$AM$7001&lt;$AM3285))+1,"")</f>
        <v/>
      </c>
      <c r="AK3285">
        <f>IF($C3285="","",IF(OR($P3285=TRUE(),$P3285="TRUE"),1,0))</f>
        <v/>
      </c>
      <c r="AL3285">
        <f>IF($C3285="","",IF(AND($V3285="Yes",SUMPRODUCT((LEN(Settings!$F$6:$F$13)&gt;0)*ISNUMBER(SEARCH(Settings!$F$6:$F$13,$O3285)))=0),1,0))</f>
        <v/>
      </c>
      <c r="AM3285">
        <f>IF($AI3285=1,IFERROR(IF(VALUE($C3285)&lt;100000000,VALUE($C3285),1000000000),IFERROR(IF(VALUE(MID($C3285,2,20))&lt;100000000,VALUE(MID($C3285,2,20)),1000000000),1000000000))+ROW()/100000,"")</f>
        <v/>
      </c>
    </row>
    <row r="3286">
      <c r="E3286" s="14" t="n"/>
      <c r="M3286" s="8">
        <f>IF($C3286="","",L3286*T3286/100)</f>
        <v/>
      </c>
      <c r="S3286" s="8" t="n"/>
      <c r="T3286" s="8" t="n"/>
      <c r="W3286">
        <f>IF($C3286="","",IF($AL3286=1,0,IF($AK3286=1,Settings!$C$6,Settings!$C$7))*100)</f>
        <v/>
      </c>
      <c r="X3286" s="8">
        <f>IF($C3286="","",T3286*W3286/100)</f>
        <v/>
      </c>
      <c r="Y3286" s="8">
        <f>IF($C3286="","",T3286-X3286)</f>
        <v/>
      </c>
      <c r="Z3286" s="8">
        <f>IF($C3286="","",Y3286-M3286)</f>
        <v/>
      </c>
      <c r="AD3286" s="8" t="n"/>
      <c r="AG3286" s="14" t="n"/>
      <c r="AI3286">
        <f>IF($C3286="","",IF(COUNTIF($C$2:$C3286,$C3286)=1,1,0))</f>
        <v/>
      </c>
      <c r="AJ3286">
        <f>IF($AI3286=1,SUMPRODUCT(--($AM$2:$AM$7001&lt;$AM3286))+1,"")</f>
        <v/>
      </c>
      <c r="AK3286">
        <f>IF($C3286="","",IF(OR($P3286=TRUE(),$P3286="TRUE"),1,0))</f>
        <v/>
      </c>
      <c r="AL3286">
        <f>IF($C3286="","",IF(AND($V3286="Yes",SUMPRODUCT((LEN(Settings!$F$6:$F$13)&gt;0)*ISNUMBER(SEARCH(Settings!$F$6:$F$13,$O3286)))=0),1,0))</f>
        <v/>
      </c>
      <c r="AM3286">
        <f>IF($AI3286=1,IFERROR(IF(VALUE($C3286)&lt;100000000,VALUE($C3286),1000000000),IFERROR(IF(VALUE(MID($C3286,2,20))&lt;100000000,VALUE(MID($C3286,2,20)),1000000000),1000000000))+ROW()/100000,"")</f>
        <v/>
      </c>
    </row>
    <row r="3287">
      <c r="E3287" s="14" t="n"/>
      <c r="M3287" s="8">
        <f>IF($C3287="","",L3287*T3287/100)</f>
        <v/>
      </c>
      <c r="S3287" s="8" t="n"/>
      <c r="T3287" s="8" t="n"/>
      <c r="W3287">
        <f>IF($C3287="","",IF($AL3287=1,0,IF($AK3287=1,Settings!$C$6,Settings!$C$7))*100)</f>
        <v/>
      </c>
      <c r="X3287" s="8">
        <f>IF($C3287="","",T3287*W3287/100)</f>
        <v/>
      </c>
      <c r="Y3287" s="8">
        <f>IF($C3287="","",T3287-X3287)</f>
        <v/>
      </c>
      <c r="Z3287" s="8">
        <f>IF($C3287="","",Y3287-M3287)</f>
        <v/>
      </c>
      <c r="AD3287" s="8" t="n"/>
      <c r="AG3287" s="14" t="n"/>
      <c r="AI3287">
        <f>IF($C3287="","",IF(COUNTIF($C$2:$C3287,$C3287)=1,1,0))</f>
        <v/>
      </c>
      <c r="AJ3287">
        <f>IF($AI3287=1,SUMPRODUCT(--($AM$2:$AM$7001&lt;$AM3287))+1,"")</f>
        <v/>
      </c>
      <c r="AK3287">
        <f>IF($C3287="","",IF(OR($P3287=TRUE(),$P3287="TRUE"),1,0))</f>
        <v/>
      </c>
      <c r="AL3287">
        <f>IF($C3287="","",IF(AND($V3287="Yes",SUMPRODUCT((LEN(Settings!$F$6:$F$13)&gt;0)*ISNUMBER(SEARCH(Settings!$F$6:$F$13,$O3287)))=0),1,0))</f>
        <v/>
      </c>
      <c r="AM3287">
        <f>IF($AI3287=1,IFERROR(IF(VALUE($C3287)&lt;100000000,VALUE($C3287),1000000000),IFERROR(IF(VALUE(MID($C3287,2,20))&lt;100000000,VALUE(MID($C3287,2,20)),1000000000),1000000000))+ROW()/100000,"")</f>
        <v/>
      </c>
    </row>
    <row r="3288">
      <c r="E3288" s="14" t="n"/>
      <c r="M3288" s="8">
        <f>IF($C3288="","",L3288*T3288/100)</f>
        <v/>
      </c>
      <c r="S3288" s="8" t="n"/>
      <c r="T3288" s="8" t="n"/>
      <c r="W3288">
        <f>IF($C3288="","",IF($AL3288=1,0,IF($AK3288=1,Settings!$C$6,Settings!$C$7))*100)</f>
        <v/>
      </c>
      <c r="X3288" s="8">
        <f>IF($C3288="","",T3288*W3288/100)</f>
        <v/>
      </c>
      <c r="Y3288" s="8">
        <f>IF($C3288="","",T3288-X3288)</f>
        <v/>
      </c>
      <c r="Z3288" s="8">
        <f>IF($C3288="","",Y3288-M3288)</f>
        <v/>
      </c>
      <c r="AD3288" s="8" t="n"/>
      <c r="AG3288" s="14" t="n"/>
      <c r="AI3288">
        <f>IF($C3288="","",IF(COUNTIF($C$2:$C3288,$C3288)=1,1,0))</f>
        <v/>
      </c>
      <c r="AJ3288">
        <f>IF($AI3288=1,SUMPRODUCT(--($AM$2:$AM$7001&lt;$AM3288))+1,"")</f>
        <v/>
      </c>
      <c r="AK3288">
        <f>IF($C3288="","",IF(OR($P3288=TRUE(),$P3288="TRUE"),1,0))</f>
        <v/>
      </c>
      <c r="AL3288">
        <f>IF($C3288="","",IF(AND($V3288="Yes",SUMPRODUCT((LEN(Settings!$F$6:$F$13)&gt;0)*ISNUMBER(SEARCH(Settings!$F$6:$F$13,$O3288)))=0),1,0))</f>
        <v/>
      </c>
      <c r="AM3288">
        <f>IF($AI3288=1,IFERROR(IF(VALUE($C3288)&lt;100000000,VALUE($C3288),1000000000),IFERROR(IF(VALUE(MID($C3288,2,20))&lt;100000000,VALUE(MID($C3288,2,20)),1000000000),1000000000))+ROW()/100000,"")</f>
        <v/>
      </c>
    </row>
    <row r="3289">
      <c r="E3289" s="14" t="n"/>
      <c r="M3289" s="8">
        <f>IF($C3289="","",L3289*T3289/100)</f>
        <v/>
      </c>
      <c r="S3289" s="8" t="n"/>
      <c r="T3289" s="8" t="n"/>
      <c r="W3289">
        <f>IF($C3289="","",IF($AL3289=1,0,IF($AK3289=1,Settings!$C$6,Settings!$C$7))*100)</f>
        <v/>
      </c>
      <c r="X3289" s="8">
        <f>IF($C3289="","",T3289*W3289/100)</f>
        <v/>
      </c>
      <c r="Y3289" s="8">
        <f>IF($C3289="","",T3289-X3289)</f>
        <v/>
      </c>
      <c r="Z3289" s="8">
        <f>IF($C3289="","",Y3289-M3289)</f>
        <v/>
      </c>
      <c r="AD3289" s="8" t="n"/>
      <c r="AG3289" s="14" t="n"/>
      <c r="AI3289">
        <f>IF($C3289="","",IF(COUNTIF($C$2:$C3289,$C3289)=1,1,0))</f>
        <v/>
      </c>
      <c r="AJ3289">
        <f>IF($AI3289=1,SUMPRODUCT(--($AM$2:$AM$7001&lt;$AM3289))+1,"")</f>
        <v/>
      </c>
      <c r="AK3289">
        <f>IF($C3289="","",IF(OR($P3289=TRUE(),$P3289="TRUE"),1,0))</f>
        <v/>
      </c>
      <c r="AL3289">
        <f>IF($C3289="","",IF(AND($V3289="Yes",SUMPRODUCT((LEN(Settings!$F$6:$F$13)&gt;0)*ISNUMBER(SEARCH(Settings!$F$6:$F$13,$O3289)))=0),1,0))</f>
        <v/>
      </c>
      <c r="AM3289">
        <f>IF($AI3289=1,IFERROR(IF(VALUE($C3289)&lt;100000000,VALUE($C3289),1000000000),IFERROR(IF(VALUE(MID($C3289,2,20))&lt;100000000,VALUE(MID($C3289,2,20)),1000000000),1000000000))+ROW()/100000,"")</f>
        <v/>
      </c>
    </row>
    <row r="3290">
      <c r="E3290" s="14" t="n"/>
      <c r="M3290" s="8">
        <f>IF($C3290="","",L3290*T3290/100)</f>
        <v/>
      </c>
      <c r="S3290" s="8" t="n"/>
      <c r="T3290" s="8" t="n"/>
      <c r="W3290">
        <f>IF($C3290="","",IF($AL3290=1,0,IF($AK3290=1,Settings!$C$6,Settings!$C$7))*100)</f>
        <v/>
      </c>
      <c r="X3290" s="8">
        <f>IF($C3290="","",T3290*W3290/100)</f>
        <v/>
      </c>
      <c r="Y3290" s="8">
        <f>IF($C3290="","",T3290-X3290)</f>
        <v/>
      </c>
      <c r="Z3290" s="8">
        <f>IF($C3290="","",Y3290-M3290)</f>
        <v/>
      </c>
      <c r="AD3290" s="8" t="n"/>
      <c r="AG3290" s="14" t="n"/>
      <c r="AI3290">
        <f>IF($C3290="","",IF(COUNTIF($C$2:$C3290,$C3290)=1,1,0))</f>
        <v/>
      </c>
      <c r="AJ3290">
        <f>IF($AI3290=1,SUMPRODUCT(--($AM$2:$AM$7001&lt;$AM3290))+1,"")</f>
        <v/>
      </c>
      <c r="AK3290">
        <f>IF($C3290="","",IF(OR($P3290=TRUE(),$P3290="TRUE"),1,0))</f>
        <v/>
      </c>
      <c r="AL3290">
        <f>IF($C3290="","",IF(AND($V3290="Yes",SUMPRODUCT((LEN(Settings!$F$6:$F$13)&gt;0)*ISNUMBER(SEARCH(Settings!$F$6:$F$13,$O3290)))=0),1,0))</f>
        <v/>
      </c>
      <c r="AM3290">
        <f>IF($AI3290=1,IFERROR(IF(VALUE($C3290)&lt;100000000,VALUE($C3290),1000000000),IFERROR(IF(VALUE(MID($C3290,2,20))&lt;100000000,VALUE(MID($C3290,2,20)),1000000000),1000000000))+ROW()/100000,"")</f>
        <v/>
      </c>
    </row>
    <row r="3291">
      <c r="E3291" s="14" t="n"/>
      <c r="M3291" s="8">
        <f>IF($C3291="","",L3291*T3291/100)</f>
        <v/>
      </c>
      <c r="S3291" s="8" t="n"/>
      <c r="T3291" s="8" t="n"/>
      <c r="W3291">
        <f>IF($C3291="","",IF($AL3291=1,0,IF($AK3291=1,Settings!$C$6,Settings!$C$7))*100)</f>
        <v/>
      </c>
      <c r="X3291" s="8">
        <f>IF($C3291="","",T3291*W3291/100)</f>
        <v/>
      </c>
      <c r="Y3291" s="8">
        <f>IF($C3291="","",T3291-X3291)</f>
        <v/>
      </c>
      <c r="Z3291" s="8">
        <f>IF($C3291="","",Y3291-M3291)</f>
        <v/>
      </c>
      <c r="AD3291" s="8" t="n"/>
      <c r="AG3291" s="14" t="n"/>
      <c r="AI3291">
        <f>IF($C3291="","",IF(COUNTIF($C$2:$C3291,$C3291)=1,1,0))</f>
        <v/>
      </c>
      <c r="AJ3291">
        <f>IF($AI3291=1,SUMPRODUCT(--($AM$2:$AM$7001&lt;$AM3291))+1,"")</f>
        <v/>
      </c>
      <c r="AK3291">
        <f>IF($C3291="","",IF(OR($P3291=TRUE(),$P3291="TRUE"),1,0))</f>
        <v/>
      </c>
      <c r="AL3291">
        <f>IF($C3291="","",IF(AND($V3291="Yes",SUMPRODUCT((LEN(Settings!$F$6:$F$13)&gt;0)*ISNUMBER(SEARCH(Settings!$F$6:$F$13,$O3291)))=0),1,0))</f>
        <v/>
      </c>
      <c r="AM3291">
        <f>IF($AI3291=1,IFERROR(IF(VALUE($C3291)&lt;100000000,VALUE($C3291),1000000000),IFERROR(IF(VALUE(MID($C3291,2,20))&lt;100000000,VALUE(MID($C3291,2,20)),1000000000),1000000000))+ROW()/100000,"")</f>
        <v/>
      </c>
    </row>
    <row r="3292">
      <c r="E3292" s="14" t="n"/>
      <c r="M3292" s="8">
        <f>IF($C3292="","",L3292*T3292/100)</f>
        <v/>
      </c>
      <c r="S3292" s="8" t="n"/>
      <c r="T3292" s="8" t="n"/>
      <c r="W3292">
        <f>IF($C3292="","",IF($AL3292=1,0,IF($AK3292=1,Settings!$C$6,Settings!$C$7))*100)</f>
        <v/>
      </c>
      <c r="X3292" s="8">
        <f>IF($C3292="","",T3292*W3292/100)</f>
        <v/>
      </c>
      <c r="Y3292" s="8">
        <f>IF($C3292="","",T3292-X3292)</f>
        <v/>
      </c>
      <c r="Z3292" s="8">
        <f>IF($C3292="","",Y3292-M3292)</f>
        <v/>
      </c>
      <c r="AD3292" s="8" t="n"/>
      <c r="AG3292" s="14" t="n"/>
      <c r="AI3292">
        <f>IF($C3292="","",IF(COUNTIF($C$2:$C3292,$C3292)=1,1,0))</f>
        <v/>
      </c>
      <c r="AJ3292">
        <f>IF($AI3292=1,SUMPRODUCT(--($AM$2:$AM$7001&lt;$AM3292))+1,"")</f>
        <v/>
      </c>
      <c r="AK3292">
        <f>IF($C3292="","",IF(OR($P3292=TRUE(),$P3292="TRUE"),1,0))</f>
        <v/>
      </c>
      <c r="AL3292">
        <f>IF($C3292="","",IF(AND($V3292="Yes",SUMPRODUCT((LEN(Settings!$F$6:$F$13)&gt;0)*ISNUMBER(SEARCH(Settings!$F$6:$F$13,$O3292)))=0),1,0))</f>
        <v/>
      </c>
      <c r="AM3292">
        <f>IF($AI3292=1,IFERROR(IF(VALUE($C3292)&lt;100000000,VALUE($C3292),1000000000),IFERROR(IF(VALUE(MID($C3292,2,20))&lt;100000000,VALUE(MID($C3292,2,20)),1000000000),1000000000))+ROW()/100000,"")</f>
        <v/>
      </c>
    </row>
    <row r="3293">
      <c r="E3293" s="14" t="n"/>
      <c r="M3293" s="8">
        <f>IF($C3293="","",L3293*T3293/100)</f>
        <v/>
      </c>
      <c r="S3293" s="8" t="n"/>
      <c r="T3293" s="8" t="n"/>
      <c r="W3293">
        <f>IF($C3293="","",IF($AL3293=1,0,IF($AK3293=1,Settings!$C$6,Settings!$C$7))*100)</f>
        <v/>
      </c>
      <c r="X3293" s="8">
        <f>IF($C3293="","",T3293*W3293/100)</f>
        <v/>
      </c>
      <c r="Y3293" s="8">
        <f>IF($C3293="","",T3293-X3293)</f>
        <v/>
      </c>
      <c r="Z3293" s="8">
        <f>IF($C3293="","",Y3293-M3293)</f>
        <v/>
      </c>
      <c r="AD3293" s="8" t="n"/>
      <c r="AG3293" s="14" t="n"/>
      <c r="AI3293">
        <f>IF($C3293="","",IF(COUNTIF($C$2:$C3293,$C3293)=1,1,0))</f>
        <v/>
      </c>
      <c r="AJ3293">
        <f>IF($AI3293=1,SUMPRODUCT(--($AM$2:$AM$7001&lt;$AM3293))+1,"")</f>
        <v/>
      </c>
      <c r="AK3293">
        <f>IF($C3293="","",IF(OR($P3293=TRUE(),$P3293="TRUE"),1,0))</f>
        <v/>
      </c>
      <c r="AL3293">
        <f>IF($C3293="","",IF(AND($V3293="Yes",SUMPRODUCT((LEN(Settings!$F$6:$F$13)&gt;0)*ISNUMBER(SEARCH(Settings!$F$6:$F$13,$O3293)))=0),1,0))</f>
        <v/>
      </c>
      <c r="AM3293">
        <f>IF($AI3293=1,IFERROR(IF(VALUE($C3293)&lt;100000000,VALUE($C3293),1000000000),IFERROR(IF(VALUE(MID($C3293,2,20))&lt;100000000,VALUE(MID($C3293,2,20)),1000000000),1000000000))+ROW()/100000,"")</f>
        <v/>
      </c>
    </row>
    <row r="3294">
      <c r="E3294" s="14" t="n"/>
      <c r="M3294" s="8">
        <f>IF($C3294="","",L3294*T3294/100)</f>
        <v/>
      </c>
      <c r="S3294" s="8" t="n"/>
      <c r="T3294" s="8" t="n"/>
      <c r="W3294">
        <f>IF($C3294="","",IF($AL3294=1,0,IF($AK3294=1,Settings!$C$6,Settings!$C$7))*100)</f>
        <v/>
      </c>
      <c r="X3294" s="8">
        <f>IF($C3294="","",T3294*W3294/100)</f>
        <v/>
      </c>
      <c r="Y3294" s="8">
        <f>IF($C3294="","",T3294-X3294)</f>
        <v/>
      </c>
      <c r="Z3294" s="8">
        <f>IF($C3294="","",Y3294-M3294)</f>
        <v/>
      </c>
      <c r="AD3294" s="8" t="n"/>
      <c r="AG3294" s="14" t="n"/>
      <c r="AI3294">
        <f>IF($C3294="","",IF(COUNTIF($C$2:$C3294,$C3294)=1,1,0))</f>
        <v/>
      </c>
      <c r="AJ3294">
        <f>IF($AI3294=1,SUMPRODUCT(--($AM$2:$AM$7001&lt;$AM3294))+1,"")</f>
        <v/>
      </c>
      <c r="AK3294">
        <f>IF($C3294="","",IF(OR($P3294=TRUE(),$P3294="TRUE"),1,0))</f>
        <v/>
      </c>
      <c r="AL3294">
        <f>IF($C3294="","",IF(AND($V3294="Yes",SUMPRODUCT((LEN(Settings!$F$6:$F$13)&gt;0)*ISNUMBER(SEARCH(Settings!$F$6:$F$13,$O3294)))=0),1,0))</f>
        <v/>
      </c>
      <c r="AM3294">
        <f>IF($AI3294=1,IFERROR(IF(VALUE($C3294)&lt;100000000,VALUE($C3294),1000000000),IFERROR(IF(VALUE(MID($C3294,2,20))&lt;100000000,VALUE(MID($C3294,2,20)),1000000000),1000000000))+ROW()/100000,"")</f>
        <v/>
      </c>
    </row>
    <row r="3295">
      <c r="E3295" s="14" t="n"/>
      <c r="M3295" s="8">
        <f>IF($C3295="","",L3295*T3295/100)</f>
        <v/>
      </c>
      <c r="S3295" s="8" t="n"/>
      <c r="T3295" s="8" t="n"/>
      <c r="W3295">
        <f>IF($C3295="","",IF($AL3295=1,0,IF($AK3295=1,Settings!$C$6,Settings!$C$7))*100)</f>
        <v/>
      </c>
      <c r="X3295" s="8">
        <f>IF($C3295="","",T3295*W3295/100)</f>
        <v/>
      </c>
      <c r="Y3295" s="8">
        <f>IF($C3295="","",T3295-X3295)</f>
        <v/>
      </c>
      <c r="Z3295" s="8">
        <f>IF($C3295="","",Y3295-M3295)</f>
        <v/>
      </c>
      <c r="AD3295" s="8" t="n"/>
      <c r="AG3295" s="14" t="n"/>
      <c r="AI3295">
        <f>IF($C3295="","",IF(COUNTIF($C$2:$C3295,$C3295)=1,1,0))</f>
        <v/>
      </c>
      <c r="AJ3295">
        <f>IF($AI3295=1,SUMPRODUCT(--($AM$2:$AM$7001&lt;$AM3295))+1,"")</f>
        <v/>
      </c>
      <c r="AK3295">
        <f>IF($C3295="","",IF(OR($P3295=TRUE(),$P3295="TRUE"),1,0))</f>
        <v/>
      </c>
      <c r="AL3295">
        <f>IF($C3295="","",IF(AND($V3295="Yes",SUMPRODUCT((LEN(Settings!$F$6:$F$13)&gt;0)*ISNUMBER(SEARCH(Settings!$F$6:$F$13,$O3295)))=0),1,0))</f>
        <v/>
      </c>
      <c r="AM3295">
        <f>IF($AI3295=1,IFERROR(IF(VALUE($C3295)&lt;100000000,VALUE($C3295),1000000000),IFERROR(IF(VALUE(MID($C3295,2,20))&lt;100000000,VALUE(MID($C3295,2,20)),1000000000),1000000000))+ROW()/100000,"")</f>
        <v/>
      </c>
    </row>
    <row r="3296">
      <c r="E3296" s="14" t="n"/>
      <c r="M3296" s="8">
        <f>IF($C3296="","",L3296*T3296/100)</f>
        <v/>
      </c>
      <c r="S3296" s="8" t="n"/>
      <c r="T3296" s="8" t="n"/>
      <c r="W3296">
        <f>IF($C3296="","",IF($AL3296=1,0,IF($AK3296=1,Settings!$C$6,Settings!$C$7))*100)</f>
        <v/>
      </c>
      <c r="X3296" s="8">
        <f>IF($C3296="","",T3296*W3296/100)</f>
        <v/>
      </c>
      <c r="Y3296" s="8">
        <f>IF($C3296="","",T3296-X3296)</f>
        <v/>
      </c>
      <c r="Z3296" s="8">
        <f>IF($C3296="","",Y3296-M3296)</f>
        <v/>
      </c>
      <c r="AD3296" s="8" t="n"/>
      <c r="AG3296" s="14" t="n"/>
      <c r="AI3296">
        <f>IF($C3296="","",IF(COUNTIF($C$2:$C3296,$C3296)=1,1,0))</f>
        <v/>
      </c>
      <c r="AJ3296">
        <f>IF($AI3296=1,SUMPRODUCT(--($AM$2:$AM$7001&lt;$AM3296))+1,"")</f>
        <v/>
      </c>
      <c r="AK3296">
        <f>IF($C3296="","",IF(OR($P3296=TRUE(),$P3296="TRUE"),1,0))</f>
        <v/>
      </c>
      <c r="AL3296">
        <f>IF($C3296="","",IF(AND($V3296="Yes",SUMPRODUCT((LEN(Settings!$F$6:$F$13)&gt;0)*ISNUMBER(SEARCH(Settings!$F$6:$F$13,$O3296)))=0),1,0))</f>
        <v/>
      </c>
      <c r="AM3296">
        <f>IF($AI3296=1,IFERROR(IF(VALUE($C3296)&lt;100000000,VALUE($C3296),1000000000),IFERROR(IF(VALUE(MID($C3296,2,20))&lt;100000000,VALUE(MID($C3296,2,20)),1000000000),1000000000))+ROW()/100000,"")</f>
        <v/>
      </c>
    </row>
    <row r="3297">
      <c r="E3297" s="14" t="n"/>
      <c r="M3297" s="8">
        <f>IF($C3297="","",L3297*T3297/100)</f>
        <v/>
      </c>
      <c r="S3297" s="8" t="n"/>
      <c r="T3297" s="8" t="n"/>
      <c r="W3297">
        <f>IF($C3297="","",IF($AL3297=1,0,IF($AK3297=1,Settings!$C$6,Settings!$C$7))*100)</f>
        <v/>
      </c>
      <c r="X3297" s="8">
        <f>IF($C3297="","",T3297*W3297/100)</f>
        <v/>
      </c>
      <c r="Y3297" s="8">
        <f>IF($C3297="","",T3297-X3297)</f>
        <v/>
      </c>
      <c r="Z3297" s="8">
        <f>IF($C3297="","",Y3297-M3297)</f>
        <v/>
      </c>
      <c r="AD3297" s="8" t="n"/>
      <c r="AG3297" s="14" t="n"/>
      <c r="AI3297">
        <f>IF($C3297="","",IF(COUNTIF($C$2:$C3297,$C3297)=1,1,0))</f>
        <v/>
      </c>
      <c r="AJ3297">
        <f>IF($AI3297=1,SUMPRODUCT(--($AM$2:$AM$7001&lt;$AM3297))+1,"")</f>
        <v/>
      </c>
      <c r="AK3297">
        <f>IF($C3297="","",IF(OR($P3297=TRUE(),$P3297="TRUE"),1,0))</f>
        <v/>
      </c>
      <c r="AL3297">
        <f>IF($C3297="","",IF(AND($V3297="Yes",SUMPRODUCT((LEN(Settings!$F$6:$F$13)&gt;0)*ISNUMBER(SEARCH(Settings!$F$6:$F$13,$O3297)))=0),1,0))</f>
        <v/>
      </c>
      <c r="AM3297">
        <f>IF($AI3297=1,IFERROR(IF(VALUE($C3297)&lt;100000000,VALUE($C3297),1000000000),IFERROR(IF(VALUE(MID($C3297,2,20))&lt;100000000,VALUE(MID($C3297,2,20)),1000000000),1000000000))+ROW()/100000,"")</f>
        <v/>
      </c>
    </row>
    <row r="3298">
      <c r="E3298" s="14" t="n"/>
      <c r="M3298" s="8">
        <f>IF($C3298="","",L3298*T3298/100)</f>
        <v/>
      </c>
      <c r="S3298" s="8" t="n"/>
      <c r="T3298" s="8" t="n"/>
      <c r="W3298">
        <f>IF($C3298="","",IF($AL3298=1,0,IF($AK3298=1,Settings!$C$6,Settings!$C$7))*100)</f>
        <v/>
      </c>
      <c r="X3298" s="8">
        <f>IF($C3298="","",T3298*W3298/100)</f>
        <v/>
      </c>
      <c r="Y3298" s="8">
        <f>IF($C3298="","",T3298-X3298)</f>
        <v/>
      </c>
      <c r="Z3298" s="8">
        <f>IF($C3298="","",Y3298-M3298)</f>
        <v/>
      </c>
      <c r="AD3298" s="8" t="n"/>
      <c r="AG3298" s="14" t="n"/>
      <c r="AI3298">
        <f>IF($C3298="","",IF(COUNTIF($C$2:$C3298,$C3298)=1,1,0))</f>
        <v/>
      </c>
      <c r="AJ3298">
        <f>IF($AI3298=1,SUMPRODUCT(--($AM$2:$AM$7001&lt;$AM3298))+1,"")</f>
        <v/>
      </c>
      <c r="AK3298">
        <f>IF($C3298="","",IF(OR($P3298=TRUE(),$P3298="TRUE"),1,0))</f>
        <v/>
      </c>
      <c r="AL3298">
        <f>IF($C3298="","",IF(AND($V3298="Yes",SUMPRODUCT((LEN(Settings!$F$6:$F$13)&gt;0)*ISNUMBER(SEARCH(Settings!$F$6:$F$13,$O3298)))=0),1,0))</f>
        <v/>
      </c>
      <c r="AM3298">
        <f>IF($AI3298=1,IFERROR(IF(VALUE($C3298)&lt;100000000,VALUE($C3298),1000000000),IFERROR(IF(VALUE(MID($C3298,2,20))&lt;100000000,VALUE(MID($C3298,2,20)),1000000000),1000000000))+ROW()/100000,"")</f>
        <v/>
      </c>
    </row>
    <row r="3299">
      <c r="E3299" s="14" t="n"/>
      <c r="M3299" s="8">
        <f>IF($C3299="","",L3299*T3299/100)</f>
        <v/>
      </c>
      <c r="S3299" s="8" t="n"/>
      <c r="T3299" s="8" t="n"/>
      <c r="W3299">
        <f>IF($C3299="","",IF($AL3299=1,0,IF($AK3299=1,Settings!$C$6,Settings!$C$7))*100)</f>
        <v/>
      </c>
      <c r="X3299" s="8">
        <f>IF($C3299="","",T3299*W3299/100)</f>
        <v/>
      </c>
      <c r="Y3299" s="8">
        <f>IF($C3299="","",T3299-X3299)</f>
        <v/>
      </c>
      <c r="Z3299" s="8">
        <f>IF($C3299="","",Y3299-M3299)</f>
        <v/>
      </c>
      <c r="AD3299" s="8" t="n"/>
      <c r="AG3299" s="14" t="n"/>
      <c r="AI3299">
        <f>IF($C3299="","",IF(COUNTIF($C$2:$C3299,$C3299)=1,1,0))</f>
        <v/>
      </c>
      <c r="AJ3299">
        <f>IF($AI3299=1,SUMPRODUCT(--($AM$2:$AM$7001&lt;$AM3299))+1,"")</f>
        <v/>
      </c>
      <c r="AK3299">
        <f>IF($C3299="","",IF(OR($P3299=TRUE(),$P3299="TRUE"),1,0))</f>
        <v/>
      </c>
      <c r="AL3299">
        <f>IF($C3299="","",IF(AND($V3299="Yes",SUMPRODUCT((LEN(Settings!$F$6:$F$13)&gt;0)*ISNUMBER(SEARCH(Settings!$F$6:$F$13,$O3299)))=0),1,0))</f>
        <v/>
      </c>
      <c r="AM3299">
        <f>IF($AI3299=1,IFERROR(IF(VALUE($C3299)&lt;100000000,VALUE($C3299),1000000000),IFERROR(IF(VALUE(MID($C3299,2,20))&lt;100000000,VALUE(MID($C3299,2,20)),1000000000),1000000000))+ROW()/100000,"")</f>
        <v/>
      </c>
    </row>
    <row r="3300">
      <c r="E3300" s="14" t="n"/>
      <c r="M3300" s="8">
        <f>IF($C3300="","",L3300*T3300/100)</f>
        <v/>
      </c>
      <c r="S3300" s="8" t="n"/>
      <c r="T3300" s="8" t="n"/>
      <c r="W3300">
        <f>IF($C3300="","",IF($AL3300=1,0,IF($AK3300=1,Settings!$C$6,Settings!$C$7))*100)</f>
        <v/>
      </c>
      <c r="X3300" s="8">
        <f>IF($C3300="","",T3300*W3300/100)</f>
        <v/>
      </c>
      <c r="Y3300" s="8">
        <f>IF($C3300="","",T3300-X3300)</f>
        <v/>
      </c>
      <c r="Z3300" s="8">
        <f>IF($C3300="","",Y3300-M3300)</f>
        <v/>
      </c>
      <c r="AD3300" s="8" t="n"/>
      <c r="AG3300" s="14" t="n"/>
      <c r="AI3300">
        <f>IF($C3300="","",IF(COUNTIF($C$2:$C3300,$C3300)=1,1,0))</f>
        <v/>
      </c>
      <c r="AJ3300">
        <f>IF($AI3300=1,SUMPRODUCT(--($AM$2:$AM$7001&lt;$AM3300))+1,"")</f>
        <v/>
      </c>
      <c r="AK3300">
        <f>IF($C3300="","",IF(OR($P3300=TRUE(),$P3300="TRUE"),1,0))</f>
        <v/>
      </c>
      <c r="AL3300">
        <f>IF($C3300="","",IF(AND($V3300="Yes",SUMPRODUCT((LEN(Settings!$F$6:$F$13)&gt;0)*ISNUMBER(SEARCH(Settings!$F$6:$F$13,$O3300)))=0),1,0))</f>
        <v/>
      </c>
      <c r="AM3300">
        <f>IF($AI3300=1,IFERROR(IF(VALUE($C3300)&lt;100000000,VALUE($C3300),1000000000),IFERROR(IF(VALUE(MID($C3300,2,20))&lt;100000000,VALUE(MID($C3300,2,20)),1000000000),1000000000))+ROW()/100000,"")</f>
        <v/>
      </c>
    </row>
    <row r="3301">
      <c r="E3301" s="14" t="n"/>
      <c r="M3301" s="8">
        <f>IF($C3301="","",L3301*T3301/100)</f>
        <v/>
      </c>
      <c r="S3301" s="8" t="n"/>
      <c r="T3301" s="8" t="n"/>
      <c r="W3301">
        <f>IF($C3301="","",IF($AL3301=1,0,IF($AK3301=1,Settings!$C$6,Settings!$C$7))*100)</f>
        <v/>
      </c>
      <c r="X3301" s="8">
        <f>IF($C3301="","",T3301*W3301/100)</f>
        <v/>
      </c>
      <c r="Y3301" s="8">
        <f>IF($C3301="","",T3301-X3301)</f>
        <v/>
      </c>
      <c r="Z3301" s="8">
        <f>IF($C3301="","",Y3301-M3301)</f>
        <v/>
      </c>
      <c r="AD3301" s="8" t="n"/>
      <c r="AG3301" s="14" t="n"/>
      <c r="AI3301">
        <f>IF($C3301="","",IF(COUNTIF($C$2:$C3301,$C3301)=1,1,0))</f>
        <v/>
      </c>
      <c r="AJ3301">
        <f>IF($AI3301=1,SUMPRODUCT(--($AM$2:$AM$7001&lt;$AM3301))+1,"")</f>
        <v/>
      </c>
      <c r="AK3301">
        <f>IF($C3301="","",IF(OR($P3301=TRUE(),$P3301="TRUE"),1,0))</f>
        <v/>
      </c>
      <c r="AL3301">
        <f>IF($C3301="","",IF(AND($V3301="Yes",SUMPRODUCT((LEN(Settings!$F$6:$F$13)&gt;0)*ISNUMBER(SEARCH(Settings!$F$6:$F$13,$O3301)))=0),1,0))</f>
        <v/>
      </c>
      <c r="AM3301">
        <f>IF($AI3301=1,IFERROR(IF(VALUE($C3301)&lt;100000000,VALUE($C3301),1000000000),IFERROR(IF(VALUE(MID($C3301,2,20))&lt;100000000,VALUE(MID($C3301,2,20)),1000000000),1000000000))+ROW()/100000,"")</f>
        <v/>
      </c>
    </row>
    <row r="3302">
      <c r="E3302" s="14" t="n"/>
      <c r="M3302" s="8">
        <f>IF($C3302="","",L3302*T3302/100)</f>
        <v/>
      </c>
      <c r="S3302" s="8" t="n"/>
      <c r="T3302" s="8" t="n"/>
      <c r="W3302">
        <f>IF($C3302="","",IF($AL3302=1,0,IF($AK3302=1,Settings!$C$6,Settings!$C$7))*100)</f>
        <v/>
      </c>
      <c r="X3302" s="8">
        <f>IF($C3302="","",T3302*W3302/100)</f>
        <v/>
      </c>
      <c r="Y3302" s="8">
        <f>IF($C3302="","",T3302-X3302)</f>
        <v/>
      </c>
      <c r="Z3302" s="8">
        <f>IF($C3302="","",Y3302-M3302)</f>
        <v/>
      </c>
      <c r="AD3302" s="8" t="n"/>
      <c r="AG3302" s="14" t="n"/>
      <c r="AI3302">
        <f>IF($C3302="","",IF(COUNTIF($C$2:$C3302,$C3302)=1,1,0))</f>
        <v/>
      </c>
      <c r="AJ3302">
        <f>IF($AI3302=1,SUMPRODUCT(--($AM$2:$AM$7001&lt;$AM3302))+1,"")</f>
        <v/>
      </c>
      <c r="AK3302">
        <f>IF($C3302="","",IF(OR($P3302=TRUE(),$P3302="TRUE"),1,0))</f>
        <v/>
      </c>
      <c r="AL3302">
        <f>IF($C3302="","",IF(AND($V3302="Yes",SUMPRODUCT((LEN(Settings!$F$6:$F$13)&gt;0)*ISNUMBER(SEARCH(Settings!$F$6:$F$13,$O3302)))=0),1,0))</f>
        <v/>
      </c>
      <c r="AM3302">
        <f>IF($AI3302=1,IFERROR(IF(VALUE($C3302)&lt;100000000,VALUE($C3302),1000000000),IFERROR(IF(VALUE(MID($C3302,2,20))&lt;100000000,VALUE(MID($C3302,2,20)),1000000000),1000000000))+ROW()/100000,"")</f>
        <v/>
      </c>
    </row>
    <row r="3303">
      <c r="E3303" s="14" t="n"/>
      <c r="M3303" s="8">
        <f>IF($C3303="","",L3303*T3303/100)</f>
        <v/>
      </c>
      <c r="S3303" s="8" t="n"/>
      <c r="T3303" s="8" t="n"/>
      <c r="W3303">
        <f>IF($C3303="","",IF($AL3303=1,0,IF($AK3303=1,Settings!$C$6,Settings!$C$7))*100)</f>
        <v/>
      </c>
      <c r="X3303" s="8">
        <f>IF($C3303="","",T3303*W3303/100)</f>
        <v/>
      </c>
      <c r="Y3303" s="8">
        <f>IF($C3303="","",T3303-X3303)</f>
        <v/>
      </c>
      <c r="Z3303" s="8">
        <f>IF($C3303="","",Y3303-M3303)</f>
        <v/>
      </c>
      <c r="AD3303" s="8" t="n"/>
      <c r="AG3303" s="14" t="n"/>
      <c r="AI3303">
        <f>IF($C3303="","",IF(COUNTIF($C$2:$C3303,$C3303)=1,1,0))</f>
        <v/>
      </c>
      <c r="AJ3303">
        <f>IF($AI3303=1,SUMPRODUCT(--($AM$2:$AM$7001&lt;$AM3303))+1,"")</f>
        <v/>
      </c>
      <c r="AK3303">
        <f>IF($C3303="","",IF(OR($P3303=TRUE(),$P3303="TRUE"),1,0))</f>
        <v/>
      </c>
      <c r="AL3303">
        <f>IF($C3303="","",IF(AND($V3303="Yes",SUMPRODUCT((LEN(Settings!$F$6:$F$13)&gt;0)*ISNUMBER(SEARCH(Settings!$F$6:$F$13,$O3303)))=0),1,0))</f>
        <v/>
      </c>
      <c r="AM3303">
        <f>IF($AI3303=1,IFERROR(IF(VALUE($C3303)&lt;100000000,VALUE($C3303),1000000000),IFERROR(IF(VALUE(MID($C3303,2,20))&lt;100000000,VALUE(MID($C3303,2,20)),1000000000),1000000000))+ROW()/100000,"")</f>
        <v/>
      </c>
    </row>
    <row r="3304">
      <c r="E3304" s="14" t="n"/>
      <c r="M3304" s="8">
        <f>IF($C3304="","",L3304*T3304/100)</f>
        <v/>
      </c>
      <c r="S3304" s="8" t="n"/>
      <c r="T3304" s="8" t="n"/>
      <c r="W3304">
        <f>IF($C3304="","",IF($AL3304=1,0,IF($AK3304=1,Settings!$C$6,Settings!$C$7))*100)</f>
        <v/>
      </c>
      <c r="X3304" s="8">
        <f>IF($C3304="","",T3304*W3304/100)</f>
        <v/>
      </c>
      <c r="Y3304" s="8">
        <f>IF($C3304="","",T3304-X3304)</f>
        <v/>
      </c>
      <c r="Z3304" s="8">
        <f>IF($C3304="","",Y3304-M3304)</f>
        <v/>
      </c>
      <c r="AD3304" s="8" t="n"/>
      <c r="AG3304" s="14" t="n"/>
      <c r="AI3304">
        <f>IF($C3304="","",IF(COUNTIF($C$2:$C3304,$C3304)=1,1,0))</f>
        <v/>
      </c>
      <c r="AJ3304">
        <f>IF($AI3304=1,SUMPRODUCT(--($AM$2:$AM$7001&lt;$AM3304))+1,"")</f>
        <v/>
      </c>
      <c r="AK3304">
        <f>IF($C3304="","",IF(OR($P3304=TRUE(),$P3304="TRUE"),1,0))</f>
        <v/>
      </c>
      <c r="AL3304">
        <f>IF($C3304="","",IF(AND($V3304="Yes",SUMPRODUCT((LEN(Settings!$F$6:$F$13)&gt;0)*ISNUMBER(SEARCH(Settings!$F$6:$F$13,$O3304)))=0),1,0))</f>
        <v/>
      </c>
      <c r="AM3304">
        <f>IF($AI3304=1,IFERROR(IF(VALUE($C3304)&lt;100000000,VALUE($C3304),1000000000),IFERROR(IF(VALUE(MID($C3304,2,20))&lt;100000000,VALUE(MID($C3304,2,20)),1000000000),1000000000))+ROW()/100000,"")</f>
        <v/>
      </c>
    </row>
    <row r="3305">
      <c r="E3305" s="14" t="n"/>
      <c r="M3305" s="8">
        <f>IF($C3305="","",L3305*T3305/100)</f>
        <v/>
      </c>
      <c r="S3305" s="8" t="n"/>
      <c r="T3305" s="8" t="n"/>
      <c r="W3305">
        <f>IF($C3305="","",IF($AL3305=1,0,IF($AK3305=1,Settings!$C$6,Settings!$C$7))*100)</f>
        <v/>
      </c>
      <c r="X3305" s="8">
        <f>IF($C3305="","",T3305*W3305/100)</f>
        <v/>
      </c>
      <c r="Y3305" s="8">
        <f>IF($C3305="","",T3305-X3305)</f>
        <v/>
      </c>
      <c r="Z3305" s="8">
        <f>IF($C3305="","",Y3305-M3305)</f>
        <v/>
      </c>
      <c r="AD3305" s="8" t="n"/>
      <c r="AG3305" s="14" t="n"/>
      <c r="AI3305">
        <f>IF($C3305="","",IF(COUNTIF($C$2:$C3305,$C3305)=1,1,0))</f>
        <v/>
      </c>
      <c r="AJ3305">
        <f>IF($AI3305=1,SUMPRODUCT(--($AM$2:$AM$7001&lt;$AM3305))+1,"")</f>
        <v/>
      </c>
      <c r="AK3305">
        <f>IF($C3305="","",IF(OR($P3305=TRUE(),$P3305="TRUE"),1,0))</f>
        <v/>
      </c>
      <c r="AL3305">
        <f>IF($C3305="","",IF(AND($V3305="Yes",SUMPRODUCT((LEN(Settings!$F$6:$F$13)&gt;0)*ISNUMBER(SEARCH(Settings!$F$6:$F$13,$O3305)))=0),1,0))</f>
        <v/>
      </c>
      <c r="AM3305">
        <f>IF($AI3305=1,IFERROR(IF(VALUE($C3305)&lt;100000000,VALUE($C3305),1000000000),IFERROR(IF(VALUE(MID($C3305,2,20))&lt;100000000,VALUE(MID($C3305,2,20)),1000000000),1000000000))+ROW()/100000,"")</f>
        <v/>
      </c>
    </row>
    <row r="3306">
      <c r="E3306" s="14" t="n"/>
      <c r="M3306" s="8">
        <f>IF($C3306="","",L3306*T3306/100)</f>
        <v/>
      </c>
      <c r="S3306" s="8" t="n"/>
      <c r="T3306" s="8" t="n"/>
      <c r="W3306">
        <f>IF($C3306="","",IF($AL3306=1,0,IF($AK3306=1,Settings!$C$6,Settings!$C$7))*100)</f>
        <v/>
      </c>
      <c r="X3306" s="8">
        <f>IF($C3306="","",T3306*W3306/100)</f>
        <v/>
      </c>
      <c r="Y3306" s="8">
        <f>IF($C3306="","",T3306-X3306)</f>
        <v/>
      </c>
      <c r="Z3306" s="8">
        <f>IF($C3306="","",Y3306-M3306)</f>
        <v/>
      </c>
      <c r="AD3306" s="8" t="n"/>
      <c r="AG3306" s="14" t="n"/>
      <c r="AI3306">
        <f>IF($C3306="","",IF(COUNTIF($C$2:$C3306,$C3306)=1,1,0))</f>
        <v/>
      </c>
      <c r="AJ3306">
        <f>IF($AI3306=1,SUMPRODUCT(--($AM$2:$AM$7001&lt;$AM3306))+1,"")</f>
        <v/>
      </c>
      <c r="AK3306">
        <f>IF($C3306="","",IF(OR($P3306=TRUE(),$P3306="TRUE"),1,0))</f>
        <v/>
      </c>
      <c r="AL3306">
        <f>IF($C3306="","",IF(AND($V3306="Yes",SUMPRODUCT((LEN(Settings!$F$6:$F$13)&gt;0)*ISNUMBER(SEARCH(Settings!$F$6:$F$13,$O3306)))=0),1,0))</f>
        <v/>
      </c>
      <c r="AM3306">
        <f>IF($AI3306=1,IFERROR(IF(VALUE($C3306)&lt;100000000,VALUE($C3306),1000000000),IFERROR(IF(VALUE(MID($C3306,2,20))&lt;100000000,VALUE(MID($C3306,2,20)),1000000000),1000000000))+ROW()/100000,"")</f>
        <v/>
      </c>
    </row>
    <row r="3307">
      <c r="E3307" s="14" t="n"/>
      <c r="M3307" s="8">
        <f>IF($C3307="","",L3307*T3307/100)</f>
        <v/>
      </c>
      <c r="S3307" s="8" t="n"/>
      <c r="T3307" s="8" t="n"/>
      <c r="W3307">
        <f>IF($C3307="","",IF($AL3307=1,0,IF($AK3307=1,Settings!$C$6,Settings!$C$7))*100)</f>
        <v/>
      </c>
      <c r="X3307" s="8">
        <f>IF($C3307="","",T3307*W3307/100)</f>
        <v/>
      </c>
      <c r="Y3307" s="8">
        <f>IF($C3307="","",T3307-X3307)</f>
        <v/>
      </c>
      <c r="Z3307" s="8">
        <f>IF($C3307="","",Y3307-M3307)</f>
        <v/>
      </c>
      <c r="AD3307" s="8" t="n"/>
      <c r="AG3307" s="14" t="n"/>
      <c r="AI3307">
        <f>IF($C3307="","",IF(COUNTIF($C$2:$C3307,$C3307)=1,1,0))</f>
        <v/>
      </c>
      <c r="AJ3307">
        <f>IF($AI3307=1,SUMPRODUCT(--($AM$2:$AM$7001&lt;$AM3307))+1,"")</f>
        <v/>
      </c>
      <c r="AK3307">
        <f>IF($C3307="","",IF(OR($P3307=TRUE(),$P3307="TRUE"),1,0))</f>
        <v/>
      </c>
      <c r="AL3307">
        <f>IF($C3307="","",IF(AND($V3307="Yes",SUMPRODUCT((LEN(Settings!$F$6:$F$13)&gt;0)*ISNUMBER(SEARCH(Settings!$F$6:$F$13,$O3307)))=0),1,0))</f>
        <v/>
      </c>
      <c r="AM3307">
        <f>IF($AI3307=1,IFERROR(IF(VALUE($C3307)&lt;100000000,VALUE($C3307),1000000000),IFERROR(IF(VALUE(MID($C3307,2,20))&lt;100000000,VALUE(MID($C3307,2,20)),1000000000),1000000000))+ROW()/100000,"")</f>
        <v/>
      </c>
    </row>
    <row r="3308">
      <c r="E3308" s="14" t="n"/>
      <c r="M3308" s="8">
        <f>IF($C3308="","",L3308*T3308/100)</f>
        <v/>
      </c>
      <c r="S3308" s="8" t="n"/>
      <c r="T3308" s="8" t="n"/>
      <c r="W3308">
        <f>IF($C3308="","",IF($AL3308=1,0,IF($AK3308=1,Settings!$C$6,Settings!$C$7))*100)</f>
        <v/>
      </c>
      <c r="X3308" s="8">
        <f>IF($C3308="","",T3308*W3308/100)</f>
        <v/>
      </c>
      <c r="Y3308" s="8">
        <f>IF($C3308="","",T3308-X3308)</f>
        <v/>
      </c>
      <c r="Z3308" s="8">
        <f>IF($C3308="","",Y3308-M3308)</f>
        <v/>
      </c>
      <c r="AD3308" s="8" t="n"/>
      <c r="AG3308" s="14" t="n"/>
      <c r="AI3308">
        <f>IF($C3308="","",IF(COUNTIF($C$2:$C3308,$C3308)=1,1,0))</f>
        <v/>
      </c>
      <c r="AJ3308">
        <f>IF($AI3308=1,SUMPRODUCT(--($AM$2:$AM$7001&lt;$AM3308))+1,"")</f>
        <v/>
      </c>
      <c r="AK3308">
        <f>IF($C3308="","",IF(OR($P3308=TRUE(),$P3308="TRUE"),1,0))</f>
        <v/>
      </c>
      <c r="AL3308">
        <f>IF($C3308="","",IF(AND($V3308="Yes",SUMPRODUCT((LEN(Settings!$F$6:$F$13)&gt;0)*ISNUMBER(SEARCH(Settings!$F$6:$F$13,$O3308)))=0),1,0))</f>
        <v/>
      </c>
      <c r="AM3308">
        <f>IF($AI3308=1,IFERROR(IF(VALUE($C3308)&lt;100000000,VALUE($C3308),1000000000),IFERROR(IF(VALUE(MID($C3308,2,20))&lt;100000000,VALUE(MID($C3308,2,20)),1000000000),1000000000))+ROW()/100000,"")</f>
        <v/>
      </c>
    </row>
    <row r="3309">
      <c r="E3309" s="14" t="n"/>
      <c r="M3309" s="8">
        <f>IF($C3309="","",L3309*T3309/100)</f>
        <v/>
      </c>
      <c r="S3309" s="8" t="n"/>
      <c r="T3309" s="8" t="n"/>
      <c r="W3309">
        <f>IF($C3309="","",IF($AL3309=1,0,IF($AK3309=1,Settings!$C$6,Settings!$C$7))*100)</f>
        <v/>
      </c>
      <c r="X3309" s="8">
        <f>IF($C3309="","",T3309*W3309/100)</f>
        <v/>
      </c>
      <c r="Y3309" s="8">
        <f>IF($C3309="","",T3309-X3309)</f>
        <v/>
      </c>
      <c r="Z3309" s="8">
        <f>IF($C3309="","",Y3309-M3309)</f>
        <v/>
      </c>
      <c r="AD3309" s="8" t="n"/>
      <c r="AG3309" s="14" t="n"/>
      <c r="AI3309">
        <f>IF($C3309="","",IF(COUNTIF($C$2:$C3309,$C3309)=1,1,0))</f>
        <v/>
      </c>
      <c r="AJ3309">
        <f>IF($AI3309=1,SUMPRODUCT(--($AM$2:$AM$7001&lt;$AM3309))+1,"")</f>
        <v/>
      </c>
      <c r="AK3309">
        <f>IF($C3309="","",IF(OR($P3309=TRUE(),$P3309="TRUE"),1,0))</f>
        <v/>
      </c>
      <c r="AL3309">
        <f>IF($C3309="","",IF(AND($V3309="Yes",SUMPRODUCT((LEN(Settings!$F$6:$F$13)&gt;0)*ISNUMBER(SEARCH(Settings!$F$6:$F$13,$O3309)))=0),1,0))</f>
        <v/>
      </c>
      <c r="AM3309">
        <f>IF($AI3309=1,IFERROR(IF(VALUE($C3309)&lt;100000000,VALUE($C3309),1000000000),IFERROR(IF(VALUE(MID($C3309,2,20))&lt;100000000,VALUE(MID($C3309,2,20)),1000000000),1000000000))+ROW()/100000,"")</f>
        <v/>
      </c>
    </row>
    <row r="3310">
      <c r="E3310" s="14" t="n"/>
      <c r="M3310" s="8">
        <f>IF($C3310="","",L3310*T3310/100)</f>
        <v/>
      </c>
      <c r="S3310" s="8" t="n"/>
      <c r="T3310" s="8" t="n"/>
      <c r="W3310">
        <f>IF($C3310="","",IF($AL3310=1,0,IF($AK3310=1,Settings!$C$6,Settings!$C$7))*100)</f>
        <v/>
      </c>
      <c r="X3310" s="8">
        <f>IF($C3310="","",T3310*W3310/100)</f>
        <v/>
      </c>
      <c r="Y3310" s="8">
        <f>IF($C3310="","",T3310-X3310)</f>
        <v/>
      </c>
      <c r="Z3310" s="8">
        <f>IF($C3310="","",Y3310-M3310)</f>
        <v/>
      </c>
      <c r="AD3310" s="8" t="n"/>
      <c r="AG3310" s="14" t="n"/>
      <c r="AI3310">
        <f>IF($C3310="","",IF(COUNTIF($C$2:$C3310,$C3310)=1,1,0))</f>
        <v/>
      </c>
      <c r="AJ3310">
        <f>IF($AI3310=1,SUMPRODUCT(--($AM$2:$AM$7001&lt;$AM3310))+1,"")</f>
        <v/>
      </c>
      <c r="AK3310">
        <f>IF($C3310="","",IF(OR($P3310=TRUE(),$P3310="TRUE"),1,0))</f>
        <v/>
      </c>
      <c r="AL3310">
        <f>IF($C3310="","",IF(AND($V3310="Yes",SUMPRODUCT((LEN(Settings!$F$6:$F$13)&gt;0)*ISNUMBER(SEARCH(Settings!$F$6:$F$13,$O3310)))=0),1,0))</f>
        <v/>
      </c>
      <c r="AM3310">
        <f>IF($AI3310=1,IFERROR(IF(VALUE($C3310)&lt;100000000,VALUE($C3310),1000000000),IFERROR(IF(VALUE(MID($C3310,2,20))&lt;100000000,VALUE(MID($C3310,2,20)),1000000000),1000000000))+ROW()/100000,"")</f>
        <v/>
      </c>
    </row>
    <row r="3311">
      <c r="E3311" s="14" t="n"/>
      <c r="M3311" s="8">
        <f>IF($C3311="","",L3311*T3311/100)</f>
        <v/>
      </c>
      <c r="S3311" s="8" t="n"/>
      <c r="T3311" s="8" t="n"/>
      <c r="W3311">
        <f>IF($C3311="","",IF($AL3311=1,0,IF($AK3311=1,Settings!$C$6,Settings!$C$7))*100)</f>
        <v/>
      </c>
      <c r="X3311" s="8">
        <f>IF($C3311="","",T3311*W3311/100)</f>
        <v/>
      </c>
      <c r="Y3311" s="8">
        <f>IF($C3311="","",T3311-X3311)</f>
        <v/>
      </c>
      <c r="Z3311" s="8">
        <f>IF($C3311="","",Y3311-M3311)</f>
        <v/>
      </c>
      <c r="AD3311" s="8" t="n"/>
      <c r="AG3311" s="14" t="n"/>
      <c r="AI3311">
        <f>IF($C3311="","",IF(COUNTIF($C$2:$C3311,$C3311)=1,1,0))</f>
        <v/>
      </c>
      <c r="AJ3311">
        <f>IF($AI3311=1,SUMPRODUCT(--($AM$2:$AM$7001&lt;$AM3311))+1,"")</f>
        <v/>
      </c>
      <c r="AK3311">
        <f>IF($C3311="","",IF(OR($P3311=TRUE(),$P3311="TRUE"),1,0))</f>
        <v/>
      </c>
      <c r="AL3311">
        <f>IF($C3311="","",IF(AND($V3311="Yes",SUMPRODUCT((LEN(Settings!$F$6:$F$13)&gt;0)*ISNUMBER(SEARCH(Settings!$F$6:$F$13,$O3311)))=0),1,0))</f>
        <v/>
      </c>
      <c r="AM3311">
        <f>IF($AI3311=1,IFERROR(IF(VALUE($C3311)&lt;100000000,VALUE($C3311),1000000000),IFERROR(IF(VALUE(MID($C3311,2,20))&lt;100000000,VALUE(MID($C3311,2,20)),1000000000),1000000000))+ROW()/100000,"")</f>
        <v/>
      </c>
    </row>
    <row r="3312">
      <c r="E3312" s="14" t="n"/>
      <c r="M3312" s="8">
        <f>IF($C3312="","",L3312*T3312/100)</f>
        <v/>
      </c>
      <c r="S3312" s="8" t="n"/>
      <c r="T3312" s="8" t="n"/>
      <c r="W3312">
        <f>IF($C3312="","",IF($AL3312=1,0,IF($AK3312=1,Settings!$C$6,Settings!$C$7))*100)</f>
        <v/>
      </c>
      <c r="X3312" s="8">
        <f>IF($C3312="","",T3312*W3312/100)</f>
        <v/>
      </c>
      <c r="Y3312" s="8">
        <f>IF($C3312="","",T3312-X3312)</f>
        <v/>
      </c>
      <c r="Z3312" s="8">
        <f>IF($C3312="","",Y3312-M3312)</f>
        <v/>
      </c>
      <c r="AD3312" s="8" t="n"/>
      <c r="AG3312" s="14" t="n"/>
      <c r="AI3312">
        <f>IF($C3312="","",IF(COUNTIF($C$2:$C3312,$C3312)=1,1,0))</f>
        <v/>
      </c>
      <c r="AJ3312">
        <f>IF($AI3312=1,SUMPRODUCT(--($AM$2:$AM$7001&lt;$AM3312))+1,"")</f>
        <v/>
      </c>
      <c r="AK3312">
        <f>IF($C3312="","",IF(OR($P3312=TRUE(),$P3312="TRUE"),1,0))</f>
        <v/>
      </c>
      <c r="AL3312">
        <f>IF($C3312="","",IF(AND($V3312="Yes",SUMPRODUCT((LEN(Settings!$F$6:$F$13)&gt;0)*ISNUMBER(SEARCH(Settings!$F$6:$F$13,$O3312)))=0),1,0))</f>
        <v/>
      </c>
      <c r="AM3312">
        <f>IF($AI3312=1,IFERROR(IF(VALUE($C3312)&lt;100000000,VALUE($C3312),1000000000),IFERROR(IF(VALUE(MID($C3312,2,20))&lt;100000000,VALUE(MID($C3312,2,20)),1000000000),1000000000))+ROW()/100000,"")</f>
        <v/>
      </c>
    </row>
    <row r="3313">
      <c r="E3313" s="14" t="n"/>
      <c r="M3313" s="8">
        <f>IF($C3313="","",L3313*T3313/100)</f>
        <v/>
      </c>
      <c r="S3313" s="8" t="n"/>
      <c r="T3313" s="8" t="n"/>
      <c r="W3313">
        <f>IF($C3313="","",IF($AL3313=1,0,IF($AK3313=1,Settings!$C$6,Settings!$C$7))*100)</f>
        <v/>
      </c>
      <c r="X3313" s="8">
        <f>IF($C3313="","",T3313*W3313/100)</f>
        <v/>
      </c>
      <c r="Y3313" s="8">
        <f>IF($C3313="","",T3313-X3313)</f>
        <v/>
      </c>
      <c r="Z3313" s="8">
        <f>IF($C3313="","",Y3313-M3313)</f>
        <v/>
      </c>
      <c r="AD3313" s="8" t="n"/>
      <c r="AG3313" s="14" t="n"/>
      <c r="AI3313">
        <f>IF($C3313="","",IF(COUNTIF($C$2:$C3313,$C3313)=1,1,0))</f>
        <v/>
      </c>
      <c r="AJ3313">
        <f>IF($AI3313=1,SUMPRODUCT(--($AM$2:$AM$7001&lt;$AM3313))+1,"")</f>
        <v/>
      </c>
      <c r="AK3313">
        <f>IF($C3313="","",IF(OR($P3313=TRUE(),$P3313="TRUE"),1,0))</f>
        <v/>
      </c>
      <c r="AL3313">
        <f>IF($C3313="","",IF(AND($V3313="Yes",SUMPRODUCT((LEN(Settings!$F$6:$F$13)&gt;0)*ISNUMBER(SEARCH(Settings!$F$6:$F$13,$O3313)))=0),1,0))</f>
        <v/>
      </c>
      <c r="AM3313">
        <f>IF($AI3313=1,IFERROR(IF(VALUE($C3313)&lt;100000000,VALUE($C3313),1000000000),IFERROR(IF(VALUE(MID($C3313,2,20))&lt;100000000,VALUE(MID($C3313,2,20)),1000000000),1000000000))+ROW()/100000,"")</f>
        <v/>
      </c>
    </row>
    <row r="3314">
      <c r="E3314" s="14" t="n"/>
      <c r="M3314" s="8">
        <f>IF($C3314="","",L3314*T3314/100)</f>
        <v/>
      </c>
      <c r="S3314" s="8" t="n"/>
      <c r="T3314" s="8" t="n"/>
      <c r="W3314">
        <f>IF($C3314="","",IF($AL3314=1,0,IF($AK3314=1,Settings!$C$6,Settings!$C$7))*100)</f>
        <v/>
      </c>
      <c r="X3314" s="8">
        <f>IF($C3314="","",T3314*W3314/100)</f>
        <v/>
      </c>
      <c r="Y3314" s="8">
        <f>IF($C3314="","",T3314-X3314)</f>
        <v/>
      </c>
      <c r="Z3314" s="8">
        <f>IF($C3314="","",Y3314-M3314)</f>
        <v/>
      </c>
      <c r="AD3314" s="8" t="n"/>
      <c r="AG3314" s="14" t="n"/>
      <c r="AI3314">
        <f>IF($C3314="","",IF(COUNTIF($C$2:$C3314,$C3314)=1,1,0))</f>
        <v/>
      </c>
      <c r="AJ3314">
        <f>IF($AI3314=1,SUMPRODUCT(--($AM$2:$AM$7001&lt;$AM3314))+1,"")</f>
        <v/>
      </c>
      <c r="AK3314">
        <f>IF($C3314="","",IF(OR($P3314=TRUE(),$P3314="TRUE"),1,0))</f>
        <v/>
      </c>
      <c r="AL3314">
        <f>IF($C3314="","",IF(AND($V3314="Yes",SUMPRODUCT((LEN(Settings!$F$6:$F$13)&gt;0)*ISNUMBER(SEARCH(Settings!$F$6:$F$13,$O3314)))=0),1,0))</f>
        <v/>
      </c>
      <c r="AM3314">
        <f>IF($AI3314=1,IFERROR(IF(VALUE($C3314)&lt;100000000,VALUE($C3314),1000000000),IFERROR(IF(VALUE(MID($C3314,2,20))&lt;100000000,VALUE(MID($C3314,2,20)),1000000000),1000000000))+ROW()/100000,"")</f>
        <v/>
      </c>
    </row>
    <row r="3315">
      <c r="E3315" s="14" t="n"/>
      <c r="M3315" s="8">
        <f>IF($C3315="","",L3315*T3315/100)</f>
        <v/>
      </c>
      <c r="S3315" s="8" t="n"/>
      <c r="T3315" s="8" t="n"/>
      <c r="W3315">
        <f>IF($C3315="","",IF($AL3315=1,0,IF($AK3315=1,Settings!$C$6,Settings!$C$7))*100)</f>
        <v/>
      </c>
      <c r="X3315" s="8">
        <f>IF($C3315="","",T3315*W3315/100)</f>
        <v/>
      </c>
      <c r="Y3315" s="8">
        <f>IF($C3315="","",T3315-X3315)</f>
        <v/>
      </c>
      <c r="Z3315" s="8">
        <f>IF($C3315="","",Y3315-M3315)</f>
        <v/>
      </c>
      <c r="AD3315" s="8" t="n"/>
      <c r="AG3315" s="14" t="n"/>
      <c r="AI3315">
        <f>IF($C3315="","",IF(COUNTIF($C$2:$C3315,$C3315)=1,1,0))</f>
        <v/>
      </c>
      <c r="AJ3315">
        <f>IF($AI3315=1,SUMPRODUCT(--($AM$2:$AM$7001&lt;$AM3315))+1,"")</f>
        <v/>
      </c>
      <c r="AK3315">
        <f>IF($C3315="","",IF(OR($P3315=TRUE(),$P3315="TRUE"),1,0))</f>
        <v/>
      </c>
      <c r="AL3315">
        <f>IF($C3315="","",IF(AND($V3315="Yes",SUMPRODUCT((LEN(Settings!$F$6:$F$13)&gt;0)*ISNUMBER(SEARCH(Settings!$F$6:$F$13,$O3315)))=0),1,0))</f>
        <v/>
      </c>
      <c r="AM3315">
        <f>IF($AI3315=1,IFERROR(IF(VALUE($C3315)&lt;100000000,VALUE($C3315),1000000000),IFERROR(IF(VALUE(MID($C3315,2,20))&lt;100000000,VALUE(MID($C3315,2,20)),1000000000),1000000000))+ROW()/100000,"")</f>
        <v/>
      </c>
    </row>
    <row r="3316">
      <c r="E3316" s="14" t="n"/>
      <c r="M3316" s="8">
        <f>IF($C3316="","",L3316*T3316/100)</f>
        <v/>
      </c>
      <c r="S3316" s="8" t="n"/>
      <c r="T3316" s="8" t="n"/>
      <c r="W3316">
        <f>IF($C3316="","",IF($AL3316=1,0,IF($AK3316=1,Settings!$C$6,Settings!$C$7))*100)</f>
        <v/>
      </c>
      <c r="X3316" s="8">
        <f>IF($C3316="","",T3316*W3316/100)</f>
        <v/>
      </c>
      <c r="Y3316" s="8">
        <f>IF($C3316="","",T3316-X3316)</f>
        <v/>
      </c>
      <c r="Z3316" s="8">
        <f>IF($C3316="","",Y3316-M3316)</f>
        <v/>
      </c>
      <c r="AD3316" s="8" t="n"/>
      <c r="AG3316" s="14" t="n"/>
      <c r="AI3316">
        <f>IF($C3316="","",IF(COUNTIF($C$2:$C3316,$C3316)=1,1,0))</f>
        <v/>
      </c>
      <c r="AJ3316">
        <f>IF($AI3316=1,SUMPRODUCT(--($AM$2:$AM$7001&lt;$AM3316))+1,"")</f>
        <v/>
      </c>
      <c r="AK3316">
        <f>IF($C3316="","",IF(OR($P3316=TRUE(),$P3316="TRUE"),1,0))</f>
        <v/>
      </c>
      <c r="AL3316">
        <f>IF($C3316="","",IF(AND($V3316="Yes",SUMPRODUCT((LEN(Settings!$F$6:$F$13)&gt;0)*ISNUMBER(SEARCH(Settings!$F$6:$F$13,$O3316)))=0),1,0))</f>
        <v/>
      </c>
      <c r="AM3316">
        <f>IF($AI3316=1,IFERROR(IF(VALUE($C3316)&lt;100000000,VALUE($C3316),1000000000),IFERROR(IF(VALUE(MID($C3316,2,20))&lt;100000000,VALUE(MID($C3316,2,20)),1000000000),1000000000))+ROW()/100000,"")</f>
        <v/>
      </c>
    </row>
    <row r="3317">
      <c r="E3317" s="14" t="n"/>
      <c r="M3317" s="8">
        <f>IF($C3317="","",L3317*T3317/100)</f>
        <v/>
      </c>
      <c r="S3317" s="8" t="n"/>
      <c r="T3317" s="8" t="n"/>
      <c r="W3317">
        <f>IF($C3317="","",IF($AL3317=1,0,IF($AK3317=1,Settings!$C$6,Settings!$C$7))*100)</f>
        <v/>
      </c>
      <c r="X3317" s="8">
        <f>IF($C3317="","",T3317*W3317/100)</f>
        <v/>
      </c>
      <c r="Y3317" s="8">
        <f>IF($C3317="","",T3317-X3317)</f>
        <v/>
      </c>
      <c r="Z3317" s="8">
        <f>IF($C3317="","",Y3317-M3317)</f>
        <v/>
      </c>
      <c r="AD3317" s="8" t="n"/>
      <c r="AG3317" s="14" t="n"/>
      <c r="AI3317">
        <f>IF($C3317="","",IF(COUNTIF($C$2:$C3317,$C3317)=1,1,0))</f>
        <v/>
      </c>
      <c r="AJ3317">
        <f>IF($AI3317=1,SUMPRODUCT(--($AM$2:$AM$7001&lt;$AM3317))+1,"")</f>
        <v/>
      </c>
      <c r="AK3317">
        <f>IF($C3317="","",IF(OR($P3317=TRUE(),$P3317="TRUE"),1,0))</f>
        <v/>
      </c>
      <c r="AL3317">
        <f>IF($C3317="","",IF(AND($V3317="Yes",SUMPRODUCT((LEN(Settings!$F$6:$F$13)&gt;0)*ISNUMBER(SEARCH(Settings!$F$6:$F$13,$O3317)))=0),1,0))</f>
        <v/>
      </c>
      <c r="AM3317">
        <f>IF($AI3317=1,IFERROR(IF(VALUE($C3317)&lt;100000000,VALUE($C3317),1000000000),IFERROR(IF(VALUE(MID($C3317,2,20))&lt;100000000,VALUE(MID($C3317,2,20)),1000000000),1000000000))+ROW()/100000,"")</f>
        <v/>
      </c>
    </row>
    <row r="3318">
      <c r="E3318" s="14" t="n"/>
      <c r="M3318" s="8">
        <f>IF($C3318="","",L3318*T3318/100)</f>
        <v/>
      </c>
      <c r="S3318" s="8" t="n"/>
      <c r="T3318" s="8" t="n"/>
      <c r="W3318">
        <f>IF($C3318="","",IF($AL3318=1,0,IF($AK3318=1,Settings!$C$6,Settings!$C$7))*100)</f>
        <v/>
      </c>
      <c r="X3318" s="8">
        <f>IF($C3318="","",T3318*W3318/100)</f>
        <v/>
      </c>
      <c r="Y3318" s="8">
        <f>IF($C3318="","",T3318-X3318)</f>
        <v/>
      </c>
      <c r="Z3318" s="8">
        <f>IF($C3318="","",Y3318-M3318)</f>
        <v/>
      </c>
      <c r="AD3318" s="8" t="n"/>
      <c r="AG3318" s="14" t="n"/>
      <c r="AI3318">
        <f>IF($C3318="","",IF(COUNTIF($C$2:$C3318,$C3318)=1,1,0))</f>
        <v/>
      </c>
      <c r="AJ3318">
        <f>IF($AI3318=1,SUMPRODUCT(--($AM$2:$AM$7001&lt;$AM3318))+1,"")</f>
        <v/>
      </c>
      <c r="AK3318">
        <f>IF($C3318="","",IF(OR($P3318=TRUE(),$P3318="TRUE"),1,0))</f>
        <v/>
      </c>
      <c r="AL3318">
        <f>IF($C3318="","",IF(AND($V3318="Yes",SUMPRODUCT((LEN(Settings!$F$6:$F$13)&gt;0)*ISNUMBER(SEARCH(Settings!$F$6:$F$13,$O3318)))=0),1,0))</f>
        <v/>
      </c>
      <c r="AM3318">
        <f>IF($AI3318=1,IFERROR(IF(VALUE($C3318)&lt;100000000,VALUE($C3318),1000000000),IFERROR(IF(VALUE(MID($C3318,2,20))&lt;100000000,VALUE(MID($C3318,2,20)),1000000000),1000000000))+ROW()/100000,"")</f>
        <v/>
      </c>
    </row>
    <row r="3319">
      <c r="E3319" s="14" t="n"/>
      <c r="M3319" s="8">
        <f>IF($C3319="","",L3319*T3319/100)</f>
        <v/>
      </c>
      <c r="S3319" s="8" t="n"/>
      <c r="T3319" s="8" t="n"/>
      <c r="W3319">
        <f>IF($C3319="","",IF($AL3319=1,0,IF($AK3319=1,Settings!$C$6,Settings!$C$7))*100)</f>
        <v/>
      </c>
      <c r="X3319" s="8">
        <f>IF($C3319="","",T3319*W3319/100)</f>
        <v/>
      </c>
      <c r="Y3319" s="8">
        <f>IF($C3319="","",T3319-X3319)</f>
        <v/>
      </c>
      <c r="Z3319" s="8">
        <f>IF($C3319="","",Y3319-M3319)</f>
        <v/>
      </c>
      <c r="AD3319" s="8" t="n"/>
      <c r="AG3319" s="14" t="n"/>
      <c r="AI3319">
        <f>IF($C3319="","",IF(COUNTIF($C$2:$C3319,$C3319)=1,1,0))</f>
        <v/>
      </c>
      <c r="AJ3319">
        <f>IF($AI3319=1,SUMPRODUCT(--($AM$2:$AM$7001&lt;$AM3319))+1,"")</f>
        <v/>
      </c>
      <c r="AK3319">
        <f>IF($C3319="","",IF(OR($P3319=TRUE(),$P3319="TRUE"),1,0))</f>
        <v/>
      </c>
      <c r="AL3319">
        <f>IF($C3319="","",IF(AND($V3319="Yes",SUMPRODUCT((LEN(Settings!$F$6:$F$13)&gt;0)*ISNUMBER(SEARCH(Settings!$F$6:$F$13,$O3319)))=0),1,0))</f>
        <v/>
      </c>
      <c r="AM3319">
        <f>IF($AI3319=1,IFERROR(IF(VALUE($C3319)&lt;100000000,VALUE($C3319),1000000000),IFERROR(IF(VALUE(MID($C3319,2,20))&lt;100000000,VALUE(MID($C3319,2,20)),1000000000),1000000000))+ROW()/100000,"")</f>
        <v/>
      </c>
    </row>
    <row r="3320">
      <c r="E3320" s="14" t="n"/>
      <c r="M3320" s="8">
        <f>IF($C3320="","",L3320*T3320/100)</f>
        <v/>
      </c>
      <c r="S3320" s="8" t="n"/>
      <c r="T3320" s="8" t="n"/>
      <c r="W3320">
        <f>IF($C3320="","",IF($AL3320=1,0,IF($AK3320=1,Settings!$C$6,Settings!$C$7))*100)</f>
        <v/>
      </c>
      <c r="X3320" s="8">
        <f>IF($C3320="","",T3320*W3320/100)</f>
        <v/>
      </c>
      <c r="Y3320" s="8">
        <f>IF($C3320="","",T3320-X3320)</f>
        <v/>
      </c>
      <c r="Z3320" s="8">
        <f>IF($C3320="","",Y3320-M3320)</f>
        <v/>
      </c>
      <c r="AD3320" s="8" t="n"/>
      <c r="AG3320" s="14" t="n"/>
      <c r="AI3320">
        <f>IF($C3320="","",IF(COUNTIF($C$2:$C3320,$C3320)=1,1,0))</f>
        <v/>
      </c>
      <c r="AJ3320">
        <f>IF($AI3320=1,SUMPRODUCT(--($AM$2:$AM$7001&lt;$AM3320))+1,"")</f>
        <v/>
      </c>
      <c r="AK3320">
        <f>IF($C3320="","",IF(OR($P3320=TRUE(),$P3320="TRUE"),1,0))</f>
        <v/>
      </c>
      <c r="AL3320">
        <f>IF($C3320="","",IF(AND($V3320="Yes",SUMPRODUCT((LEN(Settings!$F$6:$F$13)&gt;0)*ISNUMBER(SEARCH(Settings!$F$6:$F$13,$O3320)))=0),1,0))</f>
        <v/>
      </c>
      <c r="AM3320">
        <f>IF($AI3320=1,IFERROR(IF(VALUE($C3320)&lt;100000000,VALUE($C3320),1000000000),IFERROR(IF(VALUE(MID($C3320,2,20))&lt;100000000,VALUE(MID($C3320,2,20)),1000000000),1000000000))+ROW()/100000,"")</f>
        <v/>
      </c>
    </row>
    <row r="3321">
      <c r="E3321" s="14" t="n"/>
      <c r="M3321" s="8">
        <f>IF($C3321="","",L3321*T3321/100)</f>
        <v/>
      </c>
      <c r="S3321" s="8" t="n"/>
      <c r="T3321" s="8" t="n"/>
      <c r="W3321">
        <f>IF($C3321="","",IF($AL3321=1,0,IF($AK3321=1,Settings!$C$6,Settings!$C$7))*100)</f>
        <v/>
      </c>
      <c r="X3321" s="8">
        <f>IF($C3321="","",T3321*W3321/100)</f>
        <v/>
      </c>
      <c r="Y3321" s="8">
        <f>IF($C3321="","",T3321-X3321)</f>
        <v/>
      </c>
      <c r="Z3321" s="8">
        <f>IF($C3321="","",Y3321-M3321)</f>
        <v/>
      </c>
      <c r="AD3321" s="8" t="n"/>
      <c r="AG3321" s="14" t="n"/>
      <c r="AI3321">
        <f>IF($C3321="","",IF(COUNTIF($C$2:$C3321,$C3321)=1,1,0))</f>
        <v/>
      </c>
      <c r="AJ3321">
        <f>IF($AI3321=1,SUMPRODUCT(--($AM$2:$AM$7001&lt;$AM3321))+1,"")</f>
        <v/>
      </c>
      <c r="AK3321">
        <f>IF($C3321="","",IF(OR($P3321=TRUE(),$P3321="TRUE"),1,0))</f>
        <v/>
      </c>
      <c r="AL3321">
        <f>IF($C3321="","",IF(AND($V3321="Yes",SUMPRODUCT((LEN(Settings!$F$6:$F$13)&gt;0)*ISNUMBER(SEARCH(Settings!$F$6:$F$13,$O3321)))=0),1,0))</f>
        <v/>
      </c>
      <c r="AM3321">
        <f>IF($AI3321=1,IFERROR(IF(VALUE($C3321)&lt;100000000,VALUE($C3321),1000000000),IFERROR(IF(VALUE(MID($C3321,2,20))&lt;100000000,VALUE(MID($C3321,2,20)),1000000000),1000000000))+ROW()/100000,"")</f>
        <v/>
      </c>
    </row>
    <row r="3322">
      <c r="E3322" s="14" t="n"/>
      <c r="M3322" s="8">
        <f>IF($C3322="","",L3322*T3322/100)</f>
        <v/>
      </c>
      <c r="S3322" s="8" t="n"/>
      <c r="T3322" s="8" t="n"/>
      <c r="W3322">
        <f>IF($C3322="","",IF($AL3322=1,0,IF($AK3322=1,Settings!$C$6,Settings!$C$7))*100)</f>
        <v/>
      </c>
      <c r="X3322" s="8">
        <f>IF($C3322="","",T3322*W3322/100)</f>
        <v/>
      </c>
      <c r="Y3322" s="8">
        <f>IF($C3322="","",T3322-X3322)</f>
        <v/>
      </c>
      <c r="Z3322" s="8">
        <f>IF($C3322="","",Y3322-M3322)</f>
        <v/>
      </c>
      <c r="AD3322" s="8" t="n"/>
      <c r="AG3322" s="14" t="n"/>
      <c r="AI3322">
        <f>IF($C3322="","",IF(COUNTIF($C$2:$C3322,$C3322)=1,1,0))</f>
        <v/>
      </c>
      <c r="AJ3322">
        <f>IF($AI3322=1,SUMPRODUCT(--($AM$2:$AM$7001&lt;$AM3322))+1,"")</f>
        <v/>
      </c>
      <c r="AK3322">
        <f>IF($C3322="","",IF(OR($P3322=TRUE(),$P3322="TRUE"),1,0))</f>
        <v/>
      </c>
      <c r="AL3322">
        <f>IF($C3322="","",IF(AND($V3322="Yes",SUMPRODUCT((LEN(Settings!$F$6:$F$13)&gt;0)*ISNUMBER(SEARCH(Settings!$F$6:$F$13,$O3322)))=0),1,0))</f>
        <v/>
      </c>
      <c r="AM3322">
        <f>IF($AI3322=1,IFERROR(IF(VALUE($C3322)&lt;100000000,VALUE($C3322),1000000000),IFERROR(IF(VALUE(MID($C3322,2,20))&lt;100000000,VALUE(MID($C3322,2,20)),1000000000),1000000000))+ROW()/100000,"")</f>
        <v/>
      </c>
    </row>
    <row r="3323">
      <c r="E3323" s="14" t="n"/>
      <c r="M3323" s="8">
        <f>IF($C3323="","",L3323*T3323/100)</f>
        <v/>
      </c>
      <c r="S3323" s="8" t="n"/>
      <c r="T3323" s="8" t="n"/>
      <c r="W3323">
        <f>IF($C3323="","",IF($AL3323=1,0,IF($AK3323=1,Settings!$C$6,Settings!$C$7))*100)</f>
        <v/>
      </c>
      <c r="X3323" s="8">
        <f>IF($C3323="","",T3323*W3323/100)</f>
        <v/>
      </c>
      <c r="Y3323" s="8">
        <f>IF($C3323="","",T3323-X3323)</f>
        <v/>
      </c>
      <c r="Z3323" s="8">
        <f>IF($C3323="","",Y3323-M3323)</f>
        <v/>
      </c>
      <c r="AD3323" s="8" t="n"/>
      <c r="AG3323" s="14" t="n"/>
      <c r="AI3323">
        <f>IF($C3323="","",IF(COUNTIF($C$2:$C3323,$C3323)=1,1,0))</f>
        <v/>
      </c>
      <c r="AJ3323">
        <f>IF($AI3323=1,SUMPRODUCT(--($AM$2:$AM$7001&lt;$AM3323))+1,"")</f>
        <v/>
      </c>
      <c r="AK3323">
        <f>IF($C3323="","",IF(OR($P3323=TRUE(),$P3323="TRUE"),1,0))</f>
        <v/>
      </c>
      <c r="AL3323">
        <f>IF($C3323="","",IF(AND($V3323="Yes",SUMPRODUCT((LEN(Settings!$F$6:$F$13)&gt;0)*ISNUMBER(SEARCH(Settings!$F$6:$F$13,$O3323)))=0),1,0))</f>
        <v/>
      </c>
      <c r="AM3323">
        <f>IF($AI3323=1,IFERROR(IF(VALUE($C3323)&lt;100000000,VALUE($C3323),1000000000),IFERROR(IF(VALUE(MID($C3323,2,20))&lt;100000000,VALUE(MID($C3323,2,20)),1000000000),1000000000))+ROW()/100000,"")</f>
        <v/>
      </c>
    </row>
    <row r="3324">
      <c r="E3324" s="14" t="n"/>
      <c r="M3324" s="8">
        <f>IF($C3324="","",L3324*T3324/100)</f>
        <v/>
      </c>
      <c r="S3324" s="8" t="n"/>
      <c r="T3324" s="8" t="n"/>
      <c r="W3324">
        <f>IF($C3324="","",IF($AL3324=1,0,IF($AK3324=1,Settings!$C$6,Settings!$C$7))*100)</f>
        <v/>
      </c>
      <c r="X3324" s="8">
        <f>IF($C3324="","",T3324*W3324/100)</f>
        <v/>
      </c>
      <c r="Y3324" s="8">
        <f>IF($C3324="","",T3324-X3324)</f>
        <v/>
      </c>
      <c r="Z3324" s="8">
        <f>IF($C3324="","",Y3324-M3324)</f>
        <v/>
      </c>
      <c r="AD3324" s="8" t="n"/>
      <c r="AG3324" s="14" t="n"/>
      <c r="AI3324">
        <f>IF($C3324="","",IF(COUNTIF($C$2:$C3324,$C3324)=1,1,0))</f>
        <v/>
      </c>
      <c r="AJ3324">
        <f>IF($AI3324=1,SUMPRODUCT(--($AM$2:$AM$7001&lt;$AM3324))+1,"")</f>
        <v/>
      </c>
      <c r="AK3324">
        <f>IF($C3324="","",IF(OR($P3324=TRUE(),$P3324="TRUE"),1,0))</f>
        <v/>
      </c>
      <c r="AL3324">
        <f>IF($C3324="","",IF(AND($V3324="Yes",SUMPRODUCT((LEN(Settings!$F$6:$F$13)&gt;0)*ISNUMBER(SEARCH(Settings!$F$6:$F$13,$O3324)))=0),1,0))</f>
        <v/>
      </c>
      <c r="AM3324">
        <f>IF($AI3324=1,IFERROR(IF(VALUE($C3324)&lt;100000000,VALUE($C3324),1000000000),IFERROR(IF(VALUE(MID($C3324,2,20))&lt;100000000,VALUE(MID($C3324,2,20)),1000000000),1000000000))+ROW()/100000,"")</f>
        <v/>
      </c>
    </row>
    <row r="3325">
      <c r="E3325" s="14" t="n"/>
      <c r="M3325" s="8">
        <f>IF($C3325="","",L3325*T3325/100)</f>
        <v/>
      </c>
      <c r="S3325" s="8" t="n"/>
      <c r="T3325" s="8" t="n"/>
      <c r="W3325">
        <f>IF($C3325="","",IF($AL3325=1,0,IF($AK3325=1,Settings!$C$6,Settings!$C$7))*100)</f>
        <v/>
      </c>
      <c r="X3325" s="8">
        <f>IF($C3325="","",T3325*W3325/100)</f>
        <v/>
      </c>
      <c r="Y3325" s="8">
        <f>IF($C3325="","",T3325-X3325)</f>
        <v/>
      </c>
      <c r="Z3325" s="8">
        <f>IF($C3325="","",Y3325-M3325)</f>
        <v/>
      </c>
      <c r="AD3325" s="8" t="n"/>
      <c r="AG3325" s="14" t="n"/>
      <c r="AI3325">
        <f>IF($C3325="","",IF(COUNTIF($C$2:$C3325,$C3325)=1,1,0))</f>
        <v/>
      </c>
      <c r="AJ3325">
        <f>IF($AI3325=1,SUMPRODUCT(--($AM$2:$AM$7001&lt;$AM3325))+1,"")</f>
        <v/>
      </c>
      <c r="AK3325">
        <f>IF($C3325="","",IF(OR($P3325=TRUE(),$P3325="TRUE"),1,0))</f>
        <v/>
      </c>
      <c r="AL3325">
        <f>IF($C3325="","",IF(AND($V3325="Yes",SUMPRODUCT((LEN(Settings!$F$6:$F$13)&gt;0)*ISNUMBER(SEARCH(Settings!$F$6:$F$13,$O3325)))=0),1,0))</f>
        <v/>
      </c>
      <c r="AM3325">
        <f>IF($AI3325=1,IFERROR(IF(VALUE($C3325)&lt;100000000,VALUE($C3325),1000000000),IFERROR(IF(VALUE(MID($C3325,2,20))&lt;100000000,VALUE(MID($C3325,2,20)),1000000000),1000000000))+ROW()/100000,"")</f>
        <v/>
      </c>
    </row>
    <row r="3326">
      <c r="E3326" s="14" t="n"/>
      <c r="M3326" s="8">
        <f>IF($C3326="","",L3326*T3326/100)</f>
        <v/>
      </c>
      <c r="S3326" s="8" t="n"/>
      <c r="T3326" s="8" t="n"/>
      <c r="W3326">
        <f>IF($C3326="","",IF($AL3326=1,0,IF($AK3326=1,Settings!$C$6,Settings!$C$7))*100)</f>
        <v/>
      </c>
      <c r="X3326" s="8">
        <f>IF($C3326="","",T3326*W3326/100)</f>
        <v/>
      </c>
      <c r="Y3326" s="8">
        <f>IF($C3326="","",T3326-X3326)</f>
        <v/>
      </c>
      <c r="Z3326" s="8">
        <f>IF($C3326="","",Y3326-M3326)</f>
        <v/>
      </c>
      <c r="AD3326" s="8" t="n"/>
      <c r="AG3326" s="14" t="n"/>
      <c r="AI3326">
        <f>IF($C3326="","",IF(COUNTIF($C$2:$C3326,$C3326)=1,1,0))</f>
        <v/>
      </c>
      <c r="AJ3326">
        <f>IF($AI3326=1,SUMPRODUCT(--($AM$2:$AM$7001&lt;$AM3326))+1,"")</f>
        <v/>
      </c>
      <c r="AK3326">
        <f>IF($C3326="","",IF(OR($P3326=TRUE(),$P3326="TRUE"),1,0))</f>
        <v/>
      </c>
      <c r="AL3326">
        <f>IF($C3326="","",IF(AND($V3326="Yes",SUMPRODUCT((LEN(Settings!$F$6:$F$13)&gt;0)*ISNUMBER(SEARCH(Settings!$F$6:$F$13,$O3326)))=0),1,0))</f>
        <v/>
      </c>
      <c r="AM3326">
        <f>IF($AI3326=1,IFERROR(IF(VALUE($C3326)&lt;100000000,VALUE($C3326),1000000000),IFERROR(IF(VALUE(MID($C3326,2,20))&lt;100000000,VALUE(MID($C3326,2,20)),1000000000),1000000000))+ROW()/100000,"")</f>
        <v/>
      </c>
    </row>
    <row r="3327">
      <c r="E3327" s="14" t="n"/>
      <c r="M3327" s="8">
        <f>IF($C3327="","",L3327*T3327/100)</f>
        <v/>
      </c>
      <c r="S3327" s="8" t="n"/>
      <c r="T3327" s="8" t="n"/>
      <c r="W3327">
        <f>IF($C3327="","",IF($AL3327=1,0,IF($AK3327=1,Settings!$C$6,Settings!$C$7))*100)</f>
        <v/>
      </c>
      <c r="X3327" s="8">
        <f>IF($C3327="","",T3327*W3327/100)</f>
        <v/>
      </c>
      <c r="Y3327" s="8">
        <f>IF($C3327="","",T3327-X3327)</f>
        <v/>
      </c>
      <c r="Z3327" s="8">
        <f>IF($C3327="","",Y3327-M3327)</f>
        <v/>
      </c>
      <c r="AD3327" s="8" t="n"/>
      <c r="AG3327" s="14" t="n"/>
      <c r="AI3327">
        <f>IF($C3327="","",IF(COUNTIF($C$2:$C3327,$C3327)=1,1,0))</f>
        <v/>
      </c>
      <c r="AJ3327">
        <f>IF($AI3327=1,SUMPRODUCT(--($AM$2:$AM$7001&lt;$AM3327))+1,"")</f>
        <v/>
      </c>
      <c r="AK3327">
        <f>IF($C3327="","",IF(OR($P3327=TRUE(),$P3327="TRUE"),1,0))</f>
        <v/>
      </c>
      <c r="AL3327">
        <f>IF($C3327="","",IF(AND($V3327="Yes",SUMPRODUCT((LEN(Settings!$F$6:$F$13)&gt;0)*ISNUMBER(SEARCH(Settings!$F$6:$F$13,$O3327)))=0),1,0))</f>
        <v/>
      </c>
      <c r="AM3327">
        <f>IF($AI3327=1,IFERROR(IF(VALUE($C3327)&lt;100000000,VALUE($C3327),1000000000),IFERROR(IF(VALUE(MID($C3327,2,20))&lt;100000000,VALUE(MID($C3327,2,20)),1000000000),1000000000))+ROW()/100000,"")</f>
        <v/>
      </c>
    </row>
    <row r="3328">
      <c r="E3328" s="14" t="n"/>
      <c r="M3328" s="8">
        <f>IF($C3328="","",L3328*T3328/100)</f>
        <v/>
      </c>
      <c r="S3328" s="8" t="n"/>
      <c r="T3328" s="8" t="n"/>
      <c r="W3328">
        <f>IF($C3328="","",IF($AL3328=1,0,IF($AK3328=1,Settings!$C$6,Settings!$C$7))*100)</f>
        <v/>
      </c>
      <c r="X3328" s="8">
        <f>IF($C3328="","",T3328*W3328/100)</f>
        <v/>
      </c>
      <c r="Y3328" s="8">
        <f>IF($C3328="","",T3328-X3328)</f>
        <v/>
      </c>
      <c r="Z3328" s="8">
        <f>IF($C3328="","",Y3328-M3328)</f>
        <v/>
      </c>
      <c r="AD3328" s="8" t="n"/>
      <c r="AG3328" s="14" t="n"/>
      <c r="AI3328">
        <f>IF($C3328="","",IF(COUNTIF($C$2:$C3328,$C3328)=1,1,0))</f>
        <v/>
      </c>
      <c r="AJ3328">
        <f>IF($AI3328=1,SUMPRODUCT(--($AM$2:$AM$7001&lt;$AM3328))+1,"")</f>
        <v/>
      </c>
      <c r="AK3328">
        <f>IF($C3328="","",IF(OR($P3328=TRUE(),$P3328="TRUE"),1,0))</f>
        <v/>
      </c>
      <c r="AL3328">
        <f>IF($C3328="","",IF(AND($V3328="Yes",SUMPRODUCT((LEN(Settings!$F$6:$F$13)&gt;0)*ISNUMBER(SEARCH(Settings!$F$6:$F$13,$O3328)))=0),1,0))</f>
        <v/>
      </c>
      <c r="AM3328">
        <f>IF($AI3328=1,IFERROR(IF(VALUE($C3328)&lt;100000000,VALUE($C3328),1000000000),IFERROR(IF(VALUE(MID($C3328,2,20))&lt;100000000,VALUE(MID($C3328,2,20)),1000000000),1000000000))+ROW()/100000,"")</f>
        <v/>
      </c>
    </row>
    <row r="3329">
      <c r="E3329" s="14" t="n"/>
      <c r="M3329" s="8">
        <f>IF($C3329="","",L3329*T3329/100)</f>
        <v/>
      </c>
      <c r="S3329" s="8" t="n"/>
      <c r="T3329" s="8" t="n"/>
      <c r="W3329">
        <f>IF($C3329="","",IF($AL3329=1,0,IF($AK3329=1,Settings!$C$6,Settings!$C$7))*100)</f>
        <v/>
      </c>
      <c r="X3329" s="8">
        <f>IF($C3329="","",T3329*W3329/100)</f>
        <v/>
      </c>
      <c r="Y3329" s="8">
        <f>IF($C3329="","",T3329-X3329)</f>
        <v/>
      </c>
      <c r="Z3329" s="8">
        <f>IF($C3329="","",Y3329-M3329)</f>
        <v/>
      </c>
      <c r="AD3329" s="8" t="n"/>
      <c r="AG3329" s="14" t="n"/>
      <c r="AI3329">
        <f>IF($C3329="","",IF(COUNTIF($C$2:$C3329,$C3329)=1,1,0))</f>
        <v/>
      </c>
      <c r="AJ3329">
        <f>IF($AI3329=1,SUMPRODUCT(--($AM$2:$AM$7001&lt;$AM3329))+1,"")</f>
        <v/>
      </c>
      <c r="AK3329">
        <f>IF($C3329="","",IF(OR($P3329=TRUE(),$P3329="TRUE"),1,0))</f>
        <v/>
      </c>
      <c r="AL3329">
        <f>IF($C3329="","",IF(AND($V3329="Yes",SUMPRODUCT((LEN(Settings!$F$6:$F$13)&gt;0)*ISNUMBER(SEARCH(Settings!$F$6:$F$13,$O3329)))=0),1,0))</f>
        <v/>
      </c>
      <c r="AM3329">
        <f>IF($AI3329=1,IFERROR(IF(VALUE($C3329)&lt;100000000,VALUE($C3329),1000000000),IFERROR(IF(VALUE(MID($C3329,2,20))&lt;100000000,VALUE(MID($C3329,2,20)),1000000000),1000000000))+ROW()/100000,"")</f>
        <v/>
      </c>
    </row>
    <row r="3330">
      <c r="E3330" s="14" t="n"/>
      <c r="M3330" s="8">
        <f>IF($C3330="","",L3330*T3330/100)</f>
        <v/>
      </c>
      <c r="S3330" s="8" t="n"/>
      <c r="T3330" s="8" t="n"/>
      <c r="W3330">
        <f>IF($C3330="","",IF($AL3330=1,0,IF($AK3330=1,Settings!$C$6,Settings!$C$7))*100)</f>
        <v/>
      </c>
      <c r="X3330" s="8">
        <f>IF($C3330="","",T3330*W3330/100)</f>
        <v/>
      </c>
      <c r="Y3330" s="8">
        <f>IF($C3330="","",T3330-X3330)</f>
        <v/>
      </c>
      <c r="Z3330" s="8">
        <f>IF($C3330="","",Y3330-M3330)</f>
        <v/>
      </c>
      <c r="AD3330" s="8" t="n"/>
      <c r="AG3330" s="14" t="n"/>
      <c r="AI3330">
        <f>IF($C3330="","",IF(COUNTIF($C$2:$C3330,$C3330)=1,1,0))</f>
        <v/>
      </c>
      <c r="AJ3330">
        <f>IF($AI3330=1,SUMPRODUCT(--($AM$2:$AM$7001&lt;$AM3330))+1,"")</f>
        <v/>
      </c>
      <c r="AK3330">
        <f>IF($C3330="","",IF(OR($P3330=TRUE(),$P3330="TRUE"),1,0))</f>
        <v/>
      </c>
      <c r="AL3330">
        <f>IF($C3330="","",IF(AND($V3330="Yes",SUMPRODUCT((LEN(Settings!$F$6:$F$13)&gt;0)*ISNUMBER(SEARCH(Settings!$F$6:$F$13,$O3330)))=0),1,0))</f>
        <v/>
      </c>
      <c r="AM3330">
        <f>IF($AI3330=1,IFERROR(IF(VALUE($C3330)&lt;100000000,VALUE($C3330),1000000000),IFERROR(IF(VALUE(MID($C3330,2,20))&lt;100000000,VALUE(MID($C3330,2,20)),1000000000),1000000000))+ROW()/100000,"")</f>
        <v/>
      </c>
    </row>
    <row r="3331">
      <c r="E3331" s="14" t="n"/>
      <c r="M3331" s="8">
        <f>IF($C3331="","",L3331*T3331/100)</f>
        <v/>
      </c>
      <c r="S3331" s="8" t="n"/>
      <c r="T3331" s="8" t="n"/>
      <c r="W3331">
        <f>IF($C3331="","",IF($AL3331=1,0,IF($AK3331=1,Settings!$C$6,Settings!$C$7))*100)</f>
        <v/>
      </c>
      <c r="X3331" s="8">
        <f>IF($C3331="","",T3331*W3331/100)</f>
        <v/>
      </c>
      <c r="Y3331" s="8">
        <f>IF($C3331="","",T3331-X3331)</f>
        <v/>
      </c>
      <c r="Z3331" s="8">
        <f>IF($C3331="","",Y3331-M3331)</f>
        <v/>
      </c>
      <c r="AD3331" s="8" t="n"/>
      <c r="AG3331" s="14" t="n"/>
      <c r="AI3331">
        <f>IF($C3331="","",IF(COUNTIF($C$2:$C3331,$C3331)=1,1,0))</f>
        <v/>
      </c>
      <c r="AJ3331">
        <f>IF($AI3331=1,SUMPRODUCT(--($AM$2:$AM$7001&lt;$AM3331))+1,"")</f>
        <v/>
      </c>
      <c r="AK3331">
        <f>IF($C3331="","",IF(OR($P3331=TRUE(),$P3331="TRUE"),1,0))</f>
        <v/>
      </c>
      <c r="AL3331">
        <f>IF($C3331="","",IF(AND($V3331="Yes",SUMPRODUCT((LEN(Settings!$F$6:$F$13)&gt;0)*ISNUMBER(SEARCH(Settings!$F$6:$F$13,$O3331)))=0),1,0))</f>
        <v/>
      </c>
      <c r="AM3331">
        <f>IF($AI3331=1,IFERROR(IF(VALUE($C3331)&lt;100000000,VALUE($C3331),1000000000),IFERROR(IF(VALUE(MID($C3331,2,20))&lt;100000000,VALUE(MID($C3331,2,20)),1000000000),1000000000))+ROW()/100000,"")</f>
        <v/>
      </c>
    </row>
    <row r="3332">
      <c r="E3332" s="14" t="n"/>
      <c r="M3332" s="8">
        <f>IF($C3332="","",L3332*T3332/100)</f>
        <v/>
      </c>
      <c r="S3332" s="8" t="n"/>
      <c r="T3332" s="8" t="n"/>
      <c r="W3332">
        <f>IF($C3332="","",IF($AL3332=1,0,IF($AK3332=1,Settings!$C$6,Settings!$C$7))*100)</f>
        <v/>
      </c>
      <c r="X3332" s="8">
        <f>IF($C3332="","",T3332*W3332/100)</f>
        <v/>
      </c>
      <c r="Y3332" s="8">
        <f>IF($C3332="","",T3332-X3332)</f>
        <v/>
      </c>
      <c r="Z3332" s="8">
        <f>IF($C3332="","",Y3332-M3332)</f>
        <v/>
      </c>
      <c r="AD3332" s="8" t="n"/>
      <c r="AG3332" s="14" t="n"/>
      <c r="AI3332">
        <f>IF($C3332="","",IF(COUNTIF($C$2:$C3332,$C3332)=1,1,0))</f>
        <v/>
      </c>
      <c r="AJ3332">
        <f>IF($AI3332=1,SUMPRODUCT(--($AM$2:$AM$7001&lt;$AM3332))+1,"")</f>
        <v/>
      </c>
      <c r="AK3332">
        <f>IF($C3332="","",IF(OR($P3332=TRUE(),$P3332="TRUE"),1,0))</f>
        <v/>
      </c>
      <c r="AL3332">
        <f>IF($C3332="","",IF(AND($V3332="Yes",SUMPRODUCT((LEN(Settings!$F$6:$F$13)&gt;0)*ISNUMBER(SEARCH(Settings!$F$6:$F$13,$O3332)))=0),1,0))</f>
        <v/>
      </c>
      <c r="AM3332">
        <f>IF($AI3332=1,IFERROR(IF(VALUE($C3332)&lt;100000000,VALUE($C3332),1000000000),IFERROR(IF(VALUE(MID($C3332,2,20))&lt;100000000,VALUE(MID($C3332,2,20)),1000000000),1000000000))+ROW()/100000,"")</f>
        <v/>
      </c>
    </row>
    <row r="3333">
      <c r="E3333" s="14" t="n"/>
      <c r="M3333" s="8">
        <f>IF($C3333="","",L3333*T3333/100)</f>
        <v/>
      </c>
      <c r="S3333" s="8" t="n"/>
      <c r="T3333" s="8" t="n"/>
      <c r="W3333">
        <f>IF($C3333="","",IF($AL3333=1,0,IF($AK3333=1,Settings!$C$6,Settings!$C$7))*100)</f>
        <v/>
      </c>
      <c r="X3333" s="8">
        <f>IF($C3333="","",T3333*W3333/100)</f>
        <v/>
      </c>
      <c r="Y3333" s="8">
        <f>IF($C3333="","",T3333-X3333)</f>
        <v/>
      </c>
      <c r="Z3333" s="8">
        <f>IF($C3333="","",Y3333-M3333)</f>
        <v/>
      </c>
      <c r="AD3333" s="8" t="n"/>
      <c r="AG3333" s="14" t="n"/>
      <c r="AI3333">
        <f>IF($C3333="","",IF(COUNTIF($C$2:$C3333,$C3333)=1,1,0))</f>
        <v/>
      </c>
      <c r="AJ3333">
        <f>IF($AI3333=1,SUMPRODUCT(--($AM$2:$AM$7001&lt;$AM3333))+1,"")</f>
        <v/>
      </c>
      <c r="AK3333">
        <f>IF($C3333="","",IF(OR($P3333=TRUE(),$P3333="TRUE"),1,0))</f>
        <v/>
      </c>
      <c r="AL3333">
        <f>IF($C3333="","",IF(AND($V3333="Yes",SUMPRODUCT((LEN(Settings!$F$6:$F$13)&gt;0)*ISNUMBER(SEARCH(Settings!$F$6:$F$13,$O3333)))=0),1,0))</f>
        <v/>
      </c>
      <c r="AM3333">
        <f>IF($AI3333=1,IFERROR(IF(VALUE($C3333)&lt;100000000,VALUE($C3333),1000000000),IFERROR(IF(VALUE(MID($C3333,2,20))&lt;100000000,VALUE(MID($C3333,2,20)),1000000000),1000000000))+ROW()/100000,"")</f>
        <v/>
      </c>
    </row>
    <row r="3334">
      <c r="E3334" s="14" t="n"/>
      <c r="M3334" s="8">
        <f>IF($C3334="","",L3334*T3334/100)</f>
        <v/>
      </c>
      <c r="S3334" s="8" t="n"/>
      <c r="T3334" s="8" t="n"/>
      <c r="W3334">
        <f>IF($C3334="","",IF($AL3334=1,0,IF($AK3334=1,Settings!$C$6,Settings!$C$7))*100)</f>
        <v/>
      </c>
      <c r="X3334" s="8">
        <f>IF($C3334="","",T3334*W3334/100)</f>
        <v/>
      </c>
      <c r="Y3334" s="8">
        <f>IF($C3334="","",T3334-X3334)</f>
        <v/>
      </c>
      <c r="Z3334" s="8">
        <f>IF($C3334="","",Y3334-M3334)</f>
        <v/>
      </c>
      <c r="AD3334" s="8" t="n"/>
      <c r="AG3334" s="14" t="n"/>
      <c r="AI3334">
        <f>IF($C3334="","",IF(COUNTIF($C$2:$C3334,$C3334)=1,1,0))</f>
        <v/>
      </c>
      <c r="AJ3334">
        <f>IF($AI3334=1,SUMPRODUCT(--($AM$2:$AM$7001&lt;$AM3334))+1,"")</f>
        <v/>
      </c>
      <c r="AK3334">
        <f>IF($C3334="","",IF(OR($P3334=TRUE(),$P3334="TRUE"),1,0))</f>
        <v/>
      </c>
      <c r="AL3334">
        <f>IF($C3334="","",IF(AND($V3334="Yes",SUMPRODUCT((LEN(Settings!$F$6:$F$13)&gt;0)*ISNUMBER(SEARCH(Settings!$F$6:$F$13,$O3334)))=0),1,0))</f>
        <v/>
      </c>
      <c r="AM3334">
        <f>IF($AI3334=1,IFERROR(IF(VALUE($C3334)&lt;100000000,VALUE($C3334),1000000000),IFERROR(IF(VALUE(MID($C3334,2,20))&lt;100000000,VALUE(MID($C3334,2,20)),1000000000),1000000000))+ROW()/100000,"")</f>
        <v/>
      </c>
    </row>
    <row r="3335">
      <c r="E3335" s="14" t="n"/>
      <c r="M3335" s="8">
        <f>IF($C3335="","",L3335*T3335/100)</f>
        <v/>
      </c>
      <c r="S3335" s="8" t="n"/>
      <c r="T3335" s="8" t="n"/>
      <c r="W3335">
        <f>IF($C3335="","",IF($AL3335=1,0,IF($AK3335=1,Settings!$C$6,Settings!$C$7))*100)</f>
        <v/>
      </c>
      <c r="X3335" s="8">
        <f>IF($C3335="","",T3335*W3335/100)</f>
        <v/>
      </c>
      <c r="Y3335" s="8">
        <f>IF($C3335="","",T3335-X3335)</f>
        <v/>
      </c>
      <c r="Z3335" s="8">
        <f>IF($C3335="","",Y3335-M3335)</f>
        <v/>
      </c>
      <c r="AD3335" s="8" t="n"/>
      <c r="AG3335" s="14" t="n"/>
      <c r="AI3335">
        <f>IF($C3335="","",IF(COUNTIF($C$2:$C3335,$C3335)=1,1,0))</f>
        <v/>
      </c>
      <c r="AJ3335">
        <f>IF($AI3335=1,SUMPRODUCT(--($AM$2:$AM$7001&lt;$AM3335))+1,"")</f>
        <v/>
      </c>
      <c r="AK3335">
        <f>IF($C3335="","",IF(OR($P3335=TRUE(),$P3335="TRUE"),1,0))</f>
        <v/>
      </c>
      <c r="AL3335">
        <f>IF($C3335="","",IF(AND($V3335="Yes",SUMPRODUCT((LEN(Settings!$F$6:$F$13)&gt;0)*ISNUMBER(SEARCH(Settings!$F$6:$F$13,$O3335)))=0),1,0))</f>
        <v/>
      </c>
      <c r="AM3335">
        <f>IF($AI3335=1,IFERROR(IF(VALUE($C3335)&lt;100000000,VALUE($C3335),1000000000),IFERROR(IF(VALUE(MID($C3335,2,20))&lt;100000000,VALUE(MID($C3335,2,20)),1000000000),1000000000))+ROW()/100000,"")</f>
        <v/>
      </c>
    </row>
    <row r="3336">
      <c r="E3336" s="14" t="n"/>
      <c r="M3336" s="8">
        <f>IF($C3336="","",L3336*T3336/100)</f>
        <v/>
      </c>
      <c r="S3336" s="8" t="n"/>
      <c r="T3336" s="8" t="n"/>
      <c r="W3336">
        <f>IF($C3336="","",IF($AL3336=1,0,IF($AK3336=1,Settings!$C$6,Settings!$C$7))*100)</f>
        <v/>
      </c>
      <c r="X3336" s="8">
        <f>IF($C3336="","",T3336*W3336/100)</f>
        <v/>
      </c>
      <c r="Y3336" s="8">
        <f>IF($C3336="","",T3336-X3336)</f>
        <v/>
      </c>
      <c r="Z3336" s="8">
        <f>IF($C3336="","",Y3336-M3336)</f>
        <v/>
      </c>
      <c r="AD3336" s="8" t="n"/>
      <c r="AG3336" s="14" t="n"/>
      <c r="AI3336">
        <f>IF($C3336="","",IF(COUNTIF($C$2:$C3336,$C3336)=1,1,0))</f>
        <v/>
      </c>
      <c r="AJ3336">
        <f>IF($AI3336=1,SUMPRODUCT(--($AM$2:$AM$7001&lt;$AM3336))+1,"")</f>
        <v/>
      </c>
      <c r="AK3336">
        <f>IF($C3336="","",IF(OR($P3336=TRUE(),$P3336="TRUE"),1,0))</f>
        <v/>
      </c>
      <c r="AL3336">
        <f>IF($C3336="","",IF(AND($V3336="Yes",SUMPRODUCT((LEN(Settings!$F$6:$F$13)&gt;0)*ISNUMBER(SEARCH(Settings!$F$6:$F$13,$O3336)))=0),1,0))</f>
        <v/>
      </c>
      <c r="AM3336">
        <f>IF($AI3336=1,IFERROR(IF(VALUE($C3336)&lt;100000000,VALUE($C3336),1000000000),IFERROR(IF(VALUE(MID($C3336,2,20))&lt;100000000,VALUE(MID($C3336,2,20)),1000000000),1000000000))+ROW()/100000,"")</f>
        <v/>
      </c>
    </row>
    <row r="3337">
      <c r="E3337" s="14" t="n"/>
      <c r="M3337" s="8">
        <f>IF($C3337="","",L3337*T3337/100)</f>
        <v/>
      </c>
      <c r="S3337" s="8" t="n"/>
      <c r="T3337" s="8" t="n"/>
      <c r="W3337">
        <f>IF($C3337="","",IF($AL3337=1,0,IF($AK3337=1,Settings!$C$6,Settings!$C$7))*100)</f>
        <v/>
      </c>
      <c r="X3337" s="8">
        <f>IF($C3337="","",T3337*W3337/100)</f>
        <v/>
      </c>
      <c r="Y3337" s="8">
        <f>IF($C3337="","",T3337-X3337)</f>
        <v/>
      </c>
      <c r="Z3337" s="8">
        <f>IF($C3337="","",Y3337-M3337)</f>
        <v/>
      </c>
      <c r="AD3337" s="8" t="n"/>
      <c r="AG3337" s="14" t="n"/>
      <c r="AI3337">
        <f>IF($C3337="","",IF(COUNTIF($C$2:$C3337,$C3337)=1,1,0))</f>
        <v/>
      </c>
      <c r="AJ3337">
        <f>IF($AI3337=1,SUMPRODUCT(--($AM$2:$AM$7001&lt;$AM3337))+1,"")</f>
        <v/>
      </c>
      <c r="AK3337">
        <f>IF($C3337="","",IF(OR($P3337=TRUE(),$P3337="TRUE"),1,0))</f>
        <v/>
      </c>
      <c r="AL3337">
        <f>IF($C3337="","",IF(AND($V3337="Yes",SUMPRODUCT((LEN(Settings!$F$6:$F$13)&gt;0)*ISNUMBER(SEARCH(Settings!$F$6:$F$13,$O3337)))=0),1,0))</f>
        <v/>
      </c>
      <c r="AM3337">
        <f>IF($AI3337=1,IFERROR(IF(VALUE($C3337)&lt;100000000,VALUE($C3337),1000000000),IFERROR(IF(VALUE(MID($C3337,2,20))&lt;100000000,VALUE(MID($C3337,2,20)),1000000000),1000000000))+ROW()/100000,"")</f>
        <v/>
      </c>
    </row>
    <row r="3338">
      <c r="E3338" s="14" t="n"/>
      <c r="M3338" s="8">
        <f>IF($C3338="","",L3338*T3338/100)</f>
        <v/>
      </c>
      <c r="S3338" s="8" t="n"/>
      <c r="T3338" s="8" t="n"/>
      <c r="W3338">
        <f>IF($C3338="","",IF($AL3338=1,0,IF($AK3338=1,Settings!$C$6,Settings!$C$7))*100)</f>
        <v/>
      </c>
      <c r="X3338" s="8">
        <f>IF($C3338="","",T3338*W3338/100)</f>
        <v/>
      </c>
      <c r="Y3338" s="8">
        <f>IF($C3338="","",T3338-X3338)</f>
        <v/>
      </c>
      <c r="Z3338" s="8">
        <f>IF($C3338="","",Y3338-M3338)</f>
        <v/>
      </c>
      <c r="AD3338" s="8" t="n"/>
      <c r="AG3338" s="14" t="n"/>
      <c r="AI3338">
        <f>IF($C3338="","",IF(COUNTIF($C$2:$C3338,$C3338)=1,1,0))</f>
        <v/>
      </c>
      <c r="AJ3338">
        <f>IF($AI3338=1,SUMPRODUCT(--($AM$2:$AM$7001&lt;$AM3338))+1,"")</f>
        <v/>
      </c>
      <c r="AK3338">
        <f>IF($C3338="","",IF(OR($P3338=TRUE(),$P3338="TRUE"),1,0))</f>
        <v/>
      </c>
      <c r="AL3338">
        <f>IF($C3338="","",IF(AND($V3338="Yes",SUMPRODUCT((LEN(Settings!$F$6:$F$13)&gt;0)*ISNUMBER(SEARCH(Settings!$F$6:$F$13,$O3338)))=0),1,0))</f>
        <v/>
      </c>
      <c r="AM3338">
        <f>IF($AI3338=1,IFERROR(IF(VALUE($C3338)&lt;100000000,VALUE($C3338),1000000000),IFERROR(IF(VALUE(MID($C3338,2,20))&lt;100000000,VALUE(MID($C3338,2,20)),1000000000),1000000000))+ROW()/100000,"")</f>
        <v/>
      </c>
    </row>
    <row r="3339">
      <c r="E3339" s="14" t="n"/>
      <c r="M3339" s="8">
        <f>IF($C3339="","",L3339*T3339/100)</f>
        <v/>
      </c>
      <c r="S3339" s="8" t="n"/>
      <c r="T3339" s="8" t="n"/>
      <c r="W3339">
        <f>IF($C3339="","",IF($AL3339=1,0,IF($AK3339=1,Settings!$C$6,Settings!$C$7))*100)</f>
        <v/>
      </c>
      <c r="X3339" s="8">
        <f>IF($C3339="","",T3339*W3339/100)</f>
        <v/>
      </c>
      <c r="Y3339" s="8">
        <f>IF($C3339="","",T3339-X3339)</f>
        <v/>
      </c>
      <c r="Z3339" s="8">
        <f>IF($C3339="","",Y3339-M3339)</f>
        <v/>
      </c>
      <c r="AD3339" s="8" t="n"/>
      <c r="AG3339" s="14" t="n"/>
      <c r="AI3339">
        <f>IF($C3339="","",IF(COUNTIF($C$2:$C3339,$C3339)=1,1,0))</f>
        <v/>
      </c>
      <c r="AJ3339">
        <f>IF($AI3339=1,SUMPRODUCT(--($AM$2:$AM$7001&lt;$AM3339))+1,"")</f>
        <v/>
      </c>
      <c r="AK3339">
        <f>IF($C3339="","",IF(OR($P3339=TRUE(),$P3339="TRUE"),1,0))</f>
        <v/>
      </c>
      <c r="AL3339">
        <f>IF($C3339="","",IF(AND($V3339="Yes",SUMPRODUCT((LEN(Settings!$F$6:$F$13)&gt;0)*ISNUMBER(SEARCH(Settings!$F$6:$F$13,$O3339)))=0),1,0))</f>
        <v/>
      </c>
      <c r="AM3339">
        <f>IF($AI3339=1,IFERROR(IF(VALUE($C3339)&lt;100000000,VALUE($C3339),1000000000),IFERROR(IF(VALUE(MID($C3339,2,20))&lt;100000000,VALUE(MID($C3339,2,20)),1000000000),1000000000))+ROW()/100000,"")</f>
        <v/>
      </c>
    </row>
    <row r="3340">
      <c r="E3340" s="14" t="n"/>
      <c r="M3340" s="8">
        <f>IF($C3340="","",L3340*T3340/100)</f>
        <v/>
      </c>
      <c r="S3340" s="8" t="n"/>
      <c r="T3340" s="8" t="n"/>
      <c r="W3340">
        <f>IF($C3340="","",IF($AL3340=1,0,IF($AK3340=1,Settings!$C$6,Settings!$C$7))*100)</f>
        <v/>
      </c>
      <c r="X3340" s="8">
        <f>IF($C3340="","",T3340*W3340/100)</f>
        <v/>
      </c>
      <c r="Y3340" s="8">
        <f>IF($C3340="","",T3340-X3340)</f>
        <v/>
      </c>
      <c r="Z3340" s="8">
        <f>IF($C3340="","",Y3340-M3340)</f>
        <v/>
      </c>
      <c r="AD3340" s="8" t="n"/>
      <c r="AG3340" s="14" t="n"/>
      <c r="AI3340">
        <f>IF($C3340="","",IF(COUNTIF($C$2:$C3340,$C3340)=1,1,0))</f>
        <v/>
      </c>
      <c r="AJ3340">
        <f>IF($AI3340=1,SUMPRODUCT(--($AM$2:$AM$7001&lt;$AM3340))+1,"")</f>
        <v/>
      </c>
      <c r="AK3340">
        <f>IF($C3340="","",IF(OR($P3340=TRUE(),$P3340="TRUE"),1,0))</f>
        <v/>
      </c>
      <c r="AL3340">
        <f>IF($C3340="","",IF(AND($V3340="Yes",SUMPRODUCT((LEN(Settings!$F$6:$F$13)&gt;0)*ISNUMBER(SEARCH(Settings!$F$6:$F$13,$O3340)))=0),1,0))</f>
        <v/>
      </c>
      <c r="AM3340">
        <f>IF($AI3340=1,IFERROR(IF(VALUE($C3340)&lt;100000000,VALUE($C3340),1000000000),IFERROR(IF(VALUE(MID($C3340,2,20))&lt;100000000,VALUE(MID($C3340,2,20)),1000000000),1000000000))+ROW()/100000,"")</f>
        <v/>
      </c>
    </row>
    <row r="3341">
      <c r="E3341" s="14" t="n"/>
      <c r="M3341" s="8">
        <f>IF($C3341="","",L3341*T3341/100)</f>
        <v/>
      </c>
      <c r="S3341" s="8" t="n"/>
      <c r="T3341" s="8" t="n"/>
      <c r="W3341">
        <f>IF($C3341="","",IF($AL3341=1,0,IF($AK3341=1,Settings!$C$6,Settings!$C$7))*100)</f>
        <v/>
      </c>
      <c r="X3341" s="8">
        <f>IF($C3341="","",T3341*W3341/100)</f>
        <v/>
      </c>
      <c r="Y3341" s="8">
        <f>IF($C3341="","",T3341-X3341)</f>
        <v/>
      </c>
      <c r="Z3341" s="8">
        <f>IF($C3341="","",Y3341-M3341)</f>
        <v/>
      </c>
      <c r="AD3341" s="8" t="n"/>
      <c r="AG3341" s="14" t="n"/>
      <c r="AI3341">
        <f>IF($C3341="","",IF(COUNTIF($C$2:$C3341,$C3341)=1,1,0))</f>
        <v/>
      </c>
      <c r="AJ3341">
        <f>IF($AI3341=1,SUMPRODUCT(--($AM$2:$AM$7001&lt;$AM3341))+1,"")</f>
        <v/>
      </c>
      <c r="AK3341">
        <f>IF($C3341="","",IF(OR($P3341=TRUE(),$P3341="TRUE"),1,0))</f>
        <v/>
      </c>
      <c r="AL3341">
        <f>IF($C3341="","",IF(AND($V3341="Yes",SUMPRODUCT((LEN(Settings!$F$6:$F$13)&gt;0)*ISNUMBER(SEARCH(Settings!$F$6:$F$13,$O3341)))=0),1,0))</f>
        <v/>
      </c>
      <c r="AM3341">
        <f>IF($AI3341=1,IFERROR(IF(VALUE($C3341)&lt;100000000,VALUE($C3341),1000000000),IFERROR(IF(VALUE(MID($C3341,2,20))&lt;100000000,VALUE(MID($C3341,2,20)),1000000000),1000000000))+ROW()/100000,"")</f>
        <v/>
      </c>
    </row>
    <row r="3342">
      <c r="E3342" s="14" t="n"/>
      <c r="M3342" s="8">
        <f>IF($C3342="","",L3342*T3342/100)</f>
        <v/>
      </c>
      <c r="S3342" s="8" t="n"/>
      <c r="T3342" s="8" t="n"/>
      <c r="W3342">
        <f>IF($C3342="","",IF($AL3342=1,0,IF($AK3342=1,Settings!$C$6,Settings!$C$7))*100)</f>
        <v/>
      </c>
      <c r="X3342" s="8">
        <f>IF($C3342="","",T3342*W3342/100)</f>
        <v/>
      </c>
      <c r="Y3342" s="8">
        <f>IF($C3342="","",T3342-X3342)</f>
        <v/>
      </c>
      <c r="Z3342" s="8">
        <f>IF($C3342="","",Y3342-M3342)</f>
        <v/>
      </c>
      <c r="AD3342" s="8" t="n"/>
      <c r="AG3342" s="14" t="n"/>
      <c r="AI3342">
        <f>IF($C3342="","",IF(COUNTIF($C$2:$C3342,$C3342)=1,1,0))</f>
        <v/>
      </c>
      <c r="AJ3342">
        <f>IF($AI3342=1,SUMPRODUCT(--($AM$2:$AM$7001&lt;$AM3342))+1,"")</f>
        <v/>
      </c>
      <c r="AK3342">
        <f>IF($C3342="","",IF(OR($P3342=TRUE(),$P3342="TRUE"),1,0))</f>
        <v/>
      </c>
      <c r="AL3342">
        <f>IF($C3342="","",IF(AND($V3342="Yes",SUMPRODUCT((LEN(Settings!$F$6:$F$13)&gt;0)*ISNUMBER(SEARCH(Settings!$F$6:$F$13,$O3342)))=0),1,0))</f>
        <v/>
      </c>
      <c r="AM3342">
        <f>IF($AI3342=1,IFERROR(IF(VALUE($C3342)&lt;100000000,VALUE($C3342),1000000000),IFERROR(IF(VALUE(MID($C3342,2,20))&lt;100000000,VALUE(MID($C3342,2,20)),1000000000),1000000000))+ROW()/100000,"")</f>
        <v/>
      </c>
    </row>
    <row r="3343">
      <c r="E3343" s="14" t="n"/>
      <c r="M3343" s="8">
        <f>IF($C3343="","",L3343*T3343/100)</f>
        <v/>
      </c>
      <c r="S3343" s="8" t="n"/>
      <c r="T3343" s="8" t="n"/>
      <c r="W3343">
        <f>IF($C3343="","",IF($AL3343=1,0,IF($AK3343=1,Settings!$C$6,Settings!$C$7))*100)</f>
        <v/>
      </c>
      <c r="X3343" s="8">
        <f>IF($C3343="","",T3343*W3343/100)</f>
        <v/>
      </c>
      <c r="Y3343" s="8">
        <f>IF($C3343="","",T3343-X3343)</f>
        <v/>
      </c>
      <c r="Z3343" s="8">
        <f>IF($C3343="","",Y3343-M3343)</f>
        <v/>
      </c>
      <c r="AD3343" s="8" t="n"/>
      <c r="AG3343" s="14" t="n"/>
      <c r="AI3343">
        <f>IF($C3343="","",IF(COUNTIF($C$2:$C3343,$C3343)=1,1,0))</f>
        <v/>
      </c>
      <c r="AJ3343">
        <f>IF($AI3343=1,SUMPRODUCT(--($AM$2:$AM$7001&lt;$AM3343))+1,"")</f>
        <v/>
      </c>
      <c r="AK3343">
        <f>IF($C3343="","",IF(OR($P3343=TRUE(),$P3343="TRUE"),1,0))</f>
        <v/>
      </c>
      <c r="AL3343">
        <f>IF($C3343="","",IF(AND($V3343="Yes",SUMPRODUCT((LEN(Settings!$F$6:$F$13)&gt;0)*ISNUMBER(SEARCH(Settings!$F$6:$F$13,$O3343)))=0),1,0))</f>
        <v/>
      </c>
      <c r="AM3343">
        <f>IF($AI3343=1,IFERROR(IF(VALUE($C3343)&lt;100000000,VALUE($C3343),1000000000),IFERROR(IF(VALUE(MID($C3343,2,20))&lt;100000000,VALUE(MID($C3343,2,20)),1000000000),1000000000))+ROW()/100000,"")</f>
        <v/>
      </c>
    </row>
    <row r="3344">
      <c r="E3344" s="14" t="n"/>
      <c r="M3344" s="8">
        <f>IF($C3344="","",L3344*T3344/100)</f>
        <v/>
      </c>
      <c r="S3344" s="8" t="n"/>
      <c r="T3344" s="8" t="n"/>
      <c r="W3344">
        <f>IF($C3344="","",IF($AL3344=1,0,IF($AK3344=1,Settings!$C$6,Settings!$C$7))*100)</f>
        <v/>
      </c>
      <c r="X3344" s="8">
        <f>IF($C3344="","",T3344*W3344/100)</f>
        <v/>
      </c>
      <c r="Y3344" s="8">
        <f>IF($C3344="","",T3344-X3344)</f>
        <v/>
      </c>
      <c r="Z3344" s="8">
        <f>IF($C3344="","",Y3344-M3344)</f>
        <v/>
      </c>
      <c r="AD3344" s="8" t="n"/>
      <c r="AG3344" s="14" t="n"/>
      <c r="AI3344">
        <f>IF($C3344="","",IF(COUNTIF($C$2:$C3344,$C3344)=1,1,0))</f>
        <v/>
      </c>
      <c r="AJ3344">
        <f>IF($AI3344=1,SUMPRODUCT(--($AM$2:$AM$7001&lt;$AM3344))+1,"")</f>
        <v/>
      </c>
      <c r="AK3344">
        <f>IF($C3344="","",IF(OR($P3344=TRUE(),$P3344="TRUE"),1,0))</f>
        <v/>
      </c>
      <c r="AL3344">
        <f>IF($C3344="","",IF(AND($V3344="Yes",SUMPRODUCT((LEN(Settings!$F$6:$F$13)&gt;0)*ISNUMBER(SEARCH(Settings!$F$6:$F$13,$O3344)))=0),1,0))</f>
        <v/>
      </c>
      <c r="AM3344">
        <f>IF($AI3344=1,IFERROR(IF(VALUE($C3344)&lt;100000000,VALUE($C3344),1000000000),IFERROR(IF(VALUE(MID($C3344,2,20))&lt;100000000,VALUE(MID($C3344,2,20)),1000000000),1000000000))+ROW()/100000,"")</f>
        <v/>
      </c>
    </row>
    <row r="3345">
      <c r="E3345" s="14" t="n"/>
      <c r="M3345" s="8">
        <f>IF($C3345="","",L3345*T3345/100)</f>
        <v/>
      </c>
      <c r="S3345" s="8" t="n"/>
      <c r="T3345" s="8" t="n"/>
      <c r="W3345">
        <f>IF($C3345="","",IF($AL3345=1,0,IF($AK3345=1,Settings!$C$6,Settings!$C$7))*100)</f>
        <v/>
      </c>
      <c r="X3345" s="8">
        <f>IF($C3345="","",T3345*W3345/100)</f>
        <v/>
      </c>
      <c r="Y3345" s="8">
        <f>IF($C3345="","",T3345-X3345)</f>
        <v/>
      </c>
      <c r="Z3345" s="8">
        <f>IF($C3345="","",Y3345-M3345)</f>
        <v/>
      </c>
      <c r="AD3345" s="8" t="n"/>
      <c r="AG3345" s="14" t="n"/>
      <c r="AI3345">
        <f>IF($C3345="","",IF(COUNTIF($C$2:$C3345,$C3345)=1,1,0))</f>
        <v/>
      </c>
      <c r="AJ3345">
        <f>IF($AI3345=1,SUMPRODUCT(--($AM$2:$AM$7001&lt;$AM3345))+1,"")</f>
        <v/>
      </c>
      <c r="AK3345">
        <f>IF($C3345="","",IF(OR($P3345=TRUE(),$P3345="TRUE"),1,0))</f>
        <v/>
      </c>
      <c r="AL3345">
        <f>IF($C3345="","",IF(AND($V3345="Yes",SUMPRODUCT((LEN(Settings!$F$6:$F$13)&gt;0)*ISNUMBER(SEARCH(Settings!$F$6:$F$13,$O3345)))=0),1,0))</f>
        <v/>
      </c>
      <c r="AM3345">
        <f>IF($AI3345=1,IFERROR(IF(VALUE($C3345)&lt;100000000,VALUE($C3345),1000000000),IFERROR(IF(VALUE(MID($C3345,2,20))&lt;100000000,VALUE(MID($C3345,2,20)),1000000000),1000000000))+ROW()/100000,"")</f>
        <v/>
      </c>
    </row>
    <row r="3346">
      <c r="E3346" s="14" t="n"/>
      <c r="M3346" s="8">
        <f>IF($C3346="","",L3346*T3346/100)</f>
        <v/>
      </c>
      <c r="S3346" s="8" t="n"/>
      <c r="T3346" s="8" t="n"/>
      <c r="W3346">
        <f>IF($C3346="","",IF($AL3346=1,0,IF($AK3346=1,Settings!$C$6,Settings!$C$7))*100)</f>
        <v/>
      </c>
      <c r="X3346" s="8">
        <f>IF($C3346="","",T3346*W3346/100)</f>
        <v/>
      </c>
      <c r="Y3346" s="8">
        <f>IF($C3346="","",T3346-X3346)</f>
        <v/>
      </c>
      <c r="Z3346" s="8">
        <f>IF($C3346="","",Y3346-M3346)</f>
        <v/>
      </c>
      <c r="AD3346" s="8" t="n"/>
      <c r="AG3346" s="14" t="n"/>
      <c r="AI3346">
        <f>IF($C3346="","",IF(COUNTIF($C$2:$C3346,$C3346)=1,1,0))</f>
        <v/>
      </c>
      <c r="AJ3346">
        <f>IF($AI3346=1,SUMPRODUCT(--($AM$2:$AM$7001&lt;$AM3346))+1,"")</f>
        <v/>
      </c>
      <c r="AK3346">
        <f>IF($C3346="","",IF(OR($P3346=TRUE(),$P3346="TRUE"),1,0))</f>
        <v/>
      </c>
      <c r="AL3346">
        <f>IF($C3346="","",IF(AND($V3346="Yes",SUMPRODUCT((LEN(Settings!$F$6:$F$13)&gt;0)*ISNUMBER(SEARCH(Settings!$F$6:$F$13,$O3346)))=0),1,0))</f>
        <v/>
      </c>
      <c r="AM3346">
        <f>IF($AI3346=1,IFERROR(IF(VALUE($C3346)&lt;100000000,VALUE($C3346),1000000000),IFERROR(IF(VALUE(MID($C3346,2,20))&lt;100000000,VALUE(MID($C3346,2,20)),1000000000),1000000000))+ROW()/100000,"")</f>
        <v/>
      </c>
    </row>
    <row r="3347">
      <c r="E3347" s="14" t="n"/>
      <c r="M3347" s="8">
        <f>IF($C3347="","",L3347*T3347/100)</f>
        <v/>
      </c>
      <c r="S3347" s="8" t="n"/>
      <c r="T3347" s="8" t="n"/>
      <c r="W3347">
        <f>IF($C3347="","",IF($AL3347=1,0,IF($AK3347=1,Settings!$C$6,Settings!$C$7))*100)</f>
        <v/>
      </c>
      <c r="X3347" s="8">
        <f>IF($C3347="","",T3347*W3347/100)</f>
        <v/>
      </c>
      <c r="Y3347" s="8">
        <f>IF($C3347="","",T3347-X3347)</f>
        <v/>
      </c>
      <c r="Z3347" s="8">
        <f>IF($C3347="","",Y3347-M3347)</f>
        <v/>
      </c>
      <c r="AD3347" s="8" t="n"/>
      <c r="AG3347" s="14" t="n"/>
      <c r="AI3347">
        <f>IF($C3347="","",IF(COUNTIF($C$2:$C3347,$C3347)=1,1,0))</f>
        <v/>
      </c>
      <c r="AJ3347">
        <f>IF($AI3347=1,SUMPRODUCT(--($AM$2:$AM$7001&lt;$AM3347))+1,"")</f>
        <v/>
      </c>
      <c r="AK3347">
        <f>IF($C3347="","",IF(OR($P3347=TRUE(),$P3347="TRUE"),1,0))</f>
        <v/>
      </c>
      <c r="AL3347">
        <f>IF($C3347="","",IF(AND($V3347="Yes",SUMPRODUCT((LEN(Settings!$F$6:$F$13)&gt;0)*ISNUMBER(SEARCH(Settings!$F$6:$F$13,$O3347)))=0),1,0))</f>
        <v/>
      </c>
      <c r="AM3347">
        <f>IF($AI3347=1,IFERROR(IF(VALUE($C3347)&lt;100000000,VALUE($C3347),1000000000),IFERROR(IF(VALUE(MID($C3347,2,20))&lt;100000000,VALUE(MID($C3347,2,20)),1000000000),1000000000))+ROW()/100000,"")</f>
        <v/>
      </c>
    </row>
    <row r="3348">
      <c r="E3348" s="14" t="n"/>
      <c r="M3348" s="8">
        <f>IF($C3348="","",L3348*T3348/100)</f>
        <v/>
      </c>
      <c r="S3348" s="8" t="n"/>
      <c r="T3348" s="8" t="n"/>
      <c r="W3348">
        <f>IF($C3348="","",IF($AL3348=1,0,IF($AK3348=1,Settings!$C$6,Settings!$C$7))*100)</f>
        <v/>
      </c>
      <c r="X3348" s="8">
        <f>IF($C3348="","",T3348*W3348/100)</f>
        <v/>
      </c>
      <c r="Y3348" s="8">
        <f>IF($C3348="","",T3348-X3348)</f>
        <v/>
      </c>
      <c r="Z3348" s="8">
        <f>IF($C3348="","",Y3348-M3348)</f>
        <v/>
      </c>
      <c r="AD3348" s="8" t="n"/>
      <c r="AG3348" s="14" t="n"/>
      <c r="AI3348">
        <f>IF($C3348="","",IF(COUNTIF($C$2:$C3348,$C3348)=1,1,0))</f>
        <v/>
      </c>
      <c r="AJ3348">
        <f>IF($AI3348=1,SUMPRODUCT(--($AM$2:$AM$7001&lt;$AM3348))+1,"")</f>
        <v/>
      </c>
      <c r="AK3348">
        <f>IF($C3348="","",IF(OR($P3348=TRUE(),$P3348="TRUE"),1,0))</f>
        <v/>
      </c>
      <c r="AL3348">
        <f>IF($C3348="","",IF(AND($V3348="Yes",SUMPRODUCT((LEN(Settings!$F$6:$F$13)&gt;0)*ISNUMBER(SEARCH(Settings!$F$6:$F$13,$O3348)))=0),1,0))</f>
        <v/>
      </c>
      <c r="AM3348">
        <f>IF($AI3348=1,IFERROR(IF(VALUE($C3348)&lt;100000000,VALUE($C3348),1000000000),IFERROR(IF(VALUE(MID($C3348,2,20))&lt;100000000,VALUE(MID($C3348,2,20)),1000000000),1000000000))+ROW()/100000,"")</f>
        <v/>
      </c>
    </row>
    <row r="3349">
      <c r="E3349" s="14" t="n"/>
      <c r="M3349" s="8">
        <f>IF($C3349="","",L3349*T3349/100)</f>
        <v/>
      </c>
      <c r="S3349" s="8" t="n"/>
      <c r="T3349" s="8" t="n"/>
      <c r="W3349">
        <f>IF($C3349="","",IF($AL3349=1,0,IF($AK3349=1,Settings!$C$6,Settings!$C$7))*100)</f>
        <v/>
      </c>
      <c r="X3349" s="8">
        <f>IF($C3349="","",T3349*W3349/100)</f>
        <v/>
      </c>
      <c r="Y3349" s="8">
        <f>IF($C3349="","",T3349-X3349)</f>
        <v/>
      </c>
      <c r="Z3349" s="8">
        <f>IF($C3349="","",Y3349-M3349)</f>
        <v/>
      </c>
      <c r="AD3349" s="8" t="n"/>
      <c r="AG3349" s="14" t="n"/>
      <c r="AI3349">
        <f>IF($C3349="","",IF(COUNTIF($C$2:$C3349,$C3349)=1,1,0))</f>
        <v/>
      </c>
      <c r="AJ3349">
        <f>IF($AI3349=1,SUMPRODUCT(--($AM$2:$AM$7001&lt;$AM3349))+1,"")</f>
        <v/>
      </c>
      <c r="AK3349">
        <f>IF($C3349="","",IF(OR($P3349=TRUE(),$P3349="TRUE"),1,0))</f>
        <v/>
      </c>
      <c r="AL3349">
        <f>IF($C3349="","",IF(AND($V3349="Yes",SUMPRODUCT((LEN(Settings!$F$6:$F$13)&gt;0)*ISNUMBER(SEARCH(Settings!$F$6:$F$13,$O3349)))=0),1,0))</f>
        <v/>
      </c>
      <c r="AM3349">
        <f>IF($AI3349=1,IFERROR(IF(VALUE($C3349)&lt;100000000,VALUE($C3349),1000000000),IFERROR(IF(VALUE(MID($C3349,2,20))&lt;100000000,VALUE(MID($C3349,2,20)),1000000000),1000000000))+ROW()/100000,"")</f>
        <v/>
      </c>
    </row>
    <row r="3350">
      <c r="E3350" s="14" t="n"/>
      <c r="M3350" s="8">
        <f>IF($C3350="","",L3350*T3350/100)</f>
        <v/>
      </c>
      <c r="S3350" s="8" t="n"/>
      <c r="T3350" s="8" t="n"/>
      <c r="W3350">
        <f>IF($C3350="","",IF($AL3350=1,0,IF($AK3350=1,Settings!$C$6,Settings!$C$7))*100)</f>
        <v/>
      </c>
      <c r="X3350" s="8">
        <f>IF($C3350="","",T3350*W3350/100)</f>
        <v/>
      </c>
      <c r="Y3350" s="8">
        <f>IF($C3350="","",T3350-X3350)</f>
        <v/>
      </c>
      <c r="Z3350" s="8">
        <f>IF($C3350="","",Y3350-M3350)</f>
        <v/>
      </c>
      <c r="AD3350" s="8" t="n"/>
      <c r="AG3350" s="14" t="n"/>
      <c r="AI3350">
        <f>IF($C3350="","",IF(COUNTIF($C$2:$C3350,$C3350)=1,1,0))</f>
        <v/>
      </c>
      <c r="AJ3350">
        <f>IF($AI3350=1,SUMPRODUCT(--($AM$2:$AM$7001&lt;$AM3350))+1,"")</f>
        <v/>
      </c>
      <c r="AK3350">
        <f>IF($C3350="","",IF(OR($P3350=TRUE(),$P3350="TRUE"),1,0))</f>
        <v/>
      </c>
      <c r="AL3350">
        <f>IF($C3350="","",IF(AND($V3350="Yes",SUMPRODUCT((LEN(Settings!$F$6:$F$13)&gt;0)*ISNUMBER(SEARCH(Settings!$F$6:$F$13,$O3350)))=0),1,0))</f>
        <v/>
      </c>
      <c r="AM3350">
        <f>IF($AI3350=1,IFERROR(IF(VALUE($C3350)&lt;100000000,VALUE($C3350),1000000000),IFERROR(IF(VALUE(MID($C3350,2,20))&lt;100000000,VALUE(MID($C3350,2,20)),1000000000),1000000000))+ROW()/100000,"")</f>
        <v/>
      </c>
    </row>
    <row r="3351">
      <c r="E3351" s="14" t="n"/>
      <c r="M3351" s="8">
        <f>IF($C3351="","",L3351*T3351/100)</f>
        <v/>
      </c>
      <c r="S3351" s="8" t="n"/>
      <c r="T3351" s="8" t="n"/>
      <c r="W3351">
        <f>IF($C3351="","",IF($AL3351=1,0,IF($AK3351=1,Settings!$C$6,Settings!$C$7))*100)</f>
        <v/>
      </c>
      <c r="X3351" s="8">
        <f>IF($C3351="","",T3351*W3351/100)</f>
        <v/>
      </c>
      <c r="Y3351" s="8">
        <f>IF($C3351="","",T3351-X3351)</f>
        <v/>
      </c>
      <c r="Z3351" s="8">
        <f>IF($C3351="","",Y3351-M3351)</f>
        <v/>
      </c>
      <c r="AD3351" s="8" t="n"/>
      <c r="AG3351" s="14" t="n"/>
      <c r="AI3351">
        <f>IF($C3351="","",IF(COUNTIF($C$2:$C3351,$C3351)=1,1,0))</f>
        <v/>
      </c>
      <c r="AJ3351">
        <f>IF($AI3351=1,SUMPRODUCT(--($AM$2:$AM$7001&lt;$AM3351))+1,"")</f>
        <v/>
      </c>
      <c r="AK3351">
        <f>IF($C3351="","",IF(OR($P3351=TRUE(),$P3351="TRUE"),1,0))</f>
        <v/>
      </c>
      <c r="AL3351">
        <f>IF($C3351="","",IF(AND($V3351="Yes",SUMPRODUCT((LEN(Settings!$F$6:$F$13)&gt;0)*ISNUMBER(SEARCH(Settings!$F$6:$F$13,$O3351)))=0),1,0))</f>
        <v/>
      </c>
      <c r="AM3351">
        <f>IF($AI3351=1,IFERROR(IF(VALUE($C3351)&lt;100000000,VALUE($C3351),1000000000),IFERROR(IF(VALUE(MID($C3351,2,20))&lt;100000000,VALUE(MID($C3351,2,20)),1000000000),1000000000))+ROW()/100000,"")</f>
        <v/>
      </c>
    </row>
    <row r="3352">
      <c r="E3352" s="14" t="n"/>
      <c r="M3352" s="8">
        <f>IF($C3352="","",L3352*T3352/100)</f>
        <v/>
      </c>
      <c r="S3352" s="8" t="n"/>
      <c r="T3352" s="8" t="n"/>
      <c r="W3352">
        <f>IF($C3352="","",IF($AL3352=1,0,IF($AK3352=1,Settings!$C$6,Settings!$C$7))*100)</f>
        <v/>
      </c>
      <c r="X3352" s="8">
        <f>IF($C3352="","",T3352*W3352/100)</f>
        <v/>
      </c>
      <c r="Y3352" s="8">
        <f>IF($C3352="","",T3352-X3352)</f>
        <v/>
      </c>
      <c r="Z3352" s="8">
        <f>IF($C3352="","",Y3352-M3352)</f>
        <v/>
      </c>
      <c r="AD3352" s="8" t="n"/>
      <c r="AG3352" s="14" t="n"/>
      <c r="AI3352">
        <f>IF($C3352="","",IF(COUNTIF($C$2:$C3352,$C3352)=1,1,0))</f>
        <v/>
      </c>
      <c r="AJ3352">
        <f>IF($AI3352=1,SUMPRODUCT(--($AM$2:$AM$7001&lt;$AM3352))+1,"")</f>
        <v/>
      </c>
      <c r="AK3352">
        <f>IF($C3352="","",IF(OR($P3352=TRUE(),$P3352="TRUE"),1,0))</f>
        <v/>
      </c>
      <c r="AL3352">
        <f>IF($C3352="","",IF(AND($V3352="Yes",SUMPRODUCT((LEN(Settings!$F$6:$F$13)&gt;0)*ISNUMBER(SEARCH(Settings!$F$6:$F$13,$O3352)))=0),1,0))</f>
        <v/>
      </c>
      <c r="AM3352">
        <f>IF($AI3352=1,IFERROR(IF(VALUE($C3352)&lt;100000000,VALUE($C3352),1000000000),IFERROR(IF(VALUE(MID($C3352,2,20))&lt;100000000,VALUE(MID($C3352,2,20)),1000000000),1000000000))+ROW()/100000,"")</f>
        <v/>
      </c>
    </row>
    <row r="3353">
      <c r="E3353" s="14" t="n"/>
      <c r="M3353" s="8">
        <f>IF($C3353="","",L3353*T3353/100)</f>
        <v/>
      </c>
      <c r="S3353" s="8" t="n"/>
      <c r="T3353" s="8" t="n"/>
      <c r="W3353">
        <f>IF($C3353="","",IF($AL3353=1,0,IF($AK3353=1,Settings!$C$6,Settings!$C$7))*100)</f>
        <v/>
      </c>
      <c r="X3353" s="8">
        <f>IF($C3353="","",T3353*W3353/100)</f>
        <v/>
      </c>
      <c r="Y3353" s="8">
        <f>IF($C3353="","",T3353-X3353)</f>
        <v/>
      </c>
      <c r="Z3353" s="8">
        <f>IF($C3353="","",Y3353-M3353)</f>
        <v/>
      </c>
      <c r="AD3353" s="8" t="n"/>
      <c r="AG3353" s="14" t="n"/>
      <c r="AI3353">
        <f>IF($C3353="","",IF(COUNTIF($C$2:$C3353,$C3353)=1,1,0))</f>
        <v/>
      </c>
      <c r="AJ3353">
        <f>IF($AI3353=1,SUMPRODUCT(--($AM$2:$AM$7001&lt;$AM3353))+1,"")</f>
        <v/>
      </c>
      <c r="AK3353">
        <f>IF($C3353="","",IF(OR($P3353=TRUE(),$P3353="TRUE"),1,0))</f>
        <v/>
      </c>
      <c r="AL3353">
        <f>IF($C3353="","",IF(AND($V3353="Yes",SUMPRODUCT((LEN(Settings!$F$6:$F$13)&gt;0)*ISNUMBER(SEARCH(Settings!$F$6:$F$13,$O3353)))=0),1,0))</f>
        <v/>
      </c>
      <c r="AM3353">
        <f>IF($AI3353=1,IFERROR(IF(VALUE($C3353)&lt;100000000,VALUE($C3353),1000000000),IFERROR(IF(VALUE(MID($C3353,2,20))&lt;100000000,VALUE(MID($C3353,2,20)),1000000000),1000000000))+ROW()/100000,"")</f>
        <v/>
      </c>
    </row>
    <row r="3354">
      <c r="E3354" s="14" t="n"/>
      <c r="M3354" s="8">
        <f>IF($C3354="","",L3354*T3354/100)</f>
        <v/>
      </c>
      <c r="S3354" s="8" t="n"/>
      <c r="T3354" s="8" t="n"/>
      <c r="W3354">
        <f>IF($C3354="","",IF($AL3354=1,0,IF($AK3354=1,Settings!$C$6,Settings!$C$7))*100)</f>
        <v/>
      </c>
      <c r="X3354" s="8">
        <f>IF($C3354="","",T3354*W3354/100)</f>
        <v/>
      </c>
      <c r="Y3354" s="8">
        <f>IF($C3354="","",T3354-X3354)</f>
        <v/>
      </c>
      <c r="Z3354" s="8">
        <f>IF($C3354="","",Y3354-M3354)</f>
        <v/>
      </c>
      <c r="AD3354" s="8" t="n"/>
      <c r="AG3354" s="14" t="n"/>
      <c r="AI3354">
        <f>IF($C3354="","",IF(COUNTIF($C$2:$C3354,$C3354)=1,1,0))</f>
        <v/>
      </c>
      <c r="AJ3354">
        <f>IF($AI3354=1,SUMPRODUCT(--($AM$2:$AM$7001&lt;$AM3354))+1,"")</f>
        <v/>
      </c>
      <c r="AK3354">
        <f>IF($C3354="","",IF(OR($P3354=TRUE(),$P3354="TRUE"),1,0))</f>
        <v/>
      </c>
      <c r="AL3354">
        <f>IF($C3354="","",IF(AND($V3354="Yes",SUMPRODUCT((LEN(Settings!$F$6:$F$13)&gt;0)*ISNUMBER(SEARCH(Settings!$F$6:$F$13,$O3354)))=0),1,0))</f>
        <v/>
      </c>
      <c r="AM3354">
        <f>IF($AI3354=1,IFERROR(IF(VALUE($C3354)&lt;100000000,VALUE($C3354),1000000000),IFERROR(IF(VALUE(MID($C3354,2,20))&lt;100000000,VALUE(MID($C3354,2,20)),1000000000),1000000000))+ROW()/100000,"")</f>
        <v/>
      </c>
    </row>
    <row r="3355">
      <c r="E3355" s="14" t="n"/>
      <c r="M3355" s="8">
        <f>IF($C3355="","",L3355*T3355/100)</f>
        <v/>
      </c>
      <c r="S3355" s="8" t="n"/>
      <c r="T3355" s="8" t="n"/>
      <c r="W3355">
        <f>IF($C3355="","",IF($AL3355=1,0,IF($AK3355=1,Settings!$C$6,Settings!$C$7))*100)</f>
        <v/>
      </c>
      <c r="X3355" s="8">
        <f>IF($C3355="","",T3355*W3355/100)</f>
        <v/>
      </c>
      <c r="Y3355" s="8">
        <f>IF($C3355="","",T3355-X3355)</f>
        <v/>
      </c>
      <c r="Z3355" s="8">
        <f>IF($C3355="","",Y3355-M3355)</f>
        <v/>
      </c>
      <c r="AD3355" s="8" t="n"/>
      <c r="AG3355" s="14" t="n"/>
      <c r="AI3355">
        <f>IF($C3355="","",IF(COUNTIF($C$2:$C3355,$C3355)=1,1,0))</f>
        <v/>
      </c>
      <c r="AJ3355">
        <f>IF($AI3355=1,SUMPRODUCT(--($AM$2:$AM$7001&lt;$AM3355))+1,"")</f>
        <v/>
      </c>
      <c r="AK3355">
        <f>IF($C3355="","",IF(OR($P3355=TRUE(),$P3355="TRUE"),1,0))</f>
        <v/>
      </c>
      <c r="AL3355">
        <f>IF($C3355="","",IF(AND($V3355="Yes",SUMPRODUCT((LEN(Settings!$F$6:$F$13)&gt;0)*ISNUMBER(SEARCH(Settings!$F$6:$F$13,$O3355)))=0),1,0))</f>
        <v/>
      </c>
      <c r="AM3355">
        <f>IF($AI3355=1,IFERROR(IF(VALUE($C3355)&lt;100000000,VALUE($C3355),1000000000),IFERROR(IF(VALUE(MID($C3355,2,20))&lt;100000000,VALUE(MID($C3355,2,20)),1000000000),1000000000))+ROW()/100000,"")</f>
        <v/>
      </c>
    </row>
    <row r="3356">
      <c r="E3356" s="14" t="n"/>
      <c r="M3356" s="8">
        <f>IF($C3356="","",L3356*T3356/100)</f>
        <v/>
      </c>
      <c r="S3356" s="8" t="n"/>
      <c r="T3356" s="8" t="n"/>
      <c r="W3356">
        <f>IF($C3356="","",IF($AL3356=1,0,IF($AK3356=1,Settings!$C$6,Settings!$C$7))*100)</f>
        <v/>
      </c>
      <c r="X3356" s="8">
        <f>IF($C3356="","",T3356*W3356/100)</f>
        <v/>
      </c>
      <c r="Y3356" s="8">
        <f>IF($C3356="","",T3356-X3356)</f>
        <v/>
      </c>
      <c r="Z3356" s="8">
        <f>IF($C3356="","",Y3356-M3356)</f>
        <v/>
      </c>
      <c r="AD3356" s="8" t="n"/>
      <c r="AG3356" s="14" t="n"/>
      <c r="AI3356">
        <f>IF($C3356="","",IF(COUNTIF($C$2:$C3356,$C3356)=1,1,0))</f>
        <v/>
      </c>
      <c r="AJ3356">
        <f>IF($AI3356=1,SUMPRODUCT(--($AM$2:$AM$7001&lt;$AM3356))+1,"")</f>
        <v/>
      </c>
      <c r="AK3356">
        <f>IF($C3356="","",IF(OR($P3356=TRUE(),$P3356="TRUE"),1,0))</f>
        <v/>
      </c>
      <c r="AL3356">
        <f>IF($C3356="","",IF(AND($V3356="Yes",SUMPRODUCT((LEN(Settings!$F$6:$F$13)&gt;0)*ISNUMBER(SEARCH(Settings!$F$6:$F$13,$O3356)))=0),1,0))</f>
        <v/>
      </c>
      <c r="AM3356">
        <f>IF($AI3356=1,IFERROR(IF(VALUE($C3356)&lt;100000000,VALUE($C3356),1000000000),IFERROR(IF(VALUE(MID($C3356,2,20))&lt;100000000,VALUE(MID($C3356,2,20)),1000000000),1000000000))+ROW()/100000,"")</f>
        <v/>
      </c>
    </row>
    <row r="3357">
      <c r="E3357" s="14" t="n"/>
      <c r="M3357" s="8">
        <f>IF($C3357="","",L3357*T3357/100)</f>
        <v/>
      </c>
      <c r="S3357" s="8" t="n"/>
      <c r="T3357" s="8" t="n"/>
      <c r="W3357">
        <f>IF($C3357="","",IF($AL3357=1,0,IF($AK3357=1,Settings!$C$6,Settings!$C$7))*100)</f>
        <v/>
      </c>
      <c r="X3357" s="8">
        <f>IF($C3357="","",T3357*W3357/100)</f>
        <v/>
      </c>
      <c r="Y3357" s="8">
        <f>IF($C3357="","",T3357-X3357)</f>
        <v/>
      </c>
      <c r="Z3357" s="8">
        <f>IF($C3357="","",Y3357-M3357)</f>
        <v/>
      </c>
      <c r="AD3357" s="8" t="n"/>
      <c r="AG3357" s="14" t="n"/>
      <c r="AI3357">
        <f>IF($C3357="","",IF(COUNTIF($C$2:$C3357,$C3357)=1,1,0))</f>
        <v/>
      </c>
      <c r="AJ3357">
        <f>IF($AI3357=1,SUMPRODUCT(--($AM$2:$AM$7001&lt;$AM3357))+1,"")</f>
        <v/>
      </c>
      <c r="AK3357">
        <f>IF($C3357="","",IF(OR($P3357=TRUE(),$P3357="TRUE"),1,0))</f>
        <v/>
      </c>
      <c r="AL3357">
        <f>IF($C3357="","",IF(AND($V3357="Yes",SUMPRODUCT((LEN(Settings!$F$6:$F$13)&gt;0)*ISNUMBER(SEARCH(Settings!$F$6:$F$13,$O3357)))=0),1,0))</f>
        <v/>
      </c>
      <c r="AM3357">
        <f>IF($AI3357=1,IFERROR(IF(VALUE($C3357)&lt;100000000,VALUE($C3357),1000000000),IFERROR(IF(VALUE(MID($C3357,2,20))&lt;100000000,VALUE(MID($C3357,2,20)),1000000000),1000000000))+ROW()/100000,"")</f>
        <v/>
      </c>
    </row>
    <row r="3358">
      <c r="E3358" s="14" t="n"/>
      <c r="M3358" s="8">
        <f>IF($C3358="","",L3358*T3358/100)</f>
        <v/>
      </c>
      <c r="S3358" s="8" t="n"/>
      <c r="T3358" s="8" t="n"/>
      <c r="W3358">
        <f>IF($C3358="","",IF($AL3358=1,0,IF($AK3358=1,Settings!$C$6,Settings!$C$7))*100)</f>
        <v/>
      </c>
      <c r="X3358" s="8">
        <f>IF($C3358="","",T3358*W3358/100)</f>
        <v/>
      </c>
      <c r="Y3358" s="8">
        <f>IF($C3358="","",T3358-X3358)</f>
        <v/>
      </c>
      <c r="Z3358" s="8">
        <f>IF($C3358="","",Y3358-M3358)</f>
        <v/>
      </c>
      <c r="AD3358" s="8" t="n"/>
      <c r="AG3358" s="14" t="n"/>
      <c r="AI3358">
        <f>IF($C3358="","",IF(COUNTIF($C$2:$C3358,$C3358)=1,1,0))</f>
        <v/>
      </c>
      <c r="AJ3358">
        <f>IF($AI3358=1,SUMPRODUCT(--($AM$2:$AM$7001&lt;$AM3358))+1,"")</f>
        <v/>
      </c>
      <c r="AK3358">
        <f>IF($C3358="","",IF(OR($P3358=TRUE(),$P3358="TRUE"),1,0))</f>
        <v/>
      </c>
      <c r="AL3358">
        <f>IF($C3358="","",IF(AND($V3358="Yes",SUMPRODUCT((LEN(Settings!$F$6:$F$13)&gt;0)*ISNUMBER(SEARCH(Settings!$F$6:$F$13,$O3358)))=0),1,0))</f>
        <v/>
      </c>
      <c r="AM3358">
        <f>IF($AI3358=1,IFERROR(IF(VALUE($C3358)&lt;100000000,VALUE($C3358),1000000000),IFERROR(IF(VALUE(MID($C3358,2,20))&lt;100000000,VALUE(MID($C3358,2,20)),1000000000),1000000000))+ROW()/100000,"")</f>
        <v/>
      </c>
    </row>
    <row r="3359">
      <c r="E3359" s="14" t="n"/>
      <c r="M3359" s="8">
        <f>IF($C3359="","",L3359*T3359/100)</f>
        <v/>
      </c>
      <c r="S3359" s="8" t="n"/>
      <c r="T3359" s="8" t="n"/>
      <c r="W3359">
        <f>IF($C3359="","",IF($AL3359=1,0,IF($AK3359=1,Settings!$C$6,Settings!$C$7))*100)</f>
        <v/>
      </c>
      <c r="X3359" s="8">
        <f>IF($C3359="","",T3359*W3359/100)</f>
        <v/>
      </c>
      <c r="Y3359" s="8">
        <f>IF($C3359="","",T3359-X3359)</f>
        <v/>
      </c>
      <c r="Z3359" s="8">
        <f>IF($C3359="","",Y3359-M3359)</f>
        <v/>
      </c>
      <c r="AD3359" s="8" t="n"/>
      <c r="AG3359" s="14" t="n"/>
      <c r="AI3359">
        <f>IF($C3359="","",IF(COUNTIF($C$2:$C3359,$C3359)=1,1,0))</f>
        <v/>
      </c>
      <c r="AJ3359">
        <f>IF($AI3359=1,SUMPRODUCT(--($AM$2:$AM$7001&lt;$AM3359))+1,"")</f>
        <v/>
      </c>
      <c r="AK3359">
        <f>IF($C3359="","",IF(OR($P3359=TRUE(),$P3359="TRUE"),1,0))</f>
        <v/>
      </c>
      <c r="AL3359">
        <f>IF($C3359="","",IF(AND($V3359="Yes",SUMPRODUCT((LEN(Settings!$F$6:$F$13)&gt;0)*ISNUMBER(SEARCH(Settings!$F$6:$F$13,$O3359)))=0),1,0))</f>
        <v/>
      </c>
      <c r="AM3359">
        <f>IF($AI3359=1,IFERROR(IF(VALUE($C3359)&lt;100000000,VALUE($C3359),1000000000),IFERROR(IF(VALUE(MID($C3359,2,20))&lt;100000000,VALUE(MID($C3359,2,20)),1000000000),1000000000))+ROW()/100000,"")</f>
        <v/>
      </c>
    </row>
    <row r="3360">
      <c r="E3360" s="14" t="n"/>
      <c r="M3360" s="8">
        <f>IF($C3360="","",L3360*T3360/100)</f>
        <v/>
      </c>
      <c r="S3360" s="8" t="n"/>
      <c r="T3360" s="8" t="n"/>
      <c r="W3360">
        <f>IF($C3360="","",IF($AL3360=1,0,IF($AK3360=1,Settings!$C$6,Settings!$C$7))*100)</f>
        <v/>
      </c>
      <c r="X3360" s="8">
        <f>IF($C3360="","",T3360*W3360/100)</f>
        <v/>
      </c>
      <c r="Y3360" s="8">
        <f>IF($C3360="","",T3360-X3360)</f>
        <v/>
      </c>
      <c r="Z3360" s="8">
        <f>IF($C3360="","",Y3360-M3360)</f>
        <v/>
      </c>
      <c r="AD3360" s="8" t="n"/>
      <c r="AG3360" s="14" t="n"/>
      <c r="AI3360">
        <f>IF($C3360="","",IF(COUNTIF($C$2:$C3360,$C3360)=1,1,0))</f>
        <v/>
      </c>
      <c r="AJ3360">
        <f>IF($AI3360=1,SUMPRODUCT(--($AM$2:$AM$7001&lt;$AM3360))+1,"")</f>
        <v/>
      </c>
      <c r="AK3360">
        <f>IF($C3360="","",IF(OR($P3360=TRUE(),$P3360="TRUE"),1,0))</f>
        <v/>
      </c>
      <c r="AL3360">
        <f>IF($C3360="","",IF(AND($V3360="Yes",SUMPRODUCT((LEN(Settings!$F$6:$F$13)&gt;0)*ISNUMBER(SEARCH(Settings!$F$6:$F$13,$O3360)))=0),1,0))</f>
        <v/>
      </c>
      <c r="AM3360">
        <f>IF($AI3360=1,IFERROR(IF(VALUE($C3360)&lt;100000000,VALUE($C3360),1000000000),IFERROR(IF(VALUE(MID($C3360,2,20))&lt;100000000,VALUE(MID($C3360,2,20)),1000000000),1000000000))+ROW()/100000,"")</f>
        <v/>
      </c>
    </row>
    <row r="3361">
      <c r="E3361" s="14" t="n"/>
      <c r="M3361" s="8">
        <f>IF($C3361="","",L3361*T3361/100)</f>
        <v/>
      </c>
      <c r="S3361" s="8" t="n"/>
      <c r="T3361" s="8" t="n"/>
      <c r="W3361">
        <f>IF($C3361="","",IF($AL3361=1,0,IF($AK3361=1,Settings!$C$6,Settings!$C$7))*100)</f>
        <v/>
      </c>
      <c r="X3361" s="8">
        <f>IF($C3361="","",T3361*W3361/100)</f>
        <v/>
      </c>
      <c r="Y3361" s="8">
        <f>IF($C3361="","",T3361-X3361)</f>
        <v/>
      </c>
      <c r="Z3361" s="8">
        <f>IF($C3361="","",Y3361-M3361)</f>
        <v/>
      </c>
      <c r="AD3361" s="8" t="n"/>
      <c r="AG3361" s="14" t="n"/>
      <c r="AI3361">
        <f>IF($C3361="","",IF(COUNTIF($C$2:$C3361,$C3361)=1,1,0))</f>
        <v/>
      </c>
      <c r="AJ3361">
        <f>IF($AI3361=1,SUMPRODUCT(--($AM$2:$AM$7001&lt;$AM3361))+1,"")</f>
        <v/>
      </c>
      <c r="AK3361">
        <f>IF($C3361="","",IF(OR($P3361=TRUE(),$P3361="TRUE"),1,0))</f>
        <v/>
      </c>
      <c r="AL3361">
        <f>IF($C3361="","",IF(AND($V3361="Yes",SUMPRODUCT((LEN(Settings!$F$6:$F$13)&gt;0)*ISNUMBER(SEARCH(Settings!$F$6:$F$13,$O3361)))=0),1,0))</f>
        <v/>
      </c>
      <c r="AM3361">
        <f>IF($AI3361=1,IFERROR(IF(VALUE($C3361)&lt;100000000,VALUE($C3361),1000000000),IFERROR(IF(VALUE(MID($C3361,2,20))&lt;100000000,VALUE(MID($C3361,2,20)),1000000000),1000000000))+ROW()/100000,"")</f>
        <v/>
      </c>
    </row>
    <row r="3362">
      <c r="E3362" s="14" t="n"/>
      <c r="M3362" s="8">
        <f>IF($C3362="","",L3362*T3362/100)</f>
        <v/>
      </c>
      <c r="S3362" s="8" t="n"/>
      <c r="T3362" s="8" t="n"/>
      <c r="W3362">
        <f>IF($C3362="","",IF($AL3362=1,0,IF($AK3362=1,Settings!$C$6,Settings!$C$7))*100)</f>
        <v/>
      </c>
      <c r="X3362" s="8">
        <f>IF($C3362="","",T3362*W3362/100)</f>
        <v/>
      </c>
      <c r="Y3362" s="8">
        <f>IF($C3362="","",T3362-X3362)</f>
        <v/>
      </c>
      <c r="Z3362" s="8">
        <f>IF($C3362="","",Y3362-M3362)</f>
        <v/>
      </c>
      <c r="AD3362" s="8" t="n"/>
      <c r="AG3362" s="14" t="n"/>
      <c r="AI3362">
        <f>IF($C3362="","",IF(COUNTIF($C$2:$C3362,$C3362)=1,1,0))</f>
        <v/>
      </c>
      <c r="AJ3362">
        <f>IF($AI3362=1,SUMPRODUCT(--($AM$2:$AM$7001&lt;$AM3362))+1,"")</f>
        <v/>
      </c>
      <c r="AK3362">
        <f>IF($C3362="","",IF(OR($P3362=TRUE(),$P3362="TRUE"),1,0))</f>
        <v/>
      </c>
      <c r="AL3362">
        <f>IF($C3362="","",IF(AND($V3362="Yes",SUMPRODUCT((LEN(Settings!$F$6:$F$13)&gt;0)*ISNUMBER(SEARCH(Settings!$F$6:$F$13,$O3362)))=0),1,0))</f>
        <v/>
      </c>
      <c r="AM3362">
        <f>IF($AI3362=1,IFERROR(IF(VALUE($C3362)&lt;100000000,VALUE($C3362),1000000000),IFERROR(IF(VALUE(MID($C3362,2,20))&lt;100000000,VALUE(MID($C3362,2,20)),1000000000),1000000000))+ROW()/100000,"")</f>
        <v/>
      </c>
    </row>
    <row r="3363">
      <c r="E3363" s="14" t="n"/>
      <c r="M3363" s="8">
        <f>IF($C3363="","",L3363*T3363/100)</f>
        <v/>
      </c>
      <c r="S3363" s="8" t="n"/>
      <c r="T3363" s="8" t="n"/>
      <c r="W3363">
        <f>IF($C3363="","",IF($AL3363=1,0,IF($AK3363=1,Settings!$C$6,Settings!$C$7))*100)</f>
        <v/>
      </c>
      <c r="X3363" s="8">
        <f>IF($C3363="","",T3363*W3363/100)</f>
        <v/>
      </c>
      <c r="Y3363" s="8">
        <f>IF($C3363="","",T3363-X3363)</f>
        <v/>
      </c>
      <c r="Z3363" s="8">
        <f>IF($C3363="","",Y3363-M3363)</f>
        <v/>
      </c>
      <c r="AD3363" s="8" t="n"/>
      <c r="AG3363" s="14" t="n"/>
      <c r="AI3363">
        <f>IF($C3363="","",IF(COUNTIF($C$2:$C3363,$C3363)=1,1,0))</f>
        <v/>
      </c>
      <c r="AJ3363">
        <f>IF($AI3363=1,SUMPRODUCT(--($AM$2:$AM$7001&lt;$AM3363))+1,"")</f>
        <v/>
      </c>
      <c r="AK3363">
        <f>IF($C3363="","",IF(OR($P3363=TRUE(),$P3363="TRUE"),1,0))</f>
        <v/>
      </c>
      <c r="AL3363">
        <f>IF($C3363="","",IF(AND($V3363="Yes",SUMPRODUCT((LEN(Settings!$F$6:$F$13)&gt;0)*ISNUMBER(SEARCH(Settings!$F$6:$F$13,$O3363)))=0),1,0))</f>
        <v/>
      </c>
      <c r="AM3363">
        <f>IF($AI3363=1,IFERROR(IF(VALUE($C3363)&lt;100000000,VALUE($C3363),1000000000),IFERROR(IF(VALUE(MID($C3363,2,20))&lt;100000000,VALUE(MID($C3363,2,20)),1000000000),1000000000))+ROW()/100000,"")</f>
        <v/>
      </c>
    </row>
    <row r="3364">
      <c r="E3364" s="14" t="n"/>
      <c r="M3364" s="8">
        <f>IF($C3364="","",L3364*T3364/100)</f>
        <v/>
      </c>
      <c r="S3364" s="8" t="n"/>
      <c r="T3364" s="8" t="n"/>
      <c r="W3364">
        <f>IF($C3364="","",IF($AL3364=1,0,IF($AK3364=1,Settings!$C$6,Settings!$C$7))*100)</f>
        <v/>
      </c>
      <c r="X3364" s="8">
        <f>IF($C3364="","",T3364*W3364/100)</f>
        <v/>
      </c>
      <c r="Y3364" s="8">
        <f>IF($C3364="","",T3364-X3364)</f>
        <v/>
      </c>
      <c r="Z3364" s="8">
        <f>IF($C3364="","",Y3364-M3364)</f>
        <v/>
      </c>
      <c r="AD3364" s="8" t="n"/>
      <c r="AG3364" s="14" t="n"/>
      <c r="AI3364">
        <f>IF($C3364="","",IF(COUNTIF($C$2:$C3364,$C3364)=1,1,0))</f>
        <v/>
      </c>
      <c r="AJ3364">
        <f>IF($AI3364=1,SUMPRODUCT(--($AM$2:$AM$7001&lt;$AM3364))+1,"")</f>
        <v/>
      </c>
      <c r="AK3364">
        <f>IF($C3364="","",IF(OR($P3364=TRUE(),$P3364="TRUE"),1,0))</f>
        <v/>
      </c>
      <c r="AL3364">
        <f>IF($C3364="","",IF(AND($V3364="Yes",SUMPRODUCT((LEN(Settings!$F$6:$F$13)&gt;0)*ISNUMBER(SEARCH(Settings!$F$6:$F$13,$O3364)))=0),1,0))</f>
        <v/>
      </c>
      <c r="AM3364">
        <f>IF($AI3364=1,IFERROR(IF(VALUE($C3364)&lt;100000000,VALUE($C3364),1000000000),IFERROR(IF(VALUE(MID($C3364,2,20))&lt;100000000,VALUE(MID($C3364,2,20)),1000000000),1000000000))+ROW()/100000,"")</f>
        <v/>
      </c>
    </row>
    <row r="3365">
      <c r="E3365" s="14" t="n"/>
      <c r="M3365" s="8">
        <f>IF($C3365="","",L3365*T3365/100)</f>
        <v/>
      </c>
      <c r="S3365" s="8" t="n"/>
      <c r="T3365" s="8" t="n"/>
      <c r="W3365">
        <f>IF($C3365="","",IF($AL3365=1,0,IF($AK3365=1,Settings!$C$6,Settings!$C$7))*100)</f>
        <v/>
      </c>
      <c r="X3365" s="8">
        <f>IF($C3365="","",T3365*W3365/100)</f>
        <v/>
      </c>
      <c r="Y3365" s="8">
        <f>IF($C3365="","",T3365-X3365)</f>
        <v/>
      </c>
      <c r="Z3365" s="8">
        <f>IF($C3365="","",Y3365-M3365)</f>
        <v/>
      </c>
      <c r="AD3365" s="8" t="n"/>
      <c r="AG3365" s="14" t="n"/>
      <c r="AI3365">
        <f>IF($C3365="","",IF(COUNTIF($C$2:$C3365,$C3365)=1,1,0))</f>
        <v/>
      </c>
      <c r="AJ3365">
        <f>IF($AI3365=1,SUMPRODUCT(--($AM$2:$AM$7001&lt;$AM3365))+1,"")</f>
        <v/>
      </c>
      <c r="AK3365">
        <f>IF($C3365="","",IF(OR($P3365=TRUE(),$P3365="TRUE"),1,0))</f>
        <v/>
      </c>
      <c r="AL3365">
        <f>IF($C3365="","",IF(AND($V3365="Yes",SUMPRODUCT((LEN(Settings!$F$6:$F$13)&gt;0)*ISNUMBER(SEARCH(Settings!$F$6:$F$13,$O3365)))=0),1,0))</f>
        <v/>
      </c>
      <c r="AM3365">
        <f>IF($AI3365=1,IFERROR(IF(VALUE($C3365)&lt;100000000,VALUE($C3365),1000000000),IFERROR(IF(VALUE(MID($C3365,2,20))&lt;100000000,VALUE(MID($C3365,2,20)),1000000000),1000000000))+ROW()/100000,"")</f>
        <v/>
      </c>
    </row>
    <row r="3366">
      <c r="E3366" s="14" t="n"/>
      <c r="M3366" s="8">
        <f>IF($C3366="","",L3366*T3366/100)</f>
        <v/>
      </c>
      <c r="S3366" s="8" t="n"/>
      <c r="T3366" s="8" t="n"/>
      <c r="W3366">
        <f>IF($C3366="","",IF($AL3366=1,0,IF($AK3366=1,Settings!$C$6,Settings!$C$7))*100)</f>
        <v/>
      </c>
      <c r="X3366" s="8">
        <f>IF($C3366="","",T3366*W3366/100)</f>
        <v/>
      </c>
      <c r="Y3366" s="8">
        <f>IF($C3366="","",T3366-X3366)</f>
        <v/>
      </c>
      <c r="Z3366" s="8">
        <f>IF($C3366="","",Y3366-M3366)</f>
        <v/>
      </c>
      <c r="AD3366" s="8" t="n"/>
      <c r="AG3366" s="14" t="n"/>
      <c r="AI3366">
        <f>IF($C3366="","",IF(COUNTIF($C$2:$C3366,$C3366)=1,1,0))</f>
        <v/>
      </c>
      <c r="AJ3366">
        <f>IF($AI3366=1,SUMPRODUCT(--($AM$2:$AM$7001&lt;$AM3366))+1,"")</f>
        <v/>
      </c>
      <c r="AK3366">
        <f>IF($C3366="","",IF(OR($P3366=TRUE(),$P3366="TRUE"),1,0))</f>
        <v/>
      </c>
      <c r="AL3366">
        <f>IF($C3366="","",IF(AND($V3366="Yes",SUMPRODUCT((LEN(Settings!$F$6:$F$13)&gt;0)*ISNUMBER(SEARCH(Settings!$F$6:$F$13,$O3366)))=0),1,0))</f>
        <v/>
      </c>
      <c r="AM3366">
        <f>IF($AI3366=1,IFERROR(IF(VALUE($C3366)&lt;100000000,VALUE($C3366),1000000000),IFERROR(IF(VALUE(MID($C3366,2,20))&lt;100000000,VALUE(MID($C3366,2,20)),1000000000),1000000000))+ROW()/100000,"")</f>
        <v/>
      </c>
    </row>
    <row r="3367">
      <c r="E3367" s="14" t="n"/>
      <c r="M3367" s="8">
        <f>IF($C3367="","",L3367*T3367/100)</f>
        <v/>
      </c>
      <c r="S3367" s="8" t="n"/>
      <c r="T3367" s="8" t="n"/>
      <c r="W3367">
        <f>IF($C3367="","",IF($AL3367=1,0,IF($AK3367=1,Settings!$C$6,Settings!$C$7))*100)</f>
        <v/>
      </c>
      <c r="X3367" s="8">
        <f>IF($C3367="","",T3367*W3367/100)</f>
        <v/>
      </c>
      <c r="Y3367" s="8">
        <f>IF($C3367="","",T3367-X3367)</f>
        <v/>
      </c>
      <c r="Z3367" s="8">
        <f>IF($C3367="","",Y3367-M3367)</f>
        <v/>
      </c>
      <c r="AD3367" s="8" t="n"/>
      <c r="AG3367" s="14" t="n"/>
      <c r="AI3367">
        <f>IF($C3367="","",IF(COUNTIF($C$2:$C3367,$C3367)=1,1,0))</f>
        <v/>
      </c>
      <c r="AJ3367">
        <f>IF($AI3367=1,SUMPRODUCT(--($AM$2:$AM$7001&lt;$AM3367))+1,"")</f>
        <v/>
      </c>
      <c r="AK3367">
        <f>IF($C3367="","",IF(OR($P3367=TRUE(),$P3367="TRUE"),1,0))</f>
        <v/>
      </c>
      <c r="AL3367">
        <f>IF($C3367="","",IF(AND($V3367="Yes",SUMPRODUCT((LEN(Settings!$F$6:$F$13)&gt;0)*ISNUMBER(SEARCH(Settings!$F$6:$F$13,$O3367)))=0),1,0))</f>
        <v/>
      </c>
      <c r="AM3367">
        <f>IF($AI3367=1,IFERROR(IF(VALUE($C3367)&lt;100000000,VALUE($C3367),1000000000),IFERROR(IF(VALUE(MID($C3367,2,20))&lt;100000000,VALUE(MID($C3367,2,20)),1000000000),1000000000))+ROW()/100000,"")</f>
        <v/>
      </c>
    </row>
    <row r="3368">
      <c r="E3368" s="14" t="n"/>
      <c r="M3368" s="8">
        <f>IF($C3368="","",L3368*T3368/100)</f>
        <v/>
      </c>
      <c r="S3368" s="8" t="n"/>
      <c r="T3368" s="8" t="n"/>
      <c r="W3368">
        <f>IF($C3368="","",IF($AL3368=1,0,IF($AK3368=1,Settings!$C$6,Settings!$C$7))*100)</f>
        <v/>
      </c>
      <c r="X3368" s="8">
        <f>IF($C3368="","",T3368*W3368/100)</f>
        <v/>
      </c>
      <c r="Y3368" s="8">
        <f>IF($C3368="","",T3368-X3368)</f>
        <v/>
      </c>
      <c r="Z3368" s="8">
        <f>IF($C3368="","",Y3368-M3368)</f>
        <v/>
      </c>
      <c r="AD3368" s="8" t="n"/>
      <c r="AG3368" s="14" t="n"/>
      <c r="AI3368">
        <f>IF($C3368="","",IF(COUNTIF($C$2:$C3368,$C3368)=1,1,0))</f>
        <v/>
      </c>
      <c r="AJ3368">
        <f>IF($AI3368=1,SUMPRODUCT(--($AM$2:$AM$7001&lt;$AM3368))+1,"")</f>
        <v/>
      </c>
      <c r="AK3368">
        <f>IF($C3368="","",IF(OR($P3368=TRUE(),$P3368="TRUE"),1,0))</f>
        <v/>
      </c>
      <c r="AL3368">
        <f>IF($C3368="","",IF(AND($V3368="Yes",SUMPRODUCT((LEN(Settings!$F$6:$F$13)&gt;0)*ISNUMBER(SEARCH(Settings!$F$6:$F$13,$O3368)))=0),1,0))</f>
        <v/>
      </c>
      <c r="AM3368">
        <f>IF($AI3368=1,IFERROR(IF(VALUE($C3368)&lt;100000000,VALUE($C3368),1000000000),IFERROR(IF(VALUE(MID($C3368,2,20))&lt;100000000,VALUE(MID($C3368,2,20)),1000000000),1000000000))+ROW()/100000,"")</f>
        <v/>
      </c>
    </row>
    <row r="3369">
      <c r="E3369" s="14" t="n"/>
      <c r="M3369" s="8">
        <f>IF($C3369="","",L3369*T3369/100)</f>
        <v/>
      </c>
      <c r="S3369" s="8" t="n"/>
      <c r="T3369" s="8" t="n"/>
      <c r="W3369">
        <f>IF($C3369="","",IF($AL3369=1,0,IF($AK3369=1,Settings!$C$6,Settings!$C$7))*100)</f>
        <v/>
      </c>
      <c r="X3369" s="8">
        <f>IF($C3369="","",T3369*W3369/100)</f>
        <v/>
      </c>
      <c r="Y3369" s="8">
        <f>IF($C3369="","",T3369-X3369)</f>
        <v/>
      </c>
      <c r="Z3369" s="8">
        <f>IF($C3369="","",Y3369-M3369)</f>
        <v/>
      </c>
      <c r="AD3369" s="8" t="n"/>
      <c r="AG3369" s="14" t="n"/>
      <c r="AI3369">
        <f>IF($C3369="","",IF(COUNTIF($C$2:$C3369,$C3369)=1,1,0))</f>
        <v/>
      </c>
      <c r="AJ3369">
        <f>IF($AI3369=1,SUMPRODUCT(--($AM$2:$AM$7001&lt;$AM3369))+1,"")</f>
        <v/>
      </c>
      <c r="AK3369">
        <f>IF($C3369="","",IF(OR($P3369=TRUE(),$P3369="TRUE"),1,0))</f>
        <v/>
      </c>
      <c r="AL3369">
        <f>IF($C3369="","",IF(AND($V3369="Yes",SUMPRODUCT((LEN(Settings!$F$6:$F$13)&gt;0)*ISNUMBER(SEARCH(Settings!$F$6:$F$13,$O3369)))=0),1,0))</f>
        <v/>
      </c>
      <c r="AM3369">
        <f>IF($AI3369=1,IFERROR(IF(VALUE($C3369)&lt;100000000,VALUE($C3369),1000000000),IFERROR(IF(VALUE(MID($C3369,2,20))&lt;100000000,VALUE(MID($C3369,2,20)),1000000000),1000000000))+ROW()/100000,"")</f>
        <v/>
      </c>
    </row>
    <row r="3370">
      <c r="E3370" s="14" t="n"/>
      <c r="M3370" s="8">
        <f>IF($C3370="","",L3370*T3370/100)</f>
        <v/>
      </c>
      <c r="S3370" s="8" t="n"/>
      <c r="T3370" s="8" t="n"/>
      <c r="W3370">
        <f>IF($C3370="","",IF($AL3370=1,0,IF($AK3370=1,Settings!$C$6,Settings!$C$7))*100)</f>
        <v/>
      </c>
      <c r="X3370" s="8">
        <f>IF($C3370="","",T3370*W3370/100)</f>
        <v/>
      </c>
      <c r="Y3370" s="8">
        <f>IF($C3370="","",T3370-X3370)</f>
        <v/>
      </c>
      <c r="Z3370" s="8">
        <f>IF($C3370="","",Y3370-M3370)</f>
        <v/>
      </c>
      <c r="AD3370" s="8" t="n"/>
      <c r="AG3370" s="14" t="n"/>
      <c r="AI3370">
        <f>IF($C3370="","",IF(COUNTIF($C$2:$C3370,$C3370)=1,1,0))</f>
        <v/>
      </c>
      <c r="AJ3370">
        <f>IF($AI3370=1,SUMPRODUCT(--($AM$2:$AM$7001&lt;$AM3370))+1,"")</f>
        <v/>
      </c>
      <c r="AK3370">
        <f>IF($C3370="","",IF(OR($P3370=TRUE(),$P3370="TRUE"),1,0))</f>
        <v/>
      </c>
      <c r="AL3370">
        <f>IF($C3370="","",IF(AND($V3370="Yes",SUMPRODUCT((LEN(Settings!$F$6:$F$13)&gt;0)*ISNUMBER(SEARCH(Settings!$F$6:$F$13,$O3370)))=0),1,0))</f>
        <v/>
      </c>
      <c r="AM3370">
        <f>IF($AI3370=1,IFERROR(IF(VALUE($C3370)&lt;100000000,VALUE($C3370),1000000000),IFERROR(IF(VALUE(MID($C3370,2,20))&lt;100000000,VALUE(MID($C3370,2,20)),1000000000),1000000000))+ROW()/100000,"")</f>
        <v/>
      </c>
    </row>
    <row r="3371">
      <c r="E3371" s="14" t="n"/>
      <c r="M3371" s="8">
        <f>IF($C3371="","",L3371*T3371/100)</f>
        <v/>
      </c>
      <c r="S3371" s="8" t="n"/>
      <c r="T3371" s="8" t="n"/>
      <c r="W3371">
        <f>IF($C3371="","",IF($AL3371=1,0,IF($AK3371=1,Settings!$C$6,Settings!$C$7))*100)</f>
        <v/>
      </c>
      <c r="X3371" s="8">
        <f>IF($C3371="","",T3371*W3371/100)</f>
        <v/>
      </c>
      <c r="Y3371" s="8">
        <f>IF($C3371="","",T3371-X3371)</f>
        <v/>
      </c>
      <c r="Z3371" s="8">
        <f>IF($C3371="","",Y3371-M3371)</f>
        <v/>
      </c>
      <c r="AD3371" s="8" t="n"/>
      <c r="AG3371" s="14" t="n"/>
      <c r="AI3371">
        <f>IF($C3371="","",IF(COUNTIF($C$2:$C3371,$C3371)=1,1,0))</f>
        <v/>
      </c>
      <c r="AJ3371">
        <f>IF($AI3371=1,SUMPRODUCT(--($AM$2:$AM$7001&lt;$AM3371))+1,"")</f>
        <v/>
      </c>
      <c r="AK3371">
        <f>IF($C3371="","",IF(OR($P3371=TRUE(),$P3371="TRUE"),1,0))</f>
        <v/>
      </c>
      <c r="AL3371">
        <f>IF($C3371="","",IF(AND($V3371="Yes",SUMPRODUCT((LEN(Settings!$F$6:$F$13)&gt;0)*ISNUMBER(SEARCH(Settings!$F$6:$F$13,$O3371)))=0),1,0))</f>
        <v/>
      </c>
      <c r="AM3371">
        <f>IF($AI3371=1,IFERROR(IF(VALUE($C3371)&lt;100000000,VALUE($C3371),1000000000),IFERROR(IF(VALUE(MID($C3371,2,20))&lt;100000000,VALUE(MID($C3371,2,20)),1000000000),1000000000))+ROW()/100000,"")</f>
        <v/>
      </c>
    </row>
    <row r="3372">
      <c r="E3372" s="14" t="n"/>
      <c r="M3372" s="8">
        <f>IF($C3372="","",L3372*T3372/100)</f>
        <v/>
      </c>
      <c r="S3372" s="8" t="n"/>
      <c r="T3372" s="8" t="n"/>
      <c r="W3372">
        <f>IF($C3372="","",IF($AL3372=1,0,IF($AK3372=1,Settings!$C$6,Settings!$C$7))*100)</f>
        <v/>
      </c>
      <c r="X3372" s="8">
        <f>IF($C3372="","",T3372*W3372/100)</f>
        <v/>
      </c>
      <c r="Y3372" s="8">
        <f>IF($C3372="","",T3372-X3372)</f>
        <v/>
      </c>
      <c r="Z3372" s="8">
        <f>IF($C3372="","",Y3372-M3372)</f>
        <v/>
      </c>
      <c r="AD3372" s="8" t="n"/>
      <c r="AG3372" s="14" t="n"/>
      <c r="AI3372">
        <f>IF($C3372="","",IF(COUNTIF($C$2:$C3372,$C3372)=1,1,0))</f>
        <v/>
      </c>
      <c r="AJ3372">
        <f>IF($AI3372=1,SUMPRODUCT(--($AM$2:$AM$7001&lt;$AM3372))+1,"")</f>
        <v/>
      </c>
      <c r="AK3372">
        <f>IF($C3372="","",IF(OR($P3372=TRUE(),$P3372="TRUE"),1,0))</f>
        <v/>
      </c>
      <c r="AL3372">
        <f>IF($C3372="","",IF(AND($V3372="Yes",SUMPRODUCT((LEN(Settings!$F$6:$F$13)&gt;0)*ISNUMBER(SEARCH(Settings!$F$6:$F$13,$O3372)))=0),1,0))</f>
        <v/>
      </c>
      <c r="AM3372">
        <f>IF($AI3372=1,IFERROR(IF(VALUE($C3372)&lt;100000000,VALUE($C3372),1000000000),IFERROR(IF(VALUE(MID($C3372,2,20))&lt;100000000,VALUE(MID($C3372,2,20)),1000000000),1000000000))+ROW()/100000,"")</f>
        <v/>
      </c>
    </row>
    <row r="3373">
      <c r="E3373" s="14" t="n"/>
      <c r="M3373" s="8">
        <f>IF($C3373="","",L3373*T3373/100)</f>
        <v/>
      </c>
      <c r="S3373" s="8" t="n"/>
      <c r="T3373" s="8" t="n"/>
      <c r="W3373">
        <f>IF($C3373="","",IF($AL3373=1,0,IF($AK3373=1,Settings!$C$6,Settings!$C$7))*100)</f>
        <v/>
      </c>
      <c r="X3373" s="8">
        <f>IF($C3373="","",T3373*W3373/100)</f>
        <v/>
      </c>
      <c r="Y3373" s="8">
        <f>IF($C3373="","",T3373-X3373)</f>
        <v/>
      </c>
      <c r="Z3373" s="8">
        <f>IF($C3373="","",Y3373-M3373)</f>
        <v/>
      </c>
      <c r="AD3373" s="8" t="n"/>
      <c r="AG3373" s="14" t="n"/>
      <c r="AI3373">
        <f>IF($C3373="","",IF(COUNTIF($C$2:$C3373,$C3373)=1,1,0))</f>
        <v/>
      </c>
      <c r="AJ3373">
        <f>IF($AI3373=1,SUMPRODUCT(--($AM$2:$AM$7001&lt;$AM3373))+1,"")</f>
        <v/>
      </c>
      <c r="AK3373">
        <f>IF($C3373="","",IF(OR($P3373=TRUE(),$P3373="TRUE"),1,0))</f>
        <v/>
      </c>
      <c r="AL3373">
        <f>IF($C3373="","",IF(AND($V3373="Yes",SUMPRODUCT((LEN(Settings!$F$6:$F$13)&gt;0)*ISNUMBER(SEARCH(Settings!$F$6:$F$13,$O3373)))=0),1,0))</f>
        <v/>
      </c>
      <c r="AM3373">
        <f>IF($AI3373=1,IFERROR(IF(VALUE($C3373)&lt;100000000,VALUE($C3373),1000000000),IFERROR(IF(VALUE(MID($C3373,2,20))&lt;100000000,VALUE(MID($C3373,2,20)),1000000000),1000000000))+ROW()/100000,"")</f>
        <v/>
      </c>
    </row>
    <row r="3374">
      <c r="E3374" s="14" t="n"/>
      <c r="M3374" s="8">
        <f>IF($C3374="","",L3374*T3374/100)</f>
        <v/>
      </c>
      <c r="S3374" s="8" t="n"/>
      <c r="T3374" s="8" t="n"/>
      <c r="W3374">
        <f>IF($C3374="","",IF($AL3374=1,0,IF($AK3374=1,Settings!$C$6,Settings!$C$7))*100)</f>
        <v/>
      </c>
      <c r="X3374" s="8">
        <f>IF($C3374="","",T3374*W3374/100)</f>
        <v/>
      </c>
      <c r="Y3374" s="8">
        <f>IF($C3374="","",T3374-X3374)</f>
        <v/>
      </c>
      <c r="Z3374" s="8">
        <f>IF($C3374="","",Y3374-M3374)</f>
        <v/>
      </c>
      <c r="AD3374" s="8" t="n"/>
      <c r="AG3374" s="14" t="n"/>
      <c r="AI3374">
        <f>IF($C3374="","",IF(COUNTIF($C$2:$C3374,$C3374)=1,1,0))</f>
        <v/>
      </c>
      <c r="AJ3374">
        <f>IF($AI3374=1,SUMPRODUCT(--($AM$2:$AM$7001&lt;$AM3374))+1,"")</f>
        <v/>
      </c>
      <c r="AK3374">
        <f>IF($C3374="","",IF(OR($P3374=TRUE(),$P3374="TRUE"),1,0))</f>
        <v/>
      </c>
      <c r="AL3374">
        <f>IF($C3374="","",IF(AND($V3374="Yes",SUMPRODUCT((LEN(Settings!$F$6:$F$13)&gt;0)*ISNUMBER(SEARCH(Settings!$F$6:$F$13,$O3374)))=0),1,0))</f>
        <v/>
      </c>
      <c r="AM3374">
        <f>IF($AI3374=1,IFERROR(IF(VALUE($C3374)&lt;100000000,VALUE($C3374),1000000000),IFERROR(IF(VALUE(MID($C3374,2,20))&lt;100000000,VALUE(MID($C3374,2,20)),1000000000),1000000000))+ROW()/100000,"")</f>
        <v/>
      </c>
    </row>
    <row r="3375">
      <c r="E3375" s="14" t="n"/>
      <c r="M3375" s="8">
        <f>IF($C3375="","",L3375*T3375/100)</f>
        <v/>
      </c>
      <c r="S3375" s="8" t="n"/>
      <c r="T3375" s="8" t="n"/>
      <c r="W3375">
        <f>IF($C3375="","",IF($AL3375=1,0,IF($AK3375=1,Settings!$C$6,Settings!$C$7))*100)</f>
        <v/>
      </c>
      <c r="X3375" s="8">
        <f>IF($C3375="","",T3375*W3375/100)</f>
        <v/>
      </c>
      <c r="Y3375" s="8">
        <f>IF($C3375="","",T3375-X3375)</f>
        <v/>
      </c>
      <c r="Z3375" s="8">
        <f>IF($C3375="","",Y3375-M3375)</f>
        <v/>
      </c>
      <c r="AD3375" s="8" t="n"/>
      <c r="AG3375" s="14" t="n"/>
      <c r="AI3375">
        <f>IF($C3375="","",IF(COUNTIF($C$2:$C3375,$C3375)=1,1,0))</f>
        <v/>
      </c>
      <c r="AJ3375">
        <f>IF($AI3375=1,SUMPRODUCT(--($AM$2:$AM$7001&lt;$AM3375))+1,"")</f>
        <v/>
      </c>
      <c r="AK3375">
        <f>IF($C3375="","",IF(OR($P3375=TRUE(),$P3375="TRUE"),1,0))</f>
        <v/>
      </c>
      <c r="AL3375">
        <f>IF($C3375="","",IF(AND($V3375="Yes",SUMPRODUCT((LEN(Settings!$F$6:$F$13)&gt;0)*ISNUMBER(SEARCH(Settings!$F$6:$F$13,$O3375)))=0),1,0))</f>
        <v/>
      </c>
      <c r="AM3375">
        <f>IF($AI3375=1,IFERROR(IF(VALUE($C3375)&lt;100000000,VALUE($C3375),1000000000),IFERROR(IF(VALUE(MID($C3375,2,20))&lt;100000000,VALUE(MID($C3375,2,20)),1000000000),1000000000))+ROW()/100000,"")</f>
        <v/>
      </c>
    </row>
    <row r="3376">
      <c r="E3376" s="14" t="n"/>
      <c r="M3376" s="8">
        <f>IF($C3376="","",L3376*T3376/100)</f>
        <v/>
      </c>
      <c r="S3376" s="8" t="n"/>
      <c r="T3376" s="8" t="n"/>
      <c r="W3376">
        <f>IF($C3376="","",IF($AL3376=1,0,IF($AK3376=1,Settings!$C$6,Settings!$C$7))*100)</f>
        <v/>
      </c>
      <c r="X3376" s="8">
        <f>IF($C3376="","",T3376*W3376/100)</f>
        <v/>
      </c>
      <c r="Y3376" s="8">
        <f>IF($C3376="","",T3376-X3376)</f>
        <v/>
      </c>
      <c r="Z3376" s="8">
        <f>IF($C3376="","",Y3376-M3376)</f>
        <v/>
      </c>
      <c r="AD3376" s="8" t="n"/>
      <c r="AG3376" s="14" t="n"/>
      <c r="AI3376">
        <f>IF($C3376="","",IF(COUNTIF($C$2:$C3376,$C3376)=1,1,0))</f>
        <v/>
      </c>
      <c r="AJ3376">
        <f>IF($AI3376=1,SUMPRODUCT(--($AM$2:$AM$7001&lt;$AM3376))+1,"")</f>
        <v/>
      </c>
      <c r="AK3376">
        <f>IF($C3376="","",IF(OR($P3376=TRUE(),$P3376="TRUE"),1,0))</f>
        <v/>
      </c>
      <c r="AL3376">
        <f>IF($C3376="","",IF(AND($V3376="Yes",SUMPRODUCT((LEN(Settings!$F$6:$F$13)&gt;0)*ISNUMBER(SEARCH(Settings!$F$6:$F$13,$O3376)))=0),1,0))</f>
        <v/>
      </c>
      <c r="AM3376">
        <f>IF($AI3376=1,IFERROR(IF(VALUE($C3376)&lt;100000000,VALUE($C3376),1000000000),IFERROR(IF(VALUE(MID($C3376,2,20))&lt;100000000,VALUE(MID($C3376,2,20)),1000000000),1000000000))+ROW()/100000,"")</f>
        <v/>
      </c>
    </row>
    <row r="3377">
      <c r="E3377" s="14" t="n"/>
      <c r="M3377" s="8">
        <f>IF($C3377="","",L3377*T3377/100)</f>
        <v/>
      </c>
      <c r="S3377" s="8" t="n"/>
      <c r="T3377" s="8" t="n"/>
      <c r="W3377">
        <f>IF($C3377="","",IF($AL3377=1,0,IF($AK3377=1,Settings!$C$6,Settings!$C$7))*100)</f>
        <v/>
      </c>
      <c r="X3377" s="8">
        <f>IF($C3377="","",T3377*W3377/100)</f>
        <v/>
      </c>
      <c r="Y3377" s="8">
        <f>IF($C3377="","",T3377-X3377)</f>
        <v/>
      </c>
      <c r="Z3377" s="8">
        <f>IF($C3377="","",Y3377-M3377)</f>
        <v/>
      </c>
      <c r="AD3377" s="8" t="n"/>
      <c r="AG3377" s="14" t="n"/>
      <c r="AI3377">
        <f>IF($C3377="","",IF(COUNTIF($C$2:$C3377,$C3377)=1,1,0))</f>
        <v/>
      </c>
      <c r="AJ3377">
        <f>IF($AI3377=1,SUMPRODUCT(--($AM$2:$AM$7001&lt;$AM3377))+1,"")</f>
        <v/>
      </c>
      <c r="AK3377">
        <f>IF($C3377="","",IF(OR($P3377=TRUE(),$P3377="TRUE"),1,0))</f>
        <v/>
      </c>
      <c r="AL3377">
        <f>IF($C3377="","",IF(AND($V3377="Yes",SUMPRODUCT((LEN(Settings!$F$6:$F$13)&gt;0)*ISNUMBER(SEARCH(Settings!$F$6:$F$13,$O3377)))=0),1,0))</f>
        <v/>
      </c>
      <c r="AM3377">
        <f>IF($AI3377=1,IFERROR(IF(VALUE($C3377)&lt;100000000,VALUE($C3377),1000000000),IFERROR(IF(VALUE(MID($C3377,2,20))&lt;100000000,VALUE(MID($C3377,2,20)),1000000000),1000000000))+ROW()/100000,"")</f>
        <v/>
      </c>
    </row>
    <row r="3378">
      <c r="E3378" s="14" t="n"/>
      <c r="M3378" s="8">
        <f>IF($C3378="","",L3378*T3378/100)</f>
        <v/>
      </c>
      <c r="S3378" s="8" t="n"/>
      <c r="T3378" s="8" t="n"/>
      <c r="W3378">
        <f>IF($C3378="","",IF($AL3378=1,0,IF($AK3378=1,Settings!$C$6,Settings!$C$7))*100)</f>
        <v/>
      </c>
      <c r="X3378" s="8">
        <f>IF($C3378="","",T3378*W3378/100)</f>
        <v/>
      </c>
      <c r="Y3378" s="8">
        <f>IF($C3378="","",T3378-X3378)</f>
        <v/>
      </c>
      <c r="Z3378" s="8">
        <f>IF($C3378="","",Y3378-M3378)</f>
        <v/>
      </c>
      <c r="AD3378" s="8" t="n"/>
      <c r="AG3378" s="14" t="n"/>
      <c r="AI3378">
        <f>IF($C3378="","",IF(COUNTIF($C$2:$C3378,$C3378)=1,1,0))</f>
        <v/>
      </c>
      <c r="AJ3378">
        <f>IF($AI3378=1,SUMPRODUCT(--($AM$2:$AM$7001&lt;$AM3378))+1,"")</f>
        <v/>
      </c>
      <c r="AK3378">
        <f>IF($C3378="","",IF(OR($P3378=TRUE(),$P3378="TRUE"),1,0))</f>
        <v/>
      </c>
      <c r="AL3378">
        <f>IF($C3378="","",IF(AND($V3378="Yes",SUMPRODUCT((LEN(Settings!$F$6:$F$13)&gt;0)*ISNUMBER(SEARCH(Settings!$F$6:$F$13,$O3378)))=0),1,0))</f>
        <v/>
      </c>
      <c r="AM3378">
        <f>IF($AI3378=1,IFERROR(IF(VALUE($C3378)&lt;100000000,VALUE($C3378),1000000000),IFERROR(IF(VALUE(MID($C3378,2,20))&lt;100000000,VALUE(MID($C3378,2,20)),1000000000),1000000000))+ROW()/100000,"")</f>
        <v/>
      </c>
    </row>
    <row r="3379">
      <c r="E3379" s="14" t="n"/>
      <c r="M3379" s="8">
        <f>IF($C3379="","",L3379*T3379/100)</f>
        <v/>
      </c>
      <c r="S3379" s="8" t="n"/>
      <c r="T3379" s="8" t="n"/>
      <c r="W3379">
        <f>IF($C3379="","",IF($AL3379=1,0,IF($AK3379=1,Settings!$C$6,Settings!$C$7))*100)</f>
        <v/>
      </c>
      <c r="X3379" s="8">
        <f>IF($C3379="","",T3379*W3379/100)</f>
        <v/>
      </c>
      <c r="Y3379" s="8">
        <f>IF($C3379="","",T3379-X3379)</f>
        <v/>
      </c>
      <c r="Z3379" s="8">
        <f>IF($C3379="","",Y3379-M3379)</f>
        <v/>
      </c>
      <c r="AD3379" s="8" t="n"/>
      <c r="AG3379" s="14" t="n"/>
      <c r="AI3379">
        <f>IF($C3379="","",IF(COUNTIF($C$2:$C3379,$C3379)=1,1,0))</f>
        <v/>
      </c>
      <c r="AJ3379">
        <f>IF($AI3379=1,SUMPRODUCT(--($AM$2:$AM$7001&lt;$AM3379))+1,"")</f>
        <v/>
      </c>
      <c r="AK3379">
        <f>IF($C3379="","",IF(OR($P3379=TRUE(),$P3379="TRUE"),1,0))</f>
        <v/>
      </c>
      <c r="AL3379">
        <f>IF($C3379="","",IF(AND($V3379="Yes",SUMPRODUCT((LEN(Settings!$F$6:$F$13)&gt;0)*ISNUMBER(SEARCH(Settings!$F$6:$F$13,$O3379)))=0),1,0))</f>
        <v/>
      </c>
      <c r="AM3379">
        <f>IF($AI3379=1,IFERROR(IF(VALUE($C3379)&lt;100000000,VALUE($C3379),1000000000),IFERROR(IF(VALUE(MID($C3379,2,20))&lt;100000000,VALUE(MID($C3379,2,20)),1000000000),1000000000))+ROW()/100000,"")</f>
        <v/>
      </c>
    </row>
    <row r="3380">
      <c r="E3380" s="14" t="n"/>
      <c r="M3380" s="8">
        <f>IF($C3380="","",L3380*T3380/100)</f>
        <v/>
      </c>
      <c r="S3380" s="8" t="n"/>
      <c r="T3380" s="8" t="n"/>
      <c r="W3380">
        <f>IF($C3380="","",IF($AL3380=1,0,IF($AK3380=1,Settings!$C$6,Settings!$C$7))*100)</f>
        <v/>
      </c>
      <c r="X3380" s="8">
        <f>IF($C3380="","",T3380*W3380/100)</f>
        <v/>
      </c>
      <c r="Y3380" s="8">
        <f>IF($C3380="","",T3380-X3380)</f>
        <v/>
      </c>
      <c r="Z3380" s="8">
        <f>IF($C3380="","",Y3380-M3380)</f>
        <v/>
      </c>
      <c r="AD3380" s="8" t="n"/>
      <c r="AG3380" s="14" t="n"/>
      <c r="AI3380">
        <f>IF($C3380="","",IF(COUNTIF($C$2:$C3380,$C3380)=1,1,0))</f>
        <v/>
      </c>
      <c r="AJ3380">
        <f>IF($AI3380=1,SUMPRODUCT(--($AM$2:$AM$7001&lt;$AM3380))+1,"")</f>
        <v/>
      </c>
      <c r="AK3380">
        <f>IF($C3380="","",IF(OR($P3380=TRUE(),$P3380="TRUE"),1,0))</f>
        <v/>
      </c>
      <c r="AL3380">
        <f>IF($C3380="","",IF(AND($V3380="Yes",SUMPRODUCT((LEN(Settings!$F$6:$F$13)&gt;0)*ISNUMBER(SEARCH(Settings!$F$6:$F$13,$O3380)))=0),1,0))</f>
        <v/>
      </c>
      <c r="AM3380">
        <f>IF($AI3380=1,IFERROR(IF(VALUE($C3380)&lt;100000000,VALUE($C3380),1000000000),IFERROR(IF(VALUE(MID($C3380,2,20))&lt;100000000,VALUE(MID($C3380,2,20)),1000000000),1000000000))+ROW()/100000,"")</f>
        <v/>
      </c>
    </row>
    <row r="3381">
      <c r="E3381" s="14" t="n"/>
      <c r="M3381" s="8">
        <f>IF($C3381="","",L3381*T3381/100)</f>
        <v/>
      </c>
      <c r="S3381" s="8" t="n"/>
      <c r="T3381" s="8" t="n"/>
      <c r="W3381">
        <f>IF($C3381="","",IF($AL3381=1,0,IF($AK3381=1,Settings!$C$6,Settings!$C$7))*100)</f>
        <v/>
      </c>
      <c r="X3381" s="8">
        <f>IF($C3381="","",T3381*W3381/100)</f>
        <v/>
      </c>
      <c r="Y3381" s="8">
        <f>IF($C3381="","",T3381-X3381)</f>
        <v/>
      </c>
      <c r="Z3381" s="8">
        <f>IF($C3381="","",Y3381-M3381)</f>
        <v/>
      </c>
      <c r="AD3381" s="8" t="n"/>
      <c r="AG3381" s="14" t="n"/>
      <c r="AI3381">
        <f>IF($C3381="","",IF(COUNTIF($C$2:$C3381,$C3381)=1,1,0))</f>
        <v/>
      </c>
      <c r="AJ3381">
        <f>IF($AI3381=1,SUMPRODUCT(--($AM$2:$AM$7001&lt;$AM3381))+1,"")</f>
        <v/>
      </c>
      <c r="AK3381">
        <f>IF($C3381="","",IF(OR($P3381=TRUE(),$P3381="TRUE"),1,0))</f>
        <v/>
      </c>
      <c r="AL3381">
        <f>IF($C3381="","",IF(AND($V3381="Yes",SUMPRODUCT((LEN(Settings!$F$6:$F$13)&gt;0)*ISNUMBER(SEARCH(Settings!$F$6:$F$13,$O3381)))=0),1,0))</f>
        <v/>
      </c>
      <c r="AM3381">
        <f>IF($AI3381=1,IFERROR(IF(VALUE($C3381)&lt;100000000,VALUE($C3381),1000000000),IFERROR(IF(VALUE(MID($C3381,2,20))&lt;100000000,VALUE(MID($C3381,2,20)),1000000000),1000000000))+ROW()/100000,"")</f>
        <v/>
      </c>
    </row>
    <row r="3382">
      <c r="E3382" s="14" t="n"/>
      <c r="M3382" s="8">
        <f>IF($C3382="","",L3382*T3382/100)</f>
        <v/>
      </c>
      <c r="S3382" s="8" t="n"/>
      <c r="T3382" s="8" t="n"/>
      <c r="W3382">
        <f>IF($C3382="","",IF($AL3382=1,0,IF($AK3382=1,Settings!$C$6,Settings!$C$7))*100)</f>
        <v/>
      </c>
      <c r="X3382" s="8">
        <f>IF($C3382="","",T3382*W3382/100)</f>
        <v/>
      </c>
      <c r="Y3382" s="8">
        <f>IF($C3382="","",T3382-X3382)</f>
        <v/>
      </c>
      <c r="Z3382" s="8">
        <f>IF($C3382="","",Y3382-M3382)</f>
        <v/>
      </c>
      <c r="AD3382" s="8" t="n"/>
      <c r="AG3382" s="14" t="n"/>
      <c r="AI3382">
        <f>IF($C3382="","",IF(COUNTIF($C$2:$C3382,$C3382)=1,1,0))</f>
        <v/>
      </c>
      <c r="AJ3382">
        <f>IF($AI3382=1,SUMPRODUCT(--($AM$2:$AM$7001&lt;$AM3382))+1,"")</f>
        <v/>
      </c>
      <c r="AK3382">
        <f>IF($C3382="","",IF(OR($P3382=TRUE(),$P3382="TRUE"),1,0))</f>
        <v/>
      </c>
      <c r="AL3382">
        <f>IF($C3382="","",IF(AND($V3382="Yes",SUMPRODUCT((LEN(Settings!$F$6:$F$13)&gt;0)*ISNUMBER(SEARCH(Settings!$F$6:$F$13,$O3382)))=0),1,0))</f>
        <v/>
      </c>
      <c r="AM3382">
        <f>IF($AI3382=1,IFERROR(IF(VALUE($C3382)&lt;100000000,VALUE($C3382),1000000000),IFERROR(IF(VALUE(MID($C3382,2,20))&lt;100000000,VALUE(MID($C3382,2,20)),1000000000),1000000000))+ROW()/100000,"")</f>
        <v/>
      </c>
    </row>
    <row r="3383">
      <c r="E3383" s="14" t="n"/>
      <c r="M3383" s="8">
        <f>IF($C3383="","",L3383*T3383/100)</f>
        <v/>
      </c>
      <c r="S3383" s="8" t="n"/>
      <c r="T3383" s="8" t="n"/>
      <c r="W3383">
        <f>IF($C3383="","",IF($AL3383=1,0,IF($AK3383=1,Settings!$C$6,Settings!$C$7))*100)</f>
        <v/>
      </c>
      <c r="X3383" s="8">
        <f>IF($C3383="","",T3383*W3383/100)</f>
        <v/>
      </c>
      <c r="Y3383" s="8">
        <f>IF($C3383="","",T3383-X3383)</f>
        <v/>
      </c>
      <c r="Z3383" s="8">
        <f>IF($C3383="","",Y3383-M3383)</f>
        <v/>
      </c>
      <c r="AD3383" s="8" t="n"/>
      <c r="AG3383" s="14" t="n"/>
      <c r="AI3383">
        <f>IF($C3383="","",IF(COUNTIF($C$2:$C3383,$C3383)=1,1,0))</f>
        <v/>
      </c>
      <c r="AJ3383">
        <f>IF($AI3383=1,SUMPRODUCT(--($AM$2:$AM$7001&lt;$AM3383))+1,"")</f>
        <v/>
      </c>
      <c r="AK3383">
        <f>IF($C3383="","",IF(OR($P3383=TRUE(),$P3383="TRUE"),1,0))</f>
        <v/>
      </c>
      <c r="AL3383">
        <f>IF($C3383="","",IF(AND($V3383="Yes",SUMPRODUCT((LEN(Settings!$F$6:$F$13)&gt;0)*ISNUMBER(SEARCH(Settings!$F$6:$F$13,$O3383)))=0),1,0))</f>
        <v/>
      </c>
      <c r="AM3383">
        <f>IF($AI3383=1,IFERROR(IF(VALUE($C3383)&lt;100000000,VALUE($C3383),1000000000),IFERROR(IF(VALUE(MID($C3383,2,20))&lt;100000000,VALUE(MID($C3383,2,20)),1000000000),1000000000))+ROW()/100000,"")</f>
        <v/>
      </c>
    </row>
    <row r="3384">
      <c r="E3384" s="14" t="n"/>
      <c r="M3384" s="8">
        <f>IF($C3384="","",L3384*T3384/100)</f>
        <v/>
      </c>
      <c r="S3384" s="8" t="n"/>
      <c r="T3384" s="8" t="n"/>
      <c r="W3384">
        <f>IF($C3384="","",IF($AL3384=1,0,IF($AK3384=1,Settings!$C$6,Settings!$C$7))*100)</f>
        <v/>
      </c>
      <c r="X3384" s="8">
        <f>IF($C3384="","",T3384*W3384/100)</f>
        <v/>
      </c>
      <c r="Y3384" s="8">
        <f>IF($C3384="","",T3384-X3384)</f>
        <v/>
      </c>
      <c r="Z3384" s="8">
        <f>IF($C3384="","",Y3384-M3384)</f>
        <v/>
      </c>
      <c r="AD3384" s="8" t="n"/>
      <c r="AG3384" s="14" t="n"/>
      <c r="AI3384">
        <f>IF($C3384="","",IF(COUNTIF($C$2:$C3384,$C3384)=1,1,0))</f>
        <v/>
      </c>
      <c r="AJ3384">
        <f>IF($AI3384=1,SUMPRODUCT(--($AM$2:$AM$7001&lt;$AM3384))+1,"")</f>
        <v/>
      </c>
      <c r="AK3384">
        <f>IF($C3384="","",IF(OR($P3384=TRUE(),$P3384="TRUE"),1,0))</f>
        <v/>
      </c>
      <c r="AL3384">
        <f>IF($C3384="","",IF(AND($V3384="Yes",SUMPRODUCT((LEN(Settings!$F$6:$F$13)&gt;0)*ISNUMBER(SEARCH(Settings!$F$6:$F$13,$O3384)))=0),1,0))</f>
        <v/>
      </c>
      <c r="AM3384">
        <f>IF($AI3384=1,IFERROR(IF(VALUE($C3384)&lt;100000000,VALUE($C3384),1000000000),IFERROR(IF(VALUE(MID($C3384,2,20))&lt;100000000,VALUE(MID($C3384,2,20)),1000000000),1000000000))+ROW()/100000,"")</f>
        <v/>
      </c>
    </row>
    <row r="3385">
      <c r="E3385" s="14" t="n"/>
      <c r="M3385" s="8">
        <f>IF($C3385="","",L3385*T3385/100)</f>
        <v/>
      </c>
      <c r="S3385" s="8" t="n"/>
      <c r="T3385" s="8" t="n"/>
      <c r="W3385">
        <f>IF($C3385="","",IF($AL3385=1,0,IF($AK3385=1,Settings!$C$6,Settings!$C$7))*100)</f>
        <v/>
      </c>
      <c r="X3385" s="8">
        <f>IF($C3385="","",T3385*W3385/100)</f>
        <v/>
      </c>
      <c r="Y3385" s="8">
        <f>IF($C3385="","",T3385-X3385)</f>
        <v/>
      </c>
      <c r="Z3385" s="8">
        <f>IF($C3385="","",Y3385-M3385)</f>
        <v/>
      </c>
      <c r="AD3385" s="8" t="n"/>
      <c r="AG3385" s="14" t="n"/>
      <c r="AI3385">
        <f>IF($C3385="","",IF(COUNTIF($C$2:$C3385,$C3385)=1,1,0))</f>
        <v/>
      </c>
      <c r="AJ3385">
        <f>IF($AI3385=1,SUMPRODUCT(--($AM$2:$AM$7001&lt;$AM3385))+1,"")</f>
        <v/>
      </c>
      <c r="AK3385">
        <f>IF($C3385="","",IF(OR($P3385=TRUE(),$P3385="TRUE"),1,0))</f>
        <v/>
      </c>
      <c r="AL3385">
        <f>IF($C3385="","",IF(AND($V3385="Yes",SUMPRODUCT((LEN(Settings!$F$6:$F$13)&gt;0)*ISNUMBER(SEARCH(Settings!$F$6:$F$13,$O3385)))=0),1,0))</f>
        <v/>
      </c>
      <c r="AM3385">
        <f>IF($AI3385=1,IFERROR(IF(VALUE($C3385)&lt;100000000,VALUE($C3385),1000000000),IFERROR(IF(VALUE(MID($C3385,2,20))&lt;100000000,VALUE(MID($C3385,2,20)),1000000000),1000000000))+ROW()/100000,"")</f>
        <v/>
      </c>
    </row>
    <row r="3386">
      <c r="E3386" s="14" t="n"/>
      <c r="M3386" s="8">
        <f>IF($C3386="","",L3386*T3386/100)</f>
        <v/>
      </c>
      <c r="S3386" s="8" t="n"/>
      <c r="T3386" s="8" t="n"/>
      <c r="W3386">
        <f>IF($C3386="","",IF($AL3386=1,0,IF($AK3386=1,Settings!$C$6,Settings!$C$7))*100)</f>
        <v/>
      </c>
      <c r="X3386" s="8">
        <f>IF($C3386="","",T3386*W3386/100)</f>
        <v/>
      </c>
      <c r="Y3386" s="8">
        <f>IF($C3386="","",T3386-X3386)</f>
        <v/>
      </c>
      <c r="Z3386" s="8">
        <f>IF($C3386="","",Y3386-M3386)</f>
        <v/>
      </c>
      <c r="AD3386" s="8" t="n"/>
      <c r="AG3386" s="14" t="n"/>
      <c r="AI3386">
        <f>IF($C3386="","",IF(COUNTIF($C$2:$C3386,$C3386)=1,1,0))</f>
        <v/>
      </c>
      <c r="AJ3386">
        <f>IF($AI3386=1,SUMPRODUCT(--($AM$2:$AM$7001&lt;$AM3386))+1,"")</f>
        <v/>
      </c>
      <c r="AK3386">
        <f>IF($C3386="","",IF(OR($P3386=TRUE(),$P3386="TRUE"),1,0))</f>
        <v/>
      </c>
      <c r="AL3386">
        <f>IF($C3386="","",IF(AND($V3386="Yes",SUMPRODUCT((LEN(Settings!$F$6:$F$13)&gt;0)*ISNUMBER(SEARCH(Settings!$F$6:$F$13,$O3386)))=0),1,0))</f>
        <v/>
      </c>
      <c r="AM3386">
        <f>IF($AI3386=1,IFERROR(IF(VALUE($C3386)&lt;100000000,VALUE($C3386),1000000000),IFERROR(IF(VALUE(MID($C3386,2,20))&lt;100000000,VALUE(MID($C3386,2,20)),1000000000),1000000000))+ROW()/100000,"")</f>
        <v/>
      </c>
    </row>
    <row r="3387">
      <c r="E3387" s="14" t="n"/>
      <c r="M3387" s="8">
        <f>IF($C3387="","",L3387*T3387/100)</f>
        <v/>
      </c>
      <c r="S3387" s="8" t="n"/>
      <c r="T3387" s="8" t="n"/>
      <c r="W3387">
        <f>IF($C3387="","",IF($AL3387=1,0,IF($AK3387=1,Settings!$C$6,Settings!$C$7))*100)</f>
        <v/>
      </c>
      <c r="X3387" s="8">
        <f>IF($C3387="","",T3387*W3387/100)</f>
        <v/>
      </c>
      <c r="Y3387" s="8">
        <f>IF($C3387="","",T3387-X3387)</f>
        <v/>
      </c>
      <c r="Z3387" s="8">
        <f>IF($C3387="","",Y3387-M3387)</f>
        <v/>
      </c>
      <c r="AD3387" s="8" t="n"/>
      <c r="AG3387" s="14" t="n"/>
      <c r="AI3387">
        <f>IF($C3387="","",IF(COUNTIF($C$2:$C3387,$C3387)=1,1,0))</f>
        <v/>
      </c>
      <c r="AJ3387">
        <f>IF($AI3387=1,SUMPRODUCT(--($AM$2:$AM$7001&lt;$AM3387))+1,"")</f>
        <v/>
      </c>
      <c r="AK3387">
        <f>IF($C3387="","",IF(OR($P3387=TRUE(),$P3387="TRUE"),1,0))</f>
        <v/>
      </c>
      <c r="AL3387">
        <f>IF($C3387="","",IF(AND($V3387="Yes",SUMPRODUCT((LEN(Settings!$F$6:$F$13)&gt;0)*ISNUMBER(SEARCH(Settings!$F$6:$F$13,$O3387)))=0),1,0))</f>
        <v/>
      </c>
      <c r="AM3387">
        <f>IF($AI3387=1,IFERROR(IF(VALUE($C3387)&lt;100000000,VALUE($C3387),1000000000),IFERROR(IF(VALUE(MID($C3387,2,20))&lt;100000000,VALUE(MID($C3387,2,20)),1000000000),1000000000))+ROW()/100000,"")</f>
        <v/>
      </c>
    </row>
    <row r="3388">
      <c r="E3388" s="14" t="n"/>
      <c r="M3388" s="8">
        <f>IF($C3388="","",L3388*T3388/100)</f>
        <v/>
      </c>
      <c r="S3388" s="8" t="n"/>
      <c r="T3388" s="8" t="n"/>
      <c r="W3388">
        <f>IF($C3388="","",IF($AL3388=1,0,IF($AK3388=1,Settings!$C$6,Settings!$C$7))*100)</f>
        <v/>
      </c>
      <c r="X3388" s="8">
        <f>IF($C3388="","",T3388*W3388/100)</f>
        <v/>
      </c>
      <c r="Y3388" s="8">
        <f>IF($C3388="","",T3388-X3388)</f>
        <v/>
      </c>
      <c r="Z3388" s="8">
        <f>IF($C3388="","",Y3388-M3388)</f>
        <v/>
      </c>
      <c r="AD3388" s="8" t="n"/>
      <c r="AG3388" s="14" t="n"/>
      <c r="AI3388">
        <f>IF($C3388="","",IF(COUNTIF($C$2:$C3388,$C3388)=1,1,0))</f>
        <v/>
      </c>
      <c r="AJ3388">
        <f>IF($AI3388=1,SUMPRODUCT(--($AM$2:$AM$7001&lt;$AM3388))+1,"")</f>
        <v/>
      </c>
      <c r="AK3388">
        <f>IF($C3388="","",IF(OR($P3388=TRUE(),$P3388="TRUE"),1,0))</f>
        <v/>
      </c>
      <c r="AL3388">
        <f>IF($C3388="","",IF(AND($V3388="Yes",SUMPRODUCT((LEN(Settings!$F$6:$F$13)&gt;0)*ISNUMBER(SEARCH(Settings!$F$6:$F$13,$O3388)))=0),1,0))</f>
        <v/>
      </c>
      <c r="AM3388">
        <f>IF($AI3388=1,IFERROR(IF(VALUE($C3388)&lt;100000000,VALUE($C3388),1000000000),IFERROR(IF(VALUE(MID($C3388,2,20))&lt;100000000,VALUE(MID($C3388,2,20)),1000000000),1000000000))+ROW()/100000,"")</f>
        <v/>
      </c>
    </row>
    <row r="3389">
      <c r="E3389" s="14" t="n"/>
      <c r="M3389" s="8">
        <f>IF($C3389="","",L3389*T3389/100)</f>
        <v/>
      </c>
      <c r="S3389" s="8" t="n"/>
      <c r="T3389" s="8" t="n"/>
      <c r="W3389">
        <f>IF($C3389="","",IF($AL3389=1,0,IF($AK3389=1,Settings!$C$6,Settings!$C$7))*100)</f>
        <v/>
      </c>
      <c r="X3389" s="8">
        <f>IF($C3389="","",T3389*W3389/100)</f>
        <v/>
      </c>
      <c r="Y3389" s="8">
        <f>IF($C3389="","",T3389-X3389)</f>
        <v/>
      </c>
      <c r="Z3389" s="8">
        <f>IF($C3389="","",Y3389-M3389)</f>
        <v/>
      </c>
      <c r="AD3389" s="8" t="n"/>
      <c r="AG3389" s="14" t="n"/>
      <c r="AI3389">
        <f>IF($C3389="","",IF(COUNTIF($C$2:$C3389,$C3389)=1,1,0))</f>
        <v/>
      </c>
      <c r="AJ3389">
        <f>IF($AI3389=1,SUMPRODUCT(--($AM$2:$AM$7001&lt;$AM3389))+1,"")</f>
        <v/>
      </c>
      <c r="AK3389">
        <f>IF($C3389="","",IF(OR($P3389=TRUE(),$P3389="TRUE"),1,0))</f>
        <v/>
      </c>
      <c r="AL3389">
        <f>IF($C3389="","",IF(AND($V3389="Yes",SUMPRODUCT((LEN(Settings!$F$6:$F$13)&gt;0)*ISNUMBER(SEARCH(Settings!$F$6:$F$13,$O3389)))=0),1,0))</f>
        <v/>
      </c>
      <c r="AM3389">
        <f>IF($AI3389=1,IFERROR(IF(VALUE($C3389)&lt;100000000,VALUE($C3389),1000000000),IFERROR(IF(VALUE(MID($C3389,2,20))&lt;100000000,VALUE(MID($C3389,2,20)),1000000000),1000000000))+ROW()/100000,"")</f>
        <v/>
      </c>
    </row>
    <row r="3390">
      <c r="E3390" s="14" t="n"/>
      <c r="M3390" s="8">
        <f>IF($C3390="","",L3390*T3390/100)</f>
        <v/>
      </c>
      <c r="S3390" s="8" t="n"/>
      <c r="T3390" s="8" t="n"/>
      <c r="W3390">
        <f>IF($C3390="","",IF($AL3390=1,0,IF($AK3390=1,Settings!$C$6,Settings!$C$7))*100)</f>
        <v/>
      </c>
      <c r="X3390" s="8">
        <f>IF($C3390="","",T3390*W3390/100)</f>
        <v/>
      </c>
      <c r="Y3390" s="8">
        <f>IF($C3390="","",T3390-X3390)</f>
        <v/>
      </c>
      <c r="Z3390" s="8">
        <f>IF($C3390="","",Y3390-M3390)</f>
        <v/>
      </c>
      <c r="AD3390" s="8" t="n"/>
      <c r="AG3390" s="14" t="n"/>
      <c r="AI3390">
        <f>IF($C3390="","",IF(COUNTIF($C$2:$C3390,$C3390)=1,1,0))</f>
        <v/>
      </c>
      <c r="AJ3390">
        <f>IF($AI3390=1,SUMPRODUCT(--($AM$2:$AM$7001&lt;$AM3390))+1,"")</f>
        <v/>
      </c>
      <c r="AK3390">
        <f>IF($C3390="","",IF(OR($P3390=TRUE(),$P3390="TRUE"),1,0))</f>
        <v/>
      </c>
      <c r="AL3390">
        <f>IF($C3390="","",IF(AND($V3390="Yes",SUMPRODUCT((LEN(Settings!$F$6:$F$13)&gt;0)*ISNUMBER(SEARCH(Settings!$F$6:$F$13,$O3390)))=0),1,0))</f>
        <v/>
      </c>
      <c r="AM3390">
        <f>IF($AI3390=1,IFERROR(IF(VALUE($C3390)&lt;100000000,VALUE($C3390),1000000000),IFERROR(IF(VALUE(MID($C3390,2,20))&lt;100000000,VALUE(MID($C3390,2,20)),1000000000),1000000000))+ROW()/100000,"")</f>
        <v/>
      </c>
    </row>
    <row r="3391">
      <c r="E3391" s="14" t="n"/>
      <c r="M3391" s="8">
        <f>IF($C3391="","",L3391*T3391/100)</f>
        <v/>
      </c>
      <c r="S3391" s="8" t="n"/>
      <c r="T3391" s="8" t="n"/>
      <c r="W3391">
        <f>IF($C3391="","",IF($AL3391=1,0,IF($AK3391=1,Settings!$C$6,Settings!$C$7))*100)</f>
        <v/>
      </c>
      <c r="X3391" s="8">
        <f>IF($C3391="","",T3391*W3391/100)</f>
        <v/>
      </c>
      <c r="Y3391" s="8">
        <f>IF($C3391="","",T3391-X3391)</f>
        <v/>
      </c>
      <c r="Z3391" s="8">
        <f>IF($C3391="","",Y3391-M3391)</f>
        <v/>
      </c>
      <c r="AD3391" s="8" t="n"/>
      <c r="AG3391" s="14" t="n"/>
      <c r="AI3391">
        <f>IF($C3391="","",IF(COUNTIF($C$2:$C3391,$C3391)=1,1,0))</f>
        <v/>
      </c>
      <c r="AJ3391">
        <f>IF($AI3391=1,SUMPRODUCT(--($AM$2:$AM$7001&lt;$AM3391))+1,"")</f>
        <v/>
      </c>
      <c r="AK3391">
        <f>IF($C3391="","",IF(OR($P3391=TRUE(),$P3391="TRUE"),1,0))</f>
        <v/>
      </c>
      <c r="AL3391">
        <f>IF($C3391="","",IF(AND($V3391="Yes",SUMPRODUCT((LEN(Settings!$F$6:$F$13)&gt;0)*ISNUMBER(SEARCH(Settings!$F$6:$F$13,$O3391)))=0),1,0))</f>
        <v/>
      </c>
      <c r="AM3391">
        <f>IF($AI3391=1,IFERROR(IF(VALUE($C3391)&lt;100000000,VALUE($C3391),1000000000),IFERROR(IF(VALUE(MID($C3391,2,20))&lt;100000000,VALUE(MID($C3391,2,20)),1000000000),1000000000))+ROW()/100000,"")</f>
        <v/>
      </c>
    </row>
    <row r="3392">
      <c r="E3392" s="14" t="n"/>
      <c r="M3392" s="8">
        <f>IF($C3392="","",L3392*T3392/100)</f>
        <v/>
      </c>
      <c r="S3392" s="8" t="n"/>
      <c r="T3392" s="8" t="n"/>
      <c r="W3392">
        <f>IF($C3392="","",IF($AL3392=1,0,IF($AK3392=1,Settings!$C$6,Settings!$C$7))*100)</f>
        <v/>
      </c>
      <c r="X3392" s="8">
        <f>IF($C3392="","",T3392*W3392/100)</f>
        <v/>
      </c>
      <c r="Y3392" s="8">
        <f>IF($C3392="","",T3392-X3392)</f>
        <v/>
      </c>
      <c r="Z3392" s="8">
        <f>IF($C3392="","",Y3392-M3392)</f>
        <v/>
      </c>
      <c r="AD3392" s="8" t="n"/>
      <c r="AG3392" s="14" t="n"/>
      <c r="AI3392">
        <f>IF($C3392="","",IF(COUNTIF($C$2:$C3392,$C3392)=1,1,0))</f>
        <v/>
      </c>
      <c r="AJ3392">
        <f>IF($AI3392=1,SUMPRODUCT(--($AM$2:$AM$7001&lt;$AM3392))+1,"")</f>
        <v/>
      </c>
      <c r="AK3392">
        <f>IF($C3392="","",IF(OR($P3392=TRUE(),$P3392="TRUE"),1,0))</f>
        <v/>
      </c>
      <c r="AL3392">
        <f>IF($C3392="","",IF(AND($V3392="Yes",SUMPRODUCT((LEN(Settings!$F$6:$F$13)&gt;0)*ISNUMBER(SEARCH(Settings!$F$6:$F$13,$O3392)))=0),1,0))</f>
        <v/>
      </c>
      <c r="AM3392">
        <f>IF($AI3392=1,IFERROR(IF(VALUE($C3392)&lt;100000000,VALUE($C3392),1000000000),IFERROR(IF(VALUE(MID($C3392,2,20))&lt;100000000,VALUE(MID($C3392,2,20)),1000000000),1000000000))+ROW()/100000,"")</f>
        <v/>
      </c>
    </row>
    <row r="3393">
      <c r="E3393" s="14" t="n"/>
      <c r="M3393" s="8">
        <f>IF($C3393="","",L3393*T3393/100)</f>
        <v/>
      </c>
      <c r="S3393" s="8" t="n"/>
      <c r="T3393" s="8" t="n"/>
      <c r="W3393">
        <f>IF($C3393="","",IF($AL3393=1,0,IF($AK3393=1,Settings!$C$6,Settings!$C$7))*100)</f>
        <v/>
      </c>
      <c r="X3393" s="8">
        <f>IF($C3393="","",T3393*W3393/100)</f>
        <v/>
      </c>
      <c r="Y3393" s="8">
        <f>IF($C3393="","",T3393-X3393)</f>
        <v/>
      </c>
      <c r="Z3393" s="8">
        <f>IF($C3393="","",Y3393-M3393)</f>
        <v/>
      </c>
      <c r="AD3393" s="8" t="n"/>
      <c r="AG3393" s="14" t="n"/>
      <c r="AI3393">
        <f>IF($C3393="","",IF(COUNTIF($C$2:$C3393,$C3393)=1,1,0))</f>
        <v/>
      </c>
      <c r="AJ3393">
        <f>IF($AI3393=1,SUMPRODUCT(--($AM$2:$AM$7001&lt;$AM3393))+1,"")</f>
        <v/>
      </c>
      <c r="AK3393">
        <f>IF($C3393="","",IF(OR($P3393=TRUE(),$P3393="TRUE"),1,0))</f>
        <v/>
      </c>
      <c r="AL3393">
        <f>IF($C3393="","",IF(AND($V3393="Yes",SUMPRODUCT((LEN(Settings!$F$6:$F$13)&gt;0)*ISNUMBER(SEARCH(Settings!$F$6:$F$13,$O3393)))=0),1,0))</f>
        <v/>
      </c>
      <c r="AM3393">
        <f>IF($AI3393=1,IFERROR(IF(VALUE($C3393)&lt;100000000,VALUE($C3393),1000000000),IFERROR(IF(VALUE(MID($C3393,2,20))&lt;100000000,VALUE(MID($C3393,2,20)),1000000000),1000000000))+ROW()/100000,"")</f>
        <v/>
      </c>
    </row>
    <row r="3394">
      <c r="E3394" s="14" t="n"/>
      <c r="M3394" s="8">
        <f>IF($C3394="","",L3394*T3394/100)</f>
        <v/>
      </c>
      <c r="S3394" s="8" t="n"/>
      <c r="T3394" s="8" t="n"/>
      <c r="W3394">
        <f>IF($C3394="","",IF($AL3394=1,0,IF($AK3394=1,Settings!$C$6,Settings!$C$7))*100)</f>
        <v/>
      </c>
      <c r="X3394" s="8">
        <f>IF($C3394="","",T3394*W3394/100)</f>
        <v/>
      </c>
      <c r="Y3394" s="8">
        <f>IF($C3394="","",T3394-X3394)</f>
        <v/>
      </c>
      <c r="Z3394" s="8">
        <f>IF($C3394="","",Y3394-M3394)</f>
        <v/>
      </c>
      <c r="AD3394" s="8" t="n"/>
      <c r="AG3394" s="14" t="n"/>
      <c r="AI3394">
        <f>IF($C3394="","",IF(COUNTIF($C$2:$C3394,$C3394)=1,1,0))</f>
        <v/>
      </c>
      <c r="AJ3394">
        <f>IF($AI3394=1,SUMPRODUCT(--($AM$2:$AM$7001&lt;$AM3394))+1,"")</f>
        <v/>
      </c>
      <c r="AK3394">
        <f>IF($C3394="","",IF(OR($P3394=TRUE(),$P3394="TRUE"),1,0))</f>
        <v/>
      </c>
      <c r="AL3394">
        <f>IF($C3394="","",IF(AND($V3394="Yes",SUMPRODUCT((LEN(Settings!$F$6:$F$13)&gt;0)*ISNUMBER(SEARCH(Settings!$F$6:$F$13,$O3394)))=0),1,0))</f>
        <v/>
      </c>
      <c r="AM3394">
        <f>IF($AI3394=1,IFERROR(IF(VALUE($C3394)&lt;100000000,VALUE($C3394),1000000000),IFERROR(IF(VALUE(MID($C3394,2,20))&lt;100000000,VALUE(MID($C3394,2,20)),1000000000),1000000000))+ROW()/100000,"")</f>
        <v/>
      </c>
    </row>
    <row r="3395">
      <c r="E3395" s="14" t="n"/>
      <c r="M3395" s="8">
        <f>IF($C3395="","",L3395*T3395/100)</f>
        <v/>
      </c>
      <c r="S3395" s="8" t="n"/>
      <c r="T3395" s="8" t="n"/>
      <c r="W3395">
        <f>IF($C3395="","",IF($AL3395=1,0,IF($AK3395=1,Settings!$C$6,Settings!$C$7))*100)</f>
        <v/>
      </c>
      <c r="X3395" s="8">
        <f>IF($C3395="","",T3395*W3395/100)</f>
        <v/>
      </c>
      <c r="Y3395" s="8">
        <f>IF($C3395="","",T3395-X3395)</f>
        <v/>
      </c>
      <c r="Z3395" s="8">
        <f>IF($C3395="","",Y3395-M3395)</f>
        <v/>
      </c>
      <c r="AD3395" s="8" t="n"/>
      <c r="AG3395" s="14" t="n"/>
      <c r="AI3395">
        <f>IF($C3395="","",IF(COUNTIF($C$2:$C3395,$C3395)=1,1,0))</f>
        <v/>
      </c>
      <c r="AJ3395">
        <f>IF($AI3395=1,SUMPRODUCT(--($AM$2:$AM$7001&lt;$AM3395))+1,"")</f>
        <v/>
      </c>
      <c r="AK3395">
        <f>IF($C3395="","",IF(OR($P3395=TRUE(),$P3395="TRUE"),1,0))</f>
        <v/>
      </c>
      <c r="AL3395">
        <f>IF($C3395="","",IF(AND($V3395="Yes",SUMPRODUCT((LEN(Settings!$F$6:$F$13)&gt;0)*ISNUMBER(SEARCH(Settings!$F$6:$F$13,$O3395)))=0),1,0))</f>
        <v/>
      </c>
      <c r="AM3395">
        <f>IF($AI3395=1,IFERROR(IF(VALUE($C3395)&lt;100000000,VALUE($C3395),1000000000),IFERROR(IF(VALUE(MID($C3395,2,20))&lt;100000000,VALUE(MID($C3395,2,20)),1000000000),1000000000))+ROW()/100000,"")</f>
        <v/>
      </c>
    </row>
    <row r="3396">
      <c r="E3396" s="14" t="n"/>
      <c r="M3396" s="8">
        <f>IF($C3396="","",L3396*T3396/100)</f>
        <v/>
      </c>
      <c r="S3396" s="8" t="n"/>
      <c r="T3396" s="8" t="n"/>
      <c r="W3396">
        <f>IF($C3396="","",IF($AL3396=1,0,IF($AK3396=1,Settings!$C$6,Settings!$C$7))*100)</f>
        <v/>
      </c>
      <c r="X3396" s="8">
        <f>IF($C3396="","",T3396*W3396/100)</f>
        <v/>
      </c>
      <c r="Y3396" s="8">
        <f>IF($C3396="","",T3396-X3396)</f>
        <v/>
      </c>
      <c r="Z3396" s="8">
        <f>IF($C3396="","",Y3396-M3396)</f>
        <v/>
      </c>
      <c r="AD3396" s="8" t="n"/>
      <c r="AG3396" s="14" t="n"/>
      <c r="AI3396">
        <f>IF($C3396="","",IF(COUNTIF($C$2:$C3396,$C3396)=1,1,0))</f>
        <v/>
      </c>
      <c r="AJ3396">
        <f>IF($AI3396=1,SUMPRODUCT(--($AM$2:$AM$7001&lt;$AM3396))+1,"")</f>
        <v/>
      </c>
      <c r="AK3396">
        <f>IF($C3396="","",IF(OR($P3396=TRUE(),$P3396="TRUE"),1,0))</f>
        <v/>
      </c>
      <c r="AL3396">
        <f>IF($C3396="","",IF(AND($V3396="Yes",SUMPRODUCT((LEN(Settings!$F$6:$F$13)&gt;0)*ISNUMBER(SEARCH(Settings!$F$6:$F$13,$O3396)))=0),1,0))</f>
        <v/>
      </c>
      <c r="AM3396">
        <f>IF($AI3396=1,IFERROR(IF(VALUE($C3396)&lt;100000000,VALUE($C3396),1000000000),IFERROR(IF(VALUE(MID($C3396,2,20))&lt;100000000,VALUE(MID($C3396,2,20)),1000000000),1000000000))+ROW()/100000,"")</f>
        <v/>
      </c>
    </row>
    <row r="3397">
      <c r="E3397" s="14" t="n"/>
      <c r="M3397" s="8">
        <f>IF($C3397="","",L3397*T3397/100)</f>
        <v/>
      </c>
      <c r="S3397" s="8" t="n"/>
      <c r="T3397" s="8" t="n"/>
      <c r="W3397">
        <f>IF($C3397="","",IF($AL3397=1,0,IF($AK3397=1,Settings!$C$6,Settings!$C$7))*100)</f>
        <v/>
      </c>
      <c r="X3397" s="8">
        <f>IF($C3397="","",T3397*W3397/100)</f>
        <v/>
      </c>
      <c r="Y3397" s="8">
        <f>IF($C3397="","",T3397-X3397)</f>
        <v/>
      </c>
      <c r="Z3397" s="8">
        <f>IF($C3397="","",Y3397-M3397)</f>
        <v/>
      </c>
      <c r="AD3397" s="8" t="n"/>
      <c r="AG3397" s="14" t="n"/>
      <c r="AI3397">
        <f>IF($C3397="","",IF(COUNTIF($C$2:$C3397,$C3397)=1,1,0))</f>
        <v/>
      </c>
      <c r="AJ3397">
        <f>IF($AI3397=1,SUMPRODUCT(--($AM$2:$AM$7001&lt;$AM3397))+1,"")</f>
        <v/>
      </c>
      <c r="AK3397">
        <f>IF($C3397="","",IF(OR($P3397=TRUE(),$P3397="TRUE"),1,0))</f>
        <v/>
      </c>
      <c r="AL3397">
        <f>IF($C3397="","",IF(AND($V3397="Yes",SUMPRODUCT((LEN(Settings!$F$6:$F$13)&gt;0)*ISNUMBER(SEARCH(Settings!$F$6:$F$13,$O3397)))=0),1,0))</f>
        <v/>
      </c>
      <c r="AM3397">
        <f>IF($AI3397=1,IFERROR(IF(VALUE($C3397)&lt;100000000,VALUE($C3397),1000000000),IFERROR(IF(VALUE(MID($C3397,2,20))&lt;100000000,VALUE(MID($C3397,2,20)),1000000000),1000000000))+ROW()/100000,"")</f>
        <v/>
      </c>
    </row>
    <row r="3398">
      <c r="E3398" s="14" t="n"/>
      <c r="M3398" s="8">
        <f>IF($C3398="","",L3398*T3398/100)</f>
        <v/>
      </c>
      <c r="S3398" s="8" t="n"/>
      <c r="T3398" s="8" t="n"/>
      <c r="W3398">
        <f>IF($C3398="","",IF($AL3398=1,0,IF($AK3398=1,Settings!$C$6,Settings!$C$7))*100)</f>
        <v/>
      </c>
      <c r="X3398" s="8">
        <f>IF($C3398="","",T3398*W3398/100)</f>
        <v/>
      </c>
      <c r="Y3398" s="8">
        <f>IF($C3398="","",T3398-X3398)</f>
        <v/>
      </c>
      <c r="Z3398" s="8">
        <f>IF($C3398="","",Y3398-M3398)</f>
        <v/>
      </c>
      <c r="AD3398" s="8" t="n"/>
      <c r="AG3398" s="14" t="n"/>
      <c r="AI3398">
        <f>IF($C3398="","",IF(COUNTIF($C$2:$C3398,$C3398)=1,1,0))</f>
        <v/>
      </c>
      <c r="AJ3398">
        <f>IF($AI3398=1,SUMPRODUCT(--($AM$2:$AM$7001&lt;$AM3398))+1,"")</f>
        <v/>
      </c>
      <c r="AK3398">
        <f>IF($C3398="","",IF(OR($P3398=TRUE(),$P3398="TRUE"),1,0))</f>
        <v/>
      </c>
      <c r="AL3398">
        <f>IF($C3398="","",IF(AND($V3398="Yes",SUMPRODUCT((LEN(Settings!$F$6:$F$13)&gt;0)*ISNUMBER(SEARCH(Settings!$F$6:$F$13,$O3398)))=0),1,0))</f>
        <v/>
      </c>
      <c r="AM3398">
        <f>IF($AI3398=1,IFERROR(IF(VALUE($C3398)&lt;100000000,VALUE($C3398),1000000000),IFERROR(IF(VALUE(MID($C3398,2,20))&lt;100000000,VALUE(MID($C3398,2,20)),1000000000),1000000000))+ROW()/100000,"")</f>
        <v/>
      </c>
    </row>
    <row r="3399">
      <c r="E3399" s="14" t="n"/>
      <c r="M3399" s="8">
        <f>IF($C3399="","",L3399*T3399/100)</f>
        <v/>
      </c>
      <c r="S3399" s="8" t="n"/>
      <c r="T3399" s="8" t="n"/>
      <c r="W3399">
        <f>IF($C3399="","",IF($AL3399=1,0,IF($AK3399=1,Settings!$C$6,Settings!$C$7))*100)</f>
        <v/>
      </c>
      <c r="X3399" s="8">
        <f>IF($C3399="","",T3399*W3399/100)</f>
        <v/>
      </c>
      <c r="Y3399" s="8">
        <f>IF($C3399="","",T3399-X3399)</f>
        <v/>
      </c>
      <c r="Z3399" s="8">
        <f>IF($C3399="","",Y3399-M3399)</f>
        <v/>
      </c>
      <c r="AD3399" s="8" t="n"/>
      <c r="AG3399" s="14" t="n"/>
      <c r="AI3399">
        <f>IF($C3399="","",IF(COUNTIF($C$2:$C3399,$C3399)=1,1,0))</f>
        <v/>
      </c>
      <c r="AJ3399">
        <f>IF($AI3399=1,SUMPRODUCT(--($AM$2:$AM$7001&lt;$AM3399))+1,"")</f>
        <v/>
      </c>
      <c r="AK3399">
        <f>IF($C3399="","",IF(OR($P3399=TRUE(),$P3399="TRUE"),1,0))</f>
        <v/>
      </c>
      <c r="AL3399">
        <f>IF($C3399="","",IF(AND($V3399="Yes",SUMPRODUCT((LEN(Settings!$F$6:$F$13)&gt;0)*ISNUMBER(SEARCH(Settings!$F$6:$F$13,$O3399)))=0),1,0))</f>
        <v/>
      </c>
      <c r="AM3399">
        <f>IF($AI3399=1,IFERROR(IF(VALUE($C3399)&lt;100000000,VALUE($C3399),1000000000),IFERROR(IF(VALUE(MID($C3399,2,20))&lt;100000000,VALUE(MID($C3399,2,20)),1000000000),1000000000))+ROW()/100000,"")</f>
        <v/>
      </c>
    </row>
    <row r="3400">
      <c r="E3400" s="14" t="n"/>
      <c r="M3400" s="8">
        <f>IF($C3400="","",L3400*T3400/100)</f>
        <v/>
      </c>
      <c r="S3400" s="8" t="n"/>
      <c r="T3400" s="8" t="n"/>
      <c r="W3400">
        <f>IF($C3400="","",IF($AL3400=1,0,IF($AK3400=1,Settings!$C$6,Settings!$C$7))*100)</f>
        <v/>
      </c>
      <c r="X3400" s="8">
        <f>IF($C3400="","",T3400*W3400/100)</f>
        <v/>
      </c>
      <c r="Y3400" s="8">
        <f>IF($C3400="","",T3400-X3400)</f>
        <v/>
      </c>
      <c r="Z3400" s="8">
        <f>IF($C3400="","",Y3400-M3400)</f>
        <v/>
      </c>
      <c r="AD3400" s="8" t="n"/>
      <c r="AG3400" s="14" t="n"/>
      <c r="AI3400">
        <f>IF($C3400="","",IF(COUNTIF($C$2:$C3400,$C3400)=1,1,0))</f>
        <v/>
      </c>
      <c r="AJ3400">
        <f>IF($AI3400=1,SUMPRODUCT(--($AM$2:$AM$7001&lt;$AM3400))+1,"")</f>
        <v/>
      </c>
      <c r="AK3400">
        <f>IF($C3400="","",IF(OR($P3400=TRUE(),$P3400="TRUE"),1,0))</f>
        <v/>
      </c>
      <c r="AL3400">
        <f>IF($C3400="","",IF(AND($V3400="Yes",SUMPRODUCT((LEN(Settings!$F$6:$F$13)&gt;0)*ISNUMBER(SEARCH(Settings!$F$6:$F$13,$O3400)))=0),1,0))</f>
        <v/>
      </c>
      <c r="AM3400">
        <f>IF($AI3400=1,IFERROR(IF(VALUE($C3400)&lt;100000000,VALUE($C3400),1000000000),IFERROR(IF(VALUE(MID($C3400,2,20))&lt;100000000,VALUE(MID($C3400,2,20)),1000000000),1000000000))+ROW()/100000,"")</f>
        <v/>
      </c>
    </row>
    <row r="3401">
      <c r="E3401" s="14" t="n"/>
      <c r="M3401" s="8">
        <f>IF($C3401="","",L3401*T3401/100)</f>
        <v/>
      </c>
      <c r="S3401" s="8" t="n"/>
      <c r="T3401" s="8" t="n"/>
      <c r="W3401">
        <f>IF($C3401="","",IF($AL3401=1,0,IF($AK3401=1,Settings!$C$6,Settings!$C$7))*100)</f>
        <v/>
      </c>
      <c r="X3401" s="8">
        <f>IF($C3401="","",T3401*W3401/100)</f>
        <v/>
      </c>
      <c r="Y3401" s="8">
        <f>IF($C3401="","",T3401-X3401)</f>
        <v/>
      </c>
      <c r="Z3401" s="8">
        <f>IF($C3401="","",Y3401-M3401)</f>
        <v/>
      </c>
      <c r="AD3401" s="8" t="n"/>
      <c r="AG3401" s="14" t="n"/>
      <c r="AI3401">
        <f>IF($C3401="","",IF(COUNTIF($C$2:$C3401,$C3401)=1,1,0))</f>
        <v/>
      </c>
      <c r="AJ3401">
        <f>IF($AI3401=1,SUMPRODUCT(--($AM$2:$AM$7001&lt;$AM3401))+1,"")</f>
        <v/>
      </c>
      <c r="AK3401">
        <f>IF($C3401="","",IF(OR($P3401=TRUE(),$P3401="TRUE"),1,0))</f>
        <v/>
      </c>
      <c r="AL3401">
        <f>IF($C3401="","",IF(AND($V3401="Yes",SUMPRODUCT((LEN(Settings!$F$6:$F$13)&gt;0)*ISNUMBER(SEARCH(Settings!$F$6:$F$13,$O3401)))=0),1,0))</f>
        <v/>
      </c>
      <c r="AM3401">
        <f>IF($AI3401=1,IFERROR(IF(VALUE($C3401)&lt;100000000,VALUE($C3401),1000000000),IFERROR(IF(VALUE(MID($C3401,2,20))&lt;100000000,VALUE(MID($C3401,2,20)),1000000000),1000000000))+ROW()/100000,"")</f>
        <v/>
      </c>
    </row>
    <row r="3402">
      <c r="E3402" s="14" t="n"/>
      <c r="M3402" s="8">
        <f>IF($C3402="","",L3402*T3402/100)</f>
        <v/>
      </c>
      <c r="S3402" s="8" t="n"/>
      <c r="T3402" s="8" t="n"/>
      <c r="W3402">
        <f>IF($C3402="","",IF($AL3402=1,0,IF($AK3402=1,Settings!$C$6,Settings!$C$7))*100)</f>
        <v/>
      </c>
      <c r="X3402" s="8">
        <f>IF($C3402="","",T3402*W3402/100)</f>
        <v/>
      </c>
      <c r="Y3402" s="8">
        <f>IF($C3402="","",T3402-X3402)</f>
        <v/>
      </c>
      <c r="Z3402" s="8">
        <f>IF($C3402="","",Y3402-M3402)</f>
        <v/>
      </c>
      <c r="AD3402" s="8" t="n"/>
      <c r="AG3402" s="14" t="n"/>
      <c r="AI3402">
        <f>IF($C3402="","",IF(COUNTIF($C$2:$C3402,$C3402)=1,1,0))</f>
        <v/>
      </c>
      <c r="AJ3402">
        <f>IF($AI3402=1,SUMPRODUCT(--($AM$2:$AM$7001&lt;$AM3402))+1,"")</f>
        <v/>
      </c>
      <c r="AK3402">
        <f>IF($C3402="","",IF(OR($P3402=TRUE(),$P3402="TRUE"),1,0))</f>
        <v/>
      </c>
      <c r="AL3402">
        <f>IF($C3402="","",IF(AND($V3402="Yes",SUMPRODUCT((LEN(Settings!$F$6:$F$13)&gt;0)*ISNUMBER(SEARCH(Settings!$F$6:$F$13,$O3402)))=0),1,0))</f>
        <v/>
      </c>
      <c r="AM3402">
        <f>IF($AI3402=1,IFERROR(IF(VALUE($C3402)&lt;100000000,VALUE($C3402),1000000000),IFERROR(IF(VALUE(MID($C3402,2,20))&lt;100000000,VALUE(MID($C3402,2,20)),1000000000),1000000000))+ROW()/100000,"")</f>
        <v/>
      </c>
    </row>
    <row r="3403">
      <c r="E3403" s="14" t="n"/>
      <c r="M3403" s="8">
        <f>IF($C3403="","",L3403*T3403/100)</f>
        <v/>
      </c>
      <c r="S3403" s="8" t="n"/>
      <c r="T3403" s="8" t="n"/>
      <c r="W3403">
        <f>IF($C3403="","",IF($AL3403=1,0,IF($AK3403=1,Settings!$C$6,Settings!$C$7))*100)</f>
        <v/>
      </c>
      <c r="X3403" s="8">
        <f>IF($C3403="","",T3403*W3403/100)</f>
        <v/>
      </c>
      <c r="Y3403" s="8">
        <f>IF($C3403="","",T3403-X3403)</f>
        <v/>
      </c>
      <c r="Z3403" s="8">
        <f>IF($C3403="","",Y3403-M3403)</f>
        <v/>
      </c>
      <c r="AD3403" s="8" t="n"/>
      <c r="AG3403" s="14" t="n"/>
      <c r="AI3403">
        <f>IF($C3403="","",IF(COUNTIF($C$2:$C3403,$C3403)=1,1,0))</f>
        <v/>
      </c>
      <c r="AJ3403">
        <f>IF($AI3403=1,SUMPRODUCT(--($AM$2:$AM$7001&lt;$AM3403))+1,"")</f>
        <v/>
      </c>
      <c r="AK3403">
        <f>IF($C3403="","",IF(OR($P3403=TRUE(),$P3403="TRUE"),1,0))</f>
        <v/>
      </c>
      <c r="AL3403">
        <f>IF($C3403="","",IF(AND($V3403="Yes",SUMPRODUCT((LEN(Settings!$F$6:$F$13)&gt;0)*ISNUMBER(SEARCH(Settings!$F$6:$F$13,$O3403)))=0),1,0))</f>
        <v/>
      </c>
      <c r="AM3403">
        <f>IF($AI3403=1,IFERROR(IF(VALUE($C3403)&lt;100000000,VALUE($C3403),1000000000),IFERROR(IF(VALUE(MID($C3403,2,20))&lt;100000000,VALUE(MID($C3403,2,20)),1000000000),1000000000))+ROW()/100000,"")</f>
        <v/>
      </c>
    </row>
    <row r="3404">
      <c r="E3404" s="14" t="n"/>
      <c r="M3404" s="8">
        <f>IF($C3404="","",L3404*T3404/100)</f>
        <v/>
      </c>
      <c r="S3404" s="8" t="n"/>
      <c r="T3404" s="8" t="n"/>
      <c r="W3404">
        <f>IF($C3404="","",IF($AL3404=1,0,IF($AK3404=1,Settings!$C$6,Settings!$C$7))*100)</f>
        <v/>
      </c>
      <c r="X3404" s="8">
        <f>IF($C3404="","",T3404*W3404/100)</f>
        <v/>
      </c>
      <c r="Y3404" s="8">
        <f>IF($C3404="","",T3404-X3404)</f>
        <v/>
      </c>
      <c r="Z3404" s="8">
        <f>IF($C3404="","",Y3404-M3404)</f>
        <v/>
      </c>
      <c r="AD3404" s="8" t="n"/>
      <c r="AG3404" s="14" t="n"/>
      <c r="AI3404">
        <f>IF($C3404="","",IF(COUNTIF($C$2:$C3404,$C3404)=1,1,0))</f>
        <v/>
      </c>
      <c r="AJ3404">
        <f>IF($AI3404=1,SUMPRODUCT(--($AM$2:$AM$7001&lt;$AM3404))+1,"")</f>
        <v/>
      </c>
      <c r="AK3404">
        <f>IF($C3404="","",IF(OR($P3404=TRUE(),$P3404="TRUE"),1,0))</f>
        <v/>
      </c>
      <c r="AL3404">
        <f>IF($C3404="","",IF(AND($V3404="Yes",SUMPRODUCT((LEN(Settings!$F$6:$F$13)&gt;0)*ISNUMBER(SEARCH(Settings!$F$6:$F$13,$O3404)))=0),1,0))</f>
        <v/>
      </c>
      <c r="AM3404">
        <f>IF($AI3404=1,IFERROR(IF(VALUE($C3404)&lt;100000000,VALUE($C3404),1000000000),IFERROR(IF(VALUE(MID($C3404,2,20))&lt;100000000,VALUE(MID($C3404,2,20)),1000000000),1000000000))+ROW()/100000,"")</f>
        <v/>
      </c>
    </row>
    <row r="3405">
      <c r="E3405" s="14" t="n"/>
      <c r="M3405" s="8">
        <f>IF($C3405="","",L3405*T3405/100)</f>
        <v/>
      </c>
      <c r="S3405" s="8" t="n"/>
      <c r="T3405" s="8" t="n"/>
      <c r="W3405">
        <f>IF($C3405="","",IF($AL3405=1,0,IF($AK3405=1,Settings!$C$6,Settings!$C$7))*100)</f>
        <v/>
      </c>
      <c r="X3405" s="8">
        <f>IF($C3405="","",T3405*W3405/100)</f>
        <v/>
      </c>
      <c r="Y3405" s="8">
        <f>IF($C3405="","",T3405-X3405)</f>
        <v/>
      </c>
      <c r="Z3405" s="8">
        <f>IF($C3405="","",Y3405-M3405)</f>
        <v/>
      </c>
      <c r="AD3405" s="8" t="n"/>
      <c r="AG3405" s="14" t="n"/>
      <c r="AI3405">
        <f>IF($C3405="","",IF(COUNTIF($C$2:$C3405,$C3405)=1,1,0))</f>
        <v/>
      </c>
      <c r="AJ3405">
        <f>IF($AI3405=1,SUMPRODUCT(--($AM$2:$AM$7001&lt;$AM3405))+1,"")</f>
        <v/>
      </c>
      <c r="AK3405">
        <f>IF($C3405="","",IF(OR($P3405=TRUE(),$P3405="TRUE"),1,0))</f>
        <v/>
      </c>
      <c r="AL3405">
        <f>IF($C3405="","",IF(AND($V3405="Yes",SUMPRODUCT((LEN(Settings!$F$6:$F$13)&gt;0)*ISNUMBER(SEARCH(Settings!$F$6:$F$13,$O3405)))=0),1,0))</f>
        <v/>
      </c>
      <c r="AM3405">
        <f>IF($AI3405=1,IFERROR(IF(VALUE($C3405)&lt;100000000,VALUE($C3405),1000000000),IFERROR(IF(VALUE(MID($C3405,2,20))&lt;100000000,VALUE(MID($C3405,2,20)),1000000000),1000000000))+ROW()/100000,"")</f>
        <v/>
      </c>
    </row>
    <row r="3406">
      <c r="E3406" s="14" t="n"/>
      <c r="M3406" s="8">
        <f>IF($C3406="","",L3406*T3406/100)</f>
        <v/>
      </c>
      <c r="S3406" s="8" t="n"/>
      <c r="T3406" s="8" t="n"/>
      <c r="W3406">
        <f>IF($C3406="","",IF($AL3406=1,0,IF($AK3406=1,Settings!$C$6,Settings!$C$7))*100)</f>
        <v/>
      </c>
      <c r="X3406" s="8">
        <f>IF($C3406="","",T3406*W3406/100)</f>
        <v/>
      </c>
      <c r="Y3406" s="8">
        <f>IF($C3406="","",T3406-X3406)</f>
        <v/>
      </c>
      <c r="Z3406" s="8">
        <f>IF($C3406="","",Y3406-M3406)</f>
        <v/>
      </c>
      <c r="AD3406" s="8" t="n"/>
      <c r="AG3406" s="14" t="n"/>
      <c r="AI3406">
        <f>IF($C3406="","",IF(COUNTIF($C$2:$C3406,$C3406)=1,1,0))</f>
        <v/>
      </c>
      <c r="AJ3406">
        <f>IF($AI3406=1,SUMPRODUCT(--($AM$2:$AM$7001&lt;$AM3406))+1,"")</f>
        <v/>
      </c>
      <c r="AK3406">
        <f>IF($C3406="","",IF(OR($P3406=TRUE(),$P3406="TRUE"),1,0))</f>
        <v/>
      </c>
      <c r="AL3406">
        <f>IF($C3406="","",IF(AND($V3406="Yes",SUMPRODUCT((LEN(Settings!$F$6:$F$13)&gt;0)*ISNUMBER(SEARCH(Settings!$F$6:$F$13,$O3406)))=0),1,0))</f>
        <v/>
      </c>
      <c r="AM3406">
        <f>IF($AI3406=1,IFERROR(IF(VALUE($C3406)&lt;100000000,VALUE($C3406),1000000000),IFERROR(IF(VALUE(MID($C3406,2,20))&lt;100000000,VALUE(MID($C3406,2,20)),1000000000),1000000000))+ROW()/100000,"")</f>
        <v/>
      </c>
    </row>
    <row r="3407">
      <c r="E3407" s="14" t="n"/>
      <c r="M3407" s="8">
        <f>IF($C3407="","",L3407*T3407/100)</f>
        <v/>
      </c>
      <c r="S3407" s="8" t="n"/>
      <c r="T3407" s="8" t="n"/>
      <c r="W3407">
        <f>IF($C3407="","",IF($AL3407=1,0,IF($AK3407=1,Settings!$C$6,Settings!$C$7))*100)</f>
        <v/>
      </c>
      <c r="X3407" s="8">
        <f>IF($C3407="","",T3407*W3407/100)</f>
        <v/>
      </c>
      <c r="Y3407" s="8">
        <f>IF($C3407="","",T3407-X3407)</f>
        <v/>
      </c>
      <c r="Z3407" s="8">
        <f>IF($C3407="","",Y3407-M3407)</f>
        <v/>
      </c>
      <c r="AD3407" s="8" t="n"/>
      <c r="AG3407" s="14" t="n"/>
      <c r="AI3407">
        <f>IF($C3407="","",IF(COUNTIF($C$2:$C3407,$C3407)=1,1,0))</f>
        <v/>
      </c>
      <c r="AJ3407">
        <f>IF($AI3407=1,SUMPRODUCT(--($AM$2:$AM$7001&lt;$AM3407))+1,"")</f>
        <v/>
      </c>
      <c r="AK3407">
        <f>IF($C3407="","",IF(OR($P3407=TRUE(),$P3407="TRUE"),1,0))</f>
        <v/>
      </c>
      <c r="AL3407">
        <f>IF($C3407="","",IF(AND($V3407="Yes",SUMPRODUCT((LEN(Settings!$F$6:$F$13)&gt;0)*ISNUMBER(SEARCH(Settings!$F$6:$F$13,$O3407)))=0),1,0))</f>
        <v/>
      </c>
      <c r="AM3407">
        <f>IF($AI3407=1,IFERROR(IF(VALUE($C3407)&lt;100000000,VALUE($C3407),1000000000),IFERROR(IF(VALUE(MID($C3407,2,20))&lt;100000000,VALUE(MID($C3407,2,20)),1000000000),1000000000))+ROW()/100000,"")</f>
        <v/>
      </c>
    </row>
    <row r="3408">
      <c r="E3408" s="14" t="n"/>
      <c r="M3408" s="8">
        <f>IF($C3408="","",L3408*T3408/100)</f>
        <v/>
      </c>
      <c r="S3408" s="8" t="n"/>
      <c r="T3408" s="8" t="n"/>
      <c r="W3408">
        <f>IF($C3408="","",IF($AL3408=1,0,IF($AK3408=1,Settings!$C$6,Settings!$C$7))*100)</f>
        <v/>
      </c>
      <c r="X3408" s="8">
        <f>IF($C3408="","",T3408*W3408/100)</f>
        <v/>
      </c>
      <c r="Y3408" s="8">
        <f>IF($C3408="","",T3408-X3408)</f>
        <v/>
      </c>
      <c r="Z3408" s="8">
        <f>IF($C3408="","",Y3408-M3408)</f>
        <v/>
      </c>
      <c r="AD3408" s="8" t="n"/>
      <c r="AG3408" s="14" t="n"/>
      <c r="AI3408">
        <f>IF($C3408="","",IF(COUNTIF($C$2:$C3408,$C3408)=1,1,0))</f>
        <v/>
      </c>
      <c r="AJ3408">
        <f>IF($AI3408=1,SUMPRODUCT(--($AM$2:$AM$7001&lt;$AM3408))+1,"")</f>
        <v/>
      </c>
      <c r="AK3408">
        <f>IF($C3408="","",IF(OR($P3408=TRUE(),$P3408="TRUE"),1,0))</f>
        <v/>
      </c>
      <c r="AL3408">
        <f>IF($C3408="","",IF(AND($V3408="Yes",SUMPRODUCT((LEN(Settings!$F$6:$F$13)&gt;0)*ISNUMBER(SEARCH(Settings!$F$6:$F$13,$O3408)))=0),1,0))</f>
        <v/>
      </c>
      <c r="AM3408">
        <f>IF($AI3408=1,IFERROR(IF(VALUE($C3408)&lt;100000000,VALUE($C3408),1000000000),IFERROR(IF(VALUE(MID($C3408,2,20))&lt;100000000,VALUE(MID($C3408,2,20)),1000000000),1000000000))+ROW()/100000,"")</f>
        <v/>
      </c>
    </row>
    <row r="3409">
      <c r="E3409" s="14" t="n"/>
      <c r="M3409" s="8">
        <f>IF($C3409="","",L3409*T3409/100)</f>
        <v/>
      </c>
      <c r="S3409" s="8" t="n"/>
      <c r="T3409" s="8" t="n"/>
      <c r="W3409">
        <f>IF($C3409="","",IF($AL3409=1,0,IF($AK3409=1,Settings!$C$6,Settings!$C$7))*100)</f>
        <v/>
      </c>
      <c r="X3409" s="8">
        <f>IF($C3409="","",T3409*W3409/100)</f>
        <v/>
      </c>
      <c r="Y3409" s="8">
        <f>IF($C3409="","",T3409-X3409)</f>
        <v/>
      </c>
      <c r="Z3409" s="8">
        <f>IF($C3409="","",Y3409-M3409)</f>
        <v/>
      </c>
      <c r="AD3409" s="8" t="n"/>
      <c r="AG3409" s="14" t="n"/>
      <c r="AI3409">
        <f>IF($C3409="","",IF(COUNTIF($C$2:$C3409,$C3409)=1,1,0))</f>
        <v/>
      </c>
      <c r="AJ3409">
        <f>IF($AI3409=1,SUMPRODUCT(--($AM$2:$AM$7001&lt;$AM3409))+1,"")</f>
        <v/>
      </c>
      <c r="AK3409">
        <f>IF($C3409="","",IF(OR($P3409=TRUE(),$P3409="TRUE"),1,0))</f>
        <v/>
      </c>
      <c r="AL3409">
        <f>IF($C3409="","",IF(AND($V3409="Yes",SUMPRODUCT((LEN(Settings!$F$6:$F$13)&gt;0)*ISNUMBER(SEARCH(Settings!$F$6:$F$13,$O3409)))=0),1,0))</f>
        <v/>
      </c>
      <c r="AM3409">
        <f>IF($AI3409=1,IFERROR(IF(VALUE($C3409)&lt;100000000,VALUE($C3409),1000000000),IFERROR(IF(VALUE(MID($C3409,2,20))&lt;100000000,VALUE(MID($C3409,2,20)),1000000000),1000000000))+ROW()/100000,"")</f>
        <v/>
      </c>
    </row>
    <row r="3410">
      <c r="E3410" s="14" t="n"/>
      <c r="M3410" s="8">
        <f>IF($C3410="","",L3410*T3410/100)</f>
        <v/>
      </c>
      <c r="S3410" s="8" t="n"/>
      <c r="T3410" s="8" t="n"/>
      <c r="W3410">
        <f>IF($C3410="","",IF($AL3410=1,0,IF($AK3410=1,Settings!$C$6,Settings!$C$7))*100)</f>
        <v/>
      </c>
      <c r="X3410" s="8">
        <f>IF($C3410="","",T3410*W3410/100)</f>
        <v/>
      </c>
      <c r="Y3410" s="8">
        <f>IF($C3410="","",T3410-X3410)</f>
        <v/>
      </c>
      <c r="Z3410" s="8">
        <f>IF($C3410="","",Y3410-M3410)</f>
        <v/>
      </c>
      <c r="AD3410" s="8" t="n"/>
      <c r="AG3410" s="14" t="n"/>
      <c r="AI3410">
        <f>IF($C3410="","",IF(COUNTIF($C$2:$C3410,$C3410)=1,1,0))</f>
        <v/>
      </c>
      <c r="AJ3410">
        <f>IF($AI3410=1,SUMPRODUCT(--($AM$2:$AM$7001&lt;$AM3410))+1,"")</f>
        <v/>
      </c>
      <c r="AK3410">
        <f>IF($C3410="","",IF(OR($P3410=TRUE(),$P3410="TRUE"),1,0))</f>
        <v/>
      </c>
      <c r="AL3410">
        <f>IF($C3410="","",IF(AND($V3410="Yes",SUMPRODUCT((LEN(Settings!$F$6:$F$13)&gt;0)*ISNUMBER(SEARCH(Settings!$F$6:$F$13,$O3410)))=0),1,0))</f>
        <v/>
      </c>
      <c r="AM3410">
        <f>IF($AI3410=1,IFERROR(IF(VALUE($C3410)&lt;100000000,VALUE($C3410),1000000000),IFERROR(IF(VALUE(MID($C3410,2,20))&lt;100000000,VALUE(MID($C3410,2,20)),1000000000),1000000000))+ROW()/100000,"")</f>
        <v/>
      </c>
    </row>
    <row r="3411">
      <c r="E3411" s="14" t="n"/>
      <c r="M3411" s="8">
        <f>IF($C3411="","",L3411*T3411/100)</f>
        <v/>
      </c>
      <c r="S3411" s="8" t="n"/>
      <c r="T3411" s="8" t="n"/>
      <c r="W3411">
        <f>IF($C3411="","",IF($AL3411=1,0,IF($AK3411=1,Settings!$C$6,Settings!$C$7))*100)</f>
        <v/>
      </c>
      <c r="X3411" s="8">
        <f>IF($C3411="","",T3411*W3411/100)</f>
        <v/>
      </c>
      <c r="Y3411" s="8">
        <f>IF($C3411="","",T3411-X3411)</f>
        <v/>
      </c>
      <c r="Z3411" s="8">
        <f>IF($C3411="","",Y3411-M3411)</f>
        <v/>
      </c>
      <c r="AD3411" s="8" t="n"/>
      <c r="AG3411" s="14" t="n"/>
      <c r="AI3411">
        <f>IF($C3411="","",IF(COUNTIF($C$2:$C3411,$C3411)=1,1,0))</f>
        <v/>
      </c>
      <c r="AJ3411">
        <f>IF($AI3411=1,SUMPRODUCT(--($AM$2:$AM$7001&lt;$AM3411))+1,"")</f>
        <v/>
      </c>
      <c r="AK3411">
        <f>IF($C3411="","",IF(OR($P3411=TRUE(),$P3411="TRUE"),1,0))</f>
        <v/>
      </c>
      <c r="AL3411">
        <f>IF($C3411="","",IF(AND($V3411="Yes",SUMPRODUCT((LEN(Settings!$F$6:$F$13)&gt;0)*ISNUMBER(SEARCH(Settings!$F$6:$F$13,$O3411)))=0),1,0))</f>
        <v/>
      </c>
      <c r="AM3411">
        <f>IF($AI3411=1,IFERROR(IF(VALUE($C3411)&lt;100000000,VALUE($C3411),1000000000),IFERROR(IF(VALUE(MID($C3411,2,20))&lt;100000000,VALUE(MID($C3411,2,20)),1000000000),1000000000))+ROW()/100000,"")</f>
        <v/>
      </c>
    </row>
    <row r="3412">
      <c r="E3412" s="14" t="n"/>
      <c r="M3412" s="8">
        <f>IF($C3412="","",L3412*T3412/100)</f>
        <v/>
      </c>
      <c r="S3412" s="8" t="n"/>
      <c r="T3412" s="8" t="n"/>
      <c r="W3412">
        <f>IF($C3412="","",IF($AL3412=1,0,IF($AK3412=1,Settings!$C$6,Settings!$C$7))*100)</f>
        <v/>
      </c>
      <c r="X3412" s="8">
        <f>IF($C3412="","",T3412*W3412/100)</f>
        <v/>
      </c>
      <c r="Y3412" s="8">
        <f>IF($C3412="","",T3412-X3412)</f>
        <v/>
      </c>
      <c r="Z3412" s="8">
        <f>IF($C3412="","",Y3412-M3412)</f>
        <v/>
      </c>
      <c r="AD3412" s="8" t="n"/>
      <c r="AG3412" s="14" t="n"/>
      <c r="AI3412">
        <f>IF($C3412="","",IF(COUNTIF($C$2:$C3412,$C3412)=1,1,0))</f>
        <v/>
      </c>
      <c r="AJ3412">
        <f>IF($AI3412=1,SUMPRODUCT(--($AM$2:$AM$7001&lt;$AM3412))+1,"")</f>
        <v/>
      </c>
      <c r="AK3412">
        <f>IF($C3412="","",IF(OR($P3412=TRUE(),$P3412="TRUE"),1,0))</f>
        <v/>
      </c>
      <c r="AL3412">
        <f>IF($C3412="","",IF(AND($V3412="Yes",SUMPRODUCT((LEN(Settings!$F$6:$F$13)&gt;0)*ISNUMBER(SEARCH(Settings!$F$6:$F$13,$O3412)))=0),1,0))</f>
        <v/>
      </c>
      <c r="AM3412">
        <f>IF($AI3412=1,IFERROR(IF(VALUE($C3412)&lt;100000000,VALUE($C3412),1000000000),IFERROR(IF(VALUE(MID($C3412,2,20))&lt;100000000,VALUE(MID($C3412,2,20)),1000000000),1000000000))+ROW()/100000,"")</f>
        <v/>
      </c>
    </row>
    <row r="3413">
      <c r="E3413" s="14" t="n"/>
      <c r="M3413" s="8">
        <f>IF($C3413="","",L3413*T3413/100)</f>
        <v/>
      </c>
      <c r="S3413" s="8" t="n"/>
      <c r="T3413" s="8" t="n"/>
      <c r="W3413">
        <f>IF($C3413="","",IF($AL3413=1,0,IF($AK3413=1,Settings!$C$6,Settings!$C$7))*100)</f>
        <v/>
      </c>
      <c r="X3413" s="8">
        <f>IF($C3413="","",T3413*W3413/100)</f>
        <v/>
      </c>
      <c r="Y3413" s="8">
        <f>IF($C3413="","",T3413-X3413)</f>
        <v/>
      </c>
      <c r="Z3413" s="8">
        <f>IF($C3413="","",Y3413-M3413)</f>
        <v/>
      </c>
      <c r="AD3413" s="8" t="n"/>
      <c r="AG3413" s="14" t="n"/>
      <c r="AI3413">
        <f>IF($C3413="","",IF(COUNTIF($C$2:$C3413,$C3413)=1,1,0))</f>
        <v/>
      </c>
      <c r="AJ3413">
        <f>IF($AI3413=1,SUMPRODUCT(--($AM$2:$AM$7001&lt;$AM3413))+1,"")</f>
        <v/>
      </c>
      <c r="AK3413">
        <f>IF($C3413="","",IF(OR($P3413=TRUE(),$P3413="TRUE"),1,0))</f>
        <v/>
      </c>
      <c r="AL3413">
        <f>IF($C3413="","",IF(AND($V3413="Yes",SUMPRODUCT((LEN(Settings!$F$6:$F$13)&gt;0)*ISNUMBER(SEARCH(Settings!$F$6:$F$13,$O3413)))=0),1,0))</f>
        <v/>
      </c>
      <c r="AM3413">
        <f>IF($AI3413=1,IFERROR(IF(VALUE($C3413)&lt;100000000,VALUE($C3413),1000000000),IFERROR(IF(VALUE(MID($C3413,2,20))&lt;100000000,VALUE(MID($C3413,2,20)),1000000000),1000000000))+ROW()/100000,"")</f>
        <v/>
      </c>
    </row>
    <row r="3414">
      <c r="E3414" s="14" t="n"/>
      <c r="M3414" s="8">
        <f>IF($C3414="","",L3414*T3414/100)</f>
        <v/>
      </c>
      <c r="S3414" s="8" t="n"/>
      <c r="T3414" s="8" t="n"/>
      <c r="W3414">
        <f>IF($C3414="","",IF($AL3414=1,0,IF($AK3414=1,Settings!$C$6,Settings!$C$7))*100)</f>
        <v/>
      </c>
      <c r="X3414" s="8">
        <f>IF($C3414="","",T3414*W3414/100)</f>
        <v/>
      </c>
      <c r="Y3414" s="8">
        <f>IF($C3414="","",T3414-X3414)</f>
        <v/>
      </c>
      <c r="Z3414" s="8">
        <f>IF($C3414="","",Y3414-M3414)</f>
        <v/>
      </c>
      <c r="AD3414" s="8" t="n"/>
      <c r="AG3414" s="14" t="n"/>
      <c r="AI3414">
        <f>IF($C3414="","",IF(COUNTIF($C$2:$C3414,$C3414)=1,1,0))</f>
        <v/>
      </c>
      <c r="AJ3414">
        <f>IF($AI3414=1,SUMPRODUCT(--($AM$2:$AM$7001&lt;$AM3414))+1,"")</f>
        <v/>
      </c>
      <c r="AK3414">
        <f>IF($C3414="","",IF(OR($P3414=TRUE(),$P3414="TRUE"),1,0))</f>
        <v/>
      </c>
      <c r="AL3414">
        <f>IF($C3414="","",IF(AND($V3414="Yes",SUMPRODUCT((LEN(Settings!$F$6:$F$13)&gt;0)*ISNUMBER(SEARCH(Settings!$F$6:$F$13,$O3414)))=0),1,0))</f>
        <v/>
      </c>
      <c r="AM3414">
        <f>IF($AI3414=1,IFERROR(IF(VALUE($C3414)&lt;100000000,VALUE($C3414),1000000000),IFERROR(IF(VALUE(MID($C3414,2,20))&lt;100000000,VALUE(MID($C3414,2,20)),1000000000),1000000000))+ROW()/100000,"")</f>
        <v/>
      </c>
    </row>
    <row r="3415">
      <c r="E3415" s="14" t="n"/>
      <c r="M3415" s="8">
        <f>IF($C3415="","",L3415*T3415/100)</f>
        <v/>
      </c>
      <c r="S3415" s="8" t="n"/>
      <c r="T3415" s="8" t="n"/>
      <c r="W3415">
        <f>IF($C3415="","",IF($AL3415=1,0,IF($AK3415=1,Settings!$C$6,Settings!$C$7))*100)</f>
        <v/>
      </c>
      <c r="X3415" s="8">
        <f>IF($C3415="","",T3415*W3415/100)</f>
        <v/>
      </c>
      <c r="Y3415" s="8">
        <f>IF($C3415="","",T3415-X3415)</f>
        <v/>
      </c>
      <c r="Z3415" s="8">
        <f>IF($C3415="","",Y3415-M3415)</f>
        <v/>
      </c>
      <c r="AD3415" s="8" t="n"/>
      <c r="AG3415" s="14" t="n"/>
      <c r="AI3415">
        <f>IF($C3415="","",IF(COUNTIF($C$2:$C3415,$C3415)=1,1,0))</f>
        <v/>
      </c>
      <c r="AJ3415">
        <f>IF($AI3415=1,SUMPRODUCT(--($AM$2:$AM$7001&lt;$AM3415))+1,"")</f>
        <v/>
      </c>
      <c r="AK3415">
        <f>IF($C3415="","",IF(OR($P3415=TRUE(),$P3415="TRUE"),1,0))</f>
        <v/>
      </c>
      <c r="AL3415">
        <f>IF($C3415="","",IF(AND($V3415="Yes",SUMPRODUCT((LEN(Settings!$F$6:$F$13)&gt;0)*ISNUMBER(SEARCH(Settings!$F$6:$F$13,$O3415)))=0),1,0))</f>
        <v/>
      </c>
      <c r="AM3415">
        <f>IF($AI3415=1,IFERROR(IF(VALUE($C3415)&lt;100000000,VALUE($C3415),1000000000),IFERROR(IF(VALUE(MID($C3415,2,20))&lt;100000000,VALUE(MID($C3415,2,20)),1000000000),1000000000))+ROW()/100000,"")</f>
        <v/>
      </c>
    </row>
    <row r="3416">
      <c r="E3416" s="14" t="n"/>
      <c r="M3416" s="8">
        <f>IF($C3416="","",L3416*T3416/100)</f>
        <v/>
      </c>
      <c r="S3416" s="8" t="n"/>
      <c r="T3416" s="8" t="n"/>
      <c r="W3416">
        <f>IF($C3416="","",IF($AL3416=1,0,IF($AK3416=1,Settings!$C$6,Settings!$C$7))*100)</f>
        <v/>
      </c>
      <c r="X3416" s="8">
        <f>IF($C3416="","",T3416*W3416/100)</f>
        <v/>
      </c>
      <c r="Y3416" s="8">
        <f>IF($C3416="","",T3416-X3416)</f>
        <v/>
      </c>
      <c r="Z3416" s="8">
        <f>IF($C3416="","",Y3416-M3416)</f>
        <v/>
      </c>
      <c r="AD3416" s="8" t="n"/>
      <c r="AG3416" s="14" t="n"/>
      <c r="AI3416">
        <f>IF($C3416="","",IF(COUNTIF($C$2:$C3416,$C3416)=1,1,0))</f>
        <v/>
      </c>
      <c r="AJ3416">
        <f>IF($AI3416=1,SUMPRODUCT(--($AM$2:$AM$7001&lt;$AM3416))+1,"")</f>
        <v/>
      </c>
      <c r="AK3416">
        <f>IF($C3416="","",IF(OR($P3416=TRUE(),$P3416="TRUE"),1,0))</f>
        <v/>
      </c>
      <c r="AL3416">
        <f>IF($C3416="","",IF(AND($V3416="Yes",SUMPRODUCT((LEN(Settings!$F$6:$F$13)&gt;0)*ISNUMBER(SEARCH(Settings!$F$6:$F$13,$O3416)))=0),1,0))</f>
        <v/>
      </c>
      <c r="AM3416">
        <f>IF($AI3416=1,IFERROR(IF(VALUE($C3416)&lt;100000000,VALUE($C3416),1000000000),IFERROR(IF(VALUE(MID($C3416,2,20))&lt;100000000,VALUE(MID($C3416,2,20)),1000000000),1000000000))+ROW()/100000,"")</f>
        <v/>
      </c>
    </row>
    <row r="3417">
      <c r="E3417" s="14" t="n"/>
      <c r="M3417" s="8">
        <f>IF($C3417="","",L3417*T3417/100)</f>
        <v/>
      </c>
      <c r="S3417" s="8" t="n"/>
      <c r="T3417" s="8" t="n"/>
      <c r="W3417">
        <f>IF($C3417="","",IF($AL3417=1,0,IF($AK3417=1,Settings!$C$6,Settings!$C$7))*100)</f>
        <v/>
      </c>
      <c r="X3417" s="8">
        <f>IF($C3417="","",T3417*W3417/100)</f>
        <v/>
      </c>
      <c r="Y3417" s="8">
        <f>IF($C3417="","",T3417-X3417)</f>
        <v/>
      </c>
      <c r="Z3417" s="8">
        <f>IF($C3417="","",Y3417-M3417)</f>
        <v/>
      </c>
      <c r="AD3417" s="8" t="n"/>
      <c r="AG3417" s="14" t="n"/>
      <c r="AI3417">
        <f>IF($C3417="","",IF(COUNTIF($C$2:$C3417,$C3417)=1,1,0))</f>
        <v/>
      </c>
      <c r="AJ3417">
        <f>IF($AI3417=1,SUMPRODUCT(--($AM$2:$AM$7001&lt;$AM3417))+1,"")</f>
        <v/>
      </c>
      <c r="AK3417">
        <f>IF($C3417="","",IF(OR($P3417=TRUE(),$P3417="TRUE"),1,0))</f>
        <v/>
      </c>
      <c r="AL3417">
        <f>IF($C3417="","",IF(AND($V3417="Yes",SUMPRODUCT((LEN(Settings!$F$6:$F$13)&gt;0)*ISNUMBER(SEARCH(Settings!$F$6:$F$13,$O3417)))=0),1,0))</f>
        <v/>
      </c>
      <c r="AM3417">
        <f>IF($AI3417=1,IFERROR(IF(VALUE($C3417)&lt;100000000,VALUE($C3417),1000000000),IFERROR(IF(VALUE(MID($C3417,2,20))&lt;100000000,VALUE(MID($C3417,2,20)),1000000000),1000000000))+ROW()/100000,"")</f>
        <v/>
      </c>
    </row>
    <row r="3418">
      <c r="E3418" s="14" t="n"/>
      <c r="M3418" s="8">
        <f>IF($C3418="","",L3418*T3418/100)</f>
        <v/>
      </c>
      <c r="S3418" s="8" t="n"/>
      <c r="T3418" s="8" t="n"/>
      <c r="W3418">
        <f>IF($C3418="","",IF($AL3418=1,0,IF($AK3418=1,Settings!$C$6,Settings!$C$7))*100)</f>
        <v/>
      </c>
      <c r="X3418" s="8">
        <f>IF($C3418="","",T3418*W3418/100)</f>
        <v/>
      </c>
      <c r="Y3418" s="8">
        <f>IF($C3418="","",T3418-X3418)</f>
        <v/>
      </c>
      <c r="Z3418" s="8">
        <f>IF($C3418="","",Y3418-M3418)</f>
        <v/>
      </c>
      <c r="AD3418" s="8" t="n"/>
      <c r="AG3418" s="14" t="n"/>
      <c r="AI3418">
        <f>IF($C3418="","",IF(COUNTIF($C$2:$C3418,$C3418)=1,1,0))</f>
        <v/>
      </c>
      <c r="AJ3418">
        <f>IF($AI3418=1,SUMPRODUCT(--($AM$2:$AM$7001&lt;$AM3418))+1,"")</f>
        <v/>
      </c>
      <c r="AK3418">
        <f>IF($C3418="","",IF(OR($P3418=TRUE(),$P3418="TRUE"),1,0))</f>
        <v/>
      </c>
      <c r="AL3418">
        <f>IF($C3418="","",IF(AND($V3418="Yes",SUMPRODUCT((LEN(Settings!$F$6:$F$13)&gt;0)*ISNUMBER(SEARCH(Settings!$F$6:$F$13,$O3418)))=0),1,0))</f>
        <v/>
      </c>
      <c r="AM3418">
        <f>IF($AI3418=1,IFERROR(IF(VALUE($C3418)&lt;100000000,VALUE($C3418),1000000000),IFERROR(IF(VALUE(MID($C3418,2,20))&lt;100000000,VALUE(MID($C3418,2,20)),1000000000),1000000000))+ROW()/100000,"")</f>
        <v/>
      </c>
    </row>
    <row r="3419">
      <c r="E3419" s="14" t="n"/>
      <c r="M3419" s="8">
        <f>IF($C3419="","",L3419*T3419/100)</f>
        <v/>
      </c>
      <c r="S3419" s="8" t="n"/>
      <c r="T3419" s="8" t="n"/>
      <c r="W3419">
        <f>IF($C3419="","",IF($AL3419=1,0,IF($AK3419=1,Settings!$C$6,Settings!$C$7))*100)</f>
        <v/>
      </c>
      <c r="X3419" s="8">
        <f>IF($C3419="","",T3419*W3419/100)</f>
        <v/>
      </c>
      <c r="Y3419" s="8">
        <f>IF($C3419="","",T3419-X3419)</f>
        <v/>
      </c>
      <c r="Z3419" s="8">
        <f>IF($C3419="","",Y3419-M3419)</f>
        <v/>
      </c>
      <c r="AD3419" s="8" t="n"/>
      <c r="AG3419" s="14" t="n"/>
      <c r="AI3419">
        <f>IF($C3419="","",IF(COUNTIF($C$2:$C3419,$C3419)=1,1,0))</f>
        <v/>
      </c>
      <c r="AJ3419">
        <f>IF($AI3419=1,SUMPRODUCT(--($AM$2:$AM$7001&lt;$AM3419))+1,"")</f>
        <v/>
      </c>
      <c r="AK3419">
        <f>IF($C3419="","",IF(OR($P3419=TRUE(),$P3419="TRUE"),1,0))</f>
        <v/>
      </c>
      <c r="AL3419">
        <f>IF($C3419="","",IF(AND($V3419="Yes",SUMPRODUCT((LEN(Settings!$F$6:$F$13)&gt;0)*ISNUMBER(SEARCH(Settings!$F$6:$F$13,$O3419)))=0),1,0))</f>
        <v/>
      </c>
      <c r="AM3419">
        <f>IF($AI3419=1,IFERROR(IF(VALUE($C3419)&lt;100000000,VALUE($C3419),1000000000),IFERROR(IF(VALUE(MID($C3419,2,20))&lt;100000000,VALUE(MID($C3419,2,20)),1000000000),1000000000))+ROW()/100000,"")</f>
        <v/>
      </c>
    </row>
    <row r="3420">
      <c r="E3420" s="14" t="n"/>
      <c r="M3420" s="8">
        <f>IF($C3420="","",L3420*T3420/100)</f>
        <v/>
      </c>
      <c r="S3420" s="8" t="n"/>
      <c r="T3420" s="8" t="n"/>
      <c r="W3420">
        <f>IF($C3420="","",IF($AL3420=1,0,IF($AK3420=1,Settings!$C$6,Settings!$C$7))*100)</f>
        <v/>
      </c>
      <c r="X3420" s="8">
        <f>IF($C3420="","",T3420*W3420/100)</f>
        <v/>
      </c>
      <c r="Y3420" s="8">
        <f>IF($C3420="","",T3420-X3420)</f>
        <v/>
      </c>
      <c r="Z3420" s="8">
        <f>IF($C3420="","",Y3420-M3420)</f>
        <v/>
      </c>
      <c r="AD3420" s="8" t="n"/>
      <c r="AG3420" s="14" t="n"/>
      <c r="AI3420">
        <f>IF($C3420="","",IF(COUNTIF($C$2:$C3420,$C3420)=1,1,0))</f>
        <v/>
      </c>
      <c r="AJ3420">
        <f>IF($AI3420=1,SUMPRODUCT(--($AM$2:$AM$7001&lt;$AM3420))+1,"")</f>
        <v/>
      </c>
      <c r="AK3420">
        <f>IF($C3420="","",IF(OR($P3420=TRUE(),$P3420="TRUE"),1,0))</f>
        <v/>
      </c>
      <c r="AL3420">
        <f>IF($C3420="","",IF(AND($V3420="Yes",SUMPRODUCT((LEN(Settings!$F$6:$F$13)&gt;0)*ISNUMBER(SEARCH(Settings!$F$6:$F$13,$O3420)))=0),1,0))</f>
        <v/>
      </c>
      <c r="AM3420">
        <f>IF($AI3420=1,IFERROR(IF(VALUE($C3420)&lt;100000000,VALUE($C3420),1000000000),IFERROR(IF(VALUE(MID($C3420,2,20))&lt;100000000,VALUE(MID($C3420,2,20)),1000000000),1000000000))+ROW()/100000,"")</f>
        <v/>
      </c>
    </row>
    <row r="3421">
      <c r="E3421" s="14" t="n"/>
      <c r="M3421" s="8">
        <f>IF($C3421="","",L3421*T3421/100)</f>
        <v/>
      </c>
      <c r="S3421" s="8" t="n"/>
      <c r="T3421" s="8" t="n"/>
      <c r="W3421">
        <f>IF($C3421="","",IF($AL3421=1,0,IF($AK3421=1,Settings!$C$6,Settings!$C$7))*100)</f>
        <v/>
      </c>
      <c r="X3421" s="8">
        <f>IF($C3421="","",T3421*W3421/100)</f>
        <v/>
      </c>
      <c r="Y3421" s="8">
        <f>IF($C3421="","",T3421-X3421)</f>
        <v/>
      </c>
      <c r="Z3421" s="8">
        <f>IF($C3421="","",Y3421-M3421)</f>
        <v/>
      </c>
      <c r="AD3421" s="8" t="n"/>
      <c r="AG3421" s="14" t="n"/>
      <c r="AI3421">
        <f>IF($C3421="","",IF(COUNTIF($C$2:$C3421,$C3421)=1,1,0))</f>
        <v/>
      </c>
      <c r="AJ3421">
        <f>IF($AI3421=1,SUMPRODUCT(--($AM$2:$AM$7001&lt;$AM3421))+1,"")</f>
        <v/>
      </c>
      <c r="AK3421">
        <f>IF($C3421="","",IF(OR($P3421=TRUE(),$P3421="TRUE"),1,0))</f>
        <v/>
      </c>
      <c r="AL3421">
        <f>IF($C3421="","",IF(AND($V3421="Yes",SUMPRODUCT((LEN(Settings!$F$6:$F$13)&gt;0)*ISNUMBER(SEARCH(Settings!$F$6:$F$13,$O3421)))=0),1,0))</f>
        <v/>
      </c>
      <c r="AM3421">
        <f>IF($AI3421=1,IFERROR(IF(VALUE($C3421)&lt;100000000,VALUE($C3421),1000000000),IFERROR(IF(VALUE(MID($C3421,2,20))&lt;100000000,VALUE(MID($C3421,2,20)),1000000000),1000000000))+ROW()/100000,"")</f>
        <v/>
      </c>
    </row>
    <row r="3422">
      <c r="E3422" s="14" t="n"/>
      <c r="M3422" s="8">
        <f>IF($C3422="","",L3422*T3422/100)</f>
        <v/>
      </c>
      <c r="S3422" s="8" t="n"/>
      <c r="T3422" s="8" t="n"/>
      <c r="W3422">
        <f>IF($C3422="","",IF($AL3422=1,0,IF($AK3422=1,Settings!$C$6,Settings!$C$7))*100)</f>
        <v/>
      </c>
      <c r="X3422" s="8">
        <f>IF($C3422="","",T3422*W3422/100)</f>
        <v/>
      </c>
      <c r="Y3422" s="8">
        <f>IF($C3422="","",T3422-X3422)</f>
        <v/>
      </c>
      <c r="Z3422" s="8">
        <f>IF($C3422="","",Y3422-M3422)</f>
        <v/>
      </c>
      <c r="AD3422" s="8" t="n"/>
      <c r="AG3422" s="14" t="n"/>
      <c r="AI3422">
        <f>IF($C3422="","",IF(COUNTIF($C$2:$C3422,$C3422)=1,1,0))</f>
        <v/>
      </c>
      <c r="AJ3422">
        <f>IF($AI3422=1,SUMPRODUCT(--($AM$2:$AM$7001&lt;$AM3422))+1,"")</f>
        <v/>
      </c>
      <c r="AK3422">
        <f>IF($C3422="","",IF(OR($P3422=TRUE(),$P3422="TRUE"),1,0))</f>
        <v/>
      </c>
      <c r="AL3422">
        <f>IF($C3422="","",IF(AND($V3422="Yes",SUMPRODUCT((LEN(Settings!$F$6:$F$13)&gt;0)*ISNUMBER(SEARCH(Settings!$F$6:$F$13,$O3422)))=0),1,0))</f>
        <v/>
      </c>
      <c r="AM3422">
        <f>IF($AI3422=1,IFERROR(IF(VALUE($C3422)&lt;100000000,VALUE($C3422),1000000000),IFERROR(IF(VALUE(MID($C3422,2,20))&lt;100000000,VALUE(MID($C3422,2,20)),1000000000),1000000000))+ROW()/100000,"")</f>
        <v/>
      </c>
    </row>
    <row r="3423">
      <c r="E3423" s="14" t="n"/>
      <c r="M3423" s="8">
        <f>IF($C3423="","",L3423*T3423/100)</f>
        <v/>
      </c>
      <c r="S3423" s="8" t="n"/>
      <c r="T3423" s="8" t="n"/>
      <c r="W3423">
        <f>IF($C3423="","",IF($AL3423=1,0,IF($AK3423=1,Settings!$C$6,Settings!$C$7))*100)</f>
        <v/>
      </c>
      <c r="X3423" s="8">
        <f>IF($C3423="","",T3423*W3423/100)</f>
        <v/>
      </c>
      <c r="Y3423" s="8">
        <f>IF($C3423="","",T3423-X3423)</f>
        <v/>
      </c>
      <c r="Z3423" s="8">
        <f>IF($C3423="","",Y3423-M3423)</f>
        <v/>
      </c>
      <c r="AD3423" s="8" t="n"/>
      <c r="AG3423" s="14" t="n"/>
      <c r="AI3423">
        <f>IF($C3423="","",IF(COUNTIF($C$2:$C3423,$C3423)=1,1,0))</f>
        <v/>
      </c>
      <c r="AJ3423">
        <f>IF($AI3423=1,SUMPRODUCT(--($AM$2:$AM$7001&lt;$AM3423))+1,"")</f>
        <v/>
      </c>
      <c r="AK3423">
        <f>IF($C3423="","",IF(OR($P3423=TRUE(),$P3423="TRUE"),1,0))</f>
        <v/>
      </c>
      <c r="AL3423">
        <f>IF($C3423="","",IF(AND($V3423="Yes",SUMPRODUCT((LEN(Settings!$F$6:$F$13)&gt;0)*ISNUMBER(SEARCH(Settings!$F$6:$F$13,$O3423)))=0),1,0))</f>
        <v/>
      </c>
      <c r="AM3423">
        <f>IF($AI3423=1,IFERROR(IF(VALUE($C3423)&lt;100000000,VALUE($C3423),1000000000),IFERROR(IF(VALUE(MID($C3423,2,20))&lt;100000000,VALUE(MID($C3423,2,20)),1000000000),1000000000))+ROW()/100000,"")</f>
        <v/>
      </c>
    </row>
    <row r="3424">
      <c r="E3424" s="14" t="n"/>
      <c r="M3424" s="8">
        <f>IF($C3424="","",L3424*T3424/100)</f>
        <v/>
      </c>
      <c r="S3424" s="8" t="n"/>
      <c r="T3424" s="8" t="n"/>
      <c r="W3424">
        <f>IF($C3424="","",IF($AL3424=1,0,IF($AK3424=1,Settings!$C$6,Settings!$C$7))*100)</f>
        <v/>
      </c>
      <c r="X3424" s="8">
        <f>IF($C3424="","",T3424*W3424/100)</f>
        <v/>
      </c>
      <c r="Y3424" s="8">
        <f>IF($C3424="","",T3424-X3424)</f>
        <v/>
      </c>
      <c r="Z3424" s="8">
        <f>IF($C3424="","",Y3424-M3424)</f>
        <v/>
      </c>
      <c r="AD3424" s="8" t="n"/>
      <c r="AG3424" s="14" t="n"/>
      <c r="AI3424">
        <f>IF($C3424="","",IF(COUNTIF($C$2:$C3424,$C3424)=1,1,0))</f>
        <v/>
      </c>
      <c r="AJ3424">
        <f>IF($AI3424=1,SUMPRODUCT(--($AM$2:$AM$7001&lt;$AM3424))+1,"")</f>
        <v/>
      </c>
      <c r="AK3424">
        <f>IF($C3424="","",IF(OR($P3424=TRUE(),$P3424="TRUE"),1,0))</f>
        <v/>
      </c>
      <c r="AL3424">
        <f>IF($C3424="","",IF(AND($V3424="Yes",SUMPRODUCT((LEN(Settings!$F$6:$F$13)&gt;0)*ISNUMBER(SEARCH(Settings!$F$6:$F$13,$O3424)))=0),1,0))</f>
        <v/>
      </c>
      <c r="AM3424">
        <f>IF($AI3424=1,IFERROR(IF(VALUE($C3424)&lt;100000000,VALUE($C3424),1000000000),IFERROR(IF(VALUE(MID($C3424,2,20))&lt;100000000,VALUE(MID($C3424,2,20)),1000000000),1000000000))+ROW()/100000,"")</f>
        <v/>
      </c>
    </row>
    <row r="3425">
      <c r="E3425" s="14" t="n"/>
      <c r="M3425" s="8">
        <f>IF($C3425="","",L3425*T3425/100)</f>
        <v/>
      </c>
      <c r="S3425" s="8" t="n"/>
      <c r="T3425" s="8" t="n"/>
      <c r="W3425">
        <f>IF($C3425="","",IF($AL3425=1,0,IF($AK3425=1,Settings!$C$6,Settings!$C$7))*100)</f>
        <v/>
      </c>
      <c r="X3425" s="8">
        <f>IF($C3425="","",T3425*W3425/100)</f>
        <v/>
      </c>
      <c r="Y3425" s="8">
        <f>IF($C3425="","",T3425-X3425)</f>
        <v/>
      </c>
      <c r="Z3425" s="8">
        <f>IF($C3425="","",Y3425-M3425)</f>
        <v/>
      </c>
      <c r="AD3425" s="8" t="n"/>
      <c r="AG3425" s="14" t="n"/>
      <c r="AI3425">
        <f>IF($C3425="","",IF(COUNTIF($C$2:$C3425,$C3425)=1,1,0))</f>
        <v/>
      </c>
      <c r="AJ3425">
        <f>IF($AI3425=1,SUMPRODUCT(--($AM$2:$AM$7001&lt;$AM3425))+1,"")</f>
        <v/>
      </c>
      <c r="AK3425">
        <f>IF($C3425="","",IF(OR($P3425=TRUE(),$P3425="TRUE"),1,0))</f>
        <v/>
      </c>
      <c r="AL3425">
        <f>IF($C3425="","",IF(AND($V3425="Yes",SUMPRODUCT((LEN(Settings!$F$6:$F$13)&gt;0)*ISNUMBER(SEARCH(Settings!$F$6:$F$13,$O3425)))=0),1,0))</f>
        <v/>
      </c>
      <c r="AM3425">
        <f>IF($AI3425=1,IFERROR(IF(VALUE($C3425)&lt;100000000,VALUE($C3425),1000000000),IFERROR(IF(VALUE(MID($C3425,2,20))&lt;100000000,VALUE(MID($C3425,2,20)),1000000000),1000000000))+ROW()/100000,"")</f>
        <v/>
      </c>
    </row>
    <row r="3426">
      <c r="E3426" s="14" t="n"/>
      <c r="M3426" s="8">
        <f>IF($C3426="","",L3426*T3426/100)</f>
        <v/>
      </c>
      <c r="S3426" s="8" t="n"/>
      <c r="T3426" s="8" t="n"/>
      <c r="W3426">
        <f>IF($C3426="","",IF($AL3426=1,0,IF($AK3426=1,Settings!$C$6,Settings!$C$7))*100)</f>
        <v/>
      </c>
      <c r="X3426" s="8">
        <f>IF($C3426="","",T3426*W3426/100)</f>
        <v/>
      </c>
      <c r="Y3426" s="8">
        <f>IF($C3426="","",T3426-X3426)</f>
        <v/>
      </c>
      <c r="Z3426" s="8">
        <f>IF($C3426="","",Y3426-M3426)</f>
        <v/>
      </c>
      <c r="AD3426" s="8" t="n"/>
      <c r="AG3426" s="14" t="n"/>
      <c r="AI3426">
        <f>IF($C3426="","",IF(COUNTIF($C$2:$C3426,$C3426)=1,1,0))</f>
        <v/>
      </c>
      <c r="AJ3426">
        <f>IF($AI3426=1,SUMPRODUCT(--($AM$2:$AM$7001&lt;$AM3426))+1,"")</f>
        <v/>
      </c>
      <c r="AK3426">
        <f>IF($C3426="","",IF(OR($P3426=TRUE(),$P3426="TRUE"),1,0))</f>
        <v/>
      </c>
      <c r="AL3426">
        <f>IF($C3426="","",IF(AND($V3426="Yes",SUMPRODUCT((LEN(Settings!$F$6:$F$13)&gt;0)*ISNUMBER(SEARCH(Settings!$F$6:$F$13,$O3426)))=0),1,0))</f>
        <v/>
      </c>
      <c r="AM3426">
        <f>IF($AI3426=1,IFERROR(IF(VALUE($C3426)&lt;100000000,VALUE($C3426),1000000000),IFERROR(IF(VALUE(MID($C3426,2,20))&lt;100000000,VALUE(MID($C3426,2,20)),1000000000),1000000000))+ROW()/100000,"")</f>
        <v/>
      </c>
    </row>
    <row r="3427">
      <c r="E3427" s="14" t="n"/>
      <c r="M3427" s="8">
        <f>IF($C3427="","",L3427*T3427/100)</f>
        <v/>
      </c>
      <c r="S3427" s="8" t="n"/>
      <c r="T3427" s="8" t="n"/>
      <c r="W3427">
        <f>IF($C3427="","",IF($AL3427=1,0,IF($AK3427=1,Settings!$C$6,Settings!$C$7))*100)</f>
        <v/>
      </c>
      <c r="X3427" s="8">
        <f>IF($C3427="","",T3427*W3427/100)</f>
        <v/>
      </c>
      <c r="Y3427" s="8">
        <f>IF($C3427="","",T3427-X3427)</f>
        <v/>
      </c>
      <c r="Z3427" s="8">
        <f>IF($C3427="","",Y3427-M3427)</f>
        <v/>
      </c>
      <c r="AD3427" s="8" t="n"/>
      <c r="AG3427" s="14" t="n"/>
      <c r="AI3427">
        <f>IF($C3427="","",IF(COUNTIF($C$2:$C3427,$C3427)=1,1,0))</f>
        <v/>
      </c>
      <c r="AJ3427">
        <f>IF($AI3427=1,SUMPRODUCT(--($AM$2:$AM$7001&lt;$AM3427))+1,"")</f>
        <v/>
      </c>
      <c r="AK3427">
        <f>IF($C3427="","",IF(OR($P3427=TRUE(),$P3427="TRUE"),1,0))</f>
        <v/>
      </c>
      <c r="AL3427">
        <f>IF($C3427="","",IF(AND($V3427="Yes",SUMPRODUCT((LEN(Settings!$F$6:$F$13)&gt;0)*ISNUMBER(SEARCH(Settings!$F$6:$F$13,$O3427)))=0),1,0))</f>
        <v/>
      </c>
      <c r="AM3427">
        <f>IF($AI3427=1,IFERROR(IF(VALUE($C3427)&lt;100000000,VALUE($C3427),1000000000),IFERROR(IF(VALUE(MID($C3427,2,20))&lt;100000000,VALUE(MID($C3427,2,20)),1000000000),1000000000))+ROW()/100000,"")</f>
        <v/>
      </c>
    </row>
    <row r="3428">
      <c r="E3428" s="14" t="n"/>
      <c r="M3428" s="8">
        <f>IF($C3428="","",L3428*T3428/100)</f>
        <v/>
      </c>
      <c r="S3428" s="8" t="n"/>
      <c r="T3428" s="8" t="n"/>
      <c r="W3428">
        <f>IF($C3428="","",IF($AL3428=1,0,IF($AK3428=1,Settings!$C$6,Settings!$C$7))*100)</f>
        <v/>
      </c>
      <c r="X3428" s="8">
        <f>IF($C3428="","",T3428*W3428/100)</f>
        <v/>
      </c>
      <c r="Y3428" s="8">
        <f>IF($C3428="","",T3428-X3428)</f>
        <v/>
      </c>
      <c r="Z3428" s="8">
        <f>IF($C3428="","",Y3428-M3428)</f>
        <v/>
      </c>
      <c r="AD3428" s="8" t="n"/>
      <c r="AG3428" s="14" t="n"/>
      <c r="AI3428">
        <f>IF($C3428="","",IF(COUNTIF($C$2:$C3428,$C3428)=1,1,0))</f>
        <v/>
      </c>
      <c r="AJ3428">
        <f>IF($AI3428=1,SUMPRODUCT(--($AM$2:$AM$7001&lt;$AM3428))+1,"")</f>
        <v/>
      </c>
      <c r="AK3428">
        <f>IF($C3428="","",IF(OR($P3428=TRUE(),$P3428="TRUE"),1,0))</f>
        <v/>
      </c>
      <c r="AL3428">
        <f>IF($C3428="","",IF(AND($V3428="Yes",SUMPRODUCT((LEN(Settings!$F$6:$F$13)&gt;0)*ISNUMBER(SEARCH(Settings!$F$6:$F$13,$O3428)))=0),1,0))</f>
        <v/>
      </c>
      <c r="AM3428">
        <f>IF($AI3428=1,IFERROR(IF(VALUE($C3428)&lt;100000000,VALUE($C3428),1000000000),IFERROR(IF(VALUE(MID($C3428,2,20))&lt;100000000,VALUE(MID($C3428,2,20)),1000000000),1000000000))+ROW()/100000,"")</f>
        <v/>
      </c>
    </row>
    <row r="3429">
      <c r="E3429" s="14" t="n"/>
      <c r="M3429" s="8">
        <f>IF($C3429="","",L3429*T3429/100)</f>
        <v/>
      </c>
      <c r="S3429" s="8" t="n"/>
      <c r="T3429" s="8" t="n"/>
      <c r="W3429">
        <f>IF($C3429="","",IF($AL3429=1,0,IF($AK3429=1,Settings!$C$6,Settings!$C$7))*100)</f>
        <v/>
      </c>
      <c r="X3429" s="8">
        <f>IF($C3429="","",T3429*W3429/100)</f>
        <v/>
      </c>
      <c r="Y3429" s="8">
        <f>IF($C3429="","",T3429-X3429)</f>
        <v/>
      </c>
      <c r="Z3429" s="8">
        <f>IF($C3429="","",Y3429-M3429)</f>
        <v/>
      </c>
      <c r="AD3429" s="8" t="n"/>
      <c r="AG3429" s="14" t="n"/>
      <c r="AI3429">
        <f>IF($C3429="","",IF(COUNTIF($C$2:$C3429,$C3429)=1,1,0))</f>
        <v/>
      </c>
      <c r="AJ3429">
        <f>IF($AI3429=1,SUMPRODUCT(--($AM$2:$AM$7001&lt;$AM3429))+1,"")</f>
        <v/>
      </c>
      <c r="AK3429">
        <f>IF($C3429="","",IF(OR($P3429=TRUE(),$P3429="TRUE"),1,0))</f>
        <v/>
      </c>
      <c r="AL3429">
        <f>IF($C3429="","",IF(AND($V3429="Yes",SUMPRODUCT((LEN(Settings!$F$6:$F$13)&gt;0)*ISNUMBER(SEARCH(Settings!$F$6:$F$13,$O3429)))=0),1,0))</f>
        <v/>
      </c>
      <c r="AM3429">
        <f>IF($AI3429=1,IFERROR(IF(VALUE($C3429)&lt;100000000,VALUE($C3429),1000000000),IFERROR(IF(VALUE(MID($C3429,2,20))&lt;100000000,VALUE(MID($C3429,2,20)),1000000000),1000000000))+ROW()/100000,"")</f>
        <v/>
      </c>
    </row>
    <row r="3430">
      <c r="E3430" s="14" t="n"/>
      <c r="M3430" s="8">
        <f>IF($C3430="","",L3430*T3430/100)</f>
        <v/>
      </c>
      <c r="S3430" s="8" t="n"/>
      <c r="T3430" s="8" t="n"/>
      <c r="W3430">
        <f>IF($C3430="","",IF($AL3430=1,0,IF($AK3430=1,Settings!$C$6,Settings!$C$7))*100)</f>
        <v/>
      </c>
      <c r="X3430" s="8">
        <f>IF($C3430="","",T3430*W3430/100)</f>
        <v/>
      </c>
      <c r="Y3430" s="8">
        <f>IF($C3430="","",T3430-X3430)</f>
        <v/>
      </c>
      <c r="Z3430" s="8">
        <f>IF($C3430="","",Y3430-M3430)</f>
        <v/>
      </c>
      <c r="AD3430" s="8" t="n"/>
      <c r="AG3430" s="14" t="n"/>
      <c r="AI3430">
        <f>IF($C3430="","",IF(COUNTIF($C$2:$C3430,$C3430)=1,1,0))</f>
        <v/>
      </c>
      <c r="AJ3430">
        <f>IF($AI3430=1,SUMPRODUCT(--($AM$2:$AM$7001&lt;$AM3430))+1,"")</f>
        <v/>
      </c>
      <c r="AK3430">
        <f>IF($C3430="","",IF(OR($P3430=TRUE(),$P3430="TRUE"),1,0))</f>
        <v/>
      </c>
      <c r="AL3430">
        <f>IF($C3430="","",IF(AND($V3430="Yes",SUMPRODUCT((LEN(Settings!$F$6:$F$13)&gt;0)*ISNUMBER(SEARCH(Settings!$F$6:$F$13,$O3430)))=0),1,0))</f>
        <v/>
      </c>
      <c r="AM3430">
        <f>IF($AI3430=1,IFERROR(IF(VALUE($C3430)&lt;100000000,VALUE($C3430),1000000000),IFERROR(IF(VALUE(MID($C3430,2,20))&lt;100000000,VALUE(MID($C3430,2,20)),1000000000),1000000000))+ROW()/100000,"")</f>
        <v/>
      </c>
    </row>
    <row r="3431">
      <c r="E3431" s="14" t="n"/>
      <c r="M3431" s="8">
        <f>IF($C3431="","",L3431*T3431/100)</f>
        <v/>
      </c>
      <c r="S3431" s="8" t="n"/>
      <c r="T3431" s="8" t="n"/>
      <c r="W3431">
        <f>IF($C3431="","",IF($AL3431=1,0,IF($AK3431=1,Settings!$C$6,Settings!$C$7))*100)</f>
        <v/>
      </c>
      <c r="X3431" s="8">
        <f>IF($C3431="","",T3431*W3431/100)</f>
        <v/>
      </c>
      <c r="Y3431" s="8">
        <f>IF($C3431="","",T3431-X3431)</f>
        <v/>
      </c>
      <c r="Z3431" s="8">
        <f>IF($C3431="","",Y3431-M3431)</f>
        <v/>
      </c>
      <c r="AD3431" s="8" t="n"/>
      <c r="AG3431" s="14" t="n"/>
      <c r="AI3431">
        <f>IF($C3431="","",IF(COUNTIF($C$2:$C3431,$C3431)=1,1,0))</f>
        <v/>
      </c>
      <c r="AJ3431">
        <f>IF($AI3431=1,SUMPRODUCT(--($AM$2:$AM$7001&lt;$AM3431))+1,"")</f>
        <v/>
      </c>
      <c r="AK3431">
        <f>IF($C3431="","",IF(OR($P3431=TRUE(),$P3431="TRUE"),1,0))</f>
        <v/>
      </c>
      <c r="AL3431">
        <f>IF($C3431="","",IF(AND($V3431="Yes",SUMPRODUCT((LEN(Settings!$F$6:$F$13)&gt;0)*ISNUMBER(SEARCH(Settings!$F$6:$F$13,$O3431)))=0),1,0))</f>
        <v/>
      </c>
      <c r="AM3431">
        <f>IF($AI3431=1,IFERROR(IF(VALUE($C3431)&lt;100000000,VALUE($C3431),1000000000),IFERROR(IF(VALUE(MID($C3431,2,20))&lt;100000000,VALUE(MID($C3431,2,20)),1000000000),1000000000))+ROW()/100000,"")</f>
        <v/>
      </c>
    </row>
    <row r="3432">
      <c r="E3432" s="14" t="n"/>
      <c r="M3432" s="8">
        <f>IF($C3432="","",L3432*T3432/100)</f>
        <v/>
      </c>
      <c r="S3432" s="8" t="n"/>
      <c r="T3432" s="8" t="n"/>
      <c r="W3432">
        <f>IF($C3432="","",IF($AL3432=1,0,IF($AK3432=1,Settings!$C$6,Settings!$C$7))*100)</f>
        <v/>
      </c>
      <c r="X3432" s="8">
        <f>IF($C3432="","",T3432*W3432/100)</f>
        <v/>
      </c>
      <c r="Y3432" s="8">
        <f>IF($C3432="","",T3432-X3432)</f>
        <v/>
      </c>
      <c r="Z3432" s="8">
        <f>IF($C3432="","",Y3432-M3432)</f>
        <v/>
      </c>
      <c r="AD3432" s="8" t="n"/>
      <c r="AG3432" s="14" t="n"/>
      <c r="AI3432">
        <f>IF($C3432="","",IF(COUNTIF($C$2:$C3432,$C3432)=1,1,0))</f>
        <v/>
      </c>
      <c r="AJ3432">
        <f>IF($AI3432=1,SUMPRODUCT(--($AM$2:$AM$7001&lt;$AM3432))+1,"")</f>
        <v/>
      </c>
      <c r="AK3432">
        <f>IF($C3432="","",IF(OR($P3432=TRUE(),$P3432="TRUE"),1,0))</f>
        <v/>
      </c>
      <c r="AL3432">
        <f>IF($C3432="","",IF(AND($V3432="Yes",SUMPRODUCT((LEN(Settings!$F$6:$F$13)&gt;0)*ISNUMBER(SEARCH(Settings!$F$6:$F$13,$O3432)))=0),1,0))</f>
        <v/>
      </c>
      <c r="AM3432">
        <f>IF($AI3432=1,IFERROR(IF(VALUE($C3432)&lt;100000000,VALUE($C3432),1000000000),IFERROR(IF(VALUE(MID($C3432,2,20))&lt;100000000,VALUE(MID($C3432,2,20)),1000000000),1000000000))+ROW()/100000,"")</f>
        <v/>
      </c>
    </row>
    <row r="3433">
      <c r="E3433" s="14" t="n"/>
      <c r="M3433" s="8">
        <f>IF($C3433="","",L3433*T3433/100)</f>
        <v/>
      </c>
      <c r="S3433" s="8" t="n"/>
      <c r="T3433" s="8" t="n"/>
      <c r="W3433">
        <f>IF($C3433="","",IF($AL3433=1,0,IF($AK3433=1,Settings!$C$6,Settings!$C$7))*100)</f>
        <v/>
      </c>
      <c r="X3433" s="8">
        <f>IF($C3433="","",T3433*W3433/100)</f>
        <v/>
      </c>
      <c r="Y3433" s="8">
        <f>IF($C3433="","",T3433-X3433)</f>
        <v/>
      </c>
      <c r="Z3433" s="8">
        <f>IF($C3433="","",Y3433-M3433)</f>
        <v/>
      </c>
      <c r="AD3433" s="8" t="n"/>
      <c r="AG3433" s="14" t="n"/>
      <c r="AI3433">
        <f>IF($C3433="","",IF(COUNTIF($C$2:$C3433,$C3433)=1,1,0))</f>
        <v/>
      </c>
      <c r="AJ3433">
        <f>IF($AI3433=1,SUMPRODUCT(--($AM$2:$AM$7001&lt;$AM3433))+1,"")</f>
        <v/>
      </c>
      <c r="AK3433">
        <f>IF($C3433="","",IF(OR($P3433=TRUE(),$P3433="TRUE"),1,0))</f>
        <v/>
      </c>
      <c r="AL3433">
        <f>IF($C3433="","",IF(AND($V3433="Yes",SUMPRODUCT((LEN(Settings!$F$6:$F$13)&gt;0)*ISNUMBER(SEARCH(Settings!$F$6:$F$13,$O3433)))=0),1,0))</f>
        <v/>
      </c>
      <c r="AM3433">
        <f>IF($AI3433=1,IFERROR(IF(VALUE($C3433)&lt;100000000,VALUE($C3433),1000000000),IFERROR(IF(VALUE(MID($C3433,2,20))&lt;100000000,VALUE(MID($C3433,2,20)),1000000000),1000000000))+ROW()/100000,"")</f>
        <v/>
      </c>
    </row>
    <row r="3434">
      <c r="E3434" s="14" t="n"/>
      <c r="M3434" s="8">
        <f>IF($C3434="","",L3434*T3434/100)</f>
        <v/>
      </c>
      <c r="S3434" s="8" t="n"/>
      <c r="T3434" s="8" t="n"/>
      <c r="W3434">
        <f>IF($C3434="","",IF($AL3434=1,0,IF($AK3434=1,Settings!$C$6,Settings!$C$7))*100)</f>
        <v/>
      </c>
      <c r="X3434" s="8">
        <f>IF($C3434="","",T3434*W3434/100)</f>
        <v/>
      </c>
      <c r="Y3434" s="8">
        <f>IF($C3434="","",T3434-X3434)</f>
        <v/>
      </c>
      <c r="Z3434" s="8">
        <f>IF($C3434="","",Y3434-M3434)</f>
        <v/>
      </c>
      <c r="AD3434" s="8" t="n"/>
      <c r="AG3434" s="14" t="n"/>
      <c r="AI3434">
        <f>IF($C3434="","",IF(COUNTIF($C$2:$C3434,$C3434)=1,1,0))</f>
        <v/>
      </c>
      <c r="AJ3434">
        <f>IF($AI3434=1,SUMPRODUCT(--($AM$2:$AM$7001&lt;$AM3434))+1,"")</f>
        <v/>
      </c>
      <c r="AK3434">
        <f>IF($C3434="","",IF(OR($P3434=TRUE(),$P3434="TRUE"),1,0))</f>
        <v/>
      </c>
      <c r="AL3434">
        <f>IF($C3434="","",IF(AND($V3434="Yes",SUMPRODUCT((LEN(Settings!$F$6:$F$13)&gt;0)*ISNUMBER(SEARCH(Settings!$F$6:$F$13,$O3434)))=0),1,0))</f>
        <v/>
      </c>
      <c r="AM3434">
        <f>IF($AI3434=1,IFERROR(IF(VALUE($C3434)&lt;100000000,VALUE($C3434),1000000000),IFERROR(IF(VALUE(MID($C3434,2,20))&lt;100000000,VALUE(MID($C3434,2,20)),1000000000),1000000000))+ROW()/100000,"")</f>
        <v/>
      </c>
    </row>
    <row r="3435">
      <c r="E3435" s="14" t="n"/>
      <c r="M3435" s="8">
        <f>IF($C3435="","",L3435*T3435/100)</f>
        <v/>
      </c>
      <c r="S3435" s="8" t="n"/>
      <c r="T3435" s="8" t="n"/>
      <c r="W3435">
        <f>IF($C3435="","",IF($AL3435=1,0,IF($AK3435=1,Settings!$C$6,Settings!$C$7))*100)</f>
        <v/>
      </c>
      <c r="X3435" s="8">
        <f>IF($C3435="","",T3435*W3435/100)</f>
        <v/>
      </c>
      <c r="Y3435" s="8">
        <f>IF($C3435="","",T3435-X3435)</f>
        <v/>
      </c>
      <c r="Z3435" s="8">
        <f>IF($C3435="","",Y3435-M3435)</f>
        <v/>
      </c>
      <c r="AD3435" s="8" t="n"/>
      <c r="AG3435" s="14" t="n"/>
      <c r="AI3435">
        <f>IF($C3435="","",IF(COUNTIF($C$2:$C3435,$C3435)=1,1,0))</f>
        <v/>
      </c>
      <c r="AJ3435">
        <f>IF($AI3435=1,SUMPRODUCT(--($AM$2:$AM$7001&lt;$AM3435))+1,"")</f>
        <v/>
      </c>
      <c r="AK3435">
        <f>IF($C3435="","",IF(OR($P3435=TRUE(),$P3435="TRUE"),1,0))</f>
        <v/>
      </c>
      <c r="AL3435">
        <f>IF($C3435="","",IF(AND($V3435="Yes",SUMPRODUCT((LEN(Settings!$F$6:$F$13)&gt;0)*ISNUMBER(SEARCH(Settings!$F$6:$F$13,$O3435)))=0),1,0))</f>
        <v/>
      </c>
      <c r="AM3435">
        <f>IF($AI3435=1,IFERROR(IF(VALUE($C3435)&lt;100000000,VALUE($C3435),1000000000),IFERROR(IF(VALUE(MID($C3435,2,20))&lt;100000000,VALUE(MID($C3435,2,20)),1000000000),1000000000))+ROW()/100000,"")</f>
        <v/>
      </c>
    </row>
    <row r="3436">
      <c r="E3436" s="14" t="n"/>
      <c r="M3436" s="8">
        <f>IF($C3436="","",L3436*T3436/100)</f>
        <v/>
      </c>
      <c r="S3436" s="8" t="n"/>
      <c r="T3436" s="8" t="n"/>
      <c r="W3436">
        <f>IF($C3436="","",IF($AL3436=1,0,IF($AK3436=1,Settings!$C$6,Settings!$C$7))*100)</f>
        <v/>
      </c>
      <c r="X3436" s="8">
        <f>IF($C3436="","",T3436*W3436/100)</f>
        <v/>
      </c>
      <c r="Y3436" s="8">
        <f>IF($C3436="","",T3436-X3436)</f>
        <v/>
      </c>
      <c r="Z3436" s="8">
        <f>IF($C3436="","",Y3436-M3436)</f>
        <v/>
      </c>
      <c r="AD3436" s="8" t="n"/>
      <c r="AG3436" s="14" t="n"/>
      <c r="AI3436">
        <f>IF($C3436="","",IF(COUNTIF($C$2:$C3436,$C3436)=1,1,0))</f>
        <v/>
      </c>
      <c r="AJ3436">
        <f>IF($AI3436=1,SUMPRODUCT(--($AM$2:$AM$7001&lt;$AM3436))+1,"")</f>
        <v/>
      </c>
      <c r="AK3436">
        <f>IF($C3436="","",IF(OR($P3436=TRUE(),$P3436="TRUE"),1,0))</f>
        <v/>
      </c>
      <c r="AL3436">
        <f>IF($C3436="","",IF(AND($V3436="Yes",SUMPRODUCT((LEN(Settings!$F$6:$F$13)&gt;0)*ISNUMBER(SEARCH(Settings!$F$6:$F$13,$O3436)))=0),1,0))</f>
        <v/>
      </c>
      <c r="AM3436">
        <f>IF($AI3436=1,IFERROR(IF(VALUE($C3436)&lt;100000000,VALUE($C3436),1000000000),IFERROR(IF(VALUE(MID($C3436,2,20))&lt;100000000,VALUE(MID($C3436,2,20)),1000000000),1000000000))+ROW()/100000,"")</f>
        <v/>
      </c>
    </row>
    <row r="3437">
      <c r="E3437" s="14" t="n"/>
      <c r="M3437" s="8">
        <f>IF($C3437="","",L3437*T3437/100)</f>
        <v/>
      </c>
      <c r="S3437" s="8" t="n"/>
      <c r="T3437" s="8" t="n"/>
      <c r="W3437">
        <f>IF($C3437="","",IF($AL3437=1,0,IF($AK3437=1,Settings!$C$6,Settings!$C$7))*100)</f>
        <v/>
      </c>
      <c r="X3437" s="8">
        <f>IF($C3437="","",T3437*W3437/100)</f>
        <v/>
      </c>
      <c r="Y3437" s="8">
        <f>IF($C3437="","",T3437-X3437)</f>
        <v/>
      </c>
      <c r="Z3437" s="8">
        <f>IF($C3437="","",Y3437-M3437)</f>
        <v/>
      </c>
      <c r="AD3437" s="8" t="n"/>
      <c r="AG3437" s="14" t="n"/>
      <c r="AI3437">
        <f>IF($C3437="","",IF(COUNTIF($C$2:$C3437,$C3437)=1,1,0))</f>
        <v/>
      </c>
      <c r="AJ3437">
        <f>IF($AI3437=1,SUMPRODUCT(--($AM$2:$AM$7001&lt;$AM3437))+1,"")</f>
        <v/>
      </c>
      <c r="AK3437">
        <f>IF($C3437="","",IF(OR($P3437=TRUE(),$P3437="TRUE"),1,0))</f>
        <v/>
      </c>
      <c r="AL3437">
        <f>IF($C3437="","",IF(AND($V3437="Yes",SUMPRODUCT((LEN(Settings!$F$6:$F$13)&gt;0)*ISNUMBER(SEARCH(Settings!$F$6:$F$13,$O3437)))=0),1,0))</f>
        <v/>
      </c>
      <c r="AM3437">
        <f>IF($AI3437=1,IFERROR(IF(VALUE($C3437)&lt;100000000,VALUE($C3437),1000000000),IFERROR(IF(VALUE(MID($C3437,2,20))&lt;100000000,VALUE(MID($C3437,2,20)),1000000000),1000000000))+ROW()/100000,"")</f>
        <v/>
      </c>
    </row>
    <row r="3438">
      <c r="E3438" s="14" t="n"/>
      <c r="M3438" s="8">
        <f>IF($C3438="","",L3438*T3438/100)</f>
        <v/>
      </c>
      <c r="S3438" s="8" t="n"/>
      <c r="T3438" s="8" t="n"/>
      <c r="W3438">
        <f>IF($C3438="","",IF($AL3438=1,0,IF($AK3438=1,Settings!$C$6,Settings!$C$7))*100)</f>
        <v/>
      </c>
      <c r="X3438" s="8">
        <f>IF($C3438="","",T3438*W3438/100)</f>
        <v/>
      </c>
      <c r="Y3438" s="8">
        <f>IF($C3438="","",T3438-X3438)</f>
        <v/>
      </c>
      <c r="Z3438" s="8">
        <f>IF($C3438="","",Y3438-M3438)</f>
        <v/>
      </c>
      <c r="AD3438" s="8" t="n"/>
      <c r="AG3438" s="14" t="n"/>
      <c r="AI3438">
        <f>IF($C3438="","",IF(COUNTIF($C$2:$C3438,$C3438)=1,1,0))</f>
        <v/>
      </c>
      <c r="AJ3438">
        <f>IF($AI3438=1,SUMPRODUCT(--($AM$2:$AM$7001&lt;$AM3438))+1,"")</f>
        <v/>
      </c>
      <c r="AK3438">
        <f>IF($C3438="","",IF(OR($P3438=TRUE(),$P3438="TRUE"),1,0))</f>
        <v/>
      </c>
      <c r="AL3438">
        <f>IF($C3438="","",IF(AND($V3438="Yes",SUMPRODUCT((LEN(Settings!$F$6:$F$13)&gt;0)*ISNUMBER(SEARCH(Settings!$F$6:$F$13,$O3438)))=0),1,0))</f>
        <v/>
      </c>
      <c r="AM3438">
        <f>IF($AI3438=1,IFERROR(IF(VALUE($C3438)&lt;100000000,VALUE($C3438),1000000000),IFERROR(IF(VALUE(MID($C3438,2,20))&lt;100000000,VALUE(MID($C3438,2,20)),1000000000),1000000000))+ROW()/100000,"")</f>
        <v/>
      </c>
    </row>
    <row r="3439">
      <c r="E3439" s="14" t="n"/>
      <c r="M3439" s="8">
        <f>IF($C3439="","",L3439*T3439/100)</f>
        <v/>
      </c>
      <c r="S3439" s="8" t="n"/>
      <c r="T3439" s="8" t="n"/>
      <c r="W3439">
        <f>IF($C3439="","",IF($AL3439=1,0,IF($AK3439=1,Settings!$C$6,Settings!$C$7))*100)</f>
        <v/>
      </c>
      <c r="X3439" s="8">
        <f>IF($C3439="","",T3439*W3439/100)</f>
        <v/>
      </c>
      <c r="Y3439" s="8">
        <f>IF($C3439="","",T3439-X3439)</f>
        <v/>
      </c>
      <c r="Z3439" s="8">
        <f>IF($C3439="","",Y3439-M3439)</f>
        <v/>
      </c>
      <c r="AD3439" s="8" t="n"/>
      <c r="AG3439" s="14" t="n"/>
      <c r="AI3439">
        <f>IF($C3439="","",IF(COUNTIF($C$2:$C3439,$C3439)=1,1,0))</f>
        <v/>
      </c>
      <c r="AJ3439">
        <f>IF($AI3439=1,SUMPRODUCT(--($AM$2:$AM$7001&lt;$AM3439))+1,"")</f>
        <v/>
      </c>
      <c r="AK3439">
        <f>IF($C3439="","",IF(OR($P3439=TRUE(),$P3439="TRUE"),1,0))</f>
        <v/>
      </c>
      <c r="AL3439">
        <f>IF($C3439="","",IF(AND($V3439="Yes",SUMPRODUCT((LEN(Settings!$F$6:$F$13)&gt;0)*ISNUMBER(SEARCH(Settings!$F$6:$F$13,$O3439)))=0),1,0))</f>
        <v/>
      </c>
      <c r="AM3439">
        <f>IF($AI3439=1,IFERROR(IF(VALUE($C3439)&lt;100000000,VALUE($C3439),1000000000),IFERROR(IF(VALUE(MID($C3439,2,20))&lt;100000000,VALUE(MID($C3439,2,20)),1000000000),1000000000))+ROW()/100000,"")</f>
        <v/>
      </c>
    </row>
    <row r="3440">
      <c r="E3440" s="14" t="n"/>
      <c r="M3440" s="8">
        <f>IF($C3440="","",L3440*T3440/100)</f>
        <v/>
      </c>
      <c r="S3440" s="8" t="n"/>
      <c r="T3440" s="8" t="n"/>
      <c r="W3440">
        <f>IF($C3440="","",IF($AL3440=1,0,IF($AK3440=1,Settings!$C$6,Settings!$C$7))*100)</f>
        <v/>
      </c>
      <c r="X3440" s="8">
        <f>IF($C3440="","",T3440*W3440/100)</f>
        <v/>
      </c>
      <c r="Y3440" s="8">
        <f>IF($C3440="","",T3440-X3440)</f>
        <v/>
      </c>
      <c r="Z3440" s="8">
        <f>IF($C3440="","",Y3440-M3440)</f>
        <v/>
      </c>
      <c r="AD3440" s="8" t="n"/>
      <c r="AG3440" s="14" t="n"/>
      <c r="AI3440">
        <f>IF($C3440="","",IF(COUNTIF($C$2:$C3440,$C3440)=1,1,0))</f>
        <v/>
      </c>
      <c r="AJ3440">
        <f>IF($AI3440=1,SUMPRODUCT(--($AM$2:$AM$7001&lt;$AM3440))+1,"")</f>
        <v/>
      </c>
      <c r="AK3440">
        <f>IF($C3440="","",IF(OR($P3440=TRUE(),$P3440="TRUE"),1,0))</f>
        <v/>
      </c>
      <c r="AL3440">
        <f>IF($C3440="","",IF(AND($V3440="Yes",SUMPRODUCT((LEN(Settings!$F$6:$F$13)&gt;0)*ISNUMBER(SEARCH(Settings!$F$6:$F$13,$O3440)))=0),1,0))</f>
        <v/>
      </c>
      <c r="AM3440">
        <f>IF($AI3440=1,IFERROR(IF(VALUE($C3440)&lt;100000000,VALUE($C3440),1000000000),IFERROR(IF(VALUE(MID($C3440,2,20))&lt;100000000,VALUE(MID($C3440,2,20)),1000000000),1000000000))+ROW()/100000,"")</f>
        <v/>
      </c>
    </row>
    <row r="3441">
      <c r="E3441" s="14" t="n"/>
      <c r="M3441" s="8">
        <f>IF($C3441="","",L3441*T3441/100)</f>
        <v/>
      </c>
      <c r="S3441" s="8" t="n"/>
      <c r="T3441" s="8" t="n"/>
      <c r="W3441">
        <f>IF($C3441="","",IF($AL3441=1,0,IF($AK3441=1,Settings!$C$6,Settings!$C$7))*100)</f>
        <v/>
      </c>
      <c r="X3441" s="8">
        <f>IF($C3441="","",T3441*W3441/100)</f>
        <v/>
      </c>
      <c r="Y3441" s="8">
        <f>IF($C3441="","",T3441-X3441)</f>
        <v/>
      </c>
      <c r="Z3441" s="8">
        <f>IF($C3441="","",Y3441-M3441)</f>
        <v/>
      </c>
      <c r="AD3441" s="8" t="n"/>
      <c r="AG3441" s="14" t="n"/>
      <c r="AI3441">
        <f>IF($C3441="","",IF(COUNTIF($C$2:$C3441,$C3441)=1,1,0))</f>
        <v/>
      </c>
      <c r="AJ3441">
        <f>IF($AI3441=1,SUMPRODUCT(--($AM$2:$AM$7001&lt;$AM3441))+1,"")</f>
        <v/>
      </c>
      <c r="AK3441">
        <f>IF($C3441="","",IF(OR($P3441=TRUE(),$P3441="TRUE"),1,0))</f>
        <v/>
      </c>
      <c r="AL3441">
        <f>IF($C3441="","",IF(AND($V3441="Yes",SUMPRODUCT((LEN(Settings!$F$6:$F$13)&gt;0)*ISNUMBER(SEARCH(Settings!$F$6:$F$13,$O3441)))=0),1,0))</f>
        <v/>
      </c>
      <c r="AM3441">
        <f>IF($AI3441=1,IFERROR(IF(VALUE($C3441)&lt;100000000,VALUE($C3441),1000000000),IFERROR(IF(VALUE(MID($C3441,2,20))&lt;100000000,VALUE(MID($C3441,2,20)),1000000000),1000000000))+ROW()/100000,"")</f>
        <v/>
      </c>
    </row>
    <row r="3442">
      <c r="E3442" s="14" t="n"/>
      <c r="M3442" s="8">
        <f>IF($C3442="","",L3442*T3442/100)</f>
        <v/>
      </c>
      <c r="S3442" s="8" t="n"/>
      <c r="T3442" s="8" t="n"/>
      <c r="W3442">
        <f>IF($C3442="","",IF($AL3442=1,0,IF($AK3442=1,Settings!$C$6,Settings!$C$7))*100)</f>
        <v/>
      </c>
      <c r="X3442" s="8">
        <f>IF($C3442="","",T3442*W3442/100)</f>
        <v/>
      </c>
      <c r="Y3442" s="8">
        <f>IF($C3442="","",T3442-X3442)</f>
        <v/>
      </c>
      <c r="Z3442" s="8">
        <f>IF($C3442="","",Y3442-M3442)</f>
        <v/>
      </c>
      <c r="AD3442" s="8" t="n"/>
      <c r="AG3442" s="14" t="n"/>
      <c r="AI3442">
        <f>IF($C3442="","",IF(COUNTIF($C$2:$C3442,$C3442)=1,1,0))</f>
        <v/>
      </c>
      <c r="AJ3442">
        <f>IF($AI3442=1,SUMPRODUCT(--($AM$2:$AM$7001&lt;$AM3442))+1,"")</f>
        <v/>
      </c>
      <c r="AK3442">
        <f>IF($C3442="","",IF(OR($P3442=TRUE(),$P3442="TRUE"),1,0))</f>
        <v/>
      </c>
      <c r="AL3442">
        <f>IF($C3442="","",IF(AND($V3442="Yes",SUMPRODUCT((LEN(Settings!$F$6:$F$13)&gt;0)*ISNUMBER(SEARCH(Settings!$F$6:$F$13,$O3442)))=0),1,0))</f>
        <v/>
      </c>
      <c r="AM3442">
        <f>IF($AI3442=1,IFERROR(IF(VALUE($C3442)&lt;100000000,VALUE($C3442),1000000000),IFERROR(IF(VALUE(MID($C3442,2,20))&lt;100000000,VALUE(MID($C3442,2,20)),1000000000),1000000000))+ROW()/100000,"")</f>
        <v/>
      </c>
    </row>
    <row r="3443">
      <c r="E3443" s="14" t="n"/>
      <c r="M3443" s="8">
        <f>IF($C3443="","",L3443*T3443/100)</f>
        <v/>
      </c>
      <c r="S3443" s="8" t="n"/>
      <c r="T3443" s="8" t="n"/>
      <c r="W3443">
        <f>IF($C3443="","",IF($AL3443=1,0,IF($AK3443=1,Settings!$C$6,Settings!$C$7))*100)</f>
        <v/>
      </c>
      <c r="X3443" s="8">
        <f>IF($C3443="","",T3443*W3443/100)</f>
        <v/>
      </c>
      <c r="Y3443" s="8">
        <f>IF($C3443="","",T3443-X3443)</f>
        <v/>
      </c>
      <c r="Z3443" s="8">
        <f>IF($C3443="","",Y3443-M3443)</f>
        <v/>
      </c>
      <c r="AD3443" s="8" t="n"/>
      <c r="AG3443" s="14" t="n"/>
      <c r="AI3443">
        <f>IF($C3443="","",IF(COUNTIF($C$2:$C3443,$C3443)=1,1,0))</f>
        <v/>
      </c>
      <c r="AJ3443">
        <f>IF($AI3443=1,SUMPRODUCT(--($AM$2:$AM$7001&lt;$AM3443))+1,"")</f>
        <v/>
      </c>
      <c r="AK3443">
        <f>IF($C3443="","",IF(OR($P3443=TRUE(),$P3443="TRUE"),1,0))</f>
        <v/>
      </c>
      <c r="AL3443">
        <f>IF($C3443="","",IF(AND($V3443="Yes",SUMPRODUCT((LEN(Settings!$F$6:$F$13)&gt;0)*ISNUMBER(SEARCH(Settings!$F$6:$F$13,$O3443)))=0),1,0))</f>
        <v/>
      </c>
      <c r="AM3443">
        <f>IF($AI3443=1,IFERROR(IF(VALUE($C3443)&lt;100000000,VALUE($C3443),1000000000),IFERROR(IF(VALUE(MID($C3443,2,20))&lt;100000000,VALUE(MID($C3443,2,20)),1000000000),1000000000))+ROW()/100000,"")</f>
        <v/>
      </c>
    </row>
    <row r="3444">
      <c r="E3444" s="14" t="n"/>
      <c r="M3444" s="8">
        <f>IF($C3444="","",L3444*T3444/100)</f>
        <v/>
      </c>
      <c r="S3444" s="8" t="n"/>
      <c r="T3444" s="8" t="n"/>
      <c r="W3444">
        <f>IF($C3444="","",IF($AL3444=1,0,IF($AK3444=1,Settings!$C$6,Settings!$C$7))*100)</f>
        <v/>
      </c>
      <c r="X3444" s="8">
        <f>IF($C3444="","",T3444*W3444/100)</f>
        <v/>
      </c>
      <c r="Y3444" s="8">
        <f>IF($C3444="","",T3444-X3444)</f>
        <v/>
      </c>
      <c r="Z3444" s="8">
        <f>IF($C3444="","",Y3444-M3444)</f>
        <v/>
      </c>
      <c r="AD3444" s="8" t="n"/>
      <c r="AG3444" s="14" t="n"/>
      <c r="AI3444">
        <f>IF($C3444="","",IF(COUNTIF($C$2:$C3444,$C3444)=1,1,0))</f>
        <v/>
      </c>
      <c r="AJ3444">
        <f>IF($AI3444=1,SUMPRODUCT(--($AM$2:$AM$7001&lt;$AM3444))+1,"")</f>
        <v/>
      </c>
      <c r="AK3444">
        <f>IF($C3444="","",IF(OR($P3444=TRUE(),$P3444="TRUE"),1,0))</f>
        <v/>
      </c>
      <c r="AL3444">
        <f>IF($C3444="","",IF(AND($V3444="Yes",SUMPRODUCT((LEN(Settings!$F$6:$F$13)&gt;0)*ISNUMBER(SEARCH(Settings!$F$6:$F$13,$O3444)))=0),1,0))</f>
        <v/>
      </c>
      <c r="AM3444">
        <f>IF($AI3444=1,IFERROR(IF(VALUE($C3444)&lt;100000000,VALUE($C3444),1000000000),IFERROR(IF(VALUE(MID($C3444,2,20))&lt;100000000,VALUE(MID($C3444,2,20)),1000000000),1000000000))+ROW()/100000,"")</f>
        <v/>
      </c>
    </row>
    <row r="3445">
      <c r="E3445" s="14" t="n"/>
      <c r="M3445" s="8">
        <f>IF($C3445="","",L3445*T3445/100)</f>
        <v/>
      </c>
      <c r="S3445" s="8" t="n"/>
      <c r="T3445" s="8" t="n"/>
      <c r="W3445">
        <f>IF($C3445="","",IF($AL3445=1,0,IF($AK3445=1,Settings!$C$6,Settings!$C$7))*100)</f>
        <v/>
      </c>
      <c r="X3445" s="8">
        <f>IF($C3445="","",T3445*W3445/100)</f>
        <v/>
      </c>
      <c r="Y3445" s="8">
        <f>IF($C3445="","",T3445-X3445)</f>
        <v/>
      </c>
      <c r="Z3445" s="8">
        <f>IF($C3445="","",Y3445-M3445)</f>
        <v/>
      </c>
      <c r="AD3445" s="8" t="n"/>
      <c r="AG3445" s="14" t="n"/>
      <c r="AI3445">
        <f>IF($C3445="","",IF(COUNTIF($C$2:$C3445,$C3445)=1,1,0))</f>
        <v/>
      </c>
      <c r="AJ3445">
        <f>IF($AI3445=1,SUMPRODUCT(--($AM$2:$AM$7001&lt;$AM3445))+1,"")</f>
        <v/>
      </c>
      <c r="AK3445">
        <f>IF($C3445="","",IF(OR($P3445=TRUE(),$P3445="TRUE"),1,0))</f>
        <v/>
      </c>
      <c r="AL3445">
        <f>IF($C3445="","",IF(AND($V3445="Yes",SUMPRODUCT((LEN(Settings!$F$6:$F$13)&gt;0)*ISNUMBER(SEARCH(Settings!$F$6:$F$13,$O3445)))=0),1,0))</f>
        <v/>
      </c>
      <c r="AM3445">
        <f>IF($AI3445=1,IFERROR(IF(VALUE($C3445)&lt;100000000,VALUE($C3445),1000000000),IFERROR(IF(VALUE(MID($C3445,2,20))&lt;100000000,VALUE(MID($C3445,2,20)),1000000000),1000000000))+ROW()/100000,"")</f>
        <v/>
      </c>
    </row>
    <row r="3446">
      <c r="E3446" s="14" t="n"/>
      <c r="M3446" s="8">
        <f>IF($C3446="","",L3446*T3446/100)</f>
        <v/>
      </c>
      <c r="S3446" s="8" t="n"/>
      <c r="T3446" s="8" t="n"/>
      <c r="W3446">
        <f>IF($C3446="","",IF($AL3446=1,0,IF($AK3446=1,Settings!$C$6,Settings!$C$7))*100)</f>
        <v/>
      </c>
      <c r="X3446" s="8">
        <f>IF($C3446="","",T3446*W3446/100)</f>
        <v/>
      </c>
      <c r="Y3446" s="8">
        <f>IF($C3446="","",T3446-X3446)</f>
        <v/>
      </c>
      <c r="Z3446" s="8">
        <f>IF($C3446="","",Y3446-M3446)</f>
        <v/>
      </c>
      <c r="AD3446" s="8" t="n"/>
      <c r="AG3446" s="14" t="n"/>
      <c r="AI3446">
        <f>IF($C3446="","",IF(COUNTIF($C$2:$C3446,$C3446)=1,1,0))</f>
        <v/>
      </c>
      <c r="AJ3446">
        <f>IF($AI3446=1,SUMPRODUCT(--($AM$2:$AM$7001&lt;$AM3446))+1,"")</f>
        <v/>
      </c>
      <c r="AK3446">
        <f>IF($C3446="","",IF(OR($P3446=TRUE(),$P3446="TRUE"),1,0))</f>
        <v/>
      </c>
      <c r="AL3446">
        <f>IF($C3446="","",IF(AND($V3446="Yes",SUMPRODUCT((LEN(Settings!$F$6:$F$13)&gt;0)*ISNUMBER(SEARCH(Settings!$F$6:$F$13,$O3446)))=0),1,0))</f>
        <v/>
      </c>
      <c r="AM3446">
        <f>IF($AI3446=1,IFERROR(IF(VALUE($C3446)&lt;100000000,VALUE($C3446),1000000000),IFERROR(IF(VALUE(MID($C3446,2,20))&lt;100000000,VALUE(MID($C3446,2,20)),1000000000),1000000000))+ROW()/100000,"")</f>
        <v/>
      </c>
    </row>
    <row r="3447">
      <c r="E3447" s="14" t="n"/>
      <c r="M3447" s="8">
        <f>IF($C3447="","",L3447*T3447/100)</f>
        <v/>
      </c>
      <c r="S3447" s="8" t="n"/>
      <c r="T3447" s="8" t="n"/>
      <c r="W3447">
        <f>IF($C3447="","",IF($AL3447=1,0,IF($AK3447=1,Settings!$C$6,Settings!$C$7))*100)</f>
        <v/>
      </c>
      <c r="X3447" s="8">
        <f>IF($C3447="","",T3447*W3447/100)</f>
        <v/>
      </c>
      <c r="Y3447" s="8">
        <f>IF($C3447="","",T3447-X3447)</f>
        <v/>
      </c>
      <c r="Z3447" s="8">
        <f>IF($C3447="","",Y3447-M3447)</f>
        <v/>
      </c>
      <c r="AD3447" s="8" t="n"/>
      <c r="AG3447" s="14" t="n"/>
      <c r="AI3447">
        <f>IF($C3447="","",IF(COUNTIF($C$2:$C3447,$C3447)=1,1,0))</f>
        <v/>
      </c>
      <c r="AJ3447">
        <f>IF($AI3447=1,SUMPRODUCT(--($AM$2:$AM$7001&lt;$AM3447))+1,"")</f>
        <v/>
      </c>
      <c r="AK3447">
        <f>IF($C3447="","",IF(OR($P3447=TRUE(),$P3447="TRUE"),1,0))</f>
        <v/>
      </c>
      <c r="AL3447">
        <f>IF($C3447="","",IF(AND($V3447="Yes",SUMPRODUCT((LEN(Settings!$F$6:$F$13)&gt;0)*ISNUMBER(SEARCH(Settings!$F$6:$F$13,$O3447)))=0),1,0))</f>
        <v/>
      </c>
      <c r="AM3447">
        <f>IF($AI3447=1,IFERROR(IF(VALUE($C3447)&lt;100000000,VALUE($C3447),1000000000),IFERROR(IF(VALUE(MID($C3447,2,20))&lt;100000000,VALUE(MID($C3447,2,20)),1000000000),1000000000))+ROW()/100000,"")</f>
        <v/>
      </c>
    </row>
    <row r="3448">
      <c r="E3448" s="14" t="n"/>
      <c r="M3448" s="8">
        <f>IF($C3448="","",L3448*T3448/100)</f>
        <v/>
      </c>
      <c r="S3448" s="8" t="n"/>
      <c r="T3448" s="8" t="n"/>
      <c r="W3448">
        <f>IF($C3448="","",IF($AL3448=1,0,IF($AK3448=1,Settings!$C$6,Settings!$C$7))*100)</f>
        <v/>
      </c>
      <c r="X3448" s="8">
        <f>IF($C3448="","",T3448*W3448/100)</f>
        <v/>
      </c>
      <c r="Y3448" s="8">
        <f>IF($C3448="","",T3448-X3448)</f>
        <v/>
      </c>
      <c r="Z3448" s="8">
        <f>IF($C3448="","",Y3448-M3448)</f>
        <v/>
      </c>
      <c r="AD3448" s="8" t="n"/>
      <c r="AG3448" s="14" t="n"/>
      <c r="AI3448">
        <f>IF($C3448="","",IF(COUNTIF($C$2:$C3448,$C3448)=1,1,0))</f>
        <v/>
      </c>
      <c r="AJ3448">
        <f>IF($AI3448=1,SUMPRODUCT(--($AM$2:$AM$7001&lt;$AM3448))+1,"")</f>
        <v/>
      </c>
      <c r="AK3448">
        <f>IF($C3448="","",IF(OR($P3448=TRUE(),$P3448="TRUE"),1,0))</f>
        <v/>
      </c>
      <c r="AL3448">
        <f>IF($C3448="","",IF(AND($V3448="Yes",SUMPRODUCT((LEN(Settings!$F$6:$F$13)&gt;0)*ISNUMBER(SEARCH(Settings!$F$6:$F$13,$O3448)))=0),1,0))</f>
        <v/>
      </c>
      <c r="AM3448">
        <f>IF($AI3448=1,IFERROR(IF(VALUE($C3448)&lt;100000000,VALUE($C3448),1000000000),IFERROR(IF(VALUE(MID($C3448,2,20))&lt;100000000,VALUE(MID($C3448,2,20)),1000000000),1000000000))+ROW()/100000,"")</f>
        <v/>
      </c>
    </row>
    <row r="3449">
      <c r="E3449" s="14" t="n"/>
      <c r="M3449" s="8">
        <f>IF($C3449="","",L3449*T3449/100)</f>
        <v/>
      </c>
      <c r="S3449" s="8" t="n"/>
      <c r="T3449" s="8" t="n"/>
      <c r="W3449">
        <f>IF($C3449="","",IF($AL3449=1,0,IF($AK3449=1,Settings!$C$6,Settings!$C$7))*100)</f>
        <v/>
      </c>
      <c r="X3449" s="8">
        <f>IF($C3449="","",T3449*W3449/100)</f>
        <v/>
      </c>
      <c r="Y3449" s="8">
        <f>IF($C3449="","",T3449-X3449)</f>
        <v/>
      </c>
      <c r="Z3449" s="8">
        <f>IF($C3449="","",Y3449-M3449)</f>
        <v/>
      </c>
      <c r="AD3449" s="8" t="n"/>
      <c r="AG3449" s="14" t="n"/>
      <c r="AI3449">
        <f>IF($C3449="","",IF(COUNTIF($C$2:$C3449,$C3449)=1,1,0))</f>
        <v/>
      </c>
      <c r="AJ3449">
        <f>IF($AI3449=1,SUMPRODUCT(--($AM$2:$AM$7001&lt;$AM3449))+1,"")</f>
        <v/>
      </c>
      <c r="AK3449">
        <f>IF($C3449="","",IF(OR($P3449=TRUE(),$P3449="TRUE"),1,0))</f>
        <v/>
      </c>
      <c r="AL3449">
        <f>IF($C3449="","",IF(AND($V3449="Yes",SUMPRODUCT((LEN(Settings!$F$6:$F$13)&gt;0)*ISNUMBER(SEARCH(Settings!$F$6:$F$13,$O3449)))=0),1,0))</f>
        <v/>
      </c>
      <c r="AM3449">
        <f>IF($AI3449=1,IFERROR(IF(VALUE($C3449)&lt;100000000,VALUE($C3449),1000000000),IFERROR(IF(VALUE(MID($C3449,2,20))&lt;100000000,VALUE(MID($C3449,2,20)),1000000000),1000000000))+ROW()/100000,"")</f>
        <v/>
      </c>
    </row>
    <row r="3450">
      <c r="E3450" s="14" t="n"/>
      <c r="M3450" s="8">
        <f>IF($C3450="","",L3450*T3450/100)</f>
        <v/>
      </c>
      <c r="S3450" s="8" t="n"/>
      <c r="T3450" s="8" t="n"/>
      <c r="W3450">
        <f>IF($C3450="","",IF($AL3450=1,0,IF($AK3450=1,Settings!$C$6,Settings!$C$7))*100)</f>
        <v/>
      </c>
      <c r="X3450" s="8">
        <f>IF($C3450="","",T3450*W3450/100)</f>
        <v/>
      </c>
      <c r="Y3450" s="8">
        <f>IF($C3450="","",T3450-X3450)</f>
        <v/>
      </c>
      <c r="Z3450" s="8">
        <f>IF($C3450="","",Y3450-M3450)</f>
        <v/>
      </c>
      <c r="AD3450" s="8" t="n"/>
      <c r="AG3450" s="14" t="n"/>
      <c r="AI3450">
        <f>IF($C3450="","",IF(COUNTIF($C$2:$C3450,$C3450)=1,1,0))</f>
        <v/>
      </c>
      <c r="AJ3450">
        <f>IF($AI3450=1,SUMPRODUCT(--($AM$2:$AM$7001&lt;$AM3450))+1,"")</f>
        <v/>
      </c>
      <c r="AK3450">
        <f>IF($C3450="","",IF(OR($P3450=TRUE(),$P3450="TRUE"),1,0))</f>
        <v/>
      </c>
      <c r="AL3450">
        <f>IF($C3450="","",IF(AND($V3450="Yes",SUMPRODUCT((LEN(Settings!$F$6:$F$13)&gt;0)*ISNUMBER(SEARCH(Settings!$F$6:$F$13,$O3450)))=0),1,0))</f>
        <v/>
      </c>
      <c r="AM3450">
        <f>IF($AI3450=1,IFERROR(IF(VALUE($C3450)&lt;100000000,VALUE($C3450),1000000000),IFERROR(IF(VALUE(MID($C3450,2,20))&lt;100000000,VALUE(MID($C3450,2,20)),1000000000),1000000000))+ROW()/100000,"")</f>
        <v/>
      </c>
    </row>
    <row r="3451">
      <c r="E3451" s="14" t="n"/>
      <c r="M3451" s="8">
        <f>IF($C3451="","",L3451*T3451/100)</f>
        <v/>
      </c>
      <c r="S3451" s="8" t="n"/>
      <c r="T3451" s="8" t="n"/>
      <c r="W3451">
        <f>IF($C3451="","",IF($AL3451=1,0,IF($AK3451=1,Settings!$C$6,Settings!$C$7))*100)</f>
        <v/>
      </c>
      <c r="X3451" s="8">
        <f>IF($C3451="","",T3451*W3451/100)</f>
        <v/>
      </c>
      <c r="Y3451" s="8">
        <f>IF($C3451="","",T3451-X3451)</f>
        <v/>
      </c>
      <c r="Z3451" s="8">
        <f>IF($C3451="","",Y3451-M3451)</f>
        <v/>
      </c>
      <c r="AD3451" s="8" t="n"/>
      <c r="AG3451" s="14" t="n"/>
      <c r="AI3451">
        <f>IF($C3451="","",IF(COUNTIF($C$2:$C3451,$C3451)=1,1,0))</f>
        <v/>
      </c>
      <c r="AJ3451">
        <f>IF($AI3451=1,SUMPRODUCT(--($AM$2:$AM$7001&lt;$AM3451))+1,"")</f>
        <v/>
      </c>
      <c r="AK3451">
        <f>IF($C3451="","",IF(OR($P3451=TRUE(),$P3451="TRUE"),1,0))</f>
        <v/>
      </c>
      <c r="AL3451">
        <f>IF($C3451="","",IF(AND($V3451="Yes",SUMPRODUCT((LEN(Settings!$F$6:$F$13)&gt;0)*ISNUMBER(SEARCH(Settings!$F$6:$F$13,$O3451)))=0),1,0))</f>
        <v/>
      </c>
      <c r="AM3451">
        <f>IF($AI3451=1,IFERROR(IF(VALUE($C3451)&lt;100000000,VALUE($C3451),1000000000),IFERROR(IF(VALUE(MID($C3451,2,20))&lt;100000000,VALUE(MID($C3451,2,20)),1000000000),1000000000))+ROW()/100000,"")</f>
        <v/>
      </c>
    </row>
    <row r="3452">
      <c r="E3452" s="14" t="n"/>
      <c r="M3452" s="8">
        <f>IF($C3452="","",L3452*T3452/100)</f>
        <v/>
      </c>
      <c r="S3452" s="8" t="n"/>
      <c r="T3452" s="8" t="n"/>
      <c r="W3452">
        <f>IF($C3452="","",IF($AL3452=1,0,IF($AK3452=1,Settings!$C$6,Settings!$C$7))*100)</f>
        <v/>
      </c>
      <c r="X3452" s="8">
        <f>IF($C3452="","",T3452*W3452/100)</f>
        <v/>
      </c>
      <c r="Y3452" s="8">
        <f>IF($C3452="","",T3452-X3452)</f>
        <v/>
      </c>
      <c r="Z3452" s="8">
        <f>IF($C3452="","",Y3452-M3452)</f>
        <v/>
      </c>
      <c r="AD3452" s="8" t="n"/>
      <c r="AG3452" s="14" t="n"/>
      <c r="AI3452">
        <f>IF($C3452="","",IF(COUNTIF($C$2:$C3452,$C3452)=1,1,0))</f>
        <v/>
      </c>
      <c r="AJ3452">
        <f>IF($AI3452=1,SUMPRODUCT(--($AM$2:$AM$7001&lt;$AM3452))+1,"")</f>
        <v/>
      </c>
      <c r="AK3452">
        <f>IF($C3452="","",IF(OR($P3452=TRUE(),$P3452="TRUE"),1,0))</f>
        <v/>
      </c>
      <c r="AL3452">
        <f>IF($C3452="","",IF(AND($V3452="Yes",SUMPRODUCT((LEN(Settings!$F$6:$F$13)&gt;0)*ISNUMBER(SEARCH(Settings!$F$6:$F$13,$O3452)))=0),1,0))</f>
        <v/>
      </c>
      <c r="AM3452">
        <f>IF($AI3452=1,IFERROR(IF(VALUE($C3452)&lt;100000000,VALUE($C3452),1000000000),IFERROR(IF(VALUE(MID($C3452,2,20))&lt;100000000,VALUE(MID($C3452,2,20)),1000000000),1000000000))+ROW()/100000,"")</f>
        <v/>
      </c>
    </row>
    <row r="3453">
      <c r="E3453" s="14" t="n"/>
      <c r="M3453" s="8">
        <f>IF($C3453="","",L3453*T3453/100)</f>
        <v/>
      </c>
      <c r="S3453" s="8" t="n"/>
      <c r="T3453" s="8" t="n"/>
      <c r="W3453">
        <f>IF($C3453="","",IF($AL3453=1,0,IF($AK3453=1,Settings!$C$6,Settings!$C$7))*100)</f>
        <v/>
      </c>
      <c r="X3453" s="8">
        <f>IF($C3453="","",T3453*W3453/100)</f>
        <v/>
      </c>
      <c r="Y3453" s="8">
        <f>IF($C3453="","",T3453-X3453)</f>
        <v/>
      </c>
      <c r="Z3453" s="8">
        <f>IF($C3453="","",Y3453-M3453)</f>
        <v/>
      </c>
      <c r="AD3453" s="8" t="n"/>
      <c r="AG3453" s="14" t="n"/>
      <c r="AI3453">
        <f>IF($C3453="","",IF(COUNTIF($C$2:$C3453,$C3453)=1,1,0))</f>
        <v/>
      </c>
      <c r="AJ3453">
        <f>IF($AI3453=1,SUMPRODUCT(--($AM$2:$AM$7001&lt;$AM3453))+1,"")</f>
        <v/>
      </c>
      <c r="AK3453">
        <f>IF($C3453="","",IF(OR($P3453=TRUE(),$P3453="TRUE"),1,0))</f>
        <v/>
      </c>
      <c r="AL3453">
        <f>IF($C3453="","",IF(AND($V3453="Yes",SUMPRODUCT((LEN(Settings!$F$6:$F$13)&gt;0)*ISNUMBER(SEARCH(Settings!$F$6:$F$13,$O3453)))=0),1,0))</f>
        <v/>
      </c>
      <c r="AM3453">
        <f>IF($AI3453=1,IFERROR(IF(VALUE($C3453)&lt;100000000,VALUE($C3453),1000000000),IFERROR(IF(VALUE(MID($C3453,2,20))&lt;100000000,VALUE(MID($C3453,2,20)),1000000000),1000000000))+ROW()/100000,"")</f>
        <v/>
      </c>
    </row>
    <row r="3454">
      <c r="E3454" s="14" t="n"/>
      <c r="M3454" s="8">
        <f>IF($C3454="","",L3454*T3454/100)</f>
        <v/>
      </c>
      <c r="S3454" s="8" t="n"/>
      <c r="T3454" s="8" t="n"/>
      <c r="W3454">
        <f>IF($C3454="","",IF($AL3454=1,0,IF($AK3454=1,Settings!$C$6,Settings!$C$7))*100)</f>
        <v/>
      </c>
      <c r="X3454" s="8">
        <f>IF($C3454="","",T3454*W3454/100)</f>
        <v/>
      </c>
      <c r="Y3454" s="8">
        <f>IF($C3454="","",T3454-X3454)</f>
        <v/>
      </c>
      <c r="Z3454" s="8">
        <f>IF($C3454="","",Y3454-M3454)</f>
        <v/>
      </c>
      <c r="AD3454" s="8" t="n"/>
      <c r="AG3454" s="14" t="n"/>
      <c r="AI3454">
        <f>IF($C3454="","",IF(COUNTIF($C$2:$C3454,$C3454)=1,1,0))</f>
        <v/>
      </c>
      <c r="AJ3454">
        <f>IF($AI3454=1,SUMPRODUCT(--($AM$2:$AM$7001&lt;$AM3454))+1,"")</f>
        <v/>
      </c>
      <c r="AK3454">
        <f>IF($C3454="","",IF(OR($P3454=TRUE(),$P3454="TRUE"),1,0))</f>
        <v/>
      </c>
      <c r="AL3454">
        <f>IF($C3454="","",IF(AND($V3454="Yes",SUMPRODUCT((LEN(Settings!$F$6:$F$13)&gt;0)*ISNUMBER(SEARCH(Settings!$F$6:$F$13,$O3454)))=0),1,0))</f>
        <v/>
      </c>
      <c r="AM3454">
        <f>IF($AI3454=1,IFERROR(IF(VALUE($C3454)&lt;100000000,VALUE($C3454),1000000000),IFERROR(IF(VALUE(MID($C3454,2,20))&lt;100000000,VALUE(MID($C3454,2,20)),1000000000),1000000000))+ROW()/100000,"")</f>
        <v/>
      </c>
    </row>
    <row r="3455">
      <c r="E3455" s="14" t="n"/>
      <c r="M3455" s="8">
        <f>IF($C3455="","",L3455*T3455/100)</f>
        <v/>
      </c>
      <c r="S3455" s="8" t="n"/>
      <c r="T3455" s="8" t="n"/>
      <c r="W3455">
        <f>IF($C3455="","",IF($AL3455=1,0,IF($AK3455=1,Settings!$C$6,Settings!$C$7))*100)</f>
        <v/>
      </c>
      <c r="X3455" s="8">
        <f>IF($C3455="","",T3455*W3455/100)</f>
        <v/>
      </c>
      <c r="Y3455" s="8">
        <f>IF($C3455="","",T3455-X3455)</f>
        <v/>
      </c>
      <c r="Z3455" s="8">
        <f>IF($C3455="","",Y3455-M3455)</f>
        <v/>
      </c>
      <c r="AD3455" s="8" t="n"/>
      <c r="AG3455" s="14" t="n"/>
      <c r="AI3455">
        <f>IF($C3455="","",IF(COUNTIF($C$2:$C3455,$C3455)=1,1,0))</f>
        <v/>
      </c>
      <c r="AJ3455">
        <f>IF($AI3455=1,SUMPRODUCT(--($AM$2:$AM$7001&lt;$AM3455))+1,"")</f>
        <v/>
      </c>
      <c r="AK3455">
        <f>IF($C3455="","",IF(OR($P3455=TRUE(),$P3455="TRUE"),1,0))</f>
        <v/>
      </c>
      <c r="AL3455">
        <f>IF($C3455="","",IF(AND($V3455="Yes",SUMPRODUCT((LEN(Settings!$F$6:$F$13)&gt;0)*ISNUMBER(SEARCH(Settings!$F$6:$F$13,$O3455)))=0),1,0))</f>
        <v/>
      </c>
      <c r="AM3455">
        <f>IF($AI3455=1,IFERROR(IF(VALUE($C3455)&lt;100000000,VALUE($C3455),1000000000),IFERROR(IF(VALUE(MID($C3455,2,20))&lt;100000000,VALUE(MID($C3455,2,20)),1000000000),1000000000))+ROW()/100000,"")</f>
        <v/>
      </c>
    </row>
    <row r="3456">
      <c r="E3456" s="14" t="n"/>
      <c r="M3456" s="8">
        <f>IF($C3456="","",L3456*T3456/100)</f>
        <v/>
      </c>
      <c r="S3456" s="8" t="n"/>
      <c r="T3456" s="8" t="n"/>
      <c r="W3456">
        <f>IF($C3456="","",IF($AL3456=1,0,IF($AK3456=1,Settings!$C$6,Settings!$C$7))*100)</f>
        <v/>
      </c>
      <c r="X3456" s="8">
        <f>IF($C3456="","",T3456*W3456/100)</f>
        <v/>
      </c>
      <c r="Y3456" s="8">
        <f>IF($C3456="","",T3456-X3456)</f>
        <v/>
      </c>
      <c r="Z3456" s="8">
        <f>IF($C3456="","",Y3456-M3456)</f>
        <v/>
      </c>
      <c r="AD3456" s="8" t="n"/>
      <c r="AG3456" s="14" t="n"/>
      <c r="AI3456">
        <f>IF($C3456="","",IF(COUNTIF($C$2:$C3456,$C3456)=1,1,0))</f>
        <v/>
      </c>
      <c r="AJ3456">
        <f>IF($AI3456=1,SUMPRODUCT(--($AM$2:$AM$7001&lt;$AM3456))+1,"")</f>
        <v/>
      </c>
      <c r="AK3456">
        <f>IF($C3456="","",IF(OR($P3456=TRUE(),$P3456="TRUE"),1,0))</f>
        <v/>
      </c>
      <c r="AL3456">
        <f>IF($C3456="","",IF(AND($V3456="Yes",SUMPRODUCT((LEN(Settings!$F$6:$F$13)&gt;0)*ISNUMBER(SEARCH(Settings!$F$6:$F$13,$O3456)))=0),1,0))</f>
        <v/>
      </c>
      <c r="AM3456">
        <f>IF($AI3456=1,IFERROR(IF(VALUE($C3456)&lt;100000000,VALUE($C3456),1000000000),IFERROR(IF(VALUE(MID($C3456,2,20))&lt;100000000,VALUE(MID($C3456,2,20)),1000000000),1000000000))+ROW()/100000,"")</f>
        <v/>
      </c>
    </row>
    <row r="3457">
      <c r="E3457" s="14" t="n"/>
      <c r="M3457" s="8">
        <f>IF($C3457="","",L3457*T3457/100)</f>
        <v/>
      </c>
      <c r="S3457" s="8" t="n"/>
      <c r="T3457" s="8" t="n"/>
      <c r="W3457">
        <f>IF($C3457="","",IF($AL3457=1,0,IF($AK3457=1,Settings!$C$6,Settings!$C$7))*100)</f>
        <v/>
      </c>
      <c r="X3457" s="8">
        <f>IF($C3457="","",T3457*W3457/100)</f>
        <v/>
      </c>
      <c r="Y3457" s="8">
        <f>IF($C3457="","",T3457-X3457)</f>
        <v/>
      </c>
      <c r="Z3457" s="8">
        <f>IF($C3457="","",Y3457-M3457)</f>
        <v/>
      </c>
      <c r="AD3457" s="8" t="n"/>
      <c r="AG3457" s="14" t="n"/>
      <c r="AI3457">
        <f>IF($C3457="","",IF(COUNTIF($C$2:$C3457,$C3457)=1,1,0))</f>
        <v/>
      </c>
      <c r="AJ3457">
        <f>IF($AI3457=1,SUMPRODUCT(--($AM$2:$AM$7001&lt;$AM3457))+1,"")</f>
        <v/>
      </c>
      <c r="AK3457">
        <f>IF($C3457="","",IF(OR($P3457=TRUE(),$P3457="TRUE"),1,0))</f>
        <v/>
      </c>
      <c r="AL3457">
        <f>IF($C3457="","",IF(AND($V3457="Yes",SUMPRODUCT((LEN(Settings!$F$6:$F$13)&gt;0)*ISNUMBER(SEARCH(Settings!$F$6:$F$13,$O3457)))=0),1,0))</f>
        <v/>
      </c>
      <c r="AM3457">
        <f>IF($AI3457=1,IFERROR(IF(VALUE($C3457)&lt;100000000,VALUE($C3457),1000000000),IFERROR(IF(VALUE(MID($C3457,2,20))&lt;100000000,VALUE(MID($C3457,2,20)),1000000000),1000000000))+ROW()/100000,"")</f>
        <v/>
      </c>
    </row>
    <row r="3458">
      <c r="E3458" s="14" t="n"/>
      <c r="M3458" s="8">
        <f>IF($C3458="","",L3458*T3458/100)</f>
        <v/>
      </c>
      <c r="S3458" s="8" t="n"/>
      <c r="T3458" s="8" t="n"/>
      <c r="W3458">
        <f>IF($C3458="","",IF($AL3458=1,0,IF($AK3458=1,Settings!$C$6,Settings!$C$7))*100)</f>
        <v/>
      </c>
      <c r="X3458" s="8">
        <f>IF($C3458="","",T3458*W3458/100)</f>
        <v/>
      </c>
      <c r="Y3458" s="8">
        <f>IF($C3458="","",T3458-X3458)</f>
        <v/>
      </c>
      <c r="Z3458" s="8">
        <f>IF($C3458="","",Y3458-M3458)</f>
        <v/>
      </c>
      <c r="AD3458" s="8" t="n"/>
      <c r="AG3458" s="14" t="n"/>
      <c r="AI3458">
        <f>IF($C3458="","",IF(COUNTIF($C$2:$C3458,$C3458)=1,1,0))</f>
        <v/>
      </c>
      <c r="AJ3458">
        <f>IF($AI3458=1,SUMPRODUCT(--($AM$2:$AM$7001&lt;$AM3458))+1,"")</f>
        <v/>
      </c>
      <c r="AK3458">
        <f>IF($C3458="","",IF(OR($P3458=TRUE(),$P3458="TRUE"),1,0))</f>
        <v/>
      </c>
      <c r="AL3458">
        <f>IF($C3458="","",IF(AND($V3458="Yes",SUMPRODUCT((LEN(Settings!$F$6:$F$13)&gt;0)*ISNUMBER(SEARCH(Settings!$F$6:$F$13,$O3458)))=0),1,0))</f>
        <v/>
      </c>
      <c r="AM3458">
        <f>IF($AI3458=1,IFERROR(IF(VALUE($C3458)&lt;100000000,VALUE($C3458),1000000000),IFERROR(IF(VALUE(MID($C3458,2,20))&lt;100000000,VALUE(MID($C3458,2,20)),1000000000),1000000000))+ROW()/100000,"")</f>
        <v/>
      </c>
    </row>
    <row r="3459">
      <c r="E3459" s="14" t="n"/>
      <c r="M3459" s="8">
        <f>IF($C3459="","",L3459*T3459/100)</f>
        <v/>
      </c>
      <c r="S3459" s="8" t="n"/>
      <c r="T3459" s="8" t="n"/>
      <c r="W3459">
        <f>IF($C3459="","",IF($AL3459=1,0,IF($AK3459=1,Settings!$C$6,Settings!$C$7))*100)</f>
        <v/>
      </c>
      <c r="X3459" s="8">
        <f>IF($C3459="","",T3459*W3459/100)</f>
        <v/>
      </c>
      <c r="Y3459" s="8">
        <f>IF($C3459="","",T3459-X3459)</f>
        <v/>
      </c>
      <c r="Z3459" s="8">
        <f>IF($C3459="","",Y3459-M3459)</f>
        <v/>
      </c>
      <c r="AD3459" s="8" t="n"/>
      <c r="AG3459" s="14" t="n"/>
      <c r="AI3459">
        <f>IF($C3459="","",IF(COUNTIF($C$2:$C3459,$C3459)=1,1,0))</f>
        <v/>
      </c>
      <c r="AJ3459">
        <f>IF($AI3459=1,SUMPRODUCT(--($AM$2:$AM$7001&lt;$AM3459))+1,"")</f>
        <v/>
      </c>
      <c r="AK3459">
        <f>IF($C3459="","",IF(OR($P3459=TRUE(),$P3459="TRUE"),1,0))</f>
        <v/>
      </c>
      <c r="AL3459">
        <f>IF($C3459="","",IF(AND($V3459="Yes",SUMPRODUCT((LEN(Settings!$F$6:$F$13)&gt;0)*ISNUMBER(SEARCH(Settings!$F$6:$F$13,$O3459)))=0),1,0))</f>
        <v/>
      </c>
      <c r="AM3459">
        <f>IF($AI3459=1,IFERROR(IF(VALUE($C3459)&lt;100000000,VALUE($C3459),1000000000),IFERROR(IF(VALUE(MID($C3459,2,20))&lt;100000000,VALUE(MID($C3459,2,20)),1000000000),1000000000))+ROW()/100000,"")</f>
        <v/>
      </c>
    </row>
    <row r="3460">
      <c r="E3460" s="14" t="n"/>
      <c r="M3460" s="8">
        <f>IF($C3460="","",L3460*T3460/100)</f>
        <v/>
      </c>
      <c r="S3460" s="8" t="n"/>
      <c r="T3460" s="8" t="n"/>
      <c r="W3460">
        <f>IF($C3460="","",IF($AL3460=1,0,IF($AK3460=1,Settings!$C$6,Settings!$C$7))*100)</f>
        <v/>
      </c>
      <c r="X3460" s="8">
        <f>IF($C3460="","",T3460*W3460/100)</f>
        <v/>
      </c>
      <c r="Y3460" s="8">
        <f>IF($C3460="","",T3460-X3460)</f>
        <v/>
      </c>
      <c r="Z3460" s="8">
        <f>IF($C3460="","",Y3460-M3460)</f>
        <v/>
      </c>
      <c r="AD3460" s="8" t="n"/>
      <c r="AG3460" s="14" t="n"/>
      <c r="AI3460">
        <f>IF($C3460="","",IF(COUNTIF($C$2:$C3460,$C3460)=1,1,0))</f>
        <v/>
      </c>
      <c r="AJ3460">
        <f>IF($AI3460=1,SUMPRODUCT(--($AM$2:$AM$7001&lt;$AM3460))+1,"")</f>
        <v/>
      </c>
      <c r="AK3460">
        <f>IF($C3460="","",IF(OR($P3460=TRUE(),$P3460="TRUE"),1,0))</f>
        <v/>
      </c>
      <c r="AL3460">
        <f>IF($C3460="","",IF(AND($V3460="Yes",SUMPRODUCT((LEN(Settings!$F$6:$F$13)&gt;0)*ISNUMBER(SEARCH(Settings!$F$6:$F$13,$O3460)))=0),1,0))</f>
        <v/>
      </c>
      <c r="AM3460">
        <f>IF($AI3460=1,IFERROR(IF(VALUE($C3460)&lt;100000000,VALUE($C3460),1000000000),IFERROR(IF(VALUE(MID($C3460,2,20))&lt;100000000,VALUE(MID($C3460,2,20)),1000000000),1000000000))+ROW()/100000,"")</f>
        <v/>
      </c>
    </row>
    <row r="3461">
      <c r="E3461" s="14" t="n"/>
      <c r="M3461" s="8">
        <f>IF($C3461="","",L3461*T3461/100)</f>
        <v/>
      </c>
      <c r="S3461" s="8" t="n"/>
      <c r="T3461" s="8" t="n"/>
      <c r="W3461">
        <f>IF($C3461="","",IF($AL3461=1,0,IF($AK3461=1,Settings!$C$6,Settings!$C$7))*100)</f>
        <v/>
      </c>
      <c r="X3461" s="8">
        <f>IF($C3461="","",T3461*W3461/100)</f>
        <v/>
      </c>
      <c r="Y3461" s="8">
        <f>IF($C3461="","",T3461-X3461)</f>
        <v/>
      </c>
      <c r="Z3461" s="8">
        <f>IF($C3461="","",Y3461-M3461)</f>
        <v/>
      </c>
      <c r="AD3461" s="8" t="n"/>
      <c r="AG3461" s="14" t="n"/>
      <c r="AI3461">
        <f>IF($C3461="","",IF(COUNTIF($C$2:$C3461,$C3461)=1,1,0))</f>
        <v/>
      </c>
      <c r="AJ3461">
        <f>IF($AI3461=1,SUMPRODUCT(--($AM$2:$AM$7001&lt;$AM3461))+1,"")</f>
        <v/>
      </c>
      <c r="AK3461">
        <f>IF($C3461="","",IF(OR($P3461=TRUE(),$P3461="TRUE"),1,0))</f>
        <v/>
      </c>
      <c r="AL3461">
        <f>IF($C3461="","",IF(AND($V3461="Yes",SUMPRODUCT((LEN(Settings!$F$6:$F$13)&gt;0)*ISNUMBER(SEARCH(Settings!$F$6:$F$13,$O3461)))=0),1,0))</f>
        <v/>
      </c>
      <c r="AM3461">
        <f>IF($AI3461=1,IFERROR(IF(VALUE($C3461)&lt;100000000,VALUE($C3461),1000000000),IFERROR(IF(VALUE(MID($C3461,2,20))&lt;100000000,VALUE(MID($C3461,2,20)),1000000000),1000000000))+ROW()/100000,"")</f>
        <v/>
      </c>
    </row>
    <row r="3462">
      <c r="E3462" s="14" t="n"/>
      <c r="M3462" s="8">
        <f>IF($C3462="","",L3462*T3462/100)</f>
        <v/>
      </c>
      <c r="S3462" s="8" t="n"/>
      <c r="T3462" s="8" t="n"/>
      <c r="W3462">
        <f>IF($C3462="","",IF($AL3462=1,0,IF($AK3462=1,Settings!$C$6,Settings!$C$7))*100)</f>
        <v/>
      </c>
      <c r="X3462" s="8">
        <f>IF($C3462="","",T3462*W3462/100)</f>
        <v/>
      </c>
      <c r="Y3462" s="8">
        <f>IF($C3462="","",T3462-X3462)</f>
        <v/>
      </c>
      <c r="Z3462" s="8">
        <f>IF($C3462="","",Y3462-M3462)</f>
        <v/>
      </c>
      <c r="AD3462" s="8" t="n"/>
      <c r="AG3462" s="14" t="n"/>
      <c r="AI3462">
        <f>IF($C3462="","",IF(COUNTIF($C$2:$C3462,$C3462)=1,1,0))</f>
        <v/>
      </c>
      <c r="AJ3462">
        <f>IF($AI3462=1,SUMPRODUCT(--($AM$2:$AM$7001&lt;$AM3462))+1,"")</f>
        <v/>
      </c>
      <c r="AK3462">
        <f>IF($C3462="","",IF(OR($P3462=TRUE(),$P3462="TRUE"),1,0))</f>
        <v/>
      </c>
      <c r="AL3462">
        <f>IF($C3462="","",IF(AND($V3462="Yes",SUMPRODUCT((LEN(Settings!$F$6:$F$13)&gt;0)*ISNUMBER(SEARCH(Settings!$F$6:$F$13,$O3462)))=0),1,0))</f>
        <v/>
      </c>
      <c r="AM3462">
        <f>IF($AI3462=1,IFERROR(IF(VALUE($C3462)&lt;100000000,VALUE($C3462),1000000000),IFERROR(IF(VALUE(MID($C3462,2,20))&lt;100000000,VALUE(MID($C3462,2,20)),1000000000),1000000000))+ROW()/100000,"")</f>
        <v/>
      </c>
    </row>
    <row r="3463">
      <c r="E3463" s="14" t="n"/>
      <c r="M3463" s="8">
        <f>IF($C3463="","",L3463*T3463/100)</f>
        <v/>
      </c>
      <c r="S3463" s="8" t="n"/>
      <c r="T3463" s="8" t="n"/>
      <c r="W3463">
        <f>IF($C3463="","",IF($AL3463=1,0,IF($AK3463=1,Settings!$C$6,Settings!$C$7))*100)</f>
        <v/>
      </c>
      <c r="X3463" s="8">
        <f>IF($C3463="","",T3463*W3463/100)</f>
        <v/>
      </c>
      <c r="Y3463" s="8">
        <f>IF($C3463="","",T3463-X3463)</f>
        <v/>
      </c>
      <c r="Z3463" s="8">
        <f>IF($C3463="","",Y3463-M3463)</f>
        <v/>
      </c>
      <c r="AD3463" s="8" t="n"/>
      <c r="AG3463" s="14" t="n"/>
      <c r="AI3463">
        <f>IF($C3463="","",IF(COUNTIF($C$2:$C3463,$C3463)=1,1,0))</f>
        <v/>
      </c>
      <c r="AJ3463">
        <f>IF($AI3463=1,SUMPRODUCT(--($AM$2:$AM$7001&lt;$AM3463))+1,"")</f>
        <v/>
      </c>
      <c r="AK3463">
        <f>IF($C3463="","",IF(OR($P3463=TRUE(),$P3463="TRUE"),1,0))</f>
        <v/>
      </c>
      <c r="AL3463">
        <f>IF($C3463="","",IF(AND($V3463="Yes",SUMPRODUCT((LEN(Settings!$F$6:$F$13)&gt;0)*ISNUMBER(SEARCH(Settings!$F$6:$F$13,$O3463)))=0),1,0))</f>
        <v/>
      </c>
      <c r="AM3463">
        <f>IF($AI3463=1,IFERROR(IF(VALUE($C3463)&lt;100000000,VALUE($C3463),1000000000),IFERROR(IF(VALUE(MID($C3463,2,20))&lt;100000000,VALUE(MID($C3463,2,20)),1000000000),1000000000))+ROW()/100000,"")</f>
        <v/>
      </c>
    </row>
    <row r="3464">
      <c r="E3464" s="14" t="n"/>
      <c r="M3464" s="8">
        <f>IF($C3464="","",L3464*T3464/100)</f>
        <v/>
      </c>
      <c r="S3464" s="8" t="n"/>
      <c r="T3464" s="8" t="n"/>
      <c r="W3464">
        <f>IF($C3464="","",IF($AL3464=1,0,IF($AK3464=1,Settings!$C$6,Settings!$C$7))*100)</f>
        <v/>
      </c>
      <c r="X3464" s="8">
        <f>IF($C3464="","",T3464*W3464/100)</f>
        <v/>
      </c>
      <c r="Y3464" s="8">
        <f>IF($C3464="","",T3464-X3464)</f>
        <v/>
      </c>
      <c r="Z3464" s="8">
        <f>IF($C3464="","",Y3464-M3464)</f>
        <v/>
      </c>
      <c r="AD3464" s="8" t="n"/>
      <c r="AG3464" s="14" t="n"/>
      <c r="AI3464">
        <f>IF($C3464="","",IF(COUNTIF($C$2:$C3464,$C3464)=1,1,0))</f>
        <v/>
      </c>
      <c r="AJ3464">
        <f>IF($AI3464=1,SUMPRODUCT(--($AM$2:$AM$7001&lt;$AM3464))+1,"")</f>
        <v/>
      </c>
      <c r="AK3464">
        <f>IF($C3464="","",IF(OR($P3464=TRUE(),$P3464="TRUE"),1,0))</f>
        <v/>
      </c>
      <c r="AL3464">
        <f>IF($C3464="","",IF(AND($V3464="Yes",SUMPRODUCT((LEN(Settings!$F$6:$F$13)&gt;0)*ISNUMBER(SEARCH(Settings!$F$6:$F$13,$O3464)))=0),1,0))</f>
        <v/>
      </c>
      <c r="AM3464">
        <f>IF($AI3464=1,IFERROR(IF(VALUE($C3464)&lt;100000000,VALUE($C3464),1000000000),IFERROR(IF(VALUE(MID($C3464,2,20))&lt;100000000,VALUE(MID($C3464,2,20)),1000000000),1000000000))+ROW()/100000,"")</f>
        <v/>
      </c>
    </row>
    <row r="3465">
      <c r="E3465" s="14" t="n"/>
      <c r="M3465" s="8">
        <f>IF($C3465="","",L3465*T3465/100)</f>
        <v/>
      </c>
      <c r="S3465" s="8" t="n"/>
      <c r="T3465" s="8" t="n"/>
      <c r="W3465">
        <f>IF($C3465="","",IF($AL3465=1,0,IF($AK3465=1,Settings!$C$6,Settings!$C$7))*100)</f>
        <v/>
      </c>
      <c r="X3465" s="8">
        <f>IF($C3465="","",T3465*W3465/100)</f>
        <v/>
      </c>
      <c r="Y3465" s="8">
        <f>IF($C3465="","",T3465-X3465)</f>
        <v/>
      </c>
      <c r="Z3465" s="8">
        <f>IF($C3465="","",Y3465-M3465)</f>
        <v/>
      </c>
      <c r="AD3465" s="8" t="n"/>
      <c r="AG3465" s="14" t="n"/>
      <c r="AI3465">
        <f>IF($C3465="","",IF(COUNTIF($C$2:$C3465,$C3465)=1,1,0))</f>
        <v/>
      </c>
      <c r="AJ3465">
        <f>IF($AI3465=1,SUMPRODUCT(--($AM$2:$AM$7001&lt;$AM3465))+1,"")</f>
        <v/>
      </c>
      <c r="AK3465">
        <f>IF($C3465="","",IF(OR($P3465=TRUE(),$P3465="TRUE"),1,0))</f>
        <v/>
      </c>
      <c r="AL3465">
        <f>IF($C3465="","",IF(AND($V3465="Yes",SUMPRODUCT((LEN(Settings!$F$6:$F$13)&gt;0)*ISNUMBER(SEARCH(Settings!$F$6:$F$13,$O3465)))=0),1,0))</f>
        <v/>
      </c>
      <c r="AM3465">
        <f>IF($AI3465=1,IFERROR(IF(VALUE($C3465)&lt;100000000,VALUE($C3465),1000000000),IFERROR(IF(VALUE(MID($C3465,2,20))&lt;100000000,VALUE(MID($C3465,2,20)),1000000000),1000000000))+ROW()/100000,"")</f>
        <v/>
      </c>
    </row>
    <row r="3466">
      <c r="E3466" s="14" t="n"/>
      <c r="M3466" s="8">
        <f>IF($C3466="","",L3466*T3466/100)</f>
        <v/>
      </c>
      <c r="S3466" s="8" t="n"/>
      <c r="T3466" s="8" t="n"/>
      <c r="W3466">
        <f>IF($C3466="","",IF($AL3466=1,0,IF($AK3466=1,Settings!$C$6,Settings!$C$7))*100)</f>
        <v/>
      </c>
      <c r="X3466" s="8">
        <f>IF($C3466="","",T3466*W3466/100)</f>
        <v/>
      </c>
      <c r="Y3466" s="8">
        <f>IF($C3466="","",T3466-X3466)</f>
        <v/>
      </c>
      <c r="Z3466" s="8">
        <f>IF($C3466="","",Y3466-M3466)</f>
        <v/>
      </c>
      <c r="AD3466" s="8" t="n"/>
      <c r="AG3466" s="14" t="n"/>
      <c r="AI3466">
        <f>IF($C3466="","",IF(COUNTIF($C$2:$C3466,$C3466)=1,1,0))</f>
        <v/>
      </c>
      <c r="AJ3466">
        <f>IF($AI3466=1,SUMPRODUCT(--($AM$2:$AM$7001&lt;$AM3466))+1,"")</f>
        <v/>
      </c>
      <c r="AK3466">
        <f>IF($C3466="","",IF(OR($P3466=TRUE(),$P3466="TRUE"),1,0))</f>
        <v/>
      </c>
      <c r="AL3466">
        <f>IF($C3466="","",IF(AND($V3466="Yes",SUMPRODUCT((LEN(Settings!$F$6:$F$13)&gt;0)*ISNUMBER(SEARCH(Settings!$F$6:$F$13,$O3466)))=0),1,0))</f>
        <v/>
      </c>
      <c r="AM3466">
        <f>IF($AI3466=1,IFERROR(IF(VALUE($C3466)&lt;100000000,VALUE($C3466),1000000000),IFERROR(IF(VALUE(MID($C3466,2,20))&lt;100000000,VALUE(MID($C3466,2,20)),1000000000),1000000000))+ROW()/100000,"")</f>
        <v/>
      </c>
    </row>
    <row r="3467">
      <c r="E3467" s="14" t="n"/>
      <c r="M3467" s="8">
        <f>IF($C3467="","",L3467*T3467/100)</f>
        <v/>
      </c>
      <c r="S3467" s="8" t="n"/>
      <c r="T3467" s="8" t="n"/>
      <c r="W3467">
        <f>IF($C3467="","",IF($AL3467=1,0,IF($AK3467=1,Settings!$C$6,Settings!$C$7))*100)</f>
        <v/>
      </c>
      <c r="X3467" s="8">
        <f>IF($C3467="","",T3467*W3467/100)</f>
        <v/>
      </c>
      <c r="Y3467" s="8">
        <f>IF($C3467="","",T3467-X3467)</f>
        <v/>
      </c>
      <c r="Z3467" s="8">
        <f>IF($C3467="","",Y3467-M3467)</f>
        <v/>
      </c>
      <c r="AD3467" s="8" t="n"/>
      <c r="AG3467" s="14" t="n"/>
      <c r="AI3467">
        <f>IF($C3467="","",IF(COUNTIF($C$2:$C3467,$C3467)=1,1,0))</f>
        <v/>
      </c>
      <c r="AJ3467">
        <f>IF($AI3467=1,SUMPRODUCT(--($AM$2:$AM$7001&lt;$AM3467))+1,"")</f>
        <v/>
      </c>
      <c r="AK3467">
        <f>IF($C3467="","",IF(OR($P3467=TRUE(),$P3467="TRUE"),1,0))</f>
        <v/>
      </c>
      <c r="AL3467">
        <f>IF($C3467="","",IF(AND($V3467="Yes",SUMPRODUCT((LEN(Settings!$F$6:$F$13)&gt;0)*ISNUMBER(SEARCH(Settings!$F$6:$F$13,$O3467)))=0),1,0))</f>
        <v/>
      </c>
      <c r="AM3467">
        <f>IF($AI3467=1,IFERROR(IF(VALUE($C3467)&lt;100000000,VALUE($C3467),1000000000),IFERROR(IF(VALUE(MID($C3467,2,20))&lt;100000000,VALUE(MID($C3467,2,20)),1000000000),1000000000))+ROW()/100000,"")</f>
        <v/>
      </c>
    </row>
    <row r="3468">
      <c r="E3468" s="14" t="n"/>
      <c r="M3468" s="8">
        <f>IF($C3468="","",L3468*T3468/100)</f>
        <v/>
      </c>
      <c r="S3468" s="8" t="n"/>
      <c r="T3468" s="8" t="n"/>
      <c r="W3468">
        <f>IF($C3468="","",IF($AL3468=1,0,IF($AK3468=1,Settings!$C$6,Settings!$C$7))*100)</f>
        <v/>
      </c>
      <c r="X3468" s="8">
        <f>IF($C3468="","",T3468*W3468/100)</f>
        <v/>
      </c>
      <c r="Y3468" s="8">
        <f>IF($C3468="","",T3468-X3468)</f>
        <v/>
      </c>
      <c r="Z3468" s="8">
        <f>IF($C3468="","",Y3468-M3468)</f>
        <v/>
      </c>
      <c r="AD3468" s="8" t="n"/>
      <c r="AG3468" s="14" t="n"/>
      <c r="AI3468">
        <f>IF($C3468="","",IF(COUNTIF($C$2:$C3468,$C3468)=1,1,0))</f>
        <v/>
      </c>
      <c r="AJ3468">
        <f>IF($AI3468=1,SUMPRODUCT(--($AM$2:$AM$7001&lt;$AM3468))+1,"")</f>
        <v/>
      </c>
      <c r="AK3468">
        <f>IF($C3468="","",IF(OR($P3468=TRUE(),$P3468="TRUE"),1,0))</f>
        <v/>
      </c>
      <c r="AL3468">
        <f>IF($C3468="","",IF(AND($V3468="Yes",SUMPRODUCT((LEN(Settings!$F$6:$F$13)&gt;0)*ISNUMBER(SEARCH(Settings!$F$6:$F$13,$O3468)))=0),1,0))</f>
        <v/>
      </c>
      <c r="AM3468">
        <f>IF($AI3468=1,IFERROR(IF(VALUE($C3468)&lt;100000000,VALUE($C3468),1000000000),IFERROR(IF(VALUE(MID($C3468,2,20))&lt;100000000,VALUE(MID($C3468,2,20)),1000000000),1000000000))+ROW()/100000,"")</f>
        <v/>
      </c>
    </row>
    <row r="3469">
      <c r="E3469" s="14" t="n"/>
      <c r="M3469" s="8">
        <f>IF($C3469="","",L3469*T3469/100)</f>
        <v/>
      </c>
      <c r="S3469" s="8" t="n"/>
      <c r="T3469" s="8" t="n"/>
      <c r="W3469">
        <f>IF($C3469="","",IF($AL3469=1,0,IF($AK3469=1,Settings!$C$6,Settings!$C$7))*100)</f>
        <v/>
      </c>
      <c r="X3469" s="8">
        <f>IF($C3469="","",T3469*W3469/100)</f>
        <v/>
      </c>
      <c r="Y3469" s="8">
        <f>IF($C3469="","",T3469-X3469)</f>
        <v/>
      </c>
      <c r="Z3469" s="8">
        <f>IF($C3469="","",Y3469-M3469)</f>
        <v/>
      </c>
      <c r="AD3469" s="8" t="n"/>
      <c r="AG3469" s="14" t="n"/>
      <c r="AI3469">
        <f>IF($C3469="","",IF(COUNTIF($C$2:$C3469,$C3469)=1,1,0))</f>
        <v/>
      </c>
      <c r="AJ3469">
        <f>IF($AI3469=1,SUMPRODUCT(--($AM$2:$AM$7001&lt;$AM3469))+1,"")</f>
        <v/>
      </c>
      <c r="AK3469">
        <f>IF($C3469="","",IF(OR($P3469=TRUE(),$P3469="TRUE"),1,0))</f>
        <v/>
      </c>
      <c r="AL3469">
        <f>IF($C3469="","",IF(AND($V3469="Yes",SUMPRODUCT((LEN(Settings!$F$6:$F$13)&gt;0)*ISNUMBER(SEARCH(Settings!$F$6:$F$13,$O3469)))=0),1,0))</f>
        <v/>
      </c>
      <c r="AM3469">
        <f>IF($AI3469=1,IFERROR(IF(VALUE($C3469)&lt;100000000,VALUE($C3469),1000000000),IFERROR(IF(VALUE(MID($C3469,2,20))&lt;100000000,VALUE(MID($C3469,2,20)),1000000000),1000000000))+ROW()/100000,"")</f>
        <v/>
      </c>
    </row>
    <row r="3470">
      <c r="E3470" s="14" t="n"/>
      <c r="M3470" s="8">
        <f>IF($C3470="","",L3470*T3470/100)</f>
        <v/>
      </c>
      <c r="S3470" s="8" t="n"/>
      <c r="T3470" s="8" t="n"/>
      <c r="W3470">
        <f>IF($C3470="","",IF($AL3470=1,0,IF($AK3470=1,Settings!$C$6,Settings!$C$7))*100)</f>
        <v/>
      </c>
      <c r="X3470" s="8">
        <f>IF($C3470="","",T3470*W3470/100)</f>
        <v/>
      </c>
      <c r="Y3470" s="8">
        <f>IF($C3470="","",T3470-X3470)</f>
        <v/>
      </c>
      <c r="Z3470" s="8">
        <f>IF($C3470="","",Y3470-M3470)</f>
        <v/>
      </c>
      <c r="AD3470" s="8" t="n"/>
      <c r="AG3470" s="14" t="n"/>
      <c r="AI3470">
        <f>IF($C3470="","",IF(COUNTIF($C$2:$C3470,$C3470)=1,1,0))</f>
        <v/>
      </c>
      <c r="AJ3470">
        <f>IF($AI3470=1,SUMPRODUCT(--($AM$2:$AM$7001&lt;$AM3470))+1,"")</f>
        <v/>
      </c>
      <c r="AK3470">
        <f>IF($C3470="","",IF(OR($P3470=TRUE(),$P3470="TRUE"),1,0))</f>
        <v/>
      </c>
      <c r="AL3470">
        <f>IF($C3470="","",IF(AND($V3470="Yes",SUMPRODUCT((LEN(Settings!$F$6:$F$13)&gt;0)*ISNUMBER(SEARCH(Settings!$F$6:$F$13,$O3470)))=0),1,0))</f>
        <v/>
      </c>
      <c r="AM3470">
        <f>IF($AI3470=1,IFERROR(IF(VALUE($C3470)&lt;100000000,VALUE($C3470),1000000000),IFERROR(IF(VALUE(MID($C3470,2,20))&lt;100000000,VALUE(MID($C3470,2,20)),1000000000),1000000000))+ROW()/100000,"")</f>
        <v/>
      </c>
    </row>
    <row r="3471">
      <c r="E3471" s="14" t="n"/>
      <c r="M3471" s="8">
        <f>IF($C3471="","",L3471*T3471/100)</f>
        <v/>
      </c>
      <c r="S3471" s="8" t="n"/>
      <c r="T3471" s="8" t="n"/>
      <c r="W3471">
        <f>IF($C3471="","",IF($AL3471=1,0,IF($AK3471=1,Settings!$C$6,Settings!$C$7))*100)</f>
        <v/>
      </c>
      <c r="X3471" s="8">
        <f>IF($C3471="","",T3471*W3471/100)</f>
        <v/>
      </c>
      <c r="Y3471" s="8">
        <f>IF($C3471="","",T3471-X3471)</f>
        <v/>
      </c>
      <c r="Z3471" s="8">
        <f>IF($C3471="","",Y3471-M3471)</f>
        <v/>
      </c>
      <c r="AD3471" s="8" t="n"/>
      <c r="AG3471" s="14" t="n"/>
      <c r="AI3471">
        <f>IF($C3471="","",IF(COUNTIF($C$2:$C3471,$C3471)=1,1,0))</f>
        <v/>
      </c>
      <c r="AJ3471">
        <f>IF($AI3471=1,SUMPRODUCT(--($AM$2:$AM$7001&lt;$AM3471))+1,"")</f>
        <v/>
      </c>
      <c r="AK3471">
        <f>IF($C3471="","",IF(OR($P3471=TRUE(),$P3471="TRUE"),1,0))</f>
        <v/>
      </c>
      <c r="AL3471">
        <f>IF($C3471="","",IF(AND($V3471="Yes",SUMPRODUCT((LEN(Settings!$F$6:$F$13)&gt;0)*ISNUMBER(SEARCH(Settings!$F$6:$F$13,$O3471)))=0),1,0))</f>
        <v/>
      </c>
      <c r="AM3471">
        <f>IF($AI3471=1,IFERROR(IF(VALUE($C3471)&lt;100000000,VALUE($C3471),1000000000),IFERROR(IF(VALUE(MID($C3471,2,20))&lt;100000000,VALUE(MID($C3471,2,20)),1000000000),1000000000))+ROW()/100000,"")</f>
        <v/>
      </c>
    </row>
    <row r="3472">
      <c r="E3472" s="14" t="n"/>
      <c r="M3472" s="8">
        <f>IF($C3472="","",L3472*T3472/100)</f>
        <v/>
      </c>
      <c r="S3472" s="8" t="n"/>
      <c r="T3472" s="8" t="n"/>
      <c r="W3472">
        <f>IF($C3472="","",IF($AL3472=1,0,IF($AK3472=1,Settings!$C$6,Settings!$C$7))*100)</f>
        <v/>
      </c>
      <c r="X3472" s="8">
        <f>IF($C3472="","",T3472*W3472/100)</f>
        <v/>
      </c>
      <c r="Y3472" s="8">
        <f>IF($C3472="","",T3472-X3472)</f>
        <v/>
      </c>
      <c r="Z3472" s="8">
        <f>IF($C3472="","",Y3472-M3472)</f>
        <v/>
      </c>
      <c r="AD3472" s="8" t="n"/>
      <c r="AG3472" s="14" t="n"/>
      <c r="AI3472">
        <f>IF($C3472="","",IF(COUNTIF($C$2:$C3472,$C3472)=1,1,0))</f>
        <v/>
      </c>
      <c r="AJ3472">
        <f>IF($AI3472=1,SUMPRODUCT(--($AM$2:$AM$7001&lt;$AM3472))+1,"")</f>
        <v/>
      </c>
      <c r="AK3472">
        <f>IF($C3472="","",IF(OR($P3472=TRUE(),$P3472="TRUE"),1,0))</f>
        <v/>
      </c>
      <c r="AL3472">
        <f>IF($C3472="","",IF(AND($V3472="Yes",SUMPRODUCT((LEN(Settings!$F$6:$F$13)&gt;0)*ISNUMBER(SEARCH(Settings!$F$6:$F$13,$O3472)))=0),1,0))</f>
        <v/>
      </c>
      <c r="AM3472">
        <f>IF($AI3472=1,IFERROR(IF(VALUE($C3472)&lt;100000000,VALUE($C3472),1000000000),IFERROR(IF(VALUE(MID($C3472,2,20))&lt;100000000,VALUE(MID($C3472,2,20)),1000000000),1000000000))+ROW()/100000,"")</f>
        <v/>
      </c>
    </row>
    <row r="3473">
      <c r="E3473" s="14" t="n"/>
      <c r="M3473" s="8">
        <f>IF($C3473="","",L3473*T3473/100)</f>
        <v/>
      </c>
      <c r="S3473" s="8" t="n"/>
      <c r="T3473" s="8" t="n"/>
      <c r="W3473">
        <f>IF($C3473="","",IF($AL3473=1,0,IF($AK3473=1,Settings!$C$6,Settings!$C$7))*100)</f>
        <v/>
      </c>
      <c r="X3473" s="8">
        <f>IF($C3473="","",T3473*W3473/100)</f>
        <v/>
      </c>
      <c r="Y3473" s="8">
        <f>IF($C3473="","",T3473-X3473)</f>
        <v/>
      </c>
      <c r="Z3473" s="8">
        <f>IF($C3473="","",Y3473-M3473)</f>
        <v/>
      </c>
      <c r="AD3473" s="8" t="n"/>
      <c r="AG3473" s="14" t="n"/>
      <c r="AI3473">
        <f>IF($C3473="","",IF(COUNTIF($C$2:$C3473,$C3473)=1,1,0))</f>
        <v/>
      </c>
      <c r="AJ3473">
        <f>IF($AI3473=1,SUMPRODUCT(--($AM$2:$AM$7001&lt;$AM3473))+1,"")</f>
        <v/>
      </c>
      <c r="AK3473">
        <f>IF($C3473="","",IF(OR($P3473=TRUE(),$P3473="TRUE"),1,0))</f>
        <v/>
      </c>
      <c r="AL3473">
        <f>IF($C3473="","",IF(AND($V3473="Yes",SUMPRODUCT((LEN(Settings!$F$6:$F$13)&gt;0)*ISNUMBER(SEARCH(Settings!$F$6:$F$13,$O3473)))=0),1,0))</f>
        <v/>
      </c>
      <c r="AM3473">
        <f>IF($AI3473=1,IFERROR(IF(VALUE($C3473)&lt;100000000,VALUE($C3473),1000000000),IFERROR(IF(VALUE(MID($C3473,2,20))&lt;100000000,VALUE(MID($C3473,2,20)),1000000000),1000000000))+ROW()/100000,"")</f>
        <v/>
      </c>
    </row>
    <row r="3474">
      <c r="E3474" s="14" t="n"/>
      <c r="M3474" s="8">
        <f>IF($C3474="","",L3474*T3474/100)</f>
        <v/>
      </c>
      <c r="S3474" s="8" t="n"/>
      <c r="T3474" s="8" t="n"/>
      <c r="W3474">
        <f>IF($C3474="","",IF($AL3474=1,0,IF($AK3474=1,Settings!$C$6,Settings!$C$7))*100)</f>
        <v/>
      </c>
      <c r="X3474" s="8">
        <f>IF($C3474="","",T3474*W3474/100)</f>
        <v/>
      </c>
      <c r="Y3474" s="8">
        <f>IF($C3474="","",T3474-X3474)</f>
        <v/>
      </c>
      <c r="Z3474" s="8">
        <f>IF($C3474="","",Y3474-M3474)</f>
        <v/>
      </c>
      <c r="AD3474" s="8" t="n"/>
      <c r="AG3474" s="14" t="n"/>
      <c r="AI3474">
        <f>IF($C3474="","",IF(COUNTIF($C$2:$C3474,$C3474)=1,1,0))</f>
        <v/>
      </c>
      <c r="AJ3474">
        <f>IF($AI3474=1,SUMPRODUCT(--($AM$2:$AM$7001&lt;$AM3474))+1,"")</f>
        <v/>
      </c>
      <c r="AK3474">
        <f>IF($C3474="","",IF(OR($P3474=TRUE(),$P3474="TRUE"),1,0))</f>
        <v/>
      </c>
      <c r="AL3474">
        <f>IF($C3474="","",IF(AND($V3474="Yes",SUMPRODUCT((LEN(Settings!$F$6:$F$13)&gt;0)*ISNUMBER(SEARCH(Settings!$F$6:$F$13,$O3474)))=0),1,0))</f>
        <v/>
      </c>
      <c r="AM3474">
        <f>IF($AI3474=1,IFERROR(IF(VALUE($C3474)&lt;100000000,VALUE($C3474),1000000000),IFERROR(IF(VALUE(MID($C3474,2,20))&lt;100000000,VALUE(MID($C3474,2,20)),1000000000),1000000000))+ROW()/100000,"")</f>
        <v/>
      </c>
    </row>
    <row r="3475">
      <c r="E3475" s="14" t="n"/>
      <c r="M3475" s="8">
        <f>IF($C3475="","",L3475*T3475/100)</f>
        <v/>
      </c>
      <c r="S3475" s="8" t="n"/>
      <c r="T3475" s="8" t="n"/>
      <c r="W3475">
        <f>IF($C3475="","",IF($AL3475=1,0,IF($AK3475=1,Settings!$C$6,Settings!$C$7))*100)</f>
        <v/>
      </c>
      <c r="X3475" s="8">
        <f>IF($C3475="","",T3475*W3475/100)</f>
        <v/>
      </c>
      <c r="Y3475" s="8">
        <f>IF($C3475="","",T3475-X3475)</f>
        <v/>
      </c>
      <c r="Z3475" s="8">
        <f>IF($C3475="","",Y3475-M3475)</f>
        <v/>
      </c>
      <c r="AD3475" s="8" t="n"/>
      <c r="AG3475" s="14" t="n"/>
      <c r="AI3475">
        <f>IF($C3475="","",IF(COUNTIF($C$2:$C3475,$C3475)=1,1,0))</f>
        <v/>
      </c>
      <c r="AJ3475">
        <f>IF($AI3475=1,SUMPRODUCT(--($AM$2:$AM$7001&lt;$AM3475))+1,"")</f>
        <v/>
      </c>
      <c r="AK3475">
        <f>IF($C3475="","",IF(OR($P3475=TRUE(),$P3475="TRUE"),1,0))</f>
        <v/>
      </c>
      <c r="AL3475">
        <f>IF($C3475="","",IF(AND($V3475="Yes",SUMPRODUCT((LEN(Settings!$F$6:$F$13)&gt;0)*ISNUMBER(SEARCH(Settings!$F$6:$F$13,$O3475)))=0),1,0))</f>
        <v/>
      </c>
      <c r="AM3475">
        <f>IF($AI3475=1,IFERROR(IF(VALUE($C3475)&lt;100000000,VALUE($C3475),1000000000),IFERROR(IF(VALUE(MID($C3475,2,20))&lt;100000000,VALUE(MID($C3475,2,20)),1000000000),1000000000))+ROW()/100000,"")</f>
        <v/>
      </c>
    </row>
    <row r="3476">
      <c r="E3476" s="14" t="n"/>
      <c r="M3476" s="8">
        <f>IF($C3476="","",L3476*T3476/100)</f>
        <v/>
      </c>
      <c r="S3476" s="8" t="n"/>
      <c r="T3476" s="8" t="n"/>
      <c r="W3476">
        <f>IF($C3476="","",IF($AL3476=1,0,IF($AK3476=1,Settings!$C$6,Settings!$C$7))*100)</f>
        <v/>
      </c>
      <c r="X3476" s="8">
        <f>IF($C3476="","",T3476*W3476/100)</f>
        <v/>
      </c>
      <c r="Y3476" s="8">
        <f>IF($C3476="","",T3476-X3476)</f>
        <v/>
      </c>
      <c r="Z3476" s="8">
        <f>IF($C3476="","",Y3476-M3476)</f>
        <v/>
      </c>
      <c r="AD3476" s="8" t="n"/>
      <c r="AG3476" s="14" t="n"/>
      <c r="AI3476">
        <f>IF($C3476="","",IF(COUNTIF($C$2:$C3476,$C3476)=1,1,0))</f>
        <v/>
      </c>
      <c r="AJ3476">
        <f>IF($AI3476=1,SUMPRODUCT(--($AM$2:$AM$7001&lt;$AM3476))+1,"")</f>
        <v/>
      </c>
      <c r="AK3476">
        <f>IF($C3476="","",IF(OR($P3476=TRUE(),$P3476="TRUE"),1,0))</f>
        <v/>
      </c>
      <c r="AL3476">
        <f>IF($C3476="","",IF(AND($V3476="Yes",SUMPRODUCT((LEN(Settings!$F$6:$F$13)&gt;0)*ISNUMBER(SEARCH(Settings!$F$6:$F$13,$O3476)))=0),1,0))</f>
        <v/>
      </c>
      <c r="AM3476">
        <f>IF($AI3476=1,IFERROR(IF(VALUE($C3476)&lt;100000000,VALUE($C3476),1000000000),IFERROR(IF(VALUE(MID($C3476,2,20))&lt;100000000,VALUE(MID($C3476,2,20)),1000000000),1000000000))+ROW()/100000,"")</f>
        <v/>
      </c>
    </row>
    <row r="3477">
      <c r="E3477" s="14" t="n"/>
      <c r="M3477" s="8">
        <f>IF($C3477="","",L3477*T3477/100)</f>
        <v/>
      </c>
      <c r="S3477" s="8" t="n"/>
      <c r="T3477" s="8" t="n"/>
      <c r="W3477">
        <f>IF($C3477="","",IF($AL3477=1,0,IF($AK3477=1,Settings!$C$6,Settings!$C$7))*100)</f>
        <v/>
      </c>
      <c r="X3477" s="8">
        <f>IF($C3477="","",T3477*W3477/100)</f>
        <v/>
      </c>
      <c r="Y3477" s="8">
        <f>IF($C3477="","",T3477-X3477)</f>
        <v/>
      </c>
      <c r="Z3477" s="8">
        <f>IF($C3477="","",Y3477-M3477)</f>
        <v/>
      </c>
      <c r="AD3477" s="8" t="n"/>
      <c r="AG3477" s="14" t="n"/>
      <c r="AI3477">
        <f>IF($C3477="","",IF(COUNTIF($C$2:$C3477,$C3477)=1,1,0))</f>
        <v/>
      </c>
      <c r="AJ3477">
        <f>IF($AI3477=1,SUMPRODUCT(--($AM$2:$AM$7001&lt;$AM3477))+1,"")</f>
        <v/>
      </c>
      <c r="AK3477">
        <f>IF($C3477="","",IF(OR($P3477=TRUE(),$P3477="TRUE"),1,0))</f>
        <v/>
      </c>
      <c r="AL3477">
        <f>IF($C3477="","",IF(AND($V3477="Yes",SUMPRODUCT((LEN(Settings!$F$6:$F$13)&gt;0)*ISNUMBER(SEARCH(Settings!$F$6:$F$13,$O3477)))=0),1,0))</f>
        <v/>
      </c>
      <c r="AM3477">
        <f>IF($AI3477=1,IFERROR(IF(VALUE($C3477)&lt;100000000,VALUE($C3477),1000000000),IFERROR(IF(VALUE(MID($C3477,2,20))&lt;100000000,VALUE(MID($C3477,2,20)),1000000000),1000000000))+ROW()/100000,"")</f>
        <v/>
      </c>
    </row>
    <row r="3478">
      <c r="E3478" s="14" t="n"/>
      <c r="M3478" s="8">
        <f>IF($C3478="","",L3478*T3478/100)</f>
        <v/>
      </c>
      <c r="S3478" s="8" t="n"/>
      <c r="T3478" s="8" t="n"/>
      <c r="W3478">
        <f>IF($C3478="","",IF($AL3478=1,0,IF($AK3478=1,Settings!$C$6,Settings!$C$7))*100)</f>
        <v/>
      </c>
      <c r="X3478" s="8">
        <f>IF($C3478="","",T3478*W3478/100)</f>
        <v/>
      </c>
      <c r="Y3478" s="8">
        <f>IF($C3478="","",T3478-X3478)</f>
        <v/>
      </c>
      <c r="Z3478" s="8">
        <f>IF($C3478="","",Y3478-M3478)</f>
        <v/>
      </c>
      <c r="AD3478" s="8" t="n"/>
      <c r="AG3478" s="14" t="n"/>
      <c r="AI3478">
        <f>IF($C3478="","",IF(COUNTIF($C$2:$C3478,$C3478)=1,1,0))</f>
        <v/>
      </c>
      <c r="AJ3478">
        <f>IF($AI3478=1,SUMPRODUCT(--($AM$2:$AM$7001&lt;$AM3478))+1,"")</f>
        <v/>
      </c>
      <c r="AK3478">
        <f>IF($C3478="","",IF(OR($P3478=TRUE(),$P3478="TRUE"),1,0))</f>
        <v/>
      </c>
      <c r="AL3478">
        <f>IF($C3478="","",IF(AND($V3478="Yes",SUMPRODUCT((LEN(Settings!$F$6:$F$13)&gt;0)*ISNUMBER(SEARCH(Settings!$F$6:$F$13,$O3478)))=0),1,0))</f>
        <v/>
      </c>
      <c r="AM3478">
        <f>IF($AI3478=1,IFERROR(IF(VALUE($C3478)&lt;100000000,VALUE($C3478),1000000000),IFERROR(IF(VALUE(MID($C3478,2,20))&lt;100000000,VALUE(MID($C3478,2,20)),1000000000),1000000000))+ROW()/100000,"")</f>
        <v/>
      </c>
    </row>
    <row r="3479">
      <c r="E3479" s="14" t="n"/>
      <c r="M3479" s="8">
        <f>IF($C3479="","",L3479*T3479/100)</f>
        <v/>
      </c>
      <c r="S3479" s="8" t="n"/>
      <c r="T3479" s="8" t="n"/>
      <c r="W3479">
        <f>IF($C3479="","",IF($AL3479=1,0,IF($AK3479=1,Settings!$C$6,Settings!$C$7))*100)</f>
        <v/>
      </c>
      <c r="X3479" s="8">
        <f>IF($C3479="","",T3479*W3479/100)</f>
        <v/>
      </c>
      <c r="Y3479" s="8">
        <f>IF($C3479="","",T3479-X3479)</f>
        <v/>
      </c>
      <c r="Z3479" s="8">
        <f>IF($C3479="","",Y3479-M3479)</f>
        <v/>
      </c>
      <c r="AD3479" s="8" t="n"/>
      <c r="AG3479" s="14" t="n"/>
      <c r="AI3479">
        <f>IF($C3479="","",IF(COUNTIF($C$2:$C3479,$C3479)=1,1,0))</f>
        <v/>
      </c>
      <c r="AJ3479">
        <f>IF($AI3479=1,SUMPRODUCT(--($AM$2:$AM$7001&lt;$AM3479))+1,"")</f>
        <v/>
      </c>
      <c r="AK3479">
        <f>IF($C3479="","",IF(OR($P3479=TRUE(),$P3479="TRUE"),1,0))</f>
        <v/>
      </c>
      <c r="AL3479">
        <f>IF($C3479="","",IF(AND($V3479="Yes",SUMPRODUCT((LEN(Settings!$F$6:$F$13)&gt;0)*ISNUMBER(SEARCH(Settings!$F$6:$F$13,$O3479)))=0),1,0))</f>
        <v/>
      </c>
      <c r="AM3479">
        <f>IF($AI3479=1,IFERROR(IF(VALUE($C3479)&lt;100000000,VALUE($C3479),1000000000),IFERROR(IF(VALUE(MID($C3479,2,20))&lt;100000000,VALUE(MID($C3479,2,20)),1000000000),1000000000))+ROW()/100000,"")</f>
        <v/>
      </c>
    </row>
    <row r="3480">
      <c r="E3480" s="14" t="n"/>
      <c r="M3480" s="8">
        <f>IF($C3480="","",L3480*T3480/100)</f>
        <v/>
      </c>
      <c r="S3480" s="8" t="n"/>
      <c r="T3480" s="8" t="n"/>
      <c r="W3480">
        <f>IF($C3480="","",IF($AL3480=1,0,IF($AK3480=1,Settings!$C$6,Settings!$C$7))*100)</f>
        <v/>
      </c>
      <c r="X3480" s="8">
        <f>IF($C3480="","",T3480*W3480/100)</f>
        <v/>
      </c>
      <c r="Y3480" s="8">
        <f>IF($C3480="","",T3480-X3480)</f>
        <v/>
      </c>
      <c r="Z3480" s="8">
        <f>IF($C3480="","",Y3480-M3480)</f>
        <v/>
      </c>
      <c r="AD3480" s="8" t="n"/>
      <c r="AG3480" s="14" t="n"/>
      <c r="AI3480">
        <f>IF($C3480="","",IF(COUNTIF($C$2:$C3480,$C3480)=1,1,0))</f>
        <v/>
      </c>
      <c r="AJ3480">
        <f>IF($AI3480=1,SUMPRODUCT(--($AM$2:$AM$7001&lt;$AM3480))+1,"")</f>
        <v/>
      </c>
      <c r="AK3480">
        <f>IF($C3480="","",IF(OR($P3480=TRUE(),$P3480="TRUE"),1,0))</f>
        <v/>
      </c>
      <c r="AL3480">
        <f>IF($C3480="","",IF(AND($V3480="Yes",SUMPRODUCT((LEN(Settings!$F$6:$F$13)&gt;0)*ISNUMBER(SEARCH(Settings!$F$6:$F$13,$O3480)))=0),1,0))</f>
        <v/>
      </c>
      <c r="AM3480">
        <f>IF($AI3480=1,IFERROR(IF(VALUE($C3480)&lt;100000000,VALUE($C3480),1000000000),IFERROR(IF(VALUE(MID($C3480,2,20))&lt;100000000,VALUE(MID($C3480,2,20)),1000000000),1000000000))+ROW()/100000,"")</f>
        <v/>
      </c>
    </row>
    <row r="3481">
      <c r="E3481" s="14" t="n"/>
      <c r="M3481" s="8">
        <f>IF($C3481="","",L3481*T3481/100)</f>
        <v/>
      </c>
      <c r="S3481" s="8" t="n"/>
      <c r="T3481" s="8" t="n"/>
      <c r="W3481">
        <f>IF($C3481="","",IF($AL3481=1,0,IF($AK3481=1,Settings!$C$6,Settings!$C$7))*100)</f>
        <v/>
      </c>
      <c r="X3481" s="8">
        <f>IF($C3481="","",T3481*W3481/100)</f>
        <v/>
      </c>
      <c r="Y3481" s="8">
        <f>IF($C3481="","",T3481-X3481)</f>
        <v/>
      </c>
      <c r="Z3481" s="8">
        <f>IF($C3481="","",Y3481-M3481)</f>
        <v/>
      </c>
      <c r="AD3481" s="8" t="n"/>
      <c r="AG3481" s="14" t="n"/>
      <c r="AI3481">
        <f>IF($C3481="","",IF(COUNTIF($C$2:$C3481,$C3481)=1,1,0))</f>
        <v/>
      </c>
      <c r="AJ3481">
        <f>IF($AI3481=1,SUMPRODUCT(--($AM$2:$AM$7001&lt;$AM3481))+1,"")</f>
        <v/>
      </c>
      <c r="AK3481">
        <f>IF($C3481="","",IF(OR($P3481=TRUE(),$P3481="TRUE"),1,0))</f>
        <v/>
      </c>
      <c r="AL3481">
        <f>IF($C3481="","",IF(AND($V3481="Yes",SUMPRODUCT((LEN(Settings!$F$6:$F$13)&gt;0)*ISNUMBER(SEARCH(Settings!$F$6:$F$13,$O3481)))=0),1,0))</f>
        <v/>
      </c>
      <c r="AM3481">
        <f>IF($AI3481=1,IFERROR(IF(VALUE($C3481)&lt;100000000,VALUE($C3481),1000000000),IFERROR(IF(VALUE(MID($C3481,2,20))&lt;100000000,VALUE(MID($C3481,2,20)),1000000000),1000000000))+ROW()/100000,"")</f>
        <v/>
      </c>
    </row>
    <row r="3482">
      <c r="E3482" s="14" t="n"/>
      <c r="M3482" s="8">
        <f>IF($C3482="","",L3482*T3482/100)</f>
        <v/>
      </c>
      <c r="S3482" s="8" t="n"/>
      <c r="T3482" s="8" t="n"/>
      <c r="W3482">
        <f>IF($C3482="","",IF($AL3482=1,0,IF($AK3482=1,Settings!$C$6,Settings!$C$7))*100)</f>
        <v/>
      </c>
      <c r="X3482" s="8">
        <f>IF($C3482="","",T3482*W3482/100)</f>
        <v/>
      </c>
      <c r="Y3482" s="8">
        <f>IF($C3482="","",T3482-X3482)</f>
        <v/>
      </c>
      <c r="Z3482" s="8">
        <f>IF($C3482="","",Y3482-M3482)</f>
        <v/>
      </c>
      <c r="AD3482" s="8" t="n"/>
      <c r="AG3482" s="14" t="n"/>
      <c r="AI3482">
        <f>IF($C3482="","",IF(COUNTIF($C$2:$C3482,$C3482)=1,1,0))</f>
        <v/>
      </c>
      <c r="AJ3482">
        <f>IF($AI3482=1,SUMPRODUCT(--($AM$2:$AM$7001&lt;$AM3482))+1,"")</f>
        <v/>
      </c>
      <c r="AK3482">
        <f>IF($C3482="","",IF(OR($P3482=TRUE(),$P3482="TRUE"),1,0))</f>
        <v/>
      </c>
      <c r="AL3482">
        <f>IF($C3482="","",IF(AND($V3482="Yes",SUMPRODUCT((LEN(Settings!$F$6:$F$13)&gt;0)*ISNUMBER(SEARCH(Settings!$F$6:$F$13,$O3482)))=0),1,0))</f>
        <v/>
      </c>
      <c r="AM3482">
        <f>IF($AI3482=1,IFERROR(IF(VALUE($C3482)&lt;100000000,VALUE($C3482),1000000000),IFERROR(IF(VALUE(MID($C3482,2,20))&lt;100000000,VALUE(MID($C3482,2,20)),1000000000),1000000000))+ROW()/100000,"")</f>
        <v/>
      </c>
    </row>
    <row r="3483">
      <c r="E3483" s="14" t="n"/>
      <c r="M3483" s="8">
        <f>IF($C3483="","",L3483*T3483/100)</f>
        <v/>
      </c>
      <c r="S3483" s="8" t="n"/>
      <c r="T3483" s="8" t="n"/>
      <c r="W3483">
        <f>IF($C3483="","",IF($AL3483=1,0,IF($AK3483=1,Settings!$C$6,Settings!$C$7))*100)</f>
        <v/>
      </c>
      <c r="X3483" s="8">
        <f>IF($C3483="","",T3483*W3483/100)</f>
        <v/>
      </c>
      <c r="Y3483" s="8">
        <f>IF($C3483="","",T3483-X3483)</f>
        <v/>
      </c>
      <c r="Z3483" s="8">
        <f>IF($C3483="","",Y3483-M3483)</f>
        <v/>
      </c>
      <c r="AD3483" s="8" t="n"/>
      <c r="AG3483" s="14" t="n"/>
      <c r="AI3483">
        <f>IF($C3483="","",IF(COUNTIF($C$2:$C3483,$C3483)=1,1,0))</f>
        <v/>
      </c>
      <c r="AJ3483">
        <f>IF($AI3483=1,SUMPRODUCT(--($AM$2:$AM$7001&lt;$AM3483))+1,"")</f>
        <v/>
      </c>
      <c r="AK3483">
        <f>IF($C3483="","",IF(OR($P3483=TRUE(),$P3483="TRUE"),1,0))</f>
        <v/>
      </c>
      <c r="AL3483">
        <f>IF($C3483="","",IF(AND($V3483="Yes",SUMPRODUCT((LEN(Settings!$F$6:$F$13)&gt;0)*ISNUMBER(SEARCH(Settings!$F$6:$F$13,$O3483)))=0),1,0))</f>
        <v/>
      </c>
      <c r="AM3483">
        <f>IF($AI3483=1,IFERROR(IF(VALUE($C3483)&lt;100000000,VALUE($C3483),1000000000),IFERROR(IF(VALUE(MID($C3483,2,20))&lt;100000000,VALUE(MID($C3483,2,20)),1000000000),1000000000))+ROW()/100000,"")</f>
        <v/>
      </c>
    </row>
    <row r="3484">
      <c r="E3484" s="14" t="n"/>
      <c r="M3484" s="8">
        <f>IF($C3484="","",L3484*T3484/100)</f>
        <v/>
      </c>
      <c r="S3484" s="8" t="n"/>
      <c r="T3484" s="8" t="n"/>
      <c r="W3484">
        <f>IF($C3484="","",IF($AL3484=1,0,IF($AK3484=1,Settings!$C$6,Settings!$C$7))*100)</f>
        <v/>
      </c>
      <c r="X3484" s="8">
        <f>IF($C3484="","",T3484*W3484/100)</f>
        <v/>
      </c>
      <c r="Y3484" s="8">
        <f>IF($C3484="","",T3484-X3484)</f>
        <v/>
      </c>
      <c r="Z3484" s="8">
        <f>IF($C3484="","",Y3484-M3484)</f>
        <v/>
      </c>
      <c r="AD3484" s="8" t="n"/>
      <c r="AG3484" s="14" t="n"/>
      <c r="AI3484">
        <f>IF($C3484="","",IF(COUNTIF($C$2:$C3484,$C3484)=1,1,0))</f>
        <v/>
      </c>
      <c r="AJ3484">
        <f>IF($AI3484=1,SUMPRODUCT(--($AM$2:$AM$7001&lt;$AM3484))+1,"")</f>
        <v/>
      </c>
      <c r="AK3484">
        <f>IF($C3484="","",IF(OR($P3484=TRUE(),$P3484="TRUE"),1,0))</f>
        <v/>
      </c>
      <c r="AL3484">
        <f>IF($C3484="","",IF(AND($V3484="Yes",SUMPRODUCT((LEN(Settings!$F$6:$F$13)&gt;0)*ISNUMBER(SEARCH(Settings!$F$6:$F$13,$O3484)))=0),1,0))</f>
        <v/>
      </c>
      <c r="AM3484">
        <f>IF($AI3484=1,IFERROR(IF(VALUE($C3484)&lt;100000000,VALUE($C3484),1000000000),IFERROR(IF(VALUE(MID($C3484,2,20))&lt;100000000,VALUE(MID($C3484,2,20)),1000000000),1000000000))+ROW()/100000,"")</f>
        <v/>
      </c>
    </row>
    <row r="3485">
      <c r="E3485" s="14" t="n"/>
      <c r="M3485" s="8">
        <f>IF($C3485="","",L3485*T3485/100)</f>
        <v/>
      </c>
      <c r="S3485" s="8" t="n"/>
      <c r="T3485" s="8" t="n"/>
      <c r="W3485">
        <f>IF($C3485="","",IF($AL3485=1,0,IF($AK3485=1,Settings!$C$6,Settings!$C$7))*100)</f>
        <v/>
      </c>
      <c r="X3485" s="8">
        <f>IF($C3485="","",T3485*W3485/100)</f>
        <v/>
      </c>
      <c r="Y3485" s="8">
        <f>IF($C3485="","",T3485-X3485)</f>
        <v/>
      </c>
      <c r="Z3485" s="8">
        <f>IF($C3485="","",Y3485-M3485)</f>
        <v/>
      </c>
      <c r="AD3485" s="8" t="n"/>
      <c r="AG3485" s="14" t="n"/>
      <c r="AI3485">
        <f>IF($C3485="","",IF(COUNTIF($C$2:$C3485,$C3485)=1,1,0))</f>
        <v/>
      </c>
      <c r="AJ3485">
        <f>IF($AI3485=1,SUMPRODUCT(--($AM$2:$AM$7001&lt;$AM3485))+1,"")</f>
        <v/>
      </c>
      <c r="AK3485">
        <f>IF($C3485="","",IF(OR($P3485=TRUE(),$P3485="TRUE"),1,0))</f>
        <v/>
      </c>
      <c r="AL3485">
        <f>IF($C3485="","",IF(AND($V3485="Yes",SUMPRODUCT((LEN(Settings!$F$6:$F$13)&gt;0)*ISNUMBER(SEARCH(Settings!$F$6:$F$13,$O3485)))=0),1,0))</f>
        <v/>
      </c>
      <c r="AM3485">
        <f>IF($AI3485=1,IFERROR(IF(VALUE($C3485)&lt;100000000,VALUE($C3485),1000000000),IFERROR(IF(VALUE(MID($C3485,2,20))&lt;100000000,VALUE(MID($C3485,2,20)),1000000000),1000000000))+ROW()/100000,"")</f>
        <v/>
      </c>
    </row>
    <row r="3486">
      <c r="E3486" s="14" t="n"/>
      <c r="M3486" s="8">
        <f>IF($C3486="","",L3486*T3486/100)</f>
        <v/>
      </c>
      <c r="S3486" s="8" t="n"/>
      <c r="T3486" s="8" t="n"/>
      <c r="W3486">
        <f>IF($C3486="","",IF($AL3486=1,0,IF($AK3486=1,Settings!$C$6,Settings!$C$7))*100)</f>
        <v/>
      </c>
      <c r="X3486" s="8">
        <f>IF($C3486="","",T3486*W3486/100)</f>
        <v/>
      </c>
      <c r="Y3486" s="8">
        <f>IF($C3486="","",T3486-X3486)</f>
        <v/>
      </c>
      <c r="Z3486" s="8">
        <f>IF($C3486="","",Y3486-M3486)</f>
        <v/>
      </c>
      <c r="AD3486" s="8" t="n"/>
      <c r="AG3486" s="14" t="n"/>
      <c r="AI3486">
        <f>IF($C3486="","",IF(COUNTIF($C$2:$C3486,$C3486)=1,1,0))</f>
        <v/>
      </c>
      <c r="AJ3486">
        <f>IF($AI3486=1,SUMPRODUCT(--($AM$2:$AM$7001&lt;$AM3486))+1,"")</f>
        <v/>
      </c>
      <c r="AK3486">
        <f>IF($C3486="","",IF(OR($P3486=TRUE(),$P3486="TRUE"),1,0))</f>
        <v/>
      </c>
      <c r="AL3486">
        <f>IF($C3486="","",IF(AND($V3486="Yes",SUMPRODUCT((LEN(Settings!$F$6:$F$13)&gt;0)*ISNUMBER(SEARCH(Settings!$F$6:$F$13,$O3486)))=0),1,0))</f>
        <v/>
      </c>
      <c r="AM3486">
        <f>IF($AI3486=1,IFERROR(IF(VALUE($C3486)&lt;100000000,VALUE($C3486),1000000000),IFERROR(IF(VALUE(MID($C3486,2,20))&lt;100000000,VALUE(MID($C3486,2,20)),1000000000),1000000000))+ROW()/100000,"")</f>
        <v/>
      </c>
    </row>
    <row r="3487">
      <c r="E3487" s="14" t="n"/>
      <c r="M3487" s="8">
        <f>IF($C3487="","",L3487*T3487/100)</f>
        <v/>
      </c>
      <c r="S3487" s="8" t="n"/>
      <c r="T3487" s="8" t="n"/>
      <c r="W3487">
        <f>IF($C3487="","",IF($AL3487=1,0,IF($AK3487=1,Settings!$C$6,Settings!$C$7))*100)</f>
        <v/>
      </c>
      <c r="X3487" s="8">
        <f>IF($C3487="","",T3487*W3487/100)</f>
        <v/>
      </c>
      <c r="Y3487" s="8">
        <f>IF($C3487="","",T3487-X3487)</f>
        <v/>
      </c>
      <c r="Z3487" s="8">
        <f>IF($C3487="","",Y3487-M3487)</f>
        <v/>
      </c>
      <c r="AD3487" s="8" t="n"/>
      <c r="AG3487" s="14" t="n"/>
      <c r="AI3487">
        <f>IF($C3487="","",IF(COUNTIF($C$2:$C3487,$C3487)=1,1,0))</f>
        <v/>
      </c>
      <c r="AJ3487">
        <f>IF($AI3487=1,SUMPRODUCT(--($AM$2:$AM$7001&lt;$AM3487))+1,"")</f>
        <v/>
      </c>
      <c r="AK3487">
        <f>IF($C3487="","",IF(OR($P3487=TRUE(),$P3487="TRUE"),1,0))</f>
        <v/>
      </c>
      <c r="AL3487">
        <f>IF($C3487="","",IF(AND($V3487="Yes",SUMPRODUCT((LEN(Settings!$F$6:$F$13)&gt;0)*ISNUMBER(SEARCH(Settings!$F$6:$F$13,$O3487)))=0),1,0))</f>
        <v/>
      </c>
      <c r="AM3487">
        <f>IF($AI3487=1,IFERROR(IF(VALUE($C3487)&lt;100000000,VALUE($C3487),1000000000),IFERROR(IF(VALUE(MID($C3487,2,20))&lt;100000000,VALUE(MID($C3487,2,20)),1000000000),1000000000))+ROW()/100000,"")</f>
        <v/>
      </c>
    </row>
    <row r="3488">
      <c r="E3488" s="14" t="n"/>
      <c r="M3488" s="8">
        <f>IF($C3488="","",L3488*T3488/100)</f>
        <v/>
      </c>
      <c r="S3488" s="8" t="n"/>
      <c r="T3488" s="8" t="n"/>
      <c r="W3488">
        <f>IF($C3488="","",IF($AL3488=1,0,IF($AK3488=1,Settings!$C$6,Settings!$C$7))*100)</f>
        <v/>
      </c>
      <c r="X3488" s="8">
        <f>IF($C3488="","",T3488*W3488/100)</f>
        <v/>
      </c>
      <c r="Y3488" s="8">
        <f>IF($C3488="","",T3488-X3488)</f>
        <v/>
      </c>
      <c r="Z3488" s="8">
        <f>IF($C3488="","",Y3488-M3488)</f>
        <v/>
      </c>
      <c r="AD3488" s="8" t="n"/>
      <c r="AG3488" s="14" t="n"/>
      <c r="AI3488">
        <f>IF($C3488="","",IF(COUNTIF($C$2:$C3488,$C3488)=1,1,0))</f>
        <v/>
      </c>
      <c r="AJ3488">
        <f>IF($AI3488=1,SUMPRODUCT(--($AM$2:$AM$7001&lt;$AM3488))+1,"")</f>
        <v/>
      </c>
      <c r="AK3488">
        <f>IF($C3488="","",IF(OR($P3488=TRUE(),$P3488="TRUE"),1,0))</f>
        <v/>
      </c>
      <c r="AL3488">
        <f>IF($C3488="","",IF(AND($V3488="Yes",SUMPRODUCT((LEN(Settings!$F$6:$F$13)&gt;0)*ISNUMBER(SEARCH(Settings!$F$6:$F$13,$O3488)))=0),1,0))</f>
        <v/>
      </c>
      <c r="AM3488">
        <f>IF($AI3488=1,IFERROR(IF(VALUE($C3488)&lt;100000000,VALUE($C3488),1000000000),IFERROR(IF(VALUE(MID($C3488,2,20))&lt;100000000,VALUE(MID($C3488,2,20)),1000000000),1000000000))+ROW()/100000,"")</f>
        <v/>
      </c>
    </row>
    <row r="3489">
      <c r="E3489" s="14" t="n"/>
      <c r="M3489" s="8">
        <f>IF($C3489="","",L3489*T3489/100)</f>
        <v/>
      </c>
      <c r="S3489" s="8" t="n"/>
      <c r="T3489" s="8" t="n"/>
      <c r="W3489">
        <f>IF($C3489="","",IF($AL3489=1,0,IF($AK3489=1,Settings!$C$6,Settings!$C$7))*100)</f>
        <v/>
      </c>
      <c r="X3489" s="8">
        <f>IF($C3489="","",T3489*W3489/100)</f>
        <v/>
      </c>
      <c r="Y3489" s="8">
        <f>IF($C3489="","",T3489-X3489)</f>
        <v/>
      </c>
      <c r="Z3489" s="8">
        <f>IF($C3489="","",Y3489-M3489)</f>
        <v/>
      </c>
      <c r="AD3489" s="8" t="n"/>
      <c r="AG3489" s="14" t="n"/>
      <c r="AI3489">
        <f>IF($C3489="","",IF(COUNTIF($C$2:$C3489,$C3489)=1,1,0))</f>
        <v/>
      </c>
      <c r="AJ3489">
        <f>IF($AI3489=1,SUMPRODUCT(--($AM$2:$AM$7001&lt;$AM3489))+1,"")</f>
        <v/>
      </c>
      <c r="AK3489">
        <f>IF($C3489="","",IF(OR($P3489=TRUE(),$P3489="TRUE"),1,0))</f>
        <v/>
      </c>
      <c r="AL3489">
        <f>IF($C3489="","",IF(AND($V3489="Yes",SUMPRODUCT((LEN(Settings!$F$6:$F$13)&gt;0)*ISNUMBER(SEARCH(Settings!$F$6:$F$13,$O3489)))=0),1,0))</f>
        <v/>
      </c>
      <c r="AM3489">
        <f>IF($AI3489=1,IFERROR(IF(VALUE($C3489)&lt;100000000,VALUE($C3489),1000000000),IFERROR(IF(VALUE(MID($C3489,2,20))&lt;100000000,VALUE(MID($C3489,2,20)),1000000000),1000000000))+ROW()/100000,"")</f>
        <v/>
      </c>
    </row>
    <row r="3490">
      <c r="E3490" s="14" t="n"/>
      <c r="M3490" s="8">
        <f>IF($C3490="","",L3490*T3490/100)</f>
        <v/>
      </c>
      <c r="S3490" s="8" t="n"/>
      <c r="T3490" s="8" t="n"/>
      <c r="W3490">
        <f>IF($C3490="","",IF($AL3490=1,0,IF($AK3490=1,Settings!$C$6,Settings!$C$7))*100)</f>
        <v/>
      </c>
      <c r="X3490" s="8">
        <f>IF($C3490="","",T3490*W3490/100)</f>
        <v/>
      </c>
      <c r="Y3490" s="8">
        <f>IF($C3490="","",T3490-X3490)</f>
        <v/>
      </c>
      <c r="Z3490" s="8">
        <f>IF($C3490="","",Y3490-M3490)</f>
        <v/>
      </c>
      <c r="AD3490" s="8" t="n"/>
      <c r="AG3490" s="14" t="n"/>
      <c r="AI3490">
        <f>IF($C3490="","",IF(COUNTIF($C$2:$C3490,$C3490)=1,1,0))</f>
        <v/>
      </c>
      <c r="AJ3490">
        <f>IF($AI3490=1,SUMPRODUCT(--($AM$2:$AM$7001&lt;$AM3490))+1,"")</f>
        <v/>
      </c>
      <c r="AK3490">
        <f>IF($C3490="","",IF(OR($P3490=TRUE(),$P3490="TRUE"),1,0))</f>
        <v/>
      </c>
      <c r="AL3490">
        <f>IF($C3490="","",IF(AND($V3490="Yes",SUMPRODUCT((LEN(Settings!$F$6:$F$13)&gt;0)*ISNUMBER(SEARCH(Settings!$F$6:$F$13,$O3490)))=0),1,0))</f>
        <v/>
      </c>
      <c r="AM3490">
        <f>IF($AI3490=1,IFERROR(IF(VALUE($C3490)&lt;100000000,VALUE($C3490),1000000000),IFERROR(IF(VALUE(MID($C3490,2,20))&lt;100000000,VALUE(MID($C3490,2,20)),1000000000),1000000000))+ROW()/100000,"")</f>
        <v/>
      </c>
    </row>
    <row r="3491">
      <c r="E3491" s="14" t="n"/>
      <c r="M3491" s="8">
        <f>IF($C3491="","",L3491*T3491/100)</f>
        <v/>
      </c>
      <c r="S3491" s="8" t="n"/>
      <c r="T3491" s="8" t="n"/>
      <c r="W3491">
        <f>IF($C3491="","",IF($AL3491=1,0,IF($AK3491=1,Settings!$C$6,Settings!$C$7))*100)</f>
        <v/>
      </c>
      <c r="X3491" s="8">
        <f>IF($C3491="","",T3491*W3491/100)</f>
        <v/>
      </c>
      <c r="Y3491" s="8">
        <f>IF($C3491="","",T3491-X3491)</f>
        <v/>
      </c>
      <c r="Z3491" s="8">
        <f>IF($C3491="","",Y3491-M3491)</f>
        <v/>
      </c>
      <c r="AD3491" s="8" t="n"/>
      <c r="AG3491" s="14" t="n"/>
      <c r="AI3491">
        <f>IF($C3491="","",IF(COUNTIF($C$2:$C3491,$C3491)=1,1,0))</f>
        <v/>
      </c>
      <c r="AJ3491">
        <f>IF($AI3491=1,SUMPRODUCT(--($AM$2:$AM$7001&lt;$AM3491))+1,"")</f>
        <v/>
      </c>
      <c r="AK3491">
        <f>IF($C3491="","",IF(OR($P3491=TRUE(),$P3491="TRUE"),1,0))</f>
        <v/>
      </c>
      <c r="AL3491">
        <f>IF($C3491="","",IF(AND($V3491="Yes",SUMPRODUCT((LEN(Settings!$F$6:$F$13)&gt;0)*ISNUMBER(SEARCH(Settings!$F$6:$F$13,$O3491)))=0),1,0))</f>
        <v/>
      </c>
      <c r="AM3491">
        <f>IF($AI3491=1,IFERROR(IF(VALUE($C3491)&lt;100000000,VALUE($C3491),1000000000),IFERROR(IF(VALUE(MID($C3491,2,20))&lt;100000000,VALUE(MID($C3491,2,20)),1000000000),1000000000))+ROW()/100000,"")</f>
        <v/>
      </c>
    </row>
    <row r="3492">
      <c r="E3492" s="14" t="n"/>
      <c r="M3492" s="8">
        <f>IF($C3492="","",L3492*T3492/100)</f>
        <v/>
      </c>
      <c r="S3492" s="8" t="n"/>
      <c r="T3492" s="8" t="n"/>
      <c r="W3492">
        <f>IF($C3492="","",IF($AL3492=1,0,IF($AK3492=1,Settings!$C$6,Settings!$C$7))*100)</f>
        <v/>
      </c>
      <c r="X3492" s="8">
        <f>IF($C3492="","",T3492*W3492/100)</f>
        <v/>
      </c>
      <c r="Y3492" s="8">
        <f>IF($C3492="","",T3492-X3492)</f>
        <v/>
      </c>
      <c r="Z3492" s="8">
        <f>IF($C3492="","",Y3492-M3492)</f>
        <v/>
      </c>
      <c r="AD3492" s="8" t="n"/>
      <c r="AG3492" s="14" t="n"/>
      <c r="AI3492">
        <f>IF($C3492="","",IF(COUNTIF($C$2:$C3492,$C3492)=1,1,0))</f>
        <v/>
      </c>
      <c r="AJ3492">
        <f>IF($AI3492=1,SUMPRODUCT(--($AM$2:$AM$7001&lt;$AM3492))+1,"")</f>
        <v/>
      </c>
      <c r="AK3492">
        <f>IF($C3492="","",IF(OR($P3492=TRUE(),$P3492="TRUE"),1,0))</f>
        <v/>
      </c>
      <c r="AL3492">
        <f>IF($C3492="","",IF(AND($V3492="Yes",SUMPRODUCT((LEN(Settings!$F$6:$F$13)&gt;0)*ISNUMBER(SEARCH(Settings!$F$6:$F$13,$O3492)))=0),1,0))</f>
        <v/>
      </c>
      <c r="AM3492">
        <f>IF($AI3492=1,IFERROR(IF(VALUE($C3492)&lt;100000000,VALUE($C3492),1000000000),IFERROR(IF(VALUE(MID($C3492,2,20))&lt;100000000,VALUE(MID($C3492,2,20)),1000000000),1000000000))+ROW()/100000,"")</f>
        <v/>
      </c>
    </row>
    <row r="3493">
      <c r="E3493" s="14" t="n"/>
      <c r="M3493" s="8">
        <f>IF($C3493="","",L3493*T3493/100)</f>
        <v/>
      </c>
      <c r="S3493" s="8" t="n"/>
      <c r="T3493" s="8" t="n"/>
      <c r="W3493">
        <f>IF($C3493="","",IF($AL3493=1,0,IF($AK3493=1,Settings!$C$6,Settings!$C$7))*100)</f>
        <v/>
      </c>
      <c r="X3493" s="8">
        <f>IF($C3493="","",T3493*W3493/100)</f>
        <v/>
      </c>
      <c r="Y3493" s="8">
        <f>IF($C3493="","",T3493-X3493)</f>
        <v/>
      </c>
      <c r="Z3493" s="8">
        <f>IF($C3493="","",Y3493-M3493)</f>
        <v/>
      </c>
      <c r="AD3493" s="8" t="n"/>
      <c r="AG3493" s="14" t="n"/>
      <c r="AI3493">
        <f>IF($C3493="","",IF(COUNTIF($C$2:$C3493,$C3493)=1,1,0))</f>
        <v/>
      </c>
      <c r="AJ3493">
        <f>IF($AI3493=1,SUMPRODUCT(--($AM$2:$AM$7001&lt;$AM3493))+1,"")</f>
        <v/>
      </c>
      <c r="AK3493">
        <f>IF($C3493="","",IF(OR($P3493=TRUE(),$P3493="TRUE"),1,0))</f>
        <v/>
      </c>
      <c r="AL3493">
        <f>IF($C3493="","",IF(AND($V3493="Yes",SUMPRODUCT((LEN(Settings!$F$6:$F$13)&gt;0)*ISNUMBER(SEARCH(Settings!$F$6:$F$13,$O3493)))=0),1,0))</f>
        <v/>
      </c>
      <c r="AM3493">
        <f>IF($AI3493=1,IFERROR(IF(VALUE($C3493)&lt;100000000,VALUE($C3493),1000000000),IFERROR(IF(VALUE(MID($C3493,2,20))&lt;100000000,VALUE(MID($C3493,2,20)),1000000000),1000000000))+ROW()/100000,"")</f>
        <v/>
      </c>
    </row>
    <row r="3494">
      <c r="E3494" s="14" t="n"/>
      <c r="M3494" s="8">
        <f>IF($C3494="","",L3494*T3494/100)</f>
        <v/>
      </c>
      <c r="S3494" s="8" t="n"/>
      <c r="T3494" s="8" t="n"/>
      <c r="W3494">
        <f>IF($C3494="","",IF($AL3494=1,0,IF($AK3494=1,Settings!$C$6,Settings!$C$7))*100)</f>
        <v/>
      </c>
      <c r="X3494" s="8">
        <f>IF($C3494="","",T3494*W3494/100)</f>
        <v/>
      </c>
      <c r="Y3494" s="8">
        <f>IF($C3494="","",T3494-X3494)</f>
        <v/>
      </c>
      <c r="Z3494" s="8">
        <f>IF($C3494="","",Y3494-M3494)</f>
        <v/>
      </c>
      <c r="AD3494" s="8" t="n"/>
      <c r="AG3494" s="14" t="n"/>
      <c r="AI3494">
        <f>IF($C3494="","",IF(COUNTIF($C$2:$C3494,$C3494)=1,1,0))</f>
        <v/>
      </c>
      <c r="AJ3494">
        <f>IF($AI3494=1,SUMPRODUCT(--($AM$2:$AM$7001&lt;$AM3494))+1,"")</f>
        <v/>
      </c>
      <c r="AK3494">
        <f>IF($C3494="","",IF(OR($P3494=TRUE(),$P3494="TRUE"),1,0))</f>
        <v/>
      </c>
      <c r="AL3494">
        <f>IF($C3494="","",IF(AND($V3494="Yes",SUMPRODUCT((LEN(Settings!$F$6:$F$13)&gt;0)*ISNUMBER(SEARCH(Settings!$F$6:$F$13,$O3494)))=0),1,0))</f>
        <v/>
      </c>
      <c r="AM3494">
        <f>IF($AI3494=1,IFERROR(IF(VALUE($C3494)&lt;100000000,VALUE($C3494),1000000000),IFERROR(IF(VALUE(MID($C3494,2,20))&lt;100000000,VALUE(MID($C3494,2,20)),1000000000),1000000000))+ROW()/100000,"")</f>
        <v/>
      </c>
    </row>
    <row r="3495">
      <c r="E3495" s="14" t="n"/>
      <c r="M3495" s="8">
        <f>IF($C3495="","",L3495*T3495/100)</f>
        <v/>
      </c>
      <c r="S3495" s="8" t="n"/>
      <c r="T3495" s="8" t="n"/>
      <c r="W3495">
        <f>IF($C3495="","",IF($AL3495=1,0,IF($AK3495=1,Settings!$C$6,Settings!$C$7))*100)</f>
        <v/>
      </c>
      <c r="X3495" s="8">
        <f>IF($C3495="","",T3495*W3495/100)</f>
        <v/>
      </c>
      <c r="Y3495" s="8">
        <f>IF($C3495="","",T3495-X3495)</f>
        <v/>
      </c>
      <c r="Z3495" s="8">
        <f>IF($C3495="","",Y3495-M3495)</f>
        <v/>
      </c>
      <c r="AD3495" s="8" t="n"/>
      <c r="AG3495" s="14" t="n"/>
      <c r="AI3495">
        <f>IF($C3495="","",IF(COUNTIF($C$2:$C3495,$C3495)=1,1,0))</f>
        <v/>
      </c>
      <c r="AJ3495">
        <f>IF($AI3495=1,SUMPRODUCT(--($AM$2:$AM$7001&lt;$AM3495))+1,"")</f>
        <v/>
      </c>
      <c r="AK3495">
        <f>IF($C3495="","",IF(OR($P3495=TRUE(),$P3495="TRUE"),1,0))</f>
        <v/>
      </c>
      <c r="AL3495">
        <f>IF($C3495="","",IF(AND($V3495="Yes",SUMPRODUCT((LEN(Settings!$F$6:$F$13)&gt;0)*ISNUMBER(SEARCH(Settings!$F$6:$F$13,$O3495)))=0),1,0))</f>
        <v/>
      </c>
      <c r="AM3495">
        <f>IF($AI3495=1,IFERROR(IF(VALUE($C3495)&lt;100000000,VALUE($C3495),1000000000),IFERROR(IF(VALUE(MID($C3495,2,20))&lt;100000000,VALUE(MID($C3495,2,20)),1000000000),1000000000))+ROW()/100000,"")</f>
        <v/>
      </c>
    </row>
    <row r="3496">
      <c r="E3496" s="14" t="n"/>
      <c r="M3496" s="8">
        <f>IF($C3496="","",L3496*T3496/100)</f>
        <v/>
      </c>
      <c r="S3496" s="8" t="n"/>
      <c r="T3496" s="8" t="n"/>
      <c r="W3496">
        <f>IF($C3496="","",IF($AL3496=1,0,IF($AK3496=1,Settings!$C$6,Settings!$C$7))*100)</f>
        <v/>
      </c>
      <c r="X3496" s="8">
        <f>IF($C3496="","",T3496*W3496/100)</f>
        <v/>
      </c>
      <c r="Y3496" s="8">
        <f>IF($C3496="","",T3496-X3496)</f>
        <v/>
      </c>
      <c r="Z3496" s="8">
        <f>IF($C3496="","",Y3496-M3496)</f>
        <v/>
      </c>
      <c r="AD3496" s="8" t="n"/>
      <c r="AG3496" s="14" t="n"/>
      <c r="AI3496">
        <f>IF($C3496="","",IF(COUNTIF($C$2:$C3496,$C3496)=1,1,0))</f>
        <v/>
      </c>
      <c r="AJ3496">
        <f>IF($AI3496=1,SUMPRODUCT(--($AM$2:$AM$7001&lt;$AM3496))+1,"")</f>
        <v/>
      </c>
      <c r="AK3496">
        <f>IF($C3496="","",IF(OR($P3496=TRUE(),$P3496="TRUE"),1,0))</f>
        <v/>
      </c>
      <c r="AL3496">
        <f>IF($C3496="","",IF(AND($V3496="Yes",SUMPRODUCT((LEN(Settings!$F$6:$F$13)&gt;0)*ISNUMBER(SEARCH(Settings!$F$6:$F$13,$O3496)))=0),1,0))</f>
        <v/>
      </c>
      <c r="AM3496">
        <f>IF($AI3496=1,IFERROR(IF(VALUE($C3496)&lt;100000000,VALUE($C3496),1000000000),IFERROR(IF(VALUE(MID($C3496,2,20))&lt;100000000,VALUE(MID($C3496,2,20)),1000000000),1000000000))+ROW()/100000,"")</f>
        <v/>
      </c>
    </row>
    <row r="3497">
      <c r="E3497" s="14" t="n"/>
      <c r="M3497" s="8">
        <f>IF($C3497="","",L3497*T3497/100)</f>
        <v/>
      </c>
      <c r="S3497" s="8" t="n"/>
      <c r="T3497" s="8" t="n"/>
      <c r="W3497">
        <f>IF($C3497="","",IF($AL3497=1,0,IF($AK3497=1,Settings!$C$6,Settings!$C$7))*100)</f>
        <v/>
      </c>
      <c r="X3497" s="8">
        <f>IF($C3497="","",T3497*W3497/100)</f>
        <v/>
      </c>
      <c r="Y3497" s="8">
        <f>IF($C3497="","",T3497-X3497)</f>
        <v/>
      </c>
      <c r="Z3497" s="8">
        <f>IF($C3497="","",Y3497-M3497)</f>
        <v/>
      </c>
      <c r="AD3497" s="8" t="n"/>
      <c r="AG3497" s="14" t="n"/>
      <c r="AI3497">
        <f>IF($C3497="","",IF(COUNTIF($C$2:$C3497,$C3497)=1,1,0))</f>
        <v/>
      </c>
      <c r="AJ3497">
        <f>IF($AI3497=1,SUMPRODUCT(--($AM$2:$AM$7001&lt;$AM3497))+1,"")</f>
        <v/>
      </c>
      <c r="AK3497">
        <f>IF($C3497="","",IF(OR($P3497=TRUE(),$P3497="TRUE"),1,0))</f>
        <v/>
      </c>
      <c r="AL3497">
        <f>IF($C3497="","",IF(AND($V3497="Yes",SUMPRODUCT((LEN(Settings!$F$6:$F$13)&gt;0)*ISNUMBER(SEARCH(Settings!$F$6:$F$13,$O3497)))=0),1,0))</f>
        <v/>
      </c>
      <c r="AM3497">
        <f>IF($AI3497=1,IFERROR(IF(VALUE($C3497)&lt;100000000,VALUE($C3497),1000000000),IFERROR(IF(VALUE(MID($C3497,2,20))&lt;100000000,VALUE(MID($C3497,2,20)),1000000000),1000000000))+ROW()/100000,"")</f>
        <v/>
      </c>
    </row>
    <row r="3498">
      <c r="E3498" s="14" t="n"/>
      <c r="M3498" s="8">
        <f>IF($C3498="","",L3498*T3498/100)</f>
        <v/>
      </c>
      <c r="S3498" s="8" t="n"/>
      <c r="T3498" s="8" t="n"/>
      <c r="W3498">
        <f>IF($C3498="","",IF($AL3498=1,0,IF($AK3498=1,Settings!$C$6,Settings!$C$7))*100)</f>
        <v/>
      </c>
      <c r="X3498" s="8">
        <f>IF($C3498="","",T3498*W3498/100)</f>
        <v/>
      </c>
      <c r="Y3498" s="8">
        <f>IF($C3498="","",T3498-X3498)</f>
        <v/>
      </c>
      <c r="Z3498" s="8">
        <f>IF($C3498="","",Y3498-M3498)</f>
        <v/>
      </c>
      <c r="AD3498" s="8" t="n"/>
      <c r="AG3498" s="14" t="n"/>
      <c r="AI3498">
        <f>IF($C3498="","",IF(COUNTIF($C$2:$C3498,$C3498)=1,1,0))</f>
        <v/>
      </c>
      <c r="AJ3498">
        <f>IF($AI3498=1,SUMPRODUCT(--($AM$2:$AM$7001&lt;$AM3498))+1,"")</f>
        <v/>
      </c>
      <c r="AK3498">
        <f>IF($C3498="","",IF(OR($P3498=TRUE(),$P3498="TRUE"),1,0))</f>
        <v/>
      </c>
      <c r="AL3498">
        <f>IF($C3498="","",IF(AND($V3498="Yes",SUMPRODUCT((LEN(Settings!$F$6:$F$13)&gt;0)*ISNUMBER(SEARCH(Settings!$F$6:$F$13,$O3498)))=0),1,0))</f>
        <v/>
      </c>
      <c r="AM3498">
        <f>IF($AI3498=1,IFERROR(IF(VALUE($C3498)&lt;100000000,VALUE($C3498),1000000000),IFERROR(IF(VALUE(MID($C3498,2,20))&lt;100000000,VALUE(MID($C3498,2,20)),1000000000),1000000000))+ROW()/100000,"")</f>
        <v/>
      </c>
    </row>
    <row r="3499">
      <c r="E3499" s="14" t="n"/>
      <c r="M3499" s="8">
        <f>IF($C3499="","",L3499*T3499/100)</f>
        <v/>
      </c>
      <c r="S3499" s="8" t="n"/>
      <c r="T3499" s="8" t="n"/>
      <c r="W3499">
        <f>IF($C3499="","",IF($AL3499=1,0,IF($AK3499=1,Settings!$C$6,Settings!$C$7))*100)</f>
        <v/>
      </c>
      <c r="X3499" s="8">
        <f>IF($C3499="","",T3499*W3499/100)</f>
        <v/>
      </c>
      <c r="Y3499" s="8">
        <f>IF($C3499="","",T3499-X3499)</f>
        <v/>
      </c>
      <c r="Z3499" s="8">
        <f>IF($C3499="","",Y3499-M3499)</f>
        <v/>
      </c>
      <c r="AD3499" s="8" t="n"/>
      <c r="AG3499" s="14" t="n"/>
      <c r="AI3499">
        <f>IF($C3499="","",IF(COUNTIF($C$2:$C3499,$C3499)=1,1,0))</f>
        <v/>
      </c>
      <c r="AJ3499">
        <f>IF($AI3499=1,SUMPRODUCT(--($AM$2:$AM$7001&lt;$AM3499))+1,"")</f>
        <v/>
      </c>
      <c r="AK3499">
        <f>IF($C3499="","",IF(OR($P3499=TRUE(),$P3499="TRUE"),1,0))</f>
        <v/>
      </c>
      <c r="AL3499">
        <f>IF($C3499="","",IF(AND($V3499="Yes",SUMPRODUCT((LEN(Settings!$F$6:$F$13)&gt;0)*ISNUMBER(SEARCH(Settings!$F$6:$F$13,$O3499)))=0),1,0))</f>
        <v/>
      </c>
      <c r="AM3499">
        <f>IF($AI3499=1,IFERROR(IF(VALUE($C3499)&lt;100000000,VALUE($C3499),1000000000),IFERROR(IF(VALUE(MID($C3499,2,20))&lt;100000000,VALUE(MID($C3499,2,20)),1000000000),1000000000))+ROW()/100000,"")</f>
        <v/>
      </c>
    </row>
    <row r="3500">
      <c r="E3500" s="14" t="n"/>
      <c r="M3500" s="8">
        <f>IF($C3500="","",L3500*T3500/100)</f>
        <v/>
      </c>
      <c r="S3500" s="8" t="n"/>
      <c r="T3500" s="8" t="n"/>
      <c r="W3500">
        <f>IF($C3500="","",IF($AL3500=1,0,IF($AK3500=1,Settings!$C$6,Settings!$C$7))*100)</f>
        <v/>
      </c>
      <c r="X3500" s="8">
        <f>IF($C3500="","",T3500*W3500/100)</f>
        <v/>
      </c>
      <c r="Y3500" s="8">
        <f>IF($C3500="","",T3500-X3500)</f>
        <v/>
      </c>
      <c r="Z3500" s="8">
        <f>IF($C3500="","",Y3500-M3500)</f>
        <v/>
      </c>
      <c r="AD3500" s="8" t="n"/>
      <c r="AG3500" s="14" t="n"/>
      <c r="AI3500">
        <f>IF($C3500="","",IF(COUNTIF($C$2:$C3500,$C3500)=1,1,0))</f>
        <v/>
      </c>
      <c r="AJ3500">
        <f>IF($AI3500=1,SUMPRODUCT(--($AM$2:$AM$7001&lt;$AM3500))+1,"")</f>
        <v/>
      </c>
      <c r="AK3500">
        <f>IF($C3500="","",IF(OR($P3500=TRUE(),$P3500="TRUE"),1,0))</f>
        <v/>
      </c>
      <c r="AL3500">
        <f>IF($C3500="","",IF(AND($V3500="Yes",SUMPRODUCT((LEN(Settings!$F$6:$F$13)&gt;0)*ISNUMBER(SEARCH(Settings!$F$6:$F$13,$O3500)))=0),1,0))</f>
        <v/>
      </c>
      <c r="AM3500">
        <f>IF($AI3500=1,IFERROR(IF(VALUE($C3500)&lt;100000000,VALUE($C3500),1000000000),IFERROR(IF(VALUE(MID($C3500,2,20))&lt;100000000,VALUE(MID($C3500,2,20)),1000000000),1000000000))+ROW()/100000,"")</f>
        <v/>
      </c>
    </row>
    <row r="3501">
      <c r="E3501" s="14" t="n"/>
      <c r="M3501" s="8">
        <f>IF($C3501="","",L3501*T3501/100)</f>
        <v/>
      </c>
      <c r="S3501" s="8" t="n"/>
      <c r="T3501" s="8" t="n"/>
      <c r="W3501">
        <f>IF($C3501="","",IF($AL3501=1,0,IF($AK3501=1,Settings!$C$6,Settings!$C$7))*100)</f>
        <v/>
      </c>
      <c r="X3501" s="8">
        <f>IF($C3501="","",T3501*W3501/100)</f>
        <v/>
      </c>
      <c r="Y3501" s="8">
        <f>IF($C3501="","",T3501-X3501)</f>
        <v/>
      </c>
      <c r="Z3501" s="8">
        <f>IF($C3501="","",Y3501-M3501)</f>
        <v/>
      </c>
      <c r="AD3501" s="8" t="n"/>
      <c r="AG3501" s="14" t="n"/>
      <c r="AI3501">
        <f>IF($C3501="","",IF(COUNTIF($C$2:$C3501,$C3501)=1,1,0))</f>
        <v/>
      </c>
      <c r="AJ3501">
        <f>IF($AI3501=1,SUMPRODUCT(--($AM$2:$AM$7001&lt;$AM3501))+1,"")</f>
        <v/>
      </c>
      <c r="AK3501">
        <f>IF($C3501="","",IF(OR($P3501=TRUE(),$P3501="TRUE"),1,0))</f>
        <v/>
      </c>
      <c r="AL3501">
        <f>IF($C3501="","",IF(AND($V3501="Yes",SUMPRODUCT((LEN(Settings!$F$6:$F$13)&gt;0)*ISNUMBER(SEARCH(Settings!$F$6:$F$13,$O3501)))=0),1,0))</f>
        <v/>
      </c>
      <c r="AM3501">
        <f>IF($AI3501=1,IFERROR(IF(VALUE($C3501)&lt;100000000,VALUE($C3501),1000000000),IFERROR(IF(VALUE(MID($C3501,2,20))&lt;100000000,VALUE(MID($C3501,2,20)),1000000000),1000000000))+ROW()/100000,"")</f>
        <v/>
      </c>
    </row>
    <row r="3502">
      <c r="E3502" s="14" t="n"/>
      <c r="M3502" s="8">
        <f>IF($C3502="","",L3502*T3502/100)</f>
        <v/>
      </c>
      <c r="S3502" s="8" t="n"/>
      <c r="T3502" s="8" t="n"/>
      <c r="W3502">
        <f>IF($C3502="","",IF($AL3502=1,0,IF($AK3502=1,Settings!$C$6,Settings!$C$7))*100)</f>
        <v/>
      </c>
      <c r="X3502" s="8">
        <f>IF($C3502="","",T3502*W3502/100)</f>
        <v/>
      </c>
      <c r="Y3502" s="8">
        <f>IF($C3502="","",T3502-X3502)</f>
        <v/>
      </c>
      <c r="Z3502" s="8">
        <f>IF($C3502="","",Y3502-M3502)</f>
        <v/>
      </c>
      <c r="AD3502" s="8" t="n"/>
      <c r="AG3502" s="14" t="n"/>
      <c r="AI3502">
        <f>IF($C3502="","",IF(COUNTIF($C$2:$C3502,$C3502)=1,1,0))</f>
        <v/>
      </c>
      <c r="AJ3502">
        <f>IF($AI3502=1,SUMPRODUCT(--($AM$2:$AM$7001&lt;$AM3502))+1,"")</f>
        <v/>
      </c>
      <c r="AK3502">
        <f>IF($C3502="","",IF(OR($P3502=TRUE(),$P3502="TRUE"),1,0))</f>
        <v/>
      </c>
      <c r="AL3502">
        <f>IF($C3502="","",IF(AND($V3502="Yes",SUMPRODUCT((LEN(Settings!$F$6:$F$13)&gt;0)*ISNUMBER(SEARCH(Settings!$F$6:$F$13,$O3502)))=0),1,0))</f>
        <v/>
      </c>
      <c r="AM3502">
        <f>IF($AI3502=1,IFERROR(IF(VALUE($C3502)&lt;100000000,VALUE($C3502),1000000000),IFERROR(IF(VALUE(MID($C3502,2,20))&lt;100000000,VALUE(MID($C3502,2,20)),1000000000),1000000000))+ROW()/100000,"")</f>
        <v/>
      </c>
    </row>
    <row r="3503">
      <c r="E3503" s="14" t="n"/>
      <c r="M3503" s="8">
        <f>IF($C3503="","",L3503*T3503/100)</f>
        <v/>
      </c>
      <c r="S3503" s="8" t="n"/>
      <c r="T3503" s="8" t="n"/>
      <c r="W3503">
        <f>IF($C3503="","",IF($AL3503=1,0,IF($AK3503=1,Settings!$C$6,Settings!$C$7))*100)</f>
        <v/>
      </c>
      <c r="X3503" s="8">
        <f>IF($C3503="","",T3503*W3503/100)</f>
        <v/>
      </c>
      <c r="Y3503" s="8">
        <f>IF($C3503="","",T3503-X3503)</f>
        <v/>
      </c>
      <c r="Z3503" s="8">
        <f>IF($C3503="","",Y3503-M3503)</f>
        <v/>
      </c>
      <c r="AD3503" s="8" t="n"/>
      <c r="AG3503" s="14" t="n"/>
      <c r="AI3503">
        <f>IF($C3503="","",IF(COUNTIF($C$2:$C3503,$C3503)=1,1,0))</f>
        <v/>
      </c>
      <c r="AJ3503">
        <f>IF($AI3503=1,SUMPRODUCT(--($AM$2:$AM$7001&lt;$AM3503))+1,"")</f>
        <v/>
      </c>
      <c r="AK3503">
        <f>IF($C3503="","",IF(OR($P3503=TRUE(),$P3503="TRUE"),1,0))</f>
        <v/>
      </c>
      <c r="AL3503">
        <f>IF($C3503="","",IF(AND($V3503="Yes",SUMPRODUCT((LEN(Settings!$F$6:$F$13)&gt;0)*ISNUMBER(SEARCH(Settings!$F$6:$F$13,$O3503)))=0),1,0))</f>
        <v/>
      </c>
      <c r="AM3503">
        <f>IF($AI3503=1,IFERROR(IF(VALUE($C3503)&lt;100000000,VALUE($C3503),1000000000),IFERROR(IF(VALUE(MID($C3503,2,20))&lt;100000000,VALUE(MID($C3503,2,20)),1000000000),1000000000))+ROW()/100000,"")</f>
        <v/>
      </c>
    </row>
    <row r="3504">
      <c r="E3504" s="14" t="n"/>
      <c r="M3504" s="8">
        <f>IF($C3504="","",L3504*T3504/100)</f>
        <v/>
      </c>
      <c r="S3504" s="8" t="n"/>
      <c r="T3504" s="8" t="n"/>
      <c r="W3504">
        <f>IF($C3504="","",IF($AL3504=1,0,IF($AK3504=1,Settings!$C$6,Settings!$C$7))*100)</f>
        <v/>
      </c>
      <c r="X3504" s="8">
        <f>IF($C3504="","",T3504*W3504/100)</f>
        <v/>
      </c>
      <c r="Y3504" s="8">
        <f>IF($C3504="","",T3504-X3504)</f>
        <v/>
      </c>
      <c r="Z3504" s="8">
        <f>IF($C3504="","",Y3504-M3504)</f>
        <v/>
      </c>
      <c r="AD3504" s="8" t="n"/>
      <c r="AG3504" s="14" t="n"/>
      <c r="AI3504">
        <f>IF($C3504="","",IF(COUNTIF($C$2:$C3504,$C3504)=1,1,0))</f>
        <v/>
      </c>
      <c r="AJ3504">
        <f>IF($AI3504=1,SUMPRODUCT(--($AM$2:$AM$7001&lt;$AM3504))+1,"")</f>
        <v/>
      </c>
      <c r="AK3504">
        <f>IF($C3504="","",IF(OR($P3504=TRUE(),$P3504="TRUE"),1,0))</f>
        <v/>
      </c>
      <c r="AL3504">
        <f>IF($C3504="","",IF(AND($V3504="Yes",SUMPRODUCT((LEN(Settings!$F$6:$F$13)&gt;0)*ISNUMBER(SEARCH(Settings!$F$6:$F$13,$O3504)))=0),1,0))</f>
        <v/>
      </c>
      <c r="AM3504">
        <f>IF($AI3504=1,IFERROR(IF(VALUE($C3504)&lt;100000000,VALUE($C3504),1000000000),IFERROR(IF(VALUE(MID($C3504,2,20))&lt;100000000,VALUE(MID($C3504,2,20)),1000000000),1000000000))+ROW()/100000,"")</f>
        <v/>
      </c>
    </row>
    <row r="3505">
      <c r="E3505" s="14" t="n"/>
      <c r="M3505" s="8">
        <f>IF($C3505="","",L3505*T3505/100)</f>
        <v/>
      </c>
      <c r="S3505" s="8" t="n"/>
      <c r="T3505" s="8" t="n"/>
      <c r="W3505">
        <f>IF($C3505="","",IF($AL3505=1,0,IF($AK3505=1,Settings!$C$6,Settings!$C$7))*100)</f>
        <v/>
      </c>
      <c r="X3505" s="8">
        <f>IF($C3505="","",T3505*W3505/100)</f>
        <v/>
      </c>
      <c r="Y3505" s="8">
        <f>IF($C3505="","",T3505-X3505)</f>
        <v/>
      </c>
      <c r="Z3505" s="8">
        <f>IF($C3505="","",Y3505-M3505)</f>
        <v/>
      </c>
      <c r="AD3505" s="8" t="n"/>
      <c r="AG3505" s="14" t="n"/>
      <c r="AI3505">
        <f>IF($C3505="","",IF(COUNTIF($C$2:$C3505,$C3505)=1,1,0))</f>
        <v/>
      </c>
      <c r="AJ3505">
        <f>IF($AI3505=1,SUMPRODUCT(--($AM$2:$AM$7001&lt;$AM3505))+1,"")</f>
        <v/>
      </c>
      <c r="AK3505">
        <f>IF($C3505="","",IF(OR($P3505=TRUE(),$P3505="TRUE"),1,0))</f>
        <v/>
      </c>
      <c r="AL3505">
        <f>IF($C3505="","",IF(AND($V3505="Yes",SUMPRODUCT((LEN(Settings!$F$6:$F$13)&gt;0)*ISNUMBER(SEARCH(Settings!$F$6:$F$13,$O3505)))=0),1,0))</f>
        <v/>
      </c>
      <c r="AM3505">
        <f>IF($AI3505=1,IFERROR(IF(VALUE($C3505)&lt;100000000,VALUE($C3505),1000000000),IFERROR(IF(VALUE(MID($C3505,2,20))&lt;100000000,VALUE(MID($C3505,2,20)),1000000000),1000000000))+ROW()/100000,"")</f>
        <v/>
      </c>
    </row>
    <row r="3506">
      <c r="E3506" s="14" t="n"/>
      <c r="M3506" s="8">
        <f>IF($C3506="","",L3506*T3506/100)</f>
        <v/>
      </c>
      <c r="S3506" s="8" t="n"/>
      <c r="T3506" s="8" t="n"/>
      <c r="W3506">
        <f>IF($C3506="","",IF($AL3506=1,0,IF($AK3506=1,Settings!$C$6,Settings!$C$7))*100)</f>
        <v/>
      </c>
      <c r="X3506" s="8">
        <f>IF($C3506="","",T3506*W3506/100)</f>
        <v/>
      </c>
      <c r="Y3506" s="8">
        <f>IF($C3506="","",T3506-X3506)</f>
        <v/>
      </c>
      <c r="Z3506" s="8">
        <f>IF($C3506="","",Y3506-M3506)</f>
        <v/>
      </c>
      <c r="AD3506" s="8" t="n"/>
      <c r="AG3506" s="14" t="n"/>
      <c r="AI3506">
        <f>IF($C3506="","",IF(COUNTIF($C$2:$C3506,$C3506)=1,1,0))</f>
        <v/>
      </c>
      <c r="AJ3506">
        <f>IF($AI3506=1,SUMPRODUCT(--($AM$2:$AM$7001&lt;$AM3506))+1,"")</f>
        <v/>
      </c>
      <c r="AK3506">
        <f>IF($C3506="","",IF(OR($P3506=TRUE(),$P3506="TRUE"),1,0))</f>
        <v/>
      </c>
      <c r="AL3506">
        <f>IF($C3506="","",IF(AND($V3506="Yes",SUMPRODUCT((LEN(Settings!$F$6:$F$13)&gt;0)*ISNUMBER(SEARCH(Settings!$F$6:$F$13,$O3506)))=0),1,0))</f>
        <v/>
      </c>
      <c r="AM3506">
        <f>IF($AI3506=1,IFERROR(IF(VALUE($C3506)&lt;100000000,VALUE($C3506),1000000000),IFERROR(IF(VALUE(MID($C3506,2,20))&lt;100000000,VALUE(MID($C3506,2,20)),1000000000),1000000000))+ROW()/100000,"")</f>
        <v/>
      </c>
    </row>
    <row r="3507">
      <c r="E3507" s="14" t="n"/>
      <c r="M3507" s="8">
        <f>IF($C3507="","",L3507*T3507/100)</f>
        <v/>
      </c>
      <c r="S3507" s="8" t="n"/>
      <c r="T3507" s="8" t="n"/>
      <c r="W3507">
        <f>IF($C3507="","",IF($AL3507=1,0,IF($AK3507=1,Settings!$C$6,Settings!$C$7))*100)</f>
        <v/>
      </c>
      <c r="X3507" s="8">
        <f>IF($C3507="","",T3507*W3507/100)</f>
        <v/>
      </c>
      <c r="Y3507" s="8">
        <f>IF($C3507="","",T3507-X3507)</f>
        <v/>
      </c>
      <c r="Z3507" s="8">
        <f>IF($C3507="","",Y3507-M3507)</f>
        <v/>
      </c>
      <c r="AD3507" s="8" t="n"/>
      <c r="AG3507" s="14" t="n"/>
      <c r="AI3507">
        <f>IF($C3507="","",IF(COUNTIF($C$2:$C3507,$C3507)=1,1,0))</f>
        <v/>
      </c>
      <c r="AJ3507">
        <f>IF($AI3507=1,SUMPRODUCT(--($AM$2:$AM$7001&lt;$AM3507))+1,"")</f>
        <v/>
      </c>
      <c r="AK3507">
        <f>IF($C3507="","",IF(OR($P3507=TRUE(),$P3507="TRUE"),1,0))</f>
        <v/>
      </c>
      <c r="AL3507">
        <f>IF($C3507="","",IF(AND($V3507="Yes",SUMPRODUCT((LEN(Settings!$F$6:$F$13)&gt;0)*ISNUMBER(SEARCH(Settings!$F$6:$F$13,$O3507)))=0),1,0))</f>
        <v/>
      </c>
      <c r="AM3507">
        <f>IF($AI3507=1,IFERROR(IF(VALUE($C3507)&lt;100000000,VALUE($C3507),1000000000),IFERROR(IF(VALUE(MID($C3507,2,20))&lt;100000000,VALUE(MID($C3507,2,20)),1000000000),1000000000))+ROW()/100000,"")</f>
        <v/>
      </c>
    </row>
    <row r="3508">
      <c r="E3508" s="14" t="n"/>
      <c r="M3508" s="8">
        <f>IF($C3508="","",L3508*T3508/100)</f>
        <v/>
      </c>
      <c r="S3508" s="8" t="n"/>
      <c r="T3508" s="8" t="n"/>
      <c r="W3508">
        <f>IF($C3508="","",IF($AL3508=1,0,IF($AK3508=1,Settings!$C$6,Settings!$C$7))*100)</f>
        <v/>
      </c>
      <c r="X3508" s="8">
        <f>IF($C3508="","",T3508*W3508/100)</f>
        <v/>
      </c>
      <c r="Y3508" s="8">
        <f>IF($C3508="","",T3508-X3508)</f>
        <v/>
      </c>
      <c r="Z3508" s="8">
        <f>IF($C3508="","",Y3508-M3508)</f>
        <v/>
      </c>
      <c r="AD3508" s="8" t="n"/>
      <c r="AG3508" s="14" t="n"/>
      <c r="AI3508">
        <f>IF($C3508="","",IF(COUNTIF($C$2:$C3508,$C3508)=1,1,0))</f>
        <v/>
      </c>
      <c r="AJ3508">
        <f>IF($AI3508=1,SUMPRODUCT(--($AM$2:$AM$7001&lt;$AM3508))+1,"")</f>
        <v/>
      </c>
      <c r="AK3508">
        <f>IF($C3508="","",IF(OR($P3508=TRUE(),$P3508="TRUE"),1,0))</f>
        <v/>
      </c>
      <c r="AL3508">
        <f>IF($C3508="","",IF(AND($V3508="Yes",SUMPRODUCT((LEN(Settings!$F$6:$F$13)&gt;0)*ISNUMBER(SEARCH(Settings!$F$6:$F$13,$O3508)))=0),1,0))</f>
        <v/>
      </c>
      <c r="AM3508">
        <f>IF($AI3508=1,IFERROR(IF(VALUE($C3508)&lt;100000000,VALUE($C3508),1000000000),IFERROR(IF(VALUE(MID($C3508,2,20))&lt;100000000,VALUE(MID($C3508,2,20)),1000000000),1000000000))+ROW()/100000,"")</f>
        <v/>
      </c>
    </row>
    <row r="3509">
      <c r="E3509" s="14" t="n"/>
      <c r="M3509" s="8">
        <f>IF($C3509="","",L3509*T3509/100)</f>
        <v/>
      </c>
      <c r="S3509" s="8" t="n"/>
      <c r="T3509" s="8" t="n"/>
      <c r="W3509">
        <f>IF($C3509="","",IF($AL3509=1,0,IF($AK3509=1,Settings!$C$6,Settings!$C$7))*100)</f>
        <v/>
      </c>
      <c r="X3509" s="8">
        <f>IF($C3509="","",T3509*W3509/100)</f>
        <v/>
      </c>
      <c r="Y3509" s="8">
        <f>IF($C3509="","",T3509-X3509)</f>
        <v/>
      </c>
      <c r="Z3509" s="8">
        <f>IF($C3509="","",Y3509-M3509)</f>
        <v/>
      </c>
      <c r="AD3509" s="8" t="n"/>
      <c r="AG3509" s="14" t="n"/>
      <c r="AI3509">
        <f>IF($C3509="","",IF(COUNTIF($C$2:$C3509,$C3509)=1,1,0))</f>
        <v/>
      </c>
      <c r="AJ3509">
        <f>IF($AI3509=1,SUMPRODUCT(--($AM$2:$AM$7001&lt;$AM3509))+1,"")</f>
        <v/>
      </c>
      <c r="AK3509">
        <f>IF($C3509="","",IF(OR($P3509=TRUE(),$P3509="TRUE"),1,0))</f>
        <v/>
      </c>
      <c r="AL3509">
        <f>IF($C3509="","",IF(AND($V3509="Yes",SUMPRODUCT((LEN(Settings!$F$6:$F$13)&gt;0)*ISNUMBER(SEARCH(Settings!$F$6:$F$13,$O3509)))=0),1,0))</f>
        <v/>
      </c>
      <c r="AM3509">
        <f>IF($AI3509=1,IFERROR(IF(VALUE($C3509)&lt;100000000,VALUE($C3509),1000000000),IFERROR(IF(VALUE(MID($C3509,2,20))&lt;100000000,VALUE(MID($C3509,2,20)),1000000000),1000000000))+ROW()/100000,"")</f>
        <v/>
      </c>
    </row>
    <row r="3510">
      <c r="E3510" s="14" t="n"/>
      <c r="M3510" s="8">
        <f>IF($C3510="","",L3510*T3510/100)</f>
        <v/>
      </c>
      <c r="S3510" s="8" t="n"/>
      <c r="T3510" s="8" t="n"/>
      <c r="W3510">
        <f>IF($C3510="","",IF($AL3510=1,0,IF($AK3510=1,Settings!$C$6,Settings!$C$7))*100)</f>
        <v/>
      </c>
      <c r="X3510" s="8">
        <f>IF($C3510="","",T3510*W3510/100)</f>
        <v/>
      </c>
      <c r="Y3510" s="8">
        <f>IF($C3510="","",T3510-X3510)</f>
        <v/>
      </c>
      <c r="Z3510" s="8">
        <f>IF($C3510="","",Y3510-M3510)</f>
        <v/>
      </c>
      <c r="AD3510" s="8" t="n"/>
      <c r="AG3510" s="14" t="n"/>
      <c r="AI3510">
        <f>IF($C3510="","",IF(COUNTIF($C$2:$C3510,$C3510)=1,1,0))</f>
        <v/>
      </c>
      <c r="AJ3510">
        <f>IF($AI3510=1,SUMPRODUCT(--($AM$2:$AM$7001&lt;$AM3510))+1,"")</f>
        <v/>
      </c>
      <c r="AK3510">
        <f>IF($C3510="","",IF(OR($P3510=TRUE(),$P3510="TRUE"),1,0))</f>
        <v/>
      </c>
      <c r="AL3510">
        <f>IF($C3510="","",IF(AND($V3510="Yes",SUMPRODUCT((LEN(Settings!$F$6:$F$13)&gt;0)*ISNUMBER(SEARCH(Settings!$F$6:$F$13,$O3510)))=0),1,0))</f>
        <v/>
      </c>
      <c r="AM3510">
        <f>IF($AI3510=1,IFERROR(IF(VALUE($C3510)&lt;100000000,VALUE($C3510),1000000000),IFERROR(IF(VALUE(MID($C3510,2,20))&lt;100000000,VALUE(MID($C3510,2,20)),1000000000),1000000000))+ROW()/100000,"")</f>
        <v/>
      </c>
    </row>
    <row r="3511">
      <c r="E3511" s="14" t="n"/>
      <c r="M3511" s="8">
        <f>IF($C3511="","",L3511*T3511/100)</f>
        <v/>
      </c>
      <c r="S3511" s="8" t="n"/>
      <c r="T3511" s="8" t="n"/>
      <c r="W3511">
        <f>IF($C3511="","",IF($AL3511=1,0,IF($AK3511=1,Settings!$C$6,Settings!$C$7))*100)</f>
        <v/>
      </c>
      <c r="X3511" s="8">
        <f>IF($C3511="","",T3511*W3511/100)</f>
        <v/>
      </c>
      <c r="Y3511" s="8">
        <f>IF($C3511="","",T3511-X3511)</f>
        <v/>
      </c>
      <c r="Z3511" s="8">
        <f>IF($C3511="","",Y3511-M3511)</f>
        <v/>
      </c>
      <c r="AD3511" s="8" t="n"/>
      <c r="AG3511" s="14" t="n"/>
      <c r="AI3511">
        <f>IF($C3511="","",IF(COUNTIF($C$2:$C3511,$C3511)=1,1,0))</f>
        <v/>
      </c>
      <c r="AJ3511">
        <f>IF($AI3511=1,SUMPRODUCT(--($AM$2:$AM$7001&lt;$AM3511))+1,"")</f>
        <v/>
      </c>
      <c r="AK3511">
        <f>IF($C3511="","",IF(OR($P3511=TRUE(),$P3511="TRUE"),1,0))</f>
        <v/>
      </c>
      <c r="AL3511">
        <f>IF($C3511="","",IF(AND($V3511="Yes",SUMPRODUCT((LEN(Settings!$F$6:$F$13)&gt;0)*ISNUMBER(SEARCH(Settings!$F$6:$F$13,$O3511)))=0),1,0))</f>
        <v/>
      </c>
      <c r="AM3511">
        <f>IF($AI3511=1,IFERROR(IF(VALUE($C3511)&lt;100000000,VALUE($C3511),1000000000),IFERROR(IF(VALUE(MID($C3511,2,20))&lt;100000000,VALUE(MID($C3511,2,20)),1000000000),1000000000))+ROW()/100000,"")</f>
        <v/>
      </c>
    </row>
    <row r="3512">
      <c r="E3512" s="14" t="n"/>
      <c r="M3512" s="8">
        <f>IF($C3512="","",L3512*T3512/100)</f>
        <v/>
      </c>
      <c r="S3512" s="8" t="n"/>
      <c r="T3512" s="8" t="n"/>
      <c r="W3512">
        <f>IF($C3512="","",IF($AL3512=1,0,IF($AK3512=1,Settings!$C$6,Settings!$C$7))*100)</f>
        <v/>
      </c>
      <c r="X3512" s="8">
        <f>IF($C3512="","",T3512*W3512/100)</f>
        <v/>
      </c>
      <c r="Y3512" s="8">
        <f>IF($C3512="","",T3512-X3512)</f>
        <v/>
      </c>
      <c r="Z3512" s="8">
        <f>IF($C3512="","",Y3512-M3512)</f>
        <v/>
      </c>
      <c r="AD3512" s="8" t="n"/>
      <c r="AG3512" s="14" t="n"/>
      <c r="AI3512">
        <f>IF($C3512="","",IF(COUNTIF($C$2:$C3512,$C3512)=1,1,0))</f>
        <v/>
      </c>
      <c r="AJ3512">
        <f>IF($AI3512=1,SUMPRODUCT(--($AM$2:$AM$7001&lt;$AM3512))+1,"")</f>
        <v/>
      </c>
      <c r="AK3512">
        <f>IF($C3512="","",IF(OR($P3512=TRUE(),$P3512="TRUE"),1,0))</f>
        <v/>
      </c>
      <c r="AL3512">
        <f>IF($C3512="","",IF(AND($V3512="Yes",SUMPRODUCT((LEN(Settings!$F$6:$F$13)&gt;0)*ISNUMBER(SEARCH(Settings!$F$6:$F$13,$O3512)))=0),1,0))</f>
        <v/>
      </c>
      <c r="AM3512">
        <f>IF($AI3512=1,IFERROR(IF(VALUE($C3512)&lt;100000000,VALUE($C3512),1000000000),IFERROR(IF(VALUE(MID($C3512,2,20))&lt;100000000,VALUE(MID($C3512,2,20)),1000000000),1000000000))+ROW()/100000,"")</f>
        <v/>
      </c>
    </row>
    <row r="3513">
      <c r="E3513" s="14" t="n"/>
      <c r="M3513" s="8">
        <f>IF($C3513="","",L3513*T3513/100)</f>
        <v/>
      </c>
      <c r="S3513" s="8" t="n"/>
      <c r="T3513" s="8" t="n"/>
      <c r="W3513">
        <f>IF($C3513="","",IF($AL3513=1,0,IF($AK3513=1,Settings!$C$6,Settings!$C$7))*100)</f>
        <v/>
      </c>
      <c r="X3513" s="8">
        <f>IF($C3513="","",T3513*W3513/100)</f>
        <v/>
      </c>
      <c r="Y3513" s="8">
        <f>IF($C3513="","",T3513-X3513)</f>
        <v/>
      </c>
      <c r="Z3513" s="8">
        <f>IF($C3513="","",Y3513-M3513)</f>
        <v/>
      </c>
      <c r="AD3513" s="8" t="n"/>
      <c r="AG3513" s="14" t="n"/>
      <c r="AI3513">
        <f>IF($C3513="","",IF(COUNTIF($C$2:$C3513,$C3513)=1,1,0))</f>
        <v/>
      </c>
      <c r="AJ3513">
        <f>IF($AI3513=1,SUMPRODUCT(--($AM$2:$AM$7001&lt;$AM3513))+1,"")</f>
        <v/>
      </c>
      <c r="AK3513">
        <f>IF($C3513="","",IF(OR($P3513=TRUE(),$P3513="TRUE"),1,0))</f>
        <v/>
      </c>
      <c r="AL3513">
        <f>IF($C3513="","",IF(AND($V3513="Yes",SUMPRODUCT((LEN(Settings!$F$6:$F$13)&gt;0)*ISNUMBER(SEARCH(Settings!$F$6:$F$13,$O3513)))=0),1,0))</f>
        <v/>
      </c>
      <c r="AM3513">
        <f>IF($AI3513=1,IFERROR(IF(VALUE($C3513)&lt;100000000,VALUE($C3513),1000000000),IFERROR(IF(VALUE(MID($C3513,2,20))&lt;100000000,VALUE(MID($C3513,2,20)),1000000000),1000000000))+ROW()/100000,"")</f>
        <v/>
      </c>
    </row>
    <row r="3514">
      <c r="E3514" s="14" t="n"/>
      <c r="M3514" s="8">
        <f>IF($C3514="","",L3514*T3514/100)</f>
        <v/>
      </c>
      <c r="S3514" s="8" t="n"/>
      <c r="T3514" s="8" t="n"/>
      <c r="W3514">
        <f>IF($C3514="","",IF($AL3514=1,0,IF($AK3514=1,Settings!$C$6,Settings!$C$7))*100)</f>
        <v/>
      </c>
      <c r="X3514" s="8">
        <f>IF($C3514="","",T3514*W3514/100)</f>
        <v/>
      </c>
      <c r="Y3514" s="8">
        <f>IF($C3514="","",T3514-X3514)</f>
        <v/>
      </c>
      <c r="Z3514" s="8">
        <f>IF($C3514="","",Y3514-M3514)</f>
        <v/>
      </c>
      <c r="AD3514" s="8" t="n"/>
      <c r="AG3514" s="14" t="n"/>
      <c r="AI3514">
        <f>IF($C3514="","",IF(COUNTIF($C$2:$C3514,$C3514)=1,1,0))</f>
        <v/>
      </c>
      <c r="AJ3514">
        <f>IF($AI3514=1,SUMPRODUCT(--($AM$2:$AM$7001&lt;$AM3514))+1,"")</f>
        <v/>
      </c>
      <c r="AK3514">
        <f>IF($C3514="","",IF(OR($P3514=TRUE(),$P3514="TRUE"),1,0))</f>
        <v/>
      </c>
      <c r="AL3514">
        <f>IF($C3514="","",IF(AND($V3514="Yes",SUMPRODUCT((LEN(Settings!$F$6:$F$13)&gt;0)*ISNUMBER(SEARCH(Settings!$F$6:$F$13,$O3514)))=0),1,0))</f>
        <v/>
      </c>
      <c r="AM3514">
        <f>IF($AI3514=1,IFERROR(IF(VALUE($C3514)&lt;100000000,VALUE($C3514),1000000000),IFERROR(IF(VALUE(MID($C3514,2,20))&lt;100000000,VALUE(MID($C3514,2,20)),1000000000),1000000000))+ROW()/100000,"")</f>
        <v/>
      </c>
    </row>
    <row r="3515">
      <c r="E3515" s="14" t="n"/>
      <c r="M3515" s="8">
        <f>IF($C3515="","",L3515*T3515/100)</f>
        <v/>
      </c>
      <c r="S3515" s="8" t="n"/>
      <c r="T3515" s="8" t="n"/>
      <c r="W3515">
        <f>IF($C3515="","",IF($AL3515=1,0,IF($AK3515=1,Settings!$C$6,Settings!$C$7))*100)</f>
        <v/>
      </c>
      <c r="X3515" s="8">
        <f>IF($C3515="","",T3515*W3515/100)</f>
        <v/>
      </c>
      <c r="Y3515" s="8">
        <f>IF($C3515="","",T3515-X3515)</f>
        <v/>
      </c>
      <c r="Z3515" s="8">
        <f>IF($C3515="","",Y3515-M3515)</f>
        <v/>
      </c>
      <c r="AD3515" s="8" t="n"/>
      <c r="AG3515" s="14" t="n"/>
      <c r="AI3515">
        <f>IF($C3515="","",IF(COUNTIF($C$2:$C3515,$C3515)=1,1,0))</f>
        <v/>
      </c>
      <c r="AJ3515">
        <f>IF($AI3515=1,SUMPRODUCT(--($AM$2:$AM$7001&lt;$AM3515))+1,"")</f>
        <v/>
      </c>
      <c r="AK3515">
        <f>IF($C3515="","",IF(OR($P3515=TRUE(),$P3515="TRUE"),1,0))</f>
        <v/>
      </c>
      <c r="AL3515">
        <f>IF($C3515="","",IF(AND($V3515="Yes",SUMPRODUCT((LEN(Settings!$F$6:$F$13)&gt;0)*ISNUMBER(SEARCH(Settings!$F$6:$F$13,$O3515)))=0),1,0))</f>
        <v/>
      </c>
      <c r="AM3515">
        <f>IF($AI3515=1,IFERROR(IF(VALUE($C3515)&lt;100000000,VALUE($C3515),1000000000),IFERROR(IF(VALUE(MID($C3515,2,20))&lt;100000000,VALUE(MID($C3515,2,20)),1000000000),1000000000))+ROW()/100000,"")</f>
        <v/>
      </c>
    </row>
    <row r="3516">
      <c r="E3516" s="14" t="n"/>
      <c r="M3516" s="8">
        <f>IF($C3516="","",L3516*T3516/100)</f>
        <v/>
      </c>
      <c r="S3516" s="8" t="n"/>
      <c r="T3516" s="8" t="n"/>
      <c r="W3516">
        <f>IF($C3516="","",IF($AL3516=1,0,IF($AK3516=1,Settings!$C$6,Settings!$C$7))*100)</f>
        <v/>
      </c>
      <c r="X3516" s="8">
        <f>IF($C3516="","",T3516*W3516/100)</f>
        <v/>
      </c>
      <c r="Y3516" s="8">
        <f>IF($C3516="","",T3516-X3516)</f>
        <v/>
      </c>
      <c r="Z3516" s="8">
        <f>IF($C3516="","",Y3516-M3516)</f>
        <v/>
      </c>
      <c r="AD3516" s="8" t="n"/>
      <c r="AG3516" s="14" t="n"/>
      <c r="AI3516">
        <f>IF($C3516="","",IF(COUNTIF($C$2:$C3516,$C3516)=1,1,0))</f>
        <v/>
      </c>
      <c r="AJ3516">
        <f>IF($AI3516=1,SUMPRODUCT(--($AM$2:$AM$7001&lt;$AM3516))+1,"")</f>
        <v/>
      </c>
      <c r="AK3516">
        <f>IF($C3516="","",IF(OR($P3516=TRUE(),$P3516="TRUE"),1,0))</f>
        <v/>
      </c>
      <c r="AL3516">
        <f>IF($C3516="","",IF(AND($V3516="Yes",SUMPRODUCT((LEN(Settings!$F$6:$F$13)&gt;0)*ISNUMBER(SEARCH(Settings!$F$6:$F$13,$O3516)))=0),1,0))</f>
        <v/>
      </c>
      <c r="AM3516">
        <f>IF($AI3516=1,IFERROR(IF(VALUE($C3516)&lt;100000000,VALUE($C3516),1000000000),IFERROR(IF(VALUE(MID($C3516,2,20))&lt;100000000,VALUE(MID($C3516,2,20)),1000000000),1000000000))+ROW()/100000,"")</f>
        <v/>
      </c>
    </row>
    <row r="3517">
      <c r="E3517" s="14" t="n"/>
      <c r="M3517" s="8">
        <f>IF($C3517="","",L3517*T3517/100)</f>
        <v/>
      </c>
      <c r="S3517" s="8" t="n"/>
      <c r="T3517" s="8" t="n"/>
      <c r="W3517">
        <f>IF($C3517="","",IF($AL3517=1,0,IF($AK3517=1,Settings!$C$6,Settings!$C$7))*100)</f>
        <v/>
      </c>
      <c r="X3517" s="8">
        <f>IF($C3517="","",T3517*W3517/100)</f>
        <v/>
      </c>
      <c r="Y3517" s="8">
        <f>IF($C3517="","",T3517-X3517)</f>
        <v/>
      </c>
      <c r="Z3517" s="8">
        <f>IF($C3517="","",Y3517-M3517)</f>
        <v/>
      </c>
      <c r="AD3517" s="8" t="n"/>
      <c r="AG3517" s="14" t="n"/>
      <c r="AI3517">
        <f>IF($C3517="","",IF(COUNTIF($C$2:$C3517,$C3517)=1,1,0))</f>
        <v/>
      </c>
      <c r="AJ3517">
        <f>IF($AI3517=1,SUMPRODUCT(--($AM$2:$AM$7001&lt;$AM3517))+1,"")</f>
        <v/>
      </c>
      <c r="AK3517">
        <f>IF($C3517="","",IF(OR($P3517=TRUE(),$P3517="TRUE"),1,0))</f>
        <v/>
      </c>
      <c r="AL3517">
        <f>IF($C3517="","",IF(AND($V3517="Yes",SUMPRODUCT((LEN(Settings!$F$6:$F$13)&gt;0)*ISNUMBER(SEARCH(Settings!$F$6:$F$13,$O3517)))=0),1,0))</f>
        <v/>
      </c>
      <c r="AM3517">
        <f>IF($AI3517=1,IFERROR(IF(VALUE($C3517)&lt;100000000,VALUE($C3517),1000000000),IFERROR(IF(VALUE(MID($C3517,2,20))&lt;100000000,VALUE(MID($C3517,2,20)),1000000000),1000000000))+ROW()/100000,"")</f>
        <v/>
      </c>
    </row>
    <row r="3518">
      <c r="E3518" s="14" t="n"/>
      <c r="M3518" s="8">
        <f>IF($C3518="","",L3518*T3518/100)</f>
        <v/>
      </c>
      <c r="S3518" s="8" t="n"/>
      <c r="T3518" s="8" t="n"/>
      <c r="W3518">
        <f>IF($C3518="","",IF($AL3518=1,0,IF($AK3518=1,Settings!$C$6,Settings!$C$7))*100)</f>
        <v/>
      </c>
      <c r="X3518" s="8">
        <f>IF($C3518="","",T3518*W3518/100)</f>
        <v/>
      </c>
      <c r="Y3518" s="8">
        <f>IF($C3518="","",T3518-X3518)</f>
        <v/>
      </c>
      <c r="Z3518" s="8">
        <f>IF($C3518="","",Y3518-M3518)</f>
        <v/>
      </c>
      <c r="AD3518" s="8" t="n"/>
      <c r="AG3518" s="14" t="n"/>
      <c r="AI3518">
        <f>IF($C3518="","",IF(COUNTIF($C$2:$C3518,$C3518)=1,1,0))</f>
        <v/>
      </c>
      <c r="AJ3518">
        <f>IF($AI3518=1,SUMPRODUCT(--($AM$2:$AM$7001&lt;$AM3518))+1,"")</f>
        <v/>
      </c>
      <c r="AK3518">
        <f>IF($C3518="","",IF(OR($P3518=TRUE(),$P3518="TRUE"),1,0))</f>
        <v/>
      </c>
      <c r="AL3518">
        <f>IF($C3518="","",IF(AND($V3518="Yes",SUMPRODUCT((LEN(Settings!$F$6:$F$13)&gt;0)*ISNUMBER(SEARCH(Settings!$F$6:$F$13,$O3518)))=0),1,0))</f>
        <v/>
      </c>
      <c r="AM3518">
        <f>IF($AI3518=1,IFERROR(IF(VALUE($C3518)&lt;100000000,VALUE($C3518),1000000000),IFERROR(IF(VALUE(MID($C3518,2,20))&lt;100000000,VALUE(MID($C3518,2,20)),1000000000),1000000000))+ROW()/100000,"")</f>
        <v/>
      </c>
    </row>
    <row r="3519">
      <c r="E3519" s="14" t="n"/>
      <c r="M3519" s="8">
        <f>IF($C3519="","",L3519*T3519/100)</f>
        <v/>
      </c>
      <c r="S3519" s="8" t="n"/>
      <c r="T3519" s="8" t="n"/>
      <c r="W3519">
        <f>IF($C3519="","",IF($AL3519=1,0,IF($AK3519=1,Settings!$C$6,Settings!$C$7))*100)</f>
        <v/>
      </c>
      <c r="X3519" s="8">
        <f>IF($C3519="","",T3519*W3519/100)</f>
        <v/>
      </c>
      <c r="Y3519" s="8">
        <f>IF($C3519="","",T3519-X3519)</f>
        <v/>
      </c>
      <c r="Z3519" s="8">
        <f>IF($C3519="","",Y3519-M3519)</f>
        <v/>
      </c>
      <c r="AD3519" s="8" t="n"/>
      <c r="AG3519" s="14" t="n"/>
      <c r="AI3519">
        <f>IF($C3519="","",IF(COUNTIF($C$2:$C3519,$C3519)=1,1,0))</f>
        <v/>
      </c>
      <c r="AJ3519">
        <f>IF($AI3519=1,SUMPRODUCT(--($AM$2:$AM$7001&lt;$AM3519))+1,"")</f>
        <v/>
      </c>
      <c r="AK3519">
        <f>IF($C3519="","",IF(OR($P3519=TRUE(),$P3519="TRUE"),1,0))</f>
        <v/>
      </c>
      <c r="AL3519">
        <f>IF($C3519="","",IF(AND($V3519="Yes",SUMPRODUCT((LEN(Settings!$F$6:$F$13)&gt;0)*ISNUMBER(SEARCH(Settings!$F$6:$F$13,$O3519)))=0),1,0))</f>
        <v/>
      </c>
      <c r="AM3519">
        <f>IF($AI3519=1,IFERROR(IF(VALUE($C3519)&lt;100000000,VALUE($C3519),1000000000),IFERROR(IF(VALUE(MID($C3519,2,20))&lt;100000000,VALUE(MID($C3519,2,20)),1000000000),1000000000))+ROW()/100000,"")</f>
        <v/>
      </c>
    </row>
    <row r="3520">
      <c r="E3520" s="14" t="n"/>
      <c r="M3520" s="8">
        <f>IF($C3520="","",L3520*T3520/100)</f>
        <v/>
      </c>
      <c r="S3520" s="8" t="n"/>
      <c r="T3520" s="8" t="n"/>
      <c r="W3520">
        <f>IF($C3520="","",IF($AL3520=1,0,IF($AK3520=1,Settings!$C$6,Settings!$C$7))*100)</f>
        <v/>
      </c>
      <c r="X3520" s="8">
        <f>IF($C3520="","",T3520*W3520/100)</f>
        <v/>
      </c>
      <c r="Y3520" s="8">
        <f>IF($C3520="","",T3520-X3520)</f>
        <v/>
      </c>
      <c r="Z3520" s="8">
        <f>IF($C3520="","",Y3520-M3520)</f>
        <v/>
      </c>
      <c r="AD3520" s="8" t="n"/>
      <c r="AG3520" s="14" t="n"/>
      <c r="AI3520">
        <f>IF($C3520="","",IF(COUNTIF($C$2:$C3520,$C3520)=1,1,0))</f>
        <v/>
      </c>
      <c r="AJ3520">
        <f>IF($AI3520=1,SUMPRODUCT(--($AM$2:$AM$7001&lt;$AM3520))+1,"")</f>
        <v/>
      </c>
      <c r="AK3520">
        <f>IF($C3520="","",IF(OR($P3520=TRUE(),$P3520="TRUE"),1,0))</f>
        <v/>
      </c>
      <c r="AL3520">
        <f>IF($C3520="","",IF(AND($V3520="Yes",SUMPRODUCT((LEN(Settings!$F$6:$F$13)&gt;0)*ISNUMBER(SEARCH(Settings!$F$6:$F$13,$O3520)))=0),1,0))</f>
        <v/>
      </c>
      <c r="AM3520">
        <f>IF($AI3520=1,IFERROR(IF(VALUE($C3520)&lt;100000000,VALUE($C3520),1000000000),IFERROR(IF(VALUE(MID($C3520,2,20))&lt;100000000,VALUE(MID($C3520,2,20)),1000000000),1000000000))+ROW()/100000,"")</f>
        <v/>
      </c>
    </row>
    <row r="3521">
      <c r="E3521" s="14" t="n"/>
      <c r="M3521" s="8">
        <f>IF($C3521="","",L3521*T3521/100)</f>
        <v/>
      </c>
      <c r="S3521" s="8" t="n"/>
      <c r="T3521" s="8" t="n"/>
      <c r="W3521">
        <f>IF($C3521="","",IF($AL3521=1,0,IF($AK3521=1,Settings!$C$6,Settings!$C$7))*100)</f>
        <v/>
      </c>
      <c r="X3521" s="8">
        <f>IF($C3521="","",T3521*W3521/100)</f>
        <v/>
      </c>
      <c r="Y3521" s="8">
        <f>IF($C3521="","",T3521-X3521)</f>
        <v/>
      </c>
      <c r="Z3521" s="8">
        <f>IF($C3521="","",Y3521-M3521)</f>
        <v/>
      </c>
      <c r="AD3521" s="8" t="n"/>
      <c r="AG3521" s="14" t="n"/>
      <c r="AI3521">
        <f>IF($C3521="","",IF(COUNTIF($C$2:$C3521,$C3521)=1,1,0))</f>
        <v/>
      </c>
      <c r="AJ3521">
        <f>IF($AI3521=1,SUMPRODUCT(--($AM$2:$AM$7001&lt;$AM3521))+1,"")</f>
        <v/>
      </c>
      <c r="AK3521">
        <f>IF($C3521="","",IF(OR($P3521=TRUE(),$P3521="TRUE"),1,0))</f>
        <v/>
      </c>
      <c r="AL3521">
        <f>IF($C3521="","",IF(AND($V3521="Yes",SUMPRODUCT((LEN(Settings!$F$6:$F$13)&gt;0)*ISNUMBER(SEARCH(Settings!$F$6:$F$13,$O3521)))=0),1,0))</f>
        <v/>
      </c>
      <c r="AM3521">
        <f>IF($AI3521=1,IFERROR(IF(VALUE($C3521)&lt;100000000,VALUE($C3521),1000000000),IFERROR(IF(VALUE(MID($C3521,2,20))&lt;100000000,VALUE(MID($C3521,2,20)),1000000000),1000000000))+ROW()/100000,"")</f>
        <v/>
      </c>
    </row>
    <row r="3522">
      <c r="E3522" s="14" t="n"/>
      <c r="M3522" s="8">
        <f>IF($C3522="","",L3522*T3522/100)</f>
        <v/>
      </c>
      <c r="S3522" s="8" t="n"/>
      <c r="T3522" s="8" t="n"/>
      <c r="W3522">
        <f>IF($C3522="","",IF($AL3522=1,0,IF($AK3522=1,Settings!$C$6,Settings!$C$7))*100)</f>
        <v/>
      </c>
      <c r="X3522" s="8">
        <f>IF($C3522="","",T3522*W3522/100)</f>
        <v/>
      </c>
      <c r="Y3522" s="8">
        <f>IF($C3522="","",T3522-X3522)</f>
        <v/>
      </c>
      <c r="Z3522" s="8">
        <f>IF($C3522="","",Y3522-M3522)</f>
        <v/>
      </c>
      <c r="AD3522" s="8" t="n"/>
      <c r="AG3522" s="14" t="n"/>
      <c r="AI3522">
        <f>IF($C3522="","",IF(COUNTIF($C$2:$C3522,$C3522)=1,1,0))</f>
        <v/>
      </c>
      <c r="AJ3522">
        <f>IF($AI3522=1,SUMPRODUCT(--($AM$2:$AM$7001&lt;$AM3522))+1,"")</f>
        <v/>
      </c>
      <c r="AK3522">
        <f>IF($C3522="","",IF(OR($P3522=TRUE(),$P3522="TRUE"),1,0))</f>
        <v/>
      </c>
      <c r="AL3522">
        <f>IF($C3522="","",IF(AND($V3522="Yes",SUMPRODUCT((LEN(Settings!$F$6:$F$13)&gt;0)*ISNUMBER(SEARCH(Settings!$F$6:$F$13,$O3522)))=0),1,0))</f>
        <v/>
      </c>
      <c r="AM3522">
        <f>IF($AI3522=1,IFERROR(IF(VALUE($C3522)&lt;100000000,VALUE($C3522),1000000000),IFERROR(IF(VALUE(MID($C3522,2,20))&lt;100000000,VALUE(MID($C3522,2,20)),1000000000),1000000000))+ROW()/100000,"")</f>
        <v/>
      </c>
    </row>
    <row r="3523">
      <c r="E3523" s="14" t="n"/>
      <c r="M3523" s="8">
        <f>IF($C3523="","",L3523*T3523/100)</f>
        <v/>
      </c>
      <c r="S3523" s="8" t="n"/>
      <c r="T3523" s="8" t="n"/>
      <c r="W3523">
        <f>IF($C3523="","",IF($AL3523=1,0,IF($AK3523=1,Settings!$C$6,Settings!$C$7))*100)</f>
        <v/>
      </c>
      <c r="X3523" s="8">
        <f>IF($C3523="","",T3523*W3523/100)</f>
        <v/>
      </c>
      <c r="Y3523" s="8">
        <f>IF($C3523="","",T3523-X3523)</f>
        <v/>
      </c>
      <c r="Z3523" s="8">
        <f>IF($C3523="","",Y3523-M3523)</f>
        <v/>
      </c>
      <c r="AD3523" s="8" t="n"/>
      <c r="AG3523" s="14" t="n"/>
      <c r="AI3523">
        <f>IF($C3523="","",IF(COUNTIF($C$2:$C3523,$C3523)=1,1,0))</f>
        <v/>
      </c>
      <c r="AJ3523">
        <f>IF($AI3523=1,SUMPRODUCT(--($AM$2:$AM$7001&lt;$AM3523))+1,"")</f>
        <v/>
      </c>
      <c r="AK3523">
        <f>IF($C3523="","",IF(OR($P3523=TRUE(),$P3523="TRUE"),1,0))</f>
        <v/>
      </c>
      <c r="AL3523">
        <f>IF($C3523="","",IF(AND($V3523="Yes",SUMPRODUCT((LEN(Settings!$F$6:$F$13)&gt;0)*ISNUMBER(SEARCH(Settings!$F$6:$F$13,$O3523)))=0),1,0))</f>
        <v/>
      </c>
      <c r="AM3523">
        <f>IF($AI3523=1,IFERROR(IF(VALUE($C3523)&lt;100000000,VALUE($C3523),1000000000),IFERROR(IF(VALUE(MID($C3523,2,20))&lt;100000000,VALUE(MID($C3523,2,20)),1000000000),1000000000))+ROW()/100000,"")</f>
        <v/>
      </c>
    </row>
    <row r="3524">
      <c r="E3524" s="14" t="n"/>
      <c r="M3524" s="8">
        <f>IF($C3524="","",L3524*T3524/100)</f>
        <v/>
      </c>
      <c r="S3524" s="8" t="n"/>
      <c r="T3524" s="8" t="n"/>
      <c r="W3524">
        <f>IF($C3524="","",IF($AL3524=1,0,IF($AK3524=1,Settings!$C$6,Settings!$C$7))*100)</f>
        <v/>
      </c>
      <c r="X3524" s="8">
        <f>IF($C3524="","",T3524*W3524/100)</f>
        <v/>
      </c>
      <c r="Y3524" s="8">
        <f>IF($C3524="","",T3524-X3524)</f>
        <v/>
      </c>
      <c r="Z3524" s="8">
        <f>IF($C3524="","",Y3524-M3524)</f>
        <v/>
      </c>
      <c r="AD3524" s="8" t="n"/>
      <c r="AG3524" s="14" t="n"/>
      <c r="AI3524">
        <f>IF($C3524="","",IF(COUNTIF($C$2:$C3524,$C3524)=1,1,0))</f>
        <v/>
      </c>
      <c r="AJ3524">
        <f>IF($AI3524=1,SUMPRODUCT(--($AM$2:$AM$7001&lt;$AM3524))+1,"")</f>
        <v/>
      </c>
      <c r="AK3524">
        <f>IF($C3524="","",IF(OR($P3524=TRUE(),$P3524="TRUE"),1,0))</f>
        <v/>
      </c>
      <c r="AL3524">
        <f>IF($C3524="","",IF(AND($V3524="Yes",SUMPRODUCT((LEN(Settings!$F$6:$F$13)&gt;0)*ISNUMBER(SEARCH(Settings!$F$6:$F$13,$O3524)))=0),1,0))</f>
        <v/>
      </c>
      <c r="AM3524">
        <f>IF($AI3524=1,IFERROR(IF(VALUE($C3524)&lt;100000000,VALUE($C3524),1000000000),IFERROR(IF(VALUE(MID($C3524,2,20))&lt;100000000,VALUE(MID($C3524,2,20)),1000000000),1000000000))+ROW()/100000,"")</f>
        <v/>
      </c>
    </row>
    <row r="3525">
      <c r="E3525" s="14" t="n"/>
      <c r="M3525" s="8">
        <f>IF($C3525="","",L3525*T3525/100)</f>
        <v/>
      </c>
      <c r="S3525" s="8" t="n"/>
      <c r="T3525" s="8" t="n"/>
      <c r="W3525">
        <f>IF($C3525="","",IF($AL3525=1,0,IF($AK3525=1,Settings!$C$6,Settings!$C$7))*100)</f>
        <v/>
      </c>
      <c r="X3525" s="8">
        <f>IF($C3525="","",T3525*W3525/100)</f>
        <v/>
      </c>
      <c r="Y3525" s="8">
        <f>IF($C3525="","",T3525-X3525)</f>
        <v/>
      </c>
      <c r="Z3525" s="8">
        <f>IF($C3525="","",Y3525-M3525)</f>
        <v/>
      </c>
      <c r="AD3525" s="8" t="n"/>
      <c r="AG3525" s="14" t="n"/>
      <c r="AI3525">
        <f>IF($C3525="","",IF(COUNTIF($C$2:$C3525,$C3525)=1,1,0))</f>
        <v/>
      </c>
      <c r="AJ3525">
        <f>IF($AI3525=1,SUMPRODUCT(--($AM$2:$AM$7001&lt;$AM3525))+1,"")</f>
        <v/>
      </c>
      <c r="AK3525">
        <f>IF($C3525="","",IF(OR($P3525=TRUE(),$P3525="TRUE"),1,0))</f>
        <v/>
      </c>
      <c r="AL3525">
        <f>IF($C3525="","",IF(AND($V3525="Yes",SUMPRODUCT((LEN(Settings!$F$6:$F$13)&gt;0)*ISNUMBER(SEARCH(Settings!$F$6:$F$13,$O3525)))=0),1,0))</f>
        <v/>
      </c>
      <c r="AM3525">
        <f>IF($AI3525=1,IFERROR(IF(VALUE($C3525)&lt;100000000,VALUE($C3525),1000000000),IFERROR(IF(VALUE(MID($C3525,2,20))&lt;100000000,VALUE(MID($C3525,2,20)),1000000000),1000000000))+ROW()/100000,"")</f>
        <v/>
      </c>
    </row>
    <row r="3526">
      <c r="E3526" s="14" t="n"/>
      <c r="M3526" s="8">
        <f>IF($C3526="","",L3526*T3526/100)</f>
        <v/>
      </c>
      <c r="S3526" s="8" t="n"/>
      <c r="T3526" s="8" t="n"/>
      <c r="W3526">
        <f>IF($C3526="","",IF($AL3526=1,0,IF($AK3526=1,Settings!$C$6,Settings!$C$7))*100)</f>
        <v/>
      </c>
      <c r="X3526" s="8">
        <f>IF($C3526="","",T3526*W3526/100)</f>
        <v/>
      </c>
      <c r="Y3526" s="8">
        <f>IF($C3526="","",T3526-X3526)</f>
        <v/>
      </c>
      <c r="Z3526" s="8">
        <f>IF($C3526="","",Y3526-M3526)</f>
        <v/>
      </c>
      <c r="AD3526" s="8" t="n"/>
      <c r="AG3526" s="14" t="n"/>
      <c r="AI3526">
        <f>IF($C3526="","",IF(COUNTIF($C$2:$C3526,$C3526)=1,1,0))</f>
        <v/>
      </c>
      <c r="AJ3526">
        <f>IF($AI3526=1,SUMPRODUCT(--($AM$2:$AM$7001&lt;$AM3526))+1,"")</f>
        <v/>
      </c>
      <c r="AK3526">
        <f>IF($C3526="","",IF(OR($P3526=TRUE(),$P3526="TRUE"),1,0))</f>
        <v/>
      </c>
      <c r="AL3526">
        <f>IF($C3526="","",IF(AND($V3526="Yes",SUMPRODUCT((LEN(Settings!$F$6:$F$13)&gt;0)*ISNUMBER(SEARCH(Settings!$F$6:$F$13,$O3526)))=0),1,0))</f>
        <v/>
      </c>
      <c r="AM3526">
        <f>IF($AI3526=1,IFERROR(IF(VALUE($C3526)&lt;100000000,VALUE($C3526),1000000000),IFERROR(IF(VALUE(MID($C3526,2,20))&lt;100000000,VALUE(MID($C3526,2,20)),1000000000),1000000000))+ROW()/100000,"")</f>
        <v/>
      </c>
    </row>
    <row r="3527">
      <c r="E3527" s="14" t="n"/>
      <c r="M3527" s="8">
        <f>IF($C3527="","",L3527*T3527/100)</f>
        <v/>
      </c>
      <c r="S3527" s="8" t="n"/>
      <c r="T3527" s="8" t="n"/>
      <c r="W3527">
        <f>IF($C3527="","",IF($AL3527=1,0,IF($AK3527=1,Settings!$C$6,Settings!$C$7))*100)</f>
        <v/>
      </c>
      <c r="X3527" s="8">
        <f>IF($C3527="","",T3527*W3527/100)</f>
        <v/>
      </c>
      <c r="Y3527" s="8">
        <f>IF($C3527="","",T3527-X3527)</f>
        <v/>
      </c>
      <c r="Z3527" s="8">
        <f>IF($C3527="","",Y3527-M3527)</f>
        <v/>
      </c>
      <c r="AD3527" s="8" t="n"/>
      <c r="AG3527" s="14" t="n"/>
      <c r="AI3527">
        <f>IF($C3527="","",IF(COUNTIF($C$2:$C3527,$C3527)=1,1,0))</f>
        <v/>
      </c>
      <c r="AJ3527">
        <f>IF($AI3527=1,SUMPRODUCT(--($AM$2:$AM$7001&lt;$AM3527))+1,"")</f>
        <v/>
      </c>
      <c r="AK3527">
        <f>IF($C3527="","",IF(OR($P3527=TRUE(),$P3527="TRUE"),1,0))</f>
        <v/>
      </c>
      <c r="AL3527">
        <f>IF($C3527="","",IF(AND($V3527="Yes",SUMPRODUCT((LEN(Settings!$F$6:$F$13)&gt;0)*ISNUMBER(SEARCH(Settings!$F$6:$F$13,$O3527)))=0),1,0))</f>
        <v/>
      </c>
      <c r="AM3527">
        <f>IF($AI3527=1,IFERROR(IF(VALUE($C3527)&lt;100000000,VALUE($C3527),1000000000),IFERROR(IF(VALUE(MID($C3527,2,20))&lt;100000000,VALUE(MID($C3527,2,20)),1000000000),1000000000))+ROW()/100000,"")</f>
        <v/>
      </c>
    </row>
    <row r="3528">
      <c r="E3528" s="14" t="n"/>
      <c r="M3528" s="8">
        <f>IF($C3528="","",L3528*T3528/100)</f>
        <v/>
      </c>
      <c r="S3528" s="8" t="n"/>
      <c r="T3528" s="8" t="n"/>
      <c r="W3528">
        <f>IF($C3528="","",IF($AL3528=1,0,IF($AK3528=1,Settings!$C$6,Settings!$C$7))*100)</f>
        <v/>
      </c>
      <c r="X3528" s="8">
        <f>IF($C3528="","",T3528*W3528/100)</f>
        <v/>
      </c>
      <c r="Y3528" s="8">
        <f>IF($C3528="","",T3528-X3528)</f>
        <v/>
      </c>
      <c r="Z3528" s="8">
        <f>IF($C3528="","",Y3528-M3528)</f>
        <v/>
      </c>
      <c r="AD3528" s="8" t="n"/>
      <c r="AG3528" s="14" t="n"/>
      <c r="AI3528">
        <f>IF($C3528="","",IF(COUNTIF($C$2:$C3528,$C3528)=1,1,0))</f>
        <v/>
      </c>
      <c r="AJ3528">
        <f>IF($AI3528=1,SUMPRODUCT(--($AM$2:$AM$7001&lt;$AM3528))+1,"")</f>
        <v/>
      </c>
      <c r="AK3528">
        <f>IF($C3528="","",IF(OR($P3528=TRUE(),$P3528="TRUE"),1,0))</f>
        <v/>
      </c>
      <c r="AL3528">
        <f>IF($C3528="","",IF(AND($V3528="Yes",SUMPRODUCT((LEN(Settings!$F$6:$F$13)&gt;0)*ISNUMBER(SEARCH(Settings!$F$6:$F$13,$O3528)))=0),1,0))</f>
        <v/>
      </c>
      <c r="AM3528">
        <f>IF($AI3528=1,IFERROR(IF(VALUE($C3528)&lt;100000000,VALUE($C3528),1000000000),IFERROR(IF(VALUE(MID($C3528,2,20))&lt;100000000,VALUE(MID($C3528,2,20)),1000000000),1000000000))+ROW()/100000,"")</f>
        <v/>
      </c>
    </row>
    <row r="3529">
      <c r="E3529" s="14" t="n"/>
      <c r="M3529" s="8">
        <f>IF($C3529="","",L3529*T3529/100)</f>
        <v/>
      </c>
      <c r="S3529" s="8" t="n"/>
      <c r="T3529" s="8" t="n"/>
      <c r="W3529">
        <f>IF($C3529="","",IF($AL3529=1,0,IF($AK3529=1,Settings!$C$6,Settings!$C$7))*100)</f>
        <v/>
      </c>
      <c r="X3529" s="8">
        <f>IF($C3529="","",T3529*W3529/100)</f>
        <v/>
      </c>
      <c r="Y3529" s="8">
        <f>IF($C3529="","",T3529-X3529)</f>
        <v/>
      </c>
      <c r="Z3529" s="8">
        <f>IF($C3529="","",Y3529-M3529)</f>
        <v/>
      </c>
      <c r="AD3529" s="8" t="n"/>
      <c r="AG3529" s="14" t="n"/>
      <c r="AI3529">
        <f>IF($C3529="","",IF(COUNTIF($C$2:$C3529,$C3529)=1,1,0))</f>
        <v/>
      </c>
      <c r="AJ3529">
        <f>IF($AI3529=1,SUMPRODUCT(--($AM$2:$AM$7001&lt;$AM3529))+1,"")</f>
        <v/>
      </c>
      <c r="AK3529">
        <f>IF($C3529="","",IF(OR($P3529=TRUE(),$P3529="TRUE"),1,0))</f>
        <v/>
      </c>
      <c r="AL3529">
        <f>IF($C3529="","",IF(AND($V3529="Yes",SUMPRODUCT((LEN(Settings!$F$6:$F$13)&gt;0)*ISNUMBER(SEARCH(Settings!$F$6:$F$13,$O3529)))=0),1,0))</f>
        <v/>
      </c>
      <c r="AM3529">
        <f>IF($AI3529=1,IFERROR(IF(VALUE($C3529)&lt;100000000,VALUE($C3529),1000000000),IFERROR(IF(VALUE(MID($C3529,2,20))&lt;100000000,VALUE(MID($C3529,2,20)),1000000000),1000000000))+ROW()/100000,"")</f>
        <v/>
      </c>
    </row>
    <row r="3530">
      <c r="E3530" s="14" t="n"/>
      <c r="M3530" s="8">
        <f>IF($C3530="","",L3530*T3530/100)</f>
        <v/>
      </c>
      <c r="S3530" s="8" t="n"/>
      <c r="T3530" s="8" t="n"/>
      <c r="W3530">
        <f>IF($C3530="","",IF($AL3530=1,0,IF($AK3530=1,Settings!$C$6,Settings!$C$7))*100)</f>
        <v/>
      </c>
      <c r="X3530" s="8">
        <f>IF($C3530="","",T3530*W3530/100)</f>
        <v/>
      </c>
      <c r="Y3530" s="8">
        <f>IF($C3530="","",T3530-X3530)</f>
        <v/>
      </c>
      <c r="Z3530" s="8">
        <f>IF($C3530="","",Y3530-M3530)</f>
        <v/>
      </c>
      <c r="AD3530" s="8" t="n"/>
      <c r="AG3530" s="14" t="n"/>
      <c r="AI3530">
        <f>IF($C3530="","",IF(COUNTIF($C$2:$C3530,$C3530)=1,1,0))</f>
        <v/>
      </c>
      <c r="AJ3530">
        <f>IF($AI3530=1,SUMPRODUCT(--($AM$2:$AM$7001&lt;$AM3530))+1,"")</f>
        <v/>
      </c>
      <c r="AK3530">
        <f>IF($C3530="","",IF(OR($P3530=TRUE(),$P3530="TRUE"),1,0))</f>
        <v/>
      </c>
      <c r="AL3530">
        <f>IF($C3530="","",IF(AND($V3530="Yes",SUMPRODUCT((LEN(Settings!$F$6:$F$13)&gt;0)*ISNUMBER(SEARCH(Settings!$F$6:$F$13,$O3530)))=0),1,0))</f>
        <v/>
      </c>
      <c r="AM3530">
        <f>IF($AI3530=1,IFERROR(IF(VALUE($C3530)&lt;100000000,VALUE($C3530),1000000000),IFERROR(IF(VALUE(MID($C3530,2,20))&lt;100000000,VALUE(MID($C3530,2,20)),1000000000),1000000000))+ROW()/100000,"")</f>
        <v/>
      </c>
    </row>
    <row r="3531">
      <c r="E3531" s="14" t="n"/>
      <c r="M3531" s="8">
        <f>IF($C3531="","",L3531*T3531/100)</f>
        <v/>
      </c>
      <c r="S3531" s="8" t="n"/>
      <c r="T3531" s="8" t="n"/>
      <c r="W3531">
        <f>IF($C3531="","",IF($AL3531=1,0,IF($AK3531=1,Settings!$C$6,Settings!$C$7))*100)</f>
        <v/>
      </c>
      <c r="X3531" s="8">
        <f>IF($C3531="","",T3531*W3531/100)</f>
        <v/>
      </c>
      <c r="Y3531" s="8">
        <f>IF($C3531="","",T3531-X3531)</f>
        <v/>
      </c>
      <c r="Z3531" s="8">
        <f>IF($C3531="","",Y3531-M3531)</f>
        <v/>
      </c>
      <c r="AD3531" s="8" t="n"/>
      <c r="AG3531" s="14" t="n"/>
      <c r="AI3531">
        <f>IF($C3531="","",IF(COUNTIF($C$2:$C3531,$C3531)=1,1,0))</f>
        <v/>
      </c>
      <c r="AJ3531">
        <f>IF($AI3531=1,SUMPRODUCT(--($AM$2:$AM$7001&lt;$AM3531))+1,"")</f>
        <v/>
      </c>
      <c r="AK3531">
        <f>IF($C3531="","",IF(OR($P3531=TRUE(),$P3531="TRUE"),1,0))</f>
        <v/>
      </c>
      <c r="AL3531">
        <f>IF($C3531="","",IF(AND($V3531="Yes",SUMPRODUCT((LEN(Settings!$F$6:$F$13)&gt;0)*ISNUMBER(SEARCH(Settings!$F$6:$F$13,$O3531)))=0),1,0))</f>
        <v/>
      </c>
      <c r="AM3531">
        <f>IF($AI3531=1,IFERROR(IF(VALUE($C3531)&lt;100000000,VALUE($C3531),1000000000),IFERROR(IF(VALUE(MID($C3531,2,20))&lt;100000000,VALUE(MID($C3531,2,20)),1000000000),1000000000))+ROW()/100000,"")</f>
        <v/>
      </c>
    </row>
    <row r="3532">
      <c r="E3532" s="14" t="n"/>
      <c r="M3532" s="8">
        <f>IF($C3532="","",L3532*T3532/100)</f>
        <v/>
      </c>
      <c r="S3532" s="8" t="n"/>
      <c r="T3532" s="8" t="n"/>
      <c r="W3532">
        <f>IF($C3532="","",IF($AL3532=1,0,IF($AK3532=1,Settings!$C$6,Settings!$C$7))*100)</f>
        <v/>
      </c>
      <c r="X3532" s="8">
        <f>IF($C3532="","",T3532*W3532/100)</f>
        <v/>
      </c>
      <c r="Y3532" s="8">
        <f>IF($C3532="","",T3532-X3532)</f>
        <v/>
      </c>
      <c r="Z3532" s="8">
        <f>IF($C3532="","",Y3532-M3532)</f>
        <v/>
      </c>
      <c r="AD3532" s="8" t="n"/>
      <c r="AG3532" s="14" t="n"/>
      <c r="AI3532">
        <f>IF($C3532="","",IF(COUNTIF($C$2:$C3532,$C3532)=1,1,0))</f>
        <v/>
      </c>
      <c r="AJ3532">
        <f>IF($AI3532=1,SUMPRODUCT(--($AM$2:$AM$7001&lt;$AM3532))+1,"")</f>
        <v/>
      </c>
      <c r="AK3532">
        <f>IF($C3532="","",IF(OR($P3532=TRUE(),$P3532="TRUE"),1,0))</f>
        <v/>
      </c>
      <c r="AL3532">
        <f>IF($C3532="","",IF(AND($V3532="Yes",SUMPRODUCT((LEN(Settings!$F$6:$F$13)&gt;0)*ISNUMBER(SEARCH(Settings!$F$6:$F$13,$O3532)))=0),1,0))</f>
        <v/>
      </c>
      <c r="AM3532">
        <f>IF($AI3532=1,IFERROR(IF(VALUE($C3532)&lt;100000000,VALUE($C3532),1000000000),IFERROR(IF(VALUE(MID($C3532,2,20))&lt;100000000,VALUE(MID($C3532,2,20)),1000000000),1000000000))+ROW()/100000,"")</f>
        <v/>
      </c>
    </row>
    <row r="3533">
      <c r="E3533" s="14" t="n"/>
      <c r="M3533" s="8">
        <f>IF($C3533="","",L3533*T3533/100)</f>
        <v/>
      </c>
      <c r="S3533" s="8" t="n"/>
      <c r="T3533" s="8" t="n"/>
      <c r="W3533">
        <f>IF($C3533="","",IF($AL3533=1,0,IF($AK3533=1,Settings!$C$6,Settings!$C$7))*100)</f>
        <v/>
      </c>
      <c r="X3533" s="8">
        <f>IF($C3533="","",T3533*W3533/100)</f>
        <v/>
      </c>
      <c r="Y3533" s="8">
        <f>IF($C3533="","",T3533-X3533)</f>
        <v/>
      </c>
      <c r="Z3533" s="8">
        <f>IF($C3533="","",Y3533-M3533)</f>
        <v/>
      </c>
      <c r="AD3533" s="8" t="n"/>
      <c r="AG3533" s="14" t="n"/>
      <c r="AI3533">
        <f>IF($C3533="","",IF(COUNTIF($C$2:$C3533,$C3533)=1,1,0))</f>
        <v/>
      </c>
      <c r="AJ3533">
        <f>IF($AI3533=1,SUMPRODUCT(--($AM$2:$AM$7001&lt;$AM3533))+1,"")</f>
        <v/>
      </c>
      <c r="AK3533">
        <f>IF($C3533="","",IF(OR($P3533=TRUE(),$P3533="TRUE"),1,0))</f>
        <v/>
      </c>
      <c r="AL3533">
        <f>IF($C3533="","",IF(AND($V3533="Yes",SUMPRODUCT((LEN(Settings!$F$6:$F$13)&gt;0)*ISNUMBER(SEARCH(Settings!$F$6:$F$13,$O3533)))=0),1,0))</f>
        <v/>
      </c>
      <c r="AM3533">
        <f>IF($AI3533=1,IFERROR(IF(VALUE($C3533)&lt;100000000,VALUE($C3533),1000000000),IFERROR(IF(VALUE(MID($C3533,2,20))&lt;100000000,VALUE(MID($C3533,2,20)),1000000000),1000000000))+ROW()/100000,"")</f>
        <v/>
      </c>
    </row>
    <row r="3534">
      <c r="E3534" s="14" t="n"/>
      <c r="M3534" s="8">
        <f>IF($C3534="","",L3534*T3534/100)</f>
        <v/>
      </c>
      <c r="S3534" s="8" t="n"/>
      <c r="T3534" s="8" t="n"/>
      <c r="W3534">
        <f>IF($C3534="","",IF($AL3534=1,0,IF($AK3534=1,Settings!$C$6,Settings!$C$7))*100)</f>
        <v/>
      </c>
      <c r="X3534" s="8">
        <f>IF($C3534="","",T3534*W3534/100)</f>
        <v/>
      </c>
      <c r="Y3534" s="8">
        <f>IF($C3534="","",T3534-X3534)</f>
        <v/>
      </c>
      <c r="Z3534" s="8">
        <f>IF($C3534="","",Y3534-M3534)</f>
        <v/>
      </c>
      <c r="AD3534" s="8" t="n"/>
      <c r="AG3534" s="14" t="n"/>
      <c r="AI3534">
        <f>IF($C3534="","",IF(COUNTIF($C$2:$C3534,$C3534)=1,1,0))</f>
        <v/>
      </c>
      <c r="AJ3534">
        <f>IF($AI3534=1,SUMPRODUCT(--($AM$2:$AM$7001&lt;$AM3534))+1,"")</f>
        <v/>
      </c>
      <c r="AK3534">
        <f>IF($C3534="","",IF(OR($P3534=TRUE(),$P3534="TRUE"),1,0))</f>
        <v/>
      </c>
      <c r="AL3534">
        <f>IF($C3534="","",IF(AND($V3534="Yes",SUMPRODUCT((LEN(Settings!$F$6:$F$13)&gt;0)*ISNUMBER(SEARCH(Settings!$F$6:$F$13,$O3534)))=0),1,0))</f>
        <v/>
      </c>
      <c r="AM3534">
        <f>IF($AI3534=1,IFERROR(IF(VALUE($C3534)&lt;100000000,VALUE($C3534),1000000000),IFERROR(IF(VALUE(MID($C3534,2,20))&lt;100000000,VALUE(MID($C3534,2,20)),1000000000),1000000000))+ROW()/100000,"")</f>
        <v/>
      </c>
    </row>
    <row r="3535">
      <c r="E3535" s="14" t="n"/>
      <c r="M3535" s="8">
        <f>IF($C3535="","",L3535*T3535/100)</f>
        <v/>
      </c>
      <c r="S3535" s="8" t="n"/>
      <c r="T3535" s="8" t="n"/>
      <c r="W3535">
        <f>IF($C3535="","",IF($AL3535=1,0,IF($AK3535=1,Settings!$C$6,Settings!$C$7))*100)</f>
        <v/>
      </c>
      <c r="X3535" s="8">
        <f>IF($C3535="","",T3535*W3535/100)</f>
        <v/>
      </c>
      <c r="Y3535" s="8">
        <f>IF($C3535="","",T3535-X3535)</f>
        <v/>
      </c>
      <c r="Z3535" s="8">
        <f>IF($C3535="","",Y3535-M3535)</f>
        <v/>
      </c>
      <c r="AD3535" s="8" t="n"/>
      <c r="AG3535" s="14" t="n"/>
      <c r="AI3535">
        <f>IF($C3535="","",IF(COUNTIF($C$2:$C3535,$C3535)=1,1,0))</f>
        <v/>
      </c>
      <c r="AJ3535">
        <f>IF($AI3535=1,SUMPRODUCT(--($AM$2:$AM$7001&lt;$AM3535))+1,"")</f>
        <v/>
      </c>
      <c r="AK3535">
        <f>IF($C3535="","",IF(OR($P3535=TRUE(),$P3535="TRUE"),1,0))</f>
        <v/>
      </c>
      <c r="AL3535">
        <f>IF($C3535="","",IF(AND($V3535="Yes",SUMPRODUCT((LEN(Settings!$F$6:$F$13)&gt;0)*ISNUMBER(SEARCH(Settings!$F$6:$F$13,$O3535)))=0),1,0))</f>
        <v/>
      </c>
      <c r="AM3535">
        <f>IF($AI3535=1,IFERROR(IF(VALUE($C3535)&lt;100000000,VALUE($C3535),1000000000),IFERROR(IF(VALUE(MID($C3535,2,20))&lt;100000000,VALUE(MID($C3535,2,20)),1000000000),1000000000))+ROW()/100000,"")</f>
        <v/>
      </c>
    </row>
    <row r="3536">
      <c r="E3536" s="14" t="n"/>
      <c r="M3536" s="8">
        <f>IF($C3536="","",L3536*T3536/100)</f>
        <v/>
      </c>
      <c r="S3536" s="8" t="n"/>
      <c r="T3536" s="8" t="n"/>
      <c r="W3536">
        <f>IF($C3536="","",IF($AL3536=1,0,IF($AK3536=1,Settings!$C$6,Settings!$C$7))*100)</f>
        <v/>
      </c>
      <c r="X3536" s="8">
        <f>IF($C3536="","",T3536*W3536/100)</f>
        <v/>
      </c>
      <c r="Y3536" s="8">
        <f>IF($C3536="","",T3536-X3536)</f>
        <v/>
      </c>
      <c r="Z3536" s="8">
        <f>IF($C3536="","",Y3536-M3536)</f>
        <v/>
      </c>
      <c r="AD3536" s="8" t="n"/>
      <c r="AG3536" s="14" t="n"/>
      <c r="AI3536">
        <f>IF($C3536="","",IF(COUNTIF($C$2:$C3536,$C3536)=1,1,0))</f>
        <v/>
      </c>
      <c r="AJ3536">
        <f>IF($AI3536=1,SUMPRODUCT(--($AM$2:$AM$7001&lt;$AM3536))+1,"")</f>
        <v/>
      </c>
      <c r="AK3536">
        <f>IF($C3536="","",IF(OR($P3536=TRUE(),$P3536="TRUE"),1,0))</f>
        <v/>
      </c>
      <c r="AL3536">
        <f>IF($C3536="","",IF(AND($V3536="Yes",SUMPRODUCT((LEN(Settings!$F$6:$F$13)&gt;0)*ISNUMBER(SEARCH(Settings!$F$6:$F$13,$O3536)))=0),1,0))</f>
        <v/>
      </c>
      <c r="AM3536">
        <f>IF($AI3536=1,IFERROR(IF(VALUE($C3536)&lt;100000000,VALUE($C3536),1000000000),IFERROR(IF(VALUE(MID($C3536,2,20))&lt;100000000,VALUE(MID($C3536,2,20)),1000000000),1000000000))+ROW()/100000,"")</f>
        <v/>
      </c>
    </row>
    <row r="3537">
      <c r="E3537" s="14" t="n"/>
      <c r="M3537" s="8">
        <f>IF($C3537="","",L3537*T3537/100)</f>
        <v/>
      </c>
      <c r="S3537" s="8" t="n"/>
      <c r="T3537" s="8" t="n"/>
      <c r="W3537">
        <f>IF($C3537="","",IF($AL3537=1,0,IF($AK3537=1,Settings!$C$6,Settings!$C$7))*100)</f>
        <v/>
      </c>
      <c r="X3537" s="8">
        <f>IF($C3537="","",T3537*W3537/100)</f>
        <v/>
      </c>
      <c r="Y3537" s="8">
        <f>IF($C3537="","",T3537-X3537)</f>
        <v/>
      </c>
      <c r="Z3537" s="8">
        <f>IF($C3537="","",Y3537-M3537)</f>
        <v/>
      </c>
      <c r="AD3537" s="8" t="n"/>
      <c r="AG3537" s="14" t="n"/>
      <c r="AI3537">
        <f>IF($C3537="","",IF(COUNTIF($C$2:$C3537,$C3537)=1,1,0))</f>
        <v/>
      </c>
      <c r="AJ3537">
        <f>IF($AI3537=1,SUMPRODUCT(--($AM$2:$AM$7001&lt;$AM3537))+1,"")</f>
        <v/>
      </c>
      <c r="AK3537">
        <f>IF($C3537="","",IF(OR($P3537=TRUE(),$P3537="TRUE"),1,0))</f>
        <v/>
      </c>
      <c r="AL3537">
        <f>IF($C3537="","",IF(AND($V3537="Yes",SUMPRODUCT((LEN(Settings!$F$6:$F$13)&gt;0)*ISNUMBER(SEARCH(Settings!$F$6:$F$13,$O3537)))=0),1,0))</f>
        <v/>
      </c>
      <c r="AM3537">
        <f>IF($AI3537=1,IFERROR(IF(VALUE($C3537)&lt;100000000,VALUE($C3537),1000000000),IFERROR(IF(VALUE(MID($C3537,2,20))&lt;100000000,VALUE(MID($C3537,2,20)),1000000000),1000000000))+ROW()/100000,"")</f>
        <v/>
      </c>
    </row>
    <row r="3538">
      <c r="E3538" s="14" t="n"/>
      <c r="M3538" s="8">
        <f>IF($C3538="","",L3538*T3538/100)</f>
        <v/>
      </c>
      <c r="S3538" s="8" t="n"/>
      <c r="T3538" s="8" t="n"/>
      <c r="W3538">
        <f>IF($C3538="","",IF($AL3538=1,0,IF($AK3538=1,Settings!$C$6,Settings!$C$7))*100)</f>
        <v/>
      </c>
      <c r="X3538" s="8">
        <f>IF($C3538="","",T3538*W3538/100)</f>
        <v/>
      </c>
      <c r="Y3538" s="8">
        <f>IF($C3538="","",T3538-X3538)</f>
        <v/>
      </c>
      <c r="Z3538" s="8">
        <f>IF($C3538="","",Y3538-M3538)</f>
        <v/>
      </c>
      <c r="AD3538" s="8" t="n"/>
      <c r="AG3538" s="14" t="n"/>
      <c r="AI3538">
        <f>IF($C3538="","",IF(COUNTIF($C$2:$C3538,$C3538)=1,1,0))</f>
        <v/>
      </c>
      <c r="AJ3538">
        <f>IF($AI3538=1,SUMPRODUCT(--($AM$2:$AM$7001&lt;$AM3538))+1,"")</f>
        <v/>
      </c>
      <c r="AK3538">
        <f>IF($C3538="","",IF(OR($P3538=TRUE(),$P3538="TRUE"),1,0))</f>
        <v/>
      </c>
      <c r="AL3538">
        <f>IF($C3538="","",IF(AND($V3538="Yes",SUMPRODUCT((LEN(Settings!$F$6:$F$13)&gt;0)*ISNUMBER(SEARCH(Settings!$F$6:$F$13,$O3538)))=0),1,0))</f>
        <v/>
      </c>
      <c r="AM3538">
        <f>IF($AI3538=1,IFERROR(IF(VALUE($C3538)&lt;100000000,VALUE($C3538),1000000000),IFERROR(IF(VALUE(MID($C3538,2,20))&lt;100000000,VALUE(MID($C3538,2,20)),1000000000),1000000000))+ROW()/100000,"")</f>
        <v/>
      </c>
    </row>
    <row r="3539">
      <c r="E3539" s="14" t="n"/>
      <c r="M3539" s="8">
        <f>IF($C3539="","",L3539*T3539/100)</f>
        <v/>
      </c>
      <c r="S3539" s="8" t="n"/>
      <c r="T3539" s="8" t="n"/>
      <c r="W3539">
        <f>IF($C3539="","",IF($AL3539=1,0,IF($AK3539=1,Settings!$C$6,Settings!$C$7))*100)</f>
        <v/>
      </c>
      <c r="X3539" s="8">
        <f>IF($C3539="","",T3539*W3539/100)</f>
        <v/>
      </c>
      <c r="Y3539" s="8">
        <f>IF($C3539="","",T3539-X3539)</f>
        <v/>
      </c>
      <c r="Z3539" s="8">
        <f>IF($C3539="","",Y3539-M3539)</f>
        <v/>
      </c>
      <c r="AD3539" s="8" t="n"/>
      <c r="AG3539" s="14" t="n"/>
      <c r="AI3539">
        <f>IF($C3539="","",IF(COUNTIF($C$2:$C3539,$C3539)=1,1,0))</f>
        <v/>
      </c>
      <c r="AJ3539">
        <f>IF($AI3539=1,SUMPRODUCT(--($AM$2:$AM$7001&lt;$AM3539))+1,"")</f>
        <v/>
      </c>
      <c r="AK3539">
        <f>IF($C3539="","",IF(OR($P3539=TRUE(),$P3539="TRUE"),1,0))</f>
        <v/>
      </c>
      <c r="AL3539">
        <f>IF($C3539="","",IF(AND($V3539="Yes",SUMPRODUCT((LEN(Settings!$F$6:$F$13)&gt;0)*ISNUMBER(SEARCH(Settings!$F$6:$F$13,$O3539)))=0),1,0))</f>
        <v/>
      </c>
      <c r="AM3539">
        <f>IF($AI3539=1,IFERROR(IF(VALUE($C3539)&lt;100000000,VALUE($C3539),1000000000),IFERROR(IF(VALUE(MID($C3539,2,20))&lt;100000000,VALUE(MID($C3539,2,20)),1000000000),1000000000))+ROW()/100000,"")</f>
        <v/>
      </c>
    </row>
    <row r="3540">
      <c r="E3540" s="14" t="n"/>
      <c r="M3540" s="8">
        <f>IF($C3540="","",L3540*T3540/100)</f>
        <v/>
      </c>
      <c r="S3540" s="8" t="n"/>
      <c r="T3540" s="8" t="n"/>
      <c r="W3540">
        <f>IF($C3540="","",IF($AL3540=1,0,IF($AK3540=1,Settings!$C$6,Settings!$C$7))*100)</f>
        <v/>
      </c>
      <c r="X3540" s="8">
        <f>IF($C3540="","",T3540*W3540/100)</f>
        <v/>
      </c>
      <c r="Y3540" s="8">
        <f>IF($C3540="","",T3540-X3540)</f>
        <v/>
      </c>
      <c r="Z3540" s="8">
        <f>IF($C3540="","",Y3540-M3540)</f>
        <v/>
      </c>
      <c r="AD3540" s="8" t="n"/>
      <c r="AG3540" s="14" t="n"/>
      <c r="AI3540">
        <f>IF($C3540="","",IF(COUNTIF($C$2:$C3540,$C3540)=1,1,0))</f>
        <v/>
      </c>
      <c r="AJ3540">
        <f>IF($AI3540=1,SUMPRODUCT(--($AM$2:$AM$7001&lt;$AM3540))+1,"")</f>
        <v/>
      </c>
      <c r="AK3540">
        <f>IF($C3540="","",IF(OR($P3540=TRUE(),$P3540="TRUE"),1,0))</f>
        <v/>
      </c>
      <c r="AL3540">
        <f>IF($C3540="","",IF(AND($V3540="Yes",SUMPRODUCT((LEN(Settings!$F$6:$F$13)&gt;0)*ISNUMBER(SEARCH(Settings!$F$6:$F$13,$O3540)))=0),1,0))</f>
        <v/>
      </c>
      <c r="AM3540">
        <f>IF($AI3540=1,IFERROR(IF(VALUE($C3540)&lt;100000000,VALUE($C3540),1000000000),IFERROR(IF(VALUE(MID($C3540,2,20))&lt;100000000,VALUE(MID($C3540,2,20)),1000000000),1000000000))+ROW()/100000,"")</f>
        <v/>
      </c>
    </row>
    <row r="3541">
      <c r="E3541" s="14" t="n"/>
      <c r="M3541" s="8">
        <f>IF($C3541="","",L3541*T3541/100)</f>
        <v/>
      </c>
      <c r="S3541" s="8" t="n"/>
      <c r="T3541" s="8" t="n"/>
      <c r="W3541">
        <f>IF($C3541="","",IF($AL3541=1,0,IF($AK3541=1,Settings!$C$6,Settings!$C$7))*100)</f>
        <v/>
      </c>
      <c r="X3541" s="8">
        <f>IF($C3541="","",T3541*W3541/100)</f>
        <v/>
      </c>
      <c r="Y3541" s="8">
        <f>IF($C3541="","",T3541-X3541)</f>
        <v/>
      </c>
      <c r="Z3541" s="8">
        <f>IF($C3541="","",Y3541-M3541)</f>
        <v/>
      </c>
      <c r="AD3541" s="8" t="n"/>
      <c r="AG3541" s="14" t="n"/>
      <c r="AI3541">
        <f>IF($C3541="","",IF(COUNTIF($C$2:$C3541,$C3541)=1,1,0))</f>
        <v/>
      </c>
      <c r="AJ3541">
        <f>IF($AI3541=1,SUMPRODUCT(--($AM$2:$AM$7001&lt;$AM3541))+1,"")</f>
        <v/>
      </c>
      <c r="AK3541">
        <f>IF($C3541="","",IF(OR($P3541=TRUE(),$P3541="TRUE"),1,0))</f>
        <v/>
      </c>
      <c r="AL3541">
        <f>IF($C3541="","",IF(AND($V3541="Yes",SUMPRODUCT((LEN(Settings!$F$6:$F$13)&gt;0)*ISNUMBER(SEARCH(Settings!$F$6:$F$13,$O3541)))=0),1,0))</f>
        <v/>
      </c>
      <c r="AM3541">
        <f>IF($AI3541=1,IFERROR(IF(VALUE($C3541)&lt;100000000,VALUE($C3541),1000000000),IFERROR(IF(VALUE(MID($C3541,2,20))&lt;100000000,VALUE(MID($C3541,2,20)),1000000000),1000000000))+ROW()/100000,"")</f>
        <v/>
      </c>
    </row>
    <row r="3542">
      <c r="E3542" s="14" t="n"/>
      <c r="M3542" s="8">
        <f>IF($C3542="","",L3542*T3542/100)</f>
        <v/>
      </c>
      <c r="S3542" s="8" t="n"/>
      <c r="T3542" s="8" t="n"/>
      <c r="W3542">
        <f>IF($C3542="","",IF($AL3542=1,0,IF($AK3542=1,Settings!$C$6,Settings!$C$7))*100)</f>
        <v/>
      </c>
      <c r="X3542" s="8">
        <f>IF($C3542="","",T3542*W3542/100)</f>
        <v/>
      </c>
      <c r="Y3542" s="8">
        <f>IF($C3542="","",T3542-X3542)</f>
        <v/>
      </c>
      <c r="Z3542" s="8">
        <f>IF($C3542="","",Y3542-M3542)</f>
        <v/>
      </c>
      <c r="AD3542" s="8" t="n"/>
      <c r="AG3542" s="14" t="n"/>
      <c r="AI3542">
        <f>IF($C3542="","",IF(COUNTIF($C$2:$C3542,$C3542)=1,1,0))</f>
        <v/>
      </c>
      <c r="AJ3542">
        <f>IF($AI3542=1,SUMPRODUCT(--($AM$2:$AM$7001&lt;$AM3542))+1,"")</f>
        <v/>
      </c>
      <c r="AK3542">
        <f>IF($C3542="","",IF(OR($P3542=TRUE(),$P3542="TRUE"),1,0))</f>
        <v/>
      </c>
      <c r="AL3542">
        <f>IF($C3542="","",IF(AND($V3542="Yes",SUMPRODUCT((LEN(Settings!$F$6:$F$13)&gt;0)*ISNUMBER(SEARCH(Settings!$F$6:$F$13,$O3542)))=0),1,0))</f>
        <v/>
      </c>
      <c r="AM3542">
        <f>IF($AI3542=1,IFERROR(IF(VALUE($C3542)&lt;100000000,VALUE($C3542),1000000000),IFERROR(IF(VALUE(MID($C3542,2,20))&lt;100000000,VALUE(MID($C3542,2,20)),1000000000),1000000000))+ROW()/100000,"")</f>
        <v/>
      </c>
    </row>
    <row r="3543">
      <c r="E3543" s="14" t="n"/>
      <c r="M3543" s="8">
        <f>IF($C3543="","",L3543*T3543/100)</f>
        <v/>
      </c>
      <c r="S3543" s="8" t="n"/>
      <c r="T3543" s="8" t="n"/>
      <c r="W3543">
        <f>IF($C3543="","",IF($AL3543=1,0,IF($AK3543=1,Settings!$C$6,Settings!$C$7))*100)</f>
        <v/>
      </c>
      <c r="X3543" s="8">
        <f>IF($C3543="","",T3543*W3543/100)</f>
        <v/>
      </c>
      <c r="Y3543" s="8">
        <f>IF($C3543="","",T3543-X3543)</f>
        <v/>
      </c>
      <c r="Z3543" s="8">
        <f>IF($C3543="","",Y3543-M3543)</f>
        <v/>
      </c>
      <c r="AD3543" s="8" t="n"/>
      <c r="AG3543" s="14" t="n"/>
      <c r="AI3543">
        <f>IF($C3543="","",IF(COUNTIF($C$2:$C3543,$C3543)=1,1,0))</f>
        <v/>
      </c>
      <c r="AJ3543">
        <f>IF($AI3543=1,SUMPRODUCT(--($AM$2:$AM$7001&lt;$AM3543))+1,"")</f>
        <v/>
      </c>
      <c r="AK3543">
        <f>IF($C3543="","",IF(OR($P3543=TRUE(),$P3543="TRUE"),1,0))</f>
        <v/>
      </c>
      <c r="AL3543">
        <f>IF($C3543="","",IF(AND($V3543="Yes",SUMPRODUCT((LEN(Settings!$F$6:$F$13)&gt;0)*ISNUMBER(SEARCH(Settings!$F$6:$F$13,$O3543)))=0),1,0))</f>
        <v/>
      </c>
      <c r="AM3543">
        <f>IF($AI3543=1,IFERROR(IF(VALUE($C3543)&lt;100000000,VALUE($C3543),1000000000),IFERROR(IF(VALUE(MID($C3543,2,20))&lt;100000000,VALUE(MID($C3543,2,20)),1000000000),1000000000))+ROW()/100000,"")</f>
        <v/>
      </c>
    </row>
    <row r="3544">
      <c r="E3544" s="14" t="n"/>
      <c r="M3544" s="8">
        <f>IF($C3544="","",L3544*T3544/100)</f>
        <v/>
      </c>
      <c r="S3544" s="8" t="n"/>
      <c r="T3544" s="8" t="n"/>
      <c r="W3544">
        <f>IF($C3544="","",IF($AL3544=1,0,IF($AK3544=1,Settings!$C$6,Settings!$C$7))*100)</f>
        <v/>
      </c>
      <c r="X3544" s="8">
        <f>IF($C3544="","",T3544*W3544/100)</f>
        <v/>
      </c>
      <c r="Y3544" s="8">
        <f>IF($C3544="","",T3544-X3544)</f>
        <v/>
      </c>
      <c r="Z3544" s="8">
        <f>IF($C3544="","",Y3544-M3544)</f>
        <v/>
      </c>
      <c r="AD3544" s="8" t="n"/>
      <c r="AG3544" s="14" t="n"/>
      <c r="AI3544">
        <f>IF($C3544="","",IF(COUNTIF($C$2:$C3544,$C3544)=1,1,0))</f>
        <v/>
      </c>
      <c r="AJ3544">
        <f>IF($AI3544=1,SUMPRODUCT(--($AM$2:$AM$7001&lt;$AM3544))+1,"")</f>
        <v/>
      </c>
      <c r="AK3544">
        <f>IF($C3544="","",IF(OR($P3544=TRUE(),$P3544="TRUE"),1,0))</f>
        <v/>
      </c>
      <c r="AL3544">
        <f>IF($C3544="","",IF(AND($V3544="Yes",SUMPRODUCT((LEN(Settings!$F$6:$F$13)&gt;0)*ISNUMBER(SEARCH(Settings!$F$6:$F$13,$O3544)))=0),1,0))</f>
        <v/>
      </c>
      <c r="AM3544">
        <f>IF($AI3544=1,IFERROR(IF(VALUE($C3544)&lt;100000000,VALUE($C3544),1000000000),IFERROR(IF(VALUE(MID($C3544,2,20))&lt;100000000,VALUE(MID($C3544,2,20)),1000000000),1000000000))+ROW()/100000,"")</f>
        <v/>
      </c>
    </row>
    <row r="3545">
      <c r="E3545" s="14" t="n"/>
      <c r="M3545" s="8">
        <f>IF($C3545="","",L3545*T3545/100)</f>
        <v/>
      </c>
      <c r="S3545" s="8" t="n"/>
      <c r="T3545" s="8" t="n"/>
      <c r="W3545">
        <f>IF($C3545="","",IF($AL3545=1,0,IF($AK3545=1,Settings!$C$6,Settings!$C$7))*100)</f>
        <v/>
      </c>
      <c r="X3545" s="8">
        <f>IF($C3545="","",T3545*W3545/100)</f>
        <v/>
      </c>
      <c r="Y3545" s="8">
        <f>IF($C3545="","",T3545-X3545)</f>
        <v/>
      </c>
      <c r="Z3545" s="8">
        <f>IF($C3545="","",Y3545-M3545)</f>
        <v/>
      </c>
      <c r="AD3545" s="8" t="n"/>
      <c r="AG3545" s="14" t="n"/>
      <c r="AI3545">
        <f>IF($C3545="","",IF(COUNTIF($C$2:$C3545,$C3545)=1,1,0))</f>
        <v/>
      </c>
      <c r="AJ3545">
        <f>IF($AI3545=1,SUMPRODUCT(--($AM$2:$AM$7001&lt;$AM3545))+1,"")</f>
        <v/>
      </c>
      <c r="AK3545">
        <f>IF($C3545="","",IF(OR($P3545=TRUE(),$P3545="TRUE"),1,0))</f>
        <v/>
      </c>
      <c r="AL3545">
        <f>IF($C3545="","",IF(AND($V3545="Yes",SUMPRODUCT((LEN(Settings!$F$6:$F$13)&gt;0)*ISNUMBER(SEARCH(Settings!$F$6:$F$13,$O3545)))=0),1,0))</f>
        <v/>
      </c>
      <c r="AM3545">
        <f>IF($AI3545=1,IFERROR(IF(VALUE($C3545)&lt;100000000,VALUE($C3545),1000000000),IFERROR(IF(VALUE(MID($C3545,2,20))&lt;100000000,VALUE(MID($C3545,2,20)),1000000000),1000000000))+ROW()/100000,"")</f>
        <v/>
      </c>
    </row>
    <row r="3546">
      <c r="E3546" s="14" t="n"/>
      <c r="M3546" s="8">
        <f>IF($C3546="","",L3546*T3546/100)</f>
        <v/>
      </c>
      <c r="S3546" s="8" t="n"/>
      <c r="T3546" s="8" t="n"/>
      <c r="W3546">
        <f>IF($C3546="","",IF($AL3546=1,0,IF($AK3546=1,Settings!$C$6,Settings!$C$7))*100)</f>
        <v/>
      </c>
      <c r="X3546" s="8">
        <f>IF($C3546="","",T3546*W3546/100)</f>
        <v/>
      </c>
      <c r="Y3546" s="8">
        <f>IF($C3546="","",T3546-X3546)</f>
        <v/>
      </c>
      <c r="Z3546" s="8">
        <f>IF($C3546="","",Y3546-M3546)</f>
        <v/>
      </c>
      <c r="AD3546" s="8" t="n"/>
      <c r="AG3546" s="14" t="n"/>
      <c r="AI3546">
        <f>IF($C3546="","",IF(COUNTIF($C$2:$C3546,$C3546)=1,1,0))</f>
        <v/>
      </c>
      <c r="AJ3546">
        <f>IF($AI3546=1,SUMPRODUCT(--($AM$2:$AM$7001&lt;$AM3546))+1,"")</f>
        <v/>
      </c>
      <c r="AK3546">
        <f>IF($C3546="","",IF(OR($P3546=TRUE(),$P3546="TRUE"),1,0))</f>
        <v/>
      </c>
      <c r="AL3546">
        <f>IF($C3546="","",IF(AND($V3546="Yes",SUMPRODUCT((LEN(Settings!$F$6:$F$13)&gt;0)*ISNUMBER(SEARCH(Settings!$F$6:$F$13,$O3546)))=0),1,0))</f>
        <v/>
      </c>
      <c r="AM3546">
        <f>IF($AI3546=1,IFERROR(IF(VALUE($C3546)&lt;100000000,VALUE($C3546),1000000000),IFERROR(IF(VALUE(MID($C3546,2,20))&lt;100000000,VALUE(MID($C3546,2,20)),1000000000),1000000000))+ROW()/100000,"")</f>
        <v/>
      </c>
    </row>
    <row r="3547">
      <c r="E3547" s="14" t="n"/>
      <c r="M3547" s="8">
        <f>IF($C3547="","",L3547*T3547/100)</f>
        <v/>
      </c>
      <c r="S3547" s="8" t="n"/>
      <c r="T3547" s="8" t="n"/>
      <c r="W3547">
        <f>IF($C3547="","",IF($AL3547=1,0,IF($AK3547=1,Settings!$C$6,Settings!$C$7))*100)</f>
        <v/>
      </c>
      <c r="X3547" s="8">
        <f>IF($C3547="","",T3547*W3547/100)</f>
        <v/>
      </c>
      <c r="Y3547" s="8">
        <f>IF($C3547="","",T3547-X3547)</f>
        <v/>
      </c>
      <c r="Z3547" s="8">
        <f>IF($C3547="","",Y3547-M3547)</f>
        <v/>
      </c>
      <c r="AD3547" s="8" t="n"/>
      <c r="AG3547" s="14" t="n"/>
      <c r="AI3547">
        <f>IF($C3547="","",IF(COUNTIF($C$2:$C3547,$C3547)=1,1,0))</f>
        <v/>
      </c>
      <c r="AJ3547">
        <f>IF($AI3547=1,SUMPRODUCT(--($AM$2:$AM$7001&lt;$AM3547))+1,"")</f>
        <v/>
      </c>
      <c r="AK3547">
        <f>IF($C3547="","",IF(OR($P3547=TRUE(),$P3547="TRUE"),1,0))</f>
        <v/>
      </c>
      <c r="AL3547">
        <f>IF($C3547="","",IF(AND($V3547="Yes",SUMPRODUCT((LEN(Settings!$F$6:$F$13)&gt;0)*ISNUMBER(SEARCH(Settings!$F$6:$F$13,$O3547)))=0),1,0))</f>
        <v/>
      </c>
      <c r="AM3547">
        <f>IF($AI3547=1,IFERROR(IF(VALUE($C3547)&lt;100000000,VALUE($C3547),1000000000),IFERROR(IF(VALUE(MID($C3547,2,20))&lt;100000000,VALUE(MID($C3547,2,20)),1000000000),1000000000))+ROW()/100000,"")</f>
        <v/>
      </c>
    </row>
    <row r="3548">
      <c r="E3548" s="14" t="n"/>
      <c r="M3548" s="8">
        <f>IF($C3548="","",L3548*T3548/100)</f>
        <v/>
      </c>
      <c r="S3548" s="8" t="n"/>
      <c r="T3548" s="8" t="n"/>
      <c r="W3548">
        <f>IF($C3548="","",IF($AL3548=1,0,IF($AK3548=1,Settings!$C$6,Settings!$C$7))*100)</f>
        <v/>
      </c>
      <c r="X3548" s="8">
        <f>IF($C3548="","",T3548*W3548/100)</f>
        <v/>
      </c>
      <c r="Y3548" s="8">
        <f>IF($C3548="","",T3548-X3548)</f>
        <v/>
      </c>
      <c r="Z3548" s="8">
        <f>IF($C3548="","",Y3548-M3548)</f>
        <v/>
      </c>
      <c r="AD3548" s="8" t="n"/>
      <c r="AG3548" s="14" t="n"/>
      <c r="AI3548">
        <f>IF($C3548="","",IF(COUNTIF($C$2:$C3548,$C3548)=1,1,0))</f>
        <v/>
      </c>
      <c r="AJ3548">
        <f>IF($AI3548=1,SUMPRODUCT(--($AM$2:$AM$7001&lt;$AM3548))+1,"")</f>
        <v/>
      </c>
      <c r="AK3548">
        <f>IF($C3548="","",IF(OR($P3548=TRUE(),$P3548="TRUE"),1,0))</f>
        <v/>
      </c>
      <c r="AL3548">
        <f>IF($C3548="","",IF(AND($V3548="Yes",SUMPRODUCT((LEN(Settings!$F$6:$F$13)&gt;0)*ISNUMBER(SEARCH(Settings!$F$6:$F$13,$O3548)))=0),1,0))</f>
        <v/>
      </c>
      <c r="AM3548">
        <f>IF($AI3548=1,IFERROR(IF(VALUE($C3548)&lt;100000000,VALUE($C3548),1000000000),IFERROR(IF(VALUE(MID($C3548,2,20))&lt;100000000,VALUE(MID($C3548,2,20)),1000000000),1000000000))+ROW()/100000,"")</f>
        <v/>
      </c>
    </row>
    <row r="3549">
      <c r="E3549" s="14" t="n"/>
      <c r="M3549" s="8">
        <f>IF($C3549="","",L3549*T3549/100)</f>
        <v/>
      </c>
      <c r="S3549" s="8" t="n"/>
      <c r="T3549" s="8" t="n"/>
      <c r="W3549">
        <f>IF($C3549="","",IF($AL3549=1,0,IF($AK3549=1,Settings!$C$6,Settings!$C$7))*100)</f>
        <v/>
      </c>
      <c r="X3549" s="8">
        <f>IF($C3549="","",T3549*W3549/100)</f>
        <v/>
      </c>
      <c r="Y3549" s="8">
        <f>IF($C3549="","",T3549-X3549)</f>
        <v/>
      </c>
      <c r="Z3549" s="8">
        <f>IF($C3549="","",Y3549-M3549)</f>
        <v/>
      </c>
      <c r="AD3549" s="8" t="n"/>
      <c r="AG3549" s="14" t="n"/>
      <c r="AI3549">
        <f>IF($C3549="","",IF(COUNTIF($C$2:$C3549,$C3549)=1,1,0))</f>
        <v/>
      </c>
      <c r="AJ3549">
        <f>IF($AI3549=1,SUMPRODUCT(--($AM$2:$AM$7001&lt;$AM3549))+1,"")</f>
        <v/>
      </c>
      <c r="AK3549">
        <f>IF($C3549="","",IF(OR($P3549=TRUE(),$P3549="TRUE"),1,0))</f>
        <v/>
      </c>
      <c r="AL3549">
        <f>IF($C3549="","",IF(AND($V3549="Yes",SUMPRODUCT((LEN(Settings!$F$6:$F$13)&gt;0)*ISNUMBER(SEARCH(Settings!$F$6:$F$13,$O3549)))=0),1,0))</f>
        <v/>
      </c>
      <c r="AM3549">
        <f>IF($AI3549=1,IFERROR(IF(VALUE($C3549)&lt;100000000,VALUE($C3549),1000000000),IFERROR(IF(VALUE(MID($C3549,2,20))&lt;100000000,VALUE(MID($C3549,2,20)),1000000000),1000000000))+ROW()/100000,"")</f>
        <v/>
      </c>
    </row>
    <row r="3550">
      <c r="E3550" s="14" t="n"/>
      <c r="M3550" s="8">
        <f>IF($C3550="","",L3550*T3550/100)</f>
        <v/>
      </c>
      <c r="S3550" s="8" t="n"/>
      <c r="T3550" s="8" t="n"/>
      <c r="W3550">
        <f>IF($C3550="","",IF($AL3550=1,0,IF($AK3550=1,Settings!$C$6,Settings!$C$7))*100)</f>
        <v/>
      </c>
      <c r="X3550" s="8">
        <f>IF($C3550="","",T3550*W3550/100)</f>
        <v/>
      </c>
      <c r="Y3550" s="8">
        <f>IF($C3550="","",T3550-X3550)</f>
        <v/>
      </c>
      <c r="Z3550" s="8">
        <f>IF($C3550="","",Y3550-M3550)</f>
        <v/>
      </c>
      <c r="AD3550" s="8" t="n"/>
      <c r="AG3550" s="14" t="n"/>
      <c r="AI3550">
        <f>IF($C3550="","",IF(COUNTIF($C$2:$C3550,$C3550)=1,1,0))</f>
        <v/>
      </c>
      <c r="AJ3550">
        <f>IF($AI3550=1,SUMPRODUCT(--($AM$2:$AM$7001&lt;$AM3550))+1,"")</f>
        <v/>
      </c>
      <c r="AK3550">
        <f>IF($C3550="","",IF(OR($P3550=TRUE(),$P3550="TRUE"),1,0))</f>
        <v/>
      </c>
      <c r="AL3550">
        <f>IF($C3550="","",IF(AND($V3550="Yes",SUMPRODUCT((LEN(Settings!$F$6:$F$13)&gt;0)*ISNUMBER(SEARCH(Settings!$F$6:$F$13,$O3550)))=0),1,0))</f>
        <v/>
      </c>
      <c r="AM3550">
        <f>IF($AI3550=1,IFERROR(IF(VALUE($C3550)&lt;100000000,VALUE($C3550),1000000000),IFERROR(IF(VALUE(MID($C3550,2,20))&lt;100000000,VALUE(MID($C3550,2,20)),1000000000),1000000000))+ROW()/100000,"")</f>
        <v/>
      </c>
    </row>
    <row r="3551">
      <c r="E3551" s="14" t="n"/>
      <c r="M3551" s="8">
        <f>IF($C3551="","",L3551*T3551/100)</f>
        <v/>
      </c>
      <c r="S3551" s="8" t="n"/>
      <c r="T3551" s="8" t="n"/>
      <c r="W3551">
        <f>IF($C3551="","",IF($AL3551=1,0,IF($AK3551=1,Settings!$C$6,Settings!$C$7))*100)</f>
        <v/>
      </c>
      <c r="X3551" s="8">
        <f>IF($C3551="","",T3551*W3551/100)</f>
        <v/>
      </c>
      <c r="Y3551" s="8">
        <f>IF($C3551="","",T3551-X3551)</f>
        <v/>
      </c>
      <c r="Z3551" s="8">
        <f>IF($C3551="","",Y3551-M3551)</f>
        <v/>
      </c>
      <c r="AD3551" s="8" t="n"/>
      <c r="AG3551" s="14" t="n"/>
      <c r="AI3551">
        <f>IF($C3551="","",IF(COUNTIF($C$2:$C3551,$C3551)=1,1,0))</f>
        <v/>
      </c>
      <c r="AJ3551">
        <f>IF($AI3551=1,SUMPRODUCT(--($AM$2:$AM$7001&lt;$AM3551))+1,"")</f>
        <v/>
      </c>
      <c r="AK3551">
        <f>IF($C3551="","",IF(OR($P3551=TRUE(),$P3551="TRUE"),1,0))</f>
        <v/>
      </c>
      <c r="AL3551">
        <f>IF($C3551="","",IF(AND($V3551="Yes",SUMPRODUCT((LEN(Settings!$F$6:$F$13)&gt;0)*ISNUMBER(SEARCH(Settings!$F$6:$F$13,$O3551)))=0),1,0))</f>
        <v/>
      </c>
      <c r="AM3551">
        <f>IF($AI3551=1,IFERROR(IF(VALUE($C3551)&lt;100000000,VALUE($C3551),1000000000),IFERROR(IF(VALUE(MID($C3551,2,20))&lt;100000000,VALUE(MID($C3551,2,20)),1000000000),1000000000))+ROW()/100000,"")</f>
        <v/>
      </c>
    </row>
    <row r="3552">
      <c r="E3552" s="14" t="n"/>
      <c r="M3552" s="8">
        <f>IF($C3552="","",L3552*T3552/100)</f>
        <v/>
      </c>
      <c r="S3552" s="8" t="n"/>
      <c r="T3552" s="8" t="n"/>
      <c r="W3552">
        <f>IF($C3552="","",IF($AL3552=1,0,IF($AK3552=1,Settings!$C$6,Settings!$C$7))*100)</f>
        <v/>
      </c>
      <c r="X3552" s="8">
        <f>IF($C3552="","",T3552*W3552/100)</f>
        <v/>
      </c>
      <c r="Y3552" s="8">
        <f>IF($C3552="","",T3552-X3552)</f>
        <v/>
      </c>
      <c r="Z3552" s="8">
        <f>IF($C3552="","",Y3552-M3552)</f>
        <v/>
      </c>
      <c r="AD3552" s="8" t="n"/>
      <c r="AG3552" s="14" t="n"/>
      <c r="AI3552">
        <f>IF($C3552="","",IF(COUNTIF($C$2:$C3552,$C3552)=1,1,0))</f>
        <v/>
      </c>
      <c r="AJ3552">
        <f>IF($AI3552=1,SUMPRODUCT(--($AM$2:$AM$7001&lt;$AM3552))+1,"")</f>
        <v/>
      </c>
      <c r="AK3552">
        <f>IF($C3552="","",IF(OR($P3552=TRUE(),$P3552="TRUE"),1,0))</f>
        <v/>
      </c>
      <c r="AL3552">
        <f>IF($C3552="","",IF(AND($V3552="Yes",SUMPRODUCT((LEN(Settings!$F$6:$F$13)&gt;0)*ISNUMBER(SEARCH(Settings!$F$6:$F$13,$O3552)))=0),1,0))</f>
        <v/>
      </c>
      <c r="AM3552">
        <f>IF($AI3552=1,IFERROR(IF(VALUE($C3552)&lt;100000000,VALUE($C3552),1000000000),IFERROR(IF(VALUE(MID($C3552,2,20))&lt;100000000,VALUE(MID($C3552,2,20)),1000000000),1000000000))+ROW()/100000,"")</f>
        <v/>
      </c>
    </row>
    <row r="3553">
      <c r="E3553" s="14" t="n"/>
      <c r="M3553" s="8">
        <f>IF($C3553="","",L3553*T3553/100)</f>
        <v/>
      </c>
      <c r="S3553" s="8" t="n"/>
      <c r="T3553" s="8" t="n"/>
      <c r="W3553">
        <f>IF($C3553="","",IF($AL3553=1,0,IF($AK3553=1,Settings!$C$6,Settings!$C$7))*100)</f>
        <v/>
      </c>
      <c r="X3553" s="8">
        <f>IF($C3553="","",T3553*W3553/100)</f>
        <v/>
      </c>
      <c r="Y3553" s="8">
        <f>IF($C3553="","",T3553-X3553)</f>
        <v/>
      </c>
      <c r="Z3553" s="8">
        <f>IF($C3553="","",Y3553-M3553)</f>
        <v/>
      </c>
      <c r="AD3553" s="8" t="n"/>
      <c r="AG3553" s="14" t="n"/>
      <c r="AI3553">
        <f>IF($C3553="","",IF(COUNTIF($C$2:$C3553,$C3553)=1,1,0))</f>
        <v/>
      </c>
      <c r="AJ3553">
        <f>IF($AI3553=1,SUMPRODUCT(--($AM$2:$AM$7001&lt;$AM3553))+1,"")</f>
        <v/>
      </c>
      <c r="AK3553">
        <f>IF($C3553="","",IF(OR($P3553=TRUE(),$P3553="TRUE"),1,0))</f>
        <v/>
      </c>
      <c r="AL3553">
        <f>IF($C3553="","",IF(AND($V3553="Yes",SUMPRODUCT((LEN(Settings!$F$6:$F$13)&gt;0)*ISNUMBER(SEARCH(Settings!$F$6:$F$13,$O3553)))=0),1,0))</f>
        <v/>
      </c>
      <c r="AM3553">
        <f>IF($AI3553=1,IFERROR(IF(VALUE($C3553)&lt;100000000,VALUE($C3553),1000000000),IFERROR(IF(VALUE(MID($C3553,2,20))&lt;100000000,VALUE(MID($C3553,2,20)),1000000000),1000000000))+ROW()/100000,"")</f>
        <v/>
      </c>
    </row>
    <row r="3554">
      <c r="E3554" s="14" t="n"/>
      <c r="M3554" s="8">
        <f>IF($C3554="","",L3554*T3554/100)</f>
        <v/>
      </c>
      <c r="S3554" s="8" t="n"/>
      <c r="T3554" s="8" t="n"/>
      <c r="W3554">
        <f>IF($C3554="","",IF($AL3554=1,0,IF($AK3554=1,Settings!$C$6,Settings!$C$7))*100)</f>
        <v/>
      </c>
      <c r="X3554" s="8">
        <f>IF($C3554="","",T3554*W3554/100)</f>
        <v/>
      </c>
      <c r="Y3554" s="8">
        <f>IF($C3554="","",T3554-X3554)</f>
        <v/>
      </c>
      <c r="Z3554" s="8">
        <f>IF($C3554="","",Y3554-M3554)</f>
        <v/>
      </c>
      <c r="AD3554" s="8" t="n"/>
      <c r="AG3554" s="14" t="n"/>
      <c r="AI3554">
        <f>IF($C3554="","",IF(COUNTIF($C$2:$C3554,$C3554)=1,1,0))</f>
        <v/>
      </c>
      <c r="AJ3554">
        <f>IF($AI3554=1,SUMPRODUCT(--($AM$2:$AM$7001&lt;$AM3554))+1,"")</f>
        <v/>
      </c>
      <c r="AK3554">
        <f>IF($C3554="","",IF(OR($P3554=TRUE(),$P3554="TRUE"),1,0))</f>
        <v/>
      </c>
      <c r="AL3554">
        <f>IF($C3554="","",IF(AND($V3554="Yes",SUMPRODUCT((LEN(Settings!$F$6:$F$13)&gt;0)*ISNUMBER(SEARCH(Settings!$F$6:$F$13,$O3554)))=0),1,0))</f>
        <v/>
      </c>
      <c r="AM3554">
        <f>IF($AI3554=1,IFERROR(IF(VALUE($C3554)&lt;100000000,VALUE($C3554),1000000000),IFERROR(IF(VALUE(MID($C3554,2,20))&lt;100000000,VALUE(MID($C3554,2,20)),1000000000),1000000000))+ROW()/100000,"")</f>
        <v/>
      </c>
    </row>
    <row r="3555">
      <c r="E3555" s="14" t="n"/>
      <c r="M3555" s="8">
        <f>IF($C3555="","",L3555*T3555/100)</f>
        <v/>
      </c>
      <c r="S3555" s="8" t="n"/>
      <c r="T3555" s="8" t="n"/>
      <c r="W3555">
        <f>IF($C3555="","",IF($AL3555=1,0,IF($AK3555=1,Settings!$C$6,Settings!$C$7))*100)</f>
        <v/>
      </c>
      <c r="X3555" s="8">
        <f>IF($C3555="","",T3555*W3555/100)</f>
        <v/>
      </c>
      <c r="Y3555" s="8">
        <f>IF($C3555="","",T3555-X3555)</f>
        <v/>
      </c>
      <c r="Z3555" s="8">
        <f>IF($C3555="","",Y3555-M3555)</f>
        <v/>
      </c>
      <c r="AD3555" s="8" t="n"/>
      <c r="AG3555" s="14" t="n"/>
      <c r="AI3555">
        <f>IF($C3555="","",IF(COUNTIF($C$2:$C3555,$C3555)=1,1,0))</f>
        <v/>
      </c>
      <c r="AJ3555">
        <f>IF($AI3555=1,SUMPRODUCT(--($AM$2:$AM$7001&lt;$AM3555))+1,"")</f>
        <v/>
      </c>
      <c r="AK3555">
        <f>IF($C3555="","",IF(OR($P3555=TRUE(),$P3555="TRUE"),1,0))</f>
        <v/>
      </c>
      <c r="AL3555">
        <f>IF($C3555="","",IF(AND($V3555="Yes",SUMPRODUCT((LEN(Settings!$F$6:$F$13)&gt;0)*ISNUMBER(SEARCH(Settings!$F$6:$F$13,$O3555)))=0),1,0))</f>
        <v/>
      </c>
      <c r="AM3555">
        <f>IF($AI3555=1,IFERROR(IF(VALUE($C3555)&lt;100000000,VALUE($C3555),1000000000),IFERROR(IF(VALUE(MID($C3555,2,20))&lt;100000000,VALUE(MID($C3555,2,20)),1000000000),1000000000))+ROW()/100000,"")</f>
        <v/>
      </c>
    </row>
    <row r="3556">
      <c r="E3556" s="14" t="n"/>
      <c r="M3556" s="8">
        <f>IF($C3556="","",L3556*T3556/100)</f>
        <v/>
      </c>
      <c r="S3556" s="8" t="n"/>
      <c r="T3556" s="8" t="n"/>
      <c r="W3556">
        <f>IF($C3556="","",IF($AL3556=1,0,IF($AK3556=1,Settings!$C$6,Settings!$C$7))*100)</f>
        <v/>
      </c>
      <c r="X3556" s="8">
        <f>IF($C3556="","",T3556*W3556/100)</f>
        <v/>
      </c>
      <c r="Y3556" s="8">
        <f>IF($C3556="","",T3556-X3556)</f>
        <v/>
      </c>
      <c r="Z3556" s="8">
        <f>IF($C3556="","",Y3556-M3556)</f>
        <v/>
      </c>
      <c r="AD3556" s="8" t="n"/>
      <c r="AG3556" s="14" t="n"/>
      <c r="AI3556">
        <f>IF($C3556="","",IF(COUNTIF($C$2:$C3556,$C3556)=1,1,0))</f>
        <v/>
      </c>
      <c r="AJ3556">
        <f>IF($AI3556=1,SUMPRODUCT(--($AM$2:$AM$7001&lt;$AM3556))+1,"")</f>
        <v/>
      </c>
      <c r="AK3556">
        <f>IF($C3556="","",IF(OR($P3556=TRUE(),$P3556="TRUE"),1,0))</f>
        <v/>
      </c>
      <c r="AL3556">
        <f>IF($C3556="","",IF(AND($V3556="Yes",SUMPRODUCT((LEN(Settings!$F$6:$F$13)&gt;0)*ISNUMBER(SEARCH(Settings!$F$6:$F$13,$O3556)))=0),1,0))</f>
        <v/>
      </c>
      <c r="AM3556">
        <f>IF($AI3556=1,IFERROR(IF(VALUE($C3556)&lt;100000000,VALUE($C3556),1000000000),IFERROR(IF(VALUE(MID($C3556,2,20))&lt;100000000,VALUE(MID($C3556,2,20)),1000000000),1000000000))+ROW()/100000,"")</f>
        <v/>
      </c>
    </row>
    <row r="3557">
      <c r="E3557" s="14" t="n"/>
      <c r="M3557" s="8">
        <f>IF($C3557="","",L3557*T3557/100)</f>
        <v/>
      </c>
      <c r="S3557" s="8" t="n"/>
      <c r="T3557" s="8" t="n"/>
      <c r="W3557">
        <f>IF($C3557="","",IF($AL3557=1,0,IF($AK3557=1,Settings!$C$6,Settings!$C$7))*100)</f>
        <v/>
      </c>
      <c r="X3557" s="8">
        <f>IF($C3557="","",T3557*W3557/100)</f>
        <v/>
      </c>
      <c r="Y3557" s="8">
        <f>IF($C3557="","",T3557-X3557)</f>
        <v/>
      </c>
      <c r="Z3557" s="8">
        <f>IF($C3557="","",Y3557-M3557)</f>
        <v/>
      </c>
      <c r="AD3557" s="8" t="n"/>
      <c r="AG3557" s="14" t="n"/>
      <c r="AI3557">
        <f>IF($C3557="","",IF(COUNTIF($C$2:$C3557,$C3557)=1,1,0))</f>
        <v/>
      </c>
      <c r="AJ3557">
        <f>IF($AI3557=1,SUMPRODUCT(--($AM$2:$AM$7001&lt;$AM3557))+1,"")</f>
        <v/>
      </c>
      <c r="AK3557">
        <f>IF($C3557="","",IF(OR($P3557=TRUE(),$P3557="TRUE"),1,0))</f>
        <v/>
      </c>
      <c r="AL3557">
        <f>IF($C3557="","",IF(AND($V3557="Yes",SUMPRODUCT((LEN(Settings!$F$6:$F$13)&gt;0)*ISNUMBER(SEARCH(Settings!$F$6:$F$13,$O3557)))=0),1,0))</f>
        <v/>
      </c>
      <c r="AM3557">
        <f>IF($AI3557=1,IFERROR(IF(VALUE($C3557)&lt;100000000,VALUE($C3557),1000000000),IFERROR(IF(VALUE(MID($C3557,2,20))&lt;100000000,VALUE(MID($C3557,2,20)),1000000000),1000000000))+ROW()/100000,"")</f>
        <v/>
      </c>
    </row>
    <row r="3558">
      <c r="E3558" s="14" t="n"/>
      <c r="M3558" s="8">
        <f>IF($C3558="","",L3558*T3558/100)</f>
        <v/>
      </c>
      <c r="S3558" s="8" t="n"/>
      <c r="T3558" s="8" t="n"/>
      <c r="W3558">
        <f>IF($C3558="","",IF($AL3558=1,0,IF($AK3558=1,Settings!$C$6,Settings!$C$7))*100)</f>
        <v/>
      </c>
      <c r="X3558" s="8">
        <f>IF($C3558="","",T3558*W3558/100)</f>
        <v/>
      </c>
      <c r="Y3558" s="8">
        <f>IF($C3558="","",T3558-X3558)</f>
        <v/>
      </c>
      <c r="Z3558" s="8">
        <f>IF($C3558="","",Y3558-M3558)</f>
        <v/>
      </c>
      <c r="AD3558" s="8" t="n"/>
      <c r="AG3558" s="14" t="n"/>
      <c r="AI3558">
        <f>IF($C3558="","",IF(COUNTIF($C$2:$C3558,$C3558)=1,1,0))</f>
        <v/>
      </c>
      <c r="AJ3558">
        <f>IF($AI3558=1,SUMPRODUCT(--($AM$2:$AM$7001&lt;$AM3558))+1,"")</f>
        <v/>
      </c>
      <c r="AK3558">
        <f>IF($C3558="","",IF(OR($P3558=TRUE(),$P3558="TRUE"),1,0))</f>
        <v/>
      </c>
      <c r="AL3558">
        <f>IF($C3558="","",IF(AND($V3558="Yes",SUMPRODUCT((LEN(Settings!$F$6:$F$13)&gt;0)*ISNUMBER(SEARCH(Settings!$F$6:$F$13,$O3558)))=0),1,0))</f>
        <v/>
      </c>
      <c r="AM3558">
        <f>IF($AI3558=1,IFERROR(IF(VALUE($C3558)&lt;100000000,VALUE($C3558),1000000000),IFERROR(IF(VALUE(MID($C3558,2,20))&lt;100000000,VALUE(MID($C3558,2,20)),1000000000),1000000000))+ROW()/100000,"")</f>
        <v/>
      </c>
    </row>
    <row r="3559">
      <c r="E3559" s="14" t="n"/>
      <c r="M3559" s="8">
        <f>IF($C3559="","",L3559*T3559/100)</f>
        <v/>
      </c>
      <c r="S3559" s="8" t="n"/>
      <c r="T3559" s="8" t="n"/>
      <c r="W3559">
        <f>IF($C3559="","",IF($AL3559=1,0,IF($AK3559=1,Settings!$C$6,Settings!$C$7))*100)</f>
        <v/>
      </c>
      <c r="X3559" s="8">
        <f>IF($C3559="","",T3559*W3559/100)</f>
        <v/>
      </c>
      <c r="Y3559" s="8">
        <f>IF($C3559="","",T3559-X3559)</f>
        <v/>
      </c>
      <c r="Z3559" s="8">
        <f>IF($C3559="","",Y3559-M3559)</f>
        <v/>
      </c>
      <c r="AD3559" s="8" t="n"/>
      <c r="AG3559" s="14" t="n"/>
      <c r="AI3559">
        <f>IF($C3559="","",IF(COUNTIF($C$2:$C3559,$C3559)=1,1,0))</f>
        <v/>
      </c>
      <c r="AJ3559">
        <f>IF($AI3559=1,SUMPRODUCT(--($AM$2:$AM$7001&lt;$AM3559))+1,"")</f>
        <v/>
      </c>
      <c r="AK3559">
        <f>IF($C3559="","",IF(OR($P3559=TRUE(),$P3559="TRUE"),1,0))</f>
        <v/>
      </c>
      <c r="AL3559">
        <f>IF($C3559="","",IF(AND($V3559="Yes",SUMPRODUCT((LEN(Settings!$F$6:$F$13)&gt;0)*ISNUMBER(SEARCH(Settings!$F$6:$F$13,$O3559)))=0),1,0))</f>
        <v/>
      </c>
      <c r="AM3559">
        <f>IF($AI3559=1,IFERROR(IF(VALUE($C3559)&lt;100000000,VALUE($C3559),1000000000),IFERROR(IF(VALUE(MID($C3559,2,20))&lt;100000000,VALUE(MID($C3559,2,20)),1000000000),1000000000))+ROW()/100000,"")</f>
        <v/>
      </c>
    </row>
    <row r="3560">
      <c r="E3560" s="14" t="n"/>
      <c r="M3560" s="8">
        <f>IF($C3560="","",L3560*T3560/100)</f>
        <v/>
      </c>
      <c r="S3560" s="8" t="n"/>
      <c r="T3560" s="8" t="n"/>
      <c r="W3560">
        <f>IF($C3560="","",IF($AL3560=1,0,IF($AK3560=1,Settings!$C$6,Settings!$C$7))*100)</f>
        <v/>
      </c>
      <c r="X3560" s="8">
        <f>IF($C3560="","",T3560*W3560/100)</f>
        <v/>
      </c>
      <c r="Y3560" s="8">
        <f>IF($C3560="","",T3560-X3560)</f>
        <v/>
      </c>
      <c r="Z3560" s="8">
        <f>IF($C3560="","",Y3560-M3560)</f>
        <v/>
      </c>
      <c r="AD3560" s="8" t="n"/>
      <c r="AG3560" s="14" t="n"/>
      <c r="AI3560">
        <f>IF($C3560="","",IF(COUNTIF($C$2:$C3560,$C3560)=1,1,0))</f>
        <v/>
      </c>
      <c r="AJ3560">
        <f>IF($AI3560=1,SUMPRODUCT(--($AM$2:$AM$7001&lt;$AM3560))+1,"")</f>
        <v/>
      </c>
      <c r="AK3560">
        <f>IF($C3560="","",IF(OR($P3560=TRUE(),$P3560="TRUE"),1,0))</f>
        <v/>
      </c>
      <c r="AL3560">
        <f>IF($C3560="","",IF(AND($V3560="Yes",SUMPRODUCT((LEN(Settings!$F$6:$F$13)&gt;0)*ISNUMBER(SEARCH(Settings!$F$6:$F$13,$O3560)))=0),1,0))</f>
        <v/>
      </c>
      <c r="AM3560">
        <f>IF($AI3560=1,IFERROR(IF(VALUE($C3560)&lt;100000000,VALUE($C3560),1000000000),IFERROR(IF(VALUE(MID($C3560,2,20))&lt;100000000,VALUE(MID($C3560,2,20)),1000000000),1000000000))+ROW()/100000,"")</f>
        <v/>
      </c>
    </row>
    <row r="3561">
      <c r="E3561" s="14" t="n"/>
      <c r="M3561" s="8">
        <f>IF($C3561="","",L3561*T3561/100)</f>
        <v/>
      </c>
      <c r="S3561" s="8" t="n"/>
      <c r="T3561" s="8" t="n"/>
      <c r="W3561">
        <f>IF($C3561="","",IF($AL3561=1,0,IF($AK3561=1,Settings!$C$6,Settings!$C$7))*100)</f>
        <v/>
      </c>
      <c r="X3561" s="8">
        <f>IF($C3561="","",T3561*W3561/100)</f>
        <v/>
      </c>
      <c r="Y3561" s="8">
        <f>IF($C3561="","",T3561-X3561)</f>
        <v/>
      </c>
      <c r="Z3561" s="8">
        <f>IF($C3561="","",Y3561-M3561)</f>
        <v/>
      </c>
      <c r="AD3561" s="8" t="n"/>
      <c r="AG3561" s="14" t="n"/>
      <c r="AI3561">
        <f>IF($C3561="","",IF(COUNTIF($C$2:$C3561,$C3561)=1,1,0))</f>
        <v/>
      </c>
      <c r="AJ3561">
        <f>IF($AI3561=1,SUMPRODUCT(--($AM$2:$AM$7001&lt;$AM3561))+1,"")</f>
        <v/>
      </c>
      <c r="AK3561">
        <f>IF($C3561="","",IF(OR($P3561=TRUE(),$P3561="TRUE"),1,0))</f>
        <v/>
      </c>
      <c r="AL3561">
        <f>IF($C3561="","",IF(AND($V3561="Yes",SUMPRODUCT((LEN(Settings!$F$6:$F$13)&gt;0)*ISNUMBER(SEARCH(Settings!$F$6:$F$13,$O3561)))=0),1,0))</f>
        <v/>
      </c>
      <c r="AM3561">
        <f>IF($AI3561=1,IFERROR(IF(VALUE($C3561)&lt;100000000,VALUE($C3561),1000000000),IFERROR(IF(VALUE(MID($C3561,2,20))&lt;100000000,VALUE(MID($C3561,2,20)),1000000000),1000000000))+ROW()/100000,"")</f>
        <v/>
      </c>
    </row>
    <row r="3562">
      <c r="E3562" s="14" t="n"/>
      <c r="M3562" s="8">
        <f>IF($C3562="","",L3562*T3562/100)</f>
        <v/>
      </c>
      <c r="S3562" s="8" t="n"/>
      <c r="T3562" s="8" t="n"/>
      <c r="W3562">
        <f>IF($C3562="","",IF($AL3562=1,0,IF($AK3562=1,Settings!$C$6,Settings!$C$7))*100)</f>
        <v/>
      </c>
      <c r="X3562" s="8">
        <f>IF($C3562="","",T3562*W3562/100)</f>
        <v/>
      </c>
      <c r="Y3562" s="8">
        <f>IF($C3562="","",T3562-X3562)</f>
        <v/>
      </c>
      <c r="Z3562" s="8">
        <f>IF($C3562="","",Y3562-M3562)</f>
        <v/>
      </c>
      <c r="AD3562" s="8" t="n"/>
      <c r="AG3562" s="14" t="n"/>
      <c r="AI3562">
        <f>IF($C3562="","",IF(COUNTIF($C$2:$C3562,$C3562)=1,1,0))</f>
        <v/>
      </c>
      <c r="AJ3562">
        <f>IF($AI3562=1,SUMPRODUCT(--($AM$2:$AM$7001&lt;$AM3562))+1,"")</f>
        <v/>
      </c>
      <c r="AK3562">
        <f>IF($C3562="","",IF(OR($P3562=TRUE(),$P3562="TRUE"),1,0))</f>
        <v/>
      </c>
      <c r="AL3562">
        <f>IF($C3562="","",IF(AND($V3562="Yes",SUMPRODUCT((LEN(Settings!$F$6:$F$13)&gt;0)*ISNUMBER(SEARCH(Settings!$F$6:$F$13,$O3562)))=0),1,0))</f>
        <v/>
      </c>
      <c r="AM3562">
        <f>IF($AI3562=1,IFERROR(IF(VALUE($C3562)&lt;100000000,VALUE($C3562),1000000000),IFERROR(IF(VALUE(MID($C3562,2,20))&lt;100000000,VALUE(MID($C3562,2,20)),1000000000),1000000000))+ROW()/100000,"")</f>
        <v/>
      </c>
    </row>
    <row r="3563">
      <c r="E3563" s="14" t="n"/>
      <c r="M3563" s="8">
        <f>IF($C3563="","",L3563*T3563/100)</f>
        <v/>
      </c>
      <c r="S3563" s="8" t="n"/>
      <c r="T3563" s="8" t="n"/>
      <c r="W3563">
        <f>IF($C3563="","",IF($AL3563=1,0,IF($AK3563=1,Settings!$C$6,Settings!$C$7))*100)</f>
        <v/>
      </c>
      <c r="X3563" s="8">
        <f>IF($C3563="","",T3563*W3563/100)</f>
        <v/>
      </c>
      <c r="Y3563" s="8">
        <f>IF($C3563="","",T3563-X3563)</f>
        <v/>
      </c>
      <c r="Z3563" s="8">
        <f>IF($C3563="","",Y3563-M3563)</f>
        <v/>
      </c>
      <c r="AD3563" s="8" t="n"/>
      <c r="AG3563" s="14" t="n"/>
      <c r="AI3563">
        <f>IF($C3563="","",IF(COUNTIF($C$2:$C3563,$C3563)=1,1,0))</f>
        <v/>
      </c>
      <c r="AJ3563">
        <f>IF($AI3563=1,SUMPRODUCT(--($AM$2:$AM$7001&lt;$AM3563))+1,"")</f>
        <v/>
      </c>
      <c r="AK3563">
        <f>IF($C3563="","",IF(OR($P3563=TRUE(),$P3563="TRUE"),1,0))</f>
        <v/>
      </c>
      <c r="AL3563">
        <f>IF($C3563="","",IF(AND($V3563="Yes",SUMPRODUCT((LEN(Settings!$F$6:$F$13)&gt;0)*ISNUMBER(SEARCH(Settings!$F$6:$F$13,$O3563)))=0),1,0))</f>
        <v/>
      </c>
      <c r="AM3563">
        <f>IF($AI3563=1,IFERROR(IF(VALUE($C3563)&lt;100000000,VALUE($C3563),1000000000),IFERROR(IF(VALUE(MID($C3563,2,20))&lt;100000000,VALUE(MID($C3563,2,20)),1000000000),1000000000))+ROW()/100000,"")</f>
        <v/>
      </c>
    </row>
    <row r="3564">
      <c r="E3564" s="14" t="n"/>
      <c r="M3564" s="8">
        <f>IF($C3564="","",L3564*T3564/100)</f>
        <v/>
      </c>
      <c r="S3564" s="8" t="n"/>
      <c r="T3564" s="8" t="n"/>
      <c r="W3564">
        <f>IF($C3564="","",IF($AL3564=1,0,IF($AK3564=1,Settings!$C$6,Settings!$C$7))*100)</f>
        <v/>
      </c>
      <c r="X3564" s="8">
        <f>IF($C3564="","",T3564*W3564/100)</f>
        <v/>
      </c>
      <c r="Y3564" s="8">
        <f>IF($C3564="","",T3564-X3564)</f>
        <v/>
      </c>
      <c r="Z3564" s="8">
        <f>IF($C3564="","",Y3564-M3564)</f>
        <v/>
      </c>
      <c r="AD3564" s="8" t="n"/>
      <c r="AG3564" s="14" t="n"/>
      <c r="AI3564">
        <f>IF($C3564="","",IF(COUNTIF($C$2:$C3564,$C3564)=1,1,0))</f>
        <v/>
      </c>
      <c r="AJ3564">
        <f>IF($AI3564=1,SUMPRODUCT(--($AM$2:$AM$7001&lt;$AM3564))+1,"")</f>
        <v/>
      </c>
      <c r="AK3564">
        <f>IF($C3564="","",IF(OR($P3564=TRUE(),$P3564="TRUE"),1,0))</f>
        <v/>
      </c>
      <c r="AL3564">
        <f>IF($C3564="","",IF(AND($V3564="Yes",SUMPRODUCT((LEN(Settings!$F$6:$F$13)&gt;0)*ISNUMBER(SEARCH(Settings!$F$6:$F$13,$O3564)))=0),1,0))</f>
        <v/>
      </c>
      <c r="AM3564">
        <f>IF($AI3564=1,IFERROR(IF(VALUE($C3564)&lt;100000000,VALUE($C3564),1000000000),IFERROR(IF(VALUE(MID($C3564,2,20))&lt;100000000,VALUE(MID($C3564,2,20)),1000000000),1000000000))+ROW()/100000,"")</f>
        <v/>
      </c>
    </row>
    <row r="3565">
      <c r="E3565" s="14" t="n"/>
      <c r="M3565" s="8">
        <f>IF($C3565="","",L3565*T3565/100)</f>
        <v/>
      </c>
      <c r="S3565" s="8" t="n"/>
      <c r="T3565" s="8" t="n"/>
      <c r="W3565">
        <f>IF($C3565="","",IF($AL3565=1,0,IF($AK3565=1,Settings!$C$6,Settings!$C$7))*100)</f>
        <v/>
      </c>
      <c r="X3565" s="8">
        <f>IF($C3565="","",T3565*W3565/100)</f>
        <v/>
      </c>
      <c r="Y3565" s="8">
        <f>IF($C3565="","",T3565-X3565)</f>
        <v/>
      </c>
      <c r="Z3565" s="8">
        <f>IF($C3565="","",Y3565-M3565)</f>
        <v/>
      </c>
      <c r="AD3565" s="8" t="n"/>
      <c r="AG3565" s="14" t="n"/>
      <c r="AI3565">
        <f>IF($C3565="","",IF(COUNTIF($C$2:$C3565,$C3565)=1,1,0))</f>
        <v/>
      </c>
      <c r="AJ3565">
        <f>IF($AI3565=1,SUMPRODUCT(--($AM$2:$AM$7001&lt;$AM3565))+1,"")</f>
        <v/>
      </c>
      <c r="AK3565">
        <f>IF($C3565="","",IF(OR($P3565=TRUE(),$P3565="TRUE"),1,0))</f>
        <v/>
      </c>
      <c r="AL3565">
        <f>IF($C3565="","",IF(AND($V3565="Yes",SUMPRODUCT((LEN(Settings!$F$6:$F$13)&gt;0)*ISNUMBER(SEARCH(Settings!$F$6:$F$13,$O3565)))=0),1,0))</f>
        <v/>
      </c>
      <c r="AM3565">
        <f>IF($AI3565=1,IFERROR(IF(VALUE($C3565)&lt;100000000,VALUE($C3565),1000000000),IFERROR(IF(VALUE(MID($C3565,2,20))&lt;100000000,VALUE(MID($C3565,2,20)),1000000000),1000000000))+ROW()/100000,"")</f>
        <v/>
      </c>
    </row>
    <row r="3566">
      <c r="E3566" s="14" t="n"/>
      <c r="M3566" s="8">
        <f>IF($C3566="","",L3566*T3566/100)</f>
        <v/>
      </c>
      <c r="S3566" s="8" t="n"/>
      <c r="T3566" s="8" t="n"/>
      <c r="W3566">
        <f>IF($C3566="","",IF($AL3566=1,0,IF($AK3566=1,Settings!$C$6,Settings!$C$7))*100)</f>
        <v/>
      </c>
      <c r="X3566" s="8">
        <f>IF($C3566="","",T3566*W3566/100)</f>
        <v/>
      </c>
      <c r="Y3566" s="8">
        <f>IF($C3566="","",T3566-X3566)</f>
        <v/>
      </c>
      <c r="Z3566" s="8">
        <f>IF($C3566="","",Y3566-M3566)</f>
        <v/>
      </c>
      <c r="AD3566" s="8" t="n"/>
      <c r="AG3566" s="14" t="n"/>
      <c r="AI3566">
        <f>IF($C3566="","",IF(COUNTIF($C$2:$C3566,$C3566)=1,1,0))</f>
        <v/>
      </c>
      <c r="AJ3566">
        <f>IF($AI3566=1,SUMPRODUCT(--($AM$2:$AM$7001&lt;$AM3566))+1,"")</f>
        <v/>
      </c>
      <c r="AK3566">
        <f>IF($C3566="","",IF(OR($P3566=TRUE(),$P3566="TRUE"),1,0))</f>
        <v/>
      </c>
      <c r="AL3566">
        <f>IF($C3566="","",IF(AND($V3566="Yes",SUMPRODUCT((LEN(Settings!$F$6:$F$13)&gt;0)*ISNUMBER(SEARCH(Settings!$F$6:$F$13,$O3566)))=0),1,0))</f>
        <v/>
      </c>
      <c r="AM3566">
        <f>IF($AI3566=1,IFERROR(IF(VALUE($C3566)&lt;100000000,VALUE($C3566),1000000000),IFERROR(IF(VALUE(MID($C3566,2,20))&lt;100000000,VALUE(MID($C3566,2,20)),1000000000),1000000000))+ROW()/100000,"")</f>
        <v/>
      </c>
    </row>
    <row r="3567">
      <c r="E3567" s="14" t="n"/>
      <c r="M3567" s="8">
        <f>IF($C3567="","",L3567*T3567/100)</f>
        <v/>
      </c>
      <c r="S3567" s="8" t="n"/>
      <c r="T3567" s="8" t="n"/>
      <c r="W3567">
        <f>IF($C3567="","",IF($AL3567=1,0,IF($AK3567=1,Settings!$C$6,Settings!$C$7))*100)</f>
        <v/>
      </c>
      <c r="X3567" s="8">
        <f>IF($C3567="","",T3567*W3567/100)</f>
        <v/>
      </c>
      <c r="Y3567" s="8">
        <f>IF($C3567="","",T3567-X3567)</f>
        <v/>
      </c>
      <c r="Z3567" s="8">
        <f>IF($C3567="","",Y3567-M3567)</f>
        <v/>
      </c>
      <c r="AD3567" s="8" t="n"/>
      <c r="AG3567" s="14" t="n"/>
      <c r="AI3567">
        <f>IF($C3567="","",IF(COUNTIF($C$2:$C3567,$C3567)=1,1,0))</f>
        <v/>
      </c>
      <c r="AJ3567">
        <f>IF($AI3567=1,SUMPRODUCT(--($AM$2:$AM$7001&lt;$AM3567))+1,"")</f>
        <v/>
      </c>
      <c r="AK3567">
        <f>IF($C3567="","",IF(OR($P3567=TRUE(),$P3567="TRUE"),1,0))</f>
        <v/>
      </c>
      <c r="AL3567">
        <f>IF($C3567="","",IF(AND($V3567="Yes",SUMPRODUCT((LEN(Settings!$F$6:$F$13)&gt;0)*ISNUMBER(SEARCH(Settings!$F$6:$F$13,$O3567)))=0),1,0))</f>
        <v/>
      </c>
      <c r="AM3567">
        <f>IF($AI3567=1,IFERROR(IF(VALUE($C3567)&lt;100000000,VALUE($C3567),1000000000),IFERROR(IF(VALUE(MID($C3567,2,20))&lt;100000000,VALUE(MID($C3567,2,20)),1000000000),1000000000))+ROW()/100000,"")</f>
        <v/>
      </c>
    </row>
    <row r="3568">
      <c r="E3568" s="14" t="n"/>
      <c r="M3568" s="8">
        <f>IF($C3568="","",L3568*T3568/100)</f>
        <v/>
      </c>
      <c r="S3568" s="8" t="n"/>
      <c r="T3568" s="8" t="n"/>
      <c r="W3568">
        <f>IF($C3568="","",IF($AL3568=1,0,IF($AK3568=1,Settings!$C$6,Settings!$C$7))*100)</f>
        <v/>
      </c>
      <c r="X3568" s="8">
        <f>IF($C3568="","",T3568*W3568/100)</f>
        <v/>
      </c>
      <c r="Y3568" s="8">
        <f>IF($C3568="","",T3568-X3568)</f>
        <v/>
      </c>
      <c r="Z3568" s="8">
        <f>IF($C3568="","",Y3568-M3568)</f>
        <v/>
      </c>
      <c r="AD3568" s="8" t="n"/>
      <c r="AG3568" s="14" t="n"/>
      <c r="AI3568">
        <f>IF($C3568="","",IF(COUNTIF($C$2:$C3568,$C3568)=1,1,0))</f>
        <v/>
      </c>
      <c r="AJ3568">
        <f>IF($AI3568=1,SUMPRODUCT(--($AM$2:$AM$7001&lt;$AM3568))+1,"")</f>
        <v/>
      </c>
      <c r="AK3568">
        <f>IF($C3568="","",IF(OR($P3568=TRUE(),$P3568="TRUE"),1,0))</f>
        <v/>
      </c>
      <c r="AL3568">
        <f>IF($C3568="","",IF(AND($V3568="Yes",SUMPRODUCT((LEN(Settings!$F$6:$F$13)&gt;0)*ISNUMBER(SEARCH(Settings!$F$6:$F$13,$O3568)))=0),1,0))</f>
        <v/>
      </c>
      <c r="AM3568">
        <f>IF($AI3568=1,IFERROR(IF(VALUE($C3568)&lt;100000000,VALUE($C3568),1000000000),IFERROR(IF(VALUE(MID($C3568,2,20))&lt;100000000,VALUE(MID($C3568,2,20)),1000000000),1000000000))+ROW()/100000,"")</f>
        <v/>
      </c>
    </row>
    <row r="3569">
      <c r="E3569" s="14" t="n"/>
      <c r="M3569" s="8">
        <f>IF($C3569="","",L3569*T3569/100)</f>
        <v/>
      </c>
      <c r="S3569" s="8" t="n"/>
      <c r="T3569" s="8" t="n"/>
      <c r="W3569">
        <f>IF($C3569="","",IF($AL3569=1,0,IF($AK3569=1,Settings!$C$6,Settings!$C$7))*100)</f>
        <v/>
      </c>
      <c r="X3569" s="8">
        <f>IF($C3569="","",T3569*W3569/100)</f>
        <v/>
      </c>
      <c r="Y3569" s="8">
        <f>IF($C3569="","",T3569-X3569)</f>
        <v/>
      </c>
      <c r="Z3569" s="8">
        <f>IF($C3569="","",Y3569-M3569)</f>
        <v/>
      </c>
      <c r="AD3569" s="8" t="n"/>
      <c r="AG3569" s="14" t="n"/>
      <c r="AI3569">
        <f>IF($C3569="","",IF(COUNTIF($C$2:$C3569,$C3569)=1,1,0))</f>
        <v/>
      </c>
      <c r="AJ3569">
        <f>IF($AI3569=1,SUMPRODUCT(--($AM$2:$AM$7001&lt;$AM3569))+1,"")</f>
        <v/>
      </c>
      <c r="AK3569">
        <f>IF($C3569="","",IF(OR($P3569=TRUE(),$P3569="TRUE"),1,0))</f>
        <v/>
      </c>
      <c r="AL3569">
        <f>IF($C3569="","",IF(AND($V3569="Yes",SUMPRODUCT((LEN(Settings!$F$6:$F$13)&gt;0)*ISNUMBER(SEARCH(Settings!$F$6:$F$13,$O3569)))=0),1,0))</f>
        <v/>
      </c>
      <c r="AM3569">
        <f>IF($AI3569=1,IFERROR(IF(VALUE($C3569)&lt;100000000,VALUE($C3569),1000000000),IFERROR(IF(VALUE(MID($C3569,2,20))&lt;100000000,VALUE(MID($C3569,2,20)),1000000000),1000000000))+ROW()/100000,"")</f>
        <v/>
      </c>
    </row>
    <row r="3570">
      <c r="E3570" s="14" t="n"/>
      <c r="M3570" s="8">
        <f>IF($C3570="","",L3570*T3570/100)</f>
        <v/>
      </c>
      <c r="S3570" s="8" t="n"/>
      <c r="T3570" s="8" t="n"/>
      <c r="W3570">
        <f>IF($C3570="","",IF($AL3570=1,0,IF($AK3570=1,Settings!$C$6,Settings!$C$7))*100)</f>
        <v/>
      </c>
      <c r="X3570" s="8">
        <f>IF($C3570="","",T3570*W3570/100)</f>
        <v/>
      </c>
      <c r="Y3570" s="8">
        <f>IF($C3570="","",T3570-X3570)</f>
        <v/>
      </c>
      <c r="Z3570" s="8">
        <f>IF($C3570="","",Y3570-M3570)</f>
        <v/>
      </c>
      <c r="AD3570" s="8" t="n"/>
      <c r="AG3570" s="14" t="n"/>
      <c r="AI3570">
        <f>IF($C3570="","",IF(COUNTIF($C$2:$C3570,$C3570)=1,1,0))</f>
        <v/>
      </c>
      <c r="AJ3570">
        <f>IF($AI3570=1,SUMPRODUCT(--($AM$2:$AM$7001&lt;$AM3570))+1,"")</f>
        <v/>
      </c>
      <c r="AK3570">
        <f>IF($C3570="","",IF(OR($P3570=TRUE(),$P3570="TRUE"),1,0))</f>
        <v/>
      </c>
      <c r="AL3570">
        <f>IF($C3570="","",IF(AND($V3570="Yes",SUMPRODUCT((LEN(Settings!$F$6:$F$13)&gt;0)*ISNUMBER(SEARCH(Settings!$F$6:$F$13,$O3570)))=0),1,0))</f>
        <v/>
      </c>
      <c r="AM3570">
        <f>IF($AI3570=1,IFERROR(IF(VALUE($C3570)&lt;100000000,VALUE($C3570),1000000000),IFERROR(IF(VALUE(MID($C3570,2,20))&lt;100000000,VALUE(MID($C3570,2,20)),1000000000),1000000000))+ROW()/100000,"")</f>
        <v/>
      </c>
    </row>
    <row r="3571">
      <c r="E3571" s="14" t="n"/>
      <c r="M3571" s="8">
        <f>IF($C3571="","",L3571*T3571/100)</f>
        <v/>
      </c>
      <c r="S3571" s="8" t="n"/>
      <c r="T3571" s="8" t="n"/>
      <c r="W3571">
        <f>IF($C3571="","",IF($AL3571=1,0,IF($AK3571=1,Settings!$C$6,Settings!$C$7))*100)</f>
        <v/>
      </c>
      <c r="X3571" s="8">
        <f>IF($C3571="","",T3571*W3571/100)</f>
        <v/>
      </c>
      <c r="Y3571" s="8">
        <f>IF($C3571="","",T3571-X3571)</f>
        <v/>
      </c>
      <c r="Z3571" s="8">
        <f>IF($C3571="","",Y3571-M3571)</f>
        <v/>
      </c>
      <c r="AD3571" s="8" t="n"/>
      <c r="AG3571" s="14" t="n"/>
      <c r="AI3571">
        <f>IF($C3571="","",IF(COUNTIF($C$2:$C3571,$C3571)=1,1,0))</f>
        <v/>
      </c>
      <c r="AJ3571">
        <f>IF($AI3571=1,SUMPRODUCT(--($AM$2:$AM$7001&lt;$AM3571))+1,"")</f>
        <v/>
      </c>
      <c r="AK3571">
        <f>IF($C3571="","",IF(OR($P3571=TRUE(),$P3571="TRUE"),1,0))</f>
        <v/>
      </c>
      <c r="AL3571">
        <f>IF($C3571="","",IF(AND($V3571="Yes",SUMPRODUCT((LEN(Settings!$F$6:$F$13)&gt;0)*ISNUMBER(SEARCH(Settings!$F$6:$F$13,$O3571)))=0),1,0))</f>
        <v/>
      </c>
      <c r="AM3571">
        <f>IF($AI3571=1,IFERROR(IF(VALUE($C3571)&lt;100000000,VALUE($C3571),1000000000),IFERROR(IF(VALUE(MID($C3571,2,20))&lt;100000000,VALUE(MID($C3571,2,20)),1000000000),1000000000))+ROW()/100000,"")</f>
        <v/>
      </c>
    </row>
    <row r="3572">
      <c r="E3572" s="14" t="n"/>
      <c r="M3572" s="8">
        <f>IF($C3572="","",L3572*T3572/100)</f>
        <v/>
      </c>
      <c r="S3572" s="8" t="n"/>
      <c r="T3572" s="8" t="n"/>
      <c r="W3572">
        <f>IF($C3572="","",IF($AL3572=1,0,IF($AK3572=1,Settings!$C$6,Settings!$C$7))*100)</f>
        <v/>
      </c>
      <c r="X3572" s="8">
        <f>IF($C3572="","",T3572*W3572/100)</f>
        <v/>
      </c>
      <c r="Y3572" s="8">
        <f>IF($C3572="","",T3572-X3572)</f>
        <v/>
      </c>
      <c r="Z3572" s="8">
        <f>IF($C3572="","",Y3572-M3572)</f>
        <v/>
      </c>
      <c r="AD3572" s="8" t="n"/>
      <c r="AG3572" s="14" t="n"/>
      <c r="AI3572">
        <f>IF($C3572="","",IF(COUNTIF($C$2:$C3572,$C3572)=1,1,0))</f>
        <v/>
      </c>
      <c r="AJ3572">
        <f>IF($AI3572=1,SUMPRODUCT(--($AM$2:$AM$7001&lt;$AM3572))+1,"")</f>
        <v/>
      </c>
      <c r="AK3572">
        <f>IF($C3572="","",IF(OR($P3572=TRUE(),$P3572="TRUE"),1,0))</f>
        <v/>
      </c>
      <c r="AL3572">
        <f>IF($C3572="","",IF(AND($V3572="Yes",SUMPRODUCT((LEN(Settings!$F$6:$F$13)&gt;0)*ISNUMBER(SEARCH(Settings!$F$6:$F$13,$O3572)))=0),1,0))</f>
        <v/>
      </c>
      <c r="AM3572">
        <f>IF($AI3572=1,IFERROR(IF(VALUE($C3572)&lt;100000000,VALUE($C3572),1000000000),IFERROR(IF(VALUE(MID($C3572,2,20))&lt;100000000,VALUE(MID($C3572,2,20)),1000000000),1000000000))+ROW()/100000,"")</f>
        <v/>
      </c>
    </row>
    <row r="3573">
      <c r="E3573" s="14" t="n"/>
      <c r="M3573" s="8">
        <f>IF($C3573="","",L3573*T3573/100)</f>
        <v/>
      </c>
      <c r="S3573" s="8" t="n"/>
      <c r="T3573" s="8" t="n"/>
      <c r="W3573">
        <f>IF($C3573="","",IF($AL3573=1,0,IF($AK3573=1,Settings!$C$6,Settings!$C$7))*100)</f>
        <v/>
      </c>
      <c r="X3573" s="8">
        <f>IF($C3573="","",T3573*W3573/100)</f>
        <v/>
      </c>
      <c r="Y3573" s="8">
        <f>IF($C3573="","",T3573-X3573)</f>
        <v/>
      </c>
      <c r="Z3573" s="8">
        <f>IF($C3573="","",Y3573-M3573)</f>
        <v/>
      </c>
      <c r="AD3573" s="8" t="n"/>
      <c r="AG3573" s="14" t="n"/>
      <c r="AI3573">
        <f>IF($C3573="","",IF(COUNTIF($C$2:$C3573,$C3573)=1,1,0))</f>
        <v/>
      </c>
      <c r="AJ3573">
        <f>IF($AI3573=1,SUMPRODUCT(--($AM$2:$AM$7001&lt;$AM3573))+1,"")</f>
        <v/>
      </c>
      <c r="AK3573">
        <f>IF($C3573="","",IF(OR($P3573=TRUE(),$P3573="TRUE"),1,0))</f>
        <v/>
      </c>
      <c r="AL3573">
        <f>IF($C3573="","",IF(AND($V3573="Yes",SUMPRODUCT((LEN(Settings!$F$6:$F$13)&gt;0)*ISNUMBER(SEARCH(Settings!$F$6:$F$13,$O3573)))=0),1,0))</f>
        <v/>
      </c>
      <c r="AM3573">
        <f>IF($AI3573=1,IFERROR(IF(VALUE($C3573)&lt;100000000,VALUE($C3573),1000000000),IFERROR(IF(VALUE(MID($C3573,2,20))&lt;100000000,VALUE(MID($C3573,2,20)),1000000000),1000000000))+ROW()/100000,"")</f>
        <v/>
      </c>
    </row>
    <row r="3574">
      <c r="E3574" s="14" t="n"/>
      <c r="M3574" s="8">
        <f>IF($C3574="","",L3574*T3574/100)</f>
        <v/>
      </c>
      <c r="S3574" s="8" t="n"/>
      <c r="T3574" s="8" t="n"/>
      <c r="W3574">
        <f>IF($C3574="","",IF($AL3574=1,0,IF($AK3574=1,Settings!$C$6,Settings!$C$7))*100)</f>
        <v/>
      </c>
      <c r="X3574" s="8">
        <f>IF($C3574="","",T3574*W3574/100)</f>
        <v/>
      </c>
      <c r="Y3574" s="8">
        <f>IF($C3574="","",T3574-X3574)</f>
        <v/>
      </c>
      <c r="Z3574" s="8">
        <f>IF($C3574="","",Y3574-M3574)</f>
        <v/>
      </c>
      <c r="AD3574" s="8" t="n"/>
      <c r="AG3574" s="14" t="n"/>
      <c r="AI3574">
        <f>IF($C3574="","",IF(COUNTIF($C$2:$C3574,$C3574)=1,1,0))</f>
        <v/>
      </c>
      <c r="AJ3574">
        <f>IF($AI3574=1,SUMPRODUCT(--($AM$2:$AM$7001&lt;$AM3574))+1,"")</f>
        <v/>
      </c>
      <c r="AK3574">
        <f>IF($C3574="","",IF(OR($P3574=TRUE(),$P3574="TRUE"),1,0))</f>
        <v/>
      </c>
      <c r="AL3574">
        <f>IF($C3574="","",IF(AND($V3574="Yes",SUMPRODUCT((LEN(Settings!$F$6:$F$13)&gt;0)*ISNUMBER(SEARCH(Settings!$F$6:$F$13,$O3574)))=0),1,0))</f>
        <v/>
      </c>
      <c r="AM3574">
        <f>IF($AI3574=1,IFERROR(IF(VALUE($C3574)&lt;100000000,VALUE($C3574),1000000000),IFERROR(IF(VALUE(MID($C3574,2,20))&lt;100000000,VALUE(MID($C3574,2,20)),1000000000),1000000000))+ROW()/100000,"")</f>
        <v/>
      </c>
    </row>
    <row r="3575">
      <c r="E3575" s="14" t="n"/>
      <c r="M3575" s="8">
        <f>IF($C3575="","",L3575*T3575/100)</f>
        <v/>
      </c>
      <c r="S3575" s="8" t="n"/>
      <c r="T3575" s="8" t="n"/>
      <c r="W3575">
        <f>IF($C3575="","",IF($AL3575=1,0,IF($AK3575=1,Settings!$C$6,Settings!$C$7))*100)</f>
        <v/>
      </c>
      <c r="X3575" s="8">
        <f>IF($C3575="","",T3575*W3575/100)</f>
        <v/>
      </c>
      <c r="Y3575" s="8">
        <f>IF($C3575="","",T3575-X3575)</f>
        <v/>
      </c>
      <c r="Z3575" s="8">
        <f>IF($C3575="","",Y3575-M3575)</f>
        <v/>
      </c>
      <c r="AD3575" s="8" t="n"/>
      <c r="AG3575" s="14" t="n"/>
      <c r="AI3575">
        <f>IF($C3575="","",IF(COUNTIF($C$2:$C3575,$C3575)=1,1,0))</f>
        <v/>
      </c>
      <c r="AJ3575">
        <f>IF($AI3575=1,SUMPRODUCT(--($AM$2:$AM$7001&lt;$AM3575))+1,"")</f>
        <v/>
      </c>
      <c r="AK3575">
        <f>IF($C3575="","",IF(OR($P3575=TRUE(),$P3575="TRUE"),1,0))</f>
        <v/>
      </c>
      <c r="AL3575">
        <f>IF($C3575="","",IF(AND($V3575="Yes",SUMPRODUCT((LEN(Settings!$F$6:$F$13)&gt;0)*ISNUMBER(SEARCH(Settings!$F$6:$F$13,$O3575)))=0),1,0))</f>
        <v/>
      </c>
      <c r="AM3575">
        <f>IF($AI3575=1,IFERROR(IF(VALUE($C3575)&lt;100000000,VALUE($C3575),1000000000),IFERROR(IF(VALUE(MID($C3575,2,20))&lt;100000000,VALUE(MID($C3575,2,20)),1000000000),1000000000))+ROW()/100000,"")</f>
        <v/>
      </c>
    </row>
    <row r="3576">
      <c r="E3576" s="14" t="n"/>
      <c r="M3576" s="8">
        <f>IF($C3576="","",L3576*T3576/100)</f>
        <v/>
      </c>
      <c r="S3576" s="8" t="n"/>
      <c r="T3576" s="8" t="n"/>
      <c r="W3576">
        <f>IF($C3576="","",IF($AL3576=1,0,IF($AK3576=1,Settings!$C$6,Settings!$C$7))*100)</f>
        <v/>
      </c>
      <c r="X3576" s="8">
        <f>IF($C3576="","",T3576*W3576/100)</f>
        <v/>
      </c>
      <c r="Y3576" s="8">
        <f>IF($C3576="","",T3576-X3576)</f>
        <v/>
      </c>
      <c r="Z3576" s="8">
        <f>IF($C3576="","",Y3576-M3576)</f>
        <v/>
      </c>
      <c r="AD3576" s="8" t="n"/>
      <c r="AG3576" s="14" t="n"/>
      <c r="AI3576">
        <f>IF($C3576="","",IF(COUNTIF($C$2:$C3576,$C3576)=1,1,0))</f>
        <v/>
      </c>
      <c r="AJ3576">
        <f>IF($AI3576=1,SUMPRODUCT(--($AM$2:$AM$7001&lt;$AM3576))+1,"")</f>
        <v/>
      </c>
      <c r="AK3576">
        <f>IF($C3576="","",IF(OR($P3576=TRUE(),$P3576="TRUE"),1,0))</f>
        <v/>
      </c>
      <c r="AL3576">
        <f>IF($C3576="","",IF(AND($V3576="Yes",SUMPRODUCT((LEN(Settings!$F$6:$F$13)&gt;0)*ISNUMBER(SEARCH(Settings!$F$6:$F$13,$O3576)))=0),1,0))</f>
        <v/>
      </c>
      <c r="AM3576">
        <f>IF($AI3576=1,IFERROR(IF(VALUE($C3576)&lt;100000000,VALUE($C3576),1000000000),IFERROR(IF(VALUE(MID($C3576,2,20))&lt;100000000,VALUE(MID($C3576,2,20)),1000000000),1000000000))+ROW()/100000,"")</f>
        <v/>
      </c>
    </row>
    <row r="3577">
      <c r="E3577" s="14" t="n"/>
      <c r="M3577" s="8">
        <f>IF($C3577="","",L3577*T3577/100)</f>
        <v/>
      </c>
      <c r="S3577" s="8" t="n"/>
      <c r="T3577" s="8" t="n"/>
      <c r="W3577">
        <f>IF($C3577="","",IF($AL3577=1,0,IF($AK3577=1,Settings!$C$6,Settings!$C$7))*100)</f>
        <v/>
      </c>
      <c r="X3577" s="8">
        <f>IF($C3577="","",T3577*W3577/100)</f>
        <v/>
      </c>
      <c r="Y3577" s="8">
        <f>IF($C3577="","",T3577-X3577)</f>
        <v/>
      </c>
      <c r="Z3577" s="8">
        <f>IF($C3577="","",Y3577-M3577)</f>
        <v/>
      </c>
      <c r="AD3577" s="8" t="n"/>
      <c r="AG3577" s="14" t="n"/>
      <c r="AI3577">
        <f>IF($C3577="","",IF(COUNTIF($C$2:$C3577,$C3577)=1,1,0))</f>
        <v/>
      </c>
      <c r="AJ3577">
        <f>IF($AI3577=1,SUMPRODUCT(--($AM$2:$AM$7001&lt;$AM3577))+1,"")</f>
        <v/>
      </c>
      <c r="AK3577">
        <f>IF($C3577="","",IF(OR($P3577=TRUE(),$P3577="TRUE"),1,0))</f>
        <v/>
      </c>
      <c r="AL3577">
        <f>IF($C3577="","",IF(AND($V3577="Yes",SUMPRODUCT((LEN(Settings!$F$6:$F$13)&gt;0)*ISNUMBER(SEARCH(Settings!$F$6:$F$13,$O3577)))=0),1,0))</f>
        <v/>
      </c>
      <c r="AM3577">
        <f>IF($AI3577=1,IFERROR(IF(VALUE($C3577)&lt;100000000,VALUE($C3577),1000000000),IFERROR(IF(VALUE(MID($C3577,2,20))&lt;100000000,VALUE(MID($C3577,2,20)),1000000000),1000000000))+ROW()/100000,"")</f>
        <v/>
      </c>
    </row>
    <row r="3578">
      <c r="E3578" s="14" t="n"/>
      <c r="M3578" s="8">
        <f>IF($C3578="","",L3578*T3578/100)</f>
        <v/>
      </c>
      <c r="S3578" s="8" t="n"/>
      <c r="T3578" s="8" t="n"/>
      <c r="W3578">
        <f>IF($C3578="","",IF($AL3578=1,0,IF($AK3578=1,Settings!$C$6,Settings!$C$7))*100)</f>
        <v/>
      </c>
      <c r="X3578" s="8">
        <f>IF($C3578="","",T3578*W3578/100)</f>
        <v/>
      </c>
      <c r="Y3578" s="8">
        <f>IF($C3578="","",T3578-X3578)</f>
        <v/>
      </c>
      <c r="Z3578" s="8">
        <f>IF($C3578="","",Y3578-M3578)</f>
        <v/>
      </c>
      <c r="AD3578" s="8" t="n"/>
      <c r="AG3578" s="14" t="n"/>
      <c r="AI3578">
        <f>IF($C3578="","",IF(COUNTIF($C$2:$C3578,$C3578)=1,1,0))</f>
        <v/>
      </c>
      <c r="AJ3578">
        <f>IF($AI3578=1,SUMPRODUCT(--($AM$2:$AM$7001&lt;$AM3578))+1,"")</f>
        <v/>
      </c>
      <c r="AK3578">
        <f>IF($C3578="","",IF(OR($P3578=TRUE(),$P3578="TRUE"),1,0))</f>
        <v/>
      </c>
      <c r="AL3578">
        <f>IF($C3578="","",IF(AND($V3578="Yes",SUMPRODUCT((LEN(Settings!$F$6:$F$13)&gt;0)*ISNUMBER(SEARCH(Settings!$F$6:$F$13,$O3578)))=0),1,0))</f>
        <v/>
      </c>
      <c r="AM3578">
        <f>IF($AI3578=1,IFERROR(IF(VALUE($C3578)&lt;100000000,VALUE($C3578),1000000000),IFERROR(IF(VALUE(MID($C3578,2,20))&lt;100000000,VALUE(MID($C3578,2,20)),1000000000),1000000000))+ROW()/100000,"")</f>
        <v/>
      </c>
    </row>
    <row r="3579">
      <c r="E3579" s="14" t="n"/>
      <c r="M3579" s="8">
        <f>IF($C3579="","",L3579*T3579/100)</f>
        <v/>
      </c>
      <c r="S3579" s="8" t="n"/>
      <c r="T3579" s="8" t="n"/>
      <c r="W3579">
        <f>IF($C3579="","",IF($AL3579=1,0,IF($AK3579=1,Settings!$C$6,Settings!$C$7))*100)</f>
        <v/>
      </c>
      <c r="X3579" s="8">
        <f>IF($C3579="","",T3579*W3579/100)</f>
        <v/>
      </c>
      <c r="Y3579" s="8">
        <f>IF($C3579="","",T3579-X3579)</f>
        <v/>
      </c>
      <c r="Z3579" s="8">
        <f>IF($C3579="","",Y3579-M3579)</f>
        <v/>
      </c>
      <c r="AD3579" s="8" t="n"/>
      <c r="AG3579" s="14" t="n"/>
      <c r="AI3579">
        <f>IF($C3579="","",IF(COUNTIF($C$2:$C3579,$C3579)=1,1,0))</f>
        <v/>
      </c>
      <c r="AJ3579">
        <f>IF($AI3579=1,SUMPRODUCT(--($AM$2:$AM$7001&lt;$AM3579))+1,"")</f>
        <v/>
      </c>
      <c r="AK3579">
        <f>IF($C3579="","",IF(OR($P3579=TRUE(),$P3579="TRUE"),1,0))</f>
        <v/>
      </c>
      <c r="AL3579">
        <f>IF($C3579="","",IF(AND($V3579="Yes",SUMPRODUCT((LEN(Settings!$F$6:$F$13)&gt;0)*ISNUMBER(SEARCH(Settings!$F$6:$F$13,$O3579)))=0),1,0))</f>
        <v/>
      </c>
      <c r="AM3579">
        <f>IF($AI3579=1,IFERROR(IF(VALUE($C3579)&lt;100000000,VALUE($C3579),1000000000),IFERROR(IF(VALUE(MID($C3579,2,20))&lt;100000000,VALUE(MID($C3579,2,20)),1000000000),1000000000))+ROW()/100000,"")</f>
        <v/>
      </c>
    </row>
    <row r="3580">
      <c r="E3580" s="14" t="n"/>
      <c r="M3580" s="8">
        <f>IF($C3580="","",L3580*T3580/100)</f>
        <v/>
      </c>
      <c r="S3580" s="8" t="n"/>
      <c r="T3580" s="8" t="n"/>
      <c r="W3580">
        <f>IF($C3580="","",IF($AL3580=1,0,IF($AK3580=1,Settings!$C$6,Settings!$C$7))*100)</f>
        <v/>
      </c>
      <c r="X3580" s="8">
        <f>IF($C3580="","",T3580*W3580/100)</f>
        <v/>
      </c>
      <c r="Y3580" s="8">
        <f>IF($C3580="","",T3580-X3580)</f>
        <v/>
      </c>
      <c r="Z3580" s="8">
        <f>IF($C3580="","",Y3580-M3580)</f>
        <v/>
      </c>
      <c r="AD3580" s="8" t="n"/>
      <c r="AG3580" s="14" t="n"/>
      <c r="AI3580">
        <f>IF($C3580="","",IF(COUNTIF($C$2:$C3580,$C3580)=1,1,0))</f>
        <v/>
      </c>
      <c r="AJ3580">
        <f>IF($AI3580=1,SUMPRODUCT(--($AM$2:$AM$7001&lt;$AM3580))+1,"")</f>
        <v/>
      </c>
      <c r="AK3580">
        <f>IF($C3580="","",IF(OR($P3580=TRUE(),$P3580="TRUE"),1,0))</f>
        <v/>
      </c>
      <c r="AL3580">
        <f>IF($C3580="","",IF(AND($V3580="Yes",SUMPRODUCT((LEN(Settings!$F$6:$F$13)&gt;0)*ISNUMBER(SEARCH(Settings!$F$6:$F$13,$O3580)))=0),1,0))</f>
        <v/>
      </c>
      <c r="AM3580">
        <f>IF($AI3580=1,IFERROR(IF(VALUE($C3580)&lt;100000000,VALUE($C3580),1000000000),IFERROR(IF(VALUE(MID($C3580,2,20))&lt;100000000,VALUE(MID($C3580,2,20)),1000000000),1000000000))+ROW()/100000,"")</f>
        <v/>
      </c>
    </row>
    <row r="3581">
      <c r="E3581" s="14" t="n"/>
      <c r="M3581" s="8">
        <f>IF($C3581="","",L3581*T3581/100)</f>
        <v/>
      </c>
      <c r="S3581" s="8" t="n"/>
      <c r="T3581" s="8" t="n"/>
      <c r="W3581">
        <f>IF($C3581="","",IF($AL3581=1,0,IF($AK3581=1,Settings!$C$6,Settings!$C$7))*100)</f>
        <v/>
      </c>
      <c r="X3581" s="8">
        <f>IF($C3581="","",T3581*W3581/100)</f>
        <v/>
      </c>
      <c r="Y3581" s="8">
        <f>IF($C3581="","",T3581-X3581)</f>
        <v/>
      </c>
      <c r="Z3581" s="8">
        <f>IF($C3581="","",Y3581-M3581)</f>
        <v/>
      </c>
      <c r="AD3581" s="8" t="n"/>
      <c r="AG3581" s="14" t="n"/>
      <c r="AI3581">
        <f>IF($C3581="","",IF(COUNTIF($C$2:$C3581,$C3581)=1,1,0))</f>
        <v/>
      </c>
      <c r="AJ3581">
        <f>IF($AI3581=1,SUMPRODUCT(--($AM$2:$AM$7001&lt;$AM3581))+1,"")</f>
        <v/>
      </c>
      <c r="AK3581">
        <f>IF($C3581="","",IF(OR($P3581=TRUE(),$P3581="TRUE"),1,0))</f>
        <v/>
      </c>
      <c r="AL3581">
        <f>IF($C3581="","",IF(AND($V3581="Yes",SUMPRODUCT((LEN(Settings!$F$6:$F$13)&gt;0)*ISNUMBER(SEARCH(Settings!$F$6:$F$13,$O3581)))=0),1,0))</f>
        <v/>
      </c>
      <c r="AM3581">
        <f>IF($AI3581=1,IFERROR(IF(VALUE($C3581)&lt;100000000,VALUE($C3581),1000000000),IFERROR(IF(VALUE(MID($C3581,2,20))&lt;100000000,VALUE(MID($C3581,2,20)),1000000000),1000000000))+ROW()/100000,"")</f>
        <v/>
      </c>
    </row>
    <row r="3582">
      <c r="E3582" s="14" t="n"/>
      <c r="M3582" s="8">
        <f>IF($C3582="","",L3582*T3582/100)</f>
        <v/>
      </c>
      <c r="S3582" s="8" t="n"/>
      <c r="T3582" s="8" t="n"/>
      <c r="W3582">
        <f>IF($C3582="","",IF($AL3582=1,0,IF($AK3582=1,Settings!$C$6,Settings!$C$7))*100)</f>
        <v/>
      </c>
      <c r="X3582" s="8">
        <f>IF($C3582="","",T3582*W3582/100)</f>
        <v/>
      </c>
      <c r="Y3582" s="8">
        <f>IF($C3582="","",T3582-X3582)</f>
        <v/>
      </c>
      <c r="Z3582" s="8">
        <f>IF($C3582="","",Y3582-M3582)</f>
        <v/>
      </c>
      <c r="AD3582" s="8" t="n"/>
      <c r="AG3582" s="14" t="n"/>
      <c r="AI3582">
        <f>IF($C3582="","",IF(COUNTIF($C$2:$C3582,$C3582)=1,1,0))</f>
        <v/>
      </c>
      <c r="AJ3582">
        <f>IF($AI3582=1,SUMPRODUCT(--($AM$2:$AM$7001&lt;$AM3582))+1,"")</f>
        <v/>
      </c>
      <c r="AK3582">
        <f>IF($C3582="","",IF(OR($P3582=TRUE(),$P3582="TRUE"),1,0))</f>
        <v/>
      </c>
      <c r="AL3582">
        <f>IF($C3582="","",IF(AND($V3582="Yes",SUMPRODUCT((LEN(Settings!$F$6:$F$13)&gt;0)*ISNUMBER(SEARCH(Settings!$F$6:$F$13,$O3582)))=0),1,0))</f>
        <v/>
      </c>
      <c r="AM3582">
        <f>IF($AI3582=1,IFERROR(IF(VALUE($C3582)&lt;100000000,VALUE($C3582),1000000000),IFERROR(IF(VALUE(MID($C3582,2,20))&lt;100000000,VALUE(MID($C3582,2,20)),1000000000),1000000000))+ROW()/100000,"")</f>
        <v/>
      </c>
    </row>
    <row r="3583">
      <c r="E3583" s="14" t="n"/>
      <c r="M3583" s="8">
        <f>IF($C3583="","",L3583*T3583/100)</f>
        <v/>
      </c>
      <c r="S3583" s="8" t="n"/>
      <c r="T3583" s="8" t="n"/>
      <c r="W3583">
        <f>IF($C3583="","",IF($AL3583=1,0,IF($AK3583=1,Settings!$C$6,Settings!$C$7))*100)</f>
        <v/>
      </c>
      <c r="X3583" s="8">
        <f>IF($C3583="","",T3583*W3583/100)</f>
        <v/>
      </c>
      <c r="Y3583" s="8">
        <f>IF($C3583="","",T3583-X3583)</f>
        <v/>
      </c>
      <c r="Z3583" s="8">
        <f>IF($C3583="","",Y3583-M3583)</f>
        <v/>
      </c>
      <c r="AD3583" s="8" t="n"/>
      <c r="AG3583" s="14" t="n"/>
      <c r="AI3583">
        <f>IF($C3583="","",IF(COUNTIF($C$2:$C3583,$C3583)=1,1,0))</f>
        <v/>
      </c>
      <c r="AJ3583">
        <f>IF($AI3583=1,SUMPRODUCT(--($AM$2:$AM$7001&lt;$AM3583))+1,"")</f>
        <v/>
      </c>
      <c r="AK3583">
        <f>IF($C3583="","",IF(OR($P3583=TRUE(),$P3583="TRUE"),1,0))</f>
        <v/>
      </c>
      <c r="AL3583">
        <f>IF($C3583="","",IF(AND($V3583="Yes",SUMPRODUCT((LEN(Settings!$F$6:$F$13)&gt;0)*ISNUMBER(SEARCH(Settings!$F$6:$F$13,$O3583)))=0),1,0))</f>
        <v/>
      </c>
      <c r="AM3583">
        <f>IF($AI3583=1,IFERROR(IF(VALUE($C3583)&lt;100000000,VALUE($C3583),1000000000),IFERROR(IF(VALUE(MID($C3583,2,20))&lt;100000000,VALUE(MID($C3583,2,20)),1000000000),1000000000))+ROW()/100000,"")</f>
        <v/>
      </c>
    </row>
    <row r="3584">
      <c r="E3584" s="14" t="n"/>
      <c r="M3584" s="8">
        <f>IF($C3584="","",L3584*T3584/100)</f>
        <v/>
      </c>
      <c r="S3584" s="8" t="n"/>
      <c r="T3584" s="8" t="n"/>
      <c r="W3584">
        <f>IF($C3584="","",IF($AL3584=1,0,IF($AK3584=1,Settings!$C$6,Settings!$C$7))*100)</f>
        <v/>
      </c>
      <c r="X3584" s="8">
        <f>IF($C3584="","",T3584*W3584/100)</f>
        <v/>
      </c>
      <c r="Y3584" s="8">
        <f>IF($C3584="","",T3584-X3584)</f>
        <v/>
      </c>
      <c r="Z3584" s="8">
        <f>IF($C3584="","",Y3584-M3584)</f>
        <v/>
      </c>
      <c r="AD3584" s="8" t="n"/>
      <c r="AG3584" s="14" t="n"/>
      <c r="AI3584">
        <f>IF($C3584="","",IF(COUNTIF($C$2:$C3584,$C3584)=1,1,0))</f>
        <v/>
      </c>
      <c r="AJ3584">
        <f>IF($AI3584=1,SUMPRODUCT(--($AM$2:$AM$7001&lt;$AM3584))+1,"")</f>
        <v/>
      </c>
      <c r="AK3584">
        <f>IF($C3584="","",IF(OR($P3584=TRUE(),$P3584="TRUE"),1,0))</f>
        <v/>
      </c>
      <c r="AL3584">
        <f>IF($C3584="","",IF(AND($V3584="Yes",SUMPRODUCT((LEN(Settings!$F$6:$F$13)&gt;0)*ISNUMBER(SEARCH(Settings!$F$6:$F$13,$O3584)))=0),1,0))</f>
        <v/>
      </c>
      <c r="AM3584">
        <f>IF($AI3584=1,IFERROR(IF(VALUE($C3584)&lt;100000000,VALUE($C3584),1000000000),IFERROR(IF(VALUE(MID($C3584,2,20))&lt;100000000,VALUE(MID($C3584,2,20)),1000000000),1000000000))+ROW()/100000,"")</f>
        <v/>
      </c>
    </row>
    <row r="3585">
      <c r="E3585" s="14" t="n"/>
      <c r="M3585" s="8">
        <f>IF($C3585="","",L3585*T3585/100)</f>
        <v/>
      </c>
      <c r="S3585" s="8" t="n"/>
      <c r="T3585" s="8" t="n"/>
      <c r="W3585">
        <f>IF($C3585="","",IF($AL3585=1,0,IF($AK3585=1,Settings!$C$6,Settings!$C$7))*100)</f>
        <v/>
      </c>
      <c r="X3585" s="8">
        <f>IF($C3585="","",T3585*W3585/100)</f>
        <v/>
      </c>
      <c r="Y3585" s="8">
        <f>IF($C3585="","",T3585-X3585)</f>
        <v/>
      </c>
      <c r="Z3585" s="8">
        <f>IF($C3585="","",Y3585-M3585)</f>
        <v/>
      </c>
      <c r="AD3585" s="8" t="n"/>
      <c r="AG3585" s="14" t="n"/>
      <c r="AI3585">
        <f>IF($C3585="","",IF(COUNTIF($C$2:$C3585,$C3585)=1,1,0))</f>
        <v/>
      </c>
      <c r="AJ3585">
        <f>IF($AI3585=1,SUMPRODUCT(--($AM$2:$AM$7001&lt;$AM3585))+1,"")</f>
        <v/>
      </c>
      <c r="AK3585">
        <f>IF($C3585="","",IF(OR($P3585=TRUE(),$P3585="TRUE"),1,0))</f>
        <v/>
      </c>
      <c r="AL3585">
        <f>IF($C3585="","",IF(AND($V3585="Yes",SUMPRODUCT((LEN(Settings!$F$6:$F$13)&gt;0)*ISNUMBER(SEARCH(Settings!$F$6:$F$13,$O3585)))=0),1,0))</f>
        <v/>
      </c>
      <c r="AM3585">
        <f>IF($AI3585=1,IFERROR(IF(VALUE($C3585)&lt;100000000,VALUE($C3585),1000000000),IFERROR(IF(VALUE(MID($C3585,2,20))&lt;100000000,VALUE(MID($C3585,2,20)),1000000000),1000000000))+ROW()/100000,"")</f>
        <v/>
      </c>
    </row>
    <row r="3586">
      <c r="E3586" s="14" t="n"/>
      <c r="M3586" s="8">
        <f>IF($C3586="","",L3586*T3586/100)</f>
        <v/>
      </c>
      <c r="S3586" s="8" t="n"/>
      <c r="T3586" s="8" t="n"/>
      <c r="W3586">
        <f>IF($C3586="","",IF($AL3586=1,0,IF($AK3586=1,Settings!$C$6,Settings!$C$7))*100)</f>
        <v/>
      </c>
      <c r="X3586" s="8">
        <f>IF($C3586="","",T3586*W3586/100)</f>
        <v/>
      </c>
      <c r="Y3586" s="8">
        <f>IF($C3586="","",T3586-X3586)</f>
        <v/>
      </c>
      <c r="Z3586" s="8">
        <f>IF($C3586="","",Y3586-M3586)</f>
        <v/>
      </c>
      <c r="AD3586" s="8" t="n"/>
      <c r="AG3586" s="14" t="n"/>
      <c r="AI3586">
        <f>IF($C3586="","",IF(COUNTIF($C$2:$C3586,$C3586)=1,1,0))</f>
        <v/>
      </c>
      <c r="AJ3586">
        <f>IF($AI3586=1,SUMPRODUCT(--($AM$2:$AM$7001&lt;$AM3586))+1,"")</f>
        <v/>
      </c>
      <c r="AK3586">
        <f>IF($C3586="","",IF(OR($P3586=TRUE(),$P3586="TRUE"),1,0))</f>
        <v/>
      </c>
      <c r="AL3586">
        <f>IF($C3586="","",IF(AND($V3586="Yes",SUMPRODUCT((LEN(Settings!$F$6:$F$13)&gt;0)*ISNUMBER(SEARCH(Settings!$F$6:$F$13,$O3586)))=0),1,0))</f>
        <v/>
      </c>
      <c r="AM3586">
        <f>IF($AI3586=1,IFERROR(IF(VALUE($C3586)&lt;100000000,VALUE($C3586),1000000000),IFERROR(IF(VALUE(MID($C3586,2,20))&lt;100000000,VALUE(MID($C3586,2,20)),1000000000),1000000000))+ROW()/100000,"")</f>
        <v/>
      </c>
    </row>
    <row r="3587">
      <c r="E3587" s="14" t="n"/>
      <c r="M3587" s="8">
        <f>IF($C3587="","",L3587*T3587/100)</f>
        <v/>
      </c>
      <c r="S3587" s="8" t="n"/>
      <c r="T3587" s="8" t="n"/>
      <c r="W3587">
        <f>IF($C3587="","",IF($AL3587=1,0,IF($AK3587=1,Settings!$C$6,Settings!$C$7))*100)</f>
        <v/>
      </c>
      <c r="X3587" s="8">
        <f>IF($C3587="","",T3587*W3587/100)</f>
        <v/>
      </c>
      <c r="Y3587" s="8">
        <f>IF($C3587="","",T3587-X3587)</f>
        <v/>
      </c>
      <c r="Z3587" s="8">
        <f>IF($C3587="","",Y3587-M3587)</f>
        <v/>
      </c>
      <c r="AD3587" s="8" t="n"/>
      <c r="AG3587" s="14" t="n"/>
      <c r="AI3587">
        <f>IF($C3587="","",IF(COUNTIF($C$2:$C3587,$C3587)=1,1,0))</f>
        <v/>
      </c>
      <c r="AJ3587">
        <f>IF($AI3587=1,SUMPRODUCT(--($AM$2:$AM$7001&lt;$AM3587))+1,"")</f>
        <v/>
      </c>
      <c r="AK3587">
        <f>IF($C3587="","",IF(OR($P3587=TRUE(),$P3587="TRUE"),1,0))</f>
        <v/>
      </c>
      <c r="AL3587">
        <f>IF($C3587="","",IF(AND($V3587="Yes",SUMPRODUCT((LEN(Settings!$F$6:$F$13)&gt;0)*ISNUMBER(SEARCH(Settings!$F$6:$F$13,$O3587)))=0),1,0))</f>
        <v/>
      </c>
      <c r="AM3587">
        <f>IF($AI3587=1,IFERROR(IF(VALUE($C3587)&lt;100000000,VALUE($C3587),1000000000),IFERROR(IF(VALUE(MID($C3587,2,20))&lt;100000000,VALUE(MID($C3587,2,20)),1000000000),1000000000))+ROW()/100000,"")</f>
        <v/>
      </c>
    </row>
    <row r="3588">
      <c r="E3588" s="14" t="n"/>
      <c r="M3588" s="8">
        <f>IF($C3588="","",L3588*T3588/100)</f>
        <v/>
      </c>
      <c r="S3588" s="8" t="n"/>
      <c r="T3588" s="8" t="n"/>
      <c r="W3588">
        <f>IF($C3588="","",IF($AL3588=1,0,IF($AK3588=1,Settings!$C$6,Settings!$C$7))*100)</f>
        <v/>
      </c>
      <c r="X3588" s="8">
        <f>IF($C3588="","",T3588*W3588/100)</f>
        <v/>
      </c>
      <c r="Y3588" s="8">
        <f>IF($C3588="","",T3588-X3588)</f>
        <v/>
      </c>
      <c r="Z3588" s="8">
        <f>IF($C3588="","",Y3588-M3588)</f>
        <v/>
      </c>
      <c r="AD3588" s="8" t="n"/>
      <c r="AG3588" s="14" t="n"/>
      <c r="AI3588">
        <f>IF($C3588="","",IF(COUNTIF($C$2:$C3588,$C3588)=1,1,0))</f>
        <v/>
      </c>
      <c r="AJ3588">
        <f>IF($AI3588=1,SUMPRODUCT(--($AM$2:$AM$7001&lt;$AM3588))+1,"")</f>
        <v/>
      </c>
      <c r="AK3588">
        <f>IF($C3588="","",IF(OR($P3588=TRUE(),$P3588="TRUE"),1,0))</f>
        <v/>
      </c>
      <c r="AL3588">
        <f>IF($C3588="","",IF(AND($V3588="Yes",SUMPRODUCT((LEN(Settings!$F$6:$F$13)&gt;0)*ISNUMBER(SEARCH(Settings!$F$6:$F$13,$O3588)))=0),1,0))</f>
        <v/>
      </c>
      <c r="AM3588">
        <f>IF($AI3588=1,IFERROR(IF(VALUE($C3588)&lt;100000000,VALUE($C3588),1000000000),IFERROR(IF(VALUE(MID($C3588,2,20))&lt;100000000,VALUE(MID($C3588,2,20)),1000000000),1000000000))+ROW()/100000,"")</f>
        <v/>
      </c>
    </row>
    <row r="3589">
      <c r="E3589" s="14" t="n"/>
      <c r="M3589" s="8">
        <f>IF($C3589="","",L3589*T3589/100)</f>
        <v/>
      </c>
      <c r="S3589" s="8" t="n"/>
      <c r="T3589" s="8" t="n"/>
      <c r="W3589">
        <f>IF($C3589="","",IF($AL3589=1,0,IF($AK3589=1,Settings!$C$6,Settings!$C$7))*100)</f>
        <v/>
      </c>
      <c r="X3589" s="8">
        <f>IF($C3589="","",T3589*W3589/100)</f>
        <v/>
      </c>
      <c r="Y3589" s="8">
        <f>IF($C3589="","",T3589-X3589)</f>
        <v/>
      </c>
      <c r="Z3589" s="8">
        <f>IF($C3589="","",Y3589-M3589)</f>
        <v/>
      </c>
      <c r="AD3589" s="8" t="n"/>
      <c r="AG3589" s="14" t="n"/>
      <c r="AI3589">
        <f>IF($C3589="","",IF(COUNTIF($C$2:$C3589,$C3589)=1,1,0))</f>
        <v/>
      </c>
      <c r="AJ3589">
        <f>IF($AI3589=1,SUMPRODUCT(--($AM$2:$AM$7001&lt;$AM3589))+1,"")</f>
        <v/>
      </c>
      <c r="AK3589">
        <f>IF($C3589="","",IF(OR($P3589=TRUE(),$P3589="TRUE"),1,0))</f>
        <v/>
      </c>
      <c r="AL3589">
        <f>IF($C3589="","",IF(AND($V3589="Yes",SUMPRODUCT((LEN(Settings!$F$6:$F$13)&gt;0)*ISNUMBER(SEARCH(Settings!$F$6:$F$13,$O3589)))=0),1,0))</f>
        <v/>
      </c>
      <c r="AM3589">
        <f>IF($AI3589=1,IFERROR(IF(VALUE($C3589)&lt;100000000,VALUE($C3589),1000000000),IFERROR(IF(VALUE(MID($C3589,2,20))&lt;100000000,VALUE(MID($C3589,2,20)),1000000000),1000000000))+ROW()/100000,"")</f>
        <v/>
      </c>
    </row>
    <row r="3590">
      <c r="E3590" s="14" t="n"/>
      <c r="M3590" s="8">
        <f>IF($C3590="","",L3590*T3590/100)</f>
        <v/>
      </c>
      <c r="S3590" s="8" t="n"/>
      <c r="T3590" s="8" t="n"/>
      <c r="W3590">
        <f>IF($C3590="","",IF($AL3590=1,0,IF($AK3590=1,Settings!$C$6,Settings!$C$7))*100)</f>
        <v/>
      </c>
      <c r="X3590" s="8">
        <f>IF($C3590="","",T3590*W3590/100)</f>
        <v/>
      </c>
      <c r="Y3590" s="8">
        <f>IF($C3590="","",T3590-X3590)</f>
        <v/>
      </c>
      <c r="Z3590" s="8">
        <f>IF($C3590="","",Y3590-M3590)</f>
        <v/>
      </c>
      <c r="AD3590" s="8" t="n"/>
      <c r="AG3590" s="14" t="n"/>
      <c r="AI3590">
        <f>IF($C3590="","",IF(COUNTIF($C$2:$C3590,$C3590)=1,1,0))</f>
        <v/>
      </c>
      <c r="AJ3590">
        <f>IF($AI3590=1,SUMPRODUCT(--($AM$2:$AM$7001&lt;$AM3590))+1,"")</f>
        <v/>
      </c>
      <c r="AK3590">
        <f>IF($C3590="","",IF(OR($P3590=TRUE(),$P3590="TRUE"),1,0))</f>
        <v/>
      </c>
      <c r="AL3590">
        <f>IF($C3590="","",IF(AND($V3590="Yes",SUMPRODUCT((LEN(Settings!$F$6:$F$13)&gt;0)*ISNUMBER(SEARCH(Settings!$F$6:$F$13,$O3590)))=0),1,0))</f>
        <v/>
      </c>
      <c r="AM3590">
        <f>IF($AI3590=1,IFERROR(IF(VALUE($C3590)&lt;100000000,VALUE($C3590),1000000000),IFERROR(IF(VALUE(MID($C3590,2,20))&lt;100000000,VALUE(MID($C3590,2,20)),1000000000),1000000000))+ROW()/100000,"")</f>
        <v/>
      </c>
    </row>
    <row r="3591">
      <c r="E3591" s="14" t="n"/>
      <c r="M3591" s="8">
        <f>IF($C3591="","",L3591*T3591/100)</f>
        <v/>
      </c>
      <c r="S3591" s="8" t="n"/>
      <c r="T3591" s="8" t="n"/>
      <c r="W3591">
        <f>IF($C3591="","",IF($AL3591=1,0,IF($AK3591=1,Settings!$C$6,Settings!$C$7))*100)</f>
        <v/>
      </c>
      <c r="X3591" s="8">
        <f>IF($C3591="","",T3591*W3591/100)</f>
        <v/>
      </c>
      <c r="Y3591" s="8">
        <f>IF($C3591="","",T3591-X3591)</f>
        <v/>
      </c>
      <c r="Z3591" s="8">
        <f>IF($C3591="","",Y3591-M3591)</f>
        <v/>
      </c>
      <c r="AD3591" s="8" t="n"/>
      <c r="AG3591" s="14" t="n"/>
      <c r="AI3591">
        <f>IF($C3591="","",IF(COUNTIF($C$2:$C3591,$C3591)=1,1,0))</f>
        <v/>
      </c>
      <c r="AJ3591">
        <f>IF($AI3591=1,SUMPRODUCT(--($AM$2:$AM$7001&lt;$AM3591))+1,"")</f>
        <v/>
      </c>
      <c r="AK3591">
        <f>IF($C3591="","",IF(OR($P3591=TRUE(),$P3591="TRUE"),1,0))</f>
        <v/>
      </c>
      <c r="AL3591">
        <f>IF($C3591="","",IF(AND($V3591="Yes",SUMPRODUCT((LEN(Settings!$F$6:$F$13)&gt;0)*ISNUMBER(SEARCH(Settings!$F$6:$F$13,$O3591)))=0),1,0))</f>
        <v/>
      </c>
      <c r="AM3591">
        <f>IF($AI3591=1,IFERROR(IF(VALUE($C3591)&lt;100000000,VALUE($C3591),1000000000),IFERROR(IF(VALUE(MID($C3591,2,20))&lt;100000000,VALUE(MID($C3591,2,20)),1000000000),1000000000))+ROW()/100000,"")</f>
        <v/>
      </c>
    </row>
    <row r="3592">
      <c r="E3592" s="14" t="n"/>
      <c r="M3592" s="8">
        <f>IF($C3592="","",L3592*T3592/100)</f>
        <v/>
      </c>
      <c r="S3592" s="8" t="n"/>
      <c r="T3592" s="8" t="n"/>
      <c r="W3592">
        <f>IF($C3592="","",IF($AL3592=1,0,IF($AK3592=1,Settings!$C$6,Settings!$C$7))*100)</f>
        <v/>
      </c>
      <c r="X3592" s="8">
        <f>IF($C3592="","",T3592*W3592/100)</f>
        <v/>
      </c>
      <c r="Y3592" s="8">
        <f>IF($C3592="","",T3592-X3592)</f>
        <v/>
      </c>
      <c r="Z3592" s="8">
        <f>IF($C3592="","",Y3592-M3592)</f>
        <v/>
      </c>
      <c r="AD3592" s="8" t="n"/>
      <c r="AG3592" s="14" t="n"/>
      <c r="AI3592">
        <f>IF($C3592="","",IF(COUNTIF($C$2:$C3592,$C3592)=1,1,0))</f>
        <v/>
      </c>
      <c r="AJ3592">
        <f>IF($AI3592=1,SUMPRODUCT(--($AM$2:$AM$7001&lt;$AM3592))+1,"")</f>
        <v/>
      </c>
      <c r="AK3592">
        <f>IF($C3592="","",IF(OR($P3592=TRUE(),$P3592="TRUE"),1,0))</f>
        <v/>
      </c>
      <c r="AL3592">
        <f>IF($C3592="","",IF(AND($V3592="Yes",SUMPRODUCT((LEN(Settings!$F$6:$F$13)&gt;0)*ISNUMBER(SEARCH(Settings!$F$6:$F$13,$O3592)))=0),1,0))</f>
        <v/>
      </c>
      <c r="AM3592">
        <f>IF($AI3592=1,IFERROR(IF(VALUE($C3592)&lt;100000000,VALUE($C3592),1000000000),IFERROR(IF(VALUE(MID($C3592,2,20))&lt;100000000,VALUE(MID($C3592,2,20)),1000000000),1000000000))+ROW()/100000,"")</f>
        <v/>
      </c>
    </row>
    <row r="3593">
      <c r="E3593" s="14" t="n"/>
      <c r="M3593" s="8">
        <f>IF($C3593="","",L3593*T3593/100)</f>
        <v/>
      </c>
      <c r="S3593" s="8" t="n"/>
      <c r="T3593" s="8" t="n"/>
      <c r="W3593">
        <f>IF($C3593="","",IF($AL3593=1,0,IF($AK3593=1,Settings!$C$6,Settings!$C$7))*100)</f>
        <v/>
      </c>
      <c r="X3593" s="8">
        <f>IF($C3593="","",T3593*W3593/100)</f>
        <v/>
      </c>
      <c r="Y3593" s="8">
        <f>IF($C3593="","",T3593-X3593)</f>
        <v/>
      </c>
      <c r="Z3593" s="8">
        <f>IF($C3593="","",Y3593-M3593)</f>
        <v/>
      </c>
      <c r="AD3593" s="8" t="n"/>
      <c r="AG3593" s="14" t="n"/>
      <c r="AI3593">
        <f>IF($C3593="","",IF(COUNTIF($C$2:$C3593,$C3593)=1,1,0))</f>
        <v/>
      </c>
      <c r="AJ3593">
        <f>IF($AI3593=1,SUMPRODUCT(--($AM$2:$AM$7001&lt;$AM3593))+1,"")</f>
        <v/>
      </c>
      <c r="AK3593">
        <f>IF($C3593="","",IF(OR($P3593=TRUE(),$P3593="TRUE"),1,0))</f>
        <v/>
      </c>
      <c r="AL3593">
        <f>IF($C3593="","",IF(AND($V3593="Yes",SUMPRODUCT((LEN(Settings!$F$6:$F$13)&gt;0)*ISNUMBER(SEARCH(Settings!$F$6:$F$13,$O3593)))=0),1,0))</f>
        <v/>
      </c>
      <c r="AM3593">
        <f>IF($AI3593=1,IFERROR(IF(VALUE($C3593)&lt;100000000,VALUE($C3593),1000000000),IFERROR(IF(VALUE(MID($C3593,2,20))&lt;100000000,VALUE(MID($C3593,2,20)),1000000000),1000000000))+ROW()/100000,"")</f>
        <v/>
      </c>
    </row>
    <row r="3594">
      <c r="E3594" s="14" t="n"/>
      <c r="M3594" s="8">
        <f>IF($C3594="","",L3594*T3594/100)</f>
        <v/>
      </c>
      <c r="S3594" s="8" t="n"/>
      <c r="T3594" s="8" t="n"/>
      <c r="W3594">
        <f>IF($C3594="","",IF($AL3594=1,0,IF($AK3594=1,Settings!$C$6,Settings!$C$7))*100)</f>
        <v/>
      </c>
      <c r="X3594" s="8">
        <f>IF($C3594="","",T3594*W3594/100)</f>
        <v/>
      </c>
      <c r="Y3594" s="8">
        <f>IF($C3594="","",T3594-X3594)</f>
        <v/>
      </c>
      <c r="Z3594" s="8">
        <f>IF($C3594="","",Y3594-M3594)</f>
        <v/>
      </c>
      <c r="AD3594" s="8" t="n"/>
      <c r="AG3594" s="14" t="n"/>
      <c r="AI3594">
        <f>IF($C3594="","",IF(COUNTIF($C$2:$C3594,$C3594)=1,1,0))</f>
        <v/>
      </c>
      <c r="AJ3594">
        <f>IF($AI3594=1,SUMPRODUCT(--($AM$2:$AM$7001&lt;$AM3594))+1,"")</f>
        <v/>
      </c>
      <c r="AK3594">
        <f>IF($C3594="","",IF(OR($P3594=TRUE(),$P3594="TRUE"),1,0))</f>
        <v/>
      </c>
      <c r="AL3594">
        <f>IF($C3594="","",IF(AND($V3594="Yes",SUMPRODUCT((LEN(Settings!$F$6:$F$13)&gt;0)*ISNUMBER(SEARCH(Settings!$F$6:$F$13,$O3594)))=0),1,0))</f>
        <v/>
      </c>
      <c r="AM3594">
        <f>IF($AI3594=1,IFERROR(IF(VALUE($C3594)&lt;100000000,VALUE($C3594),1000000000),IFERROR(IF(VALUE(MID($C3594,2,20))&lt;100000000,VALUE(MID($C3594,2,20)),1000000000),1000000000))+ROW()/100000,"")</f>
        <v/>
      </c>
    </row>
    <row r="3595">
      <c r="E3595" s="14" t="n"/>
      <c r="M3595" s="8">
        <f>IF($C3595="","",L3595*T3595/100)</f>
        <v/>
      </c>
      <c r="S3595" s="8" t="n"/>
      <c r="T3595" s="8" t="n"/>
      <c r="W3595">
        <f>IF($C3595="","",IF($AL3595=1,0,IF($AK3595=1,Settings!$C$6,Settings!$C$7))*100)</f>
        <v/>
      </c>
      <c r="X3595" s="8">
        <f>IF($C3595="","",T3595*W3595/100)</f>
        <v/>
      </c>
      <c r="Y3595" s="8">
        <f>IF($C3595="","",T3595-X3595)</f>
        <v/>
      </c>
      <c r="Z3595" s="8">
        <f>IF($C3595="","",Y3595-M3595)</f>
        <v/>
      </c>
      <c r="AD3595" s="8" t="n"/>
      <c r="AG3595" s="14" t="n"/>
      <c r="AI3595">
        <f>IF($C3595="","",IF(COUNTIF($C$2:$C3595,$C3595)=1,1,0))</f>
        <v/>
      </c>
      <c r="AJ3595">
        <f>IF($AI3595=1,SUMPRODUCT(--($AM$2:$AM$7001&lt;$AM3595))+1,"")</f>
        <v/>
      </c>
      <c r="AK3595">
        <f>IF($C3595="","",IF(OR($P3595=TRUE(),$P3595="TRUE"),1,0))</f>
        <v/>
      </c>
      <c r="AL3595">
        <f>IF($C3595="","",IF(AND($V3595="Yes",SUMPRODUCT((LEN(Settings!$F$6:$F$13)&gt;0)*ISNUMBER(SEARCH(Settings!$F$6:$F$13,$O3595)))=0),1,0))</f>
        <v/>
      </c>
      <c r="AM3595">
        <f>IF($AI3595=1,IFERROR(IF(VALUE($C3595)&lt;100000000,VALUE($C3595),1000000000),IFERROR(IF(VALUE(MID($C3595,2,20))&lt;100000000,VALUE(MID($C3595,2,20)),1000000000),1000000000))+ROW()/100000,"")</f>
        <v/>
      </c>
    </row>
    <row r="3596">
      <c r="E3596" s="14" t="n"/>
      <c r="M3596" s="8">
        <f>IF($C3596="","",L3596*T3596/100)</f>
        <v/>
      </c>
      <c r="S3596" s="8" t="n"/>
      <c r="T3596" s="8" t="n"/>
      <c r="W3596">
        <f>IF($C3596="","",IF($AL3596=1,0,IF($AK3596=1,Settings!$C$6,Settings!$C$7))*100)</f>
        <v/>
      </c>
      <c r="X3596" s="8">
        <f>IF($C3596="","",T3596*W3596/100)</f>
        <v/>
      </c>
      <c r="Y3596" s="8">
        <f>IF($C3596="","",T3596-X3596)</f>
        <v/>
      </c>
      <c r="Z3596" s="8">
        <f>IF($C3596="","",Y3596-M3596)</f>
        <v/>
      </c>
      <c r="AD3596" s="8" t="n"/>
      <c r="AG3596" s="14" t="n"/>
      <c r="AI3596">
        <f>IF($C3596="","",IF(COUNTIF($C$2:$C3596,$C3596)=1,1,0))</f>
        <v/>
      </c>
      <c r="AJ3596">
        <f>IF($AI3596=1,SUMPRODUCT(--($AM$2:$AM$7001&lt;$AM3596))+1,"")</f>
        <v/>
      </c>
      <c r="AK3596">
        <f>IF($C3596="","",IF(OR($P3596=TRUE(),$P3596="TRUE"),1,0))</f>
        <v/>
      </c>
      <c r="AL3596">
        <f>IF($C3596="","",IF(AND($V3596="Yes",SUMPRODUCT((LEN(Settings!$F$6:$F$13)&gt;0)*ISNUMBER(SEARCH(Settings!$F$6:$F$13,$O3596)))=0),1,0))</f>
        <v/>
      </c>
      <c r="AM3596">
        <f>IF($AI3596=1,IFERROR(IF(VALUE($C3596)&lt;100000000,VALUE($C3596),1000000000),IFERROR(IF(VALUE(MID($C3596,2,20))&lt;100000000,VALUE(MID($C3596,2,20)),1000000000),1000000000))+ROW()/100000,"")</f>
        <v/>
      </c>
    </row>
    <row r="3597">
      <c r="E3597" s="14" t="n"/>
      <c r="M3597" s="8">
        <f>IF($C3597="","",L3597*T3597/100)</f>
        <v/>
      </c>
      <c r="S3597" s="8" t="n"/>
      <c r="T3597" s="8" t="n"/>
      <c r="W3597">
        <f>IF($C3597="","",IF($AL3597=1,0,IF($AK3597=1,Settings!$C$6,Settings!$C$7))*100)</f>
        <v/>
      </c>
      <c r="X3597" s="8">
        <f>IF($C3597="","",T3597*W3597/100)</f>
        <v/>
      </c>
      <c r="Y3597" s="8">
        <f>IF($C3597="","",T3597-X3597)</f>
        <v/>
      </c>
      <c r="Z3597" s="8">
        <f>IF($C3597="","",Y3597-M3597)</f>
        <v/>
      </c>
      <c r="AD3597" s="8" t="n"/>
      <c r="AG3597" s="14" t="n"/>
      <c r="AI3597">
        <f>IF($C3597="","",IF(COUNTIF($C$2:$C3597,$C3597)=1,1,0))</f>
        <v/>
      </c>
      <c r="AJ3597">
        <f>IF($AI3597=1,SUMPRODUCT(--($AM$2:$AM$7001&lt;$AM3597))+1,"")</f>
        <v/>
      </c>
      <c r="AK3597">
        <f>IF($C3597="","",IF(OR($P3597=TRUE(),$P3597="TRUE"),1,0))</f>
        <v/>
      </c>
      <c r="AL3597">
        <f>IF($C3597="","",IF(AND($V3597="Yes",SUMPRODUCT((LEN(Settings!$F$6:$F$13)&gt;0)*ISNUMBER(SEARCH(Settings!$F$6:$F$13,$O3597)))=0),1,0))</f>
        <v/>
      </c>
      <c r="AM3597">
        <f>IF($AI3597=1,IFERROR(IF(VALUE($C3597)&lt;100000000,VALUE($C3597),1000000000),IFERROR(IF(VALUE(MID($C3597,2,20))&lt;100000000,VALUE(MID($C3597,2,20)),1000000000),1000000000))+ROW()/100000,"")</f>
        <v/>
      </c>
    </row>
    <row r="3598">
      <c r="E3598" s="14" t="n"/>
      <c r="M3598" s="8">
        <f>IF($C3598="","",L3598*T3598/100)</f>
        <v/>
      </c>
      <c r="S3598" s="8" t="n"/>
      <c r="T3598" s="8" t="n"/>
      <c r="W3598">
        <f>IF($C3598="","",IF($AL3598=1,0,IF($AK3598=1,Settings!$C$6,Settings!$C$7))*100)</f>
        <v/>
      </c>
      <c r="X3598" s="8">
        <f>IF($C3598="","",T3598*W3598/100)</f>
        <v/>
      </c>
      <c r="Y3598" s="8">
        <f>IF($C3598="","",T3598-X3598)</f>
        <v/>
      </c>
      <c r="Z3598" s="8">
        <f>IF($C3598="","",Y3598-M3598)</f>
        <v/>
      </c>
      <c r="AD3598" s="8" t="n"/>
      <c r="AG3598" s="14" t="n"/>
      <c r="AI3598">
        <f>IF($C3598="","",IF(COUNTIF($C$2:$C3598,$C3598)=1,1,0))</f>
        <v/>
      </c>
      <c r="AJ3598">
        <f>IF($AI3598=1,SUMPRODUCT(--($AM$2:$AM$7001&lt;$AM3598))+1,"")</f>
        <v/>
      </c>
      <c r="AK3598">
        <f>IF($C3598="","",IF(OR($P3598=TRUE(),$P3598="TRUE"),1,0))</f>
        <v/>
      </c>
      <c r="AL3598">
        <f>IF($C3598="","",IF(AND($V3598="Yes",SUMPRODUCT((LEN(Settings!$F$6:$F$13)&gt;0)*ISNUMBER(SEARCH(Settings!$F$6:$F$13,$O3598)))=0),1,0))</f>
        <v/>
      </c>
      <c r="AM3598">
        <f>IF($AI3598=1,IFERROR(IF(VALUE($C3598)&lt;100000000,VALUE($C3598),1000000000),IFERROR(IF(VALUE(MID($C3598,2,20))&lt;100000000,VALUE(MID($C3598,2,20)),1000000000),1000000000))+ROW()/100000,"")</f>
        <v/>
      </c>
    </row>
    <row r="3599">
      <c r="E3599" s="14" t="n"/>
      <c r="M3599" s="8">
        <f>IF($C3599="","",L3599*T3599/100)</f>
        <v/>
      </c>
      <c r="S3599" s="8" t="n"/>
      <c r="T3599" s="8" t="n"/>
      <c r="W3599">
        <f>IF($C3599="","",IF($AL3599=1,0,IF($AK3599=1,Settings!$C$6,Settings!$C$7))*100)</f>
        <v/>
      </c>
      <c r="X3599" s="8">
        <f>IF($C3599="","",T3599*W3599/100)</f>
        <v/>
      </c>
      <c r="Y3599" s="8">
        <f>IF($C3599="","",T3599-X3599)</f>
        <v/>
      </c>
      <c r="Z3599" s="8">
        <f>IF($C3599="","",Y3599-M3599)</f>
        <v/>
      </c>
      <c r="AD3599" s="8" t="n"/>
      <c r="AG3599" s="14" t="n"/>
      <c r="AI3599">
        <f>IF($C3599="","",IF(COUNTIF($C$2:$C3599,$C3599)=1,1,0))</f>
        <v/>
      </c>
      <c r="AJ3599">
        <f>IF($AI3599=1,SUMPRODUCT(--($AM$2:$AM$7001&lt;$AM3599))+1,"")</f>
        <v/>
      </c>
      <c r="AK3599">
        <f>IF($C3599="","",IF(OR($P3599=TRUE(),$P3599="TRUE"),1,0))</f>
        <v/>
      </c>
      <c r="AL3599">
        <f>IF($C3599="","",IF(AND($V3599="Yes",SUMPRODUCT((LEN(Settings!$F$6:$F$13)&gt;0)*ISNUMBER(SEARCH(Settings!$F$6:$F$13,$O3599)))=0),1,0))</f>
        <v/>
      </c>
      <c r="AM3599">
        <f>IF($AI3599=1,IFERROR(IF(VALUE($C3599)&lt;100000000,VALUE($C3599),1000000000),IFERROR(IF(VALUE(MID($C3599,2,20))&lt;100000000,VALUE(MID($C3599,2,20)),1000000000),1000000000))+ROW()/100000,"")</f>
        <v/>
      </c>
    </row>
    <row r="3600">
      <c r="E3600" s="14" t="n"/>
      <c r="M3600" s="8">
        <f>IF($C3600="","",L3600*T3600/100)</f>
        <v/>
      </c>
      <c r="S3600" s="8" t="n"/>
      <c r="T3600" s="8" t="n"/>
      <c r="W3600">
        <f>IF($C3600="","",IF($AL3600=1,0,IF($AK3600=1,Settings!$C$6,Settings!$C$7))*100)</f>
        <v/>
      </c>
      <c r="X3600" s="8">
        <f>IF($C3600="","",T3600*W3600/100)</f>
        <v/>
      </c>
      <c r="Y3600" s="8">
        <f>IF($C3600="","",T3600-X3600)</f>
        <v/>
      </c>
      <c r="Z3600" s="8">
        <f>IF($C3600="","",Y3600-M3600)</f>
        <v/>
      </c>
      <c r="AD3600" s="8" t="n"/>
      <c r="AG3600" s="14" t="n"/>
      <c r="AI3600">
        <f>IF($C3600="","",IF(COUNTIF($C$2:$C3600,$C3600)=1,1,0))</f>
        <v/>
      </c>
      <c r="AJ3600">
        <f>IF($AI3600=1,SUMPRODUCT(--($AM$2:$AM$7001&lt;$AM3600))+1,"")</f>
        <v/>
      </c>
      <c r="AK3600">
        <f>IF($C3600="","",IF(OR($P3600=TRUE(),$P3600="TRUE"),1,0))</f>
        <v/>
      </c>
      <c r="AL3600">
        <f>IF($C3600="","",IF(AND($V3600="Yes",SUMPRODUCT((LEN(Settings!$F$6:$F$13)&gt;0)*ISNUMBER(SEARCH(Settings!$F$6:$F$13,$O3600)))=0),1,0))</f>
        <v/>
      </c>
      <c r="AM3600">
        <f>IF($AI3600=1,IFERROR(IF(VALUE($C3600)&lt;100000000,VALUE($C3600),1000000000),IFERROR(IF(VALUE(MID($C3600,2,20))&lt;100000000,VALUE(MID($C3600,2,20)),1000000000),1000000000))+ROW()/100000,"")</f>
        <v/>
      </c>
    </row>
    <row r="3601">
      <c r="E3601" s="14" t="n"/>
      <c r="M3601" s="8">
        <f>IF($C3601="","",L3601*T3601/100)</f>
        <v/>
      </c>
      <c r="S3601" s="8" t="n"/>
      <c r="T3601" s="8" t="n"/>
      <c r="W3601">
        <f>IF($C3601="","",IF($AL3601=1,0,IF($AK3601=1,Settings!$C$6,Settings!$C$7))*100)</f>
        <v/>
      </c>
      <c r="X3601" s="8">
        <f>IF($C3601="","",T3601*W3601/100)</f>
        <v/>
      </c>
      <c r="Y3601" s="8">
        <f>IF($C3601="","",T3601-X3601)</f>
        <v/>
      </c>
      <c r="Z3601" s="8">
        <f>IF($C3601="","",Y3601-M3601)</f>
        <v/>
      </c>
      <c r="AD3601" s="8" t="n"/>
      <c r="AG3601" s="14" t="n"/>
      <c r="AI3601">
        <f>IF($C3601="","",IF(COUNTIF($C$2:$C3601,$C3601)=1,1,0))</f>
        <v/>
      </c>
      <c r="AJ3601">
        <f>IF($AI3601=1,SUMPRODUCT(--($AM$2:$AM$7001&lt;$AM3601))+1,"")</f>
        <v/>
      </c>
      <c r="AK3601">
        <f>IF($C3601="","",IF(OR($P3601=TRUE(),$P3601="TRUE"),1,0))</f>
        <v/>
      </c>
      <c r="AL3601">
        <f>IF($C3601="","",IF(AND($V3601="Yes",SUMPRODUCT((LEN(Settings!$F$6:$F$13)&gt;0)*ISNUMBER(SEARCH(Settings!$F$6:$F$13,$O3601)))=0),1,0))</f>
        <v/>
      </c>
      <c r="AM3601">
        <f>IF($AI3601=1,IFERROR(IF(VALUE($C3601)&lt;100000000,VALUE($C3601),1000000000),IFERROR(IF(VALUE(MID($C3601,2,20))&lt;100000000,VALUE(MID($C3601,2,20)),1000000000),1000000000))+ROW()/100000,"")</f>
        <v/>
      </c>
    </row>
    <row r="3602">
      <c r="E3602" s="14" t="n"/>
      <c r="M3602" s="8">
        <f>IF($C3602="","",L3602*T3602/100)</f>
        <v/>
      </c>
      <c r="S3602" s="8" t="n"/>
      <c r="T3602" s="8" t="n"/>
      <c r="W3602">
        <f>IF($C3602="","",IF($AL3602=1,0,IF($AK3602=1,Settings!$C$6,Settings!$C$7))*100)</f>
        <v/>
      </c>
      <c r="X3602" s="8">
        <f>IF($C3602="","",T3602*W3602/100)</f>
        <v/>
      </c>
      <c r="Y3602" s="8">
        <f>IF($C3602="","",T3602-X3602)</f>
        <v/>
      </c>
      <c r="Z3602" s="8">
        <f>IF($C3602="","",Y3602-M3602)</f>
        <v/>
      </c>
      <c r="AD3602" s="8" t="n"/>
      <c r="AG3602" s="14" t="n"/>
      <c r="AI3602">
        <f>IF($C3602="","",IF(COUNTIF($C$2:$C3602,$C3602)=1,1,0))</f>
        <v/>
      </c>
      <c r="AJ3602">
        <f>IF($AI3602=1,SUMPRODUCT(--($AM$2:$AM$7001&lt;$AM3602))+1,"")</f>
        <v/>
      </c>
      <c r="AK3602">
        <f>IF($C3602="","",IF(OR($P3602=TRUE(),$P3602="TRUE"),1,0))</f>
        <v/>
      </c>
      <c r="AL3602">
        <f>IF($C3602="","",IF(AND($V3602="Yes",SUMPRODUCT((LEN(Settings!$F$6:$F$13)&gt;0)*ISNUMBER(SEARCH(Settings!$F$6:$F$13,$O3602)))=0),1,0))</f>
        <v/>
      </c>
      <c r="AM3602">
        <f>IF($AI3602=1,IFERROR(IF(VALUE($C3602)&lt;100000000,VALUE($C3602),1000000000),IFERROR(IF(VALUE(MID($C3602,2,20))&lt;100000000,VALUE(MID($C3602,2,20)),1000000000),1000000000))+ROW()/100000,"")</f>
        <v/>
      </c>
    </row>
    <row r="3603">
      <c r="E3603" s="14" t="n"/>
      <c r="M3603" s="8">
        <f>IF($C3603="","",L3603*T3603/100)</f>
        <v/>
      </c>
      <c r="S3603" s="8" t="n"/>
      <c r="T3603" s="8" t="n"/>
      <c r="W3603">
        <f>IF($C3603="","",IF($AL3603=1,0,IF($AK3603=1,Settings!$C$6,Settings!$C$7))*100)</f>
        <v/>
      </c>
      <c r="X3603" s="8">
        <f>IF($C3603="","",T3603*W3603/100)</f>
        <v/>
      </c>
      <c r="Y3603" s="8">
        <f>IF($C3603="","",T3603-X3603)</f>
        <v/>
      </c>
      <c r="Z3603" s="8">
        <f>IF($C3603="","",Y3603-M3603)</f>
        <v/>
      </c>
      <c r="AD3603" s="8" t="n"/>
      <c r="AG3603" s="14" t="n"/>
      <c r="AI3603">
        <f>IF($C3603="","",IF(COUNTIF($C$2:$C3603,$C3603)=1,1,0))</f>
        <v/>
      </c>
      <c r="AJ3603">
        <f>IF($AI3603=1,SUMPRODUCT(--($AM$2:$AM$7001&lt;$AM3603))+1,"")</f>
        <v/>
      </c>
      <c r="AK3603">
        <f>IF($C3603="","",IF(OR($P3603=TRUE(),$P3603="TRUE"),1,0))</f>
        <v/>
      </c>
      <c r="AL3603">
        <f>IF($C3603="","",IF(AND($V3603="Yes",SUMPRODUCT((LEN(Settings!$F$6:$F$13)&gt;0)*ISNUMBER(SEARCH(Settings!$F$6:$F$13,$O3603)))=0),1,0))</f>
        <v/>
      </c>
      <c r="AM3603">
        <f>IF($AI3603=1,IFERROR(IF(VALUE($C3603)&lt;100000000,VALUE($C3603),1000000000),IFERROR(IF(VALUE(MID($C3603,2,20))&lt;100000000,VALUE(MID($C3603,2,20)),1000000000),1000000000))+ROW()/100000,"")</f>
        <v/>
      </c>
    </row>
    <row r="3604">
      <c r="E3604" s="14" t="n"/>
      <c r="M3604" s="8">
        <f>IF($C3604="","",L3604*T3604/100)</f>
        <v/>
      </c>
      <c r="S3604" s="8" t="n"/>
      <c r="T3604" s="8" t="n"/>
      <c r="W3604">
        <f>IF($C3604="","",IF($AL3604=1,0,IF($AK3604=1,Settings!$C$6,Settings!$C$7))*100)</f>
        <v/>
      </c>
      <c r="X3604" s="8">
        <f>IF($C3604="","",T3604*W3604/100)</f>
        <v/>
      </c>
      <c r="Y3604" s="8">
        <f>IF($C3604="","",T3604-X3604)</f>
        <v/>
      </c>
      <c r="Z3604" s="8">
        <f>IF($C3604="","",Y3604-M3604)</f>
        <v/>
      </c>
      <c r="AD3604" s="8" t="n"/>
      <c r="AG3604" s="14" t="n"/>
      <c r="AI3604">
        <f>IF($C3604="","",IF(COUNTIF($C$2:$C3604,$C3604)=1,1,0))</f>
        <v/>
      </c>
      <c r="AJ3604">
        <f>IF($AI3604=1,SUMPRODUCT(--($AM$2:$AM$7001&lt;$AM3604))+1,"")</f>
        <v/>
      </c>
      <c r="AK3604">
        <f>IF($C3604="","",IF(OR($P3604=TRUE(),$P3604="TRUE"),1,0))</f>
        <v/>
      </c>
      <c r="AL3604">
        <f>IF($C3604="","",IF(AND($V3604="Yes",SUMPRODUCT((LEN(Settings!$F$6:$F$13)&gt;0)*ISNUMBER(SEARCH(Settings!$F$6:$F$13,$O3604)))=0),1,0))</f>
        <v/>
      </c>
      <c r="AM3604">
        <f>IF($AI3604=1,IFERROR(IF(VALUE($C3604)&lt;100000000,VALUE($C3604),1000000000),IFERROR(IF(VALUE(MID($C3604,2,20))&lt;100000000,VALUE(MID($C3604,2,20)),1000000000),1000000000))+ROW()/100000,"")</f>
        <v/>
      </c>
    </row>
    <row r="3605">
      <c r="E3605" s="14" t="n"/>
      <c r="M3605" s="8">
        <f>IF($C3605="","",L3605*T3605/100)</f>
        <v/>
      </c>
      <c r="S3605" s="8" t="n"/>
      <c r="T3605" s="8" t="n"/>
      <c r="W3605">
        <f>IF($C3605="","",IF($AL3605=1,0,IF($AK3605=1,Settings!$C$6,Settings!$C$7))*100)</f>
        <v/>
      </c>
      <c r="X3605" s="8">
        <f>IF($C3605="","",T3605*W3605/100)</f>
        <v/>
      </c>
      <c r="Y3605" s="8">
        <f>IF($C3605="","",T3605-X3605)</f>
        <v/>
      </c>
      <c r="Z3605" s="8">
        <f>IF($C3605="","",Y3605-M3605)</f>
        <v/>
      </c>
      <c r="AD3605" s="8" t="n"/>
      <c r="AG3605" s="14" t="n"/>
      <c r="AI3605">
        <f>IF($C3605="","",IF(COUNTIF($C$2:$C3605,$C3605)=1,1,0))</f>
        <v/>
      </c>
      <c r="AJ3605">
        <f>IF($AI3605=1,SUMPRODUCT(--($AM$2:$AM$7001&lt;$AM3605))+1,"")</f>
        <v/>
      </c>
      <c r="AK3605">
        <f>IF($C3605="","",IF(OR($P3605=TRUE(),$P3605="TRUE"),1,0))</f>
        <v/>
      </c>
      <c r="AL3605">
        <f>IF($C3605="","",IF(AND($V3605="Yes",SUMPRODUCT((LEN(Settings!$F$6:$F$13)&gt;0)*ISNUMBER(SEARCH(Settings!$F$6:$F$13,$O3605)))=0),1,0))</f>
        <v/>
      </c>
      <c r="AM3605">
        <f>IF($AI3605=1,IFERROR(IF(VALUE($C3605)&lt;100000000,VALUE($C3605),1000000000),IFERROR(IF(VALUE(MID($C3605,2,20))&lt;100000000,VALUE(MID($C3605,2,20)),1000000000),1000000000))+ROW()/100000,"")</f>
        <v/>
      </c>
    </row>
    <row r="3606">
      <c r="E3606" s="14" t="n"/>
      <c r="M3606" s="8">
        <f>IF($C3606="","",L3606*T3606/100)</f>
        <v/>
      </c>
      <c r="S3606" s="8" t="n"/>
      <c r="T3606" s="8" t="n"/>
      <c r="W3606">
        <f>IF($C3606="","",IF($AL3606=1,0,IF($AK3606=1,Settings!$C$6,Settings!$C$7))*100)</f>
        <v/>
      </c>
      <c r="X3606" s="8">
        <f>IF($C3606="","",T3606*W3606/100)</f>
        <v/>
      </c>
      <c r="Y3606" s="8">
        <f>IF($C3606="","",T3606-X3606)</f>
        <v/>
      </c>
      <c r="Z3606" s="8">
        <f>IF($C3606="","",Y3606-M3606)</f>
        <v/>
      </c>
      <c r="AD3606" s="8" t="n"/>
      <c r="AG3606" s="14" t="n"/>
      <c r="AI3606">
        <f>IF($C3606="","",IF(COUNTIF($C$2:$C3606,$C3606)=1,1,0))</f>
        <v/>
      </c>
      <c r="AJ3606">
        <f>IF($AI3606=1,SUMPRODUCT(--($AM$2:$AM$7001&lt;$AM3606))+1,"")</f>
        <v/>
      </c>
      <c r="AK3606">
        <f>IF($C3606="","",IF(OR($P3606=TRUE(),$P3606="TRUE"),1,0))</f>
        <v/>
      </c>
      <c r="AL3606">
        <f>IF($C3606="","",IF(AND($V3606="Yes",SUMPRODUCT((LEN(Settings!$F$6:$F$13)&gt;0)*ISNUMBER(SEARCH(Settings!$F$6:$F$13,$O3606)))=0),1,0))</f>
        <v/>
      </c>
      <c r="AM3606">
        <f>IF($AI3606=1,IFERROR(IF(VALUE($C3606)&lt;100000000,VALUE($C3606),1000000000),IFERROR(IF(VALUE(MID($C3606,2,20))&lt;100000000,VALUE(MID($C3606,2,20)),1000000000),1000000000))+ROW()/100000,"")</f>
        <v/>
      </c>
    </row>
    <row r="3607">
      <c r="E3607" s="14" t="n"/>
      <c r="M3607" s="8">
        <f>IF($C3607="","",L3607*T3607/100)</f>
        <v/>
      </c>
      <c r="S3607" s="8" t="n"/>
      <c r="T3607" s="8" t="n"/>
      <c r="W3607">
        <f>IF($C3607="","",IF($AL3607=1,0,IF($AK3607=1,Settings!$C$6,Settings!$C$7))*100)</f>
        <v/>
      </c>
      <c r="X3607" s="8">
        <f>IF($C3607="","",T3607*W3607/100)</f>
        <v/>
      </c>
      <c r="Y3607" s="8">
        <f>IF($C3607="","",T3607-X3607)</f>
        <v/>
      </c>
      <c r="Z3607" s="8">
        <f>IF($C3607="","",Y3607-M3607)</f>
        <v/>
      </c>
      <c r="AD3607" s="8" t="n"/>
      <c r="AG3607" s="14" t="n"/>
      <c r="AI3607">
        <f>IF($C3607="","",IF(COUNTIF($C$2:$C3607,$C3607)=1,1,0))</f>
        <v/>
      </c>
      <c r="AJ3607">
        <f>IF($AI3607=1,SUMPRODUCT(--($AM$2:$AM$7001&lt;$AM3607))+1,"")</f>
        <v/>
      </c>
      <c r="AK3607">
        <f>IF($C3607="","",IF(OR($P3607=TRUE(),$P3607="TRUE"),1,0))</f>
        <v/>
      </c>
      <c r="AL3607">
        <f>IF($C3607="","",IF(AND($V3607="Yes",SUMPRODUCT((LEN(Settings!$F$6:$F$13)&gt;0)*ISNUMBER(SEARCH(Settings!$F$6:$F$13,$O3607)))=0),1,0))</f>
        <v/>
      </c>
      <c r="AM3607">
        <f>IF($AI3607=1,IFERROR(IF(VALUE($C3607)&lt;100000000,VALUE($C3607),1000000000),IFERROR(IF(VALUE(MID($C3607,2,20))&lt;100000000,VALUE(MID($C3607,2,20)),1000000000),1000000000))+ROW()/100000,"")</f>
        <v/>
      </c>
    </row>
    <row r="3608">
      <c r="E3608" s="14" t="n"/>
      <c r="M3608" s="8">
        <f>IF($C3608="","",L3608*T3608/100)</f>
        <v/>
      </c>
      <c r="S3608" s="8" t="n"/>
      <c r="T3608" s="8" t="n"/>
      <c r="W3608">
        <f>IF($C3608="","",IF($AL3608=1,0,IF($AK3608=1,Settings!$C$6,Settings!$C$7))*100)</f>
        <v/>
      </c>
      <c r="X3608" s="8">
        <f>IF($C3608="","",T3608*W3608/100)</f>
        <v/>
      </c>
      <c r="Y3608" s="8">
        <f>IF($C3608="","",T3608-X3608)</f>
        <v/>
      </c>
      <c r="Z3608" s="8">
        <f>IF($C3608="","",Y3608-M3608)</f>
        <v/>
      </c>
      <c r="AD3608" s="8" t="n"/>
      <c r="AG3608" s="14" t="n"/>
      <c r="AI3608">
        <f>IF($C3608="","",IF(COUNTIF($C$2:$C3608,$C3608)=1,1,0))</f>
        <v/>
      </c>
      <c r="AJ3608">
        <f>IF($AI3608=1,SUMPRODUCT(--($AM$2:$AM$7001&lt;$AM3608))+1,"")</f>
        <v/>
      </c>
      <c r="AK3608">
        <f>IF($C3608="","",IF(OR($P3608=TRUE(),$P3608="TRUE"),1,0))</f>
        <v/>
      </c>
      <c r="AL3608">
        <f>IF($C3608="","",IF(AND($V3608="Yes",SUMPRODUCT((LEN(Settings!$F$6:$F$13)&gt;0)*ISNUMBER(SEARCH(Settings!$F$6:$F$13,$O3608)))=0),1,0))</f>
        <v/>
      </c>
      <c r="AM3608">
        <f>IF($AI3608=1,IFERROR(IF(VALUE($C3608)&lt;100000000,VALUE($C3608),1000000000),IFERROR(IF(VALUE(MID($C3608,2,20))&lt;100000000,VALUE(MID($C3608,2,20)),1000000000),1000000000))+ROW()/100000,"")</f>
        <v/>
      </c>
    </row>
    <row r="3609">
      <c r="E3609" s="14" t="n"/>
      <c r="M3609" s="8">
        <f>IF($C3609="","",L3609*T3609/100)</f>
        <v/>
      </c>
      <c r="S3609" s="8" t="n"/>
      <c r="T3609" s="8" t="n"/>
      <c r="W3609">
        <f>IF($C3609="","",IF($AL3609=1,0,IF($AK3609=1,Settings!$C$6,Settings!$C$7))*100)</f>
        <v/>
      </c>
      <c r="X3609" s="8">
        <f>IF($C3609="","",T3609*W3609/100)</f>
        <v/>
      </c>
      <c r="Y3609" s="8">
        <f>IF($C3609="","",T3609-X3609)</f>
        <v/>
      </c>
      <c r="Z3609" s="8">
        <f>IF($C3609="","",Y3609-M3609)</f>
        <v/>
      </c>
      <c r="AD3609" s="8" t="n"/>
      <c r="AG3609" s="14" t="n"/>
      <c r="AI3609">
        <f>IF($C3609="","",IF(COUNTIF($C$2:$C3609,$C3609)=1,1,0))</f>
        <v/>
      </c>
      <c r="AJ3609">
        <f>IF($AI3609=1,SUMPRODUCT(--($AM$2:$AM$7001&lt;$AM3609))+1,"")</f>
        <v/>
      </c>
      <c r="AK3609">
        <f>IF($C3609="","",IF(OR($P3609=TRUE(),$P3609="TRUE"),1,0))</f>
        <v/>
      </c>
      <c r="AL3609">
        <f>IF($C3609="","",IF(AND($V3609="Yes",SUMPRODUCT((LEN(Settings!$F$6:$F$13)&gt;0)*ISNUMBER(SEARCH(Settings!$F$6:$F$13,$O3609)))=0),1,0))</f>
        <v/>
      </c>
      <c r="AM3609">
        <f>IF($AI3609=1,IFERROR(IF(VALUE($C3609)&lt;100000000,VALUE($C3609),1000000000),IFERROR(IF(VALUE(MID($C3609,2,20))&lt;100000000,VALUE(MID($C3609,2,20)),1000000000),1000000000))+ROW()/100000,"")</f>
        <v/>
      </c>
    </row>
    <row r="3610">
      <c r="E3610" s="14" t="n"/>
      <c r="M3610" s="8">
        <f>IF($C3610="","",L3610*T3610/100)</f>
        <v/>
      </c>
      <c r="S3610" s="8" t="n"/>
      <c r="T3610" s="8" t="n"/>
      <c r="W3610">
        <f>IF($C3610="","",IF($AL3610=1,0,IF($AK3610=1,Settings!$C$6,Settings!$C$7))*100)</f>
        <v/>
      </c>
      <c r="X3610" s="8">
        <f>IF($C3610="","",T3610*W3610/100)</f>
        <v/>
      </c>
      <c r="Y3610" s="8">
        <f>IF($C3610="","",T3610-X3610)</f>
        <v/>
      </c>
      <c r="Z3610" s="8">
        <f>IF($C3610="","",Y3610-M3610)</f>
        <v/>
      </c>
      <c r="AD3610" s="8" t="n"/>
      <c r="AG3610" s="14" t="n"/>
      <c r="AI3610">
        <f>IF($C3610="","",IF(COUNTIF($C$2:$C3610,$C3610)=1,1,0))</f>
        <v/>
      </c>
      <c r="AJ3610">
        <f>IF($AI3610=1,SUMPRODUCT(--($AM$2:$AM$7001&lt;$AM3610))+1,"")</f>
        <v/>
      </c>
      <c r="AK3610">
        <f>IF($C3610="","",IF(OR($P3610=TRUE(),$P3610="TRUE"),1,0))</f>
        <v/>
      </c>
      <c r="AL3610">
        <f>IF($C3610="","",IF(AND($V3610="Yes",SUMPRODUCT((LEN(Settings!$F$6:$F$13)&gt;0)*ISNUMBER(SEARCH(Settings!$F$6:$F$13,$O3610)))=0),1,0))</f>
        <v/>
      </c>
      <c r="AM3610">
        <f>IF($AI3610=1,IFERROR(IF(VALUE($C3610)&lt;100000000,VALUE($C3610),1000000000),IFERROR(IF(VALUE(MID($C3610,2,20))&lt;100000000,VALUE(MID($C3610,2,20)),1000000000),1000000000))+ROW()/100000,"")</f>
        <v/>
      </c>
    </row>
    <row r="3611">
      <c r="E3611" s="14" t="n"/>
      <c r="M3611" s="8">
        <f>IF($C3611="","",L3611*T3611/100)</f>
        <v/>
      </c>
      <c r="S3611" s="8" t="n"/>
      <c r="T3611" s="8" t="n"/>
      <c r="W3611">
        <f>IF($C3611="","",IF($AL3611=1,0,IF($AK3611=1,Settings!$C$6,Settings!$C$7))*100)</f>
        <v/>
      </c>
      <c r="X3611" s="8">
        <f>IF($C3611="","",T3611*W3611/100)</f>
        <v/>
      </c>
      <c r="Y3611" s="8">
        <f>IF($C3611="","",T3611-X3611)</f>
        <v/>
      </c>
      <c r="Z3611" s="8">
        <f>IF($C3611="","",Y3611-M3611)</f>
        <v/>
      </c>
      <c r="AD3611" s="8" t="n"/>
      <c r="AG3611" s="14" t="n"/>
      <c r="AI3611">
        <f>IF($C3611="","",IF(COUNTIF($C$2:$C3611,$C3611)=1,1,0))</f>
        <v/>
      </c>
      <c r="AJ3611">
        <f>IF($AI3611=1,SUMPRODUCT(--($AM$2:$AM$7001&lt;$AM3611))+1,"")</f>
        <v/>
      </c>
      <c r="AK3611">
        <f>IF($C3611="","",IF(OR($P3611=TRUE(),$P3611="TRUE"),1,0))</f>
        <v/>
      </c>
      <c r="AL3611">
        <f>IF($C3611="","",IF(AND($V3611="Yes",SUMPRODUCT((LEN(Settings!$F$6:$F$13)&gt;0)*ISNUMBER(SEARCH(Settings!$F$6:$F$13,$O3611)))=0),1,0))</f>
        <v/>
      </c>
      <c r="AM3611">
        <f>IF($AI3611=1,IFERROR(IF(VALUE($C3611)&lt;100000000,VALUE($C3611),1000000000),IFERROR(IF(VALUE(MID($C3611,2,20))&lt;100000000,VALUE(MID($C3611,2,20)),1000000000),1000000000))+ROW()/100000,"")</f>
        <v/>
      </c>
    </row>
    <row r="3612">
      <c r="E3612" s="14" t="n"/>
      <c r="M3612" s="8">
        <f>IF($C3612="","",L3612*T3612/100)</f>
        <v/>
      </c>
      <c r="S3612" s="8" t="n"/>
      <c r="T3612" s="8" t="n"/>
      <c r="W3612">
        <f>IF($C3612="","",IF($AL3612=1,0,IF($AK3612=1,Settings!$C$6,Settings!$C$7))*100)</f>
        <v/>
      </c>
      <c r="X3612" s="8">
        <f>IF($C3612="","",T3612*W3612/100)</f>
        <v/>
      </c>
      <c r="Y3612" s="8">
        <f>IF($C3612="","",T3612-X3612)</f>
        <v/>
      </c>
      <c r="Z3612" s="8">
        <f>IF($C3612="","",Y3612-M3612)</f>
        <v/>
      </c>
      <c r="AD3612" s="8" t="n"/>
      <c r="AG3612" s="14" t="n"/>
      <c r="AI3612">
        <f>IF($C3612="","",IF(COUNTIF($C$2:$C3612,$C3612)=1,1,0))</f>
        <v/>
      </c>
      <c r="AJ3612">
        <f>IF($AI3612=1,SUMPRODUCT(--($AM$2:$AM$7001&lt;$AM3612))+1,"")</f>
        <v/>
      </c>
      <c r="AK3612">
        <f>IF($C3612="","",IF(OR($P3612=TRUE(),$P3612="TRUE"),1,0))</f>
        <v/>
      </c>
      <c r="AL3612">
        <f>IF($C3612="","",IF(AND($V3612="Yes",SUMPRODUCT((LEN(Settings!$F$6:$F$13)&gt;0)*ISNUMBER(SEARCH(Settings!$F$6:$F$13,$O3612)))=0),1,0))</f>
        <v/>
      </c>
      <c r="AM3612">
        <f>IF($AI3612=1,IFERROR(IF(VALUE($C3612)&lt;100000000,VALUE($C3612),1000000000),IFERROR(IF(VALUE(MID($C3612,2,20))&lt;100000000,VALUE(MID($C3612,2,20)),1000000000),1000000000))+ROW()/100000,"")</f>
        <v/>
      </c>
    </row>
    <row r="3613">
      <c r="E3613" s="14" t="n"/>
      <c r="M3613" s="8">
        <f>IF($C3613="","",L3613*T3613/100)</f>
        <v/>
      </c>
      <c r="S3613" s="8" t="n"/>
      <c r="T3613" s="8" t="n"/>
      <c r="W3613">
        <f>IF($C3613="","",IF($AL3613=1,0,IF($AK3613=1,Settings!$C$6,Settings!$C$7))*100)</f>
        <v/>
      </c>
      <c r="X3613" s="8">
        <f>IF($C3613="","",T3613*W3613/100)</f>
        <v/>
      </c>
      <c r="Y3613" s="8">
        <f>IF($C3613="","",T3613-X3613)</f>
        <v/>
      </c>
      <c r="Z3613" s="8">
        <f>IF($C3613="","",Y3613-M3613)</f>
        <v/>
      </c>
      <c r="AD3613" s="8" t="n"/>
      <c r="AG3613" s="14" t="n"/>
      <c r="AI3613">
        <f>IF($C3613="","",IF(COUNTIF($C$2:$C3613,$C3613)=1,1,0))</f>
        <v/>
      </c>
      <c r="AJ3613">
        <f>IF($AI3613=1,SUMPRODUCT(--($AM$2:$AM$7001&lt;$AM3613))+1,"")</f>
        <v/>
      </c>
      <c r="AK3613">
        <f>IF($C3613="","",IF(OR($P3613=TRUE(),$P3613="TRUE"),1,0))</f>
        <v/>
      </c>
      <c r="AL3613">
        <f>IF($C3613="","",IF(AND($V3613="Yes",SUMPRODUCT((LEN(Settings!$F$6:$F$13)&gt;0)*ISNUMBER(SEARCH(Settings!$F$6:$F$13,$O3613)))=0),1,0))</f>
        <v/>
      </c>
      <c r="AM3613">
        <f>IF($AI3613=1,IFERROR(IF(VALUE($C3613)&lt;100000000,VALUE($C3613),1000000000),IFERROR(IF(VALUE(MID($C3613,2,20))&lt;100000000,VALUE(MID($C3613,2,20)),1000000000),1000000000))+ROW()/100000,"")</f>
        <v/>
      </c>
    </row>
    <row r="3614">
      <c r="E3614" s="14" t="n"/>
      <c r="M3614" s="8">
        <f>IF($C3614="","",L3614*T3614/100)</f>
        <v/>
      </c>
      <c r="S3614" s="8" t="n"/>
      <c r="T3614" s="8" t="n"/>
      <c r="W3614">
        <f>IF($C3614="","",IF($AL3614=1,0,IF($AK3614=1,Settings!$C$6,Settings!$C$7))*100)</f>
        <v/>
      </c>
      <c r="X3614" s="8">
        <f>IF($C3614="","",T3614*W3614/100)</f>
        <v/>
      </c>
      <c r="Y3614" s="8">
        <f>IF($C3614="","",T3614-X3614)</f>
        <v/>
      </c>
      <c r="Z3614" s="8">
        <f>IF($C3614="","",Y3614-M3614)</f>
        <v/>
      </c>
      <c r="AD3614" s="8" t="n"/>
      <c r="AG3614" s="14" t="n"/>
      <c r="AI3614">
        <f>IF($C3614="","",IF(COUNTIF($C$2:$C3614,$C3614)=1,1,0))</f>
        <v/>
      </c>
      <c r="AJ3614">
        <f>IF($AI3614=1,SUMPRODUCT(--($AM$2:$AM$7001&lt;$AM3614))+1,"")</f>
        <v/>
      </c>
      <c r="AK3614">
        <f>IF($C3614="","",IF(OR($P3614=TRUE(),$P3614="TRUE"),1,0))</f>
        <v/>
      </c>
      <c r="AL3614">
        <f>IF($C3614="","",IF(AND($V3614="Yes",SUMPRODUCT((LEN(Settings!$F$6:$F$13)&gt;0)*ISNUMBER(SEARCH(Settings!$F$6:$F$13,$O3614)))=0),1,0))</f>
        <v/>
      </c>
      <c r="AM3614">
        <f>IF($AI3614=1,IFERROR(IF(VALUE($C3614)&lt;100000000,VALUE($C3614),1000000000),IFERROR(IF(VALUE(MID($C3614,2,20))&lt;100000000,VALUE(MID($C3614,2,20)),1000000000),1000000000))+ROW()/100000,"")</f>
        <v/>
      </c>
    </row>
    <row r="3615">
      <c r="E3615" s="14" t="n"/>
      <c r="M3615" s="8">
        <f>IF($C3615="","",L3615*T3615/100)</f>
        <v/>
      </c>
      <c r="S3615" s="8" t="n"/>
      <c r="T3615" s="8" t="n"/>
      <c r="W3615">
        <f>IF($C3615="","",IF($AL3615=1,0,IF($AK3615=1,Settings!$C$6,Settings!$C$7))*100)</f>
        <v/>
      </c>
      <c r="X3615" s="8">
        <f>IF($C3615="","",T3615*W3615/100)</f>
        <v/>
      </c>
      <c r="Y3615" s="8">
        <f>IF($C3615="","",T3615-X3615)</f>
        <v/>
      </c>
      <c r="Z3615" s="8">
        <f>IF($C3615="","",Y3615-M3615)</f>
        <v/>
      </c>
      <c r="AD3615" s="8" t="n"/>
      <c r="AG3615" s="14" t="n"/>
      <c r="AI3615">
        <f>IF($C3615="","",IF(COUNTIF($C$2:$C3615,$C3615)=1,1,0))</f>
        <v/>
      </c>
      <c r="AJ3615">
        <f>IF($AI3615=1,SUMPRODUCT(--($AM$2:$AM$7001&lt;$AM3615))+1,"")</f>
        <v/>
      </c>
      <c r="AK3615">
        <f>IF($C3615="","",IF(OR($P3615=TRUE(),$P3615="TRUE"),1,0))</f>
        <v/>
      </c>
      <c r="AL3615">
        <f>IF($C3615="","",IF(AND($V3615="Yes",SUMPRODUCT((LEN(Settings!$F$6:$F$13)&gt;0)*ISNUMBER(SEARCH(Settings!$F$6:$F$13,$O3615)))=0),1,0))</f>
        <v/>
      </c>
      <c r="AM3615">
        <f>IF($AI3615=1,IFERROR(IF(VALUE($C3615)&lt;100000000,VALUE($C3615),1000000000),IFERROR(IF(VALUE(MID($C3615,2,20))&lt;100000000,VALUE(MID($C3615,2,20)),1000000000),1000000000))+ROW()/100000,"")</f>
        <v/>
      </c>
    </row>
    <row r="3616">
      <c r="E3616" s="14" t="n"/>
      <c r="M3616" s="8">
        <f>IF($C3616="","",L3616*T3616/100)</f>
        <v/>
      </c>
      <c r="S3616" s="8" t="n"/>
      <c r="T3616" s="8" t="n"/>
      <c r="W3616">
        <f>IF($C3616="","",IF($AL3616=1,0,IF($AK3616=1,Settings!$C$6,Settings!$C$7))*100)</f>
        <v/>
      </c>
      <c r="X3616" s="8">
        <f>IF($C3616="","",T3616*W3616/100)</f>
        <v/>
      </c>
      <c r="Y3616" s="8">
        <f>IF($C3616="","",T3616-X3616)</f>
        <v/>
      </c>
      <c r="Z3616" s="8">
        <f>IF($C3616="","",Y3616-M3616)</f>
        <v/>
      </c>
      <c r="AD3616" s="8" t="n"/>
      <c r="AG3616" s="14" t="n"/>
      <c r="AI3616">
        <f>IF($C3616="","",IF(COUNTIF($C$2:$C3616,$C3616)=1,1,0))</f>
        <v/>
      </c>
      <c r="AJ3616">
        <f>IF($AI3616=1,SUMPRODUCT(--($AM$2:$AM$7001&lt;$AM3616))+1,"")</f>
        <v/>
      </c>
      <c r="AK3616">
        <f>IF($C3616="","",IF(OR($P3616=TRUE(),$P3616="TRUE"),1,0))</f>
        <v/>
      </c>
      <c r="AL3616">
        <f>IF($C3616="","",IF(AND($V3616="Yes",SUMPRODUCT((LEN(Settings!$F$6:$F$13)&gt;0)*ISNUMBER(SEARCH(Settings!$F$6:$F$13,$O3616)))=0),1,0))</f>
        <v/>
      </c>
      <c r="AM3616">
        <f>IF($AI3616=1,IFERROR(IF(VALUE($C3616)&lt;100000000,VALUE($C3616),1000000000),IFERROR(IF(VALUE(MID($C3616,2,20))&lt;100000000,VALUE(MID($C3616,2,20)),1000000000),1000000000))+ROW()/100000,"")</f>
        <v/>
      </c>
    </row>
    <row r="3617">
      <c r="E3617" s="14" t="n"/>
      <c r="M3617" s="8">
        <f>IF($C3617="","",L3617*T3617/100)</f>
        <v/>
      </c>
      <c r="S3617" s="8" t="n"/>
      <c r="T3617" s="8" t="n"/>
      <c r="W3617">
        <f>IF($C3617="","",IF($AL3617=1,0,IF($AK3617=1,Settings!$C$6,Settings!$C$7))*100)</f>
        <v/>
      </c>
      <c r="X3617" s="8">
        <f>IF($C3617="","",T3617*W3617/100)</f>
        <v/>
      </c>
      <c r="Y3617" s="8">
        <f>IF($C3617="","",T3617-X3617)</f>
        <v/>
      </c>
      <c r="Z3617" s="8">
        <f>IF($C3617="","",Y3617-M3617)</f>
        <v/>
      </c>
      <c r="AD3617" s="8" t="n"/>
      <c r="AG3617" s="14" t="n"/>
      <c r="AI3617">
        <f>IF($C3617="","",IF(COUNTIF($C$2:$C3617,$C3617)=1,1,0))</f>
        <v/>
      </c>
      <c r="AJ3617">
        <f>IF($AI3617=1,SUMPRODUCT(--($AM$2:$AM$7001&lt;$AM3617))+1,"")</f>
        <v/>
      </c>
      <c r="AK3617">
        <f>IF($C3617="","",IF(OR($P3617=TRUE(),$P3617="TRUE"),1,0))</f>
        <v/>
      </c>
      <c r="AL3617">
        <f>IF($C3617="","",IF(AND($V3617="Yes",SUMPRODUCT((LEN(Settings!$F$6:$F$13)&gt;0)*ISNUMBER(SEARCH(Settings!$F$6:$F$13,$O3617)))=0),1,0))</f>
        <v/>
      </c>
      <c r="AM3617">
        <f>IF($AI3617=1,IFERROR(IF(VALUE($C3617)&lt;100000000,VALUE($C3617),1000000000),IFERROR(IF(VALUE(MID($C3617,2,20))&lt;100000000,VALUE(MID($C3617,2,20)),1000000000),1000000000))+ROW()/100000,"")</f>
        <v/>
      </c>
    </row>
    <row r="3618">
      <c r="E3618" s="14" t="n"/>
      <c r="M3618" s="8">
        <f>IF($C3618="","",L3618*T3618/100)</f>
        <v/>
      </c>
      <c r="S3618" s="8" t="n"/>
      <c r="T3618" s="8" t="n"/>
      <c r="W3618">
        <f>IF($C3618="","",IF($AL3618=1,0,IF($AK3618=1,Settings!$C$6,Settings!$C$7))*100)</f>
        <v/>
      </c>
      <c r="X3618" s="8">
        <f>IF($C3618="","",T3618*W3618/100)</f>
        <v/>
      </c>
      <c r="Y3618" s="8">
        <f>IF($C3618="","",T3618-X3618)</f>
        <v/>
      </c>
      <c r="Z3618" s="8">
        <f>IF($C3618="","",Y3618-M3618)</f>
        <v/>
      </c>
      <c r="AD3618" s="8" t="n"/>
      <c r="AG3618" s="14" t="n"/>
      <c r="AI3618">
        <f>IF($C3618="","",IF(COUNTIF($C$2:$C3618,$C3618)=1,1,0))</f>
        <v/>
      </c>
      <c r="AJ3618">
        <f>IF($AI3618=1,SUMPRODUCT(--($AM$2:$AM$7001&lt;$AM3618))+1,"")</f>
        <v/>
      </c>
      <c r="AK3618">
        <f>IF($C3618="","",IF(OR($P3618=TRUE(),$P3618="TRUE"),1,0))</f>
        <v/>
      </c>
      <c r="AL3618">
        <f>IF($C3618="","",IF(AND($V3618="Yes",SUMPRODUCT((LEN(Settings!$F$6:$F$13)&gt;0)*ISNUMBER(SEARCH(Settings!$F$6:$F$13,$O3618)))=0),1,0))</f>
        <v/>
      </c>
      <c r="AM3618">
        <f>IF($AI3618=1,IFERROR(IF(VALUE($C3618)&lt;100000000,VALUE($C3618),1000000000),IFERROR(IF(VALUE(MID($C3618,2,20))&lt;100000000,VALUE(MID($C3618,2,20)),1000000000),1000000000))+ROW()/100000,"")</f>
        <v/>
      </c>
    </row>
    <row r="3619">
      <c r="E3619" s="14" t="n"/>
      <c r="M3619" s="8">
        <f>IF($C3619="","",L3619*T3619/100)</f>
        <v/>
      </c>
      <c r="S3619" s="8" t="n"/>
      <c r="T3619" s="8" t="n"/>
      <c r="W3619">
        <f>IF($C3619="","",IF($AL3619=1,0,IF($AK3619=1,Settings!$C$6,Settings!$C$7))*100)</f>
        <v/>
      </c>
      <c r="X3619" s="8">
        <f>IF($C3619="","",T3619*W3619/100)</f>
        <v/>
      </c>
      <c r="Y3619" s="8">
        <f>IF($C3619="","",T3619-X3619)</f>
        <v/>
      </c>
      <c r="Z3619" s="8">
        <f>IF($C3619="","",Y3619-M3619)</f>
        <v/>
      </c>
      <c r="AD3619" s="8" t="n"/>
      <c r="AG3619" s="14" t="n"/>
      <c r="AI3619">
        <f>IF($C3619="","",IF(COUNTIF($C$2:$C3619,$C3619)=1,1,0))</f>
        <v/>
      </c>
      <c r="AJ3619">
        <f>IF($AI3619=1,SUMPRODUCT(--($AM$2:$AM$7001&lt;$AM3619))+1,"")</f>
        <v/>
      </c>
      <c r="AK3619">
        <f>IF($C3619="","",IF(OR($P3619=TRUE(),$P3619="TRUE"),1,0))</f>
        <v/>
      </c>
      <c r="AL3619">
        <f>IF($C3619="","",IF(AND($V3619="Yes",SUMPRODUCT((LEN(Settings!$F$6:$F$13)&gt;0)*ISNUMBER(SEARCH(Settings!$F$6:$F$13,$O3619)))=0),1,0))</f>
        <v/>
      </c>
      <c r="AM3619">
        <f>IF($AI3619=1,IFERROR(IF(VALUE($C3619)&lt;100000000,VALUE($C3619),1000000000),IFERROR(IF(VALUE(MID($C3619,2,20))&lt;100000000,VALUE(MID($C3619,2,20)),1000000000),1000000000))+ROW()/100000,"")</f>
        <v/>
      </c>
    </row>
    <row r="3620">
      <c r="E3620" s="14" t="n"/>
      <c r="M3620" s="8">
        <f>IF($C3620="","",L3620*T3620/100)</f>
        <v/>
      </c>
      <c r="S3620" s="8" t="n"/>
      <c r="T3620" s="8" t="n"/>
      <c r="W3620">
        <f>IF($C3620="","",IF($AL3620=1,0,IF($AK3620=1,Settings!$C$6,Settings!$C$7))*100)</f>
        <v/>
      </c>
      <c r="X3620" s="8">
        <f>IF($C3620="","",T3620*W3620/100)</f>
        <v/>
      </c>
      <c r="Y3620" s="8">
        <f>IF($C3620="","",T3620-X3620)</f>
        <v/>
      </c>
      <c r="Z3620" s="8">
        <f>IF($C3620="","",Y3620-M3620)</f>
        <v/>
      </c>
      <c r="AD3620" s="8" t="n"/>
      <c r="AG3620" s="14" t="n"/>
      <c r="AI3620">
        <f>IF($C3620="","",IF(COUNTIF($C$2:$C3620,$C3620)=1,1,0))</f>
        <v/>
      </c>
      <c r="AJ3620">
        <f>IF($AI3620=1,SUMPRODUCT(--($AM$2:$AM$7001&lt;$AM3620))+1,"")</f>
        <v/>
      </c>
      <c r="AK3620">
        <f>IF($C3620="","",IF(OR($P3620=TRUE(),$P3620="TRUE"),1,0))</f>
        <v/>
      </c>
      <c r="AL3620">
        <f>IF($C3620="","",IF(AND($V3620="Yes",SUMPRODUCT((LEN(Settings!$F$6:$F$13)&gt;0)*ISNUMBER(SEARCH(Settings!$F$6:$F$13,$O3620)))=0),1,0))</f>
        <v/>
      </c>
      <c r="AM3620">
        <f>IF($AI3620=1,IFERROR(IF(VALUE($C3620)&lt;100000000,VALUE($C3620),1000000000),IFERROR(IF(VALUE(MID($C3620,2,20))&lt;100000000,VALUE(MID($C3620,2,20)),1000000000),1000000000))+ROW()/100000,"")</f>
        <v/>
      </c>
    </row>
    <row r="3621">
      <c r="E3621" s="14" t="n"/>
      <c r="M3621" s="8">
        <f>IF($C3621="","",L3621*T3621/100)</f>
        <v/>
      </c>
      <c r="S3621" s="8" t="n"/>
      <c r="T3621" s="8" t="n"/>
      <c r="W3621">
        <f>IF($C3621="","",IF($AL3621=1,0,IF($AK3621=1,Settings!$C$6,Settings!$C$7))*100)</f>
        <v/>
      </c>
      <c r="X3621" s="8">
        <f>IF($C3621="","",T3621*W3621/100)</f>
        <v/>
      </c>
      <c r="Y3621" s="8">
        <f>IF($C3621="","",T3621-X3621)</f>
        <v/>
      </c>
      <c r="Z3621" s="8">
        <f>IF($C3621="","",Y3621-M3621)</f>
        <v/>
      </c>
      <c r="AD3621" s="8" t="n"/>
      <c r="AG3621" s="14" t="n"/>
      <c r="AI3621">
        <f>IF($C3621="","",IF(COUNTIF($C$2:$C3621,$C3621)=1,1,0))</f>
        <v/>
      </c>
      <c r="AJ3621">
        <f>IF($AI3621=1,SUMPRODUCT(--($AM$2:$AM$7001&lt;$AM3621))+1,"")</f>
        <v/>
      </c>
      <c r="AK3621">
        <f>IF($C3621="","",IF(OR($P3621=TRUE(),$P3621="TRUE"),1,0))</f>
        <v/>
      </c>
      <c r="AL3621">
        <f>IF($C3621="","",IF(AND($V3621="Yes",SUMPRODUCT((LEN(Settings!$F$6:$F$13)&gt;0)*ISNUMBER(SEARCH(Settings!$F$6:$F$13,$O3621)))=0),1,0))</f>
        <v/>
      </c>
      <c r="AM3621">
        <f>IF($AI3621=1,IFERROR(IF(VALUE($C3621)&lt;100000000,VALUE($C3621),1000000000),IFERROR(IF(VALUE(MID($C3621,2,20))&lt;100000000,VALUE(MID($C3621,2,20)),1000000000),1000000000))+ROW()/100000,"")</f>
        <v/>
      </c>
    </row>
    <row r="3622">
      <c r="E3622" s="14" t="n"/>
      <c r="M3622" s="8">
        <f>IF($C3622="","",L3622*T3622/100)</f>
        <v/>
      </c>
      <c r="S3622" s="8" t="n"/>
      <c r="T3622" s="8" t="n"/>
      <c r="W3622">
        <f>IF($C3622="","",IF($AL3622=1,0,IF($AK3622=1,Settings!$C$6,Settings!$C$7))*100)</f>
        <v/>
      </c>
      <c r="X3622" s="8">
        <f>IF($C3622="","",T3622*W3622/100)</f>
        <v/>
      </c>
      <c r="Y3622" s="8">
        <f>IF($C3622="","",T3622-X3622)</f>
        <v/>
      </c>
      <c r="Z3622" s="8">
        <f>IF($C3622="","",Y3622-M3622)</f>
        <v/>
      </c>
      <c r="AD3622" s="8" t="n"/>
      <c r="AG3622" s="14" t="n"/>
      <c r="AI3622">
        <f>IF($C3622="","",IF(COUNTIF($C$2:$C3622,$C3622)=1,1,0))</f>
        <v/>
      </c>
      <c r="AJ3622">
        <f>IF($AI3622=1,SUMPRODUCT(--($AM$2:$AM$7001&lt;$AM3622))+1,"")</f>
        <v/>
      </c>
      <c r="AK3622">
        <f>IF($C3622="","",IF(OR($P3622=TRUE(),$P3622="TRUE"),1,0))</f>
        <v/>
      </c>
      <c r="AL3622">
        <f>IF($C3622="","",IF(AND($V3622="Yes",SUMPRODUCT((LEN(Settings!$F$6:$F$13)&gt;0)*ISNUMBER(SEARCH(Settings!$F$6:$F$13,$O3622)))=0),1,0))</f>
        <v/>
      </c>
      <c r="AM3622">
        <f>IF($AI3622=1,IFERROR(IF(VALUE($C3622)&lt;100000000,VALUE($C3622),1000000000),IFERROR(IF(VALUE(MID($C3622,2,20))&lt;100000000,VALUE(MID($C3622,2,20)),1000000000),1000000000))+ROW()/100000,"")</f>
        <v/>
      </c>
    </row>
    <row r="3623">
      <c r="E3623" s="14" t="n"/>
      <c r="M3623" s="8">
        <f>IF($C3623="","",L3623*T3623/100)</f>
        <v/>
      </c>
      <c r="S3623" s="8" t="n"/>
      <c r="T3623" s="8" t="n"/>
      <c r="W3623">
        <f>IF($C3623="","",IF($AL3623=1,0,IF($AK3623=1,Settings!$C$6,Settings!$C$7))*100)</f>
        <v/>
      </c>
      <c r="X3623" s="8">
        <f>IF($C3623="","",T3623*W3623/100)</f>
        <v/>
      </c>
      <c r="Y3623" s="8">
        <f>IF($C3623="","",T3623-X3623)</f>
        <v/>
      </c>
      <c r="Z3623" s="8">
        <f>IF($C3623="","",Y3623-M3623)</f>
        <v/>
      </c>
      <c r="AD3623" s="8" t="n"/>
      <c r="AG3623" s="14" t="n"/>
      <c r="AI3623">
        <f>IF($C3623="","",IF(COUNTIF($C$2:$C3623,$C3623)=1,1,0))</f>
        <v/>
      </c>
      <c r="AJ3623">
        <f>IF($AI3623=1,SUMPRODUCT(--($AM$2:$AM$7001&lt;$AM3623))+1,"")</f>
        <v/>
      </c>
      <c r="AK3623">
        <f>IF($C3623="","",IF(OR($P3623=TRUE(),$P3623="TRUE"),1,0))</f>
        <v/>
      </c>
      <c r="AL3623">
        <f>IF($C3623="","",IF(AND($V3623="Yes",SUMPRODUCT((LEN(Settings!$F$6:$F$13)&gt;0)*ISNUMBER(SEARCH(Settings!$F$6:$F$13,$O3623)))=0),1,0))</f>
        <v/>
      </c>
      <c r="AM3623">
        <f>IF($AI3623=1,IFERROR(IF(VALUE($C3623)&lt;100000000,VALUE($C3623),1000000000),IFERROR(IF(VALUE(MID($C3623,2,20))&lt;100000000,VALUE(MID($C3623,2,20)),1000000000),1000000000))+ROW()/100000,"")</f>
        <v/>
      </c>
    </row>
    <row r="3624">
      <c r="E3624" s="14" t="n"/>
      <c r="M3624" s="8">
        <f>IF($C3624="","",L3624*T3624/100)</f>
        <v/>
      </c>
      <c r="S3624" s="8" t="n"/>
      <c r="T3624" s="8" t="n"/>
      <c r="W3624">
        <f>IF($C3624="","",IF($AL3624=1,0,IF($AK3624=1,Settings!$C$6,Settings!$C$7))*100)</f>
        <v/>
      </c>
      <c r="X3624" s="8">
        <f>IF($C3624="","",T3624*W3624/100)</f>
        <v/>
      </c>
      <c r="Y3624" s="8">
        <f>IF($C3624="","",T3624-X3624)</f>
        <v/>
      </c>
      <c r="Z3624" s="8">
        <f>IF($C3624="","",Y3624-M3624)</f>
        <v/>
      </c>
      <c r="AD3624" s="8" t="n"/>
      <c r="AG3624" s="14" t="n"/>
      <c r="AI3624">
        <f>IF($C3624="","",IF(COUNTIF($C$2:$C3624,$C3624)=1,1,0))</f>
        <v/>
      </c>
      <c r="AJ3624">
        <f>IF($AI3624=1,SUMPRODUCT(--($AM$2:$AM$7001&lt;$AM3624))+1,"")</f>
        <v/>
      </c>
      <c r="AK3624">
        <f>IF($C3624="","",IF(OR($P3624=TRUE(),$P3624="TRUE"),1,0))</f>
        <v/>
      </c>
      <c r="AL3624">
        <f>IF($C3624="","",IF(AND($V3624="Yes",SUMPRODUCT((LEN(Settings!$F$6:$F$13)&gt;0)*ISNUMBER(SEARCH(Settings!$F$6:$F$13,$O3624)))=0),1,0))</f>
        <v/>
      </c>
      <c r="AM3624">
        <f>IF($AI3624=1,IFERROR(IF(VALUE($C3624)&lt;100000000,VALUE($C3624),1000000000),IFERROR(IF(VALUE(MID($C3624,2,20))&lt;100000000,VALUE(MID($C3624,2,20)),1000000000),1000000000))+ROW()/100000,"")</f>
        <v/>
      </c>
    </row>
    <row r="3625">
      <c r="E3625" s="14" t="n"/>
      <c r="M3625" s="8">
        <f>IF($C3625="","",L3625*T3625/100)</f>
        <v/>
      </c>
      <c r="S3625" s="8" t="n"/>
      <c r="T3625" s="8" t="n"/>
      <c r="W3625">
        <f>IF($C3625="","",IF($AL3625=1,0,IF($AK3625=1,Settings!$C$6,Settings!$C$7))*100)</f>
        <v/>
      </c>
      <c r="X3625" s="8">
        <f>IF($C3625="","",T3625*W3625/100)</f>
        <v/>
      </c>
      <c r="Y3625" s="8">
        <f>IF($C3625="","",T3625-X3625)</f>
        <v/>
      </c>
      <c r="Z3625" s="8">
        <f>IF($C3625="","",Y3625-M3625)</f>
        <v/>
      </c>
      <c r="AD3625" s="8" t="n"/>
      <c r="AG3625" s="14" t="n"/>
      <c r="AI3625">
        <f>IF($C3625="","",IF(COUNTIF($C$2:$C3625,$C3625)=1,1,0))</f>
        <v/>
      </c>
      <c r="AJ3625">
        <f>IF($AI3625=1,SUMPRODUCT(--($AM$2:$AM$7001&lt;$AM3625))+1,"")</f>
        <v/>
      </c>
      <c r="AK3625">
        <f>IF($C3625="","",IF(OR($P3625=TRUE(),$P3625="TRUE"),1,0))</f>
        <v/>
      </c>
      <c r="AL3625">
        <f>IF($C3625="","",IF(AND($V3625="Yes",SUMPRODUCT((LEN(Settings!$F$6:$F$13)&gt;0)*ISNUMBER(SEARCH(Settings!$F$6:$F$13,$O3625)))=0),1,0))</f>
        <v/>
      </c>
      <c r="AM3625">
        <f>IF($AI3625=1,IFERROR(IF(VALUE($C3625)&lt;100000000,VALUE($C3625),1000000000),IFERROR(IF(VALUE(MID($C3625,2,20))&lt;100000000,VALUE(MID($C3625,2,20)),1000000000),1000000000))+ROW()/100000,"")</f>
        <v/>
      </c>
    </row>
    <row r="3626">
      <c r="E3626" s="14" t="n"/>
      <c r="M3626" s="8">
        <f>IF($C3626="","",L3626*T3626/100)</f>
        <v/>
      </c>
      <c r="S3626" s="8" t="n"/>
      <c r="T3626" s="8" t="n"/>
      <c r="W3626">
        <f>IF($C3626="","",IF($AL3626=1,0,IF($AK3626=1,Settings!$C$6,Settings!$C$7))*100)</f>
        <v/>
      </c>
      <c r="X3626" s="8">
        <f>IF($C3626="","",T3626*W3626/100)</f>
        <v/>
      </c>
      <c r="Y3626" s="8">
        <f>IF($C3626="","",T3626-X3626)</f>
        <v/>
      </c>
      <c r="Z3626" s="8">
        <f>IF($C3626="","",Y3626-M3626)</f>
        <v/>
      </c>
      <c r="AD3626" s="8" t="n"/>
      <c r="AG3626" s="14" t="n"/>
      <c r="AI3626">
        <f>IF($C3626="","",IF(COUNTIF($C$2:$C3626,$C3626)=1,1,0))</f>
        <v/>
      </c>
      <c r="AJ3626">
        <f>IF($AI3626=1,SUMPRODUCT(--($AM$2:$AM$7001&lt;$AM3626))+1,"")</f>
        <v/>
      </c>
      <c r="AK3626">
        <f>IF($C3626="","",IF(OR($P3626=TRUE(),$P3626="TRUE"),1,0))</f>
        <v/>
      </c>
      <c r="AL3626">
        <f>IF($C3626="","",IF(AND($V3626="Yes",SUMPRODUCT((LEN(Settings!$F$6:$F$13)&gt;0)*ISNUMBER(SEARCH(Settings!$F$6:$F$13,$O3626)))=0),1,0))</f>
        <v/>
      </c>
      <c r="AM3626">
        <f>IF($AI3626=1,IFERROR(IF(VALUE($C3626)&lt;100000000,VALUE($C3626),1000000000),IFERROR(IF(VALUE(MID($C3626,2,20))&lt;100000000,VALUE(MID($C3626,2,20)),1000000000),1000000000))+ROW()/100000,"")</f>
        <v/>
      </c>
    </row>
    <row r="3627">
      <c r="E3627" s="14" t="n"/>
      <c r="M3627" s="8">
        <f>IF($C3627="","",L3627*T3627/100)</f>
        <v/>
      </c>
      <c r="S3627" s="8" t="n"/>
      <c r="T3627" s="8" t="n"/>
      <c r="W3627">
        <f>IF($C3627="","",IF($AL3627=1,0,IF($AK3627=1,Settings!$C$6,Settings!$C$7))*100)</f>
        <v/>
      </c>
      <c r="X3627" s="8">
        <f>IF($C3627="","",T3627*W3627/100)</f>
        <v/>
      </c>
      <c r="Y3627" s="8">
        <f>IF($C3627="","",T3627-X3627)</f>
        <v/>
      </c>
      <c r="Z3627" s="8">
        <f>IF($C3627="","",Y3627-M3627)</f>
        <v/>
      </c>
      <c r="AD3627" s="8" t="n"/>
      <c r="AG3627" s="14" t="n"/>
      <c r="AI3627">
        <f>IF($C3627="","",IF(COUNTIF($C$2:$C3627,$C3627)=1,1,0))</f>
        <v/>
      </c>
      <c r="AJ3627">
        <f>IF($AI3627=1,SUMPRODUCT(--($AM$2:$AM$7001&lt;$AM3627))+1,"")</f>
        <v/>
      </c>
      <c r="AK3627">
        <f>IF($C3627="","",IF(OR($P3627=TRUE(),$P3627="TRUE"),1,0))</f>
        <v/>
      </c>
      <c r="AL3627">
        <f>IF($C3627="","",IF(AND($V3627="Yes",SUMPRODUCT((LEN(Settings!$F$6:$F$13)&gt;0)*ISNUMBER(SEARCH(Settings!$F$6:$F$13,$O3627)))=0),1,0))</f>
        <v/>
      </c>
      <c r="AM3627">
        <f>IF($AI3627=1,IFERROR(IF(VALUE($C3627)&lt;100000000,VALUE($C3627),1000000000),IFERROR(IF(VALUE(MID($C3627,2,20))&lt;100000000,VALUE(MID($C3627,2,20)),1000000000),1000000000))+ROW()/100000,"")</f>
        <v/>
      </c>
    </row>
    <row r="3628">
      <c r="E3628" s="14" t="n"/>
      <c r="M3628" s="8">
        <f>IF($C3628="","",L3628*T3628/100)</f>
        <v/>
      </c>
      <c r="S3628" s="8" t="n"/>
      <c r="T3628" s="8" t="n"/>
      <c r="W3628">
        <f>IF($C3628="","",IF($AL3628=1,0,IF($AK3628=1,Settings!$C$6,Settings!$C$7))*100)</f>
        <v/>
      </c>
      <c r="X3628" s="8">
        <f>IF($C3628="","",T3628*W3628/100)</f>
        <v/>
      </c>
      <c r="Y3628" s="8">
        <f>IF($C3628="","",T3628-X3628)</f>
        <v/>
      </c>
      <c r="Z3628" s="8">
        <f>IF($C3628="","",Y3628-M3628)</f>
        <v/>
      </c>
      <c r="AD3628" s="8" t="n"/>
      <c r="AG3628" s="14" t="n"/>
      <c r="AI3628">
        <f>IF($C3628="","",IF(COUNTIF($C$2:$C3628,$C3628)=1,1,0))</f>
        <v/>
      </c>
      <c r="AJ3628">
        <f>IF($AI3628=1,SUMPRODUCT(--($AM$2:$AM$7001&lt;$AM3628))+1,"")</f>
        <v/>
      </c>
      <c r="AK3628">
        <f>IF($C3628="","",IF(OR($P3628=TRUE(),$P3628="TRUE"),1,0))</f>
        <v/>
      </c>
      <c r="AL3628">
        <f>IF($C3628="","",IF(AND($V3628="Yes",SUMPRODUCT((LEN(Settings!$F$6:$F$13)&gt;0)*ISNUMBER(SEARCH(Settings!$F$6:$F$13,$O3628)))=0),1,0))</f>
        <v/>
      </c>
      <c r="AM3628">
        <f>IF($AI3628=1,IFERROR(IF(VALUE($C3628)&lt;100000000,VALUE($C3628),1000000000),IFERROR(IF(VALUE(MID($C3628,2,20))&lt;100000000,VALUE(MID($C3628,2,20)),1000000000),1000000000))+ROW()/100000,"")</f>
        <v/>
      </c>
    </row>
    <row r="3629">
      <c r="E3629" s="14" t="n"/>
      <c r="M3629" s="8">
        <f>IF($C3629="","",L3629*T3629/100)</f>
        <v/>
      </c>
      <c r="S3629" s="8" t="n"/>
      <c r="T3629" s="8" t="n"/>
      <c r="W3629">
        <f>IF($C3629="","",IF($AL3629=1,0,IF($AK3629=1,Settings!$C$6,Settings!$C$7))*100)</f>
        <v/>
      </c>
      <c r="X3629" s="8">
        <f>IF($C3629="","",T3629*W3629/100)</f>
        <v/>
      </c>
      <c r="Y3629" s="8">
        <f>IF($C3629="","",T3629-X3629)</f>
        <v/>
      </c>
      <c r="Z3629" s="8">
        <f>IF($C3629="","",Y3629-M3629)</f>
        <v/>
      </c>
      <c r="AD3629" s="8" t="n"/>
      <c r="AG3629" s="14" t="n"/>
      <c r="AI3629">
        <f>IF($C3629="","",IF(COUNTIF($C$2:$C3629,$C3629)=1,1,0))</f>
        <v/>
      </c>
      <c r="AJ3629">
        <f>IF($AI3629=1,SUMPRODUCT(--($AM$2:$AM$7001&lt;$AM3629))+1,"")</f>
        <v/>
      </c>
      <c r="AK3629">
        <f>IF($C3629="","",IF(OR($P3629=TRUE(),$P3629="TRUE"),1,0))</f>
        <v/>
      </c>
      <c r="AL3629">
        <f>IF($C3629="","",IF(AND($V3629="Yes",SUMPRODUCT((LEN(Settings!$F$6:$F$13)&gt;0)*ISNUMBER(SEARCH(Settings!$F$6:$F$13,$O3629)))=0),1,0))</f>
        <v/>
      </c>
      <c r="AM3629">
        <f>IF($AI3629=1,IFERROR(IF(VALUE($C3629)&lt;100000000,VALUE($C3629),1000000000),IFERROR(IF(VALUE(MID($C3629,2,20))&lt;100000000,VALUE(MID($C3629,2,20)),1000000000),1000000000))+ROW()/100000,"")</f>
        <v/>
      </c>
    </row>
    <row r="3630">
      <c r="E3630" s="14" t="n"/>
      <c r="M3630" s="8">
        <f>IF($C3630="","",L3630*T3630/100)</f>
        <v/>
      </c>
      <c r="S3630" s="8" t="n"/>
      <c r="T3630" s="8" t="n"/>
      <c r="W3630">
        <f>IF($C3630="","",IF($AL3630=1,0,IF($AK3630=1,Settings!$C$6,Settings!$C$7))*100)</f>
        <v/>
      </c>
      <c r="X3630" s="8">
        <f>IF($C3630="","",T3630*W3630/100)</f>
        <v/>
      </c>
      <c r="Y3630" s="8">
        <f>IF($C3630="","",T3630-X3630)</f>
        <v/>
      </c>
      <c r="Z3630" s="8">
        <f>IF($C3630="","",Y3630-M3630)</f>
        <v/>
      </c>
      <c r="AD3630" s="8" t="n"/>
      <c r="AG3630" s="14" t="n"/>
      <c r="AI3630">
        <f>IF($C3630="","",IF(COUNTIF($C$2:$C3630,$C3630)=1,1,0))</f>
        <v/>
      </c>
      <c r="AJ3630">
        <f>IF($AI3630=1,SUMPRODUCT(--($AM$2:$AM$7001&lt;$AM3630))+1,"")</f>
        <v/>
      </c>
      <c r="AK3630">
        <f>IF($C3630="","",IF(OR($P3630=TRUE(),$P3630="TRUE"),1,0))</f>
        <v/>
      </c>
      <c r="AL3630">
        <f>IF($C3630="","",IF(AND($V3630="Yes",SUMPRODUCT((LEN(Settings!$F$6:$F$13)&gt;0)*ISNUMBER(SEARCH(Settings!$F$6:$F$13,$O3630)))=0),1,0))</f>
        <v/>
      </c>
      <c r="AM3630">
        <f>IF($AI3630=1,IFERROR(IF(VALUE($C3630)&lt;100000000,VALUE($C3630),1000000000),IFERROR(IF(VALUE(MID($C3630,2,20))&lt;100000000,VALUE(MID($C3630,2,20)),1000000000),1000000000))+ROW()/100000,"")</f>
        <v/>
      </c>
    </row>
    <row r="3631">
      <c r="E3631" s="14" t="n"/>
      <c r="M3631" s="8">
        <f>IF($C3631="","",L3631*T3631/100)</f>
        <v/>
      </c>
      <c r="S3631" s="8" t="n"/>
      <c r="T3631" s="8" t="n"/>
      <c r="W3631">
        <f>IF($C3631="","",IF($AL3631=1,0,IF($AK3631=1,Settings!$C$6,Settings!$C$7))*100)</f>
        <v/>
      </c>
      <c r="X3631" s="8">
        <f>IF($C3631="","",T3631*W3631/100)</f>
        <v/>
      </c>
      <c r="Y3631" s="8">
        <f>IF($C3631="","",T3631-X3631)</f>
        <v/>
      </c>
      <c r="Z3631" s="8">
        <f>IF($C3631="","",Y3631-M3631)</f>
        <v/>
      </c>
      <c r="AD3631" s="8" t="n"/>
      <c r="AG3631" s="14" t="n"/>
      <c r="AI3631">
        <f>IF($C3631="","",IF(COUNTIF($C$2:$C3631,$C3631)=1,1,0))</f>
        <v/>
      </c>
      <c r="AJ3631">
        <f>IF($AI3631=1,SUMPRODUCT(--($AM$2:$AM$7001&lt;$AM3631))+1,"")</f>
        <v/>
      </c>
      <c r="AK3631">
        <f>IF($C3631="","",IF(OR($P3631=TRUE(),$P3631="TRUE"),1,0))</f>
        <v/>
      </c>
      <c r="AL3631">
        <f>IF($C3631="","",IF(AND($V3631="Yes",SUMPRODUCT((LEN(Settings!$F$6:$F$13)&gt;0)*ISNUMBER(SEARCH(Settings!$F$6:$F$13,$O3631)))=0),1,0))</f>
        <v/>
      </c>
      <c r="AM3631">
        <f>IF($AI3631=1,IFERROR(IF(VALUE($C3631)&lt;100000000,VALUE($C3631),1000000000),IFERROR(IF(VALUE(MID($C3631,2,20))&lt;100000000,VALUE(MID($C3631,2,20)),1000000000),1000000000))+ROW()/100000,"")</f>
        <v/>
      </c>
    </row>
    <row r="3632">
      <c r="E3632" s="14" t="n"/>
      <c r="M3632" s="8">
        <f>IF($C3632="","",L3632*T3632/100)</f>
        <v/>
      </c>
      <c r="S3632" s="8" t="n"/>
      <c r="T3632" s="8" t="n"/>
      <c r="W3632">
        <f>IF($C3632="","",IF($AL3632=1,0,IF($AK3632=1,Settings!$C$6,Settings!$C$7))*100)</f>
        <v/>
      </c>
      <c r="X3632" s="8">
        <f>IF($C3632="","",T3632*W3632/100)</f>
        <v/>
      </c>
      <c r="Y3632" s="8">
        <f>IF($C3632="","",T3632-X3632)</f>
        <v/>
      </c>
      <c r="Z3632" s="8">
        <f>IF($C3632="","",Y3632-M3632)</f>
        <v/>
      </c>
      <c r="AD3632" s="8" t="n"/>
      <c r="AG3632" s="14" t="n"/>
      <c r="AI3632">
        <f>IF($C3632="","",IF(COUNTIF($C$2:$C3632,$C3632)=1,1,0))</f>
        <v/>
      </c>
      <c r="AJ3632">
        <f>IF($AI3632=1,SUMPRODUCT(--($AM$2:$AM$7001&lt;$AM3632))+1,"")</f>
        <v/>
      </c>
      <c r="AK3632">
        <f>IF($C3632="","",IF(OR($P3632=TRUE(),$P3632="TRUE"),1,0))</f>
        <v/>
      </c>
      <c r="AL3632">
        <f>IF($C3632="","",IF(AND($V3632="Yes",SUMPRODUCT((LEN(Settings!$F$6:$F$13)&gt;0)*ISNUMBER(SEARCH(Settings!$F$6:$F$13,$O3632)))=0),1,0))</f>
        <v/>
      </c>
      <c r="AM3632">
        <f>IF($AI3632=1,IFERROR(IF(VALUE($C3632)&lt;100000000,VALUE($C3632),1000000000),IFERROR(IF(VALUE(MID($C3632,2,20))&lt;100000000,VALUE(MID($C3632,2,20)),1000000000),1000000000))+ROW()/100000,"")</f>
        <v/>
      </c>
    </row>
    <row r="3633">
      <c r="E3633" s="14" t="n"/>
      <c r="M3633" s="8">
        <f>IF($C3633="","",L3633*T3633/100)</f>
        <v/>
      </c>
      <c r="S3633" s="8" t="n"/>
      <c r="T3633" s="8" t="n"/>
      <c r="W3633">
        <f>IF($C3633="","",IF($AL3633=1,0,IF($AK3633=1,Settings!$C$6,Settings!$C$7))*100)</f>
        <v/>
      </c>
      <c r="X3633" s="8">
        <f>IF($C3633="","",T3633*W3633/100)</f>
        <v/>
      </c>
      <c r="Y3633" s="8">
        <f>IF($C3633="","",T3633-X3633)</f>
        <v/>
      </c>
      <c r="Z3633" s="8">
        <f>IF($C3633="","",Y3633-M3633)</f>
        <v/>
      </c>
      <c r="AD3633" s="8" t="n"/>
      <c r="AG3633" s="14" t="n"/>
      <c r="AI3633">
        <f>IF($C3633="","",IF(COUNTIF($C$2:$C3633,$C3633)=1,1,0))</f>
        <v/>
      </c>
      <c r="AJ3633">
        <f>IF($AI3633=1,SUMPRODUCT(--($AM$2:$AM$7001&lt;$AM3633))+1,"")</f>
        <v/>
      </c>
      <c r="AK3633">
        <f>IF($C3633="","",IF(OR($P3633=TRUE(),$P3633="TRUE"),1,0))</f>
        <v/>
      </c>
      <c r="AL3633">
        <f>IF($C3633="","",IF(AND($V3633="Yes",SUMPRODUCT((LEN(Settings!$F$6:$F$13)&gt;0)*ISNUMBER(SEARCH(Settings!$F$6:$F$13,$O3633)))=0),1,0))</f>
        <v/>
      </c>
      <c r="AM3633">
        <f>IF($AI3633=1,IFERROR(IF(VALUE($C3633)&lt;100000000,VALUE($C3633),1000000000),IFERROR(IF(VALUE(MID($C3633,2,20))&lt;100000000,VALUE(MID($C3633,2,20)),1000000000),1000000000))+ROW()/100000,"")</f>
        <v/>
      </c>
    </row>
    <row r="3634">
      <c r="E3634" s="14" t="n"/>
      <c r="M3634" s="8">
        <f>IF($C3634="","",L3634*T3634/100)</f>
        <v/>
      </c>
      <c r="S3634" s="8" t="n"/>
      <c r="T3634" s="8" t="n"/>
      <c r="W3634">
        <f>IF($C3634="","",IF($AL3634=1,0,IF($AK3634=1,Settings!$C$6,Settings!$C$7))*100)</f>
        <v/>
      </c>
      <c r="X3634" s="8">
        <f>IF($C3634="","",T3634*W3634/100)</f>
        <v/>
      </c>
      <c r="Y3634" s="8">
        <f>IF($C3634="","",T3634-X3634)</f>
        <v/>
      </c>
      <c r="Z3634" s="8">
        <f>IF($C3634="","",Y3634-M3634)</f>
        <v/>
      </c>
      <c r="AD3634" s="8" t="n"/>
      <c r="AG3634" s="14" t="n"/>
      <c r="AI3634">
        <f>IF($C3634="","",IF(COUNTIF($C$2:$C3634,$C3634)=1,1,0))</f>
        <v/>
      </c>
      <c r="AJ3634">
        <f>IF($AI3634=1,SUMPRODUCT(--($AM$2:$AM$7001&lt;$AM3634))+1,"")</f>
        <v/>
      </c>
      <c r="AK3634">
        <f>IF($C3634="","",IF(OR($P3634=TRUE(),$P3634="TRUE"),1,0))</f>
        <v/>
      </c>
      <c r="AL3634">
        <f>IF($C3634="","",IF(AND($V3634="Yes",SUMPRODUCT((LEN(Settings!$F$6:$F$13)&gt;0)*ISNUMBER(SEARCH(Settings!$F$6:$F$13,$O3634)))=0),1,0))</f>
        <v/>
      </c>
      <c r="AM3634">
        <f>IF($AI3634=1,IFERROR(IF(VALUE($C3634)&lt;100000000,VALUE($C3634),1000000000),IFERROR(IF(VALUE(MID($C3634,2,20))&lt;100000000,VALUE(MID($C3634,2,20)),1000000000),1000000000))+ROW()/100000,"")</f>
        <v/>
      </c>
    </row>
    <row r="3635">
      <c r="E3635" s="14" t="n"/>
      <c r="M3635" s="8">
        <f>IF($C3635="","",L3635*T3635/100)</f>
        <v/>
      </c>
      <c r="S3635" s="8" t="n"/>
      <c r="T3635" s="8" t="n"/>
      <c r="W3635">
        <f>IF($C3635="","",IF($AL3635=1,0,IF($AK3635=1,Settings!$C$6,Settings!$C$7))*100)</f>
        <v/>
      </c>
      <c r="X3635" s="8">
        <f>IF($C3635="","",T3635*W3635/100)</f>
        <v/>
      </c>
      <c r="Y3635" s="8">
        <f>IF($C3635="","",T3635-X3635)</f>
        <v/>
      </c>
      <c r="Z3635" s="8">
        <f>IF($C3635="","",Y3635-M3635)</f>
        <v/>
      </c>
      <c r="AD3635" s="8" t="n"/>
      <c r="AG3635" s="14" t="n"/>
      <c r="AI3635">
        <f>IF($C3635="","",IF(COUNTIF($C$2:$C3635,$C3635)=1,1,0))</f>
        <v/>
      </c>
      <c r="AJ3635">
        <f>IF($AI3635=1,SUMPRODUCT(--($AM$2:$AM$7001&lt;$AM3635))+1,"")</f>
        <v/>
      </c>
      <c r="AK3635">
        <f>IF($C3635="","",IF(OR($P3635=TRUE(),$P3635="TRUE"),1,0))</f>
        <v/>
      </c>
      <c r="AL3635">
        <f>IF($C3635="","",IF(AND($V3635="Yes",SUMPRODUCT((LEN(Settings!$F$6:$F$13)&gt;0)*ISNUMBER(SEARCH(Settings!$F$6:$F$13,$O3635)))=0),1,0))</f>
        <v/>
      </c>
      <c r="AM3635">
        <f>IF($AI3635=1,IFERROR(IF(VALUE($C3635)&lt;100000000,VALUE($C3635),1000000000),IFERROR(IF(VALUE(MID($C3635,2,20))&lt;100000000,VALUE(MID($C3635,2,20)),1000000000),1000000000))+ROW()/100000,"")</f>
        <v/>
      </c>
    </row>
    <row r="3636">
      <c r="E3636" s="14" t="n"/>
      <c r="M3636" s="8">
        <f>IF($C3636="","",L3636*T3636/100)</f>
        <v/>
      </c>
      <c r="S3636" s="8" t="n"/>
      <c r="T3636" s="8" t="n"/>
      <c r="W3636">
        <f>IF($C3636="","",IF($AL3636=1,0,IF($AK3636=1,Settings!$C$6,Settings!$C$7))*100)</f>
        <v/>
      </c>
      <c r="X3636" s="8">
        <f>IF($C3636="","",T3636*W3636/100)</f>
        <v/>
      </c>
      <c r="Y3636" s="8">
        <f>IF($C3636="","",T3636-X3636)</f>
        <v/>
      </c>
      <c r="Z3636" s="8">
        <f>IF($C3636="","",Y3636-M3636)</f>
        <v/>
      </c>
      <c r="AD3636" s="8" t="n"/>
      <c r="AG3636" s="14" t="n"/>
      <c r="AI3636">
        <f>IF($C3636="","",IF(COUNTIF($C$2:$C3636,$C3636)=1,1,0))</f>
        <v/>
      </c>
      <c r="AJ3636">
        <f>IF($AI3636=1,SUMPRODUCT(--($AM$2:$AM$7001&lt;$AM3636))+1,"")</f>
        <v/>
      </c>
      <c r="AK3636">
        <f>IF($C3636="","",IF(OR($P3636=TRUE(),$P3636="TRUE"),1,0))</f>
        <v/>
      </c>
      <c r="AL3636">
        <f>IF($C3636="","",IF(AND($V3636="Yes",SUMPRODUCT((LEN(Settings!$F$6:$F$13)&gt;0)*ISNUMBER(SEARCH(Settings!$F$6:$F$13,$O3636)))=0),1,0))</f>
        <v/>
      </c>
      <c r="AM3636">
        <f>IF($AI3636=1,IFERROR(IF(VALUE($C3636)&lt;100000000,VALUE($C3636),1000000000),IFERROR(IF(VALUE(MID($C3636,2,20))&lt;100000000,VALUE(MID($C3636,2,20)),1000000000),1000000000))+ROW()/100000,"")</f>
        <v/>
      </c>
    </row>
    <row r="3637">
      <c r="E3637" s="14" t="n"/>
      <c r="M3637" s="8">
        <f>IF($C3637="","",L3637*T3637/100)</f>
        <v/>
      </c>
      <c r="S3637" s="8" t="n"/>
      <c r="T3637" s="8" t="n"/>
      <c r="W3637">
        <f>IF($C3637="","",IF($AL3637=1,0,IF($AK3637=1,Settings!$C$6,Settings!$C$7))*100)</f>
        <v/>
      </c>
      <c r="X3637" s="8">
        <f>IF($C3637="","",T3637*W3637/100)</f>
        <v/>
      </c>
      <c r="Y3637" s="8">
        <f>IF($C3637="","",T3637-X3637)</f>
        <v/>
      </c>
      <c r="Z3637" s="8">
        <f>IF($C3637="","",Y3637-M3637)</f>
        <v/>
      </c>
      <c r="AD3637" s="8" t="n"/>
      <c r="AG3637" s="14" t="n"/>
      <c r="AI3637">
        <f>IF($C3637="","",IF(COUNTIF($C$2:$C3637,$C3637)=1,1,0))</f>
        <v/>
      </c>
      <c r="AJ3637">
        <f>IF($AI3637=1,SUMPRODUCT(--($AM$2:$AM$7001&lt;$AM3637))+1,"")</f>
        <v/>
      </c>
      <c r="AK3637">
        <f>IF($C3637="","",IF(OR($P3637=TRUE(),$P3637="TRUE"),1,0))</f>
        <v/>
      </c>
      <c r="AL3637">
        <f>IF($C3637="","",IF(AND($V3637="Yes",SUMPRODUCT((LEN(Settings!$F$6:$F$13)&gt;0)*ISNUMBER(SEARCH(Settings!$F$6:$F$13,$O3637)))=0),1,0))</f>
        <v/>
      </c>
      <c r="AM3637">
        <f>IF($AI3637=1,IFERROR(IF(VALUE($C3637)&lt;100000000,VALUE($C3637),1000000000),IFERROR(IF(VALUE(MID($C3637,2,20))&lt;100000000,VALUE(MID($C3637,2,20)),1000000000),1000000000))+ROW()/100000,"")</f>
        <v/>
      </c>
    </row>
    <row r="3638">
      <c r="E3638" s="14" t="n"/>
      <c r="M3638" s="8">
        <f>IF($C3638="","",L3638*T3638/100)</f>
        <v/>
      </c>
      <c r="S3638" s="8" t="n"/>
      <c r="T3638" s="8" t="n"/>
      <c r="W3638">
        <f>IF($C3638="","",IF($AL3638=1,0,IF($AK3638=1,Settings!$C$6,Settings!$C$7))*100)</f>
        <v/>
      </c>
      <c r="X3638" s="8">
        <f>IF($C3638="","",T3638*W3638/100)</f>
        <v/>
      </c>
      <c r="Y3638" s="8">
        <f>IF($C3638="","",T3638-X3638)</f>
        <v/>
      </c>
      <c r="Z3638" s="8">
        <f>IF($C3638="","",Y3638-M3638)</f>
        <v/>
      </c>
      <c r="AD3638" s="8" t="n"/>
      <c r="AG3638" s="14" t="n"/>
      <c r="AI3638">
        <f>IF($C3638="","",IF(COUNTIF($C$2:$C3638,$C3638)=1,1,0))</f>
        <v/>
      </c>
      <c r="AJ3638">
        <f>IF($AI3638=1,SUMPRODUCT(--($AM$2:$AM$7001&lt;$AM3638))+1,"")</f>
        <v/>
      </c>
      <c r="AK3638">
        <f>IF($C3638="","",IF(OR($P3638=TRUE(),$P3638="TRUE"),1,0))</f>
        <v/>
      </c>
      <c r="AL3638">
        <f>IF($C3638="","",IF(AND($V3638="Yes",SUMPRODUCT((LEN(Settings!$F$6:$F$13)&gt;0)*ISNUMBER(SEARCH(Settings!$F$6:$F$13,$O3638)))=0),1,0))</f>
        <v/>
      </c>
      <c r="AM3638">
        <f>IF($AI3638=1,IFERROR(IF(VALUE($C3638)&lt;100000000,VALUE($C3638),1000000000),IFERROR(IF(VALUE(MID($C3638,2,20))&lt;100000000,VALUE(MID($C3638,2,20)),1000000000),1000000000))+ROW()/100000,"")</f>
        <v/>
      </c>
    </row>
    <row r="3639">
      <c r="E3639" s="14" t="n"/>
      <c r="M3639" s="8">
        <f>IF($C3639="","",L3639*T3639/100)</f>
        <v/>
      </c>
      <c r="S3639" s="8" t="n"/>
      <c r="T3639" s="8" t="n"/>
      <c r="W3639">
        <f>IF($C3639="","",IF($AL3639=1,0,IF($AK3639=1,Settings!$C$6,Settings!$C$7))*100)</f>
        <v/>
      </c>
      <c r="X3639" s="8">
        <f>IF($C3639="","",T3639*W3639/100)</f>
        <v/>
      </c>
      <c r="Y3639" s="8">
        <f>IF($C3639="","",T3639-X3639)</f>
        <v/>
      </c>
      <c r="Z3639" s="8">
        <f>IF($C3639="","",Y3639-M3639)</f>
        <v/>
      </c>
      <c r="AD3639" s="8" t="n"/>
      <c r="AG3639" s="14" t="n"/>
      <c r="AI3639">
        <f>IF($C3639="","",IF(COUNTIF($C$2:$C3639,$C3639)=1,1,0))</f>
        <v/>
      </c>
      <c r="AJ3639">
        <f>IF($AI3639=1,SUMPRODUCT(--($AM$2:$AM$7001&lt;$AM3639))+1,"")</f>
        <v/>
      </c>
      <c r="AK3639">
        <f>IF($C3639="","",IF(OR($P3639=TRUE(),$P3639="TRUE"),1,0))</f>
        <v/>
      </c>
      <c r="AL3639">
        <f>IF($C3639="","",IF(AND($V3639="Yes",SUMPRODUCT((LEN(Settings!$F$6:$F$13)&gt;0)*ISNUMBER(SEARCH(Settings!$F$6:$F$13,$O3639)))=0),1,0))</f>
        <v/>
      </c>
      <c r="AM3639">
        <f>IF($AI3639=1,IFERROR(IF(VALUE($C3639)&lt;100000000,VALUE($C3639),1000000000),IFERROR(IF(VALUE(MID($C3639,2,20))&lt;100000000,VALUE(MID($C3639,2,20)),1000000000),1000000000))+ROW()/100000,"")</f>
        <v/>
      </c>
    </row>
    <row r="3640">
      <c r="E3640" s="14" t="n"/>
      <c r="M3640" s="8">
        <f>IF($C3640="","",L3640*T3640/100)</f>
        <v/>
      </c>
      <c r="S3640" s="8" t="n"/>
      <c r="T3640" s="8" t="n"/>
      <c r="W3640">
        <f>IF($C3640="","",IF($AL3640=1,0,IF($AK3640=1,Settings!$C$6,Settings!$C$7))*100)</f>
        <v/>
      </c>
      <c r="X3640" s="8">
        <f>IF($C3640="","",T3640*W3640/100)</f>
        <v/>
      </c>
      <c r="Y3640" s="8">
        <f>IF($C3640="","",T3640-X3640)</f>
        <v/>
      </c>
      <c r="Z3640" s="8">
        <f>IF($C3640="","",Y3640-M3640)</f>
        <v/>
      </c>
      <c r="AD3640" s="8" t="n"/>
      <c r="AG3640" s="14" t="n"/>
      <c r="AI3640">
        <f>IF($C3640="","",IF(COUNTIF($C$2:$C3640,$C3640)=1,1,0))</f>
        <v/>
      </c>
      <c r="AJ3640">
        <f>IF($AI3640=1,SUMPRODUCT(--($AM$2:$AM$7001&lt;$AM3640))+1,"")</f>
        <v/>
      </c>
      <c r="AK3640">
        <f>IF($C3640="","",IF(OR($P3640=TRUE(),$P3640="TRUE"),1,0))</f>
        <v/>
      </c>
      <c r="AL3640">
        <f>IF($C3640="","",IF(AND($V3640="Yes",SUMPRODUCT((LEN(Settings!$F$6:$F$13)&gt;0)*ISNUMBER(SEARCH(Settings!$F$6:$F$13,$O3640)))=0),1,0))</f>
        <v/>
      </c>
      <c r="AM3640">
        <f>IF($AI3640=1,IFERROR(IF(VALUE($C3640)&lt;100000000,VALUE($C3640),1000000000),IFERROR(IF(VALUE(MID($C3640,2,20))&lt;100000000,VALUE(MID($C3640,2,20)),1000000000),1000000000))+ROW()/100000,"")</f>
        <v/>
      </c>
    </row>
    <row r="3641">
      <c r="E3641" s="14" t="n"/>
      <c r="M3641" s="8">
        <f>IF($C3641="","",L3641*T3641/100)</f>
        <v/>
      </c>
      <c r="S3641" s="8" t="n"/>
      <c r="T3641" s="8" t="n"/>
      <c r="W3641">
        <f>IF($C3641="","",IF($AL3641=1,0,IF($AK3641=1,Settings!$C$6,Settings!$C$7))*100)</f>
        <v/>
      </c>
      <c r="X3641" s="8">
        <f>IF($C3641="","",T3641*W3641/100)</f>
        <v/>
      </c>
      <c r="Y3641" s="8">
        <f>IF($C3641="","",T3641-X3641)</f>
        <v/>
      </c>
      <c r="Z3641" s="8">
        <f>IF($C3641="","",Y3641-M3641)</f>
        <v/>
      </c>
      <c r="AD3641" s="8" t="n"/>
      <c r="AG3641" s="14" t="n"/>
      <c r="AI3641">
        <f>IF($C3641="","",IF(COUNTIF($C$2:$C3641,$C3641)=1,1,0))</f>
        <v/>
      </c>
      <c r="AJ3641">
        <f>IF($AI3641=1,SUMPRODUCT(--($AM$2:$AM$7001&lt;$AM3641))+1,"")</f>
        <v/>
      </c>
      <c r="AK3641">
        <f>IF($C3641="","",IF(OR($P3641=TRUE(),$P3641="TRUE"),1,0))</f>
        <v/>
      </c>
      <c r="AL3641">
        <f>IF($C3641="","",IF(AND($V3641="Yes",SUMPRODUCT((LEN(Settings!$F$6:$F$13)&gt;0)*ISNUMBER(SEARCH(Settings!$F$6:$F$13,$O3641)))=0),1,0))</f>
        <v/>
      </c>
      <c r="AM3641">
        <f>IF($AI3641=1,IFERROR(IF(VALUE($C3641)&lt;100000000,VALUE($C3641),1000000000),IFERROR(IF(VALUE(MID($C3641,2,20))&lt;100000000,VALUE(MID($C3641,2,20)),1000000000),1000000000))+ROW()/100000,"")</f>
        <v/>
      </c>
    </row>
    <row r="3642">
      <c r="E3642" s="14" t="n"/>
      <c r="M3642" s="8">
        <f>IF($C3642="","",L3642*T3642/100)</f>
        <v/>
      </c>
      <c r="S3642" s="8" t="n"/>
      <c r="T3642" s="8" t="n"/>
      <c r="W3642">
        <f>IF($C3642="","",IF($AL3642=1,0,IF($AK3642=1,Settings!$C$6,Settings!$C$7))*100)</f>
        <v/>
      </c>
      <c r="X3642" s="8">
        <f>IF($C3642="","",T3642*W3642/100)</f>
        <v/>
      </c>
      <c r="Y3642" s="8">
        <f>IF($C3642="","",T3642-X3642)</f>
        <v/>
      </c>
      <c r="Z3642" s="8">
        <f>IF($C3642="","",Y3642-M3642)</f>
        <v/>
      </c>
      <c r="AD3642" s="8" t="n"/>
      <c r="AG3642" s="14" t="n"/>
      <c r="AI3642">
        <f>IF($C3642="","",IF(COUNTIF($C$2:$C3642,$C3642)=1,1,0))</f>
        <v/>
      </c>
      <c r="AJ3642">
        <f>IF($AI3642=1,SUMPRODUCT(--($AM$2:$AM$7001&lt;$AM3642))+1,"")</f>
        <v/>
      </c>
      <c r="AK3642">
        <f>IF($C3642="","",IF(OR($P3642=TRUE(),$P3642="TRUE"),1,0))</f>
        <v/>
      </c>
      <c r="AL3642">
        <f>IF($C3642="","",IF(AND($V3642="Yes",SUMPRODUCT((LEN(Settings!$F$6:$F$13)&gt;0)*ISNUMBER(SEARCH(Settings!$F$6:$F$13,$O3642)))=0),1,0))</f>
        <v/>
      </c>
      <c r="AM3642">
        <f>IF($AI3642=1,IFERROR(IF(VALUE($C3642)&lt;100000000,VALUE($C3642),1000000000),IFERROR(IF(VALUE(MID($C3642,2,20))&lt;100000000,VALUE(MID($C3642,2,20)),1000000000),1000000000))+ROW()/100000,"")</f>
        <v/>
      </c>
    </row>
    <row r="3643">
      <c r="E3643" s="14" t="n"/>
      <c r="M3643" s="8">
        <f>IF($C3643="","",L3643*T3643/100)</f>
        <v/>
      </c>
      <c r="S3643" s="8" t="n"/>
      <c r="T3643" s="8" t="n"/>
      <c r="W3643">
        <f>IF($C3643="","",IF($AL3643=1,0,IF($AK3643=1,Settings!$C$6,Settings!$C$7))*100)</f>
        <v/>
      </c>
      <c r="X3643" s="8">
        <f>IF($C3643="","",T3643*W3643/100)</f>
        <v/>
      </c>
      <c r="Y3643" s="8">
        <f>IF($C3643="","",T3643-X3643)</f>
        <v/>
      </c>
      <c r="Z3643" s="8">
        <f>IF($C3643="","",Y3643-M3643)</f>
        <v/>
      </c>
      <c r="AD3643" s="8" t="n"/>
      <c r="AG3643" s="14" t="n"/>
      <c r="AI3643">
        <f>IF($C3643="","",IF(COUNTIF($C$2:$C3643,$C3643)=1,1,0))</f>
        <v/>
      </c>
      <c r="AJ3643">
        <f>IF($AI3643=1,SUMPRODUCT(--($AM$2:$AM$7001&lt;$AM3643))+1,"")</f>
        <v/>
      </c>
      <c r="AK3643">
        <f>IF($C3643="","",IF(OR($P3643=TRUE(),$P3643="TRUE"),1,0))</f>
        <v/>
      </c>
      <c r="AL3643">
        <f>IF($C3643="","",IF(AND($V3643="Yes",SUMPRODUCT((LEN(Settings!$F$6:$F$13)&gt;0)*ISNUMBER(SEARCH(Settings!$F$6:$F$13,$O3643)))=0),1,0))</f>
        <v/>
      </c>
      <c r="AM3643">
        <f>IF($AI3643=1,IFERROR(IF(VALUE($C3643)&lt;100000000,VALUE($C3643),1000000000),IFERROR(IF(VALUE(MID($C3643,2,20))&lt;100000000,VALUE(MID($C3643,2,20)),1000000000),1000000000))+ROW()/100000,"")</f>
        <v/>
      </c>
    </row>
    <row r="3644">
      <c r="E3644" s="14" t="n"/>
      <c r="M3644" s="8">
        <f>IF($C3644="","",L3644*T3644/100)</f>
        <v/>
      </c>
      <c r="S3644" s="8" t="n"/>
      <c r="T3644" s="8" t="n"/>
      <c r="W3644">
        <f>IF($C3644="","",IF($AL3644=1,0,IF($AK3644=1,Settings!$C$6,Settings!$C$7))*100)</f>
        <v/>
      </c>
      <c r="X3644" s="8">
        <f>IF($C3644="","",T3644*W3644/100)</f>
        <v/>
      </c>
      <c r="Y3644" s="8">
        <f>IF($C3644="","",T3644-X3644)</f>
        <v/>
      </c>
      <c r="Z3644" s="8">
        <f>IF($C3644="","",Y3644-M3644)</f>
        <v/>
      </c>
      <c r="AD3644" s="8" t="n"/>
      <c r="AG3644" s="14" t="n"/>
      <c r="AI3644">
        <f>IF($C3644="","",IF(COUNTIF($C$2:$C3644,$C3644)=1,1,0))</f>
        <v/>
      </c>
      <c r="AJ3644">
        <f>IF($AI3644=1,SUMPRODUCT(--($AM$2:$AM$7001&lt;$AM3644))+1,"")</f>
        <v/>
      </c>
      <c r="AK3644">
        <f>IF($C3644="","",IF(OR($P3644=TRUE(),$P3644="TRUE"),1,0))</f>
        <v/>
      </c>
      <c r="AL3644">
        <f>IF($C3644="","",IF(AND($V3644="Yes",SUMPRODUCT((LEN(Settings!$F$6:$F$13)&gt;0)*ISNUMBER(SEARCH(Settings!$F$6:$F$13,$O3644)))=0),1,0))</f>
        <v/>
      </c>
      <c r="AM3644">
        <f>IF($AI3644=1,IFERROR(IF(VALUE($C3644)&lt;100000000,VALUE($C3644),1000000000),IFERROR(IF(VALUE(MID($C3644,2,20))&lt;100000000,VALUE(MID($C3644,2,20)),1000000000),1000000000))+ROW()/100000,"")</f>
        <v/>
      </c>
    </row>
    <row r="3645">
      <c r="E3645" s="14" t="n"/>
      <c r="M3645" s="8">
        <f>IF($C3645="","",L3645*T3645/100)</f>
        <v/>
      </c>
      <c r="S3645" s="8" t="n"/>
      <c r="T3645" s="8" t="n"/>
      <c r="W3645">
        <f>IF($C3645="","",IF($AL3645=1,0,IF($AK3645=1,Settings!$C$6,Settings!$C$7))*100)</f>
        <v/>
      </c>
      <c r="X3645" s="8">
        <f>IF($C3645="","",T3645*W3645/100)</f>
        <v/>
      </c>
      <c r="Y3645" s="8">
        <f>IF($C3645="","",T3645-X3645)</f>
        <v/>
      </c>
      <c r="Z3645" s="8">
        <f>IF($C3645="","",Y3645-M3645)</f>
        <v/>
      </c>
      <c r="AD3645" s="8" t="n"/>
      <c r="AG3645" s="14" t="n"/>
      <c r="AI3645">
        <f>IF($C3645="","",IF(COUNTIF($C$2:$C3645,$C3645)=1,1,0))</f>
        <v/>
      </c>
      <c r="AJ3645">
        <f>IF($AI3645=1,SUMPRODUCT(--($AM$2:$AM$7001&lt;$AM3645))+1,"")</f>
        <v/>
      </c>
      <c r="AK3645">
        <f>IF($C3645="","",IF(OR($P3645=TRUE(),$P3645="TRUE"),1,0))</f>
        <v/>
      </c>
      <c r="AL3645">
        <f>IF($C3645="","",IF(AND($V3645="Yes",SUMPRODUCT((LEN(Settings!$F$6:$F$13)&gt;0)*ISNUMBER(SEARCH(Settings!$F$6:$F$13,$O3645)))=0),1,0))</f>
        <v/>
      </c>
      <c r="AM3645">
        <f>IF($AI3645=1,IFERROR(IF(VALUE($C3645)&lt;100000000,VALUE($C3645),1000000000),IFERROR(IF(VALUE(MID($C3645,2,20))&lt;100000000,VALUE(MID($C3645,2,20)),1000000000),1000000000))+ROW()/100000,"")</f>
        <v/>
      </c>
    </row>
    <row r="3646">
      <c r="E3646" s="14" t="n"/>
      <c r="M3646" s="8">
        <f>IF($C3646="","",L3646*T3646/100)</f>
        <v/>
      </c>
      <c r="S3646" s="8" t="n"/>
      <c r="T3646" s="8" t="n"/>
      <c r="W3646">
        <f>IF($C3646="","",IF($AL3646=1,0,IF($AK3646=1,Settings!$C$6,Settings!$C$7))*100)</f>
        <v/>
      </c>
      <c r="X3646" s="8">
        <f>IF($C3646="","",T3646*W3646/100)</f>
        <v/>
      </c>
      <c r="Y3646" s="8">
        <f>IF($C3646="","",T3646-X3646)</f>
        <v/>
      </c>
      <c r="Z3646" s="8">
        <f>IF($C3646="","",Y3646-M3646)</f>
        <v/>
      </c>
      <c r="AD3646" s="8" t="n"/>
      <c r="AG3646" s="14" t="n"/>
      <c r="AI3646">
        <f>IF($C3646="","",IF(COUNTIF($C$2:$C3646,$C3646)=1,1,0))</f>
        <v/>
      </c>
      <c r="AJ3646">
        <f>IF($AI3646=1,SUMPRODUCT(--($AM$2:$AM$7001&lt;$AM3646))+1,"")</f>
        <v/>
      </c>
      <c r="AK3646">
        <f>IF($C3646="","",IF(OR($P3646=TRUE(),$P3646="TRUE"),1,0))</f>
        <v/>
      </c>
      <c r="AL3646">
        <f>IF($C3646="","",IF(AND($V3646="Yes",SUMPRODUCT((LEN(Settings!$F$6:$F$13)&gt;0)*ISNUMBER(SEARCH(Settings!$F$6:$F$13,$O3646)))=0),1,0))</f>
        <v/>
      </c>
      <c r="AM3646">
        <f>IF($AI3646=1,IFERROR(IF(VALUE($C3646)&lt;100000000,VALUE($C3646),1000000000),IFERROR(IF(VALUE(MID($C3646,2,20))&lt;100000000,VALUE(MID($C3646,2,20)),1000000000),1000000000))+ROW()/100000,"")</f>
        <v/>
      </c>
    </row>
    <row r="3647">
      <c r="E3647" s="14" t="n"/>
      <c r="M3647" s="8">
        <f>IF($C3647="","",L3647*T3647/100)</f>
        <v/>
      </c>
      <c r="S3647" s="8" t="n"/>
      <c r="T3647" s="8" t="n"/>
      <c r="W3647">
        <f>IF($C3647="","",IF($AL3647=1,0,IF($AK3647=1,Settings!$C$6,Settings!$C$7))*100)</f>
        <v/>
      </c>
      <c r="X3647" s="8">
        <f>IF($C3647="","",T3647*W3647/100)</f>
        <v/>
      </c>
      <c r="Y3647" s="8">
        <f>IF($C3647="","",T3647-X3647)</f>
        <v/>
      </c>
      <c r="Z3647" s="8">
        <f>IF($C3647="","",Y3647-M3647)</f>
        <v/>
      </c>
      <c r="AD3647" s="8" t="n"/>
      <c r="AG3647" s="14" t="n"/>
      <c r="AI3647">
        <f>IF($C3647="","",IF(COUNTIF($C$2:$C3647,$C3647)=1,1,0))</f>
        <v/>
      </c>
      <c r="AJ3647">
        <f>IF($AI3647=1,SUMPRODUCT(--($AM$2:$AM$7001&lt;$AM3647))+1,"")</f>
        <v/>
      </c>
      <c r="AK3647">
        <f>IF($C3647="","",IF(OR($P3647=TRUE(),$P3647="TRUE"),1,0))</f>
        <v/>
      </c>
      <c r="AL3647">
        <f>IF($C3647="","",IF(AND($V3647="Yes",SUMPRODUCT((LEN(Settings!$F$6:$F$13)&gt;0)*ISNUMBER(SEARCH(Settings!$F$6:$F$13,$O3647)))=0),1,0))</f>
        <v/>
      </c>
      <c r="AM3647">
        <f>IF($AI3647=1,IFERROR(IF(VALUE($C3647)&lt;100000000,VALUE($C3647),1000000000),IFERROR(IF(VALUE(MID($C3647,2,20))&lt;100000000,VALUE(MID($C3647,2,20)),1000000000),1000000000))+ROW()/100000,"")</f>
        <v/>
      </c>
    </row>
    <row r="3648">
      <c r="E3648" s="14" t="n"/>
      <c r="M3648" s="8">
        <f>IF($C3648="","",L3648*T3648/100)</f>
        <v/>
      </c>
      <c r="S3648" s="8" t="n"/>
      <c r="T3648" s="8" t="n"/>
      <c r="W3648">
        <f>IF($C3648="","",IF($AL3648=1,0,IF($AK3648=1,Settings!$C$6,Settings!$C$7))*100)</f>
        <v/>
      </c>
      <c r="X3648" s="8">
        <f>IF($C3648="","",T3648*W3648/100)</f>
        <v/>
      </c>
      <c r="Y3648" s="8">
        <f>IF($C3648="","",T3648-X3648)</f>
        <v/>
      </c>
      <c r="Z3648" s="8">
        <f>IF($C3648="","",Y3648-M3648)</f>
        <v/>
      </c>
      <c r="AD3648" s="8" t="n"/>
      <c r="AG3648" s="14" t="n"/>
      <c r="AI3648">
        <f>IF($C3648="","",IF(COUNTIF($C$2:$C3648,$C3648)=1,1,0))</f>
        <v/>
      </c>
      <c r="AJ3648">
        <f>IF($AI3648=1,SUMPRODUCT(--($AM$2:$AM$7001&lt;$AM3648))+1,"")</f>
        <v/>
      </c>
      <c r="AK3648">
        <f>IF($C3648="","",IF(OR($P3648=TRUE(),$P3648="TRUE"),1,0))</f>
        <v/>
      </c>
      <c r="AL3648">
        <f>IF($C3648="","",IF(AND($V3648="Yes",SUMPRODUCT((LEN(Settings!$F$6:$F$13)&gt;0)*ISNUMBER(SEARCH(Settings!$F$6:$F$13,$O3648)))=0),1,0))</f>
        <v/>
      </c>
      <c r="AM3648">
        <f>IF($AI3648=1,IFERROR(IF(VALUE($C3648)&lt;100000000,VALUE($C3648),1000000000),IFERROR(IF(VALUE(MID($C3648,2,20))&lt;100000000,VALUE(MID($C3648,2,20)),1000000000),1000000000))+ROW()/100000,"")</f>
        <v/>
      </c>
    </row>
    <row r="3649">
      <c r="E3649" s="14" t="n"/>
      <c r="M3649" s="8">
        <f>IF($C3649="","",L3649*T3649/100)</f>
        <v/>
      </c>
      <c r="S3649" s="8" t="n"/>
      <c r="T3649" s="8" t="n"/>
      <c r="W3649">
        <f>IF($C3649="","",IF($AL3649=1,0,IF($AK3649=1,Settings!$C$6,Settings!$C$7))*100)</f>
        <v/>
      </c>
      <c r="X3649" s="8">
        <f>IF($C3649="","",T3649*W3649/100)</f>
        <v/>
      </c>
      <c r="Y3649" s="8">
        <f>IF($C3649="","",T3649-X3649)</f>
        <v/>
      </c>
      <c r="Z3649" s="8">
        <f>IF($C3649="","",Y3649-M3649)</f>
        <v/>
      </c>
      <c r="AD3649" s="8" t="n"/>
      <c r="AG3649" s="14" t="n"/>
      <c r="AI3649">
        <f>IF($C3649="","",IF(COUNTIF($C$2:$C3649,$C3649)=1,1,0))</f>
        <v/>
      </c>
      <c r="AJ3649">
        <f>IF($AI3649=1,SUMPRODUCT(--($AM$2:$AM$7001&lt;$AM3649))+1,"")</f>
        <v/>
      </c>
      <c r="AK3649">
        <f>IF($C3649="","",IF(OR($P3649=TRUE(),$P3649="TRUE"),1,0))</f>
        <v/>
      </c>
      <c r="AL3649">
        <f>IF($C3649="","",IF(AND($V3649="Yes",SUMPRODUCT((LEN(Settings!$F$6:$F$13)&gt;0)*ISNUMBER(SEARCH(Settings!$F$6:$F$13,$O3649)))=0),1,0))</f>
        <v/>
      </c>
      <c r="AM3649">
        <f>IF($AI3649=1,IFERROR(IF(VALUE($C3649)&lt;100000000,VALUE($C3649),1000000000),IFERROR(IF(VALUE(MID($C3649,2,20))&lt;100000000,VALUE(MID($C3649,2,20)),1000000000),1000000000))+ROW()/100000,"")</f>
        <v/>
      </c>
    </row>
    <row r="3650">
      <c r="E3650" s="14" t="n"/>
      <c r="M3650" s="8">
        <f>IF($C3650="","",L3650*T3650/100)</f>
        <v/>
      </c>
      <c r="S3650" s="8" t="n"/>
      <c r="T3650" s="8" t="n"/>
      <c r="W3650">
        <f>IF($C3650="","",IF($AL3650=1,0,IF($AK3650=1,Settings!$C$6,Settings!$C$7))*100)</f>
        <v/>
      </c>
      <c r="X3650" s="8">
        <f>IF($C3650="","",T3650*W3650/100)</f>
        <v/>
      </c>
      <c r="Y3650" s="8">
        <f>IF($C3650="","",T3650-X3650)</f>
        <v/>
      </c>
      <c r="Z3650" s="8">
        <f>IF($C3650="","",Y3650-M3650)</f>
        <v/>
      </c>
      <c r="AD3650" s="8" t="n"/>
      <c r="AG3650" s="14" t="n"/>
      <c r="AI3650">
        <f>IF($C3650="","",IF(COUNTIF($C$2:$C3650,$C3650)=1,1,0))</f>
        <v/>
      </c>
      <c r="AJ3650">
        <f>IF($AI3650=1,SUMPRODUCT(--($AM$2:$AM$7001&lt;$AM3650))+1,"")</f>
        <v/>
      </c>
      <c r="AK3650">
        <f>IF($C3650="","",IF(OR($P3650=TRUE(),$P3650="TRUE"),1,0))</f>
        <v/>
      </c>
      <c r="AL3650">
        <f>IF($C3650="","",IF(AND($V3650="Yes",SUMPRODUCT((LEN(Settings!$F$6:$F$13)&gt;0)*ISNUMBER(SEARCH(Settings!$F$6:$F$13,$O3650)))=0),1,0))</f>
        <v/>
      </c>
      <c r="AM3650">
        <f>IF($AI3650=1,IFERROR(IF(VALUE($C3650)&lt;100000000,VALUE($C3650),1000000000),IFERROR(IF(VALUE(MID($C3650,2,20))&lt;100000000,VALUE(MID($C3650,2,20)),1000000000),1000000000))+ROW()/100000,"")</f>
        <v/>
      </c>
    </row>
    <row r="3651">
      <c r="E3651" s="14" t="n"/>
      <c r="M3651" s="8">
        <f>IF($C3651="","",L3651*T3651/100)</f>
        <v/>
      </c>
      <c r="S3651" s="8" t="n"/>
      <c r="T3651" s="8" t="n"/>
      <c r="W3651">
        <f>IF($C3651="","",IF($AL3651=1,0,IF($AK3651=1,Settings!$C$6,Settings!$C$7))*100)</f>
        <v/>
      </c>
      <c r="X3651" s="8">
        <f>IF($C3651="","",T3651*W3651/100)</f>
        <v/>
      </c>
      <c r="Y3651" s="8">
        <f>IF($C3651="","",T3651-X3651)</f>
        <v/>
      </c>
      <c r="Z3651" s="8">
        <f>IF($C3651="","",Y3651-M3651)</f>
        <v/>
      </c>
      <c r="AD3651" s="8" t="n"/>
      <c r="AG3651" s="14" t="n"/>
      <c r="AI3651">
        <f>IF($C3651="","",IF(COUNTIF($C$2:$C3651,$C3651)=1,1,0))</f>
        <v/>
      </c>
      <c r="AJ3651">
        <f>IF($AI3651=1,SUMPRODUCT(--($AM$2:$AM$7001&lt;$AM3651))+1,"")</f>
        <v/>
      </c>
      <c r="AK3651">
        <f>IF($C3651="","",IF(OR($P3651=TRUE(),$P3651="TRUE"),1,0))</f>
        <v/>
      </c>
      <c r="AL3651">
        <f>IF($C3651="","",IF(AND($V3651="Yes",SUMPRODUCT((LEN(Settings!$F$6:$F$13)&gt;0)*ISNUMBER(SEARCH(Settings!$F$6:$F$13,$O3651)))=0),1,0))</f>
        <v/>
      </c>
      <c r="AM3651">
        <f>IF($AI3651=1,IFERROR(IF(VALUE($C3651)&lt;100000000,VALUE($C3651),1000000000),IFERROR(IF(VALUE(MID($C3651,2,20))&lt;100000000,VALUE(MID($C3651,2,20)),1000000000),1000000000))+ROW()/100000,"")</f>
        <v/>
      </c>
    </row>
    <row r="3652">
      <c r="E3652" s="14" t="n"/>
      <c r="M3652" s="8">
        <f>IF($C3652="","",L3652*T3652/100)</f>
        <v/>
      </c>
      <c r="S3652" s="8" t="n"/>
      <c r="T3652" s="8" t="n"/>
      <c r="W3652">
        <f>IF($C3652="","",IF($AL3652=1,0,IF($AK3652=1,Settings!$C$6,Settings!$C$7))*100)</f>
        <v/>
      </c>
      <c r="X3652" s="8">
        <f>IF($C3652="","",T3652*W3652/100)</f>
        <v/>
      </c>
      <c r="Y3652" s="8">
        <f>IF($C3652="","",T3652-X3652)</f>
        <v/>
      </c>
      <c r="Z3652" s="8">
        <f>IF($C3652="","",Y3652-M3652)</f>
        <v/>
      </c>
      <c r="AD3652" s="8" t="n"/>
      <c r="AG3652" s="14" t="n"/>
      <c r="AI3652">
        <f>IF($C3652="","",IF(COUNTIF($C$2:$C3652,$C3652)=1,1,0))</f>
        <v/>
      </c>
      <c r="AJ3652">
        <f>IF($AI3652=1,SUMPRODUCT(--($AM$2:$AM$7001&lt;$AM3652))+1,"")</f>
        <v/>
      </c>
      <c r="AK3652">
        <f>IF($C3652="","",IF(OR($P3652=TRUE(),$P3652="TRUE"),1,0))</f>
        <v/>
      </c>
      <c r="AL3652">
        <f>IF($C3652="","",IF(AND($V3652="Yes",SUMPRODUCT((LEN(Settings!$F$6:$F$13)&gt;0)*ISNUMBER(SEARCH(Settings!$F$6:$F$13,$O3652)))=0),1,0))</f>
        <v/>
      </c>
      <c r="AM3652">
        <f>IF($AI3652=1,IFERROR(IF(VALUE($C3652)&lt;100000000,VALUE($C3652),1000000000),IFERROR(IF(VALUE(MID($C3652,2,20))&lt;100000000,VALUE(MID($C3652,2,20)),1000000000),1000000000))+ROW()/100000,"")</f>
        <v/>
      </c>
    </row>
    <row r="3653">
      <c r="E3653" s="14" t="n"/>
      <c r="M3653" s="8">
        <f>IF($C3653="","",L3653*T3653/100)</f>
        <v/>
      </c>
      <c r="S3653" s="8" t="n"/>
      <c r="T3653" s="8" t="n"/>
      <c r="W3653">
        <f>IF($C3653="","",IF($AL3653=1,0,IF($AK3653=1,Settings!$C$6,Settings!$C$7))*100)</f>
        <v/>
      </c>
      <c r="X3653" s="8">
        <f>IF($C3653="","",T3653*W3653/100)</f>
        <v/>
      </c>
      <c r="Y3653" s="8">
        <f>IF($C3653="","",T3653-X3653)</f>
        <v/>
      </c>
      <c r="Z3653" s="8">
        <f>IF($C3653="","",Y3653-M3653)</f>
        <v/>
      </c>
      <c r="AD3653" s="8" t="n"/>
      <c r="AG3653" s="14" t="n"/>
      <c r="AI3653">
        <f>IF($C3653="","",IF(COUNTIF($C$2:$C3653,$C3653)=1,1,0))</f>
        <v/>
      </c>
      <c r="AJ3653">
        <f>IF($AI3653=1,SUMPRODUCT(--($AM$2:$AM$7001&lt;$AM3653))+1,"")</f>
        <v/>
      </c>
      <c r="AK3653">
        <f>IF($C3653="","",IF(OR($P3653=TRUE(),$P3653="TRUE"),1,0))</f>
        <v/>
      </c>
      <c r="AL3653">
        <f>IF($C3653="","",IF(AND($V3653="Yes",SUMPRODUCT((LEN(Settings!$F$6:$F$13)&gt;0)*ISNUMBER(SEARCH(Settings!$F$6:$F$13,$O3653)))=0),1,0))</f>
        <v/>
      </c>
      <c r="AM3653">
        <f>IF($AI3653=1,IFERROR(IF(VALUE($C3653)&lt;100000000,VALUE($C3653),1000000000),IFERROR(IF(VALUE(MID($C3653,2,20))&lt;100000000,VALUE(MID($C3653,2,20)),1000000000),1000000000))+ROW()/100000,"")</f>
        <v/>
      </c>
    </row>
    <row r="3654">
      <c r="E3654" s="14" t="n"/>
      <c r="M3654" s="8">
        <f>IF($C3654="","",L3654*T3654/100)</f>
        <v/>
      </c>
      <c r="S3654" s="8" t="n"/>
      <c r="T3654" s="8" t="n"/>
      <c r="W3654">
        <f>IF($C3654="","",IF($AL3654=1,0,IF($AK3654=1,Settings!$C$6,Settings!$C$7))*100)</f>
        <v/>
      </c>
      <c r="X3654" s="8">
        <f>IF($C3654="","",T3654*W3654/100)</f>
        <v/>
      </c>
      <c r="Y3654" s="8">
        <f>IF($C3654="","",T3654-X3654)</f>
        <v/>
      </c>
      <c r="Z3654" s="8">
        <f>IF($C3654="","",Y3654-M3654)</f>
        <v/>
      </c>
      <c r="AD3654" s="8" t="n"/>
      <c r="AG3654" s="14" t="n"/>
      <c r="AI3654">
        <f>IF($C3654="","",IF(COUNTIF($C$2:$C3654,$C3654)=1,1,0))</f>
        <v/>
      </c>
      <c r="AJ3654">
        <f>IF($AI3654=1,SUMPRODUCT(--($AM$2:$AM$7001&lt;$AM3654))+1,"")</f>
        <v/>
      </c>
      <c r="AK3654">
        <f>IF($C3654="","",IF(OR($P3654=TRUE(),$P3654="TRUE"),1,0))</f>
        <v/>
      </c>
      <c r="AL3654">
        <f>IF($C3654="","",IF(AND($V3654="Yes",SUMPRODUCT((LEN(Settings!$F$6:$F$13)&gt;0)*ISNUMBER(SEARCH(Settings!$F$6:$F$13,$O3654)))=0),1,0))</f>
        <v/>
      </c>
      <c r="AM3654">
        <f>IF($AI3654=1,IFERROR(IF(VALUE($C3654)&lt;100000000,VALUE($C3654),1000000000),IFERROR(IF(VALUE(MID($C3654,2,20))&lt;100000000,VALUE(MID($C3654,2,20)),1000000000),1000000000))+ROW()/100000,"")</f>
        <v/>
      </c>
    </row>
    <row r="3655">
      <c r="E3655" s="14" t="n"/>
      <c r="M3655" s="8">
        <f>IF($C3655="","",L3655*T3655/100)</f>
        <v/>
      </c>
      <c r="S3655" s="8" t="n"/>
      <c r="T3655" s="8" t="n"/>
      <c r="W3655">
        <f>IF($C3655="","",IF($AL3655=1,0,IF($AK3655=1,Settings!$C$6,Settings!$C$7))*100)</f>
        <v/>
      </c>
      <c r="X3655" s="8">
        <f>IF($C3655="","",T3655*W3655/100)</f>
        <v/>
      </c>
      <c r="Y3655" s="8">
        <f>IF($C3655="","",T3655-X3655)</f>
        <v/>
      </c>
      <c r="Z3655" s="8">
        <f>IF($C3655="","",Y3655-M3655)</f>
        <v/>
      </c>
      <c r="AD3655" s="8" t="n"/>
      <c r="AG3655" s="14" t="n"/>
      <c r="AI3655">
        <f>IF($C3655="","",IF(COUNTIF($C$2:$C3655,$C3655)=1,1,0))</f>
        <v/>
      </c>
      <c r="AJ3655">
        <f>IF($AI3655=1,SUMPRODUCT(--($AM$2:$AM$7001&lt;$AM3655))+1,"")</f>
        <v/>
      </c>
      <c r="AK3655">
        <f>IF($C3655="","",IF(OR($P3655=TRUE(),$P3655="TRUE"),1,0))</f>
        <v/>
      </c>
      <c r="AL3655">
        <f>IF($C3655="","",IF(AND($V3655="Yes",SUMPRODUCT((LEN(Settings!$F$6:$F$13)&gt;0)*ISNUMBER(SEARCH(Settings!$F$6:$F$13,$O3655)))=0),1,0))</f>
        <v/>
      </c>
      <c r="AM3655">
        <f>IF($AI3655=1,IFERROR(IF(VALUE($C3655)&lt;100000000,VALUE($C3655),1000000000),IFERROR(IF(VALUE(MID($C3655,2,20))&lt;100000000,VALUE(MID($C3655,2,20)),1000000000),1000000000))+ROW()/100000,"")</f>
        <v/>
      </c>
    </row>
    <row r="3656">
      <c r="E3656" s="14" t="n"/>
      <c r="M3656" s="8">
        <f>IF($C3656="","",L3656*T3656/100)</f>
        <v/>
      </c>
      <c r="S3656" s="8" t="n"/>
      <c r="T3656" s="8" t="n"/>
      <c r="W3656">
        <f>IF($C3656="","",IF($AL3656=1,0,IF($AK3656=1,Settings!$C$6,Settings!$C$7))*100)</f>
        <v/>
      </c>
      <c r="X3656" s="8">
        <f>IF($C3656="","",T3656*W3656/100)</f>
        <v/>
      </c>
      <c r="Y3656" s="8">
        <f>IF($C3656="","",T3656-X3656)</f>
        <v/>
      </c>
      <c r="Z3656" s="8">
        <f>IF($C3656="","",Y3656-M3656)</f>
        <v/>
      </c>
      <c r="AD3656" s="8" t="n"/>
      <c r="AG3656" s="14" t="n"/>
      <c r="AI3656">
        <f>IF($C3656="","",IF(COUNTIF($C$2:$C3656,$C3656)=1,1,0))</f>
        <v/>
      </c>
      <c r="AJ3656">
        <f>IF($AI3656=1,SUMPRODUCT(--($AM$2:$AM$7001&lt;$AM3656))+1,"")</f>
        <v/>
      </c>
      <c r="AK3656">
        <f>IF($C3656="","",IF(OR($P3656=TRUE(),$P3656="TRUE"),1,0))</f>
        <v/>
      </c>
      <c r="AL3656">
        <f>IF($C3656="","",IF(AND($V3656="Yes",SUMPRODUCT((LEN(Settings!$F$6:$F$13)&gt;0)*ISNUMBER(SEARCH(Settings!$F$6:$F$13,$O3656)))=0),1,0))</f>
        <v/>
      </c>
      <c r="AM3656">
        <f>IF($AI3656=1,IFERROR(IF(VALUE($C3656)&lt;100000000,VALUE($C3656),1000000000),IFERROR(IF(VALUE(MID($C3656,2,20))&lt;100000000,VALUE(MID($C3656,2,20)),1000000000),1000000000))+ROW()/100000,"")</f>
        <v/>
      </c>
    </row>
    <row r="3657">
      <c r="E3657" s="14" t="n"/>
      <c r="M3657" s="8">
        <f>IF($C3657="","",L3657*T3657/100)</f>
        <v/>
      </c>
      <c r="S3657" s="8" t="n"/>
      <c r="T3657" s="8" t="n"/>
      <c r="W3657">
        <f>IF($C3657="","",IF($AL3657=1,0,IF($AK3657=1,Settings!$C$6,Settings!$C$7))*100)</f>
        <v/>
      </c>
      <c r="X3657" s="8">
        <f>IF($C3657="","",T3657*W3657/100)</f>
        <v/>
      </c>
      <c r="Y3657" s="8">
        <f>IF($C3657="","",T3657-X3657)</f>
        <v/>
      </c>
      <c r="Z3657" s="8">
        <f>IF($C3657="","",Y3657-M3657)</f>
        <v/>
      </c>
      <c r="AD3657" s="8" t="n"/>
      <c r="AG3657" s="14" t="n"/>
      <c r="AI3657">
        <f>IF($C3657="","",IF(COUNTIF($C$2:$C3657,$C3657)=1,1,0))</f>
        <v/>
      </c>
      <c r="AJ3657">
        <f>IF($AI3657=1,SUMPRODUCT(--($AM$2:$AM$7001&lt;$AM3657))+1,"")</f>
        <v/>
      </c>
      <c r="AK3657">
        <f>IF($C3657="","",IF(OR($P3657=TRUE(),$P3657="TRUE"),1,0))</f>
        <v/>
      </c>
      <c r="AL3657">
        <f>IF($C3657="","",IF(AND($V3657="Yes",SUMPRODUCT((LEN(Settings!$F$6:$F$13)&gt;0)*ISNUMBER(SEARCH(Settings!$F$6:$F$13,$O3657)))=0),1,0))</f>
        <v/>
      </c>
      <c r="AM3657">
        <f>IF($AI3657=1,IFERROR(IF(VALUE($C3657)&lt;100000000,VALUE($C3657),1000000000),IFERROR(IF(VALUE(MID($C3657,2,20))&lt;100000000,VALUE(MID($C3657,2,20)),1000000000),1000000000))+ROW()/100000,"")</f>
        <v/>
      </c>
    </row>
    <row r="3658">
      <c r="E3658" s="14" t="n"/>
      <c r="M3658" s="8">
        <f>IF($C3658="","",L3658*T3658/100)</f>
        <v/>
      </c>
      <c r="S3658" s="8" t="n"/>
      <c r="T3658" s="8" t="n"/>
      <c r="W3658">
        <f>IF($C3658="","",IF($AL3658=1,0,IF($AK3658=1,Settings!$C$6,Settings!$C$7))*100)</f>
        <v/>
      </c>
      <c r="X3658" s="8">
        <f>IF($C3658="","",T3658*W3658/100)</f>
        <v/>
      </c>
      <c r="Y3658" s="8">
        <f>IF($C3658="","",T3658-X3658)</f>
        <v/>
      </c>
      <c r="Z3658" s="8">
        <f>IF($C3658="","",Y3658-M3658)</f>
        <v/>
      </c>
      <c r="AD3658" s="8" t="n"/>
      <c r="AG3658" s="14" t="n"/>
      <c r="AI3658">
        <f>IF($C3658="","",IF(COUNTIF($C$2:$C3658,$C3658)=1,1,0))</f>
        <v/>
      </c>
      <c r="AJ3658">
        <f>IF($AI3658=1,SUMPRODUCT(--($AM$2:$AM$7001&lt;$AM3658))+1,"")</f>
        <v/>
      </c>
      <c r="AK3658">
        <f>IF($C3658="","",IF(OR($P3658=TRUE(),$P3658="TRUE"),1,0))</f>
        <v/>
      </c>
      <c r="AL3658">
        <f>IF($C3658="","",IF(AND($V3658="Yes",SUMPRODUCT((LEN(Settings!$F$6:$F$13)&gt;0)*ISNUMBER(SEARCH(Settings!$F$6:$F$13,$O3658)))=0),1,0))</f>
        <v/>
      </c>
      <c r="AM3658">
        <f>IF($AI3658=1,IFERROR(IF(VALUE($C3658)&lt;100000000,VALUE($C3658),1000000000),IFERROR(IF(VALUE(MID($C3658,2,20))&lt;100000000,VALUE(MID($C3658,2,20)),1000000000),1000000000))+ROW()/100000,"")</f>
        <v/>
      </c>
    </row>
    <row r="3659">
      <c r="E3659" s="14" t="n"/>
      <c r="M3659" s="8">
        <f>IF($C3659="","",L3659*T3659/100)</f>
        <v/>
      </c>
      <c r="S3659" s="8" t="n"/>
      <c r="T3659" s="8" t="n"/>
      <c r="W3659">
        <f>IF($C3659="","",IF($AL3659=1,0,IF($AK3659=1,Settings!$C$6,Settings!$C$7))*100)</f>
        <v/>
      </c>
      <c r="X3659" s="8">
        <f>IF($C3659="","",T3659*W3659/100)</f>
        <v/>
      </c>
      <c r="Y3659" s="8">
        <f>IF($C3659="","",T3659-X3659)</f>
        <v/>
      </c>
      <c r="Z3659" s="8">
        <f>IF($C3659="","",Y3659-M3659)</f>
        <v/>
      </c>
      <c r="AD3659" s="8" t="n"/>
      <c r="AG3659" s="14" t="n"/>
      <c r="AI3659">
        <f>IF($C3659="","",IF(COUNTIF($C$2:$C3659,$C3659)=1,1,0))</f>
        <v/>
      </c>
      <c r="AJ3659">
        <f>IF($AI3659=1,SUMPRODUCT(--($AM$2:$AM$7001&lt;$AM3659))+1,"")</f>
        <v/>
      </c>
      <c r="AK3659">
        <f>IF($C3659="","",IF(OR($P3659=TRUE(),$P3659="TRUE"),1,0))</f>
        <v/>
      </c>
      <c r="AL3659">
        <f>IF($C3659="","",IF(AND($V3659="Yes",SUMPRODUCT((LEN(Settings!$F$6:$F$13)&gt;0)*ISNUMBER(SEARCH(Settings!$F$6:$F$13,$O3659)))=0),1,0))</f>
        <v/>
      </c>
      <c r="AM3659">
        <f>IF($AI3659=1,IFERROR(IF(VALUE($C3659)&lt;100000000,VALUE($C3659),1000000000),IFERROR(IF(VALUE(MID($C3659,2,20))&lt;100000000,VALUE(MID($C3659,2,20)),1000000000),1000000000))+ROW()/100000,"")</f>
        <v/>
      </c>
    </row>
    <row r="3660">
      <c r="E3660" s="14" t="n"/>
      <c r="M3660" s="8">
        <f>IF($C3660="","",L3660*T3660/100)</f>
        <v/>
      </c>
      <c r="S3660" s="8" t="n"/>
      <c r="T3660" s="8" t="n"/>
      <c r="W3660">
        <f>IF($C3660="","",IF($AL3660=1,0,IF($AK3660=1,Settings!$C$6,Settings!$C$7))*100)</f>
        <v/>
      </c>
      <c r="X3660" s="8">
        <f>IF($C3660="","",T3660*W3660/100)</f>
        <v/>
      </c>
      <c r="Y3660" s="8">
        <f>IF($C3660="","",T3660-X3660)</f>
        <v/>
      </c>
      <c r="Z3660" s="8">
        <f>IF($C3660="","",Y3660-M3660)</f>
        <v/>
      </c>
      <c r="AD3660" s="8" t="n"/>
      <c r="AG3660" s="14" t="n"/>
      <c r="AI3660">
        <f>IF($C3660="","",IF(COUNTIF($C$2:$C3660,$C3660)=1,1,0))</f>
        <v/>
      </c>
      <c r="AJ3660">
        <f>IF($AI3660=1,SUMPRODUCT(--($AM$2:$AM$7001&lt;$AM3660))+1,"")</f>
        <v/>
      </c>
      <c r="AK3660">
        <f>IF($C3660="","",IF(OR($P3660=TRUE(),$P3660="TRUE"),1,0))</f>
        <v/>
      </c>
      <c r="AL3660">
        <f>IF($C3660="","",IF(AND($V3660="Yes",SUMPRODUCT((LEN(Settings!$F$6:$F$13)&gt;0)*ISNUMBER(SEARCH(Settings!$F$6:$F$13,$O3660)))=0),1,0))</f>
        <v/>
      </c>
      <c r="AM3660">
        <f>IF($AI3660=1,IFERROR(IF(VALUE($C3660)&lt;100000000,VALUE($C3660),1000000000),IFERROR(IF(VALUE(MID($C3660,2,20))&lt;100000000,VALUE(MID($C3660,2,20)),1000000000),1000000000))+ROW()/100000,"")</f>
        <v/>
      </c>
    </row>
    <row r="3661">
      <c r="E3661" s="14" t="n"/>
      <c r="M3661" s="8">
        <f>IF($C3661="","",L3661*T3661/100)</f>
        <v/>
      </c>
      <c r="S3661" s="8" t="n"/>
      <c r="T3661" s="8" t="n"/>
      <c r="W3661">
        <f>IF($C3661="","",IF($AL3661=1,0,IF($AK3661=1,Settings!$C$6,Settings!$C$7))*100)</f>
        <v/>
      </c>
      <c r="X3661" s="8">
        <f>IF($C3661="","",T3661*W3661/100)</f>
        <v/>
      </c>
      <c r="Y3661" s="8">
        <f>IF($C3661="","",T3661-X3661)</f>
        <v/>
      </c>
      <c r="Z3661" s="8">
        <f>IF($C3661="","",Y3661-M3661)</f>
        <v/>
      </c>
      <c r="AD3661" s="8" t="n"/>
      <c r="AG3661" s="14" t="n"/>
      <c r="AI3661">
        <f>IF($C3661="","",IF(COUNTIF($C$2:$C3661,$C3661)=1,1,0))</f>
        <v/>
      </c>
      <c r="AJ3661">
        <f>IF($AI3661=1,SUMPRODUCT(--($AM$2:$AM$7001&lt;$AM3661))+1,"")</f>
        <v/>
      </c>
      <c r="AK3661">
        <f>IF($C3661="","",IF(OR($P3661=TRUE(),$P3661="TRUE"),1,0))</f>
        <v/>
      </c>
      <c r="AL3661">
        <f>IF($C3661="","",IF(AND($V3661="Yes",SUMPRODUCT((LEN(Settings!$F$6:$F$13)&gt;0)*ISNUMBER(SEARCH(Settings!$F$6:$F$13,$O3661)))=0),1,0))</f>
        <v/>
      </c>
      <c r="AM3661">
        <f>IF($AI3661=1,IFERROR(IF(VALUE($C3661)&lt;100000000,VALUE($C3661),1000000000),IFERROR(IF(VALUE(MID($C3661,2,20))&lt;100000000,VALUE(MID($C3661,2,20)),1000000000),1000000000))+ROW()/100000,"")</f>
        <v/>
      </c>
    </row>
    <row r="3662">
      <c r="E3662" s="14" t="n"/>
      <c r="M3662" s="8">
        <f>IF($C3662="","",L3662*T3662/100)</f>
        <v/>
      </c>
      <c r="S3662" s="8" t="n"/>
      <c r="T3662" s="8" t="n"/>
      <c r="W3662">
        <f>IF($C3662="","",IF($AL3662=1,0,IF($AK3662=1,Settings!$C$6,Settings!$C$7))*100)</f>
        <v/>
      </c>
      <c r="X3662" s="8">
        <f>IF($C3662="","",T3662*W3662/100)</f>
        <v/>
      </c>
      <c r="Y3662" s="8">
        <f>IF($C3662="","",T3662-X3662)</f>
        <v/>
      </c>
      <c r="Z3662" s="8">
        <f>IF($C3662="","",Y3662-M3662)</f>
        <v/>
      </c>
      <c r="AD3662" s="8" t="n"/>
      <c r="AG3662" s="14" t="n"/>
      <c r="AI3662">
        <f>IF($C3662="","",IF(COUNTIF($C$2:$C3662,$C3662)=1,1,0))</f>
        <v/>
      </c>
      <c r="AJ3662">
        <f>IF($AI3662=1,SUMPRODUCT(--($AM$2:$AM$7001&lt;$AM3662))+1,"")</f>
        <v/>
      </c>
      <c r="AK3662">
        <f>IF($C3662="","",IF(OR($P3662=TRUE(),$P3662="TRUE"),1,0))</f>
        <v/>
      </c>
      <c r="AL3662">
        <f>IF($C3662="","",IF(AND($V3662="Yes",SUMPRODUCT((LEN(Settings!$F$6:$F$13)&gt;0)*ISNUMBER(SEARCH(Settings!$F$6:$F$13,$O3662)))=0),1,0))</f>
        <v/>
      </c>
      <c r="AM3662">
        <f>IF($AI3662=1,IFERROR(IF(VALUE($C3662)&lt;100000000,VALUE($C3662),1000000000),IFERROR(IF(VALUE(MID($C3662,2,20))&lt;100000000,VALUE(MID($C3662,2,20)),1000000000),1000000000))+ROW()/100000,"")</f>
        <v/>
      </c>
    </row>
    <row r="3663">
      <c r="E3663" s="14" t="n"/>
      <c r="M3663" s="8">
        <f>IF($C3663="","",L3663*T3663/100)</f>
        <v/>
      </c>
      <c r="S3663" s="8" t="n"/>
      <c r="T3663" s="8" t="n"/>
      <c r="W3663">
        <f>IF($C3663="","",IF($AL3663=1,0,IF($AK3663=1,Settings!$C$6,Settings!$C$7))*100)</f>
        <v/>
      </c>
      <c r="X3663" s="8">
        <f>IF($C3663="","",T3663*W3663/100)</f>
        <v/>
      </c>
      <c r="Y3663" s="8">
        <f>IF($C3663="","",T3663-X3663)</f>
        <v/>
      </c>
      <c r="Z3663" s="8">
        <f>IF($C3663="","",Y3663-M3663)</f>
        <v/>
      </c>
      <c r="AD3663" s="8" t="n"/>
      <c r="AG3663" s="14" t="n"/>
      <c r="AI3663">
        <f>IF($C3663="","",IF(COUNTIF($C$2:$C3663,$C3663)=1,1,0))</f>
        <v/>
      </c>
      <c r="AJ3663">
        <f>IF($AI3663=1,SUMPRODUCT(--($AM$2:$AM$7001&lt;$AM3663))+1,"")</f>
        <v/>
      </c>
      <c r="AK3663">
        <f>IF($C3663="","",IF(OR($P3663=TRUE(),$P3663="TRUE"),1,0))</f>
        <v/>
      </c>
      <c r="AL3663">
        <f>IF($C3663="","",IF(AND($V3663="Yes",SUMPRODUCT((LEN(Settings!$F$6:$F$13)&gt;0)*ISNUMBER(SEARCH(Settings!$F$6:$F$13,$O3663)))=0),1,0))</f>
        <v/>
      </c>
      <c r="AM3663">
        <f>IF($AI3663=1,IFERROR(IF(VALUE($C3663)&lt;100000000,VALUE($C3663),1000000000),IFERROR(IF(VALUE(MID($C3663,2,20))&lt;100000000,VALUE(MID($C3663,2,20)),1000000000),1000000000))+ROW()/100000,"")</f>
        <v/>
      </c>
    </row>
    <row r="3664">
      <c r="E3664" s="14" t="n"/>
      <c r="M3664" s="8">
        <f>IF($C3664="","",L3664*T3664/100)</f>
        <v/>
      </c>
      <c r="S3664" s="8" t="n"/>
      <c r="T3664" s="8" t="n"/>
      <c r="W3664">
        <f>IF($C3664="","",IF($AL3664=1,0,IF($AK3664=1,Settings!$C$6,Settings!$C$7))*100)</f>
        <v/>
      </c>
      <c r="X3664" s="8">
        <f>IF($C3664="","",T3664*W3664/100)</f>
        <v/>
      </c>
      <c r="Y3664" s="8">
        <f>IF($C3664="","",T3664-X3664)</f>
        <v/>
      </c>
      <c r="Z3664" s="8">
        <f>IF($C3664="","",Y3664-M3664)</f>
        <v/>
      </c>
      <c r="AD3664" s="8" t="n"/>
      <c r="AG3664" s="14" t="n"/>
      <c r="AI3664">
        <f>IF($C3664="","",IF(COUNTIF($C$2:$C3664,$C3664)=1,1,0))</f>
        <v/>
      </c>
      <c r="AJ3664">
        <f>IF($AI3664=1,SUMPRODUCT(--($AM$2:$AM$7001&lt;$AM3664))+1,"")</f>
        <v/>
      </c>
      <c r="AK3664">
        <f>IF($C3664="","",IF(OR($P3664=TRUE(),$P3664="TRUE"),1,0))</f>
        <v/>
      </c>
      <c r="AL3664">
        <f>IF($C3664="","",IF(AND($V3664="Yes",SUMPRODUCT((LEN(Settings!$F$6:$F$13)&gt;0)*ISNUMBER(SEARCH(Settings!$F$6:$F$13,$O3664)))=0),1,0))</f>
        <v/>
      </c>
      <c r="AM3664">
        <f>IF($AI3664=1,IFERROR(IF(VALUE($C3664)&lt;100000000,VALUE($C3664),1000000000),IFERROR(IF(VALUE(MID($C3664,2,20))&lt;100000000,VALUE(MID($C3664,2,20)),1000000000),1000000000))+ROW()/100000,"")</f>
        <v/>
      </c>
    </row>
    <row r="3665">
      <c r="E3665" s="14" t="n"/>
      <c r="M3665" s="8">
        <f>IF($C3665="","",L3665*T3665/100)</f>
        <v/>
      </c>
      <c r="S3665" s="8" t="n"/>
      <c r="T3665" s="8" t="n"/>
      <c r="W3665">
        <f>IF($C3665="","",IF($AL3665=1,0,IF($AK3665=1,Settings!$C$6,Settings!$C$7))*100)</f>
        <v/>
      </c>
      <c r="X3665" s="8">
        <f>IF($C3665="","",T3665*W3665/100)</f>
        <v/>
      </c>
      <c r="Y3665" s="8">
        <f>IF($C3665="","",T3665-X3665)</f>
        <v/>
      </c>
      <c r="Z3665" s="8">
        <f>IF($C3665="","",Y3665-M3665)</f>
        <v/>
      </c>
      <c r="AD3665" s="8" t="n"/>
      <c r="AG3665" s="14" t="n"/>
      <c r="AI3665">
        <f>IF($C3665="","",IF(COUNTIF($C$2:$C3665,$C3665)=1,1,0))</f>
        <v/>
      </c>
      <c r="AJ3665">
        <f>IF($AI3665=1,SUMPRODUCT(--($AM$2:$AM$7001&lt;$AM3665))+1,"")</f>
        <v/>
      </c>
      <c r="AK3665">
        <f>IF($C3665="","",IF(OR($P3665=TRUE(),$P3665="TRUE"),1,0))</f>
        <v/>
      </c>
      <c r="AL3665">
        <f>IF($C3665="","",IF(AND($V3665="Yes",SUMPRODUCT((LEN(Settings!$F$6:$F$13)&gt;0)*ISNUMBER(SEARCH(Settings!$F$6:$F$13,$O3665)))=0),1,0))</f>
        <v/>
      </c>
      <c r="AM3665">
        <f>IF($AI3665=1,IFERROR(IF(VALUE($C3665)&lt;100000000,VALUE($C3665),1000000000),IFERROR(IF(VALUE(MID($C3665,2,20))&lt;100000000,VALUE(MID($C3665,2,20)),1000000000),1000000000))+ROW()/100000,"")</f>
        <v/>
      </c>
    </row>
    <row r="3666">
      <c r="E3666" s="14" t="n"/>
      <c r="M3666" s="8">
        <f>IF($C3666="","",L3666*T3666/100)</f>
        <v/>
      </c>
      <c r="S3666" s="8" t="n"/>
      <c r="T3666" s="8" t="n"/>
      <c r="W3666">
        <f>IF($C3666="","",IF($AL3666=1,0,IF($AK3666=1,Settings!$C$6,Settings!$C$7))*100)</f>
        <v/>
      </c>
      <c r="X3666" s="8">
        <f>IF($C3666="","",T3666*W3666/100)</f>
        <v/>
      </c>
      <c r="Y3666" s="8">
        <f>IF($C3666="","",T3666-X3666)</f>
        <v/>
      </c>
      <c r="Z3666" s="8">
        <f>IF($C3666="","",Y3666-M3666)</f>
        <v/>
      </c>
      <c r="AD3666" s="8" t="n"/>
      <c r="AG3666" s="14" t="n"/>
      <c r="AI3666">
        <f>IF($C3666="","",IF(COUNTIF($C$2:$C3666,$C3666)=1,1,0))</f>
        <v/>
      </c>
      <c r="AJ3666">
        <f>IF($AI3666=1,SUMPRODUCT(--($AM$2:$AM$7001&lt;$AM3666))+1,"")</f>
        <v/>
      </c>
      <c r="AK3666">
        <f>IF($C3666="","",IF(OR($P3666=TRUE(),$P3666="TRUE"),1,0))</f>
        <v/>
      </c>
      <c r="AL3666">
        <f>IF($C3666="","",IF(AND($V3666="Yes",SUMPRODUCT((LEN(Settings!$F$6:$F$13)&gt;0)*ISNUMBER(SEARCH(Settings!$F$6:$F$13,$O3666)))=0),1,0))</f>
        <v/>
      </c>
      <c r="AM3666">
        <f>IF($AI3666=1,IFERROR(IF(VALUE($C3666)&lt;100000000,VALUE($C3666),1000000000),IFERROR(IF(VALUE(MID($C3666,2,20))&lt;100000000,VALUE(MID($C3666,2,20)),1000000000),1000000000))+ROW()/100000,"")</f>
        <v/>
      </c>
    </row>
    <row r="3667">
      <c r="E3667" s="14" t="n"/>
      <c r="M3667" s="8">
        <f>IF($C3667="","",L3667*T3667/100)</f>
        <v/>
      </c>
      <c r="S3667" s="8" t="n"/>
      <c r="T3667" s="8" t="n"/>
      <c r="W3667">
        <f>IF($C3667="","",IF($AL3667=1,0,IF($AK3667=1,Settings!$C$6,Settings!$C$7))*100)</f>
        <v/>
      </c>
      <c r="X3667" s="8">
        <f>IF($C3667="","",T3667*W3667/100)</f>
        <v/>
      </c>
      <c r="Y3667" s="8">
        <f>IF($C3667="","",T3667-X3667)</f>
        <v/>
      </c>
      <c r="Z3667" s="8">
        <f>IF($C3667="","",Y3667-M3667)</f>
        <v/>
      </c>
      <c r="AD3667" s="8" t="n"/>
      <c r="AG3667" s="14" t="n"/>
      <c r="AI3667">
        <f>IF($C3667="","",IF(COUNTIF($C$2:$C3667,$C3667)=1,1,0))</f>
        <v/>
      </c>
      <c r="AJ3667">
        <f>IF($AI3667=1,SUMPRODUCT(--($AM$2:$AM$7001&lt;$AM3667))+1,"")</f>
        <v/>
      </c>
      <c r="AK3667">
        <f>IF($C3667="","",IF(OR($P3667=TRUE(),$P3667="TRUE"),1,0))</f>
        <v/>
      </c>
      <c r="AL3667">
        <f>IF($C3667="","",IF(AND($V3667="Yes",SUMPRODUCT((LEN(Settings!$F$6:$F$13)&gt;0)*ISNUMBER(SEARCH(Settings!$F$6:$F$13,$O3667)))=0),1,0))</f>
        <v/>
      </c>
      <c r="AM3667">
        <f>IF($AI3667=1,IFERROR(IF(VALUE($C3667)&lt;100000000,VALUE($C3667),1000000000),IFERROR(IF(VALUE(MID($C3667,2,20))&lt;100000000,VALUE(MID($C3667,2,20)),1000000000),1000000000))+ROW()/100000,"")</f>
        <v/>
      </c>
    </row>
    <row r="3668">
      <c r="E3668" s="14" t="n"/>
      <c r="M3668" s="8">
        <f>IF($C3668="","",L3668*T3668/100)</f>
        <v/>
      </c>
      <c r="S3668" s="8" t="n"/>
      <c r="T3668" s="8" t="n"/>
      <c r="W3668">
        <f>IF($C3668="","",IF($AL3668=1,0,IF($AK3668=1,Settings!$C$6,Settings!$C$7))*100)</f>
        <v/>
      </c>
      <c r="X3668" s="8">
        <f>IF($C3668="","",T3668*W3668/100)</f>
        <v/>
      </c>
      <c r="Y3668" s="8">
        <f>IF($C3668="","",T3668-X3668)</f>
        <v/>
      </c>
      <c r="Z3668" s="8">
        <f>IF($C3668="","",Y3668-M3668)</f>
        <v/>
      </c>
      <c r="AD3668" s="8" t="n"/>
      <c r="AG3668" s="14" t="n"/>
      <c r="AI3668">
        <f>IF($C3668="","",IF(COUNTIF($C$2:$C3668,$C3668)=1,1,0))</f>
        <v/>
      </c>
      <c r="AJ3668">
        <f>IF($AI3668=1,SUMPRODUCT(--($AM$2:$AM$7001&lt;$AM3668))+1,"")</f>
        <v/>
      </c>
      <c r="AK3668">
        <f>IF($C3668="","",IF(OR($P3668=TRUE(),$P3668="TRUE"),1,0))</f>
        <v/>
      </c>
      <c r="AL3668">
        <f>IF($C3668="","",IF(AND($V3668="Yes",SUMPRODUCT((LEN(Settings!$F$6:$F$13)&gt;0)*ISNUMBER(SEARCH(Settings!$F$6:$F$13,$O3668)))=0),1,0))</f>
        <v/>
      </c>
      <c r="AM3668">
        <f>IF($AI3668=1,IFERROR(IF(VALUE($C3668)&lt;100000000,VALUE($C3668),1000000000),IFERROR(IF(VALUE(MID($C3668,2,20))&lt;100000000,VALUE(MID($C3668,2,20)),1000000000),1000000000))+ROW()/100000,"")</f>
        <v/>
      </c>
    </row>
    <row r="3669">
      <c r="E3669" s="14" t="n"/>
      <c r="M3669" s="8">
        <f>IF($C3669="","",L3669*T3669/100)</f>
        <v/>
      </c>
      <c r="S3669" s="8" t="n"/>
      <c r="T3669" s="8" t="n"/>
      <c r="W3669">
        <f>IF($C3669="","",IF($AL3669=1,0,IF($AK3669=1,Settings!$C$6,Settings!$C$7))*100)</f>
        <v/>
      </c>
      <c r="X3669" s="8">
        <f>IF($C3669="","",T3669*W3669/100)</f>
        <v/>
      </c>
      <c r="Y3669" s="8">
        <f>IF($C3669="","",T3669-X3669)</f>
        <v/>
      </c>
      <c r="Z3669" s="8">
        <f>IF($C3669="","",Y3669-M3669)</f>
        <v/>
      </c>
      <c r="AD3669" s="8" t="n"/>
      <c r="AG3669" s="14" t="n"/>
      <c r="AI3669">
        <f>IF($C3669="","",IF(COUNTIF($C$2:$C3669,$C3669)=1,1,0))</f>
        <v/>
      </c>
      <c r="AJ3669">
        <f>IF($AI3669=1,SUMPRODUCT(--($AM$2:$AM$7001&lt;$AM3669))+1,"")</f>
        <v/>
      </c>
      <c r="AK3669">
        <f>IF($C3669="","",IF(OR($P3669=TRUE(),$P3669="TRUE"),1,0))</f>
        <v/>
      </c>
      <c r="AL3669">
        <f>IF($C3669="","",IF(AND($V3669="Yes",SUMPRODUCT((LEN(Settings!$F$6:$F$13)&gt;0)*ISNUMBER(SEARCH(Settings!$F$6:$F$13,$O3669)))=0),1,0))</f>
        <v/>
      </c>
      <c r="AM3669">
        <f>IF($AI3669=1,IFERROR(IF(VALUE($C3669)&lt;100000000,VALUE($C3669),1000000000),IFERROR(IF(VALUE(MID($C3669,2,20))&lt;100000000,VALUE(MID($C3669,2,20)),1000000000),1000000000))+ROW()/100000,"")</f>
        <v/>
      </c>
    </row>
    <row r="3670">
      <c r="E3670" s="14" t="n"/>
      <c r="M3670" s="8">
        <f>IF($C3670="","",L3670*T3670/100)</f>
        <v/>
      </c>
      <c r="S3670" s="8" t="n"/>
      <c r="T3670" s="8" t="n"/>
      <c r="W3670">
        <f>IF($C3670="","",IF($AL3670=1,0,IF($AK3670=1,Settings!$C$6,Settings!$C$7))*100)</f>
        <v/>
      </c>
      <c r="X3670" s="8">
        <f>IF($C3670="","",T3670*W3670/100)</f>
        <v/>
      </c>
      <c r="Y3670" s="8">
        <f>IF($C3670="","",T3670-X3670)</f>
        <v/>
      </c>
      <c r="Z3670" s="8">
        <f>IF($C3670="","",Y3670-M3670)</f>
        <v/>
      </c>
      <c r="AD3670" s="8" t="n"/>
      <c r="AG3670" s="14" t="n"/>
      <c r="AI3670">
        <f>IF($C3670="","",IF(COUNTIF($C$2:$C3670,$C3670)=1,1,0))</f>
        <v/>
      </c>
      <c r="AJ3670">
        <f>IF($AI3670=1,SUMPRODUCT(--($AM$2:$AM$7001&lt;$AM3670))+1,"")</f>
        <v/>
      </c>
      <c r="AK3670">
        <f>IF($C3670="","",IF(OR($P3670=TRUE(),$P3670="TRUE"),1,0))</f>
        <v/>
      </c>
      <c r="AL3670">
        <f>IF($C3670="","",IF(AND($V3670="Yes",SUMPRODUCT((LEN(Settings!$F$6:$F$13)&gt;0)*ISNUMBER(SEARCH(Settings!$F$6:$F$13,$O3670)))=0),1,0))</f>
        <v/>
      </c>
      <c r="AM3670">
        <f>IF($AI3670=1,IFERROR(IF(VALUE($C3670)&lt;100000000,VALUE($C3670),1000000000),IFERROR(IF(VALUE(MID($C3670,2,20))&lt;100000000,VALUE(MID($C3670,2,20)),1000000000),1000000000))+ROW()/100000,"")</f>
        <v/>
      </c>
    </row>
    <row r="3671">
      <c r="E3671" s="14" t="n"/>
      <c r="M3671" s="8">
        <f>IF($C3671="","",L3671*T3671/100)</f>
        <v/>
      </c>
      <c r="S3671" s="8" t="n"/>
      <c r="T3671" s="8" t="n"/>
      <c r="W3671">
        <f>IF($C3671="","",IF($AL3671=1,0,IF($AK3671=1,Settings!$C$6,Settings!$C$7))*100)</f>
        <v/>
      </c>
      <c r="X3671" s="8">
        <f>IF($C3671="","",T3671*W3671/100)</f>
        <v/>
      </c>
      <c r="Y3671" s="8">
        <f>IF($C3671="","",T3671-X3671)</f>
        <v/>
      </c>
      <c r="Z3671" s="8">
        <f>IF($C3671="","",Y3671-M3671)</f>
        <v/>
      </c>
      <c r="AD3671" s="8" t="n"/>
      <c r="AG3671" s="14" t="n"/>
      <c r="AI3671">
        <f>IF($C3671="","",IF(COUNTIF($C$2:$C3671,$C3671)=1,1,0))</f>
        <v/>
      </c>
      <c r="AJ3671">
        <f>IF($AI3671=1,SUMPRODUCT(--($AM$2:$AM$7001&lt;$AM3671))+1,"")</f>
        <v/>
      </c>
      <c r="AK3671">
        <f>IF($C3671="","",IF(OR($P3671=TRUE(),$P3671="TRUE"),1,0))</f>
        <v/>
      </c>
      <c r="AL3671">
        <f>IF($C3671="","",IF(AND($V3671="Yes",SUMPRODUCT((LEN(Settings!$F$6:$F$13)&gt;0)*ISNUMBER(SEARCH(Settings!$F$6:$F$13,$O3671)))=0),1,0))</f>
        <v/>
      </c>
      <c r="AM3671">
        <f>IF($AI3671=1,IFERROR(IF(VALUE($C3671)&lt;100000000,VALUE($C3671),1000000000),IFERROR(IF(VALUE(MID($C3671,2,20))&lt;100000000,VALUE(MID($C3671,2,20)),1000000000),1000000000))+ROW()/100000,"")</f>
        <v/>
      </c>
    </row>
    <row r="3672">
      <c r="E3672" s="14" t="n"/>
      <c r="M3672" s="8">
        <f>IF($C3672="","",L3672*T3672/100)</f>
        <v/>
      </c>
      <c r="S3672" s="8" t="n"/>
      <c r="T3672" s="8" t="n"/>
      <c r="W3672">
        <f>IF($C3672="","",IF($AL3672=1,0,IF($AK3672=1,Settings!$C$6,Settings!$C$7))*100)</f>
        <v/>
      </c>
      <c r="X3672" s="8">
        <f>IF($C3672="","",T3672*W3672/100)</f>
        <v/>
      </c>
      <c r="Y3672" s="8">
        <f>IF($C3672="","",T3672-X3672)</f>
        <v/>
      </c>
      <c r="Z3672" s="8">
        <f>IF($C3672="","",Y3672-M3672)</f>
        <v/>
      </c>
      <c r="AD3672" s="8" t="n"/>
      <c r="AG3672" s="14" t="n"/>
      <c r="AI3672">
        <f>IF($C3672="","",IF(COUNTIF($C$2:$C3672,$C3672)=1,1,0))</f>
        <v/>
      </c>
      <c r="AJ3672">
        <f>IF($AI3672=1,SUMPRODUCT(--($AM$2:$AM$7001&lt;$AM3672))+1,"")</f>
        <v/>
      </c>
      <c r="AK3672">
        <f>IF($C3672="","",IF(OR($P3672=TRUE(),$P3672="TRUE"),1,0))</f>
        <v/>
      </c>
      <c r="AL3672">
        <f>IF($C3672="","",IF(AND($V3672="Yes",SUMPRODUCT((LEN(Settings!$F$6:$F$13)&gt;0)*ISNUMBER(SEARCH(Settings!$F$6:$F$13,$O3672)))=0),1,0))</f>
        <v/>
      </c>
      <c r="AM3672">
        <f>IF($AI3672=1,IFERROR(IF(VALUE($C3672)&lt;100000000,VALUE($C3672),1000000000),IFERROR(IF(VALUE(MID($C3672,2,20))&lt;100000000,VALUE(MID($C3672,2,20)),1000000000),1000000000))+ROW()/100000,"")</f>
        <v/>
      </c>
    </row>
    <row r="3673">
      <c r="E3673" s="14" t="n"/>
      <c r="M3673" s="8">
        <f>IF($C3673="","",L3673*T3673/100)</f>
        <v/>
      </c>
      <c r="S3673" s="8" t="n"/>
      <c r="T3673" s="8" t="n"/>
      <c r="W3673">
        <f>IF($C3673="","",IF($AL3673=1,0,IF($AK3673=1,Settings!$C$6,Settings!$C$7))*100)</f>
        <v/>
      </c>
      <c r="X3673" s="8">
        <f>IF($C3673="","",T3673*W3673/100)</f>
        <v/>
      </c>
      <c r="Y3673" s="8">
        <f>IF($C3673="","",T3673-X3673)</f>
        <v/>
      </c>
      <c r="Z3673" s="8">
        <f>IF($C3673="","",Y3673-M3673)</f>
        <v/>
      </c>
      <c r="AD3673" s="8" t="n"/>
      <c r="AG3673" s="14" t="n"/>
      <c r="AI3673">
        <f>IF($C3673="","",IF(COUNTIF($C$2:$C3673,$C3673)=1,1,0))</f>
        <v/>
      </c>
      <c r="AJ3673">
        <f>IF($AI3673=1,SUMPRODUCT(--($AM$2:$AM$7001&lt;$AM3673))+1,"")</f>
        <v/>
      </c>
      <c r="AK3673">
        <f>IF($C3673="","",IF(OR($P3673=TRUE(),$P3673="TRUE"),1,0))</f>
        <v/>
      </c>
      <c r="AL3673">
        <f>IF($C3673="","",IF(AND($V3673="Yes",SUMPRODUCT((LEN(Settings!$F$6:$F$13)&gt;0)*ISNUMBER(SEARCH(Settings!$F$6:$F$13,$O3673)))=0),1,0))</f>
        <v/>
      </c>
      <c r="AM3673">
        <f>IF($AI3673=1,IFERROR(IF(VALUE($C3673)&lt;100000000,VALUE($C3673),1000000000),IFERROR(IF(VALUE(MID($C3673,2,20))&lt;100000000,VALUE(MID($C3673,2,20)),1000000000),1000000000))+ROW()/100000,"")</f>
        <v/>
      </c>
    </row>
    <row r="3674">
      <c r="E3674" s="14" t="n"/>
      <c r="M3674" s="8">
        <f>IF($C3674="","",L3674*T3674/100)</f>
        <v/>
      </c>
      <c r="S3674" s="8" t="n"/>
      <c r="T3674" s="8" t="n"/>
      <c r="W3674">
        <f>IF($C3674="","",IF($AL3674=1,0,IF($AK3674=1,Settings!$C$6,Settings!$C$7))*100)</f>
        <v/>
      </c>
      <c r="X3674" s="8">
        <f>IF($C3674="","",T3674*W3674/100)</f>
        <v/>
      </c>
      <c r="Y3674" s="8">
        <f>IF($C3674="","",T3674-X3674)</f>
        <v/>
      </c>
      <c r="Z3674" s="8">
        <f>IF($C3674="","",Y3674-M3674)</f>
        <v/>
      </c>
      <c r="AD3674" s="8" t="n"/>
      <c r="AG3674" s="14" t="n"/>
      <c r="AI3674">
        <f>IF($C3674="","",IF(COUNTIF($C$2:$C3674,$C3674)=1,1,0))</f>
        <v/>
      </c>
      <c r="AJ3674">
        <f>IF($AI3674=1,SUMPRODUCT(--($AM$2:$AM$7001&lt;$AM3674))+1,"")</f>
        <v/>
      </c>
      <c r="AK3674">
        <f>IF($C3674="","",IF(OR($P3674=TRUE(),$P3674="TRUE"),1,0))</f>
        <v/>
      </c>
      <c r="AL3674">
        <f>IF($C3674="","",IF(AND($V3674="Yes",SUMPRODUCT((LEN(Settings!$F$6:$F$13)&gt;0)*ISNUMBER(SEARCH(Settings!$F$6:$F$13,$O3674)))=0),1,0))</f>
        <v/>
      </c>
      <c r="AM3674">
        <f>IF($AI3674=1,IFERROR(IF(VALUE($C3674)&lt;100000000,VALUE($C3674),1000000000),IFERROR(IF(VALUE(MID($C3674,2,20))&lt;100000000,VALUE(MID($C3674,2,20)),1000000000),1000000000))+ROW()/100000,"")</f>
        <v/>
      </c>
    </row>
    <row r="3675">
      <c r="E3675" s="14" t="n"/>
      <c r="M3675" s="8">
        <f>IF($C3675="","",L3675*T3675/100)</f>
        <v/>
      </c>
      <c r="S3675" s="8" t="n"/>
      <c r="T3675" s="8" t="n"/>
      <c r="W3675">
        <f>IF($C3675="","",IF($AL3675=1,0,IF($AK3675=1,Settings!$C$6,Settings!$C$7))*100)</f>
        <v/>
      </c>
      <c r="X3675" s="8">
        <f>IF($C3675="","",T3675*W3675/100)</f>
        <v/>
      </c>
      <c r="Y3675" s="8">
        <f>IF($C3675="","",T3675-X3675)</f>
        <v/>
      </c>
      <c r="Z3675" s="8">
        <f>IF($C3675="","",Y3675-M3675)</f>
        <v/>
      </c>
      <c r="AD3675" s="8" t="n"/>
      <c r="AG3675" s="14" t="n"/>
      <c r="AI3675">
        <f>IF($C3675="","",IF(COUNTIF($C$2:$C3675,$C3675)=1,1,0))</f>
        <v/>
      </c>
      <c r="AJ3675">
        <f>IF($AI3675=1,SUMPRODUCT(--($AM$2:$AM$7001&lt;$AM3675))+1,"")</f>
        <v/>
      </c>
      <c r="AK3675">
        <f>IF($C3675="","",IF(OR($P3675=TRUE(),$P3675="TRUE"),1,0))</f>
        <v/>
      </c>
      <c r="AL3675">
        <f>IF($C3675="","",IF(AND($V3675="Yes",SUMPRODUCT((LEN(Settings!$F$6:$F$13)&gt;0)*ISNUMBER(SEARCH(Settings!$F$6:$F$13,$O3675)))=0),1,0))</f>
        <v/>
      </c>
      <c r="AM3675">
        <f>IF($AI3675=1,IFERROR(IF(VALUE($C3675)&lt;100000000,VALUE($C3675),1000000000),IFERROR(IF(VALUE(MID($C3675,2,20))&lt;100000000,VALUE(MID($C3675,2,20)),1000000000),1000000000))+ROW()/100000,"")</f>
        <v/>
      </c>
    </row>
    <row r="3676">
      <c r="E3676" s="14" t="n"/>
      <c r="M3676" s="8">
        <f>IF($C3676="","",L3676*T3676/100)</f>
        <v/>
      </c>
      <c r="S3676" s="8" t="n"/>
      <c r="T3676" s="8" t="n"/>
      <c r="W3676">
        <f>IF($C3676="","",IF($AL3676=1,0,IF($AK3676=1,Settings!$C$6,Settings!$C$7))*100)</f>
        <v/>
      </c>
      <c r="X3676" s="8">
        <f>IF($C3676="","",T3676*W3676/100)</f>
        <v/>
      </c>
      <c r="Y3676" s="8">
        <f>IF($C3676="","",T3676-X3676)</f>
        <v/>
      </c>
      <c r="Z3676" s="8">
        <f>IF($C3676="","",Y3676-M3676)</f>
        <v/>
      </c>
      <c r="AD3676" s="8" t="n"/>
      <c r="AG3676" s="14" t="n"/>
      <c r="AI3676">
        <f>IF($C3676="","",IF(COUNTIF($C$2:$C3676,$C3676)=1,1,0))</f>
        <v/>
      </c>
      <c r="AJ3676">
        <f>IF($AI3676=1,SUMPRODUCT(--($AM$2:$AM$7001&lt;$AM3676))+1,"")</f>
        <v/>
      </c>
      <c r="AK3676">
        <f>IF($C3676="","",IF(OR($P3676=TRUE(),$P3676="TRUE"),1,0))</f>
        <v/>
      </c>
      <c r="AL3676">
        <f>IF($C3676="","",IF(AND($V3676="Yes",SUMPRODUCT((LEN(Settings!$F$6:$F$13)&gt;0)*ISNUMBER(SEARCH(Settings!$F$6:$F$13,$O3676)))=0),1,0))</f>
        <v/>
      </c>
      <c r="AM3676">
        <f>IF($AI3676=1,IFERROR(IF(VALUE($C3676)&lt;100000000,VALUE($C3676),1000000000),IFERROR(IF(VALUE(MID($C3676,2,20))&lt;100000000,VALUE(MID($C3676,2,20)),1000000000),1000000000))+ROW()/100000,"")</f>
        <v/>
      </c>
    </row>
    <row r="3677">
      <c r="E3677" s="14" t="n"/>
      <c r="M3677" s="8">
        <f>IF($C3677="","",L3677*T3677/100)</f>
        <v/>
      </c>
      <c r="S3677" s="8" t="n"/>
      <c r="T3677" s="8" t="n"/>
      <c r="W3677">
        <f>IF($C3677="","",IF($AL3677=1,0,IF($AK3677=1,Settings!$C$6,Settings!$C$7))*100)</f>
        <v/>
      </c>
      <c r="X3677" s="8">
        <f>IF($C3677="","",T3677*W3677/100)</f>
        <v/>
      </c>
      <c r="Y3677" s="8">
        <f>IF($C3677="","",T3677-X3677)</f>
        <v/>
      </c>
      <c r="Z3677" s="8">
        <f>IF($C3677="","",Y3677-M3677)</f>
        <v/>
      </c>
      <c r="AD3677" s="8" t="n"/>
      <c r="AG3677" s="14" t="n"/>
      <c r="AI3677">
        <f>IF($C3677="","",IF(COUNTIF($C$2:$C3677,$C3677)=1,1,0))</f>
        <v/>
      </c>
      <c r="AJ3677">
        <f>IF($AI3677=1,SUMPRODUCT(--($AM$2:$AM$7001&lt;$AM3677))+1,"")</f>
        <v/>
      </c>
      <c r="AK3677">
        <f>IF($C3677="","",IF(OR($P3677=TRUE(),$P3677="TRUE"),1,0))</f>
        <v/>
      </c>
      <c r="AL3677">
        <f>IF($C3677="","",IF(AND($V3677="Yes",SUMPRODUCT((LEN(Settings!$F$6:$F$13)&gt;0)*ISNUMBER(SEARCH(Settings!$F$6:$F$13,$O3677)))=0),1,0))</f>
        <v/>
      </c>
      <c r="AM3677">
        <f>IF($AI3677=1,IFERROR(IF(VALUE($C3677)&lt;100000000,VALUE($C3677),1000000000),IFERROR(IF(VALUE(MID($C3677,2,20))&lt;100000000,VALUE(MID($C3677,2,20)),1000000000),1000000000))+ROW()/100000,"")</f>
        <v/>
      </c>
    </row>
    <row r="3678">
      <c r="E3678" s="14" t="n"/>
      <c r="M3678" s="8">
        <f>IF($C3678="","",L3678*T3678/100)</f>
        <v/>
      </c>
      <c r="S3678" s="8" t="n"/>
      <c r="T3678" s="8" t="n"/>
      <c r="W3678">
        <f>IF($C3678="","",IF($AL3678=1,0,IF($AK3678=1,Settings!$C$6,Settings!$C$7))*100)</f>
        <v/>
      </c>
      <c r="X3678" s="8">
        <f>IF($C3678="","",T3678*W3678/100)</f>
        <v/>
      </c>
      <c r="Y3678" s="8">
        <f>IF($C3678="","",T3678-X3678)</f>
        <v/>
      </c>
      <c r="Z3678" s="8">
        <f>IF($C3678="","",Y3678-M3678)</f>
        <v/>
      </c>
      <c r="AD3678" s="8" t="n"/>
      <c r="AG3678" s="14" t="n"/>
      <c r="AI3678">
        <f>IF($C3678="","",IF(COUNTIF($C$2:$C3678,$C3678)=1,1,0))</f>
        <v/>
      </c>
      <c r="AJ3678">
        <f>IF($AI3678=1,SUMPRODUCT(--($AM$2:$AM$7001&lt;$AM3678))+1,"")</f>
        <v/>
      </c>
      <c r="AK3678">
        <f>IF($C3678="","",IF(OR($P3678=TRUE(),$P3678="TRUE"),1,0))</f>
        <v/>
      </c>
      <c r="AL3678">
        <f>IF($C3678="","",IF(AND($V3678="Yes",SUMPRODUCT((LEN(Settings!$F$6:$F$13)&gt;0)*ISNUMBER(SEARCH(Settings!$F$6:$F$13,$O3678)))=0),1,0))</f>
        <v/>
      </c>
      <c r="AM3678">
        <f>IF($AI3678=1,IFERROR(IF(VALUE($C3678)&lt;100000000,VALUE($C3678),1000000000),IFERROR(IF(VALUE(MID($C3678,2,20))&lt;100000000,VALUE(MID($C3678,2,20)),1000000000),1000000000))+ROW()/100000,"")</f>
        <v/>
      </c>
    </row>
    <row r="3679">
      <c r="E3679" s="14" t="n"/>
      <c r="M3679" s="8">
        <f>IF($C3679="","",L3679*T3679/100)</f>
        <v/>
      </c>
      <c r="S3679" s="8" t="n"/>
      <c r="T3679" s="8" t="n"/>
      <c r="W3679">
        <f>IF($C3679="","",IF($AL3679=1,0,IF($AK3679=1,Settings!$C$6,Settings!$C$7))*100)</f>
        <v/>
      </c>
      <c r="X3679" s="8">
        <f>IF($C3679="","",T3679*W3679/100)</f>
        <v/>
      </c>
      <c r="Y3679" s="8">
        <f>IF($C3679="","",T3679-X3679)</f>
        <v/>
      </c>
      <c r="Z3679" s="8">
        <f>IF($C3679="","",Y3679-M3679)</f>
        <v/>
      </c>
      <c r="AD3679" s="8" t="n"/>
      <c r="AG3679" s="14" t="n"/>
      <c r="AI3679">
        <f>IF($C3679="","",IF(COUNTIF($C$2:$C3679,$C3679)=1,1,0))</f>
        <v/>
      </c>
      <c r="AJ3679">
        <f>IF($AI3679=1,SUMPRODUCT(--($AM$2:$AM$7001&lt;$AM3679))+1,"")</f>
        <v/>
      </c>
      <c r="AK3679">
        <f>IF($C3679="","",IF(OR($P3679=TRUE(),$P3679="TRUE"),1,0))</f>
        <v/>
      </c>
      <c r="AL3679">
        <f>IF($C3679="","",IF(AND($V3679="Yes",SUMPRODUCT((LEN(Settings!$F$6:$F$13)&gt;0)*ISNUMBER(SEARCH(Settings!$F$6:$F$13,$O3679)))=0),1,0))</f>
        <v/>
      </c>
      <c r="AM3679">
        <f>IF($AI3679=1,IFERROR(IF(VALUE($C3679)&lt;100000000,VALUE($C3679),1000000000),IFERROR(IF(VALUE(MID($C3679,2,20))&lt;100000000,VALUE(MID($C3679,2,20)),1000000000),1000000000))+ROW()/100000,"")</f>
        <v/>
      </c>
    </row>
    <row r="3680">
      <c r="E3680" s="14" t="n"/>
      <c r="M3680" s="8">
        <f>IF($C3680="","",L3680*T3680/100)</f>
        <v/>
      </c>
      <c r="S3680" s="8" t="n"/>
      <c r="T3680" s="8" t="n"/>
      <c r="W3680">
        <f>IF($C3680="","",IF($AL3680=1,0,IF($AK3680=1,Settings!$C$6,Settings!$C$7))*100)</f>
        <v/>
      </c>
      <c r="X3680" s="8">
        <f>IF($C3680="","",T3680*W3680/100)</f>
        <v/>
      </c>
      <c r="Y3680" s="8">
        <f>IF($C3680="","",T3680-X3680)</f>
        <v/>
      </c>
      <c r="Z3680" s="8">
        <f>IF($C3680="","",Y3680-M3680)</f>
        <v/>
      </c>
      <c r="AD3680" s="8" t="n"/>
      <c r="AG3680" s="14" t="n"/>
      <c r="AI3680">
        <f>IF($C3680="","",IF(COUNTIF($C$2:$C3680,$C3680)=1,1,0))</f>
        <v/>
      </c>
      <c r="AJ3680">
        <f>IF($AI3680=1,SUMPRODUCT(--($AM$2:$AM$7001&lt;$AM3680))+1,"")</f>
        <v/>
      </c>
      <c r="AK3680">
        <f>IF($C3680="","",IF(OR($P3680=TRUE(),$P3680="TRUE"),1,0))</f>
        <v/>
      </c>
      <c r="AL3680">
        <f>IF($C3680="","",IF(AND($V3680="Yes",SUMPRODUCT((LEN(Settings!$F$6:$F$13)&gt;0)*ISNUMBER(SEARCH(Settings!$F$6:$F$13,$O3680)))=0),1,0))</f>
        <v/>
      </c>
      <c r="AM3680">
        <f>IF($AI3680=1,IFERROR(IF(VALUE($C3680)&lt;100000000,VALUE($C3680),1000000000),IFERROR(IF(VALUE(MID($C3680,2,20))&lt;100000000,VALUE(MID($C3680,2,20)),1000000000),1000000000))+ROW()/100000,"")</f>
        <v/>
      </c>
    </row>
    <row r="3681">
      <c r="E3681" s="14" t="n"/>
      <c r="M3681" s="8">
        <f>IF($C3681="","",L3681*T3681/100)</f>
        <v/>
      </c>
      <c r="S3681" s="8" t="n"/>
      <c r="T3681" s="8" t="n"/>
      <c r="W3681">
        <f>IF($C3681="","",IF($AL3681=1,0,IF($AK3681=1,Settings!$C$6,Settings!$C$7))*100)</f>
        <v/>
      </c>
      <c r="X3681" s="8">
        <f>IF($C3681="","",T3681*W3681/100)</f>
        <v/>
      </c>
      <c r="Y3681" s="8">
        <f>IF($C3681="","",T3681-X3681)</f>
        <v/>
      </c>
      <c r="Z3681" s="8">
        <f>IF($C3681="","",Y3681-M3681)</f>
        <v/>
      </c>
      <c r="AD3681" s="8" t="n"/>
      <c r="AG3681" s="14" t="n"/>
      <c r="AI3681">
        <f>IF($C3681="","",IF(COUNTIF($C$2:$C3681,$C3681)=1,1,0))</f>
        <v/>
      </c>
      <c r="AJ3681">
        <f>IF($AI3681=1,SUMPRODUCT(--($AM$2:$AM$7001&lt;$AM3681))+1,"")</f>
        <v/>
      </c>
      <c r="AK3681">
        <f>IF($C3681="","",IF(OR($P3681=TRUE(),$P3681="TRUE"),1,0))</f>
        <v/>
      </c>
      <c r="AL3681">
        <f>IF($C3681="","",IF(AND($V3681="Yes",SUMPRODUCT((LEN(Settings!$F$6:$F$13)&gt;0)*ISNUMBER(SEARCH(Settings!$F$6:$F$13,$O3681)))=0),1,0))</f>
        <v/>
      </c>
      <c r="AM3681">
        <f>IF($AI3681=1,IFERROR(IF(VALUE($C3681)&lt;100000000,VALUE($C3681),1000000000),IFERROR(IF(VALUE(MID($C3681,2,20))&lt;100000000,VALUE(MID($C3681,2,20)),1000000000),1000000000))+ROW()/100000,"")</f>
        <v/>
      </c>
    </row>
    <row r="3682">
      <c r="E3682" s="14" t="n"/>
      <c r="M3682" s="8">
        <f>IF($C3682="","",L3682*T3682/100)</f>
        <v/>
      </c>
      <c r="S3682" s="8" t="n"/>
      <c r="T3682" s="8" t="n"/>
      <c r="W3682">
        <f>IF($C3682="","",IF($AL3682=1,0,IF($AK3682=1,Settings!$C$6,Settings!$C$7))*100)</f>
        <v/>
      </c>
      <c r="X3682" s="8">
        <f>IF($C3682="","",T3682*W3682/100)</f>
        <v/>
      </c>
      <c r="Y3682" s="8">
        <f>IF($C3682="","",T3682-X3682)</f>
        <v/>
      </c>
      <c r="Z3682" s="8">
        <f>IF($C3682="","",Y3682-M3682)</f>
        <v/>
      </c>
      <c r="AD3682" s="8" t="n"/>
      <c r="AG3682" s="14" t="n"/>
      <c r="AI3682">
        <f>IF($C3682="","",IF(COUNTIF($C$2:$C3682,$C3682)=1,1,0))</f>
        <v/>
      </c>
      <c r="AJ3682">
        <f>IF($AI3682=1,SUMPRODUCT(--($AM$2:$AM$7001&lt;$AM3682))+1,"")</f>
        <v/>
      </c>
      <c r="AK3682">
        <f>IF($C3682="","",IF(OR($P3682=TRUE(),$P3682="TRUE"),1,0))</f>
        <v/>
      </c>
      <c r="AL3682">
        <f>IF($C3682="","",IF(AND($V3682="Yes",SUMPRODUCT((LEN(Settings!$F$6:$F$13)&gt;0)*ISNUMBER(SEARCH(Settings!$F$6:$F$13,$O3682)))=0),1,0))</f>
        <v/>
      </c>
      <c r="AM3682">
        <f>IF($AI3682=1,IFERROR(IF(VALUE($C3682)&lt;100000000,VALUE($C3682),1000000000),IFERROR(IF(VALUE(MID($C3682,2,20))&lt;100000000,VALUE(MID($C3682,2,20)),1000000000),1000000000))+ROW()/100000,"")</f>
        <v/>
      </c>
    </row>
    <row r="3683">
      <c r="E3683" s="14" t="n"/>
      <c r="M3683" s="8">
        <f>IF($C3683="","",L3683*T3683/100)</f>
        <v/>
      </c>
      <c r="S3683" s="8" t="n"/>
      <c r="T3683" s="8" t="n"/>
      <c r="W3683">
        <f>IF($C3683="","",IF($AL3683=1,0,IF($AK3683=1,Settings!$C$6,Settings!$C$7))*100)</f>
        <v/>
      </c>
      <c r="X3683" s="8">
        <f>IF($C3683="","",T3683*W3683/100)</f>
        <v/>
      </c>
      <c r="Y3683" s="8">
        <f>IF($C3683="","",T3683-X3683)</f>
        <v/>
      </c>
      <c r="Z3683" s="8">
        <f>IF($C3683="","",Y3683-M3683)</f>
        <v/>
      </c>
      <c r="AD3683" s="8" t="n"/>
      <c r="AG3683" s="14" t="n"/>
      <c r="AI3683">
        <f>IF($C3683="","",IF(COUNTIF($C$2:$C3683,$C3683)=1,1,0))</f>
        <v/>
      </c>
      <c r="AJ3683">
        <f>IF($AI3683=1,SUMPRODUCT(--($AM$2:$AM$7001&lt;$AM3683))+1,"")</f>
        <v/>
      </c>
      <c r="AK3683">
        <f>IF($C3683="","",IF(OR($P3683=TRUE(),$P3683="TRUE"),1,0))</f>
        <v/>
      </c>
      <c r="AL3683">
        <f>IF($C3683="","",IF(AND($V3683="Yes",SUMPRODUCT((LEN(Settings!$F$6:$F$13)&gt;0)*ISNUMBER(SEARCH(Settings!$F$6:$F$13,$O3683)))=0),1,0))</f>
        <v/>
      </c>
      <c r="AM3683">
        <f>IF($AI3683=1,IFERROR(IF(VALUE($C3683)&lt;100000000,VALUE($C3683),1000000000),IFERROR(IF(VALUE(MID($C3683,2,20))&lt;100000000,VALUE(MID($C3683,2,20)),1000000000),1000000000))+ROW()/100000,"")</f>
        <v/>
      </c>
    </row>
    <row r="3684">
      <c r="E3684" s="14" t="n"/>
      <c r="M3684" s="8">
        <f>IF($C3684="","",L3684*T3684/100)</f>
        <v/>
      </c>
      <c r="S3684" s="8" t="n"/>
      <c r="T3684" s="8" t="n"/>
      <c r="W3684">
        <f>IF($C3684="","",IF($AL3684=1,0,IF($AK3684=1,Settings!$C$6,Settings!$C$7))*100)</f>
        <v/>
      </c>
      <c r="X3684" s="8">
        <f>IF($C3684="","",T3684*W3684/100)</f>
        <v/>
      </c>
      <c r="Y3684" s="8">
        <f>IF($C3684="","",T3684-X3684)</f>
        <v/>
      </c>
      <c r="Z3684" s="8">
        <f>IF($C3684="","",Y3684-M3684)</f>
        <v/>
      </c>
      <c r="AD3684" s="8" t="n"/>
      <c r="AG3684" s="14" t="n"/>
      <c r="AI3684">
        <f>IF($C3684="","",IF(COUNTIF($C$2:$C3684,$C3684)=1,1,0))</f>
        <v/>
      </c>
      <c r="AJ3684">
        <f>IF($AI3684=1,SUMPRODUCT(--($AM$2:$AM$7001&lt;$AM3684))+1,"")</f>
        <v/>
      </c>
      <c r="AK3684">
        <f>IF($C3684="","",IF(OR($P3684=TRUE(),$P3684="TRUE"),1,0))</f>
        <v/>
      </c>
      <c r="AL3684">
        <f>IF($C3684="","",IF(AND($V3684="Yes",SUMPRODUCT((LEN(Settings!$F$6:$F$13)&gt;0)*ISNUMBER(SEARCH(Settings!$F$6:$F$13,$O3684)))=0),1,0))</f>
        <v/>
      </c>
      <c r="AM3684">
        <f>IF($AI3684=1,IFERROR(IF(VALUE($C3684)&lt;100000000,VALUE($C3684),1000000000),IFERROR(IF(VALUE(MID($C3684,2,20))&lt;100000000,VALUE(MID($C3684,2,20)),1000000000),1000000000))+ROW()/100000,"")</f>
        <v/>
      </c>
    </row>
    <row r="3685">
      <c r="E3685" s="14" t="n"/>
      <c r="M3685" s="8">
        <f>IF($C3685="","",L3685*T3685/100)</f>
        <v/>
      </c>
      <c r="S3685" s="8" t="n"/>
      <c r="T3685" s="8" t="n"/>
      <c r="W3685">
        <f>IF($C3685="","",IF($AL3685=1,0,IF($AK3685=1,Settings!$C$6,Settings!$C$7))*100)</f>
        <v/>
      </c>
      <c r="X3685" s="8">
        <f>IF($C3685="","",T3685*W3685/100)</f>
        <v/>
      </c>
      <c r="Y3685" s="8">
        <f>IF($C3685="","",T3685-X3685)</f>
        <v/>
      </c>
      <c r="Z3685" s="8">
        <f>IF($C3685="","",Y3685-M3685)</f>
        <v/>
      </c>
      <c r="AD3685" s="8" t="n"/>
      <c r="AG3685" s="14" t="n"/>
      <c r="AI3685">
        <f>IF($C3685="","",IF(COUNTIF($C$2:$C3685,$C3685)=1,1,0))</f>
        <v/>
      </c>
      <c r="AJ3685">
        <f>IF($AI3685=1,SUMPRODUCT(--($AM$2:$AM$7001&lt;$AM3685))+1,"")</f>
        <v/>
      </c>
      <c r="AK3685">
        <f>IF($C3685="","",IF(OR($P3685=TRUE(),$P3685="TRUE"),1,0))</f>
        <v/>
      </c>
      <c r="AL3685">
        <f>IF($C3685="","",IF(AND($V3685="Yes",SUMPRODUCT((LEN(Settings!$F$6:$F$13)&gt;0)*ISNUMBER(SEARCH(Settings!$F$6:$F$13,$O3685)))=0),1,0))</f>
        <v/>
      </c>
      <c r="AM3685">
        <f>IF($AI3685=1,IFERROR(IF(VALUE($C3685)&lt;100000000,VALUE($C3685),1000000000),IFERROR(IF(VALUE(MID($C3685,2,20))&lt;100000000,VALUE(MID($C3685,2,20)),1000000000),1000000000))+ROW()/100000,"")</f>
        <v/>
      </c>
    </row>
    <row r="3686">
      <c r="E3686" s="14" t="n"/>
      <c r="M3686" s="8">
        <f>IF($C3686="","",L3686*T3686/100)</f>
        <v/>
      </c>
      <c r="S3686" s="8" t="n"/>
      <c r="T3686" s="8" t="n"/>
      <c r="W3686">
        <f>IF($C3686="","",IF($AL3686=1,0,IF($AK3686=1,Settings!$C$6,Settings!$C$7))*100)</f>
        <v/>
      </c>
      <c r="X3686" s="8">
        <f>IF($C3686="","",T3686*W3686/100)</f>
        <v/>
      </c>
      <c r="Y3686" s="8">
        <f>IF($C3686="","",T3686-X3686)</f>
        <v/>
      </c>
      <c r="Z3686" s="8">
        <f>IF($C3686="","",Y3686-M3686)</f>
        <v/>
      </c>
      <c r="AD3686" s="8" t="n"/>
      <c r="AG3686" s="14" t="n"/>
      <c r="AI3686">
        <f>IF($C3686="","",IF(COUNTIF($C$2:$C3686,$C3686)=1,1,0))</f>
        <v/>
      </c>
      <c r="AJ3686">
        <f>IF($AI3686=1,SUMPRODUCT(--($AM$2:$AM$7001&lt;$AM3686))+1,"")</f>
        <v/>
      </c>
      <c r="AK3686">
        <f>IF($C3686="","",IF(OR($P3686=TRUE(),$P3686="TRUE"),1,0))</f>
        <v/>
      </c>
      <c r="AL3686">
        <f>IF($C3686="","",IF(AND($V3686="Yes",SUMPRODUCT((LEN(Settings!$F$6:$F$13)&gt;0)*ISNUMBER(SEARCH(Settings!$F$6:$F$13,$O3686)))=0),1,0))</f>
        <v/>
      </c>
      <c r="AM3686">
        <f>IF($AI3686=1,IFERROR(IF(VALUE($C3686)&lt;100000000,VALUE($C3686),1000000000),IFERROR(IF(VALUE(MID($C3686,2,20))&lt;100000000,VALUE(MID($C3686,2,20)),1000000000),1000000000))+ROW()/100000,"")</f>
        <v/>
      </c>
    </row>
    <row r="3687">
      <c r="E3687" s="14" t="n"/>
      <c r="M3687" s="8">
        <f>IF($C3687="","",L3687*T3687/100)</f>
        <v/>
      </c>
      <c r="S3687" s="8" t="n"/>
      <c r="T3687" s="8" t="n"/>
      <c r="W3687">
        <f>IF($C3687="","",IF($AL3687=1,0,IF($AK3687=1,Settings!$C$6,Settings!$C$7))*100)</f>
        <v/>
      </c>
      <c r="X3687" s="8">
        <f>IF($C3687="","",T3687*W3687/100)</f>
        <v/>
      </c>
      <c r="Y3687" s="8">
        <f>IF($C3687="","",T3687-X3687)</f>
        <v/>
      </c>
      <c r="Z3687" s="8">
        <f>IF($C3687="","",Y3687-M3687)</f>
        <v/>
      </c>
      <c r="AD3687" s="8" t="n"/>
      <c r="AG3687" s="14" t="n"/>
      <c r="AI3687">
        <f>IF($C3687="","",IF(COUNTIF($C$2:$C3687,$C3687)=1,1,0))</f>
        <v/>
      </c>
      <c r="AJ3687">
        <f>IF($AI3687=1,SUMPRODUCT(--($AM$2:$AM$7001&lt;$AM3687))+1,"")</f>
        <v/>
      </c>
      <c r="AK3687">
        <f>IF($C3687="","",IF(OR($P3687=TRUE(),$P3687="TRUE"),1,0))</f>
        <v/>
      </c>
      <c r="AL3687">
        <f>IF($C3687="","",IF(AND($V3687="Yes",SUMPRODUCT((LEN(Settings!$F$6:$F$13)&gt;0)*ISNUMBER(SEARCH(Settings!$F$6:$F$13,$O3687)))=0),1,0))</f>
        <v/>
      </c>
      <c r="AM3687">
        <f>IF($AI3687=1,IFERROR(IF(VALUE($C3687)&lt;100000000,VALUE($C3687),1000000000),IFERROR(IF(VALUE(MID($C3687,2,20))&lt;100000000,VALUE(MID($C3687,2,20)),1000000000),1000000000))+ROW()/100000,"")</f>
        <v/>
      </c>
    </row>
    <row r="3688">
      <c r="E3688" s="14" t="n"/>
      <c r="M3688" s="8">
        <f>IF($C3688="","",L3688*T3688/100)</f>
        <v/>
      </c>
      <c r="S3688" s="8" t="n"/>
      <c r="T3688" s="8" t="n"/>
      <c r="W3688">
        <f>IF($C3688="","",IF($AL3688=1,0,IF($AK3688=1,Settings!$C$6,Settings!$C$7))*100)</f>
        <v/>
      </c>
      <c r="X3688" s="8">
        <f>IF($C3688="","",T3688*W3688/100)</f>
        <v/>
      </c>
      <c r="Y3688" s="8">
        <f>IF($C3688="","",T3688-X3688)</f>
        <v/>
      </c>
      <c r="Z3688" s="8">
        <f>IF($C3688="","",Y3688-M3688)</f>
        <v/>
      </c>
      <c r="AD3688" s="8" t="n"/>
      <c r="AG3688" s="14" t="n"/>
      <c r="AI3688">
        <f>IF($C3688="","",IF(COUNTIF($C$2:$C3688,$C3688)=1,1,0))</f>
        <v/>
      </c>
      <c r="AJ3688">
        <f>IF($AI3688=1,SUMPRODUCT(--($AM$2:$AM$7001&lt;$AM3688))+1,"")</f>
        <v/>
      </c>
      <c r="AK3688">
        <f>IF($C3688="","",IF(OR($P3688=TRUE(),$P3688="TRUE"),1,0))</f>
        <v/>
      </c>
      <c r="AL3688">
        <f>IF($C3688="","",IF(AND($V3688="Yes",SUMPRODUCT((LEN(Settings!$F$6:$F$13)&gt;0)*ISNUMBER(SEARCH(Settings!$F$6:$F$13,$O3688)))=0),1,0))</f>
        <v/>
      </c>
      <c r="AM3688">
        <f>IF($AI3688=1,IFERROR(IF(VALUE($C3688)&lt;100000000,VALUE($C3688),1000000000),IFERROR(IF(VALUE(MID($C3688,2,20))&lt;100000000,VALUE(MID($C3688,2,20)),1000000000),1000000000))+ROW()/100000,"")</f>
        <v/>
      </c>
    </row>
    <row r="3689">
      <c r="E3689" s="14" t="n"/>
      <c r="M3689" s="8">
        <f>IF($C3689="","",L3689*T3689/100)</f>
        <v/>
      </c>
      <c r="S3689" s="8" t="n"/>
      <c r="T3689" s="8" t="n"/>
      <c r="W3689">
        <f>IF($C3689="","",IF($AL3689=1,0,IF($AK3689=1,Settings!$C$6,Settings!$C$7))*100)</f>
        <v/>
      </c>
      <c r="X3689" s="8">
        <f>IF($C3689="","",T3689*W3689/100)</f>
        <v/>
      </c>
      <c r="Y3689" s="8">
        <f>IF($C3689="","",T3689-X3689)</f>
        <v/>
      </c>
      <c r="Z3689" s="8">
        <f>IF($C3689="","",Y3689-M3689)</f>
        <v/>
      </c>
      <c r="AD3689" s="8" t="n"/>
      <c r="AG3689" s="14" t="n"/>
      <c r="AI3689">
        <f>IF($C3689="","",IF(COUNTIF($C$2:$C3689,$C3689)=1,1,0))</f>
        <v/>
      </c>
      <c r="AJ3689">
        <f>IF($AI3689=1,SUMPRODUCT(--($AM$2:$AM$7001&lt;$AM3689))+1,"")</f>
        <v/>
      </c>
      <c r="AK3689">
        <f>IF($C3689="","",IF(OR($P3689=TRUE(),$P3689="TRUE"),1,0))</f>
        <v/>
      </c>
      <c r="AL3689">
        <f>IF($C3689="","",IF(AND($V3689="Yes",SUMPRODUCT((LEN(Settings!$F$6:$F$13)&gt;0)*ISNUMBER(SEARCH(Settings!$F$6:$F$13,$O3689)))=0),1,0))</f>
        <v/>
      </c>
      <c r="AM3689">
        <f>IF($AI3689=1,IFERROR(IF(VALUE($C3689)&lt;100000000,VALUE($C3689),1000000000),IFERROR(IF(VALUE(MID($C3689,2,20))&lt;100000000,VALUE(MID($C3689,2,20)),1000000000),1000000000))+ROW()/100000,"")</f>
        <v/>
      </c>
    </row>
    <row r="3690">
      <c r="E3690" s="14" t="n"/>
      <c r="M3690" s="8">
        <f>IF($C3690="","",L3690*T3690/100)</f>
        <v/>
      </c>
      <c r="S3690" s="8" t="n"/>
      <c r="T3690" s="8" t="n"/>
      <c r="W3690">
        <f>IF($C3690="","",IF($AL3690=1,0,IF($AK3690=1,Settings!$C$6,Settings!$C$7))*100)</f>
        <v/>
      </c>
      <c r="X3690" s="8">
        <f>IF($C3690="","",T3690*W3690/100)</f>
        <v/>
      </c>
      <c r="Y3690" s="8">
        <f>IF($C3690="","",T3690-X3690)</f>
        <v/>
      </c>
      <c r="Z3690" s="8">
        <f>IF($C3690="","",Y3690-M3690)</f>
        <v/>
      </c>
      <c r="AD3690" s="8" t="n"/>
      <c r="AG3690" s="14" t="n"/>
      <c r="AI3690">
        <f>IF($C3690="","",IF(COUNTIF($C$2:$C3690,$C3690)=1,1,0))</f>
        <v/>
      </c>
      <c r="AJ3690">
        <f>IF($AI3690=1,SUMPRODUCT(--($AM$2:$AM$7001&lt;$AM3690))+1,"")</f>
        <v/>
      </c>
      <c r="AK3690">
        <f>IF($C3690="","",IF(OR($P3690=TRUE(),$P3690="TRUE"),1,0))</f>
        <v/>
      </c>
      <c r="AL3690">
        <f>IF($C3690="","",IF(AND($V3690="Yes",SUMPRODUCT((LEN(Settings!$F$6:$F$13)&gt;0)*ISNUMBER(SEARCH(Settings!$F$6:$F$13,$O3690)))=0),1,0))</f>
        <v/>
      </c>
      <c r="AM3690">
        <f>IF($AI3690=1,IFERROR(IF(VALUE($C3690)&lt;100000000,VALUE($C3690),1000000000),IFERROR(IF(VALUE(MID($C3690,2,20))&lt;100000000,VALUE(MID($C3690,2,20)),1000000000),1000000000))+ROW()/100000,"")</f>
        <v/>
      </c>
    </row>
    <row r="3691">
      <c r="E3691" s="14" t="n"/>
      <c r="M3691" s="8">
        <f>IF($C3691="","",L3691*T3691/100)</f>
        <v/>
      </c>
      <c r="S3691" s="8" t="n"/>
      <c r="T3691" s="8" t="n"/>
      <c r="W3691">
        <f>IF($C3691="","",IF($AL3691=1,0,IF($AK3691=1,Settings!$C$6,Settings!$C$7))*100)</f>
        <v/>
      </c>
      <c r="X3691" s="8">
        <f>IF($C3691="","",T3691*W3691/100)</f>
        <v/>
      </c>
      <c r="Y3691" s="8">
        <f>IF($C3691="","",T3691-X3691)</f>
        <v/>
      </c>
      <c r="Z3691" s="8">
        <f>IF($C3691="","",Y3691-M3691)</f>
        <v/>
      </c>
      <c r="AD3691" s="8" t="n"/>
      <c r="AG3691" s="14" t="n"/>
      <c r="AI3691">
        <f>IF($C3691="","",IF(COUNTIF($C$2:$C3691,$C3691)=1,1,0))</f>
        <v/>
      </c>
      <c r="AJ3691">
        <f>IF($AI3691=1,SUMPRODUCT(--($AM$2:$AM$7001&lt;$AM3691))+1,"")</f>
        <v/>
      </c>
      <c r="AK3691">
        <f>IF($C3691="","",IF(OR($P3691=TRUE(),$P3691="TRUE"),1,0))</f>
        <v/>
      </c>
      <c r="AL3691">
        <f>IF($C3691="","",IF(AND($V3691="Yes",SUMPRODUCT((LEN(Settings!$F$6:$F$13)&gt;0)*ISNUMBER(SEARCH(Settings!$F$6:$F$13,$O3691)))=0),1,0))</f>
        <v/>
      </c>
      <c r="AM3691">
        <f>IF($AI3691=1,IFERROR(IF(VALUE($C3691)&lt;100000000,VALUE($C3691),1000000000),IFERROR(IF(VALUE(MID($C3691,2,20))&lt;100000000,VALUE(MID($C3691,2,20)),1000000000),1000000000))+ROW()/100000,"")</f>
        <v/>
      </c>
    </row>
    <row r="3692">
      <c r="E3692" s="14" t="n"/>
      <c r="M3692" s="8">
        <f>IF($C3692="","",L3692*T3692/100)</f>
        <v/>
      </c>
      <c r="S3692" s="8" t="n"/>
      <c r="T3692" s="8" t="n"/>
      <c r="W3692">
        <f>IF($C3692="","",IF($AL3692=1,0,IF($AK3692=1,Settings!$C$6,Settings!$C$7))*100)</f>
        <v/>
      </c>
      <c r="X3692" s="8">
        <f>IF($C3692="","",T3692*W3692/100)</f>
        <v/>
      </c>
      <c r="Y3692" s="8">
        <f>IF($C3692="","",T3692-X3692)</f>
        <v/>
      </c>
      <c r="Z3692" s="8">
        <f>IF($C3692="","",Y3692-M3692)</f>
        <v/>
      </c>
      <c r="AD3692" s="8" t="n"/>
      <c r="AG3692" s="14" t="n"/>
      <c r="AI3692">
        <f>IF($C3692="","",IF(COUNTIF($C$2:$C3692,$C3692)=1,1,0))</f>
        <v/>
      </c>
      <c r="AJ3692">
        <f>IF($AI3692=1,SUMPRODUCT(--($AM$2:$AM$7001&lt;$AM3692))+1,"")</f>
        <v/>
      </c>
      <c r="AK3692">
        <f>IF($C3692="","",IF(OR($P3692=TRUE(),$P3692="TRUE"),1,0))</f>
        <v/>
      </c>
      <c r="AL3692">
        <f>IF($C3692="","",IF(AND($V3692="Yes",SUMPRODUCT((LEN(Settings!$F$6:$F$13)&gt;0)*ISNUMBER(SEARCH(Settings!$F$6:$F$13,$O3692)))=0),1,0))</f>
        <v/>
      </c>
      <c r="AM3692">
        <f>IF($AI3692=1,IFERROR(IF(VALUE($C3692)&lt;100000000,VALUE($C3692),1000000000),IFERROR(IF(VALUE(MID($C3692,2,20))&lt;100000000,VALUE(MID($C3692,2,20)),1000000000),1000000000))+ROW()/100000,"")</f>
        <v/>
      </c>
    </row>
    <row r="3693">
      <c r="E3693" s="14" t="n"/>
      <c r="M3693" s="8">
        <f>IF($C3693="","",L3693*T3693/100)</f>
        <v/>
      </c>
      <c r="S3693" s="8" t="n"/>
      <c r="T3693" s="8" t="n"/>
      <c r="W3693">
        <f>IF($C3693="","",IF($AL3693=1,0,IF($AK3693=1,Settings!$C$6,Settings!$C$7))*100)</f>
        <v/>
      </c>
      <c r="X3693" s="8">
        <f>IF($C3693="","",T3693*W3693/100)</f>
        <v/>
      </c>
      <c r="Y3693" s="8">
        <f>IF($C3693="","",T3693-X3693)</f>
        <v/>
      </c>
      <c r="Z3693" s="8">
        <f>IF($C3693="","",Y3693-M3693)</f>
        <v/>
      </c>
      <c r="AD3693" s="8" t="n"/>
      <c r="AG3693" s="14" t="n"/>
      <c r="AI3693">
        <f>IF($C3693="","",IF(COUNTIF($C$2:$C3693,$C3693)=1,1,0))</f>
        <v/>
      </c>
      <c r="AJ3693">
        <f>IF($AI3693=1,SUMPRODUCT(--($AM$2:$AM$7001&lt;$AM3693))+1,"")</f>
        <v/>
      </c>
      <c r="AK3693">
        <f>IF($C3693="","",IF(OR($P3693=TRUE(),$P3693="TRUE"),1,0))</f>
        <v/>
      </c>
      <c r="AL3693">
        <f>IF($C3693="","",IF(AND($V3693="Yes",SUMPRODUCT((LEN(Settings!$F$6:$F$13)&gt;0)*ISNUMBER(SEARCH(Settings!$F$6:$F$13,$O3693)))=0),1,0))</f>
        <v/>
      </c>
      <c r="AM3693">
        <f>IF($AI3693=1,IFERROR(IF(VALUE($C3693)&lt;100000000,VALUE($C3693),1000000000),IFERROR(IF(VALUE(MID($C3693,2,20))&lt;100000000,VALUE(MID($C3693,2,20)),1000000000),1000000000))+ROW()/100000,"")</f>
        <v/>
      </c>
    </row>
    <row r="3694">
      <c r="E3694" s="14" t="n"/>
      <c r="M3694" s="8">
        <f>IF($C3694="","",L3694*T3694/100)</f>
        <v/>
      </c>
      <c r="S3694" s="8" t="n"/>
      <c r="T3694" s="8" t="n"/>
      <c r="W3694">
        <f>IF($C3694="","",IF($AL3694=1,0,IF($AK3694=1,Settings!$C$6,Settings!$C$7))*100)</f>
        <v/>
      </c>
      <c r="X3694" s="8">
        <f>IF($C3694="","",T3694*W3694/100)</f>
        <v/>
      </c>
      <c r="Y3694" s="8">
        <f>IF($C3694="","",T3694-X3694)</f>
        <v/>
      </c>
      <c r="Z3694" s="8">
        <f>IF($C3694="","",Y3694-M3694)</f>
        <v/>
      </c>
      <c r="AD3694" s="8" t="n"/>
      <c r="AG3694" s="14" t="n"/>
      <c r="AI3694">
        <f>IF($C3694="","",IF(COUNTIF($C$2:$C3694,$C3694)=1,1,0))</f>
        <v/>
      </c>
      <c r="AJ3694">
        <f>IF($AI3694=1,SUMPRODUCT(--($AM$2:$AM$7001&lt;$AM3694))+1,"")</f>
        <v/>
      </c>
      <c r="AK3694">
        <f>IF($C3694="","",IF(OR($P3694=TRUE(),$P3694="TRUE"),1,0))</f>
        <v/>
      </c>
      <c r="AL3694">
        <f>IF($C3694="","",IF(AND($V3694="Yes",SUMPRODUCT((LEN(Settings!$F$6:$F$13)&gt;0)*ISNUMBER(SEARCH(Settings!$F$6:$F$13,$O3694)))=0),1,0))</f>
        <v/>
      </c>
      <c r="AM3694">
        <f>IF($AI3694=1,IFERROR(IF(VALUE($C3694)&lt;100000000,VALUE($C3694),1000000000),IFERROR(IF(VALUE(MID($C3694,2,20))&lt;100000000,VALUE(MID($C3694,2,20)),1000000000),1000000000))+ROW()/100000,"")</f>
        <v/>
      </c>
    </row>
    <row r="3695">
      <c r="E3695" s="14" t="n"/>
      <c r="M3695" s="8">
        <f>IF($C3695="","",L3695*T3695/100)</f>
        <v/>
      </c>
      <c r="S3695" s="8" t="n"/>
      <c r="T3695" s="8" t="n"/>
      <c r="W3695">
        <f>IF($C3695="","",IF($AL3695=1,0,IF($AK3695=1,Settings!$C$6,Settings!$C$7))*100)</f>
        <v/>
      </c>
      <c r="X3695" s="8">
        <f>IF($C3695="","",T3695*W3695/100)</f>
        <v/>
      </c>
      <c r="Y3695" s="8">
        <f>IF($C3695="","",T3695-X3695)</f>
        <v/>
      </c>
      <c r="Z3695" s="8">
        <f>IF($C3695="","",Y3695-M3695)</f>
        <v/>
      </c>
      <c r="AD3695" s="8" t="n"/>
      <c r="AG3695" s="14" t="n"/>
      <c r="AI3695">
        <f>IF($C3695="","",IF(COUNTIF($C$2:$C3695,$C3695)=1,1,0))</f>
        <v/>
      </c>
      <c r="AJ3695">
        <f>IF($AI3695=1,SUMPRODUCT(--($AM$2:$AM$7001&lt;$AM3695))+1,"")</f>
        <v/>
      </c>
      <c r="AK3695">
        <f>IF($C3695="","",IF(OR($P3695=TRUE(),$P3695="TRUE"),1,0))</f>
        <v/>
      </c>
      <c r="AL3695">
        <f>IF($C3695="","",IF(AND($V3695="Yes",SUMPRODUCT((LEN(Settings!$F$6:$F$13)&gt;0)*ISNUMBER(SEARCH(Settings!$F$6:$F$13,$O3695)))=0),1,0))</f>
        <v/>
      </c>
      <c r="AM3695">
        <f>IF($AI3695=1,IFERROR(IF(VALUE($C3695)&lt;100000000,VALUE($C3695),1000000000),IFERROR(IF(VALUE(MID($C3695,2,20))&lt;100000000,VALUE(MID($C3695,2,20)),1000000000),1000000000))+ROW()/100000,"")</f>
        <v/>
      </c>
    </row>
    <row r="3696">
      <c r="E3696" s="14" t="n"/>
      <c r="M3696" s="8">
        <f>IF($C3696="","",L3696*T3696/100)</f>
        <v/>
      </c>
      <c r="S3696" s="8" t="n"/>
      <c r="T3696" s="8" t="n"/>
      <c r="W3696">
        <f>IF($C3696="","",IF($AL3696=1,0,IF($AK3696=1,Settings!$C$6,Settings!$C$7))*100)</f>
        <v/>
      </c>
      <c r="X3696" s="8">
        <f>IF($C3696="","",T3696*W3696/100)</f>
        <v/>
      </c>
      <c r="Y3696" s="8">
        <f>IF($C3696="","",T3696-X3696)</f>
        <v/>
      </c>
      <c r="Z3696" s="8">
        <f>IF($C3696="","",Y3696-M3696)</f>
        <v/>
      </c>
      <c r="AD3696" s="8" t="n"/>
      <c r="AG3696" s="14" t="n"/>
      <c r="AI3696">
        <f>IF($C3696="","",IF(COUNTIF($C$2:$C3696,$C3696)=1,1,0))</f>
        <v/>
      </c>
      <c r="AJ3696">
        <f>IF($AI3696=1,SUMPRODUCT(--($AM$2:$AM$7001&lt;$AM3696))+1,"")</f>
        <v/>
      </c>
      <c r="AK3696">
        <f>IF($C3696="","",IF(OR($P3696=TRUE(),$P3696="TRUE"),1,0))</f>
        <v/>
      </c>
      <c r="AL3696">
        <f>IF($C3696="","",IF(AND($V3696="Yes",SUMPRODUCT((LEN(Settings!$F$6:$F$13)&gt;0)*ISNUMBER(SEARCH(Settings!$F$6:$F$13,$O3696)))=0),1,0))</f>
        <v/>
      </c>
      <c r="AM3696">
        <f>IF($AI3696=1,IFERROR(IF(VALUE($C3696)&lt;100000000,VALUE($C3696),1000000000),IFERROR(IF(VALUE(MID($C3696,2,20))&lt;100000000,VALUE(MID($C3696,2,20)),1000000000),1000000000))+ROW()/100000,"")</f>
        <v/>
      </c>
    </row>
    <row r="3697">
      <c r="E3697" s="14" t="n"/>
      <c r="M3697" s="8">
        <f>IF($C3697="","",L3697*T3697/100)</f>
        <v/>
      </c>
      <c r="S3697" s="8" t="n"/>
      <c r="T3697" s="8" t="n"/>
      <c r="W3697">
        <f>IF($C3697="","",IF($AL3697=1,0,IF($AK3697=1,Settings!$C$6,Settings!$C$7))*100)</f>
        <v/>
      </c>
      <c r="X3697" s="8">
        <f>IF($C3697="","",T3697*W3697/100)</f>
        <v/>
      </c>
      <c r="Y3697" s="8">
        <f>IF($C3697="","",T3697-X3697)</f>
        <v/>
      </c>
      <c r="Z3697" s="8">
        <f>IF($C3697="","",Y3697-M3697)</f>
        <v/>
      </c>
      <c r="AD3697" s="8" t="n"/>
      <c r="AG3697" s="14" t="n"/>
      <c r="AI3697">
        <f>IF($C3697="","",IF(COUNTIF($C$2:$C3697,$C3697)=1,1,0))</f>
        <v/>
      </c>
      <c r="AJ3697">
        <f>IF($AI3697=1,SUMPRODUCT(--($AM$2:$AM$7001&lt;$AM3697))+1,"")</f>
        <v/>
      </c>
      <c r="AK3697">
        <f>IF($C3697="","",IF(OR($P3697=TRUE(),$P3697="TRUE"),1,0))</f>
        <v/>
      </c>
      <c r="AL3697">
        <f>IF($C3697="","",IF(AND($V3697="Yes",SUMPRODUCT((LEN(Settings!$F$6:$F$13)&gt;0)*ISNUMBER(SEARCH(Settings!$F$6:$F$13,$O3697)))=0),1,0))</f>
        <v/>
      </c>
      <c r="AM3697">
        <f>IF($AI3697=1,IFERROR(IF(VALUE($C3697)&lt;100000000,VALUE($C3697),1000000000),IFERROR(IF(VALUE(MID($C3697,2,20))&lt;100000000,VALUE(MID($C3697,2,20)),1000000000),1000000000))+ROW()/100000,"")</f>
        <v/>
      </c>
    </row>
    <row r="3698">
      <c r="E3698" s="14" t="n"/>
      <c r="M3698" s="8">
        <f>IF($C3698="","",L3698*T3698/100)</f>
        <v/>
      </c>
      <c r="S3698" s="8" t="n"/>
      <c r="T3698" s="8" t="n"/>
      <c r="W3698">
        <f>IF($C3698="","",IF($AL3698=1,0,IF($AK3698=1,Settings!$C$6,Settings!$C$7))*100)</f>
        <v/>
      </c>
      <c r="X3698" s="8">
        <f>IF($C3698="","",T3698*W3698/100)</f>
        <v/>
      </c>
      <c r="Y3698" s="8">
        <f>IF($C3698="","",T3698-X3698)</f>
        <v/>
      </c>
      <c r="Z3698" s="8">
        <f>IF($C3698="","",Y3698-M3698)</f>
        <v/>
      </c>
      <c r="AD3698" s="8" t="n"/>
      <c r="AG3698" s="14" t="n"/>
      <c r="AI3698">
        <f>IF($C3698="","",IF(COUNTIF($C$2:$C3698,$C3698)=1,1,0))</f>
        <v/>
      </c>
      <c r="AJ3698">
        <f>IF($AI3698=1,SUMPRODUCT(--($AM$2:$AM$7001&lt;$AM3698))+1,"")</f>
        <v/>
      </c>
      <c r="AK3698">
        <f>IF($C3698="","",IF(OR($P3698=TRUE(),$P3698="TRUE"),1,0))</f>
        <v/>
      </c>
      <c r="AL3698">
        <f>IF($C3698="","",IF(AND($V3698="Yes",SUMPRODUCT((LEN(Settings!$F$6:$F$13)&gt;0)*ISNUMBER(SEARCH(Settings!$F$6:$F$13,$O3698)))=0),1,0))</f>
        <v/>
      </c>
      <c r="AM3698">
        <f>IF($AI3698=1,IFERROR(IF(VALUE($C3698)&lt;100000000,VALUE($C3698),1000000000),IFERROR(IF(VALUE(MID($C3698,2,20))&lt;100000000,VALUE(MID($C3698,2,20)),1000000000),1000000000))+ROW()/100000,"")</f>
        <v/>
      </c>
    </row>
    <row r="3699">
      <c r="E3699" s="14" t="n"/>
      <c r="M3699" s="8">
        <f>IF($C3699="","",L3699*T3699/100)</f>
        <v/>
      </c>
      <c r="S3699" s="8" t="n"/>
      <c r="T3699" s="8" t="n"/>
      <c r="W3699">
        <f>IF($C3699="","",IF($AL3699=1,0,IF($AK3699=1,Settings!$C$6,Settings!$C$7))*100)</f>
        <v/>
      </c>
      <c r="X3699" s="8">
        <f>IF($C3699="","",T3699*W3699/100)</f>
        <v/>
      </c>
      <c r="Y3699" s="8">
        <f>IF($C3699="","",T3699-X3699)</f>
        <v/>
      </c>
      <c r="Z3699" s="8">
        <f>IF($C3699="","",Y3699-M3699)</f>
        <v/>
      </c>
      <c r="AD3699" s="8" t="n"/>
      <c r="AG3699" s="14" t="n"/>
      <c r="AI3699">
        <f>IF($C3699="","",IF(COUNTIF($C$2:$C3699,$C3699)=1,1,0))</f>
        <v/>
      </c>
      <c r="AJ3699">
        <f>IF($AI3699=1,SUMPRODUCT(--($AM$2:$AM$7001&lt;$AM3699))+1,"")</f>
        <v/>
      </c>
      <c r="AK3699">
        <f>IF($C3699="","",IF(OR($P3699=TRUE(),$P3699="TRUE"),1,0))</f>
        <v/>
      </c>
      <c r="AL3699">
        <f>IF($C3699="","",IF(AND($V3699="Yes",SUMPRODUCT((LEN(Settings!$F$6:$F$13)&gt;0)*ISNUMBER(SEARCH(Settings!$F$6:$F$13,$O3699)))=0),1,0))</f>
        <v/>
      </c>
      <c r="AM3699">
        <f>IF($AI3699=1,IFERROR(IF(VALUE($C3699)&lt;100000000,VALUE($C3699),1000000000),IFERROR(IF(VALUE(MID($C3699,2,20))&lt;100000000,VALUE(MID($C3699,2,20)),1000000000),1000000000))+ROW()/100000,"")</f>
        <v/>
      </c>
    </row>
    <row r="3700">
      <c r="E3700" s="14" t="n"/>
      <c r="M3700" s="8">
        <f>IF($C3700="","",L3700*T3700/100)</f>
        <v/>
      </c>
      <c r="S3700" s="8" t="n"/>
      <c r="T3700" s="8" t="n"/>
      <c r="W3700">
        <f>IF($C3700="","",IF($AL3700=1,0,IF($AK3700=1,Settings!$C$6,Settings!$C$7))*100)</f>
        <v/>
      </c>
      <c r="X3700" s="8">
        <f>IF($C3700="","",T3700*W3700/100)</f>
        <v/>
      </c>
      <c r="Y3700" s="8">
        <f>IF($C3700="","",T3700-X3700)</f>
        <v/>
      </c>
      <c r="Z3700" s="8">
        <f>IF($C3700="","",Y3700-M3700)</f>
        <v/>
      </c>
      <c r="AD3700" s="8" t="n"/>
      <c r="AG3700" s="14" t="n"/>
      <c r="AI3700">
        <f>IF($C3700="","",IF(COUNTIF($C$2:$C3700,$C3700)=1,1,0))</f>
        <v/>
      </c>
      <c r="AJ3700">
        <f>IF($AI3700=1,SUMPRODUCT(--($AM$2:$AM$7001&lt;$AM3700))+1,"")</f>
        <v/>
      </c>
      <c r="AK3700">
        <f>IF($C3700="","",IF(OR($P3700=TRUE(),$P3700="TRUE"),1,0))</f>
        <v/>
      </c>
      <c r="AL3700">
        <f>IF($C3700="","",IF(AND($V3700="Yes",SUMPRODUCT((LEN(Settings!$F$6:$F$13)&gt;0)*ISNUMBER(SEARCH(Settings!$F$6:$F$13,$O3700)))=0),1,0))</f>
        <v/>
      </c>
      <c r="AM3700">
        <f>IF($AI3700=1,IFERROR(IF(VALUE($C3700)&lt;100000000,VALUE($C3700),1000000000),IFERROR(IF(VALUE(MID($C3700,2,20))&lt;100000000,VALUE(MID($C3700,2,20)),1000000000),1000000000))+ROW()/100000,"")</f>
        <v/>
      </c>
    </row>
    <row r="3701">
      <c r="E3701" s="14" t="n"/>
      <c r="M3701" s="8">
        <f>IF($C3701="","",L3701*T3701/100)</f>
        <v/>
      </c>
      <c r="S3701" s="8" t="n"/>
      <c r="T3701" s="8" t="n"/>
      <c r="W3701">
        <f>IF($C3701="","",IF($AL3701=1,0,IF($AK3701=1,Settings!$C$6,Settings!$C$7))*100)</f>
        <v/>
      </c>
      <c r="X3701" s="8">
        <f>IF($C3701="","",T3701*W3701/100)</f>
        <v/>
      </c>
      <c r="Y3701" s="8">
        <f>IF($C3701="","",T3701-X3701)</f>
        <v/>
      </c>
      <c r="Z3701" s="8">
        <f>IF($C3701="","",Y3701-M3701)</f>
        <v/>
      </c>
      <c r="AD3701" s="8" t="n"/>
      <c r="AG3701" s="14" t="n"/>
      <c r="AI3701">
        <f>IF($C3701="","",IF(COUNTIF($C$2:$C3701,$C3701)=1,1,0))</f>
        <v/>
      </c>
      <c r="AJ3701">
        <f>IF($AI3701=1,SUMPRODUCT(--($AM$2:$AM$7001&lt;$AM3701))+1,"")</f>
        <v/>
      </c>
      <c r="AK3701">
        <f>IF($C3701="","",IF(OR($P3701=TRUE(),$P3701="TRUE"),1,0))</f>
        <v/>
      </c>
      <c r="AL3701">
        <f>IF($C3701="","",IF(AND($V3701="Yes",SUMPRODUCT((LEN(Settings!$F$6:$F$13)&gt;0)*ISNUMBER(SEARCH(Settings!$F$6:$F$13,$O3701)))=0),1,0))</f>
        <v/>
      </c>
      <c r="AM3701">
        <f>IF($AI3701=1,IFERROR(IF(VALUE($C3701)&lt;100000000,VALUE($C3701),1000000000),IFERROR(IF(VALUE(MID($C3701,2,20))&lt;100000000,VALUE(MID($C3701,2,20)),1000000000),1000000000))+ROW()/100000,"")</f>
        <v/>
      </c>
    </row>
    <row r="3702">
      <c r="E3702" s="14" t="n"/>
      <c r="M3702" s="8">
        <f>IF($C3702="","",L3702*T3702/100)</f>
        <v/>
      </c>
      <c r="S3702" s="8" t="n"/>
      <c r="T3702" s="8" t="n"/>
      <c r="W3702">
        <f>IF($C3702="","",IF($AL3702=1,0,IF($AK3702=1,Settings!$C$6,Settings!$C$7))*100)</f>
        <v/>
      </c>
      <c r="X3702" s="8">
        <f>IF($C3702="","",T3702*W3702/100)</f>
        <v/>
      </c>
      <c r="Y3702" s="8">
        <f>IF($C3702="","",T3702-X3702)</f>
        <v/>
      </c>
      <c r="Z3702" s="8">
        <f>IF($C3702="","",Y3702-M3702)</f>
        <v/>
      </c>
      <c r="AD3702" s="8" t="n"/>
      <c r="AG3702" s="14" t="n"/>
      <c r="AI3702">
        <f>IF($C3702="","",IF(COUNTIF($C$2:$C3702,$C3702)=1,1,0))</f>
        <v/>
      </c>
      <c r="AJ3702">
        <f>IF($AI3702=1,SUMPRODUCT(--($AM$2:$AM$7001&lt;$AM3702))+1,"")</f>
        <v/>
      </c>
      <c r="AK3702">
        <f>IF($C3702="","",IF(OR($P3702=TRUE(),$P3702="TRUE"),1,0))</f>
        <v/>
      </c>
      <c r="AL3702">
        <f>IF($C3702="","",IF(AND($V3702="Yes",SUMPRODUCT((LEN(Settings!$F$6:$F$13)&gt;0)*ISNUMBER(SEARCH(Settings!$F$6:$F$13,$O3702)))=0),1,0))</f>
        <v/>
      </c>
      <c r="AM3702">
        <f>IF($AI3702=1,IFERROR(IF(VALUE($C3702)&lt;100000000,VALUE($C3702),1000000000),IFERROR(IF(VALUE(MID($C3702,2,20))&lt;100000000,VALUE(MID($C3702,2,20)),1000000000),1000000000))+ROW()/100000,"")</f>
        <v/>
      </c>
    </row>
    <row r="3703">
      <c r="E3703" s="14" t="n"/>
      <c r="M3703" s="8">
        <f>IF($C3703="","",L3703*T3703/100)</f>
        <v/>
      </c>
      <c r="S3703" s="8" t="n"/>
      <c r="T3703" s="8" t="n"/>
      <c r="W3703">
        <f>IF($C3703="","",IF($AL3703=1,0,IF($AK3703=1,Settings!$C$6,Settings!$C$7))*100)</f>
        <v/>
      </c>
      <c r="X3703" s="8">
        <f>IF($C3703="","",T3703*W3703/100)</f>
        <v/>
      </c>
      <c r="Y3703" s="8">
        <f>IF($C3703="","",T3703-X3703)</f>
        <v/>
      </c>
      <c r="Z3703" s="8">
        <f>IF($C3703="","",Y3703-M3703)</f>
        <v/>
      </c>
      <c r="AD3703" s="8" t="n"/>
      <c r="AG3703" s="14" t="n"/>
      <c r="AI3703">
        <f>IF($C3703="","",IF(COUNTIF($C$2:$C3703,$C3703)=1,1,0))</f>
        <v/>
      </c>
      <c r="AJ3703">
        <f>IF($AI3703=1,SUMPRODUCT(--($AM$2:$AM$7001&lt;$AM3703))+1,"")</f>
        <v/>
      </c>
      <c r="AK3703">
        <f>IF($C3703="","",IF(OR($P3703=TRUE(),$P3703="TRUE"),1,0))</f>
        <v/>
      </c>
      <c r="AL3703">
        <f>IF($C3703="","",IF(AND($V3703="Yes",SUMPRODUCT((LEN(Settings!$F$6:$F$13)&gt;0)*ISNUMBER(SEARCH(Settings!$F$6:$F$13,$O3703)))=0),1,0))</f>
        <v/>
      </c>
      <c r="AM3703">
        <f>IF($AI3703=1,IFERROR(IF(VALUE($C3703)&lt;100000000,VALUE($C3703),1000000000),IFERROR(IF(VALUE(MID($C3703,2,20))&lt;100000000,VALUE(MID($C3703,2,20)),1000000000),1000000000))+ROW()/100000,"")</f>
        <v/>
      </c>
    </row>
    <row r="3704">
      <c r="E3704" s="14" t="n"/>
      <c r="M3704" s="8">
        <f>IF($C3704="","",L3704*T3704/100)</f>
        <v/>
      </c>
      <c r="S3704" s="8" t="n"/>
      <c r="T3704" s="8" t="n"/>
      <c r="W3704">
        <f>IF($C3704="","",IF($AL3704=1,0,IF($AK3704=1,Settings!$C$6,Settings!$C$7))*100)</f>
        <v/>
      </c>
      <c r="X3704" s="8">
        <f>IF($C3704="","",T3704*W3704/100)</f>
        <v/>
      </c>
      <c r="Y3704" s="8">
        <f>IF($C3704="","",T3704-X3704)</f>
        <v/>
      </c>
      <c r="Z3704" s="8">
        <f>IF($C3704="","",Y3704-M3704)</f>
        <v/>
      </c>
      <c r="AD3704" s="8" t="n"/>
      <c r="AG3704" s="14" t="n"/>
      <c r="AI3704">
        <f>IF($C3704="","",IF(COUNTIF($C$2:$C3704,$C3704)=1,1,0))</f>
        <v/>
      </c>
      <c r="AJ3704">
        <f>IF($AI3704=1,SUMPRODUCT(--($AM$2:$AM$7001&lt;$AM3704))+1,"")</f>
        <v/>
      </c>
      <c r="AK3704">
        <f>IF($C3704="","",IF(OR($P3704=TRUE(),$P3704="TRUE"),1,0))</f>
        <v/>
      </c>
      <c r="AL3704">
        <f>IF($C3704="","",IF(AND($V3704="Yes",SUMPRODUCT((LEN(Settings!$F$6:$F$13)&gt;0)*ISNUMBER(SEARCH(Settings!$F$6:$F$13,$O3704)))=0),1,0))</f>
        <v/>
      </c>
      <c r="AM3704">
        <f>IF($AI3704=1,IFERROR(IF(VALUE($C3704)&lt;100000000,VALUE($C3704),1000000000),IFERROR(IF(VALUE(MID($C3704,2,20))&lt;100000000,VALUE(MID($C3704,2,20)),1000000000),1000000000))+ROW()/100000,"")</f>
        <v/>
      </c>
    </row>
    <row r="3705">
      <c r="E3705" s="14" t="n"/>
      <c r="M3705" s="8">
        <f>IF($C3705="","",L3705*T3705/100)</f>
        <v/>
      </c>
      <c r="S3705" s="8" t="n"/>
      <c r="T3705" s="8" t="n"/>
      <c r="W3705">
        <f>IF($C3705="","",IF($AL3705=1,0,IF($AK3705=1,Settings!$C$6,Settings!$C$7))*100)</f>
        <v/>
      </c>
      <c r="X3705" s="8">
        <f>IF($C3705="","",T3705*W3705/100)</f>
        <v/>
      </c>
      <c r="Y3705" s="8">
        <f>IF($C3705="","",T3705-X3705)</f>
        <v/>
      </c>
      <c r="Z3705" s="8">
        <f>IF($C3705="","",Y3705-M3705)</f>
        <v/>
      </c>
      <c r="AD3705" s="8" t="n"/>
      <c r="AG3705" s="14" t="n"/>
      <c r="AI3705">
        <f>IF($C3705="","",IF(COUNTIF($C$2:$C3705,$C3705)=1,1,0))</f>
        <v/>
      </c>
      <c r="AJ3705">
        <f>IF($AI3705=1,SUMPRODUCT(--($AM$2:$AM$7001&lt;$AM3705))+1,"")</f>
        <v/>
      </c>
      <c r="AK3705">
        <f>IF($C3705="","",IF(OR($P3705=TRUE(),$P3705="TRUE"),1,0))</f>
        <v/>
      </c>
      <c r="AL3705">
        <f>IF($C3705="","",IF(AND($V3705="Yes",SUMPRODUCT((LEN(Settings!$F$6:$F$13)&gt;0)*ISNUMBER(SEARCH(Settings!$F$6:$F$13,$O3705)))=0),1,0))</f>
        <v/>
      </c>
      <c r="AM3705">
        <f>IF($AI3705=1,IFERROR(IF(VALUE($C3705)&lt;100000000,VALUE($C3705),1000000000),IFERROR(IF(VALUE(MID($C3705,2,20))&lt;100000000,VALUE(MID($C3705,2,20)),1000000000),1000000000))+ROW()/100000,"")</f>
        <v/>
      </c>
    </row>
    <row r="3706">
      <c r="E3706" s="14" t="n"/>
      <c r="M3706" s="8">
        <f>IF($C3706="","",L3706*T3706/100)</f>
        <v/>
      </c>
      <c r="S3706" s="8" t="n"/>
      <c r="T3706" s="8" t="n"/>
      <c r="W3706">
        <f>IF($C3706="","",IF($AL3706=1,0,IF($AK3706=1,Settings!$C$6,Settings!$C$7))*100)</f>
        <v/>
      </c>
      <c r="X3706" s="8">
        <f>IF($C3706="","",T3706*W3706/100)</f>
        <v/>
      </c>
      <c r="Y3706" s="8">
        <f>IF($C3706="","",T3706-X3706)</f>
        <v/>
      </c>
      <c r="Z3706" s="8">
        <f>IF($C3706="","",Y3706-M3706)</f>
        <v/>
      </c>
      <c r="AD3706" s="8" t="n"/>
      <c r="AG3706" s="14" t="n"/>
      <c r="AI3706">
        <f>IF($C3706="","",IF(COUNTIF($C$2:$C3706,$C3706)=1,1,0))</f>
        <v/>
      </c>
      <c r="AJ3706">
        <f>IF($AI3706=1,SUMPRODUCT(--($AM$2:$AM$7001&lt;$AM3706))+1,"")</f>
        <v/>
      </c>
      <c r="AK3706">
        <f>IF($C3706="","",IF(OR($P3706=TRUE(),$P3706="TRUE"),1,0))</f>
        <v/>
      </c>
      <c r="AL3706">
        <f>IF($C3706="","",IF(AND($V3706="Yes",SUMPRODUCT((LEN(Settings!$F$6:$F$13)&gt;0)*ISNUMBER(SEARCH(Settings!$F$6:$F$13,$O3706)))=0),1,0))</f>
        <v/>
      </c>
      <c r="AM3706">
        <f>IF($AI3706=1,IFERROR(IF(VALUE($C3706)&lt;100000000,VALUE($C3706),1000000000),IFERROR(IF(VALUE(MID($C3706,2,20))&lt;100000000,VALUE(MID($C3706,2,20)),1000000000),1000000000))+ROW()/100000,"")</f>
        <v/>
      </c>
    </row>
    <row r="3707">
      <c r="E3707" s="14" t="n"/>
      <c r="M3707" s="8">
        <f>IF($C3707="","",L3707*T3707/100)</f>
        <v/>
      </c>
      <c r="S3707" s="8" t="n"/>
      <c r="T3707" s="8" t="n"/>
      <c r="W3707">
        <f>IF($C3707="","",IF($AL3707=1,0,IF($AK3707=1,Settings!$C$6,Settings!$C$7))*100)</f>
        <v/>
      </c>
      <c r="X3707" s="8">
        <f>IF($C3707="","",T3707*W3707/100)</f>
        <v/>
      </c>
      <c r="Y3707" s="8">
        <f>IF($C3707="","",T3707-X3707)</f>
        <v/>
      </c>
      <c r="Z3707" s="8">
        <f>IF($C3707="","",Y3707-M3707)</f>
        <v/>
      </c>
      <c r="AD3707" s="8" t="n"/>
      <c r="AG3707" s="14" t="n"/>
      <c r="AI3707">
        <f>IF($C3707="","",IF(COUNTIF($C$2:$C3707,$C3707)=1,1,0))</f>
        <v/>
      </c>
      <c r="AJ3707">
        <f>IF($AI3707=1,SUMPRODUCT(--($AM$2:$AM$7001&lt;$AM3707))+1,"")</f>
        <v/>
      </c>
      <c r="AK3707">
        <f>IF($C3707="","",IF(OR($P3707=TRUE(),$P3707="TRUE"),1,0))</f>
        <v/>
      </c>
      <c r="AL3707">
        <f>IF($C3707="","",IF(AND($V3707="Yes",SUMPRODUCT((LEN(Settings!$F$6:$F$13)&gt;0)*ISNUMBER(SEARCH(Settings!$F$6:$F$13,$O3707)))=0),1,0))</f>
        <v/>
      </c>
      <c r="AM3707">
        <f>IF($AI3707=1,IFERROR(IF(VALUE($C3707)&lt;100000000,VALUE($C3707),1000000000),IFERROR(IF(VALUE(MID($C3707,2,20))&lt;100000000,VALUE(MID($C3707,2,20)),1000000000),1000000000))+ROW()/100000,"")</f>
        <v/>
      </c>
    </row>
    <row r="3708">
      <c r="E3708" s="14" t="n"/>
      <c r="M3708" s="8">
        <f>IF($C3708="","",L3708*T3708/100)</f>
        <v/>
      </c>
      <c r="S3708" s="8" t="n"/>
      <c r="T3708" s="8" t="n"/>
      <c r="W3708">
        <f>IF($C3708="","",IF($AL3708=1,0,IF($AK3708=1,Settings!$C$6,Settings!$C$7))*100)</f>
        <v/>
      </c>
      <c r="X3708" s="8">
        <f>IF($C3708="","",T3708*W3708/100)</f>
        <v/>
      </c>
      <c r="Y3708" s="8">
        <f>IF($C3708="","",T3708-X3708)</f>
        <v/>
      </c>
      <c r="Z3708" s="8">
        <f>IF($C3708="","",Y3708-M3708)</f>
        <v/>
      </c>
      <c r="AD3708" s="8" t="n"/>
      <c r="AG3708" s="14" t="n"/>
      <c r="AI3708">
        <f>IF($C3708="","",IF(COUNTIF($C$2:$C3708,$C3708)=1,1,0))</f>
        <v/>
      </c>
      <c r="AJ3708">
        <f>IF($AI3708=1,SUMPRODUCT(--($AM$2:$AM$7001&lt;$AM3708))+1,"")</f>
        <v/>
      </c>
      <c r="AK3708">
        <f>IF($C3708="","",IF(OR($P3708=TRUE(),$P3708="TRUE"),1,0))</f>
        <v/>
      </c>
      <c r="AL3708">
        <f>IF($C3708="","",IF(AND($V3708="Yes",SUMPRODUCT((LEN(Settings!$F$6:$F$13)&gt;0)*ISNUMBER(SEARCH(Settings!$F$6:$F$13,$O3708)))=0),1,0))</f>
        <v/>
      </c>
      <c r="AM3708">
        <f>IF($AI3708=1,IFERROR(IF(VALUE($C3708)&lt;100000000,VALUE($C3708),1000000000),IFERROR(IF(VALUE(MID($C3708,2,20))&lt;100000000,VALUE(MID($C3708,2,20)),1000000000),1000000000))+ROW()/100000,"")</f>
        <v/>
      </c>
    </row>
    <row r="3709">
      <c r="E3709" s="14" t="n"/>
      <c r="M3709" s="8">
        <f>IF($C3709="","",L3709*T3709/100)</f>
        <v/>
      </c>
      <c r="S3709" s="8" t="n"/>
      <c r="T3709" s="8" t="n"/>
      <c r="W3709">
        <f>IF($C3709="","",IF($AL3709=1,0,IF($AK3709=1,Settings!$C$6,Settings!$C$7))*100)</f>
        <v/>
      </c>
      <c r="X3709" s="8">
        <f>IF($C3709="","",T3709*W3709/100)</f>
        <v/>
      </c>
      <c r="Y3709" s="8">
        <f>IF($C3709="","",T3709-X3709)</f>
        <v/>
      </c>
      <c r="Z3709" s="8">
        <f>IF($C3709="","",Y3709-M3709)</f>
        <v/>
      </c>
      <c r="AD3709" s="8" t="n"/>
      <c r="AG3709" s="14" t="n"/>
      <c r="AI3709">
        <f>IF($C3709="","",IF(COUNTIF($C$2:$C3709,$C3709)=1,1,0))</f>
        <v/>
      </c>
      <c r="AJ3709">
        <f>IF($AI3709=1,SUMPRODUCT(--($AM$2:$AM$7001&lt;$AM3709))+1,"")</f>
        <v/>
      </c>
      <c r="AK3709">
        <f>IF($C3709="","",IF(OR($P3709=TRUE(),$P3709="TRUE"),1,0))</f>
        <v/>
      </c>
      <c r="AL3709">
        <f>IF($C3709="","",IF(AND($V3709="Yes",SUMPRODUCT((LEN(Settings!$F$6:$F$13)&gt;0)*ISNUMBER(SEARCH(Settings!$F$6:$F$13,$O3709)))=0),1,0))</f>
        <v/>
      </c>
      <c r="AM3709">
        <f>IF($AI3709=1,IFERROR(IF(VALUE($C3709)&lt;100000000,VALUE($C3709),1000000000),IFERROR(IF(VALUE(MID($C3709,2,20))&lt;100000000,VALUE(MID($C3709,2,20)),1000000000),1000000000))+ROW()/100000,"")</f>
        <v/>
      </c>
    </row>
    <row r="3710">
      <c r="E3710" s="14" t="n"/>
      <c r="M3710" s="8">
        <f>IF($C3710="","",L3710*T3710/100)</f>
        <v/>
      </c>
      <c r="S3710" s="8" t="n"/>
      <c r="T3710" s="8" t="n"/>
      <c r="W3710">
        <f>IF($C3710="","",IF($AL3710=1,0,IF($AK3710=1,Settings!$C$6,Settings!$C$7))*100)</f>
        <v/>
      </c>
      <c r="X3710" s="8">
        <f>IF($C3710="","",T3710*W3710/100)</f>
        <v/>
      </c>
      <c r="Y3710" s="8">
        <f>IF($C3710="","",T3710-X3710)</f>
        <v/>
      </c>
      <c r="Z3710" s="8">
        <f>IF($C3710="","",Y3710-M3710)</f>
        <v/>
      </c>
      <c r="AD3710" s="8" t="n"/>
      <c r="AG3710" s="14" t="n"/>
      <c r="AI3710">
        <f>IF($C3710="","",IF(COUNTIF($C$2:$C3710,$C3710)=1,1,0))</f>
        <v/>
      </c>
      <c r="AJ3710">
        <f>IF($AI3710=1,SUMPRODUCT(--($AM$2:$AM$7001&lt;$AM3710))+1,"")</f>
        <v/>
      </c>
      <c r="AK3710">
        <f>IF($C3710="","",IF(OR($P3710=TRUE(),$P3710="TRUE"),1,0))</f>
        <v/>
      </c>
      <c r="AL3710">
        <f>IF($C3710="","",IF(AND($V3710="Yes",SUMPRODUCT((LEN(Settings!$F$6:$F$13)&gt;0)*ISNUMBER(SEARCH(Settings!$F$6:$F$13,$O3710)))=0),1,0))</f>
        <v/>
      </c>
      <c r="AM3710">
        <f>IF($AI3710=1,IFERROR(IF(VALUE($C3710)&lt;100000000,VALUE($C3710),1000000000),IFERROR(IF(VALUE(MID($C3710,2,20))&lt;100000000,VALUE(MID($C3710,2,20)),1000000000),1000000000))+ROW()/100000,"")</f>
        <v/>
      </c>
    </row>
    <row r="3711">
      <c r="E3711" s="14" t="n"/>
      <c r="M3711" s="8">
        <f>IF($C3711="","",L3711*T3711/100)</f>
        <v/>
      </c>
      <c r="S3711" s="8" t="n"/>
      <c r="T3711" s="8" t="n"/>
      <c r="W3711">
        <f>IF($C3711="","",IF($AL3711=1,0,IF($AK3711=1,Settings!$C$6,Settings!$C$7))*100)</f>
        <v/>
      </c>
      <c r="X3711" s="8">
        <f>IF($C3711="","",T3711*W3711/100)</f>
        <v/>
      </c>
      <c r="Y3711" s="8">
        <f>IF($C3711="","",T3711-X3711)</f>
        <v/>
      </c>
      <c r="Z3711" s="8">
        <f>IF($C3711="","",Y3711-M3711)</f>
        <v/>
      </c>
      <c r="AD3711" s="8" t="n"/>
      <c r="AG3711" s="14" t="n"/>
      <c r="AI3711">
        <f>IF($C3711="","",IF(COUNTIF($C$2:$C3711,$C3711)=1,1,0))</f>
        <v/>
      </c>
      <c r="AJ3711">
        <f>IF($AI3711=1,SUMPRODUCT(--($AM$2:$AM$7001&lt;$AM3711))+1,"")</f>
        <v/>
      </c>
      <c r="AK3711">
        <f>IF($C3711="","",IF(OR($P3711=TRUE(),$P3711="TRUE"),1,0))</f>
        <v/>
      </c>
      <c r="AL3711">
        <f>IF($C3711="","",IF(AND($V3711="Yes",SUMPRODUCT((LEN(Settings!$F$6:$F$13)&gt;0)*ISNUMBER(SEARCH(Settings!$F$6:$F$13,$O3711)))=0),1,0))</f>
        <v/>
      </c>
      <c r="AM3711">
        <f>IF($AI3711=1,IFERROR(IF(VALUE($C3711)&lt;100000000,VALUE($C3711),1000000000),IFERROR(IF(VALUE(MID($C3711,2,20))&lt;100000000,VALUE(MID($C3711,2,20)),1000000000),1000000000))+ROW()/100000,"")</f>
        <v/>
      </c>
    </row>
    <row r="3712">
      <c r="E3712" s="14" t="n"/>
      <c r="M3712" s="8">
        <f>IF($C3712="","",L3712*T3712/100)</f>
        <v/>
      </c>
      <c r="S3712" s="8" t="n"/>
      <c r="T3712" s="8" t="n"/>
      <c r="W3712">
        <f>IF($C3712="","",IF($AL3712=1,0,IF($AK3712=1,Settings!$C$6,Settings!$C$7))*100)</f>
        <v/>
      </c>
      <c r="X3712" s="8">
        <f>IF($C3712="","",T3712*W3712/100)</f>
        <v/>
      </c>
      <c r="Y3712" s="8">
        <f>IF($C3712="","",T3712-X3712)</f>
        <v/>
      </c>
      <c r="Z3712" s="8">
        <f>IF($C3712="","",Y3712-M3712)</f>
        <v/>
      </c>
      <c r="AD3712" s="8" t="n"/>
      <c r="AG3712" s="14" t="n"/>
      <c r="AI3712">
        <f>IF($C3712="","",IF(COUNTIF($C$2:$C3712,$C3712)=1,1,0))</f>
        <v/>
      </c>
      <c r="AJ3712">
        <f>IF($AI3712=1,SUMPRODUCT(--($AM$2:$AM$7001&lt;$AM3712))+1,"")</f>
        <v/>
      </c>
      <c r="AK3712">
        <f>IF($C3712="","",IF(OR($P3712=TRUE(),$P3712="TRUE"),1,0))</f>
        <v/>
      </c>
      <c r="AL3712">
        <f>IF($C3712="","",IF(AND($V3712="Yes",SUMPRODUCT((LEN(Settings!$F$6:$F$13)&gt;0)*ISNUMBER(SEARCH(Settings!$F$6:$F$13,$O3712)))=0),1,0))</f>
        <v/>
      </c>
      <c r="AM3712">
        <f>IF($AI3712=1,IFERROR(IF(VALUE($C3712)&lt;100000000,VALUE($C3712),1000000000),IFERROR(IF(VALUE(MID($C3712,2,20))&lt;100000000,VALUE(MID($C3712,2,20)),1000000000),1000000000))+ROW()/100000,"")</f>
        <v/>
      </c>
    </row>
    <row r="3713">
      <c r="E3713" s="14" t="n"/>
      <c r="M3713" s="8">
        <f>IF($C3713="","",L3713*T3713/100)</f>
        <v/>
      </c>
      <c r="S3713" s="8" t="n"/>
      <c r="T3713" s="8" t="n"/>
      <c r="W3713">
        <f>IF($C3713="","",IF($AL3713=1,0,IF($AK3713=1,Settings!$C$6,Settings!$C$7))*100)</f>
        <v/>
      </c>
      <c r="X3713" s="8">
        <f>IF($C3713="","",T3713*W3713/100)</f>
        <v/>
      </c>
      <c r="Y3713" s="8">
        <f>IF($C3713="","",T3713-X3713)</f>
        <v/>
      </c>
      <c r="Z3713" s="8">
        <f>IF($C3713="","",Y3713-M3713)</f>
        <v/>
      </c>
      <c r="AD3713" s="8" t="n"/>
      <c r="AG3713" s="14" t="n"/>
      <c r="AI3713">
        <f>IF($C3713="","",IF(COUNTIF($C$2:$C3713,$C3713)=1,1,0))</f>
        <v/>
      </c>
      <c r="AJ3713">
        <f>IF($AI3713=1,SUMPRODUCT(--($AM$2:$AM$7001&lt;$AM3713))+1,"")</f>
        <v/>
      </c>
      <c r="AK3713">
        <f>IF($C3713="","",IF(OR($P3713=TRUE(),$P3713="TRUE"),1,0))</f>
        <v/>
      </c>
      <c r="AL3713">
        <f>IF($C3713="","",IF(AND($V3713="Yes",SUMPRODUCT((LEN(Settings!$F$6:$F$13)&gt;0)*ISNUMBER(SEARCH(Settings!$F$6:$F$13,$O3713)))=0),1,0))</f>
        <v/>
      </c>
      <c r="AM3713">
        <f>IF($AI3713=1,IFERROR(IF(VALUE($C3713)&lt;100000000,VALUE($C3713),1000000000),IFERROR(IF(VALUE(MID($C3713,2,20))&lt;100000000,VALUE(MID($C3713,2,20)),1000000000),1000000000))+ROW()/100000,"")</f>
        <v/>
      </c>
    </row>
    <row r="3714">
      <c r="E3714" s="14" t="n"/>
      <c r="M3714" s="8">
        <f>IF($C3714="","",L3714*T3714/100)</f>
        <v/>
      </c>
      <c r="S3714" s="8" t="n"/>
      <c r="T3714" s="8" t="n"/>
      <c r="W3714">
        <f>IF($C3714="","",IF($AL3714=1,0,IF($AK3714=1,Settings!$C$6,Settings!$C$7))*100)</f>
        <v/>
      </c>
      <c r="X3714" s="8">
        <f>IF($C3714="","",T3714*W3714/100)</f>
        <v/>
      </c>
      <c r="Y3714" s="8">
        <f>IF($C3714="","",T3714-X3714)</f>
        <v/>
      </c>
      <c r="Z3714" s="8">
        <f>IF($C3714="","",Y3714-M3714)</f>
        <v/>
      </c>
      <c r="AD3714" s="8" t="n"/>
      <c r="AG3714" s="14" t="n"/>
      <c r="AI3714">
        <f>IF($C3714="","",IF(COUNTIF($C$2:$C3714,$C3714)=1,1,0))</f>
        <v/>
      </c>
      <c r="AJ3714">
        <f>IF($AI3714=1,SUMPRODUCT(--($AM$2:$AM$7001&lt;$AM3714))+1,"")</f>
        <v/>
      </c>
      <c r="AK3714">
        <f>IF($C3714="","",IF(OR($P3714=TRUE(),$P3714="TRUE"),1,0))</f>
        <v/>
      </c>
      <c r="AL3714">
        <f>IF($C3714="","",IF(AND($V3714="Yes",SUMPRODUCT((LEN(Settings!$F$6:$F$13)&gt;0)*ISNUMBER(SEARCH(Settings!$F$6:$F$13,$O3714)))=0),1,0))</f>
        <v/>
      </c>
      <c r="AM3714">
        <f>IF($AI3714=1,IFERROR(IF(VALUE($C3714)&lt;100000000,VALUE($C3714),1000000000),IFERROR(IF(VALUE(MID($C3714,2,20))&lt;100000000,VALUE(MID($C3714,2,20)),1000000000),1000000000))+ROW()/100000,"")</f>
        <v/>
      </c>
    </row>
    <row r="3715">
      <c r="E3715" s="14" t="n"/>
      <c r="M3715" s="8">
        <f>IF($C3715="","",L3715*T3715/100)</f>
        <v/>
      </c>
      <c r="S3715" s="8" t="n"/>
      <c r="T3715" s="8" t="n"/>
      <c r="W3715">
        <f>IF($C3715="","",IF($AL3715=1,0,IF($AK3715=1,Settings!$C$6,Settings!$C$7))*100)</f>
        <v/>
      </c>
      <c r="X3715" s="8">
        <f>IF($C3715="","",T3715*W3715/100)</f>
        <v/>
      </c>
      <c r="Y3715" s="8">
        <f>IF($C3715="","",T3715-X3715)</f>
        <v/>
      </c>
      <c r="Z3715" s="8">
        <f>IF($C3715="","",Y3715-M3715)</f>
        <v/>
      </c>
      <c r="AD3715" s="8" t="n"/>
      <c r="AG3715" s="14" t="n"/>
      <c r="AI3715">
        <f>IF($C3715="","",IF(COUNTIF($C$2:$C3715,$C3715)=1,1,0))</f>
        <v/>
      </c>
      <c r="AJ3715">
        <f>IF($AI3715=1,SUMPRODUCT(--($AM$2:$AM$7001&lt;$AM3715))+1,"")</f>
        <v/>
      </c>
      <c r="AK3715">
        <f>IF($C3715="","",IF(OR($P3715=TRUE(),$P3715="TRUE"),1,0))</f>
        <v/>
      </c>
      <c r="AL3715">
        <f>IF($C3715="","",IF(AND($V3715="Yes",SUMPRODUCT((LEN(Settings!$F$6:$F$13)&gt;0)*ISNUMBER(SEARCH(Settings!$F$6:$F$13,$O3715)))=0),1,0))</f>
        <v/>
      </c>
      <c r="AM3715">
        <f>IF($AI3715=1,IFERROR(IF(VALUE($C3715)&lt;100000000,VALUE($C3715),1000000000),IFERROR(IF(VALUE(MID($C3715,2,20))&lt;100000000,VALUE(MID($C3715,2,20)),1000000000),1000000000))+ROW()/100000,"")</f>
        <v/>
      </c>
    </row>
    <row r="3716">
      <c r="E3716" s="14" t="n"/>
      <c r="M3716" s="8">
        <f>IF($C3716="","",L3716*T3716/100)</f>
        <v/>
      </c>
      <c r="S3716" s="8" t="n"/>
      <c r="T3716" s="8" t="n"/>
      <c r="W3716">
        <f>IF($C3716="","",IF($AL3716=1,0,IF($AK3716=1,Settings!$C$6,Settings!$C$7))*100)</f>
        <v/>
      </c>
      <c r="X3716" s="8">
        <f>IF($C3716="","",T3716*W3716/100)</f>
        <v/>
      </c>
      <c r="Y3716" s="8">
        <f>IF($C3716="","",T3716-X3716)</f>
        <v/>
      </c>
      <c r="Z3716" s="8">
        <f>IF($C3716="","",Y3716-M3716)</f>
        <v/>
      </c>
      <c r="AD3716" s="8" t="n"/>
      <c r="AG3716" s="14" t="n"/>
      <c r="AI3716">
        <f>IF($C3716="","",IF(COUNTIF($C$2:$C3716,$C3716)=1,1,0))</f>
        <v/>
      </c>
      <c r="AJ3716">
        <f>IF($AI3716=1,SUMPRODUCT(--($AM$2:$AM$7001&lt;$AM3716))+1,"")</f>
        <v/>
      </c>
      <c r="AK3716">
        <f>IF($C3716="","",IF(OR($P3716=TRUE(),$P3716="TRUE"),1,0))</f>
        <v/>
      </c>
      <c r="AL3716">
        <f>IF($C3716="","",IF(AND($V3716="Yes",SUMPRODUCT((LEN(Settings!$F$6:$F$13)&gt;0)*ISNUMBER(SEARCH(Settings!$F$6:$F$13,$O3716)))=0),1,0))</f>
        <v/>
      </c>
      <c r="AM3716">
        <f>IF($AI3716=1,IFERROR(IF(VALUE($C3716)&lt;100000000,VALUE($C3716),1000000000),IFERROR(IF(VALUE(MID($C3716,2,20))&lt;100000000,VALUE(MID($C3716,2,20)),1000000000),1000000000))+ROW()/100000,"")</f>
        <v/>
      </c>
    </row>
    <row r="3717">
      <c r="E3717" s="14" t="n"/>
      <c r="M3717" s="8">
        <f>IF($C3717="","",L3717*T3717/100)</f>
        <v/>
      </c>
      <c r="S3717" s="8" t="n"/>
      <c r="T3717" s="8" t="n"/>
      <c r="W3717">
        <f>IF($C3717="","",IF($AL3717=1,0,IF($AK3717=1,Settings!$C$6,Settings!$C$7))*100)</f>
        <v/>
      </c>
      <c r="X3717" s="8">
        <f>IF($C3717="","",T3717*W3717/100)</f>
        <v/>
      </c>
      <c r="Y3717" s="8">
        <f>IF($C3717="","",T3717-X3717)</f>
        <v/>
      </c>
      <c r="Z3717" s="8">
        <f>IF($C3717="","",Y3717-M3717)</f>
        <v/>
      </c>
      <c r="AD3717" s="8" t="n"/>
      <c r="AG3717" s="14" t="n"/>
      <c r="AI3717">
        <f>IF($C3717="","",IF(COUNTIF($C$2:$C3717,$C3717)=1,1,0))</f>
        <v/>
      </c>
      <c r="AJ3717">
        <f>IF($AI3717=1,SUMPRODUCT(--($AM$2:$AM$7001&lt;$AM3717))+1,"")</f>
        <v/>
      </c>
      <c r="AK3717">
        <f>IF($C3717="","",IF(OR($P3717=TRUE(),$P3717="TRUE"),1,0))</f>
        <v/>
      </c>
      <c r="AL3717">
        <f>IF($C3717="","",IF(AND($V3717="Yes",SUMPRODUCT((LEN(Settings!$F$6:$F$13)&gt;0)*ISNUMBER(SEARCH(Settings!$F$6:$F$13,$O3717)))=0),1,0))</f>
        <v/>
      </c>
      <c r="AM3717">
        <f>IF($AI3717=1,IFERROR(IF(VALUE($C3717)&lt;100000000,VALUE($C3717),1000000000),IFERROR(IF(VALUE(MID($C3717,2,20))&lt;100000000,VALUE(MID($C3717,2,20)),1000000000),1000000000))+ROW()/100000,"")</f>
        <v/>
      </c>
    </row>
    <row r="3718">
      <c r="E3718" s="14" t="n"/>
      <c r="M3718" s="8">
        <f>IF($C3718="","",L3718*T3718/100)</f>
        <v/>
      </c>
      <c r="S3718" s="8" t="n"/>
      <c r="T3718" s="8" t="n"/>
      <c r="W3718">
        <f>IF($C3718="","",IF($AL3718=1,0,IF($AK3718=1,Settings!$C$6,Settings!$C$7))*100)</f>
        <v/>
      </c>
      <c r="X3718" s="8">
        <f>IF($C3718="","",T3718*W3718/100)</f>
        <v/>
      </c>
      <c r="Y3718" s="8">
        <f>IF($C3718="","",T3718-X3718)</f>
        <v/>
      </c>
      <c r="Z3718" s="8">
        <f>IF($C3718="","",Y3718-M3718)</f>
        <v/>
      </c>
      <c r="AD3718" s="8" t="n"/>
      <c r="AG3718" s="14" t="n"/>
      <c r="AI3718">
        <f>IF($C3718="","",IF(COUNTIF($C$2:$C3718,$C3718)=1,1,0))</f>
        <v/>
      </c>
      <c r="AJ3718">
        <f>IF($AI3718=1,SUMPRODUCT(--($AM$2:$AM$7001&lt;$AM3718))+1,"")</f>
        <v/>
      </c>
      <c r="AK3718">
        <f>IF($C3718="","",IF(OR($P3718=TRUE(),$P3718="TRUE"),1,0))</f>
        <v/>
      </c>
      <c r="AL3718">
        <f>IF($C3718="","",IF(AND($V3718="Yes",SUMPRODUCT((LEN(Settings!$F$6:$F$13)&gt;0)*ISNUMBER(SEARCH(Settings!$F$6:$F$13,$O3718)))=0),1,0))</f>
        <v/>
      </c>
      <c r="AM3718">
        <f>IF($AI3718=1,IFERROR(IF(VALUE($C3718)&lt;100000000,VALUE($C3718),1000000000),IFERROR(IF(VALUE(MID($C3718,2,20))&lt;100000000,VALUE(MID($C3718,2,20)),1000000000),1000000000))+ROW()/100000,"")</f>
        <v/>
      </c>
    </row>
    <row r="3719">
      <c r="E3719" s="14" t="n"/>
      <c r="M3719" s="8">
        <f>IF($C3719="","",L3719*T3719/100)</f>
        <v/>
      </c>
      <c r="S3719" s="8" t="n"/>
      <c r="T3719" s="8" t="n"/>
      <c r="W3719">
        <f>IF($C3719="","",IF($AL3719=1,0,IF($AK3719=1,Settings!$C$6,Settings!$C$7))*100)</f>
        <v/>
      </c>
      <c r="X3719" s="8">
        <f>IF($C3719="","",T3719*W3719/100)</f>
        <v/>
      </c>
      <c r="Y3719" s="8">
        <f>IF($C3719="","",T3719-X3719)</f>
        <v/>
      </c>
      <c r="Z3719" s="8">
        <f>IF($C3719="","",Y3719-M3719)</f>
        <v/>
      </c>
      <c r="AD3719" s="8" t="n"/>
      <c r="AG3719" s="14" t="n"/>
      <c r="AI3719">
        <f>IF($C3719="","",IF(COUNTIF($C$2:$C3719,$C3719)=1,1,0))</f>
        <v/>
      </c>
      <c r="AJ3719">
        <f>IF($AI3719=1,SUMPRODUCT(--($AM$2:$AM$7001&lt;$AM3719))+1,"")</f>
        <v/>
      </c>
      <c r="AK3719">
        <f>IF($C3719="","",IF(OR($P3719=TRUE(),$P3719="TRUE"),1,0))</f>
        <v/>
      </c>
      <c r="AL3719">
        <f>IF($C3719="","",IF(AND($V3719="Yes",SUMPRODUCT((LEN(Settings!$F$6:$F$13)&gt;0)*ISNUMBER(SEARCH(Settings!$F$6:$F$13,$O3719)))=0),1,0))</f>
        <v/>
      </c>
      <c r="AM3719">
        <f>IF($AI3719=1,IFERROR(IF(VALUE($C3719)&lt;100000000,VALUE($C3719),1000000000),IFERROR(IF(VALUE(MID($C3719,2,20))&lt;100000000,VALUE(MID($C3719,2,20)),1000000000),1000000000))+ROW()/100000,"")</f>
        <v/>
      </c>
    </row>
    <row r="3720">
      <c r="E3720" s="14" t="n"/>
      <c r="M3720" s="8">
        <f>IF($C3720="","",L3720*T3720/100)</f>
        <v/>
      </c>
      <c r="S3720" s="8" t="n"/>
      <c r="T3720" s="8" t="n"/>
      <c r="W3720">
        <f>IF($C3720="","",IF($AL3720=1,0,IF($AK3720=1,Settings!$C$6,Settings!$C$7))*100)</f>
        <v/>
      </c>
      <c r="X3720" s="8">
        <f>IF($C3720="","",T3720*W3720/100)</f>
        <v/>
      </c>
      <c r="Y3720" s="8">
        <f>IF($C3720="","",T3720-X3720)</f>
        <v/>
      </c>
      <c r="Z3720" s="8">
        <f>IF($C3720="","",Y3720-M3720)</f>
        <v/>
      </c>
      <c r="AD3720" s="8" t="n"/>
      <c r="AG3720" s="14" t="n"/>
      <c r="AI3720">
        <f>IF($C3720="","",IF(COUNTIF($C$2:$C3720,$C3720)=1,1,0))</f>
        <v/>
      </c>
      <c r="AJ3720">
        <f>IF($AI3720=1,SUMPRODUCT(--($AM$2:$AM$7001&lt;$AM3720))+1,"")</f>
        <v/>
      </c>
      <c r="AK3720">
        <f>IF($C3720="","",IF(OR($P3720=TRUE(),$P3720="TRUE"),1,0))</f>
        <v/>
      </c>
      <c r="AL3720">
        <f>IF($C3720="","",IF(AND($V3720="Yes",SUMPRODUCT((LEN(Settings!$F$6:$F$13)&gt;0)*ISNUMBER(SEARCH(Settings!$F$6:$F$13,$O3720)))=0),1,0))</f>
        <v/>
      </c>
      <c r="AM3720">
        <f>IF($AI3720=1,IFERROR(IF(VALUE($C3720)&lt;100000000,VALUE($C3720),1000000000),IFERROR(IF(VALUE(MID($C3720,2,20))&lt;100000000,VALUE(MID($C3720,2,20)),1000000000),1000000000))+ROW()/100000,"")</f>
        <v/>
      </c>
    </row>
    <row r="3721">
      <c r="E3721" s="14" t="n"/>
      <c r="M3721" s="8">
        <f>IF($C3721="","",L3721*T3721/100)</f>
        <v/>
      </c>
      <c r="S3721" s="8" t="n"/>
      <c r="T3721" s="8" t="n"/>
      <c r="W3721">
        <f>IF($C3721="","",IF($AL3721=1,0,IF($AK3721=1,Settings!$C$6,Settings!$C$7))*100)</f>
        <v/>
      </c>
      <c r="X3721" s="8">
        <f>IF($C3721="","",T3721*W3721/100)</f>
        <v/>
      </c>
      <c r="Y3721" s="8">
        <f>IF($C3721="","",T3721-X3721)</f>
        <v/>
      </c>
      <c r="Z3721" s="8">
        <f>IF($C3721="","",Y3721-M3721)</f>
        <v/>
      </c>
      <c r="AD3721" s="8" t="n"/>
      <c r="AG3721" s="14" t="n"/>
      <c r="AI3721">
        <f>IF($C3721="","",IF(COUNTIF($C$2:$C3721,$C3721)=1,1,0))</f>
        <v/>
      </c>
      <c r="AJ3721">
        <f>IF($AI3721=1,SUMPRODUCT(--($AM$2:$AM$7001&lt;$AM3721))+1,"")</f>
        <v/>
      </c>
      <c r="AK3721">
        <f>IF($C3721="","",IF(OR($P3721=TRUE(),$P3721="TRUE"),1,0))</f>
        <v/>
      </c>
      <c r="AL3721">
        <f>IF($C3721="","",IF(AND($V3721="Yes",SUMPRODUCT((LEN(Settings!$F$6:$F$13)&gt;0)*ISNUMBER(SEARCH(Settings!$F$6:$F$13,$O3721)))=0),1,0))</f>
        <v/>
      </c>
      <c r="AM3721">
        <f>IF($AI3721=1,IFERROR(IF(VALUE($C3721)&lt;100000000,VALUE($C3721),1000000000),IFERROR(IF(VALUE(MID($C3721,2,20))&lt;100000000,VALUE(MID($C3721,2,20)),1000000000),1000000000))+ROW()/100000,"")</f>
        <v/>
      </c>
    </row>
    <row r="3722">
      <c r="E3722" s="14" t="n"/>
      <c r="M3722" s="8">
        <f>IF($C3722="","",L3722*T3722/100)</f>
        <v/>
      </c>
      <c r="S3722" s="8" t="n"/>
      <c r="T3722" s="8" t="n"/>
      <c r="W3722">
        <f>IF($C3722="","",IF($AL3722=1,0,IF($AK3722=1,Settings!$C$6,Settings!$C$7))*100)</f>
        <v/>
      </c>
      <c r="X3722" s="8">
        <f>IF($C3722="","",T3722*W3722/100)</f>
        <v/>
      </c>
      <c r="Y3722" s="8">
        <f>IF($C3722="","",T3722-X3722)</f>
        <v/>
      </c>
      <c r="Z3722" s="8">
        <f>IF($C3722="","",Y3722-M3722)</f>
        <v/>
      </c>
      <c r="AD3722" s="8" t="n"/>
      <c r="AG3722" s="14" t="n"/>
      <c r="AI3722">
        <f>IF($C3722="","",IF(COUNTIF($C$2:$C3722,$C3722)=1,1,0))</f>
        <v/>
      </c>
      <c r="AJ3722">
        <f>IF($AI3722=1,SUMPRODUCT(--($AM$2:$AM$7001&lt;$AM3722))+1,"")</f>
        <v/>
      </c>
      <c r="AK3722">
        <f>IF($C3722="","",IF(OR($P3722=TRUE(),$P3722="TRUE"),1,0))</f>
        <v/>
      </c>
      <c r="AL3722">
        <f>IF($C3722="","",IF(AND($V3722="Yes",SUMPRODUCT((LEN(Settings!$F$6:$F$13)&gt;0)*ISNUMBER(SEARCH(Settings!$F$6:$F$13,$O3722)))=0),1,0))</f>
        <v/>
      </c>
      <c r="AM3722">
        <f>IF($AI3722=1,IFERROR(IF(VALUE($C3722)&lt;100000000,VALUE($C3722),1000000000),IFERROR(IF(VALUE(MID($C3722,2,20))&lt;100000000,VALUE(MID($C3722,2,20)),1000000000),1000000000))+ROW()/100000,"")</f>
        <v/>
      </c>
    </row>
    <row r="3723">
      <c r="E3723" s="14" t="n"/>
      <c r="M3723" s="8">
        <f>IF($C3723="","",L3723*T3723/100)</f>
        <v/>
      </c>
      <c r="S3723" s="8" t="n"/>
      <c r="T3723" s="8" t="n"/>
      <c r="W3723">
        <f>IF($C3723="","",IF($AL3723=1,0,IF($AK3723=1,Settings!$C$6,Settings!$C$7))*100)</f>
        <v/>
      </c>
      <c r="X3723" s="8">
        <f>IF($C3723="","",T3723*W3723/100)</f>
        <v/>
      </c>
      <c r="Y3723" s="8">
        <f>IF($C3723="","",T3723-X3723)</f>
        <v/>
      </c>
      <c r="Z3723" s="8">
        <f>IF($C3723="","",Y3723-M3723)</f>
        <v/>
      </c>
      <c r="AD3723" s="8" t="n"/>
      <c r="AG3723" s="14" t="n"/>
      <c r="AI3723">
        <f>IF($C3723="","",IF(COUNTIF($C$2:$C3723,$C3723)=1,1,0))</f>
        <v/>
      </c>
      <c r="AJ3723">
        <f>IF($AI3723=1,SUMPRODUCT(--($AM$2:$AM$7001&lt;$AM3723))+1,"")</f>
        <v/>
      </c>
      <c r="AK3723">
        <f>IF($C3723="","",IF(OR($P3723=TRUE(),$P3723="TRUE"),1,0))</f>
        <v/>
      </c>
      <c r="AL3723">
        <f>IF($C3723="","",IF(AND($V3723="Yes",SUMPRODUCT((LEN(Settings!$F$6:$F$13)&gt;0)*ISNUMBER(SEARCH(Settings!$F$6:$F$13,$O3723)))=0),1,0))</f>
        <v/>
      </c>
      <c r="AM3723">
        <f>IF($AI3723=1,IFERROR(IF(VALUE($C3723)&lt;100000000,VALUE($C3723),1000000000),IFERROR(IF(VALUE(MID($C3723,2,20))&lt;100000000,VALUE(MID($C3723,2,20)),1000000000),1000000000))+ROW()/100000,"")</f>
        <v/>
      </c>
    </row>
    <row r="3724">
      <c r="E3724" s="14" t="n"/>
      <c r="M3724" s="8">
        <f>IF($C3724="","",L3724*T3724/100)</f>
        <v/>
      </c>
      <c r="S3724" s="8" t="n"/>
      <c r="T3724" s="8" t="n"/>
      <c r="W3724">
        <f>IF($C3724="","",IF($AL3724=1,0,IF($AK3724=1,Settings!$C$6,Settings!$C$7))*100)</f>
        <v/>
      </c>
      <c r="X3724" s="8">
        <f>IF($C3724="","",T3724*W3724/100)</f>
        <v/>
      </c>
      <c r="Y3724" s="8">
        <f>IF($C3724="","",T3724-X3724)</f>
        <v/>
      </c>
      <c r="Z3724" s="8">
        <f>IF($C3724="","",Y3724-M3724)</f>
        <v/>
      </c>
      <c r="AD3724" s="8" t="n"/>
      <c r="AG3724" s="14" t="n"/>
      <c r="AI3724">
        <f>IF($C3724="","",IF(COUNTIF($C$2:$C3724,$C3724)=1,1,0))</f>
        <v/>
      </c>
      <c r="AJ3724">
        <f>IF($AI3724=1,SUMPRODUCT(--($AM$2:$AM$7001&lt;$AM3724))+1,"")</f>
        <v/>
      </c>
      <c r="AK3724">
        <f>IF($C3724="","",IF(OR($P3724=TRUE(),$P3724="TRUE"),1,0))</f>
        <v/>
      </c>
      <c r="AL3724">
        <f>IF($C3724="","",IF(AND($V3724="Yes",SUMPRODUCT((LEN(Settings!$F$6:$F$13)&gt;0)*ISNUMBER(SEARCH(Settings!$F$6:$F$13,$O3724)))=0),1,0))</f>
        <v/>
      </c>
      <c r="AM3724">
        <f>IF($AI3724=1,IFERROR(IF(VALUE($C3724)&lt;100000000,VALUE($C3724),1000000000),IFERROR(IF(VALUE(MID($C3724,2,20))&lt;100000000,VALUE(MID($C3724,2,20)),1000000000),1000000000))+ROW()/100000,"")</f>
        <v/>
      </c>
    </row>
    <row r="3725">
      <c r="E3725" s="14" t="n"/>
      <c r="M3725" s="8">
        <f>IF($C3725="","",L3725*T3725/100)</f>
        <v/>
      </c>
      <c r="S3725" s="8" t="n"/>
      <c r="T3725" s="8" t="n"/>
      <c r="W3725">
        <f>IF($C3725="","",IF($AL3725=1,0,IF($AK3725=1,Settings!$C$6,Settings!$C$7))*100)</f>
        <v/>
      </c>
      <c r="X3725" s="8">
        <f>IF($C3725="","",T3725*W3725/100)</f>
        <v/>
      </c>
      <c r="Y3725" s="8">
        <f>IF($C3725="","",T3725-X3725)</f>
        <v/>
      </c>
      <c r="Z3725" s="8">
        <f>IF($C3725="","",Y3725-M3725)</f>
        <v/>
      </c>
      <c r="AD3725" s="8" t="n"/>
      <c r="AG3725" s="14" t="n"/>
      <c r="AI3725">
        <f>IF($C3725="","",IF(COUNTIF($C$2:$C3725,$C3725)=1,1,0))</f>
        <v/>
      </c>
      <c r="AJ3725">
        <f>IF($AI3725=1,SUMPRODUCT(--($AM$2:$AM$7001&lt;$AM3725))+1,"")</f>
        <v/>
      </c>
      <c r="AK3725">
        <f>IF($C3725="","",IF(OR($P3725=TRUE(),$P3725="TRUE"),1,0))</f>
        <v/>
      </c>
      <c r="AL3725">
        <f>IF($C3725="","",IF(AND($V3725="Yes",SUMPRODUCT((LEN(Settings!$F$6:$F$13)&gt;0)*ISNUMBER(SEARCH(Settings!$F$6:$F$13,$O3725)))=0),1,0))</f>
        <v/>
      </c>
      <c r="AM3725">
        <f>IF($AI3725=1,IFERROR(IF(VALUE($C3725)&lt;100000000,VALUE($C3725),1000000000),IFERROR(IF(VALUE(MID($C3725,2,20))&lt;100000000,VALUE(MID($C3725,2,20)),1000000000),1000000000))+ROW()/100000,"")</f>
        <v/>
      </c>
    </row>
    <row r="3726">
      <c r="E3726" s="14" t="n"/>
      <c r="M3726" s="8">
        <f>IF($C3726="","",L3726*T3726/100)</f>
        <v/>
      </c>
      <c r="S3726" s="8" t="n"/>
      <c r="T3726" s="8" t="n"/>
      <c r="W3726">
        <f>IF($C3726="","",IF($AL3726=1,0,IF($AK3726=1,Settings!$C$6,Settings!$C$7))*100)</f>
        <v/>
      </c>
      <c r="X3726" s="8">
        <f>IF($C3726="","",T3726*W3726/100)</f>
        <v/>
      </c>
      <c r="Y3726" s="8">
        <f>IF($C3726="","",T3726-X3726)</f>
        <v/>
      </c>
      <c r="Z3726" s="8">
        <f>IF($C3726="","",Y3726-M3726)</f>
        <v/>
      </c>
      <c r="AD3726" s="8" t="n"/>
      <c r="AG3726" s="14" t="n"/>
      <c r="AI3726">
        <f>IF($C3726="","",IF(COUNTIF($C$2:$C3726,$C3726)=1,1,0))</f>
        <v/>
      </c>
      <c r="AJ3726">
        <f>IF($AI3726=1,SUMPRODUCT(--($AM$2:$AM$7001&lt;$AM3726))+1,"")</f>
        <v/>
      </c>
      <c r="AK3726">
        <f>IF($C3726="","",IF(OR($P3726=TRUE(),$P3726="TRUE"),1,0))</f>
        <v/>
      </c>
      <c r="AL3726">
        <f>IF($C3726="","",IF(AND($V3726="Yes",SUMPRODUCT((LEN(Settings!$F$6:$F$13)&gt;0)*ISNUMBER(SEARCH(Settings!$F$6:$F$13,$O3726)))=0),1,0))</f>
        <v/>
      </c>
      <c r="AM3726">
        <f>IF($AI3726=1,IFERROR(IF(VALUE($C3726)&lt;100000000,VALUE($C3726),1000000000),IFERROR(IF(VALUE(MID($C3726,2,20))&lt;100000000,VALUE(MID($C3726,2,20)),1000000000),1000000000))+ROW()/100000,"")</f>
        <v/>
      </c>
    </row>
    <row r="3727">
      <c r="E3727" s="14" t="n"/>
      <c r="M3727" s="8">
        <f>IF($C3727="","",L3727*T3727/100)</f>
        <v/>
      </c>
      <c r="S3727" s="8" t="n"/>
      <c r="T3727" s="8" t="n"/>
      <c r="W3727">
        <f>IF($C3727="","",IF($AL3727=1,0,IF($AK3727=1,Settings!$C$6,Settings!$C$7))*100)</f>
        <v/>
      </c>
      <c r="X3727" s="8">
        <f>IF($C3727="","",T3727*W3727/100)</f>
        <v/>
      </c>
      <c r="Y3727" s="8">
        <f>IF($C3727="","",T3727-X3727)</f>
        <v/>
      </c>
      <c r="Z3727" s="8">
        <f>IF($C3727="","",Y3727-M3727)</f>
        <v/>
      </c>
      <c r="AD3727" s="8" t="n"/>
      <c r="AG3727" s="14" t="n"/>
      <c r="AI3727">
        <f>IF($C3727="","",IF(COUNTIF($C$2:$C3727,$C3727)=1,1,0))</f>
        <v/>
      </c>
      <c r="AJ3727">
        <f>IF($AI3727=1,SUMPRODUCT(--($AM$2:$AM$7001&lt;$AM3727))+1,"")</f>
        <v/>
      </c>
      <c r="AK3727">
        <f>IF($C3727="","",IF(OR($P3727=TRUE(),$P3727="TRUE"),1,0))</f>
        <v/>
      </c>
      <c r="AL3727">
        <f>IF($C3727="","",IF(AND($V3727="Yes",SUMPRODUCT((LEN(Settings!$F$6:$F$13)&gt;0)*ISNUMBER(SEARCH(Settings!$F$6:$F$13,$O3727)))=0),1,0))</f>
        <v/>
      </c>
      <c r="AM3727">
        <f>IF($AI3727=1,IFERROR(IF(VALUE($C3727)&lt;100000000,VALUE($C3727),1000000000),IFERROR(IF(VALUE(MID($C3727,2,20))&lt;100000000,VALUE(MID($C3727,2,20)),1000000000),1000000000))+ROW()/100000,"")</f>
        <v/>
      </c>
    </row>
    <row r="3728">
      <c r="E3728" s="14" t="n"/>
      <c r="M3728" s="8">
        <f>IF($C3728="","",L3728*T3728/100)</f>
        <v/>
      </c>
      <c r="S3728" s="8" t="n"/>
      <c r="T3728" s="8" t="n"/>
      <c r="W3728">
        <f>IF($C3728="","",IF($AL3728=1,0,IF($AK3728=1,Settings!$C$6,Settings!$C$7))*100)</f>
        <v/>
      </c>
      <c r="X3728" s="8">
        <f>IF($C3728="","",T3728*W3728/100)</f>
        <v/>
      </c>
      <c r="Y3728" s="8">
        <f>IF($C3728="","",T3728-X3728)</f>
        <v/>
      </c>
      <c r="Z3728" s="8">
        <f>IF($C3728="","",Y3728-M3728)</f>
        <v/>
      </c>
      <c r="AD3728" s="8" t="n"/>
      <c r="AG3728" s="14" t="n"/>
      <c r="AI3728">
        <f>IF($C3728="","",IF(COUNTIF($C$2:$C3728,$C3728)=1,1,0))</f>
        <v/>
      </c>
      <c r="AJ3728">
        <f>IF($AI3728=1,SUMPRODUCT(--($AM$2:$AM$7001&lt;$AM3728))+1,"")</f>
        <v/>
      </c>
      <c r="AK3728">
        <f>IF($C3728="","",IF(OR($P3728=TRUE(),$P3728="TRUE"),1,0))</f>
        <v/>
      </c>
      <c r="AL3728">
        <f>IF($C3728="","",IF(AND($V3728="Yes",SUMPRODUCT((LEN(Settings!$F$6:$F$13)&gt;0)*ISNUMBER(SEARCH(Settings!$F$6:$F$13,$O3728)))=0),1,0))</f>
        <v/>
      </c>
      <c r="AM3728">
        <f>IF($AI3728=1,IFERROR(IF(VALUE($C3728)&lt;100000000,VALUE($C3728),1000000000),IFERROR(IF(VALUE(MID($C3728,2,20))&lt;100000000,VALUE(MID($C3728,2,20)),1000000000),1000000000))+ROW()/100000,"")</f>
        <v/>
      </c>
    </row>
    <row r="3729">
      <c r="E3729" s="14" t="n"/>
      <c r="M3729" s="8">
        <f>IF($C3729="","",L3729*T3729/100)</f>
        <v/>
      </c>
      <c r="S3729" s="8" t="n"/>
      <c r="T3729" s="8" t="n"/>
      <c r="W3729">
        <f>IF($C3729="","",IF($AL3729=1,0,IF($AK3729=1,Settings!$C$6,Settings!$C$7))*100)</f>
        <v/>
      </c>
      <c r="X3729" s="8">
        <f>IF($C3729="","",T3729*W3729/100)</f>
        <v/>
      </c>
      <c r="Y3729" s="8">
        <f>IF($C3729="","",T3729-X3729)</f>
        <v/>
      </c>
      <c r="Z3729" s="8">
        <f>IF($C3729="","",Y3729-M3729)</f>
        <v/>
      </c>
      <c r="AD3729" s="8" t="n"/>
      <c r="AG3729" s="14" t="n"/>
      <c r="AI3729">
        <f>IF($C3729="","",IF(COUNTIF($C$2:$C3729,$C3729)=1,1,0))</f>
        <v/>
      </c>
      <c r="AJ3729">
        <f>IF($AI3729=1,SUMPRODUCT(--($AM$2:$AM$7001&lt;$AM3729))+1,"")</f>
        <v/>
      </c>
      <c r="AK3729">
        <f>IF($C3729="","",IF(OR($P3729=TRUE(),$P3729="TRUE"),1,0))</f>
        <v/>
      </c>
      <c r="AL3729">
        <f>IF($C3729="","",IF(AND($V3729="Yes",SUMPRODUCT((LEN(Settings!$F$6:$F$13)&gt;0)*ISNUMBER(SEARCH(Settings!$F$6:$F$13,$O3729)))=0),1,0))</f>
        <v/>
      </c>
      <c r="AM3729">
        <f>IF($AI3729=1,IFERROR(IF(VALUE($C3729)&lt;100000000,VALUE($C3729),1000000000),IFERROR(IF(VALUE(MID($C3729,2,20))&lt;100000000,VALUE(MID($C3729,2,20)),1000000000),1000000000))+ROW()/100000,"")</f>
        <v/>
      </c>
    </row>
    <row r="3730">
      <c r="E3730" s="14" t="n"/>
      <c r="M3730" s="8">
        <f>IF($C3730="","",L3730*T3730/100)</f>
        <v/>
      </c>
      <c r="S3730" s="8" t="n"/>
      <c r="T3730" s="8" t="n"/>
      <c r="W3730">
        <f>IF($C3730="","",IF($AL3730=1,0,IF($AK3730=1,Settings!$C$6,Settings!$C$7))*100)</f>
        <v/>
      </c>
      <c r="X3730" s="8">
        <f>IF($C3730="","",T3730*W3730/100)</f>
        <v/>
      </c>
      <c r="Y3730" s="8">
        <f>IF($C3730="","",T3730-X3730)</f>
        <v/>
      </c>
      <c r="Z3730" s="8">
        <f>IF($C3730="","",Y3730-M3730)</f>
        <v/>
      </c>
      <c r="AD3730" s="8" t="n"/>
      <c r="AG3730" s="14" t="n"/>
      <c r="AI3730">
        <f>IF($C3730="","",IF(COUNTIF($C$2:$C3730,$C3730)=1,1,0))</f>
        <v/>
      </c>
      <c r="AJ3730">
        <f>IF($AI3730=1,SUMPRODUCT(--($AM$2:$AM$7001&lt;$AM3730))+1,"")</f>
        <v/>
      </c>
      <c r="AK3730">
        <f>IF($C3730="","",IF(OR($P3730=TRUE(),$P3730="TRUE"),1,0))</f>
        <v/>
      </c>
      <c r="AL3730">
        <f>IF($C3730="","",IF(AND($V3730="Yes",SUMPRODUCT((LEN(Settings!$F$6:$F$13)&gt;0)*ISNUMBER(SEARCH(Settings!$F$6:$F$13,$O3730)))=0),1,0))</f>
        <v/>
      </c>
      <c r="AM3730">
        <f>IF($AI3730=1,IFERROR(IF(VALUE($C3730)&lt;100000000,VALUE($C3730),1000000000),IFERROR(IF(VALUE(MID($C3730,2,20))&lt;100000000,VALUE(MID($C3730,2,20)),1000000000),1000000000))+ROW()/100000,"")</f>
        <v/>
      </c>
    </row>
    <row r="3731">
      <c r="E3731" s="14" t="n"/>
      <c r="M3731" s="8">
        <f>IF($C3731="","",L3731*T3731/100)</f>
        <v/>
      </c>
      <c r="S3731" s="8" t="n"/>
      <c r="T3731" s="8" t="n"/>
      <c r="W3731">
        <f>IF($C3731="","",IF($AL3731=1,0,IF($AK3731=1,Settings!$C$6,Settings!$C$7))*100)</f>
        <v/>
      </c>
      <c r="X3731" s="8">
        <f>IF($C3731="","",T3731*W3731/100)</f>
        <v/>
      </c>
      <c r="Y3731" s="8">
        <f>IF($C3731="","",T3731-X3731)</f>
        <v/>
      </c>
      <c r="Z3731" s="8">
        <f>IF($C3731="","",Y3731-M3731)</f>
        <v/>
      </c>
      <c r="AD3731" s="8" t="n"/>
      <c r="AG3731" s="14" t="n"/>
      <c r="AI3731">
        <f>IF($C3731="","",IF(COUNTIF($C$2:$C3731,$C3731)=1,1,0))</f>
        <v/>
      </c>
      <c r="AJ3731">
        <f>IF($AI3731=1,SUMPRODUCT(--($AM$2:$AM$7001&lt;$AM3731))+1,"")</f>
        <v/>
      </c>
      <c r="AK3731">
        <f>IF($C3731="","",IF(OR($P3731=TRUE(),$P3731="TRUE"),1,0))</f>
        <v/>
      </c>
      <c r="AL3731">
        <f>IF($C3731="","",IF(AND($V3731="Yes",SUMPRODUCT((LEN(Settings!$F$6:$F$13)&gt;0)*ISNUMBER(SEARCH(Settings!$F$6:$F$13,$O3731)))=0),1,0))</f>
        <v/>
      </c>
      <c r="AM3731">
        <f>IF($AI3731=1,IFERROR(IF(VALUE($C3731)&lt;100000000,VALUE($C3731),1000000000),IFERROR(IF(VALUE(MID($C3731,2,20))&lt;100000000,VALUE(MID($C3731,2,20)),1000000000),1000000000))+ROW()/100000,"")</f>
        <v/>
      </c>
    </row>
    <row r="3732">
      <c r="E3732" s="14" t="n"/>
      <c r="M3732" s="8">
        <f>IF($C3732="","",L3732*T3732/100)</f>
        <v/>
      </c>
      <c r="S3732" s="8" t="n"/>
      <c r="T3732" s="8" t="n"/>
      <c r="W3732">
        <f>IF($C3732="","",IF($AL3732=1,0,IF($AK3732=1,Settings!$C$6,Settings!$C$7))*100)</f>
        <v/>
      </c>
      <c r="X3732" s="8">
        <f>IF($C3732="","",T3732*W3732/100)</f>
        <v/>
      </c>
      <c r="Y3732" s="8">
        <f>IF($C3732="","",T3732-X3732)</f>
        <v/>
      </c>
      <c r="Z3732" s="8">
        <f>IF($C3732="","",Y3732-M3732)</f>
        <v/>
      </c>
      <c r="AD3732" s="8" t="n"/>
      <c r="AG3732" s="14" t="n"/>
      <c r="AI3732">
        <f>IF($C3732="","",IF(COUNTIF($C$2:$C3732,$C3732)=1,1,0))</f>
        <v/>
      </c>
      <c r="AJ3732">
        <f>IF($AI3732=1,SUMPRODUCT(--($AM$2:$AM$7001&lt;$AM3732))+1,"")</f>
        <v/>
      </c>
      <c r="AK3732">
        <f>IF($C3732="","",IF(OR($P3732=TRUE(),$P3732="TRUE"),1,0))</f>
        <v/>
      </c>
      <c r="AL3732">
        <f>IF($C3732="","",IF(AND($V3732="Yes",SUMPRODUCT((LEN(Settings!$F$6:$F$13)&gt;0)*ISNUMBER(SEARCH(Settings!$F$6:$F$13,$O3732)))=0),1,0))</f>
        <v/>
      </c>
      <c r="AM3732">
        <f>IF($AI3732=1,IFERROR(IF(VALUE($C3732)&lt;100000000,VALUE($C3732),1000000000),IFERROR(IF(VALUE(MID($C3732,2,20))&lt;100000000,VALUE(MID($C3732,2,20)),1000000000),1000000000))+ROW()/100000,"")</f>
        <v/>
      </c>
    </row>
    <row r="3733">
      <c r="E3733" s="14" t="n"/>
      <c r="M3733" s="8">
        <f>IF($C3733="","",L3733*T3733/100)</f>
        <v/>
      </c>
      <c r="S3733" s="8" t="n"/>
      <c r="T3733" s="8" t="n"/>
      <c r="W3733">
        <f>IF($C3733="","",IF($AL3733=1,0,IF($AK3733=1,Settings!$C$6,Settings!$C$7))*100)</f>
        <v/>
      </c>
      <c r="X3733" s="8">
        <f>IF($C3733="","",T3733*W3733/100)</f>
        <v/>
      </c>
      <c r="Y3733" s="8">
        <f>IF($C3733="","",T3733-X3733)</f>
        <v/>
      </c>
      <c r="Z3733" s="8">
        <f>IF($C3733="","",Y3733-M3733)</f>
        <v/>
      </c>
      <c r="AD3733" s="8" t="n"/>
      <c r="AG3733" s="14" t="n"/>
      <c r="AI3733">
        <f>IF($C3733="","",IF(COUNTIF($C$2:$C3733,$C3733)=1,1,0))</f>
        <v/>
      </c>
      <c r="AJ3733">
        <f>IF($AI3733=1,SUMPRODUCT(--($AM$2:$AM$7001&lt;$AM3733))+1,"")</f>
        <v/>
      </c>
      <c r="AK3733">
        <f>IF($C3733="","",IF(OR($P3733=TRUE(),$P3733="TRUE"),1,0))</f>
        <v/>
      </c>
      <c r="AL3733">
        <f>IF($C3733="","",IF(AND($V3733="Yes",SUMPRODUCT((LEN(Settings!$F$6:$F$13)&gt;0)*ISNUMBER(SEARCH(Settings!$F$6:$F$13,$O3733)))=0),1,0))</f>
        <v/>
      </c>
      <c r="AM3733">
        <f>IF($AI3733=1,IFERROR(IF(VALUE($C3733)&lt;100000000,VALUE($C3733),1000000000),IFERROR(IF(VALUE(MID($C3733,2,20))&lt;100000000,VALUE(MID($C3733,2,20)),1000000000),1000000000))+ROW()/100000,"")</f>
        <v/>
      </c>
    </row>
    <row r="3734">
      <c r="E3734" s="14" t="n"/>
      <c r="M3734" s="8">
        <f>IF($C3734="","",L3734*T3734/100)</f>
        <v/>
      </c>
      <c r="S3734" s="8" t="n"/>
      <c r="T3734" s="8" t="n"/>
      <c r="W3734">
        <f>IF($C3734="","",IF($AL3734=1,0,IF($AK3734=1,Settings!$C$6,Settings!$C$7))*100)</f>
        <v/>
      </c>
      <c r="X3734" s="8">
        <f>IF($C3734="","",T3734*W3734/100)</f>
        <v/>
      </c>
      <c r="Y3734" s="8">
        <f>IF($C3734="","",T3734-X3734)</f>
        <v/>
      </c>
      <c r="Z3734" s="8">
        <f>IF($C3734="","",Y3734-M3734)</f>
        <v/>
      </c>
      <c r="AD3734" s="8" t="n"/>
      <c r="AG3734" s="14" t="n"/>
      <c r="AI3734">
        <f>IF($C3734="","",IF(COUNTIF($C$2:$C3734,$C3734)=1,1,0))</f>
        <v/>
      </c>
      <c r="AJ3734">
        <f>IF($AI3734=1,SUMPRODUCT(--($AM$2:$AM$7001&lt;$AM3734))+1,"")</f>
        <v/>
      </c>
      <c r="AK3734">
        <f>IF($C3734="","",IF(OR($P3734=TRUE(),$P3734="TRUE"),1,0))</f>
        <v/>
      </c>
      <c r="AL3734">
        <f>IF($C3734="","",IF(AND($V3734="Yes",SUMPRODUCT((LEN(Settings!$F$6:$F$13)&gt;0)*ISNUMBER(SEARCH(Settings!$F$6:$F$13,$O3734)))=0),1,0))</f>
        <v/>
      </c>
      <c r="AM3734">
        <f>IF($AI3734=1,IFERROR(IF(VALUE($C3734)&lt;100000000,VALUE($C3734),1000000000),IFERROR(IF(VALUE(MID($C3734,2,20))&lt;100000000,VALUE(MID($C3734,2,20)),1000000000),1000000000))+ROW()/100000,"")</f>
        <v/>
      </c>
    </row>
    <row r="3735">
      <c r="E3735" s="14" t="n"/>
      <c r="M3735" s="8">
        <f>IF($C3735="","",L3735*T3735/100)</f>
        <v/>
      </c>
      <c r="S3735" s="8" t="n"/>
      <c r="T3735" s="8" t="n"/>
      <c r="W3735">
        <f>IF($C3735="","",IF($AL3735=1,0,IF($AK3735=1,Settings!$C$6,Settings!$C$7))*100)</f>
        <v/>
      </c>
      <c r="X3735" s="8">
        <f>IF($C3735="","",T3735*W3735/100)</f>
        <v/>
      </c>
      <c r="Y3735" s="8">
        <f>IF($C3735="","",T3735-X3735)</f>
        <v/>
      </c>
      <c r="Z3735" s="8">
        <f>IF($C3735="","",Y3735-M3735)</f>
        <v/>
      </c>
      <c r="AD3735" s="8" t="n"/>
      <c r="AG3735" s="14" t="n"/>
      <c r="AI3735">
        <f>IF($C3735="","",IF(COUNTIF($C$2:$C3735,$C3735)=1,1,0))</f>
        <v/>
      </c>
      <c r="AJ3735">
        <f>IF($AI3735=1,SUMPRODUCT(--($AM$2:$AM$7001&lt;$AM3735))+1,"")</f>
        <v/>
      </c>
      <c r="AK3735">
        <f>IF($C3735="","",IF(OR($P3735=TRUE(),$P3735="TRUE"),1,0))</f>
        <v/>
      </c>
      <c r="AL3735">
        <f>IF($C3735="","",IF(AND($V3735="Yes",SUMPRODUCT((LEN(Settings!$F$6:$F$13)&gt;0)*ISNUMBER(SEARCH(Settings!$F$6:$F$13,$O3735)))=0),1,0))</f>
        <v/>
      </c>
      <c r="AM3735">
        <f>IF($AI3735=1,IFERROR(IF(VALUE($C3735)&lt;100000000,VALUE($C3735),1000000000),IFERROR(IF(VALUE(MID($C3735,2,20))&lt;100000000,VALUE(MID($C3735,2,20)),1000000000),1000000000))+ROW()/100000,"")</f>
        <v/>
      </c>
    </row>
    <row r="3736">
      <c r="E3736" s="14" t="n"/>
      <c r="M3736" s="8">
        <f>IF($C3736="","",L3736*T3736/100)</f>
        <v/>
      </c>
      <c r="S3736" s="8" t="n"/>
      <c r="T3736" s="8" t="n"/>
      <c r="W3736">
        <f>IF($C3736="","",IF($AL3736=1,0,IF($AK3736=1,Settings!$C$6,Settings!$C$7))*100)</f>
        <v/>
      </c>
      <c r="X3736" s="8">
        <f>IF($C3736="","",T3736*W3736/100)</f>
        <v/>
      </c>
      <c r="Y3736" s="8">
        <f>IF($C3736="","",T3736-X3736)</f>
        <v/>
      </c>
      <c r="Z3736" s="8">
        <f>IF($C3736="","",Y3736-M3736)</f>
        <v/>
      </c>
      <c r="AD3736" s="8" t="n"/>
      <c r="AG3736" s="14" t="n"/>
      <c r="AI3736">
        <f>IF($C3736="","",IF(COUNTIF($C$2:$C3736,$C3736)=1,1,0))</f>
        <v/>
      </c>
      <c r="AJ3736">
        <f>IF($AI3736=1,SUMPRODUCT(--($AM$2:$AM$7001&lt;$AM3736))+1,"")</f>
        <v/>
      </c>
      <c r="AK3736">
        <f>IF($C3736="","",IF(OR($P3736=TRUE(),$P3736="TRUE"),1,0))</f>
        <v/>
      </c>
      <c r="AL3736">
        <f>IF($C3736="","",IF(AND($V3736="Yes",SUMPRODUCT((LEN(Settings!$F$6:$F$13)&gt;0)*ISNUMBER(SEARCH(Settings!$F$6:$F$13,$O3736)))=0),1,0))</f>
        <v/>
      </c>
      <c r="AM3736">
        <f>IF($AI3736=1,IFERROR(IF(VALUE($C3736)&lt;100000000,VALUE($C3736),1000000000),IFERROR(IF(VALUE(MID($C3736,2,20))&lt;100000000,VALUE(MID($C3736,2,20)),1000000000),1000000000))+ROW()/100000,"")</f>
        <v/>
      </c>
    </row>
    <row r="3737">
      <c r="E3737" s="14" t="n"/>
      <c r="M3737" s="8">
        <f>IF($C3737="","",L3737*T3737/100)</f>
        <v/>
      </c>
      <c r="S3737" s="8" t="n"/>
      <c r="T3737" s="8" t="n"/>
      <c r="W3737">
        <f>IF($C3737="","",IF($AL3737=1,0,IF($AK3737=1,Settings!$C$6,Settings!$C$7))*100)</f>
        <v/>
      </c>
      <c r="X3737" s="8">
        <f>IF($C3737="","",T3737*W3737/100)</f>
        <v/>
      </c>
      <c r="Y3737" s="8">
        <f>IF($C3737="","",T3737-X3737)</f>
        <v/>
      </c>
      <c r="Z3737" s="8">
        <f>IF($C3737="","",Y3737-M3737)</f>
        <v/>
      </c>
      <c r="AD3737" s="8" t="n"/>
      <c r="AG3737" s="14" t="n"/>
      <c r="AI3737">
        <f>IF($C3737="","",IF(COUNTIF($C$2:$C3737,$C3737)=1,1,0))</f>
        <v/>
      </c>
      <c r="AJ3737">
        <f>IF($AI3737=1,SUMPRODUCT(--($AM$2:$AM$7001&lt;$AM3737))+1,"")</f>
        <v/>
      </c>
      <c r="AK3737">
        <f>IF($C3737="","",IF(OR($P3737=TRUE(),$P3737="TRUE"),1,0))</f>
        <v/>
      </c>
      <c r="AL3737">
        <f>IF($C3737="","",IF(AND($V3737="Yes",SUMPRODUCT((LEN(Settings!$F$6:$F$13)&gt;0)*ISNUMBER(SEARCH(Settings!$F$6:$F$13,$O3737)))=0),1,0))</f>
        <v/>
      </c>
      <c r="AM3737">
        <f>IF($AI3737=1,IFERROR(IF(VALUE($C3737)&lt;100000000,VALUE($C3737),1000000000),IFERROR(IF(VALUE(MID($C3737,2,20))&lt;100000000,VALUE(MID($C3737,2,20)),1000000000),1000000000))+ROW()/100000,"")</f>
        <v/>
      </c>
    </row>
    <row r="3738">
      <c r="E3738" s="14" t="n"/>
      <c r="M3738" s="8">
        <f>IF($C3738="","",L3738*T3738/100)</f>
        <v/>
      </c>
      <c r="S3738" s="8" t="n"/>
      <c r="T3738" s="8" t="n"/>
      <c r="W3738">
        <f>IF($C3738="","",IF($AL3738=1,0,IF($AK3738=1,Settings!$C$6,Settings!$C$7))*100)</f>
        <v/>
      </c>
      <c r="X3738" s="8">
        <f>IF($C3738="","",T3738*W3738/100)</f>
        <v/>
      </c>
      <c r="Y3738" s="8">
        <f>IF($C3738="","",T3738-X3738)</f>
        <v/>
      </c>
      <c r="Z3738" s="8">
        <f>IF($C3738="","",Y3738-M3738)</f>
        <v/>
      </c>
      <c r="AD3738" s="8" t="n"/>
      <c r="AG3738" s="14" t="n"/>
      <c r="AI3738">
        <f>IF($C3738="","",IF(COUNTIF($C$2:$C3738,$C3738)=1,1,0))</f>
        <v/>
      </c>
      <c r="AJ3738">
        <f>IF($AI3738=1,SUMPRODUCT(--($AM$2:$AM$7001&lt;$AM3738))+1,"")</f>
        <v/>
      </c>
      <c r="AK3738">
        <f>IF($C3738="","",IF(OR($P3738=TRUE(),$P3738="TRUE"),1,0))</f>
        <v/>
      </c>
      <c r="AL3738">
        <f>IF($C3738="","",IF(AND($V3738="Yes",SUMPRODUCT((LEN(Settings!$F$6:$F$13)&gt;0)*ISNUMBER(SEARCH(Settings!$F$6:$F$13,$O3738)))=0),1,0))</f>
        <v/>
      </c>
      <c r="AM3738">
        <f>IF($AI3738=1,IFERROR(IF(VALUE($C3738)&lt;100000000,VALUE($C3738),1000000000),IFERROR(IF(VALUE(MID($C3738,2,20))&lt;100000000,VALUE(MID($C3738,2,20)),1000000000),1000000000))+ROW()/100000,"")</f>
        <v/>
      </c>
    </row>
    <row r="3739">
      <c r="E3739" s="14" t="n"/>
      <c r="M3739" s="8">
        <f>IF($C3739="","",L3739*T3739/100)</f>
        <v/>
      </c>
      <c r="S3739" s="8" t="n"/>
      <c r="T3739" s="8" t="n"/>
      <c r="W3739">
        <f>IF($C3739="","",IF($AL3739=1,0,IF($AK3739=1,Settings!$C$6,Settings!$C$7))*100)</f>
        <v/>
      </c>
      <c r="X3739" s="8">
        <f>IF($C3739="","",T3739*W3739/100)</f>
        <v/>
      </c>
      <c r="Y3739" s="8">
        <f>IF($C3739="","",T3739-X3739)</f>
        <v/>
      </c>
      <c r="Z3739" s="8">
        <f>IF($C3739="","",Y3739-M3739)</f>
        <v/>
      </c>
      <c r="AD3739" s="8" t="n"/>
      <c r="AG3739" s="14" t="n"/>
      <c r="AI3739">
        <f>IF($C3739="","",IF(COUNTIF($C$2:$C3739,$C3739)=1,1,0))</f>
        <v/>
      </c>
      <c r="AJ3739">
        <f>IF($AI3739=1,SUMPRODUCT(--($AM$2:$AM$7001&lt;$AM3739))+1,"")</f>
        <v/>
      </c>
      <c r="AK3739">
        <f>IF($C3739="","",IF(OR($P3739=TRUE(),$P3739="TRUE"),1,0))</f>
        <v/>
      </c>
      <c r="AL3739">
        <f>IF($C3739="","",IF(AND($V3739="Yes",SUMPRODUCT((LEN(Settings!$F$6:$F$13)&gt;0)*ISNUMBER(SEARCH(Settings!$F$6:$F$13,$O3739)))=0),1,0))</f>
        <v/>
      </c>
      <c r="AM3739">
        <f>IF($AI3739=1,IFERROR(IF(VALUE($C3739)&lt;100000000,VALUE($C3739),1000000000),IFERROR(IF(VALUE(MID($C3739,2,20))&lt;100000000,VALUE(MID($C3739,2,20)),1000000000),1000000000))+ROW()/100000,"")</f>
        <v/>
      </c>
    </row>
    <row r="3740">
      <c r="E3740" s="14" t="n"/>
      <c r="M3740" s="8">
        <f>IF($C3740="","",L3740*T3740/100)</f>
        <v/>
      </c>
      <c r="S3740" s="8" t="n"/>
      <c r="T3740" s="8" t="n"/>
      <c r="W3740">
        <f>IF($C3740="","",IF($AL3740=1,0,IF($AK3740=1,Settings!$C$6,Settings!$C$7))*100)</f>
        <v/>
      </c>
      <c r="X3740" s="8">
        <f>IF($C3740="","",T3740*W3740/100)</f>
        <v/>
      </c>
      <c r="Y3740" s="8">
        <f>IF($C3740="","",T3740-X3740)</f>
        <v/>
      </c>
      <c r="Z3740" s="8">
        <f>IF($C3740="","",Y3740-M3740)</f>
        <v/>
      </c>
      <c r="AD3740" s="8" t="n"/>
      <c r="AG3740" s="14" t="n"/>
      <c r="AI3740">
        <f>IF($C3740="","",IF(COUNTIF($C$2:$C3740,$C3740)=1,1,0))</f>
        <v/>
      </c>
      <c r="AJ3740">
        <f>IF($AI3740=1,SUMPRODUCT(--($AM$2:$AM$7001&lt;$AM3740))+1,"")</f>
        <v/>
      </c>
      <c r="AK3740">
        <f>IF($C3740="","",IF(OR($P3740=TRUE(),$P3740="TRUE"),1,0))</f>
        <v/>
      </c>
      <c r="AL3740">
        <f>IF($C3740="","",IF(AND($V3740="Yes",SUMPRODUCT((LEN(Settings!$F$6:$F$13)&gt;0)*ISNUMBER(SEARCH(Settings!$F$6:$F$13,$O3740)))=0),1,0))</f>
        <v/>
      </c>
      <c r="AM3740">
        <f>IF($AI3740=1,IFERROR(IF(VALUE($C3740)&lt;100000000,VALUE($C3740),1000000000),IFERROR(IF(VALUE(MID($C3740,2,20))&lt;100000000,VALUE(MID($C3740,2,20)),1000000000),1000000000))+ROW()/100000,"")</f>
        <v/>
      </c>
    </row>
    <row r="3741">
      <c r="E3741" s="14" t="n"/>
      <c r="M3741" s="8">
        <f>IF($C3741="","",L3741*T3741/100)</f>
        <v/>
      </c>
      <c r="S3741" s="8" t="n"/>
      <c r="T3741" s="8" t="n"/>
      <c r="W3741">
        <f>IF($C3741="","",IF($AL3741=1,0,IF($AK3741=1,Settings!$C$6,Settings!$C$7))*100)</f>
        <v/>
      </c>
      <c r="X3741" s="8">
        <f>IF($C3741="","",T3741*W3741/100)</f>
        <v/>
      </c>
      <c r="Y3741" s="8">
        <f>IF($C3741="","",T3741-X3741)</f>
        <v/>
      </c>
      <c r="Z3741" s="8">
        <f>IF($C3741="","",Y3741-M3741)</f>
        <v/>
      </c>
      <c r="AD3741" s="8" t="n"/>
      <c r="AG3741" s="14" t="n"/>
      <c r="AI3741">
        <f>IF($C3741="","",IF(COUNTIF($C$2:$C3741,$C3741)=1,1,0))</f>
        <v/>
      </c>
      <c r="AJ3741">
        <f>IF($AI3741=1,SUMPRODUCT(--($AM$2:$AM$7001&lt;$AM3741))+1,"")</f>
        <v/>
      </c>
      <c r="AK3741">
        <f>IF($C3741="","",IF(OR($P3741=TRUE(),$P3741="TRUE"),1,0))</f>
        <v/>
      </c>
      <c r="AL3741">
        <f>IF($C3741="","",IF(AND($V3741="Yes",SUMPRODUCT((LEN(Settings!$F$6:$F$13)&gt;0)*ISNUMBER(SEARCH(Settings!$F$6:$F$13,$O3741)))=0),1,0))</f>
        <v/>
      </c>
      <c r="AM3741">
        <f>IF($AI3741=1,IFERROR(IF(VALUE($C3741)&lt;100000000,VALUE($C3741),1000000000),IFERROR(IF(VALUE(MID($C3741,2,20))&lt;100000000,VALUE(MID($C3741,2,20)),1000000000),1000000000))+ROW()/100000,"")</f>
        <v/>
      </c>
    </row>
    <row r="3742">
      <c r="E3742" s="14" t="n"/>
      <c r="M3742" s="8">
        <f>IF($C3742="","",L3742*T3742/100)</f>
        <v/>
      </c>
      <c r="S3742" s="8" t="n"/>
      <c r="T3742" s="8" t="n"/>
      <c r="W3742">
        <f>IF($C3742="","",IF($AL3742=1,0,IF($AK3742=1,Settings!$C$6,Settings!$C$7))*100)</f>
        <v/>
      </c>
      <c r="X3742" s="8">
        <f>IF($C3742="","",T3742*W3742/100)</f>
        <v/>
      </c>
      <c r="Y3742" s="8">
        <f>IF($C3742="","",T3742-X3742)</f>
        <v/>
      </c>
      <c r="Z3742" s="8">
        <f>IF($C3742="","",Y3742-M3742)</f>
        <v/>
      </c>
      <c r="AD3742" s="8" t="n"/>
      <c r="AG3742" s="14" t="n"/>
      <c r="AI3742">
        <f>IF($C3742="","",IF(COUNTIF($C$2:$C3742,$C3742)=1,1,0))</f>
        <v/>
      </c>
      <c r="AJ3742">
        <f>IF($AI3742=1,SUMPRODUCT(--($AM$2:$AM$7001&lt;$AM3742))+1,"")</f>
        <v/>
      </c>
      <c r="AK3742">
        <f>IF($C3742="","",IF(OR($P3742=TRUE(),$P3742="TRUE"),1,0))</f>
        <v/>
      </c>
      <c r="AL3742">
        <f>IF($C3742="","",IF(AND($V3742="Yes",SUMPRODUCT((LEN(Settings!$F$6:$F$13)&gt;0)*ISNUMBER(SEARCH(Settings!$F$6:$F$13,$O3742)))=0),1,0))</f>
        <v/>
      </c>
      <c r="AM3742">
        <f>IF($AI3742=1,IFERROR(IF(VALUE($C3742)&lt;100000000,VALUE($C3742),1000000000),IFERROR(IF(VALUE(MID($C3742,2,20))&lt;100000000,VALUE(MID($C3742,2,20)),1000000000),1000000000))+ROW()/100000,"")</f>
        <v/>
      </c>
    </row>
    <row r="3743">
      <c r="E3743" s="14" t="n"/>
      <c r="M3743" s="8">
        <f>IF($C3743="","",L3743*T3743/100)</f>
        <v/>
      </c>
      <c r="S3743" s="8" t="n"/>
      <c r="T3743" s="8" t="n"/>
      <c r="W3743">
        <f>IF($C3743="","",IF($AL3743=1,0,IF($AK3743=1,Settings!$C$6,Settings!$C$7))*100)</f>
        <v/>
      </c>
      <c r="X3743" s="8">
        <f>IF($C3743="","",T3743*W3743/100)</f>
        <v/>
      </c>
      <c r="Y3743" s="8">
        <f>IF($C3743="","",T3743-X3743)</f>
        <v/>
      </c>
      <c r="Z3743" s="8">
        <f>IF($C3743="","",Y3743-M3743)</f>
        <v/>
      </c>
      <c r="AD3743" s="8" t="n"/>
      <c r="AG3743" s="14" t="n"/>
      <c r="AI3743">
        <f>IF($C3743="","",IF(COUNTIF($C$2:$C3743,$C3743)=1,1,0))</f>
        <v/>
      </c>
      <c r="AJ3743">
        <f>IF($AI3743=1,SUMPRODUCT(--($AM$2:$AM$7001&lt;$AM3743))+1,"")</f>
        <v/>
      </c>
      <c r="AK3743">
        <f>IF($C3743="","",IF(OR($P3743=TRUE(),$P3743="TRUE"),1,0))</f>
        <v/>
      </c>
      <c r="AL3743">
        <f>IF($C3743="","",IF(AND($V3743="Yes",SUMPRODUCT((LEN(Settings!$F$6:$F$13)&gt;0)*ISNUMBER(SEARCH(Settings!$F$6:$F$13,$O3743)))=0),1,0))</f>
        <v/>
      </c>
      <c r="AM3743">
        <f>IF($AI3743=1,IFERROR(IF(VALUE($C3743)&lt;100000000,VALUE($C3743),1000000000),IFERROR(IF(VALUE(MID($C3743,2,20))&lt;100000000,VALUE(MID($C3743,2,20)),1000000000),1000000000))+ROW()/100000,"")</f>
        <v/>
      </c>
    </row>
    <row r="3744">
      <c r="E3744" s="14" t="n"/>
      <c r="M3744" s="8">
        <f>IF($C3744="","",L3744*T3744/100)</f>
        <v/>
      </c>
      <c r="S3744" s="8" t="n"/>
      <c r="T3744" s="8" t="n"/>
      <c r="W3744">
        <f>IF($C3744="","",IF($AL3744=1,0,IF($AK3744=1,Settings!$C$6,Settings!$C$7))*100)</f>
        <v/>
      </c>
      <c r="X3744" s="8">
        <f>IF($C3744="","",T3744*W3744/100)</f>
        <v/>
      </c>
      <c r="Y3744" s="8">
        <f>IF($C3744="","",T3744-X3744)</f>
        <v/>
      </c>
      <c r="Z3744" s="8">
        <f>IF($C3744="","",Y3744-M3744)</f>
        <v/>
      </c>
      <c r="AD3744" s="8" t="n"/>
      <c r="AG3744" s="14" t="n"/>
      <c r="AI3744">
        <f>IF($C3744="","",IF(COUNTIF($C$2:$C3744,$C3744)=1,1,0))</f>
        <v/>
      </c>
      <c r="AJ3744">
        <f>IF($AI3744=1,SUMPRODUCT(--($AM$2:$AM$7001&lt;$AM3744))+1,"")</f>
        <v/>
      </c>
      <c r="AK3744">
        <f>IF($C3744="","",IF(OR($P3744=TRUE(),$P3744="TRUE"),1,0))</f>
        <v/>
      </c>
      <c r="AL3744">
        <f>IF($C3744="","",IF(AND($V3744="Yes",SUMPRODUCT((LEN(Settings!$F$6:$F$13)&gt;0)*ISNUMBER(SEARCH(Settings!$F$6:$F$13,$O3744)))=0),1,0))</f>
        <v/>
      </c>
      <c r="AM3744">
        <f>IF($AI3744=1,IFERROR(IF(VALUE($C3744)&lt;100000000,VALUE($C3744),1000000000),IFERROR(IF(VALUE(MID($C3744,2,20))&lt;100000000,VALUE(MID($C3744,2,20)),1000000000),1000000000))+ROW()/100000,"")</f>
        <v/>
      </c>
    </row>
    <row r="3745">
      <c r="E3745" s="14" t="n"/>
      <c r="M3745" s="8">
        <f>IF($C3745="","",L3745*T3745/100)</f>
        <v/>
      </c>
      <c r="S3745" s="8" t="n"/>
      <c r="T3745" s="8" t="n"/>
      <c r="W3745">
        <f>IF($C3745="","",IF($AL3745=1,0,IF($AK3745=1,Settings!$C$6,Settings!$C$7))*100)</f>
        <v/>
      </c>
      <c r="X3745" s="8">
        <f>IF($C3745="","",T3745*W3745/100)</f>
        <v/>
      </c>
      <c r="Y3745" s="8">
        <f>IF($C3745="","",T3745-X3745)</f>
        <v/>
      </c>
      <c r="Z3745" s="8">
        <f>IF($C3745="","",Y3745-M3745)</f>
        <v/>
      </c>
      <c r="AD3745" s="8" t="n"/>
      <c r="AG3745" s="14" t="n"/>
      <c r="AI3745">
        <f>IF($C3745="","",IF(COUNTIF($C$2:$C3745,$C3745)=1,1,0))</f>
        <v/>
      </c>
      <c r="AJ3745">
        <f>IF($AI3745=1,SUMPRODUCT(--($AM$2:$AM$7001&lt;$AM3745))+1,"")</f>
        <v/>
      </c>
      <c r="AK3745">
        <f>IF($C3745="","",IF(OR($P3745=TRUE(),$P3745="TRUE"),1,0))</f>
        <v/>
      </c>
      <c r="AL3745">
        <f>IF($C3745="","",IF(AND($V3745="Yes",SUMPRODUCT((LEN(Settings!$F$6:$F$13)&gt;0)*ISNUMBER(SEARCH(Settings!$F$6:$F$13,$O3745)))=0),1,0))</f>
        <v/>
      </c>
      <c r="AM3745">
        <f>IF($AI3745=1,IFERROR(IF(VALUE($C3745)&lt;100000000,VALUE($C3745),1000000000),IFERROR(IF(VALUE(MID($C3745,2,20))&lt;100000000,VALUE(MID($C3745,2,20)),1000000000),1000000000))+ROW()/100000,"")</f>
        <v/>
      </c>
    </row>
    <row r="3746">
      <c r="E3746" s="14" t="n"/>
      <c r="M3746" s="8">
        <f>IF($C3746="","",L3746*T3746/100)</f>
        <v/>
      </c>
      <c r="S3746" s="8" t="n"/>
      <c r="T3746" s="8" t="n"/>
      <c r="W3746">
        <f>IF($C3746="","",IF($AL3746=1,0,IF($AK3746=1,Settings!$C$6,Settings!$C$7))*100)</f>
        <v/>
      </c>
      <c r="X3746" s="8">
        <f>IF($C3746="","",T3746*W3746/100)</f>
        <v/>
      </c>
      <c r="Y3746" s="8">
        <f>IF($C3746="","",T3746-X3746)</f>
        <v/>
      </c>
      <c r="Z3746" s="8">
        <f>IF($C3746="","",Y3746-M3746)</f>
        <v/>
      </c>
      <c r="AD3746" s="8" t="n"/>
      <c r="AG3746" s="14" t="n"/>
      <c r="AI3746">
        <f>IF($C3746="","",IF(COUNTIF($C$2:$C3746,$C3746)=1,1,0))</f>
        <v/>
      </c>
      <c r="AJ3746">
        <f>IF($AI3746=1,SUMPRODUCT(--($AM$2:$AM$7001&lt;$AM3746))+1,"")</f>
        <v/>
      </c>
      <c r="AK3746">
        <f>IF($C3746="","",IF(OR($P3746=TRUE(),$P3746="TRUE"),1,0))</f>
        <v/>
      </c>
      <c r="AL3746">
        <f>IF($C3746="","",IF(AND($V3746="Yes",SUMPRODUCT((LEN(Settings!$F$6:$F$13)&gt;0)*ISNUMBER(SEARCH(Settings!$F$6:$F$13,$O3746)))=0),1,0))</f>
        <v/>
      </c>
      <c r="AM3746">
        <f>IF($AI3746=1,IFERROR(IF(VALUE($C3746)&lt;100000000,VALUE($C3746),1000000000),IFERROR(IF(VALUE(MID($C3746,2,20))&lt;100000000,VALUE(MID($C3746,2,20)),1000000000),1000000000))+ROW()/100000,"")</f>
        <v/>
      </c>
    </row>
    <row r="3747">
      <c r="E3747" s="14" t="n"/>
      <c r="M3747" s="8">
        <f>IF($C3747="","",L3747*T3747/100)</f>
        <v/>
      </c>
      <c r="S3747" s="8" t="n"/>
      <c r="T3747" s="8" t="n"/>
      <c r="W3747">
        <f>IF($C3747="","",IF($AL3747=1,0,IF($AK3747=1,Settings!$C$6,Settings!$C$7))*100)</f>
        <v/>
      </c>
      <c r="X3747" s="8">
        <f>IF($C3747="","",T3747*W3747/100)</f>
        <v/>
      </c>
      <c r="Y3747" s="8">
        <f>IF($C3747="","",T3747-X3747)</f>
        <v/>
      </c>
      <c r="Z3747" s="8">
        <f>IF($C3747="","",Y3747-M3747)</f>
        <v/>
      </c>
      <c r="AD3747" s="8" t="n"/>
      <c r="AG3747" s="14" t="n"/>
      <c r="AI3747">
        <f>IF($C3747="","",IF(COUNTIF($C$2:$C3747,$C3747)=1,1,0))</f>
        <v/>
      </c>
      <c r="AJ3747">
        <f>IF($AI3747=1,SUMPRODUCT(--($AM$2:$AM$7001&lt;$AM3747))+1,"")</f>
        <v/>
      </c>
      <c r="AK3747">
        <f>IF($C3747="","",IF(OR($P3747=TRUE(),$P3747="TRUE"),1,0))</f>
        <v/>
      </c>
      <c r="AL3747">
        <f>IF($C3747="","",IF(AND($V3747="Yes",SUMPRODUCT((LEN(Settings!$F$6:$F$13)&gt;0)*ISNUMBER(SEARCH(Settings!$F$6:$F$13,$O3747)))=0),1,0))</f>
        <v/>
      </c>
      <c r="AM3747">
        <f>IF($AI3747=1,IFERROR(IF(VALUE($C3747)&lt;100000000,VALUE($C3747),1000000000),IFERROR(IF(VALUE(MID($C3747,2,20))&lt;100000000,VALUE(MID($C3747,2,20)),1000000000),1000000000))+ROW()/100000,"")</f>
        <v/>
      </c>
    </row>
    <row r="3748">
      <c r="E3748" s="14" t="n"/>
      <c r="M3748" s="8">
        <f>IF($C3748="","",L3748*T3748/100)</f>
        <v/>
      </c>
      <c r="S3748" s="8" t="n"/>
      <c r="T3748" s="8" t="n"/>
      <c r="W3748">
        <f>IF($C3748="","",IF($AL3748=1,0,IF($AK3748=1,Settings!$C$6,Settings!$C$7))*100)</f>
        <v/>
      </c>
      <c r="X3748" s="8">
        <f>IF($C3748="","",T3748*W3748/100)</f>
        <v/>
      </c>
      <c r="Y3748" s="8">
        <f>IF($C3748="","",T3748-X3748)</f>
        <v/>
      </c>
      <c r="Z3748" s="8">
        <f>IF($C3748="","",Y3748-M3748)</f>
        <v/>
      </c>
      <c r="AD3748" s="8" t="n"/>
      <c r="AG3748" s="14" t="n"/>
      <c r="AI3748">
        <f>IF($C3748="","",IF(COUNTIF($C$2:$C3748,$C3748)=1,1,0))</f>
        <v/>
      </c>
      <c r="AJ3748">
        <f>IF($AI3748=1,SUMPRODUCT(--($AM$2:$AM$7001&lt;$AM3748))+1,"")</f>
        <v/>
      </c>
      <c r="AK3748">
        <f>IF($C3748="","",IF(OR($P3748=TRUE(),$P3748="TRUE"),1,0))</f>
        <v/>
      </c>
      <c r="AL3748">
        <f>IF($C3748="","",IF(AND($V3748="Yes",SUMPRODUCT((LEN(Settings!$F$6:$F$13)&gt;0)*ISNUMBER(SEARCH(Settings!$F$6:$F$13,$O3748)))=0),1,0))</f>
        <v/>
      </c>
      <c r="AM3748">
        <f>IF($AI3748=1,IFERROR(IF(VALUE($C3748)&lt;100000000,VALUE($C3748),1000000000),IFERROR(IF(VALUE(MID($C3748,2,20))&lt;100000000,VALUE(MID($C3748,2,20)),1000000000),1000000000))+ROW()/100000,"")</f>
        <v/>
      </c>
    </row>
    <row r="3749">
      <c r="E3749" s="14" t="n"/>
      <c r="M3749" s="8">
        <f>IF($C3749="","",L3749*T3749/100)</f>
        <v/>
      </c>
      <c r="S3749" s="8" t="n"/>
      <c r="T3749" s="8" t="n"/>
      <c r="W3749">
        <f>IF($C3749="","",IF($AL3749=1,0,IF($AK3749=1,Settings!$C$6,Settings!$C$7))*100)</f>
        <v/>
      </c>
      <c r="X3749" s="8">
        <f>IF($C3749="","",T3749*W3749/100)</f>
        <v/>
      </c>
      <c r="Y3749" s="8">
        <f>IF($C3749="","",T3749-X3749)</f>
        <v/>
      </c>
      <c r="Z3749" s="8">
        <f>IF($C3749="","",Y3749-M3749)</f>
        <v/>
      </c>
      <c r="AD3749" s="8" t="n"/>
      <c r="AG3749" s="14" t="n"/>
      <c r="AI3749">
        <f>IF($C3749="","",IF(COUNTIF($C$2:$C3749,$C3749)=1,1,0))</f>
        <v/>
      </c>
      <c r="AJ3749">
        <f>IF($AI3749=1,SUMPRODUCT(--($AM$2:$AM$7001&lt;$AM3749))+1,"")</f>
        <v/>
      </c>
      <c r="AK3749">
        <f>IF($C3749="","",IF(OR($P3749=TRUE(),$P3749="TRUE"),1,0))</f>
        <v/>
      </c>
      <c r="AL3749">
        <f>IF($C3749="","",IF(AND($V3749="Yes",SUMPRODUCT((LEN(Settings!$F$6:$F$13)&gt;0)*ISNUMBER(SEARCH(Settings!$F$6:$F$13,$O3749)))=0),1,0))</f>
        <v/>
      </c>
      <c r="AM3749">
        <f>IF($AI3749=1,IFERROR(IF(VALUE($C3749)&lt;100000000,VALUE($C3749),1000000000),IFERROR(IF(VALUE(MID($C3749,2,20))&lt;100000000,VALUE(MID($C3749,2,20)),1000000000),1000000000))+ROW()/100000,"")</f>
        <v/>
      </c>
    </row>
    <row r="3750">
      <c r="E3750" s="14" t="n"/>
      <c r="M3750" s="8">
        <f>IF($C3750="","",L3750*T3750/100)</f>
        <v/>
      </c>
      <c r="S3750" s="8" t="n"/>
      <c r="T3750" s="8" t="n"/>
      <c r="W3750">
        <f>IF($C3750="","",IF($AL3750=1,0,IF($AK3750=1,Settings!$C$6,Settings!$C$7))*100)</f>
        <v/>
      </c>
      <c r="X3750" s="8">
        <f>IF($C3750="","",T3750*W3750/100)</f>
        <v/>
      </c>
      <c r="Y3750" s="8">
        <f>IF($C3750="","",T3750-X3750)</f>
        <v/>
      </c>
      <c r="Z3750" s="8">
        <f>IF($C3750="","",Y3750-M3750)</f>
        <v/>
      </c>
      <c r="AD3750" s="8" t="n"/>
      <c r="AG3750" s="14" t="n"/>
      <c r="AI3750">
        <f>IF($C3750="","",IF(COUNTIF($C$2:$C3750,$C3750)=1,1,0))</f>
        <v/>
      </c>
      <c r="AJ3750">
        <f>IF($AI3750=1,SUMPRODUCT(--($AM$2:$AM$7001&lt;$AM3750))+1,"")</f>
        <v/>
      </c>
      <c r="AK3750">
        <f>IF($C3750="","",IF(OR($P3750=TRUE(),$P3750="TRUE"),1,0))</f>
        <v/>
      </c>
      <c r="AL3750">
        <f>IF($C3750="","",IF(AND($V3750="Yes",SUMPRODUCT((LEN(Settings!$F$6:$F$13)&gt;0)*ISNUMBER(SEARCH(Settings!$F$6:$F$13,$O3750)))=0),1,0))</f>
        <v/>
      </c>
      <c r="AM3750">
        <f>IF($AI3750=1,IFERROR(IF(VALUE($C3750)&lt;100000000,VALUE($C3750),1000000000),IFERROR(IF(VALUE(MID($C3750,2,20))&lt;100000000,VALUE(MID($C3750,2,20)),1000000000),1000000000))+ROW()/100000,"")</f>
        <v/>
      </c>
    </row>
    <row r="3751">
      <c r="E3751" s="14" t="n"/>
      <c r="M3751" s="8">
        <f>IF($C3751="","",L3751*T3751/100)</f>
        <v/>
      </c>
      <c r="S3751" s="8" t="n"/>
      <c r="T3751" s="8" t="n"/>
      <c r="W3751">
        <f>IF($C3751="","",IF($AL3751=1,0,IF($AK3751=1,Settings!$C$6,Settings!$C$7))*100)</f>
        <v/>
      </c>
      <c r="X3751" s="8">
        <f>IF($C3751="","",T3751*W3751/100)</f>
        <v/>
      </c>
      <c r="Y3751" s="8">
        <f>IF($C3751="","",T3751-X3751)</f>
        <v/>
      </c>
      <c r="Z3751" s="8">
        <f>IF($C3751="","",Y3751-M3751)</f>
        <v/>
      </c>
      <c r="AD3751" s="8" t="n"/>
      <c r="AG3751" s="14" t="n"/>
      <c r="AI3751">
        <f>IF($C3751="","",IF(COUNTIF($C$2:$C3751,$C3751)=1,1,0))</f>
        <v/>
      </c>
      <c r="AJ3751">
        <f>IF($AI3751=1,SUMPRODUCT(--($AM$2:$AM$7001&lt;$AM3751))+1,"")</f>
        <v/>
      </c>
      <c r="AK3751">
        <f>IF($C3751="","",IF(OR($P3751=TRUE(),$P3751="TRUE"),1,0))</f>
        <v/>
      </c>
      <c r="AL3751">
        <f>IF($C3751="","",IF(AND($V3751="Yes",SUMPRODUCT((LEN(Settings!$F$6:$F$13)&gt;0)*ISNUMBER(SEARCH(Settings!$F$6:$F$13,$O3751)))=0),1,0))</f>
        <v/>
      </c>
      <c r="AM3751">
        <f>IF($AI3751=1,IFERROR(IF(VALUE($C3751)&lt;100000000,VALUE($C3751),1000000000),IFERROR(IF(VALUE(MID($C3751,2,20))&lt;100000000,VALUE(MID($C3751,2,20)),1000000000),1000000000))+ROW()/100000,"")</f>
        <v/>
      </c>
    </row>
    <row r="3752">
      <c r="E3752" s="14" t="n"/>
      <c r="M3752" s="8">
        <f>IF($C3752="","",L3752*T3752/100)</f>
        <v/>
      </c>
      <c r="S3752" s="8" t="n"/>
      <c r="T3752" s="8" t="n"/>
      <c r="W3752">
        <f>IF($C3752="","",IF($AL3752=1,0,IF($AK3752=1,Settings!$C$6,Settings!$C$7))*100)</f>
        <v/>
      </c>
      <c r="X3752" s="8">
        <f>IF($C3752="","",T3752*W3752/100)</f>
        <v/>
      </c>
      <c r="Y3752" s="8">
        <f>IF($C3752="","",T3752-X3752)</f>
        <v/>
      </c>
      <c r="Z3752" s="8">
        <f>IF($C3752="","",Y3752-M3752)</f>
        <v/>
      </c>
      <c r="AD3752" s="8" t="n"/>
      <c r="AG3752" s="14" t="n"/>
      <c r="AI3752">
        <f>IF($C3752="","",IF(COUNTIF($C$2:$C3752,$C3752)=1,1,0))</f>
        <v/>
      </c>
      <c r="AJ3752">
        <f>IF($AI3752=1,SUMPRODUCT(--($AM$2:$AM$7001&lt;$AM3752))+1,"")</f>
        <v/>
      </c>
      <c r="AK3752">
        <f>IF($C3752="","",IF(OR($P3752=TRUE(),$P3752="TRUE"),1,0))</f>
        <v/>
      </c>
      <c r="AL3752">
        <f>IF($C3752="","",IF(AND($V3752="Yes",SUMPRODUCT((LEN(Settings!$F$6:$F$13)&gt;0)*ISNUMBER(SEARCH(Settings!$F$6:$F$13,$O3752)))=0),1,0))</f>
        <v/>
      </c>
      <c r="AM3752">
        <f>IF($AI3752=1,IFERROR(IF(VALUE($C3752)&lt;100000000,VALUE($C3752),1000000000),IFERROR(IF(VALUE(MID($C3752,2,20))&lt;100000000,VALUE(MID($C3752,2,20)),1000000000),1000000000))+ROW()/100000,"")</f>
        <v/>
      </c>
    </row>
    <row r="3753">
      <c r="E3753" s="14" t="n"/>
      <c r="M3753" s="8">
        <f>IF($C3753="","",L3753*T3753/100)</f>
        <v/>
      </c>
      <c r="S3753" s="8" t="n"/>
      <c r="T3753" s="8" t="n"/>
      <c r="W3753">
        <f>IF($C3753="","",IF($AL3753=1,0,IF($AK3753=1,Settings!$C$6,Settings!$C$7))*100)</f>
        <v/>
      </c>
      <c r="X3753" s="8">
        <f>IF($C3753="","",T3753*W3753/100)</f>
        <v/>
      </c>
      <c r="Y3753" s="8">
        <f>IF($C3753="","",T3753-X3753)</f>
        <v/>
      </c>
      <c r="Z3753" s="8">
        <f>IF($C3753="","",Y3753-M3753)</f>
        <v/>
      </c>
      <c r="AD3753" s="8" t="n"/>
      <c r="AG3753" s="14" t="n"/>
      <c r="AI3753">
        <f>IF($C3753="","",IF(COUNTIF($C$2:$C3753,$C3753)=1,1,0))</f>
        <v/>
      </c>
      <c r="AJ3753">
        <f>IF($AI3753=1,SUMPRODUCT(--($AM$2:$AM$7001&lt;$AM3753))+1,"")</f>
        <v/>
      </c>
      <c r="AK3753">
        <f>IF($C3753="","",IF(OR($P3753=TRUE(),$P3753="TRUE"),1,0))</f>
        <v/>
      </c>
      <c r="AL3753">
        <f>IF($C3753="","",IF(AND($V3753="Yes",SUMPRODUCT((LEN(Settings!$F$6:$F$13)&gt;0)*ISNUMBER(SEARCH(Settings!$F$6:$F$13,$O3753)))=0),1,0))</f>
        <v/>
      </c>
      <c r="AM3753">
        <f>IF($AI3753=1,IFERROR(IF(VALUE($C3753)&lt;100000000,VALUE($C3753),1000000000),IFERROR(IF(VALUE(MID($C3753,2,20))&lt;100000000,VALUE(MID($C3753,2,20)),1000000000),1000000000))+ROW()/100000,"")</f>
        <v/>
      </c>
    </row>
    <row r="3754">
      <c r="E3754" s="14" t="n"/>
      <c r="M3754" s="8">
        <f>IF($C3754="","",L3754*T3754/100)</f>
        <v/>
      </c>
      <c r="S3754" s="8" t="n"/>
      <c r="T3754" s="8" t="n"/>
      <c r="W3754">
        <f>IF($C3754="","",IF($AL3754=1,0,IF($AK3754=1,Settings!$C$6,Settings!$C$7))*100)</f>
        <v/>
      </c>
      <c r="X3754" s="8">
        <f>IF($C3754="","",T3754*W3754/100)</f>
        <v/>
      </c>
      <c r="Y3754" s="8">
        <f>IF($C3754="","",T3754-X3754)</f>
        <v/>
      </c>
      <c r="Z3754" s="8">
        <f>IF($C3754="","",Y3754-M3754)</f>
        <v/>
      </c>
      <c r="AD3754" s="8" t="n"/>
      <c r="AG3754" s="14" t="n"/>
      <c r="AI3754">
        <f>IF($C3754="","",IF(COUNTIF($C$2:$C3754,$C3754)=1,1,0))</f>
        <v/>
      </c>
      <c r="AJ3754">
        <f>IF($AI3754=1,SUMPRODUCT(--($AM$2:$AM$7001&lt;$AM3754))+1,"")</f>
        <v/>
      </c>
      <c r="AK3754">
        <f>IF($C3754="","",IF(OR($P3754=TRUE(),$P3754="TRUE"),1,0))</f>
        <v/>
      </c>
      <c r="AL3754">
        <f>IF($C3754="","",IF(AND($V3754="Yes",SUMPRODUCT((LEN(Settings!$F$6:$F$13)&gt;0)*ISNUMBER(SEARCH(Settings!$F$6:$F$13,$O3754)))=0),1,0))</f>
        <v/>
      </c>
      <c r="AM3754">
        <f>IF($AI3754=1,IFERROR(IF(VALUE($C3754)&lt;100000000,VALUE($C3754),1000000000),IFERROR(IF(VALUE(MID($C3754,2,20))&lt;100000000,VALUE(MID($C3754,2,20)),1000000000),1000000000))+ROW()/100000,"")</f>
        <v/>
      </c>
    </row>
    <row r="3755">
      <c r="E3755" s="14" t="n"/>
      <c r="M3755" s="8">
        <f>IF($C3755="","",L3755*T3755/100)</f>
        <v/>
      </c>
      <c r="S3755" s="8" t="n"/>
      <c r="T3755" s="8" t="n"/>
      <c r="W3755">
        <f>IF($C3755="","",IF($AL3755=1,0,IF($AK3755=1,Settings!$C$6,Settings!$C$7))*100)</f>
        <v/>
      </c>
      <c r="X3755" s="8">
        <f>IF($C3755="","",T3755*W3755/100)</f>
        <v/>
      </c>
      <c r="Y3755" s="8">
        <f>IF($C3755="","",T3755-X3755)</f>
        <v/>
      </c>
      <c r="Z3755" s="8">
        <f>IF($C3755="","",Y3755-M3755)</f>
        <v/>
      </c>
      <c r="AD3755" s="8" t="n"/>
      <c r="AG3755" s="14" t="n"/>
      <c r="AI3755">
        <f>IF($C3755="","",IF(COUNTIF($C$2:$C3755,$C3755)=1,1,0))</f>
        <v/>
      </c>
      <c r="AJ3755">
        <f>IF($AI3755=1,SUMPRODUCT(--($AM$2:$AM$7001&lt;$AM3755))+1,"")</f>
        <v/>
      </c>
      <c r="AK3755">
        <f>IF($C3755="","",IF(OR($P3755=TRUE(),$P3755="TRUE"),1,0))</f>
        <v/>
      </c>
      <c r="AL3755">
        <f>IF($C3755="","",IF(AND($V3755="Yes",SUMPRODUCT((LEN(Settings!$F$6:$F$13)&gt;0)*ISNUMBER(SEARCH(Settings!$F$6:$F$13,$O3755)))=0),1,0))</f>
        <v/>
      </c>
      <c r="AM3755">
        <f>IF($AI3755=1,IFERROR(IF(VALUE($C3755)&lt;100000000,VALUE($C3755),1000000000),IFERROR(IF(VALUE(MID($C3755,2,20))&lt;100000000,VALUE(MID($C3755,2,20)),1000000000),1000000000))+ROW()/100000,"")</f>
        <v/>
      </c>
    </row>
    <row r="3756">
      <c r="E3756" s="14" t="n"/>
      <c r="M3756" s="8">
        <f>IF($C3756="","",L3756*T3756/100)</f>
        <v/>
      </c>
      <c r="S3756" s="8" t="n"/>
      <c r="T3756" s="8" t="n"/>
      <c r="W3756">
        <f>IF($C3756="","",IF($AL3756=1,0,IF($AK3756=1,Settings!$C$6,Settings!$C$7))*100)</f>
        <v/>
      </c>
      <c r="X3756" s="8">
        <f>IF($C3756="","",T3756*W3756/100)</f>
        <v/>
      </c>
      <c r="Y3756" s="8">
        <f>IF($C3756="","",T3756-X3756)</f>
        <v/>
      </c>
      <c r="Z3756" s="8">
        <f>IF($C3756="","",Y3756-M3756)</f>
        <v/>
      </c>
      <c r="AD3756" s="8" t="n"/>
      <c r="AG3756" s="14" t="n"/>
      <c r="AI3756">
        <f>IF($C3756="","",IF(COUNTIF($C$2:$C3756,$C3756)=1,1,0))</f>
        <v/>
      </c>
      <c r="AJ3756">
        <f>IF($AI3756=1,SUMPRODUCT(--($AM$2:$AM$7001&lt;$AM3756))+1,"")</f>
        <v/>
      </c>
      <c r="AK3756">
        <f>IF($C3756="","",IF(OR($P3756=TRUE(),$P3756="TRUE"),1,0))</f>
        <v/>
      </c>
      <c r="AL3756">
        <f>IF($C3756="","",IF(AND($V3756="Yes",SUMPRODUCT((LEN(Settings!$F$6:$F$13)&gt;0)*ISNUMBER(SEARCH(Settings!$F$6:$F$13,$O3756)))=0),1,0))</f>
        <v/>
      </c>
      <c r="AM3756">
        <f>IF($AI3756=1,IFERROR(IF(VALUE($C3756)&lt;100000000,VALUE($C3756),1000000000),IFERROR(IF(VALUE(MID($C3756,2,20))&lt;100000000,VALUE(MID($C3756,2,20)),1000000000),1000000000))+ROW()/100000,"")</f>
        <v/>
      </c>
    </row>
    <row r="3757">
      <c r="E3757" s="14" t="n"/>
      <c r="M3757" s="8">
        <f>IF($C3757="","",L3757*T3757/100)</f>
        <v/>
      </c>
      <c r="S3757" s="8" t="n"/>
      <c r="T3757" s="8" t="n"/>
      <c r="W3757">
        <f>IF($C3757="","",IF($AL3757=1,0,IF($AK3757=1,Settings!$C$6,Settings!$C$7))*100)</f>
        <v/>
      </c>
      <c r="X3757" s="8">
        <f>IF($C3757="","",T3757*W3757/100)</f>
        <v/>
      </c>
      <c r="Y3757" s="8">
        <f>IF($C3757="","",T3757-X3757)</f>
        <v/>
      </c>
      <c r="Z3757" s="8">
        <f>IF($C3757="","",Y3757-M3757)</f>
        <v/>
      </c>
      <c r="AD3757" s="8" t="n"/>
      <c r="AG3757" s="14" t="n"/>
      <c r="AI3757">
        <f>IF($C3757="","",IF(COUNTIF($C$2:$C3757,$C3757)=1,1,0))</f>
        <v/>
      </c>
      <c r="AJ3757">
        <f>IF($AI3757=1,SUMPRODUCT(--($AM$2:$AM$7001&lt;$AM3757))+1,"")</f>
        <v/>
      </c>
      <c r="AK3757">
        <f>IF($C3757="","",IF(OR($P3757=TRUE(),$P3757="TRUE"),1,0))</f>
        <v/>
      </c>
      <c r="AL3757">
        <f>IF($C3757="","",IF(AND($V3757="Yes",SUMPRODUCT((LEN(Settings!$F$6:$F$13)&gt;0)*ISNUMBER(SEARCH(Settings!$F$6:$F$13,$O3757)))=0),1,0))</f>
        <v/>
      </c>
      <c r="AM3757">
        <f>IF($AI3757=1,IFERROR(IF(VALUE($C3757)&lt;100000000,VALUE($C3757),1000000000),IFERROR(IF(VALUE(MID($C3757,2,20))&lt;100000000,VALUE(MID($C3757,2,20)),1000000000),1000000000))+ROW()/100000,"")</f>
        <v/>
      </c>
    </row>
    <row r="3758">
      <c r="E3758" s="14" t="n"/>
      <c r="M3758" s="8">
        <f>IF($C3758="","",L3758*T3758/100)</f>
        <v/>
      </c>
      <c r="S3758" s="8" t="n"/>
      <c r="T3758" s="8" t="n"/>
      <c r="W3758">
        <f>IF($C3758="","",IF($AL3758=1,0,IF($AK3758=1,Settings!$C$6,Settings!$C$7))*100)</f>
        <v/>
      </c>
      <c r="X3758" s="8">
        <f>IF($C3758="","",T3758*W3758/100)</f>
        <v/>
      </c>
      <c r="Y3758" s="8">
        <f>IF($C3758="","",T3758-X3758)</f>
        <v/>
      </c>
      <c r="Z3758" s="8">
        <f>IF($C3758="","",Y3758-M3758)</f>
        <v/>
      </c>
      <c r="AD3758" s="8" t="n"/>
      <c r="AG3758" s="14" t="n"/>
      <c r="AI3758">
        <f>IF($C3758="","",IF(COUNTIF($C$2:$C3758,$C3758)=1,1,0))</f>
        <v/>
      </c>
      <c r="AJ3758">
        <f>IF($AI3758=1,SUMPRODUCT(--($AM$2:$AM$7001&lt;$AM3758))+1,"")</f>
        <v/>
      </c>
      <c r="AK3758">
        <f>IF($C3758="","",IF(OR($P3758=TRUE(),$P3758="TRUE"),1,0))</f>
        <v/>
      </c>
      <c r="AL3758">
        <f>IF($C3758="","",IF(AND($V3758="Yes",SUMPRODUCT((LEN(Settings!$F$6:$F$13)&gt;0)*ISNUMBER(SEARCH(Settings!$F$6:$F$13,$O3758)))=0),1,0))</f>
        <v/>
      </c>
      <c r="AM3758">
        <f>IF($AI3758=1,IFERROR(IF(VALUE($C3758)&lt;100000000,VALUE($C3758),1000000000),IFERROR(IF(VALUE(MID($C3758,2,20))&lt;100000000,VALUE(MID($C3758,2,20)),1000000000),1000000000))+ROW()/100000,"")</f>
        <v/>
      </c>
    </row>
    <row r="3759">
      <c r="E3759" s="14" t="n"/>
      <c r="M3759" s="8">
        <f>IF($C3759="","",L3759*T3759/100)</f>
        <v/>
      </c>
      <c r="S3759" s="8" t="n"/>
      <c r="T3759" s="8" t="n"/>
      <c r="W3759">
        <f>IF($C3759="","",IF($AL3759=1,0,IF($AK3759=1,Settings!$C$6,Settings!$C$7))*100)</f>
        <v/>
      </c>
      <c r="X3759" s="8">
        <f>IF($C3759="","",T3759*W3759/100)</f>
        <v/>
      </c>
      <c r="Y3759" s="8">
        <f>IF($C3759="","",T3759-X3759)</f>
        <v/>
      </c>
      <c r="Z3759" s="8">
        <f>IF($C3759="","",Y3759-M3759)</f>
        <v/>
      </c>
      <c r="AD3759" s="8" t="n"/>
      <c r="AG3759" s="14" t="n"/>
      <c r="AI3759">
        <f>IF($C3759="","",IF(COUNTIF($C$2:$C3759,$C3759)=1,1,0))</f>
        <v/>
      </c>
      <c r="AJ3759">
        <f>IF($AI3759=1,SUMPRODUCT(--($AM$2:$AM$7001&lt;$AM3759))+1,"")</f>
        <v/>
      </c>
      <c r="AK3759">
        <f>IF($C3759="","",IF(OR($P3759=TRUE(),$P3759="TRUE"),1,0))</f>
        <v/>
      </c>
      <c r="AL3759">
        <f>IF($C3759="","",IF(AND($V3759="Yes",SUMPRODUCT((LEN(Settings!$F$6:$F$13)&gt;0)*ISNUMBER(SEARCH(Settings!$F$6:$F$13,$O3759)))=0),1,0))</f>
        <v/>
      </c>
      <c r="AM3759">
        <f>IF($AI3759=1,IFERROR(IF(VALUE($C3759)&lt;100000000,VALUE($C3759),1000000000),IFERROR(IF(VALUE(MID($C3759,2,20))&lt;100000000,VALUE(MID($C3759,2,20)),1000000000),1000000000))+ROW()/100000,"")</f>
        <v/>
      </c>
    </row>
    <row r="3760">
      <c r="E3760" s="14" t="n"/>
      <c r="M3760" s="8">
        <f>IF($C3760="","",L3760*T3760/100)</f>
        <v/>
      </c>
      <c r="S3760" s="8" t="n"/>
      <c r="T3760" s="8" t="n"/>
      <c r="W3760">
        <f>IF($C3760="","",IF($AL3760=1,0,IF($AK3760=1,Settings!$C$6,Settings!$C$7))*100)</f>
        <v/>
      </c>
      <c r="X3760" s="8">
        <f>IF($C3760="","",T3760*W3760/100)</f>
        <v/>
      </c>
      <c r="Y3760" s="8">
        <f>IF($C3760="","",T3760-X3760)</f>
        <v/>
      </c>
      <c r="Z3760" s="8">
        <f>IF($C3760="","",Y3760-M3760)</f>
        <v/>
      </c>
      <c r="AD3760" s="8" t="n"/>
      <c r="AG3760" s="14" t="n"/>
      <c r="AI3760">
        <f>IF($C3760="","",IF(COUNTIF($C$2:$C3760,$C3760)=1,1,0))</f>
        <v/>
      </c>
      <c r="AJ3760">
        <f>IF($AI3760=1,SUMPRODUCT(--($AM$2:$AM$7001&lt;$AM3760))+1,"")</f>
        <v/>
      </c>
      <c r="AK3760">
        <f>IF($C3760="","",IF(OR($P3760=TRUE(),$P3760="TRUE"),1,0))</f>
        <v/>
      </c>
      <c r="AL3760">
        <f>IF($C3760="","",IF(AND($V3760="Yes",SUMPRODUCT((LEN(Settings!$F$6:$F$13)&gt;0)*ISNUMBER(SEARCH(Settings!$F$6:$F$13,$O3760)))=0),1,0))</f>
        <v/>
      </c>
      <c r="AM3760">
        <f>IF($AI3760=1,IFERROR(IF(VALUE($C3760)&lt;100000000,VALUE($C3760),1000000000),IFERROR(IF(VALUE(MID($C3760,2,20))&lt;100000000,VALUE(MID($C3760,2,20)),1000000000),1000000000))+ROW()/100000,"")</f>
        <v/>
      </c>
    </row>
    <row r="3761">
      <c r="E3761" s="14" t="n"/>
      <c r="M3761" s="8">
        <f>IF($C3761="","",L3761*T3761/100)</f>
        <v/>
      </c>
      <c r="S3761" s="8" t="n"/>
      <c r="T3761" s="8" t="n"/>
      <c r="W3761">
        <f>IF($C3761="","",IF($AL3761=1,0,IF($AK3761=1,Settings!$C$6,Settings!$C$7))*100)</f>
        <v/>
      </c>
      <c r="X3761" s="8">
        <f>IF($C3761="","",T3761*W3761/100)</f>
        <v/>
      </c>
      <c r="Y3761" s="8">
        <f>IF($C3761="","",T3761-X3761)</f>
        <v/>
      </c>
      <c r="Z3761" s="8">
        <f>IF($C3761="","",Y3761-M3761)</f>
        <v/>
      </c>
      <c r="AD3761" s="8" t="n"/>
      <c r="AG3761" s="14" t="n"/>
      <c r="AI3761">
        <f>IF($C3761="","",IF(COUNTIF($C$2:$C3761,$C3761)=1,1,0))</f>
        <v/>
      </c>
      <c r="AJ3761">
        <f>IF($AI3761=1,SUMPRODUCT(--($AM$2:$AM$7001&lt;$AM3761))+1,"")</f>
        <v/>
      </c>
      <c r="AK3761">
        <f>IF($C3761="","",IF(OR($P3761=TRUE(),$P3761="TRUE"),1,0))</f>
        <v/>
      </c>
      <c r="AL3761">
        <f>IF($C3761="","",IF(AND($V3761="Yes",SUMPRODUCT((LEN(Settings!$F$6:$F$13)&gt;0)*ISNUMBER(SEARCH(Settings!$F$6:$F$13,$O3761)))=0),1,0))</f>
        <v/>
      </c>
      <c r="AM3761">
        <f>IF($AI3761=1,IFERROR(IF(VALUE($C3761)&lt;100000000,VALUE($C3761),1000000000),IFERROR(IF(VALUE(MID($C3761,2,20))&lt;100000000,VALUE(MID($C3761,2,20)),1000000000),1000000000))+ROW()/100000,"")</f>
        <v/>
      </c>
    </row>
    <row r="3762">
      <c r="E3762" s="14" t="n"/>
      <c r="M3762" s="8">
        <f>IF($C3762="","",L3762*T3762/100)</f>
        <v/>
      </c>
      <c r="S3762" s="8" t="n"/>
      <c r="T3762" s="8" t="n"/>
      <c r="W3762">
        <f>IF($C3762="","",IF($AL3762=1,0,IF($AK3762=1,Settings!$C$6,Settings!$C$7))*100)</f>
        <v/>
      </c>
      <c r="X3762" s="8">
        <f>IF($C3762="","",T3762*W3762/100)</f>
        <v/>
      </c>
      <c r="Y3762" s="8">
        <f>IF($C3762="","",T3762-X3762)</f>
        <v/>
      </c>
      <c r="Z3762" s="8">
        <f>IF($C3762="","",Y3762-M3762)</f>
        <v/>
      </c>
      <c r="AD3762" s="8" t="n"/>
      <c r="AG3762" s="14" t="n"/>
      <c r="AI3762">
        <f>IF($C3762="","",IF(COUNTIF($C$2:$C3762,$C3762)=1,1,0))</f>
        <v/>
      </c>
      <c r="AJ3762">
        <f>IF($AI3762=1,SUMPRODUCT(--($AM$2:$AM$7001&lt;$AM3762))+1,"")</f>
        <v/>
      </c>
      <c r="AK3762">
        <f>IF($C3762="","",IF(OR($P3762=TRUE(),$P3762="TRUE"),1,0))</f>
        <v/>
      </c>
      <c r="AL3762">
        <f>IF($C3762="","",IF(AND($V3762="Yes",SUMPRODUCT((LEN(Settings!$F$6:$F$13)&gt;0)*ISNUMBER(SEARCH(Settings!$F$6:$F$13,$O3762)))=0),1,0))</f>
        <v/>
      </c>
      <c r="AM3762">
        <f>IF($AI3762=1,IFERROR(IF(VALUE($C3762)&lt;100000000,VALUE($C3762),1000000000),IFERROR(IF(VALUE(MID($C3762,2,20))&lt;100000000,VALUE(MID($C3762,2,20)),1000000000),1000000000))+ROW()/100000,"")</f>
        <v/>
      </c>
    </row>
    <row r="3763">
      <c r="E3763" s="14" t="n"/>
      <c r="M3763" s="8">
        <f>IF($C3763="","",L3763*T3763/100)</f>
        <v/>
      </c>
      <c r="S3763" s="8" t="n"/>
      <c r="T3763" s="8" t="n"/>
      <c r="W3763">
        <f>IF($C3763="","",IF($AL3763=1,0,IF($AK3763=1,Settings!$C$6,Settings!$C$7))*100)</f>
        <v/>
      </c>
      <c r="X3763" s="8">
        <f>IF($C3763="","",T3763*W3763/100)</f>
        <v/>
      </c>
      <c r="Y3763" s="8">
        <f>IF($C3763="","",T3763-X3763)</f>
        <v/>
      </c>
      <c r="Z3763" s="8">
        <f>IF($C3763="","",Y3763-M3763)</f>
        <v/>
      </c>
      <c r="AD3763" s="8" t="n"/>
      <c r="AG3763" s="14" t="n"/>
      <c r="AI3763">
        <f>IF($C3763="","",IF(COUNTIF($C$2:$C3763,$C3763)=1,1,0))</f>
        <v/>
      </c>
      <c r="AJ3763">
        <f>IF($AI3763=1,SUMPRODUCT(--($AM$2:$AM$7001&lt;$AM3763))+1,"")</f>
        <v/>
      </c>
      <c r="AK3763">
        <f>IF($C3763="","",IF(OR($P3763=TRUE(),$P3763="TRUE"),1,0))</f>
        <v/>
      </c>
      <c r="AL3763">
        <f>IF($C3763="","",IF(AND($V3763="Yes",SUMPRODUCT((LEN(Settings!$F$6:$F$13)&gt;0)*ISNUMBER(SEARCH(Settings!$F$6:$F$13,$O3763)))=0),1,0))</f>
        <v/>
      </c>
      <c r="AM3763">
        <f>IF($AI3763=1,IFERROR(IF(VALUE($C3763)&lt;100000000,VALUE($C3763),1000000000),IFERROR(IF(VALUE(MID($C3763,2,20))&lt;100000000,VALUE(MID($C3763,2,20)),1000000000),1000000000))+ROW()/100000,"")</f>
        <v/>
      </c>
    </row>
    <row r="3764">
      <c r="E3764" s="14" t="n"/>
      <c r="M3764" s="8">
        <f>IF($C3764="","",L3764*T3764/100)</f>
        <v/>
      </c>
      <c r="S3764" s="8" t="n"/>
      <c r="T3764" s="8" t="n"/>
      <c r="W3764">
        <f>IF($C3764="","",IF($AL3764=1,0,IF($AK3764=1,Settings!$C$6,Settings!$C$7))*100)</f>
        <v/>
      </c>
      <c r="X3764" s="8">
        <f>IF($C3764="","",T3764*W3764/100)</f>
        <v/>
      </c>
      <c r="Y3764" s="8">
        <f>IF($C3764="","",T3764-X3764)</f>
        <v/>
      </c>
      <c r="Z3764" s="8">
        <f>IF($C3764="","",Y3764-M3764)</f>
        <v/>
      </c>
      <c r="AD3764" s="8" t="n"/>
      <c r="AG3764" s="14" t="n"/>
      <c r="AI3764">
        <f>IF($C3764="","",IF(COUNTIF($C$2:$C3764,$C3764)=1,1,0))</f>
        <v/>
      </c>
      <c r="AJ3764">
        <f>IF($AI3764=1,SUMPRODUCT(--($AM$2:$AM$7001&lt;$AM3764))+1,"")</f>
        <v/>
      </c>
      <c r="AK3764">
        <f>IF($C3764="","",IF(OR($P3764=TRUE(),$P3764="TRUE"),1,0))</f>
        <v/>
      </c>
      <c r="AL3764">
        <f>IF($C3764="","",IF(AND($V3764="Yes",SUMPRODUCT((LEN(Settings!$F$6:$F$13)&gt;0)*ISNUMBER(SEARCH(Settings!$F$6:$F$13,$O3764)))=0),1,0))</f>
        <v/>
      </c>
      <c r="AM3764">
        <f>IF($AI3764=1,IFERROR(IF(VALUE($C3764)&lt;100000000,VALUE($C3764),1000000000),IFERROR(IF(VALUE(MID($C3764,2,20))&lt;100000000,VALUE(MID($C3764,2,20)),1000000000),1000000000))+ROW()/100000,"")</f>
        <v/>
      </c>
    </row>
    <row r="3765">
      <c r="E3765" s="14" t="n"/>
      <c r="M3765" s="8">
        <f>IF($C3765="","",L3765*T3765/100)</f>
        <v/>
      </c>
      <c r="S3765" s="8" t="n"/>
      <c r="T3765" s="8" t="n"/>
      <c r="W3765">
        <f>IF($C3765="","",IF($AL3765=1,0,IF($AK3765=1,Settings!$C$6,Settings!$C$7))*100)</f>
        <v/>
      </c>
      <c r="X3765" s="8">
        <f>IF($C3765="","",T3765*W3765/100)</f>
        <v/>
      </c>
      <c r="Y3765" s="8">
        <f>IF($C3765="","",T3765-X3765)</f>
        <v/>
      </c>
      <c r="Z3765" s="8">
        <f>IF($C3765="","",Y3765-M3765)</f>
        <v/>
      </c>
      <c r="AD3765" s="8" t="n"/>
      <c r="AG3765" s="14" t="n"/>
      <c r="AI3765">
        <f>IF($C3765="","",IF(COUNTIF($C$2:$C3765,$C3765)=1,1,0))</f>
        <v/>
      </c>
      <c r="AJ3765">
        <f>IF($AI3765=1,SUMPRODUCT(--($AM$2:$AM$7001&lt;$AM3765))+1,"")</f>
        <v/>
      </c>
      <c r="AK3765">
        <f>IF($C3765="","",IF(OR($P3765=TRUE(),$P3765="TRUE"),1,0))</f>
        <v/>
      </c>
      <c r="AL3765">
        <f>IF($C3765="","",IF(AND($V3765="Yes",SUMPRODUCT((LEN(Settings!$F$6:$F$13)&gt;0)*ISNUMBER(SEARCH(Settings!$F$6:$F$13,$O3765)))=0),1,0))</f>
        <v/>
      </c>
      <c r="AM3765">
        <f>IF($AI3765=1,IFERROR(IF(VALUE($C3765)&lt;100000000,VALUE($C3765),1000000000),IFERROR(IF(VALUE(MID($C3765,2,20))&lt;100000000,VALUE(MID($C3765,2,20)),1000000000),1000000000))+ROW()/100000,"")</f>
        <v/>
      </c>
    </row>
    <row r="3766">
      <c r="E3766" s="14" t="n"/>
      <c r="M3766" s="8">
        <f>IF($C3766="","",L3766*T3766/100)</f>
        <v/>
      </c>
      <c r="S3766" s="8" t="n"/>
      <c r="T3766" s="8" t="n"/>
      <c r="W3766">
        <f>IF($C3766="","",IF($AL3766=1,0,IF($AK3766=1,Settings!$C$6,Settings!$C$7))*100)</f>
        <v/>
      </c>
      <c r="X3766" s="8">
        <f>IF($C3766="","",T3766*W3766/100)</f>
        <v/>
      </c>
      <c r="Y3766" s="8">
        <f>IF($C3766="","",T3766-X3766)</f>
        <v/>
      </c>
      <c r="Z3766" s="8">
        <f>IF($C3766="","",Y3766-M3766)</f>
        <v/>
      </c>
      <c r="AD3766" s="8" t="n"/>
      <c r="AG3766" s="14" t="n"/>
      <c r="AI3766">
        <f>IF($C3766="","",IF(COUNTIF($C$2:$C3766,$C3766)=1,1,0))</f>
        <v/>
      </c>
      <c r="AJ3766">
        <f>IF($AI3766=1,SUMPRODUCT(--($AM$2:$AM$7001&lt;$AM3766))+1,"")</f>
        <v/>
      </c>
      <c r="AK3766">
        <f>IF($C3766="","",IF(OR($P3766=TRUE(),$P3766="TRUE"),1,0))</f>
        <v/>
      </c>
      <c r="AL3766">
        <f>IF($C3766="","",IF(AND($V3766="Yes",SUMPRODUCT((LEN(Settings!$F$6:$F$13)&gt;0)*ISNUMBER(SEARCH(Settings!$F$6:$F$13,$O3766)))=0),1,0))</f>
        <v/>
      </c>
      <c r="AM3766">
        <f>IF($AI3766=1,IFERROR(IF(VALUE($C3766)&lt;100000000,VALUE($C3766),1000000000),IFERROR(IF(VALUE(MID($C3766,2,20))&lt;100000000,VALUE(MID($C3766,2,20)),1000000000),1000000000))+ROW()/100000,"")</f>
        <v/>
      </c>
    </row>
    <row r="3767">
      <c r="E3767" s="14" t="n"/>
      <c r="M3767" s="8">
        <f>IF($C3767="","",L3767*T3767/100)</f>
        <v/>
      </c>
      <c r="S3767" s="8" t="n"/>
      <c r="T3767" s="8" t="n"/>
      <c r="W3767">
        <f>IF($C3767="","",IF($AL3767=1,0,IF($AK3767=1,Settings!$C$6,Settings!$C$7))*100)</f>
        <v/>
      </c>
      <c r="X3767" s="8">
        <f>IF($C3767="","",T3767*W3767/100)</f>
        <v/>
      </c>
      <c r="Y3767" s="8">
        <f>IF($C3767="","",T3767-X3767)</f>
        <v/>
      </c>
      <c r="Z3767" s="8">
        <f>IF($C3767="","",Y3767-M3767)</f>
        <v/>
      </c>
      <c r="AD3767" s="8" t="n"/>
      <c r="AG3767" s="14" t="n"/>
      <c r="AI3767">
        <f>IF($C3767="","",IF(COUNTIF($C$2:$C3767,$C3767)=1,1,0))</f>
        <v/>
      </c>
      <c r="AJ3767">
        <f>IF($AI3767=1,SUMPRODUCT(--($AM$2:$AM$7001&lt;$AM3767))+1,"")</f>
        <v/>
      </c>
      <c r="AK3767">
        <f>IF($C3767="","",IF(OR($P3767=TRUE(),$P3767="TRUE"),1,0))</f>
        <v/>
      </c>
      <c r="AL3767">
        <f>IF($C3767="","",IF(AND($V3767="Yes",SUMPRODUCT((LEN(Settings!$F$6:$F$13)&gt;0)*ISNUMBER(SEARCH(Settings!$F$6:$F$13,$O3767)))=0),1,0))</f>
        <v/>
      </c>
      <c r="AM3767">
        <f>IF($AI3767=1,IFERROR(IF(VALUE($C3767)&lt;100000000,VALUE($C3767),1000000000),IFERROR(IF(VALUE(MID($C3767,2,20))&lt;100000000,VALUE(MID($C3767,2,20)),1000000000),1000000000))+ROW()/100000,"")</f>
        <v/>
      </c>
    </row>
    <row r="3768">
      <c r="E3768" s="14" t="n"/>
      <c r="M3768" s="8">
        <f>IF($C3768="","",L3768*T3768/100)</f>
        <v/>
      </c>
      <c r="S3768" s="8" t="n"/>
      <c r="T3768" s="8" t="n"/>
      <c r="W3768">
        <f>IF($C3768="","",IF($AL3768=1,0,IF($AK3768=1,Settings!$C$6,Settings!$C$7))*100)</f>
        <v/>
      </c>
      <c r="X3768" s="8">
        <f>IF($C3768="","",T3768*W3768/100)</f>
        <v/>
      </c>
      <c r="Y3768" s="8">
        <f>IF($C3768="","",T3768-X3768)</f>
        <v/>
      </c>
      <c r="Z3768" s="8">
        <f>IF($C3768="","",Y3768-M3768)</f>
        <v/>
      </c>
      <c r="AD3768" s="8" t="n"/>
      <c r="AG3768" s="14" t="n"/>
      <c r="AI3768">
        <f>IF($C3768="","",IF(COUNTIF($C$2:$C3768,$C3768)=1,1,0))</f>
        <v/>
      </c>
      <c r="AJ3768">
        <f>IF($AI3768=1,SUMPRODUCT(--($AM$2:$AM$7001&lt;$AM3768))+1,"")</f>
        <v/>
      </c>
      <c r="AK3768">
        <f>IF($C3768="","",IF(OR($P3768=TRUE(),$P3768="TRUE"),1,0))</f>
        <v/>
      </c>
      <c r="AL3768">
        <f>IF($C3768="","",IF(AND($V3768="Yes",SUMPRODUCT((LEN(Settings!$F$6:$F$13)&gt;0)*ISNUMBER(SEARCH(Settings!$F$6:$F$13,$O3768)))=0),1,0))</f>
        <v/>
      </c>
      <c r="AM3768">
        <f>IF($AI3768=1,IFERROR(IF(VALUE($C3768)&lt;100000000,VALUE($C3768),1000000000),IFERROR(IF(VALUE(MID($C3768,2,20))&lt;100000000,VALUE(MID($C3768,2,20)),1000000000),1000000000))+ROW()/100000,"")</f>
        <v/>
      </c>
    </row>
    <row r="3769">
      <c r="E3769" s="14" t="n"/>
      <c r="M3769" s="8">
        <f>IF($C3769="","",L3769*T3769/100)</f>
        <v/>
      </c>
      <c r="S3769" s="8" t="n"/>
      <c r="T3769" s="8" t="n"/>
      <c r="W3769">
        <f>IF($C3769="","",IF($AL3769=1,0,IF($AK3769=1,Settings!$C$6,Settings!$C$7))*100)</f>
        <v/>
      </c>
      <c r="X3769" s="8">
        <f>IF($C3769="","",T3769*W3769/100)</f>
        <v/>
      </c>
      <c r="Y3769" s="8">
        <f>IF($C3769="","",T3769-X3769)</f>
        <v/>
      </c>
      <c r="Z3769" s="8">
        <f>IF($C3769="","",Y3769-M3769)</f>
        <v/>
      </c>
      <c r="AD3769" s="8" t="n"/>
      <c r="AG3769" s="14" t="n"/>
      <c r="AI3769">
        <f>IF($C3769="","",IF(COUNTIF($C$2:$C3769,$C3769)=1,1,0))</f>
        <v/>
      </c>
      <c r="AJ3769">
        <f>IF($AI3769=1,SUMPRODUCT(--($AM$2:$AM$7001&lt;$AM3769))+1,"")</f>
        <v/>
      </c>
      <c r="AK3769">
        <f>IF($C3769="","",IF(OR($P3769=TRUE(),$P3769="TRUE"),1,0))</f>
        <v/>
      </c>
      <c r="AL3769">
        <f>IF($C3769="","",IF(AND($V3769="Yes",SUMPRODUCT((LEN(Settings!$F$6:$F$13)&gt;0)*ISNUMBER(SEARCH(Settings!$F$6:$F$13,$O3769)))=0),1,0))</f>
        <v/>
      </c>
      <c r="AM3769">
        <f>IF($AI3769=1,IFERROR(IF(VALUE($C3769)&lt;100000000,VALUE($C3769),1000000000),IFERROR(IF(VALUE(MID($C3769,2,20))&lt;100000000,VALUE(MID($C3769,2,20)),1000000000),1000000000))+ROW()/100000,"")</f>
        <v/>
      </c>
    </row>
    <row r="3770">
      <c r="E3770" s="14" t="n"/>
      <c r="M3770" s="8">
        <f>IF($C3770="","",L3770*T3770/100)</f>
        <v/>
      </c>
      <c r="S3770" s="8" t="n"/>
      <c r="T3770" s="8" t="n"/>
      <c r="W3770">
        <f>IF($C3770="","",IF($AL3770=1,0,IF($AK3770=1,Settings!$C$6,Settings!$C$7))*100)</f>
        <v/>
      </c>
      <c r="X3770" s="8">
        <f>IF($C3770="","",T3770*W3770/100)</f>
        <v/>
      </c>
      <c r="Y3770" s="8">
        <f>IF($C3770="","",T3770-X3770)</f>
        <v/>
      </c>
      <c r="Z3770" s="8">
        <f>IF($C3770="","",Y3770-M3770)</f>
        <v/>
      </c>
      <c r="AD3770" s="8" t="n"/>
      <c r="AG3770" s="14" t="n"/>
      <c r="AI3770">
        <f>IF($C3770="","",IF(COUNTIF($C$2:$C3770,$C3770)=1,1,0))</f>
        <v/>
      </c>
      <c r="AJ3770">
        <f>IF($AI3770=1,SUMPRODUCT(--($AM$2:$AM$7001&lt;$AM3770))+1,"")</f>
        <v/>
      </c>
      <c r="AK3770">
        <f>IF($C3770="","",IF(OR($P3770=TRUE(),$P3770="TRUE"),1,0))</f>
        <v/>
      </c>
      <c r="AL3770">
        <f>IF($C3770="","",IF(AND($V3770="Yes",SUMPRODUCT((LEN(Settings!$F$6:$F$13)&gt;0)*ISNUMBER(SEARCH(Settings!$F$6:$F$13,$O3770)))=0),1,0))</f>
        <v/>
      </c>
      <c r="AM3770">
        <f>IF($AI3770=1,IFERROR(IF(VALUE($C3770)&lt;100000000,VALUE($C3770),1000000000),IFERROR(IF(VALUE(MID($C3770,2,20))&lt;100000000,VALUE(MID($C3770,2,20)),1000000000),1000000000))+ROW()/100000,"")</f>
        <v/>
      </c>
    </row>
    <row r="3771">
      <c r="E3771" s="14" t="n"/>
      <c r="M3771" s="8">
        <f>IF($C3771="","",L3771*T3771/100)</f>
        <v/>
      </c>
      <c r="S3771" s="8" t="n"/>
      <c r="T3771" s="8" t="n"/>
      <c r="W3771">
        <f>IF($C3771="","",IF($AL3771=1,0,IF($AK3771=1,Settings!$C$6,Settings!$C$7))*100)</f>
        <v/>
      </c>
      <c r="X3771" s="8">
        <f>IF($C3771="","",T3771*W3771/100)</f>
        <v/>
      </c>
      <c r="Y3771" s="8">
        <f>IF($C3771="","",T3771-X3771)</f>
        <v/>
      </c>
      <c r="Z3771" s="8">
        <f>IF($C3771="","",Y3771-M3771)</f>
        <v/>
      </c>
      <c r="AD3771" s="8" t="n"/>
      <c r="AG3771" s="14" t="n"/>
      <c r="AI3771">
        <f>IF($C3771="","",IF(COUNTIF($C$2:$C3771,$C3771)=1,1,0))</f>
        <v/>
      </c>
      <c r="AJ3771">
        <f>IF($AI3771=1,SUMPRODUCT(--($AM$2:$AM$7001&lt;$AM3771))+1,"")</f>
        <v/>
      </c>
      <c r="AK3771">
        <f>IF($C3771="","",IF(OR($P3771=TRUE(),$P3771="TRUE"),1,0))</f>
        <v/>
      </c>
      <c r="AL3771">
        <f>IF($C3771="","",IF(AND($V3771="Yes",SUMPRODUCT((LEN(Settings!$F$6:$F$13)&gt;0)*ISNUMBER(SEARCH(Settings!$F$6:$F$13,$O3771)))=0),1,0))</f>
        <v/>
      </c>
      <c r="AM3771">
        <f>IF($AI3771=1,IFERROR(IF(VALUE($C3771)&lt;100000000,VALUE($C3771),1000000000),IFERROR(IF(VALUE(MID($C3771,2,20))&lt;100000000,VALUE(MID($C3771,2,20)),1000000000),1000000000))+ROW()/100000,"")</f>
        <v/>
      </c>
    </row>
    <row r="3772">
      <c r="E3772" s="14" t="n"/>
      <c r="M3772" s="8">
        <f>IF($C3772="","",L3772*T3772/100)</f>
        <v/>
      </c>
      <c r="S3772" s="8" t="n"/>
      <c r="T3772" s="8" t="n"/>
      <c r="W3772">
        <f>IF($C3772="","",IF($AL3772=1,0,IF($AK3772=1,Settings!$C$6,Settings!$C$7))*100)</f>
        <v/>
      </c>
      <c r="X3772" s="8">
        <f>IF($C3772="","",T3772*W3772/100)</f>
        <v/>
      </c>
      <c r="Y3772" s="8">
        <f>IF($C3772="","",T3772-X3772)</f>
        <v/>
      </c>
      <c r="Z3772" s="8">
        <f>IF($C3772="","",Y3772-M3772)</f>
        <v/>
      </c>
      <c r="AD3772" s="8" t="n"/>
      <c r="AG3772" s="14" t="n"/>
      <c r="AI3772">
        <f>IF($C3772="","",IF(COUNTIF($C$2:$C3772,$C3772)=1,1,0))</f>
        <v/>
      </c>
      <c r="AJ3772">
        <f>IF($AI3772=1,SUMPRODUCT(--($AM$2:$AM$7001&lt;$AM3772))+1,"")</f>
        <v/>
      </c>
      <c r="AK3772">
        <f>IF($C3772="","",IF(OR($P3772=TRUE(),$P3772="TRUE"),1,0))</f>
        <v/>
      </c>
      <c r="AL3772">
        <f>IF($C3772="","",IF(AND($V3772="Yes",SUMPRODUCT((LEN(Settings!$F$6:$F$13)&gt;0)*ISNUMBER(SEARCH(Settings!$F$6:$F$13,$O3772)))=0),1,0))</f>
        <v/>
      </c>
      <c r="AM3772">
        <f>IF($AI3772=1,IFERROR(IF(VALUE($C3772)&lt;100000000,VALUE($C3772),1000000000),IFERROR(IF(VALUE(MID($C3772,2,20))&lt;100000000,VALUE(MID($C3772,2,20)),1000000000),1000000000))+ROW()/100000,"")</f>
        <v/>
      </c>
    </row>
    <row r="3773">
      <c r="E3773" s="14" t="n"/>
      <c r="M3773" s="8">
        <f>IF($C3773="","",L3773*T3773/100)</f>
        <v/>
      </c>
      <c r="S3773" s="8" t="n"/>
      <c r="T3773" s="8" t="n"/>
      <c r="W3773">
        <f>IF($C3773="","",IF($AL3773=1,0,IF($AK3773=1,Settings!$C$6,Settings!$C$7))*100)</f>
        <v/>
      </c>
      <c r="X3773" s="8">
        <f>IF($C3773="","",T3773*W3773/100)</f>
        <v/>
      </c>
      <c r="Y3773" s="8">
        <f>IF($C3773="","",T3773-X3773)</f>
        <v/>
      </c>
      <c r="Z3773" s="8">
        <f>IF($C3773="","",Y3773-M3773)</f>
        <v/>
      </c>
      <c r="AD3773" s="8" t="n"/>
      <c r="AG3773" s="14" t="n"/>
      <c r="AI3773">
        <f>IF($C3773="","",IF(COUNTIF($C$2:$C3773,$C3773)=1,1,0))</f>
        <v/>
      </c>
      <c r="AJ3773">
        <f>IF($AI3773=1,SUMPRODUCT(--($AM$2:$AM$7001&lt;$AM3773))+1,"")</f>
        <v/>
      </c>
      <c r="AK3773">
        <f>IF($C3773="","",IF(OR($P3773=TRUE(),$P3773="TRUE"),1,0))</f>
        <v/>
      </c>
      <c r="AL3773">
        <f>IF($C3773="","",IF(AND($V3773="Yes",SUMPRODUCT((LEN(Settings!$F$6:$F$13)&gt;0)*ISNUMBER(SEARCH(Settings!$F$6:$F$13,$O3773)))=0),1,0))</f>
        <v/>
      </c>
      <c r="AM3773">
        <f>IF($AI3773=1,IFERROR(IF(VALUE($C3773)&lt;100000000,VALUE($C3773),1000000000),IFERROR(IF(VALUE(MID($C3773,2,20))&lt;100000000,VALUE(MID($C3773,2,20)),1000000000),1000000000))+ROW()/100000,"")</f>
        <v/>
      </c>
    </row>
    <row r="3774">
      <c r="E3774" s="14" t="n"/>
      <c r="M3774" s="8">
        <f>IF($C3774="","",L3774*T3774/100)</f>
        <v/>
      </c>
      <c r="S3774" s="8" t="n"/>
      <c r="T3774" s="8" t="n"/>
      <c r="W3774">
        <f>IF($C3774="","",IF($AL3774=1,0,IF($AK3774=1,Settings!$C$6,Settings!$C$7))*100)</f>
        <v/>
      </c>
      <c r="X3774" s="8">
        <f>IF($C3774="","",T3774*W3774/100)</f>
        <v/>
      </c>
      <c r="Y3774" s="8">
        <f>IF($C3774="","",T3774-X3774)</f>
        <v/>
      </c>
      <c r="Z3774" s="8">
        <f>IF($C3774="","",Y3774-M3774)</f>
        <v/>
      </c>
      <c r="AD3774" s="8" t="n"/>
      <c r="AG3774" s="14" t="n"/>
      <c r="AI3774">
        <f>IF($C3774="","",IF(COUNTIF($C$2:$C3774,$C3774)=1,1,0))</f>
        <v/>
      </c>
      <c r="AJ3774">
        <f>IF($AI3774=1,SUMPRODUCT(--($AM$2:$AM$7001&lt;$AM3774))+1,"")</f>
        <v/>
      </c>
      <c r="AK3774">
        <f>IF($C3774="","",IF(OR($P3774=TRUE(),$P3774="TRUE"),1,0))</f>
        <v/>
      </c>
      <c r="AL3774">
        <f>IF($C3774="","",IF(AND($V3774="Yes",SUMPRODUCT((LEN(Settings!$F$6:$F$13)&gt;0)*ISNUMBER(SEARCH(Settings!$F$6:$F$13,$O3774)))=0),1,0))</f>
        <v/>
      </c>
      <c r="AM3774">
        <f>IF($AI3774=1,IFERROR(IF(VALUE($C3774)&lt;100000000,VALUE($C3774),1000000000),IFERROR(IF(VALUE(MID($C3774,2,20))&lt;100000000,VALUE(MID($C3774,2,20)),1000000000),1000000000))+ROW()/100000,"")</f>
        <v/>
      </c>
    </row>
    <row r="3775">
      <c r="E3775" s="14" t="n"/>
      <c r="M3775" s="8">
        <f>IF($C3775="","",L3775*T3775/100)</f>
        <v/>
      </c>
      <c r="S3775" s="8" t="n"/>
      <c r="T3775" s="8" t="n"/>
      <c r="W3775">
        <f>IF($C3775="","",IF($AL3775=1,0,IF($AK3775=1,Settings!$C$6,Settings!$C$7))*100)</f>
        <v/>
      </c>
      <c r="X3775" s="8">
        <f>IF($C3775="","",T3775*W3775/100)</f>
        <v/>
      </c>
      <c r="Y3775" s="8">
        <f>IF($C3775="","",T3775-X3775)</f>
        <v/>
      </c>
      <c r="Z3775" s="8">
        <f>IF($C3775="","",Y3775-M3775)</f>
        <v/>
      </c>
      <c r="AD3775" s="8" t="n"/>
      <c r="AG3775" s="14" t="n"/>
      <c r="AI3775">
        <f>IF($C3775="","",IF(COUNTIF($C$2:$C3775,$C3775)=1,1,0))</f>
        <v/>
      </c>
      <c r="AJ3775">
        <f>IF($AI3775=1,SUMPRODUCT(--($AM$2:$AM$7001&lt;$AM3775))+1,"")</f>
        <v/>
      </c>
      <c r="AK3775">
        <f>IF($C3775="","",IF(OR($P3775=TRUE(),$P3775="TRUE"),1,0))</f>
        <v/>
      </c>
      <c r="AL3775">
        <f>IF($C3775="","",IF(AND($V3775="Yes",SUMPRODUCT((LEN(Settings!$F$6:$F$13)&gt;0)*ISNUMBER(SEARCH(Settings!$F$6:$F$13,$O3775)))=0),1,0))</f>
        <v/>
      </c>
      <c r="AM3775">
        <f>IF($AI3775=1,IFERROR(IF(VALUE($C3775)&lt;100000000,VALUE($C3775),1000000000),IFERROR(IF(VALUE(MID($C3775,2,20))&lt;100000000,VALUE(MID($C3775,2,20)),1000000000),1000000000))+ROW()/100000,"")</f>
        <v/>
      </c>
    </row>
    <row r="3776">
      <c r="E3776" s="14" t="n"/>
      <c r="M3776" s="8">
        <f>IF($C3776="","",L3776*T3776/100)</f>
        <v/>
      </c>
      <c r="S3776" s="8" t="n"/>
      <c r="T3776" s="8" t="n"/>
      <c r="W3776">
        <f>IF($C3776="","",IF($AL3776=1,0,IF($AK3776=1,Settings!$C$6,Settings!$C$7))*100)</f>
        <v/>
      </c>
      <c r="X3776" s="8">
        <f>IF($C3776="","",T3776*W3776/100)</f>
        <v/>
      </c>
      <c r="Y3776" s="8">
        <f>IF($C3776="","",T3776-X3776)</f>
        <v/>
      </c>
      <c r="Z3776" s="8">
        <f>IF($C3776="","",Y3776-M3776)</f>
        <v/>
      </c>
      <c r="AD3776" s="8" t="n"/>
      <c r="AG3776" s="14" t="n"/>
      <c r="AI3776">
        <f>IF($C3776="","",IF(COUNTIF($C$2:$C3776,$C3776)=1,1,0))</f>
        <v/>
      </c>
      <c r="AJ3776">
        <f>IF($AI3776=1,SUMPRODUCT(--($AM$2:$AM$7001&lt;$AM3776))+1,"")</f>
        <v/>
      </c>
      <c r="AK3776">
        <f>IF($C3776="","",IF(OR($P3776=TRUE(),$P3776="TRUE"),1,0))</f>
        <v/>
      </c>
      <c r="AL3776">
        <f>IF($C3776="","",IF(AND($V3776="Yes",SUMPRODUCT((LEN(Settings!$F$6:$F$13)&gt;0)*ISNUMBER(SEARCH(Settings!$F$6:$F$13,$O3776)))=0),1,0))</f>
        <v/>
      </c>
      <c r="AM3776">
        <f>IF($AI3776=1,IFERROR(IF(VALUE($C3776)&lt;100000000,VALUE($C3776),1000000000),IFERROR(IF(VALUE(MID($C3776,2,20))&lt;100000000,VALUE(MID($C3776,2,20)),1000000000),1000000000))+ROW()/100000,"")</f>
        <v/>
      </c>
    </row>
    <row r="3777">
      <c r="E3777" s="14" t="n"/>
      <c r="M3777" s="8">
        <f>IF($C3777="","",L3777*T3777/100)</f>
        <v/>
      </c>
      <c r="S3777" s="8" t="n"/>
      <c r="T3777" s="8" t="n"/>
      <c r="W3777">
        <f>IF($C3777="","",IF($AL3777=1,0,IF($AK3777=1,Settings!$C$6,Settings!$C$7))*100)</f>
        <v/>
      </c>
      <c r="X3777" s="8">
        <f>IF($C3777="","",T3777*W3777/100)</f>
        <v/>
      </c>
      <c r="Y3777" s="8">
        <f>IF($C3777="","",T3777-X3777)</f>
        <v/>
      </c>
      <c r="Z3777" s="8">
        <f>IF($C3777="","",Y3777-M3777)</f>
        <v/>
      </c>
      <c r="AD3777" s="8" t="n"/>
      <c r="AG3777" s="14" t="n"/>
      <c r="AI3777">
        <f>IF($C3777="","",IF(COUNTIF($C$2:$C3777,$C3777)=1,1,0))</f>
        <v/>
      </c>
      <c r="AJ3777">
        <f>IF($AI3777=1,SUMPRODUCT(--($AM$2:$AM$7001&lt;$AM3777))+1,"")</f>
        <v/>
      </c>
      <c r="AK3777">
        <f>IF($C3777="","",IF(OR($P3777=TRUE(),$P3777="TRUE"),1,0))</f>
        <v/>
      </c>
      <c r="AL3777">
        <f>IF($C3777="","",IF(AND($V3777="Yes",SUMPRODUCT((LEN(Settings!$F$6:$F$13)&gt;0)*ISNUMBER(SEARCH(Settings!$F$6:$F$13,$O3777)))=0),1,0))</f>
        <v/>
      </c>
      <c r="AM3777">
        <f>IF($AI3777=1,IFERROR(IF(VALUE($C3777)&lt;100000000,VALUE($C3777),1000000000),IFERROR(IF(VALUE(MID($C3777,2,20))&lt;100000000,VALUE(MID($C3777,2,20)),1000000000),1000000000))+ROW()/100000,"")</f>
        <v/>
      </c>
    </row>
    <row r="3778">
      <c r="E3778" s="14" t="n"/>
      <c r="M3778" s="8">
        <f>IF($C3778="","",L3778*T3778/100)</f>
        <v/>
      </c>
      <c r="S3778" s="8" t="n"/>
      <c r="T3778" s="8" t="n"/>
      <c r="W3778">
        <f>IF($C3778="","",IF($AL3778=1,0,IF($AK3778=1,Settings!$C$6,Settings!$C$7))*100)</f>
        <v/>
      </c>
      <c r="X3778" s="8">
        <f>IF($C3778="","",T3778*W3778/100)</f>
        <v/>
      </c>
      <c r="Y3778" s="8">
        <f>IF($C3778="","",T3778-X3778)</f>
        <v/>
      </c>
      <c r="Z3778" s="8">
        <f>IF($C3778="","",Y3778-M3778)</f>
        <v/>
      </c>
      <c r="AD3778" s="8" t="n"/>
      <c r="AG3778" s="14" t="n"/>
      <c r="AI3778">
        <f>IF($C3778="","",IF(COUNTIF($C$2:$C3778,$C3778)=1,1,0))</f>
        <v/>
      </c>
      <c r="AJ3778">
        <f>IF($AI3778=1,SUMPRODUCT(--($AM$2:$AM$7001&lt;$AM3778))+1,"")</f>
        <v/>
      </c>
      <c r="AK3778">
        <f>IF($C3778="","",IF(OR($P3778=TRUE(),$P3778="TRUE"),1,0))</f>
        <v/>
      </c>
      <c r="AL3778">
        <f>IF($C3778="","",IF(AND($V3778="Yes",SUMPRODUCT((LEN(Settings!$F$6:$F$13)&gt;0)*ISNUMBER(SEARCH(Settings!$F$6:$F$13,$O3778)))=0),1,0))</f>
        <v/>
      </c>
      <c r="AM3778">
        <f>IF($AI3778=1,IFERROR(IF(VALUE($C3778)&lt;100000000,VALUE($C3778),1000000000),IFERROR(IF(VALUE(MID($C3778,2,20))&lt;100000000,VALUE(MID($C3778,2,20)),1000000000),1000000000))+ROW()/100000,"")</f>
        <v/>
      </c>
    </row>
    <row r="3779">
      <c r="E3779" s="14" t="n"/>
      <c r="M3779" s="8">
        <f>IF($C3779="","",L3779*T3779/100)</f>
        <v/>
      </c>
      <c r="S3779" s="8" t="n"/>
      <c r="T3779" s="8" t="n"/>
      <c r="W3779">
        <f>IF($C3779="","",IF($AL3779=1,0,IF($AK3779=1,Settings!$C$6,Settings!$C$7))*100)</f>
        <v/>
      </c>
      <c r="X3779" s="8">
        <f>IF($C3779="","",T3779*W3779/100)</f>
        <v/>
      </c>
      <c r="Y3779" s="8">
        <f>IF($C3779="","",T3779-X3779)</f>
        <v/>
      </c>
      <c r="Z3779" s="8">
        <f>IF($C3779="","",Y3779-M3779)</f>
        <v/>
      </c>
      <c r="AD3779" s="8" t="n"/>
      <c r="AG3779" s="14" t="n"/>
      <c r="AI3779">
        <f>IF($C3779="","",IF(COUNTIF($C$2:$C3779,$C3779)=1,1,0))</f>
        <v/>
      </c>
      <c r="AJ3779">
        <f>IF($AI3779=1,SUMPRODUCT(--($AM$2:$AM$7001&lt;$AM3779))+1,"")</f>
        <v/>
      </c>
      <c r="AK3779">
        <f>IF($C3779="","",IF(OR($P3779=TRUE(),$P3779="TRUE"),1,0))</f>
        <v/>
      </c>
      <c r="AL3779">
        <f>IF($C3779="","",IF(AND($V3779="Yes",SUMPRODUCT((LEN(Settings!$F$6:$F$13)&gt;0)*ISNUMBER(SEARCH(Settings!$F$6:$F$13,$O3779)))=0),1,0))</f>
        <v/>
      </c>
      <c r="AM3779">
        <f>IF($AI3779=1,IFERROR(IF(VALUE($C3779)&lt;100000000,VALUE($C3779),1000000000),IFERROR(IF(VALUE(MID($C3779,2,20))&lt;100000000,VALUE(MID($C3779,2,20)),1000000000),1000000000))+ROW()/100000,"")</f>
        <v/>
      </c>
    </row>
    <row r="3780">
      <c r="E3780" s="14" t="n"/>
      <c r="M3780" s="8">
        <f>IF($C3780="","",L3780*T3780/100)</f>
        <v/>
      </c>
      <c r="S3780" s="8" t="n"/>
      <c r="T3780" s="8" t="n"/>
      <c r="W3780">
        <f>IF($C3780="","",IF($AL3780=1,0,IF($AK3780=1,Settings!$C$6,Settings!$C$7))*100)</f>
        <v/>
      </c>
      <c r="X3780" s="8">
        <f>IF($C3780="","",T3780*W3780/100)</f>
        <v/>
      </c>
      <c r="Y3780" s="8">
        <f>IF($C3780="","",T3780-X3780)</f>
        <v/>
      </c>
      <c r="Z3780" s="8">
        <f>IF($C3780="","",Y3780-M3780)</f>
        <v/>
      </c>
      <c r="AD3780" s="8" t="n"/>
      <c r="AG3780" s="14" t="n"/>
      <c r="AI3780">
        <f>IF($C3780="","",IF(COUNTIF($C$2:$C3780,$C3780)=1,1,0))</f>
        <v/>
      </c>
      <c r="AJ3780">
        <f>IF($AI3780=1,SUMPRODUCT(--($AM$2:$AM$7001&lt;$AM3780))+1,"")</f>
        <v/>
      </c>
      <c r="AK3780">
        <f>IF($C3780="","",IF(OR($P3780=TRUE(),$P3780="TRUE"),1,0))</f>
        <v/>
      </c>
      <c r="AL3780">
        <f>IF($C3780="","",IF(AND($V3780="Yes",SUMPRODUCT((LEN(Settings!$F$6:$F$13)&gt;0)*ISNUMBER(SEARCH(Settings!$F$6:$F$13,$O3780)))=0),1,0))</f>
        <v/>
      </c>
      <c r="AM3780">
        <f>IF($AI3780=1,IFERROR(IF(VALUE($C3780)&lt;100000000,VALUE($C3780),1000000000),IFERROR(IF(VALUE(MID($C3780,2,20))&lt;100000000,VALUE(MID($C3780,2,20)),1000000000),1000000000))+ROW()/100000,"")</f>
        <v/>
      </c>
    </row>
    <row r="3781">
      <c r="E3781" s="14" t="n"/>
      <c r="M3781" s="8">
        <f>IF($C3781="","",L3781*T3781/100)</f>
        <v/>
      </c>
      <c r="S3781" s="8" t="n"/>
      <c r="T3781" s="8" t="n"/>
      <c r="W3781">
        <f>IF($C3781="","",IF($AL3781=1,0,IF($AK3781=1,Settings!$C$6,Settings!$C$7))*100)</f>
        <v/>
      </c>
      <c r="X3781" s="8">
        <f>IF($C3781="","",T3781*W3781/100)</f>
        <v/>
      </c>
      <c r="Y3781" s="8">
        <f>IF($C3781="","",T3781-X3781)</f>
        <v/>
      </c>
      <c r="Z3781" s="8">
        <f>IF($C3781="","",Y3781-M3781)</f>
        <v/>
      </c>
      <c r="AD3781" s="8" t="n"/>
      <c r="AG3781" s="14" t="n"/>
      <c r="AI3781">
        <f>IF($C3781="","",IF(COUNTIF($C$2:$C3781,$C3781)=1,1,0))</f>
        <v/>
      </c>
      <c r="AJ3781">
        <f>IF($AI3781=1,SUMPRODUCT(--($AM$2:$AM$7001&lt;$AM3781))+1,"")</f>
        <v/>
      </c>
      <c r="AK3781">
        <f>IF($C3781="","",IF(OR($P3781=TRUE(),$P3781="TRUE"),1,0))</f>
        <v/>
      </c>
      <c r="AL3781">
        <f>IF($C3781="","",IF(AND($V3781="Yes",SUMPRODUCT((LEN(Settings!$F$6:$F$13)&gt;0)*ISNUMBER(SEARCH(Settings!$F$6:$F$13,$O3781)))=0),1,0))</f>
        <v/>
      </c>
      <c r="AM3781">
        <f>IF($AI3781=1,IFERROR(IF(VALUE($C3781)&lt;100000000,VALUE($C3781),1000000000),IFERROR(IF(VALUE(MID($C3781,2,20))&lt;100000000,VALUE(MID($C3781,2,20)),1000000000),1000000000))+ROW()/100000,"")</f>
        <v/>
      </c>
    </row>
    <row r="3782">
      <c r="E3782" s="14" t="n"/>
      <c r="M3782" s="8">
        <f>IF($C3782="","",L3782*T3782/100)</f>
        <v/>
      </c>
      <c r="S3782" s="8" t="n"/>
      <c r="T3782" s="8" t="n"/>
      <c r="W3782">
        <f>IF($C3782="","",IF($AL3782=1,0,IF($AK3782=1,Settings!$C$6,Settings!$C$7))*100)</f>
        <v/>
      </c>
      <c r="X3782" s="8">
        <f>IF($C3782="","",T3782*W3782/100)</f>
        <v/>
      </c>
      <c r="Y3782" s="8">
        <f>IF($C3782="","",T3782-X3782)</f>
        <v/>
      </c>
      <c r="Z3782" s="8">
        <f>IF($C3782="","",Y3782-M3782)</f>
        <v/>
      </c>
      <c r="AD3782" s="8" t="n"/>
      <c r="AG3782" s="14" t="n"/>
      <c r="AI3782">
        <f>IF($C3782="","",IF(COUNTIF($C$2:$C3782,$C3782)=1,1,0))</f>
        <v/>
      </c>
      <c r="AJ3782">
        <f>IF($AI3782=1,SUMPRODUCT(--($AM$2:$AM$7001&lt;$AM3782))+1,"")</f>
        <v/>
      </c>
      <c r="AK3782">
        <f>IF($C3782="","",IF(OR($P3782=TRUE(),$P3782="TRUE"),1,0))</f>
        <v/>
      </c>
      <c r="AL3782">
        <f>IF($C3782="","",IF(AND($V3782="Yes",SUMPRODUCT((LEN(Settings!$F$6:$F$13)&gt;0)*ISNUMBER(SEARCH(Settings!$F$6:$F$13,$O3782)))=0),1,0))</f>
        <v/>
      </c>
      <c r="AM3782">
        <f>IF($AI3782=1,IFERROR(IF(VALUE($C3782)&lt;100000000,VALUE($C3782),1000000000),IFERROR(IF(VALUE(MID($C3782,2,20))&lt;100000000,VALUE(MID($C3782,2,20)),1000000000),1000000000))+ROW()/100000,"")</f>
        <v/>
      </c>
    </row>
    <row r="3783">
      <c r="E3783" s="14" t="n"/>
      <c r="M3783" s="8">
        <f>IF($C3783="","",L3783*T3783/100)</f>
        <v/>
      </c>
      <c r="S3783" s="8" t="n"/>
      <c r="T3783" s="8" t="n"/>
      <c r="W3783">
        <f>IF($C3783="","",IF($AL3783=1,0,IF($AK3783=1,Settings!$C$6,Settings!$C$7))*100)</f>
        <v/>
      </c>
      <c r="X3783" s="8">
        <f>IF($C3783="","",T3783*W3783/100)</f>
        <v/>
      </c>
      <c r="Y3783" s="8">
        <f>IF($C3783="","",T3783-X3783)</f>
        <v/>
      </c>
      <c r="Z3783" s="8">
        <f>IF($C3783="","",Y3783-M3783)</f>
        <v/>
      </c>
      <c r="AD3783" s="8" t="n"/>
      <c r="AG3783" s="14" t="n"/>
      <c r="AI3783">
        <f>IF($C3783="","",IF(COUNTIF($C$2:$C3783,$C3783)=1,1,0))</f>
        <v/>
      </c>
      <c r="AJ3783">
        <f>IF($AI3783=1,SUMPRODUCT(--($AM$2:$AM$7001&lt;$AM3783))+1,"")</f>
        <v/>
      </c>
      <c r="AK3783">
        <f>IF($C3783="","",IF(OR($P3783=TRUE(),$P3783="TRUE"),1,0))</f>
        <v/>
      </c>
      <c r="AL3783">
        <f>IF($C3783="","",IF(AND($V3783="Yes",SUMPRODUCT((LEN(Settings!$F$6:$F$13)&gt;0)*ISNUMBER(SEARCH(Settings!$F$6:$F$13,$O3783)))=0),1,0))</f>
        <v/>
      </c>
      <c r="AM3783">
        <f>IF($AI3783=1,IFERROR(IF(VALUE($C3783)&lt;100000000,VALUE($C3783),1000000000),IFERROR(IF(VALUE(MID($C3783,2,20))&lt;100000000,VALUE(MID($C3783,2,20)),1000000000),1000000000))+ROW()/100000,"")</f>
        <v/>
      </c>
    </row>
    <row r="3784">
      <c r="E3784" s="14" t="n"/>
      <c r="M3784" s="8">
        <f>IF($C3784="","",L3784*T3784/100)</f>
        <v/>
      </c>
      <c r="S3784" s="8" t="n"/>
      <c r="T3784" s="8" t="n"/>
      <c r="W3784">
        <f>IF($C3784="","",IF($AL3784=1,0,IF($AK3784=1,Settings!$C$6,Settings!$C$7))*100)</f>
        <v/>
      </c>
      <c r="X3784" s="8">
        <f>IF($C3784="","",T3784*W3784/100)</f>
        <v/>
      </c>
      <c r="Y3784" s="8">
        <f>IF($C3784="","",T3784-X3784)</f>
        <v/>
      </c>
      <c r="Z3784" s="8">
        <f>IF($C3784="","",Y3784-M3784)</f>
        <v/>
      </c>
      <c r="AD3784" s="8" t="n"/>
      <c r="AG3784" s="14" t="n"/>
      <c r="AI3784">
        <f>IF($C3784="","",IF(COUNTIF($C$2:$C3784,$C3784)=1,1,0))</f>
        <v/>
      </c>
      <c r="AJ3784">
        <f>IF($AI3784=1,SUMPRODUCT(--($AM$2:$AM$7001&lt;$AM3784))+1,"")</f>
        <v/>
      </c>
      <c r="AK3784">
        <f>IF($C3784="","",IF(OR($P3784=TRUE(),$P3784="TRUE"),1,0))</f>
        <v/>
      </c>
      <c r="AL3784">
        <f>IF($C3784="","",IF(AND($V3784="Yes",SUMPRODUCT((LEN(Settings!$F$6:$F$13)&gt;0)*ISNUMBER(SEARCH(Settings!$F$6:$F$13,$O3784)))=0),1,0))</f>
        <v/>
      </c>
      <c r="AM3784">
        <f>IF($AI3784=1,IFERROR(IF(VALUE($C3784)&lt;100000000,VALUE($C3784),1000000000),IFERROR(IF(VALUE(MID($C3784,2,20))&lt;100000000,VALUE(MID($C3784,2,20)),1000000000),1000000000))+ROW()/100000,"")</f>
        <v/>
      </c>
    </row>
    <row r="3785">
      <c r="E3785" s="14" t="n"/>
      <c r="M3785" s="8">
        <f>IF($C3785="","",L3785*T3785/100)</f>
        <v/>
      </c>
      <c r="S3785" s="8" t="n"/>
      <c r="T3785" s="8" t="n"/>
      <c r="W3785">
        <f>IF($C3785="","",IF($AL3785=1,0,IF($AK3785=1,Settings!$C$6,Settings!$C$7))*100)</f>
        <v/>
      </c>
      <c r="X3785" s="8">
        <f>IF($C3785="","",T3785*W3785/100)</f>
        <v/>
      </c>
      <c r="Y3785" s="8">
        <f>IF($C3785="","",T3785-X3785)</f>
        <v/>
      </c>
      <c r="Z3785" s="8">
        <f>IF($C3785="","",Y3785-M3785)</f>
        <v/>
      </c>
      <c r="AD3785" s="8" t="n"/>
      <c r="AG3785" s="14" t="n"/>
      <c r="AI3785">
        <f>IF($C3785="","",IF(COUNTIF($C$2:$C3785,$C3785)=1,1,0))</f>
        <v/>
      </c>
      <c r="AJ3785">
        <f>IF($AI3785=1,SUMPRODUCT(--($AM$2:$AM$7001&lt;$AM3785))+1,"")</f>
        <v/>
      </c>
      <c r="AK3785">
        <f>IF($C3785="","",IF(OR($P3785=TRUE(),$P3785="TRUE"),1,0))</f>
        <v/>
      </c>
      <c r="AL3785">
        <f>IF($C3785="","",IF(AND($V3785="Yes",SUMPRODUCT((LEN(Settings!$F$6:$F$13)&gt;0)*ISNUMBER(SEARCH(Settings!$F$6:$F$13,$O3785)))=0),1,0))</f>
        <v/>
      </c>
      <c r="AM3785">
        <f>IF($AI3785=1,IFERROR(IF(VALUE($C3785)&lt;100000000,VALUE($C3785),1000000000),IFERROR(IF(VALUE(MID($C3785,2,20))&lt;100000000,VALUE(MID($C3785,2,20)),1000000000),1000000000))+ROW()/100000,"")</f>
        <v/>
      </c>
    </row>
    <row r="3786">
      <c r="E3786" s="14" t="n"/>
      <c r="M3786" s="8">
        <f>IF($C3786="","",L3786*T3786/100)</f>
        <v/>
      </c>
      <c r="S3786" s="8" t="n"/>
      <c r="T3786" s="8" t="n"/>
      <c r="W3786">
        <f>IF($C3786="","",IF($AL3786=1,0,IF($AK3786=1,Settings!$C$6,Settings!$C$7))*100)</f>
        <v/>
      </c>
      <c r="X3786" s="8">
        <f>IF($C3786="","",T3786*W3786/100)</f>
        <v/>
      </c>
      <c r="Y3786" s="8">
        <f>IF($C3786="","",T3786-X3786)</f>
        <v/>
      </c>
      <c r="Z3786" s="8">
        <f>IF($C3786="","",Y3786-M3786)</f>
        <v/>
      </c>
      <c r="AD3786" s="8" t="n"/>
      <c r="AG3786" s="14" t="n"/>
      <c r="AI3786">
        <f>IF($C3786="","",IF(COUNTIF($C$2:$C3786,$C3786)=1,1,0))</f>
        <v/>
      </c>
      <c r="AJ3786">
        <f>IF($AI3786=1,SUMPRODUCT(--($AM$2:$AM$7001&lt;$AM3786))+1,"")</f>
        <v/>
      </c>
      <c r="AK3786">
        <f>IF($C3786="","",IF(OR($P3786=TRUE(),$P3786="TRUE"),1,0))</f>
        <v/>
      </c>
      <c r="AL3786">
        <f>IF($C3786="","",IF(AND($V3786="Yes",SUMPRODUCT((LEN(Settings!$F$6:$F$13)&gt;0)*ISNUMBER(SEARCH(Settings!$F$6:$F$13,$O3786)))=0),1,0))</f>
        <v/>
      </c>
      <c r="AM3786">
        <f>IF($AI3786=1,IFERROR(IF(VALUE($C3786)&lt;100000000,VALUE($C3786),1000000000),IFERROR(IF(VALUE(MID($C3786,2,20))&lt;100000000,VALUE(MID($C3786,2,20)),1000000000),1000000000))+ROW()/100000,"")</f>
        <v/>
      </c>
    </row>
    <row r="3787">
      <c r="E3787" s="14" t="n"/>
      <c r="M3787" s="8">
        <f>IF($C3787="","",L3787*T3787/100)</f>
        <v/>
      </c>
      <c r="S3787" s="8" t="n"/>
      <c r="T3787" s="8" t="n"/>
      <c r="W3787">
        <f>IF($C3787="","",IF($AL3787=1,0,IF($AK3787=1,Settings!$C$6,Settings!$C$7))*100)</f>
        <v/>
      </c>
      <c r="X3787" s="8">
        <f>IF($C3787="","",T3787*W3787/100)</f>
        <v/>
      </c>
      <c r="Y3787" s="8">
        <f>IF($C3787="","",T3787-X3787)</f>
        <v/>
      </c>
      <c r="Z3787" s="8">
        <f>IF($C3787="","",Y3787-M3787)</f>
        <v/>
      </c>
      <c r="AD3787" s="8" t="n"/>
      <c r="AG3787" s="14" t="n"/>
      <c r="AI3787">
        <f>IF($C3787="","",IF(COUNTIF($C$2:$C3787,$C3787)=1,1,0))</f>
        <v/>
      </c>
      <c r="AJ3787">
        <f>IF($AI3787=1,SUMPRODUCT(--($AM$2:$AM$7001&lt;$AM3787))+1,"")</f>
        <v/>
      </c>
      <c r="AK3787">
        <f>IF($C3787="","",IF(OR($P3787=TRUE(),$P3787="TRUE"),1,0))</f>
        <v/>
      </c>
      <c r="AL3787">
        <f>IF($C3787="","",IF(AND($V3787="Yes",SUMPRODUCT((LEN(Settings!$F$6:$F$13)&gt;0)*ISNUMBER(SEARCH(Settings!$F$6:$F$13,$O3787)))=0),1,0))</f>
        <v/>
      </c>
      <c r="AM3787">
        <f>IF($AI3787=1,IFERROR(IF(VALUE($C3787)&lt;100000000,VALUE($C3787),1000000000),IFERROR(IF(VALUE(MID($C3787,2,20))&lt;100000000,VALUE(MID($C3787,2,20)),1000000000),1000000000))+ROW()/100000,"")</f>
        <v/>
      </c>
    </row>
    <row r="3788">
      <c r="E3788" s="14" t="n"/>
      <c r="M3788" s="8">
        <f>IF($C3788="","",L3788*T3788/100)</f>
        <v/>
      </c>
      <c r="S3788" s="8" t="n"/>
      <c r="T3788" s="8" t="n"/>
      <c r="W3788">
        <f>IF($C3788="","",IF($AL3788=1,0,IF($AK3788=1,Settings!$C$6,Settings!$C$7))*100)</f>
        <v/>
      </c>
      <c r="X3788" s="8">
        <f>IF($C3788="","",T3788*W3788/100)</f>
        <v/>
      </c>
      <c r="Y3788" s="8">
        <f>IF($C3788="","",T3788-X3788)</f>
        <v/>
      </c>
      <c r="Z3788" s="8">
        <f>IF($C3788="","",Y3788-M3788)</f>
        <v/>
      </c>
      <c r="AD3788" s="8" t="n"/>
      <c r="AG3788" s="14" t="n"/>
      <c r="AI3788">
        <f>IF($C3788="","",IF(COUNTIF($C$2:$C3788,$C3788)=1,1,0))</f>
        <v/>
      </c>
      <c r="AJ3788">
        <f>IF($AI3788=1,SUMPRODUCT(--($AM$2:$AM$7001&lt;$AM3788))+1,"")</f>
        <v/>
      </c>
      <c r="AK3788">
        <f>IF($C3788="","",IF(OR($P3788=TRUE(),$P3788="TRUE"),1,0))</f>
        <v/>
      </c>
      <c r="AL3788">
        <f>IF($C3788="","",IF(AND($V3788="Yes",SUMPRODUCT((LEN(Settings!$F$6:$F$13)&gt;0)*ISNUMBER(SEARCH(Settings!$F$6:$F$13,$O3788)))=0),1,0))</f>
        <v/>
      </c>
      <c r="AM3788">
        <f>IF($AI3788=1,IFERROR(IF(VALUE($C3788)&lt;100000000,VALUE($C3788),1000000000),IFERROR(IF(VALUE(MID($C3788,2,20))&lt;100000000,VALUE(MID($C3788,2,20)),1000000000),1000000000))+ROW()/100000,"")</f>
        <v/>
      </c>
    </row>
    <row r="3789">
      <c r="E3789" s="14" t="n"/>
      <c r="M3789" s="8">
        <f>IF($C3789="","",L3789*T3789/100)</f>
        <v/>
      </c>
      <c r="S3789" s="8" t="n"/>
      <c r="T3789" s="8" t="n"/>
      <c r="W3789">
        <f>IF($C3789="","",IF($AL3789=1,0,IF($AK3789=1,Settings!$C$6,Settings!$C$7))*100)</f>
        <v/>
      </c>
      <c r="X3789" s="8">
        <f>IF($C3789="","",T3789*W3789/100)</f>
        <v/>
      </c>
      <c r="Y3789" s="8">
        <f>IF($C3789="","",T3789-X3789)</f>
        <v/>
      </c>
      <c r="Z3789" s="8">
        <f>IF($C3789="","",Y3789-M3789)</f>
        <v/>
      </c>
      <c r="AD3789" s="8" t="n"/>
      <c r="AG3789" s="14" t="n"/>
      <c r="AI3789">
        <f>IF($C3789="","",IF(COUNTIF($C$2:$C3789,$C3789)=1,1,0))</f>
        <v/>
      </c>
      <c r="AJ3789">
        <f>IF($AI3789=1,SUMPRODUCT(--($AM$2:$AM$7001&lt;$AM3789))+1,"")</f>
        <v/>
      </c>
      <c r="AK3789">
        <f>IF($C3789="","",IF(OR($P3789=TRUE(),$P3789="TRUE"),1,0))</f>
        <v/>
      </c>
      <c r="AL3789">
        <f>IF($C3789="","",IF(AND($V3789="Yes",SUMPRODUCT((LEN(Settings!$F$6:$F$13)&gt;0)*ISNUMBER(SEARCH(Settings!$F$6:$F$13,$O3789)))=0),1,0))</f>
        <v/>
      </c>
      <c r="AM3789">
        <f>IF($AI3789=1,IFERROR(IF(VALUE($C3789)&lt;100000000,VALUE($C3789),1000000000),IFERROR(IF(VALUE(MID($C3789,2,20))&lt;100000000,VALUE(MID($C3789,2,20)),1000000000),1000000000))+ROW()/100000,"")</f>
        <v/>
      </c>
    </row>
    <row r="3790">
      <c r="E3790" s="14" t="n"/>
      <c r="M3790" s="8">
        <f>IF($C3790="","",L3790*T3790/100)</f>
        <v/>
      </c>
      <c r="S3790" s="8" t="n"/>
      <c r="T3790" s="8" t="n"/>
      <c r="W3790">
        <f>IF($C3790="","",IF($AL3790=1,0,IF($AK3790=1,Settings!$C$6,Settings!$C$7))*100)</f>
        <v/>
      </c>
      <c r="X3790" s="8">
        <f>IF($C3790="","",T3790*W3790/100)</f>
        <v/>
      </c>
      <c r="Y3790" s="8">
        <f>IF($C3790="","",T3790-X3790)</f>
        <v/>
      </c>
      <c r="Z3790" s="8">
        <f>IF($C3790="","",Y3790-M3790)</f>
        <v/>
      </c>
      <c r="AD3790" s="8" t="n"/>
      <c r="AG3790" s="14" t="n"/>
      <c r="AI3790">
        <f>IF($C3790="","",IF(COUNTIF($C$2:$C3790,$C3790)=1,1,0))</f>
        <v/>
      </c>
      <c r="AJ3790">
        <f>IF($AI3790=1,SUMPRODUCT(--($AM$2:$AM$7001&lt;$AM3790))+1,"")</f>
        <v/>
      </c>
      <c r="AK3790">
        <f>IF($C3790="","",IF(OR($P3790=TRUE(),$P3790="TRUE"),1,0))</f>
        <v/>
      </c>
      <c r="AL3790">
        <f>IF($C3790="","",IF(AND($V3790="Yes",SUMPRODUCT((LEN(Settings!$F$6:$F$13)&gt;0)*ISNUMBER(SEARCH(Settings!$F$6:$F$13,$O3790)))=0),1,0))</f>
        <v/>
      </c>
      <c r="AM3790">
        <f>IF($AI3790=1,IFERROR(IF(VALUE($C3790)&lt;100000000,VALUE($C3790),1000000000),IFERROR(IF(VALUE(MID($C3790,2,20))&lt;100000000,VALUE(MID($C3790,2,20)),1000000000),1000000000))+ROW()/100000,"")</f>
        <v/>
      </c>
    </row>
    <row r="3791">
      <c r="E3791" s="14" t="n"/>
      <c r="M3791" s="8">
        <f>IF($C3791="","",L3791*T3791/100)</f>
        <v/>
      </c>
      <c r="S3791" s="8" t="n"/>
      <c r="T3791" s="8" t="n"/>
      <c r="W3791">
        <f>IF($C3791="","",IF($AL3791=1,0,IF($AK3791=1,Settings!$C$6,Settings!$C$7))*100)</f>
        <v/>
      </c>
      <c r="X3791" s="8">
        <f>IF($C3791="","",T3791*W3791/100)</f>
        <v/>
      </c>
      <c r="Y3791" s="8">
        <f>IF($C3791="","",T3791-X3791)</f>
        <v/>
      </c>
      <c r="Z3791" s="8">
        <f>IF($C3791="","",Y3791-M3791)</f>
        <v/>
      </c>
      <c r="AD3791" s="8" t="n"/>
      <c r="AG3791" s="14" t="n"/>
      <c r="AI3791">
        <f>IF($C3791="","",IF(COUNTIF($C$2:$C3791,$C3791)=1,1,0))</f>
        <v/>
      </c>
      <c r="AJ3791">
        <f>IF($AI3791=1,SUMPRODUCT(--($AM$2:$AM$7001&lt;$AM3791))+1,"")</f>
        <v/>
      </c>
      <c r="AK3791">
        <f>IF($C3791="","",IF(OR($P3791=TRUE(),$P3791="TRUE"),1,0))</f>
        <v/>
      </c>
      <c r="AL3791">
        <f>IF($C3791="","",IF(AND($V3791="Yes",SUMPRODUCT((LEN(Settings!$F$6:$F$13)&gt;0)*ISNUMBER(SEARCH(Settings!$F$6:$F$13,$O3791)))=0),1,0))</f>
        <v/>
      </c>
      <c r="AM3791">
        <f>IF($AI3791=1,IFERROR(IF(VALUE($C3791)&lt;100000000,VALUE($C3791),1000000000),IFERROR(IF(VALUE(MID($C3791,2,20))&lt;100000000,VALUE(MID($C3791,2,20)),1000000000),1000000000))+ROW()/100000,"")</f>
        <v/>
      </c>
    </row>
    <row r="3792">
      <c r="E3792" s="14" t="n"/>
      <c r="M3792" s="8">
        <f>IF($C3792="","",L3792*T3792/100)</f>
        <v/>
      </c>
      <c r="S3792" s="8" t="n"/>
      <c r="T3792" s="8" t="n"/>
      <c r="W3792">
        <f>IF($C3792="","",IF($AL3792=1,0,IF($AK3792=1,Settings!$C$6,Settings!$C$7))*100)</f>
        <v/>
      </c>
      <c r="X3792" s="8">
        <f>IF($C3792="","",T3792*W3792/100)</f>
        <v/>
      </c>
      <c r="Y3792" s="8">
        <f>IF($C3792="","",T3792-X3792)</f>
        <v/>
      </c>
      <c r="Z3792" s="8">
        <f>IF($C3792="","",Y3792-M3792)</f>
        <v/>
      </c>
      <c r="AD3792" s="8" t="n"/>
      <c r="AG3792" s="14" t="n"/>
      <c r="AI3792">
        <f>IF($C3792="","",IF(COUNTIF($C$2:$C3792,$C3792)=1,1,0))</f>
        <v/>
      </c>
      <c r="AJ3792">
        <f>IF($AI3792=1,SUMPRODUCT(--($AM$2:$AM$7001&lt;$AM3792))+1,"")</f>
        <v/>
      </c>
      <c r="AK3792">
        <f>IF($C3792="","",IF(OR($P3792=TRUE(),$P3792="TRUE"),1,0))</f>
        <v/>
      </c>
      <c r="AL3792">
        <f>IF($C3792="","",IF(AND($V3792="Yes",SUMPRODUCT((LEN(Settings!$F$6:$F$13)&gt;0)*ISNUMBER(SEARCH(Settings!$F$6:$F$13,$O3792)))=0),1,0))</f>
        <v/>
      </c>
      <c r="AM3792">
        <f>IF($AI3792=1,IFERROR(IF(VALUE($C3792)&lt;100000000,VALUE($C3792),1000000000),IFERROR(IF(VALUE(MID($C3792,2,20))&lt;100000000,VALUE(MID($C3792,2,20)),1000000000),1000000000))+ROW()/100000,"")</f>
        <v/>
      </c>
    </row>
    <row r="3793">
      <c r="E3793" s="14" t="n"/>
      <c r="M3793" s="8">
        <f>IF($C3793="","",L3793*T3793/100)</f>
        <v/>
      </c>
      <c r="S3793" s="8" t="n"/>
      <c r="T3793" s="8" t="n"/>
      <c r="W3793">
        <f>IF($C3793="","",IF($AL3793=1,0,IF($AK3793=1,Settings!$C$6,Settings!$C$7))*100)</f>
        <v/>
      </c>
      <c r="X3793" s="8">
        <f>IF($C3793="","",T3793*W3793/100)</f>
        <v/>
      </c>
      <c r="Y3793" s="8">
        <f>IF($C3793="","",T3793-X3793)</f>
        <v/>
      </c>
      <c r="Z3793" s="8">
        <f>IF($C3793="","",Y3793-M3793)</f>
        <v/>
      </c>
      <c r="AD3793" s="8" t="n"/>
      <c r="AG3793" s="14" t="n"/>
      <c r="AI3793">
        <f>IF($C3793="","",IF(COUNTIF($C$2:$C3793,$C3793)=1,1,0))</f>
        <v/>
      </c>
      <c r="AJ3793">
        <f>IF($AI3793=1,SUMPRODUCT(--($AM$2:$AM$7001&lt;$AM3793))+1,"")</f>
        <v/>
      </c>
      <c r="AK3793">
        <f>IF($C3793="","",IF(OR($P3793=TRUE(),$P3793="TRUE"),1,0))</f>
        <v/>
      </c>
      <c r="AL3793">
        <f>IF($C3793="","",IF(AND($V3793="Yes",SUMPRODUCT((LEN(Settings!$F$6:$F$13)&gt;0)*ISNUMBER(SEARCH(Settings!$F$6:$F$13,$O3793)))=0),1,0))</f>
        <v/>
      </c>
      <c r="AM3793">
        <f>IF($AI3793=1,IFERROR(IF(VALUE($C3793)&lt;100000000,VALUE($C3793),1000000000),IFERROR(IF(VALUE(MID($C3793,2,20))&lt;100000000,VALUE(MID($C3793,2,20)),1000000000),1000000000))+ROW()/100000,"")</f>
        <v/>
      </c>
    </row>
    <row r="3794">
      <c r="E3794" s="14" t="n"/>
      <c r="M3794" s="8">
        <f>IF($C3794="","",L3794*T3794/100)</f>
        <v/>
      </c>
      <c r="S3794" s="8" t="n"/>
      <c r="T3794" s="8" t="n"/>
      <c r="W3794">
        <f>IF($C3794="","",IF($AL3794=1,0,IF($AK3794=1,Settings!$C$6,Settings!$C$7))*100)</f>
        <v/>
      </c>
      <c r="X3794" s="8">
        <f>IF($C3794="","",T3794*W3794/100)</f>
        <v/>
      </c>
      <c r="Y3794" s="8">
        <f>IF($C3794="","",T3794-X3794)</f>
        <v/>
      </c>
      <c r="Z3794" s="8">
        <f>IF($C3794="","",Y3794-M3794)</f>
        <v/>
      </c>
      <c r="AD3794" s="8" t="n"/>
      <c r="AG3794" s="14" t="n"/>
      <c r="AI3794">
        <f>IF($C3794="","",IF(COUNTIF($C$2:$C3794,$C3794)=1,1,0))</f>
        <v/>
      </c>
      <c r="AJ3794">
        <f>IF($AI3794=1,SUMPRODUCT(--($AM$2:$AM$7001&lt;$AM3794))+1,"")</f>
        <v/>
      </c>
      <c r="AK3794">
        <f>IF($C3794="","",IF(OR($P3794=TRUE(),$P3794="TRUE"),1,0))</f>
        <v/>
      </c>
      <c r="AL3794">
        <f>IF($C3794="","",IF(AND($V3794="Yes",SUMPRODUCT((LEN(Settings!$F$6:$F$13)&gt;0)*ISNUMBER(SEARCH(Settings!$F$6:$F$13,$O3794)))=0),1,0))</f>
        <v/>
      </c>
      <c r="AM3794">
        <f>IF($AI3794=1,IFERROR(IF(VALUE($C3794)&lt;100000000,VALUE($C3794),1000000000),IFERROR(IF(VALUE(MID($C3794,2,20))&lt;100000000,VALUE(MID($C3794,2,20)),1000000000),1000000000))+ROW()/100000,"")</f>
        <v/>
      </c>
    </row>
    <row r="3795">
      <c r="E3795" s="14" t="n"/>
      <c r="M3795" s="8">
        <f>IF($C3795="","",L3795*T3795/100)</f>
        <v/>
      </c>
      <c r="S3795" s="8" t="n"/>
      <c r="T3795" s="8" t="n"/>
      <c r="W3795">
        <f>IF($C3795="","",IF($AL3795=1,0,IF($AK3795=1,Settings!$C$6,Settings!$C$7))*100)</f>
        <v/>
      </c>
      <c r="X3795" s="8">
        <f>IF($C3795="","",T3795*W3795/100)</f>
        <v/>
      </c>
      <c r="Y3795" s="8">
        <f>IF($C3795="","",T3795-X3795)</f>
        <v/>
      </c>
      <c r="Z3795" s="8">
        <f>IF($C3795="","",Y3795-M3795)</f>
        <v/>
      </c>
      <c r="AD3795" s="8" t="n"/>
      <c r="AG3795" s="14" t="n"/>
      <c r="AI3795">
        <f>IF($C3795="","",IF(COUNTIF($C$2:$C3795,$C3795)=1,1,0))</f>
        <v/>
      </c>
      <c r="AJ3795">
        <f>IF($AI3795=1,SUMPRODUCT(--($AM$2:$AM$7001&lt;$AM3795))+1,"")</f>
        <v/>
      </c>
      <c r="AK3795">
        <f>IF($C3795="","",IF(OR($P3795=TRUE(),$P3795="TRUE"),1,0))</f>
        <v/>
      </c>
      <c r="AL3795">
        <f>IF($C3795="","",IF(AND($V3795="Yes",SUMPRODUCT((LEN(Settings!$F$6:$F$13)&gt;0)*ISNUMBER(SEARCH(Settings!$F$6:$F$13,$O3795)))=0),1,0))</f>
        <v/>
      </c>
      <c r="AM3795">
        <f>IF($AI3795=1,IFERROR(IF(VALUE($C3795)&lt;100000000,VALUE($C3795),1000000000),IFERROR(IF(VALUE(MID($C3795,2,20))&lt;100000000,VALUE(MID($C3795,2,20)),1000000000),1000000000))+ROW()/100000,"")</f>
        <v/>
      </c>
    </row>
    <row r="3796">
      <c r="E3796" s="14" t="n"/>
      <c r="M3796" s="8">
        <f>IF($C3796="","",L3796*T3796/100)</f>
        <v/>
      </c>
      <c r="S3796" s="8" t="n"/>
      <c r="T3796" s="8" t="n"/>
      <c r="W3796">
        <f>IF($C3796="","",IF($AL3796=1,0,IF($AK3796=1,Settings!$C$6,Settings!$C$7))*100)</f>
        <v/>
      </c>
      <c r="X3796" s="8">
        <f>IF($C3796="","",T3796*W3796/100)</f>
        <v/>
      </c>
      <c r="Y3796" s="8">
        <f>IF($C3796="","",T3796-X3796)</f>
        <v/>
      </c>
      <c r="Z3796" s="8">
        <f>IF($C3796="","",Y3796-M3796)</f>
        <v/>
      </c>
      <c r="AD3796" s="8" t="n"/>
      <c r="AG3796" s="14" t="n"/>
      <c r="AI3796">
        <f>IF($C3796="","",IF(COUNTIF($C$2:$C3796,$C3796)=1,1,0))</f>
        <v/>
      </c>
      <c r="AJ3796">
        <f>IF($AI3796=1,SUMPRODUCT(--($AM$2:$AM$7001&lt;$AM3796))+1,"")</f>
        <v/>
      </c>
      <c r="AK3796">
        <f>IF($C3796="","",IF(OR($P3796=TRUE(),$P3796="TRUE"),1,0))</f>
        <v/>
      </c>
      <c r="AL3796">
        <f>IF($C3796="","",IF(AND($V3796="Yes",SUMPRODUCT((LEN(Settings!$F$6:$F$13)&gt;0)*ISNUMBER(SEARCH(Settings!$F$6:$F$13,$O3796)))=0),1,0))</f>
        <v/>
      </c>
      <c r="AM3796">
        <f>IF($AI3796=1,IFERROR(IF(VALUE($C3796)&lt;100000000,VALUE($C3796),1000000000),IFERROR(IF(VALUE(MID($C3796,2,20))&lt;100000000,VALUE(MID($C3796,2,20)),1000000000),1000000000))+ROW()/100000,"")</f>
        <v/>
      </c>
    </row>
    <row r="3797">
      <c r="E3797" s="14" t="n"/>
      <c r="M3797" s="8">
        <f>IF($C3797="","",L3797*T3797/100)</f>
        <v/>
      </c>
      <c r="S3797" s="8" t="n"/>
      <c r="T3797" s="8" t="n"/>
      <c r="W3797">
        <f>IF($C3797="","",IF($AL3797=1,0,IF($AK3797=1,Settings!$C$6,Settings!$C$7))*100)</f>
        <v/>
      </c>
      <c r="X3797" s="8">
        <f>IF($C3797="","",T3797*W3797/100)</f>
        <v/>
      </c>
      <c r="Y3797" s="8">
        <f>IF($C3797="","",T3797-X3797)</f>
        <v/>
      </c>
      <c r="Z3797" s="8">
        <f>IF($C3797="","",Y3797-M3797)</f>
        <v/>
      </c>
      <c r="AD3797" s="8" t="n"/>
      <c r="AG3797" s="14" t="n"/>
      <c r="AI3797">
        <f>IF($C3797="","",IF(COUNTIF($C$2:$C3797,$C3797)=1,1,0))</f>
        <v/>
      </c>
      <c r="AJ3797">
        <f>IF($AI3797=1,SUMPRODUCT(--($AM$2:$AM$7001&lt;$AM3797))+1,"")</f>
        <v/>
      </c>
      <c r="AK3797">
        <f>IF($C3797="","",IF(OR($P3797=TRUE(),$P3797="TRUE"),1,0))</f>
        <v/>
      </c>
      <c r="AL3797">
        <f>IF($C3797="","",IF(AND($V3797="Yes",SUMPRODUCT((LEN(Settings!$F$6:$F$13)&gt;0)*ISNUMBER(SEARCH(Settings!$F$6:$F$13,$O3797)))=0),1,0))</f>
        <v/>
      </c>
      <c r="AM3797">
        <f>IF($AI3797=1,IFERROR(IF(VALUE($C3797)&lt;100000000,VALUE($C3797),1000000000),IFERROR(IF(VALUE(MID($C3797,2,20))&lt;100000000,VALUE(MID($C3797,2,20)),1000000000),1000000000))+ROW()/100000,"")</f>
        <v/>
      </c>
    </row>
    <row r="3798">
      <c r="E3798" s="14" t="n"/>
      <c r="M3798" s="8">
        <f>IF($C3798="","",L3798*T3798/100)</f>
        <v/>
      </c>
      <c r="S3798" s="8" t="n"/>
      <c r="T3798" s="8" t="n"/>
      <c r="W3798">
        <f>IF($C3798="","",IF($AL3798=1,0,IF($AK3798=1,Settings!$C$6,Settings!$C$7))*100)</f>
        <v/>
      </c>
      <c r="X3798" s="8">
        <f>IF($C3798="","",T3798*W3798/100)</f>
        <v/>
      </c>
      <c r="Y3798" s="8">
        <f>IF($C3798="","",T3798-X3798)</f>
        <v/>
      </c>
      <c r="Z3798" s="8">
        <f>IF($C3798="","",Y3798-M3798)</f>
        <v/>
      </c>
      <c r="AD3798" s="8" t="n"/>
      <c r="AG3798" s="14" t="n"/>
      <c r="AI3798">
        <f>IF($C3798="","",IF(COUNTIF($C$2:$C3798,$C3798)=1,1,0))</f>
        <v/>
      </c>
      <c r="AJ3798">
        <f>IF($AI3798=1,SUMPRODUCT(--($AM$2:$AM$7001&lt;$AM3798))+1,"")</f>
        <v/>
      </c>
      <c r="AK3798">
        <f>IF($C3798="","",IF(OR($P3798=TRUE(),$P3798="TRUE"),1,0))</f>
        <v/>
      </c>
      <c r="AL3798">
        <f>IF($C3798="","",IF(AND($V3798="Yes",SUMPRODUCT((LEN(Settings!$F$6:$F$13)&gt;0)*ISNUMBER(SEARCH(Settings!$F$6:$F$13,$O3798)))=0),1,0))</f>
        <v/>
      </c>
      <c r="AM3798">
        <f>IF($AI3798=1,IFERROR(IF(VALUE($C3798)&lt;100000000,VALUE($C3798),1000000000),IFERROR(IF(VALUE(MID($C3798,2,20))&lt;100000000,VALUE(MID($C3798,2,20)),1000000000),1000000000))+ROW()/100000,"")</f>
        <v/>
      </c>
    </row>
    <row r="3799">
      <c r="E3799" s="14" t="n"/>
      <c r="M3799" s="8">
        <f>IF($C3799="","",L3799*T3799/100)</f>
        <v/>
      </c>
      <c r="S3799" s="8" t="n"/>
      <c r="T3799" s="8" t="n"/>
      <c r="W3799">
        <f>IF($C3799="","",IF($AL3799=1,0,IF($AK3799=1,Settings!$C$6,Settings!$C$7))*100)</f>
        <v/>
      </c>
      <c r="X3799" s="8">
        <f>IF($C3799="","",T3799*W3799/100)</f>
        <v/>
      </c>
      <c r="Y3799" s="8">
        <f>IF($C3799="","",T3799-X3799)</f>
        <v/>
      </c>
      <c r="Z3799" s="8">
        <f>IF($C3799="","",Y3799-M3799)</f>
        <v/>
      </c>
      <c r="AD3799" s="8" t="n"/>
      <c r="AG3799" s="14" t="n"/>
      <c r="AI3799">
        <f>IF($C3799="","",IF(COUNTIF($C$2:$C3799,$C3799)=1,1,0))</f>
        <v/>
      </c>
      <c r="AJ3799">
        <f>IF($AI3799=1,SUMPRODUCT(--($AM$2:$AM$7001&lt;$AM3799))+1,"")</f>
        <v/>
      </c>
      <c r="AK3799">
        <f>IF($C3799="","",IF(OR($P3799=TRUE(),$P3799="TRUE"),1,0))</f>
        <v/>
      </c>
      <c r="AL3799">
        <f>IF($C3799="","",IF(AND($V3799="Yes",SUMPRODUCT((LEN(Settings!$F$6:$F$13)&gt;0)*ISNUMBER(SEARCH(Settings!$F$6:$F$13,$O3799)))=0),1,0))</f>
        <v/>
      </c>
      <c r="AM3799">
        <f>IF($AI3799=1,IFERROR(IF(VALUE($C3799)&lt;100000000,VALUE($C3799),1000000000),IFERROR(IF(VALUE(MID($C3799,2,20))&lt;100000000,VALUE(MID($C3799,2,20)),1000000000),1000000000))+ROW()/100000,"")</f>
        <v/>
      </c>
    </row>
    <row r="3800">
      <c r="E3800" s="14" t="n"/>
      <c r="M3800" s="8">
        <f>IF($C3800="","",L3800*T3800/100)</f>
        <v/>
      </c>
      <c r="S3800" s="8" t="n"/>
      <c r="T3800" s="8" t="n"/>
      <c r="W3800">
        <f>IF($C3800="","",IF($AL3800=1,0,IF($AK3800=1,Settings!$C$6,Settings!$C$7))*100)</f>
        <v/>
      </c>
      <c r="X3800" s="8">
        <f>IF($C3800="","",T3800*W3800/100)</f>
        <v/>
      </c>
      <c r="Y3800" s="8">
        <f>IF($C3800="","",T3800-X3800)</f>
        <v/>
      </c>
      <c r="Z3800" s="8">
        <f>IF($C3800="","",Y3800-M3800)</f>
        <v/>
      </c>
      <c r="AD3800" s="8" t="n"/>
      <c r="AG3800" s="14" t="n"/>
      <c r="AI3800">
        <f>IF($C3800="","",IF(COUNTIF($C$2:$C3800,$C3800)=1,1,0))</f>
        <v/>
      </c>
      <c r="AJ3800">
        <f>IF($AI3800=1,SUMPRODUCT(--($AM$2:$AM$7001&lt;$AM3800))+1,"")</f>
        <v/>
      </c>
      <c r="AK3800">
        <f>IF($C3800="","",IF(OR($P3800=TRUE(),$P3800="TRUE"),1,0))</f>
        <v/>
      </c>
      <c r="AL3800">
        <f>IF($C3800="","",IF(AND($V3800="Yes",SUMPRODUCT((LEN(Settings!$F$6:$F$13)&gt;0)*ISNUMBER(SEARCH(Settings!$F$6:$F$13,$O3800)))=0),1,0))</f>
        <v/>
      </c>
      <c r="AM3800">
        <f>IF($AI3800=1,IFERROR(IF(VALUE($C3800)&lt;100000000,VALUE($C3800),1000000000),IFERROR(IF(VALUE(MID($C3800,2,20))&lt;100000000,VALUE(MID($C3800,2,20)),1000000000),1000000000))+ROW()/100000,"")</f>
        <v/>
      </c>
    </row>
    <row r="3801">
      <c r="E3801" s="14" t="n"/>
      <c r="M3801" s="8">
        <f>IF($C3801="","",L3801*T3801/100)</f>
        <v/>
      </c>
      <c r="S3801" s="8" t="n"/>
      <c r="T3801" s="8" t="n"/>
      <c r="W3801">
        <f>IF($C3801="","",IF($AL3801=1,0,IF($AK3801=1,Settings!$C$6,Settings!$C$7))*100)</f>
        <v/>
      </c>
      <c r="X3801" s="8">
        <f>IF($C3801="","",T3801*W3801/100)</f>
        <v/>
      </c>
      <c r="Y3801" s="8">
        <f>IF($C3801="","",T3801-X3801)</f>
        <v/>
      </c>
      <c r="Z3801" s="8">
        <f>IF($C3801="","",Y3801-M3801)</f>
        <v/>
      </c>
      <c r="AD3801" s="8" t="n"/>
      <c r="AG3801" s="14" t="n"/>
      <c r="AI3801">
        <f>IF($C3801="","",IF(COUNTIF($C$2:$C3801,$C3801)=1,1,0))</f>
        <v/>
      </c>
      <c r="AJ3801">
        <f>IF($AI3801=1,SUMPRODUCT(--($AM$2:$AM$7001&lt;$AM3801))+1,"")</f>
        <v/>
      </c>
      <c r="AK3801">
        <f>IF($C3801="","",IF(OR($P3801=TRUE(),$P3801="TRUE"),1,0))</f>
        <v/>
      </c>
      <c r="AL3801">
        <f>IF($C3801="","",IF(AND($V3801="Yes",SUMPRODUCT((LEN(Settings!$F$6:$F$13)&gt;0)*ISNUMBER(SEARCH(Settings!$F$6:$F$13,$O3801)))=0),1,0))</f>
        <v/>
      </c>
      <c r="AM3801">
        <f>IF($AI3801=1,IFERROR(IF(VALUE($C3801)&lt;100000000,VALUE($C3801),1000000000),IFERROR(IF(VALUE(MID($C3801,2,20))&lt;100000000,VALUE(MID($C3801,2,20)),1000000000),1000000000))+ROW()/100000,"")</f>
        <v/>
      </c>
    </row>
    <row r="3802">
      <c r="E3802" s="14" t="n"/>
      <c r="M3802" s="8">
        <f>IF($C3802="","",L3802*T3802/100)</f>
        <v/>
      </c>
      <c r="S3802" s="8" t="n"/>
      <c r="T3802" s="8" t="n"/>
      <c r="W3802">
        <f>IF($C3802="","",IF($AL3802=1,0,IF($AK3802=1,Settings!$C$6,Settings!$C$7))*100)</f>
        <v/>
      </c>
      <c r="X3802" s="8">
        <f>IF($C3802="","",T3802*W3802/100)</f>
        <v/>
      </c>
      <c r="Y3802" s="8">
        <f>IF($C3802="","",T3802-X3802)</f>
        <v/>
      </c>
      <c r="Z3802" s="8">
        <f>IF($C3802="","",Y3802-M3802)</f>
        <v/>
      </c>
      <c r="AD3802" s="8" t="n"/>
      <c r="AG3802" s="14" t="n"/>
      <c r="AI3802">
        <f>IF($C3802="","",IF(COUNTIF($C$2:$C3802,$C3802)=1,1,0))</f>
        <v/>
      </c>
      <c r="AJ3802">
        <f>IF($AI3802=1,SUMPRODUCT(--($AM$2:$AM$7001&lt;$AM3802))+1,"")</f>
        <v/>
      </c>
      <c r="AK3802">
        <f>IF($C3802="","",IF(OR($P3802=TRUE(),$P3802="TRUE"),1,0))</f>
        <v/>
      </c>
      <c r="AL3802">
        <f>IF($C3802="","",IF(AND($V3802="Yes",SUMPRODUCT((LEN(Settings!$F$6:$F$13)&gt;0)*ISNUMBER(SEARCH(Settings!$F$6:$F$13,$O3802)))=0),1,0))</f>
        <v/>
      </c>
      <c r="AM3802">
        <f>IF($AI3802=1,IFERROR(IF(VALUE($C3802)&lt;100000000,VALUE($C3802),1000000000),IFERROR(IF(VALUE(MID($C3802,2,20))&lt;100000000,VALUE(MID($C3802,2,20)),1000000000),1000000000))+ROW()/100000,"")</f>
        <v/>
      </c>
    </row>
    <row r="3803">
      <c r="E3803" s="14" t="n"/>
      <c r="M3803" s="8">
        <f>IF($C3803="","",L3803*T3803/100)</f>
        <v/>
      </c>
      <c r="S3803" s="8" t="n"/>
      <c r="T3803" s="8" t="n"/>
      <c r="W3803">
        <f>IF($C3803="","",IF($AL3803=1,0,IF($AK3803=1,Settings!$C$6,Settings!$C$7))*100)</f>
        <v/>
      </c>
      <c r="X3803" s="8">
        <f>IF($C3803="","",T3803*W3803/100)</f>
        <v/>
      </c>
      <c r="Y3803" s="8">
        <f>IF($C3803="","",T3803-X3803)</f>
        <v/>
      </c>
      <c r="Z3803" s="8">
        <f>IF($C3803="","",Y3803-M3803)</f>
        <v/>
      </c>
      <c r="AD3803" s="8" t="n"/>
      <c r="AG3803" s="14" t="n"/>
      <c r="AI3803">
        <f>IF($C3803="","",IF(COUNTIF($C$2:$C3803,$C3803)=1,1,0))</f>
        <v/>
      </c>
      <c r="AJ3803">
        <f>IF($AI3803=1,SUMPRODUCT(--($AM$2:$AM$7001&lt;$AM3803))+1,"")</f>
        <v/>
      </c>
      <c r="AK3803">
        <f>IF($C3803="","",IF(OR($P3803=TRUE(),$P3803="TRUE"),1,0))</f>
        <v/>
      </c>
      <c r="AL3803">
        <f>IF($C3803="","",IF(AND($V3803="Yes",SUMPRODUCT((LEN(Settings!$F$6:$F$13)&gt;0)*ISNUMBER(SEARCH(Settings!$F$6:$F$13,$O3803)))=0),1,0))</f>
        <v/>
      </c>
      <c r="AM3803">
        <f>IF($AI3803=1,IFERROR(IF(VALUE($C3803)&lt;100000000,VALUE($C3803),1000000000),IFERROR(IF(VALUE(MID($C3803,2,20))&lt;100000000,VALUE(MID($C3803,2,20)),1000000000),1000000000))+ROW()/100000,"")</f>
        <v/>
      </c>
    </row>
    <row r="3804">
      <c r="E3804" s="14" t="n"/>
      <c r="M3804" s="8">
        <f>IF($C3804="","",L3804*T3804/100)</f>
        <v/>
      </c>
      <c r="S3804" s="8" t="n"/>
      <c r="T3804" s="8" t="n"/>
      <c r="W3804">
        <f>IF($C3804="","",IF($AL3804=1,0,IF($AK3804=1,Settings!$C$6,Settings!$C$7))*100)</f>
        <v/>
      </c>
      <c r="X3804" s="8">
        <f>IF($C3804="","",T3804*W3804/100)</f>
        <v/>
      </c>
      <c r="Y3804" s="8">
        <f>IF($C3804="","",T3804-X3804)</f>
        <v/>
      </c>
      <c r="Z3804" s="8">
        <f>IF($C3804="","",Y3804-M3804)</f>
        <v/>
      </c>
      <c r="AD3804" s="8" t="n"/>
      <c r="AG3804" s="14" t="n"/>
      <c r="AI3804">
        <f>IF($C3804="","",IF(COUNTIF($C$2:$C3804,$C3804)=1,1,0))</f>
        <v/>
      </c>
      <c r="AJ3804">
        <f>IF($AI3804=1,SUMPRODUCT(--($AM$2:$AM$7001&lt;$AM3804))+1,"")</f>
        <v/>
      </c>
      <c r="AK3804">
        <f>IF($C3804="","",IF(OR($P3804=TRUE(),$P3804="TRUE"),1,0))</f>
        <v/>
      </c>
      <c r="AL3804">
        <f>IF($C3804="","",IF(AND($V3804="Yes",SUMPRODUCT((LEN(Settings!$F$6:$F$13)&gt;0)*ISNUMBER(SEARCH(Settings!$F$6:$F$13,$O3804)))=0),1,0))</f>
        <v/>
      </c>
      <c r="AM3804">
        <f>IF($AI3804=1,IFERROR(IF(VALUE($C3804)&lt;100000000,VALUE($C3804),1000000000),IFERROR(IF(VALUE(MID($C3804,2,20))&lt;100000000,VALUE(MID($C3804,2,20)),1000000000),1000000000))+ROW()/100000,"")</f>
        <v/>
      </c>
    </row>
    <row r="3805">
      <c r="E3805" s="14" t="n"/>
      <c r="M3805" s="8">
        <f>IF($C3805="","",L3805*T3805/100)</f>
        <v/>
      </c>
      <c r="S3805" s="8" t="n"/>
      <c r="T3805" s="8" t="n"/>
      <c r="W3805">
        <f>IF($C3805="","",IF($AL3805=1,0,IF($AK3805=1,Settings!$C$6,Settings!$C$7))*100)</f>
        <v/>
      </c>
      <c r="X3805" s="8">
        <f>IF($C3805="","",T3805*W3805/100)</f>
        <v/>
      </c>
      <c r="Y3805" s="8">
        <f>IF($C3805="","",T3805-X3805)</f>
        <v/>
      </c>
      <c r="Z3805" s="8">
        <f>IF($C3805="","",Y3805-M3805)</f>
        <v/>
      </c>
      <c r="AD3805" s="8" t="n"/>
      <c r="AG3805" s="14" t="n"/>
      <c r="AI3805">
        <f>IF($C3805="","",IF(COUNTIF($C$2:$C3805,$C3805)=1,1,0))</f>
        <v/>
      </c>
      <c r="AJ3805">
        <f>IF($AI3805=1,SUMPRODUCT(--($AM$2:$AM$7001&lt;$AM3805))+1,"")</f>
        <v/>
      </c>
      <c r="AK3805">
        <f>IF($C3805="","",IF(OR($P3805=TRUE(),$P3805="TRUE"),1,0))</f>
        <v/>
      </c>
      <c r="AL3805">
        <f>IF($C3805="","",IF(AND($V3805="Yes",SUMPRODUCT((LEN(Settings!$F$6:$F$13)&gt;0)*ISNUMBER(SEARCH(Settings!$F$6:$F$13,$O3805)))=0),1,0))</f>
        <v/>
      </c>
      <c r="AM3805">
        <f>IF($AI3805=1,IFERROR(IF(VALUE($C3805)&lt;100000000,VALUE($C3805),1000000000),IFERROR(IF(VALUE(MID($C3805,2,20))&lt;100000000,VALUE(MID($C3805,2,20)),1000000000),1000000000))+ROW()/100000,"")</f>
        <v/>
      </c>
    </row>
    <row r="3806">
      <c r="E3806" s="14" t="n"/>
      <c r="M3806" s="8">
        <f>IF($C3806="","",L3806*T3806/100)</f>
        <v/>
      </c>
      <c r="S3806" s="8" t="n"/>
      <c r="T3806" s="8" t="n"/>
      <c r="W3806">
        <f>IF($C3806="","",IF($AL3806=1,0,IF($AK3806=1,Settings!$C$6,Settings!$C$7))*100)</f>
        <v/>
      </c>
      <c r="X3806" s="8">
        <f>IF($C3806="","",T3806*W3806/100)</f>
        <v/>
      </c>
      <c r="Y3806" s="8">
        <f>IF($C3806="","",T3806-X3806)</f>
        <v/>
      </c>
      <c r="Z3806" s="8">
        <f>IF($C3806="","",Y3806-M3806)</f>
        <v/>
      </c>
      <c r="AD3806" s="8" t="n"/>
      <c r="AG3806" s="14" t="n"/>
      <c r="AI3806">
        <f>IF($C3806="","",IF(COUNTIF($C$2:$C3806,$C3806)=1,1,0))</f>
        <v/>
      </c>
      <c r="AJ3806">
        <f>IF($AI3806=1,SUMPRODUCT(--($AM$2:$AM$7001&lt;$AM3806))+1,"")</f>
        <v/>
      </c>
      <c r="AK3806">
        <f>IF($C3806="","",IF(OR($P3806=TRUE(),$P3806="TRUE"),1,0))</f>
        <v/>
      </c>
      <c r="AL3806">
        <f>IF($C3806="","",IF(AND($V3806="Yes",SUMPRODUCT((LEN(Settings!$F$6:$F$13)&gt;0)*ISNUMBER(SEARCH(Settings!$F$6:$F$13,$O3806)))=0),1,0))</f>
        <v/>
      </c>
      <c r="AM3806">
        <f>IF($AI3806=1,IFERROR(IF(VALUE($C3806)&lt;100000000,VALUE($C3806),1000000000),IFERROR(IF(VALUE(MID($C3806,2,20))&lt;100000000,VALUE(MID($C3806,2,20)),1000000000),1000000000))+ROW()/100000,"")</f>
        <v/>
      </c>
    </row>
    <row r="3807">
      <c r="E3807" s="14" t="n"/>
      <c r="M3807" s="8">
        <f>IF($C3807="","",L3807*T3807/100)</f>
        <v/>
      </c>
      <c r="S3807" s="8" t="n"/>
      <c r="T3807" s="8" t="n"/>
      <c r="W3807">
        <f>IF($C3807="","",IF($AL3807=1,0,IF($AK3807=1,Settings!$C$6,Settings!$C$7))*100)</f>
        <v/>
      </c>
      <c r="X3807" s="8">
        <f>IF($C3807="","",T3807*W3807/100)</f>
        <v/>
      </c>
      <c r="Y3807" s="8">
        <f>IF($C3807="","",T3807-X3807)</f>
        <v/>
      </c>
      <c r="Z3807" s="8">
        <f>IF($C3807="","",Y3807-M3807)</f>
        <v/>
      </c>
      <c r="AD3807" s="8" t="n"/>
      <c r="AG3807" s="14" t="n"/>
      <c r="AI3807">
        <f>IF($C3807="","",IF(COUNTIF($C$2:$C3807,$C3807)=1,1,0))</f>
        <v/>
      </c>
      <c r="AJ3807">
        <f>IF($AI3807=1,SUMPRODUCT(--($AM$2:$AM$7001&lt;$AM3807))+1,"")</f>
        <v/>
      </c>
      <c r="AK3807">
        <f>IF($C3807="","",IF(OR($P3807=TRUE(),$P3807="TRUE"),1,0))</f>
        <v/>
      </c>
      <c r="AL3807">
        <f>IF($C3807="","",IF(AND($V3807="Yes",SUMPRODUCT((LEN(Settings!$F$6:$F$13)&gt;0)*ISNUMBER(SEARCH(Settings!$F$6:$F$13,$O3807)))=0),1,0))</f>
        <v/>
      </c>
      <c r="AM3807">
        <f>IF($AI3807=1,IFERROR(IF(VALUE($C3807)&lt;100000000,VALUE($C3807),1000000000),IFERROR(IF(VALUE(MID($C3807,2,20))&lt;100000000,VALUE(MID($C3807,2,20)),1000000000),1000000000))+ROW()/100000,"")</f>
        <v/>
      </c>
    </row>
    <row r="3808">
      <c r="E3808" s="14" t="n"/>
      <c r="M3808" s="8">
        <f>IF($C3808="","",L3808*T3808/100)</f>
        <v/>
      </c>
      <c r="S3808" s="8" t="n"/>
      <c r="T3808" s="8" t="n"/>
      <c r="W3808">
        <f>IF($C3808="","",IF($AL3808=1,0,IF($AK3808=1,Settings!$C$6,Settings!$C$7))*100)</f>
        <v/>
      </c>
      <c r="X3808" s="8">
        <f>IF($C3808="","",T3808*W3808/100)</f>
        <v/>
      </c>
      <c r="Y3808" s="8">
        <f>IF($C3808="","",T3808-X3808)</f>
        <v/>
      </c>
      <c r="Z3808" s="8">
        <f>IF($C3808="","",Y3808-M3808)</f>
        <v/>
      </c>
      <c r="AD3808" s="8" t="n"/>
      <c r="AG3808" s="14" t="n"/>
      <c r="AI3808">
        <f>IF($C3808="","",IF(COUNTIF($C$2:$C3808,$C3808)=1,1,0))</f>
        <v/>
      </c>
      <c r="AJ3808">
        <f>IF($AI3808=1,SUMPRODUCT(--($AM$2:$AM$7001&lt;$AM3808))+1,"")</f>
        <v/>
      </c>
      <c r="AK3808">
        <f>IF($C3808="","",IF(OR($P3808=TRUE(),$P3808="TRUE"),1,0))</f>
        <v/>
      </c>
      <c r="AL3808">
        <f>IF($C3808="","",IF(AND($V3808="Yes",SUMPRODUCT((LEN(Settings!$F$6:$F$13)&gt;0)*ISNUMBER(SEARCH(Settings!$F$6:$F$13,$O3808)))=0),1,0))</f>
        <v/>
      </c>
      <c r="AM3808">
        <f>IF($AI3808=1,IFERROR(IF(VALUE($C3808)&lt;100000000,VALUE($C3808),1000000000),IFERROR(IF(VALUE(MID($C3808,2,20))&lt;100000000,VALUE(MID($C3808,2,20)),1000000000),1000000000))+ROW()/100000,"")</f>
        <v/>
      </c>
    </row>
    <row r="3809">
      <c r="E3809" s="14" t="n"/>
      <c r="M3809" s="8">
        <f>IF($C3809="","",L3809*T3809/100)</f>
        <v/>
      </c>
      <c r="S3809" s="8" t="n"/>
      <c r="T3809" s="8" t="n"/>
      <c r="W3809">
        <f>IF($C3809="","",IF($AL3809=1,0,IF($AK3809=1,Settings!$C$6,Settings!$C$7))*100)</f>
        <v/>
      </c>
      <c r="X3809" s="8">
        <f>IF($C3809="","",T3809*W3809/100)</f>
        <v/>
      </c>
      <c r="Y3809" s="8">
        <f>IF($C3809="","",T3809-X3809)</f>
        <v/>
      </c>
      <c r="Z3809" s="8">
        <f>IF($C3809="","",Y3809-M3809)</f>
        <v/>
      </c>
      <c r="AD3809" s="8" t="n"/>
      <c r="AG3809" s="14" t="n"/>
      <c r="AI3809">
        <f>IF($C3809="","",IF(COUNTIF($C$2:$C3809,$C3809)=1,1,0))</f>
        <v/>
      </c>
      <c r="AJ3809">
        <f>IF($AI3809=1,SUMPRODUCT(--($AM$2:$AM$7001&lt;$AM3809))+1,"")</f>
        <v/>
      </c>
      <c r="AK3809">
        <f>IF($C3809="","",IF(OR($P3809=TRUE(),$P3809="TRUE"),1,0))</f>
        <v/>
      </c>
      <c r="AL3809">
        <f>IF($C3809="","",IF(AND($V3809="Yes",SUMPRODUCT((LEN(Settings!$F$6:$F$13)&gt;0)*ISNUMBER(SEARCH(Settings!$F$6:$F$13,$O3809)))=0),1,0))</f>
        <v/>
      </c>
      <c r="AM3809">
        <f>IF($AI3809=1,IFERROR(IF(VALUE($C3809)&lt;100000000,VALUE($C3809),1000000000),IFERROR(IF(VALUE(MID($C3809,2,20))&lt;100000000,VALUE(MID($C3809,2,20)),1000000000),1000000000))+ROW()/100000,"")</f>
        <v/>
      </c>
    </row>
    <row r="3810">
      <c r="E3810" s="14" t="n"/>
      <c r="M3810" s="8">
        <f>IF($C3810="","",L3810*T3810/100)</f>
        <v/>
      </c>
      <c r="S3810" s="8" t="n"/>
      <c r="T3810" s="8" t="n"/>
      <c r="W3810">
        <f>IF($C3810="","",IF($AL3810=1,0,IF($AK3810=1,Settings!$C$6,Settings!$C$7))*100)</f>
        <v/>
      </c>
      <c r="X3810" s="8">
        <f>IF($C3810="","",T3810*W3810/100)</f>
        <v/>
      </c>
      <c r="Y3810" s="8">
        <f>IF($C3810="","",T3810-X3810)</f>
        <v/>
      </c>
      <c r="Z3810" s="8">
        <f>IF($C3810="","",Y3810-M3810)</f>
        <v/>
      </c>
      <c r="AD3810" s="8" t="n"/>
      <c r="AG3810" s="14" t="n"/>
      <c r="AI3810">
        <f>IF($C3810="","",IF(COUNTIF($C$2:$C3810,$C3810)=1,1,0))</f>
        <v/>
      </c>
      <c r="AJ3810">
        <f>IF($AI3810=1,SUMPRODUCT(--($AM$2:$AM$7001&lt;$AM3810))+1,"")</f>
        <v/>
      </c>
      <c r="AK3810">
        <f>IF($C3810="","",IF(OR($P3810=TRUE(),$P3810="TRUE"),1,0))</f>
        <v/>
      </c>
      <c r="AL3810">
        <f>IF($C3810="","",IF(AND($V3810="Yes",SUMPRODUCT((LEN(Settings!$F$6:$F$13)&gt;0)*ISNUMBER(SEARCH(Settings!$F$6:$F$13,$O3810)))=0),1,0))</f>
        <v/>
      </c>
      <c r="AM3810">
        <f>IF($AI3810=1,IFERROR(IF(VALUE($C3810)&lt;100000000,VALUE($C3810),1000000000),IFERROR(IF(VALUE(MID($C3810,2,20))&lt;100000000,VALUE(MID($C3810,2,20)),1000000000),1000000000))+ROW()/100000,"")</f>
        <v/>
      </c>
    </row>
    <row r="3811">
      <c r="E3811" s="14" t="n"/>
      <c r="M3811" s="8">
        <f>IF($C3811="","",L3811*T3811/100)</f>
        <v/>
      </c>
      <c r="S3811" s="8" t="n"/>
      <c r="T3811" s="8" t="n"/>
      <c r="W3811">
        <f>IF($C3811="","",IF($AL3811=1,0,IF($AK3811=1,Settings!$C$6,Settings!$C$7))*100)</f>
        <v/>
      </c>
      <c r="X3811" s="8">
        <f>IF($C3811="","",T3811*W3811/100)</f>
        <v/>
      </c>
      <c r="Y3811" s="8">
        <f>IF($C3811="","",T3811-X3811)</f>
        <v/>
      </c>
      <c r="Z3811" s="8">
        <f>IF($C3811="","",Y3811-M3811)</f>
        <v/>
      </c>
      <c r="AD3811" s="8" t="n"/>
      <c r="AG3811" s="14" t="n"/>
      <c r="AI3811">
        <f>IF($C3811="","",IF(COUNTIF($C$2:$C3811,$C3811)=1,1,0))</f>
        <v/>
      </c>
      <c r="AJ3811">
        <f>IF($AI3811=1,SUMPRODUCT(--($AM$2:$AM$7001&lt;$AM3811))+1,"")</f>
        <v/>
      </c>
      <c r="AK3811">
        <f>IF($C3811="","",IF(OR($P3811=TRUE(),$P3811="TRUE"),1,0))</f>
        <v/>
      </c>
      <c r="AL3811">
        <f>IF($C3811="","",IF(AND($V3811="Yes",SUMPRODUCT((LEN(Settings!$F$6:$F$13)&gt;0)*ISNUMBER(SEARCH(Settings!$F$6:$F$13,$O3811)))=0),1,0))</f>
        <v/>
      </c>
      <c r="AM3811">
        <f>IF($AI3811=1,IFERROR(IF(VALUE($C3811)&lt;100000000,VALUE($C3811),1000000000),IFERROR(IF(VALUE(MID($C3811,2,20))&lt;100000000,VALUE(MID($C3811,2,20)),1000000000),1000000000))+ROW()/100000,"")</f>
        <v/>
      </c>
    </row>
    <row r="3812">
      <c r="E3812" s="14" t="n"/>
      <c r="M3812" s="8">
        <f>IF($C3812="","",L3812*T3812/100)</f>
        <v/>
      </c>
      <c r="S3812" s="8" t="n"/>
      <c r="T3812" s="8" t="n"/>
      <c r="W3812">
        <f>IF($C3812="","",IF($AL3812=1,0,IF($AK3812=1,Settings!$C$6,Settings!$C$7))*100)</f>
        <v/>
      </c>
      <c r="X3812" s="8">
        <f>IF($C3812="","",T3812*W3812/100)</f>
        <v/>
      </c>
      <c r="Y3812" s="8">
        <f>IF($C3812="","",T3812-X3812)</f>
        <v/>
      </c>
      <c r="Z3812" s="8">
        <f>IF($C3812="","",Y3812-M3812)</f>
        <v/>
      </c>
      <c r="AD3812" s="8" t="n"/>
      <c r="AG3812" s="14" t="n"/>
      <c r="AI3812">
        <f>IF($C3812="","",IF(COUNTIF($C$2:$C3812,$C3812)=1,1,0))</f>
        <v/>
      </c>
      <c r="AJ3812">
        <f>IF($AI3812=1,SUMPRODUCT(--($AM$2:$AM$7001&lt;$AM3812))+1,"")</f>
        <v/>
      </c>
      <c r="AK3812">
        <f>IF($C3812="","",IF(OR($P3812=TRUE(),$P3812="TRUE"),1,0))</f>
        <v/>
      </c>
      <c r="AL3812">
        <f>IF($C3812="","",IF(AND($V3812="Yes",SUMPRODUCT((LEN(Settings!$F$6:$F$13)&gt;0)*ISNUMBER(SEARCH(Settings!$F$6:$F$13,$O3812)))=0),1,0))</f>
        <v/>
      </c>
      <c r="AM3812">
        <f>IF($AI3812=1,IFERROR(IF(VALUE($C3812)&lt;100000000,VALUE($C3812),1000000000),IFERROR(IF(VALUE(MID($C3812,2,20))&lt;100000000,VALUE(MID($C3812,2,20)),1000000000),1000000000))+ROW()/100000,"")</f>
        <v/>
      </c>
    </row>
    <row r="3813">
      <c r="E3813" s="14" t="n"/>
      <c r="M3813" s="8">
        <f>IF($C3813="","",L3813*T3813/100)</f>
        <v/>
      </c>
      <c r="S3813" s="8" t="n"/>
      <c r="T3813" s="8" t="n"/>
      <c r="W3813">
        <f>IF($C3813="","",IF($AL3813=1,0,IF($AK3813=1,Settings!$C$6,Settings!$C$7))*100)</f>
        <v/>
      </c>
      <c r="X3813" s="8">
        <f>IF($C3813="","",T3813*W3813/100)</f>
        <v/>
      </c>
      <c r="Y3813" s="8">
        <f>IF($C3813="","",T3813-X3813)</f>
        <v/>
      </c>
      <c r="Z3813" s="8">
        <f>IF($C3813="","",Y3813-M3813)</f>
        <v/>
      </c>
      <c r="AD3813" s="8" t="n"/>
      <c r="AG3813" s="14" t="n"/>
      <c r="AI3813">
        <f>IF($C3813="","",IF(COUNTIF($C$2:$C3813,$C3813)=1,1,0))</f>
        <v/>
      </c>
      <c r="AJ3813">
        <f>IF($AI3813=1,SUMPRODUCT(--($AM$2:$AM$7001&lt;$AM3813))+1,"")</f>
        <v/>
      </c>
      <c r="AK3813">
        <f>IF($C3813="","",IF(OR($P3813=TRUE(),$P3813="TRUE"),1,0))</f>
        <v/>
      </c>
      <c r="AL3813">
        <f>IF($C3813="","",IF(AND($V3813="Yes",SUMPRODUCT((LEN(Settings!$F$6:$F$13)&gt;0)*ISNUMBER(SEARCH(Settings!$F$6:$F$13,$O3813)))=0),1,0))</f>
        <v/>
      </c>
      <c r="AM3813">
        <f>IF($AI3813=1,IFERROR(IF(VALUE($C3813)&lt;100000000,VALUE($C3813),1000000000),IFERROR(IF(VALUE(MID($C3813,2,20))&lt;100000000,VALUE(MID($C3813,2,20)),1000000000),1000000000))+ROW()/100000,"")</f>
        <v/>
      </c>
    </row>
    <row r="3814">
      <c r="E3814" s="14" t="n"/>
      <c r="M3814" s="8">
        <f>IF($C3814="","",L3814*T3814/100)</f>
        <v/>
      </c>
      <c r="S3814" s="8" t="n"/>
      <c r="T3814" s="8" t="n"/>
      <c r="W3814">
        <f>IF($C3814="","",IF($AL3814=1,0,IF($AK3814=1,Settings!$C$6,Settings!$C$7))*100)</f>
        <v/>
      </c>
      <c r="X3814" s="8">
        <f>IF($C3814="","",T3814*W3814/100)</f>
        <v/>
      </c>
      <c r="Y3814" s="8">
        <f>IF($C3814="","",T3814-X3814)</f>
        <v/>
      </c>
      <c r="Z3814" s="8">
        <f>IF($C3814="","",Y3814-M3814)</f>
        <v/>
      </c>
      <c r="AD3814" s="8" t="n"/>
      <c r="AG3814" s="14" t="n"/>
      <c r="AI3814">
        <f>IF($C3814="","",IF(COUNTIF($C$2:$C3814,$C3814)=1,1,0))</f>
        <v/>
      </c>
      <c r="AJ3814">
        <f>IF($AI3814=1,SUMPRODUCT(--($AM$2:$AM$7001&lt;$AM3814))+1,"")</f>
        <v/>
      </c>
      <c r="AK3814">
        <f>IF($C3814="","",IF(OR($P3814=TRUE(),$P3814="TRUE"),1,0))</f>
        <v/>
      </c>
      <c r="AL3814">
        <f>IF($C3814="","",IF(AND($V3814="Yes",SUMPRODUCT((LEN(Settings!$F$6:$F$13)&gt;0)*ISNUMBER(SEARCH(Settings!$F$6:$F$13,$O3814)))=0),1,0))</f>
        <v/>
      </c>
      <c r="AM3814">
        <f>IF($AI3814=1,IFERROR(IF(VALUE($C3814)&lt;100000000,VALUE($C3814),1000000000),IFERROR(IF(VALUE(MID($C3814,2,20))&lt;100000000,VALUE(MID($C3814,2,20)),1000000000),1000000000))+ROW()/100000,"")</f>
        <v/>
      </c>
    </row>
    <row r="3815">
      <c r="E3815" s="14" t="n"/>
      <c r="M3815" s="8">
        <f>IF($C3815="","",L3815*T3815/100)</f>
        <v/>
      </c>
      <c r="S3815" s="8" t="n"/>
      <c r="T3815" s="8" t="n"/>
      <c r="W3815">
        <f>IF($C3815="","",IF($AL3815=1,0,IF($AK3815=1,Settings!$C$6,Settings!$C$7))*100)</f>
        <v/>
      </c>
      <c r="X3815" s="8">
        <f>IF($C3815="","",T3815*W3815/100)</f>
        <v/>
      </c>
      <c r="Y3815" s="8">
        <f>IF($C3815="","",T3815-X3815)</f>
        <v/>
      </c>
      <c r="Z3815" s="8">
        <f>IF($C3815="","",Y3815-M3815)</f>
        <v/>
      </c>
      <c r="AD3815" s="8" t="n"/>
      <c r="AG3815" s="14" t="n"/>
      <c r="AI3815">
        <f>IF($C3815="","",IF(COUNTIF($C$2:$C3815,$C3815)=1,1,0))</f>
        <v/>
      </c>
      <c r="AJ3815">
        <f>IF($AI3815=1,SUMPRODUCT(--($AM$2:$AM$7001&lt;$AM3815))+1,"")</f>
        <v/>
      </c>
      <c r="AK3815">
        <f>IF($C3815="","",IF(OR($P3815=TRUE(),$P3815="TRUE"),1,0))</f>
        <v/>
      </c>
      <c r="AL3815">
        <f>IF($C3815="","",IF(AND($V3815="Yes",SUMPRODUCT((LEN(Settings!$F$6:$F$13)&gt;0)*ISNUMBER(SEARCH(Settings!$F$6:$F$13,$O3815)))=0),1,0))</f>
        <v/>
      </c>
      <c r="AM3815">
        <f>IF($AI3815=1,IFERROR(IF(VALUE($C3815)&lt;100000000,VALUE($C3815),1000000000),IFERROR(IF(VALUE(MID($C3815,2,20))&lt;100000000,VALUE(MID($C3815,2,20)),1000000000),1000000000))+ROW()/100000,"")</f>
        <v/>
      </c>
    </row>
    <row r="3816">
      <c r="E3816" s="14" t="n"/>
      <c r="M3816" s="8">
        <f>IF($C3816="","",L3816*T3816/100)</f>
        <v/>
      </c>
      <c r="S3816" s="8" t="n"/>
      <c r="T3816" s="8" t="n"/>
      <c r="W3816">
        <f>IF($C3816="","",IF($AL3816=1,0,IF($AK3816=1,Settings!$C$6,Settings!$C$7))*100)</f>
        <v/>
      </c>
      <c r="X3816" s="8">
        <f>IF($C3816="","",T3816*W3816/100)</f>
        <v/>
      </c>
      <c r="Y3816" s="8">
        <f>IF($C3816="","",T3816-X3816)</f>
        <v/>
      </c>
      <c r="Z3816" s="8">
        <f>IF($C3816="","",Y3816-M3816)</f>
        <v/>
      </c>
      <c r="AD3816" s="8" t="n"/>
      <c r="AG3816" s="14" t="n"/>
      <c r="AI3816">
        <f>IF($C3816="","",IF(COUNTIF($C$2:$C3816,$C3816)=1,1,0))</f>
        <v/>
      </c>
      <c r="AJ3816">
        <f>IF($AI3816=1,SUMPRODUCT(--($AM$2:$AM$7001&lt;$AM3816))+1,"")</f>
        <v/>
      </c>
      <c r="AK3816">
        <f>IF($C3816="","",IF(OR($P3816=TRUE(),$P3816="TRUE"),1,0))</f>
        <v/>
      </c>
      <c r="AL3816">
        <f>IF($C3816="","",IF(AND($V3816="Yes",SUMPRODUCT((LEN(Settings!$F$6:$F$13)&gt;0)*ISNUMBER(SEARCH(Settings!$F$6:$F$13,$O3816)))=0),1,0))</f>
        <v/>
      </c>
      <c r="AM3816">
        <f>IF($AI3816=1,IFERROR(IF(VALUE($C3816)&lt;100000000,VALUE($C3816),1000000000),IFERROR(IF(VALUE(MID($C3816,2,20))&lt;100000000,VALUE(MID($C3816,2,20)),1000000000),1000000000))+ROW()/100000,"")</f>
        <v/>
      </c>
    </row>
    <row r="3817">
      <c r="E3817" s="14" t="n"/>
      <c r="M3817" s="8">
        <f>IF($C3817="","",L3817*T3817/100)</f>
        <v/>
      </c>
      <c r="S3817" s="8" t="n"/>
      <c r="T3817" s="8" t="n"/>
      <c r="W3817">
        <f>IF($C3817="","",IF($AL3817=1,0,IF($AK3817=1,Settings!$C$6,Settings!$C$7))*100)</f>
        <v/>
      </c>
      <c r="X3817" s="8">
        <f>IF($C3817="","",T3817*W3817/100)</f>
        <v/>
      </c>
      <c r="Y3817" s="8">
        <f>IF($C3817="","",T3817-X3817)</f>
        <v/>
      </c>
      <c r="Z3817" s="8">
        <f>IF($C3817="","",Y3817-M3817)</f>
        <v/>
      </c>
      <c r="AD3817" s="8" t="n"/>
      <c r="AG3817" s="14" t="n"/>
      <c r="AI3817">
        <f>IF($C3817="","",IF(COUNTIF($C$2:$C3817,$C3817)=1,1,0))</f>
        <v/>
      </c>
      <c r="AJ3817">
        <f>IF($AI3817=1,SUMPRODUCT(--($AM$2:$AM$7001&lt;$AM3817))+1,"")</f>
        <v/>
      </c>
      <c r="AK3817">
        <f>IF($C3817="","",IF(OR($P3817=TRUE(),$P3817="TRUE"),1,0))</f>
        <v/>
      </c>
      <c r="AL3817">
        <f>IF($C3817="","",IF(AND($V3817="Yes",SUMPRODUCT((LEN(Settings!$F$6:$F$13)&gt;0)*ISNUMBER(SEARCH(Settings!$F$6:$F$13,$O3817)))=0),1,0))</f>
        <v/>
      </c>
      <c r="AM3817">
        <f>IF($AI3817=1,IFERROR(IF(VALUE($C3817)&lt;100000000,VALUE($C3817),1000000000),IFERROR(IF(VALUE(MID($C3817,2,20))&lt;100000000,VALUE(MID($C3817,2,20)),1000000000),1000000000))+ROW()/100000,"")</f>
        <v/>
      </c>
    </row>
    <row r="3818">
      <c r="E3818" s="14" t="n"/>
      <c r="M3818" s="8">
        <f>IF($C3818="","",L3818*T3818/100)</f>
        <v/>
      </c>
      <c r="S3818" s="8" t="n"/>
      <c r="T3818" s="8" t="n"/>
      <c r="W3818">
        <f>IF($C3818="","",IF($AL3818=1,0,IF($AK3818=1,Settings!$C$6,Settings!$C$7))*100)</f>
        <v/>
      </c>
      <c r="X3818" s="8">
        <f>IF($C3818="","",T3818*W3818/100)</f>
        <v/>
      </c>
      <c r="Y3818" s="8">
        <f>IF($C3818="","",T3818-X3818)</f>
        <v/>
      </c>
      <c r="Z3818" s="8">
        <f>IF($C3818="","",Y3818-M3818)</f>
        <v/>
      </c>
      <c r="AD3818" s="8" t="n"/>
      <c r="AG3818" s="14" t="n"/>
      <c r="AI3818">
        <f>IF($C3818="","",IF(COUNTIF($C$2:$C3818,$C3818)=1,1,0))</f>
        <v/>
      </c>
      <c r="AJ3818">
        <f>IF($AI3818=1,SUMPRODUCT(--($AM$2:$AM$7001&lt;$AM3818))+1,"")</f>
        <v/>
      </c>
      <c r="AK3818">
        <f>IF($C3818="","",IF(OR($P3818=TRUE(),$P3818="TRUE"),1,0))</f>
        <v/>
      </c>
      <c r="AL3818">
        <f>IF($C3818="","",IF(AND($V3818="Yes",SUMPRODUCT((LEN(Settings!$F$6:$F$13)&gt;0)*ISNUMBER(SEARCH(Settings!$F$6:$F$13,$O3818)))=0),1,0))</f>
        <v/>
      </c>
      <c r="AM3818">
        <f>IF($AI3818=1,IFERROR(IF(VALUE($C3818)&lt;100000000,VALUE($C3818),1000000000),IFERROR(IF(VALUE(MID($C3818,2,20))&lt;100000000,VALUE(MID($C3818,2,20)),1000000000),1000000000))+ROW()/100000,"")</f>
        <v/>
      </c>
    </row>
    <row r="3819">
      <c r="E3819" s="14" t="n"/>
      <c r="M3819" s="8">
        <f>IF($C3819="","",L3819*T3819/100)</f>
        <v/>
      </c>
      <c r="S3819" s="8" t="n"/>
      <c r="T3819" s="8" t="n"/>
      <c r="W3819">
        <f>IF($C3819="","",IF($AL3819=1,0,IF($AK3819=1,Settings!$C$6,Settings!$C$7))*100)</f>
        <v/>
      </c>
      <c r="X3819" s="8">
        <f>IF($C3819="","",T3819*W3819/100)</f>
        <v/>
      </c>
      <c r="Y3819" s="8">
        <f>IF($C3819="","",T3819-X3819)</f>
        <v/>
      </c>
      <c r="Z3819" s="8">
        <f>IF($C3819="","",Y3819-M3819)</f>
        <v/>
      </c>
      <c r="AD3819" s="8" t="n"/>
      <c r="AG3819" s="14" t="n"/>
      <c r="AI3819">
        <f>IF($C3819="","",IF(COUNTIF($C$2:$C3819,$C3819)=1,1,0))</f>
        <v/>
      </c>
      <c r="AJ3819">
        <f>IF($AI3819=1,SUMPRODUCT(--($AM$2:$AM$7001&lt;$AM3819))+1,"")</f>
        <v/>
      </c>
      <c r="AK3819">
        <f>IF($C3819="","",IF(OR($P3819=TRUE(),$P3819="TRUE"),1,0))</f>
        <v/>
      </c>
      <c r="AL3819">
        <f>IF($C3819="","",IF(AND($V3819="Yes",SUMPRODUCT((LEN(Settings!$F$6:$F$13)&gt;0)*ISNUMBER(SEARCH(Settings!$F$6:$F$13,$O3819)))=0),1,0))</f>
        <v/>
      </c>
      <c r="AM3819">
        <f>IF($AI3819=1,IFERROR(IF(VALUE($C3819)&lt;100000000,VALUE($C3819),1000000000),IFERROR(IF(VALUE(MID($C3819,2,20))&lt;100000000,VALUE(MID($C3819,2,20)),1000000000),1000000000))+ROW()/100000,"")</f>
        <v/>
      </c>
    </row>
    <row r="3820">
      <c r="E3820" s="14" t="n"/>
      <c r="M3820" s="8">
        <f>IF($C3820="","",L3820*T3820/100)</f>
        <v/>
      </c>
      <c r="S3820" s="8" t="n"/>
      <c r="T3820" s="8" t="n"/>
      <c r="W3820">
        <f>IF($C3820="","",IF($AL3820=1,0,IF($AK3820=1,Settings!$C$6,Settings!$C$7))*100)</f>
        <v/>
      </c>
      <c r="X3820" s="8">
        <f>IF($C3820="","",T3820*W3820/100)</f>
        <v/>
      </c>
      <c r="Y3820" s="8">
        <f>IF($C3820="","",T3820-X3820)</f>
        <v/>
      </c>
      <c r="Z3820" s="8">
        <f>IF($C3820="","",Y3820-M3820)</f>
        <v/>
      </c>
      <c r="AD3820" s="8" t="n"/>
      <c r="AG3820" s="14" t="n"/>
      <c r="AI3820">
        <f>IF($C3820="","",IF(COUNTIF($C$2:$C3820,$C3820)=1,1,0))</f>
        <v/>
      </c>
      <c r="AJ3820">
        <f>IF($AI3820=1,SUMPRODUCT(--($AM$2:$AM$7001&lt;$AM3820))+1,"")</f>
        <v/>
      </c>
      <c r="AK3820">
        <f>IF($C3820="","",IF(OR($P3820=TRUE(),$P3820="TRUE"),1,0))</f>
        <v/>
      </c>
      <c r="AL3820">
        <f>IF($C3820="","",IF(AND($V3820="Yes",SUMPRODUCT((LEN(Settings!$F$6:$F$13)&gt;0)*ISNUMBER(SEARCH(Settings!$F$6:$F$13,$O3820)))=0),1,0))</f>
        <v/>
      </c>
      <c r="AM3820">
        <f>IF($AI3820=1,IFERROR(IF(VALUE($C3820)&lt;100000000,VALUE($C3820),1000000000),IFERROR(IF(VALUE(MID($C3820,2,20))&lt;100000000,VALUE(MID($C3820,2,20)),1000000000),1000000000))+ROW()/100000,"")</f>
        <v/>
      </c>
    </row>
    <row r="3821">
      <c r="E3821" s="14" t="n"/>
      <c r="M3821" s="8">
        <f>IF($C3821="","",L3821*T3821/100)</f>
        <v/>
      </c>
      <c r="S3821" s="8" t="n"/>
      <c r="T3821" s="8" t="n"/>
      <c r="W3821">
        <f>IF($C3821="","",IF($AL3821=1,0,IF($AK3821=1,Settings!$C$6,Settings!$C$7))*100)</f>
        <v/>
      </c>
      <c r="X3821" s="8">
        <f>IF($C3821="","",T3821*W3821/100)</f>
        <v/>
      </c>
      <c r="Y3821" s="8">
        <f>IF($C3821="","",T3821-X3821)</f>
        <v/>
      </c>
      <c r="Z3821" s="8">
        <f>IF($C3821="","",Y3821-M3821)</f>
        <v/>
      </c>
      <c r="AD3821" s="8" t="n"/>
      <c r="AG3821" s="14" t="n"/>
      <c r="AI3821">
        <f>IF($C3821="","",IF(COUNTIF($C$2:$C3821,$C3821)=1,1,0))</f>
        <v/>
      </c>
      <c r="AJ3821">
        <f>IF($AI3821=1,SUMPRODUCT(--($AM$2:$AM$7001&lt;$AM3821))+1,"")</f>
        <v/>
      </c>
      <c r="AK3821">
        <f>IF($C3821="","",IF(OR($P3821=TRUE(),$P3821="TRUE"),1,0))</f>
        <v/>
      </c>
      <c r="AL3821">
        <f>IF($C3821="","",IF(AND($V3821="Yes",SUMPRODUCT((LEN(Settings!$F$6:$F$13)&gt;0)*ISNUMBER(SEARCH(Settings!$F$6:$F$13,$O3821)))=0),1,0))</f>
        <v/>
      </c>
      <c r="AM3821">
        <f>IF($AI3821=1,IFERROR(IF(VALUE($C3821)&lt;100000000,VALUE($C3821),1000000000),IFERROR(IF(VALUE(MID($C3821,2,20))&lt;100000000,VALUE(MID($C3821,2,20)),1000000000),1000000000))+ROW()/100000,"")</f>
        <v/>
      </c>
    </row>
    <row r="3822">
      <c r="E3822" s="14" t="n"/>
      <c r="M3822" s="8">
        <f>IF($C3822="","",L3822*T3822/100)</f>
        <v/>
      </c>
      <c r="S3822" s="8" t="n"/>
      <c r="T3822" s="8" t="n"/>
      <c r="W3822">
        <f>IF($C3822="","",IF($AL3822=1,0,IF($AK3822=1,Settings!$C$6,Settings!$C$7))*100)</f>
        <v/>
      </c>
      <c r="X3822" s="8">
        <f>IF($C3822="","",T3822*W3822/100)</f>
        <v/>
      </c>
      <c r="Y3822" s="8">
        <f>IF($C3822="","",T3822-X3822)</f>
        <v/>
      </c>
      <c r="Z3822" s="8">
        <f>IF($C3822="","",Y3822-M3822)</f>
        <v/>
      </c>
      <c r="AD3822" s="8" t="n"/>
      <c r="AG3822" s="14" t="n"/>
      <c r="AI3822">
        <f>IF($C3822="","",IF(COUNTIF($C$2:$C3822,$C3822)=1,1,0))</f>
        <v/>
      </c>
      <c r="AJ3822">
        <f>IF($AI3822=1,SUMPRODUCT(--($AM$2:$AM$7001&lt;$AM3822))+1,"")</f>
        <v/>
      </c>
      <c r="AK3822">
        <f>IF($C3822="","",IF(OR($P3822=TRUE(),$P3822="TRUE"),1,0))</f>
        <v/>
      </c>
      <c r="AL3822">
        <f>IF($C3822="","",IF(AND($V3822="Yes",SUMPRODUCT((LEN(Settings!$F$6:$F$13)&gt;0)*ISNUMBER(SEARCH(Settings!$F$6:$F$13,$O3822)))=0),1,0))</f>
        <v/>
      </c>
      <c r="AM3822">
        <f>IF($AI3822=1,IFERROR(IF(VALUE($C3822)&lt;100000000,VALUE($C3822),1000000000),IFERROR(IF(VALUE(MID($C3822,2,20))&lt;100000000,VALUE(MID($C3822,2,20)),1000000000),1000000000))+ROW()/100000,"")</f>
        <v/>
      </c>
    </row>
    <row r="3823">
      <c r="E3823" s="14" t="n"/>
      <c r="M3823" s="8">
        <f>IF($C3823="","",L3823*T3823/100)</f>
        <v/>
      </c>
      <c r="S3823" s="8" t="n"/>
      <c r="T3823" s="8" t="n"/>
      <c r="W3823">
        <f>IF($C3823="","",IF($AL3823=1,0,IF($AK3823=1,Settings!$C$6,Settings!$C$7))*100)</f>
        <v/>
      </c>
      <c r="X3823" s="8">
        <f>IF($C3823="","",T3823*W3823/100)</f>
        <v/>
      </c>
      <c r="Y3823" s="8">
        <f>IF($C3823="","",T3823-X3823)</f>
        <v/>
      </c>
      <c r="Z3823" s="8">
        <f>IF($C3823="","",Y3823-M3823)</f>
        <v/>
      </c>
      <c r="AD3823" s="8" t="n"/>
      <c r="AG3823" s="14" t="n"/>
      <c r="AI3823">
        <f>IF($C3823="","",IF(COUNTIF($C$2:$C3823,$C3823)=1,1,0))</f>
        <v/>
      </c>
      <c r="AJ3823">
        <f>IF($AI3823=1,SUMPRODUCT(--($AM$2:$AM$7001&lt;$AM3823))+1,"")</f>
        <v/>
      </c>
      <c r="AK3823">
        <f>IF($C3823="","",IF(OR($P3823=TRUE(),$P3823="TRUE"),1,0))</f>
        <v/>
      </c>
      <c r="AL3823">
        <f>IF($C3823="","",IF(AND($V3823="Yes",SUMPRODUCT((LEN(Settings!$F$6:$F$13)&gt;0)*ISNUMBER(SEARCH(Settings!$F$6:$F$13,$O3823)))=0),1,0))</f>
        <v/>
      </c>
      <c r="AM3823">
        <f>IF($AI3823=1,IFERROR(IF(VALUE($C3823)&lt;100000000,VALUE($C3823),1000000000),IFERROR(IF(VALUE(MID($C3823,2,20))&lt;100000000,VALUE(MID($C3823,2,20)),1000000000),1000000000))+ROW()/100000,"")</f>
        <v/>
      </c>
    </row>
    <row r="3824">
      <c r="E3824" s="14" t="n"/>
      <c r="M3824" s="8">
        <f>IF($C3824="","",L3824*T3824/100)</f>
        <v/>
      </c>
      <c r="S3824" s="8" t="n"/>
      <c r="T3824" s="8" t="n"/>
      <c r="W3824">
        <f>IF($C3824="","",IF($AL3824=1,0,IF($AK3824=1,Settings!$C$6,Settings!$C$7))*100)</f>
        <v/>
      </c>
      <c r="X3824" s="8">
        <f>IF($C3824="","",T3824*W3824/100)</f>
        <v/>
      </c>
      <c r="Y3824" s="8">
        <f>IF($C3824="","",T3824-X3824)</f>
        <v/>
      </c>
      <c r="Z3824" s="8">
        <f>IF($C3824="","",Y3824-M3824)</f>
        <v/>
      </c>
      <c r="AD3824" s="8" t="n"/>
      <c r="AG3824" s="14" t="n"/>
      <c r="AI3824">
        <f>IF($C3824="","",IF(COUNTIF($C$2:$C3824,$C3824)=1,1,0))</f>
        <v/>
      </c>
      <c r="AJ3824">
        <f>IF($AI3824=1,SUMPRODUCT(--($AM$2:$AM$7001&lt;$AM3824))+1,"")</f>
        <v/>
      </c>
      <c r="AK3824">
        <f>IF($C3824="","",IF(OR($P3824=TRUE(),$P3824="TRUE"),1,0))</f>
        <v/>
      </c>
      <c r="AL3824">
        <f>IF($C3824="","",IF(AND($V3824="Yes",SUMPRODUCT((LEN(Settings!$F$6:$F$13)&gt;0)*ISNUMBER(SEARCH(Settings!$F$6:$F$13,$O3824)))=0),1,0))</f>
        <v/>
      </c>
      <c r="AM3824">
        <f>IF($AI3824=1,IFERROR(IF(VALUE($C3824)&lt;100000000,VALUE($C3824),1000000000),IFERROR(IF(VALUE(MID($C3824,2,20))&lt;100000000,VALUE(MID($C3824,2,20)),1000000000),1000000000))+ROW()/100000,"")</f>
        <v/>
      </c>
    </row>
    <row r="3825">
      <c r="E3825" s="14" t="n"/>
      <c r="M3825" s="8">
        <f>IF($C3825="","",L3825*T3825/100)</f>
        <v/>
      </c>
      <c r="S3825" s="8" t="n"/>
      <c r="T3825" s="8" t="n"/>
      <c r="W3825">
        <f>IF($C3825="","",IF($AL3825=1,0,IF($AK3825=1,Settings!$C$6,Settings!$C$7))*100)</f>
        <v/>
      </c>
      <c r="X3825" s="8">
        <f>IF($C3825="","",T3825*W3825/100)</f>
        <v/>
      </c>
      <c r="Y3825" s="8">
        <f>IF($C3825="","",T3825-X3825)</f>
        <v/>
      </c>
      <c r="Z3825" s="8">
        <f>IF($C3825="","",Y3825-M3825)</f>
        <v/>
      </c>
      <c r="AD3825" s="8" t="n"/>
      <c r="AG3825" s="14" t="n"/>
      <c r="AI3825">
        <f>IF($C3825="","",IF(COUNTIF($C$2:$C3825,$C3825)=1,1,0))</f>
        <v/>
      </c>
      <c r="AJ3825">
        <f>IF($AI3825=1,SUMPRODUCT(--($AM$2:$AM$7001&lt;$AM3825))+1,"")</f>
        <v/>
      </c>
      <c r="AK3825">
        <f>IF($C3825="","",IF(OR($P3825=TRUE(),$P3825="TRUE"),1,0))</f>
        <v/>
      </c>
      <c r="AL3825">
        <f>IF($C3825="","",IF(AND($V3825="Yes",SUMPRODUCT((LEN(Settings!$F$6:$F$13)&gt;0)*ISNUMBER(SEARCH(Settings!$F$6:$F$13,$O3825)))=0),1,0))</f>
        <v/>
      </c>
      <c r="AM3825">
        <f>IF($AI3825=1,IFERROR(IF(VALUE($C3825)&lt;100000000,VALUE($C3825),1000000000),IFERROR(IF(VALUE(MID($C3825,2,20))&lt;100000000,VALUE(MID($C3825,2,20)),1000000000),1000000000))+ROW()/100000,"")</f>
        <v/>
      </c>
    </row>
    <row r="3826">
      <c r="E3826" s="14" t="n"/>
      <c r="M3826" s="8">
        <f>IF($C3826="","",L3826*T3826/100)</f>
        <v/>
      </c>
      <c r="S3826" s="8" t="n"/>
      <c r="T3826" s="8" t="n"/>
      <c r="W3826">
        <f>IF($C3826="","",IF($AL3826=1,0,IF($AK3826=1,Settings!$C$6,Settings!$C$7))*100)</f>
        <v/>
      </c>
      <c r="X3826" s="8">
        <f>IF($C3826="","",T3826*W3826/100)</f>
        <v/>
      </c>
      <c r="Y3826" s="8">
        <f>IF($C3826="","",T3826-X3826)</f>
        <v/>
      </c>
      <c r="Z3826" s="8">
        <f>IF($C3826="","",Y3826-M3826)</f>
        <v/>
      </c>
      <c r="AD3826" s="8" t="n"/>
      <c r="AG3826" s="14" t="n"/>
      <c r="AI3826">
        <f>IF($C3826="","",IF(COUNTIF($C$2:$C3826,$C3826)=1,1,0))</f>
        <v/>
      </c>
      <c r="AJ3826">
        <f>IF($AI3826=1,SUMPRODUCT(--($AM$2:$AM$7001&lt;$AM3826))+1,"")</f>
        <v/>
      </c>
      <c r="AK3826">
        <f>IF($C3826="","",IF(OR($P3826=TRUE(),$P3826="TRUE"),1,0))</f>
        <v/>
      </c>
      <c r="AL3826">
        <f>IF($C3826="","",IF(AND($V3826="Yes",SUMPRODUCT((LEN(Settings!$F$6:$F$13)&gt;0)*ISNUMBER(SEARCH(Settings!$F$6:$F$13,$O3826)))=0),1,0))</f>
        <v/>
      </c>
      <c r="AM3826">
        <f>IF($AI3826=1,IFERROR(IF(VALUE($C3826)&lt;100000000,VALUE($C3826),1000000000),IFERROR(IF(VALUE(MID($C3826,2,20))&lt;100000000,VALUE(MID($C3826,2,20)),1000000000),1000000000))+ROW()/100000,"")</f>
        <v/>
      </c>
    </row>
    <row r="3827">
      <c r="E3827" s="14" t="n"/>
      <c r="M3827" s="8">
        <f>IF($C3827="","",L3827*T3827/100)</f>
        <v/>
      </c>
      <c r="S3827" s="8" t="n"/>
      <c r="T3827" s="8" t="n"/>
      <c r="W3827">
        <f>IF($C3827="","",IF($AL3827=1,0,IF($AK3827=1,Settings!$C$6,Settings!$C$7))*100)</f>
        <v/>
      </c>
      <c r="X3827" s="8">
        <f>IF($C3827="","",T3827*W3827/100)</f>
        <v/>
      </c>
      <c r="Y3827" s="8">
        <f>IF($C3827="","",T3827-X3827)</f>
        <v/>
      </c>
      <c r="Z3827" s="8">
        <f>IF($C3827="","",Y3827-M3827)</f>
        <v/>
      </c>
      <c r="AD3827" s="8" t="n"/>
      <c r="AG3827" s="14" t="n"/>
      <c r="AI3827">
        <f>IF($C3827="","",IF(COUNTIF($C$2:$C3827,$C3827)=1,1,0))</f>
        <v/>
      </c>
      <c r="AJ3827">
        <f>IF($AI3827=1,SUMPRODUCT(--($AM$2:$AM$7001&lt;$AM3827))+1,"")</f>
        <v/>
      </c>
      <c r="AK3827">
        <f>IF($C3827="","",IF(OR($P3827=TRUE(),$P3827="TRUE"),1,0))</f>
        <v/>
      </c>
      <c r="AL3827">
        <f>IF($C3827="","",IF(AND($V3827="Yes",SUMPRODUCT((LEN(Settings!$F$6:$F$13)&gt;0)*ISNUMBER(SEARCH(Settings!$F$6:$F$13,$O3827)))=0),1,0))</f>
        <v/>
      </c>
      <c r="AM3827">
        <f>IF($AI3827=1,IFERROR(IF(VALUE($C3827)&lt;100000000,VALUE($C3827),1000000000),IFERROR(IF(VALUE(MID($C3827,2,20))&lt;100000000,VALUE(MID($C3827,2,20)),1000000000),1000000000))+ROW()/100000,"")</f>
        <v/>
      </c>
    </row>
    <row r="3828">
      <c r="E3828" s="14" t="n"/>
      <c r="M3828" s="8">
        <f>IF($C3828="","",L3828*T3828/100)</f>
        <v/>
      </c>
      <c r="S3828" s="8" t="n"/>
      <c r="T3828" s="8" t="n"/>
      <c r="W3828">
        <f>IF($C3828="","",IF($AL3828=1,0,IF($AK3828=1,Settings!$C$6,Settings!$C$7))*100)</f>
        <v/>
      </c>
      <c r="X3828" s="8">
        <f>IF($C3828="","",T3828*W3828/100)</f>
        <v/>
      </c>
      <c r="Y3828" s="8">
        <f>IF($C3828="","",T3828-X3828)</f>
        <v/>
      </c>
      <c r="Z3828" s="8">
        <f>IF($C3828="","",Y3828-M3828)</f>
        <v/>
      </c>
      <c r="AD3828" s="8" t="n"/>
      <c r="AG3828" s="14" t="n"/>
      <c r="AI3828">
        <f>IF($C3828="","",IF(COUNTIF($C$2:$C3828,$C3828)=1,1,0))</f>
        <v/>
      </c>
      <c r="AJ3828">
        <f>IF($AI3828=1,SUMPRODUCT(--($AM$2:$AM$7001&lt;$AM3828))+1,"")</f>
        <v/>
      </c>
      <c r="AK3828">
        <f>IF($C3828="","",IF(OR($P3828=TRUE(),$P3828="TRUE"),1,0))</f>
        <v/>
      </c>
      <c r="AL3828">
        <f>IF($C3828="","",IF(AND($V3828="Yes",SUMPRODUCT((LEN(Settings!$F$6:$F$13)&gt;0)*ISNUMBER(SEARCH(Settings!$F$6:$F$13,$O3828)))=0),1,0))</f>
        <v/>
      </c>
      <c r="AM3828">
        <f>IF($AI3828=1,IFERROR(IF(VALUE($C3828)&lt;100000000,VALUE($C3828),1000000000),IFERROR(IF(VALUE(MID($C3828,2,20))&lt;100000000,VALUE(MID($C3828,2,20)),1000000000),1000000000))+ROW()/100000,"")</f>
        <v/>
      </c>
    </row>
    <row r="3829">
      <c r="E3829" s="14" t="n"/>
      <c r="M3829" s="8">
        <f>IF($C3829="","",L3829*T3829/100)</f>
        <v/>
      </c>
      <c r="S3829" s="8" t="n"/>
      <c r="T3829" s="8" t="n"/>
      <c r="W3829">
        <f>IF($C3829="","",IF($AL3829=1,0,IF($AK3829=1,Settings!$C$6,Settings!$C$7))*100)</f>
        <v/>
      </c>
      <c r="X3829" s="8">
        <f>IF($C3829="","",T3829*W3829/100)</f>
        <v/>
      </c>
      <c r="Y3829" s="8">
        <f>IF($C3829="","",T3829-X3829)</f>
        <v/>
      </c>
      <c r="Z3829" s="8">
        <f>IF($C3829="","",Y3829-M3829)</f>
        <v/>
      </c>
      <c r="AD3829" s="8" t="n"/>
      <c r="AG3829" s="14" t="n"/>
      <c r="AI3829">
        <f>IF($C3829="","",IF(COUNTIF($C$2:$C3829,$C3829)=1,1,0))</f>
        <v/>
      </c>
      <c r="AJ3829">
        <f>IF($AI3829=1,SUMPRODUCT(--($AM$2:$AM$7001&lt;$AM3829))+1,"")</f>
        <v/>
      </c>
      <c r="AK3829">
        <f>IF($C3829="","",IF(OR($P3829=TRUE(),$P3829="TRUE"),1,0))</f>
        <v/>
      </c>
      <c r="AL3829">
        <f>IF($C3829="","",IF(AND($V3829="Yes",SUMPRODUCT((LEN(Settings!$F$6:$F$13)&gt;0)*ISNUMBER(SEARCH(Settings!$F$6:$F$13,$O3829)))=0),1,0))</f>
        <v/>
      </c>
      <c r="AM3829">
        <f>IF($AI3829=1,IFERROR(IF(VALUE($C3829)&lt;100000000,VALUE($C3829),1000000000),IFERROR(IF(VALUE(MID($C3829,2,20))&lt;100000000,VALUE(MID($C3829,2,20)),1000000000),1000000000))+ROW()/100000,"")</f>
        <v/>
      </c>
    </row>
    <row r="3830">
      <c r="E3830" s="14" t="n"/>
      <c r="M3830" s="8">
        <f>IF($C3830="","",L3830*T3830/100)</f>
        <v/>
      </c>
      <c r="S3830" s="8" t="n"/>
      <c r="T3830" s="8" t="n"/>
      <c r="W3830">
        <f>IF($C3830="","",IF($AL3830=1,0,IF($AK3830=1,Settings!$C$6,Settings!$C$7))*100)</f>
        <v/>
      </c>
      <c r="X3830" s="8">
        <f>IF($C3830="","",T3830*W3830/100)</f>
        <v/>
      </c>
      <c r="Y3830" s="8">
        <f>IF($C3830="","",T3830-X3830)</f>
        <v/>
      </c>
      <c r="Z3830" s="8">
        <f>IF($C3830="","",Y3830-M3830)</f>
        <v/>
      </c>
      <c r="AD3830" s="8" t="n"/>
      <c r="AG3830" s="14" t="n"/>
      <c r="AI3830">
        <f>IF($C3830="","",IF(COUNTIF($C$2:$C3830,$C3830)=1,1,0))</f>
        <v/>
      </c>
      <c r="AJ3830">
        <f>IF($AI3830=1,SUMPRODUCT(--($AM$2:$AM$7001&lt;$AM3830))+1,"")</f>
        <v/>
      </c>
      <c r="AK3830">
        <f>IF($C3830="","",IF(OR($P3830=TRUE(),$P3830="TRUE"),1,0))</f>
        <v/>
      </c>
      <c r="AL3830">
        <f>IF($C3830="","",IF(AND($V3830="Yes",SUMPRODUCT((LEN(Settings!$F$6:$F$13)&gt;0)*ISNUMBER(SEARCH(Settings!$F$6:$F$13,$O3830)))=0),1,0))</f>
        <v/>
      </c>
      <c r="AM3830">
        <f>IF($AI3830=1,IFERROR(IF(VALUE($C3830)&lt;100000000,VALUE($C3830),1000000000),IFERROR(IF(VALUE(MID($C3830,2,20))&lt;100000000,VALUE(MID($C3830,2,20)),1000000000),1000000000))+ROW()/100000,"")</f>
        <v/>
      </c>
    </row>
    <row r="3831">
      <c r="E3831" s="14" t="n"/>
      <c r="M3831" s="8">
        <f>IF($C3831="","",L3831*T3831/100)</f>
        <v/>
      </c>
      <c r="S3831" s="8" t="n"/>
      <c r="T3831" s="8" t="n"/>
      <c r="W3831">
        <f>IF($C3831="","",IF($AL3831=1,0,IF($AK3831=1,Settings!$C$6,Settings!$C$7))*100)</f>
        <v/>
      </c>
      <c r="X3831" s="8">
        <f>IF($C3831="","",T3831*W3831/100)</f>
        <v/>
      </c>
      <c r="Y3831" s="8">
        <f>IF($C3831="","",T3831-X3831)</f>
        <v/>
      </c>
      <c r="Z3831" s="8">
        <f>IF($C3831="","",Y3831-M3831)</f>
        <v/>
      </c>
      <c r="AD3831" s="8" t="n"/>
      <c r="AG3831" s="14" t="n"/>
      <c r="AI3831">
        <f>IF($C3831="","",IF(COUNTIF($C$2:$C3831,$C3831)=1,1,0))</f>
        <v/>
      </c>
      <c r="AJ3831">
        <f>IF($AI3831=1,SUMPRODUCT(--($AM$2:$AM$7001&lt;$AM3831))+1,"")</f>
        <v/>
      </c>
      <c r="AK3831">
        <f>IF($C3831="","",IF(OR($P3831=TRUE(),$P3831="TRUE"),1,0))</f>
        <v/>
      </c>
      <c r="AL3831">
        <f>IF($C3831="","",IF(AND($V3831="Yes",SUMPRODUCT((LEN(Settings!$F$6:$F$13)&gt;0)*ISNUMBER(SEARCH(Settings!$F$6:$F$13,$O3831)))=0),1,0))</f>
        <v/>
      </c>
      <c r="AM3831">
        <f>IF($AI3831=1,IFERROR(IF(VALUE($C3831)&lt;100000000,VALUE($C3831),1000000000),IFERROR(IF(VALUE(MID($C3831,2,20))&lt;100000000,VALUE(MID($C3831,2,20)),1000000000),1000000000))+ROW()/100000,"")</f>
        <v/>
      </c>
    </row>
    <row r="3832">
      <c r="E3832" s="14" t="n"/>
      <c r="M3832" s="8">
        <f>IF($C3832="","",L3832*T3832/100)</f>
        <v/>
      </c>
      <c r="S3832" s="8" t="n"/>
      <c r="T3832" s="8" t="n"/>
      <c r="W3832">
        <f>IF($C3832="","",IF($AL3832=1,0,IF($AK3832=1,Settings!$C$6,Settings!$C$7))*100)</f>
        <v/>
      </c>
      <c r="X3832" s="8">
        <f>IF($C3832="","",T3832*W3832/100)</f>
        <v/>
      </c>
      <c r="Y3832" s="8">
        <f>IF($C3832="","",T3832-X3832)</f>
        <v/>
      </c>
      <c r="Z3832" s="8">
        <f>IF($C3832="","",Y3832-M3832)</f>
        <v/>
      </c>
      <c r="AD3832" s="8" t="n"/>
      <c r="AG3832" s="14" t="n"/>
      <c r="AI3832">
        <f>IF($C3832="","",IF(COUNTIF($C$2:$C3832,$C3832)=1,1,0))</f>
        <v/>
      </c>
      <c r="AJ3832">
        <f>IF($AI3832=1,SUMPRODUCT(--($AM$2:$AM$7001&lt;$AM3832))+1,"")</f>
        <v/>
      </c>
      <c r="AK3832">
        <f>IF($C3832="","",IF(OR($P3832=TRUE(),$P3832="TRUE"),1,0))</f>
        <v/>
      </c>
      <c r="AL3832">
        <f>IF($C3832="","",IF(AND($V3832="Yes",SUMPRODUCT((LEN(Settings!$F$6:$F$13)&gt;0)*ISNUMBER(SEARCH(Settings!$F$6:$F$13,$O3832)))=0),1,0))</f>
        <v/>
      </c>
      <c r="AM3832">
        <f>IF($AI3832=1,IFERROR(IF(VALUE($C3832)&lt;100000000,VALUE($C3832),1000000000),IFERROR(IF(VALUE(MID($C3832,2,20))&lt;100000000,VALUE(MID($C3832,2,20)),1000000000),1000000000))+ROW()/100000,"")</f>
        <v/>
      </c>
    </row>
    <row r="3833">
      <c r="E3833" s="14" t="n"/>
      <c r="M3833" s="8">
        <f>IF($C3833="","",L3833*T3833/100)</f>
        <v/>
      </c>
      <c r="S3833" s="8" t="n"/>
      <c r="T3833" s="8" t="n"/>
      <c r="W3833">
        <f>IF($C3833="","",IF($AL3833=1,0,IF($AK3833=1,Settings!$C$6,Settings!$C$7))*100)</f>
        <v/>
      </c>
      <c r="X3833" s="8">
        <f>IF($C3833="","",T3833*W3833/100)</f>
        <v/>
      </c>
      <c r="Y3833" s="8">
        <f>IF($C3833="","",T3833-X3833)</f>
        <v/>
      </c>
      <c r="Z3833" s="8">
        <f>IF($C3833="","",Y3833-M3833)</f>
        <v/>
      </c>
      <c r="AD3833" s="8" t="n"/>
      <c r="AG3833" s="14" t="n"/>
      <c r="AI3833">
        <f>IF($C3833="","",IF(COUNTIF($C$2:$C3833,$C3833)=1,1,0))</f>
        <v/>
      </c>
      <c r="AJ3833">
        <f>IF($AI3833=1,SUMPRODUCT(--($AM$2:$AM$7001&lt;$AM3833))+1,"")</f>
        <v/>
      </c>
      <c r="AK3833">
        <f>IF($C3833="","",IF(OR($P3833=TRUE(),$P3833="TRUE"),1,0))</f>
        <v/>
      </c>
      <c r="AL3833">
        <f>IF($C3833="","",IF(AND($V3833="Yes",SUMPRODUCT((LEN(Settings!$F$6:$F$13)&gt;0)*ISNUMBER(SEARCH(Settings!$F$6:$F$13,$O3833)))=0),1,0))</f>
        <v/>
      </c>
      <c r="AM3833">
        <f>IF($AI3833=1,IFERROR(IF(VALUE($C3833)&lt;100000000,VALUE($C3833),1000000000),IFERROR(IF(VALUE(MID($C3833,2,20))&lt;100000000,VALUE(MID($C3833,2,20)),1000000000),1000000000))+ROW()/100000,"")</f>
        <v/>
      </c>
    </row>
    <row r="3834">
      <c r="E3834" s="14" t="n"/>
      <c r="M3834" s="8">
        <f>IF($C3834="","",L3834*T3834/100)</f>
        <v/>
      </c>
      <c r="S3834" s="8" t="n"/>
      <c r="T3834" s="8" t="n"/>
      <c r="W3834">
        <f>IF($C3834="","",IF($AL3834=1,0,IF($AK3834=1,Settings!$C$6,Settings!$C$7))*100)</f>
        <v/>
      </c>
      <c r="X3834" s="8">
        <f>IF($C3834="","",T3834*W3834/100)</f>
        <v/>
      </c>
      <c r="Y3834" s="8">
        <f>IF($C3834="","",T3834-X3834)</f>
        <v/>
      </c>
      <c r="Z3834" s="8">
        <f>IF($C3834="","",Y3834-M3834)</f>
        <v/>
      </c>
      <c r="AD3834" s="8" t="n"/>
      <c r="AG3834" s="14" t="n"/>
      <c r="AI3834">
        <f>IF($C3834="","",IF(COUNTIF($C$2:$C3834,$C3834)=1,1,0))</f>
        <v/>
      </c>
      <c r="AJ3834">
        <f>IF($AI3834=1,SUMPRODUCT(--($AM$2:$AM$7001&lt;$AM3834))+1,"")</f>
        <v/>
      </c>
      <c r="AK3834">
        <f>IF($C3834="","",IF(OR($P3834=TRUE(),$P3834="TRUE"),1,0))</f>
        <v/>
      </c>
      <c r="AL3834">
        <f>IF($C3834="","",IF(AND($V3834="Yes",SUMPRODUCT((LEN(Settings!$F$6:$F$13)&gt;0)*ISNUMBER(SEARCH(Settings!$F$6:$F$13,$O3834)))=0),1,0))</f>
        <v/>
      </c>
      <c r="AM3834">
        <f>IF($AI3834=1,IFERROR(IF(VALUE($C3834)&lt;100000000,VALUE($C3834),1000000000),IFERROR(IF(VALUE(MID($C3834,2,20))&lt;100000000,VALUE(MID($C3834,2,20)),1000000000),1000000000))+ROW()/100000,"")</f>
        <v/>
      </c>
    </row>
    <row r="3835">
      <c r="E3835" s="14" t="n"/>
      <c r="M3835" s="8">
        <f>IF($C3835="","",L3835*T3835/100)</f>
        <v/>
      </c>
      <c r="S3835" s="8" t="n"/>
      <c r="T3835" s="8" t="n"/>
      <c r="W3835">
        <f>IF($C3835="","",IF($AL3835=1,0,IF($AK3835=1,Settings!$C$6,Settings!$C$7))*100)</f>
        <v/>
      </c>
      <c r="X3835" s="8">
        <f>IF($C3835="","",T3835*W3835/100)</f>
        <v/>
      </c>
      <c r="Y3835" s="8">
        <f>IF($C3835="","",T3835-X3835)</f>
        <v/>
      </c>
      <c r="Z3835" s="8">
        <f>IF($C3835="","",Y3835-M3835)</f>
        <v/>
      </c>
      <c r="AD3835" s="8" t="n"/>
      <c r="AG3835" s="14" t="n"/>
      <c r="AI3835">
        <f>IF($C3835="","",IF(COUNTIF($C$2:$C3835,$C3835)=1,1,0))</f>
        <v/>
      </c>
      <c r="AJ3835">
        <f>IF($AI3835=1,SUMPRODUCT(--($AM$2:$AM$7001&lt;$AM3835))+1,"")</f>
        <v/>
      </c>
      <c r="AK3835">
        <f>IF($C3835="","",IF(OR($P3835=TRUE(),$P3835="TRUE"),1,0))</f>
        <v/>
      </c>
      <c r="AL3835">
        <f>IF($C3835="","",IF(AND($V3835="Yes",SUMPRODUCT((LEN(Settings!$F$6:$F$13)&gt;0)*ISNUMBER(SEARCH(Settings!$F$6:$F$13,$O3835)))=0),1,0))</f>
        <v/>
      </c>
      <c r="AM3835">
        <f>IF($AI3835=1,IFERROR(IF(VALUE($C3835)&lt;100000000,VALUE($C3835),1000000000),IFERROR(IF(VALUE(MID($C3835,2,20))&lt;100000000,VALUE(MID($C3835,2,20)),1000000000),1000000000))+ROW()/100000,"")</f>
        <v/>
      </c>
    </row>
    <row r="3836">
      <c r="E3836" s="14" t="n"/>
      <c r="M3836" s="8">
        <f>IF($C3836="","",L3836*T3836/100)</f>
        <v/>
      </c>
      <c r="S3836" s="8" t="n"/>
      <c r="T3836" s="8" t="n"/>
      <c r="W3836">
        <f>IF($C3836="","",IF($AL3836=1,0,IF($AK3836=1,Settings!$C$6,Settings!$C$7))*100)</f>
        <v/>
      </c>
      <c r="X3836" s="8">
        <f>IF($C3836="","",T3836*W3836/100)</f>
        <v/>
      </c>
      <c r="Y3836" s="8">
        <f>IF($C3836="","",T3836-X3836)</f>
        <v/>
      </c>
      <c r="Z3836" s="8">
        <f>IF($C3836="","",Y3836-M3836)</f>
        <v/>
      </c>
      <c r="AD3836" s="8" t="n"/>
      <c r="AG3836" s="14" t="n"/>
      <c r="AI3836">
        <f>IF($C3836="","",IF(COUNTIF($C$2:$C3836,$C3836)=1,1,0))</f>
        <v/>
      </c>
      <c r="AJ3836">
        <f>IF($AI3836=1,SUMPRODUCT(--($AM$2:$AM$7001&lt;$AM3836))+1,"")</f>
        <v/>
      </c>
      <c r="AK3836">
        <f>IF($C3836="","",IF(OR($P3836=TRUE(),$P3836="TRUE"),1,0))</f>
        <v/>
      </c>
      <c r="AL3836">
        <f>IF($C3836="","",IF(AND($V3836="Yes",SUMPRODUCT((LEN(Settings!$F$6:$F$13)&gt;0)*ISNUMBER(SEARCH(Settings!$F$6:$F$13,$O3836)))=0),1,0))</f>
        <v/>
      </c>
      <c r="AM3836">
        <f>IF($AI3836=1,IFERROR(IF(VALUE($C3836)&lt;100000000,VALUE($C3836),1000000000),IFERROR(IF(VALUE(MID($C3836,2,20))&lt;100000000,VALUE(MID($C3836,2,20)),1000000000),1000000000))+ROW()/100000,"")</f>
        <v/>
      </c>
    </row>
    <row r="3837">
      <c r="E3837" s="14" t="n"/>
      <c r="M3837" s="8">
        <f>IF($C3837="","",L3837*T3837/100)</f>
        <v/>
      </c>
      <c r="S3837" s="8" t="n"/>
      <c r="T3837" s="8" t="n"/>
      <c r="W3837">
        <f>IF($C3837="","",IF($AL3837=1,0,IF($AK3837=1,Settings!$C$6,Settings!$C$7))*100)</f>
        <v/>
      </c>
      <c r="X3837" s="8">
        <f>IF($C3837="","",T3837*W3837/100)</f>
        <v/>
      </c>
      <c r="Y3837" s="8">
        <f>IF($C3837="","",T3837-X3837)</f>
        <v/>
      </c>
      <c r="Z3837" s="8">
        <f>IF($C3837="","",Y3837-M3837)</f>
        <v/>
      </c>
      <c r="AD3837" s="8" t="n"/>
      <c r="AG3837" s="14" t="n"/>
      <c r="AI3837">
        <f>IF($C3837="","",IF(COUNTIF($C$2:$C3837,$C3837)=1,1,0))</f>
        <v/>
      </c>
      <c r="AJ3837">
        <f>IF($AI3837=1,SUMPRODUCT(--($AM$2:$AM$7001&lt;$AM3837))+1,"")</f>
        <v/>
      </c>
      <c r="AK3837">
        <f>IF($C3837="","",IF(OR($P3837=TRUE(),$P3837="TRUE"),1,0))</f>
        <v/>
      </c>
      <c r="AL3837">
        <f>IF($C3837="","",IF(AND($V3837="Yes",SUMPRODUCT((LEN(Settings!$F$6:$F$13)&gt;0)*ISNUMBER(SEARCH(Settings!$F$6:$F$13,$O3837)))=0),1,0))</f>
        <v/>
      </c>
      <c r="AM3837">
        <f>IF($AI3837=1,IFERROR(IF(VALUE($C3837)&lt;100000000,VALUE($C3837),1000000000),IFERROR(IF(VALUE(MID($C3837,2,20))&lt;100000000,VALUE(MID($C3837,2,20)),1000000000),1000000000))+ROW()/100000,"")</f>
        <v/>
      </c>
    </row>
    <row r="3838">
      <c r="E3838" s="14" t="n"/>
      <c r="M3838" s="8">
        <f>IF($C3838="","",L3838*T3838/100)</f>
        <v/>
      </c>
      <c r="S3838" s="8" t="n"/>
      <c r="T3838" s="8" t="n"/>
      <c r="W3838">
        <f>IF($C3838="","",IF($AL3838=1,0,IF($AK3838=1,Settings!$C$6,Settings!$C$7))*100)</f>
        <v/>
      </c>
      <c r="X3838" s="8">
        <f>IF($C3838="","",T3838*W3838/100)</f>
        <v/>
      </c>
      <c r="Y3838" s="8">
        <f>IF($C3838="","",T3838-X3838)</f>
        <v/>
      </c>
      <c r="Z3838" s="8">
        <f>IF($C3838="","",Y3838-M3838)</f>
        <v/>
      </c>
      <c r="AD3838" s="8" t="n"/>
      <c r="AG3838" s="14" t="n"/>
      <c r="AI3838">
        <f>IF($C3838="","",IF(COUNTIF($C$2:$C3838,$C3838)=1,1,0))</f>
        <v/>
      </c>
      <c r="AJ3838">
        <f>IF($AI3838=1,SUMPRODUCT(--($AM$2:$AM$7001&lt;$AM3838))+1,"")</f>
        <v/>
      </c>
      <c r="AK3838">
        <f>IF($C3838="","",IF(OR($P3838=TRUE(),$P3838="TRUE"),1,0))</f>
        <v/>
      </c>
      <c r="AL3838">
        <f>IF($C3838="","",IF(AND($V3838="Yes",SUMPRODUCT((LEN(Settings!$F$6:$F$13)&gt;0)*ISNUMBER(SEARCH(Settings!$F$6:$F$13,$O3838)))=0),1,0))</f>
        <v/>
      </c>
      <c r="AM3838">
        <f>IF($AI3838=1,IFERROR(IF(VALUE($C3838)&lt;100000000,VALUE($C3838),1000000000),IFERROR(IF(VALUE(MID($C3838,2,20))&lt;100000000,VALUE(MID($C3838,2,20)),1000000000),1000000000))+ROW()/100000,"")</f>
        <v/>
      </c>
    </row>
    <row r="3839">
      <c r="E3839" s="14" t="n"/>
      <c r="M3839" s="8">
        <f>IF($C3839="","",L3839*T3839/100)</f>
        <v/>
      </c>
      <c r="S3839" s="8" t="n"/>
      <c r="T3839" s="8" t="n"/>
      <c r="W3839">
        <f>IF($C3839="","",IF($AL3839=1,0,IF($AK3839=1,Settings!$C$6,Settings!$C$7))*100)</f>
        <v/>
      </c>
      <c r="X3839" s="8">
        <f>IF($C3839="","",T3839*W3839/100)</f>
        <v/>
      </c>
      <c r="Y3839" s="8">
        <f>IF($C3839="","",T3839-X3839)</f>
        <v/>
      </c>
      <c r="Z3839" s="8">
        <f>IF($C3839="","",Y3839-M3839)</f>
        <v/>
      </c>
      <c r="AD3839" s="8" t="n"/>
      <c r="AG3839" s="14" t="n"/>
      <c r="AI3839">
        <f>IF($C3839="","",IF(COUNTIF($C$2:$C3839,$C3839)=1,1,0))</f>
        <v/>
      </c>
      <c r="AJ3839">
        <f>IF($AI3839=1,SUMPRODUCT(--($AM$2:$AM$7001&lt;$AM3839))+1,"")</f>
        <v/>
      </c>
      <c r="AK3839">
        <f>IF($C3839="","",IF(OR($P3839=TRUE(),$P3839="TRUE"),1,0))</f>
        <v/>
      </c>
      <c r="AL3839">
        <f>IF($C3839="","",IF(AND($V3839="Yes",SUMPRODUCT((LEN(Settings!$F$6:$F$13)&gt;0)*ISNUMBER(SEARCH(Settings!$F$6:$F$13,$O3839)))=0),1,0))</f>
        <v/>
      </c>
      <c r="AM3839">
        <f>IF($AI3839=1,IFERROR(IF(VALUE($C3839)&lt;100000000,VALUE($C3839),1000000000),IFERROR(IF(VALUE(MID($C3839,2,20))&lt;100000000,VALUE(MID($C3839,2,20)),1000000000),1000000000))+ROW()/100000,"")</f>
        <v/>
      </c>
    </row>
    <row r="3840">
      <c r="E3840" s="14" t="n"/>
      <c r="M3840" s="8">
        <f>IF($C3840="","",L3840*T3840/100)</f>
        <v/>
      </c>
      <c r="S3840" s="8" t="n"/>
      <c r="T3840" s="8" t="n"/>
      <c r="W3840">
        <f>IF($C3840="","",IF($AL3840=1,0,IF($AK3840=1,Settings!$C$6,Settings!$C$7))*100)</f>
        <v/>
      </c>
      <c r="X3840" s="8">
        <f>IF($C3840="","",T3840*W3840/100)</f>
        <v/>
      </c>
      <c r="Y3840" s="8">
        <f>IF($C3840="","",T3840-X3840)</f>
        <v/>
      </c>
      <c r="Z3840" s="8">
        <f>IF($C3840="","",Y3840-M3840)</f>
        <v/>
      </c>
      <c r="AD3840" s="8" t="n"/>
      <c r="AG3840" s="14" t="n"/>
      <c r="AI3840">
        <f>IF($C3840="","",IF(COUNTIF($C$2:$C3840,$C3840)=1,1,0))</f>
        <v/>
      </c>
      <c r="AJ3840">
        <f>IF($AI3840=1,SUMPRODUCT(--($AM$2:$AM$7001&lt;$AM3840))+1,"")</f>
        <v/>
      </c>
      <c r="AK3840">
        <f>IF($C3840="","",IF(OR($P3840=TRUE(),$P3840="TRUE"),1,0))</f>
        <v/>
      </c>
      <c r="AL3840">
        <f>IF($C3840="","",IF(AND($V3840="Yes",SUMPRODUCT((LEN(Settings!$F$6:$F$13)&gt;0)*ISNUMBER(SEARCH(Settings!$F$6:$F$13,$O3840)))=0),1,0))</f>
        <v/>
      </c>
      <c r="AM3840">
        <f>IF($AI3840=1,IFERROR(IF(VALUE($C3840)&lt;100000000,VALUE($C3840),1000000000),IFERROR(IF(VALUE(MID($C3840,2,20))&lt;100000000,VALUE(MID($C3840,2,20)),1000000000),1000000000))+ROW()/100000,"")</f>
        <v/>
      </c>
    </row>
    <row r="3841">
      <c r="E3841" s="14" t="n"/>
      <c r="M3841" s="8">
        <f>IF($C3841="","",L3841*T3841/100)</f>
        <v/>
      </c>
      <c r="S3841" s="8" t="n"/>
      <c r="T3841" s="8" t="n"/>
      <c r="W3841">
        <f>IF($C3841="","",IF($AL3841=1,0,IF($AK3841=1,Settings!$C$6,Settings!$C$7))*100)</f>
        <v/>
      </c>
      <c r="X3841" s="8">
        <f>IF($C3841="","",T3841*W3841/100)</f>
        <v/>
      </c>
      <c r="Y3841" s="8">
        <f>IF($C3841="","",T3841-X3841)</f>
        <v/>
      </c>
      <c r="Z3841" s="8">
        <f>IF($C3841="","",Y3841-M3841)</f>
        <v/>
      </c>
      <c r="AD3841" s="8" t="n"/>
      <c r="AG3841" s="14" t="n"/>
      <c r="AI3841">
        <f>IF($C3841="","",IF(COUNTIF($C$2:$C3841,$C3841)=1,1,0))</f>
        <v/>
      </c>
      <c r="AJ3841">
        <f>IF($AI3841=1,SUMPRODUCT(--($AM$2:$AM$7001&lt;$AM3841))+1,"")</f>
        <v/>
      </c>
      <c r="AK3841">
        <f>IF($C3841="","",IF(OR($P3841=TRUE(),$P3841="TRUE"),1,0))</f>
        <v/>
      </c>
      <c r="AL3841">
        <f>IF($C3841="","",IF(AND($V3841="Yes",SUMPRODUCT((LEN(Settings!$F$6:$F$13)&gt;0)*ISNUMBER(SEARCH(Settings!$F$6:$F$13,$O3841)))=0),1,0))</f>
        <v/>
      </c>
      <c r="AM3841">
        <f>IF($AI3841=1,IFERROR(IF(VALUE($C3841)&lt;100000000,VALUE($C3841),1000000000),IFERROR(IF(VALUE(MID($C3841,2,20))&lt;100000000,VALUE(MID($C3841,2,20)),1000000000),1000000000))+ROW()/100000,"")</f>
        <v/>
      </c>
    </row>
    <row r="3842">
      <c r="E3842" s="14" t="n"/>
      <c r="M3842" s="8">
        <f>IF($C3842="","",L3842*T3842/100)</f>
        <v/>
      </c>
      <c r="S3842" s="8" t="n"/>
      <c r="T3842" s="8" t="n"/>
      <c r="W3842">
        <f>IF($C3842="","",IF($AL3842=1,0,IF($AK3842=1,Settings!$C$6,Settings!$C$7))*100)</f>
        <v/>
      </c>
      <c r="X3842" s="8">
        <f>IF($C3842="","",T3842*W3842/100)</f>
        <v/>
      </c>
      <c r="Y3842" s="8">
        <f>IF($C3842="","",T3842-X3842)</f>
        <v/>
      </c>
      <c r="Z3842" s="8">
        <f>IF($C3842="","",Y3842-M3842)</f>
        <v/>
      </c>
      <c r="AD3842" s="8" t="n"/>
      <c r="AG3842" s="14" t="n"/>
      <c r="AI3842">
        <f>IF($C3842="","",IF(COUNTIF($C$2:$C3842,$C3842)=1,1,0))</f>
        <v/>
      </c>
      <c r="AJ3842">
        <f>IF($AI3842=1,SUMPRODUCT(--($AM$2:$AM$7001&lt;$AM3842))+1,"")</f>
        <v/>
      </c>
      <c r="AK3842">
        <f>IF($C3842="","",IF(OR($P3842=TRUE(),$P3842="TRUE"),1,0))</f>
        <v/>
      </c>
      <c r="AL3842">
        <f>IF($C3842="","",IF(AND($V3842="Yes",SUMPRODUCT((LEN(Settings!$F$6:$F$13)&gt;0)*ISNUMBER(SEARCH(Settings!$F$6:$F$13,$O3842)))=0),1,0))</f>
        <v/>
      </c>
      <c r="AM3842">
        <f>IF($AI3842=1,IFERROR(IF(VALUE($C3842)&lt;100000000,VALUE($C3842),1000000000),IFERROR(IF(VALUE(MID($C3842,2,20))&lt;100000000,VALUE(MID($C3842,2,20)),1000000000),1000000000))+ROW()/100000,"")</f>
        <v/>
      </c>
    </row>
    <row r="3843">
      <c r="E3843" s="14" t="n"/>
      <c r="M3843" s="8">
        <f>IF($C3843="","",L3843*T3843/100)</f>
        <v/>
      </c>
      <c r="S3843" s="8" t="n"/>
      <c r="T3843" s="8" t="n"/>
      <c r="W3843">
        <f>IF($C3843="","",IF($AL3843=1,0,IF($AK3843=1,Settings!$C$6,Settings!$C$7))*100)</f>
        <v/>
      </c>
      <c r="X3843" s="8">
        <f>IF($C3843="","",T3843*W3843/100)</f>
        <v/>
      </c>
      <c r="Y3843" s="8">
        <f>IF($C3843="","",T3843-X3843)</f>
        <v/>
      </c>
      <c r="Z3843" s="8">
        <f>IF($C3843="","",Y3843-M3843)</f>
        <v/>
      </c>
      <c r="AD3843" s="8" t="n"/>
      <c r="AG3843" s="14" t="n"/>
      <c r="AI3843">
        <f>IF($C3843="","",IF(COUNTIF($C$2:$C3843,$C3843)=1,1,0))</f>
        <v/>
      </c>
      <c r="AJ3843">
        <f>IF($AI3843=1,SUMPRODUCT(--($AM$2:$AM$7001&lt;$AM3843))+1,"")</f>
        <v/>
      </c>
      <c r="AK3843">
        <f>IF($C3843="","",IF(OR($P3843=TRUE(),$P3843="TRUE"),1,0))</f>
        <v/>
      </c>
      <c r="AL3843">
        <f>IF($C3843="","",IF(AND($V3843="Yes",SUMPRODUCT((LEN(Settings!$F$6:$F$13)&gt;0)*ISNUMBER(SEARCH(Settings!$F$6:$F$13,$O3843)))=0),1,0))</f>
        <v/>
      </c>
      <c r="AM3843">
        <f>IF($AI3843=1,IFERROR(IF(VALUE($C3843)&lt;100000000,VALUE($C3843),1000000000),IFERROR(IF(VALUE(MID($C3843,2,20))&lt;100000000,VALUE(MID($C3843,2,20)),1000000000),1000000000))+ROW()/100000,"")</f>
        <v/>
      </c>
    </row>
    <row r="3844">
      <c r="E3844" s="14" t="n"/>
      <c r="M3844" s="8">
        <f>IF($C3844="","",L3844*T3844/100)</f>
        <v/>
      </c>
      <c r="S3844" s="8" t="n"/>
      <c r="T3844" s="8" t="n"/>
      <c r="W3844">
        <f>IF($C3844="","",IF($AL3844=1,0,IF($AK3844=1,Settings!$C$6,Settings!$C$7))*100)</f>
        <v/>
      </c>
      <c r="X3844" s="8">
        <f>IF($C3844="","",T3844*W3844/100)</f>
        <v/>
      </c>
      <c r="Y3844" s="8">
        <f>IF($C3844="","",T3844-X3844)</f>
        <v/>
      </c>
      <c r="Z3844" s="8">
        <f>IF($C3844="","",Y3844-M3844)</f>
        <v/>
      </c>
      <c r="AD3844" s="8" t="n"/>
      <c r="AG3844" s="14" t="n"/>
      <c r="AI3844">
        <f>IF($C3844="","",IF(COUNTIF($C$2:$C3844,$C3844)=1,1,0))</f>
        <v/>
      </c>
      <c r="AJ3844">
        <f>IF($AI3844=1,SUMPRODUCT(--($AM$2:$AM$7001&lt;$AM3844))+1,"")</f>
        <v/>
      </c>
      <c r="AK3844">
        <f>IF($C3844="","",IF(OR($P3844=TRUE(),$P3844="TRUE"),1,0))</f>
        <v/>
      </c>
      <c r="AL3844">
        <f>IF($C3844="","",IF(AND($V3844="Yes",SUMPRODUCT((LEN(Settings!$F$6:$F$13)&gt;0)*ISNUMBER(SEARCH(Settings!$F$6:$F$13,$O3844)))=0),1,0))</f>
        <v/>
      </c>
      <c r="AM3844">
        <f>IF($AI3844=1,IFERROR(IF(VALUE($C3844)&lt;100000000,VALUE($C3844),1000000000),IFERROR(IF(VALUE(MID($C3844,2,20))&lt;100000000,VALUE(MID($C3844,2,20)),1000000000),1000000000))+ROW()/100000,"")</f>
        <v/>
      </c>
    </row>
    <row r="3845">
      <c r="E3845" s="14" t="n"/>
      <c r="M3845" s="8">
        <f>IF($C3845="","",L3845*T3845/100)</f>
        <v/>
      </c>
      <c r="S3845" s="8" t="n"/>
      <c r="T3845" s="8" t="n"/>
      <c r="W3845">
        <f>IF($C3845="","",IF($AL3845=1,0,IF($AK3845=1,Settings!$C$6,Settings!$C$7))*100)</f>
        <v/>
      </c>
      <c r="X3845" s="8">
        <f>IF($C3845="","",T3845*W3845/100)</f>
        <v/>
      </c>
      <c r="Y3845" s="8">
        <f>IF($C3845="","",T3845-X3845)</f>
        <v/>
      </c>
      <c r="Z3845" s="8">
        <f>IF($C3845="","",Y3845-M3845)</f>
        <v/>
      </c>
      <c r="AD3845" s="8" t="n"/>
      <c r="AG3845" s="14" t="n"/>
      <c r="AI3845">
        <f>IF($C3845="","",IF(COUNTIF($C$2:$C3845,$C3845)=1,1,0))</f>
        <v/>
      </c>
      <c r="AJ3845">
        <f>IF($AI3845=1,SUMPRODUCT(--($AM$2:$AM$7001&lt;$AM3845))+1,"")</f>
        <v/>
      </c>
      <c r="AK3845">
        <f>IF($C3845="","",IF(OR($P3845=TRUE(),$P3845="TRUE"),1,0))</f>
        <v/>
      </c>
      <c r="AL3845">
        <f>IF($C3845="","",IF(AND($V3845="Yes",SUMPRODUCT((LEN(Settings!$F$6:$F$13)&gt;0)*ISNUMBER(SEARCH(Settings!$F$6:$F$13,$O3845)))=0),1,0))</f>
        <v/>
      </c>
      <c r="AM3845">
        <f>IF($AI3845=1,IFERROR(IF(VALUE($C3845)&lt;100000000,VALUE($C3845),1000000000),IFERROR(IF(VALUE(MID($C3845,2,20))&lt;100000000,VALUE(MID($C3845,2,20)),1000000000),1000000000))+ROW()/100000,"")</f>
        <v/>
      </c>
    </row>
    <row r="3846">
      <c r="E3846" s="14" t="n"/>
      <c r="M3846" s="8">
        <f>IF($C3846="","",L3846*T3846/100)</f>
        <v/>
      </c>
      <c r="S3846" s="8" t="n"/>
      <c r="T3846" s="8" t="n"/>
      <c r="W3846">
        <f>IF($C3846="","",IF($AL3846=1,0,IF($AK3846=1,Settings!$C$6,Settings!$C$7))*100)</f>
        <v/>
      </c>
      <c r="X3846" s="8">
        <f>IF($C3846="","",T3846*W3846/100)</f>
        <v/>
      </c>
      <c r="Y3846" s="8">
        <f>IF($C3846="","",T3846-X3846)</f>
        <v/>
      </c>
      <c r="Z3846" s="8">
        <f>IF($C3846="","",Y3846-M3846)</f>
        <v/>
      </c>
      <c r="AD3846" s="8" t="n"/>
      <c r="AG3846" s="14" t="n"/>
      <c r="AI3846">
        <f>IF($C3846="","",IF(COUNTIF($C$2:$C3846,$C3846)=1,1,0))</f>
        <v/>
      </c>
      <c r="AJ3846">
        <f>IF($AI3846=1,SUMPRODUCT(--($AM$2:$AM$7001&lt;$AM3846))+1,"")</f>
        <v/>
      </c>
      <c r="AK3846">
        <f>IF($C3846="","",IF(OR($P3846=TRUE(),$P3846="TRUE"),1,0))</f>
        <v/>
      </c>
      <c r="AL3846">
        <f>IF($C3846="","",IF(AND($V3846="Yes",SUMPRODUCT((LEN(Settings!$F$6:$F$13)&gt;0)*ISNUMBER(SEARCH(Settings!$F$6:$F$13,$O3846)))=0),1,0))</f>
        <v/>
      </c>
      <c r="AM3846">
        <f>IF($AI3846=1,IFERROR(IF(VALUE($C3846)&lt;100000000,VALUE($C3846),1000000000),IFERROR(IF(VALUE(MID($C3846,2,20))&lt;100000000,VALUE(MID($C3846,2,20)),1000000000),1000000000))+ROW()/100000,"")</f>
        <v/>
      </c>
    </row>
    <row r="3847">
      <c r="E3847" s="14" t="n"/>
      <c r="M3847" s="8">
        <f>IF($C3847="","",L3847*T3847/100)</f>
        <v/>
      </c>
      <c r="S3847" s="8" t="n"/>
      <c r="T3847" s="8" t="n"/>
      <c r="W3847">
        <f>IF($C3847="","",IF($AL3847=1,0,IF($AK3847=1,Settings!$C$6,Settings!$C$7))*100)</f>
        <v/>
      </c>
      <c r="X3847" s="8">
        <f>IF($C3847="","",T3847*W3847/100)</f>
        <v/>
      </c>
      <c r="Y3847" s="8">
        <f>IF($C3847="","",T3847-X3847)</f>
        <v/>
      </c>
      <c r="Z3847" s="8">
        <f>IF($C3847="","",Y3847-M3847)</f>
        <v/>
      </c>
      <c r="AD3847" s="8" t="n"/>
      <c r="AG3847" s="14" t="n"/>
      <c r="AI3847">
        <f>IF($C3847="","",IF(COUNTIF($C$2:$C3847,$C3847)=1,1,0))</f>
        <v/>
      </c>
      <c r="AJ3847">
        <f>IF($AI3847=1,SUMPRODUCT(--($AM$2:$AM$7001&lt;$AM3847))+1,"")</f>
        <v/>
      </c>
      <c r="AK3847">
        <f>IF($C3847="","",IF(OR($P3847=TRUE(),$P3847="TRUE"),1,0))</f>
        <v/>
      </c>
      <c r="AL3847">
        <f>IF($C3847="","",IF(AND($V3847="Yes",SUMPRODUCT((LEN(Settings!$F$6:$F$13)&gt;0)*ISNUMBER(SEARCH(Settings!$F$6:$F$13,$O3847)))=0),1,0))</f>
        <v/>
      </c>
      <c r="AM3847">
        <f>IF($AI3847=1,IFERROR(IF(VALUE($C3847)&lt;100000000,VALUE($C3847),1000000000),IFERROR(IF(VALUE(MID($C3847,2,20))&lt;100000000,VALUE(MID($C3847,2,20)),1000000000),1000000000))+ROW()/100000,"")</f>
        <v/>
      </c>
    </row>
    <row r="3848">
      <c r="E3848" s="14" t="n"/>
      <c r="M3848" s="8">
        <f>IF($C3848="","",L3848*T3848/100)</f>
        <v/>
      </c>
      <c r="S3848" s="8" t="n"/>
      <c r="T3848" s="8" t="n"/>
      <c r="W3848">
        <f>IF($C3848="","",IF($AL3848=1,0,IF($AK3848=1,Settings!$C$6,Settings!$C$7))*100)</f>
        <v/>
      </c>
      <c r="X3848" s="8">
        <f>IF($C3848="","",T3848*W3848/100)</f>
        <v/>
      </c>
      <c r="Y3848" s="8">
        <f>IF($C3848="","",T3848-X3848)</f>
        <v/>
      </c>
      <c r="Z3848" s="8">
        <f>IF($C3848="","",Y3848-M3848)</f>
        <v/>
      </c>
      <c r="AD3848" s="8" t="n"/>
      <c r="AG3848" s="14" t="n"/>
      <c r="AI3848">
        <f>IF($C3848="","",IF(COUNTIF($C$2:$C3848,$C3848)=1,1,0))</f>
        <v/>
      </c>
      <c r="AJ3848">
        <f>IF($AI3848=1,SUMPRODUCT(--($AM$2:$AM$7001&lt;$AM3848))+1,"")</f>
        <v/>
      </c>
      <c r="AK3848">
        <f>IF($C3848="","",IF(OR($P3848=TRUE(),$P3848="TRUE"),1,0))</f>
        <v/>
      </c>
      <c r="AL3848">
        <f>IF($C3848="","",IF(AND($V3848="Yes",SUMPRODUCT((LEN(Settings!$F$6:$F$13)&gt;0)*ISNUMBER(SEARCH(Settings!$F$6:$F$13,$O3848)))=0),1,0))</f>
        <v/>
      </c>
      <c r="AM3848">
        <f>IF($AI3848=1,IFERROR(IF(VALUE($C3848)&lt;100000000,VALUE($C3848),1000000000),IFERROR(IF(VALUE(MID($C3848,2,20))&lt;100000000,VALUE(MID($C3848,2,20)),1000000000),1000000000))+ROW()/100000,"")</f>
        <v/>
      </c>
    </row>
    <row r="3849">
      <c r="E3849" s="14" t="n"/>
      <c r="M3849" s="8">
        <f>IF($C3849="","",L3849*T3849/100)</f>
        <v/>
      </c>
      <c r="S3849" s="8" t="n"/>
      <c r="T3849" s="8" t="n"/>
      <c r="W3849">
        <f>IF($C3849="","",IF($AL3849=1,0,IF($AK3849=1,Settings!$C$6,Settings!$C$7))*100)</f>
        <v/>
      </c>
      <c r="X3849" s="8">
        <f>IF($C3849="","",T3849*W3849/100)</f>
        <v/>
      </c>
      <c r="Y3849" s="8">
        <f>IF($C3849="","",T3849-X3849)</f>
        <v/>
      </c>
      <c r="Z3849" s="8">
        <f>IF($C3849="","",Y3849-M3849)</f>
        <v/>
      </c>
      <c r="AD3849" s="8" t="n"/>
      <c r="AG3849" s="14" t="n"/>
      <c r="AI3849">
        <f>IF($C3849="","",IF(COUNTIF($C$2:$C3849,$C3849)=1,1,0))</f>
        <v/>
      </c>
      <c r="AJ3849">
        <f>IF($AI3849=1,SUMPRODUCT(--($AM$2:$AM$7001&lt;$AM3849))+1,"")</f>
        <v/>
      </c>
      <c r="AK3849">
        <f>IF($C3849="","",IF(OR($P3849=TRUE(),$P3849="TRUE"),1,0))</f>
        <v/>
      </c>
      <c r="AL3849">
        <f>IF($C3849="","",IF(AND($V3849="Yes",SUMPRODUCT((LEN(Settings!$F$6:$F$13)&gt;0)*ISNUMBER(SEARCH(Settings!$F$6:$F$13,$O3849)))=0),1,0))</f>
        <v/>
      </c>
      <c r="AM3849">
        <f>IF($AI3849=1,IFERROR(IF(VALUE($C3849)&lt;100000000,VALUE($C3849),1000000000),IFERROR(IF(VALUE(MID($C3849,2,20))&lt;100000000,VALUE(MID($C3849,2,20)),1000000000),1000000000))+ROW()/100000,"")</f>
        <v/>
      </c>
    </row>
    <row r="3850">
      <c r="E3850" s="14" t="n"/>
      <c r="M3850" s="8">
        <f>IF($C3850="","",L3850*T3850/100)</f>
        <v/>
      </c>
      <c r="S3850" s="8" t="n"/>
      <c r="T3850" s="8" t="n"/>
      <c r="W3850">
        <f>IF($C3850="","",IF($AL3850=1,0,IF($AK3850=1,Settings!$C$6,Settings!$C$7))*100)</f>
        <v/>
      </c>
      <c r="X3850" s="8">
        <f>IF($C3850="","",T3850*W3850/100)</f>
        <v/>
      </c>
      <c r="Y3850" s="8">
        <f>IF($C3850="","",T3850-X3850)</f>
        <v/>
      </c>
      <c r="Z3850" s="8">
        <f>IF($C3850="","",Y3850-M3850)</f>
        <v/>
      </c>
      <c r="AD3850" s="8" t="n"/>
      <c r="AG3850" s="14" t="n"/>
      <c r="AI3850">
        <f>IF($C3850="","",IF(COUNTIF($C$2:$C3850,$C3850)=1,1,0))</f>
        <v/>
      </c>
      <c r="AJ3850">
        <f>IF($AI3850=1,SUMPRODUCT(--($AM$2:$AM$7001&lt;$AM3850))+1,"")</f>
        <v/>
      </c>
      <c r="AK3850">
        <f>IF($C3850="","",IF(OR($P3850=TRUE(),$P3850="TRUE"),1,0))</f>
        <v/>
      </c>
      <c r="AL3850">
        <f>IF($C3850="","",IF(AND($V3850="Yes",SUMPRODUCT((LEN(Settings!$F$6:$F$13)&gt;0)*ISNUMBER(SEARCH(Settings!$F$6:$F$13,$O3850)))=0),1,0))</f>
        <v/>
      </c>
      <c r="AM3850">
        <f>IF($AI3850=1,IFERROR(IF(VALUE($C3850)&lt;100000000,VALUE($C3850),1000000000),IFERROR(IF(VALUE(MID($C3850,2,20))&lt;100000000,VALUE(MID($C3850,2,20)),1000000000),1000000000))+ROW()/100000,"")</f>
        <v/>
      </c>
    </row>
    <row r="3851">
      <c r="E3851" s="14" t="n"/>
      <c r="M3851" s="8">
        <f>IF($C3851="","",L3851*T3851/100)</f>
        <v/>
      </c>
      <c r="S3851" s="8" t="n"/>
      <c r="T3851" s="8" t="n"/>
      <c r="W3851">
        <f>IF($C3851="","",IF($AL3851=1,0,IF($AK3851=1,Settings!$C$6,Settings!$C$7))*100)</f>
        <v/>
      </c>
      <c r="X3851" s="8">
        <f>IF($C3851="","",T3851*W3851/100)</f>
        <v/>
      </c>
      <c r="Y3851" s="8">
        <f>IF($C3851="","",T3851-X3851)</f>
        <v/>
      </c>
      <c r="Z3851" s="8">
        <f>IF($C3851="","",Y3851-M3851)</f>
        <v/>
      </c>
      <c r="AD3851" s="8" t="n"/>
      <c r="AG3851" s="14" t="n"/>
      <c r="AI3851">
        <f>IF($C3851="","",IF(COUNTIF($C$2:$C3851,$C3851)=1,1,0))</f>
        <v/>
      </c>
      <c r="AJ3851">
        <f>IF($AI3851=1,SUMPRODUCT(--($AM$2:$AM$7001&lt;$AM3851))+1,"")</f>
        <v/>
      </c>
      <c r="AK3851">
        <f>IF($C3851="","",IF(OR($P3851=TRUE(),$P3851="TRUE"),1,0))</f>
        <v/>
      </c>
      <c r="AL3851">
        <f>IF($C3851="","",IF(AND($V3851="Yes",SUMPRODUCT((LEN(Settings!$F$6:$F$13)&gt;0)*ISNUMBER(SEARCH(Settings!$F$6:$F$13,$O3851)))=0),1,0))</f>
        <v/>
      </c>
      <c r="AM3851">
        <f>IF($AI3851=1,IFERROR(IF(VALUE($C3851)&lt;100000000,VALUE($C3851),1000000000),IFERROR(IF(VALUE(MID($C3851,2,20))&lt;100000000,VALUE(MID($C3851,2,20)),1000000000),1000000000))+ROW()/100000,"")</f>
        <v/>
      </c>
    </row>
    <row r="3852">
      <c r="E3852" s="14" t="n"/>
      <c r="M3852" s="8">
        <f>IF($C3852="","",L3852*T3852/100)</f>
        <v/>
      </c>
      <c r="S3852" s="8" t="n"/>
      <c r="T3852" s="8" t="n"/>
      <c r="W3852">
        <f>IF($C3852="","",IF($AL3852=1,0,IF($AK3852=1,Settings!$C$6,Settings!$C$7))*100)</f>
        <v/>
      </c>
      <c r="X3852" s="8">
        <f>IF($C3852="","",T3852*W3852/100)</f>
        <v/>
      </c>
      <c r="Y3852" s="8">
        <f>IF($C3852="","",T3852-X3852)</f>
        <v/>
      </c>
      <c r="Z3852" s="8">
        <f>IF($C3852="","",Y3852-M3852)</f>
        <v/>
      </c>
      <c r="AD3852" s="8" t="n"/>
      <c r="AG3852" s="14" t="n"/>
      <c r="AI3852">
        <f>IF($C3852="","",IF(COUNTIF($C$2:$C3852,$C3852)=1,1,0))</f>
        <v/>
      </c>
      <c r="AJ3852">
        <f>IF($AI3852=1,SUMPRODUCT(--($AM$2:$AM$7001&lt;$AM3852))+1,"")</f>
        <v/>
      </c>
      <c r="AK3852">
        <f>IF($C3852="","",IF(OR($P3852=TRUE(),$P3852="TRUE"),1,0))</f>
        <v/>
      </c>
      <c r="AL3852">
        <f>IF($C3852="","",IF(AND($V3852="Yes",SUMPRODUCT((LEN(Settings!$F$6:$F$13)&gt;0)*ISNUMBER(SEARCH(Settings!$F$6:$F$13,$O3852)))=0),1,0))</f>
        <v/>
      </c>
      <c r="AM3852">
        <f>IF($AI3852=1,IFERROR(IF(VALUE($C3852)&lt;100000000,VALUE($C3852),1000000000),IFERROR(IF(VALUE(MID($C3852,2,20))&lt;100000000,VALUE(MID($C3852,2,20)),1000000000),1000000000))+ROW()/100000,"")</f>
        <v/>
      </c>
    </row>
    <row r="3853">
      <c r="E3853" s="14" t="n"/>
      <c r="M3853" s="8">
        <f>IF($C3853="","",L3853*T3853/100)</f>
        <v/>
      </c>
      <c r="S3853" s="8" t="n"/>
      <c r="T3853" s="8" t="n"/>
      <c r="W3853">
        <f>IF($C3853="","",IF($AL3853=1,0,IF($AK3853=1,Settings!$C$6,Settings!$C$7))*100)</f>
        <v/>
      </c>
      <c r="X3853" s="8">
        <f>IF($C3853="","",T3853*W3853/100)</f>
        <v/>
      </c>
      <c r="Y3853" s="8">
        <f>IF($C3853="","",T3853-X3853)</f>
        <v/>
      </c>
      <c r="Z3853" s="8">
        <f>IF($C3853="","",Y3853-M3853)</f>
        <v/>
      </c>
      <c r="AD3853" s="8" t="n"/>
      <c r="AG3853" s="14" t="n"/>
      <c r="AI3853">
        <f>IF($C3853="","",IF(COUNTIF($C$2:$C3853,$C3853)=1,1,0))</f>
        <v/>
      </c>
      <c r="AJ3853">
        <f>IF($AI3853=1,SUMPRODUCT(--($AM$2:$AM$7001&lt;$AM3853))+1,"")</f>
        <v/>
      </c>
      <c r="AK3853">
        <f>IF($C3853="","",IF(OR($P3853=TRUE(),$P3853="TRUE"),1,0))</f>
        <v/>
      </c>
      <c r="AL3853">
        <f>IF($C3853="","",IF(AND($V3853="Yes",SUMPRODUCT((LEN(Settings!$F$6:$F$13)&gt;0)*ISNUMBER(SEARCH(Settings!$F$6:$F$13,$O3853)))=0),1,0))</f>
        <v/>
      </c>
      <c r="AM3853">
        <f>IF($AI3853=1,IFERROR(IF(VALUE($C3853)&lt;100000000,VALUE($C3853),1000000000),IFERROR(IF(VALUE(MID($C3853,2,20))&lt;100000000,VALUE(MID($C3853,2,20)),1000000000),1000000000))+ROW()/100000,"")</f>
        <v/>
      </c>
    </row>
    <row r="3854">
      <c r="E3854" s="14" t="n"/>
      <c r="M3854" s="8">
        <f>IF($C3854="","",L3854*T3854/100)</f>
        <v/>
      </c>
      <c r="S3854" s="8" t="n"/>
      <c r="T3854" s="8" t="n"/>
      <c r="W3854">
        <f>IF($C3854="","",IF($AL3854=1,0,IF($AK3854=1,Settings!$C$6,Settings!$C$7))*100)</f>
        <v/>
      </c>
      <c r="X3854" s="8">
        <f>IF($C3854="","",T3854*W3854/100)</f>
        <v/>
      </c>
      <c r="Y3854" s="8">
        <f>IF($C3854="","",T3854-X3854)</f>
        <v/>
      </c>
      <c r="Z3854" s="8">
        <f>IF($C3854="","",Y3854-M3854)</f>
        <v/>
      </c>
      <c r="AD3854" s="8" t="n"/>
      <c r="AG3854" s="14" t="n"/>
      <c r="AI3854">
        <f>IF($C3854="","",IF(COUNTIF($C$2:$C3854,$C3854)=1,1,0))</f>
        <v/>
      </c>
      <c r="AJ3854">
        <f>IF($AI3854=1,SUMPRODUCT(--($AM$2:$AM$7001&lt;$AM3854))+1,"")</f>
        <v/>
      </c>
      <c r="AK3854">
        <f>IF($C3854="","",IF(OR($P3854=TRUE(),$P3854="TRUE"),1,0))</f>
        <v/>
      </c>
      <c r="AL3854">
        <f>IF($C3854="","",IF(AND($V3854="Yes",SUMPRODUCT((LEN(Settings!$F$6:$F$13)&gt;0)*ISNUMBER(SEARCH(Settings!$F$6:$F$13,$O3854)))=0),1,0))</f>
        <v/>
      </c>
      <c r="AM3854">
        <f>IF($AI3854=1,IFERROR(IF(VALUE($C3854)&lt;100000000,VALUE($C3854),1000000000),IFERROR(IF(VALUE(MID($C3854,2,20))&lt;100000000,VALUE(MID($C3854,2,20)),1000000000),1000000000))+ROW()/100000,"")</f>
        <v/>
      </c>
    </row>
    <row r="3855">
      <c r="E3855" s="14" t="n"/>
      <c r="M3855" s="8">
        <f>IF($C3855="","",L3855*T3855/100)</f>
        <v/>
      </c>
      <c r="S3855" s="8" t="n"/>
      <c r="T3855" s="8" t="n"/>
      <c r="W3855">
        <f>IF($C3855="","",IF($AL3855=1,0,IF($AK3855=1,Settings!$C$6,Settings!$C$7))*100)</f>
        <v/>
      </c>
      <c r="X3855" s="8">
        <f>IF($C3855="","",T3855*W3855/100)</f>
        <v/>
      </c>
      <c r="Y3855" s="8">
        <f>IF($C3855="","",T3855-X3855)</f>
        <v/>
      </c>
      <c r="Z3855" s="8">
        <f>IF($C3855="","",Y3855-M3855)</f>
        <v/>
      </c>
      <c r="AD3855" s="8" t="n"/>
      <c r="AG3855" s="14" t="n"/>
      <c r="AI3855">
        <f>IF($C3855="","",IF(COUNTIF($C$2:$C3855,$C3855)=1,1,0))</f>
        <v/>
      </c>
      <c r="AJ3855">
        <f>IF($AI3855=1,SUMPRODUCT(--($AM$2:$AM$7001&lt;$AM3855))+1,"")</f>
        <v/>
      </c>
      <c r="AK3855">
        <f>IF($C3855="","",IF(OR($P3855=TRUE(),$P3855="TRUE"),1,0))</f>
        <v/>
      </c>
      <c r="AL3855">
        <f>IF($C3855="","",IF(AND($V3855="Yes",SUMPRODUCT((LEN(Settings!$F$6:$F$13)&gt;0)*ISNUMBER(SEARCH(Settings!$F$6:$F$13,$O3855)))=0),1,0))</f>
        <v/>
      </c>
      <c r="AM3855">
        <f>IF($AI3855=1,IFERROR(IF(VALUE($C3855)&lt;100000000,VALUE($C3855),1000000000),IFERROR(IF(VALUE(MID($C3855,2,20))&lt;100000000,VALUE(MID($C3855,2,20)),1000000000),1000000000))+ROW()/100000,"")</f>
        <v/>
      </c>
    </row>
    <row r="3856">
      <c r="E3856" s="14" t="n"/>
      <c r="M3856" s="8">
        <f>IF($C3856="","",L3856*T3856/100)</f>
        <v/>
      </c>
      <c r="S3856" s="8" t="n"/>
      <c r="T3856" s="8" t="n"/>
      <c r="W3856">
        <f>IF($C3856="","",IF($AL3856=1,0,IF($AK3856=1,Settings!$C$6,Settings!$C$7))*100)</f>
        <v/>
      </c>
      <c r="X3856" s="8">
        <f>IF($C3856="","",T3856*W3856/100)</f>
        <v/>
      </c>
      <c r="Y3856" s="8">
        <f>IF($C3856="","",T3856-X3856)</f>
        <v/>
      </c>
      <c r="Z3856" s="8">
        <f>IF($C3856="","",Y3856-M3856)</f>
        <v/>
      </c>
      <c r="AD3856" s="8" t="n"/>
      <c r="AG3856" s="14" t="n"/>
      <c r="AI3856">
        <f>IF($C3856="","",IF(COUNTIF($C$2:$C3856,$C3856)=1,1,0))</f>
        <v/>
      </c>
      <c r="AJ3856">
        <f>IF($AI3856=1,SUMPRODUCT(--($AM$2:$AM$7001&lt;$AM3856))+1,"")</f>
        <v/>
      </c>
      <c r="AK3856">
        <f>IF($C3856="","",IF(OR($P3856=TRUE(),$P3856="TRUE"),1,0))</f>
        <v/>
      </c>
      <c r="AL3856">
        <f>IF($C3856="","",IF(AND($V3856="Yes",SUMPRODUCT((LEN(Settings!$F$6:$F$13)&gt;0)*ISNUMBER(SEARCH(Settings!$F$6:$F$13,$O3856)))=0),1,0))</f>
        <v/>
      </c>
      <c r="AM3856">
        <f>IF($AI3856=1,IFERROR(IF(VALUE($C3856)&lt;100000000,VALUE($C3856),1000000000),IFERROR(IF(VALUE(MID($C3856,2,20))&lt;100000000,VALUE(MID($C3856,2,20)),1000000000),1000000000))+ROW()/100000,"")</f>
        <v/>
      </c>
    </row>
    <row r="3857">
      <c r="E3857" s="14" t="n"/>
      <c r="M3857" s="8">
        <f>IF($C3857="","",L3857*T3857/100)</f>
        <v/>
      </c>
      <c r="S3857" s="8" t="n"/>
      <c r="T3857" s="8" t="n"/>
      <c r="W3857">
        <f>IF($C3857="","",IF($AL3857=1,0,IF($AK3857=1,Settings!$C$6,Settings!$C$7))*100)</f>
        <v/>
      </c>
      <c r="X3857" s="8">
        <f>IF($C3857="","",T3857*W3857/100)</f>
        <v/>
      </c>
      <c r="Y3857" s="8">
        <f>IF($C3857="","",T3857-X3857)</f>
        <v/>
      </c>
      <c r="Z3857" s="8">
        <f>IF($C3857="","",Y3857-M3857)</f>
        <v/>
      </c>
      <c r="AD3857" s="8" t="n"/>
      <c r="AG3857" s="14" t="n"/>
      <c r="AI3857">
        <f>IF($C3857="","",IF(COUNTIF($C$2:$C3857,$C3857)=1,1,0))</f>
        <v/>
      </c>
      <c r="AJ3857">
        <f>IF($AI3857=1,SUMPRODUCT(--($AM$2:$AM$7001&lt;$AM3857))+1,"")</f>
        <v/>
      </c>
      <c r="AK3857">
        <f>IF($C3857="","",IF(OR($P3857=TRUE(),$P3857="TRUE"),1,0))</f>
        <v/>
      </c>
      <c r="AL3857">
        <f>IF($C3857="","",IF(AND($V3857="Yes",SUMPRODUCT((LEN(Settings!$F$6:$F$13)&gt;0)*ISNUMBER(SEARCH(Settings!$F$6:$F$13,$O3857)))=0),1,0))</f>
        <v/>
      </c>
      <c r="AM3857">
        <f>IF($AI3857=1,IFERROR(IF(VALUE($C3857)&lt;100000000,VALUE($C3857),1000000000),IFERROR(IF(VALUE(MID($C3857,2,20))&lt;100000000,VALUE(MID($C3857,2,20)),1000000000),1000000000))+ROW()/100000,"")</f>
        <v/>
      </c>
    </row>
    <row r="3858">
      <c r="E3858" s="14" t="n"/>
      <c r="M3858" s="8">
        <f>IF($C3858="","",L3858*T3858/100)</f>
        <v/>
      </c>
      <c r="S3858" s="8" t="n"/>
      <c r="T3858" s="8" t="n"/>
      <c r="W3858">
        <f>IF($C3858="","",IF($AL3858=1,0,IF($AK3858=1,Settings!$C$6,Settings!$C$7))*100)</f>
        <v/>
      </c>
      <c r="X3858" s="8">
        <f>IF($C3858="","",T3858*W3858/100)</f>
        <v/>
      </c>
      <c r="Y3858" s="8">
        <f>IF($C3858="","",T3858-X3858)</f>
        <v/>
      </c>
      <c r="Z3858" s="8">
        <f>IF($C3858="","",Y3858-M3858)</f>
        <v/>
      </c>
      <c r="AD3858" s="8" t="n"/>
      <c r="AG3858" s="14" t="n"/>
      <c r="AI3858">
        <f>IF($C3858="","",IF(COUNTIF($C$2:$C3858,$C3858)=1,1,0))</f>
        <v/>
      </c>
      <c r="AJ3858">
        <f>IF($AI3858=1,SUMPRODUCT(--($AM$2:$AM$7001&lt;$AM3858))+1,"")</f>
        <v/>
      </c>
      <c r="AK3858">
        <f>IF($C3858="","",IF(OR($P3858=TRUE(),$P3858="TRUE"),1,0))</f>
        <v/>
      </c>
      <c r="AL3858">
        <f>IF($C3858="","",IF(AND($V3858="Yes",SUMPRODUCT((LEN(Settings!$F$6:$F$13)&gt;0)*ISNUMBER(SEARCH(Settings!$F$6:$F$13,$O3858)))=0),1,0))</f>
        <v/>
      </c>
      <c r="AM3858">
        <f>IF($AI3858=1,IFERROR(IF(VALUE($C3858)&lt;100000000,VALUE($C3858),1000000000),IFERROR(IF(VALUE(MID($C3858,2,20))&lt;100000000,VALUE(MID($C3858,2,20)),1000000000),1000000000))+ROW()/100000,"")</f>
        <v/>
      </c>
    </row>
    <row r="3859">
      <c r="E3859" s="14" t="n"/>
      <c r="M3859" s="8">
        <f>IF($C3859="","",L3859*T3859/100)</f>
        <v/>
      </c>
      <c r="S3859" s="8" t="n"/>
      <c r="T3859" s="8" t="n"/>
      <c r="W3859">
        <f>IF($C3859="","",IF($AL3859=1,0,IF($AK3859=1,Settings!$C$6,Settings!$C$7))*100)</f>
        <v/>
      </c>
      <c r="X3859" s="8">
        <f>IF($C3859="","",T3859*W3859/100)</f>
        <v/>
      </c>
      <c r="Y3859" s="8">
        <f>IF($C3859="","",T3859-X3859)</f>
        <v/>
      </c>
      <c r="Z3859" s="8">
        <f>IF($C3859="","",Y3859-M3859)</f>
        <v/>
      </c>
      <c r="AD3859" s="8" t="n"/>
      <c r="AG3859" s="14" t="n"/>
      <c r="AI3859">
        <f>IF($C3859="","",IF(COUNTIF($C$2:$C3859,$C3859)=1,1,0))</f>
        <v/>
      </c>
      <c r="AJ3859">
        <f>IF($AI3859=1,SUMPRODUCT(--($AM$2:$AM$7001&lt;$AM3859))+1,"")</f>
        <v/>
      </c>
      <c r="AK3859">
        <f>IF($C3859="","",IF(OR($P3859=TRUE(),$P3859="TRUE"),1,0))</f>
        <v/>
      </c>
      <c r="AL3859">
        <f>IF($C3859="","",IF(AND($V3859="Yes",SUMPRODUCT((LEN(Settings!$F$6:$F$13)&gt;0)*ISNUMBER(SEARCH(Settings!$F$6:$F$13,$O3859)))=0),1,0))</f>
        <v/>
      </c>
      <c r="AM3859">
        <f>IF($AI3859=1,IFERROR(IF(VALUE($C3859)&lt;100000000,VALUE($C3859),1000000000),IFERROR(IF(VALUE(MID($C3859,2,20))&lt;100000000,VALUE(MID($C3859,2,20)),1000000000),1000000000))+ROW()/100000,"")</f>
        <v/>
      </c>
    </row>
    <row r="3860">
      <c r="E3860" s="14" t="n"/>
      <c r="M3860" s="8">
        <f>IF($C3860="","",L3860*T3860/100)</f>
        <v/>
      </c>
      <c r="S3860" s="8" t="n"/>
      <c r="T3860" s="8" t="n"/>
      <c r="W3860">
        <f>IF($C3860="","",IF($AL3860=1,0,IF($AK3860=1,Settings!$C$6,Settings!$C$7))*100)</f>
        <v/>
      </c>
      <c r="X3860" s="8">
        <f>IF($C3860="","",T3860*W3860/100)</f>
        <v/>
      </c>
      <c r="Y3860" s="8">
        <f>IF($C3860="","",T3860-X3860)</f>
        <v/>
      </c>
      <c r="Z3860" s="8">
        <f>IF($C3860="","",Y3860-M3860)</f>
        <v/>
      </c>
      <c r="AD3860" s="8" t="n"/>
      <c r="AG3860" s="14" t="n"/>
      <c r="AI3860">
        <f>IF($C3860="","",IF(COUNTIF($C$2:$C3860,$C3860)=1,1,0))</f>
        <v/>
      </c>
      <c r="AJ3860">
        <f>IF($AI3860=1,SUMPRODUCT(--($AM$2:$AM$7001&lt;$AM3860))+1,"")</f>
        <v/>
      </c>
      <c r="AK3860">
        <f>IF($C3860="","",IF(OR($P3860=TRUE(),$P3860="TRUE"),1,0))</f>
        <v/>
      </c>
      <c r="AL3860">
        <f>IF($C3860="","",IF(AND($V3860="Yes",SUMPRODUCT((LEN(Settings!$F$6:$F$13)&gt;0)*ISNUMBER(SEARCH(Settings!$F$6:$F$13,$O3860)))=0),1,0))</f>
        <v/>
      </c>
      <c r="AM3860">
        <f>IF($AI3860=1,IFERROR(IF(VALUE($C3860)&lt;100000000,VALUE($C3860),1000000000),IFERROR(IF(VALUE(MID($C3860,2,20))&lt;100000000,VALUE(MID($C3860,2,20)),1000000000),1000000000))+ROW()/100000,"")</f>
        <v/>
      </c>
    </row>
    <row r="3861">
      <c r="E3861" s="14" t="n"/>
      <c r="M3861" s="8">
        <f>IF($C3861="","",L3861*T3861/100)</f>
        <v/>
      </c>
      <c r="S3861" s="8" t="n"/>
      <c r="T3861" s="8" t="n"/>
      <c r="W3861">
        <f>IF($C3861="","",IF($AL3861=1,0,IF($AK3861=1,Settings!$C$6,Settings!$C$7))*100)</f>
        <v/>
      </c>
      <c r="X3861" s="8">
        <f>IF($C3861="","",T3861*W3861/100)</f>
        <v/>
      </c>
      <c r="Y3861" s="8">
        <f>IF($C3861="","",T3861-X3861)</f>
        <v/>
      </c>
      <c r="Z3861" s="8">
        <f>IF($C3861="","",Y3861-M3861)</f>
        <v/>
      </c>
      <c r="AD3861" s="8" t="n"/>
      <c r="AG3861" s="14" t="n"/>
      <c r="AI3861">
        <f>IF($C3861="","",IF(COUNTIF($C$2:$C3861,$C3861)=1,1,0))</f>
        <v/>
      </c>
      <c r="AJ3861">
        <f>IF($AI3861=1,SUMPRODUCT(--($AM$2:$AM$7001&lt;$AM3861))+1,"")</f>
        <v/>
      </c>
      <c r="AK3861">
        <f>IF($C3861="","",IF(OR($P3861=TRUE(),$P3861="TRUE"),1,0))</f>
        <v/>
      </c>
      <c r="AL3861">
        <f>IF($C3861="","",IF(AND($V3861="Yes",SUMPRODUCT((LEN(Settings!$F$6:$F$13)&gt;0)*ISNUMBER(SEARCH(Settings!$F$6:$F$13,$O3861)))=0),1,0))</f>
        <v/>
      </c>
      <c r="AM3861">
        <f>IF($AI3861=1,IFERROR(IF(VALUE($C3861)&lt;100000000,VALUE($C3861),1000000000),IFERROR(IF(VALUE(MID($C3861,2,20))&lt;100000000,VALUE(MID($C3861,2,20)),1000000000),1000000000))+ROW()/100000,"")</f>
        <v/>
      </c>
    </row>
    <row r="3862">
      <c r="E3862" s="14" t="n"/>
      <c r="M3862" s="8">
        <f>IF($C3862="","",L3862*T3862/100)</f>
        <v/>
      </c>
      <c r="S3862" s="8" t="n"/>
      <c r="T3862" s="8" t="n"/>
      <c r="W3862">
        <f>IF($C3862="","",IF($AL3862=1,0,IF($AK3862=1,Settings!$C$6,Settings!$C$7))*100)</f>
        <v/>
      </c>
      <c r="X3862" s="8">
        <f>IF($C3862="","",T3862*W3862/100)</f>
        <v/>
      </c>
      <c r="Y3862" s="8">
        <f>IF($C3862="","",T3862-X3862)</f>
        <v/>
      </c>
      <c r="Z3862" s="8">
        <f>IF($C3862="","",Y3862-M3862)</f>
        <v/>
      </c>
      <c r="AD3862" s="8" t="n"/>
      <c r="AG3862" s="14" t="n"/>
      <c r="AI3862">
        <f>IF($C3862="","",IF(COUNTIF($C$2:$C3862,$C3862)=1,1,0))</f>
        <v/>
      </c>
      <c r="AJ3862">
        <f>IF($AI3862=1,SUMPRODUCT(--($AM$2:$AM$7001&lt;$AM3862))+1,"")</f>
        <v/>
      </c>
      <c r="AK3862">
        <f>IF($C3862="","",IF(OR($P3862=TRUE(),$P3862="TRUE"),1,0))</f>
        <v/>
      </c>
      <c r="AL3862">
        <f>IF($C3862="","",IF(AND($V3862="Yes",SUMPRODUCT((LEN(Settings!$F$6:$F$13)&gt;0)*ISNUMBER(SEARCH(Settings!$F$6:$F$13,$O3862)))=0),1,0))</f>
        <v/>
      </c>
      <c r="AM3862">
        <f>IF($AI3862=1,IFERROR(IF(VALUE($C3862)&lt;100000000,VALUE($C3862),1000000000),IFERROR(IF(VALUE(MID($C3862,2,20))&lt;100000000,VALUE(MID($C3862,2,20)),1000000000),1000000000))+ROW()/100000,"")</f>
        <v/>
      </c>
    </row>
    <row r="3863">
      <c r="E3863" s="14" t="n"/>
      <c r="M3863" s="8">
        <f>IF($C3863="","",L3863*T3863/100)</f>
        <v/>
      </c>
      <c r="S3863" s="8" t="n"/>
      <c r="T3863" s="8" t="n"/>
      <c r="W3863">
        <f>IF($C3863="","",IF($AL3863=1,0,IF($AK3863=1,Settings!$C$6,Settings!$C$7))*100)</f>
        <v/>
      </c>
      <c r="X3863" s="8">
        <f>IF($C3863="","",T3863*W3863/100)</f>
        <v/>
      </c>
      <c r="Y3863" s="8">
        <f>IF($C3863="","",T3863-X3863)</f>
        <v/>
      </c>
      <c r="Z3863" s="8">
        <f>IF($C3863="","",Y3863-M3863)</f>
        <v/>
      </c>
      <c r="AD3863" s="8" t="n"/>
      <c r="AG3863" s="14" t="n"/>
      <c r="AI3863">
        <f>IF($C3863="","",IF(COUNTIF($C$2:$C3863,$C3863)=1,1,0))</f>
        <v/>
      </c>
      <c r="AJ3863">
        <f>IF($AI3863=1,SUMPRODUCT(--($AM$2:$AM$7001&lt;$AM3863))+1,"")</f>
        <v/>
      </c>
      <c r="AK3863">
        <f>IF($C3863="","",IF(OR($P3863=TRUE(),$P3863="TRUE"),1,0))</f>
        <v/>
      </c>
      <c r="AL3863">
        <f>IF($C3863="","",IF(AND($V3863="Yes",SUMPRODUCT((LEN(Settings!$F$6:$F$13)&gt;0)*ISNUMBER(SEARCH(Settings!$F$6:$F$13,$O3863)))=0),1,0))</f>
        <v/>
      </c>
      <c r="AM3863">
        <f>IF($AI3863=1,IFERROR(IF(VALUE($C3863)&lt;100000000,VALUE($C3863),1000000000),IFERROR(IF(VALUE(MID($C3863,2,20))&lt;100000000,VALUE(MID($C3863,2,20)),1000000000),1000000000))+ROW()/100000,"")</f>
        <v/>
      </c>
    </row>
    <row r="3864">
      <c r="E3864" s="14" t="n"/>
      <c r="M3864" s="8">
        <f>IF($C3864="","",L3864*T3864/100)</f>
        <v/>
      </c>
      <c r="S3864" s="8" t="n"/>
      <c r="T3864" s="8" t="n"/>
      <c r="W3864">
        <f>IF($C3864="","",IF($AL3864=1,0,IF($AK3864=1,Settings!$C$6,Settings!$C$7))*100)</f>
        <v/>
      </c>
      <c r="X3864" s="8">
        <f>IF($C3864="","",T3864*W3864/100)</f>
        <v/>
      </c>
      <c r="Y3864" s="8">
        <f>IF($C3864="","",T3864-X3864)</f>
        <v/>
      </c>
      <c r="Z3864" s="8">
        <f>IF($C3864="","",Y3864-M3864)</f>
        <v/>
      </c>
      <c r="AD3864" s="8" t="n"/>
      <c r="AG3864" s="14" t="n"/>
      <c r="AI3864">
        <f>IF($C3864="","",IF(COUNTIF($C$2:$C3864,$C3864)=1,1,0))</f>
        <v/>
      </c>
      <c r="AJ3864">
        <f>IF($AI3864=1,SUMPRODUCT(--($AM$2:$AM$7001&lt;$AM3864))+1,"")</f>
        <v/>
      </c>
      <c r="AK3864">
        <f>IF($C3864="","",IF(OR($P3864=TRUE(),$P3864="TRUE"),1,0))</f>
        <v/>
      </c>
      <c r="AL3864">
        <f>IF($C3864="","",IF(AND($V3864="Yes",SUMPRODUCT((LEN(Settings!$F$6:$F$13)&gt;0)*ISNUMBER(SEARCH(Settings!$F$6:$F$13,$O3864)))=0),1,0))</f>
        <v/>
      </c>
      <c r="AM3864">
        <f>IF($AI3864=1,IFERROR(IF(VALUE($C3864)&lt;100000000,VALUE($C3864),1000000000),IFERROR(IF(VALUE(MID($C3864,2,20))&lt;100000000,VALUE(MID($C3864,2,20)),1000000000),1000000000))+ROW()/100000,"")</f>
        <v/>
      </c>
    </row>
    <row r="3865">
      <c r="E3865" s="14" t="n"/>
      <c r="M3865" s="8">
        <f>IF($C3865="","",L3865*T3865/100)</f>
        <v/>
      </c>
      <c r="S3865" s="8" t="n"/>
      <c r="T3865" s="8" t="n"/>
      <c r="W3865">
        <f>IF($C3865="","",IF($AL3865=1,0,IF($AK3865=1,Settings!$C$6,Settings!$C$7))*100)</f>
        <v/>
      </c>
      <c r="X3865" s="8">
        <f>IF($C3865="","",T3865*W3865/100)</f>
        <v/>
      </c>
      <c r="Y3865" s="8">
        <f>IF($C3865="","",T3865-X3865)</f>
        <v/>
      </c>
      <c r="Z3865" s="8">
        <f>IF($C3865="","",Y3865-M3865)</f>
        <v/>
      </c>
      <c r="AD3865" s="8" t="n"/>
      <c r="AG3865" s="14" t="n"/>
      <c r="AI3865">
        <f>IF($C3865="","",IF(COUNTIF($C$2:$C3865,$C3865)=1,1,0))</f>
        <v/>
      </c>
      <c r="AJ3865">
        <f>IF($AI3865=1,SUMPRODUCT(--($AM$2:$AM$7001&lt;$AM3865))+1,"")</f>
        <v/>
      </c>
      <c r="AK3865">
        <f>IF($C3865="","",IF(OR($P3865=TRUE(),$P3865="TRUE"),1,0))</f>
        <v/>
      </c>
      <c r="AL3865">
        <f>IF($C3865="","",IF(AND($V3865="Yes",SUMPRODUCT((LEN(Settings!$F$6:$F$13)&gt;0)*ISNUMBER(SEARCH(Settings!$F$6:$F$13,$O3865)))=0),1,0))</f>
        <v/>
      </c>
      <c r="AM3865">
        <f>IF($AI3865=1,IFERROR(IF(VALUE($C3865)&lt;100000000,VALUE($C3865),1000000000),IFERROR(IF(VALUE(MID($C3865,2,20))&lt;100000000,VALUE(MID($C3865,2,20)),1000000000),1000000000))+ROW()/100000,"")</f>
        <v/>
      </c>
    </row>
    <row r="3866">
      <c r="E3866" s="14" t="n"/>
      <c r="M3866" s="8">
        <f>IF($C3866="","",L3866*T3866/100)</f>
        <v/>
      </c>
      <c r="S3866" s="8" t="n"/>
      <c r="T3866" s="8" t="n"/>
      <c r="W3866">
        <f>IF($C3866="","",IF($AL3866=1,0,IF($AK3866=1,Settings!$C$6,Settings!$C$7))*100)</f>
        <v/>
      </c>
      <c r="X3866" s="8">
        <f>IF($C3866="","",T3866*W3866/100)</f>
        <v/>
      </c>
      <c r="Y3866" s="8">
        <f>IF($C3866="","",T3866-X3866)</f>
        <v/>
      </c>
      <c r="Z3866" s="8">
        <f>IF($C3866="","",Y3866-M3866)</f>
        <v/>
      </c>
      <c r="AD3866" s="8" t="n"/>
      <c r="AG3866" s="14" t="n"/>
      <c r="AI3866">
        <f>IF($C3866="","",IF(COUNTIF($C$2:$C3866,$C3866)=1,1,0))</f>
        <v/>
      </c>
      <c r="AJ3866">
        <f>IF($AI3866=1,SUMPRODUCT(--($AM$2:$AM$7001&lt;$AM3866))+1,"")</f>
        <v/>
      </c>
      <c r="AK3866">
        <f>IF($C3866="","",IF(OR($P3866=TRUE(),$P3866="TRUE"),1,0))</f>
        <v/>
      </c>
      <c r="AL3866">
        <f>IF($C3866="","",IF(AND($V3866="Yes",SUMPRODUCT((LEN(Settings!$F$6:$F$13)&gt;0)*ISNUMBER(SEARCH(Settings!$F$6:$F$13,$O3866)))=0),1,0))</f>
        <v/>
      </c>
      <c r="AM3866">
        <f>IF($AI3866=1,IFERROR(IF(VALUE($C3866)&lt;100000000,VALUE($C3866),1000000000),IFERROR(IF(VALUE(MID($C3866,2,20))&lt;100000000,VALUE(MID($C3866,2,20)),1000000000),1000000000))+ROW()/100000,"")</f>
        <v/>
      </c>
    </row>
    <row r="3867">
      <c r="E3867" s="14" t="n"/>
      <c r="M3867" s="8">
        <f>IF($C3867="","",L3867*T3867/100)</f>
        <v/>
      </c>
      <c r="S3867" s="8" t="n"/>
      <c r="T3867" s="8" t="n"/>
      <c r="W3867">
        <f>IF($C3867="","",IF($AL3867=1,0,IF($AK3867=1,Settings!$C$6,Settings!$C$7))*100)</f>
        <v/>
      </c>
      <c r="X3867" s="8">
        <f>IF($C3867="","",T3867*W3867/100)</f>
        <v/>
      </c>
      <c r="Y3867" s="8">
        <f>IF($C3867="","",T3867-X3867)</f>
        <v/>
      </c>
      <c r="Z3867" s="8">
        <f>IF($C3867="","",Y3867-M3867)</f>
        <v/>
      </c>
      <c r="AD3867" s="8" t="n"/>
      <c r="AG3867" s="14" t="n"/>
      <c r="AI3867">
        <f>IF($C3867="","",IF(COUNTIF($C$2:$C3867,$C3867)=1,1,0))</f>
        <v/>
      </c>
      <c r="AJ3867">
        <f>IF($AI3867=1,SUMPRODUCT(--($AM$2:$AM$7001&lt;$AM3867))+1,"")</f>
        <v/>
      </c>
      <c r="AK3867">
        <f>IF($C3867="","",IF(OR($P3867=TRUE(),$P3867="TRUE"),1,0))</f>
        <v/>
      </c>
      <c r="AL3867">
        <f>IF($C3867="","",IF(AND($V3867="Yes",SUMPRODUCT((LEN(Settings!$F$6:$F$13)&gt;0)*ISNUMBER(SEARCH(Settings!$F$6:$F$13,$O3867)))=0),1,0))</f>
        <v/>
      </c>
      <c r="AM3867">
        <f>IF($AI3867=1,IFERROR(IF(VALUE($C3867)&lt;100000000,VALUE($C3867),1000000000),IFERROR(IF(VALUE(MID($C3867,2,20))&lt;100000000,VALUE(MID($C3867,2,20)),1000000000),1000000000))+ROW()/100000,"")</f>
        <v/>
      </c>
    </row>
    <row r="3868">
      <c r="E3868" s="14" t="n"/>
      <c r="M3868" s="8">
        <f>IF($C3868="","",L3868*T3868/100)</f>
        <v/>
      </c>
      <c r="S3868" s="8" t="n"/>
      <c r="T3868" s="8" t="n"/>
      <c r="W3868">
        <f>IF($C3868="","",IF($AL3868=1,0,IF($AK3868=1,Settings!$C$6,Settings!$C$7))*100)</f>
        <v/>
      </c>
      <c r="X3868" s="8">
        <f>IF($C3868="","",T3868*W3868/100)</f>
        <v/>
      </c>
      <c r="Y3868" s="8">
        <f>IF($C3868="","",T3868-X3868)</f>
        <v/>
      </c>
      <c r="Z3868" s="8">
        <f>IF($C3868="","",Y3868-M3868)</f>
        <v/>
      </c>
      <c r="AD3868" s="8" t="n"/>
      <c r="AG3868" s="14" t="n"/>
      <c r="AI3868">
        <f>IF($C3868="","",IF(COUNTIF($C$2:$C3868,$C3868)=1,1,0))</f>
        <v/>
      </c>
      <c r="AJ3868">
        <f>IF($AI3868=1,SUMPRODUCT(--($AM$2:$AM$7001&lt;$AM3868))+1,"")</f>
        <v/>
      </c>
      <c r="AK3868">
        <f>IF($C3868="","",IF(OR($P3868=TRUE(),$P3868="TRUE"),1,0))</f>
        <v/>
      </c>
      <c r="AL3868">
        <f>IF($C3868="","",IF(AND($V3868="Yes",SUMPRODUCT((LEN(Settings!$F$6:$F$13)&gt;0)*ISNUMBER(SEARCH(Settings!$F$6:$F$13,$O3868)))=0),1,0))</f>
        <v/>
      </c>
      <c r="AM3868">
        <f>IF($AI3868=1,IFERROR(IF(VALUE($C3868)&lt;100000000,VALUE($C3868),1000000000),IFERROR(IF(VALUE(MID($C3868,2,20))&lt;100000000,VALUE(MID($C3868,2,20)),1000000000),1000000000))+ROW()/100000,"")</f>
        <v/>
      </c>
    </row>
    <row r="3869">
      <c r="E3869" s="14" t="n"/>
      <c r="M3869" s="8">
        <f>IF($C3869="","",L3869*T3869/100)</f>
        <v/>
      </c>
      <c r="S3869" s="8" t="n"/>
      <c r="T3869" s="8" t="n"/>
      <c r="W3869">
        <f>IF($C3869="","",IF($AL3869=1,0,IF($AK3869=1,Settings!$C$6,Settings!$C$7))*100)</f>
        <v/>
      </c>
      <c r="X3869" s="8">
        <f>IF($C3869="","",T3869*W3869/100)</f>
        <v/>
      </c>
      <c r="Y3869" s="8">
        <f>IF($C3869="","",T3869-X3869)</f>
        <v/>
      </c>
      <c r="Z3869" s="8">
        <f>IF($C3869="","",Y3869-M3869)</f>
        <v/>
      </c>
      <c r="AD3869" s="8" t="n"/>
      <c r="AG3869" s="14" t="n"/>
      <c r="AI3869">
        <f>IF($C3869="","",IF(COUNTIF($C$2:$C3869,$C3869)=1,1,0))</f>
        <v/>
      </c>
      <c r="AJ3869">
        <f>IF($AI3869=1,SUMPRODUCT(--($AM$2:$AM$7001&lt;$AM3869))+1,"")</f>
        <v/>
      </c>
      <c r="AK3869">
        <f>IF($C3869="","",IF(OR($P3869=TRUE(),$P3869="TRUE"),1,0))</f>
        <v/>
      </c>
      <c r="AL3869">
        <f>IF($C3869="","",IF(AND($V3869="Yes",SUMPRODUCT((LEN(Settings!$F$6:$F$13)&gt;0)*ISNUMBER(SEARCH(Settings!$F$6:$F$13,$O3869)))=0),1,0))</f>
        <v/>
      </c>
      <c r="AM3869">
        <f>IF($AI3869=1,IFERROR(IF(VALUE($C3869)&lt;100000000,VALUE($C3869),1000000000),IFERROR(IF(VALUE(MID($C3869,2,20))&lt;100000000,VALUE(MID($C3869,2,20)),1000000000),1000000000))+ROW()/100000,"")</f>
        <v/>
      </c>
    </row>
    <row r="3870">
      <c r="E3870" s="14" t="n"/>
      <c r="M3870" s="8">
        <f>IF($C3870="","",L3870*T3870/100)</f>
        <v/>
      </c>
      <c r="S3870" s="8" t="n"/>
      <c r="T3870" s="8" t="n"/>
      <c r="W3870">
        <f>IF($C3870="","",IF($AL3870=1,0,IF($AK3870=1,Settings!$C$6,Settings!$C$7))*100)</f>
        <v/>
      </c>
      <c r="X3870" s="8">
        <f>IF($C3870="","",T3870*W3870/100)</f>
        <v/>
      </c>
      <c r="Y3870" s="8">
        <f>IF($C3870="","",T3870-X3870)</f>
        <v/>
      </c>
      <c r="Z3870" s="8">
        <f>IF($C3870="","",Y3870-M3870)</f>
        <v/>
      </c>
      <c r="AD3870" s="8" t="n"/>
      <c r="AG3870" s="14" t="n"/>
      <c r="AI3870">
        <f>IF($C3870="","",IF(COUNTIF($C$2:$C3870,$C3870)=1,1,0))</f>
        <v/>
      </c>
      <c r="AJ3870">
        <f>IF($AI3870=1,SUMPRODUCT(--($AM$2:$AM$7001&lt;$AM3870))+1,"")</f>
        <v/>
      </c>
      <c r="AK3870">
        <f>IF($C3870="","",IF(OR($P3870=TRUE(),$P3870="TRUE"),1,0))</f>
        <v/>
      </c>
      <c r="AL3870">
        <f>IF($C3870="","",IF(AND($V3870="Yes",SUMPRODUCT((LEN(Settings!$F$6:$F$13)&gt;0)*ISNUMBER(SEARCH(Settings!$F$6:$F$13,$O3870)))=0),1,0))</f>
        <v/>
      </c>
      <c r="AM3870">
        <f>IF($AI3870=1,IFERROR(IF(VALUE($C3870)&lt;100000000,VALUE($C3870),1000000000),IFERROR(IF(VALUE(MID($C3870,2,20))&lt;100000000,VALUE(MID($C3870,2,20)),1000000000),1000000000))+ROW()/100000,"")</f>
        <v/>
      </c>
    </row>
    <row r="3871">
      <c r="E3871" s="14" t="n"/>
      <c r="M3871" s="8">
        <f>IF($C3871="","",L3871*T3871/100)</f>
        <v/>
      </c>
      <c r="S3871" s="8" t="n"/>
      <c r="T3871" s="8" t="n"/>
      <c r="W3871">
        <f>IF($C3871="","",IF($AL3871=1,0,IF($AK3871=1,Settings!$C$6,Settings!$C$7))*100)</f>
        <v/>
      </c>
      <c r="X3871" s="8">
        <f>IF($C3871="","",T3871*W3871/100)</f>
        <v/>
      </c>
      <c r="Y3871" s="8">
        <f>IF($C3871="","",T3871-X3871)</f>
        <v/>
      </c>
      <c r="Z3871" s="8">
        <f>IF($C3871="","",Y3871-M3871)</f>
        <v/>
      </c>
      <c r="AD3871" s="8" t="n"/>
      <c r="AG3871" s="14" t="n"/>
      <c r="AI3871">
        <f>IF($C3871="","",IF(COUNTIF($C$2:$C3871,$C3871)=1,1,0))</f>
        <v/>
      </c>
      <c r="AJ3871">
        <f>IF($AI3871=1,SUMPRODUCT(--($AM$2:$AM$7001&lt;$AM3871))+1,"")</f>
        <v/>
      </c>
      <c r="AK3871">
        <f>IF($C3871="","",IF(OR($P3871=TRUE(),$P3871="TRUE"),1,0))</f>
        <v/>
      </c>
      <c r="AL3871">
        <f>IF($C3871="","",IF(AND($V3871="Yes",SUMPRODUCT((LEN(Settings!$F$6:$F$13)&gt;0)*ISNUMBER(SEARCH(Settings!$F$6:$F$13,$O3871)))=0),1,0))</f>
        <v/>
      </c>
      <c r="AM3871">
        <f>IF($AI3871=1,IFERROR(IF(VALUE($C3871)&lt;100000000,VALUE($C3871),1000000000),IFERROR(IF(VALUE(MID($C3871,2,20))&lt;100000000,VALUE(MID($C3871,2,20)),1000000000),1000000000))+ROW()/100000,"")</f>
        <v/>
      </c>
    </row>
    <row r="3872">
      <c r="E3872" s="14" t="n"/>
      <c r="M3872" s="8">
        <f>IF($C3872="","",L3872*T3872/100)</f>
        <v/>
      </c>
      <c r="S3872" s="8" t="n"/>
      <c r="T3872" s="8" t="n"/>
      <c r="W3872">
        <f>IF($C3872="","",IF($AL3872=1,0,IF($AK3872=1,Settings!$C$6,Settings!$C$7))*100)</f>
        <v/>
      </c>
      <c r="X3872" s="8">
        <f>IF($C3872="","",T3872*W3872/100)</f>
        <v/>
      </c>
      <c r="Y3872" s="8">
        <f>IF($C3872="","",T3872-X3872)</f>
        <v/>
      </c>
      <c r="Z3872" s="8">
        <f>IF($C3872="","",Y3872-M3872)</f>
        <v/>
      </c>
      <c r="AD3872" s="8" t="n"/>
      <c r="AG3872" s="14" t="n"/>
      <c r="AI3872">
        <f>IF($C3872="","",IF(COUNTIF($C$2:$C3872,$C3872)=1,1,0))</f>
        <v/>
      </c>
      <c r="AJ3872">
        <f>IF($AI3872=1,SUMPRODUCT(--($AM$2:$AM$7001&lt;$AM3872))+1,"")</f>
        <v/>
      </c>
      <c r="AK3872">
        <f>IF($C3872="","",IF(OR($P3872=TRUE(),$P3872="TRUE"),1,0))</f>
        <v/>
      </c>
      <c r="AL3872">
        <f>IF($C3872="","",IF(AND($V3872="Yes",SUMPRODUCT((LEN(Settings!$F$6:$F$13)&gt;0)*ISNUMBER(SEARCH(Settings!$F$6:$F$13,$O3872)))=0),1,0))</f>
        <v/>
      </c>
      <c r="AM3872">
        <f>IF($AI3872=1,IFERROR(IF(VALUE($C3872)&lt;100000000,VALUE($C3872),1000000000),IFERROR(IF(VALUE(MID($C3872,2,20))&lt;100000000,VALUE(MID($C3872,2,20)),1000000000),1000000000))+ROW()/100000,"")</f>
        <v/>
      </c>
    </row>
    <row r="3873">
      <c r="E3873" s="14" t="n"/>
      <c r="M3873" s="8">
        <f>IF($C3873="","",L3873*T3873/100)</f>
        <v/>
      </c>
      <c r="S3873" s="8" t="n"/>
      <c r="T3873" s="8" t="n"/>
      <c r="W3873">
        <f>IF($C3873="","",IF($AL3873=1,0,IF($AK3873=1,Settings!$C$6,Settings!$C$7))*100)</f>
        <v/>
      </c>
      <c r="X3873" s="8">
        <f>IF($C3873="","",T3873*W3873/100)</f>
        <v/>
      </c>
      <c r="Y3873" s="8">
        <f>IF($C3873="","",T3873-X3873)</f>
        <v/>
      </c>
      <c r="Z3873" s="8">
        <f>IF($C3873="","",Y3873-M3873)</f>
        <v/>
      </c>
      <c r="AD3873" s="8" t="n"/>
      <c r="AG3873" s="14" t="n"/>
      <c r="AI3873">
        <f>IF($C3873="","",IF(COUNTIF($C$2:$C3873,$C3873)=1,1,0))</f>
        <v/>
      </c>
      <c r="AJ3873">
        <f>IF($AI3873=1,SUMPRODUCT(--($AM$2:$AM$7001&lt;$AM3873))+1,"")</f>
        <v/>
      </c>
      <c r="AK3873">
        <f>IF($C3873="","",IF(OR($P3873=TRUE(),$P3873="TRUE"),1,0))</f>
        <v/>
      </c>
      <c r="AL3873">
        <f>IF($C3873="","",IF(AND($V3873="Yes",SUMPRODUCT((LEN(Settings!$F$6:$F$13)&gt;0)*ISNUMBER(SEARCH(Settings!$F$6:$F$13,$O3873)))=0),1,0))</f>
        <v/>
      </c>
      <c r="AM3873">
        <f>IF($AI3873=1,IFERROR(IF(VALUE($C3873)&lt;100000000,VALUE($C3873),1000000000),IFERROR(IF(VALUE(MID($C3873,2,20))&lt;100000000,VALUE(MID($C3873,2,20)),1000000000),1000000000))+ROW()/100000,"")</f>
        <v/>
      </c>
    </row>
    <row r="3874">
      <c r="E3874" s="14" t="n"/>
      <c r="M3874" s="8">
        <f>IF($C3874="","",L3874*T3874/100)</f>
        <v/>
      </c>
      <c r="S3874" s="8" t="n"/>
      <c r="T3874" s="8" t="n"/>
      <c r="W3874">
        <f>IF($C3874="","",IF($AL3874=1,0,IF($AK3874=1,Settings!$C$6,Settings!$C$7))*100)</f>
        <v/>
      </c>
      <c r="X3874" s="8">
        <f>IF($C3874="","",T3874*W3874/100)</f>
        <v/>
      </c>
      <c r="Y3874" s="8">
        <f>IF($C3874="","",T3874-X3874)</f>
        <v/>
      </c>
      <c r="Z3874" s="8">
        <f>IF($C3874="","",Y3874-M3874)</f>
        <v/>
      </c>
      <c r="AD3874" s="8" t="n"/>
      <c r="AG3874" s="14" t="n"/>
      <c r="AI3874">
        <f>IF($C3874="","",IF(COUNTIF($C$2:$C3874,$C3874)=1,1,0))</f>
        <v/>
      </c>
      <c r="AJ3874">
        <f>IF($AI3874=1,SUMPRODUCT(--($AM$2:$AM$7001&lt;$AM3874))+1,"")</f>
        <v/>
      </c>
      <c r="AK3874">
        <f>IF($C3874="","",IF(OR($P3874=TRUE(),$P3874="TRUE"),1,0))</f>
        <v/>
      </c>
      <c r="AL3874">
        <f>IF($C3874="","",IF(AND($V3874="Yes",SUMPRODUCT((LEN(Settings!$F$6:$F$13)&gt;0)*ISNUMBER(SEARCH(Settings!$F$6:$F$13,$O3874)))=0),1,0))</f>
        <v/>
      </c>
      <c r="AM3874">
        <f>IF($AI3874=1,IFERROR(IF(VALUE($C3874)&lt;100000000,VALUE($C3874),1000000000),IFERROR(IF(VALUE(MID($C3874,2,20))&lt;100000000,VALUE(MID($C3874,2,20)),1000000000),1000000000))+ROW()/100000,"")</f>
        <v/>
      </c>
    </row>
    <row r="3875">
      <c r="E3875" s="14" t="n"/>
      <c r="M3875" s="8">
        <f>IF($C3875="","",L3875*T3875/100)</f>
        <v/>
      </c>
      <c r="S3875" s="8" t="n"/>
      <c r="T3875" s="8" t="n"/>
      <c r="W3875">
        <f>IF($C3875="","",IF($AL3875=1,0,IF($AK3875=1,Settings!$C$6,Settings!$C$7))*100)</f>
        <v/>
      </c>
      <c r="X3875" s="8">
        <f>IF($C3875="","",T3875*W3875/100)</f>
        <v/>
      </c>
      <c r="Y3875" s="8">
        <f>IF($C3875="","",T3875-X3875)</f>
        <v/>
      </c>
      <c r="Z3875" s="8">
        <f>IF($C3875="","",Y3875-M3875)</f>
        <v/>
      </c>
      <c r="AD3875" s="8" t="n"/>
      <c r="AG3875" s="14" t="n"/>
      <c r="AI3875">
        <f>IF($C3875="","",IF(COUNTIF($C$2:$C3875,$C3875)=1,1,0))</f>
        <v/>
      </c>
      <c r="AJ3875">
        <f>IF($AI3875=1,SUMPRODUCT(--($AM$2:$AM$7001&lt;$AM3875))+1,"")</f>
        <v/>
      </c>
      <c r="AK3875">
        <f>IF($C3875="","",IF(OR($P3875=TRUE(),$P3875="TRUE"),1,0))</f>
        <v/>
      </c>
      <c r="AL3875">
        <f>IF($C3875="","",IF(AND($V3875="Yes",SUMPRODUCT((LEN(Settings!$F$6:$F$13)&gt;0)*ISNUMBER(SEARCH(Settings!$F$6:$F$13,$O3875)))=0),1,0))</f>
        <v/>
      </c>
      <c r="AM3875">
        <f>IF($AI3875=1,IFERROR(IF(VALUE($C3875)&lt;100000000,VALUE($C3875),1000000000),IFERROR(IF(VALUE(MID($C3875,2,20))&lt;100000000,VALUE(MID($C3875,2,20)),1000000000),1000000000))+ROW()/100000,"")</f>
        <v/>
      </c>
    </row>
    <row r="3876">
      <c r="E3876" s="14" t="n"/>
      <c r="M3876" s="8">
        <f>IF($C3876="","",L3876*T3876/100)</f>
        <v/>
      </c>
      <c r="S3876" s="8" t="n"/>
      <c r="T3876" s="8" t="n"/>
      <c r="W3876">
        <f>IF($C3876="","",IF($AL3876=1,0,IF($AK3876=1,Settings!$C$6,Settings!$C$7))*100)</f>
        <v/>
      </c>
      <c r="X3876" s="8">
        <f>IF($C3876="","",T3876*W3876/100)</f>
        <v/>
      </c>
      <c r="Y3876" s="8">
        <f>IF($C3876="","",T3876-X3876)</f>
        <v/>
      </c>
      <c r="Z3876" s="8">
        <f>IF($C3876="","",Y3876-M3876)</f>
        <v/>
      </c>
      <c r="AD3876" s="8" t="n"/>
      <c r="AG3876" s="14" t="n"/>
      <c r="AI3876">
        <f>IF($C3876="","",IF(COUNTIF($C$2:$C3876,$C3876)=1,1,0))</f>
        <v/>
      </c>
      <c r="AJ3876">
        <f>IF($AI3876=1,SUMPRODUCT(--($AM$2:$AM$7001&lt;$AM3876))+1,"")</f>
        <v/>
      </c>
      <c r="AK3876">
        <f>IF($C3876="","",IF(OR($P3876=TRUE(),$P3876="TRUE"),1,0))</f>
        <v/>
      </c>
      <c r="AL3876">
        <f>IF($C3876="","",IF(AND($V3876="Yes",SUMPRODUCT((LEN(Settings!$F$6:$F$13)&gt;0)*ISNUMBER(SEARCH(Settings!$F$6:$F$13,$O3876)))=0),1,0))</f>
        <v/>
      </c>
      <c r="AM3876">
        <f>IF($AI3876=1,IFERROR(IF(VALUE($C3876)&lt;100000000,VALUE($C3876),1000000000),IFERROR(IF(VALUE(MID($C3876,2,20))&lt;100000000,VALUE(MID($C3876,2,20)),1000000000),1000000000))+ROW()/100000,"")</f>
        <v/>
      </c>
    </row>
    <row r="3877">
      <c r="E3877" s="14" t="n"/>
      <c r="M3877" s="8">
        <f>IF($C3877="","",L3877*T3877/100)</f>
        <v/>
      </c>
      <c r="S3877" s="8" t="n"/>
      <c r="T3877" s="8" t="n"/>
      <c r="W3877">
        <f>IF($C3877="","",IF($AL3877=1,0,IF($AK3877=1,Settings!$C$6,Settings!$C$7))*100)</f>
        <v/>
      </c>
      <c r="X3877" s="8">
        <f>IF($C3877="","",T3877*W3877/100)</f>
        <v/>
      </c>
      <c r="Y3877" s="8">
        <f>IF($C3877="","",T3877-X3877)</f>
        <v/>
      </c>
      <c r="Z3877" s="8">
        <f>IF($C3877="","",Y3877-M3877)</f>
        <v/>
      </c>
      <c r="AD3877" s="8" t="n"/>
      <c r="AG3877" s="14" t="n"/>
      <c r="AI3877">
        <f>IF($C3877="","",IF(COUNTIF($C$2:$C3877,$C3877)=1,1,0))</f>
        <v/>
      </c>
      <c r="AJ3877">
        <f>IF($AI3877=1,SUMPRODUCT(--($AM$2:$AM$7001&lt;$AM3877))+1,"")</f>
        <v/>
      </c>
      <c r="AK3877">
        <f>IF($C3877="","",IF(OR($P3877=TRUE(),$P3877="TRUE"),1,0))</f>
        <v/>
      </c>
      <c r="AL3877">
        <f>IF($C3877="","",IF(AND($V3877="Yes",SUMPRODUCT((LEN(Settings!$F$6:$F$13)&gt;0)*ISNUMBER(SEARCH(Settings!$F$6:$F$13,$O3877)))=0),1,0))</f>
        <v/>
      </c>
      <c r="AM3877">
        <f>IF($AI3877=1,IFERROR(IF(VALUE($C3877)&lt;100000000,VALUE($C3877),1000000000),IFERROR(IF(VALUE(MID($C3877,2,20))&lt;100000000,VALUE(MID($C3877,2,20)),1000000000),1000000000))+ROW()/100000,"")</f>
        <v/>
      </c>
    </row>
    <row r="3878">
      <c r="E3878" s="14" t="n"/>
      <c r="M3878" s="8">
        <f>IF($C3878="","",L3878*T3878/100)</f>
        <v/>
      </c>
      <c r="S3878" s="8" t="n"/>
      <c r="T3878" s="8" t="n"/>
      <c r="W3878">
        <f>IF($C3878="","",IF($AL3878=1,0,IF($AK3878=1,Settings!$C$6,Settings!$C$7))*100)</f>
        <v/>
      </c>
      <c r="X3878" s="8">
        <f>IF($C3878="","",T3878*W3878/100)</f>
        <v/>
      </c>
      <c r="Y3878" s="8">
        <f>IF($C3878="","",T3878-X3878)</f>
        <v/>
      </c>
      <c r="Z3878" s="8">
        <f>IF($C3878="","",Y3878-M3878)</f>
        <v/>
      </c>
      <c r="AD3878" s="8" t="n"/>
      <c r="AG3878" s="14" t="n"/>
      <c r="AI3878">
        <f>IF($C3878="","",IF(COUNTIF($C$2:$C3878,$C3878)=1,1,0))</f>
        <v/>
      </c>
      <c r="AJ3878">
        <f>IF($AI3878=1,SUMPRODUCT(--($AM$2:$AM$7001&lt;$AM3878))+1,"")</f>
        <v/>
      </c>
      <c r="AK3878">
        <f>IF($C3878="","",IF(OR($P3878=TRUE(),$P3878="TRUE"),1,0))</f>
        <v/>
      </c>
      <c r="AL3878">
        <f>IF($C3878="","",IF(AND($V3878="Yes",SUMPRODUCT((LEN(Settings!$F$6:$F$13)&gt;0)*ISNUMBER(SEARCH(Settings!$F$6:$F$13,$O3878)))=0),1,0))</f>
        <v/>
      </c>
      <c r="AM3878">
        <f>IF($AI3878=1,IFERROR(IF(VALUE($C3878)&lt;100000000,VALUE($C3878),1000000000),IFERROR(IF(VALUE(MID($C3878,2,20))&lt;100000000,VALUE(MID($C3878,2,20)),1000000000),1000000000))+ROW()/100000,"")</f>
        <v/>
      </c>
    </row>
    <row r="3879">
      <c r="E3879" s="14" t="n"/>
      <c r="M3879" s="8">
        <f>IF($C3879="","",L3879*T3879/100)</f>
        <v/>
      </c>
      <c r="S3879" s="8" t="n"/>
      <c r="T3879" s="8" t="n"/>
      <c r="W3879">
        <f>IF($C3879="","",IF($AL3879=1,0,IF($AK3879=1,Settings!$C$6,Settings!$C$7))*100)</f>
        <v/>
      </c>
      <c r="X3879" s="8">
        <f>IF($C3879="","",T3879*W3879/100)</f>
        <v/>
      </c>
      <c r="Y3879" s="8">
        <f>IF($C3879="","",T3879-X3879)</f>
        <v/>
      </c>
      <c r="Z3879" s="8">
        <f>IF($C3879="","",Y3879-M3879)</f>
        <v/>
      </c>
      <c r="AD3879" s="8" t="n"/>
      <c r="AG3879" s="14" t="n"/>
      <c r="AI3879">
        <f>IF($C3879="","",IF(COUNTIF($C$2:$C3879,$C3879)=1,1,0))</f>
        <v/>
      </c>
      <c r="AJ3879">
        <f>IF($AI3879=1,SUMPRODUCT(--($AM$2:$AM$7001&lt;$AM3879))+1,"")</f>
        <v/>
      </c>
      <c r="AK3879">
        <f>IF($C3879="","",IF(OR($P3879=TRUE(),$P3879="TRUE"),1,0))</f>
        <v/>
      </c>
      <c r="AL3879">
        <f>IF($C3879="","",IF(AND($V3879="Yes",SUMPRODUCT((LEN(Settings!$F$6:$F$13)&gt;0)*ISNUMBER(SEARCH(Settings!$F$6:$F$13,$O3879)))=0),1,0))</f>
        <v/>
      </c>
      <c r="AM3879">
        <f>IF($AI3879=1,IFERROR(IF(VALUE($C3879)&lt;100000000,VALUE($C3879),1000000000),IFERROR(IF(VALUE(MID($C3879,2,20))&lt;100000000,VALUE(MID($C3879,2,20)),1000000000),1000000000))+ROW()/100000,"")</f>
        <v/>
      </c>
    </row>
    <row r="3880">
      <c r="E3880" s="14" t="n"/>
      <c r="M3880" s="8">
        <f>IF($C3880="","",L3880*T3880/100)</f>
        <v/>
      </c>
      <c r="S3880" s="8" t="n"/>
      <c r="T3880" s="8" t="n"/>
      <c r="W3880">
        <f>IF($C3880="","",IF($AL3880=1,0,IF($AK3880=1,Settings!$C$6,Settings!$C$7))*100)</f>
        <v/>
      </c>
      <c r="X3880" s="8">
        <f>IF($C3880="","",T3880*W3880/100)</f>
        <v/>
      </c>
      <c r="Y3880" s="8">
        <f>IF($C3880="","",T3880-X3880)</f>
        <v/>
      </c>
      <c r="Z3880" s="8">
        <f>IF($C3880="","",Y3880-M3880)</f>
        <v/>
      </c>
      <c r="AD3880" s="8" t="n"/>
      <c r="AG3880" s="14" t="n"/>
      <c r="AI3880">
        <f>IF($C3880="","",IF(COUNTIF($C$2:$C3880,$C3880)=1,1,0))</f>
        <v/>
      </c>
      <c r="AJ3880">
        <f>IF($AI3880=1,SUMPRODUCT(--($AM$2:$AM$7001&lt;$AM3880))+1,"")</f>
        <v/>
      </c>
      <c r="AK3880">
        <f>IF($C3880="","",IF(OR($P3880=TRUE(),$P3880="TRUE"),1,0))</f>
        <v/>
      </c>
      <c r="AL3880">
        <f>IF($C3880="","",IF(AND($V3880="Yes",SUMPRODUCT((LEN(Settings!$F$6:$F$13)&gt;0)*ISNUMBER(SEARCH(Settings!$F$6:$F$13,$O3880)))=0),1,0))</f>
        <v/>
      </c>
      <c r="AM3880">
        <f>IF($AI3880=1,IFERROR(IF(VALUE($C3880)&lt;100000000,VALUE($C3880),1000000000),IFERROR(IF(VALUE(MID($C3880,2,20))&lt;100000000,VALUE(MID($C3880,2,20)),1000000000),1000000000))+ROW()/100000,"")</f>
        <v/>
      </c>
    </row>
    <row r="3881">
      <c r="E3881" s="14" t="n"/>
      <c r="M3881" s="8">
        <f>IF($C3881="","",L3881*T3881/100)</f>
        <v/>
      </c>
      <c r="S3881" s="8" t="n"/>
      <c r="T3881" s="8" t="n"/>
      <c r="W3881">
        <f>IF($C3881="","",IF($AL3881=1,0,IF($AK3881=1,Settings!$C$6,Settings!$C$7))*100)</f>
        <v/>
      </c>
      <c r="X3881" s="8">
        <f>IF($C3881="","",T3881*W3881/100)</f>
        <v/>
      </c>
      <c r="Y3881" s="8">
        <f>IF($C3881="","",T3881-X3881)</f>
        <v/>
      </c>
      <c r="Z3881" s="8">
        <f>IF($C3881="","",Y3881-M3881)</f>
        <v/>
      </c>
      <c r="AD3881" s="8" t="n"/>
      <c r="AG3881" s="14" t="n"/>
      <c r="AI3881">
        <f>IF($C3881="","",IF(COUNTIF($C$2:$C3881,$C3881)=1,1,0))</f>
        <v/>
      </c>
      <c r="AJ3881">
        <f>IF($AI3881=1,SUMPRODUCT(--($AM$2:$AM$7001&lt;$AM3881))+1,"")</f>
        <v/>
      </c>
      <c r="AK3881">
        <f>IF($C3881="","",IF(OR($P3881=TRUE(),$P3881="TRUE"),1,0))</f>
        <v/>
      </c>
      <c r="AL3881">
        <f>IF($C3881="","",IF(AND($V3881="Yes",SUMPRODUCT((LEN(Settings!$F$6:$F$13)&gt;0)*ISNUMBER(SEARCH(Settings!$F$6:$F$13,$O3881)))=0),1,0))</f>
        <v/>
      </c>
      <c r="AM3881">
        <f>IF($AI3881=1,IFERROR(IF(VALUE($C3881)&lt;100000000,VALUE($C3881),1000000000),IFERROR(IF(VALUE(MID($C3881,2,20))&lt;100000000,VALUE(MID($C3881,2,20)),1000000000),1000000000))+ROW()/100000,"")</f>
        <v/>
      </c>
    </row>
    <row r="3882">
      <c r="E3882" s="14" t="n"/>
      <c r="M3882" s="8">
        <f>IF($C3882="","",L3882*T3882/100)</f>
        <v/>
      </c>
      <c r="S3882" s="8" t="n"/>
      <c r="T3882" s="8" t="n"/>
      <c r="W3882">
        <f>IF($C3882="","",IF($AL3882=1,0,IF($AK3882=1,Settings!$C$6,Settings!$C$7))*100)</f>
        <v/>
      </c>
      <c r="X3882" s="8">
        <f>IF($C3882="","",T3882*W3882/100)</f>
        <v/>
      </c>
      <c r="Y3882" s="8">
        <f>IF($C3882="","",T3882-X3882)</f>
        <v/>
      </c>
      <c r="Z3882" s="8">
        <f>IF($C3882="","",Y3882-M3882)</f>
        <v/>
      </c>
      <c r="AD3882" s="8" t="n"/>
      <c r="AG3882" s="14" t="n"/>
      <c r="AI3882">
        <f>IF($C3882="","",IF(COUNTIF($C$2:$C3882,$C3882)=1,1,0))</f>
        <v/>
      </c>
      <c r="AJ3882">
        <f>IF($AI3882=1,SUMPRODUCT(--($AM$2:$AM$7001&lt;$AM3882))+1,"")</f>
        <v/>
      </c>
      <c r="AK3882">
        <f>IF($C3882="","",IF(OR($P3882=TRUE(),$P3882="TRUE"),1,0))</f>
        <v/>
      </c>
      <c r="AL3882">
        <f>IF($C3882="","",IF(AND($V3882="Yes",SUMPRODUCT((LEN(Settings!$F$6:$F$13)&gt;0)*ISNUMBER(SEARCH(Settings!$F$6:$F$13,$O3882)))=0),1,0))</f>
        <v/>
      </c>
      <c r="AM3882">
        <f>IF($AI3882=1,IFERROR(IF(VALUE($C3882)&lt;100000000,VALUE($C3882),1000000000),IFERROR(IF(VALUE(MID($C3882,2,20))&lt;100000000,VALUE(MID($C3882,2,20)),1000000000),1000000000))+ROW()/100000,"")</f>
        <v/>
      </c>
    </row>
    <row r="3883">
      <c r="E3883" s="14" t="n"/>
      <c r="M3883" s="8">
        <f>IF($C3883="","",L3883*T3883/100)</f>
        <v/>
      </c>
      <c r="S3883" s="8" t="n"/>
      <c r="T3883" s="8" t="n"/>
      <c r="W3883">
        <f>IF($C3883="","",IF($AL3883=1,0,IF($AK3883=1,Settings!$C$6,Settings!$C$7))*100)</f>
        <v/>
      </c>
      <c r="X3883" s="8">
        <f>IF($C3883="","",T3883*W3883/100)</f>
        <v/>
      </c>
      <c r="Y3883" s="8">
        <f>IF($C3883="","",T3883-X3883)</f>
        <v/>
      </c>
      <c r="Z3883" s="8">
        <f>IF($C3883="","",Y3883-M3883)</f>
        <v/>
      </c>
      <c r="AD3883" s="8" t="n"/>
      <c r="AG3883" s="14" t="n"/>
      <c r="AI3883">
        <f>IF($C3883="","",IF(COUNTIF($C$2:$C3883,$C3883)=1,1,0))</f>
        <v/>
      </c>
      <c r="AJ3883">
        <f>IF($AI3883=1,SUMPRODUCT(--($AM$2:$AM$7001&lt;$AM3883))+1,"")</f>
        <v/>
      </c>
      <c r="AK3883">
        <f>IF($C3883="","",IF(OR($P3883=TRUE(),$P3883="TRUE"),1,0))</f>
        <v/>
      </c>
      <c r="AL3883">
        <f>IF($C3883="","",IF(AND($V3883="Yes",SUMPRODUCT((LEN(Settings!$F$6:$F$13)&gt;0)*ISNUMBER(SEARCH(Settings!$F$6:$F$13,$O3883)))=0),1,0))</f>
        <v/>
      </c>
      <c r="AM3883">
        <f>IF($AI3883=1,IFERROR(IF(VALUE($C3883)&lt;100000000,VALUE($C3883),1000000000),IFERROR(IF(VALUE(MID($C3883,2,20))&lt;100000000,VALUE(MID($C3883,2,20)),1000000000),1000000000))+ROW()/100000,"")</f>
        <v/>
      </c>
    </row>
    <row r="3884">
      <c r="E3884" s="14" t="n"/>
      <c r="M3884" s="8">
        <f>IF($C3884="","",L3884*T3884/100)</f>
        <v/>
      </c>
      <c r="S3884" s="8" t="n"/>
      <c r="T3884" s="8" t="n"/>
      <c r="W3884">
        <f>IF($C3884="","",IF($AL3884=1,0,IF($AK3884=1,Settings!$C$6,Settings!$C$7))*100)</f>
        <v/>
      </c>
      <c r="X3884" s="8">
        <f>IF($C3884="","",T3884*W3884/100)</f>
        <v/>
      </c>
      <c r="Y3884" s="8">
        <f>IF($C3884="","",T3884-X3884)</f>
        <v/>
      </c>
      <c r="Z3884" s="8">
        <f>IF($C3884="","",Y3884-M3884)</f>
        <v/>
      </c>
      <c r="AD3884" s="8" t="n"/>
      <c r="AG3884" s="14" t="n"/>
      <c r="AI3884">
        <f>IF($C3884="","",IF(COUNTIF($C$2:$C3884,$C3884)=1,1,0))</f>
        <v/>
      </c>
      <c r="AJ3884">
        <f>IF($AI3884=1,SUMPRODUCT(--($AM$2:$AM$7001&lt;$AM3884))+1,"")</f>
        <v/>
      </c>
      <c r="AK3884">
        <f>IF($C3884="","",IF(OR($P3884=TRUE(),$P3884="TRUE"),1,0))</f>
        <v/>
      </c>
      <c r="AL3884">
        <f>IF($C3884="","",IF(AND($V3884="Yes",SUMPRODUCT((LEN(Settings!$F$6:$F$13)&gt;0)*ISNUMBER(SEARCH(Settings!$F$6:$F$13,$O3884)))=0),1,0))</f>
        <v/>
      </c>
      <c r="AM3884">
        <f>IF($AI3884=1,IFERROR(IF(VALUE($C3884)&lt;100000000,VALUE($C3884),1000000000),IFERROR(IF(VALUE(MID($C3884,2,20))&lt;100000000,VALUE(MID($C3884,2,20)),1000000000),1000000000))+ROW()/100000,"")</f>
        <v/>
      </c>
    </row>
    <row r="3885">
      <c r="E3885" s="14" t="n"/>
      <c r="M3885" s="8">
        <f>IF($C3885="","",L3885*T3885/100)</f>
        <v/>
      </c>
      <c r="S3885" s="8" t="n"/>
      <c r="T3885" s="8" t="n"/>
      <c r="W3885">
        <f>IF($C3885="","",IF($AL3885=1,0,IF($AK3885=1,Settings!$C$6,Settings!$C$7))*100)</f>
        <v/>
      </c>
      <c r="X3885" s="8">
        <f>IF($C3885="","",T3885*W3885/100)</f>
        <v/>
      </c>
      <c r="Y3885" s="8">
        <f>IF($C3885="","",T3885-X3885)</f>
        <v/>
      </c>
      <c r="Z3885" s="8">
        <f>IF($C3885="","",Y3885-M3885)</f>
        <v/>
      </c>
      <c r="AD3885" s="8" t="n"/>
      <c r="AG3885" s="14" t="n"/>
      <c r="AI3885">
        <f>IF($C3885="","",IF(COUNTIF($C$2:$C3885,$C3885)=1,1,0))</f>
        <v/>
      </c>
      <c r="AJ3885">
        <f>IF($AI3885=1,SUMPRODUCT(--($AM$2:$AM$7001&lt;$AM3885))+1,"")</f>
        <v/>
      </c>
      <c r="AK3885">
        <f>IF($C3885="","",IF(OR($P3885=TRUE(),$P3885="TRUE"),1,0))</f>
        <v/>
      </c>
      <c r="AL3885">
        <f>IF($C3885="","",IF(AND($V3885="Yes",SUMPRODUCT((LEN(Settings!$F$6:$F$13)&gt;0)*ISNUMBER(SEARCH(Settings!$F$6:$F$13,$O3885)))=0),1,0))</f>
        <v/>
      </c>
      <c r="AM3885">
        <f>IF($AI3885=1,IFERROR(IF(VALUE($C3885)&lt;100000000,VALUE($C3885),1000000000),IFERROR(IF(VALUE(MID($C3885,2,20))&lt;100000000,VALUE(MID($C3885,2,20)),1000000000),1000000000))+ROW()/100000,"")</f>
        <v/>
      </c>
    </row>
    <row r="3886">
      <c r="E3886" s="14" t="n"/>
      <c r="M3886" s="8">
        <f>IF($C3886="","",L3886*T3886/100)</f>
        <v/>
      </c>
      <c r="S3886" s="8" t="n"/>
      <c r="T3886" s="8" t="n"/>
      <c r="W3886">
        <f>IF($C3886="","",IF($AL3886=1,0,IF($AK3886=1,Settings!$C$6,Settings!$C$7))*100)</f>
        <v/>
      </c>
      <c r="X3886" s="8">
        <f>IF($C3886="","",T3886*W3886/100)</f>
        <v/>
      </c>
      <c r="Y3886" s="8">
        <f>IF($C3886="","",T3886-X3886)</f>
        <v/>
      </c>
      <c r="Z3886" s="8">
        <f>IF($C3886="","",Y3886-M3886)</f>
        <v/>
      </c>
      <c r="AD3886" s="8" t="n"/>
      <c r="AG3886" s="14" t="n"/>
      <c r="AI3886">
        <f>IF($C3886="","",IF(COUNTIF($C$2:$C3886,$C3886)=1,1,0))</f>
        <v/>
      </c>
      <c r="AJ3886">
        <f>IF($AI3886=1,SUMPRODUCT(--($AM$2:$AM$7001&lt;$AM3886))+1,"")</f>
        <v/>
      </c>
      <c r="AK3886">
        <f>IF($C3886="","",IF(OR($P3886=TRUE(),$P3886="TRUE"),1,0))</f>
        <v/>
      </c>
      <c r="AL3886">
        <f>IF($C3886="","",IF(AND($V3886="Yes",SUMPRODUCT((LEN(Settings!$F$6:$F$13)&gt;0)*ISNUMBER(SEARCH(Settings!$F$6:$F$13,$O3886)))=0),1,0))</f>
        <v/>
      </c>
      <c r="AM3886">
        <f>IF($AI3886=1,IFERROR(IF(VALUE($C3886)&lt;100000000,VALUE($C3886),1000000000),IFERROR(IF(VALUE(MID($C3886,2,20))&lt;100000000,VALUE(MID($C3886,2,20)),1000000000),1000000000))+ROW()/100000,"")</f>
        <v/>
      </c>
    </row>
    <row r="3887">
      <c r="E3887" s="14" t="n"/>
      <c r="M3887" s="8">
        <f>IF($C3887="","",L3887*T3887/100)</f>
        <v/>
      </c>
      <c r="S3887" s="8" t="n"/>
      <c r="T3887" s="8" t="n"/>
      <c r="W3887">
        <f>IF($C3887="","",IF($AL3887=1,0,IF($AK3887=1,Settings!$C$6,Settings!$C$7))*100)</f>
        <v/>
      </c>
      <c r="X3887" s="8">
        <f>IF($C3887="","",T3887*W3887/100)</f>
        <v/>
      </c>
      <c r="Y3887" s="8">
        <f>IF($C3887="","",T3887-X3887)</f>
        <v/>
      </c>
      <c r="Z3887" s="8">
        <f>IF($C3887="","",Y3887-M3887)</f>
        <v/>
      </c>
      <c r="AD3887" s="8" t="n"/>
      <c r="AG3887" s="14" t="n"/>
      <c r="AI3887">
        <f>IF($C3887="","",IF(COUNTIF($C$2:$C3887,$C3887)=1,1,0))</f>
        <v/>
      </c>
      <c r="AJ3887">
        <f>IF($AI3887=1,SUMPRODUCT(--($AM$2:$AM$7001&lt;$AM3887))+1,"")</f>
        <v/>
      </c>
      <c r="AK3887">
        <f>IF($C3887="","",IF(OR($P3887=TRUE(),$P3887="TRUE"),1,0))</f>
        <v/>
      </c>
      <c r="AL3887">
        <f>IF($C3887="","",IF(AND($V3887="Yes",SUMPRODUCT((LEN(Settings!$F$6:$F$13)&gt;0)*ISNUMBER(SEARCH(Settings!$F$6:$F$13,$O3887)))=0),1,0))</f>
        <v/>
      </c>
      <c r="AM3887">
        <f>IF($AI3887=1,IFERROR(IF(VALUE($C3887)&lt;100000000,VALUE($C3887),1000000000),IFERROR(IF(VALUE(MID($C3887,2,20))&lt;100000000,VALUE(MID($C3887,2,20)),1000000000),1000000000))+ROW()/100000,"")</f>
        <v/>
      </c>
    </row>
    <row r="3888">
      <c r="E3888" s="14" t="n"/>
      <c r="M3888" s="8">
        <f>IF($C3888="","",L3888*T3888/100)</f>
        <v/>
      </c>
      <c r="S3888" s="8" t="n"/>
      <c r="T3888" s="8" t="n"/>
      <c r="W3888">
        <f>IF($C3888="","",IF($AL3888=1,0,IF($AK3888=1,Settings!$C$6,Settings!$C$7))*100)</f>
        <v/>
      </c>
      <c r="X3888" s="8">
        <f>IF($C3888="","",T3888*W3888/100)</f>
        <v/>
      </c>
      <c r="Y3888" s="8">
        <f>IF($C3888="","",T3888-X3888)</f>
        <v/>
      </c>
      <c r="Z3888" s="8">
        <f>IF($C3888="","",Y3888-M3888)</f>
        <v/>
      </c>
      <c r="AD3888" s="8" t="n"/>
      <c r="AG3888" s="14" t="n"/>
      <c r="AI3888">
        <f>IF($C3888="","",IF(COUNTIF($C$2:$C3888,$C3888)=1,1,0))</f>
        <v/>
      </c>
      <c r="AJ3888">
        <f>IF($AI3888=1,SUMPRODUCT(--($AM$2:$AM$7001&lt;$AM3888))+1,"")</f>
        <v/>
      </c>
      <c r="AK3888">
        <f>IF($C3888="","",IF(OR($P3888=TRUE(),$P3888="TRUE"),1,0))</f>
        <v/>
      </c>
      <c r="AL3888">
        <f>IF($C3888="","",IF(AND($V3888="Yes",SUMPRODUCT((LEN(Settings!$F$6:$F$13)&gt;0)*ISNUMBER(SEARCH(Settings!$F$6:$F$13,$O3888)))=0),1,0))</f>
        <v/>
      </c>
      <c r="AM3888">
        <f>IF($AI3888=1,IFERROR(IF(VALUE($C3888)&lt;100000000,VALUE($C3888),1000000000),IFERROR(IF(VALUE(MID($C3888,2,20))&lt;100000000,VALUE(MID($C3888,2,20)),1000000000),1000000000))+ROW()/100000,"")</f>
        <v/>
      </c>
    </row>
    <row r="3889">
      <c r="E3889" s="14" t="n"/>
      <c r="M3889" s="8">
        <f>IF($C3889="","",L3889*T3889/100)</f>
        <v/>
      </c>
      <c r="S3889" s="8" t="n"/>
      <c r="T3889" s="8" t="n"/>
      <c r="W3889">
        <f>IF($C3889="","",IF($AL3889=1,0,IF($AK3889=1,Settings!$C$6,Settings!$C$7))*100)</f>
        <v/>
      </c>
      <c r="X3889" s="8">
        <f>IF($C3889="","",T3889*W3889/100)</f>
        <v/>
      </c>
      <c r="Y3889" s="8">
        <f>IF($C3889="","",T3889-X3889)</f>
        <v/>
      </c>
      <c r="Z3889" s="8">
        <f>IF($C3889="","",Y3889-M3889)</f>
        <v/>
      </c>
      <c r="AD3889" s="8" t="n"/>
      <c r="AG3889" s="14" t="n"/>
      <c r="AI3889">
        <f>IF($C3889="","",IF(COUNTIF($C$2:$C3889,$C3889)=1,1,0))</f>
        <v/>
      </c>
      <c r="AJ3889">
        <f>IF($AI3889=1,SUMPRODUCT(--($AM$2:$AM$7001&lt;$AM3889))+1,"")</f>
        <v/>
      </c>
      <c r="AK3889">
        <f>IF($C3889="","",IF(OR($P3889=TRUE(),$P3889="TRUE"),1,0))</f>
        <v/>
      </c>
      <c r="AL3889">
        <f>IF($C3889="","",IF(AND($V3889="Yes",SUMPRODUCT((LEN(Settings!$F$6:$F$13)&gt;0)*ISNUMBER(SEARCH(Settings!$F$6:$F$13,$O3889)))=0),1,0))</f>
        <v/>
      </c>
      <c r="AM3889">
        <f>IF($AI3889=1,IFERROR(IF(VALUE($C3889)&lt;100000000,VALUE($C3889),1000000000),IFERROR(IF(VALUE(MID($C3889,2,20))&lt;100000000,VALUE(MID($C3889,2,20)),1000000000),1000000000))+ROW()/100000,"")</f>
        <v/>
      </c>
    </row>
    <row r="3890">
      <c r="E3890" s="14" t="n"/>
      <c r="M3890" s="8">
        <f>IF($C3890="","",L3890*T3890/100)</f>
        <v/>
      </c>
      <c r="S3890" s="8" t="n"/>
      <c r="T3890" s="8" t="n"/>
      <c r="W3890">
        <f>IF($C3890="","",IF($AL3890=1,0,IF($AK3890=1,Settings!$C$6,Settings!$C$7))*100)</f>
        <v/>
      </c>
      <c r="X3890" s="8">
        <f>IF($C3890="","",T3890*W3890/100)</f>
        <v/>
      </c>
      <c r="Y3890" s="8">
        <f>IF($C3890="","",T3890-X3890)</f>
        <v/>
      </c>
      <c r="Z3890" s="8">
        <f>IF($C3890="","",Y3890-M3890)</f>
        <v/>
      </c>
      <c r="AD3890" s="8" t="n"/>
      <c r="AG3890" s="14" t="n"/>
      <c r="AI3890">
        <f>IF($C3890="","",IF(COUNTIF($C$2:$C3890,$C3890)=1,1,0))</f>
        <v/>
      </c>
      <c r="AJ3890">
        <f>IF($AI3890=1,SUMPRODUCT(--($AM$2:$AM$7001&lt;$AM3890))+1,"")</f>
        <v/>
      </c>
      <c r="AK3890">
        <f>IF($C3890="","",IF(OR($P3890=TRUE(),$P3890="TRUE"),1,0))</f>
        <v/>
      </c>
      <c r="AL3890">
        <f>IF($C3890="","",IF(AND($V3890="Yes",SUMPRODUCT((LEN(Settings!$F$6:$F$13)&gt;0)*ISNUMBER(SEARCH(Settings!$F$6:$F$13,$O3890)))=0),1,0))</f>
        <v/>
      </c>
      <c r="AM3890">
        <f>IF($AI3890=1,IFERROR(IF(VALUE($C3890)&lt;100000000,VALUE($C3890),1000000000),IFERROR(IF(VALUE(MID($C3890,2,20))&lt;100000000,VALUE(MID($C3890,2,20)),1000000000),1000000000))+ROW()/100000,"")</f>
        <v/>
      </c>
    </row>
    <row r="3891">
      <c r="E3891" s="14" t="n"/>
      <c r="M3891" s="8">
        <f>IF($C3891="","",L3891*T3891/100)</f>
        <v/>
      </c>
      <c r="S3891" s="8" t="n"/>
      <c r="T3891" s="8" t="n"/>
      <c r="W3891">
        <f>IF($C3891="","",IF($AL3891=1,0,IF($AK3891=1,Settings!$C$6,Settings!$C$7))*100)</f>
        <v/>
      </c>
      <c r="X3891" s="8">
        <f>IF($C3891="","",T3891*W3891/100)</f>
        <v/>
      </c>
      <c r="Y3891" s="8">
        <f>IF($C3891="","",T3891-X3891)</f>
        <v/>
      </c>
      <c r="Z3891" s="8">
        <f>IF($C3891="","",Y3891-M3891)</f>
        <v/>
      </c>
      <c r="AD3891" s="8" t="n"/>
      <c r="AG3891" s="14" t="n"/>
      <c r="AI3891">
        <f>IF($C3891="","",IF(COUNTIF($C$2:$C3891,$C3891)=1,1,0))</f>
        <v/>
      </c>
      <c r="AJ3891">
        <f>IF($AI3891=1,SUMPRODUCT(--($AM$2:$AM$7001&lt;$AM3891))+1,"")</f>
        <v/>
      </c>
      <c r="AK3891">
        <f>IF($C3891="","",IF(OR($P3891=TRUE(),$P3891="TRUE"),1,0))</f>
        <v/>
      </c>
      <c r="AL3891">
        <f>IF($C3891="","",IF(AND($V3891="Yes",SUMPRODUCT((LEN(Settings!$F$6:$F$13)&gt;0)*ISNUMBER(SEARCH(Settings!$F$6:$F$13,$O3891)))=0),1,0))</f>
        <v/>
      </c>
      <c r="AM3891">
        <f>IF($AI3891=1,IFERROR(IF(VALUE($C3891)&lt;100000000,VALUE($C3891),1000000000),IFERROR(IF(VALUE(MID($C3891,2,20))&lt;100000000,VALUE(MID($C3891,2,20)),1000000000),1000000000))+ROW()/100000,"")</f>
        <v/>
      </c>
    </row>
    <row r="3892">
      <c r="E3892" s="14" t="n"/>
      <c r="M3892" s="8">
        <f>IF($C3892="","",L3892*T3892/100)</f>
        <v/>
      </c>
      <c r="S3892" s="8" t="n"/>
      <c r="T3892" s="8" t="n"/>
      <c r="W3892">
        <f>IF($C3892="","",IF($AL3892=1,0,IF($AK3892=1,Settings!$C$6,Settings!$C$7))*100)</f>
        <v/>
      </c>
      <c r="X3892" s="8">
        <f>IF($C3892="","",T3892*W3892/100)</f>
        <v/>
      </c>
      <c r="Y3892" s="8">
        <f>IF($C3892="","",T3892-X3892)</f>
        <v/>
      </c>
      <c r="Z3892" s="8">
        <f>IF($C3892="","",Y3892-M3892)</f>
        <v/>
      </c>
      <c r="AD3892" s="8" t="n"/>
      <c r="AG3892" s="14" t="n"/>
      <c r="AI3892">
        <f>IF($C3892="","",IF(COUNTIF($C$2:$C3892,$C3892)=1,1,0))</f>
        <v/>
      </c>
      <c r="AJ3892">
        <f>IF($AI3892=1,SUMPRODUCT(--($AM$2:$AM$7001&lt;$AM3892))+1,"")</f>
        <v/>
      </c>
      <c r="AK3892">
        <f>IF($C3892="","",IF(OR($P3892=TRUE(),$P3892="TRUE"),1,0))</f>
        <v/>
      </c>
      <c r="AL3892">
        <f>IF($C3892="","",IF(AND($V3892="Yes",SUMPRODUCT((LEN(Settings!$F$6:$F$13)&gt;0)*ISNUMBER(SEARCH(Settings!$F$6:$F$13,$O3892)))=0),1,0))</f>
        <v/>
      </c>
      <c r="AM3892">
        <f>IF($AI3892=1,IFERROR(IF(VALUE($C3892)&lt;100000000,VALUE($C3892),1000000000),IFERROR(IF(VALUE(MID($C3892,2,20))&lt;100000000,VALUE(MID($C3892,2,20)),1000000000),1000000000))+ROW()/100000,"")</f>
        <v/>
      </c>
    </row>
    <row r="3893">
      <c r="E3893" s="14" t="n"/>
      <c r="M3893" s="8">
        <f>IF($C3893="","",L3893*T3893/100)</f>
        <v/>
      </c>
      <c r="S3893" s="8" t="n"/>
      <c r="T3893" s="8" t="n"/>
      <c r="W3893">
        <f>IF($C3893="","",IF($AL3893=1,0,IF($AK3893=1,Settings!$C$6,Settings!$C$7))*100)</f>
        <v/>
      </c>
      <c r="X3893" s="8">
        <f>IF($C3893="","",T3893*W3893/100)</f>
        <v/>
      </c>
      <c r="Y3893" s="8">
        <f>IF($C3893="","",T3893-X3893)</f>
        <v/>
      </c>
      <c r="Z3893" s="8">
        <f>IF($C3893="","",Y3893-M3893)</f>
        <v/>
      </c>
      <c r="AD3893" s="8" t="n"/>
      <c r="AG3893" s="14" t="n"/>
      <c r="AI3893">
        <f>IF($C3893="","",IF(COUNTIF($C$2:$C3893,$C3893)=1,1,0))</f>
        <v/>
      </c>
      <c r="AJ3893">
        <f>IF($AI3893=1,SUMPRODUCT(--($AM$2:$AM$7001&lt;$AM3893))+1,"")</f>
        <v/>
      </c>
      <c r="AK3893">
        <f>IF($C3893="","",IF(OR($P3893=TRUE(),$P3893="TRUE"),1,0))</f>
        <v/>
      </c>
      <c r="AL3893">
        <f>IF($C3893="","",IF(AND($V3893="Yes",SUMPRODUCT((LEN(Settings!$F$6:$F$13)&gt;0)*ISNUMBER(SEARCH(Settings!$F$6:$F$13,$O3893)))=0),1,0))</f>
        <v/>
      </c>
      <c r="AM3893">
        <f>IF($AI3893=1,IFERROR(IF(VALUE($C3893)&lt;100000000,VALUE($C3893),1000000000),IFERROR(IF(VALUE(MID($C3893,2,20))&lt;100000000,VALUE(MID($C3893,2,20)),1000000000),1000000000))+ROW()/100000,"")</f>
        <v/>
      </c>
    </row>
    <row r="3894">
      <c r="E3894" s="14" t="n"/>
      <c r="M3894" s="8">
        <f>IF($C3894="","",L3894*T3894/100)</f>
        <v/>
      </c>
      <c r="S3894" s="8" t="n"/>
      <c r="T3894" s="8" t="n"/>
      <c r="W3894">
        <f>IF($C3894="","",IF($AL3894=1,0,IF($AK3894=1,Settings!$C$6,Settings!$C$7))*100)</f>
        <v/>
      </c>
      <c r="X3894" s="8">
        <f>IF($C3894="","",T3894*W3894/100)</f>
        <v/>
      </c>
      <c r="Y3894" s="8">
        <f>IF($C3894="","",T3894-X3894)</f>
        <v/>
      </c>
      <c r="Z3894" s="8">
        <f>IF($C3894="","",Y3894-M3894)</f>
        <v/>
      </c>
      <c r="AD3894" s="8" t="n"/>
      <c r="AG3894" s="14" t="n"/>
      <c r="AI3894">
        <f>IF($C3894="","",IF(COUNTIF($C$2:$C3894,$C3894)=1,1,0))</f>
        <v/>
      </c>
      <c r="AJ3894">
        <f>IF($AI3894=1,SUMPRODUCT(--($AM$2:$AM$7001&lt;$AM3894))+1,"")</f>
        <v/>
      </c>
      <c r="AK3894">
        <f>IF($C3894="","",IF(OR($P3894=TRUE(),$P3894="TRUE"),1,0))</f>
        <v/>
      </c>
      <c r="AL3894">
        <f>IF($C3894="","",IF(AND($V3894="Yes",SUMPRODUCT((LEN(Settings!$F$6:$F$13)&gt;0)*ISNUMBER(SEARCH(Settings!$F$6:$F$13,$O3894)))=0),1,0))</f>
        <v/>
      </c>
      <c r="AM3894">
        <f>IF($AI3894=1,IFERROR(IF(VALUE($C3894)&lt;100000000,VALUE($C3894),1000000000),IFERROR(IF(VALUE(MID($C3894,2,20))&lt;100000000,VALUE(MID($C3894,2,20)),1000000000),1000000000))+ROW()/100000,"")</f>
        <v/>
      </c>
    </row>
    <row r="3895">
      <c r="E3895" s="14" t="n"/>
      <c r="M3895" s="8">
        <f>IF($C3895="","",L3895*T3895/100)</f>
        <v/>
      </c>
      <c r="S3895" s="8" t="n"/>
      <c r="T3895" s="8" t="n"/>
      <c r="W3895">
        <f>IF($C3895="","",IF($AL3895=1,0,IF($AK3895=1,Settings!$C$6,Settings!$C$7))*100)</f>
        <v/>
      </c>
      <c r="X3895" s="8">
        <f>IF($C3895="","",T3895*W3895/100)</f>
        <v/>
      </c>
      <c r="Y3895" s="8">
        <f>IF($C3895="","",T3895-X3895)</f>
        <v/>
      </c>
      <c r="Z3895" s="8">
        <f>IF($C3895="","",Y3895-M3895)</f>
        <v/>
      </c>
      <c r="AD3895" s="8" t="n"/>
      <c r="AG3895" s="14" t="n"/>
      <c r="AI3895">
        <f>IF($C3895="","",IF(COUNTIF($C$2:$C3895,$C3895)=1,1,0))</f>
        <v/>
      </c>
      <c r="AJ3895">
        <f>IF($AI3895=1,SUMPRODUCT(--($AM$2:$AM$7001&lt;$AM3895))+1,"")</f>
        <v/>
      </c>
      <c r="AK3895">
        <f>IF($C3895="","",IF(OR($P3895=TRUE(),$P3895="TRUE"),1,0))</f>
        <v/>
      </c>
      <c r="AL3895">
        <f>IF($C3895="","",IF(AND($V3895="Yes",SUMPRODUCT((LEN(Settings!$F$6:$F$13)&gt;0)*ISNUMBER(SEARCH(Settings!$F$6:$F$13,$O3895)))=0),1,0))</f>
        <v/>
      </c>
      <c r="AM3895">
        <f>IF($AI3895=1,IFERROR(IF(VALUE($C3895)&lt;100000000,VALUE($C3895),1000000000),IFERROR(IF(VALUE(MID($C3895,2,20))&lt;100000000,VALUE(MID($C3895,2,20)),1000000000),1000000000))+ROW()/100000,"")</f>
        <v/>
      </c>
    </row>
    <row r="3896">
      <c r="E3896" s="14" t="n"/>
      <c r="M3896" s="8">
        <f>IF($C3896="","",L3896*T3896/100)</f>
        <v/>
      </c>
      <c r="S3896" s="8" t="n"/>
      <c r="T3896" s="8" t="n"/>
      <c r="W3896">
        <f>IF($C3896="","",IF($AL3896=1,0,IF($AK3896=1,Settings!$C$6,Settings!$C$7))*100)</f>
        <v/>
      </c>
      <c r="X3896" s="8">
        <f>IF($C3896="","",T3896*W3896/100)</f>
        <v/>
      </c>
      <c r="Y3896" s="8">
        <f>IF($C3896="","",T3896-X3896)</f>
        <v/>
      </c>
      <c r="Z3896" s="8">
        <f>IF($C3896="","",Y3896-M3896)</f>
        <v/>
      </c>
      <c r="AD3896" s="8" t="n"/>
      <c r="AG3896" s="14" t="n"/>
      <c r="AI3896">
        <f>IF($C3896="","",IF(COUNTIF($C$2:$C3896,$C3896)=1,1,0))</f>
        <v/>
      </c>
      <c r="AJ3896">
        <f>IF($AI3896=1,SUMPRODUCT(--($AM$2:$AM$7001&lt;$AM3896))+1,"")</f>
        <v/>
      </c>
      <c r="AK3896">
        <f>IF($C3896="","",IF(OR($P3896=TRUE(),$P3896="TRUE"),1,0))</f>
        <v/>
      </c>
      <c r="AL3896">
        <f>IF($C3896="","",IF(AND($V3896="Yes",SUMPRODUCT((LEN(Settings!$F$6:$F$13)&gt;0)*ISNUMBER(SEARCH(Settings!$F$6:$F$13,$O3896)))=0),1,0))</f>
        <v/>
      </c>
      <c r="AM3896">
        <f>IF($AI3896=1,IFERROR(IF(VALUE($C3896)&lt;100000000,VALUE($C3896),1000000000),IFERROR(IF(VALUE(MID($C3896,2,20))&lt;100000000,VALUE(MID($C3896,2,20)),1000000000),1000000000))+ROW()/100000,"")</f>
        <v/>
      </c>
    </row>
    <row r="3897">
      <c r="E3897" s="14" t="n"/>
      <c r="M3897" s="8">
        <f>IF($C3897="","",L3897*T3897/100)</f>
        <v/>
      </c>
      <c r="S3897" s="8" t="n"/>
      <c r="T3897" s="8" t="n"/>
      <c r="W3897">
        <f>IF($C3897="","",IF($AL3897=1,0,IF($AK3897=1,Settings!$C$6,Settings!$C$7))*100)</f>
        <v/>
      </c>
      <c r="X3897" s="8">
        <f>IF($C3897="","",T3897*W3897/100)</f>
        <v/>
      </c>
      <c r="Y3897" s="8">
        <f>IF($C3897="","",T3897-X3897)</f>
        <v/>
      </c>
      <c r="Z3897" s="8">
        <f>IF($C3897="","",Y3897-M3897)</f>
        <v/>
      </c>
      <c r="AD3897" s="8" t="n"/>
      <c r="AG3897" s="14" t="n"/>
      <c r="AI3897">
        <f>IF($C3897="","",IF(COUNTIF($C$2:$C3897,$C3897)=1,1,0))</f>
        <v/>
      </c>
      <c r="AJ3897">
        <f>IF($AI3897=1,SUMPRODUCT(--($AM$2:$AM$7001&lt;$AM3897))+1,"")</f>
        <v/>
      </c>
      <c r="AK3897">
        <f>IF($C3897="","",IF(OR($P3897=TRUE(),$P3897="TRUE"),1,0))</f>
        <v/>
      </c>
      <c r="AL3897">
        <f>IF($C3897="","",IF(AND($V3897="Yes",SUMPRODUCT((LEN(Settings!$F$6:$F$13)&gt;0)*ISNUMBER(SEARCH(Settings!$F$6:$F$13,$O3897)))=0),1,0))</f>
        <v/>
      </c>
      <c r="AM3897">
        <f>IF($AI3897=1,IFERROR(IF(VALUE($C3897)&lt;100000000,VALUE($C3897),1000000000),IFERROR(IF(VALUE(MID($C3897,2,20))&lt;100000000,VALUE(MID($C3897,2,20)),1000000000),1000000000))+ROW()/100000,"")</f>
        <v/>
      </c>
    </row>
    <row r="3898">
      <c r="E3898" s="14" t="n"/>
      <c r="M3898" s="8">
        <f>IF($C3898="","",L3898*T3898/100)</f>
        <v/>
      </c>
      <c r="S3898" s="8" t="n"/>
      <c r="T3898" s="8" t="n"/>
      <c r="W3898">
        <f>IF($C3898="","",IF($AL3898=1,0,IF($AK3898=1,Settings!$C$6,Settings!$C$7))*100)</f>
        <v/>
      </c>
      <c r="X3898" s="8">
        <f>IF($C3898="","",T3898*W3898/100)</f>
        <v/>
      </c>
      <c r="Y3898" s="8">
        <f>IF($C3898="","",T3898-X3898)</f>
        <v/>
      </c>
      <c r="Z3898" s="8">
        <f>IF($C3898="","",Y3898-M3898)</f>
        <v/>
      </c>
      <c r="AD3898" s="8" t="n"/>
      <c r="AG3898" s="14" t="n"/>
      <c r="AI3898">
        <f>IF($C3898="","",IF(COUNTIF($C$2:$C3898,$C3898)=1,1,0))</f>
        <v/>
      </c>
      <c r="AJ3898">
        <f>IF($AI3898=1,SUMPRODUCT(--($AM$2:$AM$7001&lt;$AM3898))+1,"")</f>
        <v/>
      </c>
      <c r="AK3898">
        <f>IF($C3898="","",IF(OR($P3898=TRUE(),$P3898="TRUE"),1,0))</f>
        <v/>
      </c>
      <c r="AL3898">
        <f>IF($C3898="","",IF(AND($V3898="Yes",SUMPRODUCT((LEN(Settings!$F$6:$F$13)&gt;0)*ISNUMBER(SEARCH(Settings!$F$6:$F$13,$O3898)))=0),1,0))</f>
        <v/>
      </c>
      <c r="AM3898">
        <f>IF($AI3898=1,IFERROR(IF(VALUE($C3898)&lt;100000000,VALUE($C3898),1000000000),IFERROR(IF(VALUE(MID($C3898,2,20))&lt;100000000,VALUE(MID($C3898,2,20)),1000000000),1000000000))+ROW()/100000,"")</f>
        <v/>
      </c>
    </row>
    <row r="3899">
      <c r="E3899" s="14" t="n"/>
      <c r="M3899" s="8">
        <f>IF($C3899="","",L3899*T3899/100)</f>
        <v/>
      </c>
      <c r="S3899" s="8" t="n"/>
      <c r="T3899" s="8" t="n"/>
      <c r="W3899">
        <f>IF($C3899="","",IF($AL3899=1,0,IF($AK3899=1,Settings!$C$6,Settings!$C$7))*100)</f>
        <v/>
      </c>
      <c r="X3899" s="8">
        <f>IF($C3899="","",T3899*W3899/100)</f>
        <v/>
      </c>
      <c r="Y3899" s="8">
        <f>IF($C3899="","",T3899-X3899)</f>
        <v/>
      </c>
      <c r="Z3899" s="8">
        <f>IF($C3899="","",Y3899-M3899)</f>
        <v/>
      </c>
      <c r="AD3899" s="8" t="n"/>
      <c r="AG3899" s="14" t="n"/>
      <c r="AI3899">
        <f>IF($C3899="","",IF(COUNTIF($C$2:$C3899,$C3899)=1,1,0))</f>
        <v/>
      </c>
      <c r="AJ3899">
        <f>IF($AI3899=1,SUMPRODUCT(--($AM$2:$AM$7001&lt;$AM3899))+1,"")</f>
        <v/>
      </c>
      <c r="AK3899">
        <f>IF($C3899="","",IF(OR($P3899=TRUE(),$P3899="TRUE"),1,0))</f>
        <v/>
      </c>
      <c r="AL3899">
        <f>IF($C3899="","",IF(AND($V3899="Yes",SUMPRODUCT((LEN(Settings!$F$6:$F$13)&gt;0)*ISNUMBER(SEARCH(Settings!$F$6:$F$13,$O3899)))=0),1,0))</f>
        <v/>
      </c>
      <c r="AM3899">
        <f>IF($AI3899=1,IFERROR(IF(VALUE($C3899)&lt;100000000,VALUE($C3899),1000000000),IFERROR(IF(VALUE(MID($C3899,2,20))&lt;100000000,VALUE(MID($C3899,2,20)),1000000000),1000000000))+ROW()/100000,"")</f>
        <v/>
      </c>
    </row>
    <row r="3900">
      <c r="E3900" s="14" t="n"/>
      <c r="M3900" s="8">
        <f>IF($C3900="","",L3900*T3900/100)</f>
        <v/>
      </c>
      <c r="S3900" s="8" t="n"/>
      <c r="T3900" s="8" t="n"/>
      <c r="W3900">
        <f>IF($C3900="","",IF($AL3900=1,0,IF($AK3900=1,Settings!$C$6,Settings!$C$7))*100)</f>
        <v/>
      </c>
      <c r="X3900" s="8">
        <f>IF($C3900="","",T3900*W3900/100)</f>
        <v/>
      </c>
      <c r="Y3900" s="8">
        <f>IF($C3900="","",T3900-X3900)</f>
        <v/>
      </c>
      <c r="Z3900" s="8">
        <f>IF($C3900="","",Y3900-M3900)</f>
        <v/>
      </c>
      <c r="AD3900" s="8" t="n"/>
      <c r="AG3900" s="14" t="n"/>
      <c r="AI3900">
        <f>IF($C3900="","",IF(COUNTIF($C$2:$C3900,$C3900)=1,1,0))</f>
        <v/>
      </c>
      <c r="AJ3900">
        <f>IF($AI3900=1,SUMPRODUCT(--($AM$2:$AM$7001&lt;$AM3900))+1,"")</f>
        <v/>
      </c>
      <c r="AK3900">
        <f>IF($C3900="","",IF(OR($P3900=TRUE(),$P3900="TRUE"),1,0))</f>
        <v/>
      </c>
      <c r="AL3900">
        <f>IF($C3900="","",IF(AND($V3900="Yes",SUMPRODUCT((LEN(Settings!$F$6:$F$13)&gt;0)*ISNUMBER(SEARCH(Settings!$F$6:$F$13,$O3900)))=0),1,0))</f>
        <v/>
      </c>
      <c r="AM3900">
        <f>IF($AI3900=1,IFERROR(IF(VALUE($C3900)&lt;100000000,VALUE($C3900),1000000000),IFERROR(IF(VALUE(MID($C3900,2,20))&lt;100000000,VALUE(MID($C3900,2,20)),1000000000),1000000000))+ROW()/100000,"")</f>
        <v/>
      </c>
    </row>
    <row r="3901">
      <c r="E3901" s="14" t="n"/>
      <c r="M3901" s="8">
        <f>IF($C3901="","",L3901*T3901/100)</f>
        <v/>
      </c>
      <c r="S3901" s="8" t="n"/>
      <c r="T3901" s="8" t="n"/>
      <c r="W3901">
        <f>IF($C3901="","",IF($AL3901=1,0,IF($AK3901=1,Settings!$C$6,Settings!$C$7))*100)</f>
        <v/>
      </c>
      <c r="X3901" s="8">
        <f>IF($C3901="","",T3901*W3901/100)</f>
        <v/>
      </c>
      <c r="Y3901" s="8">
        <f>IF($C3901="","",T3901-X3901)</f>
        <v/>
      </c>
      <c r="Z3901" s="8">
        <f>IF($C3901="","",Y3901-M3901)</f>
        <v/>
      </c>
      <c r="AD3901" s="8" t="n"/>
      <c r="AG3901" s="14" t="n"/>
      <c r="AI3901">
        <f>IF($C3901="","",IF(COUNTIF($C$2:$C3901,$C3901)=1,1,0))</f>
        <v/>
      </c>
      <c r="AJ3901">
        <f>IF($AI3901=1,SUMPRODUCT(--($AM$2:$AM$7001&lt;$AM3901))+1,"")</f>
        <v/>
      </c>
      <c r="AK3901">
        <f>IF($C3901="","",IF(OR($P3901=TRUE(),$P3901="TRUE"),1,0))</f>
        <v/>
      </c>
      <c r="AL3901">
        <f>IF($C3901="","",IF(AND($V3901="Yes",SUMPRODUCT((LEN(Settings!$F$6:$F$13)&gt;0)*ISNUMBER(SEARCH(Settings!$F$6:$F$13,$O3901)))=0),1,0))</f>
        <v/>
      </c>
      <c r="AM3901">
        <f>IF($AI3901=1,IFERROR(IF(VALUE($C3901)&lt;100000000,VALUE($C3901),1000000000),IFERROR(IF(VALUE(MID($C3901,2,20))&lt;100000000,VALUE(MID($C3901,2,20)),1000000000),1000000000))+ROW()/100000,"")</f>
        <v/>
      </c>
    </row>
    <row r="3902">
      <c r="E3902" s="14" t="n"/>
      <c r="M3902" s="8">
        <f>IF($C3902="","",L3902*T3902/100)</f>
        <v/>
      </c>
      <c r="S3902" s="8" t="n"/>
      <c r="T3902" s="8" t="n"/>
      <c r="W3902">
        <f>IF($C3902="","",IF($AL3902=1,0,IF($AK3902=1,Settings!$C$6,Settings!$C$7))*100)</f>
        <v/>
      </c>
      <c r="X3902" s="8">
        <f>IF($C3902="","",T3902*W3902/100)</f>
        <v/>
      </c>
      <c r="Y3902" s="8">
        <f>IF($C3902="","",T3902-X3902)</f>
        <v/>
      </c>
      <c r="Z3902" s="8">
        <f>IF($C3902="","",Y3902-M3902)</f>
        <v/>
      </c>
      <c r="AD3902" s="8" t="n"/>
      <c r="AG3902" s="14" t="n"/>
      <c r="AI3902">
        <f>IF($C3902="","",IF(COUNTIF($C$2:$C3902,$C3902)=1,1,0))</f>
        <v/>
      </c>
      <c r="AJ3902">
        <f>IF($AI3902=1,SUMPRODUCT(--($AM$2:$AM$7001&lt;$AM3902))+1,"")</f>
        <v/>
      </c>
      <c r="AK3902">
        <f>IF($C3902="","",IF(OR($P3902=TRUE(),$P3902="TRUE"),1,0))</f>
        <v/>
      </c>
      <c r="AL3902">
        <f>IF($C3902="","",IF(AND($V3902="Yes",SUMPRODUCT((LEN(Settings!$F$6:$F$13)&gt;0)*ISNUMBER(SEARCH(Settings!$F$6:$F$13,$O3902)))=0),1,0))</f>
        <v/>
      </c>
      <c r="AM3902">
        <f>IF($AI3902=1,IFERROR(IF(VALUE($C3902)&lt;100000000,VALUE($C3902),1000000000),IFERROR(IF(VALUE(MID($C3902,2,20))&lt;100000000,VALUE(MID($C3902,2,20)),1000000000),1000000000))+ROW()/100000,"")</f>
        <v/>
      </c>
    </row>
    <row r="3903">
      <c r="E3903" s="14" t="n"/>
      <c r="M3903" s="8">
        <f>IF($C3903="","",L3903*T3903/100)</f>
        <v/>
      </c>
      <c r="S3903" s="8" t="n"/>
      <c r="T3903" s="8" t="n"/>
      <c r="W3903">
        <f>IF($C3903="","",IF($AL3903=1,0,IF($AK3903=1,Settings!$C$6,Settings!$C$7))*100)</f>
        <v/>
      </c>
      <c r="X3903" s="8">
        <f>IF($C3903="","",T3903*W3903/100)</f>
        <v/>
      </c>
      <c r="Y3903" s="8">
        <f>IF($C3903="","",T3903-X3903)</f>
        <v/>
      </c>
      <c r="Z3903" s="8">
        <f>IF($C3903="","",Y3903-M3903)</f>
        <v/>
      </c>
      <c r="AD3903" s="8" t="n"/>
      <c r="AG3903" s="14" t="n"/>
      <c r="AI3903">
        <f>IF($C3903="","",IF(COUNTIF($C$2:$C3903,$C3903)=1,1,0))</f>
        <v/>
      </c>
      <c r="AJ3903">
        <f>IF($AI3903=1,SUMPRODUCT(--($AM$2:$AM$7001&lt;$AM3903))+1,"")</f>
        <v/>
      </c>
      <c r="AK3903">
        <f>IF($C3903="","",IF(OR($P3903=TRUE(),$P3903="TRUE"),1,0))</f>
        <v/>
      </c>
      <c r="AL3903">
        <f>IF($C3903="","",IF(AND($V3903="Yes",SUMPRODUCT((LEN(Settings!$F$6:$F$13)&gt;0)*ISNUMBER(SEARCH(Settings!$F$6:$F$13,$O3903)))=0),1,0))</f>
        <v/>
      </c>
      <c r="AM3903">
        <f>IF($AI3903=1,IFERROR(IF(VALUE($C3903)&lt;100000000,VALUE($C3903),1000000000),IFERROR(IF(VALUE(MID($C3903,2,20))&lt;100000000,VALUE(MID($C3903,2,20)),1000000000),1000000000))+ROW()/100000,"")</f>
        <v/>
      </c>
    </row>
    <row r="3904">
      <c r="E3904" s="14" t="n"/>
      <c r="M3904" s="8">
        <f>IF($C3904="","",L3904*T3904/100)</f>
        <v/>
      </c>
      <c r="S3904" s="8" t="n"/>
      <c r="T3904" s="8" t="n"/>
      <c r="W3904">
        <f>IF($C3904="","",IF($AL3904=1,0,IF($AK3904=1,Settings!$C$6,Settings!$C$7))*100)</f>
        <v/>
      </c>
      <c r="X3904" s="8">
        <f>IF($C3904="","",T3904*W3904/100)</f>
        <v/>
      </c>
      <c r="Y3904" s="8">
        <f>IF($C3904="","",T3904-X3904)</f>
        <v/>
      </c>
      <c r="Z3904" s="8">
        <f>IF($C3904="","",Y3904-M3904)</f>
        <v/>
      </c>
      <c r="AD3904" s="8" t="n"/>
      <c r="AG3904" s="14" t="n"/>
      <c r="AI3904">
        <f>IF($C3904="","",IF(COUNTIF($C$2:$C3904,$C3904)=1,1,0))</f>
        <v/>
      </c>
      <c r="AJ3904">
        <f>IF($AI3904=1,SUMPRODUCT(--($AM$2:$AM$7001&lt;$AM3904))+1,"")</f>
        <v/>
      </c>
      <c r="AK3904">
        <f>IF($C3904="","",IF(OR($P3904=TRUE(),$P3904="TRUE"),1,0))</f>
        <v/>
      </c>
      <c r="AL3904">
        <f>IF($C3904="","",IF(AND($V3904="Yes",SUMPRODUCT((LEN(Settings!$F$6:$F$13)&gt;0)*ISNUMBER(SEARCH(Settings!$F$6:$F$13,$O3904)))=0),1,0))</f>
        <v/>
      </c>
      <c r="AM3904">
        <f>IF($AI3904=1,IFERROR(IF(VALUE($C3904)&lt;100000000,VALUE($C3904),1000000000),IFERROR(IF(VALUE(MID($C3904,2,20))&lt;100000000,VALUE(MID($C3904,2,20)),1000000000),1000000000))+ROW()/100000,"")</f>
        <v/>
      </c>
    </row>
    <row r="3905">
      <c r="E3905" s="14" t="n"/>
      <c r="M3905" s="8">
        <f>IF($C3905="","",L3905*T3905/100)</f>
        <v/>
      </c>
      <c r="S3905" s="8" t="n"/>
      <c r="T3905" s="8" t="n"/>
      <c r="W3905">
        <f>IF($C3905="","",IF($AL3905=1,0,IF($AK3905=1,Settings!$C$6,Settings!$C$7))*100)</f>
        <v/>
      </c>
      <c r="X3905" s="8">
        <f>IF($C3905="","",T3905*W3905/100)</f>
        <v/>
      </c>
      <c r="Y3905" s="8">
        <f>IF($C3905="","",T3905-X3905)</f>
        <v/>
      </c>
      <c r="Z3905" s="8">
        <f>IF($C3905="","",Y3905-M3905)</f>
        <v/>
      </c>
      <c r="AD3905" s="8" t="n"/>
      <c r="AG3905" s="14" t="n"/>
      <c r="AI3905">
        <f>IF($C3905="","",IF(COUNTIF($C$2:$C3905,$C3905)=1,1,0))</f>
        <v/>
      </c>
      <c r="AJ3905">
        <f>IF($AI3905=1,SUMPRODUCT(--($AM$2:$AM$7001&lt;$AM3905))+1,"")</f>
        <v/>
      </c>
      <c r="AK3905">
        <f>IF($C3905="","",IF(OR($P3905=TRUE(),$P3905="TRUE"),1,0))</f>
        <v/>
      </c>
      <c r="AL3905">
        <f>IF($C3905="","",IF(AND($V3905="Yes",SUMPRODUCT((LEN(Settings!$F$6:$F$13)&gt;0)*ISNUMBER(SEARCH(Settings!$F$6:$F$13,$O3905)))=0),1,0))</f>
        <v/>
      </c>
      <c r="AM3905">
        <f>IF($AI3905=1,IFERROR(IF(VALUE($C3905)&lt;100000000,VALUE($C3905),1000000000),IFERROR(IF(VALUE(MID($C3905,2,20))&lt;100000000,VALUE(MID($C3905,2,20)),1000000000),1000000000))+ROW()/100000,"")</f>
        <v/>
      </c>
    </row>
    <row r="3906">
      <c r="E3906" s="14" t="n"/>
      <c r="M3906" s="8">
        <f>IF($C3906="","",L3906*T3906/100)</f>
        <v/>
      </c>
      <c r="S3906" s="8" t="n"/>
      <c r="T3906" s="8" t="n"/>
      <c r="W3906">
        <f>IF($C3906="","",IF($AL3906=1,0,IF($AK3906=1,Settings!$C$6,Settings!$C$7))*100)</f>
        <v/>
      </c>
      <c r="X3906" s="8">
        <f>IF($C3906="","",T3906*W3906/100)</f>
        <v/>
      </c>
      <c r="Y3906" s="8">
        <f>IF($C3906="","",T3906-X3906)</f>
        <v/>
      </c>
      <c r="Z3906" s="8">
        <f>IF($C3906="","",Y3906-M3906)</f>
        <v/>
      </c>
      <c r="AD3906" s="8" t="n"/>
      <c r="AG3906" s="14" t="n"/>
      <c r="AI3906">
        <f>IF($C3906="","",IF(COUNTIF($C$2:$C3906,$C3906)=1,1,0))</f>
        <v/>
      </c>
      <c r="AJ3906">
        <f>IF($AI3906=1,SUMPRODUCT(--($AM$2:$AM$7001&lt;$AM3906))+1,"")</f>
        <v/>
      </c>
      <c r="AK3906">
        <f>IF($C3906="","",IF(OR($P3906=TRUE(),$P3906="TRUE"),1,0))</f>
        <v/>
      </c>
      <c r="AL3906">
        <f>IF($C3906="","",IF(AND($V3906="Yes",SUMPRODUCT((LEN(Settings!$F$6:$F$13)&gt;0)*ISNUMBER(SEARCH(Settings!$F$6:$F$13,$O3906)))=0),1,0))</f>
        <v/>
      </c>
      <c r="AM3906">
        <f>IF($AI3906=1,IFERROR(IF(VALUE($C3906)&lt;100000000,VALUE($C3906),1000000000),IFERROR(IF(VALUE(MID($C3906,2,20))&lt;100000000,VALUE(MID($C3906,2,20)),1000000000),1000000000))+ROW()/100000,"")</f>
        <v/>
      </c>
    </row>
    <row r="3907">
      <c r="E3907" s="14" t="n"/>
      <c r="M3907" s="8">
        <f>IF($C3907="","",L3907*T3907/100)</f>
        <v/>
      </c>
      <c r="S3907" s="8" t="n"/>
      <c r="T3907" s="8" t="n"/>
      <c r="W3907">
        <f>IF($C3907="","",IF($AL3907=1,0,IF($AK3907=1,Settings!$C$6,Settings!$C$7))*100)</f>
        <v/>
      </c>
      <c r="X3907" s="8">
        <f>IF($C3907="","",T3907*W3907/100)</f>
        <v/>
      </c>
      <c r="Y3907" s="8">
        <f>IF($C3907="","",T3907-X3907)</f>
        <v/>
      </c>
      <c r="Z3907" s="8">
        <f>IF($C3907="","",Y3907-M3907)</f>
        <v/>
      </c>
      <c r="AD3907" s="8" t="n"/>
      <c r="AG3907" s="14" t="n"/>
      <c r="AI3907">
        <f>IF($C3907="","",IF(COUNTIF($C$2:$C3907,$C3907)=1,1,0))</f>
        <v/>
      </c>
      <c r="AJ3907">
        <f>IF($AI3907=1,SUMPRODUCT(--($AM$2:$AM$7001&lt;$AM3907))+1,"")</f>
        <v/>
      </c>
      <c r="AK3907">
        <f>IF($C3907="","",IF(OR($P3907=TRUE(),$P3907="TRUE"),1,0))</f>
        <v/>
      </c>
      <c r="AL3907">
        <f>IF($C3907="","",IF(AND($V3907="Yes",SUMPRODUCT((LEN(Settings!$F$6:$F$13)&gt;0)*ISNUMBER(SEARCH(Settings!$F$6:$F$13,$O3907)))=0),1,0))</f>
        <v/>
      </c>
      <c r="AM3907">
        <f>IF($AI3907=1,IFERROR(IF(VALUE($C3907)&lt;100000000,VALUE($C3907),1000000000),IFERROR(IF(VALUE(MID($C3907,2,20))&lt;100000000,VALUE(MID($C3907,2,20)),1000000000),1000000000))+ROW()/100000,"")</f>
        <v/>
      </c>
    </row>
    <row r="3908">
      <c r="E3908" s="14" t="n"/>
      <c r="M3908" s="8">
        <f>IF($C3908="","",L3908*T3908/100)</f>
        <v/>
      </c>
      <c r="S3908" s="8" t="n"/>
      <c r="T3908" s="8" t="n"/>
      <c r="W3908">
        <f>IF($C3908="","",IF($AL3908=1,0,IF($AK3908=1,Settings!$C$6,Settings!$C$7))*100)</f>
        <v/>
      </c>
      <c r="X3908" s="8">
        <f>IF($C3908="","",T3908*W3908/100)</f>
        <v/>
      </c>
      <c r="Y3908" s="8">
        <f>IF($C3908="","",T3908-X3908)</f>
        <v/>
      </c>
      <c r="Z3908" s="8">
        <f>IF($C3908="","",Y3908-M3908)</f>
        <v/>
      </c>
      <c r="AD3908" s="8" t="n"/>
      <c r="AG3908" s="14" t="n"/>
      <c r="AI3908">
        <f>IF($C3908="","",IF(COUNTIF($C$2:$C3908,$C3908)=1,1,0))</f>
        <v/>
      </c>
      <c r="AJ3908">
        <f>IF($AI3908=1,SUMPRODUCT(--($AM$2:$AM$7001&lt;$AM3908))+1,"")</f>
        <v/>
      </c>
      <c r="AK3908">
        <f>IF($C3908="","",IF(OR($P3908=TRUE(),$P3908="TRUE"),1,0))</f>
        <v/>
      </c>
      <c r="AL3908">
        <f>IF($C3908="","",IF(AND($V3908="Yes",SUMPRODUCT((LEN(Settings!$F$6:$F$13)&gt;0)*ISNUMBER(SEARCH(Settings!$F$6:$F$13,$O3908)))=0),1,0))</f>
        <v/>
      </c>
      <c r="AM3908">
        <f>IF($AI3908=1,IFERROR(IF(VALUE($C3908)&lt;100000000,VALUE($C3908),1000000000),IFERROR(IF(VALUE(MID($C3908,2,20))&lt;100000000,VALUE(MID($C3908,2,20)),1000000000),1000000000))+ROW()/100000,"")</f>
        <v/>
      </c>
    </row>
    <row r="3909">
      <c r="E3909" s="14" t="n"/>
      <c r="M3909" s="8">
        <f>IF($C3909="","",L3909*T3909/100)</f>
        <v/>
      </c>
      <c r="S3909" s="8" t="n"/>
      <c r="T3909" s="8" t="n"/>
      <c r="W3909">
        <f>IF($C3909="","",IF($AL3909=1,0,IF($AK3909=1,Settings!$C$6,Settings!$C$7))*100)</f>
        <v/>
      </c>
      <c r="X3909" s="8">
        <f>IF($C3909="","",T3909*W3909/100)</f>
        <v/>
      </c>
      <c r="Y3909" s="8">
        <f>IF($C3909="","",T3909-X3909)</f>
        <v/>
      </c>
      <c r="Z3909" s="8">
        <f>IF($C3909="","",Y3909-M3909)</f>
        <v/>
      </c>
      <c r="AD3909" s="8" t="n"/>
      <c r="AG3909" s="14" t="n"/>
      <c r="AI3909">
        <f>IF($C3909="","",IF(COUNTIF($C$2:$C3909,$C3909)=1,1,0))</f>
        <v/>
      </c>
      <c r="AJ3909">
        <f>IF($AI3909=1,SUMPRODUCT(--($AM$2:$AM$7001&lt;$AM3909))+1,"")</f>
        <v/>
      </c>
      <c r="AK3909">
        <f>IF($C3909="","",IF(OR($P3909=TRUE(),$P3909="TRUE"),1,0))</f>
        <v/>
      </c>
      <c r="AL3909">
        <f>IF($C3909="","",IF(AND($V3909="Yes",SUMPRODUCT((LEN(Settings!$F$6:$F$13)&gt;0)*ISNUMBER(SEARCH(Settings!$F$6:$F$13,$O3909)))=0),1,0))</f>
        <v/>
      </c>
      <c r="AM3909">
        <f>IF($AI3909=1,IFERROR(IF(VALUE($C3909)&lt;100000000,VALUE($C3909),1000000000),IFERROR(IF(VALUE(MID($C3909,2,20))&lt;100000000,VALUE(MID($C3909,2,20)),1000000000),1000000000))+ROW()/100000,"")</f>
        <v/>
      </c>
    </row>
    <row r="3910">
      <c r="E3910" s="14" t="n"/>
      <c r="M3910" s="8">
        <f>IF($C3910="","",L3910*T3910/100)</f>
        <v/>
      </c>
      <c r="S3910" s="8" t="n"/>
      <c r="T3910" s="8" t="n"/>
      <c r="W3910">
        <f>IF($C3910="","",IF($AL3910=1,0,IF($AK3910=1,Settings!$C$6,Settings!$C$7))*100)</f>
        <v/>
      </c>
      <c r="X3910" s="8">
        <f>IF($C3910="","",T3910*W3910/100)</f>
        <v/>
      </c>
      <c r="Y3910" s="8">
        <f>IF($C3910="","",T3910-X3910)</f>
        <v/>
      </c>
      <c r="Z3910" s="8">
        <f>IF($C3910="","",Y3910-M3910)</f>
        <v/>
      </c>
      <c r="AD3910" s="8" t="n"/>
      <c r="AG3910" s="14" t="n"/>
      <c r="AI3910">
        <f>IF($C3910="","",IF(COUNTIF($C$2:$C3910,$C3910)=1,1,0))</f>
        <v/>
      </c>
      <c r="AJ3910">
        <f>IF($AI3910=1,SUMPRODUCT(--($AM$2:$AM$7001&lt;$AM3910))+1,"")</f>
        <v/>
      </c>
      <c r="AK3910">
        <f>IF($C3910="","",IF(OR($P3910=TRUE(),$P3910="TRUE"),1,0))</f>
        <v/>
      </c>
      <c r="AL3910">
        <f>IF($C3910="","",IF(AND($V3910="Yes",SUMPRODUCT((LEN(Settings!$F$6:$F$13)&gt;0)*ISNUMBER(SEARCH(Settings!$F$6:$F$13,$O3910)))=0),1,0))</f>
        <v/>
      </c>
      <c r="AM3910">
        <f>IF($AI3910=1,IFERROR(IF(VALUE($C3910)&lt;100000000,VALUE($C3910),1000000000),IFERROR(IF(VALUE(MID($C3910,2,20))&lt;100000000,VALUE(MID($C3910,2,20)),1000000000),1000000000))+ROW()/100000,"")</f>
        <v/>
      </c>
    </row>
    <row r="3911">
      <c r="E3911" s="14" t="n"/>
      <c r="M3911" s="8">
        <f>IF($C3911="","",L3911*T3911/100)</f>
        <v/>
      </c>
      <c r="S3911" s="8" t="n"/>
      <c r="T3911" s="8" t="n"/>
      <c r="W3911">
        <f>IF($C3911="","",IF($AL3911=1,0,IF($AK3911=1,Settings!$C$6,Settings!$C$7))*100)</f>
        <v/>
      </c>
      <c r="X3911" s="8">
        <f>IF($C3911="","",T3911*W3911/100)</f>
        <v/>
      </c>
      <c r="Y3911" s="8">
        <f>IF($C3911="","",T3911-X3911)</f>
        <v/>
      </c>
      <c r="Z3911" s="8">
        <f>IF($C3911="","",Y3911-M3911)</f>
        <v/>
      </c>
      <c r="AD3911" s="8" t="n"/>
      <c r="AG3911" s="14" t="n"/>
      <c r="AI3911">
        <f>IF($C3911="","",IF(COUNTIF($C$2:$C3911,$C3911)=1,1,0))</f>
        <v/>
      </c>
      <c r="AJ3911">
        <f>IF($AI3911=1,SUMPRODUCT(--($AM$2:$AM$7001&lt;$AM3911))+1,"")</f>
        <v/>
      </c>
      <c r="AK3911">
        <f>IF($C3911="","",IF(OR($P3911=TRUE(),$P3911="TRUE"),1,0))</f>
        <v/>
      </c>
      <c r="AL3911">
        <f>IF($C3911="","",IF(AND($V3911="Yes",SUMPRODUCT((LEN(Settings!$F$6:$F$13)&gt;0)*ISNUMBER(SEARCH(Settings!$F$6:$F$13,$O3911)))=0),1,0))</f>
        <v/>
      </c>
      <c r="AM3911">
        <f>IF($AI3911=1,IFERROR(IF(VALUE($C3911)&lt;100000000,VALUE($C3911),1000000000),IFERROR(IF(VALUE(MID($C3911,2,20))&lt;100000000,VALUE(MID($C3911,2,20)),1000000000),1000000000))+ROW()/100000,"")</f>
        <v/>
      </c>
    </row>
    <row r="3912">
      <c r="E3912" s="14" t="n"/>
      <c r="M3912" s="8">
        <f>IF($C3912="","",L3912*T3912/100)</f>
        <v/>
      </c>
      <c r="S3912" s="8" t="n"/>
      <c r="T3912" s="8" t="n"/>
      <c r="W3912">
        <f>IF($C3912="","",IF($AL3912=1,0,IF($AK3912=1,Settings!$C$6,Settings!$C$7))*100)</f>
        <v/>
      </c>
      <c r="X3912" s="8">
        <f>IF($C3912="","",T3912*W3912/100)</f>
        <v/>
      </c>
      <c r="Y3912" s="8">
        <f>IF($C3912="","",T3912-X3912)</f>
        <v/>
      </c>
      <c r="Z3912" s="8">
        <f>IF($C3912="","",Y3912-M3912)</f>
        <v/>
      </c>
      <c r="AD3912" s="8" t="n"/>
      <c r="AG3912" s="14" t="n"/>
      <c r="AI3912">
        <f>IF($C3912="","",IF(COUNTIF($C$2:$C3912,$C3912)=1,1,0))</f>
        <v/>
      </c>
      <c r="AJ3912">
        <f>IF($AI3912=1,SUMPRODUCT(--($AM$2:$AM$7001&lt;$AM3912))+1,"")</f>
        <v/>
      </c>
      <c r="AK3912">
        <f>IF($C3912="","",IF(OR($P3912=TRUE(),$P3912="TRUE"),1,0))</f>
        <v/>
      </c>
      <c r="AL3912">
        <f>IF($C3912="","",IF(AND($V3912="Yes",SUMPRODUCT((LEN(Settings!$F$6:$F$13)&gt;0)*ISNUMBER(SEARCH(Settings!$F$6:$F$13,$O3912)))=0),1,0))</f>
        <v/>
      </c>
      <c r="AM3912">
        <f>IF($AI3912=1,IFERROR(IF(VALUE($C3912)&lt;100000000,VALUE($C3912),1000000000),IFERROR(IF(VALUE(MID($C3912,2,20))&lt;100000000,VALUE(MID($C3912,2,20)),1000000000),1000000000))+ROW()/100000,"")</f>
        <v/>
      </c>
    </row>
    <row r="3913">
      <c r="E3913" s="14" t="n"/>
      <c r="M3913" s="8">
        <f>IF($C3913="","",L3913*T3913/100)</f>
        <v/>
      </c>
      <c r="S3913" s="8" t="n"/>
      <c r="T3913" s="8" t="n"/>
      <c r="W3913">
        <f>IF($C3913="","",IF($AL3913=1,0,IF($AK3913=1,Settings!$C$6,Settings!$C$7))*100)</f>
        <v/>
      </c>
      <c r="X3913" s="8">
        <f>IF($C3913="","",T3913*W3913/100)</f>
        <v/>
      </c>
      <c r="Y3913" s="8">
        <f>IF($C3913="","",T3913-X3913)</f>
        <v/>
      </c>
      <c r="Z3913" s="8">
        <f>IF($C3913="","",Y3913-M3913)</f>
        <v/>
      </c>
      <c r="AD3913" s="8" t="n"/>
      <c r="AG3913" s="14" t="n"/>
      <c r="AI3913">
        <f>IF($C3913="","",IF(COUNTIF($C$2:$C3913,$C3913)=1,1,0))</f>
        <v/>
      </c>
      <c r="AJ3913">
        <f>IF($AI3913=1,SUMPRODUCT(--($AM$2:$AM$7001&lt;$AM3913))+1,"")</f>
        <v/>
      </c>
      <c r="AK3913">
        <f>IF($C3913="","",IF(OR($P3913=TRUE(),$P3913="TRUE"),1,0))</f>
        <v/>
      </c>
      <c r="AL3913">
        <f>IF($C3913="","",IF(AND($V3913="Yes",SUMPRODUCT((LEN(Settings!$F$6:$F$13)&gt;0)*ISNUMBER(SEARCH(Settings!$F$6:$F$13,$O3913)))=0),1,0))</f>
        <v/>
      </c>
      <c r="AM3913">
        <f>IF($AI3913=1,IFERROR(IF(VALUE($C3913)&lt;100000000,VALUE($C3913),1000000000),IFERROR(IF(VALUE(MID($C3913,2,20))&lt;100000000,VALUE(MID($C3913,2,20)),1000000000),1000000000))+ROW()/100000,"")</f>
        <v/>
      </c>
    </row>
    <row r="3914">
      <c r="E3914" s="14" t="n"/>
      <c r="M3914" s="8">
        <f>IF($C3914="","",L3914*T3914/100)</f>
        <v/>
      </c>
      <c r="S3914" s="8" t="n"/>
      <c r="T3914" s="8" t="n"/>
      <c r="W3914">
        <f>IF($C3914="","",IF($AL3914=1,0,IF($AK3914=1,Settings!$C$6,Settings!$C$7))*100)</f>
        <v/>
      </c>
      <c r="X3914" s="8">
        <f>IF($C3914="","",T3914*W3914/100)</f>
        <v/>
      </c>
      <c r="Y3914" s="8">
        <f>IF($C3914="","",T3914-X3914)</f>
        <v/>
      </c>
      <c r="Z3914" s="8">
        <f>IF($C3914="","",Y3914-M3914)</f>
        <v/>
      </c>
      <c r="AD3914" s="8" t="n"/>
      <c r="AG3914" s="14" t="n"/>
      <c r="AI3914">
        <f>IF($C3914="","",IF(COUNTIF($C$2:$C3914,$C3914)=1,1,0))</f>
        <v/>
      </c>
      <c r="AJ3914">
        <f>IF($AI3914=1,SUMPRODUCT(--($AM$2:$AM$7001&lt;$AM3914))+1,"")</f>
        <v/>
      </c>
      <c r="AK3914">
        <f>IF($C3914="","",IF(OR($P3914=TRUE(),$P3914="TRUE"),1,0))</f>
        <v/>
      </c>
      <c r="AL3914">
        <f>IF($C3914="","",IF(AND($V3914="Yes",SUMPRODUCT((LEN(Settings!$F$6:$F$13)&gt;0)*ISNUMBER(SEARCH(Settings!$F$6:$F$13,$O3914)))=0),1,0))</f>
        <v/>
      </c>
      <c r="AM3914">
        <f>IF($AI3914=1,IFERROR(IF(VALUE($C3914)&lt;100000000,VALUE($C3914),1000000000),IFERROR(IF(VALUE(MID($C3914,2,20))&lt;100000000,VALUE(MID($C3914,2,20)),1000000000),1000000000))+ROW()/100000,"")</f>
        <v/>
      </c>
    </row>
    <row r="3915">
      <c r="E3915" s="14" t="n"/>
      <c r="M3915" s="8">
        <f>IF($C3915="","",L3915*T3915/100)</f>
        <v/>
      </c>
      <c r="S3915" s="8" t="n"/>
      <c r="T3915" s="8" t="n"/>
      <c r="W3915">
        <f>IF($C3915="","",IF($AL3915=1,0,IF($AK3915=1,Settings!$C$6,Settings!$C$7))*100)</f>
        <v/>
      </c>
      <c r="X3915" s="8">
        <f>IF($C3915="","",T3915*W3915/100)</f>
        <v/>
      </c>
      <c r="Y3915" s="8">
        <f>IF($C3915="","",T3915-X3915)</f>
        <v/>
      </c>
      <c r="Z3915" s="8">
        <f>IF($C3915="","",Y3915-M3915)</f>
        <v/>
      </c>
      <c r="AD3915" s="8" t="n"/>
      <c r="AG3915" s="14" t="n"/>
      <c r="AI3915">
        <f>IF($C3915="","",IF(COUNTIF($C$2:$C3915,$C3915)=1,1,0))</f>
        <v/>
      </c>
      <c r="AJ3915">
        <f>IF($AI3915=1,SUMPRODUCT(--($AM$2:$AM$7001&lt;$AM3915))+1,"")</f>
        <v/>
      </c>
      <c r="AK3915">
        <f>IF($C3915="","",IF(OR($P3915=TRUE(),$P3915="TRUE"),1,0))</f>
        <v/>
      </c>
      <c r="AL3915">
        <f>IF($C3915="","",IF(AND($V3915="Yes",SUMPRODUCT((LEN(Settings!$F$6:$F$13)&gt;0)*ISNUMBER(SEARCH(Settings!$F$6:$F$13,$O3915)))=0),1,0))</f>
        <v/>
      </c>
      <c r="AM3915">
        <f>IF($AI3915=1,IFERROR(IF(VALUE($C3915)&lt;100000000,VALUE($C3915),1000000000),IFERROR(IF(VALUE(MID($C3915,2,20))&lt;100000000,VALUE(MID($C3915,2,20)),1000000000),1000000000))+ROW()/100000,"")</f>
        <v/>
      </c>
    </row>
    <row r="3916">
      <c r="E3916" s="14" t="n"/>
      <c r="M3916" s="8">
        <f>IF($C3916="","",L3916*T3916/100)</f>
        <v/>
      </c>
      <c r="S3916" s="8" t="n"/>
      <c r="T3916" s="8" t="n"/>
      <c r="W3916">
        <f>IF($C3916="","",IF($AL3916=1,0,IF($AK3916=1,Settings!$C$6,Settings!$C$7))*100)</f>
        <v/>
      </c>
      <c r="X3916" s="8">
        <f>IF($C3916="","",T3916*W3916/100)</f>
        <v/>
      </c>
      <c r="Y3916" s="8">
        <f>IF($C3916="","",T3916-X3916)</f>
        <v/>
      </c>
      <c r="Z3916" s="8">
        <f>IF($C3916="","",Y3916-M3916)</f>
        <v/>
      </c>
      <c r="AD3916" s="8" t="n"/>
      <c r="AG3916" s="14" t="n"/>
      <c r="AI3916">
        <f>IF($C3916="","",IF(COUNTIF($C$2:$C3916,$C3916)=1,1,0))</f>
        <v/>
      </c>
      <c r="AJ3916">
        <f>IF($AI3916=1,SUMPRODUCT(--($AM$2:$AM$7001&lt;$AM3916))+1,"")</f>
        <v/>
      </c>
      <c r="AK3916">
        <f>IF($C3916="","",IF(OR($P3916=TRUE(),$P3916="TRUE"),1,0))</f>
        <v/>
      </c>
      <c r="AL3916">
        <f>IF($C3916="","",IF(AND($V3916="Yes",SUMPRODUCT((LEN(Settings!$F$6:$F$13)&gt;0)*ISNUMBER(SEARCH(Settings!$F$6:$F$13,$O3916)))=0),1,0))</f>
        <v/>
      </c>
      <c r="AM3916">
        <f>IF($AI3916=1,IFERROR(IF(VALUE($C3916)&lt;100000000,VALUE($C3916),1000000000),IFERROR(IF(VALUE(MID($C3916,2,20))&lt;100000000,VALUE(MID($C3916,2,20)),1000000000),1000000000))+ROW()/100000,"")</f>
        <v/>
      </c>
    </row>
    <row r="3917">
      <c r="E3917" s="14" t="n"/>
      <c r="M3917" s="8">
        <f>IF($C3917="","",L3917*T3917/100)</f>
        <v/>
      </c>
      <c r="S3917" s="8" t="n"/>
      <c r="T3917" s="8" t="n"/>
      <c r="W3917">
        <f>IF($C3917="","",IF($AL3917=1,0,IF($AK3917=1,Settings!$C$6,Settings!$C$7))*100)</f>
        <v/>
      </c>
      <c r="X3917" s="8">
        <f>IF($C3917="","",T3917*W3917/100)</f>
        <v/>
      </c>
      <c r="Y3917" s="8">
        <f>IF($C3917="","",T3917-X3917)</f>
        <v/>
      </c>
      <c r="Z3917" s="8">
        <f>IF($C3917="","",Y3917-M3917)</f>
        <v/>
      </c>
      <c r="AD3917" s="8" t="n"/>
      <c r="AG3917" s="14" t="n"/>
      <c r="AI3917">
        <f>IF($C3917="","",IF(COUNTIF($C$2:$C3917,$C3917)=1,1,0))</f>
        <v/>
      </c>
      <c r="AJ3917">
        <f>IF($AI3917=1,SUMPRODUCT(--($AM$2:$AM$7001&lt;$AM3917))+1,"")</f>
        <v/>
      </c>
      <c r="AK3917">
        <f>IF($C3917="","",IF(OR($P3917=TRUE(),$P3917="TRUE"),1,0))</f>
        <v/>
      </c>
      <c r="AL3917">
        <f>IF($C3917="","",IF(AND($V3917="Yes",SUMPRODUCT((LEN(Settings!$F$6:$F$13)&gt;0)*ISNUMBER(SEARCH(Settings!$F$6:$F$13,$O3917)))=0),1,0))</f>
        <v/>
      </c>
      <c r="AM3917">
        <f>IF($AI3917=1,IFERROR(IF(VALUE($C3917)&lt;100000000,VALUE($C3917),1000000000),IFERROR(IF(VALUE(MID($C3917,2,20))&lt;100000000,VALUE(MID($C3917,2,20)),1000000000),1000000000))+ROW()/100000,"")</f>
        <v/>
      </c>
    </row>
    <row r="3918">
      <c r="E3918" s="14" t="n"/>
      <c r="M3918" s="8">
        <f>IF($C3918="","",L3918*T3918/100)</f>
        <v/>
      </c>
      <c r="S3918" s="8" t="n"/>
      <c r="T3918" s="8" t="n"/>
      <c r="W3918">
        <f>IF($C3918="","",IF($AL3918=1,0,IF($AK3918=1,Settings!$C$6,Settings!$C$7))*100)</f>
        <v/>
      </c>
      <c r="X3918" s="8">
        <f>IF($C3918="","",T3918*W3918/100)</f>
        <v/>
      </c>
      <c r="Y3918" s="8">
        <f>IF($C3918="","",T3918-X3918)</f>
        <v/>
      </c>
      <c r="Z3918" s="8">
        <f>IF($C3918="","",Y3918-M3918)</f>
        <v/>
      </c>
      <c r="AD3918" s="8" t="n"/>
      <c r="AG3918" s="14" t="n"/>
      <c r="AI3918">
        <f>IF($C3918="","",IF(COUNTIF($C$2:$C3918,$C3918)=1,1,0))</f>
        <v/>
      </c>
      <c r="AJ3918">
        <f>IF($AI3918=1,SUMPRODUCT(--($AM$2:$AM$7001&lt;$AM3918))+1,"")</f>
        <v/>
      </c>
      <c r="AK3918">
        <f>IF($C3918="","",IF(OR($P3918=TRUE(),$P3918="TRUE"),1,0))</f>
        <v/>
      </c>
      <c r="AL3918">
        <f>IF($C3918="","",IF(AND($V3918="Yes",SUMPRODUCT((LEN(Settings!$F$6:$F$13)&gt;0)*ISNUMBER(SEARCH(Settings!$F$6:$F$13,$O3918)))=0),1,0))</f>
        <v/>
      </c>
      <c r="AM3918">
        <f>IF($AI3918=1,IFERROR(IF(VALUE($C3918)&lt;100000000,VALUE($C3918),1000000000),IFERROR(IF(VALUE(MID($C3918,2,20))&lt;100000000,VALUE(MID($C3918,2,20)),1000000000),1000000000))+ROW()/100000,"")</f>
        <v/>
      </c>
    </row>
    <row r="3919">
      <c r="E3919" s="14" t="n"/>
      <c r="M3919" s="8">
        <f>IF($C3919="","",L3919*T3919/100)</f>
        <v/>
      </c>
      <c r="S3919" s="8" t="n"/>
      <c r="T3919" s="8" t="n"/>
      <c r="W3919">
        <f>IF($C3919="","",IF($AL3919=1,0,IF($AK3919=1,Settings!$C$6,Settings!$C$7))*100)</f>
        <v/>
      </c>
      <c r="X3919" s="8">
        <f>IF($C3919="","",T3919*W3919/100)</f>
        <v/>
      </c>
      <c r="Y3919" s="8">
        <f>IF($C3919="","",T3919-X3919)</f>
        <v/>
      </c>
      <c r="Z3919" s="8">
        <f>IF($C3919="","",Y3919-M3919)</f>
        <v/>
      </c>
      <c r="AD3919" s="8" t="n"/>
      <c r="AG3919" s="14" t="n"/>
      <c r="AI3919">
        <f>IF($C3919="","",IF(COUNTIF($C$2:$C3919,$C3919)=1,1,0))</f>
        <v/>
      </c>
      <c r="AJ3919">
        <f>IF($AI3919=1,SUMPRODUCT(--($AM$2:$AM$7001&lt;$AM3919))+1,"")</f>
        <v/>
      </c>
      <c r="AK3919">
        <f>IF($C3919="","",IF(OR($P3919=TRUE(),$P3919="TRUE"),1,0))</f>
        <v/>
      </c>
      <c r="AL3919">
        <f>IF($C3919="","",IF(AND($V3919="Yes",SUMPRODUCT((LEN(Settings!$F$6:$F$13)&gt;0)*ISNUMBER(SEARCH(Settings!$F$6:$F$13,$O3919)))=0),1,0))</f>
        <v/>
      </c>
      <c r="AM3919">
        <f>IF($AI3919=1,IFERROR(IF(VALUE($C3919)&lt;100000000,VALUE($C3919),1000000000),IFERROR(IF(VALUE(MID($C3919,2,20))&lt;100000000,VALUE(MID($C3919,2,20)),1000000000),1000000000))+ROW()/100000,"")</f>
        <v/>
      </c>
    </row>
    <row r="3920">
      <c r="E3920" s="14" t="n"/>
      <c r="M3920" s="8">
        <f>IF($C3920="","",L3920*T3920/100)</f>
        <v/>
      </c>
      <c r="S3920" s="8" t="n"/>
      <c r="T3920" s="8" t="n"/>
      <c r="W3920">
        <f>IF($C3920="","",IF($AL3920=1,0,IF($AK3920=1,Settings!$C$6,Settings!$C$7))*100)</f>
        <v/>
      </c>
      <c r="X3920" s="8">
        <f>IF($C3920="","",T3920*W3920/100)</f>
        <v/>
      </c>
      <c r="Y3920" s="8">
        <f>IF($C3920="","",T3920-X3920)</f>
        <v/>
      </c>
      <c r="Z3920" s="8">
        <f>IF($C3920="","",Y3920-M3920)</f>
        <v/>
      </c>
      <c r="AD3920" s="8" t="n"/>
      <c r="AG3920" s="14" t="n"/>
      <c r="AI3920">
        <f>IF($C3920="","",IF(COUNTIF($C$2:$C3920,$C3920)=1,1,0))</f>
        <v/>
      </c>
      <c r="AJ3920">
        <f>IF($AI3920=1,SUMPRODUCT(--($AM$2:$AM$7001&lt;$AM3920))+1,"")</f>
        <v/>
      </c>
      <c r="AK3920">
        <f>IF($C3920="","",IF(OR($P3920=TRUE(),$P3920="TRUE"),1,0))</f>
        <v/>
      </c>
      <c r="AL3920">
        <f>IF($C3920="","",IF(AND($V3920="Yes",SUMPRODUCT((LEN(Settings!$F$6:$F$13)&gt;0)*ISNUMBER(SEARCH(Settings!$F$6:$F$13,$O3920)))=0),1,0))</f>
        <v/>
      </c>
      <c r="AM3920">
        <f>IF($AI3920=1,IFERROR(IF(VALUE($C3920)&lt;100000000,VALUE($C3920),1000000000),IFERROR(IF(VALUE(MID($C3920,2,20))&lt;100000000,VALUE(MID($C3920,2,20)),1000000000),1000000000))+ROW()/100000,"")</f>
        <v/>
      </c>
    </row>
    <row r="3921">
      <c r="E3921" s="14" t="n"/>
      <c r="M3921" s="8">
        <f>IF($C3921="","",L3921*T3921/100)</f>
        <v/>
      </c>
      <c r="S3921" s="8" t="n"/>
      <c r="T3921" s="8" t="n"/>
      <c r="W3921">
        <f>IF($C3921="","",IF($AL3921=1,0,IF($AK3921=1,Settings!$C$6,Settings!$C$7))*100)</f>
        <v/>
      </c>
      <c r="X3921" s="8">
        <f>IF($C3921="","",T3921*W3921/100)</f>
        <v/>
      </c>
      <c r="Y3921" s="8">
        <f>IF($C3921="","",T3921-X3921)</f>
        <v/>
      </c>
      <c r="Z3921" s="8">
        <f>IF($C3921="","",Y3921-M3921)</f>
        <v/>
      </c>
      <c r="AD3921" s="8" t="n"/>
      <c r="AG3921" s="14" t="n"/>
      <c r="AI3921">
        <f>IF($C3921="","",IF(COUNTIF($C$2:$C3921,$C3921)=1,1,0))</f>
        <v/>
      </c>
      <c r="AJ3921">
        <f>IF($AI3921=1,SUMPRODUCT(--($AM$2:$AM$7001&lt;$AM3921))+1,"")</f>
        <v/>
      </c>
      <c r="AK3921">
        <f>IF($C3921="","",IF(OR($P3921=TRUE(),$P3921="TRUE"),1,0))</f>
        <v/>
      </c>
      <c r="AL3921">
        <f>IF($C3921="","",IF(AND($V3921="Yes",SUMPRODUCT((LEN(Settings!$F$6:$F$13)&gt;0)*ISNUMBER(SEARCH(Settings!$F$6:$F$13,$O3921)))=0),1,0))</f>
        <v/>
      </c>
      <c r="AM3921">
        <f>IF($AI3921=1,IFERROR(IF(VALUE($C3921)&lt;100000000,VALUE($C3921),1000000000),IFERROR(IF(VALUE(MID($C3921,2,20))&lt;100000000,VALUE(MID($C3921,2,20)),1000000000),1000000000))+ROW()/100000,"")</f>
        <v/>
      </c>
    </row>
    <row r="3922">
      <c r="E3922" s="14" t="n"/>
      <c r="M3922" s="8">
        <f>IF($C3922="","",L3922*T3922/100)</f>
        <v/>
      </c>
      <c r="S3922" s="8" t="n"/>
      <c r="T3922" s="8" t="n"/>
      <c r="W3922">
        <f>IF($C3922="","",IF($AL3922=1,0,IF($AK3922=1,Settings!$C$6,Settings!$C$7))*100)</f>
        <v/>
      </c>
      <c r="X3922" s="8">
        <f>IF($C3922="","",T3922*W3922/100)</f>
        <v/>
      </c>
      <c r="Y3922" s="8">
        <f>IF($C3922="","",T3922-X3922)</f>
        <v/>
      </c>
      <c r="Z3922" s="8">
        <f>IF($C3922="","",Y3922-M3922)</f>
        <v/>
      </c>
      <c r="AD3922" s="8" t="n"/>
      <c r="AG3922" s="14" t="n"/>
      <c r="AI3922">
        <f>IF($C3922="","",IF(COUNTIF($C$2:$C3922,$C3922)=1,1,0))</f>
        <v/>
      </c>
      <c r="AJ3922">
        <f>IF($AI3922=1,SUMPRODUCT(--($AM$2:$AM$7001&lt;$AM3922))+1,"")</f>
        <v/>
      </c>
      <c r="AK3922">
        <f>IF($C3922="","",IF(OR($P3922=TRUE(),$P3922="TRUE"),1,0))</f>
        <v/>
      </c>
      <c r="AL3922">
        <f>IF($C3922="","",IF(AND($V3922="Yes",SUMPRODUCT((LEN(Settings!$F$6:$F$13)&gt;0)*ISNUMBER(SEARCH(Settings!$F$6:$F$13,$O3922)))=0),1,0))</f>
        <v/>
      </c>
      <c r="AM3922">
        <f>IF($AI3922=1,IFERROR(IF(VALUE($C3922)&lt;100000000,VALUE($C3922),1000000000),IFERROR(IF(VALUE(MID($C3922,2,20))&lt;100000000,VALUE(MID($C3922,2,20)),1000000000),1000000000))+ROW()/100000,"")</f>
        <v/>
      </c>
    </row>
    <row r="3923">
      <c r="E3923" s="14" t="n"/>
      <c r="M3923" s="8">
        <f>IF($C3923="","",L3923*T3923/100)</f>
        <v/>
      </c>
      <c r="S3923" s="8" t="n"/>
      <c r="T3923" s="8" t="n"/>
      <c r="W3923">
        <f>IF($C3923="","",IF($AL3923=1,0,IF($AK3923=1,Settings!$C$6,Settings!$C$7))*100)</f>
        <v/>
      </c>
      <c r="X3923" s="8">
        <f>IF($C3923="","",T3923*W3923/100)</f>
        <v/>
      </c>
      <c r="Y3923" s="8">
        <f>IF($C3923="","",T3923-X3923)</f>
        <v/>
      </c>
      <c r="Z3923" s="8">
        <f>IF($C3923="","",Y3923-M3923)</f>
        <v/>
      </c>
      <c r="AD3923" s="8" t="n"/>
      <c r="AG3923" s="14" t="n"/>
      <c r="AI3923">
        <f>IF($C3923="","",IF(COUNTIF($C$2:$C3923,$C3923)=1,1,0))</f>
        <v/>
      </c>
      <c r="AJ3923">
        <f>IF($AI3923=1,SUMPRODUCT(--($AM$2:$AM$7001&lt;$AM3923))+1,"")</f>
        <v/>
      </c>
      <c r="AK3923">
        <f>IF($C3923="","",IF(OR($P3923=TRUE(),$P3923="TRUE"),1,0))</f>
        <v/>
      </c>
      <c r="AL3923">
        <f>IF($C3923="","",IF(AND($V3923="Yes",SUMPRODUCT((LEN(Settings!$F$6:$F$13)&gt;0)*ISNUMBER(SEARCH(Settings!$F$6:$F$13,$O3923)))=0),1,0))</f>
        <v/>
      </c>
      <c r="AM3923">
        <f>IF($AI3923=1,IFERROR(IF(VALUE($C3923)&lt;100000000,VALUE($C3923),1000000000),IFERROR(IF(VALUE(MID($C3923,2,20))&lt;100000000,VALUE(MID($C3923,2,20)),1000000000),1000000000))+ROW()/100000,"")</f>
        <v/>
      </c>
    </row>
    <row r="3924">
      <c r="E3924" s="14" t="n"/>
      <c r="M3924" s="8">
        <f>IF($C3924="","",L3924*T3924/100)</f>
        <v/>
      </c>
      <c r="S3924" s="8" t="n"/>
      <c r="T3924" s="8" t="n"/>
      <c r="W3924">
        <f>IF($C3924="","",IF($AL3924=1,0,IF($AK3924=1,Settings!$C$6,Settings!$C$7))*100)</f>
        <v/>
      </c>
      <c r="X3924" s="8">
        <f>IF($C3924="","",T3924*W3924/100)</f>
        <v/>
      </c>
      <c r="Y3924" s="8">
        <f>IF($C3924="","",T3924-X3924)</f>
        <v/>
      </c>
      <c r="Z3924" s="8">
        <f>IF($C3924="","",Y3924-M3924)</f>
        <v/>
      </c>
      <c r="AD3924" s="8" t="n"/>
      <c r="AG3924" s="14" t="n"/>
      <c r="AI3924">
        <f>IF($C3924="","",IF(COUNTIF($C$2:$C3924,$C3924)=1,1,0))</f>
        <v/>
      </c>
      <c r="AJ3924">
        <f>IF($AI3924=1,SUMPRODUCT(--($AM$2:$AM$7001&lt;$AM3924))+1,"")</f>
        <v/>
      </c>
      <c r="AK3924">
        <f>IF($C3924="","",IF(OR($P3924=TRUE(),$P3924="TRUE"),1,0))</f>
        <v/>
      </c>
      <c r="AL3924">
        <f>IF($C3924="","",IF(AND($V3924="Yes",SUMPRODUCT((LEN(Settings!$F$6:$F$13)&gt;0)*ISNUMBER(SEARCH(Settings!$F$6:$F$13,$O3924)))=0),1,0))</f>
        <v/>
      </c>
      <c r="AM3924">
        <f>IF($AI3924=1,IFERROR(IF(VALUE($C3924)&lt;100000000,VALUE($C3924),1000000000),IFERROR(IF(VALUE(MID($C3924,2,20))&lt;100000000,VALUE(MID($C3924,2,20)),1000000000),1000000000))+ROW()/100000,"")</f>
        <v/>
      </c>
    </row>
    <row r="3925">
      <c r="E3925" s="14" t="n"/>
      <c r="M3925" s="8">
        <f>IF($C3925="","",L3925*T3925/100)</f>
        <v/>
      </c>
      <c r="S3925" s="8" t="n"/>
      <c r="T3925" s="8" t="n"/>
      <c r="W3925">
        <f>IF($C3925="","",IF($AL3925=1,0,IF($AK3925=1,Settings!$C$6,Settings!$C$7))*100)</f>
        <v/>
      </c>
      <c r="X3925" s="8">
        <f>IF($C3925="","",T3925*W3925/100)</f>
        <v/>
      </c>
      <c r="Y3925" s="8">
        <f>IF($C3925="","",T3925-X3925)</f>
        <v/>
      </c>
      <c r="Z3925" s="8">
        <f>IF($C3925="","",Y3925-M3925)</f>
        <v/>
      </c>
      <c r="AD3925" s="8" t="n"/>
      <c r="AG3925" s="14" t="n"/>
      <c r="AI3925">
        <f>IF($C3925="","",IF(COUNTIF($C$2:$C3925,$C3925)=1,1,0))</f>
        <v/>
      </c>
      <c r="AJ3925">
        <f>IF($AI3925=1,SUMPRODUCT(--($AM$2:$AM$7001&lt;$AM3925))+1,"")</f>
        <v/>
      </c>
      <c r="AK3925">
        <f>IF($C3925="","",IF(OR($P3925=TRUE(),$P3925="TRUE"),1,0))</f>
        <v/>
      </c>
      <c r="AL3925">
        <f>IF($C3925="","",IF(AND($V3925="Yes",SUMPRODUCT((LEN(Settings!$F$6:$F$13)&gt;0)*ISNUMBER(SEARCH(Settings!$F$6:$F$13,$O3925)))=0),1,0))</f>
        <v/>
      </c>
      <c r="AM3925">
        <f>IF($AI3925=1,IFERROR(IF(VALUE($C3925)&lt;100000000,VALUE($C3925),1000000000),IFERROR(IF(VALUE(MID($C3925,2,20))&lt;100000000,VALUE(MID($C3925,2,20)),1000000000),1000000000))+ROW()/100000,"")</f>
        <v/>
      </c>
    </row>
    <row r="3926">
      <c r="E3926" s="14" t="n"/>
      <c r="M3926" s="8">
        <f>IF($C3926="","",L3926*T3926/100)</f>
        <v/>
      </c>
      <c r="S3926" s="8" t="n"/>
      <c r="T3926" s="8" t="n"/>
      <c r="W3926">
        <f>IF($C3926="","",IF($AL3926=1,0,IF($AK3926=1,Settings!$C$6,Settings!$C$7))*100)</f>
        <v/>
      </c>
      <c r="X3926" s="8">
        <f>IF($C3926="","",T3926*W3926/100)</f>
        <v/>
      </c>
      <c r="Y3926" s="8">
        <f>IF($C3926="","",T3926-X3926)</f>
        <v/>
      </c>
      <c r="Z3926" s="8">
        <f>IF($C3926="","",Y3926-M3926)</f>
        <v/>
      </c>
      <c r="AD3926" s="8" t="n"/>
      <c r="AG3926" s="14" t="n"/>
      <c r="AI3926">
        <f>IF($C3926="","",IF(COUNTIF($C$2:$C3926,$C3926)=1,1,0))</f>
        <v/>
      </c>
      <c r="AJ3926">
        <f>IF($AI3926=1,SUMPRODUCT(--($AM$2:$AM$7001&lt;$AM3926))+1,"")</f>
        <v/>
      </c>
      <c r="AK3926">
        <f>IF($C3926="","",IF(OR($P3926=TRUE(),$P3926="TRUE"),1,0))</f>
        <v/>
      </c>
      <c r="AL3926">
        <f>IF($C3926="","",IF(AND($V3926="Yes",SUMPRODUCT((LEN(Settings!$F$6:$F$13)&gt;0)*ISNUMBER(SEARCH(Settings!$F$6:$F$13,$O3926)))=0),1,0))</f>
        <v/>
      </c>
      <c r="AM3926">
        <f>IF($AI3926=1,IFERROR(IF(VALUE($C3926)&lt;100000000,VALUE($C3926),1000000000),IFERROR(IF(VALUE(MID($C3926,2,20))&lt;100000000,VALUE(MID($C3926,2,20)),1000000000),1000000000))+ROW()/100000,"")</f>
        <v/>
      </c>
    </row>
    <row r="3927">
      <c r="E3927" s="14" t="n"/>
      <c r="M3927" s="8">
        <f>IF($C3927="","",L3927*T3927/100)</f>
        <v/>
      </c>
      <c r="S3927" s="8" t="n"/>
      <c r="T3927" s="8" t="n"/>
      <c r="W3927">
        <f>IF($C3927="","",IF($AL3927=1,0,IF($AK3927=1,Settings!$C$6,Settings!$C$7))*100)</f>
        <v/>
      </c>
      <c r="X3927" s="8">
        <f>IF($C3927="","",T3927*W3927/100)</f>
        <v/>
      </c>
      <c r="Y3927" s="8">
        <f>IF($C3927="","",T3927-X3927)</f>
        <v/>
      </c>
      <c r="Z3927" s="8">
        <f>IF($C3927="","",Y3927-M3927)</f>
        <v/>
      </c>
      <c r="AD3927" s="8" t="n"/>
      <c r="AG3927" s="14" t="n"/>
      <c r="AI3927">
        <f>IF($C3927="","",IF(COUNTIF($C$2:$C3927,$C3927)=1,1,0))</f>
        <v/>
      </c>
      <c r="AJ3927">
        <f>IF($AI3927=1,SUMPRODUCT(--($AM$2:$AM$7001&lt;$AM3927))+1,"")</f>
        <v/>
      </c>
      <c r="AK3927">
        <f>IF($C3927="","",IF(OR($P3927=TRUE(),$P3927="TRUE"),1,0))</f>
        <v/>
      </c>
      <c r="AL3927">
        <f>IF($C3927="","",IF(AND($V3927="Yes",SUMPRODUCT((LEN(Settings!$F$6:$F$13)&gt;0)*ISNUMBER(SEARCH(Settings!$F$6:$F$13,$O3927)))=0),1,0))</f>
        <v/>
      </c>
      <c r="AM3927">
        <f>IF($AI3927=1,IFERROR(IF(VALUE($C3927)&lt;100000000,VALUE($C3927),1000000000),IFERROR(IF(VALUE(MID($C3927,2,20))&lt;100000000,VALUE(MID($C3927,2,20)),1000000000),1000000000))+ROW()/100000,"")</f>
        <v/>
      </c>
    </row>
    <row r="3928">
      <c r="E3928" s="14" t="n"/>
      <c r="M3928" s="8">
        <f>IF($C3928="","",L3928*T3928/100)</f>
        <v/>
      </c>
      <c r="S3928" s="8" t="n"/>
      <c r="T3928" s="8" t="n"/>
      <c r="W3928">
        <f>IF($C3928="","",IF($AL3928=1,0,IF($AK3928=1,Settings!$C$6,Settings!$C$7))*100)</f>
        <v/>
      </c>
      <c r="X3928" s="8">
        <f>IF($C3928="","",T3928*W3928/100)</f>
        <v/>
      </c>
      <c r="Y3928" s="8">
        <f>IF($C3928="","",T3928-X3928)</f>
        <v/>
      </c>
      <c r="Z3928" s="8">
        <f>IF($C3928="","",Y3928-M3928)</f>
        <v/>
      </c>
      <c r="AD3928" s="8" t="n"/>
      <c r="AG3928" s="14" t="n"/>
      <c r="AI3928">
        <f>IF($C3928="","",IF(COUNTIF($C$2:$C3928,$C3928)=1,1,0))</f>
        <v/>
      </c>
      <c r="AJ3928">
        <f>IF($AI3928=1,SUMPRODUCT(--($AM$2:$AM$7001&lt;$AM3928))+1,"")</f>
        <v/>
      </c>
      <c r="AK3928">
        <f>IF($C3928="","",IF(OR($P3928=TRUE(),$P3928="TRUE"),1,0))</f>
        <v/>
      </c>
      <c r="AL3928">
        <f>IF($C3928="","",IF(AND($V3928="Yes",SUMPRODUCT((LEN(Settings!$F$6:$F$13)&gt;0)*ISNUMBER(SEARCH(Settings!$F$6:$F$13,$O3928)))=0),1,0))</f>
        <v/>
      </c>
      <c r="AM3928">
        <f>IF($AI3928=1,IFERROR(IF(VALUE($C3928)&lt;100000000,VALUE($C3928),1000000000),IFERROR(IF(VALUE(MID($C3928,2,20))&lt;100000000,VALUE(MID($C3928,2,20)),1000000000),1000000000))+ROW()/100000,"")</f>
        <v/>
      </c>
    </row>
    <row r="3929">
      <c r="E3929" s="14" t="n"/>
      <c r="M3929" s="8">
        <f>IF($C3929="","",L3929*T3929/100)</f>
        <v/>
      </c>
      <c r="S3929" s="8" t="n"/>
      <c r="T3929" s="8" t="n"/>
      <c r="W3929">
        <f>IF($C3929="","",IF($AL3929=1,0,IF($AK3929=1,Settings!$C$6,Settings!$C$7))*100)</f>
        <v/>
      </c>
      <c r="X3929" s="8">
        <f>IF($C3929="","",T3929*W3929/100)</f>
        <v/>
      </c>
      <c r="Y3929" s="8">
        <f>IF($C3929="","",T3929-X3929)</f>
        <v/>
      </c>
      <c r="Z3929" s="8">
        <f>IF($C3929="","",Y3929-M3929)</f>
        <v/>
      </c>
      <c r="AD3929" s="8" t="n"/>
      <c r="AG3929" s="14" t="n"/>
      <c r="AI3929">
        <f>IF($C3929="","",IF(COUNTIF($C$2:$C3929,$C3929)=1,1,0))</f>
        <v/>
      </c>
      <c r="AJ3929">
        <f>IF($AI3929=1,SUMPRODUCT(--($AM$2:$AM$7001&lt;$AM3929))+1,"")</f>
        <v/>
      </c>
      <c r="AK3929">
        <f>IF($C3929="","",IF(OR($P3929=TRUE(),$P3929="TRUE"),1,0))</f>
        <v/>
      </c>
      <c r="AL3929">
        <f>IF($C3929="","",IF(AND($V3929="Yes",SUMPRODUCT((LEN(Settings!$F$6:$F$13)&gt;0)*ISNUMBER(SEARCH(Settings!$F$6:$F$13,$O3929)))=0),1,0))</f>
        <v/>
      </c>
      <c r="AM3929">
        <f>IF($AI3929=1,IFERROR(IF(VALUE($C3929)&lt;100000000,VALUE($C3929),1000000000),IFERROR(IF(VALUE(MID($C3929,2,20))&lt;100000000,VALUE(MID($C3929,2,20)),1000000000),1000000000))+ROW()/100000,"")</f>
        <v/>
      </c>
    </row>
    <row r="3930">
      <c r="E3930" s="14" t="n"/>
      <c r="M3930" s="8">
        <f>IF($C3930="","",L3930*T3930/100)</f>
        <v/>
      </c>
      <c r="S3930" s="8" t="n"/>
      <c r="T3930" s="8" t="n"/>
      <c r="W3930">
        <f>IF($C3930="","",IF($AL3930=1,0,IF($AK3930=1,Settings!$C$6,Settings!$C$7))*100)</f>
        <v/>
      </c>
      <c r="X3930" s="8">
        <f>IF($C3930="","",T3930*W3930/100)</f>
        <v/>
      </c>
      <c r="Y3930" s="8">
        <f>IF($C3930="","",T3930-X3930)</f>
        <v/>
      </c>
      <c r="Z3930" s="8">
        <f>IF($C3930="","",Y3930-M3930)</f>
        <v/>
      </c>
      <c r="AD3930" s="8" t="n"/>
      <c r="AG3930" s="14" t="n"/>
      <c r="AI3930">
        <f>IF($C3930="","",IF(COUNTIF($C$2:$C3930,$C3930)=1,1,0))</f>
        <v/>
      </c>
      <c r="AJ3930">
        <f>IF($AI3930=1,SUMPRODUCT(--($AM$2:$AM$7001&lt;$AM3930))+1,"")</f>
        <v/>
      </c>
      <c r="AK3930">
        <f>IF($C3930="","",IF(OR($P3930=TRUE(),$P3930="TRUE"),1,0))</f>
        <v/>
      </c>
      <c r="AL3930">
        <f>IF($C3930="","",IF(AND($V3930="Yes",SUMPRODUCT((LEN(Settings!$F$6:$F$13)&gt;0)*ISNUMBER(SEARCH(Settings!$F$6:$F$13,$O3930)))=0),1,0))</f>
        <v/>
      </c>
      <c r="AM3930">
        <f>IF($AI3930=1,IFERROR(IF(VALUE($C3930)&lt;100000000,VALUE($C3930),1000000000),IFERROR(IF(VALUE(MID($C3930,2,20))&lt;100000000,VALUE(MID($C3930,2,20)),1000000000),1000000000))+ROW()/100000,"")</f>
        <v/>
      </c>
    </row>
    <row r="3931">
      <c r="E3931" s="14" t="n"/>
      <c r="M3931" s="8">
        <f>IF($C3931="","",L3931*T3931/100)</f>
        <v/>
      </c>
      <c r="S3931" s="8" t="n"/>
      <c r="T3931" s="8" t="n"/>
      <c r="W3931">
        <f>IF($C3931="","",IF($AL3931=1,0,IF($AK3931=1,Settings!$C$6,Settings!$C$7))*100)</f>
        <v/>
      </c>
      <c r="X3931" s="8">
        <f>IF($C3931="","",T3931*W3931/100)</f>
        <v/>
      </c>
      <c r="Y3931" s="8">
        <f>IF($C3931="","",T3931-X3931)</f>
        <v/>
      </c>
      <c r="Z3931" s="8">
        <f>IF($C3931="","",Y3931-M3931)</f>
        <v/>
      </c>
      <c r="AD3931" s="8" t="n"/>
      <c r="AG3931" s="14" t="n"/>
      <c r="AI3931">
        <f>IF($C3931="","",IF(COUNTIF($C$2:$C3931,$C3931)=1,1,0))</f>
        <v/>
      </c>
      <c r="AJ3931">
        <f>IF($AI3931=1,SUMPRODUCT(--($AM$2:$AM$7001&lt;$AM3931))+1,"")</f>
        <v/>
      </c>
      <c r="AK3931">
        <f>IF($C3931="","",IF(OR($P3931=TRUE(),$P3931="TRUE"),1,0))</f>
        <v/>
      </c>
      <c r="AL3931">
        <f>IF($C3931="","",IF(AND($V3931="Yes",SUMPRODUCT((LEN(Settings!$F$6:$F$13)&gt;0)*ISNUMBER(SEARCH(Settings!$F$6:$F$13,$O3931)))=0),1,0))</f>
        <v/>
      </c>
      <c r="AM3931">
        <f>IF($AI3931=1,IFERROR(IF(VALUE($C3931)&lt;100000000,VALUE($C3931),1000000000),IFERROR(IF(VALUE(MID($C3931,2,20))&lt;100000000,VALUE(MID($C3931,2,20)),1000000000),1000000000))+ROW()/100000,"")</f>
        <v/>
      </c>
    </row>
    <row r="3932">
      <c r="E3932" s="14" t="n"/>
      <c r="M3932" s="8">
        <f>IF($C3932="","",L3932*T3932/100)</f>
        <v/>
      </c>
      <c r="S3932" s="8" t="n"/>
      <c r="T3932" s="8" t="n"/>
      <c r="W3932">
        <f>IF($C3932="","",IF($AL3932=1,0,IF($AK3932=1,Settings!$C$6,Settings!$C$7))*100)</f>
        <v/>
      </c>
      <c r="X3932" s="8">
        <f>IF($C3932="","",T3932*W3932/100)</f>
        <v/>
      </c>
      <c r="Y3932" s="8">
        <f>IF($C3932="","",T3932-X3932)</f>
        <v/>
      </c>
      <c r="Z3932" s="8">
        <f>IF($C3932="","",Y3932-M3932)</f>
        <v/>
      </c>
      <c r="AD3932" s="8" t="n"/>
      <c r="AG3932" s="14" t="n"/>
      <c r="AI3932">
        <f>IF($C3932="","",IF(COUNTIF($C$2:$C3932,$C3932)=1,1,0))</f>
        <v/>
      </c>
      <c r="AJ3932">
        <f>IF($AI3932=1,SUMPRODUCT(--($AM$2:$AM$7001&lt;$AM3932))+1,"")</f>
        <v/>
      </c>
      <c r="AK3932">
        <f>IF($C3932="","",IF(OR($P3932=TRUE(),$P3932="TRUE"),1,0))</f>
        <v/>
      </c>
      <c r="AL3932">
        <f>IF($C3932="","",IF(AND($V3932="Yes",SUMPRODUCT((LEN(Settings!$F$6:$F$13)&gt;0)*ISNUMBER(SEARCH(Settings!$F$6:$F$13,$O3932)))=0),1,0))</f>
        <v/>
      </c>
      <c r="AM3932">
        <f>IF($AI3932=1,IFERROR(IF(VALUE($C3932)&lt;100000000,VALUE($C3932),1000000000),IFERROR(IF(VALUE(MID($C3932,2,20))&lt;100000000,VALUE(MID($C3932,2,20)),1000000000),1000000000))+ROW()/100000,"")</f>
        <v/>
      </c>
    </row>
    <row r="3933">
      <c r="E3933" s="14" t="n"/>
      <c r="M3933" s="8">
        <f>IF($C3933="","",L3933*T3933/100)</f>
        <v/>
      </c>
      <c r="S3933" s="8" t="n"/>
      <c r="T3933" s="8" t="n"/>
      <c r="W3933">
        <f>IF($C3933="","",IF($AL3933=1,0,IF($AK3933=1,Settings!$C$6,Settings!$C$7))*100)</f>
        <v/>
      </c>
      <c r="X3933" s="8">
        <f>IF($C3933="","",T3933*W3933/100)</f>
        <v/>
      </c>
      <c r="Y3933" s="8">
        <f>IF($C3933="","",T3933-X3933)</f>
        <v/>
      </c>
      <c r="Z3933" s="8">
        <f>IF($C3933="","",Y3933-M3933)</f>
        <v/>
      </c>
      <c r="AD3933" s="8" t="n"/>
      <c r="AG3933" s="14" t="n"/>
      <c r="AI3933">
        <f>IF($C3933="","",IF(COUNTIF($C$2:$C3933,$C3933)=1,1,0))</f>
        <v/>
      </c>
      <c r="AJ3933">
        <f>IF($AI3933=1,SUMPRODUCT(--($AM$2:$AM$7001&lt;$AM3933))+1,"")</f>
        <v/>
      </c>
      <c r="AK3933">
        <f>IF($C3933="","",IF(OR($P3933=TRUE(),$P3933="TRUE"),1,0))</f>
        <v/>
      </c>
      <c r="AL3933">
        <f>IF($C3933="","",IF(AND($V3933="Yes",SUMPRODUCT((LEN(Settings!$F$6:$F$13)&gt;0)*ISNUMBER(SEARCH(Settings!$F$6:$F$13,$O3933)))=0),1,0))</f>
        <v/>
      </c>
      <c r="AM3933">
        <f>IF($AI3933=1,IFERROR(IF(VALUE($C3933)&lt;100000000,VALUE($C3933),1000000000),IFERROR(IF(VALUE(MID($C3933,2,20))&lt;100000000,VALUE(MID($C3933,2,20)),1000000000),1000000000))+ROW()/100000,"")</f>
        <v/>
      </c>
    </row>
    <row r="3934">
      <c r="E3934" s="14" t="n"/>
      <c r="M3934" s="8">
        <f>IF($C3934="","",L3934*T3934/100)</f>
        <v/>
      </c>
      <c r="S3934" s="8" t="n"/>
      <c r="T3934" s="8" t="n"/>
      <c r="W3934">
        <f>IF($C3934="","",IF($AL3934=1,0,IF($AK3934=1,Settings!$C$6,Settings!$C$7))*100)</f>
        <v/>
      </c>
      <c r="X3934" s="8">
        <f>IF($C3934="","",T3934*W3934/100)</f>
        <v/>
      </c>
      <c r="Y3934" s="8">
        <f>IF($C3934="","",T3934-X3934)</f>
        <v/>
      </c>
      <c r="Z3934" s="8">
        <f>IF($C3934="","",Y3934-M3934)</f>
        <v/>
      </c>
      <c r="AD3934" s="8" t="n"/>
      <c r="AG3934" s="14" t="n"/>
      <c r="AI3934">
        <f>IF($C3934="","",IF(COUNTIF($C$2:$C3934,$C3934)=1,1,0))</f>
        <v/>
      </c>
      <c r="AJ3934">
        <f>IF($AI3934=1,SUMPRODUCT(--($AM$2:$AM$7001&lt;$AM3934))+1,"")</f>
        <v/>
      </c>
      <c r="AK3934">
        <f>IF($C3934="","",IF(OR($P3934=TRUE(),$P3934="TRUE"),1,0))</f>
        <v/>
      </c>
      <c r="AL3934">
        <f>IF($C3934="","",IF(AND($V3934="Yes",SUMPRODUCT((LEN(Settings!$F$6:$F$13)&gt;0)*ISNUMBER(SEARCH(Settings!$F$6:$F$13,$O3934)))=0),1,0))</f>
        <v/>
      </c>
      <c r="AM3934">
        <f>IF($AI3934=1,IFERROR(IF(VALUE($C3934)&lt;100000000,VALUE($C3934),1000000000),IFERROR(IF(VALUE(MID($C3934,2,20))&lt;100000000,VALUE(MID($C3934,2,20)),1000000000),1000000000))+ROW()/100000,"")</f>
        <v/>
      </c>
    </row>
    <row r="3935">
      <c r="E3935" s="14" t="n"/>
      <c r="M3935" s="8">
        <f>IF($C3935="","",L3935*T3935/100)</f>
        <v/>
      </c>
      <c r="S3935" s="8" t="n"/>
      <c r="T3935" s="8" t="n"/>
      <c r="W3935">
        <f>IF($C3935="","",IF($AL3935=1,0,IF($AK3935=1,Settings!$C$6,Settings!$C$7))*100)</f>
        <v/>
      </c>
      <c r="X3935" s="8">
        <f>IF($C3935="","",T3935*W3935/100)</f>
        <v/>
      </c>
      <c r="Y3935" s="8">
        <f>IF($C3935="","",T3935-X3935)</f>
        <v/>
      </c>
      <c r="Z3935" s="8">
        <f>IF($C3935="","",Y3935-M3935)</f>
        <v/>
      </c>
      <c r="AD3935" s="8" t="n"/>
      <c r="AG3935" s="14" t="n"/>
      <c r="AI3935">
        <f>IF($C3935="","",IF(COUNTIF($C$2:$C3935,$C3935)=1,1,0))</f>
        <v/>
      </c>
      <c r="AJ3935">
        <f>IF($AI3935=1,SUMPRODUCT(--($AM$2:$AM$7001&lt;$AM3935))+1,"")</f>
        <v/>
      </c>
      <c r="AK3935">
        <f>IF($C3935="","",IF(OR($P3935=TRUE(),$P3935="TRUE"),1,0))</f>
        <v/>
      </c>
      <c r="AL3935">
        <f>IF($C3935="","",IF(AND($V3935="Yes",SUMPRODUCT((LEN(Settings!$F$6:$F$13)&gt;0)*ISNUMBER(SEARCH(Settings!$F$6:$F$13,$O3935)))=0),1,0))</f>
        <v/>
      </c>
      <c r="AM3935">
        <f>IF($AI3935=1,IFERROR(IF(VALUE($C3935)&lt;100000000,VALUE($C3935),1000000000),IFERROR(IF(VALUE(MID($C3935,2,20))&lt;100000000,VALUE(MID($C3935,2,20)),1000000000),1000000000))+ROW()/100000,"")</f>
        <v/>
      </c>
    </row>
    <row r="3936">
      <c r="E3936" s="14" t="n"/>
      <c r="M3936" s="8">
        <f>IF($C3936="","",L3936*T3936/100)</f>
        <v/>
      </c>
      <c r="S3936" s="8" t="n"/>
      <c r="T3936" s="8" t="n"/>
      <c r="W3936">
        <f>IF($C3936="","",IF($AL3936=1,0,IF($AK3936=1,Settings!$C$6,Settings!$C$7))*100)</f>
        <v/>
      </c>
      <c r="X3936" s="8">
        <f>IF($C3936="","",T3936*W3936/100)</f>
        <v/>
      </c>
      <c r="Y3936" s="8">
        <f>IF($C3936="","",T3936-X3936)</f>
        <v/>
      </c>
      <c r="Z3936" s="8">
        <f>IF($C3936="","",Y3936-M3936)</f>
        <v/>
      </c>
      <c r="AD3936" s="8" t="n"/>
      <c r="AG3936" s="14" t="n"/>
      <c r="AI3936">
        <f>IF($C3936="","",IF(COUNTIF($C$2:$C3936,$C3936)=1,1,0))</f>
        <v/>
      </c>
      <c r="AJ3936">
        <f>IF($AI3936=1,SUMPRODUCT(--($AM$2:$AM$7001&lt;$AM3936))+1,"")</f>
        <v/>
      </c>
      <c r="AK3936">
        <f>IF($C3936="","",IF(OR($P3936=TRUE(),$P3936="TRUE"),1,0))</f>
        <v/>
      </c>
      <c r="AL3936">
        <f>IF($C3936="","",IF(AND($V3936="Yes",SUMPRODUCT((LEN(Settings!$F$6:$F$13)&gt;0)*ISNUMBER(SEARCH(Settings!$F$6:$F$13,$O3936)))=0),1,0))</f>
        <v/>
      </c>
      <c r="AM3936">
        <f>IF($AI3936=1,IFERROR(IF(VALUE($C3936)&lt;100000000,VALUE($C3936),1000000000),IFERROR(IF(VALUE(MID($C3936,2,20))&lt;100000000,VALUE(MID($C3936,2,20)),1000000000),1000000000))+ROW()/100000,"")</f>
        <v/>
      </c>
    </row>
    <row r="3937">
      <c r="E3937" s="14" t="n"/>
      <c r="M3937" s="8">
        <f>IF($C3937="","",L3937*T3937/100)</f>
        <v/>
      </c>
      <c r="S3937" s="8" t="n"/>
      <c r="T3937" s="8" t="n"/>
      <c r="W3937">
        <f>IF($C3937="","",IF($AL3937=1,0,IF($AK3937=1,Settings!$C$6,Settings!$C$7))*100)</f>
        <v/>
      </c>
      <c r="X3937" s="8">
        <f>IF($C3937="","",T3937*W3937/100)</f>
        <v/>
      </c>
      <c r="Y3937" s="8">
        <f>IF($C3937="","",T3937-X3937)</f>
        <v/>
      </c>
      <c r="Z3937" s="8">
        <f>IF($C3937="","",Y3937-M3937)</f>
        <v/>
      </c>
      <c r="AD3937" s="8" t="n"/>
      <c r="AG3937" s="14" t="n"/>
      <c r="AI3937">
        <f>IF($C3937="","",IF(COUNTIF($C$2:$C3937,$C3937)=1,1,0))</f>
        <v/>
      </c>
      <c r="AJ3937">
        <f>IF($AI3937=1,SUMPRODUCT(--($AM$2:$AM$7001&lt;$AM3937))+1,"")</f>
        <v/>
      </c>
      <c r="AK3937">
        <f>IF($C3937="","",IF(OR($P3937=TRUE(),$P3937="TRUE"),1,0))</f>
        <v/>
      </c>
      <c r="AL3937">
        <f>IF($C3937="","",IF(AND($V3937="Yes",SUMPRODUCT((LEN(Settings!$F$6:$F$13)&gt;0)*ISNUMBER(SEARCH(Settings!$F$6:$F$13,$O3937)))=0),1,0))</f>
        <v/>
      </c>
      <c r="AM3937">
        <f>IF($AI3937=1,IFERROR(IF(VALUE($C3937)&lt;100000000,VALUE($C3937),1000000000),IFERROR(IF(VALUE(MID($C3937,2,20))&lt;100000000,VALUE(MID($C3937,2,20)),1000000000),1000000000))+ROW()/100000,"")</f>
        <v/>
      </c>
    </row>
    <row r="3938">
      <c r="E3938" s="14" t="n"/>
      <c r="M3938" s="8">
        <f>IF($C3938="","",L3938*T3938/100)</f>
        <v/>
      </c>
      <c r="S3938" s="8" t="n"/>
      <c r="T3938" s="8" t="n"/>
      <c r="W3938">
        <f>IF($C3938="","",IF($AL3938=1,0,IF($AK3938=1,Settings!$C$6,Settings!$C$7))*100)</f>
        <v/>
      </c>
      <c r="X3938" s="8">
        <f>IF($C3938="","",T3938*W3938/100)</f>
        <v/>
      </c>
      <c r="Y3938" s="8">
        <f>IF($C3938="","",T3938-X3938)</f>
        <v/>
      </c>
      <c r="Z3938" s="8">
        <f>IF($C3938="","",Y3938-M3938)</f>
        <v/>
      </c>
      <c r="AD3938" s="8" t="n"/>
      <c r="AG3938" s="14" t="n"/>
      <c r="AI3938">
        <f>IF($C3938="","",IF(COUNTIF($C$2:$C3938,$C3938)=1,1,0))</f>
        <v/>
      </c>
      <c r="AJ3938">
        <f>IF($AI3938=1,SUMPRODUCT(--($AM$2:$AM$7001&lt;$AM3938))+1,"")</f>
        <v/>
      </c>
      <c r="AK3938">
        <f>IF($C3938="","",IF(OR($P3938=TRUE(),$P3938="TRUE"),1,0))</f>
        <v/>
      </c>
      <c r="AL3938">
        <f>IF($C3938="","",IF(AND($V3938="Yes",SUMPRODUCT((LEN(Settings!$F$6:$F$13)&gt;0)*ISNUMBER(SEARCH(Settings!$F$6:$F$13,$O3938)))=0),1,0))</f>
        <v/>
      </c>
      <c r="AM3938">
        <f>IF($AI3938=1,IFERROR(IF(VALUE($C3938)&lt;100000000,VALUE($C3938),1000000000),IFERROR(IF(VALUE(MID($C3938,2,20))&lt;100000000,VALUE(MID($C3938,2,20)),1000000000),1000000000))+ROW()/100000,"")</f>
        <v/>
      </c>
    </row>
    <row r="3939">
      <c r="E3939" s="14" t="n"/>
      <c r="M3939" s="8">
        <f>IF($C3939="","",L3939*T3939/100)</f>
        <v/>
      </c>
      <c r="S3939" s="8" t="n"/>
      <c r="T3939" s="8" t="n"/>
      <c r="W3939">
        <f>IF($C3939="","",IF($AL3939=1,0,IF($AK3939=1,Settings!$C$6,Settings!$C$7))*100)</f>
        <v/>
      </c>
      <c r="X3939" s="8">
        <f>IF($C3939="","",T3939*W3939/100)</f>
        <v/>
      </c>
      <c r="Y3939" s="8">
        <f>IF($C3939="","",T3939-X3939)</f>
        <v/>
      </c>
      <c r="Z3939" s="8">
        <f>IF($C3939="","",Y3939-M3939)</f>
        <v/>
      </c>
      <c r="AD3939" s="8" t="n"/>
      <c r="AG3939" s="14" t="n"/>
      <c r="AI3939">
        <f>IF($C3939="","",IF(COUNTIF($C$2:$C3939,$C3939)=1,1,0))</f>
        <v/>
      </c>
      <c r="AJ3939">
        <f>IF($AI3939=1,SUMPRODUCT(--($AM$2:$AM$7001&lt;$AM3939))+1,"")</f>
        <v/>
      </c>
      <c r="AK3939">
        <f>IF($C3939="","",IF(OR($P3939=TRUE(),$P3939="TRUE"),1,0))</f>
        <v/>
      </c>
      <c r="AL3939">
        <f>IF($C3939="","",IF(AND($V3939="Yes",SUMPRODUCT((LEN(Settings!$F$6:$F$13)&gt;0)*ISNUMBER(SEARCH(Settings!$F$6:$F$13,$O3939)))=0),1,0))</f>
        <v/>
      </c>
      <c r="AM3939">
        <f>IF($AI3939=1,IFERROR(IF(VALUE($C3939)&lt;100000000,VALUE($C3939),1000000000),IFERROR(IF(VALUE(MID($C3939,2,20))&lt;100000000,VALUE(MID($C3939,2,20)),1000000000),1000000000))+ROW()/100000,"")</f>
        <v/>
      </c>
    </row>
    <row r="3940">
      <c r="E3940" s="14" t="n"/>
      <c r="M3940" s="8">
        <f>IF($C3940="","",L3940*T3940/100)</f>
        <v/>
      </c>
      <c r="S3940" s="8" t="n"/>
      <c r="T3940" s="8" t="n"/>
      <c r="W3940">
        <f>IF($C3940="","",IF($AL3940=1,0,IF($AK3940=1,Settings!$C$6,Settings!$C$7))*100)</f>
        <v/>
      </c>
      <c r="X3940" s="8">
        <f>IF($C3940="","",T3940*W3940/100)</f>
        <v/>
      </c>
      <c r="Y3940" s="8">
        <f>IF($C3940="","",T3940-X3940)</f>
        <v/>
      </c>
      <c r="Z3940" s="8">
        <f>IF($C3940="","",Y3940-M3940)</f>
        <v/>
      </c>
      <c r="AD3940" s="8" t="n"/>
      <c r="AG3940" s="14" t="n"/>
      <c r="AI3940">
        <f>IF($C3940="","",IF(COUNTIF($C$2:$C3940,$C3940)=1,1,0))</f>
        <v/>
      </c>
      <c r="AJ3940">
        <f>IF($AI3940=1,SUMPRODUCT(--($AM$2:$AM$7001&lt;$AM3940))+1,"")</f>
        <v/>
      </c>
      <c r="AK3940">
        <f>IF($C3940="","",IF(OR($P3940=TRUE(),$P3940="TRUE"),1,0))</f>
        <v/>
      </c>
      <c r="AL3940">
        <f>IF($C3940="","",IF(AND($V3940="Yes",SUMPRODUCT((LEN(Settings!$F$6:$F$13)&gt;0)*ISNUMBER(SEARCH(Settings!$F$6:$F$13,$O3940)))=0),1,0))</f>
        <v/>
      </c>
      <c r="AM3940">
        <f>IF($AI3940=1,IFERROR(IF(VALUE($C3940)&lt;100000000,VALUE($C3940),1000000000),IFERROR(IF(VALUE(MID($C3940,2,20))&lt;100000000,VALUE(MID($C3940,2,20)),1000000000),1000000000))+ROW()/100000,"")</f>
        <v/>
      </c>
    </row>
    <row r="3941">
      <c r="E3941" s="14" t="n"/>
      <c r="M3941" s="8">
        <f>IF($C3941="","",L3941*T3941/100)</f>
        <v/>
      </c>
      <c r="S3941" s="8" t="n"/>
      <c r="T3941" s="8" t="n"/>
      <c r="W3941">
        <f>IF($C3941="","",IF($AL3941=1,0,IF($AK3941=1,Settings!$C$6,Settings!$C$7))*100)</f>
        <v/>
      </c>
      <c r="X3941" s="8">
        <f>IF($C3941="","",T3941*W3941/100)</f>
        <v/>
      </c>
      <c r="Y3941" s="8">
        <f>IF($C3941="","",T3941-X3941)</f>
        <v/>
      </c>
      <c r="Z3941" s="8">
        <f>IF($C3941="","",Y3941-M3941)</f>
        <v/>
      </c>
      <c r="AD3941" s="8" t="n"/>
      <c r="AG3941" s="14" t="n"/>
      <c r="AI3941">
        <f>IF($C3941="","",IF(COUNTIF($C$2:$C3941,$C3941)=1,1,0))</f>
        <v/>
      </c>
      <c r="AJ3941">
        <f>IF($AI3941=1,SUMPRODUCT(--($AM$2:$AM$7001&lt;$AM3941))+1,"")</f>
        <v/>
      </c>
      <c r="AK3941">
        <f>IF($C3941="","",IF(OR($P3941=TRUE(),$P3941="TRUE"),1,0))</f>
        <v/>
      </c>
      <c r="AL3941">
        <f>IF($C3941="","",IF(AND($V3941="Yes",SUMPRODUCT((LEN(Settings!$F$6:$F$13)&gt;0)*ISNUMBER(SEARCH(Settings!$F$6:$F$13,$O3941)))=0),1,0))</f>
        <v/>
      </c>
      <c r="AM3941">
        <f>IF($AI3941=1,IFERROR(IF(VALUE($C3941)&lt;100000000,VALUE($C3941),1000000000),IFERROR(IF(VALUE(MID($C3941,2,20))&lt;100000000,VALUE(MID($C3941,2,20)),1000000000),1000000000))+ROW()/100000,"")</f>
        <v/>
      </c>
    </row>
    <row r="3942">
      <c r="E3942" s="14" t="n"/>
      <c r="M3942" s="8">
        <f>IF($C3942="","",L3942*T3942/100)</f>
        <v/>
      </c>
      <c r="S3942" s="8" t="n"/>
      <c r="T3942" s="8" t="n"/>
      <c r="W3942">
        <f>IF($C3942="","",IF($AL3942=1,0,IF($AK3942=1,Settings!$C$6,Settings!$C$7))*100)</f>
        <v/>
      </c>
      <c r="X3942" s="8">
        <f>IF($C3942="","",T3942*W3942/100)</f>
        <v/>
      </c>
      <c r="Y3942" s="8">
        <f>IF($C3942="","",T3942-X3942)</f>
        <v/>
      </c>
      <c r="Z3942" s="8">
        <f>IF($C3942="","",Y3942-M3942)</f>
        <v/>
      </c>
      <c r="AD3942" s="8" t="n"/>
      <c r="AG3942" s="14" t="n"/>
      <c r="AI3942">
        <f>IF($C3942="","",IF(COUNTIF($C$2:$C3942,$C3942)=1,1,0))</f>
        <v/>
      </c>
      <c r="AJ3942">
        <f>IF($AI3942=1,SUMPRODUCT(--($AM$2:$AM$7001&lt;$AM3942))+1,"")</f>
        <v/>
      </c>
      <c r="AK3942">
        <f>IF($C3942="","",IF(OR($P3942=TRUE(),$P3942="TRUE"),1,0))</f>
        <v/>
      </c>
      <c r="AL3942">
        <f>IF($C3942="","",IF(AND($V3942="Yes",SUMPRODUCT((LEN(Settings!$F$6:$F$13)&gt;0)*ISNUMBER(SEARCH(Settings!$F$6:$F$13,$O3942)))=0),1,0))</f>
        <v/>
      </c>
      <c r="AM3942">
        <f>IF($AI3942=1,IFERROR(IF(VALUE($C3942)&lt;100000000,VALUE($C3942),1000000000),IFERROR(IF(VALUE(MID($C3942,2,20))&lt;100000000,VALUE(MID($C3942,2,20)),1000000000),1000000000))+ROW()/100000,"")</f>
        <v/>
      </c>
    </row>
    <row r="3943">
      <c r="E3943" s="14" t="n"/>
      <c r="M3943" s="8">
        <f>IF($C3943="","",L3943*T3943/100)</f>
        <v/>
      </c>
      <c r="S3943" s="8" t="n"/>
      <c r="T3943" s="8" t="n"/>
      <c r="W3943">
        <f>IF($C3943="","",IF($AL3943=1,0,IF($AK3943=1,Settings!$C$6,Settings!$C$7))*100)</f>
        <v/>
      </c>
      <c r="X3943" s="8">
        <f>IF($C3943="","",T3943*W3943/100)</f>
        <v/>
      </c>
      <c r="Y3943" s="8">
        <f>IF($C3943="","",T3943-X3943)</f>
        <v/>
      </c>
      <c r="Z3943" s="8">
        <f>IF($C3943="","",Y3943-M3943)</f>
        <v/>
      </c>
      <c r="AD3943" s="8" t="n"/>
      <c r="AG3943" s="14" t="n"/>
      <c r="AI3943">
        <f>IF($C3943="","",IF(COUNTIF($C$2:$C3943,$C3943)=1,1,0))</f>
        <v/>
      </c>
      <c r="AJ3943">
        <f>IF($AI3943=1,SUMPRODUCT(--($AM$2:$AM$7001&lt;$AM3943))+1,"")</f>
        <v/>
      </c>
      <c r="AK3943">
        <f>IF($C3943="","",IF(OR($P3943=TRUE(),$P3943="TRUE"),1,0))</f>
        <v/>
      </c>
      <c r="AL3943">
        <f>IF($C3943="","",IF(AND($V3943="Yes",SUMPRODUCT((LEN(Settings!$F$6:$F$13)&gt;0)*ISNUMBER(SEARCH(Settings!$F$6:$F$13,$O3943)))=0),1,0))</f>
        <v/>
      </c>
      <c r="AM3943">
        <f>IF($AI3943=1,IFERROR(IF(VALUE($C3943)&lt;100000000,VALUE($C3943),1000000000),IFERROR(IF(VALUE(MID($C3943,2,20))&lt;100000000,VALUE(MID($C3943,2,20)),1000000000),1000000000))+ROW()/100000,"")</f>
        <v/>
      </c>
    </row>
    <row r="3944">
      <c r="E3944" s="14" t="n"/>
      <c r="M3944" s="8">
        <f>IF($C3944="","",L3944*T3944/100)</f>
        <v/>
      </c>
      <c r="S3944" s="8" t="n"/>
      <c r="T3944" s="8" t="n"/>
      <c r="W3944">
        <f>IF($C3944="","",IF($AL3944=1,0,IF($AK3944=1,Settings!$C$6,Settings!$C$7))*100)</f>
        <v/>
      </c>
      <c r="X3944" s="8">
        <f>IF($C3944="","",T3944*W3944/100)</f>
        <v/>
      </c>
      <c r="Y3944" s="8">
        <f>IF($C3944="","",T3944-X3944)</f>
        <v/>
      </c>
      <c r="Z3944" s="8">
        <f>IF($C3944="","",Y3944-M3944)</f>
        <v/>
      </c>
      <c r="AD3944" s="8" t="n"/>
      <c r="AG3944" s="14" t="n"/>
      <c r="AI3944">
        <f>IF($C3944="","",IF(COUNTIF($C$2:$C3944,$C3944)=1,1,0))</f>
        <v/>
      </c>
      <c r="AJ3944">
        <f>IF($AI3944=1,SUMPRODUCT(--($AM$2:$AM$7001&lt;$AM3944))+1,"")</f>
        <v/>
      </c>
      <c r="AK3944">
        <f>IF($C3944="","",IF(OR($P3944=TRUE(),$P3944="TRUE"),1,0))</f>
        <v/>
      </c>
      <c r="AL3944">
        <f>IF($C3944="","",IF(AND($V3944="Yes",SUMPRODUCT((LEN(Settings!$F$6:$F$13)&gt;0)*ISNUMBER(SEARCH(Settings!$F$6:$F$13,$O3944)))=0),1,0))</f>
        <v/>
      </c>
      <c r="AM3944">
        <f>IF($AI3944=1,IFERROR(IF(VALUE($C3944)&lt;100000000,VALUE($C3944),1000000000),IFERROR(IF(VALUE(MID($C3944,2,20))&lt;100000000,VALUE(MID($C3944,2,20)),1000000000),1000000000))+ROW()/100000,"")</f>
        <v/>
      </c>
    </row>
    <row r="3945">
      <c r="E3945" s="14" t="n"/>
      <c r="M3945" s="8">
        <f>IF($C3945="","",L3945*T3945/100)</f>
        <v/>
      </c>
      <c r="S3945" s="8" t="n"/>
      <c r="T3945" s="8" t="n"/>
      <c r="W3945">
        <f>IF($C3945="","",IF($AL3945=1,0,IF($AK3945=1,Settings!$C$6,Settings!$C$7))*100)</f>
        <v/>
      </c>
      <c r="X3945" s="8">
        <f>IF($C3945="","",T3945*W3945/100)</f>
        <v/>
      </c>
      <c r="Y3945" s="8">
        <f>IF($C3945="","",T3945-X3945)</f>
        <v/>
      </c>
      <c r="Z3945" s="8">
        <f>IF($C3945="","",Y3945-M3945)</f>
        <v/>
      </c>
      <c r="AD3945" s="8" t="n"/>
      <c r="AG3945" s="14" t="n"/>
      <c r="AI3945">
        <f>IF($C3945="","",IF(COUNTIF($C$2:$C3945,$C3945)=1,1,0))</f>
        <v/>
      </c>
      <c r="AJ3945">
        <f>IF($AI3945=1,SUMPRODUCT(--($AM$2:$AM$7001&lt;$AM3945))+1,"")</f>
        <v/>
      </c>
      <c r="AK3945">
        <f>IF($C3945="","",IF(OR($P3945=TRUE(),$P3945="TRUE"),1,0))</f>
        <v/>
      </c>
      <c r="AL3945">
        <f>IF($C3945="","",IF(AND($V3945="Yes",SUMPRODUCT((LEN(Settings!$F$6:$F$13)&gt;0)*ISNUMBER(SEARCH(Settings!$F$6:$F$13,$O3945)))=0),1,0))</f>
        <v/>
      </c>
      <c r="AM3945">
        <f>IF($AI3945=1,IFERROR(IF(VALUE($C3945)&lt;100000000,VALUE($C3945),1000000000),IFERROR(IF(VALUE(MID($C3945,2,20))&lt;100000000,VALUE(MID($C3945,2,20)),1000000000),1000000000))+ROW()/100000,"")</f>
        <v/>
      </c>
    </row>
    <row r="3946">
      <c r="E3946" s="14" t="n"/>
      <c r="M3946" s="8">
        <f>IF($C3946="","",L3946*T3946/100)</f>
        <v/>
      </c>
      <c r="S3946" s="8" t="n"/>
      <c r="T3946" s="8" t="n"/>
      <c r="W3946">
        <f>IF($C3946="","",IF($AL3946=1,0,IF($AK3946=1,Settings!$C$6,Settings!$C$7))*100)</f>
        <v/>
      </c>
      <c r="X3946" s="8">
        <f>IF($C3946="","",T3946*W3946/100)</f>
        <v/>
      </c>
      <c r="Y3946" s="8">
        <f>IF($C3946="","",T3946-X3946)</f>
        <v/>
      </c>
      <c r="Z3946" s="8">
        <f>IF($C3946="","",Y3946-M3946)</f>
        <v/>
      </c>
      <c r="AD3946" s="8" t="n"/>
      <c r="AG3946" s="14" t="n"/>
      <c r="AI3946">
        <f>IF($C3946="","",IF(COUNTIF($C$2:$C3946,$C3946)=1,1,0))</f>
        <v/>
      </c>
      <c r="AJ3946">
        <f>IF($AI3946=1,SUMPRODUCT(--($AM$2:$AM$7001&lt;$AM3946))+1,"")</f>
        <v/>
      </c>
      <c r="AK3946">
        <f>IF($C3946="","",IF(OR($P3946=TRUE(),$P3946="TRUE"),1,0))</f>
        <v/>
      </c>
      <c r="AL3946">
        <f>IF($C3946="","",IF(AND($V3946="Yes",SUMPRODUCT((LEN(Settings!$F$6:$F$13)&gt;0)*ISNUMBER(SEARCH(Settings!$F$6:$F$13,$O3946)))=0),1,0))</f>
        <v/>
      </c>
      <c r="AM3946">
        <f>IF($AI3946=1,IFERROR(IF(VALUE($C3946)&lt;100000000,VALUE($C3946),1000000000),IFERROR(IF(VALUE(MID($C3946,2,20))&lt;100000000,VALUE(MID($C3946,2,20)),1000000000),1000000000))+ROW()/100000,"")</f>
        <v/>
      </c>
    </row>
    <row r="3947">
      <c r="E3947" s="14" t="n"/>
      <c r="M3947" s="8">
        <f>IF($C3947="","",L3947*T3947/100)</f>
        <v/>
      </c>
      <c r="S3947" s="8" t="n"/>
      <c r="T3947" s="8" t="n"/>
      <c r="W3947">
        <f>IF($C3947="","",IF($AL3947=1,0,IF($AK3947=1,Settings!$C$6,Settings!$C$7))*100)</f>
        <v/>
      </c>
      <c r="X3947" s="8">
        <f>IF($C3947="","",T3947*W3947/100)</f>
        <v/>
      </c>
      <c r="Y3947" s="8">
        <f>IF($C3947="","",T3947-X3947)</f>
        <v/>
      </c>
      <c r="Z3947" s="8">
        <f>IF($C3947="","",Y3947-M3947)</f>
        <v/>
      </c>
      <c r="AD3947" s="8" t="n"/>
      <c r="AG3947" s="14" t="n"/>
      <c r="AI3947">
        <f>IF($C3947="","",IF(COUNTIF($C$2:$C3947,$C3947)=1,1,0))</f>
        <v/>
      </c>
      <c r="AJ3947">
        <f>IF($AI3947=1,SUMPRODUCT(--($AM$2:$AM$7001&lt;$AM3947))+1,"")</f>
        <v/>
      </c>
      <c r="AK3947">
        <f>IF($C3947="","",IF(OR($P3947=TRUE(),$P3947="TRUE"),1,0))</f>
        <v/>
      </c>
      <c r="AL3947">
        <f>IF($C3947="","",IF(AND($V3947="Yes",SUMPRODUCT((LEN(Settings!$F$6:$F$13)&gt;0)*ISNUMBER(SEARCH(Settings!$F$6:$F$13,$O3947)))=0),1,0))</f>
        <v/>
      </c>
      <c r="AM3947">
        <f>IF($AI3947=1,IFERROR(IF(VALUE($C3947)&lt;100000000,VALUE($C3947),1000000000),IFERROR(IF(VALUE(MID($C3947,2,20))&lt;100000000,VALUE(MID($C3947,2,20)),1000000000),1000000000))+ROW()/100000,"")</f>
        <v/>
      </c>
    </row>
    <row r="3948">
      <c r="E3948" s="14" t="n"/>
      <c r="M3948" s="8">
        <f>IF($C3948="","",L3948*T3948/100)</f>
        <v/>
      </c>
      <c r="S3948" s="8" t="n"/>
      <c r="T3948" s="8" t="n"/>
      <c r="W3948">
        <f>IF($C3948="","",IF($AL3948=1,0,IF($AK3948=1,Settings!$C$6,Settings!$C$7))*100)</f>
        <v/>
      </c>
      <c r="X3948" s="8">
        <f>IF($C3948="","",T3948*W3948/100)</f>
        <v/>
      </c>
      <c r="Y3948" s="8">
        <f>IF($C3948="","",T3948-X3948)</f>
        <v/>
      </c>
      <c r="Z3948" s="8">
        <f>IF($C3948="","",Y3948-M3948)</f>
        <v/>
      </c>
      <c r="AD3948" s="8" t="n"/>
      <c r="AG3948" s="14" t="n"/>
      <c r="AI3948">
        <f>IF($C3948="","",IF(COUNTIF($C$2:$C3948,$C3948)=1,1,0))</f>
        <v/>
      </c>
      <c r="AJ3948">
        <f>IF($AI3948=1,SUMPRODUCT(--($AM$2:$AM$7001&lt;$AM3948))+1,"")</f>
        <v/>
      </c>
      <c r="AK3948">
        <f>IF($C3948="","",IF(OR($P3948=TRUE(),$P3948="TRUE"),1,0))</f>
        <v/>
      </c>
      <c r="AL3948">
        <f>IF($C3948="","",IF(AND($V3948="Yes",SUMPRODUCT((LEN(Settings!$F$6:$F$13)&gt;0)*ISNUMBER(SEARCH(Settings!$F$6:$F$13,$O3948)))=0),1,0))</f>
        <v/>
      </c>
      <c r="AM3948">
        <f>IF($AI3948=1,IFERROR(IF(VALUE($C3948)&lt;100000000,VALUE($C3948),1000000000),IFERROR(IF(VALUE(MID($C3948,2,20))&lt;100000000,VALUE(MID($C3948,2,20)),1000000000),1000000000))+ROW()/100000,"")</f>
        <v/>
      </c>
    </row>
    <row r="3949">
      <c r="E3949" s="14" t="n"/>
      <c r="M3949" s="8">
        <f>IF($C3949="","",L3949*T3949/100)</f>
        <v/>
      </c>
      <c r="S3949" s="8" t="n"/>
      <c r="T3949" s="8" t="n"/>
      <c r="W3949">
        <f>IF($C3949="","",IF($AL3949=1,0,IF($AK3949=1,Settings!$C$6,Settings!$C$7))*100)</f>
        <v/>
      </c>
      <c r="X3949" s="8">
        <f>IF($C3949="","",T3949*W3949/100)</f>
        <v/>
      </c>
      <c r="Y3949" s="8">
        <f>IF($C3949="","",T3949-X3949)</f>
        <v/>
      </c>
      <c r="Z3949" s="8">
        <f>IF($C3949="","",Y3949-M3949)</f>
        <v/>
      </c>
      <c r="AD3949" s="8" t="n"/>
      <c r="AG3949" s="14" t="n"/>
      <c r="AI3949">
        <f>IF($C3949="","",IF(COUNTIF($C$2:$C3949,$C3949)=1,1,0))</f>
        <v/>
      </c>
      <c r="AJ3949">
        <f>IF($AI3949=1,SUMPRODUCT(--($AM$2:$AM$7001&lt;$AM3949))+1,"")</f>
        <v/>
      </c>
      <c r="AK3949">
        <f>IF($C3949="","",IF(OR($P3949=TRUE(),$P3949="TRUE"),1,0))</f>
        <v/>
      </c>
      <c r="AL3949">
        <f>IF($C3949="","",IF(AND($V3949="Yes",SUMPRODUCT((LEN(Settings!$F$6:$F$13)&gt;0)*ISNUMBER(SEARCH(Settings!$F$6:$F$13,$O3949)))=0),1,0))</f>
        <v/>
      </c>
      <c r="AM3949">
        <f>IF($AI3949=1,IFERROR(IF(VALUE($C3949)&lt;100000000,VALUE($C3949),1000000000),IFERROR(IF(VALUE(MID($C3949,2,20))&lt;100000000,VALUE(MID($C3949,2,20)),1000000000),1000000000))+ROW()/100000,"")</f>
        <v/>
      </c>
    </row>
    <row r="3950">
      <c r="E3950" s="14" t="n"/>
      <c r="M3950" s="8">
        <f>IF($C3950="","",L3950*T3950/100)</f>
        <v/>
      </c>
      <c r="S3950" s="8" t="n"/>
      <c r="T3950" s="8" t="n"/>
      <c r="W3950">
        <f>IF($C3950="","",IF($AL3950=1,0,IF($AK3950=1,Settings!$C$6,Settings!$C$7))*100)</f>
        <v/>
      </c>
      <c r="X3950" s="8">
        <f>IF($C3950="","",T3950*W3950/100)</f>
        <v/>
      </c>
      <c r="Y3950" s="8">
        <f>IF($C3950="","",T3950-X3950)</f>
        <v/>
      </c>
      <c r="Z3950" s="8">
        <f>IF($C3950="","",Y3950-M3950)</f>
        <v/>
      </c>
      <c r="AD3950" s="8" t="n"/>
      <c r="AG3950" s="14" t="n"/>
      <c r="AI3950">
        <f>IF($C3950="","",IF(COUNTIF($C$2:$C3950,$C3950)=1,1,0))</f>
        <v/>
      </c>
      <c r="AJ3950">
        <f>IF($AI3950=1,SUMPRODUCT(--($AM$2:$AM$7001&lt;$AM3950))+1,"")</f>
        <v/>
      </c>
      <c r="AK3950">
        <f>IF($C3950="","",IF(OR($P3950=TRUE(),$P3950="TRUE"),1,0))</f>
        <v/>
      </c>
      <c r="AL3950">
        <f>IF($C3950="","",IF(AND($V3950="Yes",SUMPRODUCT((LEN(Settings!$F$6:$F$13)&gt;0)*ISNUMBER(SEARCH(Settings!$F$6:$F$13,$O3950)))=0),1,0))</f>
        <v/>
      </c>
      <c r="AM3950">
        <f>IF($AI3950=1,IFERROR(IF(VALUE($C3950)&lt;100000000,VALUE($C3950),1000000000),IFERROR(IF(VALUE(MID($C3950,2,20))&lt;100000000,VALUE(MID($C3950,2,20)),1000000000),1000000000))+ROW()/100000,"")</f>
        <v/>
      </c>
    </row>
    <row r="3951">
      <c r="E3951" s="14" t="n"/>
      <c r="M3951" s="8">
        <f>IF($C3951="","",L3951*T3951/100)</f>
        <v/>
      </c>
      <c r="S3951" s="8" t="n"/>
      <c r="T3951" s="8" t="n"/>
      <c r="W3951">
        <f>IF($C3951="","",IF($AL3951=1,0,IF($AK3951=1,Settings!$C$6,Settings!$C$7))*100)</f>
        <v/>
      </c>
      <c r="X3951" s="8">
        <f>IF($C3951="","",T3951*W3951/100)</f>
        <v/>
      </c>
      <c r="Y3951" s="8">
        <f>IF($C3951="","",T3951-X3951)</f>
        <v/>
      </c>
      <c r="Z3951" s="8">
        <f>IF($C3951="","",Y3951-M3951)</f>
        <v/>
      </c>
      <c r="AD3951" s="8" t="n"/>
      <c r="AG3951" s="14" t="n"/>
      <c r="AI3951">
        <f>IF($C3951="","",IF(COUNTIF($C$2:$C3951,$C3951)=1,1,0))</f>
        <v/>
      </c>
      <c r="AJ3951">
        <f>IF($AI3951=1,SUMPRODUCT(--($AM$2:$AM$7001&lt;$AM3951))+1,"")</f>
        <v/>
      </c>
      <c r="AK3951">
        <f>IF($C3951="","",IF(OR($P3951=TRUE(),$P3951="TRUE"),1,0))</f>
        <v/>
      </c>
      <c r="AL3951">
        <f>IF($C3951="","",IF(AND($V3951="Yes",SUMPRODUCT((LEN(Settings!$F$6:$F$13)&gt;0)*ISNUMBER(SEARCH(Settings!$F$6:$F$13,$O3951)))=0),1,0))</f>
        <v/>
      </c>
      <c r="AM3951">
        <f>IF($AI3951=1,IFERROR(IF(VALUE($C3951)&lt;100000000,VALUE($C3951),1000000000),IFERROR(IF(VALUE(MID($C3951,2,20))&lt;100000000,VALUE(MID($C3951,2,20)),1000000000),1000000000))+ROW()/100000,"")</f>
        <v/>
      </c>
    </row>
    <row r="3952">
      <c r="E3952" s="14" t="n"/>
      <c r="M3952" s="8">
        <f>IF($C3952="","",L3952*T3952/100)</f>
        <v/>
      </c>
      <c r="S3952" s="8" t="n"/>
      <c r="T3952" s="8" t="n"/>
      <c r="W3952">
        <f>IF($C3952="","",IF($AL3952=1,0,IF($AK3952=1,Settings!$C$6,Settings!$C$7))*100)</f>
        <v/>
      </c>
      <c r="X3952" s="8">
        <f>IF($C3952="","",T3952*W3952/100)</f>
        <v/>
      </c>
      <c r="Y3952" s="8">
        <f>IF($C3952="","",T3952-X3952)</f>
        <v/>
      </c>
      <c r="Z3952" s="8">
        <f>IF($C3952="","",Y3952-M3952)</f>
        <v/>
      </c>
      <c r="AD3952" s="8" t="n"/>
      <c r="AG3952" s="14" t="n"/>
      <c r="AI3952">
        <f>IF($C3952="","",IF(COUNTIF($C$2:$C3952,$C3952)=1,1,0))</f>
        <v/>
      </c>
      <c r="AJ3952">
        <f>IF($AI3952=1,SUMPRODUCT(--($AM$2:$AM$7001&lt;$AM3952))+1,"")</f>
        <v/>
      </c>
      <c r="AK3952">
        <f>IF($C3952="","",IF(OR($P3952=TRUE(),$P3952="TRUE"),1,0))</f>
        <v/>
      </c>
      <c r="AL3952">
        <f>IF($C3952="","",IF(AND($V3952="Yes",SUMPRODUCT((LEN(Settings!$F$6:$F$13)&gt;0)*ISNUMBER(SEARCH(Settings!$F$6:$F$13,$O3952)))=0),1,0))</f>
        <v/>
      </c>
      <c r="AM3952">
        <f>IF($AI3952=1,IFERROR(IF(VALUE($C3952)&lt;100000000,VALUE($C3952),1000000000),IFERROR(IF(VALUE(MID($C3952,2,20))&lt;100000000,VALUE(MID($C3952,2,20)),1000000000),1000000000))+ROW()/100000,"")</f>
        <v/>
      </c>
    </row>
    <row r="3953">
      <c r="E3953" s="14" t="n"/>
      <c r="M3953" s="8">
        <f>IF($C3953="","",L3953*T3953/100)</f>
        <v/>
      </c>
      <c r="S3953" s="8" t="n"/>
      <c r="T3953" s="8" t="n"/>
      <c r="W3953">
        <f>IF($C3953="","",IF($AL3953=1,0,IF($AK3953=1,Settings!$C$6,Settings!$C$7))*100)</f>
        <v/>
      </c>
      <c r="X3953" s="8">
        <f>IF($C3953="","",T3953*W3953/100)</f>
        <v/>
      </c>
      <c r="Y3953" s="8">
        <f>IF($C3953="","",T3953-X3953)</f>
        <v/>
      </c>
      <c r="Z3953" s="8">
        <f>IF($C3953="","",Y3953-M3953)</f>
        <v/>
      </c>
      <c r="AD3953" s="8" t="n"/>
      <c r="AG3953" s="14" t="n"/>
      <c r="AI3953">
        <f>IF($C3953="","",IF(COUNTIF($C$2:$C3953,$C3953)=1,1,0))</f>
        <v/>
      </c>
      <c r="AJ3953">
        <f>IF($AI3953=1,SUMPRODUCT(--($AM$2:$AM$7001&lt;$AM3953))+1,"")</f>
        <v/>
      </c>
      <c r="AK3953">
        <f>IF($C3953="","",IF(OR($P3953=TRUE(),$P3953="TRUE"),1,0))</f>
        <v/>
      </c>
      <c r="AL3953">
        <f>IF($C3953="","",IF(AND($V3953="Yes",SUMPRODUCT((LEN(Settings!$F$6:$F$13)&gt;0)*ISNUMBER(SEARCH(Settings!$F$6:$F$13,$O3953)))=0),1,0))</f>
        <v/>
      </c>
      <c r="AM3953">
        <f>IF($AI3953=1,IFERROR(IF(VALUE($C3953)&lt;100000000,VALUE($C3953),1000000000),IFERROR(IF(VALUE(MID($C3953,2,20))&lt;100000000,VALUE(MID($C3953,2,20)),1000000000),1000000000))+ROW()/100000,"")</f>
        <v/>
      </c>
    </row>
    <row r="3954">
      <c r="E3954" s="14" t="n"/>
      <c r="M3954" s="8">
        <f>IF($C3954="","",L3954*T3954/100)</f>
        <v/>
      </c>
      <c r="S3954" s="8" t="n"/>
      <c r="T3954" s="8" t="n"/>
      <c r="W3954">
        <f>IF($C3954="","",IF($AL3954=1,0,IF($AK3954=1,Settings!$C$6,Settings!$C$7))*100)</f>
        <v/>
      </c>
      <c r="X3954" s="8">
        <f>IF($C3954="","",T3954*W3954/100)</f>
        <v/>
      </c>
      <c r="Y3954" s="8">
        <f>IF($C3954="","",T3954-X3954)</f>
        <v/>
      </c>
      <c r="Z3954" s="8">
        <f>IF($C3954="","",Y3954-M3954)</f>
        <v/>
      </c>
      <c r="AD3954" s="8" t="n"/>
      <c r="AG3954" s="14" t="n"/>
      <c r="AI3954">
        <f>IF($C3954="","",IF(COUNTIF($C$2:$C3954,$C3954)=1,1,0))</f>
        <v/>
      </c>
      <c r="AJ3954">
        <f>IF($AI3954=1,SUMPRODUCT(--($AM$2:$AM$7001&lt;$AM3954))+1,"")</f>
        <v/>
      </c>
      <c r="AK3954">
        <f>IF($C3954="","",IF(OR($P3954=TRUE(),$P3954="TRUE"),1,0))</f>
        <v/>
      </c>
      <c r="AL3954">
        <f>IF($C3954="","",IF(AND($V3954="Yes",SUMPRODUCT((LEN(Settings!$F$6:$F$13)&gt;0)*ISNUMBER(SEARCH(Settings!$F$6:$F$13,$O3954)))=0),1,0))</f>
        <v/>
      </c>
      <c r="AM3954">
        <f>IF($AI3954=1,IFERROR(IF(VALUE($C3954)&lt;100000000,VALUE($C3954),1000000000),IFERROR(IF(VALUE(MID($C3954,2,20))&lt;100000000,VALUE(MID($C3954,2,20)),1000000000),1000000000))+ROW()/100000,"")</f>
        <v/>
      </c>
    </row>
    <row r="3955">
      <c r="E3955" s="14" t="n"/>
      <c r="M3955" s="8">
        <f>IF($C3955="","",L3955*T3955/100)</f>
        <v/>
      </c>
      <c r="S3955" s="8" t="n"/>
      <c r="T3955" s="8" t="n"/>
      <c r="W3955">
        <f>IF($C3955="","",IF($AL3955=1,0,IF($AK3955=1,Settings!$C$6,Settings!$C$7))*100)</f>
        <v/>
      </c>
      <c r="X3955" s="8">
        <f>IF($C3955="","",T3955*W3955/100)</f>
        <v/>
      </c>
      <c r="Y3955" s="8">
        <f>IF($C3955="","",T3955-X3955)</f>
        <v/>
      </c>
      <c r="Z3955" s="8">
        <f>IF($C3955="","",Y3955-M3955)</f>
        <v/>
      </c>
      <c r="AD3955" s="8" t="n"/>
      <c r="AG3955" s="14" t="n"/>
      <c r="AI3955">
        <f>IF($C3955="","",IF(COUNTIF($C$2:$C3955,$C3955)=1,1,0))</f>
        <v/>
      </c>
      <c r="AJ3955">
        <f>IF($AI3955=1,SUMPRODUCT(--($AM$2:$AM$7001&lt;$AM3955))+1,"")</f>
        <v/>
      </c>
      <c r="AK3955">
        <f>IF($C3955="","",IF(OR($P3955=TRUE(),$P3955="TRUE"),1,0))</f>
        <v/>
      </c>
      <c r="AL3955">
        <f>IF($C3955="","",IF(AND($V3955="Yes",SUMPRODUCT((LEN(Settings!$F$6:$F$13)&gt;0)*ISNUMBER(SEARCH(Settings!$F$6:$F$13,$O3955)))=0),1,0))</f>
        <v/>
      </c>
      <c r="AM3955">
        <f>IF($AI3955=1,IFERROR(IF(VALUE($C3955)&lt;100000000,VALUE($C3955),1000000000),IFERROR(IF(VALUE(MID($C3955,2,20))&lt;100000000,VALUE(MID($C3955,2,20)),1000000000),1000000000))+ROW()/100000,"")</f>
        <v/>
      </c>
    </row>
    <row r="3956">
      <c r="E3956" s="14" t="n"/>
      <c r="M3956" s="8">
        <f>IF($C3956="","",L3956*T3956/100)</f>
        <v/>
      </c>
      <c r="S3956" s="8" t="n"/>
      <c r="T3956" s="8" t="n"/>
      <c r="W3956">
        <f>IF($C3956="","",IF($AL3956=1,0,IF($AK3956=1,Settings!$C$6,Settings!$C$7))*100)</f>
        <v/>
      </c>
      <c r="X3956" s="8">
        <f>IF($C3956="","",T3956*W3956/100)</f>
        <v/>
      </c>
      <c r="Y3956" s="8">
        <f>IF($C3956="","",T3956-X3956)</f>
        <v/>
      </c>
      <c r="Z3956" s="8">
        <f>IF($C3956="","",Y3956-M3956)</f>
        <v/>
      </c>
      <c r="AD3956" s="8" t="n"/>
      <c r="AG3956" s="14" t="n"/>
      <c r="AI3956">
        <f>IF($C3956="","",IF(COUNTIF($C$2:$C3956,$C3956)=1,1,0))</f>
        <v/>
      </c>
      <c r="AJ3956">
        <f>IF($AI3956=1,SUMPRODUCT(--($AM$2:$AM$7001&lt;$AM3956))+1,"")</f>
        <v/>
      </c>
      <c r="AK3956">
        <f>IF($C3956="","",IF(OR($P3956=TRUE(),$P3956="TRUE"),1,0))</f>
        <v/>
      </c>
      <c r="AL3956">
        <f>IF($C3956="","",IF(AND($V3956="Yes",SUMPRODUCT((LEN(Settings!$F$6:$F$13)&gt;0)*ISNUMBER(SEARCH(Settings!$F$6:$F$13,$O3956)))=0),1,0))</f>
        <v/>
      </c>
      <c r="AM3956">
        <f>IF($AI3956=1,IFERROR(IF(VALUE($C3956)&lt;100000000,VALUE($C3956),1000000000),IFERROR(IF(VALUE(MID($C3956,2,20))&lt;100000000,VALUE(MID($C3956,2,20)),1000000000),1000000000))+ROW()/100000,"")</f>
        <v/>
      </c>
    </row>
    <row r="3957">
      <c r="E3957" s="14" t="n"/>
      <c r="M3957" s="8">
        <f>IF($C3957="","",L3957*T3957/100)</f>
        <v/>
      </c>
      <c r="S3957" s="8" t="n"/>
      <c r="T3957" s="8" t="n"/>
      <c r="W3957">
        <f>IF($C3957="","",IF($AL3957=1,0,IF($AK3957=1,Settings!$C$6,Settings!$C$7))*100)</f>
        <v/>
      </c>
      <c r="X3957" s="8">
        <f>IF($C3957="","",T3957*W3957/100)</f>
        <v/>
      </c>
      <c r="Y3957" s="8">
        <f>IF($C3957="","",T3957-X3957)</f>
        <v/>
      </c>
      <c r="Z3957" s="8">
        <f>IF($C3957="","",Y3957-M3957)</f>
        <v/>
      </c>
      <c r="AD3957" s="8" t="n"/>
      <c r="AG3957" s="14" t="n"/>
      <c r="AI3957">
        <f>IF($C3957="","",IF(COUNTIF($C$2:$C3957,$C3957)=1,1,0))</f>
        <v/>
      </c>
      <c r="AJ3957">
        <f>IF($AI3957=1,SUMPRODUCT(--($AM$2:$AM$7001&lt;$AM3957))+1,"")</f>
        <v/>
      </c>
      <c r="AK3957">
        <f>IF($C3957="","",IF(OR($P3957=TRUE(),$P3957="TRUE"),1,0))</f>
        <v/>
      </c>
      <c r="AL3957">
        <f>IF($C3957="","",IF(AND($V3957="Yes",SUMPRODUCT((LEN(Settings!$F$6:$F$13)&gt;0)*ISNUMBER(SEARCH(Settings!$F$6:$F$13,$O3957)))=0),1,0))</f>
        <v/>
      </c>
      <c r="AM3957">
        <f>IF($AI3957=1,IFERROR(IF(VALUE($C3957)&lt;100000000,VALUE($C3957),1000000000),IFERROR(IF(VALUE(MID($C3957,2,20))&lt;100000000,VALUE(MID($C3957,2,20)),1000000000),1000000000))+ROW()/100000,"")</f>
        <v/>
      </c>
    </row>
    <row r="3958">
      <c r="E3958" s="14" t="n"/>
      <c r="M3958" s="8">
        <f>IF($C3958="","",L3958*T3958/100)</f>
        <v/>
      </c>
      <c r="S3958" s="8" t="n"/>
      <c r="T3958" s="8" t="n"/>
      <c r="W3958">
        <f>IF($C3958="","",IF($AL3958=1,0,IF($AK3958=1,Settings!$C$6,Settings!$C$7))*100)</f>
        <v/>
      </c>
      <c r="X3958" s="8">
        <f>IF($C3958="","",T3958*W3958/100)</f>
        <v/>
      </c>
      <c r="Y3958" s="8">
        <f>IF($C3958="","",T3958-X3958)</f>
        <v/>
      </c>
      <c r="Z3958" s="8">
        <f>IF($C3958="","",Y3958-M3958)</f>
        <v/>
      </c>
      <c r="AD3958" s="8" t="n"/>
      <c r="AG3958" s="14" t="n"/>
      <c r="AI3958">
        <f>IF($C3958="","",IF(COUNTIF($C$2:$C3958,$C3958)=1,1,0))</f>
        <v/>
      </c>
      <c r="AJ3958">
        <f>IF($AI3958=1,SUMPRODUCT(--($AM$2:$AM$7001&lt;$AM3958))+1,"")</f>
        <v/>
      </c>
      <c r="AK3958">
        <f>IF($C3958="","",IF(OR($P3958=TRUE(),$P3958="TRUE"),1,0))</f>
        <v/>
      </c>
      <c r="AL3958">
        <f>IF($C3958="","",IF(AND($V3958="Yes",SUMPRODUCT((LEN(Settings!$F$6:$F$13)&gt;0)*ISNUMBER(SEARCH(Settings!$F$6:$F$13,$O3958)))=0),1,0))</f>
        <v/>
      </c>
      <c r="AM3958">
        <f>IF($AI3958=1,IFERROR(IF(VALUE($C3958)&lt;100000000,VALUE($C3958),1000000000),IFERROR(IF(VALUE(MID($C3958,2,20))&lt;100000000,VALUE(MID($C3958,2,20)),1000000000),1000000000))+ROW()/100000,"")</f>
        <v/>
      </c>
    </row>
    <row r="3959">
      <c r="E3959" s="14" t="n"/>
      <c r="M3959" s="8">
        <f>IF($C3959="","",L3959*T3959/100)</f>
        <v/>
      </c>
      <c r="S3959" s="8" t="n"/>
      <c r="T3959" s="8" t="n"/>
      <c r="W3959">
        <f>IF($C3959="","",IF($AL3959=1,0,IF($AK3959=1,Settings!$C$6,Settings!$C$7))*100)</f>
        <v/>
      </c>
      <c r="X3959" s="8">
        <f>IF($C3959="","",T3959*W3959/100)</f>
        <v/>
      </c>
      <c r="Y3959" s="8">
        <f>IF($C3959="","",T3959-X3959)</f>
        <v/>
      </c>
      <c r="Z3959" s="8">
        <f>IF($C3959="","",Y3959-M3959)</f>
        <v/>
      </c>
      <c r="AD3959" s="8" t="n"/>
      <c r="AG3959" s="14" t="n"/>
      <c r="AI3959">
        <f>IF($C3959="","",IF(COUNTIF($C$2:$C3959,$C3959)=1,1,0))</f>
        <v/>
      </c>
      <c r="AJ3959">
        <f>IF($AI3959=1,SUMPRODUCT(--($AM$2:$AM$7001&lt;$AM3959))+1,"")</f>
        <v/>
      </c>
      <c r="AK3959">
        <f>IF($C3959="","",IF(OR($P3959=TRUE(),$P3959="TRUE"),1,0))</f>
        <v/>
      </c>
      <c r="AL3959">
        <f>IF($C3959="","",IF(AND($V3959="Yes",SUMPRODUCT((LEN(Settings!$F$6:$F$13)&gt;0)*ISNUMBER(SEARCH(Settings!$F$6:$F$13,$O3959)))=0),1,0))</f>
        <v/>
      </c>
      <c r="AM3959">
        <f>IF($AI3959=1,IFERROR(IF(VALUE($C3959)&lt;100000000,VALUE($C3959),1000000000),IFERROR(IF(VALUE(MID($C3959,2,20))&lt;100000000,VALUE(MID($C3959,2,20)),1000000000),1000000000))+ROW()/100000,"")</f>
        <v/>
      </c>
    </row>
    <row r="3960">
      <c r="E3960" s="14" t="n"/>
      <c r="M3960" s="8">
        <f>IF($C3960="","",L3960*T3960/100)</f>
        <v/>
      </c>
      <c r="S3960" s="8" t="n"/>
      <c r="T3960" s="8" t="n"/>
      <c r="W3960">
        <f>IF($C3960="","",IF($AL3960=1,0,IF($AK3960=1,Settings!$C$6,Settings!$C$7))*100)</f>
        <v/>
      </c>
      <c r="X3960" s="8">
        <f>IF($C3960="","",T3960*W3960/100)</f>
        <v/>
      </c>
      <c r="Y3960" s="8">
        <f>IF($C3960="","",T3960-X3960)</f>
        <v/>
      </c>
      <c r="Z3960" s="8">
        <f>IF($C3960="","",Y3960-M3960)</f>
        <v/>
      </c>
      <c r="AD3960" s="8" t="n"/>
      <c r="AG3960" s="14" t="n"/>
      <c r="AI3960">
        <f>IF($C3960="","",IF(COUNTIF($C$2:$C3960,$C3960)=1,1,0))</f>
        <v/>
      </c>
      <c r="AJ3960">
        <f>IF($AI3960=1,SUMPRODUCT(--($AM$2:$AM$7001&lt;$AM3960))+1,"")</f>
        <v/>
      </c>
      <c r="AK3960">
        <f>IF($C3960="","",IF(OR($P3960=TRUE(),$P3960="TRUE"),1,0))</f>
        <v/>
      </c>
      <c r="AL3960">
        <f>IF($C3960="","",IF(AND($V3960="Yes",SUMPRODUCT((LEN(Settings!$F$6:$F$13)&gt;0)*ISNUMBER(SEARCH(Settings!$F$6:$F$13,$O3960)))=0),1,0))</f>
        <v/>
      </c>
      <c r="AM3960">
        <f>IF($AI3960=1,IFERROR(IF(VALUE($C3960)&lt;100000000,VALUE($C3960),1000000000),IFERROR(IF(VALUE(MID($C3960,2,20))&lt;100000000,VALUE(MID($C3960,2,20)),1000000000),1000000000))+ROW()/100000,"")</f>
        <v/>
      </c>
    </row>
    <row r="3961">
      <c r="E3961" s="14" t="n"/>
      <c r="M3961" s="8">
        <f>IF($C3961="","",L3961*T3961/100)</f>
        <v/>
      </c>
      <c r="S3961" s="8" t="n"/>
      <c r="T3961" s="8" t="n"/>
      <c r="W3961">
        <f>IF($C3961="","",IF($AL3961=1,0,IF($AK3961=1,Settings!$C$6,Settings!$C$7))*100)</f>
        <v/>
      </c>
      <c r="X3961" s="8">
        <f>IF($C3961="","",T3961*W3961/100)</f>
        <v/>
      </c>
      <c r="Y3961" s="8">
        <f>IF($C3961="","",T3961-X3961)</f>
        <v/>
      </c>
      <c r="Z3961" s="8">
        <f>IF($C3961="","",Y3961-M3961)</f>
        <v/>
      </c>
      <c r="AD3961" s="8" t="n"/>
      <c r="AG3961" s="14" t="n"/>
      <c r="AI3961">
        <f>IF($C3961="","",IF(COUNTIF($C$2:$C3961,$C3961)=1,1,0))</f>
        <v/>
      </c>
      <c r="AJ3961">
        <f>IF($AI3961=1,SUMPRODUCT(--($AM$2:$AM$7001&lt;$AM3961))+1,"")</f>
        <v/>
      </c>
      <c r="AK3961">
        <f>IF($C3961="","",IF(OR($P3961=TRUE(),$P3961="TRUE"),1,0))</f>
        <v/>
      </c>
      <c r="AL3961">
        <f>IF($C3961="","",IF(AND($V3961="Yes",SUMPRODUCT((LEN(Settings!$F$6:$F$13)&gt;0)*ISNUMBER(SEARCH(Settings!$F$6:$F$13,$O3961)))=0),1,0))</f>
        <v/>
      </c>
      <c r="AM3961">
        <f>IF($AI3961=1,IFERROR(IF(VALUE($C3961)&lt;100000000,VALUE($C3961),1000000000),IFERROR(IF(VALUE(MID($C3961,2,20))&lt;100000000,VALUE(MID($C3961,2,20)),1000000000),1000000000))+ROW()/100000,"")</f>
        <v/>
      </c>
    </row>
    <row r="3962">
      <c r="E3962" s="14" t="n"/>
      <c r="M3962" s="8">
        <f>IF($C3962="","",L3962*T3962/100)</f>
        <v/>
      </c>
      <c r="S3962" s="8" t="n"/>
      <c r="T3962" s="8" t="n"/>
      <c r="W3962">
        <f>IF($C3962="","",IF($AL3962=1,0,IF($AK3962=1,Settings!$C$6,Settings!$C$7))*100)</f>
        <v/>
      </c>
      <c r="X3962" s="8">
        <f>IF($C3962="","",T3962*W3962/100)</f>
        <v/>
      </c>
      <c r="Y3962" s="8">
        <f>IF($C3962="","",T3962-X3962)</f>
        <v/>
      </c>
      <c r="Z3962" s="8">
        <f>IF($C3962="","",Y3962-M3962)</f>
        <v/>
      </c>
      <c r="AD3962" s="8" t="n"/>
      <c r="AG3962" s="14" t="n"/>
      <c r="AI3962">
        <f>IF($C3962="","",IF(COUNTIF($C$2:$C3962,$C3962)=1,1,0))</f>
        <v/>
      </c>
      <c r="AJ3962">
        <f>IF($AI3962=1,SUMPRODUCT(--($AM$2:$AM$7001&lt;$AM3962))+1,"")</f>
        <v/>
      </c>
      <c r="AK3962">
        <f>IF($C3962="","",IF(OR($P3962=TRUE(),$P3962="TRUE"),1,0))</f>
        <v/>
      </c>
      <c r="AL3962">
        <f>IF($C3962="","",IF(AND($V3962="Yes",SUMPRODUCT((LEN(Settings!$F$6:$F$13)&gt;0)*ISNUMBER(SEARCH(Settings!$F$6:$F$13,$O3962)))=0),1,0))</f>
        <v/>
      </c>
      <c r="AM3962">
        <f>IF($AI3962=1,IFERROR(IF(VALUE($C3962)&lt;100000000,VALUE($C3962),1000000000),IFERROR(IF(VALUE(MID($C3962,2,20))&lt;100000000,VALUE(MID($C3962,2,20)),1000000000),1000000000))+ROW()/100000,"")</f>
        <v/>
      </c>
    </row>
    <row r="3963">
      <c r="E3963" s="14" t="n"/>
      <c r="M3963" s="8">
        <f>IF($C3963="","",L3963*T3963/100)</f>
        <v/>
      </c>
      <c r="S3963" s="8" t="n"/>
      <c r="T3963" s="8" t="n"/>
      <c r="W3963">
        <f>IF($C3963="","",IF($AL3963=1,0,IF($AK3963=1,Settings!$C$6,Settings!$C$7))*100)</f>
        <v/>
      </c>
      <c r="X3963" s="8">
        <f>IF($C3963="","",T3963*W3963/100)</f>
        <v/>
      </c>
      <c r="Y3963" s="8">
        <f>IF($C3963="","",T3963-X3963)</f>
        <v/>
      </c>
      <c r="Z3963" s="8">
        <f>IF($C3963="","",Y3963-M3963)</f>
        <v/>
      </c>
      <c r="AD3963" s="8" t="n"/>
      <c r="AG3963" s="14" t="n"/>
      <c r="AI3963">
        <f>IF($C3963="","",IF(COUNTIF($C$2:$C3963,$C3963)=1,1,0))</f>
        <v/>
      </c>
      <c r="AJ3963">
        <f>IF($AI3963=1,SUMPRODUCT(--($AM$2:$AM$7001&lt;$AM3963))+1,"")</f>
        <v/>
      </c>
      <c r="AK3963">
        <f>IF($C3963="","",IF(OR($P3963=TRUE(),$P3963="TRUE"),1,0))</f>
        <v/>
      </c>
      <c r="AL3963">
        <f>IF($C3963="","",IF(AND($V3963="Yes",SUMPRODUCT((LEN(Settings!$F$6:$F$13)&gt;0)*ISNUMBER(SEARCH(Settings!$F$6:$F$13,$O3963)))=0),1,0))</f>
        <v/>
      </c>
      <c r="AM3963">
        <f>IF($AI3963=1,IFERROR(IF(VALUE($C3963)&lt;100000000,VALUE($C3963),1000000000),IFERROR(IF(VALUE(MID($C3963,2,20))&lt;100000000,VALUE(MID($C3963,2,20)),1000000000),1000000000))+ROW()/100000,"")</f>
        <v/>
      </c>
    </row>
    <row r="3964">
      <c r="E3964" s="14" t="n"/>
      <c r="M3964" s="8">
        <f>IF($C3964="","",L3964*T3964/100)</f>
        <v/>
      </c>
      <c r="S3964" s="8" t="n"/>
      <c r="T3964" s="8" t="n"/>
      <c r="W3964">
        <f>IF($C3964="","",IF($AL3964=1,0,IF($AK3964=1,Settings!$C$6,Settings!$C$7))*100)</f>
        <v/>
      </c>
      <c r="X3964" s="8">
        <f>IF($C3964="","",T3964*W3964/100)</f>
        <v/>
      </c>
      <c r="Y3964" s="8">
        <f>IF($C3964="","",T3964-X3964)</f>
        <v/>
      </c>
      <c r="Z3964" s="8">
        <f>IF($C3964="","",Y3964-M3964)</f>
        <v/>
      </c>
      <c r="AD3964" s="8" t="n"/>
      <c r="AG3964" s="14" t="n"/>
      <c r="AI3964">
        <f>IF($C3964="","",IF(COUNTIF($C$2:$C3964,$C3964)=1,1,0))</f>
        <v/>
      </c>
      <c r="AJ3964">
        <f>IF($AI3964=1,SUMPRODUCT(--($AM$2:$AM$7001&lt;$AM3964))+1,"")</f>
        <v/>
      </c>
      <c r="AK3964">
        <f>IF($C3964="","",IF(OR($P3964=TRUE(),$P3964="TRUE"),1,0))</f>
        <v/>
      </c>
      <c r="AL3964">
        <f>IF($C3964="","",IF(AND($V3964="Yes",SUMPRODUCT((LEN(Settings!$F$6:$F$13)&gt;0)*ISNUMBER(SEARCH(Settings!$F$6:$F$13,$O3964)))=0),1,0))</f>
        <v/>
      </c>
      <c r="AM3964">
        <f>IF($AI3964=1,IFERROR(IF(VALUE($C3964)&lt;100000000,VALUE($C3964),1000000000),IFERROR(IF(VALUE(MID($C3964,2,20))&lt;100000000,VALUE(MID($C3964,2,20)),1000000000),1000000000))+ROW()/100000,"")</f>
        <v/>
      </c>
    </row>
    <row r="3965">
      <c r="E3965" s="14" t="n"/>
      <c r="M3965" s="8">
        <f>IF($C3965="","",L3965*T3965/100)</f>
        <v/>
      </c>
      <c r="S3965" s="8" t="n"/>
      <c r="T3965" s="8" t="n"/>
      <c r="W3965">
        <f>IF($C3965="","",IF($AL3965=1,0,IF($AK3965=1,Settings!$C$6,Settings!$C$7))*100)</f>
        <v/>
      </c>
      <c r="X3965" s="8">
        <f>IF($C3965="","",T3965*W3965/100)</f>
        <v/>
      </c>
      <c r="Y3965" s="8">
        <f>IF($C3965="","",T3965-X3965)</f>
        <v/>
      </c>
      <c r="Z3965" s="8">
        <f>IF($C3965="","",Y3965-M3965)</f>
        <v/>
      </c>
      <c r="AD3965" s="8" t="n"/>
      <c r="AG3965" s="14" t="n"/>
      <c r="AI3965">
        <f>IF($C3965="","",IF(COUNTIF($C$2:$C3965,$C3965)=1,1,0))</f>
        <v/>
      </c>
      <c r="AJ3965">
        <f>IF($AI3965=1,SUMPRODUCT(--($AM$2:$AM$7001&lt;$AM3965))+1,"")</f>
        <v/>
      </c>
      <c r="AK3965">
        <f>IF($C3965="","",IF(OR($P3965=TRUE(),$P3965="TRUE"),1,0))</f>
        <v/>
      </c>
      <c r="AL3965">
        <f>IF($C3965="","",IF(AND($V3965="Yes",SUMPRODUCT((LEN(Settings!$F$6:$F$13)&gt;0)*ISNUMBER(SEARCH(Settings!$F$6:$F$13,$O3965)))=0),1,0))</f>
        <v/>
      </c>
      <c r="AM3965">
        <f>IF($AI3965=1,IFERROR(IF(VALUE($C3965)&lt;100000000,VALUE($C3965),1000000000),IFERROR(IF(VALUE(MID($C3965,2,20))&lt;100000000,VALUE(MID($C3965,2,20)),1000000000),1000000000))+ROW()/100000,"")</f>
        <v/>
      </c>
    </row>
    <row r="3966">
      <c r="E3966" s="14" t="n"/>
      <c r="M3966" s="8">
        <f>IF($C3966="","",L3966*T3966/100)</f>
        <v/>
      </c>
      <c r="S3966" s="8" t="n"/>
      <c r="T3966" s="8" t="n"/>
      <c r="W3966">
        <f>IF($C3966="","",IF($AL3966=1,0,IF($AK3966=1,Settings!$C$6,Settings!$C$7))*100)</f>
        <v/>
      </c>
      <c r="X3966" s="8">
        <f>IF($C3966="","",T3966*W3966/100)</f>
        <v/>
      </c>
      <c r="Y3966" s="8">
        <f>IF($C3966="","",T3966-X3966)</f>
        <v/>
      </c>
      <c r="Z3966" s="8">
        <f>IF($C3966="","",Y3966-M3966)</f>
        <v/>
      </c>
      <c r="AD3966" s="8" t="n"/>
      <c r="AG3966" s="14" t="n"/>
      <c r="AI3966">
        <f>IF($C3966="","",IF(COUNTIF($C$2:$C3966,$C3966)=1,1,0))</f>
        <v/>
      </c>
      <c r="AJ3966">
        <f>IF($AI3966=1,SUMPRODUCT(--($AM$2:$AM$7001&lt;$AM3966))+1,"")</f>
        <v/>
      </c>
      <c r="AK3966">
        <f>IF($C3966="","",IF(OR($P3966=TRUE(),$P3966="TRUE"),1,0))</f>
        <v/>
      </c>
      <c r="AL3966">
        <f>IF($C3966="","",IF(AND($V3966="Yes",SUMPRODUCT((LEN(Settings!$F$6:$F$13)&gt;0)*ISNUMBER(SEARCH(Settings!$F$6:$F$13,$O3966)))=0),1,0))</f>
        <v/>
      </c>
      <c r="AM3966">
        <f>IF($AI3966=1,IFERROR(IF(VALUE($C3966)&lt;100000000,VALUE($C3966),1000000000),IFERROR(IF(VALUE(MID($C3966,2,20))&lt;100000000,VALUE(MID($C3966,2,20)),1000000000),1000000000))+ROW()/100000,"")</f>
        <v/>
      </c>
    </row>
    <row r="3967">
      <c r="E3967" s="14" t="n"/>
      <c r="M3967" s="8">
        <f>IF($C3967="","",L3967*T3967/100)</f>
        <v/>
      </c>
      <c r="S3967" s="8" t="n"/>
      <c r="T3967" s="8" t="n"/>
      <c r="W3967">
        <f>IF($C3967="","",IF($AL3967=1,0,IF($AK3967=1,Settings!$C$6,Settings!$C$7))*100)</f>
        <v/>
      </c>
      <c r="X3967" s="8">
        <f>IF($C3967="","",T3967*W3967/100)</f>
        <v/>
      </c>
      <c r="Y3967" s="8">
        <f>IF($C3967="","",T3967-X3967)</f>
        <v/>
      </c>
      <c r="Z3967" s="8">
        <f>IF($C3967="","",Y3967-M3967)</f>
        <v/>
      </c>
      <c r="AD3967" s="8" t="n"/>
      <c r="AG3967" s="14" t="n"/>
      <c r="AI3967">
        <f>IF($C3967="","",IF(COUNTIF($C$2:$C3967,$C3967)=1,1,0))</f>
        <v/>
      </c>
      <c r="AJ3967">
        <f>IF($AI3967=1,SUMPRODUCT(--($AM$2:$AM$7001&lt;$AM3967))+1,"")</f>
        <v/>
      </c>
      <c r="AK3967">
        <f>IF($C3967="","",IF(OR($P3967=TRUE(),$P3967="TRUE"),1,0))</f>
        <v/>
      </c>
      <c r="AL3967">
        <f>IF($C3967="","",IF(AND($V3967="Yes",SUMPRODUCT((LEN(Settings!$F$6:$F$13)&gt;0)*ISNUMBER(SEARCH(Settings!$F$6:$F$13,$O3967)))=0),1,0))</f>
        <v/>
      </c>
      <c r="AM3967">
        <f>IF($AI3967=1,IFERROR(IF(VALUE($C3967)&lt;100000000,VALUE($C3967),1000000000),IFERROR(IF(VALUE(MID($C3967,2,20))&lt;100000000,VALUE(MID($C3967,2,20)),1000000000),1000000000))+ROW()/100000,"")</f>
        <v/>
      </c>
    </row>
    <row r="3968">
      <c r="E3968" s="14" t="n"/>
      <c r="M3968" s="8">
        <f>IF($C3968="","",L3968*T3968/100)</f>
        <v/>
      </c>
      <c r="S3968" s="8" t="n"/>
      <c r="T3968" s="8" t="n"/>
      <c r="W3968">
        <f>IF($C3968="","",IF($AL3968=1,0,IF($AK3968=1,Settings!$C$6,Settings!$C$7))*100)</f>
        <v/>
      </c>
      <c r="X3968" s="8">
        <f>IF($C3968="","",T3968*W3968/100)</f>
        <v/>
      </c>
      <c r="Y3968" s="8">
        <f>IF($C3968="","",T3968-X3968)</f>
        <v/>
      </c>
      <c r="Z3968" s="8">
        <f>IF($C3968="","",Y3968-M3968)</f>
        <v/>
      </c>
      <c r="AD3968" s="8" t="n"/>
      <c r="AG3968" s="14" t="n"/>
      <c r="AI3968">
        <f>IF($C3968="","",IF(COUNTIF($C$2:$C3968,$C3968)=1,1,0))</f>
        <v/>
      </c>
      <c r="AJ3968">
        <f>IF($AI3968=1,SUMPRODUCT(--($AM$2:$AM$7001&lt;$AM3968))+1,"")</f>
        <v/>
      </c>
      <c r="AK3968">
        <f>IF($C3968="","",IF(OR($P3968=TRUE(),$P3968="TRUE"),1,0))</f>
        <v/>
      </c>
      <c r="AL3968">
        <f>IF($C3968="","",IF(AND($V3968="Yes",SUMPRODUCT((LEN(Settings!$F$6:$F$13)&gt;0)*ISNUMBER(SEARCH(Settings!$F$6:$F$13,$O3968)))=0),1,0))</f>
        <v/>
      </c>
      <c r="AM3968">
        <f>IF($AI3968=1,IFERROR(IF(VALUE($C3968)&lt;100000000,VALUE($C3968),1000000000),IFERROR(IF(VALUE(MID($C3968,2,20))&lt;100000000,VALUE(MID($C3968,2,20)),1000000000),1000000000))+ROW()/100000,"")</f>
        <v/>
      </c>
    </row>
    <row r="3969">
      <c r="E3969" s="14" t="n"/>
      <c r="M3969" s="8">
        <f>IF($C3969="","",L3969*T3969/100)</f>
        <v/>
      </c>
      <c r="S3969" s="8" t="n"/>
      <c r="T3969" s="8" t="n"/>
      <c r="W3969">
        <f>IF($C3969="","",IF($AL3969=1,0,IF($AK3969=1,Settings!$C$6,Settings!$C$7))*100)</f>
        <v/>
      </c>
      <c r="X3969" s="8">
        <f>IF($C3969="","",T3969*W3969/100)</f>
        <v/>
      </c>
      <c r="Y3969" s="8">
        <f>IF($C3969="","",T3969-X3969)</f>
        <v/>
      </c>
      <c r="Z3969" s="8">
        <f>IF($C3969="","",Y3969-M3969)</f>
        <v/>
      </c>
      <c r="AD3969" s="8" t="n"/>
      <c r="AG3969" s="14" t="n"/>
      <c r="AI3969">
        <f>IF($C3969="","",IF(COUNTIF($C$2:$C3969,$C3969)=1,1,0))</f>
        <v/>
      </c>
      <c r="AJ3969">
        <f>IF($AI3969=1,SUMPRODUCT(--($AM$2:$AM$7001&lt;$AM3969))+1,"")</f>
        <v/>
      </c>
      <c r="AK3969">
        <f>IF($C3969="","",IF(OR($P3969=TRUE(),$P3969="TRUE"),1,0))</f>
        <v/>
      </c>
      <c r="AL3969">
        <f>IF($C3969="","",IF(AND($V3969="Yes",SUMPRODUCT((LEN(Settings!$F$6:$F$13)&gt;0)*ISNUMBER(SEARCH(Settings!$F$6:$F$13,$O3969)))=0),1,0))</f>
        <v/>
      </c>
      <c r="AM3969">
        <f>IF($AI3969=1,IFERROR(IF(VALUE($C3969)&lt;100000000,VALUE($C3969),1000000000),IFERROR(IF(VALUE(MID($C3969,2,20))&lt;100000000,VALUE(MID($C3969,2,20)),1000000000),1000000000))+ROW()/100000,"")</f>
        <v/>
      </c>
    </row>
    <row r="3970">
      <c r="E3970" s="14" t="n"/>
      <c r="M3970" s="8">
        <f>IF($C3970="","",L3970*T3970/100)</f>
        <v/>
      </c>
      <c r="S3970" s="8" t="n"/>
      <c r="T3970" s="8" t="n"/>
      <c r="W3970">
        <f>IF($C3970="","",IF($AL3970=1,0,IF($AK3970=1,Settings!$C$6,Settings!$C$7))*100)</f>
        <v/>
      </c>
      <c r="X3970" s="8">
        <f>IF($C3970="","",T3970*W3970/100)</f>
        <v/>
      </c>
      <c r="Y3970" s="8">
        <f>IF($C3970="","",T3970-X3970)</f>
        <v/>
      </c>
      <c r="Z3970" s="8">
        <f>IF($C3970="","",Y3970-M3970)</f>
        <v/>
      </c>
      <c r="AD3970" s="8" t="n"/>
      <c r="AG3970" s="14" t="n"/>
      <c r="AI3970">
        <f>IF($C3970="","",IF(COUNTIF($C$2:$C3970,$C3970)=1,1,0))</f>
        <v/>
      </c>
      <c r="AJ3970">
        <f>IF($AI3970=1,SUMPRODUCT(--($AM$2:$AM$7001&lt;$AM3970))+1,"")</f>
        <v/>
      </c>
      <c r="AK3970">
        <f>IF($C3970="","",IF(OR($P3970=TRUE(),$P3970="TRUE"),1,0))</f>
        <v/>
      </c>
      <c r="AL3970">
        <f>IF($C3970="","",IF(AND($V3970="Yes",SUMPRODUCT((LEN(Settings!$F$6:$F$13)&gt;0)*ISNUMBER(SEARCH(Settings!$F$6:$F$13,$O3970)))=0),1,0))</f>
        <v/>
      </c>
      <c r="AM3970">
        <f>IF($AI3970=1,IFERROR(IF(VALUE($C3970)&lt;100000000,VALUE($C3970),1000000000),IFERROR(IF(VALUE(MID($C3970,2,20))&lt;100000000,VALUE(MID($C3970,2,20)),1000000000),1000000000))+ROW()/100000,"")</f>
        <v/>
      </c>
    </row>
    <row r="3971">
      <c r="E3971" s="14" t="n"/>
      <c r="M3971" s="8">
        <f>IF($C3971="","",L3971*T3971/100)</f>
        <v/>
      </c>
      <c r="S3971" s="8" t="n"/>
      <c r="T3971" s="8" t="n"/>
      <c r="W3971">
        <f>IF($C3971="","",IF($AL3971=1,0,IF($AK3971=1,Settings!$C$6,Settings!$C$7))*100)</f>
        <v/>
      </c>
      <c r="X3971" s="8">
        <f>IF($C3971="","",T3971*W3971/100)</f>
        <v/>
      </c>
      <c r="Y3971" s="8">
        <f>IF($C3971="","",T3971-X3971)</f>
        <v/>
      </c>
      <c r="Z3971" s="8">
        <f>IF($C3971="","",Y3971-M3971)</f>
        <v/>
      </c>
      <c r="AD3971" s="8" t="n"/>
      <c r="AG3971" s="14" t="n"/>
      <c r="AI3971">
        <f>IF($C3971="","",IF(COUNTIF($C$2:$C3971,$C3971)=1,1,0))</f>
        <v/>
      </c>
      <c r="AJ3971">
        <f>IF($AI3971=1,SUMPRODUCT(--($AM$2:$AM$7001&lt;$AM3971))+1,"")</f>
        <v/>
      </c>
      <c r="AK3971">
        <f>IF($C3971="","",IF(OR($P3971=TRUE(),$P3971="TRUE"),1,0))</f>
        <v/>
      </c>
      <c r="AL3971">
        <f>IF($C3971="","",IF(AND($V3971="Yes",SUMPRODUCT((LEN(Settings!$F$6:$F$13)&gt;0)*ISNUMBER(SEARCH(Settings!$F$6:$F$13,$O3971)))=0),1,0))</f>
        <v/>
      </c>
      <c r="AM3971">
        <f>IF($AI3971=1,IFERROR(IF(VALUE($C3971)&lt;100000000,VALUE($C3971),1000000000),IFERROR(IF(VALUE(MID($C3971,2,20))&lt;100000000,VALUE(MID($C3971,2,20)),1000000000),1000000000))+ROW()/100000,"")</f>
        <v/>
      </c>
    </row>
    <row r="3972">
      <c r="E3972" s="14" t="n"/>
      <c r="M3972" s="8">
        <f>IF($C3972="","",L3972*T3972/100)</f>
        <v/>
      </c>
      <c r="S3972" s="8" t="n"/>
      <c r="T3972" s="8" t="n"/>
      <c r="W3972">
        <f>IF($C3972="","",IF($AL3972=1,0,IF($AK3972=1,Settings!$C$6,Settings!$C$7))*100)</f>
        <v/>
      </c>
      <c r="X3972" s="8">
        <f>IF($C3972="","",T3972*W3972/100)</f>
        <v/>
      </c>
      <c r="Y3972" s="8">
        <f>IF($C3972="","",T3972-X3972)</f>
        <v/>
      </c>
      <c r="Z3972" s="8">
        <f>IF($C3972="","",Y3972-M3972)</f>
        <v/>
      </c>
      <c r="AD3972" s="8" t="n"/>
      <c r="AG3972" s="14" t="n"/>
      <c r="AI3972">
        <f>IF($C3972="","",IF(COUNTIF($C$2:$C3972,$C3972)=1,1,0))</f>
        <v/>
      </c>
      <c r="AJ3972">
        <f>IF($AI3972=1,SUMPRODUCT(--($AM$2:$AM$7001&lt;$AM3972))+1,"")</f>
        <v/>
      </c>
      <c r="AK3972">
        <f>IF($C3972="","",IF(OR($P3972=TRUE(),$P3972="TRUE"),1,0))</f>
        <v/>
      </c>
      <c r="AL3972">
        <f>IF($C3972="","",IF(AND($V3972="Yes",SUMPRODUCT((LEN(Settings!$F$6:$F$13)&gt;0)*ISNUMBER(SEARCH(Settings!$F$6:$F$13,$O3972)))=0),1,0))</f>
        <v/>
      </c>
      <c r="AM3972">
        <f>IF($AI3972=1,IFERROR(IF(VALUE($C3972)&lt;100000000,VALUE($C3972),1000000000),IFERROR(IF(VALUE(MID($C3972,2,20))&lt;100000000,VALUE(MID($C3972,2,20)),1000000000),1000000000))+ROW()/100000,"")</f>
        <v/>
      </c>
    </row>
    <row r="3973">
      <c r="E3973" s="14" t="n"/>
      <c r="M3973" s="8">
        <f>IF($C3973="","",L3973*T3973/100)</f>
        <v/>
      </c>
      <c r="S3973" s="8" t="n"/>
      <c r="T3973" s="8" t="n"/>
      <c r="W3973">
        <f>IF($C3973="","",IF($AL3973=1,0,IF($AK3973=1,Settings!$C$6,Settings!$C$7))*100)</f>
        <v/>
      </c>
      <c r="X3973" s="8">
        <f>IF($C3973="","",T3973*W3973/100)</f>
        <v/>
      </c>
      <c r="Y3973" s="8">
        <f>IF($C3973="","",T3973-X3973)</f>
        <v/>
      </c>
      <c r="Z3973" s="8">
        <f>IF($C3973="","",Y3973-M3973)</f>
        <v/>
      </c>
      <c r="AD3973" s="8" t="n"/>
      <c r="AG3973" s="14" t="n"/>
      <c r="AI3973">
        <f>IF($C3973="","",IF(COUNTIF($C$2:$C3973,$C3973)=1,1,0))</f>
        <v/>
      </c>
      <c r="AJ3973">
        <f>IF($AI3973=1,SUMPRODUCT(--($AM$2:$AM$7001&lt;$AM3973))+1,"")</f>
        <v/>
      </c>
      <c r="AK3973">
        <f>IF($C3973="","",IF(OR($P3973=TRUE(),$P3973="TRUE"),1,0))</f>
        <v/>
      </c>
      <c r="AL3973">
        <f>IF($C3973="","",IF(AND($V3973="Yes",SUMPRODUCT((LEN(Settings!$F$6:$F$13)&gt;0)*ISNUMBER(SEARCH(Settings!$F$6:$F$13,$O3973)))=0),1,0))</f>
        <v/>
      </c>
      <c r="AM3973">
        <f>IF($AI3973=1,IFERROR(IF(VALUE($C3973)&lt;100000000,VALUE($C3973),1000000000),IFERROR(IF(VALUE(MID($C3973,2,20))&lt;100000000,VALUE(MID($C3973,2,20)),1000000000),1000000000))+ROW()/100000,"")</f>
        <v/>
      </c>
    </row>
    <row r="3974">
      <c r="E3974" s="14" t="n"/>
      <c r="M3974" s="8">
        <f>IF($C3974="","",L3974*T3974/100)</f>
        <v/>
      </c>
      <c r="S3974" s="8" t="n"/>
      <c r="T3974" s="8" t="n"/>
      <c r="W3974">
        <f>IF($C3974="","",IF($AL3974=1,0,IF($AK3974=1,Settings!$C$6,Settings!$C$7))*100)</f>
        <v/>
      </c>
      <c r="X3974" s="8">
        <f>IF($C3974="","",T3974*W3974/100)</f>
        <v/>
      </c>
      <c r="Y3974" s="8">
        <f>IF($C3974="","",T3974-X3974)</f>
        <v/>
      </c>
      <c r="Z3974" s="8">
        <f>IF($C3974="","",Y3974-M3974)</f>
        <v/>
      </c>
      <c r="AD3974" s="8" t="n"/>
      <c r="AG3974" s="14" t="n"/>
      <c r="AI3974">
        <f>IF($C3974="","",IF(COUNTIF($C$2:$C3974,$C3974)=1,1,0))</f>
        <v/>
      </c>
      <c r="AJ3974">
        <f>IF($AI3974=1,SUMPRODUCT(--($AM$2:$AM$7001&lt;$AM3974))+1,"")</f>
        <v/>
      </c>
      <c r="AK3974">
        <f>IF($C3974="","",IF(OR($P3974=TRUE(),$P3974="TRUE"),1,0))</f>
        <v/>
      </c>
      <c r="AL3974">
        <f>IF($C3974="","",IF(AND($V3974="Yes",SUMPRODUCT((LEN(Settings!$F$6:$F$13)&gt;0)*ISNUMBER(SEARCH(Settings!$F$6:$F$13,$O3974)))=0),1,0))</f>
        <v/>
      </c>
      <c r="AM3974">
        <f>IF($AI3974=1,IFERROR(IF(VALUE($C3974)&lt;100000000,VALUE($C3974),1000000000),IFERROR(IF(VALUE(MID($C3974,2,20))&lt;100000000,VALUE(MID($C3974,2,20)),1000000000),1000000000))+ROW()/100000,"")</f>
        <v/>
      </c>
    </row>
    <row r="3975">
      <c r="E3975" s="14" t="n"/>
      <c r="M3975" s="8">
        <f>IF($C3975="","",L3975*T3975/100)</f>
        <v/>
      </c>
      <c r="S3975" s="8" t="n"/>
      <c r="T3975" s="8" t="n"/>
      <c r="W3975">
        <f>IF($C3975="","",IF($AL3975=1,0,IF($AK3975=1,Settings!$C$6,Settings!$C$7))*100)</f>
        <v/>
      </c>
      <c r="X3975" s="8">
        <f>IF($C3975="","",T3975*W3975/100)</f>
        <v/>
      </c>
      <c r="Y3975" s="8">
        <f>IF($C3975="","",T3975-X3975)</f>
        <v/>
      </c>
      <c r="Z3975" s="8">
        <f>IF($C3975="","",Y3975-M3975)</f>
        <v/>
      </c>
      <c r="AD3975" s="8" t="n"/>
      <c r="AG3975" s="14" t="n"/>
      <c r="AI3975">
        <f>IF($C3975="","",IF(COUNTIF($C$2:$C3975,$C3975)=1,1,0))</f>
        <v/>
      </c>
      <c r="AJ3975">
        <f>IF($AI3975=1,SUMPRODUCT(--($AM$2:$AM$7001&lt;$AM3975))+1,"")</f>
        <v/>
      </c>
      <c r="AK3975">
        <f>IF($C3975="","",IF(OR($P3975=TRUE(),$P3975="TRUE"),1,0))</f>
        <v/>
      </c>
      <c r="AL3975">
        <f>IF($C3975="","",IF(AND($V3975="Yes",SUMPRODUCT((LEN(Settings!$F$6:$F$13)&gt;0)*ISNUMBER(SEARCH(Settings!$F$6:$F$13,$O3975)))=0),1,0))</f>
        <v/>
      </c>
      <c r="AM3975">
        <f>IF($AI3975=1,IFERROR(IF(VALUE($C3975)&lt;100000000,VALUE($C3975),1000000000),IFERROR(IF(VALUE(MID($C3975,2,20))&lt;100000000,VALUE(MID($C3975,2,20)),1000000000),1000000000))+ROW()/100000,"")</f>
        <v/>
      </c>
    </row>
    <row r="3976">
      <c r="E3976" s="14" t="n"/>
      <c r="M3976" s="8">
        <f>IF($C3976="","",L3976*T3976/100)</f>
        <v/>
      </c>
      <c r="S3976" s="8" t="n"/>
      <c r="T3976" s="8" t="n"/>
      <c r="W3976">
        <f>IF($C3976="","",IF($AL3976=1,0,IF($AK3976=1,Settings!$C$6,Settings!$C$7))*100)</f>
        <v/>
      </c>
      <c r="X3976" s="8">
        <f>IF($C3976="","",T3976*W3976/100)</f>
        <v/>
      </c>
      <c r="Y3976" s="8">
        <f>IF($C3976="","",T3976-X3976)</f>
        <v/>
      </c>
      <c r="Z3976" s="8">
        <f>IF($C3976="","",Y3976-M3976)</f>
        <v/>
      </c>
      <c r="AD3976" s="8" t="n"/>
      <c r="AG3976" s="14" t="n"/>
      <c r="AI3976">
        <f>IF($C3976="","",IF(COUNTIF($C$2:$C3976,$C3976)=1,1,0))</f>
        <v/>
      </c>
      <c r="AJ3976">
        <f>IF($AI3976=1,SUMPRODUCT(--($AM$2:$AM$7001&lt;$AM3976))+1,"")</f>
        <v/>
      </c>
      <c r="AK3976">
        <f>IF($C3976="","",IF(OR($P3976=TRUE(),$P3976="TRUE"),1,0))</f>
        <v/>
      </c>
      <c r="AL3976">
        <f>IF($C3976="","",IF(AND($V3976="Yes",SUMPRODUCT((LEN(Settings!$F$6:$F$13)&gt;0)*ISNUMBER(SEARCH(Settings!$F$6:$F$13,$O3976)))=0),1,0))</f>
        <v/>
      </c>
      <c r="AM3976">
        <f>IF($AI3976=1,IFERROR(IF(VALUE($C3976)&lt;100000000,VALUE($C3976),1000000000),IFERROR(IF(VALUE(MID($C3976,2,20))&lt;100000000,VALUE(MID($C3976,2,20)),1000000000),1000000000))+ROW()/100000,"")</f>
        <v/>
      </c>
    </row>
    <row r="3977">
      <c r="E3977" s="14" t="n"/>
      <c r="M3977" s="8">
        <f>IF($C3977="","",L3977*T3977/100)</f>
        <v/>
      </c>
      <c r="S3977" s="8" t="n"/>
      <c r="T3977" s="8" t="n"/>
      <c r="W3977">
        <f>IF($C3977="","",IF($AL3977=1,0,IF($AK3977=1,Settings!$C$6,Settings!$C$7))*100)</f>
        <v/>
      </c>
      <c r="X3977" s="8">
        <f>IF($C3977="","",T3977*W3977/100)</f>
        <v/>
      </c>
      <c r="Y3977" s="8">
        <f>IF($C3977="","",T3977-X3977)</f>
        <v/>
      </c>
      <c r="Z3977" s="8">
        <f>IF($C3977="","",Y3977-M3977)</f>
        <v/>
      </c>
      <c r="AD3977" s="8" t="n"/>
      <c r="AG3977" s="14" t="n"/>
      <c r="AI3977">
        <f>IF($C3977="","",IF(COUNTIF($C$2:$C3977,$C3977)=1,1,0))</f>
        <v/>
      </c>
      <c r="AJ3977">
        <f>IF($AI3977=1,SUMPRODUCT(--($AM$2:$AM$7001&lt;$AM3977))+1,"")</f>
        <v/>
      </c>
      <c r="AK3977">
        <f>IF($C3977="","",IF(OR($P3977=TRUE(),$P3977="TRUE"),1,0))</f>
        <v/>
      </c>
      <c r="AL3977">
        <f>IF($C3977="","",IF(AND($V3977="Yes",SUMPRODUCT((LEN(Settings!$F$6:$F$13)&gt;0)*ISNUMBER(SEARCH(Settings!$F$6:$F$13,$O3977)))=0),1,0))</f>
        <v/>
      </c>
      <c r="AM3977">
        <f>IF($AI3977=1,IFERROR(IF(VALUE($C3977)&lt;100000000,VALUE($C3977),1000000000),IFERROR(IF(VALUE(MID($C3977,2,20))&lt;100000000,VALUE(MID($C3977,2,20)),1000000000),1000000000))+ROW()/100000,"")</f>
        <v/>
      </c>
    </row>
    <row r="3978">
      <c r="E3978" s="14" t="n"/>
      <c r="M3978" s="8">
        <f>IF($C3978="","",L3978*T3978/100)</f>
        <v/>
      </c>
      <c r="S3978" s="8" t="n"/>
      <c r="T3978" s="8" t="n"/>
      <c r="W3978">
        <f>IF($C3978="","",IF($AL3978=1,0,IF($AK3978=1,Settings!$C$6,Settings!$C$7))*100)</f>
        <v/>
      </c>
      <c r="X3978" s="8">
        <f>IF($C3978="","",T3978*W3978/100)</f>
        <v/>
      </c>
      <c r="Y3978" s="8">
        <f>IF($C3978="","",T3978-X3978)</f>
        <v/>
      </c>
      <c r="Z3978" s="8">
        <f>IF($C3978="","",Y3978-M3978)</f>
        <v/>
      </c>
      <c r="AD3978" s="8" t="n"/>
      <c r="AG3978" s="14" t="n"/>
      <c r="AI3978">
        <f>IF($C3978="","",IF(COUNTIF($C$2:$C3978,$C3978)=1,1,0))</f>
        <v/>
      </c>
      <c r="AJ3978">
        <f>IF($AI3978=1,SUMPRODUCT(--($AM$2:$AM$7001&lt;$AM3978))+1,"")</f>
        <v/>
      </c>
      <c r="AK3978">
        <f>IF($C3978="","",IF(OR($P3978=TRUE(),$P3978="TRUE"),1,0))</f>
        <v/>
      </c>
      <c r="AL3978">
        <f>IF($C3978="","",IF(AND($V3978="Yes",SUMPRODUCT((LEN(Settings!$F$6:$F$13)&gt;0)*ISNUMBER(SEARCH(Settings!$F$6:$F$13,$O3978)))=0),1,0))</f>
        <v/>
      </c>
      <c r="AM3978">
        <f>IF($AI3978=1,IFERROR(IF(VALUE($C3978)&lt;100000000,VALUE($C3978),1000000000),IFERROR(IF(VALUE(MID($C3978,2,20))&lt;100000000,VALUE(MID($C3978,2,20)),1000000000),1000000000))+ROW()/100000,"")</f>
        <v/>
      </c>
    </row>
    <row r="3979">
      <c r="E3979" s="14" t="n"/>
      <c r="M3979" s="8">
        <f>IF($C3979="","",L3979*T3979/100)</f>
        <v/>
      </c>
      <c r="S3979" s="8" t="n"/>
      <c r="T3979" s="8" t="n"/>
      <c r="W3979">
        <f>IF($C3979="","",IF($AL3979=1,0,IF($AK3979=1,Settings!$C$6,Settings!$C$7))*100)</f>
        <v/>
      </c>
      <c r="X3979" s="8">
        <f>IF($C3979="","",T3979*W3979/100)</f>
        <v/>
      </c>
      <c r="Y3979" s="8">
        <f>IF($C3979="","",T3979-X3979)</f>
        <v/>
      </c>
      <c r="Z3979" s="8">
        <f>IF($C3979="","",Y3979-M3979)</f>
        <v/>
      </c>
      <c r="AD3979" s="8" t="n"/>
      <c r="AG3979" s="14" t="n"/>
      <c r="AI3979">
        <f>IF($C3979="","",IF(COUNTIF($C$2:$C3979,$C3979)=1,1,0))</f>
        <v/>
      </c>
      <c r="AJ3979">
        <f>IF($AI3979=1,SUMPRODUCT(--($AM$2:$AM$7001&lt;$AM3979))+1,"")</f>
        <v/>
      </c>
      <c r="AK3979">
        <f>IF($C3979="","",IF(OR($P3979=TRUE(),$P3979="TRUE"),1,0))</f>
        <v/>
      </c>
      <c r="AL3979">
        <f>IF($C3979="","",IF(AND($V3979="Yes",SUMPRODUCT((LEN(Settings!$F$6:$F$13)&gt;0)*ISNUMBER(SEARCH(Settings!$F$6:$F$13,$O3979)))=0),1,0))</f>
        <v/>
      </c>
      <c r="AM3979">
        <f>IF($AI3979=1,IFERROR(IF(VALUE($C3979)&lt;100000000,VALUE($C3979),1000000000),IFERROR(IF(VALUE(MID($C3979,2,20))&lt;100000000,VALUE(MID($C3979,2,20)),1000000000),1000000000))+ROW()/100000,"")</f>
        <v/>
      </c>
    </row>
    <row r="3980">
      <c r="E3980" s="14" t="n"/>
      <c r="M3980" s="8">
        <f>IF($C3980="","",L3980*T3980/100)</f>
        <v/>
      </c>
      <c r="S3980" s="8" t="n"/>
      <c r="T3980" s="8" t="n"/>
      <c r="W3980">
        <f>IF($C3980="","",IF($AL3980=1,0,IF($AK3980=1,Settings!$C$6,Settings!$C$7))*100)</f>
        <v/>
      </c>
      <c r="X3980" s="8">
        <f>IF($C3980="","",T3980*W3980/100)</f>
        <v/>
      </c>
      <c r="Y3980" s="8">
        <f>IF($C3980="","",T3980-X3980)</f>
        <v/>
      </c>
      <c r="Z3980" s="8">
        <f>IF($C3980="","",Y3980-M3980)</f>
        <v/>
      </c>
      <c r="AD3980" s="8" t="n"/>
      <c r="AG3980" s="14" t="n"/>
      <c r="AI3980">
        <f>IF($C3980="","",IF(COUNTIF($C$2:$C3980,$C3980)=1,1,0))</f>
        <v/>
      </c>
      <c r="AJ3980">
        <f>IF($AI3980=1,SUMPRODUCT(--($AM$2:$AM$7001&lt;$AM3980))+1,"")</f>
        <v/>
      </c>
      <c r="AK3980">
        <f>IF($C3980="","",IF(OR($P3980=TRUE(),$P3980="TRUE"),1,0))</f>
        <v/>
      </c>
      <c r="AL3980">
        <f>IF($C3980="","",IF(AND($V3980="Yes",SUMPRODUCT((LEN(Settings!$F$6:$F$13)&gt;0)*ISNUMBER(SEARCH(Settings!$F$6:$F$13,$O3980)))=0),1,0))</f>
        <v/>
      </c>
      <c r="AM3980">
        <f>IF($AI3980=1,IFERROR(IF(VALUE($C3980)&lt;100000000,VALUE($C3980),1000000000),IFERROR(IF(VALUE(MID($C3980,2,20))&lt;100000000,VALUE(MID($C3980,2,20)),1000000000),1000000000))+ROW()/100000,"")</f>
        <v/>
      </c>
    </row>
    <row r="3981">
      <c r="E3981" s="14" t="n"/>
      <c r="M3981" s="8">
        <f>IF($C3981="","",L3981*T3981/100)</f>
        <v/>
      </c>
      <c r="S3981" s="8" t="n"/>
      <c r="T3981" s="8" t="n"/>
      <c r="W3981">
        <f>IF($C3981="","",IF($AL3981=1,0,IF($AK3981=1,Settings!$C$6,Settings!$C$7))*100)</f>
        <v/>
      </c>
      <c r="X3981" s="8">
        <f>IF($C3981="","",T3981*W3981/100)</f>
        <v/>
      </c>
      <c r="Y3981" s="8">
        <f>IF($C3981="","",T3981-X3981)</f>
        <v/>
      </c>
      <c r="Z3981" s="8">
        <f>IF($C3981="","",Y3981-M3981)</f>
        <v/>
      </c>
      <c r="AD3981" s="8" t="n"/>
      <c r="AG3981" s="14" t="n"/>
      <c r="AI3981">
        <f>IF($C3981="","",IF(COUNTIF($C$2:$C3981,$C3981)=1,1,0))</f>
        <v/>
      </c>
      <c r="AJ3981">
        <f>IF($AI3981=1,SUMPRODUCT(--($AM$2:$AM$7001&lt;$AM3981))+1,"")</f>
        <v/>
      </c>
      <c r="AK3981">
        <f>IF($C3981="","",IF(OR($P3981=TRUE(),$P3981="TRUE"),1,0))</f>
        <v/>
      </c>
      <c r="AL3981">
        <f>IF($C3981="","",IF(AND($V3981="Yes",SUMPRODUCT((LEN(Settings!$F$6:$F$13)&gt;0)*ISNUMBER(SEARCH(Settings!$F$6:$F$13,$O3981)))=0),1,0))</f>
        <v/>
      </c>
      <c r="AM3981">
        <f>IF($AI3981=1,IFERROR(IF(VALUE($C3981)&lt;100000000,VALUE($C3981),1000000000),IFERROR(IF(VALUE(MID($C3981,2,20))&lt;100000000,VALUE(MID($C3981,2,20)),1000000000),1000000000))+ROW()/100000,"")</f>
        <v/>
      </c>
    </row>
    <row r="3982">
      <c r="E3982" s="14" t="n"/>
      <c r="M3982" s="8">
        <f>IF($C3982="","",L3982*T3982/100)</f>
        <v/>
      </c>
      <c r="S3982" s="8" t="n"/>
      <c r="T3982" s="8" t="n"/>
      <c r="W3982">
        <f>IF($C3982="","",IF($AL3982=1,0,IF($AK3982=1,Settings!$C$6,Settings!$C$7))*100)</f>
        <v/>
      </c>
      <c r="X3982" s="8">
        <f>IF($C3982="","",T3982*W3982/100)</f>
        <v/>
      </c>
      <c r="Y3982" s="8">
        <f>IF($C3982="","",T3982-X3982)</f>
        <v/>
      </c>
      <c r="Z3982" s="8">
        <f>IF($C3982="","",Y3982-M3982)</f>
        <v/>
      </c>
      <c r="AD3982" s="8" t="n"/>
      <c r="AG3982" s="14" t="n"/>
      <c r="AI3982">
        <f>IF($C3982="","",IF(COUNTIF($C$2:$C3982,$C3982)=1,1,0))</f>
        <v/>
      </c>
      <c r="AJ3982">
        <f>IF($AI3982=1,SUMPRODUCT(--($AM$2:$AM$7001&lt;$AM3982))+1,"")</f>
        <v/>
      </c>
      <c r="AK3982">
        <f>IF($C3982="","",IF(OR($P3982=TRUE(),$P3982="TRUE"),1,0))</f>
        <v/>
      </c>
      <c r="AL3982">
        <f>IF($C3982="","",IF(AND($V3982="Yes",SUMPRODUCT((LEN(Settings!$F$6:$F$13)&gt;0)*ISNUMBER(SEARCH(Settings!$F$6:$F$13,$O3982)))=0),1,0))</f>
        <v/>
      </c>
      <c r="AM3982">
        <f>IF($AI3982=1,IFERROR(IF(VALUE($C3982)&lt;100000000,VALUE($C3982),1000000000),IFERROR(IF(VALUE(MID($C3982,2,20))&lt;100000000,VALUE(MID($C3982,2,20)),1000000000),1000000000))+ROW()/100000,"")</f>
        <v/>
      </c>
    </row>
    <row r="3983">
      <c r="E3983" s="14" t="n"/>
      <c r="M3983" s="8">
        <f>IF($C3983="","",L3983*T3983/100)</f>
        <v/>
      </c>
      <c r="S3983" s="8" t="n"/>
      <c r="T3983" s="8" t="n"/>
      <c r="W3983">
        <f>IF($C3983="","",IF($AL3983=1,0,IF($AK3983=1,Settings!$C$6,Settings!$C$7))*100)</f>
        <v/>
      </c>
      <c r="X3983" s="8">
        <f>IF($C3983="","",T3983*W3983/100)</f>
        <v/>
      </c>
      <c r="Y3983" s="8">
        <f>IF($C3983="","",T3983-X3983)</f>
        <v/>
      </c>
      <c r="Z3983" s="8">
        <f>IF($C3983="","",Y3983-M3983)</f>
        <v/>
      </c>
      <c r="AD3983" s="8" t="n"/>
      <c r="AG3983" s="14" t="n"/>
      <c r="AI3983">
        <f>IF($C3983="","",IF(COUNTIF($C$2:$C3983,$C3983)=1,1,0))</f>
        <v/>
      </c>
      <c r="AJ3983">
        <f>IF($AI3983=1,SUMPRODUCT(--($AM$2:$AM$7001&lt;$AM3983))+1,"")</f>
        <v/>
      </c>
      <c r="AK3983">
        <f>IF($C3983="","",IF(OR($P3983=TRUE(),$P3983="TRUE"),1,0))</f>
        <v/>
      </c>
      <c r="AL3983">
        <f>IF($C3983="","",IF(AND($V3983="Yes",SUMPRODUCT((LEN(Settings!$F$6:$F$13)&gt;0)*ISNUMBER(SEARCH(Settings!$F$6:$F$13,$O3983)))=0),1,0))</f>
        <v/>
      </c>
      <c r="AM3983">
        <f>IF($AI3983=1,IFERROR(IF(VALUE($C3983)&lt;100000000,VALUE($C3983),1000000000),IFERROR(IF(VALUE(MID($C3983,2,20))&lt;100000000,VALUE(MID($C3983,2,20)),1000000000),1000000000))+ROW()/100000,"")</f>
        <v/>
      </c>
    </row>
    <row r="3984">
      <c r="E3984" s="14" t="n"/>
      <c r="M3984" s="8">
        <f>IF($C3984="","",L3984*T3984/100)</f>
        <v/>
      </c>
      <c r="S3984" s="8" t="n"/>
      <c r="T3984" s="8" t="n"/>
      <c r="W3984">
        <f>IF($C3984="","",IF($AL3984=1,0,IF($AK3984=1,Settings!$C$6,Settings!$C$7))*100)</f>
        <v/>
      </c>
      <c r="X3984" s="8">
        <f>IF($C3984="","",T3984*W3984/100)</f>
        <v/>
      </c>
      <c r="Y3984" s="8">
        <f>IF($C3984="","",T3984-X3984)</f>
        <v/>
      </c>
      <c r="Z3984" s="8">
        <f>IF($C3984="","",Y3984-M3984)</f>
        <v/>
      </c>
      <c r="AD3984" s="8" t="n"/>
      <c r="AG3984" s="14" t="n"/>
      <c r="AI3984">
        <f>IF($C3984="","",IF(COUNTIF($C$2:$C3984,$C3984)=1,1,0))</f>
        <v/>
      </c>
      <c r="AJ3984">
        <f>IF($AI3984=1,SUMPRODUCT(--($AM$2:$AM$7001&lt;$AM3984))+1,"")</f>
        <v/>
      </c>
      <c r="AK3984">
        <f>IF($C3984="","",IF(OR($P3984=TRUE(),$P3984="TRUE"),1,0))</f>
        <v/>
      </c>
      <c r="AL3984">
        <f>IF($C3984="","",IF(AND($V3984="Yes",SUMPRODUCT((LEN(Settings!$F$6:$F$13)&gt;0)*ISNUMBER(SEARCH(Settings!$F$6:$F$13,$O3984)))=0),1,0))</f>
        <v/>
      </c>
      <c r="AM3984">
        <f>IF($AI3984=1,IFERROR(IF(VALUE($C3984)&lt;100000000,VALUE($C3984),1000000000),IFERROR(IF(VALUE(MID($C3984,2,20))&lt;100000000,VALUE(MID($C3984,2,20)),1000000000),1000000000))+ROW()/100000,"")</f>
        <v/>
      </c>
    </row>
    <row r="3985">
      <c r="E3985" s="14" t="n"/>
      <c r="M3985" s="8">
        <f>IF($C3985="","",L3985*T3985/100)</f>
        <v/>
      </c>
      <c r="S3985" s="8" t="n"/>
      <c r="T3985" s="8" t="n"/>
      <c r="W3985">
        <f>IF($C3985="","",IF($AL3985=1,0,IF($AK3985=1,Settings!$C$6,Settings!$C$7))*100)</f>
        <v/>
      </c>
      <c r="X3985" s="8">
        <f>IF($C3985="","",T3985*W3985/100)</f>
        <v/>
      </c>
      <c r="Y3985" s="8">
        <f>IF($C3985="","",T3985-X3985)</f>
        <v/>
      </c>
      <c r="Z3985" s="8">
        <f>IF($C3985="","",Y3985-M3985)</f>
        <v/>
      </c>
      <c r="AD3985" s="8" t="n"/>
      <c r="AG3985" s="14" t="n"/>
      <c r="AI3985">
        <f>IF($C3985="","",IF(COUNTIF($C$2:$C3985,$C3985)=1,1,0))</f>
        <v/>
      </c>
      <c r="AJ3985">
        <f>IF($AI3985=1,SUMPRODUCT(--($AM$2:$AM$7001&lt;$AM3985))+1,"")</f>
        <v/>
      </c>
      <c r="AK3985">
        <f>IF($C3985="","",IF(OR($P3985=TRUE(),$P3985="TRUE"),1,0))</f>
        <v/>
      </c>
      <c r="AL3985">
        <f>IF($C3985="","",IF(AND($V3985="Yes",SUMPRODUCT((LEN(Settings!$F$6:$F$13)&gt;0)*ISNUMBER(SEARCH(Settings!$F$6:$F$13,$O3985)))=0),1,0))</f>
        <v/>
      </c>
      <c r="AM3985">
        <f>IF($AI3985=1,IFERROR(IF(VALUE($C3985)&lt;100000000,VALUE($C3985),1000000000),IFERROR(IF(VALUE(MID($C3985,2,20))&lt;100000000,VALUE(MID($C3985,2,20)),1000000000),1000000000))+ROW()/100000,"")</f>
        <v/>
      </c>
    </row>
    <row r="3986">
      <c r="E3986" s="14" t="n"/>
      <c r="M3986" s="8">
        <f>IF($C3986="","",L3986*T3986/100)</f>
        <v/>
      </c>
      <c r="S3986" s="8" t="n"/>
      <c r="T3986" s="8" t="n"/>
      <c r="W3986">
        <f>IF($C3986="","",IF($AL3986=1,0,IF($AK3986=1,Settings!$C$6,Settings!$C$7))*100)</f>
        <v/>
      </c>
      <c r="X3986" s="8">
        <f>IF($C3986="","",T3986*W3986/100)</f>
        <v/>
      </c>
      <c r="Y3986" s="8">
        <f>IF($C3986="","",T3986-X3986)</f>
        <v/>
      </c>
      <c r="Z3986" s="8">
        <f>IF($C3986="","",Y3986-M3986)</f>
        <v/>
      </c>
      <c r="AD3986" s="8" t="n"/>
      <c r="AG3986" s="14" t="n"/>
      <c r="AI3986">
        <f>IF($C3986="","",IF(COUNTIF($C$2:$C3986,$C3986)=1,1,0))</f>
        <v/>
      </c>
      <c r="AJ3986">
        <f>IF($AI3986=1,SUMPRODUCT(--($AM$2:$AM$7001&lt;$AM3986))+1,"")</f>
        <v/>
      </c>
      <c r="AK3986">
        <f>IF($C3986="","",IF(OR($P3986=TRUE(),$P3986="TRUE"),1,0))</f>
        <v/>
      </c>
      <c r="AL3986">
        <f>IF($C3986="","",IF(AND($V3986="Yes",SUMPRODUCT((LEN(Settings!$F$6:$F$13)&gt;0)*ISNUMBER(SEARCH(Settings!$F$6:$F$13,$O3986)))=0),1,0))</f>
        <v/>
      </c>
      <c r="AM3986">
        <f>IF($AI3986=1,IFERROR(IF(VALUE($C3986)&lt;100000000,VALUE($C3986),1000000000),IFERROR(IF(VALUE(MID($C3986,2,20))&lt;100000000,VALUE(MID($C3986,2,20)),1000000000),1000000000))+ROW()/100000,"")</f>
        <v/>
      </c>
    </row>
    <row r="3987">
      <c r="E3987" s="14" t="n"/>
      <c r="M3987" s="8">
        <f>IF($C3987="","",L3987*T3987/100)</f>
        <v/>
      </c>
      <c r="S3987" s="8" t="n"/>
      <c r="T3987" s="8" t="n"/>
      <c r="W3987">
        <f>IF($C3987="","",IF($AL3987=1,0,IF($AK3987=1,Settings!$C$6,Settings!$C$7))*100)</f>
        <v/>
      </c>
      <c r="X3987" s="8">
        <f>IF($C3987="","",T3987*W3987/100)</f>
        <v/>
      </c>
      <c r="Y3987" s="8">
        <f>IF($C3987="","",T3987-X3987)</f>
        <v/>
      </c>
      <c r="Z3987" s="8">
        <f>IF($C3987="","",Y3987-M3987)</f>
        <v/>
      </c>
      <c r="AD3987" s="8" t="n"/>
      <c r="AG3987" s="14" t="n"/>
      <c r="AI3987">
        <f>IF($C3987="","",IF(COUNTIF($C$2:$C3987,$C3987)=1,1,0))</f>
        <v/>
      </c>
      <c r="AJ3987">
        <f>IF($AI3987=1,SUMPRODUCT(--($AM$2:$AM$7001&lt;$AM3987))+1,"")</f>
        <v/>
      </c>
      <c r="AK3987">
        <f>IF($C3987="","",IF(OR($P3987=TRUE(),$P3987="TRUE"),1,0))</f>
        <v/>
      </c>
      <c r="AL3987">
        <f>IF($C3987="","",IF(AND($V3987="Yes",SUMPRODUCT((LEN(Settings!$F$6:$F$13)&gt;0)*ISNUMBER(SEARCH(Settings!$F$6:$F$13,$O3987)))=0),1,0))</f>
        <v/>
      </c>
      <c r="AM3987">
        <f>IF($AI3987=1,IFERROR(IF(VALUE($C3987)&lt;100000000,VALUE($C3987),1000000000),IFERROR(IF(VALUE(MID($C3987,2,20))&lt;100000000,VALUE(MID($C3987,2,20)),1000000000),1000000000))+ROW()/100000,"")</f>
        <v/>
      </c>
    </row>
    <row r="3988">
      <c r="E3988" s="14" t="n"/>
      <c r="M3988" s="8">
        <f>IF($C3988="","",L3988*T3988/100)</f>
        <v/>
      </c>
      <c r="S3988" s="8" t="n"/>
      <c r="T3988" s="8" t="n"/>
      <c r="W3988">
        <f>IF($C3988="","",IF($AL3988=1,0,IF($AK3988=1,Settings!$C$6,Settings!$C$7))*100)</f>
        <v/>
      </c>
      <c r="X3988" s="8">
        <f>IF($C3988="","",T3988*W3988/100)</f>
        <v/>
      </c>
      <c r="Y3988" s="8">
        <f>IF($C3988="","",T3988-X3988)</f>
        <v/>
      </c>
      <c r="Z3988" s="8">
        <f>IF($C3988="","",Y3988-M3988)</f>
        <v/>
      </c>
      <c r="AD3988" s="8" t="n"/>
      <c r="AG3988" s="14" t="n"/>
      <c r="AI3988">
        <f>IF($C3988="","",IF(COUNTIF($C$2:$C3988,$C3988)=1,1,0))</f>
        <v/>
      </c>
      <c r="AJ3988">
        <f>IF($AI3988=1,SUMPRODUCT(--($AM$2:$AM$7001&lt;$AM3988))+1,"")</f>
        <v/>
      </c>
      <c r="AK3988">
        <f>IF($C3988="","",IF(OR($P3988=TRUE(),$P3988="TRUE"),1,0))</f>
        <v/>
      </c>
      <c r="AL3988">
        <f>IF($C3988="","",IF(AND($V3988="Yes",SUMPRODUCT((LEN(Settings!$F$6:$F$13)&gt;0)*ISNUMBER(SEARCH(Settings!$F$6:$F$13,$O3988)))=0),1,0))</f>
        <v/>
      </c>
      <c r="AM3988">
        <f>IF($AI3988=1,IFERROR(IF(VALUE($C3988)&lt;100000000,VALUE($C3988),1000000000),IFERROR(IF(VALUE(MID($C3988,2,20))&lt;100000000,VALUE(MID($C3988,2,20)),1000000000),1000000000))+ROW()/100000,"")</f>
        <v/>
      </c>
    </row>
    <row r="3989">
      <c r="E3989" s="14" t="n"/>
      <c r="M3989" s="8">
        <f>IF($C3989="","",L3989*T3989/100)</f>
        <v/>
      </c>
      <c r="S3989" s="8" t="n"/>
      <c r="T3989" s="8" t="n"/>
      <c r="W3989">
        <f>IF($C3989="","",IF($AL3989=1,0,IF($AK3989=1,Settings!$C$6,Settings!$C$7))*100)</f>
        <v/>
      </c>
      <c r="X3989" s="8">
        <f>IF($C3989="","",T3989*W3989/100)</f>
        <v/>
      </c>
      <c r="Y3989" s="8">
        <f>IF($C3989="","",T3989-X3989)</f>
        <v/>
      </c>
      <c r="Z3989" s="8">
        <f>IF($C3989="","",Y3989-M3989)</f>
        <v/>
      </c>
      <c r="AD3989" s="8" t="n"/>
      <c r="AG3989" s="14" t="n"/>
      <c r="AI3989">
        <f>IF($C3989="","",IF(COUNTIF($C$2:$C3989,$C3989)=1,1,0))</f>
        <v/>
      </c>
      <c r="AJ3989">
        <f>IF($AI3989=1,SUMPRODUCT(--($AM$2:$AM$7001&lt;$AM3989))+1,"")</f>
        <v/>
      </c>
      <c r="AK3989">
        <f>IF($C3989="","",IF(OR($P3989=TRUE(),$P3989="TRUE"),1,0))</f>
        <v/>
      </c>
      <c r="AL3989">
        <f>IF($C3989="","",IF(AND($V3989="Yes",SUMPRODUCT((LEN(Settings!$F$6:$F$13)&gt;0)*ISNUMBER(SEARCH(Settings!$F$6:$F$13,$O3989)))=0),1,0))</f>
        <v/>
      </c>
      <c r="AM3989">
        <f>IF($AI3989=1,IFERROR(IF(VALUE($C3989)&lt;100000000,VALUE($C3989),1000000000),IFERROR(IF(VALUE(MID($C3989,2,20))&lt;100000000,VALUE(MID($C3989,2,20)),1000000000),1000000000))+ROW()/100000,"")</f>
        <v/>
      </c>
    </row>
    <row r="3990">
      <c r="E3990" s="14" t="n"/>
      <c r="M3990" s="8">
        <f>IF($C3990="","",L3990*T3990/100)</f>
        <v/>
      </c>
      <c r="S3990" s="8" t="n"/>
      <c r="T3990" s="8" t="n"/>
      <c r="W3990">
        <f>IF($C3990="","",IF($AL3990=1,0,IF($AK3990=1,Settings!$C$6,Settings!$C$7))*100)</f>
        <v/>
      </c>
      <c r="X3990" s="8">
        <f>IF($C3990="","",T3990*W3990/100)</f>
        <v/>
      </c>
      <c r="Y3990" s="8">
        <f>IF($C3990="","",T3990-X3990)</f>
        <v/>
      </c>
      <c r="Z3990" s="8">
        <f>IF($C3990="","",Y3990-M3990)</f>
        <v/>
      </c>
      <c r="AD3990" s="8" t="n"/>
      <c r="AG3990" s="14" t="n"/>
      <c r="AI3990">
        <f>IF($C3990="","",IF(COUNTIF($C$2:$C3990,$C3990)=1,1,0))</f>
        <v/>
      </c>
      <c r="AJ3990">
        <f>IF($AI3990=1,SUMPRODUCT(--($AM$2:$AM$7001&lt;$AM3990))+1,"")</f>
        <v/>
      </c>
      <c r="AK3990">
        <f>IF($C3990="","",IF(OR($P3990=TRUE(),$P3990="TRUE"),1,0))</f>
        <v/>
      </c>
      <c r="AL3990">
        <f>IF($C3990="","",IF(AND($V3990="Yes",SUMPRODUCT((LEN(Settings!$F$6:$F$13)&gt;0)*ISNUMBER(SEARCH(Settings!$F$6:$F$13,$O3990)))=0),1,0))</f>
        <v/>
      </c>
      <c r="AM3990">
        <f>IF($AI3990=1,IFERROR(IF(VALUE($C3990)&lt;100000000,VALUE($C3990),1000000000),IFERROR(IF(VALUE(MID($C3990,2,20))&lt;100000000,VALUE(MID($C3990,2,20)),1000000000),1000000000))+ROW()/100000,"")</f>
        <v/>
      </c>
    </row>
    <row r="3991">
      <c r="E3991" s="14" t="n"/>
      <c r="M3991" s="8">
        <f>IF($C3991="","",L3991*T3991/100)</f>
        <v/>
      </c>
      <c r="S3991" s="8" t="n"/>
      <c r="T3991" s="8" t="n"/>
      <c r="W3991">
        <f>IF($C3991="","",IF($AL3991=1,0,IF($AK3991=1,Settings!$C$6,Settings!$C$7))*100)</f>
        <v/>
      </c>
      <c r="X3991" s="8">
        <f>IF($C3991="","",T3991*W3991/100)</f>
        <v/>
      </c>
      <c r="Y3991" s="8">
        <f>IF($C3991="","",T3991-X3991)</f>
        <v/>
      </c>
      <c r="Z3991" s="8">
        <f>IF($C3991="","",Y3991-M3991)</f>
        <v/>
      </c>
      <c r="AD3991" s="8" t="n"/>
      <c r="AG3991" s="14" t="n"/>
      <c r="AI3991">
        <f>IF($C3991="","",IF(COUNTIF($C$2:$C3991,$C3991)=1,1,0))</f>
        <v/>
      </c>
      <c r="AJ3991">
        <f>IF($AI3991=1,SUMPRODUCT(--($AM$2:$AM$7001&lt;$AM3991))+1,"")</f>
        <v/>
      </c>
      <c r="AK3991">
        <f>IF($C3991="","",IF(OR($P3991=TRUE(),$P3991="TRUE"),1,0))</f>
        <v/>
      </c>
      <c r="AL3991">
        <f>IF($C3991="","",IF(AND($V3991="Yes",SUMPRODUCT((LEN(Settings!$F$6:$F$13)&gt;0)*ISNUMBER(SEARCH(Settings!$F$6:$F$13,$O3991)))=0),1,0))</f>
        <v/>
      </c>
      <c r="AM3991">
        <f>IF($AI3991=1,IFERROR(IF(VALUE($C3991)&lt;100000000,VALUE($C3991),1000000000),IFERROR(IF(VALUE(MID($C3991,2,20))&lt;100000000,VALUE(MID($C3991,2,20)),1000000000),1000000000))+ROW()/100000,"")</f>
        <v/>
      </c>
    </row>
    <row r="3992">
      <c r="E3992" s="14" t="n"/>
      <c r="M3992" s="8">
        <f>IF($C3992="","",L3992*T3992/100)</f>
        <v/>
      </c>
      <c r="S3992" s="8" t="n"/>
      <c r="T3992" s="8" t="n"/>
      <c r="W3992">
        <f>IF($C3992="","",IF($AL3992=1,0,IF($AK3992=1,Settings!$C$6,Settings!$C$7))*100)</f>
        <v/>
      </c>
      <c r="X3992" s="8">
        <f>IF($C3992="","",T3992*W3992/100)</f>
        <v/>
      </c>
      <c r="Y3992" s="8">
        <f>IF($C3992="","",T3992-X3992)</f>
        <v/>
      </c>
      <c r="Z3992" s="8">
        <f>IF($C3992="","",Y3992-M3992)</f>
        <v/>
      </c>
      <c r="AD3992" s="8" t="n"/>
      <c r="AG3992" s="14" t="n"/>
      <c r="AI3992">
        <f>IF($C3992="","",IF(COUNTIF($C$2:$C3992,$C3992)=1,1,0))</f>
        <v/>
      </c>
      <c r="AJ3992">
        <f>IF($AI3992=1,SUMPRODUCT(--($AM$2:$AM$7001&lt;$AM3992))+1,"")</f>
        <v/>
      </c>
      <c r="AK3992">
        <f>IF($C3992="","",IF(OR($P3992=TRUE(),$P3992="TRUE"),1,0))</f>
        <v/>
      </c>
      <c r="AL3992">
        <f>IF($C3992="","",IF(AND($V3992="Yes",SUMPRODUCT((LEN(Settings!$F$6:$F$13)&gt;0)*ISNUMBER(SEARCH(Settings!$F$6:$F$13,$O3992)))=0),1,0))</f>
        <v/>
      </c>
      <c r="AM3992">
        <f>IF($AI3992=1,IFERROR(IF(VALUE($C3992)&lt;100000000,VALUE($C3992),1000000000),IFERROR(IF(VALUE(MID($C3992,2,20))&lt;100000000,VALUE(MID($C3992,2,20)),1000000000),1000000000))+ROW()/100000,"")</f>
        <v/>
      </c>
    </row>
    <row r="3993">
      <c r="E3993" s="14" t="n"/>
      <c r="M3993" s="8">
        <f>IF($C3993="","",L3993*T3993/100)</f>
        <v/>
      </c>
      <c r="S3993" s="8" t="n"/>
      <c r="T3993" s="8" t="n"/>
      <c r="W3993">
        <f>IF($C3993="","",IF($AL3993=1,0,IF($AK3993=1,Settings!$C$6,Settings!$C$7))*100)</f>
        <v/>
      </c>
      <c r="X3993" s="8">
        <f>IF($C3993="","",T3993*W3993/100)</f>
        <v/>
      </c>
      <c r="Y3993" s="8">
        <f>IF($C3993="","",T3993-X3993)</f>
        <v/>
      </c>
      <c r="Z3993" s="8">
        <f>IF($C3993="","",Y3993-M3993)</f>
        <v/>
      </c>
      <c r="AD3993" s="8" t="n"/>
      <c r="AG3993" s="14" t="n"/>
      <c r="AI3993">
        <f>IF($C3993="","",IF(COUNTIF($C$2:$C3993,$C3993)=1,1,0))</f>
        <v/>
      </c>
      <c r="AJ3993">
        <f>IF($AI3993=1,SUMPRODUCT(--($AM$2:$AM$7001&lt;$AM3993))+1,"")</f>
        <v/>
      </c>
      <c r="AK3993">
        <f>IF($C3993="","",IF(OR($P3993=TRUE(),$P3993="TRUE"),1,0))</f>
        <v/>
      </c>
      <c r="AL3993">
        <f>IF($C3993="","",IF(AND($V3993="Yes",SUMPRODUCT((LEN(Settings!$F$6:$F$13)&gt;0)*ISNUMBER(SEARCH(Settings!$F$6:$F$13,$O3993)))=0),1,0))</f>
        <v/>
      </c>
      <c r="AM3993">
        <f>IF($AI3993=1,IFERROR(IF(VALUE($C3993)&lt;100000000,VALUE($C3993),1000000000),IFERROR(IF(VALUE(MID($C3993,2,20))&lt;100000000,VALUE(MID($C3993,2,20)),1000000000),1000000000))+ROW()/100000,"")</f>
        <v/>
      </c>
    </row>
    <row r="3994">
      <c r="E3994" s="14" t="n"/>
      <c r="M3994" s="8">
        <f>IF($C3994="","",L3994*T3994/100)</f>
        <v/>
      </c>
      <c r="S3994" s="8" t="n"/>
      <c r="T3994" s="8" t="n"/>
      <c r="W3994">
        <f>IF($C3994="","",IF($AL3994=1,0,IF($AK3994=1,Settings!$C$6,Settings!$C$7))*100)</f>
        <v/>
      </c>
      <c r="X3994" s="8">
        <f>IF($C3994="","",T3994*W3994/100)</f>
        <v/>
      </c>
      <c r="Y3994" s="8">
        <f>IF($C3994="","",T3994-X3994)</f>
        <v/>
      </c>
      <c r="Z3994" s="8">
        <f>IF($C3994="","",Y3994-M3994)</f>
        <v/>
      </c>
      <c r="AD3994" s="8" t="n"/>
      <c r="AG3994" s="14" t="n"/>
      <c r="AI3994">
        <f>IF($C3994="","",IF(COUNTIF($C$2:$C3994,$C3994)=1,1,0))</f>
        <v/>
      </c>
      <c r="AJ3994">
        <f>IF($AI3994=1,SUMPRODUCT(--($AM$2:$AM$7001&lt;$AM3994))+1,"")</f>
        <v/>
      </c>
      <c r="AK3994">
        <f>IF($C3994="","",IF(OR($P3994=TRUE(),$P3994="TRUE"),1,0))</f>
        <v/>
      </c>
      <c r="AL3994">
        <f>IF($C3994="","",IF(AND($V3994="Yes",SUMPRODUCT((LEN(Settings!$F$6:$F$13)&gt;0)*ISNUMBER(SEARCH(Settings!$F$6:$F$13,$O3994)))=0),1,0))</f>
        <v/>
      </c>
      <c r="AM3994">
        <f>IF($AI3994=1,IFERROR(IF(VALUE($C3994)&lt;100000000,VALUE($C3994),1000000000),IFERROR(IF(VALUE(MID($C3994,2,20))&lt;100000000,VALUE(MID($C3994,2,20)),1000000000),1000000000))+ROW()/100000,"")</f>
        <v/>
      </c>
    </row>
    <row r="3995">
      <c r="E3995" s="14" t="n"/>
      <c r="M3995" s="8">
        <f>IF($C3995="","",L3995*T3995/100)</f>
        <v/>
      </c>
      <c r="S3995" s="8" t="n"/>
      <c r="T3995" s="8" t="n"/>
      <c r="W3995">
        <f>IF($C3995="","",IF($AL3995=1,0,IF($AK3995=1,Settings!$C$6,Settings!$C$7))*100)</f>
        <v/>
      </c>
      <c r="X3995" s="8">
        <f>IF($C3995="","",T3995*W3995/100)</f>
        <v/>
      </c>
      <c r="Y3995" s="8">
        <f>IF($C3995="","",T3995-X3995)</f>
        <v/>
      </c>
      <c r="Z3995" s="8">
        <f>IF($C3995="","",Y3995-M3995)</f>
        <v/>
      </c>
      <c r="AD3995" s="8" t="n"/>
      <c r="AG3995" s="14" t="n"/>
      <c r="AI3995">
        <f>IF($C3995="","",IF(COUNTIF($C$2:$C3995,$C3995)=1,1,0))</f>
        <v/>
      </c>
      <c r="AJ3995">
        <f>IF($AI3995=1,SUMPRODUCT(--($AM$2:$AM$7001&lt;$AM3995))+1,"")</f>
        <v/>
      </c>
      <c r="AK3995">
        <f>IF($C3995="","",IF(OR($P3995=TRUE(),$P3995="TRUE"),1,0))</f>
        <v/>
      </c>
      <c r="AL3995">
        <f>IF($C3995="","",IF(AND($V3995="Yes",SUMPRODUCT((LEN(Settings!$F$6:$F$13)&gt;0)*ISNUMBER(SEARCH(Settings!$F$6:$F$13,$O3995)))=0),1,0))</f>
        <v/>
      </c>
      <c r="AM3995">
        <f>IF($AI3995=1,IFERROR(IF(VALUE($C3995)&lt;100000000,VALUE($C3995),1000000000),IFERROR(IF(VALUE(MID($C3995,2,20))&lt;100000000,VALUE(MID($C3995,2,20)),1000000000),1000000000))+ROW()/100000,"")</f>
        <v/>
      </c>
    </row>
    <row r="3996">
      <c r="E3996" s="14" t="n"/>
      <c r="M3996" s="8">
        <f>IF($C3996="","",L3996*T3996/100)</f>
        <v/>
      </c>
      <c r="S3996" s="8" t="n"/>
      <c r="T3996" s="8" t="n"/>
      <c r="W3996">
        <f>IF($C3996="","",IF($AL3996=1,0,IF($AK3996=1,Settings!$C$6,Settings!$C$7))*100)</f>
        <v/>
      </c>
      <c r="X3996" s="8">
        <f>IF($C3996="","",T3996*W3996/100)</f>
        <v/>
      </c>
      <c r="Y3996" s="8">
        <f>IF($C3996="","",T3996-X3996)</f>
        <v/>
      </c>
      <c r="Z3996" s="8">
        <f>IF($C3996="","",Y3996-M3996)</f>
        <v/>
      </c>
      <c r="AD3996" s="8" t="n"/>
      <c r="AG3996" s="14" t="n"/>
      <c r="AI3996">
        <f>IF($C3996="","",IF(COUNTIF($C$2:$C3996,$C3996)=1,1,0))</f>
        <v/>
      </c>
      <c r="AJ3996">
        <f>IF($AI3996=1,SUMPRODUCT(--($AM$2:$AM$7001&lt;$AM3996))+1,"")</f>
        <v/>
      </c>
      <c r="AK3996">
        <f>IF($C3996="","",IF(OR($P3996=TRUE(),$P3996="TRUE"),1,0))</f>
        <v/>
      </c>
      <c r="AL3996">
        <f>IF($C3996="","",IF(AND($V3996="Yes",SUMPRODUCT((LEN(Settings!$F$6:$F$13)&gt;0)*ISNUMBER(SEARCH(Settings!$F$6:$F$13,$O3996)))=0),1,0))</f>
        <v/>
      </c>
      <c r="AM3996">
        <f>IF($AI3996=1,IFERROR(IF(VALUE($C3996)&lt;100000000,VALUE($C3996),1000000000),IFERROR(IF(VALUE(MID($C3996,2,20))&lt;100000000,VALUE(MID($C3996,2,20)),1000000000),1000000000))+ROW()/100000,"")</f>
        <v/>
      </c>
    </row>
    <row r="3997">
      <c r="E3997" s="14" t="n"/>
      <c r="M3997" s="8">
        <f>IF($C3997="","",L3997*T3997/100)</f>
        <v/>
      </c>
      <c r="S3997" s="8" t="n"/>
      <c r="T3997" s="8" t="n"/>
      <c r="W3997">
        <f>IF($C3997="","",IF($AL3997=1,0,IF($AK3997=1,Settings!$C$6,Settings!$C$7))*100)</f>
        <v/>
      </c>
      <c r="X3997" s="8">
        <f>IF($C3997="","",T3997*W3997/100)</f>
        <v/>
      </c>
      <c r="Y3997" s="8">
        <f>IF($C3997="","",T3997-X3997)</f>
        <v/>
      </c>
      <c r="Z3997" s="8">
        <f>IF($C3997="","",Y3997-M3997)</f>
        <v/>
      </c>
      <c r="AD3997" s="8" t="n"/>
      <c r="AG3997" s="14" t="n"/>
      <c r="AI3997">
        <f>IF($C3997="","",IF(COUNTIF($C$2:$C3997,$C3997)=1,1,0))</f>
        <v/>
      </c>
      <c r="AJ3997">
        <f>IF($AI3997=1,SUMPRODUCT(--($AM$2:$AM$7001&lt;$AM3997))+1,"")</f>
        <v/>
      </c>
      <c r="AK3997">
        <f>IF($C3997="","",IF(OR($P3997=TRUE(),$P3997="TRUE"),1,0))</f>
        <v/>
      </c>
      <c r="AL3997">
        <f>IF($C3997="","",IF(AND($V3997="Yes",SUMPRODUCT((LEN(Settings!$F$6:$F$13)&gt;0)*ISNUMBER(SEARCH(Settings!$F$6:$F$13,$O3997)))=0),1,0))</f>
        <v/>
      </c>
      <c r="AM3997">
        <f>IF($AI3997=1,IFERROR(IF(VALUE($C3997)&lt;100000000,VALUE($C3997),1000000000),IFERROR(IF(VALUE(MID($C3997,2,20))&lt;100000000,VALUE(MID($C3997,2,20)),1000000000),1000000000))+ROW()/100000,"")</f>
        <v/>
      </c>
    </row>
    <row r="3998">
      <c r="E3998" s="14" t="n"/>
      <c r="M3998" s="8">
        <f>IF($C3998="","",L3998*T3998/100)</f>
        <v/>
      </c>
      <c r="S3998" s="8" t="n"/>
      <c r="T3998" s="8" t="n"/>
      <c r="W3998">
        <f>IF($C3998="","",IF($AL3998=1,0,IF($AK3998=1,Settings!$C$6,Settings!$C$7))*100)</f>
        <v/>
      </c>
      <c r="X3998" s="8">
        <f>IF($C3998="","",T3998*W3998/100)</f>
        <v/>
      </c>
      <c r="Y3998" s="8">
        <f>IF($C3998="","",T3998-X3998)</f>
        <v/>
      </c>
      <c r="Z3998" s="8">
        <f>IF($C3998="","",Y3998-M3998)</f>
        <v/>
      </c>
      <c r="AD3998" s="8" t="n"/>
      <c r="AG3998" s="14" t="n"/>
      <c r="AI3998">
        <f>IF($C3998="","",IF(COUNTIF($C$2:$C3998,$C3998)=1,1,0))</f>
        <v/>
      </c>
      <c r="AJ3998">
        <f>IF($AI3998=1,SUMPRODUCT(--($AM$2:$AM$7001&lt;$AM3998))+1,"")</f>
        <v/>
      </c>
      <c r="AK3998">
        <f>IF($C3998="","",IF(OR($P3998=TRUE(),$P3998="TRUE"),1,0))</f>
        <v/>
      </c>
      <c r="AL3998">
        <f>IF($C3998="","",IF(AND($V3998="Yes",SUMPRODUCT((LEN(Settings!$F$6:$F$13)&gt;0)*ISNUMBER(SEARCH(Settings!$F$6:$F$13,$O3998)))=0),1,0))</f>
        <v/>
      </c>
      <c r="AM3998">
        <f>IF($AI3998=1,IFERROR(IF(VALUE($C3998)&lt;100000000,VALUE($C3998),1000000000),IFERROR(IF(VALUE(MID($C3998,2,20))&lt;100000000,VALUE(MID($C3998,2,20)),1000000000),1000000000))+ROW()/100000,"")</f>
        <v/>
      </c>
    </row>
    <row r="3999">
      <c r="E3999" s="14" t="n"/>
      <c r="M3999" s="8">
        <f>IF($C3999="","",L3999*T3999/100)</f>
        <v/>
      </c>
      <c r="S3999" s="8" t="n"/>
      <c r="T3999" s="8" t="n"/>
      <c r="W3999">
        <f>IF($C3999="","",IF($AL3999=1,0,IF($AK3999=1,Settings!$C$6,Settings!$C$7))*100)</f>
        <v/>
      </c>
      <c r="X3999" s="8">
        <f>IF($C3999="","",T3999*W3999/100)</f>
        <v/>
      </c>
      <c r="Y3999" s="8">
        <f>IF($C3999="","",T3999-X3999)</f>
        <v/>
      </c>
      <c r="Z3999" s="8">
        <f>IF($C3999="","",Y3999-M3999)</f>
        <v/>
      </c>
      <c r="AD3999" s="8" t="n"/>
      <c r="AG3999" s="14" t="n"/>
      <c r="AI3999">
        <f>IF($C3999="","",IF(COUNTIF($C$2:$C3999,$C3999)=1,1,0))</f>
        <v/>
      </c>
      <c r="AJ3999">
        <f>IF($AI3999=1,SUMPRODUCT(--($AM$2:$AM$7001&lt;$AM3999))+1,"")</f>
        <v/>
      </c>
      <c r="AK3999">
        <f>IF($C3999="","",IF(OR($P3999=TRUE(),$P3999="TRUE"),1,0))</f>
        <v/>
      </c>
      <c r="AL3999">
        <f>IF($C3999="","",IF(AND($V3999="Yes",SUMPRODUCT((LEN(Settings!$F$6:$F$13)&gt;0)*ISNUMBER(SEARCH(Settings!$F$6:$F$13,$O3999)))=0),1,0))</f>
        <v/>
      </c>
      <c r="AM3999">
        <f>IF($AI3999=1,IFERROR(IF(VALUE($C3999)&lt;100000000,VALUE($C3999),1000000000),IFERROR(IF(VALUE(MID($C3999,2,20))&lt;100000000,VALUE(MID($C3999,2,20)),1000000000),1000000000))+ROW()/100000,"")</f>
        <v/>
      </c>
    </row>
    <row r="4000">
      <c r="E4000" s="14" t="n"/>
      <c r="M4000" s="8">
        <f>IF($C4000="","",L4000*T4000/100)</f>
        <v/>
      </c>
      <c r="S4000" s="8" t="n"/>
      <c r="T4000" s="8" t="n"/>
      <c r="W4000">
        <f>IF($C4000="","",IF($AL4000=1,0,IF($AK4000=1,Settings!$C$6,Settings!$C$7))*100)</f>
        <v/>
      </c>
      <c r="X4000" s="8">
        <f>IF($C4000="","",T4000*W4000/100)</f>
        <v/>
      </c>
      <c r="Y4000" s="8">
        <f>IF($C4000="","",T4000-X4000)</f>
        <v/>
      </c>
      <c r="Z4000" s="8">
        <f>IF($C4000="","",Y4000-M4000)</f>
        <v/>
      </c>
      <c r="AD4000" s="8" t="n"/>
      <c r="AG4000" s="14" t="n"/>
      <c r="AI4000">
        <f>IF($C4000="","",IF(COUNTIF($C$2:$C4000,$C4000)=1,1,0))</f>
        <v/>
      </c>
      <c r="AJ4000">
        <f>IF($AI4000=1,SUMPRODUCT(--($AM$2:$AM$7001&lt;$AM4000))+1,"")</f>
        <v/>
      </c>
      <c r="AK4000">
        <f>IF($C4000="","",IF(OR($P4000=TRUE(),$P4000="TRUE"),1,0))</f>
        <v/>
      </c>
      <c r="AL4000">
        <f>IF($C4000="","",IF(AND($V4000="Yes",SUMPRODUCT((LEN(Settings!$F$6:$F$13)&gt;0)*ISNUMBER(SEARCH(Settings!$F$6:$F$13,$O4000)))=0),1,0))</f>
        <v/>
      </c>
      <c r="AM4000">
        <f>IF($AI4000=1,IFERROR(IF(VALUE($C4000)&lt;100000000,VALUE($C4000),1000000000),IFERROR(IF(VALUE(MID($C4000,2,20))&lt;100000000,VALUE(MID($C4000,2,20)),1000000000),1000000000))+ROW()/100000,"")</f>
        <v/>
      </c>
    </row>
    <row r="4001">
      <c r="E4001" s="14" t="n"/>
      <c r="M4001" s="8">
        <f>IF($C4001="","",L4001*T4001/100)</f>
        <v/>
      </c>
      <c r="S4001" s="8" t="n"/>
      <c r="T4001" s="8" t="n"/>
      <c r="W4001">
        <f>IF($C4001="","",IF($AL4001=1,0,IF($AK4001=1,Settings!$C$6,Settings!$C$7))*100)</f>
        <v/>
      </c>
      <c r="X4001" s="8">
        <f>IF($C4001="","",T4001*W4001/100)</f>
        <v/>
      </c>
      <c r="Y4001" s="8">
        <f>IF($C4001="","",T4001-X4001)</f>
        <v/>
      </c>
      <c r="Z4001" s="8">
        <f>IF($C4001="","",Y4001-M4001)</f>
        <v/>
      </c>
      <c r="AD4001" s="8" t="n"/>
      <c r="AG4001" s="14" t="n"/>
      <c r="AI4001">
        <f>IF($C4001="","",IF(COUNTIF($C$2:$C4001,$C4001)=1,1,0))</f>
        <v/>
      </c>
      <c r="AJ4001">
        <f>IF($AI4001=1,SUMPRODUCT(--($AM$2:$AM$7001&lt;$AM4001))+1,"")</f>
        <v/>
      </c>
      <c r="AK4001">
        <f>IF($C4001="","",IF(OR($P4001=TRUE(),$P4001="TRUE"),1,0))</f>
        <v/>
      </c>
      <c r="AL4001">
        <f>IF($C4001="","",IF(AND($V4001="Yes",SUMPRODUCT((LEN(Settings!$F$6:$F$13)&gt;0)*ISNUMBER(SEARCH(Settings!$F$6:$F$13,$O4001)))=0),1,0))</f>
        <v/>
      </c>
      <c r="AM4001">
        <f>IF($AI4001=1,IFERROR(IF(VALUE($C4001)&lt;100000000,VALUE($C4001),1000000000),IFERROR(IF(VALUE(MID($C4001,2,20))&lt;100000000,VALUE(MID($C4001,2,20)),1000000000),1000000000))+ROW()/100000,"")</f>
        <v/>
      </c>
    </row>
    <row r="4002">
      <c r="E4002" s="14" t="n"/>
      <c r="M4002" s="8">
        <f>IF($C4002="","",L4002*T4002/100)</f>
        <v/>
      </c>
      <c r="S4002" s="8" t="n"/>
      <c r="T4002" s="8" t="n"/>
      <c r="W4002">
        <f>IF($C4002="","",IF($AL4002=1,0,IF($AK4002=1,Settings!$C$6,Settings!$C$7))*100)</f>
        <v/>
      </c>
      <c r="X4002" s="8">
        <f>IF($C4002="","",T4002*W4002/100)</f>
        <v/>
      </c>
      <c r="Y4002" s="8">
        <f>IF($C4002="","",T4002-X4002)</f>
        <v/>
      </c>
      <c r="Z4002" s="8">
        <f>IF($C4002="","",Y4002-M4002)</f>
        <v/>
      </c>
      <c r="AD4002" s="8" t="n"/>
      <c r="AG4002" s="14" t="n"/>
      <c r="AI4002">
        <f>IF($C4002="","",IF(COUNTIF($C$2:$C4002,$C4002)=1,1,0))</f>
        <v/>
      </c>
      <c r="AJ4002">
        <f>IF($AI4002=1,SUMPRODUCT(--($AM$2:$AM$7001&lt;$AM4002))+1,"")</f>
        <v/>
      </c>
      <c r="AK4002">
        <f>IF($C4002="","",IF(OR($P4002=TRUE(),$P4002="TRUE"),1,0))</f>
        <v/>
      </c>
      <c r="AL4002">
        <f>IF($C4002="","",IF(AND($V4002="Yes",SUMPRODUCT((LEN(Settings!$F$6:$F$13)&gt;0)*ISNUMBER(SEARCH(Settings!$F$6:$F$13,$O4002)))=0),1,0))</f>
        <v/>
      </c>
      <c r="AM4002">
        <f>IF($AI4002=1,IFERROR(IF(VALUE($C4002)&lt;100000000,VALUE($C4002),1000000000),IFERROR(IF(VALUE(MID($C4002,2,20))&lt;100000000,VALUE(MID($C4002,2,20)),1000000000),1000000000))+ROW()/100000,"")</f>
        <v/>
      </c>
    </row>
    <row r="4003">
      <c r="E4003" s="14" t="n"/>
      <c r="M4003" s="8">
        <f>IF($C4003="","",L4003*T4003/100)</f>
        <v/>
      </c>
      <c r="S4003" s="8" t="n"/>
      <c r="T4003" s="8" t="n"/>
      <c r="W4003">
        <f>IF($C4003="","",IF($AL4003=1,0,IF($AK4003=1,Settings!$C$6,Settings!$C$7))*100)</f>
        <v/>
      </c>
      <c r="X4003" s="8">
        <f>IF($C4003="","",T4003*W4003/100)</f>
        <v/>
      </c>
      <c r="Y4003" s="8">
        <f>IF($C4003="","",T4003-X4003)</f>
        <v/>
      </c>
      <c r="Z4003" s="8">
        <f>IF($C4003="","",Y4003-M4003)</f>
        <v/>
      </c>
      <c r="AD4003" s="8" t="n"/>
      <c r="AG4003" s="14" t="n"/>
      <c r="AI4003">
        <f>IF($C4003="","",IF(COUNTIF($C$2:$C4003,$C4003)=1,1,0))</f>
        <v/>
      </c>
      <c r="AJ4003">
        <f>IF($AI4003=1,SUMPRODUCT(--($AM$2:$AM$7001&lt;$AM4003))+1,"")</f>
        <v/>
      </c>
      <c r="AK4003">
        <f>IF($C4003="","",IF(OR($P4003=TRUE(),$P4003="TRUE"),1,0))</f>
        <v/>
      </c>
      <c r="AL4003">
        <f>IF($C4003="","",IF(AND($V4003="Yes",SUMPRODUCT((LEN(Settings!$F$6:$F$13)&gt;0)*ISNUMBER(SEARCH(Settings!$F$6:$F$13,$O4003)))=0),1,0))</f>
        <v/>
      </c>
      <c r="AM4003">
        <f>IF($AI4003=1,IFERROR(IF(VALUE($C4003)&lt;100000000,VALUE($C4003),1000000000),IFERROR(IF(VALUE(MID($C4003,2,20))&lt;100000000,VALUE(MID($C4003,2,20)),1000000000),1000000000))+ROW()/100000,"")</f>
        <v/>
      </c>
    </row>
    <row r="4004">
      <c r="E4004" s="14" t="n"/>
      <c r="M4004" s="8">
        <f>IF($C4004="","",L4004*T4004/100)</f>
        <v/>
      </c>
      <c r="S4004" s="8" t="n"/>
      <c r="T4004" s="8" t="n"/>
      <c r="W4004">
        <f>IF($C4004="","",IF($AL4004=1,0,IF($AK4004=1,Settings!$C$6,Settings!$C$7))*100)</f>
        <v/>
      </c>
      <c r="X4004" s="8">
        <f>IF($C4004="","",T4004*W4004/100)</f>
        <v/>
      </c>
      <c r="Y4004" s="8">
        <f>IF($C4004="","",T4004-X4004)</f>
        <v/>
      </c>
      <c r="Z4004" s="8">
        <f>IF($C4004="","",Y4004-M4004)</f>
        <v/>
      </c>
      <c r="AD4004" s="8" t="n"/>
      <c r="AG4004" s="14" t="n"/>
      <c r="AI4004">
        <f>IF($C4004="","",IF(COUNTIF($C$2:$C4004,$C4004)=1,1,0))</f>
        <v/>
      </c>
      <c r="AJ4004">
        <f>IF($AI4004=1,SUMPRODUCT(--($AM$2:$AM$7001&lt;$AM4004))+1,"")</f>
        <v/>
      </c>
      <c r="AK4004">
        <f>IF($C4004="","",IF(OR($P4004=TRUE(),$P4004="TRUE"),1,0))</f>
        <v/>
      </c>
      <c r="AL4004">
        <f>IF($C4004="","",IF(AND($V4004="Yes",SUMPRODUCT((LEN(Settings!$F$6:$F$13)&gt;0)*ISNUMBER(SEARCH(Settings!$F$6:$F$13,$O4004)))=0),1,0))</f>
        <v/>
      </c>
      <c r="AM4004">
        <f>IF($AI4004=1,IFERROR(IF(VALUE($C4004)&lt;100000000,VALUE($C4004),1000000000),IFERROR(IF(VALUE(MID($C4004,2,20))&lt;100000000,VALUE(MID($C4004,2,20)),1000000000),1000000000))+ROW()/100000,"")</f>
        <v/>
      </c>
    </row>
    <row r="4005">
      <c r="E4005" s="14" t="n"/>
      <c r="M4005" s="8">
        <f>IF($C4005="","",L4005*T4005/100)</f>
        <v/>
      </c>
      <c r="S4005" s="8" t="n"/>
      <c r="T4005" s="8" t="n"/>
      <c r="W4005">
        <f>IF($C4005="","",IF($AL4005=1,0,IF($AK4005=1,Settings!$C$6,Settings!$C$7))*100)</f>
        <v/>
      </c>
      <c r="X4005" s="8">
        <f>IF($C4005="","",T4005*W4005/100)</f>
        <v/>
      </c>
      <c r="Y4005" s="8">
        <f>IF($C4005="","",T4005-X4005)</f>
        <v/>
      </c>
      <c r="Z4005" s="8">
        <f>IF($C4005="","",Y4005-M4005)</f>
        <v/>
      </c>
      <c r="AD4005" s="8" t="n"/>
      <c r="AG4005" s="14" t="n"/>
      <c r="AI4005">
        <f>IF($C4005="","",IF(COUNTIF($C$2:$C4005,$C4005)=1,1,0))</f>
        <v/>
      </c>
      <c r="AJ4005">
        <f>IF($AI4005=1,SUMPRODUCT(--($AM$2:$AM$7001&lt;$AM4005))+1,"")</f>
        <v/>
      </c>
      <c r="AK4005">
        <f>IF($C4005="","",IF(OR($P4005=TRUE(),$P4005="TRUE"),1,0))</f>
        <v/>
      </c>
      <c r="AL4005">
        <f>IF($C4005="","",IF(AND($V4005="Yes",SUMPRODUCT((LEN(Settings!$F$6:$F$13)&gt;0)*ISNUMBER(SEARCH(Settings!$F$6:$F$13,$O4005)))=0),1,0))</f>
        <v/>
      </c>
      <c r="AM4005">
        <f>IF($AI4005=1,IFERROR(IF(VALUE($C4005)&lt;100000000,VALUE($C4005),1000000000),IFERROR(IF(VALUE(MID($C4005,2,20))&lt;100000000,VALUE(MID($C4005,2,20)),1000000000),1000000000))+ROW()/100000,"")</f>
        <v/>
      </c>
    </row>
    <row r="4006">
      <c r="E4006" s="14" t="n"/>
      <c r="M4006" s="8">
        <f>IF($C4006="","",L4006*T4006/100)</f>
        <v/>
      </c>
      <c r="S4006" s="8" t="n"/>
      <c r="T4006" s="8" t="n"/>
      <c r="W4006">
        <f>IF($C4006="","",IF($AL4006=1,0,IF($AK4006=1,Settings!$C$6,Settings!$C$7))*100)</f>
        <v/>
      </c>
      <c r="X4006" s="8">
        <f>IF($C4006="","",T4006*W4006/100)</f>
        <v/>
      </c>
      <c r="Y4006" s="8">
        <f>IF($C4006="","",T4006-X4006)</f>
        <v/>
      </c>
      <c r="Z4006" s="8">
        <f>IF($C4006="","",Y4006-M4006)</f>
        <v/>
      </c>
      <c r="AD4006" s="8" t="n"/>
      <c r="AG4006" s="14" t="n"/>
      <c r="AI4006">
        <f>IF($C4006="","",IF(COUNTIF($C$2:$C4006,$C4006)=1,1,0))</f>
        <v/>
      </c>
      <c r="AJ4006">
        <f>IF($AI4006=1,SUMPRODUCT(--($AM$2:$AM$7001&lt;$AM4006))+1,"")</f>
        <v/>
      </c>
      <c r="AK4006">
        <f>IF($C4006="","",IF(OR($P4006=TRUE(),$P4006="TRUE"),1,0))</f>
        <v/>
      </c>
      <c r="AL4006">
        <f>IF($C4006="","",IF(AND($V4006="Yes",SUMPRODUCT((LEN(Settings!$F$6:$F$13)&gt;0)*ISNUMBER(SEARCH(Settings!$F$6:$F$13,$O4006)))=0),1,0))</f>
        <v/>
      </c>
      <c r="AM4006">
        <f>IF($AI4006=1,IFERROR(IF(VALUE($C4006)&lt;100000000,VALUE($C4006),1000000000),IFERROR(IF(VALUE(MID($C4006,2,20))&lt;100000000,VALUE(MID($C4006,2,20)),1000000000),1000000000))+ROW()/100000,"")</f>
        <v/>
      </c>
    </row>
    <row r="4007">
      <c r="E4007" s="14" t="n"/>
      <c r="M4007" s="8">
        <f>IF($C4007="","",L4007*T4007/100)</f>
        <v/>
      </c>
      <c r="S4007" s="8" t="n"/>
      <c r="T4007" s="8" t="n"/>
      <c r="W4007">
        <f>IF($C4007="","",IF($AL4007=1,0,IF($AK4007=1,Settings!$C$6,Settings!$C$7))*100)</f>
        <v/>
      </c>
      <c r="X4007" s="8">
        <f>IF($C4007="","",T4007*W4007/100)</f>
        <v/>
      </c>
      <c r="Y4007" s="8">
        <f>IF($C4007="","",T4007-X4007)</f>
        <v/>
      </c>
      <c r="Z4007" s="8">
        <f>IF($C4007="","",Y4007-M4007)</f>
        <v/>
      </c>
      <c r="AD4007" s="8" t="n"/>
      <c r="AG4007" s="14" t="n"/>
      <c r="AI4007">
        <f>IF($C4007="","",IF(COUNTIF($C$2:$C4007,$C4007)=1,1,0))</f>
        <v/>
      </c>
      <c r="AJ4007">
        <f>IF($AI4007=1,SUMPRODUCT(--($AM$2:$AM$7001&lt;$AM4007))+1,"")</f>
        <v/>
      </c>
      <c r="AK4007">
        <f>IF($C4007="","",IF(OR($P4007=TRUE(),$P4007="TRUE"),1,0))</f>
        <v/>
      </c>
      <c r="AL4007">
        <f>IF($C4007="","",IF(AND($V4007="Yes",SUMPRODUCT((LEN(Settings!$F$6:$F$13)&gt;0)*ISNUMBER(SEARCH(Settings!$F$6:$F$13,$O4007)))=0),1,0))</f>
        <v/>
      </c>
      <c r="AM4007">
        <f>IF($AI4007=1,IFERROR(IF(VALUE($C4007)&lt;100000000,VALUE($C4007),1000000000),IFERROR(IF(VALUE(MID($C4007,2,20))&lt;100000000,VALUE(MID($C4007,2,20)),1000000000),1000000000))+ROW()/100000,"")</f>
        <v/>
      </c>
    </row>
    <row r="4008">
      <c r="E4008" s="14" t="n"/>
      <c r="M4008" s="8">
        <f>IF($C4008="","",L4008*T4008/100)</f>
        <v/>
      </c>
      <c r="S4008" s="8" t="n"/>
      <c r="T4008" s="8" t="n"/>
      <c r="W4008">
        <f>IF($C4008="","",IF($AL4008=1,0,IF($AK4008=1,Settings!$C$6,Settings!$C$7))*100)</f>
        <v/>
      </c>
      <c r="X4008" s="8">
        <f>IF($C4008="","",T4008*W4008/100)</f>
        <v/>
      </c>
      <c r="Y4008" s="8">
        <f>IF($C4008="","",T4008-X4008)</f>
        <v/>
      </c>
      <c r="Z4008" s="8">
        <f>IF($C4008="","",Y4008-M4008)</f>
        <v/>
      </c>
      <c r="AD4008" s="8" t="n"/>
      <c r="AG4008" s="14" t="n"/>
      <c r="AI4008">
        <f>IF($C4008="","",IF(COUNTIF($C$2:$C4008,$C4008)=1,1,0))</f>
        <v/>
      </c>
      <c r="AJ4008">
        <f>IF($AI4008=1,SUMPRODUCT(--($AM$2:$AM$7001&lt;$AM4008))+1,"")</f>
        <v/>
      </c>
      <c r="AK4008">
        <f>IF($C4008="","",IF(OR($P4008=TRUE(),$P4008="TRUE"),1,0))</f>
        <v/>
      </c>
      <c r="AL4008">
        <f>IF($C4008="","",IF(AND($V4008="Yes",SUMPRODUCT((LEN(Settings!$F$6:$F$13)&gt;0)*ISNUMBER(SEARCH(Settings!$F$6:$F$13,$O4008)))=0),1,0))</f>
        <v/>
      </c>
      <c r="AM4008">
        <f>IF($AI4008=1,IFERROR(IF(VALUE($C4008)&lt;100000000,VALUE($C4008),1000000000),IFERROR(IF(VALUE(MID($C4008,2,20))&lt;100000000,VALUE(MID($C4008,2,20)),1000000000),1000000000))+ROW()/100000,"")</f>
        <v/>
      </c>
    </row>
    <row r="4009">
      <c r="E4009" s="14" t="n"/>
      <c r="M4009" s="8">
        <f>IF($C4009="","",L4009*T4009/100)</f>
        <v/>
      </c>
      <c r="S4009" s="8" t="n"/>
      <c r="T4009" s="8" t="n"/>
      <c r="W4009">
        <f>IF($C4009="","",IF($AL4009=1,0,IF($AK4009=1,Settings!$C$6,Settings!$C$7))*100)</f>
        <v/>
      </c>
      <c r="X4009" s="8">
        <f>IF($C4009="","",T4009*W4009/100)</f>
        <v/>
      </c>
      <c r="Y4009" s="8">
        <f>IF($C4009="","",T4009-X4009)</f>
        <v/>
      </c>
      <c r="Z4009" s="8">
        <f>IF($C4009="","",Y4009-M4009)</f>
        <v/>
      </c>
      <c r="AD4009" s="8" t="n"/>
      <c r="AG4009" s="14" t="n"/>
      <c r="AI4009">
        <f>IF($C4009="","",IF(COUNTIF($C$2:$C4009,$C4009)=1,1,0))</f>
        <v/>
      </c>
      <c r="AJ4009">
        <f>IF($AI4009=1,SUMPRODUCT(--($AM$2:$AM$7001&lt;$AM4009))+1,"")</f>
        <v/>
      </c>
      <c r="AK4009">
        <f>IF($C4009="","",IF(OR($P4009=TRUE(),$P4009="TRUE"),1,0))</f>
        <v/>
      </c>
      <c r="AL4009">
        <f>IF($C4009="","",IF(AND($V4009="Yes",SUMPRODUCT((LEN(Settings!$F$6:$F$13)&gt;0)*ISNUMBER(SEARCH(Settings!$F$6:$F$13,$O4009)))=0),1,0))</f>
        <v/>
      </c>
      <c r="AM4009">
        <f>IF($AI4009=1,IFERROR(IF(VALUE($C4009)&lt;100000000,VALUE($C4009),1000000000),IFERROR(IF(VALUE(MID($C4009,2,20))&lt;100000000,VALUE(MID($C4009,2,20)),1000000000),1000000000))+ROW()/100000,"")</f>
        <v/>
      </c>
    </row>
    <row r="4010">
      <c r="E4010" s="14" t="n"/>
      <c r="M4010" s="8">
        <f>IF($C4010="","",L4010*T4010/100)</f>
        <v/>
      </c>
      <c r="S4010" s="8" t="n"/>
      <c r="T4010" s="8" t="n"/>
      <c r="W4010">
        <f>IF($C4010="","",IF($AL4010=1,0,IF($AK4010=1,Settings!$C$6,Settings!$C$7))*100)</f>
        <v/>
      </c>
      <c r="X4010" s="8">
        <f>IF($C4010="","",T4010*W4010/100)</f>
        <v/>
      </c>
      <c r="Y4010" s="8">
        <f>IF($C4010="","",T4010-X4010)</f>
        <v/>
      </c>
      <c r="Z4010" s="8">
        <f>IF($C4010="","",Y4010-M4010)</f>
        <v/>
      </c>
      <c r="AD4010" s="8" t="n"/>
      <c r="AG4010" s="14" t="n"/>
      <c r="AI4010">
        <f>IF($C4010="","",IF(COUNTIF($C$2:$C4010,$C4010)=1,1,0))</f>
        <v/>
      </c>
      <c r="AJ4010">
        <f>IF($AI4010=1,SUMPRODUCT(--($AM$2:$AM$7001&lt;$AM4010))+1,"")</f>
        <v/>
      </c>
      <c r="AK4010">
        <f>IF($C4010="","",IF(OR($P4010=TRUE(),$P4010="TRUE"),1,0))</f>
        <v/>
      </c>
      <c r="AL4010">
        <f>IF($C4010="","",IF(AND($V4010="Yes",SUMPRODUCT((LEN(Settings!$F$6:$F$13)&gt;0)*ISNUMBER(SEARCH(Settings!$F$6:$F$13,$O4010)))=0),1,0))</f>
        <v/>
      </c>
      <c r="AM4010">
        <f>IF($AI4010=1,IFERROR(IF(VALUE($C4010)&lt;100000000,VALUE($C4010),1000000000),IFERROR(IF(VALUE(MID($C4010,2,20))&lt;100000000,VALUE(MID($C4010,2,20)),1000000000),1000000000))+ROW()/100000,"")</f>
        <v/>
      </c>
    </row>
    <row r="4011">
      <c r="E4011" s="14" t="n"/>
      <c r="M4011" s="8">
        <f>IF($C4011="","",L4011*T4011/100)</f>
        <v/>
      </c>
      <c r="S4011" s="8" t="n"/>
      <c r="T4011" s="8" t="n"/>
      <c r="W4011">
        <f>IF($C4011="","",IF($AL4011=1,0,IF($AK4011=1,Settings!$C$6,Settings!$C$7))*100)</f>
        <v/>
      </c>
      <c r="X4011" s="8">
        <f>IF($C4011="","",T4011*W4011/100)</f>
        <v/>
      </c>
      <c r="Y4011" s="8">
        <f>IF($C4011="","",T4011-X4011)</f>
        <v/>
      </c>
      <c r="Z4011" s="8">
        <f>IF($C4011="","",Y4011-M4011)</f>
        <v/>
      </c>
      <c r="AD4011" s="8" t="n"/>
      <c r="AG4011" s="14" t="n"/>
      <c r="AI4011">
        <f>IF($C4011="","",IF(COUNTIF($C$2:$C4011,$C4011)=1,1,0))</f>
        <v/>
      </c>
      <c r="AJ4011">
        <f>IF($AI4011=1,SUMPRODUCT(--($AM$2:$AM$7001&lt;$AM4011))+1,"")</f>
        <v/>
      </c>
      <c r="AK4011">
        <f>IF($C4011="","",IF(OR($P4011=TRUE(),$P4011="TRUE"),1,0))</f>
        <v/>
      </c>
      <c r="AL4011">
        <f>IF($C4011="","",IF(AND($V4011="Yes",SUMPRODUCT((LEN(Settings!$F$6:$F$13)&gt;0)*ISNUMBER(SEARCH(Settings!$F$6:$F$13,$O4011)))=0),1,0))</f>
        <v/>
      </c>
      <c r="AM4011">
        <f>IF($AI4011=1,IFERROR(IF(VALUE($C4011)&lt;100000000,VALUE($C4011),1000000000),IFERROR(IF(VALUE(MID($C4011,2,20))&lt;100000000,VALUE(MID($C4011,2,20)),1000000000),1000000000))+ROW()/100000,"")</f>
        <v/>
      </c>
    </row>
    <row r="4012">
      <c r="E4012" s="14" t="n"/>
      <c r="M4012" s="8">
        <f>IF($C4012="","",L4012*T4012/100)</f>
        <v/>
      </c>
      <c r="S4012" s="8" t="n"/>
      <c r="T4012" s="8" t="n"/>
      <c r="W4012">
        <f>IF($C4012="","",IF($AL4012=1,0,IF($AK4012=1,Settings!$C$6,Settings!$C$7))*100)</f>
        <v/>
      </c>
      <c r="X4012" s="8">
        <f>IF($C4012="","",T4012*W4012/100)</f>
        <v/>
      </c>
      <c r="Y4012" s="8">
        <f>IF($C4012="","",T4012-X4012)</f>
        <v/>
      </c>
      <c r="Z4012" s="8">
        <f>IF($C4012="","",Y4012-M4012)</f>
        <v/>
      </c>
      <c r="AD4012" s="8" t="n"/>
      <c r="AG4012" s="14" t="n"/>
      <c r="AI4012">
        <f>IF($C4012="","",IF(COUNTIF($C$2:$C4012,$C4012)=1,1,0))</f>
        <v/>
      </c>
      <c r="AJ4012">
        <f>IF($AI4012=1,SUMPRODUCT(--($AM$2:$AM$7001&lt;$AM4012))+1,"")</f>
        <v/>
      </c>
      <c r="AK4012">
        <f>IF($C4012="","",IF(OR($P4012=TRUE(),$P4012="TRUE"),1,0))</f>
        <v/>
      </c>
      <c r="AL4012">
        <f>IF($C4012="","",IF(AND($V4012="Yes",SUMPRODUCT((LEN(Settings!$F$6:$F$13)&gt;0)*ISNUMBER(SEARCH(Settings!$F$6:$F$13,$O4012)))=0),1,0))</f>
        <v/>
      </c>
      <c r="AM4012">
        <f>IF($AI4012=1,IFERROR(IF(VALUE($C4012)&lt;100000000,VALUE($C4012),1000000000),IFERROR(IF(VALUE(MID($C4012,2,20))&lt;100000000,VALUE(MID($C4012,2,20)),1000000000),1000000000))+ROW()/100000,"")</f>
        <v/>
      </c>
    </row>
    <row r="4013">
      <c r="E4013" s="14" t="n"/>
      <c r="M4013" s="8">
        <f>IF($C4013="","",L4013*T4013/100)</f>
        <v/>
      </c>
      <c r="S4013" s="8" t="n"/>
      <c r="T4013" s="8" t="n"/>
      <c r="W4013">
        <f>IF($C4013="","",IF($AL4013=1,0,IF($AK4013=1,Settings!$C$6,Settings!$C$7))*100)</f>
        <v/>
      </c>
      <c r="X4013" s="8">
        <f>IF($C4013="","",T4013*W4013/100)</f>
        <v/>
      </c>
      <c r="Y4013" s="8">
        <f>IF($C4013="","",T4013-X4013)</f>
        <v/>
      </c>
      <c r="Z4013" s="8">
        <f>IF($C4013="","",Y4013-M4013)</f>
        <v/>
      </c>
      <c r="AD4013" s="8" t="n"/>
      <c r="AG4013" s="14" t="n"/>
      <c r="AI4013">
        <f>IF($C4013="","",IF(COUNTIF($C$2:$C4013,$C4013)=1,1,0))</f>
        <v/>
      </c>
      <c r="AJ4013">
        <f>IF($AI4013=1,SUMPRODUCT(--($AM$2:$AM$7001&lt;$AM4013))+1,"")</f>
        <v/>
      </c>
      <c r="AK4013">
        <f>IF($C4013="","",IF(OR($P4013=TRUE(),$P4013="TRUE"),1,0))</f>
        <v/>
      </c>
      <c r="AL4013">
        <f>IF($C4013="","",IF(AND($V4013="Yes",SUMPRODUCT((LEN(Settings!$F$6:$F$13)&gt;0)*ISNUMBER(SEARCH(Settings!$F$6:$F$13,$O4013)))=0),1,0))</f>
        <v/>
      </c>
      <c r="AM4013">
        <f>IF($AI4013=1,IFERROR(IF(VALUE($C4013)&lt;100000000,VALUE($C4013),1000000000),IFERROR(IF(VALUE(MID($C4013,2,20))&lt;100000000,VALUE(MID($C4013,2,20)),1000000000),1000000000))+ROW()/100000,"")</f>
        <v/>
      </c>
    </row>
    <row r="4014">
      <c r="E4014" s="14" t="n"/>
      <c r="M4014" s="8">
        <f>IF($C4014="","",L4014*T4014/100)</f>
        <v/>
      </c>
      <c r="S4014" s="8" t="n"/>
      <c r="T4014" s="8" t="n"/>
      <c r="W4014">
        <f>IF($C4014="","",IF($AL4014=1,0,IF($AK4014=1,Settings!$C$6,Settings!$C$7))*100)</f>
        <v/>
      </c>
      <c r="X4014" s="8">
        <f>IF($C4014="","",T4014*W4014/100)</f>
        <v/>
      </c>
      <c r="Y4014" s="8">
        <f>IF($C4014="","",T4014-X4014)</f>
        <v/>
      </c>
      <c r="Z4014" s="8">
        <f>IF($C4014="","",Y4014-M4014)</f>
        <v/>
      </c>
      <c r="AD4014" s="8" t="n"/>
      <c r="AG4014" s="14" t="n"/>
      <c r="AI4014">
        <f>IF($C4014="","",IF(COUNTIF($C$2:$C4014,$C4014)=1,1,0))</f>
        <v/>
      </c>
      <c r="AJ4014">
        <f>IF($AI4014=1,SUMPRODUCT(--($AM$2:$AM$7001&lt;$AM4014))+1,"")</f>
        <v/>
      </c>
      <c r="AK4014">
        <f>IF($C4014="","",IF(OR($P4014=TRUE(),$P4014="TRUE"),1,0))</f>
        <v/>
      </c>
      <c r="AL4014">
        <f>IF($C4014="","",IF(AND($V4014="Yes",SUMPRODUCT((LEN(Settings!$F$6:$F$13)&gt;0)*ISNUMBER(SEARCH(Settings!$F$6:$F$13,$O4014)))=0),1,0))</f>
        <v/>
      </c>
      <c r="AM4014">
        <f>IF($AI4014=1,IFERROR(IF(VALUE($C4014)&lt;100000000,VALUE($C4014),1000000000),IFERROR(IF(VALUE(MID($C4014,2,20))&lt;100000000,VALUE(MID($C4014,2,20)),1000000000),1000000000))+ROW()/100000,"")</f>
        <v/>
      </c>
    </row>
    <row r="4015">
      <c r="E4015" s="14" t="n"/>
      <c r="M4015" s="8">
        <f>IF($C4015="","",L4015*T4015/100)</f>
        <v/>
      </c>
      <c r="S4015" s="8" t="n"/>
      <c r="T4015" s="8" t="n"/>
      <c r="W4015">
        <f>IF($C4015="","",IF($AL4015=1,0,IF($AK4015=1,Settings!$C$6,Settings!$C$7))*100)</f>
        <v/>
      </c>
      <c r="X4015" s="8">
        <f>IF($C4015="","",T4015*W4015/100)</f>
        <v/>
      </c>
      <c r="Y4015" s="8">
        <f>IF($C4015="","",T4015-X4015)</f>
        <v/>
      </c>
      <c r="Z4015" s="8">
        <f>IF($C4015="","",Y4015-M4015)</f>
        <v/>
      </c>
      <c r="AD4015" s="8" t="n"/>
      <c r="AG4015" s="14" t="n"/>
      <c r="AI4015">
        <f>IF($C4015="","",IF(COUNTIF($C$2:$C4015,$C4015)=1,1,0))</f>
        <v/>
      </c>
      <c r="AJ4015">
        <f>IF($AI4015=1,SUMPRODUCT(--($AM$2:$AM$7001&lt;$AM4015))+1,"")</f>
        <v/>
      </c>
      <c r="AK4015">
        <f>IF($C4015="","",IF(OR($P4015=TRUE(),$P4015="TRUE"),1,0))</f>
        <v/>
      </c>
      <c r="AL4015">
        <f>IF($C4015="","",IF(AND($V4015="Yes",SUMPRODUCT((LEN(Settings!$F$6:$F$13)&gt;0)*ISNUMBER(SEARCH(Settings!$F$6:$F$13,$O4015)))=0),1,0))</f>
        <v/>
      </c>
      <c r="AM4015">
        <f>IF($AI4015=1,IFERROR(IF(VALUE($C4015)&lt;100000000,VALUE($C4015),1000000000),IFERROR(IF(VALUE(MID($C4015,2,20))&lt;100000000,VALUE(MID($C4015,2,20)),1000000000),1000000000))+ROW()/100000,"")</f>
        <v/>
      </c>
    </row>
    <row r="4016">
      <c r="E4016" s="14" t="n"/>
      <c r="M4016" s="8">
        <f>IF($C4016="","",L4016*T4016/100)</f>
        <v/>
      </c>
      <c r="S4016" s="8" t="n"/>
      <c r="T4016" s="8" t="n"/>
      <c r="W4016">
        <f>IF($C4016="","",IF($AL4016=1,0,IF($AK4016=1,Settings!$C$6,Settings!$C$7))*100)</f>
        <v/>
      </c>
      <c r="X4016" s="8">
        <f>IF($C4016="","",T4016*W4016/100)</f>
        <v/>
      </c>
      <c r="Y4016" s="8">
        <f>IF($C4016="","",T4016-X4016)</f>
        <v/>
      </c>
      <c r="Z4016" s="8">
        <f>IF($C4016="","",Y4016-M4016)</f>
        <v/>
      </c>
      <c r="AD4016" s="8" t="n"/>
      <c r="AG4016" s="14" t="n"/>
      <c r="AI4016">
        <f>IF($C4016="","",IF(COUNTIF($C$2:$C4016,$C4016)=1,1,0))</f>
        <v/>
      </c>
      <c r="AJ4016">
        <f>IF($AI4016=1,SUMPRODUCT(--($AM$2:$AM$7001&lt;$AM4016))+1,"")</f>
        <v/>
      </c>
      <c r="AK4016">
        <f>IF($C4016="","",IF(OR($P4016=TRUE(),$P4016="TRUE"),1,0))</f>
        <v/>
      </c>
      <c r="AL4016">
        <f>IF($C4016="","",IF(AND($V4016="Yes",SUMPRODUCT((LEN(Settings!$F$6:$F$13)&gt;0)*ISNUMBER(SEARCH(Settings!$F$6:$F$13,$O4016)))=0),1,0))</f>
        <v/>
      </c>
      <c r="AM4016">
        <f>IF($AI4016=1,IFERROR(IF(VALUE($C4016)&lt;100000000,VALUE($C4016),1000000000),IFERROR(IF(VALUE(MID($C4016,2,20))&lt;100000000,VALUE(MID($C4016,2,20)),1000000000),1000000000))+ROW()/100000,"")</f>
        <v/>
      </c>
    </row>
    <row r="4017">
      <c r="E4017" s="14" t="n"/>
      <c r="M4017" s="8">
        <f>IF($C4017="","",L4017*T4017/100)</f>
        <v/>
      </c>
      <c r="S4017" s="8" t="n"/>
      <c r="T4017" s="8" t="n"/>
      <c r="W4017">
        <f>IF($C4017="","",IF($AL4017=1,0,IF($AK4017=1,Settings!$C$6,Settings!$C$7))*100)</f>
        <v/>
      </c>
      <c r="X4017" s="8">
        <f>IF($C4017="","",T4017*W4017/100)</f>
        <v/>
      </c>
      <c r="Y4017" s="8">
        <f>IF($C4017="","",T4017-X4017)</f>
        <v/>
      </c>
      <c r="Z4017" s="8">
        <f>IF($C4017="","",Y4017-M4017)</f>
        <v/>
      </c>
      <c r="AD4017" s="8" t="n"/>
      <c r="AG4017" s="14" t="n"/>
      <c r="AI4017">
        <f>IF($C4017="","",IF(COUNTIF($C$2:$C4017,$C4017)=1,1,0))</f>
        <v/>
      </c>
      <c r="AJ4017">
        <f>IF($AI4017=1,SUMPRODUCT(--($AM$2:$AM$7001&lt;$AM4017))+1,"")</f>
        <v/>
      </c>
      <c r="AK4017">
        <f>IF($C4017="","",IF(OR($P4017=TRUE(),$P4017="TRUE"),1,0))</f>
        <v/>
      </c>
      <c r="AL4017">
        <f>IF($C4017="","",IF(AND($V4017="Yes",SUMPRODUCT((LEN(Settings!$F$6:$F$13)&gt;0)*ISNUMBER(SEARCH(Settings!$F$6:$F$13,$O4017)))=0),1,0))</f>
        <v/>
      </c>
      <c r="AM4017">
        <f>IF($AI4017=1,IFERROR(IF(VALUE($C4017)&lt;100000000,VALUE($C4017),1000000000),IFERROR(IF(VALUE(MID($C4017,2,20))&lt;100000000,VALUE(MID($C4017,2,20)),1000000000),1000000000))+ROW()/100000,"")</f>
        <v/>
      </c>
    </row>
    <row r="4018">
      <c r="E4018" s="14" t="n"/>
      <c r="M4018" s="8">
        <f>IF($C4018="","",L4018*T4018/100)</f>
        <v/>
      </c>
      <c r="S4018" s="8" t="n"/>
      <c r="T4018" s="8" t="n"/>
      <c r="W4018">
        <f>IF($C4018="","",IF($AL4018=1,0,IF($AK4018=1,Settings!$C$6,Settings!$C$7))*100)</f>
        <v/>
      </c>
      <c r="X4018" s="8">
        <f>IF($C4018="","",T4018*W4018/100)</f>
        <v/>
      </c>
      <c r="Y4018" s="8">
        <f>IF($C4018="","",T4018-X4018)</f>
        <v/>
      </c>
      <c r="Z4018" s="8">
        <f>IF($C4018="","",Y4018-M4018)</f>
        <v/>
      </c>
      <c r="AD4018" s="8" t="n"/>
      <c r="AG4018" s="14" t="n"/>
      <c r="AI4018">
        <f>IF($C4018="","",IF(COUNTIF($C$2:$C4018,$C4018)=1,1,0))</f>
        <v/>
      </c>
      <c r="AJ4018">
        <f>IF($AI4018=1,SUMPRODUCT(--($AM$2:$AM$7001&lt;$AM4018))+1,"")</f>
        <v/>
      </c>
      <c r="AK4018">
        <f>IF($C4018="","",IF(OR($P4018=TRUE(),$P4018="TRUE"),1,0))</f>
        <v/>
      </c>
      <c r="AL4018">
        <f>IF($C4018="","",IF(AND($V4018="Yes",SUMPRODUCT((LEN(Settings!$F$6:$F$13)&gt;0)*ISNUMBER(SEARCH(Settings!$F$6:$F$13,$O4018)))=0),1,0))</f>
        <v/>
      </c>
      <c r="AM4018">
        <f>IF($AI4018=1,IFERROR(IF(VALUE($C4018)&lt;100000000,VALUE($C4018),1000000000),IFERROR(IF(VALUE(MID($C4018,2,20))&lt;100000000,VALUE(MID($C4018,2,20)),1000000000),1000000000))+ROW()/100000,"")</f>
        <v/>
      </c>
    </row>
    <row r="4019">
      <c r="E4019" s="14" t="n"/>
      <c r="M4019" s="8">
        <f>IF($C4019="","",L4019*T4019/100)</f>
        <v/>
      </c>
      <c r="S4019" s="8" t="n"/>
      <c r="T4019" s="8" t="n"/>
      <c r="W4019">
        <f>IF($C4019="","",IF($AL4019=1,0,IF($AK4019=1,Settings!$C$6,Settings!$C$7))*100)</f>
        <v/>
      </c>
      <c r="X4019" s="8">
        <f>IF($C4019="","",T4019*W4019/100)</f>
        <v/>
      </c>
      <c r="Y4019" s="8">
        <f>IF($C4019="","",T4019-X4019)</f>
        <v/>
      </c>
      <c r="Z4019" s="8">
        <f>IF($C4019="","",Y4019-M4019)</f>
        <v/>
      </c>
      <c r="AD4019" s="8" t="n"/>
      <c r="AG4019" s="14" t="n"/>
      <c r="AI4019">
        <f>IF($C4019="","",IF(COUNTIF($C$2:$C4019,$C4019)=1,1,0))</f>
        <v/>
      </c>
      <c r="AJ4019">
        <f>IF($AI4019=1,SUMPRODUCT(--($AM$2:$AM$7001&lt;$AM4019))+1,"")</f>
        <v/>
      </c>
      <c r="AK4019">
        <f>IF($C4019="","",IF(OR($P4019=TRUE(),$P4019="TRUE"),1,0))</f>
        <v/>
      </c>
      <c r="AL4019">
        <f>IF($C4019="","",IF(AND($V4019="Yes",SUMPRODUCT((LEN(Settings!$F$6:$F$13)&gt;0)*ISNUMBER(SEARCH(Settings!$F$6:$F$13,$O4019)))=0),1,0))</f>
        <v/>
      </c>
      <c r="AM4019">
        <f>IF($AI4019=1,IFERROR(IF(VALUE($C4019)&lt;100000000,VALUE($C4019),1000000000),IFERROR(IF(VALUE(MID($C4019,2,20))&lt;100000000,VALUE(MID($C4019,2,20)),1000000000),1000000000))+ROW()/100000,"")</f>
        <v/>
      </c>
    </row>
    <row r="4020">
      <c r="E4020" s="14" t="n"/>
      <c r="M4020" s="8">
        <f>IF($C4020="","",L4020*T4020/100)</f>
        <v/>
      </c>
      <c r="S4020" s="8" t="n"/>
      <c r="T4020" s="8" t="n"/>
      <c r="W4020">
        <f>IF($C4020="","",IF($AL4020=1,0,IF($AK4020=1,Settings!$C$6,Settings!$C$7))*100)</f>
        <v/>
      </c>
      <c r="X4020" s="8">
        <f>IF($C4020="","",T4020*W4020/100)</f>
        <v/>
      </c>
      <c r="Y4020" s="8">
        <f>IF($C4020="","",T4020-X4020)</f>
        <v/>
      </c>
      <c r="Z4020" s="8">
        <f>IF($C4020="","",Y4020-M4020)</f>
        <v/>
      </c>
      <c r="AD4020" s="8" t="n"/>
      <c r="AG4020" s="14" t="n"/>
      <c r="AI4020">
        <f>IF($C4020="","",IF(COUNTIF($C$2:$C4020,$C4020)=1,1,0))</f>
        <v/>
      </c>
      <c r="AJ4020">
        <f>IF($AI4020=1,SUMPRODUCT(--($AM$2:$AM$7001&lt;$AM4020))+1,"")</f>
        <v/>
      </c>
      <c r="AK4020">
        <f>IF($C4020="","",IF(OR($P4020=TRUE(),$P4020="TRUE"),1,0))</f>
        <v/>
      </c>
      <c r="AL4020">
        <f>IF($C4020="","",IF(AND($V4020="Yes",SUMPRODUCT((LEN(Settings!$F$6:$F$13)&gt;0)*ISNUMBER(SEARCH(Settings!$F$6:$F$13,$O4020)))=0),1,0))</f>
        <v/>
      </c>
      <c r="AM4020">
        <f>IF($AI4020=1,IFERROR(IF(VALUE($C4020)&lt;100000000,VALUE($C4020),1000000000),IFERROR(IF(VALUE(MID($C4020,2,20))&lt;100000000,VALUE(MID($C4020,2,20)),1000000000),1000000000))+ROW()/100000,"")</f>
        <v/>
      </c>
    </row>
    <row r="4021">
      <c r="E4021" s="14" t="n"/>
      <c r="M4021" s="8">
        <f>IF($C4021="","",L4021*T4021/100)</f>
        <v/>
      </c>
      <c r="S4021" s="8" t="n"/>
      <c r="T4021" s="8" t="n"/>
      <c r="W4021">
        <f>IF($C4021="","",IF($AL4021=1,0,IF($AK4021=1,Settings!$C$6,Settings!$C$7))*100)</f>
        <v/>
      </c>
      <c r="X4021" s="8">
        <f>IF($C4021="","",T4021*W4021/100)</f>
        <v/>
      </c>
      <c r="Y4021" s="8">
        <f>IF($C4021="","",T4021-X4021)</f>
        <v/>
      </c>
      <c r="Z4021" s="8">
        <f>IF($C4021="","",Y4021-M4021)</f>
        <v/>
      </c>
      <c r="AD4021" s="8" t="n"/>
      <c r="AG4021" s="14" t="n"/>
      <c r="AI4021">
        <f>IF($C4021="","",IF(COUNTIF($C$2:$C4021,$C4021)=1,1,0))</f>
        <v/>
      </c>
      <c r="AJ4021">
        <f>IF($AI4021=1,SUMPRODUCT(--($AM$2:$AM$7001&lt;$AM4021))+1,"")</f>
        <v/>
      </c>
      <c r="AK4021">
        <f>IF($C4021="","",IF(OR($P4021=TRUE(),$P4021="TRUE"),1,0))</f>
        <v/>
      </c>
      <c r="AL4021">
        <f>IF($C4021="","",IF(AND($V4021="Yes",SUMPRODUCT((LEN(Settings!$F$6:$F$13)&gt;0)*ISNUMBER(SEARCH(Settings!$F$6:$F$13,$O4021)))=0),1,0))</f>
        <v/>
      </c>
      <c r="AM4021">
        <f>IF($AI4021=1,IFERROR(IF(VALUE($C4021)&lt;100000000,VALUE($C4021),1000000000),IFERROR(IF(VALUE(MID($C4021,2,20))&lt;100000000,VALUE(MID($C4021,2,20)),1000000000),1000000000))+ROW()/100000,"")</f>
        <v/>
      </c>
    </row>
    <row r="4022">
      <c r="E4022" s="14" t="n"/>
      <c r="M4022" s="8">
        <f>IF($C4022="","",L4022*T4022/100)</f>
        <v/>
      </c>
      <c r="S4022" s="8" t="n"/>
      <c r="T4022" s="8" t="n"/>
      <c r="W4022">
        <f>IF($C4022="","",IF($AL4022=1,0,IF($AK4022=1,Settings!$C$6,Settings!$C$7))*100)</f>
        <v/>
      </c>
      <c r="X4022" s="8">
        <f>IF($C4022="","",T4022*W4022/100)</f>
        <v/>
      </c>
      <c r="Y4022" s="8">
        <f>IF($C4022="","",T4022-X4022)</f>
        <v/>
      </c>
      <c r="Z4022" s="8">
        <f>IF($C4022="","",Y4022-M4022)</f>
        <v/>
      </c>
      <c r="AD4022" s="8" t="n"/>
      <c r="AG4022" s="14" t="n"/>
      <c r="AI4022">
        <f>IF($C4022="","",IF(COUNTIF($C$2:$C4022,$C4022)=1,1,0))</f>
        <v/>
      </c>
      <c r="AJ4022">
        <f>IF($AI4022=1,SUMPRODUCT(--($AM$2:$AM$7001&lt;$AM4022))+1,"")</f>
        <v/>
      </c>
      <c r="AK4022">
        <f>IF($C4022="","",IF(OR($P4022=TRUE(),$P4022="TRUE"),1,0))</f>
        <v/>
      </c>
      <c r="AL4022">
        <f>IF($C4022="","",IF(AND($V4022="Yes",SUMPRODUCT((LEN(Settings!$F$6:$F$13)&gt;0)*ISNUMBER(SEARCH(Settings!$F$6:$F$13,$O4022)))=0),1,0))</f>
        <v/>
      </c>
      <c r="AM4022">
        <f>IF($AI4022=1,IFERROR(IF(VALUE($C4022)&lt;100000000,VALUE($C4022),1000000000),IFERROR(IF(VALUE(MID($C4022,2,20))&lt;100000000,VALUE(MID($C4022,2,20)),1000000000),1000000000))+ROW()/100000,"")</f>
        <v/>
      </c>
    </row>
    <row r="4023">
      <c r="E4023" s="14" t="n"/>
      <c r="M4023" s="8">
        <f>IF($C4023="","",L4023*T4023/100)</f>
        <v/>
      </c>
      <c r="S4023" s="8" t="n"/>
      <c r="T4023" s="8" t="n"/>
      <c r="W4023">
        <f>IF($C4023="","",IF($AL4023=1,0,IF($AK4023=1,Settings!$C$6,Settings!$C$7))*100)</f>
        <v/>
      </c>
      <c r="X4023" s="8">
        <f>IF($C4023="","",T4023*W4023/100)</f>
        <v/>
      </c>
      <c r="Y4023" s="8">
        <f>IF($C4023="","",T4023-X4023)</f>
        <v/>
      </c>
      <c r="Z4023" s="8">
        <f>IF($C4023="","",Y4023-M4023)</f>
        <v/>
      </c>
      <c r="AD4023" s="8" t="n"/>
      <c r="AG4023" s="14" t="n"/>
      <c r="AI4023">
        <f>IF($C4023="","",IF(COUNTIF($C$2:$C4023,$C4023)=1,1,0))</f>
        <v/>
      </c>
      <c r="AJ4023">
        <f>IF($AI4023=1,SUMPRODUCT(--($AM$2:$AM$7001&lt;$AM4023))+1,"")</f>
        <v/>
      </c>
      <c r="AK4023">
        <f>IF($C4023="","",IF(OR($P4023=TRUE(),$P4023="TRUE"),1,0))</f>
        <v/>
      </c>
      <c r="AL4023">
        <f>IF($C4023="","",IF(AND($V4023="Yes",SUMPRODUCT((LEN(Settings!$F$6:$F$13)&gt;0)*ISNUMBER(SEARCH(Settings!$F$6:$F$13,$O4023)))=0),1,0))</f>
        <v/>
      </c>
      <c r="AM4023">
        <f>IF($AI4023=1,IFERROR(IF(VALUE($C4023)&lt;100000000,VALUE($C4023),1000000000),IFERROR(IF(VALUE(MID($C4023,2,20))&lt;100000000,VALUE(MID($C4023,2,20)),1000000000),1000000000))+ROW()/100000,"")</f>
        <v/>
      </c>
    </row>
    <row r="4024">
      <c r="E4024" s="14" t="n"/>
      <c r="M4024" s="8">
        <f>IF($C4024="","",L4024*T4024/100)</f>
        <v/>
      </c>
      <c r="S4024" s="8" t="n"/>
      <c r="T4024" s="8" t="n"/>
      <c r="W4024">
        <f>IF($C4024="","",IF($AL4024=1,0,IF($AK4024=1,Settings!$C$6,Settings!$C$7))*100)</f>
        <v/>
      </c>
      <c r="X4024" s="8">
        <f>IF($C4024="","",T4024*W4024/100)</f>
        <v/>
      </c>
      <c r="Y4024" s="8">
        <f>IF($C4024="","",T4024-X4024)</f>
        <v/>
      </c>
      <c r="Z4024" s="8">
        <f>IF($C4024="","",Y4024-M4024)</f>
        <v/>
      </c>
      <c r="AD4024" s="8" t="n"/>
      <c r="AG4024" s="14" t="n"/>
      <c r="AI4024">
        <f>IF($C4024="","",IF(COUNTIF($C$2:$C4024,$C4024)=1,1,0))</f>
        <v/>
      </c>
      <c r="AJ4024">
        <f>IF($AI4024=1,SUMPRODUCT(--($AM$2:$AM$7001&lt;$AM4024))+1,"")</f>
        <v/>
      </c>
      <c r="AK4024">
        <f>IF($C4024="","",IF(OR($P4024=TRUE(),$P4024="TRUE"),1,0))</f>
        <v/>
      </c>
      <c r="AL4024">
        <f>IF($C4024="","",IF(AND($V4024="Yes",SUMPRODUCT((LEN(Settings!$F$6:$F$13)&gt;0)*ISNUMBER(SEARCH(Settings!$F$6:$F$13,$O4024)))=0),1,0))</f>
        <v/>
      </c>
      <c r="AM4024">
        <f>IF($AI4024=1,IFERROR(IF(VALUE($C4024)&lt;100000000,VALUE($C4024),1000000000),IFERROR(IF(VALUE(MID($C4024,2,20))&lt;100000000,VALUE(MID($C4024,2,20)),1000000000),1000000000))+ROW()/100000,"")</f>
        <v/>
      </c>
    </row>
    <row r="4025">
      <c r="E4025" s="14" t="n"/>
      <c r="M4025" s="8">
        <f>IF($C4025="","",L4025*T4025/100)</f>
        <v/>
      </c>
      <c r="S4025" s="8" t="n"/>
      <c r="T4025" s="8" t="n"/>
      <c r="W4025">
        <f>IF($C4025="","",IF($AL4025=1,0,IF($AK4025=1,Settings!$C$6,Settings!$C$7))*100)</f>
        <v/>
      </c>
      <c r="X4025" s="8">
        <f>IF($C4025="","",T4025*W4025/100)</f>
        <v/>
      </c>
      <c r="Y4025" s="8">
        <f>IF($C4025="","",T4025-X4025)</f>
        <v/>
      </c>
      <c r="Z4025" s="8">
        <f>IF($C4025="","",Y4025-M4025)</f>
        <v/>
      </c>
      <c r="AD4025" s="8" t="n"/>
      <c r="AG4025" s="14" t="n"/>
      <c r="AI4025">
        <f>IF($C4025="","",IF(COUNTIF($C$2:$C4025,$C4025)=1,1,0))</f>
        <v/>
      </c>
      <c r="AJ4025">
        <f>IF($AI4025=1,SUMPRODUCT(--($AM$2:$AM$7001&lt;$AM4025))+1,"")</f>
        <v/>
      </c>
      <c r="AK4025">
        <f>IF($C4025="","",IF(OR($P4025=TRUE(),$P4025="TRUE"),1,0))</f>
        <v/>
      </c>
      <c r="AL4025">
        <f>IF($C4025="","",IF(AND($V4025="Yes",SUMPRODUCT((LEN(Settings!$F$6:$F$13)&gt;0)*ISNUMBER(SEARCH(Settings!$F$6:$F$13,$O4025)))=0),1,0))</f>
        <v/>
      </c>
      <c r="AM4025">
        <f>IF($AI4025=1,IFERROR(IF(VALUE($C4025)&lt;100000000,VALUE($C4025),1000000000),IFERROR(IF(VALUE(MID($C4025,2,20))&lt;100000000,VALUE(MID($C4025,2,20)),1000000000),1000000000))+ROW()/100000,"")</f>
        <v/>
      </c>
    </row>
    <row r="4026">
      <c r="E4026" s="14" t="n"/>
      <c r="M4026" s="8">
        <f>IF($C4026="","",L4026*T4026/100)</f>
        <v/>
      </c>
      <c r="S4026" s="8" t="n"/>
      <c r="T4026" s="8" t="n"/>
      <c r="W4026">
        <f>IF($C4026="","",IF($AL4026=1,0,IF($AK4026=1,Settings!$C$6,Settings!$C$7))*100)</f>
        <v/>
      </c>
      <c r="X4026" s="8">
        <f>IF($C4026="","",T4026*W4026/100)</f>
        <v/>
      </c>
      <c r="Y4026" s="8">
        <f>IF($C4026="","",T4026-X4026)</f>
        <v/>
      </c>
      <c r="Z4026" s="8">
        <f>IF($C4026="","",Y4026-M4026)</f>
        <v/>
      </c>
      <c r="AD4026" s="8" t="n"/>
      <c r="AG4026" s="14" t="n"/>
      <c r="AI4026">
        <f>IF($C4026="","",IF(COUNTIF($C$2:$C4026,$C4026)=1,1,0))</f>
        <v/>
      </c>
      <c r="AJ4026">
        <f>IF($AI4026=1,SUMPRODUCT(--($AM$2:$AM$7001&lt;$AM4026))+1,"")</f>
        <v/>
      </c>
      <c r="AK4026">
        <f>IF($C4026="","",IF(OR($P4026=TRUE(),$P4026="TRUE"),1,0))</f>
        <v/>
      </c>
      <c r="AL4026">
        <f>IF($C4026="","",IF(AND($V4026="Yes",SUMPRODUCT((LEN(Settings!$F$6:$F$13)&gt;0)*ISNUMBER(SEARCH(Settings!$F$6:$F$13,$O4026)))=0),1,0))</f>
        <v/>
      </c>
      <c r="AM4026">
        <f>IF($AI4026=1,IFERROR(IF(VALUE($C4026)&lt;100000000,VALUE($C4026),1000000000),IFERROR(IF(VALUE(MID($C4026,2,20))&lt;100000000,VALUE(MID($C4026,2,20)),1000000000),1000000000))+ROW()/100000,"")</f>
        <v/>
      </c>
    </row>
    <row r="4027">
      <c r="E4027" s="14" t="n"/>
      <c r="M4027" s="8">
        <f>IF($C4027="","",L4027*T4027/100)</f>
        <v/>
      </c>
      <c r="S4027" s="8" t="n"/>
      <c r="T4027" s="8" t="n"/>
      <c r="W4027">
        <f>IF($C4027="","",IF($AL4027=1,0,IF($AK4027=1,Settings!$C$6,Settings!$C$7))*100)</f>
        <v/>
      </c>
      <c r="X4027" s="8">
        <f>IF($C4027="","",T4027*W4027/100)</f>
        <v/>
      </c>
      <c r="Y4027" s="8">
        <f>IF($C4027="","",T4027-X4027)</f>
        <v/>
      </c>
      <c r="Z4027" s="8">
        <f>IF($C4027="","",Y4027-M4027)</f>
        <v/>
      </c>
      <c r="AD4027" s="8" t="n"/>
      <c r="AG4027" s="14" t="n"/>
      <c r="AI4027">
        <f>IF($C4027="","",IF(COUNTIF($C$2:$C4027,$C4027)=1,1,0))</f>
        <v/>
      </c>
      <c r="AJ4027">
        <f>IF($AI4027=1,SUMPRODUCT(--($AM$2:$AM$7001&lt;$AM4027))+1,"")</f>
        <v/>
      </c>
      <c r="AK4027">
        <f>IF($C4027="","",IF(OR($P4027=TRUE(),$P4027="TRUE"),1,0))</f>
        <v/>
      </c>
      <c r="AL4027">
        <f>IF($C4027="","",IF(AND($V4027="Yes",SUMPRODUCT((LEN(Settings!$F$6:$F$13)&gt;0)*ISNUMBER(SEARCH(Settings!$F$6:$F$13,$O4027)))=0),1,0))</f>
        <v/>
      </c>
      <c r="AM4027">
        <f>IF($AI4027=1,IFERROR(IF(VALUE($C4027)&lt;100000000,VALUE($C4027),1000000000),IFERROR(IF(VALUE(MID($C4027,2,20))&lt;100000000,VALUE(MID($C4027,2,20)),1000000000),1000000000))+ROW()/100000,"")</f>
        <v/>
      </c>
    </row>
    <row r="4028">
      <c r="E4028" s="14" t="n"/>
      <c r="M4028" s="8">
        <f>IF($C4028="","",L4028*T4028/100)</f>
        <v/>
      </c>
      <c r="S4028" s="8" t="n"/>
      <c r="T4028" s="8" t="n"/>
      <c r="W4028">
        <f>IF($C4028="","",IF($AL4028=1,0,IF($AK4028=1,Settings!$C$6,Settings!$C$7))*100)</f>
        <v/>
      </c>
      <c r="X4028" s="8">
        <f>IF($C4028="","",T4028*W4028/100)</f>
        <v/>
      </c>
      <c r="Y4028" s="8">
        <f>IF($C4028="","",T4028-X4028)</f>
        <v/>
      </c>
      <c r="Z4028" s="8">
        <f>IF($C4028="","",Y4028-M4028)</f>
        <v/>
      </c>
      <c r="AD4028" s="8" t="n"/>
      <c r="AG4028" s="14" t="n"/>
      <c r="AI4028">
        <f>IF($C4028="","",IF(COUNTIF($C$2:$C4028,$C4028)=1,1,0))</f>
        <v/>
      </c>
      <c r="AJ4028">
        <f>IF($AI4028=1,SUMPRODUCT(--($AM$2:$AM$7001&lt;$AM4028))+1,"")</f>
        <v/>
      </c>
      <c r="AK4028">
        <f>IF($C4028="","",IF(OR($P4028=TRUE(),$P4028="TRUE"),1,0))</f>
        <v/>
      </c>
      <c r="AL4028">
        <f>IF($C4028="","",IF(AND($V4028="Yes",SUMPRODUCT((LEN(Settings!$F$6:$F$13)&gt;0)*ISNUMBER(SEARCH(Settings!$F$6:$F$13,$O4028)))=0),1,0))</f>
        <v/>
      </c>
      <c r="AM4028">
        <f>IF($AI4028=1,IFERROR(IF(VALUE($C4028)&lt;100000000,VALUE($C4028),1000000000),IFERROR(IF(VALUE(MID($C4028,2,20))&lt;100000000,VALUE(MID($C4028,2,20)),1000000000),1000000000))+ROW()/100000,"")</f>
        <v/>
      </c>
    </row>
    <row r="4029">
      <c r="E4029" s="14" t="n"/>
      <c r="M4029" s="8">
        <f>IF($C4029="","",L4029*T4029/100)</f>
        <v/>
      </c>
      <c r="S4029" s="8" t="n"/>
      <c r="T4029" s="8" t="n"/>
      <c r="W4029">
        <f>IF($C4029="","",IF($AL4029=1,0,IF($AK4029=1,Settings!$C$6,Settings!$C$7))*100)</f>
        <v/>
      </c>
      <c r="X4029" s="8">
        <f>IF($C4029="","",T4029*W4029/100)</f>
        <v/>
      </c>
      <c r="Y4029" s="8">
        <f>IF($C4029="","",T4029-X4029)</f>
        <v/>
      </c>
      <c r="Z4029" s="8">
        <f>IF($C4029="","",Y4029-M4029)</f>
        <v/>
      </c>
      <c r="AD4029" s="8" t="n"/>
      <c r="AG4029" s="14" t="n"/>
      <c r="AI4029">
        <f>IF($C4029="","",IF(COUNTIF($C$2:$C4029,$C4029)=1,1,0))</f>
        <v/>
      </c>
      <c r="AJ4029">
        <f>IF($AI4029=1,SUMPRODUCT(--($AM$2:$AM$7001&lt;$AM4029))+1,"")</f>
        <v/>
      </c>
      <c r="AK4029">
        <f>IF($C4029="","",IF(OR($P4029=TRUE(),$P4029="TRUE"),1,0))</f>
        <v/>
      </c>
      <c r="AL4029">
        <f>IF($C4029="","",IF(AND($V4029="Yes",SUMPRODUCT((LEN(Settings!$F$6:$F$13)&gt;0)*ISNUMBER(SEARCH(Settings!$F$6:$F$13,$O4029)))=0),1,0))</f>
        <v/>
      </c>
      <c r="AM4029">
        <f>IF($AI4029=1,IFERROR(IF(VALUE($C4029)&lt;100000000,VALUE($C4029),1000000000),IFERROR(IF(VALUE(MID($C4029,2,20))&lt;100000000,VALUE(MID($C4029,2,20)),1000000000),1000000000))+ROW()/100000,"")</f>
        <v/>
      </c>
    </row>
    <row r="4030">
      <c r="E4030" s="14" t="n"/>
      <c r="M4030" s="8">
        <f>IF($C4030="","",L4030*T4030/100)</f>
        <v/>
      </c>
      <c r="S4030" s="8" t="n"/>
      <c r="T4030" s="8" t="n"/>
      <c r="W4030">
        <f>IF($C4030="","",IF($AL4030=1,0,IF($AK4030=1,Settings!$C$6,Settings!$C$7))*100)</f>
        <v/>
      </c>
      <c r="X4030" s="8">
        <f>IF($C4030="","",T4030*W4030/100)</f>
        <v/>
      </c>
      <c r="Y4030" s="8">
        <f>IF($C4030="","",T4030-X4030)</f>
        <v/>
      </c>
      <c r="Z4030" s="8">
        <f>IF($C4030="","",Y4030-M4030)</f>
        <v/>
      </c>
      <c r="AD4030" s="8" t="n"/>
      <c r="AG4030" s="14" t="n"/>
      <c r="AI4030">
        <f>IF($C4030="","",IF(COUNTIF($C$2:$C4030,$C4030)=1,1,0))</f>
        <v/>
      </c>
      <c r="AJ4030">
        <f>IF($AI4030=1,SUMPRODUCT(--($AM$2:$AM$7001&lt;$AM4030))+1,"")</f>
        <v/>
      </c>
      <c r="AK4030">
        <f>IF($C4030="","",IF(OR($P4030=TRUE(),$P4030="TRUE"),1,0))</f>
        <v/>
      </c>
      <c r="AL4030">
        <f>IF($C4030="","",IF(AND($V4030="Yes",SUMPRODUCT((LEN(Settings!$F$6:$F$13)&gt;0)*ISNUMBER(SEARCH(Settings!$F$6:$F$13,$O4030)))=0),1,0))</f>
        <v/>
      </c>
      <c r="AM4030">
        <f>IF($AI4030=1,IFERROR(IF(VALUE($C4030)&lt;100000000,VALUE($C4030),1000000000),IFERROR(IF(VALUE(MID($C4030,2,20))&lt;100000000,VALUE(MID($C4030,2,20)),1000000000),1000000000))+ROW()/100000,"")</f>
        <v/>
      </c>
    </row>
    <row r="4031">
      <c r="E4031" s="14" t="n"/>
      <c r="M4031" s="8">
        <f>IF($C4031="","",L4031*T4031/100)</f>
        <v/>
      </c>
      <c r="S4031" s="8" t="n"/>
      <c r="T4031" s="8" t="n"/>
      <c r="W4031">
        <f>IF($C4031="","",IF($AL4031=1,0,IF($AK4031=1,Settings!$C$6,Settings!$C$7))*100)</f>
        <v/>
      </c>
      <c r="X4031" s="8">
        <f>IF($C4031="","",T4031*W4031/100)</f>
        <v/>
      </c>
      <c r="Y4031" s="8">
        <f>IF($C4031="","",T4031-X4031)</f>
        <v/>
      </c>
      <c r="Z4031" s="8">
        <f>IF($C4031="","",Y4031-M4031)</f>
        <v/>
      </c>
      <c r="AD4031" s="8" t="n"/>
      <c r="AG4031" s="14" t="n"/>
      <c r="AI4031">
        <f>IF($C4031="","",IF(COUNTIF($C$2:$C4031,$C4031)=1,1,0))</f>
        <v/>
      </c>
      <c r="AJ4031">
        <f>IF($AI4031=1,SUMPRODUCT(--($AM$2:$AM$7001&lt;$AM4031))+1,"")</f>
        <v/>
      </c>
      <c r="AK4031">
        <f>IF($C4031="","",IF(OR($P4031=TRUE(),$P4031="TRUE"),1,0))</f>
        <v/>
      </c>
      <c r="AL4031">
        <f>IF($C4031="","",IF(AND($V4031="Yes",SUMPRODUCT((LEN(Settings!$F$6:$F$13)&gt;0)*ISNUMBER(SEARCH(Settings!$F$6:$F$13,$O4031)))=0),1,0))</f>
        <v/>
      </c>
      <c r="AM4031">
        <f>IF($AI4031=1,IFERROR(IF(VALUE($C4031)&lt;100000000,VALUE($C4031),1000000000),IFERROR(IF(VALUE(MID($C4031,2,20))&lt;100000000,VALUE(MID($C4031,2,20)),1000000000),1000000000))+ROW()/100000,"")</f>
        <v/>
      </c>
    </row>
    <row r="4032">
      <c r="E4032" s="14" t="n"/>
      <c r="M4032" s="8">
        <f>IF($C4032="","",L4032*T4032/100)</f>
        <v/>
      </c>
      <c r="S4032" s="8" t="n"/>
      <c r="T4032" s="8" t="n"/>
      <c r="W4032">
        <f>IF($C4032="","",IF($AL4032=1,0,IF($AK4032=1,Settings!$C$6,Settings!$C$7))*100)</f>
        <v/>
      </c>
      <c r="X4032" s="8">
        <f>IF($C4032="","",T4032*W4032/100)</f>
        <v/>
      </c>
      <c r="Y4032" s="8">
        <f>IF($C4032="","",T4032-X4032)</f>
        <v/>
      </c>
      <c r="Z4032" s="8">
        <f>IF($C4032="","",Y4032-M4032)</f>
        <v/>
      </c>
      <c r="AD4032" s="8" t="n"/>
      <c r="AG4032" s="14" t="n"/>
      <c r="AI4032">
        <f>IF($C4032="","",IF(COUNTIF($C$2:$C4032,$C4032)=1,1,0))</f>
        <v/>
      </c>
      <c r="AJ4032">
        <f>IF($AI4032=1,SUMPRODUCT(--($AM$2:$AM$7001&lt;$AM4032))+1,"")</f>
        <v/>
      </c>
      <c r="AK4032">
        <f>IF($C4032="","",IF(OR($P4032=TRUE(),$P4032="TRUE"),1,0))</f>
        <v/>
      </c>
      <c r="AL4032">
        <f>IF($C4032="","",IF(AND($V4032="Yes",SUMPRODUCT((LEN(Settings!$F$6:$F$13)&gt;0)*ISNUMBER(SEARCH(Settings!$F$6:$F$13,$O4032)))=0),1,0))</f>
        <v/>
      </c>
      <c r="AM4032">
        <f>IF($AI4032=1,IFERROR(IF(VALUE($C4032)&lt;100000000,VALUE($C4032),1000000000),IFERROR(IF(VALUE(MID($C4032,2,20))&lt;100000000,VALUE(MID($C4032,2,20)),1000000000),1000000000))+ROW()/100000,"")</f>
        <v/>
      </c>
    </row>
    <row r="4033">
      <c r="E4033" s="14" t="n"/>
      <c r="M4033" s="8">
        <f>IF($C4033="","",L4033*T4033/100)</f>
        <v/>
      </c>
      <c r="S4033" s="8" t="n"/>
      <c r="T4033" s="8" t="n"/>
      <c r="W4033">
        <f>IF($C4033="","",IF($AL4033=1,0,IF($AK4033=1,Settings!$C$6,Settings!$C$7))*100)</f>
        <v/>
      </c>
      <c r="X4033" s="8">
        <f>IF($C4033="","",T4033*W4033/100)</f>
        <v/>
      </c>
      <c r="Y4033" s="8">
        <f>IF($C4033="","",T4033-X4033)</f>
        <v/>
      </c>
      <c r="Z4033" s="8">
        <f>IF($C4033="","",Y4033-M4033)</f>
        <v/>
      </c>
      <c r="AD4033" s="8" t="n"/>
      <c r="AG4033" s="14" t="n"/>
      <c r="AI4033">
        <f>IF($C4033="","",IF(COUNTIF($C$2:$C4033,$C4033)=1,1,0))</f>
        <v/>
      </c>
      <c r="AJ4033">
        <f>IF($AI4033=1,SUMPRODUCT(--($AM$2:$AM$7001&lt;$AM4033))+1,"")</f>
        <v/>
      </c>
      <c r="AK4033">
        <f>IF($C4033="","",IF(OR($P4033=TRUE(),$P4033="TRUE"),1,0))</f>
        <v/>
      </c>
      <c r="AL4033">
        <f>IF($C4033="","",IF(AND($V4033="Yes",SUMPRODUCT((LEN(Settings!$F$6:$F$13)&gt;0)*ISNUMBER(SEARCH(Settings!$F$6:$F$13,$O4033)))=0),1,0))</f>
        <v/>
      </c>
      <c r="AM4033">
        <f>IF($AI4033=1,IFERROR(IF(VALUE($C4033)&lt;100000000,VALUE($C4033),1000000000),IFERROR(IF(VALUE(MID($C4033,2,20))&lt;100000000,VALUE(MID($C4033,2,20)),1000000000),1000000000))+ROW()/100000,"")</f>
        <v/>
      </c>
    </row>
    <row r="4034">
      <c r="E4034" s="14" t="n"/>
      <c r="M4034" s="8">
        <f>IF($C4034="","",L4034*T4034/100)</f>
        <v/>
      </c>
      <c r="S4034" s="8" t="n"/>
      <c r="T4034" s="8" t="n"/>
      <c r="W4034">
        <f>IF($C4034="","",IF($AL4034=1,0,IF($AK4034=1,Settings!$C$6,Settings!$C$7))*100)</f>
        <v/>
      </c>
      <c r="X4034" s="8">
        <f>IF($C4034="","",T4034*W4034/100)</f>
        <v/>
      </c>
      <c r="Y4034" s="8">
        <f>IF($C4034="","",T4034-X4034)</f>
        <v/>
      </c>
      <c r="Z4034" s="8">
        <f>IF($C4034="","",Y4034-M4034)</f>
        <v/>
      </c>
      <c r="AD4034" s="8" t="n"/>
      <c r="AG4034" s="14" t="n"/>
      <c r="AI4034">
        <f>IF($C4034="","",IF(COUNTIF($C$2:$C4034,$C4034)=1,1,0))</f>
        <v/>
      </c>
      <c r="AJ4034">
        <f>IF($AI4034=1,SUMPRODUCT(--($AM$2:$AM$7001&lt;$AM4034))+1,"")</f>
        <v/>
      </c>
      <c r="AK4034">
        <f>IF($C4034="","",IF(OR($P4034=TRUE(),$P4034="TRUE"),1,0))</f>
        <v/>
      </c>
      <c r="AL4034">
        <f>IF($C4034="","",IF(AND($V4034="Yes",SUMPRODUCT((LEN(Settings!$F$6:$F$13)&gt;0)*ISNUMBER(SEARCH(Settings!$F$6:$F$13,$O4034)))=0),1,0))</f>
        <v/>
      </c>
      <c r="AM4034">
        <f>IF($AI4034=1,IFERROR(IF(VALUE($C4034)&lt;100000000,VALUE($C4034),1000000000),IFERROR(IF(VALUE(MID($C4034,2,20))&lt;100000000,VALUE(MID($C4034,2,20)),1000000000),1000000000))+ROW()/100000,"")</f>
        <v/>
      </c>
    </row>
    <row r="4035">
      <c r="E4035" s="14" t="n"/>
      <c r="M4035" s="8">
        <f>IF($C4035="","",L4035*T4035/100)</f>
        <v/>
      </c>
      <c r="S4035" s="8" t="n"/>
      <c r="T4035" s="8" t="n"/>
      <c r="W4035">
        <f>IF($C4035="","",IF($AL4035=1,0,IF($AK4035=1,Settings!$C$6,Settings!$C$7))*100)</f>
        <v/>
      </c>
      <c r="X4035" s="8">
        <f>IF($C4035="","",T4035*W4035/100)</f>
        <v/>
      </c>
      <c r="Y4035" s="8">
        <f>IF($C4035="","",T4035-X4035)</f>
        <v/>
      </c>
      <c r="Z4035" s="8">
        <f>IF($C4035="","",Y4035-M4035)</f>
        <v/>
      </c>
      <c r="AD4035" s="8" t="n"/>
      <c r="AG4035" s="14" t="n"/>
      <c r="AI4035">
        <f>IF($C4035="","",IF(COUNTIF($C$2:$C4035,$C4035)=1,1,0))</f>
        <v/>
      </c>
      <c r="AJ4035">
        <f>IF($AI4035=1,SUMPRODUCT(--($AM$2:$AM$7001&lt;$AM4035))+1,"")</f>
        <v/>
      </c>
      <c r="AK4035">
        <f>IF($C4035="","",IF(OR($P4035=TRUE(),$P4035="TRUE"),1,0))</f>
        <v/>
      </c>
      <c r="AL4035">
        <f>IF($C4035="","",IF(AND($V4035="Yes",SUMPRODUCT((LEN(Settings!$F$6:$F$13)&gt;0)*ISNUMBER(SEARCH(Settings!$F$6:$F$13,$O4035)))=0),1,0))</f>
        <v/>
      </c>
      <c r="AM4035">
        <f>IF($AI4035=1,IFERROR(IF(VALUE($C4035)&lt;100000000,VALUE($C4035),1000000000),IFERROR(IF(VALUE(MID($C4035,2,20))&lt;100000000,VALUE(MID($C4035,2,20)),1000000000),1000000000))+ROW()/100000,"")</f>
        <v/>
      </c>
    </row>
    <row r="4036">
      <c r="E4036" s="14" t="n"/>
      <c r="M4036" s="8">
        <f>IF($C4036="","",L4036*T4036/100)</f>
        <v/>
      </c>
      <c r="S4036" s="8" t="n"/>
      <c r="T4036" s="8" t="n"/>
      <c r="W4036">
        <f>IF($C4036="","",IF($AL4036=1,0,IF($AK4036=1,Settings!$C$6,Settings!$C$7))*100)</f>
        <v/>
      </c>
      <c r="X4036" s="8">
        <f>IF($C4036="","",T4036*W4036/100)</f>
        <v/>
      </c>
      <c r="Y4036" s="8">
        <f>IF($C4036="","",T4036-X4036)</f>
        <v/>
      </c>
      <c r="Z4036" s="8">
        <f>IF($C4036="","",Y4036-M4036)</f>
        <v/>
      </c>
      <c r="AD4036" s="8" t="n"/>
      <c r="AG4036" s="14" t="n"/>
      <c r="AI4036">
        <f>IF($C4036="","",IF(COUNTIF($C$2:$C4036,$C4036)=1,1,0))</f>
        <v/>
      </c>
      <c r="AJ4036">
        <f>IF($AI4036=1,SUMPRODUCT(--($AM$2:$AM$7001&lt;$AM4036))+1,"")</f>
        <v/>
      </c>
      <c r="AK4036">
        <f>IF($C4036="","",IF(OR($P4036=TRUE(),$P4036="TRUE"),1,0))</f>
        <v/>
      </c>
      <c r="AL4036">
        <f>IF($C4036="","",IF(AND($V4036="Yes",SUMPRODUCT((LEN(Settings!$F$6:$F$13)&gt;0)*ISNUMBER(SEARCH(Settings!$F$6:$F$13,$O4036)))=0),1,0))</f>
        <v/>
      </c>
      <c r="AM4036">
        <f>IF($AI4036=1,IFERROR(IF(VALUE($C4036)&lt;100000000,VALUE($C4036),1000000000),IFERROR(IF(VALUE(MID($C4036,2,20))&lt;100000000,VALUE(MID($C4036,2,20)),1000000000),1000000000))+ROW()/100000,"")</f>
        <v/>
      </c>
    </row>
    <row r="4037">
      <c r="E4037" s="14" t="n"/>
      <c r="M4037" s="8">
        <f>IF($C4037="","",L4037*T4037/100)</f>
        <v/>
      </c>
      <c r="S4037" s="8" t="n"/>
      <c r="T4037" s="8" t="n"/>
      <c r="W4037">
        <f>IF($C4037="","",IF($AL4037=1,0,IF($AK4037=1,Settings!$C$6,Settings!$C$7))*100)</f>
        <v/>
      </c>
      <c r="X4037" s="8">
        <f>IF($C4037="","",T4037*W4037/100)</f>
        <v/>
      </c>
      <c r="Y4037" s="8">
        <f>IF($C4037="","",T4037-X4037)</f>
        <v/>
      </c>
      <c r="Z4037" s="8">
        <f>IF($C4037="","",Y4037-M4037)</f>
        <v/>
      </c>
      <c r="AD4037" s="8" t="n"/>
      <c r="AG4037" s="14" t="n"/>
      <c r="AI4037">
        <f>IF($C4037="","",IF(COUNTIF($C$2:$C4037,$C4037)=1,1,0))</f>
        <v/>
      </c>
      <c r="AJ4037">
        <f>IF($AI4037=1,SUMPRODUCT(--($AM$2:$AM$7001&lt;$AM4037))+1,"")</f>
        <v/>
      </c>
      <c r="AK4037">
        <f>IF($C4037="","",IF(OR($P4037=TRUE(),$P4037="TRUE"),1,0))</f>
        <v/>
      </c>
      <c r="AL4037">
        <f>IF($C4037="","",IF(AND($V4037="Yes",SUMPRODUCT((LEN(Settings!$F$6:$F$13)&gt;0)*ISNUMBER(SEARCH(Settings!$F$6:$F$13,$O4037)))=0),1,0))</f>
        <v/>
      </c>
      <c r="AM4037">
        <f>IF($AI4037=1,IFERROR(IF(VALUE($C4037)&lt;100000000,VALUE($C4037),1000000000),IFERROR(IF(VALUE(MID($C4037,2,20))&lt;100000000,VALUE(MID($C4037,2,20)),1000000000),1000000000))+ROW()/100000,"")</f>
        <v/>
      </c>
    </row>
    <row r="4038">
      <c r="E4038" s="14" t="n"/>
      <c r="M4038" s="8">
        <f>IF($C4038="","",L4038*T4038/100)</f>
        <v/>
      </c>
      <c r="S4038" s="8" t="n"/>
      <c r="T4038" s="8" t="n"/>
      <c r="W4038">
        <f>IF($C4038="","",IF($AL4038=1,0,IF($AK4038=1,Settings!$C$6,Settings!$C$7))*100)</f>
        <v/>
      </c>
      <c r="X4038" s="8">
        <f>IF($C4038="","",T4038*W4038/100)</f>
        <v/>
      </c>
      <c r="Y4038" s="8">
        <f>IF($C4038="","",T4038-X4038)</f>
        <v/>
      </c>
      <c r="Z4038" s="8">
        <f>IF($C4038="","",Y4038-M4038)</f>
        <v/>
      </c>
      <c r="AD4038" s="8" t="n"/>
      <c r="AG4038" s="14" t="n"/>
      <c r="AI4038">
        <f>IF($C4038="","",IF(COUNTIF($C$2:$C4038,$C4038)=1,1,0))</f>
        <v/>
      </c>
      <c r="AJ4038">
        <f>IF($AI4038=1,SUMPRODUCT(--($AM$2:$AM$7001&lt;$AM4038))+1,"")</f>
        <v/>
      </c>
      <c r="AK4038">
        <f>IF($C4038="","",IF(OR($P4038=TRUE(),$P4038="TRUE"),1,0))</f>
        <v/>
      </c>
      <c r="AL4038">
        <f>IF($C4038="","",IF(AND($V4038="Yes",SUMPRODUCT((LEN(Settings!$F$6:$F$13)&gt;0)*ISNUMBER(SEARCH(Settings!$F$6:$F$13,$O4038)))=0),1,0))</f>
        <v/>
      </c>
      <c r="AM4038">
        <f>IF($AI4038=1,IFERROR(IF(VALUE($C4038)&lt;100000000,VALUE($C4038),1000000000),IFERROR(IF(VALUE(MID($C4038,2,20))&lt;100000000,VALUE(MID($C4038,2,20)),1000000000),1000000000))+ROW()/100000,"")</f>
        <v/>
      </c>
    </row>
    <row r="4039">
      <c r="E4039" s="14" t="n"/>
      <c r="M4039" s="8">
        <f>IF($C4039="","",L4039*T4039/100)</f>
        <v/>
      </c>
      <c r="S4039" s="8" t="n"/>
      <c r="T4039" s="8" t="n"/>
      <c r="W4039">
        <f>IF($C4039="","",IF($AL4039=1,0,IF($AK4039=1,Settings!$C$6,Settings!$C$7))*100)</f>
        <v/>
      </c>
      <c r="X4039" s="8">
        <f>IF($C4039="","",T4039*W4039/100)</f>
        <v/>
      </c>
      <c r="Y4039" s="8">
        <f>IF($C4039="","",T4039-X4039)</f>
        <v/>
      </c>
      <c r="Z4039" s="8">
        <f>IF($C4039="","",Y4039-M4039)</f>
        <v/>
      </c>
      <c r="AD4039" s="8" t="n"/>
      <c r="AG4039" s="14" t="n"/>
      <c r="AI4039">
        <f>IF($C4039="","",IF(COUNTIF($C$2:$C4039,$C4039)=1,1,0))</f>
        <v/>
      </c>
      <c r="AJ4039">
        <f>IF($AI4039=1,SUMPRODUCT(--($AM$2:$AM$7001&lt;$AM4039))+1,"")</f>
        <v/>
      </c>
      <c r="AK4039">
        <f>IF($C4039="","",IF(OR($P4039=TRUE(),$P4039="TRUE"),1,0))</f>
        <v/>
      </c>
      <c r="AL4039">
        <f>IF($C4039="","",IF(AND($V4039="Yes",SUMPRODUCT((LEN(Settings!$F$6:$F$13)&gt;0)*ISNUMBER(SEARCH(Settings!$F$6:$F$13,$O4039)))=0),1,0))</f>
        <v/>
      </c>
      <c r="AM4039">
        <f>IF($AI4039=1,IFERROR(IF(VALUE($C4039)&lt;100000000,VALUE($C4039),1000000000),IFERROR(IF(VALUE(MID($C4039,2,20))&lt;100000000,VALUE(MID($C4039,2,20)),1000000000),1000000000))+ROW()/100000,"")</f>
        <v/>
      </c>
    </row>
    <row r="4040">
      <c r="E4040" s="14" t="n"/>
      <c r="M4040" s="8">
        <f>IF($C4040="","",L4040*T4040/100)</f>
        <v/>
      </c>
      <c r="S4040" s="8" t="n"/>
      <c r="T4040" s="8" t="n"/>
      <c r="W4040">
        <f>IF($C4040="","",IF($AL4040=1,0,IF($AK4040=1,Settings!$C$6,Settings!$C$7))*100)</f>
        <v/>
      </c>
      <c r="X4040" s="8">
        <f>IF($C4040="","",T4040*W4040/100)</f>
        <v/>
      </c>
      <c r="Y4040" s="8">
        <f>IF($C4040="","",T4040-X4040)</f>
        <v/>
      </c>
      <c r="Z4040" s="8">
        <f>IF($C4040="","",Y4040-M4040)</f>
        <v/>
      </c>
      <c r="AD4040" s="8" t="n"/>
      <c r="AG4040" s="14" t="n"/>
      <c r="AI4040">
        <f>IF($C4040="","",IF(COUNTIF($C$2:$C4040,$C4040)=1,1,0))</f>
        <v/>
      </c>
      <c r="AJ4040">
        <f>IF($AI4040=1,SUMPRODUCT(--($AM$2:$AM$7001&lt;$AM4040))+1,"")</f>
        <v/>
      </c>
      <c r="AK4040">
        <f>IF($C4040="","",IF(OR($P4040=TRUE(),$P4040="TRUE"),1,0))</f>
        <v/>
      </c>
      <c r="AL4040">
        <f>IF($C4040="","",IF(AND($V4040="Yes",SUMPRODUCT((LEN(Settings!$F$6:$F$13)&gt;0)*ISNUMBER(SEARCH(Settings!$F$6:$F$13,$O4040)))=0),1,0))</f>
        <v/>
      </c>
      <c r="AM4040">
        <f>IF($AI4040=1,IFERROR(IF(VALUE($C4040)&lt;100000000,VALUE($C4040),1000000000),IFERROR(IF(VALUE(MID($C4040,2,20))&lt;100000000,VALUE(MID($C4040,2,20)),1000000000),1000000000))+ROW()/100000,"")</f>
        <v/>
      </c>
    </row>
    <row r="4041">
      <c r="E4041" s="14" t="n"/>
      <c r="M4041" s="8">
        <f>IF($C4041="","",L4041*T4041/100)</f>
        <v/>
      </c>
      <c r="S4041" s="8" t="n"/>
      <c r="T4041" s="8" t="n"/>
      <c r="W4041">
        <f>IF($C4041="","",IF($AL4041=1,0,IF($AK4041=1,Settings!$C$6,Settings!$C$7))*100)</f>
        <v/>
      </c>
      <c r="X4041" s="8">
        <f>IF($C4041="","",T4041*W4041/100)</f>
        <v/>
      </c>
      <c r="Y4041" s="8">
        <f>IF($C4041="","",T4041-X4041)</f>
        <v/>
      </c>
      <c r="Z4041" s="8">
        <f>IF($C4041="","",Y4041-M4041)</f>
        <v/>
      </c>
      <c r="AD4041" s="8" t="n"/>
      <c r="AG4041" s="14" t="n"/>
      <c r="AI4041">
        <f>IF($C4041="","",IF(COUNTIF($C$2:$C4041,$C4041)=1,1,0))</f>
        <v/>
      </c>
      <c r="AJ4041">
        <f>IF($AI4041=1,SUMPRODUCT(--($AM$2:$AM$7001&lt;$AM4041))+1,"")</f>
        <v/>
      </c>
      <c r="AK4041">
        <f>IF($C4041="","",IF(OR($P4041=TRUE(),$P4041="TRUE"),1,0))</f>
        <v/>
      </c>
      <c r="AL4041">
        <f>IF($C4041="","",IF(AND($V4041="Yes",SUMPRODUCT((LEN(Settings!$F$6:$F$13)&gt;0)*ISNUMBER(SEARCH(Settings!$F$6:$F$13,$O4041)))=0),1,0))</f>
        <v/>
      </c>
      <c r="AM4041">
        <f>IF($AI4041=1,IFERROR(IF(VALUE($C4041)&lt;100000000,VALUE($C4041),1000000000),IFERROR(IF(VALUE(MID($C4041,2,20))&lt;100000000,VALUE(MID($C4041,2,20)),1000000000),1000000000))+ROW()/100000,"")</f>
        <v/>
      </c>
    </row>
    <row r="4042">
      <c r="E4042" s="14" t="n"/>
      <c r="M4042" s="8">
        <f>IF($C4042="","",L4042*T4042/100)</f>
        <v/>
      </c>
      <c r="S4042" s="8" t="n"/>
      <c r="T4042" s="8" t="n"/>
      <c r="W4042">
        <f>IF($C4042="","",IF($AL4042=1,0,IF($AK4042=1,Settings!$C$6,Settings!$C$7))*100)</f>
        <v/>
      </c>
      <c r="X4042" s="8">
        <f>IF($C4042="","",T4042*W4042/100)</f>
        <v/>
      </c>
      <c r="Y4042" s="8">
        <f>IF($C4042="","",T4042-X4042)</f>
        <v/>
      </c>
      <c r="Z4042" s="8">
        <f>IF($C4042="","",Y4042-M4042)</f>
        <v/>
      </c>
      <c r="AD4042" s="8" t="n"/>
      <c r="AG4042" s="14" t="n"/>
      <c r="AI4042">
        <f>IF($C4042="","",IF(COUNTIF($C$2:$C4042,$C4042)=1,1,0))</f>
        <v/>
      </c>
      <c r="AJ4042">
        <f>IF($AI4042=1,SUMPRODUCT(--($AM$2:$AM$7001&lt;$AM4042))+1,"")</f>
        <v/>
      </c>
      <c r="AK4042">
        <f>IF($C4042="","",IF(OR($P4042=TRUE(),$P4042="TRUE"),1,0))</f>
        <v/>
      </c>
      <c r="AL4042">
        <f>IF($C4042="","",IF(AND($V4042="Yes",SUMPRODUCT((LEN(Settings!$F$6:$F$13)&gt;0)*ISNUMBER(SEARCH(Settings!$F$6:$F$13,$O4042)))=0),1,0))</f>
        <v/>
      </c>
      <c r="AM4042">
        <f>IF($AI4042=1,IFERROR(IF(VALUE($C4042)&lt;100000000,VALUE($C4042),1000000000),IFERROR(IF(VALUE(MID($C4042,2,20))&lt;100000000,VALUE(MID($C4042,2,20)),1000000000),1000000000))+ROW()/100000,"")</f>
        <v/>
      </c>
    </row>
    <row r="4043">
      <c r="E4043" s="14" t="n"/>
      <c r="M4043" s="8">
        <f>IF($C4043="","",L4043*T4043/100)</f>
        <v/>
      </c>
      <c r="S4043" s="8" t="n"/>
      <c r="T4043" s="8" t="n"/>
      <c r="W4043">
        <f>IF($C4043="","",IF($AL4043=1,0,IF($AK4043=1,Settings!$C$6,Settings!$C$7))*100)</f>
        <v/>
      </c>
      <c r="X4043" s="8">
        <f>IF($C4043="","",T4043*W4043/100)</f>
        <v/>
      </c>
      <c r="Y4043" s="8">
        <f>IF($C4043="","",T4043-X4043)</f>
        <v/>
      </c>
      <c r="Z4043" s="8">
        <f>IF($C4043="","",Y4043-M4043)</f>
        <v/>
      </c>
      <c r="AD4043" s="8" t="n"/>
      <c r="AG4043" s="14" t="n"/>
      <c r="AI4043">
        <f>IF($C4043="","",IF(COUNTIF($C$2:$C4043,$C4043)=1,1,0))</f>
        <v/>
      </c>
      <c r="AJ4043">
        <f>IF($AI4043=1,SUMPRODUCT(--($AM$2:$AM$7001&lt;$AM4043))+1,"")</f>
        <v/>
      </c>
      <c r="AK4043">
        <f>IF($C4043="","",IF(OR($P4043=TRUE(),$P4043="TRUE"),1,0))</f>
        <v/>
      </c>
      <c r="AL4043">
        <f>IF($C4043="","",IF(AND($V4043="Yes",SUMPRODUCT((LEN(Settings!$F$6:$F$13)&gt;0)*ISNUMBER(SEARCH(Settings!$F$6:$F$13,$O4043)))=0),1,0))</f>
        <v/>
      </c>
      <c r="AM4043">
        <f>IF($AI4043=1,IFERROR(IF(VALUE($C4043)&lt;100000000,VALUE($C4043),1000000000),IFERROR(IF(VALUE(MID($C4043,2,20))&lt;100000000,VALUE(MID($C4043,2,20)),1000000000),1000000000))+ROW()/100000,"")</f>
        <v/>
      </c>
    </row>
    <row r="4044">
      <c r="E4044" s="14" t="n"/>
      <c r="M4044" s="8">
        <f>IF($C4044="","",L4044*T4044/100)</f>
        <v/>
      </c>
      <c r="S4044" s="8" t="n"/>
      <c r="T4044" s="8" t="n"/>
      <c r="W4044">
        <f>IF($C4044="","",IF($AL4044=1,0,IF($AK4044=1,Settings!$C$6,Settings!$C$7))*100)</f>
        <v/>
      </c>
      <c r="X4044" s="8">
        <f>IF($C4044="","",T4044*W4044/100)</f>
        <v/>
      </c>
      <c r="Y4044" s="8">
        <f>IF($C4044="","",T4044-X4044)</f>
        <v/>
      </c>
      <c r="Z4044" s="8">
        <f>IF($C4044="","",Y4044-M4044)</f>
        <v/>
      </c>
      <c r="AD4044" s="8" t="n"/>
      <c r="AG4044" s="14" t="n"/>
      <c r="AI4044">
        <f>IF($C4044="","",IF(COUNTIF($C$2:$C4044,$C4044)=1,1,0))</f>
        <v/>
      </c>
      <c r="AJ4044">
        <f>IF($AI4044=1,SUMPRODUCT(--($AM$2:$AM$7001&lt;$AM4044))+1,"")</f>
        <v/>
      </c>
      <c r="AK4044">
        <f>IF($C4044="","",IF(OR($P4044=TRUE(),$P4044="TRUE"),1,0))</f>
        <v/>
      </c>
      <c r="AL4044">
        <f>IF($C4044="","",IF(AND($V4044="Yes",SUMPRODUCT((LEN(Settings!$F$6:$F$13)&gt;0)*ISNUMBER(SEARCH(Settings!$F$6:$F$13,$O4044)))=0),1,0))</f>
        <v/>
      </c>
      <c r="AM4044">
        <f>IF($AI4044=1,IFERROR(IF(VALUE($C4044)&lt;100000000,VALUE($C4044),1000000000),IFERROR(IF(VALUE(MID($C4044,2,20))&lt;100000000,VALUE(MID($C4044,2,20)),1000000000),1000000000))+ROW()/100000,"")</f>
        <v/>
      </c>
    </row>
    <row r="4045">
      <c r="E4045" s="14" t="n"/>
      <c r="M4045" s="8">
        <f>IF($C4045="","",L4045*T4045/100)</f>
        <v/>
      </c>
      <c r="S4045" s="8" t="n"/>
      <c r="T4045" s="8" t="n"/>
      <c r="W4045">
        <f>IF($C4045="","",IF($AL4045=1,0,IF($AK4045=1,Settings!$C$6,Settings!$C$7))*100)</f>
        <v/>
      </c>
      <c r="X4045" s="8">
        <f>IF($C4045="","",T4045*W4045/100)</f>
        <v/>
      </c>
      <c r="Y4045" s="8">
        <f>IF($C4045="","",T4045-X4045)</f>
        <v/>
      </c>
      <c r="Z4045" s="8">
        <f>IF($C4045="","",Y4045-M4045)</f>
        <v/>
      </c>
      <c r="AD4045" s="8" t="n"/>
      <c r="AG4045" s="14" t="n"/>
      <c r="AI4045">
        <f>IF($C4045="","",IF(COUNTIF($C$2:$C4045,$C4045)=1,1,0))</f>
        <v/>
      </c>
      <c r="AJ4045">
        <f>IF($AI4045=1,SUMPRODUCT(--($AM$2:$AM$7001&lt;$AM4045))+1,"")</f>
        <v/>
      </c>
      <c r="AK4045">
        <f>IF($C4045="","",IF(OR($P4045=TRUE(),$P4045="TRUE"),1,0))</f>
        <v/>
      </c>
      <c r="AL4045">
        <f>IF($C4045="","",IF(AND($V4045="Yes",SUMPRODUCT((LEN(Settings!$F$6:$F$13)&gt;0)*ISNUMBER(SEARCH(Settings!$F$6:$F$13,$O4045)))=0),1,0))</f>
        <v/>
      </c>
      <c r="AM4045">
        <f>IF($AI4045=1,IFERROR(IF(VALUE($C4045)&lt;100000000,VALUE($C4045),1000000000),IFERROR(IF(VALUE(MID($C4045,2,20))&lt;100000000,VALUE(MID($C4045,2,20)),1000000000),1000000000))+ROW()/100000,"")</f>
        <v/>
      </c>
    </row>
    <row r="4046">
      <c r="E4046" s="14" t="n"/>
      <c r="M4046" s="8">
        <f>IF($C4046="","",L4046*T4046/100)</f>
        <v/>
      </c>
      <c r="S4046" s="8" t="n"/>
      <c r="T4046" s="8" t="n"/>
      <c r="W4046">
        <f>IF($C4046="","",IF($AL4046=1,0,IF($AK4046=1,Settings!$C$6,Settings!$C$7))*100)</f>
        <v/>
      </c>
      <c r="X4046" s="8">
        <f>IF($C4046="","",T4046*W4046/100)</f>
        <v/>
      </c>
      <c r="Y4046" s="8">
        <f>IF($C4046="","",T4046-X4046)</f>
        <v/>
      </c>
      <c r="Z4046" s="8">
        <f>IF($C4046="","",Y4046-M4046)</f>
        <v/>
      </c>
      <c r="AD4046" s="8" t="n"/>
      <c r="AG4046" s="14" t="n"/>
      <c r="AI4046">
        <f>IF($C4046="","",IF(COUNTIF($C$2:$C4046,$C4046)=1,1,0))</f>
        <v/>
      </c>
      <c r="AJ4046">
        <f>IF($AI4046=1,SUMPRODUCT(--($AM$2:$AM$7001&lt;$AM4046))+1,"")</f>
        <v/>
      </c>
      <c r="AK4046">
        <f>IF($C4046="","",IF(OR($P4046=TRUE(),$P4046="TRUE"),1,0))</f>
        <v/>
      </c>
      <c r="AL4046">
        <f>IF($C4046="","",IF(AND($V4046="Yes",SUMPRODUCT((LEN(Settings!$F$6:$F$13)&gt;0)*ISNUMBER(SEARCH(Settings!$F$6:$F$13,$O4046)))=0),1,0))</f>
        <v/>
      </c>
      <c r="AM4046">
        <f>IF($AI4046=1,IFERROR(IF(VALUE($C4046)&lt;100000000,VALUE($C4046),1000000000),IFERROR(IF(VALUE(MID($C4046,2,20))&lt;100000000,VALUE(MID($C4046,2,20)),1000000000),1000000000))+ROW()/100000,"")</f>
        <v/>
      </c>
    </row>
    <row r="4047">
      <c r="E4047" s="14" t="n"/>
      <c r="M4047" s="8">
        <f>IF($C4047="","",L4047*T4047/100)</f>
        <v/>
      </c>
      <c r="S4047" s="8" t="n"/>
      <c r="T4047" s="8" t="n"/>
      <c r="W4047">
        <f>IF($C4047="","",IF($AL4047=1,0,IF($AK4047=1,Settings!$C$6,Settings!$C$7))*100)</f>
        <v/>
      </c>
      <c r="X4047" s="8">
        <f>IF($C4047="","",T4047*W4047/100)</f>
        <v/>
      </c>
      <c r="Y4047" s="8">
        <f>IF($C4047="","",T4047-X4047)</f>
        <v/>
      </c>
      <c r="Z4047" s="8">
        <f>IF($C4047="","",Y4047-M4047)</f>
        <v/>
      </c>
      <c r="AD4047" s="8" t="n"/>
      <c r="AG4047" s="14" t="n"/>
      <c r="AI4047">
        <f>IF($C4047="","",IF(COUNTIF($C$2:$C4047,$C4047)=1,1,0))</f>
        <v/>
      </c>
      <c r="AJ4047">
        <f>IF($AI4047=1,SUMPRODUCT(--($AM$2:$AM$7001&lt;$AM4047))+1,"")</f>
        <v/>
      </c>
      <c r="AK4047">
        <f>IF($C4047="","",IF(OR($P4047=TRUE(),$P4047="TRUE"),1,0))</f>
        <v/>
      </c>
      <c r="AL4047">
        <f>IF($C4047="","",IF(AND($V4047="Yes",SUMPRODUCT((LEN(Settings!$F$6:$F$13)&gt;0)*ISNUMBER(SEARCH(Settings!$F$6:$F$13,$O4047)))=0),1,0))</f>
        <v/>
      </c>
      <c r="AM4047">
        <f>IF($AI4047=1,IFERROR(IF(VALUE($C4047)&lt;100000000,VALUE($C4047),1000000000),IFERROR(IF(VALUE(MID($C4047,2,20))&lt;100000000,VALUE(MID($C4047,2,20)),1000000000),1000000000))+ROW()/100000,"")</f>
        <v/>
      </c>
    </row>
    <row r="4048">
      <c r="E4048" s="14" t="n"/>
      <c r="M4048" s="8">
        <f>IF($C4048="","",L4048*T4048/100)</f>
        <v/>
      </c>
      <c r="S4048" s="8" t="n"/>
      <c r="T4048" s="8" t="n"/>
      <c r="W4048">
        <f>IF($C4048="","",IF($AL4048=1,0,IF($AK4048=1,Settings!$C$6,Settings!$C$7))*100)</f>
        <v/>
      </c>
      <c r="X4048" s="8">
        <f>IF($C4048="","",T4048*W4048/100)</f>
        <v/>
      </c>
      <c r="Y4048" s="8">
        <f>IF($C4048="","",T4048-X4048)</f>
        <v/>
      </c>
      <c r="Z4048" s="8">
        <f>IF($C4048="","",Y4048-M4048)</f>
        <v/>
      </c>
      <c r="AD4048" s="8" t="n"/>
      <c r="AG4048" s="14" t="n"/>
      <c r="AI4048">
        <f>IF($C4048="","",IF(COUNTIF($C$2:$C4048,$C4048)=1,1,0))</f>
        <v/>
      </c>
      <c r="AJ4048">
        <f>IF($AI4048=1,SUMPRODUCT(--($AM$2:$AM$7001&lt;$AM4048))+1,"")</f>
        <v/>
      </c>
      <c r="AK4048">
        <f>IF($C4048="","",IF(OR($P4048=TRUE(),$P4048="TRUE"),1,0))</f>
        <v/>
      </c>
      <c r="AL4048">
        <f>IF($C4048="","",IF(AND($V4048="Yes",SUMPRODUCT((LEN(Settings!$F$6:$F$13)&gt;0)*ISNUMBER(SEARCH(Settings!$F$6:$F$13,$O4048)))=0),1,0))</f>
        <v/>
      </c>
      <c r="AM4048">
        <f>IF($AI4048=1,IFERROR(IF(VALUE($C4048)&lt;100000000,VALUE($C4048),1000000000),IFERROR(IF(VALUE(MID($C4048,2,20))&lt;100000000,VALUE(MID($C4048,2,20)),1000000000),1000000000))+ROW()/100000,"")</f>
        <v/>
      </c>
    </row>
    <row r="4049">
      <c r="E4049" s="14" t="n"/>
      <c r="M4049" s="8">
        <f>IF($C4049="","",L4049*T4049/100)</f>
        <v/>
      </c>
      <c r="S4049" s="8" t="n"/>
      <c r="T4049" s="8" t="n"/>
      <c r="W4049">
        <f>IF($C4049="","",IF($AL4049=1,0,IF($AK4049=1,Settings!$C$6,Settings!$C$7))*100)</f>
        <v/>
      </c>
      <c r="X4049" s="8">
        <f>IF($C4049="","",T4049*W4049/100)</f>
        <v/>
      </c>
      <c r="Y4049" s="8">
        <f>IF($C4049="","",T4049-X4049)</f>
        <v/>
      </c>
      <c r="Z4049" s="8">
        <f>IF($C4049="","",Y4049-M4049)</f>
        <v/>
      </c>
      <c r="AD4049" s="8" t="n"/>
      <c r="AG4049" s="14" t="n"/>
      <c r="AI4049">
        <f>IF($C4049="","",IF(COUNTIF($C$2:$C4049,$C4049)=1,1,0))</f>
        <v/>
      </c>
      <c r="AJ4049">
        <f>IF($AI4049=1,SUMPRODUCT(--($AM$2:$AM$7001&lt;$AM4049))+1,"")</f>
        <v/>
      </c>
      <c r="AK4049">
        <f>IF($C4049="","",IF(OR($P4049=TRUE(),$P4049="TRUE"),1,0))</f>
        <v/>
      </c>
      <c r="AL4049">
        <f>IF($C4049="","",IF(AND($V4049="Yes",SUMPRODUCT((LEN(Settings!$F$6:$F$13)&gt;0)*ISNUMBER(SEARCH(Settings!$F$6:$F$13,$O4049)))=0),1,0))</f>
        <v/>
      </c>
      <c r="AM4049">
        <f>IF($AI4049=1,IFERROR(IF(VALUE($C4049)&lt;100000000,VALUE($C4049),1000000000),IFERROR(IF(VALUE(MID($C4049,2,20))&lt;100000000,VALUE(MID($C4049,2,20)),1000000000),1000000000))+ROW()/100000,"")</f>
        <v/>
      </c>
    </row>
    <row r="4050">
      <c r="E4050" s="14" t="n"/>
      <c r="M4050" s="8">
        <f>IF($C4050="","",L4050*T4050/100)</f>
        <v/>
      </c>
      <c r="S4050" s="8" t="n"/>
      <c r="T4050" s="8" t="n"/>
      <c r="W4050">
        <f>IF($C4050="","",IF($AL4050=1,0,IF($AK4050=1,Settings!$C$6,Settings!$C$7))*100)</f>
        <v/>
      </c>
      <c r="X4050" s="8">
        <f>IF($C4050="","",T4050*W4050/100)</f>
        <v/>
      </c>
      <c r="Y4050" s="8">
        <f>IF($C4050="","",T4050-X4050)</f>
        <v/>
      </c>
      <c r="Z4050" s="8">
        <f>IF($C4050="","",Y4050-M4050)</f>
        <v/>
      </c>
      <c r="AD4050" s="8" t="n"/>
      <c r="AG4050" s="14" t="n"/>
      <c r="AI4050">
        <f>IF($C4050="","",IF(COUNTIF($C$2:$C4050,$C4050)=1,1,0))</f>
        <v/>
      </c>
      <c r="AJ4050">
        <f>IF($AI4050=1,SUMPRODUCT(--($AM$2:$AM$7001&lt;$AM4050))+1,"")</f>
        <v/>
      </c>
      <c r="AK4050">
        <f>IF($C4050="","",IF(OR($P4050=TRUE(),$P4050="TRUE"),1,0))</f>
        <v/>
      </c>
      <c r="AL4050">
        <f>IF($C4050="","",IF(AND($V4050="Yes",SUMPRODUCT((LEN(Settings!$F$6:$F$13)&gt;0)*ISNUMBER(SEARCH(Settings!$F$6:$F$13,$O4050)))=0),1,0))</f>
        <v/>
      </c>
      <c r="AM4050">
        <f>IF($AI4050=1,IFERROR(IF(VALUE($C4050)&lt;100000000,VALUE($C4050),1000000000),IFERROR(IF(VALUE(MID($C4050,2,20))&lt;100000000,VALUE(MID($C4050,2,20)),1000000000),1000000000))+ROW()/100000,"")</f>
        <v/>
      </c>
    </row>
    <row r="4051">
      <c r="E4051" s="14" t="n"/>
      <c r="M4051" s="8">
        <f>IF($C4051="","",L4051*T4051/100)</f>
        <v/>
      </c>
      <c r="S4051" s="8" t="n"/>
      <c r="T4051" s="8" t="n"/>
      <c r="W4051">
        <f>IF($C4051="","",IF($AL4051=1,0,IF($AK4051=1,Settings!$C$6,Settings!$C$7))*100)</f>
        <v/>
      </c>
      <c r="X4051" s="8">
        <f>IF($C4051="","",T4051*W4051/100)</f>
        <v/>
      </c>
      <c r="Y4051" s="8">
        <f>IF($C4051="","",T4051-X4051)</f>
        <v/>
      </c>
      <c r="Z4051" s="8">
        <f>IF($C4051="","",Y4051-M4051)</f>
        <v/>
      </c>
      <c r="AD4051" s="8" t="n"/>
      <c r="AG4051" s="14" t="n"/>
      <c r="AI4051">
        <f>IF($C4051="","",IF(COUNTIF($C$2:$C4051,$C4051)=1,1,0))</f>
        <v/>
      </c>
      <c r="AJ4051">
        <f>IF($AI4051=1,SUMPRODUCT(--($AM$2:$AM$7001&lt;$AM4051))+1,"")</f>
        <v/>
      </c>
      <c r="AK4051">
        <f>IF($C4051="","",IF(OR($P4051=TRUE(),$P4051="TRUE"),1,0))</f>
        <v/>
      </c>
      <c r="AL4051">
        <f>IF($C4051="","",IF(AND($V4051="Yes",SUMPRODUCT((LEN(Settings!$F$6:$F$13)&gt;0)*ISNUMBER(SEARCH(Settings!$F$6:$F$13,$O4051)))=0),1,0))</f>
        <v/>
      </c>
      <c r="AM4051">
        <f>IF($AI4051=1,IFERROR(IF(VALUE($C4051)&lt;100000000,VALUE($C4051),1000000000),IFERROR(IF(VALUE(MID($C4051,2,20))&lt;100000000,VALUE(MID($C4051,2,20)),1000000000),1000000000))+ROW()/100000,"")</f>
        <v/>
      </c>
    </row>
    <row r="4052">
      <c r="E4052" s="14" t="n"/>
      <c r="M4052" s="8">
        <f>IF($C4052="","",L4052*T4052/100)</f>
        <v/>
      </c>
      <c r="S4052" s="8" t="n"/>
      <c r="T4052" s="8" t="n"/>
      <c r="W4052">
        <f>IF($C4052="","",IF($AL4052=1,0,IF($AK4052=1,Settings!$C$6,Settings!$C$7))*100)</f>
        <v/>
      </c>
      <c r="X4052" s="8">
        <f>IF($C4052="","",T4052*W4052/100)</f>
        <v/>
      </c>
      <c r="Y4052" s="8">
        <f>IF($C4052="","",T4052-X4052)</f>
        <v/>
      </c>
      <c r="Z4052" s="8">
        <f>IF($C4052="","",Y4052-M4052)</f>
        <v/>
      </c>
      <c r="AD4052" s="8" t="n"/>
      <c r="AG4052" s="14" t="n"/>
      <c r="AI4052">
        <f>IF($C4052="","",IF(COUNTIF($C$2:$C4052,$C4052)=1,1,0))</f>
        <v/>
      </c>
      <c r="AJ4052">
        <f>IF($AI4052=1,SUMPRODUCT(--($AM$2:$AM$7001&lt;$AM4052))+1,"")</f>
        <v/>
      </c>
      <c r="AK4052">
        <f>IF($C4052="","",IF(OR($P4052=TRUE(),$P4052="TRUE"),1,0))</f>
        <v/>
      </c>
      <c r="AL4052">
        <f>IF($C4052="","",IF(AND($V4052="Yes",SUMPRODUCT((LEN(Settings!$F$6:$F$13)&gt;0)*ISNUMBER(SEARCH(Settings!$F$6:$F$13,$O4052)))=0),1,0))</f>
        <v/>
      </c>
      <c r="AM4052">
        <f>IF($AI4052=1,IFERROR(IF(VALUE($C4052)&lt;100000000,VALUE($C4052),1000000000),IFERROR(IF(VALUE(MID($C4052,2,20))&lt;100000000,VALUE(MID($C4052,2,20)),1000000000),1000000000))+ROW()/100000,"")</f>
        <v/>
      </c>
    </row>
    <row r="4053">
      <c r="E4053" s="14" t="n"/>
      <c r="M4053" s="8">
        <f>IF($C4053="","",L4053*T4053/100)</f>
        <v/>
      </c>
      <c r="S4053" s="8" t="n"/>
      <c r="T4053" s="8" t="n"/>
      <c r="W4053">
        <f>IF($C4053="","",IF($AL4053=1,0,IF($AK4053=1,Settings!$C$6,Settings!$C$7))*100)</f>
        <v/>
      </c>
      <c r="X4053" s="8">
        <f>IF($C4053="","",T4053*W4053/100)</f>
        <v/>
      </c>
      <c r="Y4053" s="8">
        <f>IF($C4053="","",T4053-X4053)</f>
        <v/>
      </c>
      <c r="Z4053" s="8">
        <f>IF($C4053="","",Y4053-M4053)</f>
        <v/>
      </c>
      <c r="AD4053" s="8" t="n"/>
      <c r="AG4053" s="14" t="n"/>
      <c r="AI4053">
        <f>IF($C4053="","",IF(COUNTIF($C$2:$C4053,$C4053)=1,1,0))</f>
        <v/>
      </c>
      <c r="AJ4053">
        <f>IF($AI4053=1,SUMPRODUCT(--($AM$2:$AM$7001&lt;$AM4053))+1,"")</f>
        <v/>
      </c>
      <c r="AK4053">
        <f>IF($C4053="","",IF(OR($P4053=TRUE(),$P4053="TRUE"),1,0))</f>
        <v/>
      </c>
      <c r="AL4053">
        <f>IF($C4053="","",IF(AND($V4053="Yes",SUMPRODUCT((LEN(Settings!$F$6:$F$13)&gt;0)*ISNUMBER(SEARCH(Settings!$F$6:$F$13,$O4053)))=0),1,0))</f>
        <v/>
      </c>
      <c r="AM4053">
        <f>IF($AI4053=1,IFERROR(IF(VALUE($C4053)&lt;100000000,VALUE($C4053),1000000000),IFERROR(IF(VALUE(MID($C4053,2,20))&lt;100000000,VALUE(MID($C4053,2,20)),1000000000),1000000000))+ROW()/100000,"")</f>
        <v/>
      </c>
    </row>
    <row r="4054">
      <c r="E4054" s="14" t="n"/>
      <c r="M4054" s="8">
        <f>IF($C4054="","",L4054*T4054/100)</f>
        <v/>
      </c>
      <c r="S4054" s="8" t="n"/>
      <c r="T4054" s="8" t="n"/>
      <c r="W4054">
        <f>IF($C4054="","",IF($AL4054=1,0,IF($AK4054=1,Settings!$C$6,Settings!$C$7))*100)</f>
        <v/>
      </c>
      <c r="X4054" s="8">
        <f>IF($C4054="","",T4054*W4054/100)</f>
        <v/>
      </c>
      <c r="Y4054" s="8">
        <f>IF($C4054="","",T4054-X4054)</f>
        <v/>
      </c>
      <c r="Z4054" s="8">
        <f>IF($C4054="","",Y4054-M4054)</f>
        <v/>
      </c>
      <c r="AD4054" s="8" t="n"/>
      <c r="AG4054" s="14" t="n"/>
      <c r="AI4054">
        <f>IF($C4054="","",IF(COUNTIF($C$2:$C4054,$C4054)=1,1,0))</f>
        <v/>
      </c>
      <c r="AJ4054">
        <f>IF($AI4054=1,SUMPRODUCT(--($AM$2:$AM$7001&lt;$AM4054))+1,"")</f>
        <v/>
      </c>
      <c r="AK4054">
        <f>IF($C4054="","",IF(OR($P4054=TRUE(),$P4054="TRUE"),1,0))</f>
        <v/>
      </c>
      <c r="AL4054">
        <f>IF($C4054="","",IF(AND($V4054="Yes",SUMPRODUCT((LEN(Settings!$F$6:$F$13)&gt;0)*ISNUMBER(SEARCH(Settings!$F$6:$F$13,$O4054)))=0),1,0))</f>
        <v/>
      </c>
      <c r="AM4054">
        <f>IF($AI4054=1,IFERROR(IF(VALUE($C4054)&lt;100000000,VALUE($C4054),1000000000),IFERROR(IF(VALUE(MID($C4054,2,20))&lt;100000000,VALUE(MID($C4054,2,20)),1000000000),1000000000))+ROW()/100000,"")</f>
        <v/>
      </c>
    </row>
    <row r="4055">
      <c r="E4055" s="14" t="n"/>
      <c r="M4055" s="8">
        <f>IF($C4055="","",L4055*T4055/100)</f>
        <v/>
      </c>
      <c r="S4055" s="8" t="n"/>
      <c r="T4055" s="8" t="n"/>
      <c r="W4055">
        <f>IF($C4055="","",IF($AL4055=1,0,IF($AK4055=1,Settings!$C$6,Settings!$C$7))*100)</f>
        <v/>
      </c>
      <c r="X4055" s="8">
        <f>IF($C4055="","",T4055*W4055/100)</f>
        <v/>
      </c>
      <c r="Y4055" s="8">
        <f>IF($C4055="","",T4055-X4055)</f>
        <v/>
      </c>
      <c r="Z4055" s="8">
        <f>IF($C4055="","",Y4055-M4055)</f>
        <v/>
      </c>
      <c r="AD4055" s="8" t="n"/>
      <c r="AG4055" s="14" t="n"/>
      <c r="AI4055">
        <f>IF($C4055="","",IF(COUNTIF($C$2:$C4055,$C4055)=1,1,0))</f>
        <v/>
      </c>
      <c r="AJ4055">
        <f>IF($AI4055=1,SUMPRODUCT(--($AM$2:$AM$7001&lt;$AM4055))+1,"")</f>
        <v/>
      </c>
      <c r="AK4055">
        <f>IF($C4055="","",IF(OR($P4055=TRUE(),$P4055="TRUE"),1,0))</f>
        <v/>
      </c>
      <c r="AL4055">
        <f>IF($C4055="","",IF(AND($V4055="Yes",SUMPRODUCT((LEN(Settings!$F$6:$F$13)&gt;0)*ISNUMBER(SEARCH(Settings!$F$6:$F$13,$O4055)))=0),1,0))</f>
        <v/>
      </c>
      <c r="AM4055">
        <f>IF($AI4055=1,IFERROR(IF(VALUE($C4055)&lt;100000000,VALUE($C4055),1000000000),IFERROR(IF(VALUE(MID($C4055,2,20))&lt;100000000,VALUE(MID($C4055,2,20)),1000000000),1000000000))+ROW()/100000,"")</f>
        <v/>
      </c>
    </row>
    <row r="4056">
      <c r="E4056" s="14" t="n"/>
      <c r="M4056" s="8">
        <f>IF($C4056="","",L4056*T4056/100)</f>
        <v/>
      </c>
      <c r="S4056" s="8" t="n"/>
      <c r="T4056" s="8" t="n"/>
      <c r="W4056">
        <f>IF($C4056="","",IF($AL4056=1,0,IF($AK4056=1,Settings!$C$6,Settings!$C$7))*100)</f>
        <v/>
      </c>
      <c r="X4056" s="8">
        <f>IF($C4056="","",T4056*W4056/100)</f>
        <v/>
      </c>
      <c r="Y4056" s="8">
        <f>IF($C4056="","",T4056-X4056)</f>
        <v/>
      </c>
      <c r="Z4056" s="8">
        <f>IF($C4056="","",Y4056-M4056)</f>
        <v/>
      </c>
      <c r="AD4056" s="8" t="n"/>
      <c r="AG4056" s="14" t="n"/>
      <c r="AI4056">
        <f>IF($C4056="","",IF(COUNTIF($C$2:$C4056,$C4056)=1,1,0))</f>
        <v/>
      </c>
      <c r="AJ4056">
        <f>IF($AI4056=1,SUMPRODUCT(--($AM$2:$AM$7001&lt;$AM4056))+1,"")</f>
        <v/>
      </c>
      <c r="AK4056">
        <f>IF($C4056="","",IF(OR($P4056=TRUE(),$P4056="TRUE"),1,0))</f>
        <v/>
      </c>
      <c r="AL4056">
        <f>IF($C4056="","",IF(AND($V4056="Yes",SUMPRODUCT((LEN(Settings!$F$6:$F$13)&gt;0)*ISNUMBER(SEARCH(Settings!$F$6:$F$13,$O4056)))=0),1,0))</f>
        <v/>
      </c>
      <c r="AM4056">
        <f>IF($AI4056=1,IFERROR(IF(VALUE($C4056)&lt;100000000,VALUE($C4056),1000000000),IFERROR(IF(VALUE(MID($C4056,2,20))&lt;100000000,VALUE(MID($C4056,2,20)),1000000000),1000000000))+ROW()/100000,"")</f>
        <v/>
      </c>
    </row>
    <row r="4057">
      <c r="E4057" s="14" t="n"/>
      <c r="M4057" s="8">
        <f>IF($C4057="","",L4057*T4057/100)</f>
        <v/>
      </c>
      <c r="S4057" s="8" t="n"/>
      <c r="T4057" s="8" t="n"/>
      <c r="W4057">
        <f>IF($C4057="","",IF($AL4057=1,0,IF($AK4057=1,Settings!$C$6,Settings!$C$7))*100)</f>
        <v/>
      </c>
      <c r="X4057" s="8">
        <f>IF($C4057="","",T4057*W4057/100)</f>
        <v/>
      </c>
      <c r="Y4057" s="8">
        <f>IF($C4057="","",T4057-X4057)</f>
        <v/>
      </c>
      <c r="Z4057" s="8">
        <f>IF($C4057="","",Y4057-M4057)</f>
        <v/>
      </c>
      <c r="AD4057" s="8" t="n"/>
      <c r="AG4057" s="14" t="n"/>
      <c r="AI4057">
        <f>IF($C4057="","",IF(COUNTIF($C$2:$C4057,$C4057)=1,1,0))</f>
        <v/>
      </c>
      <c r="AJ4057">
        <f>IF($AI4057=1,SUMPRODUCT(--($AM$2:$AM$7001&lt;$AM4057))+1,"")</f>
        <v/>
      </c>
      <c r="AK4057">
        <f>IF($C4057="","",IF(OR($P4057=TRUE(),$P4057="TRUE"),1,0))</f>
        <v/>
      </c>
      <c r="AL4057">
        <f>IF($C4057="","",IF(AND($V4057="Yes",SUMPRODUCT((LEN(Settings!$F$6:$F$13)&gt;0)*ISNUMBER(SEARCH(Settings!$F$6:$F$13,$O4057)))=0),1,0))</f>
        <v/>
      </c>
      <c r="AM4057">
        <f>IF($AI4057=1,IFERROR(IF(VALUE($C4057)&lt;100000000,VALUE($C4057),1000000000),IFERROR(IF(VALUE(MID($C4057,2,20))&lt;100000000,VALUE(MID($C4057,2,20)),1000000000),1000000000))+ROW()/100000,"")</f>
        <v/>
      </c>
    </row>
    <row r="4058">
      <c r="E4058" s="14" t="n"/>
      <c r="M4058" s="8">
        <f>IF($C4058="","",L4058*T4058/100)</f>
        <v/>
      </c>
      <c r="S4058" s="8" t="n"/>
      <c r="T4058" s="8" t="n"/>
      <c r="W4058">
        <f>IF($C4058="","",IF($AL4058=1,0,IF($AK4058=1,Settings!$C$6,Settings!$C$7))*100)</f>
        <v/>
      </c>
      <c r="X4058" s="8">
        <f>IF($C4058="","",T4058*W4058/100)</f>
        <v/>
      </c>
      <c r="Y4058" s="8">
        <f>IF($C4058="","",T4058-X4058)</f>
        <v/>
      </c>
      <c r="Z4058" s="8">
        <f>IF($C4058="","",Y4058-M4058)</f>
        <v/>
      </c>
      <c r="AD4058" s="8" t="n"/>
      <c r="AG4058" s="14" t="n"/>
      <c r="AI4058">
        <f>IF($C4058="","",IF(COUNTIF($C$2:$C4058,$C4058)=1,1,0))</f>
        <v/>
      </c>
      <c r="AJ4058">
        <f>IF($AI4058=1,SUMPRODUCT(--($AM$2:$AM$7001&lt;$AM4058))+1,"")</f>
        <v/>
      </c>
      <c r="AK4058">
        <f>IF($C4058="","",IF(OR($P4058=TRUE(),$P4058="TRUE"),1,0))</f>
        <v/>
      </c>
      <c r="AL4058">
        <f>IF($C4058="","",IF(AND($V4058="Yes",SUMPRODUCT((LEN(Settings!$F$6:$F$13)&gt;0)*ISNUMBER(SEARCH(Settings!$F$6:$F$13,$O4058)))=0),1,0))</f>
        <v/>
      </c>
      <c r="AM4058">
        <f>IF($AI4058=1,IFERROR(IF(VALUE($C4058)&lt;100000000,VALUE($C4058),1000000000),IFERROR(IF(VALUE(MID($C4058,2,20))&lt;100000000,VALUE(MID($C4058,2,20)),1000000000),1000000000))+ROW()/100000,"")</f>
        <v/>
      </c>
    </row>
    <row r="4059">
      <c r="E4059" s="14" t="n"/>
      <c r="M4059" s="8">
        <f>IF($C4059="","",L4059*T4059/100)</f>
        <v/>
      </c>
      <c r="S4059" s="8" t="n"/>
      <c r="T4059" s="8" t="n"/>
      <c r="W4059">
        <f>IF($C4059="","",IF($AL4059=1,0,IF($AK4059=1,Settings!$C$6,Settings!$C$7))*100)</f>
        <v/>
      </c>
      <c r="X4059" s="8">
        <f>IF($C4059="","",T4059*W4059/100)</f>
        <v/>
      </c>
      <c r="Y4059" s="8">
        <f>IF($C4059="","",T4059-X4059)</f>
        <v/>
      </c>
      <c r="Z4059" s="8">
        <f>IF($C4059="","",Y4059-M4059)</f>
        <v/>
      </c>
      <c r="AD4059" s="8" t="n"/>
      <c r="AG4059" s="14" t="n"/>
      <c r="AI4059">
        <f>IF($C4059="","",IF(COUNTIF($C$2:$C4059,$C4059)=1,1,0))</f>
        <v/>
      </c>
      <c r="AJ4059">
        <f>IF($AI4059=1,SUMPRODUCT(--($AM$2:$AM$7001&lt;$AM4059))+1,"")</f>
        <v/>
      </c>
      <c r="AK4059">
        <f>IF($C4059="","",IF(OR($P4059=TRUE(),$P4059="TRUE"),1,0))</f>
        <v/>
      </c>
      <c r="AL4059">
        <f>IF($C4059="","",IF(AND($V4059="Yes",SUMPRODUCT((LEN(Settings!$F$6:$F$13)&gt;0)*ISNUMBER(SEARCH(Settings!$F$6:$F$13,$O4059)))=0),1,0))</f>
        <v/>
      </c>
      <c r="AM4059">
        <f>IF($AI4059=1,IFERROR(IF(VALUE($C4059)&lt;100000000,VALUE($C4059),1000000000),IFERROR(IF(VALUE(MID($C4059,2,20))&lt;100000000,VALUE(MID($C4059,2,20)),1000000000),1000000000))+ROW()/100000,"")</f>
        <v/>
      </c>
    </row>
    <row r="4060">
      <c r="E4060" s="14" t="n"/>
      <c r="M4060" s="8">
        <f>IF($C4060="","",L4060*T4060/100)</f>
        <v/>
      </c>
      <c r="S4060" s="8" t="n"/>
      <c r="T4060" s="8" t="n"/>
      <c r="W4060">
        <f>IF($C4060="","",IF($AL4060=1,0,IF($AK4060=1,Settings!$C$6,Settings!$C$7))*100)</f>
        <v/>
      </c>
      <c r="X4060" s="8">
        <f>IF($C4060="","",T4060*W4060/100)</f>
        <v/>
      </c>
      <c r="Y4060" s="8">
        <f>IF($C4060="","",T4060-X4060)</f>
        <v/>
      </c>
      <c r="Z4060" s="8">
        <f>IF($C4060="","",Y4060-M4060)</f>
        <v/>
      </c>
      <c r="AD4060" s="8" t="n"/>
      <c r="AG4060" s="14" t="n"/>
      <c r="AI4060">
        <f>IF($C4060="","",IF(COUNTIF($C$2:$C4060,$C4060)=1,1,0))</f>
        <v/>
      </c>
      <c r="AJ4060">
        <f>IF($AI4060=1,SUMPRODUCT(--($AM$2:$AM$7001&lt;$AM4060))+1,"")</f>
        <v/>
      </c>
      <c r="AK4060">
        <f>IF($C4060="","",IF(OR($P4060=TRUE(),$P4060="TRUE"),1,0))</f>
        <v/>
      </c>
      <c r="AL4060">
        <f>IF($C4060="","",IF(AND($V4060="Yes",SUMPRODUCT((LEN(Settings!$F$6:$F$13)&gt;0)*ISNUMBER(SEARCH(Settings!$F$6:$F$13,$O4060)))=0),1,0))</f>
        <v/>
      </c>
      <c r="AM4060">
        <f>IF($AI4060=1,IFERROR(IF(VALUE($C4060)&lt;100000000,VALUE($C4060),1000000000),IFERROR(IF(VALUE(MID($C4060,2,20))&lt;100000000,VALUE(MID($C4060,2,20)),1000000000),1000000000))+ROW()/100000,"")</f>
        <v/>
      </c>
    </row>
    <row r="4061">
      <c r="E4061" s="14" t="n"/>
      <c r="M4061" s="8">
        <f>IF($C4061="","",L4061*T4061/100)</f>
        <v/>
      </c>
      <c r="S4061" s="8" t="n"/>
      <c r="T4061" s="8" t="n"/>
      <c r="W4061">
        <f>IF($C4061="","",IF($AL4061=1,0,IF($AK4061=1,Settings!$C$6,Settings!$C$7))*100)</f>
        <v/>
      </c>
      <c r="X4061" s="8">
        <f>IF($C4061="","",T4061*W4061/100)</f>
        <v/>
      </c>
      <c r="Y4061" s="8">
        <f>IF($C4061="","",T4061-X4061)</f>
        <v/>
      </c>
      <c r="Z4061" s="8">
        <f>IF($C4061="","",Y4061-M4061)</f>
        <v/>
      </c>
      <c r="AD4061" s="8" t="n"/>
      <c r="AG4061" s="14" t="n"/>
      <c r="AI4061">
        <f>IF($C4061="","",IF(COUNTIF($C$2:$C4061,$C4061)=1,1,0))</f>
        <v/>
      </c>
      <c r="AJ4061">
        <f>IF($AI4061=1,SUMPRODUCT(--($AM$2:$AM$7001&lt;$AM4061))+1,"")</f>
        <v/>
      </c>
      <c r="AK4061">
        <f>IF($C4061="","",IF(OR($P4061=TRUE(),$P4061="TRUE"),1,0))</f>
        <v/>
      </c>
      <c r="AL4061">
        <f>IF($C4061="","",IF(AND($V4061="Yes",SUMPRODUCT((LEN(Settings!$F$6:$F$13)&gt;0)*ISNUMBER(SEARCH(Settings!$F$6:$F$13,$O4061)))=0),1,0))</f>
        <v/>
      </c>
      <c r="AM4061">
        <f>IF($AI4061=1,IFERROR(IF(VALUE($C4061)&lt;100000000,VALUE($C4061),1000000000),IFERROR(IF(VALUE(MID($C4061,2,20))&lt;100000000,VALUE(MID($C4061,2,20)),1000000000),1000000000))+ROW()/100000,"")</f>
        <v/>
      </c>
    </row>
    <row r="4062">
      <c r="E4062" s="14" t="n"/>
      <c r="M4062" s="8">
        <f>IF($C4062="","",L4062*T4062/100)</f>
        <v/>
      </c>
      <c r="S4062" s="8" t="n"/>
      <c r="T4062" s="8" t="n"/>
      <c r="W4062">
        <f>IF($C4062="","",IF($AL4062=1,0,IF($AK4062=1,Settings!$C$6,Settings!$C$7))*100)</f>
        <v/>
      </c>
      <c r="X4062" s="8">
        <f>IF($C4062="","",T4062*W4062/100)</f>
        <v/>
      </c>
      <c r="Y4062" s="8">
        <f>IF($C4062="","",T4062-X4062)</f>
        <v/>
      </c>
      <c r="Z4062" s="8">
        <f>IF($C4062="","",Y4062-M4062)</f>
        <v/>
      </c>
      <c r="AD4062" s="8" t="n"/>
      <c r="AG4062" s="14" t="n"/>
      <c r="AI4062">
        <f>IF($C4062="","",IF(COUNTIF($C$2:$C4062,$C4062)=1,1,0))</f>
        <v/>
      </c>
      <c r="AJ4062">
        <f>IF($AI4062=1,SUMPRODUCT(--($AM$2:$AM$7001&lt;$AM4062))+1,"")</f>
        <v/>
      </c>
      <c r="AK4062">
        <f>IF($C4062="","",IF(OR($P4062=TRUE(),$P4062="TRUE"),1,0))</f>
        <v/>
      </c>
      <c r="AL4062">
        <f>IF($C4062="","",IF(AND($V4062="Yes",SUMPRODUCT((LEN(Settings!$F$6:$F$13)&gt;0)*ISNUMBER(SEARCH(Settings!$F$6:$F$13,$O4062)))=0),1,0))</f>
        <v/>
      </c>
      <c r="AM4062">
        <f>IF($AI4062=1,IFERROR(IF(VALUE($C4062)&lt;100000000,VALUE($C4062),1000000000),IFERROR(IF(VALUE(MID($C4062,2,20))&lt;100000000,VALUE(MID($C4062,2,20)),1000000000),1000000000))+ROW()/100000,"")</f>
        <v/>
      </c>
    </row>
    <row r="4063">
      <c r="E4063" s="14" t="n"/>
      <c r="M4063" s="8">
        <f>IF($C4063="","",L4063*T4063/100)</f>
        <v/>
      </c>
      <c r="S4063" s="8" t="n"/>
      <c r="T4063" s="8" t="n"/>
      <c r="W4063">
        <f>IF($C4063="","",IF($AL4063=1,0,IF($AK4063=1,Settings!$C$6,Settings!$C$7))*100)</f>
        <v/>
      </c>
      <c r="X4063" s="8">
        <f>IF($C4063="","",T4063*W4063/100)</f>
        <v/>
      </c>
      <c r="Y4063" s="8">
        <f>IF($C4063="","",T4063-X4063)</f>
        <v/>
      </c>
      <c r="Z4063" s="8">
        <f>IF($C4063="","",Y4063-M4063)</f>
        <v/>
      </c>
      <c r="AD4063" s="8" t="n"/>
      <c r="AG4063" s="14" t="n"/>
      <c r="AI4063">
        <f>IF($C4063="","",IF(COUNTIF($C$2:$C4063,$C4063)=1,1,0))</f>
        <v/>
      </c>
      <c r="AJ4063">
        <f>IF($AI4063=1,SUMPRODUCT(--($AM$2:$AM$7001&lt;$AM4063))+1,"")</f>
        <v/>
      </c>
      <c r="AK4063">
        <f>IF($C4063="","",IF(OR($P4063=TRUE(),$P4063="TRUE"),1,0))</f>
        <v/>
      </c>
      <c r="AL4063">
        <f>IF($C4063="","",IF(AND($V4063="Yes",SUMPRODUCT((LEN(Settings!$F$6:$F$13)&gt;0)*ISNUMBER(SEARCH(Settings!$F$6:$F$13,$O4063)))=0),1,0))</f>
        <v/>
      </c>
      <c r="AM4063">
        <f>IF($AI4063=1,IFERROR(IF(VALUE($C4063)&lt;100000000,VALUE($C4063),1000000000),IFERROR(IF(VALUE(MID($C4063,2,20))&lt;100000000,VALUE(MID($C4063,2,20)),1000000000),1000000000))+ROW()/100000,"")</f>
        <v/>
      </c>
    </row>
    <row r="4064">
      <c r="E4064" s="14" t="n"/>
      <c r="M4064" s="8">
        <f>IF($C4064="","",L4064*T4064/100)</f>
        <v/>
      </c>
      <c r="S4064" s="8" t="n"/>
      <c r="T4064" s="8" t="n"/>
      <c r="W4064">
        <f>IF($C4064="","",IF($AL4064=1,0,IF($AK4064=1,Settings!$C$6,Settings!$C$7))*100)</f>
        <v/>
      </c>
      <c r="X4064" s="8">
        <f>IF($C4064="","",T4064*W4064/100)</f>
        <v/>
      </c>
      <c r="Y4064" s="8">
        <f>IF($C4064="","",T4064-X4064)</f>
        <v/>
      </c>
      <c r="Z4064" s="8">
        <f>IF($C4064="","",Y4064-M4064)</f>
        <v/>
      </c>
      <c r="AD4064" s="8" t="n"/>
      <c r="AG4064" s="14" t="n"/>
      <c r="AI4064">
        <f>IF($C4064="","",IF(COUNTIF($C$2:$C4064,$C4064)=1,1,0))</f>
        <v/>
      </c>
      <c r="AJ4064">
        <f>IF($AI4064=1,SUMPRODUCT(--($AM$2:$AM$7001&lt;$AM4064))+1,"")</f>
        <v/>
      </c>
      <c r="AK4064">
        <f>IF($C4064="","",IF(OR($P4064=TRUE(),$P4064="TRUE"),1,0))</f>
        <v/>
      </c>
      <c r="AL4064">
        <f>IF($C4064="","",IF(AND($V4064="Yes",SUMPRODUCT((LEN(Settings!$F$6:$F$13)&gt;0)*ISNUMBER(SEARCH(Settings!$F$6:$F$13,$O4064)))=0),1,0))</f>
        <v/>
      </c>
      <c r="AM4064">
        <f>IF($AI4064=1,IFERROR(IF(VALUE($C4064)&lt;100000000,VALUE($C4064),1000000000),IFERROR(IF(VALUE(MID($C4064,2,20))&lt;100000000,VALUE(MID($C4064,2,20)),1000000000),1000000000))+ROW()/100000,"")</f>
        <v/>
      </c>
    </row>
    <row r="4065">
      <c r="E4065" s="14" t="n"/>
      <c r="M4065" s="8">
        <f>IF($C4065="","",L4065*T4065/100)</f>
        <v/>
      </c>
      <c r="S4065" s="8" t="n"/>
      <c r="T4065" s="8" t="n"/>
      <c r="W4065">
        <f>IF($C4065="","",IF($AL4065=1,0,IF($AK4065=1,Settings!$C$6,Settings!$C$7))*100)</f>
        <v/>
      </c>
      <c r="X4065" s="8">
        <f>IF($C4065="","",T4065*W4065/100)</f>
        <v/>
      </c>
      <c r="Y4065" s="8">
        <f>IF($C4065="","",T4065-X4065)</f>
        <v/>
      </c>
      <c r="Z4065" s="8">
        <f>IF($C4065="","",Y4065-M4065)</f>
        <v/>
      </c>
      <c r="AD4065" s="8" t="n"/>
      <c r="AG4065" s="14" t="n"/>
      <c r="AI4065">
        <f>IF($C4065="","",IF(COUNTIF($C$2:$C4065,$C4065)=1,1,0))</f>
        <v/>
      </c>
      <c r="AJ4065">
        <f>IF($AI4065=1,SUMPRODUCT(--($AM$2:$AM$7001&lt;$AM4065))+1,"")</f>
        <v/>
      </c>
      <c r="AK4065">
        <f>IF($C4065="","",IF(OR($P4065=TRUE(),$P4065="TRUE"),1,0))</f>
        <v/>
      </c>
      <c r="AL4065">
        <f>IF($C4065="","",IF(AND($V4065="Yes",SUMPRODUCT((LEN(Settings!$F$6:$F$13)&gt;0)*ISNUMBER(SEARCH(Settings!$F$6:$F$13,$O4065)))=0),1,0))</f>
        <v/>
      </c>
      <c r="AM4065">
        <f>IF($AI4065=1,IFERROR(IF(VALUE($C4065)&lt;100000000,VALUE($C4065),1000000000),IFERROR(IF(VALUE(MID($C4065,2,20))&lt;100000000,VALUE(MID($C4065,2,20)),1000000000),1000000000))+ROW()/100000,"")</f>
        <v/>
      </c>
    </row>
    <row r="4066">
      <c r="E4066" s="14" t="n"/>
      <c r="M4066" s="8">
        <f>IF($C4066="","",L4066*T4066/100)</f>
        <v/>
      </c>
      <c r="S4066" s="8" t="n"/>
      <c r="T4066" s="8" t="n"/>
      <c r="W4066">
        <f>IF($C4066="","",IF($AL4066=1,0,IF($AK4066=1,Settings!$C$6,Settings!$C$7))*100)</f>
        <v/>
      </c>
      <c r="X4066" s="8">
        <f>IF($C4066="","",T4066*W4066/100)</f>
        <v/>
      </c>
      <c r="Y4066" s="8">
        <f>IF($C4066="","",T4066-X4066)</f>
        <v/>
      </c>
      <c r="Z4066" s="8">
        <f>IF($C4066="","",Y4066-M4066)</f>
        <v/>
      </c>
      <c r="AD4066" s="8" t="n"/>
      <c r="AG4066" s="14" t="n"/>
      <c r="AI4066">
        <f>IF($C4066="","",IF(COUNTIF($C$2:$C4066,$C4066)=1,1,0))</f>
        <v/>
      </c>
      <c r="AJ4066">
        <f>IF($AI4066=1,SUMPRODUCT(--($AM$2:$AM$7001&lt;$AM4066))+1,"")</f>
        <v/>
      </c>
      <c r="AK4066">
        <f>IF($C4066="","",IF(OR($P4066=TRUE(),$P4066="TRUE"),1,0))</f>
        <v/>
      </c>
      <c r="AL4066">
        <f>IF($C4066="","",IF(AND($V4066="Yes",SUMPRODUCT((LEN(Settings!$F$6:$F$13)&gt;0)*ISNUMBER(SEARCH(Settings!$F$6:$F$13,$O4066)))=0),1,0))</f>
        <v/>
      </c>
      <c r="AM4066">
        <f>IF($AI4066=1,IFERROR(IF(VALUE($C4066)&lt;100000000,VALUE($C4066),1000000000),IFERROR(IF(VALUE(MID($C4066,2,20))&lt;100000000,VALUE(MID($C4066,2,20)),1000000000),1000000000))+ROW()/100000,"")</f>
        <v/>
      </c>
    </row>
    <row r="4067">
      <c r="E4067" s="14" t="n"/>
      <c r="M4067" s="8">
        <f>IF($C4067="","",L4067*T4067/100)</f>
        <v/>
      </c>
      <c r="S4067" s="8" t="n"/>
      <c r="T4067" s="8" t="n"/>
      <c r="W4067">
        <f>IF($C4067="","",IF($AL4067=1,0,IF($AK4067=1,Settings!$C$6,Settings!$C$7))*100)</f>
        <v/>
      </c>
      <c r="X4067" s="8">
        <f>IF($C4067="","",T4067*W4067/100)</f>
        <v/>
      </c>
      <c r="Y4067" s="8">
        <f>IF($C4067="","",T4067-X4067)</f>
        <v/>
      </c>
      <c r="Z4067" s="8">
        <f>IF($C4067="","",Y4067-M4067)</f>
        <v/>
      </c>
      <c r="AD4067" s="8" t="n"/>
      <c r="AG4067" s="14" t="n"/>
      <c r="AI4067">
        <f>IF($C4067="","",IF(COUNTIF($C$2:$C4067,$C4067)=1,1,0))</f>
        <v/>
      </c>
      <c r="AJ4067">
        <f>IF($AI4067=1,SUMPRODUCT(--($AM$2:$AM$7001&lt;$AM4067))+1,"")</f>
        <v/>
      </c>
      <c r="AK4067">
        <f>IF($C4067="","",IF(OR($P4067=TRUE(),$P4067="TRUE"),1,0))</f>
        <v/>
      </c>
      <c r="AL4067">
        <f>IF($C4067="","",IF(AND($V4067="Yes",SUMPRODUCT((LEN(Settings!$F$6:$F$13)&gt;0)*ISNUMBER(SEARCH(Settings!$F$6:$F$13,$O4067)))=0),1,0))</f>
        <v/>
      </c>
      <c r="AM4067">
        <f>IF($AI4067=1,IFERROR(IF(VALUE($C4067)&lt;100000000,VALUE($C4067),1000000000),IFERROR(IF(VALUE(MID($C4067,2,20))&lt;100000000,VALUE(MID($C4067,2,20)),1000000000),1000000000))+ROW()/100000,"")</f>
        <v/>
      </c>
    </row>
    <row r="4068">
      <c r="E4068" s="14" t="n"/>
      <c r="M4068" s="8">
        <f>IF($C4068="","",L4068*T4068/100)</f>
        <v/>
      </c>
      <c r="S4068" s="8" t="n"/>
      <c r="T4068" s="8" t="n"/>
      <c r="W4068">
        <f>IF($C4068="","",IF($AL4068=1,0,IF($AK4068=1,Settings!$C$6,Settings!$C$7))*100)</f>
        <v/>
      </c>
      <c r="X4068" s="8">
        <f>IF($C4068="","",T4068*W4068/100)</f>
        <v/>
      </c>
      <c r="Y4068" s="8">
        <f>IF($C4068="","",T4068-X4068)</f>
        <v/>
      </c>
      <c r="Z4068" s="8">
        <f>IF($C4068="","",Y4068-M4068)</f>
        <v/>
      </c>
      <c r="AD4068" s="8" t="n"/>
      <c r="AG4068" s="14" t="n"/>
      <c r="AI4068">
        <f>IF($C4068="","",IF(COUNTIF($C$2:$C4068,$C4068)=1,1,0))</f>
        <v/>
      </c>
      <c r="AJ4068">
        <f>IF($AI4068=1,SUMPRODUCT(--($AM$2:$AM$7001&lt;$AM4068))+1,"")</f>
        <v/>
      </c>
      <c r="AK4068">
        <f>IF($C4068="","",IF(OR($P4068=TRUE(),$P4068="TRUE"),1,0))</f>
        <v/>
      </c>
      <c r="AL4068">
        <f>IF($C4068="","",IF(AND($V4068="Yes",SUMPRODUCT((LEN(Settings!$F$6:$F$13)&gt;0)*ISNUMBER(SEARCH(Settings!$F$6:$F$13,$O4068)))=0),1,0))</f>
        <v/>
      </c>
      <c r="AM4068">
        <f>IF($AI4068=1,IFERROR(IF(VALUE($C4068)&lt;100000000,VALUE($C4068),1000000000),IFERROR(IF(VALUE(MID($C4068,2,20))&lt;100000000,VALUE(MID($C4068,2,20)),1000000000),1000000000))+ROW()/100000,"")</f>
        <v/>
      </c>
    </row>
    <row r="4069">
      <c r="E4069" s="14" t="n"/>
      <c r="M4069" s="8">
        <f>IF($C4069="","",L4069*T4069/100)</f>
        <v/>
      </c>
      <c r="S4069" s="8" t="n"/>
      <c r="T4069" s="8" t="n"/>
      <c r="W4069">
        <f>IF($C4069="","",IF($AL4069=1,0,IF($AK4069=1,Settings!$C$6,Settings!$C$7))*100)</f>
        <v/>
      </c>
      <c r="X4069" s="8">
        <f>IF($C4069="","",T4069*W4069/100)</f>
        <v/>
      </c>
      <c r="Y4069" s="8">
        <f>IF($C4069="","",T4069-X4069)</f>
        <v/>
      </c>
      <c r="Z4069" s="8">
        <f>IF($C4069="","",Y4069-M4069)</f>
        <v/>
      </c>
      <c r="AD4069" s="8" t="n"/>
      <c r="AG4069" s="14" t="n"/>
      <c r="AI4069">
        <f>IF($C4069="","",IF(COUNTIF($C$2:$C4069,$C4069)=1,1,0))</f>
        <v/>
      </c>
      <c r="AJ4069">
        <f>IF($AI4069=1,SUMPRODUCT(--($AM$2:$AM$7001&lt;$AM4069))+1,"")</f>
        <v/>
      </c>
      <c r="AK4069">
        <f>IF($C4069="","",IF(OR($P4069=TRUE(),$P4069="TRUE"),1,0))</f>
        <v/>
      </c>
      <c r="AL4069">
        <f>IF($C4069="","",IF(AND($V4069="Yes",SUMPRODUCT((LEN(Settings!$F$6:$F$13)&gt;0)*ISNUMBER(SEARCH(Settings!$F$6:$F$13,$O4069)))=0),1,0))</f>
        <v/>
      </c>
      <c r="AM4069">
        <f>IF($AI4069=1,IFERROR(IF(VALUE($C4069)&lt;100000000,VALUE($C4069),1000000000),IFERROR(IF(VALUE(MID($C4069,2,20))&lt;100000000,VALUE(MID($C4069,2,20)),1000000000),1000000000))+ROW()/100000,"")</f>
        <v/>
      </c>
    </row>
    <row r="4070">
      <c r="E4070" s="14" t="n"/>
      <c r="M4070" s="8">
        <f>IF($C4070="","",L4070*T4070/100)</f>
        <v/>
      </c>
      <c r="S4070" s="8" t="n"/>
      <c r="T4070" s="8" t="n"/>
      <c r="W4070">
        <f>IF($C4070="","",IF($AL4070=1,0,IF($AK4070=1,Settings!$C$6,Settings!$C$7))*100)</f>
        <v/>
      </c>
      <c r="X4070" s="8">
        <f>IF($C4070="","",T4070*W4070/100)</f>
        <v/>
      </c>
      <c r="Y4070" s="8">
        <f>IF($C4070="","",T4070-X4070)</f>
        <v/>
      </c>
      <c r="Z4070" s="8">
        <f>IF($C4070="","",Y4070-M4070)</f>
        <v/>
      </c>
      <c r="AD4070" s="8" t="n"/>
      <c r="AG4070" s="14" t="n"/>
      <c r="AI4070">
        <f>IF($C4070="","",IF(COUNTIF($C$2:$C4070,$C4070)=1,1,0))</f>
        <v/>
      </c>
      <c r="AJ4070">
        <f>IF($AI4070=1,SUMPRODUCT(--($AM$2:$AM$7001&lt;$AM4070))+1,"")</f>
        <v/>
      </c>
      <c r="AK4070">
        <f>IF($C4070="","",IF(OR($P4070=TRUE(),$P4070="TRUE"),1,0))</f>
        <v/>
      </c>
      <c r="AL4070">
        <f>IF($C4070="","",IF(AND($V4070="Yes",SUMPRODUCT((LEN(Settings!$F$6:$F$13)&gt;0)*ISNUMBER(SEARCH(Settings!$F$6:$F$13,$O4070)))=0),1,0))</f>
        <v/>
      </c>
      <c r="AM4070">
        <f>IF($AI4070=1,IFERROR(IF(VALUE($C4070)&lt;100000000,VALUE($C4070),1000000000),IFERROR(IF(VALUE(MID($C4070,2,20))&lt;100000000,VALUE(MID($C4070,2,20)),1000000000),1000000000))+ROW()/100000,"")</f>
        <v/>
      </c>
    </row>
    <row r="4071">
      <c r="E4071" s="14" t="n"/>
      <c r="M4071" s="8">
        <f>IF($C4071="","",L4071*T4071/100)</f>
        <v/>
      </c>
      <c r="S4071" s="8" t="n"/>
      <c r="T4071" s="8" t="n"/>
      <c r="W4071">
        <f>IF($C4071="","",IF($AL4071=1,0,IF($AK4071=1,Settings!$C$6,Settings!$C$7))*100)</f>
        <v/>
      </c>
      <c r="X4071" s="8">
        <f>IF($C4071="","",T4071*W4071/100)</f>
        <v/>
      </c>
      <c r="Y4071" s="8">
        <f>IF($C4071="","",T4071-X4071)</f>
        <v/>
      </c>
      <c r="Z4071" s="8">
        <f>IF($C4071="","",Y4071-M4071)</f>
        <v/>
      </c>
      <c r="AD4071" s="8" t="n"/>
      <c r="AG4071" s="14" t="n"/>
      <c r="AI4071">
        <f>IF($C4071="","",IF(COUNTIF($C$2:$C4071,$C4071)=1,1,0))</f>
        <v/>
      </c>
      <c r="AJ4071">
        <f>IF($AI4071=1,SUMPRODUCT(--($AM$2:$AM$7001&lt;$AM4071))+1,"")</f>
        <v/>
      </c>
      <c r="AK4071">
        <f>IF($C4071="","",IF(OR($P4071=TRUE(),$P4071="TRUE"),1,0))</f>
        <v/>
      </c>
      <c r="AL4071">
        <f>IF($C4071="","",IF(AND($V4071="Yes",SUMPRODUCT((LEN(Settings!$F$6:$F$13)&gt;0)*ISNUMBER(SEARCH(Settings!$F$6:$F$13,$O4071)))=0),1,0))</f>
        <v/>
      </c>
      <c r="AM4071">
        <f>IF($AI4071=1,IFERROR(IF(VALUE($C4071)&lt;100000000,VALUE($C4071),1000000000),IFERROR(IF(VALUE(MID($C4071,2,20))&lt;100000000,VALUE(MID($C4071,2,20)),1000000000),1000000000))+ROW()/100000,"")</f>
        <v/>
      </c>
    </row>
    <row r="4072">
      <c r="E4072" s="14" t="n"/>
      <c r="M4072" s="8">
        <f>IF($C4072="","",L4072*T4072/100)</f>
        <v/>
      </c>
      <c r="S4072" s="8" t="n"/>
      <c r="T4072" s="8" t="n"/>
      <c r="W4072">
        <f>IF($C4072="","",IF($AL4072=1,0,IF($AK4072=1,Settings!$C$6,Settings!$C$7))*100)</f>
        <v/>
      </c>
      <c r="X4072" s="8">
        <f>IF($C4072="","",T4072*W4072/100)</f>
        <v/>
      </c>
      <c r="Y4072" s="8">
        <f>IF($C4072="","",T4072-X4072)</f>
        <v/>
      </c>
      <c r="Z4072" s="8">
        <f>IF($C4072="","",Y4072-M4072)</f>
        <v/>
      </c>
      <c r="AD4072" s="8" t="n"/>
      <c r="AG4072" s="14" t="n"/>
      <c r="AI4072">
        <f>IF($C4072="","",IF(COUNTIF($C$2:$C4072,$C4072)=1,1,0))</f>
        <v/>
      </c>
      <c r="AJ4072">
        <f>IF($AI4072=1,SUMPRODUCT(--($AM$2:$AM$7001&lt;$AM4072))+1,"")</f>
        <v/>
      </c>
      <c r="AK4072">
        <f>IF($C4072="","",IF(OR($P4072=TRUE(),$P4072="TRUE"),1,0))</f>
        <v/>
      </c>
      <c r="AL4072">
        <f>IF($C4072="","",IF(AND($V4072="Yes",SUMPRODUCT((LEN(Settings!$F$6:$F$13)&gt;0)*ISNUMBER(SEARCH(Settings!$F$6:$F$13,$O4072)))=0),1,0))</f>
        <v/>
      </c>
      <c r="AM4072">
        <f>IF($AI4072=1,IFERROR(IF(VALUE($C4072)&lt;100000000,VALUE($C4072),1000000000),IFERROR(IF(VALUE(MID($C4072,2,20))&lt;100000000,VALUE(MID($C4072,2,20)),1000000000),1000000000))+ROW()/100000,"")</f>
        <v/>
      </c>
    </row>
    <row r="4073">
      <c r="E4073" s="14" t="n"/>
      <c r="M4073" s="8">
        <f>IF($C4073="","",L4073*T4073/100)</f>
        <v/>
      </c>
      <c r="S4073" s="8" t="n"/>
      <c r="T4073" s="8" t="n"/>
      <c r="W4073">
        <f>IF($C4073="","",IF($AL4073=1,0,IF($AK4073=1,Settings!$C$6,Settings!$C$7))*100)</f>
        <v/>
      </c>
      <c r="X4073" s="8">
        <f>IF($C4073="","",T4073*W4073/100)</f>
        <v/>
      </c>
      <c r="Y4073" s="8">
        <f>IF($C4073="","",T4073-X4073)</f>
        <v/>
      </c>
      <c r="Z4073" s="8">
        <f>IF($C4073="","",Y4073-M4073)</f>
        <v/>
      </c>
      <c r="AD4073" s="8" t="n"/>
      <c r="AG4073" s="14" t="n"/>
      <c r="AI4073">
        <f>IF($C4073="","",IF(COUNTIF($C$2:$C4073,$C4073)=1,1,0))</f>
        <v/>
      </c>
      <c r="AJ4073">
        <f>IF($AI4073=1,SUMPRODUCT(--($AM$2:$AM$7001&lt;$AM4073))+1,"")</f>
        <v/>
      </c>
      <c r="AK4073">
        <f>IF($C4073="","",IF(OR($P4073=TRUE(),$P4073="TRUE"),1,0))</f>
        <v/>
      </c>
      <c r="AL4073">
        <f>IF($C4073="","",IF(AND($V4073="Yes",SUMPRODUCT((LEN(Settings!$F$6:$F$13)&gt;0)*ISNUMBER(SEARCH(Settings!$F$6:$F$13,$O4073)))=0),1,0))</f>
        <v/>
      </c>
      <c r="AM4073">
        <f>IF($AI4073=1,IFERROR(IF(VALUE($C4073)&lt;100000000,VALUE($C4073),1000000000),IFERROR(IF(VALUE(MID($C4073,2,20))&lt;100000000,VALUE(MID($C4073,2,20)),1000000000),1000000000))+ROW()/100000,"")</f>
        <v/>
      </c>
    </row>
    <row r="4074">
      <c r="E4074" s="14" t="n"/>
      <c r="M4074" s="8">
        <f>IF($C4074="","",L4074*T4074/100)</f>
        <v/>
      </c>
      <c r="S4074" s="8" t="n"/>
      <c r="T4074" s="8" t="n"/>
      <c r="W4074">
        <f>IF($C4074="","",IF($AL4074=1,0,IF($AK4074=1,Settings!$C$6,Settings!$C$7))*100)</f>
        <v/>
      </c>
      <c r="X4074" s="8">
        <f>IF($C4074="","",T4074*W4074/100)</f>
        <v/>
      </c>
      <c r="Y4074" s="8">
        <f>IF($C4074="","",T4074-X4074)</f>
        <v/>
      </c>
      <c r="Z4074" s="8">
        <f>IF($C4074="","",Y4074-M4074)</f>
        <v/>
      </c>
      <c r="AD4074" s="8" t="n"/>
      <c r="AG4074" s="14" t="n"/>
      <c r="AI4074">
        <f>IF($C4074="","",IF(COUNTIF($C$2:$C4074,$C4074)=1,1,0))</f>
        <v/>
      </c>
      <c r="AJ4074">
        <f>IF($AI4074=1,SUMPRODUCT(--($AM$2:$AM$7001&lt;$AM4074))+1,"")</f>
        <v/>
      </c>
      <c r="AK4074">
        <f>IF($C4074="","",IF(OR($P4074=TRUE(),$P4074="TRUE"),1,0))</f>
        <v/>
      </c>
      <c r="AL4074">
        <f>IF($C4074="","",IF(AND($V4074="Yes",SUMPRODUCT((LEN(Settings!$F$6:$F$13)&gt;0)*ISNUMBER(SEARCH(Settings!$F$6:$F$13,$O4074)))=0),1,0))</f>
        <v/>
      </c>
      <c r="AM4074">
        <f>IF($AI4074=1,IFERROR(IF(VALUE($C4074)&lt;100000000,VALUE($C4074),1000000000),IFERROR(IF(VALUE(MID($C4074,2,20))&lt;100000000,VALUE(MID($C4074,2,20)),1000000000),1000000000))+ROW()/100000,"")</f>
        <v/>
      </c>
    </row>
    <row r="4075">
      <c r="E4075" s="14" t="n"/>
      <c r="M4075" s="8">
        <f>IF($C4075="","",L4075*T4075/100)</f>
        <v/>
      </c>
      <c r="S4075" s="8" t="n"/>
      <c r="T4075" s="8" t="n"/>
      <c r="W4075">
        <f>IF($C4075="","",IF($AL4075=1,0,IF($AK4075=1,Settings!$C$6,Settings!$C$7))*100)</f>
        <v/>
      </c>
      <c r="X4075" s="8">
        <f>IF($C4075="","",T4075*W4075/100)</f>
        <v/>
      </c>
      <c r="Y4075" s="8">
        <f>IF($C4075="","",T4075-X4075)</f>
        <v/>
      </c>
      <c r="Z4075" s="8">
        <f>IF($C4075="","",Y4075-M4075)</f>
        <v/>
      </c>
      <c r="AD4075" s="8" t="n"/>
      <c r="AG4075" s="14" t="n"/>
      <c r="AI4075">
        <f>IF($C4075="","",IF(COUNTIF($C$2:$C4075,$C4075)=1,1,0))</f>
        <v/>
      </c>
      <c r="AJ4075">
        <f>IF($AI4075=1,SUMPRODUCT(--($AM$2:$AM$7001&lt;$AM4075))+1,"")</f>
        <v/>
      </c>
      <c r="AK4075">
        <f>IF($C4075="","",IF(OR($P4075=TRUE(),$P4075="TRUE"),1,0))</f>
        <v/>
      </c>
      <c r="AL4075">
        <f>IF($C4075="","",IF(AND($V4075="Yes",SUMPRODUCT((LEN(Settings!$F$6:$F$13)&gt;0)*ISNUMBER(SEARCH(Settings!$F$6:$F$13,$O4075)))=0),1,0))</f>
        <v/>
      </c>
      <c r="AM4075">
        <f>IF($AI4075=1,IFERROR(IF(VALUE($C4075)&lt;100000000,VALUE($C4075),1000000000),IFERROR(IF(VALUE(MID($C4075,2,20))&lt;100000000,VALUE(MID($C4075,2,20)),1000000000),1000000000))+ROW()/100000,"")</f>
        <v/>
      </c>
    </row>
    <row r="4076">
      <c r="E4076" s="14" t="n"/>
      <c r="M4076" s="8">
        <f>IF($C4076="","",L4076*T4076/100)</f>
        <v/>
      </c>
      <c r="S4076" s="8" t="n"/>
      <c r="T4076" s="8" t="n"/>
      <c r="W4076">
        <f>IF($C4076="","",IF($AL4076=1,0,IF($AK4076=1,Settings!$C$6,Settings!$C$7))*100)</f>
        <v/>
      </c>
      <c r="X4076" s="8">
        <f>IF($C4076="","",T4076*W4076/100)</f>
        <v/>
      </c>
      <c r="Y4076" s="8">
        <f>IF($C4076="","",T4076-X4076)</f>
        <v/>
      </c>
      <c r="Z4076" s="8">
        <f>IF($C4076="","",Y4076-M4076)</f>
        <v/>
      </c>
      <c r="AD4076" s="8" t="n"/>
      <c r="AG4076" s="14" t="n"/>
      <c r="AI4076">
        <f>IF($C4076="","",IF(COUNTIF($C$2:$C4076,$C4076)=1,1,0))</f>
        <v/>
      </c>
      <c r="AJ4076">
        <f>IF($AI4076=1,SUMPRODUCT(--($AM$2:$AM$7001&lt;$AM4076))+1,"")</f>
        <v/>
      </c>
      <c r="AK4076">
        <f>IF($C4076="","",IF(OR($P4076=TRUE(),$P4076="TRUE"),1,0))</f>
        <v/>
      </c>
      <c r="AL4076">
        <f>IF($C4076="","",IF(AND($V4076="Yes",SUMPRODUCT((LEN(Settings!$F$6:$F$13)&gt;0)*ISNUMBER(SEARCH(Settings!$F$6:$F$13,$O4076)))=0),1,0))</f>
        <v/>
      </c>
      <c r="AM4076">
        <f>IF($AI4076=1,IFERROR(IF(VALUE($C4076)&lt;100000000,VALUE($C4076),1000000000),IFERROR(IF(VALUE(MID($C4076,2,20))&lt;100000000,VALUE(MID($C4076,2,20)),1000000000),1000000000))+ROW()/100000,"")</f>
        <v/>
      </c>
    </row>
    <row r="4077">
      <c r="E4077" s="14" t="n"/>
      <c r="M4077" s="8">
        <f>IF($C4077="","",L4077*T4077/100)</f>
        <v/>
      </c>
      <c r="S4077" s="8" t="n"/>
      <c r="T4077" s="8" t="n"/>
      <c r="W4077">
        <f>IF($C4077="","",IF($AL4077=1,0,IF($AK4077=1,Settings!$C$6,Settings!$C$7))*100)</f>
        <v/>
      </c>
      <c r="X4077" s="8">
        <f>IF($C4077="","",T4077*W4077/100)</f>
        <v/>
      </c>
      <c r="Y4077" s="8">
        <f>IF($C4077="","",T4077-X4077)</f>
        <v/>
      </c>
      <c r="Z4077" s="8">
        <f>IF($C4077="","",Y4077-M4077)</f>
        <v/>
      </c>
      <c r="AD4077" s="8" t="n"/>
      <c r="AG4077" s="14" t="n"/>
      <c r="AI4077">
        <f>IF($C4077="","",IF(COUNTIF($C$2:$C4077,$C4077)=1,1,0))</f>
        <v/>
      </c>
      <c r="AJ4077">
        <f>IF($AI4077=1,SUMPRODUCT(--($AM$2:$AM$7001&lt;$AM4077))+1,"")</f>
        <v/>
      </c>
      <c r="AK4077">
        <f>IF($C4077="","",IF(OR($P4077=TRUE(),$P4077="TRUE"),1,0))</f>
        <v/>
      </c>
      <c r="AL4077">
        <f>IF($C4077="","",IF(AND($V4077="Yes",SUMPRODUCT((LEN(Settings!$F$6:$F$13)&gt;0)*ISNUMBER(SEARCH(Settings!$F$6:$F$13,$O4077)))=0),1,0))</f>
        <v/>
      </c>
      <c r="AM4077">
        <f>IF($AI4077=1,IFERROR(IF(VALUE($C4077)&lt;100000000,VALUE($C4077),1000000000),IFERROR(IF(VALUE(MID($C4077,2,20))&lt;100000000,VALUE(MID($C4077,2,20)),1000000000),1000000000))+ROW()/100000,"")</f>
        <v/>
      </c>
    </row>
    <row r="4078">
      <c r="E4078" s="14" t="n"/>
      <c r="M4078" s="8">
        <f>IF($C4078="","",L4078*T4078/100)</f>
        <v/>
      </c>
      <c r="S4078" s="8" t="n"/>
      <c r="T4078" s="8" t="n"/>
      <c r="W4078">
        <f>IF($C4078="","",IF($AL4078=1,0,IF($AK4078=1,Settings!$C$6,Settings!$C$7))*100)</f>
        <v/>
      </c>
      <c r="X4078" s="8">
        <f>IF($C4078="","",T4078*W4078/100)</f>
        <v/>
      </c>
      <c r="Y4078" s="8">
        <f>IF($C4078="","",T4078-X4078)</f>
        <v/>
      </c>
      <c r="Z4078" s="8">
        <f>IF($C4078="","",Y4078-M4078)</f>
        <v/>
      </c>
      <c r="AD4078" s="8" t="n"/>
      <c r="AG4078" s="14" t="n"/>
      <c r="AI4078">
        <f>IF($C4078="","",IF(COUNTIF($C$2:$C4078,$C4078)=1,1,0))</f>
        <v/>
      </c>
      <c r="AJ4078">
        <f>IF($AI4078=1,SUMPRODUCT(--($AM$2:$AM$7001&lt;$AM4078))+1,"")</f>
        <v/>
      </c>
      <c r="AK4078">
        <f>IF($C4078="","",IF(OR($P4078=TRUE(),$P4078="TRUE"),1,0))</f>
        <v/>
      </c>
      <c r="AL4078">
        <f>IF($C4078="","",IF(AND($V4078="Yes",SUMPRODUCT((LEN(Settings!$F$6:$F$13)&gt;0)*ISNUMBER(SEARCH(Settings!$F$6:$F$13,$O4078)))=0),1,0))</f>
        <v/>
      </c>
      <c r="AM4078">
        <f>IF($AI4078=1,IFERROR(IF(VALUE($C4078)&lt;100000000,VALUE($C4078),1000000000),IFERROR(IF(VALUE(MID($C4078,2,20))&lt;100000000,VALUE(MID($C4078,2,20)),1000000000),1000000000))+ROW()/100000,"")</f>
        <v/>
      </c>
    </row>
    <row r="4079">
      <c r="E4079" s="14" t="n"/>
      <c r="M4079" s="8">
        <f>IF($C4079="","",L4079*T4079/100)</f>
        <v/>
      </c>
      <c r="S4079" s="8" t="n"/>
      <c r="T4079" s="8" t="n"/>
      <c r="W4079">
        <f>IF($C4079="","",IF($AL4079=1,0,IF($AK4079=1,Settings!$C$6,Settings!$C$7))*100)</f>
        <v/>
      </c>
      <c r="X4079" s="8">
        <f>IF($C4079="","",T4079*W4079/100)</f>
        <v/>
      </c>
      <c r="Y4079" s="8">
        <f>IF($C4079="","",T4079-X4079)</f>
        <v/>
      </c>
      <c r="Z4079" s="8">
        <f>IF($C4079="","",Y4079-M4079)</f>
        <v/>
      </c>
      <c r="AD4079" s="8" t="n"/>
      <c r="AG4079" s="14" t="n"/>
      <c r="AI4079">
        <f>IF($C4079="","",IF(COUNTIF($C$2:$C4079,$C4079)=1,1,0))</f>
        <v/>
      </c>
      <c r="AJ4079">
        <f>IF($AI4079=1,SUMPRODUCT(--($AM$2:$AM$7001&lt;$AM4079))+1,"")</f>
        <v/>
      </c>
      <c r="AK4079">
        <f>IF($C4079="","",IF(OR($P4079=TRUE(),$P4079="TRUE"),1,0))</f>
        <v/>
      </c>
      <c r="AL4079">
        <f>IF($C4079="","",IF(AND($V4079="Yes",SUMPRODUCT((LEN(Settings!$F$6:$F$13)&gt;0)*ISNUMBER(SEARCH(Settings!$F$6:$F$13,$O4079)))=0),1,0))</f>
        <v/>
      </c>
      <c r="AM4079">
        <f>IF($AI4079=1,IFERROR(IF(VALUE($C4079)&lt;100000000,VALUE($C4079),1000000000),IFERROR(IF(VALUE(MID($C4079,2,20))&lt;100000000,VALUE(MID($C4079,2,20)),1000000000),1000000000))+ROW()/100000,"")</f>
        <v/>
      </c>
    </row>
    <row r="4080">
      <c r="E4080" s="14" t="n"/>
      <c r="M4080" s="8">
        <f>IF($C4080="","",L4080*T4080/100)</f>
        <v/>
      </c>
      <c r="S4080" s="8" t="n"/>
      <c r="T4080" s="8" t="n"/>
      <c r="W4080">
        <f>IF($C4080="","",IF($AL4080=1,0,IF($AK4080=1,Settings!$C$6,Settings!$C$7))*100)</f>
        <v/>
      </c>
      <c r="X4080" s="8">
        <f>IF($C4080="","",T4080*W4080/100)</f>
        <v/>
      </c>
      <c r="Y4080" s="8">
        <f>IF($C4080="","",T4080-X4080)</f>
        <v/>
      </c>
      <c r="Z4080" s="8">
        <f>IF($C4080="","",Y4080-M4080)</f>
        <v/>
      </c>
      <c r="AD4080" s="8" t="n"/>
      <c r="AG4080" s="14" t="n"/>
      <c r="AI4080">
        <f>IF($C4080="","",IF(COUNTIF($C$2:$C4080,$C4080)=1,1,0))</f>
        <v/>
      </c>
      <c r="AJ4080">
        <f>IF($AI4080=1,SUMPRODUCT(--($AM$2:$AM$7001&lt;$AM4080))+1,"")</f>
        <v/>
      </c>
      <c r="AK4080">
        <f>IF($C4080="","",IF(OR($P4080=TRUE(),$P4080="TRUE"),1,0))</f>
        <v/>
      </c>
      <c r="AL4080">
        <f>IF($C4080="","",IF(AND($V4080="Yes",SUMPRODUCT((LEN(Settings!$F$6:$F$13)&gt;0)*ISNUMBER(SEARCH(Settings!$F$6:$F$13,$O4080)))=0),1,0))</f>
        <v/>
      </c>
      <c r="AM4080">
        <f>IF($AI4080=1,IFERROR(IF(VALUE($C4080)&lt;100000000,VALUE($C4080),1000000000),IFERROR(IF(VALUE(MID($C4080,2,20))&lt;100000000,VALUE(MID($C4080,2,20)),1000000000),1000000000))+ROW()/100000,"")</f>
        <v/>
      </c>
    </row>
    <row r="4081">
      <c r="E4081" s="14" t="n"/>
      <c r="M4081" s="8">
        <f>IF($C4081="","",L4081*T4081/100)</f>
        <v/>
      </c>
      <c r="S4081" s="8" t="n"/>
      <c r="T4081" s="8" t="n"/>
      <c r="W4081">
        <f>IF($C4081="","",IF($AL4081=1,0,IF($AK4081=1,Settings!$C$6,Settings!$C$7))*100)</f>
        <v/>
      </c>
      <c r="X4081" s="8">
        <f>IF($C4081="","",T4081*W4081/100)</f>
        <v/>
      </c>
      <c r="Y4081" s="8">
        <f>IF($C4081="","",T4081-X4081)</f>
        <v/>
      </c>
      <c r="Z4081" s="8">
        <f>IF($C4081="","",Y4081-M4081)</f>
        <v/>
      </c>
      <c r="AD4081" s="8" t="n"/>
      <c r="AG4081" s="14" t="n"/>
      <c r="AI4081">
        <f>IF($C4081="","",IF(COUNTIF($C$2:$C4081,$C4081)=1,1,0))</f>
        <v/>
      </c>
      <c r="AJ4081">
        <f>IF($AI4081=1,SUMPRODUCT(--($AM$2:$AM$7001&lt;$AM4081))+1,"")</f>
        <v/>
      </c>
      <c r="AK4081">
        <f>IF($C4081="","",IF(OR($P4081=TRUE(),$P4081="TRUE"),1,0))</f>
        <v/>
      </c>
      <c r="AL4081">
        <f>IF($C4081="","",IF(AND($V4081="Yes",SUMPRODUCT((LEN(Settings!$F$6:$F$13)&gt;0)*ISNUMBER(SEARCH(Settings!$F$6:$F$13,$O4081)))=0),1,0))</f>
        <v/>
      </c>
      <c r="AM4081">
        <f>IF($AI4081=1,IFERROR(IF(VALUE($C4081)&lt;100000000,VALUE($C4081),1000000000),IFERROR(IF(VALUE(MID($C4081,2,20))&lt;100000000,VALUE(MID($C4081,2,20)),1000000000),1000000000))+ROW()/100000,"")</f>
        <v/>
      </c>
    </row>
    <row r="4082">
      <c r="E4082" s="14" t="n"/>
      <c r="M4082" s="8">
        <f>IF($C4082="","",L4082*T4082/100)</f>
        <v/>
      </c>
      <c r="S4082" s="8" t="n"/>
      <c r="T4082" s="8" t="n"/>
      <c r="W4082">
        <f>IF($C4082="","",IF($AL4082=1,0,IF($AK4082=1,Settings!$C$6,Settings!$C$7))*100)</f>
        <v/>
      </c>
      <c r="X4082" s="8">
        <f>IF($C4082="","",T4082*W4082/100)</f>
        <v/>
      </c>
      <c r="Y4082" s="8">
        <f>IF($C4082="","",T4082-X4082)</f>
        <v/>
      </c>
      <c r="Z4082" s="8">
        <f>IF($C4082="","",Y4082-M4082)</f>
        <v/>
      </c>
      <c r="AD4082" s="8" t="n"/>
      <c r="AG4082" s="14" t="n"/>
      <c r="AI4082">
        <f>IF($C4082="","",IF(COUNTIF($C$2:$C4082,$C4082)=1,1,0))</f>
        <v/>
      </c>
      <c r="AJ4082">
        <f>IF($AI4082=1,SUMPRODUCT(--($AM$2:$AM$7001&lt;$AM4082))+1,"")</f>
        <v/>
      </c>
      <c r="AK4082">
        <f>IF($C4082="","",IF(OR($P4082=TRUE(),$P4082="TRUE"),1,0))</f>
        <v/>
      </c>
      <c r="AL4082">
        <f>IF($C4082="","",IF(AND($V4082="Yes",SUMPRODUCT((LEN(Settings!$F$6:$F$13)&gt;0)*ISNUMBER(SEARCH(Settings!$F$6:$F$13,$O4082)))=0),1,0))</f>
        <v/>
      </c>
      <c r="AM4082">
        <f>IF($AI4082=1,IFERROR(IF(VALUE($C4082)&lt;100000000,VALUE($C4082),1000000000),IFERROR(IF(VALUE(MID($C4082,2,20))&lt;100000000,VALUE(MID($C4082,2,20)),1000000000),1000000000))+ROW()/100000,"")</f>
        <v/>
      </c>
    </row>
    <row r="4083">
      <c r="E4083" s="14" t="n"/>
      <c r="M4083" s="8">
        <f>IF($C4083="","",L4083*T4083/100)</f>
        <v/>
      </c>
      <c r="S4083" s="8" t="n"/>
      <c r="T4083" s="8" t="n"/>
      <c r="W4083">
        <f>IF($C4083="","",IF($AL4083=1,0,IF($AK4083=1,Settings!$C$6,Settings!$C$7))*100)</f>
        <v/>
      </c>
      <c r="X4083" s="8">
        <f>IF($C4083="","",T4083*W4083/100)</f>
        <v/>
      </c>
      <c r="Y4083" s="8">
        <f>IF($C4083="","",T4083-X4083)</f>
        <v/>
      </c>
      <c r="Z4083" s="8">
        <f>IF($C4083="","",Y4083-M4083)</f>
        <v/>
      </c>
      <c r="AD4083" s="8" t="n"/>
      <c r="AG4083" s="14" t="n"/>
      <c r="AI4083">
        <f>IF($C4083="","",IF(COUNTIF($C$2:$C4083,$C4083)=1,1,0))</f>
        <v/>
      </c>
      <c r="AJ4083">
        <f>IF($AI4083=1,SUMPRODUCT(--($AM$2:$AM$7001&lt;$AM4083))+1,"")</f>
        <v/>
      </c>
      <c r="AK4083">
        <f>IF($C4083="","",IF(OR($P4083=TRUE(),$P4083="TRUE"),1,0))</f>
        <v/>
      </c>
      <c r="AL4083">
        <f>IF($C4083="","",IF(AND($V4083="Yes",SUMPRODUCT((LEN(Settings!$F$6:$F$13)&gt;0)*ISNUMBER(SEARCH(Settings!$F$6:$F$13,$O4083)))=0),1,0))</f>
        <v/>
      </c>
      <c r="AM4083">
        <f>IF($AI4083=1,IFERROR(IF(VALUE($C4083)&lt;100000000,VALUE($C4083),1000000000),IFERROR(IF(VALUE(MID($C4083,2,20))&lt;100000000,VALUE(MID($C4083,2,20)),1000000000),1000000000))+ROW()/100000,"")</f>
        <v/>
      </c>
    </row>
    <row r="4084">
      <c r="E4084" s="14" t="n"/>
      <c r="M4084" s="8">
        <f>IF($C4084="","",L4084*T4084/100)</f>
        <v/>
      </c>
      <c r="S4084" s="8" t="n"/>
      <c r="T4084" s="8" t="n"/>
      <c r="W4084">
        <f>IF($C4084="","",IF($AL4084=1,0,IF($AK4084=1,Settings!$C$6,Settings!$C$7))*100)</f>
        <v/>
      </c>
      <c r="X4084" s="8">
        <f>IF($C4084="","",T4084*W4084/100)</f>
        <v/>
      </c>
      <c r="Y4084" s="8">
        <f>IF($C4084="","",T4084-X4084)</f>
        <v/>
      </c>
      <c r="Z4084" s="8">
        <f>IF($C4084="","",Y4084-M4084)</f>
        <v/>
      </c>
      <c r="AD4084" s="8" t="n"/>
      <c r="AG4084" s="14" t="n"/>
      <c r="AI4084">
        <f>IF($C4084="","",IF(COUNTIF($C$2:$C4084,$C4084)=1,1,0))</f>
        <v/>
      </c>
      <c r="AJ4084">
        <f>IF($AI4084=1,SUMPRODUCT(--($AM$2:$AM$7001&lt;$AM4084))+1,"")</f>
        <v/>
      </c>
      <c r="AK4084">
        <f>IF($C4084="","",IF(OR($P4084=TRUE(),$P4084="TRUE"),1,0))</f>
        <v/>
      </c>
      <c r="AL4084">
        <f>IF($C4084="","",IF(AND($V4084="Yes",SUMPRODUCT((LEN(Settings!$F$6:$F$13)&gt;0)*ISNUMBER(SEARCH(Settings!$F$6:$F$13,$O4084)))=0),1,0))</f>
        <v/>
      </c>
      <c r="AM4084">
        <f>IF($AI4084=1,IFERROR(IF(VALUE($C4084)&lt;100000000,VALUE($C4084),1000000000),IFERROR(IF(VALUE(MID($C4084,2,20))&lt;100000000,VALUE(MID($C4084,2,20)),1000000000),1000000000))+ROW()/100000,"")</f>
        <v/>
      </c>
    </row>
    <row r="4085">
      <c r="E4085" s="14" t="n"/>
      <c r="M4085" s="8">
        <f>IF($C4085="","",L4085*T4085/100)</f>
        <v/>
      </c>
      <c r="S4085" s="8" t="n"/>
      <c r="T4085" s="8" t="n"/>
      <c r="W4085">
        <f>IF($C4085="","",IF($AL4085=1,0,IF($AK4085=1,Settings!$C$6,Settings!$C$7))*100)</f>
        <v/>
      </c>
      <c r="X4085" s="8">
        <f>IF($C4085="","",T4085*W4085/100)</f>
        <v/>
      </c>
      <c r="Y4085" s="8">
        <f>IF($C4085="","",T4085-X4085)</f>
        <v/>
      </c>
      <c r="Z4085" s="8">
        <f>IF($C4085="","",Y4085-M4085)</f>
        <v/>
      </c>
      <c r="AD4085" s="8" t="n"/>
      <c r="AG4085" s="14" t="n"/>
      <c r="AI4085">
        <f>IF($C4085="","",IF(COUNTIF($C$2:$C4085,$C4085)=1,1,0))</f>
        <v/>
      </c>
      <c r="AJ4085">
        <f>IF($AI4085=1,SUMPRODUCT(--($AM$2:$AM$7001&lt;$AM4085))+1,"")</f>
        <v/>
      </c>
      <c r="AK4085">
        <f>IF($C4085="","",IF(OR($P4085=TRUE(),$P4085="TRUE"),1,0))</f>
        <v/>
      </c>
      <c r="AL4085">
        <f>IF($C4085="","",IF(AND($V4085="Yes",SUMPRODUCT((LEN(Settings!$F$6:$F$13)&gt;0)*ISNUMBER(SEARCH(Settings!$F$6:$F$13,$O4085)))=0),1,0))</f>
        <v/>
      </c>
      <c r="AM4085">
        <f>IF($AI4085=1,IFERROR(IF(VALUE($C4085)&lt;100000000,VALUE($C4085),1000000000),IFERROR(IF(VALUE(MID($C4085,2,20))&lt;100000000,VALUE(MID($C4085,2,20)),1000000000),1000000000))+ROW()/100000,"")</f>
        <v/>
      </c>
    </row>
    <row r="4086">
      <c r="E4086" s="14" t="n"/>
      <c r="M4086" s="8">
        <f>IF($C4086="","",L4086*T4086/100)</f>
        <v/>
      </c>
      <c r="S4086" s="8" t="n"/>
      <c r="T4086" s="8" t="n"/>
      <c r="W4086">
        <f>IF($C4086="","",IF($AL4086=1,0,IF($AK4086=1,Settings!$C$6,Settings!$C$7))*100)</f>
        <v/>
      </c>
      <c r="X4086" s="8">
        <f>IF($C4086="","",T4086*W4086/100)</f>
        <v/>
      </c>
      <c r="Y4086" s="8">
        <f>IF($C4086="","",T4086-X4086)</f>
        <v/>
      </c>
      <c r="Z4086" s="8">
        <f>IF($C4086="","",Y4086-M4086)</f>
        <v/>
      </c>
      <c r="AD4086" s="8" t="n"/>
      <c r="AG4086" s="14" t="n"/>
      <c r="AI4086">
        <f>IF($C4086="","",IF(COUNTIF($C$2:$C4086,$C4086)=1,1,0))</f>
        <v/>
      </c>
      <c r="AJ4086">
        <f>IF($AI4086=1,SUMPRODUCT(--($AM$2:$AM$7001&lt;$AM4086))+1,"")</f>
        <v/>
      </c>
      <c r="AK4086">
        <f>IF($C4086="","",IF(OR($P4086=TRUE(),$P4086="TRUE"),1,0))</f>
        <v/>
      </c>
      <c r="AL4086">
        <f>IF($C4086="","",IF(AND($V4086="Yes",SUMPRODUCT((LEN(Settings!$F$6:$F$13)&gt;0)*ISNUMBER(SEARCH(Settings!$F$6:$F$13,$O4086)))=0),1,0))</f>
        <v/>
      </c>
      <c r="AM4086">
        <f>IF($AI4086=1,IFERROR(IF(VALUE($C4086)&lt;100000000,VALUE($C4086),1000000000),IFERROR(IF(VALUE(MID($C4086,2,20))&lt;100000000,VALUE(MID($C4086,2,20)),1000000000),1000000000))+ROW()/100000,"")</f>
        <v/>
      </c>
    </row>
    <row r="4087">
      <c r="E4087" s="14" t="n"/>
      <c r="M4087" s="8">
        <f>IF($C4087="","",L4087*T4087/100)</f>
        <v/>
      </c>
      <c r="S4087" s="8" t="n"/>
      <c r="T4087" s="8" t="n"/>
      <c r="W4087">
        <f>IF($C4087="","",IF($AL4087=1,0,IF($AK4087=1,Settings!$C$6,Settings!$C$7))*100)</f>
        <v/>
      </c>
      <c r="X4087" s="8">
        <f>IF($C4087="","",T4087*W4087/100)</f>
        <v/>
      </c>
      <c r="Y4087" s="8">
        <f>IF($C4087="","",T4087-X4087)</f>
        <v/>
      </c>
      <c r="Z4087" s="8">
        <f>IF($C4087="","",Y4087-M4087)</f>
        <v/>
      </c>
      <c r="AD4087" s="8" t="n"/>
      <c r="AG4087" s="14" t="n"/>
      <c r="AI4087">
        <f>IF($C4087="","",IF(COUNTIF($C$2:$C4087,$C4087)=1,1,0))</f>
        <v/>
      </c>
      <c r="AJ4087">
        <f>IF($AI4087=1,SUMPRODUCT(--($AM$2:$AM$7001&lt;$AM4087))+1,"")</f>
        <v/>
      </c>
      <c r="AK4087">
        <f>IF($C4087="","",IF(OR($P4087=TRUE(),$P4087="TRUE"),1,0))</f>
        <v/>
      </c>
      <c r="AL4087">
        <f>IF($C4087="","",IF(AND($V4087="Yes",SUMPRODUCT((LEN(Settings!$F$6:$F$13)&gt;0)*ISNUMBER(SEARCH(Settings!$F$6:$F$13,$O4087)))=0),1,0))</f>
        <v/>
      </c>
      <c r="AM4087">
        <f>IF($AI4087=1,IFERROR(IF(VALUE($C4087)&lt;100000000,VALUE($C4087),1000000000),IFERROR(IF(VALUE(MID($C4087,2,20))&lt;100000000,VALUE(MID($C4087,2,20)),1000000000),1000000000))+ROW()/100000,"")</f>
        <v/>
      </c>
    </row>
    <row r="4088">
      <c r="E4088" s="14" t="n"/>
      <c r="M4088" s="8">
        <f>IF($C4088="","",L4088*T4088/100)</f>
        <v/>
      </c>
      <c r="S4088" s="8" t="n"/>
      <c r="T4088" s="8" t="n"/>
      <c r="W4088">
        <f>IF($C4088="","",IF($AL4088=1,0,IF($AK4088=1,Settings!$C$6,Settings!$C$7))*100)</f>
        <v/>
      </c>
      <c r="X4088" s="8">
        <f>IF($C4088="","",T4088*W4088/100)</f>
        <v/>
      </c>
      <c r="Y4088" s="8">
        <f>IF($C4088="","",T4088-X4088)</f>
        <v/>
      </c>
      <c r="Z4088" s="8">
        <f>IF($C4088="","",Y4088-M4088)</f>
        <v/>
      </c>
      <c r="AD4088" s="8" t="n"/>
      <c r="AG4088" s="14" t="n"/>
      <c r="AI4088">
        <f>IF($C4088="","",IF(COUNTIF($C$2:$C4088,$C4088)=1,1,0))</f>
        <v/>
      </c>
      <c r="AJ4088">
        <f>IF($AI4088=1,SUMPRODUCT(--($AM$2:$AM$7001&lt;$AM4088))+1,"")</f>
        <v/>
      </c>
      <c r="AK4088">
        <f>IF($C4088="","",IF(OR($P4088=TRUE(),$P4088="TRUE"),1,0))</f>
        <v/>
      </c>
      <c r="AL4088">
        <f>IF($C4088="","",IF(AND($V4088="Yes",SUMPRODUCT((LEN(Settings!$F$6:$F$13)&gt;0)*ISNUMBER(SEARCH(Settings!$F$6:$F$13,$O4088)))=0),1,0))</f>
        <v/>
      </c>
      <c r="AM4088">
        <f>IF($AI4088=1,IFERROR(IF(VALUE($C4088)&lt;100000000,VALUE($C4088),1000000000),IFERROR(IF(VALUE(MID($C4088,2,20))&lt;100000000,VALUE(MID($C4088,2,20)),1000000000),1000000000))+ROW()/100000,"")</f>
        <v/>
      </c>
    </row>
    <row r="4089">
      <c r="E4089" s="14" t="n"/>
      <c r="M4089" s="8">
        <f>IF($C4089="","",L4089*T4089/100)</f>
        <v/>
      </c>
      <c r="S4089" s="8" t="n"/>
      <c r="T4089" s="8" t="n"/>
      <c r="W4089">
        <f>IF($C4089="","",IF($AL4089=1,0,IF($AK4089=1,Settings!$C$6,Settings!$C$7))*100)</f>
        <v/>
      </c>
      <c r="X4089" s="8">
        <f>IF($C4089="","",T4089*W4089/100)</f>
        <v/>
      </c>
      <c r="Y4089" s="8">
        <f>IF($C4089="","",T4089-X4089)</f>
        <v/>
      </c>
      <c r="Z4089" s="8">
        <f>IF($C4089="","",Y4089-M4089)</f>
        <v/>
      </c>
      <c r="AD4089" s="8" t="n"/>
      <c r="AG4089" s="14" t="n"/>
      <c r="AI4089">
        <f>IF($C4089="","",IF(COUNTIF($C$2:$C4089,$C4089)=1,1,0))</f>
        <v/>
      </c>
      <c r="AJ4089">
        <f>IF($AI4089=1,SUMPRODUCT(--($AM$2:$AM$7001&lt;$AM4089))+1,"")</f>
        <v/>
      </c>
      <c r="AK4089">
        <f>IF($C4089="","",IF(OR($P4089=TRUE(),$P4089="TRUE"),1,0))</f>
        <v/>
      </c>
      <c r="AL4089">
        <f>IF($C4089="","",IF(AND($V4089="Yes",SUMPRODUCT((LEN(Settings!$F$6:$F$13)&gt;0)*ISNUMBER(SEARCH(Settings!$F$6:$F$13,$O4089)))=0),1,0))</f>
        <v/>
      </c>
      <c r="AM4089">
        <f>IF($AI4089=1,IFERROR(IF(VALUE($C4089)&lt;100000000,VALUE($C4089),1000000000),IFERROR(IF(VALUE(MID($C4089,2,20))&lt;100000000,VALUE(MID($C4089,2,20)),1000000000),1000000000))+ROW()/100000,"")</f>
        <v/>
      </c>
    </row>
    <row r="4090">
      <c r="E4090" s="14" t="n"/>
      <c r="M4090" s="8">
        <f>IF($C4090="","",L4090*T4090/100)</f>
        <v/>
      </c>
      <c r="S4090" s="8" t="n"/>
      <c r="T4090" s="8" t="n"/>
      <c r="W4090">
        <f>IF($C4090="","",IF($AL4090=1,0,IF($AK4090=1,Settings!$C$6,Settings!$C$7))*100)</f>
        <v/>
      </c>
      <c r="X4090" s="8">
        <f>IF($C4090="","",T4090*W4090/100)</f>
        <v/>
      </c>
      <c r="Y4090" s="8">
        <f>IF($C4090="","",T4090-X4090)</f>
        <v/>
      </c>
      <c r="Z4090" s="8">
        <f>IF($C4090="","",Y4090-M4090)</f>
        <v/>
      </c>
      <c r="AD4090" s="8" t="n"/>
      <c r="AG4090" s="14" t="n"/>
      <c r="AI4090">
        <f>IF($C4090="","",IF(COUNTIF($C$2:$C4090,$C4090)=1,1,0))</f>
        <v/>
      </c>
      <c r="AJ4090">
        <f>IF($AI4090=1,SUMPRODUCT(--($AM$2:$AM$7001&lt;$AM4090))+1,"")</f>
        <v/>
      </c>
      <c r="AK4090">
        <f>IF($C4090="","",IF(OR($P4090=TRUE(),$P4090="TRUE"),1,0))</f>
        <v/>
      </c>
      <c r="AL4090">
        <f>IF($C4090="","",IF(AND($V4090="Yes",SUMPRODUCT((LEN(Settings!$F$6:$F$13)&gt;0)*ISNUMBER(SEARCH(Settings!$F$6:$F$13,$O4090)))=0),1,0))</f>
        <v/>
      </c>
      <c r="AM4090">
        <f>IF($AI4090=1,IFERROR(IF(VALUE($C4090)&lt;100000000,VALUE($C4090),1000000000),IFERROR(IF(VALUE(MID($C4090,2,20))&lt;100000000,VALUE(MID($C4090,2,20)),1000000000),1000000000))+ROW()/100000,"")</f>
        <v/>
      </c>
    </row>
    <row r="4091">
      <c r="E4091" s="14" t="n"/>
      <c r="M4091" s="8">
        <f>IF($C4091="","",L4091*T4091/100)</f>
        <v/>
      </c>
      <c r="S4091" s="8" t="n"/>
      <c r="T4091" s="8" t="n"/>
      <c r="W4091">
        <f>IF($C4091="","",IF($AL4091=1,0,IF($AK4091=1,Settings!$C$6,Settings!$C$7))*100)</f>
        <v/>
      </c>
      <c r="X4091" s="8">
        <f>IF($C4091="","",T4091*W4091/100)</f>
        <v/>
      </c>
      <c r="Y4091" s="8">
        <f>IF($C4091="","",T4091-X4091)</f>
        <v/>
      </c>
      <c r="Z4091" s="8">
        <f>IF($C4091="","",Y4091-M4091)</f>
        <v/>
      </c>
      <c r="AD4091" s="8" t="n"/>
      <c r="AG4091" s="14" t="n"/>
      <c r="AI4091">
        <f>IF($C4091="","",IF(COUNTIF($C$2:$C4091,$C4091)=1,1,0))</f>
        <v/>
      </c>
      <c r="AJ4091">
        <f>IF($AI4091=1,SUMPRODUCT(--($AM$2:$AM$7001&lt;$AM4091))+1,"")</f>
        <v/>
      </c>
      <c r="AK4091">
        <f>IF($C4091="","",IF(OR($P4091=TRUE(),$P4091="TRUE"),1,0))</f>
        <v/>
      </c>
      <c r="AL4091">
        <f>IF($C4091="","",IF(AND($V4091="Yes",SUMPRODUCT((LEN(Settings!$F$6:$F$13)&gt;0)*ISNUMBER(SEARCH(Settings!$F$6:$F$13,$O4091)))=0),1,0))</f>
        <v/>
      </c>
      <c r="AM4091">
        <f>IF($AI4091=1,IFERROR(IF(VALUE($C4091)&lt;100000000,VALUE($C4091),1000000000),IFERROR(IF(VALUE(MID($C4091,2,20))&lt;100000000,VALUE(MID($C4091,2,20)),1000000000),1000000000))+ROW()/100000,"")</f>
        <v/>
      </c>
    </row>
    <row r="4092">
      <c r="E4092" s="14" t="n"/>
      <c r="M4092" s="8">
        <f>IF($C4092="","",L4092*T4092/100)</f>
        <v/>
      </c>
      <c r="S4092" s="8" t="n"/>
      <c r="T4092" s="8" t="n"/>
      <c r="W4092">
        <f>IF($C4092="","",IF($AL4092=1,0,IF($AK4092=1,Settings!$C$6,Settings!$C$7))*100)</f>
        <v/>
      </c>
      <c r="X4092" s="8">
        <f>IF($C4092="","",T4092*W4092/100)</f>
        <v/>
      </c>
      <c r="Y4092" s="8">
        <f>IF($C4092="","",T4092-X4092)</f>
        <v/>
      </c>
      <c r="Z4092" s="8">
        <f>IF($C4092="","",Y4092-M4092)</f>
        <v/>
      </c>
      <c r="AD4092" s="8" t="n"/>
      <c r="AG4092" s="14" t="n"/>
      <c r="AI4092">
        <f>IF($C4092="","",IF(COUNTIF($C$2:$C4092,$C4092)=1,1,0))</f>
        <v/>
      </c>
      <c r="AJ4092">
        <f>IF($AI4092=1,SUMPRODUCT(--($AM$2:$AM$7001&lt;$AM4092))+1,"")</f>
        <v/>
      </c>
      <c r="AK4092">
        <f>IF($C4092="","",IF(OR($P4092=TRUE(),$P4092="TRUE"),1,0))</f>
        <v/>
      </c>
      <c r="AL4092">
        <f>IF($C4092="","",IF(AND($V4092="Yes",SUMPRODUCT((LEN(Settings!$F$6:$F$13)&gt;0)*ISNUMBER(SEARCH(Settings!$F$6:$F$13,$O4092)))=0),1,0))</f>
        <v/>
      </c>
      <c r="AM4092">
        <f>IF($AI4092=1,IFERROR(IF(VALUE($C4092)&lt;100000000,VALUE($C4092),1000000000),IFERROR(IF(VALUE(MID($C4092,2,20))&lt;100000000,VALUE(MID($C4092,2,20)),1000000000),1000000000))+ROW()/100000,"")</f>
        <v/>
      </c>
    </row>
    <row r="4093">
      <c r="E4093" s="14" t="n"/>
      <c r="M4093" s="8">
        <f>IF($C4093="","",L4093*T4093/100)</f>
        <v/>
      </c>
      <c r="S4093" s="8" t="n"/>
      <c r="T4093" s="8" t="n"/>
      <c r="W4093">
        <f>IF($C4093="","",IF($AL4093=1,0,IF($AK4093=1,Settings!$C$6,Settings!$C$7))*100)</f>
        <v/>
      </c>
      <c r="X4093" s="8">
        <f>IF($C4093="","",T4093*W4093/100)</f>
        <v/>
      </c>
      <c r="Y4093" s="8">
        <f>IF($C4093="","",T4093-X4093)</f>
        <v/>
      </c>
      <c r="Z4093" s="8">
        <f>IF($C4093="","",Y4093-M4093)</f>
        <v/>
      </c>
      <c r="AD4093" s="8" t="n"/>
      <c r="AG4093" s="14" t="n"/>
      <c r="AI4093">
        <f>IF($C4093="","",IF(COUNTIF($C$2:$C4093,$C4093)=1,1,0))</f>
        <v/>
      </c>
      <c r="AJ4093">
        <f>IF($AI4093=1,SUMPRODUCT(--($AM$2:$AM$7001&lt;$AM4093))+1,"")</f>
        <v/>
      </c>
      <c r="AK4093">
        <f>IF($C4093="","",IF(OR($P4093=TRUE(),$P4093="TRUE"),1,0))</f>
        <v/>
      </c>
      <c r="AL4093">
        <f>IF($C4093="","",IF(AND($V4093="Yes",SUMPRODUCT((LEN(Settings!$F$6:$F$13)&gt;0)*ISNUMBER(SEARCH(Settings!$F$6:$F$13,$O4093)))=0),1,0))</f>
        <v/>
      </c>
      <c r="AM4093">
        <f>IF($AI4093=1,IFERROR(IF(VALUE($C4093)&lt;100000000,VALUE($C4093),1000000000),IFERROR(IF(VALUE(MID($C4093,2,20))&lt;100000000,VALUE(MID($C4093,2,20)),1000000000),1000000000))+ROW()/100000,"")</f>
        <v/>
      </c>
    </row>
    <row r="4094">
      <c r="E4094" s="14" t="n"/>
      <c r="M4094" s="8">
        <f>IF($C4094="","",L4094*T4094/100)</f>
        <v/>
      </c>
      <c r="S4094" s="8" t="n"/>
      <c r="T4094" s="8" t="n"/>
      <c r="W4094">
        <f>IF($C4094="","",IF($AL4094=1,0,IF($AK4094=1,Settings!$C$6,Settings!$C$7))*100)</f>
        <v/>
      </c>
      <c r="X4094" s="8">
        <f>IF($C4094="","",T4094*W4094/100)</f>
        <v/>
      </c>
      <c r="Y4094" s="8">
        <f>IF($C4094="","",T4094-X4094)</f>
        <v/>
      </c>
      <c r="Z4094" s="8">
        <f>IF($C4094="","",Y4094-M4094)</f>
        <v/>
      </c>
      <c r="AD4094" s="8" t="n"/>
      <c r="AG4094" s="14" t="n"/>
      <c r="AI4094">
        <f>IF($C4094="","",IF(COUNTIF($C$2:$C4094,$C4094)=1,1,0))</f>
        <v/>
      </c>
      <c r="AJ4094">
        <f>IF($AI4094=1,SUMPRODUCT(--($AM$2:$AM$7001&lt;$AM4094))+1,"")</f>
        <v/>
      </c>
      <c r="AK4094">
        <f>IF($C4094="","",IF(OR($P4094=TRUE(),$P4094="TRUE"),1,0))</f>
        <v/>
      </c>
      <c r="AL4094">
        <f>IF($C4094="","",IF(AND($V4094="Yes",SUMPRODUCT((LEN(Settings!$F$6:$F$13)&gt;0)*ISNUMBER(SEARCH(Settings!$F$6:$F$13,$O4094)))=0),1,0))</f>
        <v/>
      </c>
      <c r="AM4094">
        <f>IF($AI4094=1,IFERROR(IF(VALUE($C4094)&lt;100000000,VALUE($C4094),1000000000),IFERROR(IF(VALUE(MID($C4094,2,20))&lt;100000000,VALUE(MID($C4094,2,20)),1000000000),1000000000))+ROW()/100000,"")</f>
        <v/>
      </c>
    </row>
    <row r="4095">
      <c r="E4095" s="14" t="n"/>
      <c r="M4095" s="8">
        <f>IF($C4095="","",L4095*T4095/100)</f>
        <v/>
      </c>
      <c r="S4095" s="8" t="n"/>
      <c r="T4095" s="8" t="n"/>
      <c r="W4095">
        <f>IF($C4095="","",IF($AL4095=1,0,IF($AK4095=1,Settings!$C$6,Settings!$C$7))*100)</f>
        <v/>
      </c>
      <c r="X4095" s="8">
        <f>IF($C4095="","",T4095*W4095/100)</f>
        <v/>
      </c>
      <c r="Y4095" s="8">
        <f>IF($C4095="","",T4095-X4095)</f>
        <v/>
      </c>
      <c r="Z4095" s="8">
        <f>IF($C4095="","",Y4095-M4095)</f>
        <v/>
      </c>
      <c r="AD4095" s="8" t="n"/>
      <c r="AG4095" s="14" t="n"/>
      <c r="AI4095">
        <f>IF($C4095="","",IF(COUNTIF($C$2:$C4095,$C4095)=1,1,0))</f>
        <v/>
      </c>
      <c r="AJ4095">
        <f>IF($AI4095=1,SUMPRODUCT(--($AM$2:$AM$7001&lt;$AM4095))+1,"")</f>
        <v/>
      </c>
      <c r="AK4095">
        <f>IF($C4095="","",IF(OR($P4095=TRUE(),$P4095="TRUE"),1,0))</f>
        <v/>
      </c>
      <c r="AL4095">
        <f>IF($C4095="","",IF(AND($V4095="Yes",SUMPRODUCT((LEN(Settings!$F$6:$F$13)&gt;0)*ISNUMBER(SEARCH(Settings!$F$6:$F$13,$O4095)))=0),1,0))</f>
        <v/>
      </c>
      <c r="AM4095">
        <f>IF($AI4095=1,IFERROR(IF(VALUE($C4095)&lt;100000000,VALUE($C4095),1000000000),IFERROR(IF(VALUE(MID($C4095,2,20))&lt;100000000,VALUE(MID($C4095,2,20)),1000000000),1000000000))+ROW()/100000,"")</f>
        <v/>
      </c>
    </row>
    <row r="4096">
      <c r="E4096" s="14" t="n"/>
      <c r="M4096" s="8">
        <f>IF($C4096="","",L4096*T4096/100)</f>
        <v/>
      </c>
      <c r="S4096" s="8" t="n"/>
      <c r="T4096" s="8" t="n"/>
      <c r="W4096">
        <f>IF($C4096="","",IF($AL4096=1,0,IF($AK4096=1,Settings!$C$6,Settings!$C$7))*100)</f>
        <v/>
      </c>
      <c r="X4096" s="8">
        <f>IF($C4096="","",T4096*W4096/100)</f>
        <v/>
      </c>
      <c r="Y4096" s="8">
        <f>IF($C4096="","",T4096-X4096)</f>
        <v/>
      </c>
      <c r="Z4096" s="8">
        <f>IF($C4096="","",Y4096-M4096)</f>
        <v/>
      </c>
      <c r="AD4096" s="8" t="n"/>
      <c r="AG4096" s="14" t="n"/>
      <c r="AI4096">
        <f>IF($C4096="","",IF(COUNTIF($C$2:$C4096,$C4096)=1,1,0))</f>
        <v/>
      </c>
      <c r="AJ4096">
        <f>IF($AI4096=1,SUMPRODUCT(--($AM$2:$AM$7001&lt;$AM4096))+1,"")</f>
        <v/>
      </c>
      <c r="AK4096">
        <f>IF($C4096="","",IF(OR($P4096=TRUE(),$P4096="TRUE"),1,0))</f>
        <v/>
      </c>
      <c r="AL4096">
        <f>IF($C4096="","",IF(AND($V4096="Yes",SUMPRODUCT((LEN(Settings!$F$6:$F$13)&gt;0)*ISNUMBER(SEARCH(Settings!$F$6:$F$13,$O4096)))=0),1,0))</f>
        <v/>
      </c>
      <c r="AM4096">
        <f>IF($AI4096=1,IFERROR(IF(VALUE($C4096)&lt;100000000,VALUE($C4096),1000000000),IFERROR(IF(VALUE(MID($C4096,2,20))&lt;100000000,VALUE(MID($C4096,2,20)),1000000000),1000000000))+ROW()/100000,"")</f>
        <v/>
      </c>
    </row>
    <row r="4097">
      <c r="E4097" s="14" t="n"/>
      <c r="M4097" s="8">
        <f>IF($C4097="","",L4097*T4097/100)</f>
        <v/>
      </c>
      <c r="S4097" s="8" t="n"/>
      <c r="T4097" s="8" t="n"/>
      <c r="W4097">
        <f>IF($C4097="","",IF($AL4097=1,0,IF($AK4097=1,Settings!$C$6,Settings!$C$7))*100)</f>
        <v/>
      </c>
      <c r="X4097" s="8">
        <f>IF($C4097="","",T4097*W4097/100)</f>
        <v/>
      </c>
      <c r="Y4097" s="8">
        <f>IF($C4097="","",T4097-X4097)</f>
        <v/>
      </c>
      <c r="Z4097" s="8">
        <f>IF($C4097="","",Y4097-M4097)</f>
        <v/>
      </c>
      <c r="AD4097" s="8" t="n"/>
      <c r="AG4097" s="14" t="n"/>
      <c r="AI4097">
        <f>IF($C4097="","",IF(COUNTIF($C$2:$C4097,$C4097)=1,1,0))</f>
        <v/>
      </c>
      <c r="AJ4097">
        <f>IF($AI4097=1,SUMPRODUCT(--($AM$2:$AM$7001&lt;$AM4097))+1,"")</f>
        <v/>
      </c>
      <c r="AK4097">
        <f>IF($C4097="","",IF(OR($P4097=TRUE(),$P4097="TRUE"),1,0))</f>
        <v/>
      </c>
      <c r="AL4097">
        <f>IF($C4097="","",IF(AND($V4097="Yes",SUMPRODUCT((LEN(Settings!$F$6:$F$13)&gt;0)*ISNUMBER(SEARCH(Settings!$F$6:$F$13,$O4097)))=0),1,0))</f>
        <v/>
      </c>
      <c r="AM4097">
        <f>IF($AI4097=1,IFERROR(IF(VALUE($C4097)&lt;100000000,VALUE($C4097),1000000000),IFERROR(IF(VALUE(MID($C4097,2,20))&lt;100000000,VALUE(MID($C4097,2,20)),1000000000),1000000000))+ROW()/100000,"")</f>
        <v/>
      </c>
    </row>
    <row r="4098">
      <c r="E4098" s="14" t="n"/>
      <c r="M4098" s="8">
        <f>IF($C4098="","",L4098*T4098/100)</f>
        <v/>
      </c>
      <c r="S4098" s="8" t="n"/>
      <c r="T4098" s="8" t="n"/>
      <c r="W4098">
        <f>IF($C4098="","",IF($AL4098=1,0,IF($AK4098=1,Settings!$C$6,Settings!$C$7))*100)</f>
        <v/>
      </c>
      <c r="X4098" s="8">
        <f>IF($C4098="","",T4098*W4098/100)</f>
        <v/>
      </c>
      <c r="Y4098" s="8">
        <f>IF($C4098="","",T4098-X4098)</f>
        <v/>
      </c>
      <c r="Z4098" s="8">
        <f>IF($C4098="","",Y4098-M4098)</f>
        <v/>
      </c>
      <c r="AD4098" s="8" t="n"/>
      <c r="AG4098" s="14" t="n"/>
      <c r="AI4098">
        <f>IF($C4098="","",IF(COUNTIF($C$2:$C4098,$C4098)=1,1,0))</f>
        <v/>
      </c>
      <c r="AJ4098">
        <f>IF($AI4098=1,SUMPRODUCT(--($AM$2:$AM$7001&lt;$AM4098))+1,"")</f>
        <v/>
      </c>
      <c r="AK4098">
        <f>IF($C4098="","",IF(OR($P4098=TRUE(),$P4098="TRUE"),1,0))</f>
        <v/>
      </c>
      <c r="AL4098">
        <f>IF($C4098="","",IF(AND($V4098="Yes",SUMPRODUCT((LEN(Settings!$F$6:$F$13)&gt;0)*ISNUMBER(SEARCH(Settings!$F$6:$F$13,$O4098)))=0),1,0))</f>
        <v/>
      </c>
      <c r="AM4098">
        <f>IF($AI4098=1,IFERROR(IF(VALUE($C4098)&lt;100000000,VALUE($C4098),1000000000),IFERROR(IF(VALUE(MID($C4098,2,20))&lt;100000000,VALUE(MID($C4098,2,20)),1000000000),1000000000))+ROW()/100000,"")</f>
        <v/>
      </c>
    </row>
    <row r="4099">
      <c r="E4099" s="14" t="n"/>
      <c r="M4099" s="8">
        <f>IF($C4099="","",L4099*T4099/100)</f>
        <v/>
      </c>
      <c r="S4099" s="8" t="n"/>
      <c r="T4099" s="8" t="n"/>
      <c r="W4099">
        <f>IF($C4099="","",IF($AL4099=1,0,IF($AK4099=1,Settings!$C$6,Settings!$C$7))*100)</f>
        <v/>
      </c>
      <c r="X4099" s="8">
        <f>IF($C4099="","",T4099*W4099/100)</f>
        <v/>
      </c>
      <c r="Y4099" s="8">
        <f>IF($C4099="","",T4099-X4099)</f>
        <v/>
      </c>
      <c r="Z4099" s="8">
        <f>IF($C4099="","",Y4099-M4099)</f>
        <v/>
      </c>
      <c r="AD4099" s="8" t="n"/>
      <c r="AG4099" s="14" t="n"/>
      <c r="AI4099">
        <f>IF($C4099="","",IF(COUNTIF($C$2:$C4099,$C4099)=1,1,0))</f>
        <v/>
      </c>
      <c r="AJ4099">
        <f>IF($AI4099=1,SUMPRODUCT(--($AM$2:$AM$7001&lt;$AM4099))+1,"")</f>
        <v/>
      </c>
      <c r="AK4099">
        <f>IF($C4099="","",IF(OR($P4099=TRUE(),$P4099="TRUE"),1,0))</f>
        <v/>
      </c>
      <c r="AL4099">
        <f>IF($C4099="","",IF(AND($V4099="Yes",SUMPRODUCT((LEN(Settings!$F$6:$F$13)&gt;0)*ISNUMBER(SEARCH(Settings!$F$6:$F$13,$O4099)))=0),1,0))</f>
        <v/>
      </c>
      <c r="AM4099">
        <f>IF($AI4099=1,IFERROR(IF(VALUE($C4099)&lt;100000000,VALUE($C4099),1000000000),IFERROR(IF(VALUE(MID($C4099,2,20))&lt;100000000,VALUE(MID($C4099,2,20)),1000000000),1000000000))+ROW()/100000,"")</f>
        <v/>
      </c>
    </row>
    <row r="4100">
      <c r="E4100" s="14" t="n"/>
      <c r="M4100" s="8">
        <f>IF($C4100="","",L4100*T4100/100)</f>
        <v/>
      </c>
      <c r="S4100" s="8" t="n"/>
      <c r="T4100" s="8" t="n"/>
      <c r="W4100">
        <f>IF($C4100="","",IF($AL4100=1,0,IF($AK4100=1,Settings!$C$6,Settings!$C$7))*100)</f>
        <v/>
      </c>
      <c r="X4100" s="8">
        <f>IF($C4100="","",T4100*W4100/100)</f>
        <v/>
      </c>
      <c r="Y4100" s="8">
        <f>IF($C4100="","",T4100-X4100)</f>
        <v/>
      </c>
      <c r="Z4100" s="8">
        <f>IF($C4100="","",Y4100-M4100)</f>
        <v/>
      </c>
      <c r="AD4100" s="8" t="n"/>
      <c r="AG4100" s="14" t="n"/>
      <c r="AI4100">
        <f>IF($C4100="","",IF(COUNTIF($C$2:$C4100,$C4100)=1,1,0))</f>
        <v/>
      </c>
      <c r="AJ4100">
        <f>IF($AI4100=1,SUMPRODUCT(--($AM$2:$AM$7001&lt;$AM4100))+1,"")</f>
        <v/>
      </c>
      <c r="AK4100">
        <f>IF($C4100="","",IF(OR($P4100=TRUE(),$P4100="TRUE"),1,0))</f>
        <v/>
      </c>
      <c r="AL4100">
        <f>IF($C4100="","",IF(AND($V4100="Yes",SUMPRODUCT((LEN(Settings!$F$6:$F$13)&gt;0)*ISNUMBER(SEARCH(Settings!$F$6:$F$13,$O4100)))=0),1,0))</f>
        <v/>
      </c>
      <c r="AM4100">
        <f>IF($AI4100=1,IFERROR(IF(VALUE($C4100)&lt;100000000,VALUE($C4100),1000000000),IFERROR(IF(VALUE(MID($C4100,2,20))&lt;100000000,VALUE(MID($C4100,2,20)),1000000000),1000000000))+ROW()/100000,"")</f>
        <v/>
      </c>
    </row>
    <row r="4101">
      <c r="E4101" s="14" t="n"/>
      <c r="M4101" s="8">
        <f>IF($C4101="","",L4101*T4101/100)</f>
        <v/>
      </c>
      <c r="S4101" s="8" t="n"/>
      <c r="T4101" s="8" t="n"/>
      <c r="W4101">
        <f>IF($C4101="","",IF($AL4101=1,0,IF($AK4101=1,Settings!$C$6,Settings!$C$7))*100)</f>
        <v/>
      </c>
      <c r="X4101" s="8">
        <f>IF($C4101="","",T4101*W4101/100)</f>
        <v/>
      </c>
      <c r="Y4101" s="8">
        <f>IF($C4101="","",T4101-X4101)</f>
        <v/>
      </c>
      <c r="Z4101" s="8">
        <f>IF($C4101="","",Y4101-M4101)</f>
        <v/>
      </c>
      <c r="AD4101" s="8" t="n"/>
      <c r="AG4101" s="14" t="n"/>
      <c r="AI4101">
        <f>IF($C4101="","",IF(COUNTIF($C$2:$C4101,$C4101)=1,1,0))</f>
        <v/>
      </c>
      <c r="AJ4101">
        <f>IF($AI4101=1,SUMPRODUCT(--($AM$2:$AM$7001&lt;$AM4101))+1,"")</f>
        <v/>
      </c>
      <c r="AK4101">
        <f>IF($C4101="","",IF(OR($P4101=TRUE(),$P4101="TRUE"),1,0))</f>
        <v/>
      </c>
      <c r="AL4101">
        <f>IF($C4101="","",IF(AND($V4101="Yes",SUMPRODUCT((LEN(Settings!$F$6:$F$13)&gt;0)*ISNUMBER(SEARCH(Settings!$F$6:$F$13,$O4101)))=0),1,0))</f>
        <v/>
      </c>
      <c r="AM4101">
        <f>IF($AI4101=1,IFERROR(IF(VALUE($C4101)&lt;100000000,VALUE($C4101),1000000000),IFERROR(IF(VALUE(MID($C4101,2,20))&lt;100000000,VALUE(MID($C4101,2,20)),1000000000),1000000000))+ROW()/100000,"")</f>
        <v/>
      </c>
    </row>
    <row r="4102">
      <c r="E4102" s="14" t="n"/>
      <c r="M4102" s="8">
        <f>IF($C4102="","",L4102*T4102/100)</f>
        <v/>
      </c>
      <c r="S4102" s="8" t="n"/>
      <c r="T4102" s="8" t="n"/>
      <c r="W4102">
        <f>IF($C4102="","",IF($AL4102=1,0,IF($AK4102=1,Settings!$C$6,Settings!$C$7))*100)</f>
        <v/>
      </c>
      <c r="X4102" s="8">
        <f>IF($C4102="","",T4102*W4102/100)</f>
        <v/>
      </c>
      <c r="Y4102" s="8">
        <f>IF($C4102="","",T4102-X4102)</f>
        <v/>
      </c>
      <c r="Z4102" s="8">
        <f>IF($C4102="","",Y4102-M4102)</f>
        <v/>
      </c>
      <c r="AD4102" s="8" t="n"/>
      <c r="AG4102" s="14" t="n"/>
      <c r="AI4102">
        <f>IF($C4102="","",IF(COUNTIF($C$2:$C4102,$C4102)=1,1,0))</f>
        <v/>
      </c>
      <c r="AJ4102">
        <f>IF($AI4102=1,SUMPRODUCT(--($AM$2:$AM$7001&lt;$AM4102))+1,"")</f>
        <v/>
      </c>
      <c r="AK4102">
        <f>IF($C4102="","",IF(OR($P4102=TRUE(),$P4102="TRUE"),1,0))</f>
        <v/>
      </c>
      <c r="AL4102">
        <f>IF($C4102="","",IF(AND($V4102="Yes",SUMPRODUCT((LEN(Settings!$F$6:$F$13)&gt;0)*ISNUMBER(SEARCH(Settings!$F$6:$F$13,$O4102)))=0),1,0))</f>
        <v/>
      </c>
      <c r="AM4102">
        <f>IF($AI4102=1,IFERROR(IF(VALUE($C4102)&lt;100000000,VALUE($C4102),1000000000),IFERROR(IF(VALUE(MID($C4102,2,20))&lt;100000000,VALUE(MID($C4102,2,20)),1000000000),1000000000))+ROW()/100000,"")</f>
        <v/>
      </c>
    </row>
    <row r="4103">
      <c r="E4103" s="14" t="n"/>
      <c r="M4103" s="8">
        <f>IF($C4103="","",L4103*T4103/100)</f>
        <v/>
      </c>
      <c r="S4103" s="8" t="n"/>
      <c r="T4103" s="8" t="n"/>
      <c r="W4103">
        <f>IF($C4103="","",IF($AL4103=1,0,IF($AK4103=1,Settings!$C$6,Settings!$C$7))*100)</f>
        <v/>
      </c>
      <c r="X4103" s="8">
        <f>IF($C4103="","",T4103*W4103/100)</f>
        <v/>
      </c>
      <c r="Y4103" s="8">
        <f>IF($C4103="","",T4103-X4103)</f>
        <v/>
      </c>
      <c r="Z4103" s="8">
        <f>IF($C4103="","",Y4103-M4103)</f>
        <v/>
      </c>
      <c r="AD4103" s="8" t="n"/>
      <c r="AG4103" s="14" t="n"/>
      <c r="AI4103">
        <f>IF($C4103="","",IF(COUNTIF($C$2:$C4103,$C4103)=1,1,0))</f>
        <v/>
      </c>
      <c r="AJ4103">
        <f>IF($AI4103=1,SUMPRODUCT(--($AM$2:$AM$7001&lt;$AM4103))+1,"")</f>
        <v/>
      </c>
      <c r="AK4103">
        <f>IF($C4103="","",IF(OR($P4103=TRUE(),$P4103="TRUE"),1,0))</f>
        <v/>
      </c>
      <c r="AL4103">
        <f>IF($C4103="","",IF(AND($V4103="Yes",SUMPRODUCT((LEN(Settings!$F$6:$F$13)&gt;0)*ISNUMBER(SEARCH(Settings!$F$6:$F$13,$O4103)))=0),1,0))</f>
        <v/>
      </c>
      <c r="AM4103">
        <f>IF($AI4103=1,IFERROR(IF(VALUE($C4103)&lt;100000000,VALUE($C4103),1000000000),IFERROR(IF(VALUE(MID($C4103,2,20))&lt;100000000,VALUE(MID($C4103,2,20)),1000000000),1000000000))+ROW()/100000,"")</f>
        <v/>
      </c>
    </row>
    <row r="4104">
      <c r="E4104" s="14" t="n"/>
      <c r="M4104" s="8">
        <f>IF($C4104="","",L4104*T4104/100)</f>
        <v/>
      </c>
      <c r="S4104" s="8" t="n"/>
      <c r="T4104" s="8" t="n"/>
      <c r="W4104">
        <f>IF($C4104="","",IF($AL4104=1,0,IF($AK4104=1,Settings!$C$6,Settings!$C$7))*100)</f>
        <v/>
      </c>
      <c r="X4104" s="8">
        <f>IF($C4104="","",T4104*W4104/100)</f>
        <v/>
      </c>
      <c r="Y4104" s="8">
        <f>IF($C4104="","",T4104-X4104)</f>
        <v/>
      </c>
      <c r="Z4104" s="8">
        <f>IF($C4104="","",Y4104-M4104)</f>
        <v/>
      </c>
      <c r="AD4104" s="8" t="n"/>
      <c r="AG4104" s="14" t="n"/>
      <c r="AI4104">
        <f>IF($C4104="","",IF(COUNTIF($C$2:$C4104,$C4104)=1,1,0))</f>
        <v/>
      </c>
      <c r="AJ4104">
        <f>IF($AI4104=1,SUMPRODUCT(--($AM$2:$AM$7001&lt;$AM4104))+1,"")</f>
        <v/>
      </c>
      <c r="AK4104">
        <f>IF($C4104="","",IF(OR($P4104=TRUE(),$P4104="TRUE"),1,0))</f>
        <v/>
      </c>
      <c r="AL4104">
        <f>IF($C4104="","",IF(AND($V4104="Yes",SUMPRODUCT((LEN(Settings!$F$6:$F$13)&gt;0)*ISNUMBER(SEARCH(Settings!$F$6:$F$13,$O4104)))=0),1,0))</f>
        <v/>
      </c>
      <c r="AM4104">
        <f>IF($AI4104=1,IFERROR(IF(VALUE($C4104)&lt;100000000,VALUE($C4104),1000000000),IFERROR(IF(VALUE(MID($C4104,2,20))&lt;100000000,VALUE(MID($C4104,2,20)),1000000000),1000000000))+ROW()/100000,"")</f>
        <v/>
      </c>
    </row>
    <row r="4105">
      <c r="E4105" s="14" t="n"/>
      <c r="M4105" s="8">
        <f>IF($C4105="","",L4105*T4105/100)</f>
        <v/>
      </c>
      <c r="S4105" s="8" t="n"/>
      <c r="T4105" s="8" t="n"/>
      <c r="W4105">
        <f>IF($C4105="","",IF($AL4105=1,0,IF($AK4105=1,Settings!$C$6,Settings!$C$7))*100)</f>
        <v/>
      </c>
      <c r="X4105" s="8">
        <f>IF($C4105="","",T4105*W4105/100)</f>
        <v/>
      </c>
      <c r="Y4105" s="8">
        <f>IF($C4105="","",T4105-X4105)</f>
        <v/>
      </c>
      <c r="Z4105" s="8">
        <f>IF($C4105="","",Y4105-M4105)</f>
        <v/>
      </c>
      <c r="AD4105" s="8" t="n"/>
      <c r="AG4105" s="14" t="n"/>
      <c r="AI4105">
        <f>IF($C4105="","",IF(COUNTIF($C$2:$C4105,$C4105)=1,1,0))</f>
        <v/>
      </c>
      <c r="AJ4105">
        <f>IF($AI4105=1,SUMPRODUCT(--($AM$2:$AM$7001&lt;$AM4105))+1,"")</f>
        <v/>
      </c>
      <c r="AK4105">
        <f>IF($C4105="","",IF(OR($P4105=TRUE(),$P4105="TRUE"),1,0))</f>
        <v/>
      </c>
      <c r="AL4105">
        <f>IF($C4105="","",IF(AND($V4105="Yes",SUMPRODUCT((LEN(Settings!$F$6:$F$13)&gt;0)*ISNUMBER(SEARCH(Settings!$F$6:$F$13,$O4105)))=0),1,0))</f>
        <v/>
      </c>
      <c r="AM4105">
        <f>IF($AI4105=1,IFERROR(IF(VALUE($C4105)&lt;100000000,VALUE($C4105),1000000000),IFERROR(IF(VALUE(MID($C4105,2,20))&lt;100000000,VALUE(MID($C4105,2,20)),1000000000),1000000000))+ROW()/100000,"")</f>
        <v/>
      </c>
    </row>
    <row r="4106">
      <c r="E4106" s="14" t="n"/>
      <c r="M4106" s="8">
        <f>IF($C4106="","",L4106*T4106/100)</f>
        <v/>
      </c>
      <c r="S4106" s="8" t="n"/>
      <c r="T4106" s="8" t="n"/>
      <c r="W4106">
        <f>IF($C4106="","",IF($AL4106=1,0,IF($AK4106=1,Settings!$C$6,Settings!$C$7))*100)</f>
        <v/>
      </c>
      <c r="X4106" s="8">
        <f>IF($C4106="","",T4106*W4106/100)</f>
        <v/>
      </c>
      <c r="Y4106" s="8">
        <f>IF($C4106="","",T4106-X4106)</f>
        <v/>
      </c>
      <c r="Z4106" s="8">
        <f>IF($C4106="","",Y4106-M4106)</f>
        <v/>
      </c>
      <c r="AD4106" s="8" t="n"/>
      <c r="AG4106" s="14" t="n"/>
      <c r="AI4106">
        <f>IF($C4106="","",IF(COUNTIF($C$2:$C4106,$C4106)=1,1,0))</f>
        <v/>
      </c>
      <c r="AJ4106">
        <f>IF($AI4106=1,SUMPRODUCT(--($AM$2:$AM$7001&lt;$AM4106))+1,"")</f>
        <v/>
      </c>
      <c r="AK4106">
        <f>IF($C4106="","",IF(OR($P4106=TRUE(),$P4106="TRUE"),1,0))</f>
        <v/>
      </c>
      <c r="AL4106">
        <f>IF($C4106="","",IF(AND($V4106="Yes",SUMPRODUCT((LEN(Settings!$F$6:$F$13)&gt;0)*ISNUMBER(SEARCH(Settings!$F$6:$F$13,$O4106)))=0),1,0))</f>
        <v/>
      </c>
      <c r="AM4106">
        <f>IF($AI4106=1,IFERROR(IF(VALUE($C4106)&lt;100000000,VALUE($C4106),1000000000),IFERROR(IF(VALUE(MID($C4106,2,20))&lt;100000000,VALUE(MID($C4106,2,20)),1000000000),1000000000))+ROW()/100000,"")</f>
        <v/>
      </c>
    </row>
    <row r="4107">
      <c r="E4107" s="14" t="n"/>
      <c r="M4107" s="8">
        <f>IF($C4107="","",L4107*T4107/100)</f>
        <v/>
      </c>
      <c r="S4107" s="8" t="n"/>
      <c r="T4107" s="8" t="n"/>
      <c r="W4107">
        <f>IF($C4107="","",IF($AL4107=1,0,IF($AK4107=1,Settings!$C$6,Settings!$C$7))*100)</f>
        <v/>
      </c>
      <c r="X4107" s="8">
        <f>IF($C4107="","",T4107*W4107/100)</f>
        <v/>
      </c>
      <c r="Y4107" s="8">
        <f>IF($C4107="","",T4107-X4107)</f>
        <v/>
      </c>
      <c r="Z4107" s="8">
        <f>IF($C4107="","",Y4107-M4107)</f>
        <v/>
      </c>
      <c r="AD4107" s="8" t="n"/>
      <c r="AG4107" s="14" t="n"/>
      <c r="AI4107">
        <f>IF($C4107="","",IF(COUNTIF($C$2:$C4107,$C4107)=1,1,0))</f>
        <v/>
      </c>
      <c r="AJ4107">
        <f>IF($AI4107=1,SUMPRODUCT(--($AM$2:$AM$7001&lt;$AM4107))+1,"")</f>
        <v/>
      </c>
      <c r="AK4107">
        <f>IF($C4107="","",IF(OR($P4107=TRUE(),$P4107="TRUE"),1,0))</f>
        <v/>
      </c>
      <c r="AL4107">
        <f>IF($C4107="","",IF(AND($V4107="Yes",SUMPRODUCT((LEN(Settings!$F$6:$F$13)&gt;0)*ISNUMBER(SEARCH(Settings!$F$6:$F$13,$O4107)))=0),1,0))</f>
        <v/>
      </c>
      <c r="AM4107">
        <f>IF($AI4107=1,IFERROR(IF(VALUE($C4107)&lt;100000000,VALUE($C4107),1000000000),IFERROR(IF(VALUE(MID($C4107,2,20))&lt;100000000,VALUE(MID($C4107,2,20)),1000000000),1000000000))+ROW()/100000,"")</f>
        <v/>
      </c>
    </row>
    <row r="4108">
      <c r="E4108" s="14" t="n"/>
      <c r="M4108" s="8">
        <f>IF($C4108="","",L4108*T4108/100)</f>
        <v/>
      </c>
      <c r="S4108" s="8" t="n"/>
      <c r="T4108" s="8" t="n"/>
      <c r="W4108">
        <f>IF($C4108="","",IF($AL4108=1,0,IF($AK4108=1,Settings!$C$6,Settings!$C$7))*100)</f>
        <v/>
      </c>
      <c r="X4108" s="8">
        <f>IF($C4108="","",T4108*W4108/100)</f>
        <v/>
      </c>
      <c r="Y4108" s="8">
        <f>IF($C4108="","",T4108-X4108)</f>
        <v/>
      </c>
      <c r="Z4108" s="8">
        <f>IF($C4108="","",Y4108-M4108)</f>
        <v/>
      </c>
      <c r="AD4108" s="8" t="n"/>
      <c r="AG4108" s="14" t="n"/>
      <c r="AI4108">
        <f>IF($C4108="","",IF(COUNTIF($C$2:$C4108,$C4108)=1,1,0))</f>
        <v/>
      </c>
      <c r="AJ4108">
        <f>IF($AI4108=1,SUMPRODUCT(--($AM$2:$AM$7001&lt;$AM4108))+1,"")</f>
        <v/>
      </c>
      <c r="AK4108">
        <f>IF($C4108="","",IF(OR($P4108=TRUE(),$P4108="TRUE"),1,0))</f>
        <v/>
      </c>
      <c r="AL4108">
        <f>IF($C4108="","",IF(AND($V4108="Yes",SUMPRODUCT((LEN(Settings!$F$6:$F$13)&gt;0)*ISNUMBER(SEARCH(Settings!$F$6:$F$13,$O4108)))=0),1,0))</f>
        <v/>
      </c>
      <c r="AM4108">
        <f>IF($AI4108=1,IFERROR(IF(VALUE($C4108)&lt;100000000,VALUE($C4108),1000000000),IFERROR(IF(VALUE(MID($C4108,2,20))&lt;100000000,VALUE(MID($C4108,2,20)),1000000000),1000000000))+ROW()/100000,"")</f>
        <v/>
      </c>
    </row>
    <row r="4109">
      <c r="E4109" s="14" t="n"/>
      <c r="M4109" s="8">
        <f>IF($C4109="","",L4109*T4109/100)</f>
        <v/>
      </c>
      <c r="S4109" s="8" t="n"/>
      <c r="T4109" s="8" t="n"/>
      <c r="W4109">
        <f>IF($C4109="","",IF($AL4109=1,0,IF($AK4109=1,Settings!$C$6,Settings!$C$7))*100)</f>
        <v/>
      </c>
      <c r="X4109" s="8">
        <f>IF($C4109="","",T4109*W4109/100)</f>
        <v/>
      </c>
      <c r="Y4109" s="8">
        <f>IF($C4109="","",T4109-X4109)</f>
        <v/>
      </c>
      <c r="Z4109" s="8">
        <f>IF($C4109="","",Y4109-M4109)</f>
        <v/>
      </c>
      <c r="AD4109" s="8" t="n"/>
      <c r="AG4109" s="14" t="n"/>
      <c r="AI4109">
        <f>IF($C4109="","",IF(COUNTIF($C$2:$C4109,$C4109)=1,1,0))</f>
        <v/>
      </c>
      <c r="AJ4109">
        <f>IF($AI4109=1,SUMPRODUCT(--($AM$2:$AM$7001&lt;$AM4109))+1,"")</f>
        <v/>
      </c>
      <c r="AK4109">
        <f>IF($C4109="","",IF(OR($P4109=TRUE(),$P4109="TRUE"),1,0))</f>
        <v/>
      </c>
      <c r="AL4109">
        <f>IF($C4109="","",IF(AND($V4109="Yes",SUMPRODUCT((LEN(Settings!$F$6:$F$13)&gt;0)*ISNUMBER(SEARCH(Settings!$F$6:$F$13,$O4109)))=0),1,0))</f>
        <v/>
      </c>
      <c r="AM4109">
        <f>IF($AI4109=1,IFERROR(IF(VALUE($C4109)&lt;100000000,VALUE($C4109),1000000000),IFERROR(IF(VALUE(MID($C4109,2,20))&lt;100000000,VALUE(MID($C4109,2,20)),1000000000),1000000000))+ROW()/100000,"")</f>
        <v/>
      </c>
    </row>
    <row r="4110">
      <c r="E4110" s="14" t="n"/>
      <c r="M4110" s="8">
        <f>IF($C4110="","",L4110*T4110/100)</f>
        <v/>
      </c>
      <c r="S4110" s="8" t="n"/>
      <c r="T4110" s="8" t="n"/>
      <c r="W4110">
        <f>IF($C4110="","",IF($AL4110=1,0,IF($AK4110=1,Settings!$C$6,Settings!$C$7))*100)</f>
        <v/>
      </c>
      <c r="X4110" s="8">
        <f>IF($C4110="","",T4110*W4110/100)</f>
        <v/>
      </c>
      <c r="Y4110" s="8">
        <f>IF($C4110="","",T4110-X4110)</f>
        <v/>
      </c>
      <c r="Z4110" s="8">
        <f>IF($C4110="","",Y4110-M4110)</f>
        <v/>
      </c>
      <c r="AD4110" s="8" t="n"/>
      <c r="AG4110" s="14" t="n"/>
      <c r="AI4110">
        <f>IF($C4110="","",IF(COUNTIF($C$2:$C4110,$C4110)=1,1,0))</f>
        <v/>
      </c>
      <c r="AJ4110">
        <f>IF($AI4110=1,SUMPRODUCT(--($AM$2:$AM$7001&lt;$AM4110))+1,"")</f>
        <v/>
      </c>
      <c r="AK4110">
        <f>IF($C4110="","",IF(OR($P4110=TRUE(),$P4110="TRUE"),1,0))</f>
        <v/>
      </c>
      <c r="AL4110">
        <f>IF($C4110="","",IF(AND($V4110="Yes",SUMPRODUCT((LEN(Settings!$F$6:$F$13)&gt;0)*ISNUMBER(SEARCH(Settings!$F$6:$F$13,$O4110)))=0),1,0))</f>
        <v/>
      </c>
      <c r="AM4110">
        <f>IF($AI4110=1,IFERROR(IF(VALUE($C4110)&lt;100000000,VALUE($C4110),1000000000),IFERROR(IF(VALUE(MID($C4110,2,20))&lt;100000000,VALUE(MID($C4110,2,20)),1000000000),1000000000))+ROW()/100000,"")</f>
        <v/>
      </c>
    </row>
    <row r="4111">
      <c r="E4111" s="14" t="n"/>
      <c r="M4111" s="8">
        <f>IF($C4111="","",L4111*T4111/100)</f>
        <v/>
      </c>
      <c r="S4111" s="8" t="n"/>
      <c r="T4111" s="8" t="n"/>
      <c r="W4111">
        <f>IF($C4111="","",IF($AL4111=1,0,IF($AK4111=1,Settings!$C$6,Settings!$C$7))*100)</f>
        <v/>
      </c>
      <c r="X4111" s="8">
        <f>IF($C4111="","",T4111*W4111/100)</f>
        <v/>
      </c>
      <c r="Y4111" s="8">
        <f>IF($C4111="","",T4111-X4111)</f>
        <v/>
      </c>
      <c r="Z4111" s="8">
        <f>IF($C4111="","",Y4111-M4111)</f>
        <v/>
      </c>
      <c r="AD4111" s="8" t="n"/>
      <c r="AG4111" s="14" t="n"/>
      <c r="AI4111">
        <f>IF($C4111="","",IF(COUNTIF($C$2:$C4111,$C4111)=1,1,0))</f>
        <v/>
      </c>
      <c r="AJ4111">
        <f>IF($AI4111=1,SUMPRODUCT(--($AM$2:$AM$7001&lt;$AM4111))+1,"")</f>
        <v/>
      </c>
      <c r="AK4111">
        <f>IF($C4111="","",IF(OR($P4111=TRUE(),$P4111="TRUE"),1,0))</f>
        <v/>
      </c>
      <c r="AL4111">
        <f>IF($C4111="","",IF(AND($V4111="Yes",SUMPRODUCT((LEN(Settings!$F$6:$F$13)&gt;0)*ISNUMBER(SEARCH(Settings!$F$6:$F$13,$O4111)))=0),1,0))</f>
        <v/>
      </c>
      <c r="AM4111">
        <f>IF($AI4111=1,IFERROR(IF(VALUE($C4111)&lt;100000000,VALUE($C4111),1000000000),IFERROR(IF(VALUE(MID($C4111,2,20))&lt;100000000,VALUE(MID($C4111,2,20)),1000000000),1000000000))+ROW()/100000,"")</f>
        <v/>
      </c>
    </row>
    <row r="4112">
      <c r="E4112" s="14" t="n"/>
      <c r="M4112" s="8">
        <f>IF($C4112="","",L4112*T4112/100)</f>
        <v/>
      </c>
      <c r="S4112" s="8" t="n"/>
      <c r="T4112" s="8" t="n"/>
      <c r="W4112">
        <f>IF($C4112="","",IF($AL4112=1,0,IF($AK4112=1,Settings!$C$6,Settings!$C$7))*100)</f>
        <v/>
      </c>
      <c r="X4112" s="8">
        <f>IF($C4112="","",T4112*W4112/100)</f>
        <v/>
      </c>
      <c r="Y4112" s="8">
        <f>IF($C4112="","",T4112-X4112)</f>
        <v/>
      </c>
      <c r="Z4112" s="8">
        <f>IF($C4112="","",Y4112-M4112)</f>
        <v/>
      </c>
      <c r="AD4112" s="8" t="n"/>
      <c r="AG4112" s="14" t="n"/>
      <c r="AI4112">
        <f>IF($C4112="","",IF(COUNTIF($C$2:$C4112,$C4112)=1,1,0))</f>
        <v/>
      </c>
      <c r="AJ4112">
        <f>IF($AI4112=1,SUMPRODUCT(--($AM$2:$AM$7001&lt;$AM4112))+1,"")</f>
        <v/>
      </c>
      <c r="AK4112">
        <f>IF($C4112="","",IF(OR($P4112=TRUE(),$P4112="TRUE"),1,0))</f>
        <v/>
      </c>
      <c r="AL4112">
        <f>IF($C4112="","",IF(AND($V4112="Yes",SUMPRODUCT((LEN(Settings!$F$6:$F$13)&gt;0)*ISNUMBER(SEARCH(Settings!$F$6:$F$13,$O4112)))=0),1,0))</f>
        <v/>
      </c>
      <c r="AM4112">
        <f>IF($AI4112=1,IFERROR(IF(VALUE($C4112)&lt;100000000,VALUE($C4112),1000000000),IFERROR(IF(VALUE(MID($C4112,2,20))&lt;100000000,VALUE(MID($C4112,2,20)),1000000000),1000000000))+ROW()/100000,"")</f>
        <v/>
      </c>
    </row>
    <row r="4113">
      <c r="E4113" s="14" t="n"/>
      <c r="M4113" s="8">
        <f>IF($C4113="","",L4113*T4113/100)</f>
        <v/>
      </c>
      <c r="S4113" s="8" t="n"/>
      <c r="T4113" s="8" t="n"/>
      <c r="W4113">
        <f>IF($C4113="","",IF($AL4113=1,0,IF($AK4113=1,Settings!$C$6,Settings!$C$7))*100)</f>
        <v/>
      </c>
      <c r="X4113" s="8">
        <f>IF($C4113="","",T4113*W4113/100)</f>
        <v/>
      </c>
      <c r="Y4113" s="8">
        <f>IF($C4113="","",T4113-X4113)</f>
        <v/>
      </c>
      <c r="Z4113" s="8">
        <f>IF($C4113="","",Y4113-M4113)</f>
        <v/>
      </c>
      <c r="AD4113" s="8" t="n"/>
      <c r="AG4113" s="14" t="n"/>
      <c r="AI4113">
        <f>IF($C4113="","",IF(COUNTIF($C$2:$C4113,$C4113)=1,1,0))</f>
        <v/>
      </c>
      <c r="AJ4113">
        <f>IF($AI4113=1,SUMPRODUCT(--($AM$2:$AM$7001&lt;$AM4113))+1,"")</f>
        <v/>
      </c>
      <c r="AK4113">
        <f>IF($C4113="","",IF(OR($P4113=TRUE(),$P4113="TRUE"),1,0))</f>
        <v/>
      </c>
      <c r="AL4113">
        <f>IF($C4113="","",IF(AND($V4113="Yes",SUMPRODUCT((LEN(Settings!$F$6:$F$13)&gt;0)*ISNUMBER(SEARCH(Settings!$F$6:$F$13,$O4113)))=0),1,0))</f>
        <v/>
      </c>
      <c r="AM4113">
        <f>IF($AI4113=1,IFERROR(IF(VALUE($C4113)&lt;100000000,VALUE($C4113),1000000000),IFERROR(IF(VALUE(MID($C4113,2,20))&lt;100000000,VALUE(MID($C4113,2,20)),1000000000),1000000000))+ROW()/100000,"")</f>
        <v/>
      </c>
    </row>
    <row r="4114">
      <c r="E4114" s="14" t="n"/>
      <c r="M4114" s="8">
        <f>IF($C4114="","",L4114*T4114/100)</f>
        <v/>
      </c>
      <c r="S4114" s="8" t="n"/>
      <c r="T4114" s="8" t="n"/>
      <c r="W4114">
        <f>IF($C4114="","",IF($AL4114=1,0,IF($AK4114=1,Settings!$C$6,Settings!$C$7))*100)</f>
        <v/>
      </c>
      <c r="X4114" s="8">
        <f>IF($C4114="","",T4114*W4114/100)</f>
        <v/>
      </c>
      <c r="Y4114" s="8">
        <f>IF($C4114="","",T4114-X4114)</f>
        <v/>
      </c>
      <c r="Z4114" s="8">
        <f>IF($C4114="","",Y4114-M4114)</f>
        <v/>
      </c>
      <c r="AD4114" s="8" t="n"/>
      <c r="AG4114" s="14" t="n"/>
      <c r="AI4114">
        <f>IF($C4114="","",IF(COUNTIF($C$2:$C4114,$C4114)=1,1,0))</f>
        <v/>
      </c>
      <c r="AJ4114">
        <f>IF($AI4114=1,SUMPRODUCT(--($AM$2:$AM$7001&lt;$AM4114))+1,"")</f>
        <v/>
      </c>
      <c r="AK4114">
        <f>IF($C4114="","",IF(OR($P4114=TRUE(),$P4114="TRUE"),1,0))</f>
        <v/>
      </c>
      <c r="AL4114">
        <f>IF($C4114="","",IF(AND($V4114="Yes",SUMPRODUCT((LEN(Settings!$F$6:$F$13)&gt;0)*ISNUMBER(SEARCH(Settings!$F$6:$F$13,$O4114)))=0),1,0))</f>
        <v/>
      </c>
      <c r="AM4114">
        <f>IF($AI4114=1,IFERROR(IF(VALUE($C4114)&lt;100000000,VALUE($C4114),1000000000),IFERROR(IF(VALUE(MID($C4114,2,20))&lt;100000000,VALUE(MID($C4114,2,20)),1000000000),1000000000))+ROW()/100000,"")</f>
        <v/>
      </c>
    </row>
    <row r="4115">
      <c r="E4115" s="14" t="n"/>
      <c r="M4115" s="8">
        <f>IF($C4115="","",L4115*T4115/100)</f>
        <v/>
      </c>
      <c r="S4115" s="8" t="n"/>
      <c r="T4115" s="8" t="n"/>
      <c r="W4115">
        <f>IF($C4115="","",IF($AL4115=1,0,IF($AK4115=1,Settings!$C$6,Settings!$C$7))*100)</f>
        <v/>
      </c>
      <c r="X4115" s="8">
        <f>IF($C4115="","",T4115*W4115/100)</f>
        <v/>
      </c>
      <c r="Y4115" s="8">
        <f>IF($C4115="","",T4115-X4115)</f>
        <v/>
      </c>
      <c r="Z4115" s="8">
        <f>IF($C4115="","",Y4115-M4115)</f>
        <v/>
      </c>
      <c r="AD4115" s="8" t="n"/>
      <c r="AG4115" s="14" t="n"/>
      <c r="AI4115">
        <f>IF($C4115="","",IF(COUNTIF($C$2:$C4115,$C4115)=1,1,0))</f>
        <v/>
      </c>
      <c r="AJ4115">
        <f>IF($AI4115=1,SUMPRODUCT(--($AM$2:$AM$7001&lt;$AM4115))+1,"")</f>
        <v/>
      </c>
      <c r="AK4115">
        <f>IF($C4115="","",IF(OR($P4115=TRUE(),$P4115="TRUE"),1,0))</f>
        <v/>
      </c>
      <c r="AL4115">
        <f>IF($C4115="","",IF(AND($V4115="Yes",SUMPRODUCT((LEN(Settings!$F$6:$F$13)&gt;0)*ISNUMBER(SEARCH(Settings!$F$6:$F$13,$O4115)))=0),1,0))</f>
        <v/>
      </c>
      <c r="AM4115">
        <f>IF($AI4115=1,IFERROR(IF(VALUE($C4115)&lt;100000000,VALUE($C4115),1000000000),IFERROR(IF(VALUE(MID($C4115,2,20))&lt;100000000,VALUE(MID($C4115,2,20)),1000000000),1000000000))+ROW()/100000,"")</f>
        <v/>
      </c>
    </row>
    <row r="4116">
      <c r="E4116" s="14" t="n"/>
      <c r="M4116" s="8">
        <f>IF($C4116="","",L4116*T4116/100)</f>
        <v/>
      </c>
      <c r="S4116" s="8" t="n"/>
      <c r="T4116" s="8" t="n"/>
      <c r="W4116">
        <f>IF($C4116="","",IF($AL4116=1,0,IF($AK4116=1,Settings!$C$6,Settings!$C$7))*100)</f>
        <v/>
      </c>
      <c r="X4116" s="8">
        <f>IF($C4116="","",T4116*W4116/100)</f>
        <v/>
      </c>
      <c r="Y4116" s="8">
        <f>IF($C4116="","",T4116-X4116)</f>
        <v/>
      </c>
      <c r="Z4116" s="8">
        <f>IF($C4116="","",Y4116-M4116)</f>
        <v/>
      </c>
      <c r="AD4116" s="8" t="n"/>
      <c r="AG4116" s="14" t="n"/>
      <c r="AI4116">
        <f>IF($C4116="","",IF(COUNTIF($C$2:$C4116,$C4116)=1,1,0))</f>
        <v/>
      </c>
      <c r="AJ4116">
        <f>IF($AI4116=1,SUMPRODUCT(--($AM$2:$AM$7001&lt;$AM4116))+1,"")</f>
        <v/>
      </c>
      <c r="AK4116">
        <f>IF($C4116="","",IF(OR($P4116=TRUE(),$P4116="TRUE"),1,0))</f>
        <v/>
      </c>
      <c r="AL4116">
        <f>IF($C4116="","",IF(AND($V4116="Yes",SUMPRODUCT((LEN(Settings!$F$6:$F$13)&gt;0)*ISNUMBER(SEARCH(Settings!$F$6:$F$13,$O4116)))=0),1,0))</f>
        <v/>
      </c>
      <c r="AM4116">
        <f>IF($AI4116=1,IFERROR(IF(VALUE($C4116)&lt;100000000,VALUE($C4116),1000000000),IFERROR(IF(VALUE(MID($C4116,2,20))&lt;100000000,VALUE(MID($C4116,2,20)),1000000000),1000000000))+ROW()/100000,"")</f>
        <v/>
      </c>
    </row>
    <row r="4117">
      <c r="E4117" s="14" t="n"/>
      <c r="M4117" s="8">
        <f>IF($C4117="","",L4117*T4117/100)</f>
        <v/>
      </c>
      <c r="S4117" s="8" t="n"/>
      <c r="T4117" s="8" t="n"/>
      <c r="W4117">
        <f>IF($C4117="","",IF($AL4117=1,0,IF($AK4117=1,Settings!$C$6,Settings!$C$7))*100)</f>
        <v/>
      </c>
      <c r="X4117" s="8">
        <f>IF($C4117="","",T4117*W4117/100)</f>
        <v/>
      </c>
      <c r="Y4117" s="8">
        <f>IF($C4117="","",T4117-X4117)</f>
        <v/>
      </c>
      <c r="Z4117" s="8">
        <f>IF($C4117="","",Y4117-M4117)</f>
        <v/>
      </c>
      <c r="AD4117" s="8" t="n"/>
      <c r="AG4117" s="14" t="n"/>
      <c r="AI4117">
        <f>IF($C4117="","",IF(COUNTIF($C$2:$C4117,$C4117)=1,1,0))</f>
        <v/>
      </c>
      <c r="AJ4117">
        <f>IF($AI4117=1,SUMPRODUCT(--($AM$2:$AM$7001&lt;$AM4117))+1,"")</f>
        <v/>
      </c>
      <c r="AK4117">
        <f>IF($C4117="","",IF(OR($P4117=TRUE(),$P4117="TRUE"),1,0))</f>
        <v/>
      </c>
      <c r="AL4117">
        <f>IF($C4117="","",IF(AND($V4117="Yes",SUMPRODUCT((LEN(Settings!$F$6:$F$13)&gt;0)*ISNUMBER(SEARCH(Settings!$F$6:$F$13,$O4117)))=0),1,0))</f>
        <v/>
      </c>
      <c r="AM4117">
        <f>IF($AI4117=1,IFERROR(IF(VALUE($C4117)&lt;100000000,VALUE($C4117),1000000000),IFERROR(IF(VALUE(MID($C4117,2,20))&lt;100000000,VALUE(MID($C4117,2,20)),1000000000),1000000000))+ROW()/100000,"")</f>
        <v/>
      </c>
    </row>
    <row r="4118">
      <c r="E4118" s="14" t="n"/>
      <c r="M4118" s="8">
        <f>IF($C4118="","",L4118*T4118/100)</f>
        <v/>
      </c>
      <c r="S4118" s="8" t="n"/>
      <c r="T4118" s="8" t="n"/>
      <c r="W4118">
        <f>IF($C4118="","",IF($AL4118=1,0,IF($AK4118=1,Settings!$C$6,Settings!$C$7))*100)</f>
        <v/>
      </c>
      <c r="X4118" s="8">
        <f>IF($C4118="","",T4118*W4118/100)</f>
        <v/>
      </c>
      <c r="Y4118" s="8">
        <f>IF($C4118="","",T4118-X4118)</f>
        <v/>
      </c>
      <c r="Z4118" s="8">
        <f>IF($C4118="","",Y4118-M4118)</f>
        <v/>
      </c>
      <c r="AD4118" s="8" t="n"/>
      <c r="AG4118" s="14" t="n"/>
      <c r="AI4118">
        <f>IF($C4118="","",IF(COUNTIF($C$2:$C4118,$C4118)=1,1,0))</f>
        <v/>
      </c>
      <c r="AJ4118">
        <f>IF($AI4118=1,SUMPRODUCT(--($AM$2:$AM$7001&lt;$AM4118))+1,"")</f>
        <v/>
      </c>
      <c r="AK4118">
        <f>IF($C4118="","",IF(OR($P4118=TRUE(),$P4118="TRUE"),1,0))</f>
        <v/>
      </c>
      <c r="AL4118">
        <f>IF($C4118="","",IF(AND($V4118="Yes",SUMPRODUCT((LEN(Settings!$F$6:$F$13)&gt;0)*ISNUMBER(SEARCH(Settings!$F$6:$F$13,$O4118)))=0),1,0))</f>
        <v/>
      </c>
      <c r="AM4118">
        <f>IF($AI4118=1,IFERROR(IF(VALUE($C4118)&lt;100000000,VALUE($C4118),1000000000),IFERROR(IF(VALUE(MID($C4118,2,20))&lt;100000000,VALUE(MID($C4118,2,20)),1000000000),1000000000))+ROW()/100000,"")</f>
        <v/>
      </c>
    </row>
    <row r="4119">
      <c r="E4119" s="14" t="n"/>
      <c r="M4119" s="8">
        <f>IF($C4119="","",L4119*T4119/100)</f>
        <v/>
      </c>
      <c r="S4119" s="8" t="n"/>
      <c r="T4119" s="8" t="n"/>
      <c r="W4119">
        <f>IF($C4119="","",IF($AL4119=1,0,IF($AK4119=1,Settings!$C$6,Settings!$C$7))*100)</f>
        <v/>
      </c>
      <c r="X4119" s="8">
        <f>IF($C4119="","",T4119*W4119/100)</f>
        <v/>
      </c>
      <c r="Y4119" s="8">
        <f>IF($C4119="","",T4119-X4119)</f>
        <v/>
      </c>
      <c r="Z4119" s="8">
        <f>IF($C4119="","",Y4119-M4119)</f>
        <v/>
      </c>
      <c r="AD4119" s="8" t="n"/>
      <c r="AG4119" s="14" t="n"/>
      <c r="AI4119">
        <f>IF($C4119="","",IF(COUNTIF($C$2:$C4119,$C4119)=1,1,0))</f>
        <v/>
      </c>
      <c r="AJ4119">
        <f>IF($AI4119=1,SUMPRODUCT(--($AM$2:$AM$7001&lt;$AM4119))+1,"")</f>
        <v/>
      </c>
      <c r="AK4119">
        <f>IF($C4119="","",IF(OR($P4119=TRUE(),$P4119="TRUE"),1,0))</f>
        <v/>
      </c>
      <c r="AL4119">
        <f>IF($C4119="","",IF(AND($V4119="Yes",SUMPRODUCT((LEN(Settings!$F$6:$F$13)&gt;0)*ISNUMBER(SEARCH(Settings!$F$6:$F$13,$O4119)))=0),1,0))</f>
        <v/>
      </c>
      <c r="AM4119">
        <f>IF($AI4119=1,IFERROR(IF(VALUE($C4119)&lt;100000000,VALUE($C4119),1000000000),IFERROR(IF(VALUE(MID($C4119,2,20))&lt;100000000,VALUE(MID($C4119,2,20)),1000000000),1000000000))+ROW()/100000,"")</f>
        <v/>
      </c>
    </row>
    <row r="4120">
      <c r="E4120" s="14" t="n"/>
      <c r="M4120" s="8">
        <f>IF($C4120="","",L4120*T4120/100)</f>
        <v/>
      </c>
      <c r="S4120" s="8" t="n"/>
      <c r="T4120" s="8" t="n"/>
      <c r="W4120">
        <f>IF($C4120="","",IF($AL4120=1,0,IF($AK4120=1,Settings!$C$6,Settings!$C$7))*100)</f>
        <v/>
      </c>
      <c r="X4120" s="8">
        <f>IF($C4120="","",T4120*W4120/100)</f>
        <v/>
      </c>
      <c r="Y4120" s="8">
        <f>IF($C4120="","",T4120-X4120)</f>
        <v/>
      </c>
      <c r="Z4120" s="8">
        <f>IF($C4120="","",Y4120-M4120)</f>
        <v/>
      </c>
      <c r="AD4120" s="8" t="n"/>
      <c r="AG4120" s="14" t="n"/>
      <c r="AI4120">
        <f>IF($C4120="","",IF(COUNTIF($C$2:$C4120,$C4120)=1,1,0))</f>
        <v/>
      </c>
      <c r="AJ4120">
        <f>IF($AI4120=1,SUMPRODUCT(--($AM$2:$AM$7001&lt;$AM4120))+1,"")</f>
        <v/>
      </c>
      <c r="AK4120">
        <f>IF($C4120="","",IF(OR($P4120=TRUE(),$P4120="TRUE"),1,0))</f>
        <v/>
      </c>
      <c r="AL4120">
        <f>IF($C4120="","",IF(AND($V4120="Yes",SUMPRODUCT((LEN(Settings!$F$6:$F$13)&gt;0)*ISNUMBER(SEARCH(Settings!$F$6:$F$13,$O4120)))=0),1,0))</f>
        <v/>
      </c>
      <c r="AM4120">
        <f>IF($AI4120=1,IFERROR(IF(VALUE($C4120)&lt;100000000,VALUE($C4120),1000000000),IFERROR(IF(VALUE(MID($C4120,2,20))&lt;100000000,VALUE(MID($C4120,2,20)),1000000000),1000000000))+ROW()/100000,"")</f>
        <v/>
      </c>
    </row>
    <row r="4121">
      <c r="E4121" s="14" t="n"/>
      <c r="M4121" s="8">
        <f>IF($C4121="","",L4121*T4121/100)</f>
        <v/>
      </c>
      <c r="S4121" s="8" t="n"/>
      <c r="T4121" s="8" t="n"/>
      <c r="W4121">
        <f>IF($C4121="","",IF($AL4121=1,0,IF($AK4121=1,Settings!$C$6,Settings!$C$7))*100)</f>
        <v/>
      </c>
      <c r="X4121" s="8">
        <f>IF($C4121="","",T4121*W4121/100)</f>
        <v/>
      </c>
      <c r="Y4121" s="8">
        <f>IF($C4121="","",T4121-X4121)</f>
        <v/>
      </c>
      <c r="Z4121" s="8">
        <f>IF($C4121="","",Y4121-M4121)</f>
        <v/>
      </c>
      <c r="AD4121" s="8" t="n"/>
      <c r="AG4121" s="14" t="n"/>
      <c r="AI4121">
        <f>IF($C4121="","",IF(COUNTIF($C$2:$C4121,$C4121)=1,1,0))</f>
        <v/>
      </c>
      <c r="AJ4121">
        <f>IF($AI4121=1,SUMPRODUCT(--($AM$2:$AM$7001&lt;$AM4121))+1,"")</f>
        <v/>
      </c>
      <c r="AK4121">
        <f>IF($C4121="","",IF(OR($P4121=TRUE(),$P4121="TRUE"),1,0))</f>
        <v/>
      </c>
      <c r="AL4121">
        <f>IF($C4121="","",IF(AND($V4121="Yes",SUMPRODUCT((LEN(Settings!$F$6:$F$13)&gt;0)*ISNUMBER(SEARCH(Settings!$F$6:$F$13,$O4121)))=0),1,0))</f>
        <v/>
      </c>
      <c r="AM4121">
        <f>IF($AI4121=1,IFERROR(IF(VALUE($C4121)&lt;100000000,VALUE($C4121),1000000000),IFERROR(IF(VALUE(MID($C4121,2,20))&lt;100000000,VALUE(MID($C4121,2,20)),1000000000),1000000000))+ROW()/100000,"")</f>
        <v/>
      </c>
    </row>
    <row r="4122">
      <c r="E4122" s="14" t="n"/>
      <c r="M4122" s="8">
        <f>IF($C4122="","",L4122*T4122/100)</f>
        <v/>
      </c>
      <c r="S4122" s="8" t="n"/>
      <c r="T4122" s="8" t="n"/>
      <c r="W4122">
        <f>IF($C4122="","",IF($AL4122=1,0,IF($AK4122=1,Settings!$C$6,Settings!$C$7))*100)</f>
        <v/>
      </c>
      <c r="X4122" s="8">
        <f>IF($C4122="","",T4122*W4122/100)</f>
        <v/>
      </c>
      <c r="Y4122" s="8">
        <f>IF($C4122="","",T4122-X4122)</f>
        <v/>
      </c>
      <c r="Z4122" s="8">
        <f>IF($C4122="","",Y4122-M4122)</f>
        <v/>
      </c>
      <c r="AD4122" s="8" t="n"/>
      <c r="AG4122" s="14" t="n"/>
      <c r="AI4122">
        <f>IF($C4122="","",IF(COUNTIF($C$2:$C4122,$C4122)=1,1,0))</f>
        <v/>
      </c>
      <c r="AJ4122">
        <f>IF($AI4122=1,SUMPRODUCT(--($AM$2:$AM$7001&lt;$AM4122))+1,"")</f>
        <v/>
      </c>
      <c r="AK4122">
        <f>IF($C4122="","",IF(OR($P4122=TRUE(),$P4122="TRUE"),1,0))</f>
        <v/>
      </c>
      <c r="AL4122">
        <f>IF($C4122="","",IF(AND($V4122="Yes",SUMPRODUCT((LEN(Settings!$F$6:$F$13)&gt;0)*ISNUMBER(SEARCH(Settings!$F$6:$F$13,$O4122)))=0),1,0))</f>
        <v/>
      </c>
      <c r="AM4122">
        <f>IF($AI4122=1,IFERROR(IF(VALUE($C4122)&lt;100000000,VALUE($C4122),1000000000),IFERROR(IF(VALUE(MID($C4122,2,20))&lt;100000000,VALUE(MID($C4122,2,20)),1000000000),1000000000))+ROW()/100000,"")</f>
        <v/>
      </c>
    </row>
    <row r="4123">
      <c r="E4123" s="14" t="n"/>
      <c r="M4123" s="8">
        <f>IF($C4123="","",L4123*T4123/100)</f>
        <v/>
      </c>
      <c r="S4123" s="8" t="n"/>
      <c r="T4123" s="8" t="n"/>
      <c r="W4123">
        <f>IF($C4123="","",IF($AL4123=1,0,IF($AK4123=1,Settings!$C$6,Settings!$C$7))*100)</f>
        <v/>
      </c>
      <c r="X4123" s="8">
        <f>IF($C4123="","",T4123*W4123/100)</f>
        <v/>
      </c>
      <c r="Y4123" s="8">
        <f>IF($C4123="","",T4123-X4123)</f>
        <v/>
      </c>
      <c r="Z4123" s="8">
        <f>IF($C4123="","",Y4123-M4123)</f>
        <v/>
      </c>
      <c r="AD4123" s="8" t="n"/>
      <c r="AG4123" s="14" t="n"/>
      <c r="AI4123">
        <f>IF($C4123="","",IF(COUNTIF($C$2:$C4123,$C4123)=1,1,0))</f>
        <v/>
      </c>
      <c r="AJ4123">
        <f>IF($AI4123=1,SUMPRODUCT(--($AM$2:$AM$7001&lt;$AM4123))+1,"")</f>
        <v/>
      </c>
      <c r="AK4123">
        <f>IF($C4123="","",IF(OR($P4123=TRUE(),$P4123="TRUE"),1,0))</f>
        <v/>
      </c>
      <c r="AL4123">
        <f>IF($C4123="","",IF(AND($V4123="Yes",SUMPRODUCT((LEN(Settings!$F$6:$F$13)&gt;0)*ISNUMBER(SEARCH(Settings!$F$6:$F$13,$O4123)))=0),1,0))</f>
        <v/>
      </c>
      <c r="AM4123">
        <f>IF($AI4123=1,IFERROR(IF(VALUE($C4123)&lt;100000000,VALUE($C4123),1000000000),IFERROR(IF(VALUE(MID($C4123,2,20))&lt;100000000,VALUE(MID($C4123,2,20)),1000000000),1000000000))+ROW()/100000,"")</f>
        <v/>
      </c>
    </row>
    <row r="4124">
      <c r="E4124" s="14" t="n"/>
      <c r="M4124" s="8">
        <f>IF($C4124="","",L4124*T4124/100)</f>
        <v/>
      </c>
      <c r="S4124" s="8" t="n"/>
      <c r="T4124" s="8" t="n"/>
      <c r="W4124">
        <f>IF($C4124="","",IF($AL4124=1,0,IF($AK4124=1,Settings!$C$6,Settings!$C$7))*100)</f>
        <v/>
      </c>
      <c r="X4124" s="8">
        <f>IF($C4124="","",T4124*W4124/100)</f>
        <v/>
      </c>
      <c r="Y4124" s="8">
        <f>IF($C4124="","",T4124-X4124)</f>
        <v/>
      </c>
      <c r="Z4124" s="8">
        <f>IF($C4124="","",Y4124-M4124)</f>
        <v/>
      </c>
      <c r="AD4124" s="8" t="n"/>
      <c r="AG4124" s="14" t="n"/>
      <c r="AI4124">
        <f>IF($C4124="","",IF(COUNTIF($C$2:$C4124,$C4124)=1,1,0))</f>
        <v/>
      </c>
      <c r="AJ4124">
        <f>IF($AI4124=1,SUMPRODUCT(--($AM$2:$AM$7001&lt;$AM4124))+1,"")</f>
        <v/>
      </c>
      <c r="AK4124">
        <f>IF($C4124="","",IF(OR($P4124=TRUE(),$P4124="TRUE"),1,0))</f>
        <v/>
      </c>
      <c r="AL4124">
        <f>IF($C4124="","",IF(AND($V4124="Yes",SUMPRODUCT((LEN(Settings!$F$6:$F$13)&gt;0)*ISNUMBER(SEARCH(Settings!$F$6:$F$13,$O4124)))=0),1,0))</f>
        <v/>
      </c>
      <c r="AM4124">
        <f>IF($AI4124=1,IFERROR(IF(VALUE($C4124)&lt;100000000,VALUE($C4124),1000000000),IFERROR(IF(VALUE(MID($C4124,2,20))&lt;100000000,VALUE(MID($C4124,2,20)),1000000000),1000000000))+ROW()/100000,"")</f>
        <v/>
      </c>
    </row>
    <row r="4125">
      <c r="E4125" s="14" t="n"/>
      <c r="M4125" s="8">
        <f>IF($C4125="","",L4125*T4125/100)</f>
        <v/>
      </c>
      <c r="S4125" s="8" t="n"/>
      <c r="T4125" s="8" t="n"/>
      <c r="W4125">
        <f>IF($C4125="","",IF($AL4125=1,0,IF($AK4125=1,Settings!$C$6,Settings!$C$7))*100)</f>
        <v/>
      </c>
      <c r="X4125" s="8">
        <f>IF($C4125="","",T4125*W4125/100)</f>
        <v/>
      </c>
      <c r="Y4125" s="8">
        <f>IF($C4125="","",T4125-X4125)</f>
        <v/>
      </c>
      <c r="Z4125" s="8">
        <f>IF($C4125="","",Y4125-M4125)</f>
        <v/>
      </c>
      <c r="AD4125" s="8" t="n"/>
      <c r="AG4125" s="14" t="n"/>
      <c r="AI4125">
        <f>IF($C4125="","",IF(COUNTIF($C$2:$C4125,$C4125)=1,1,0))</f>
        <v/>
      </c>
      <c r="AJ4125">
        <f>IF($AI4125=1,SUMPRODUCT(--($AM$2:$AM$7001&lt;$AM4125))+1,"")</f>
        <v/>
      </c>
      <c r="AK4125">
        <f>IF($C4125="","",IF(OR($P4125=TRUE(),$P4125="TRUE"),1,0))</f>
        <v/>
      </c>
      <c r="AL4125">
        <f>IF($C4125="","",IF(AND($V4125="Yes",SUMPRODUCT((LEN(Settings!$F$6:$F$13)&gt;0)*ISNUMBER(SEARCH(Settings!$F$6:$F$13,$O4125)))=0),1,0))</f>
        <v/>
      </c>
      <c r="AM4125">
        <f>IF($AI4125=1,IFERROR(IF(VALUE($C4125)&lt;100000000,VALUE($C4125),1000000000),IFERROR(IF(VALUE(MID($C4125,2,20))&lt;100000000,VALUE(MID($C4125,2,20)),1000000000),1000000000))+ROW()/100000,"")</f>
        <v/>
      </c>
    </row>
    <row r="4126">
      <c r="E4126" s="14" t="n"/>
      <c r="M4126" s="8">
        <f>IF($C4126="","",L4126*T4126/100)</f>
        <v/>
      </c>
      <c r="S4126" s="8" t="n"/>
      <c r="T4126" s="8" t="n"/>
      <c r="W4126">
        <f>IF($C4126="","",IF($AL4126=1,0,IF($AK4126=1,Settings!$C$6,Settings!$C$7))*100)</f>
        <v/>
      </c>
      <c r="X4126" s="8">
        <f>IF($C4126="","",T4126*W4126/100)</f>
        <v/>
      </c>
      <c r="Y4126" s="8">
        <f>IF($C4126="","",T4126-X4126)</f>
        <v/>
      </c>
      <c r="Z4126" s="8">
        <f>IF($C4126="","",Y4126-M4126)</f>
        <v/>
      </c>
      <c r="AD4126" s="8" t="n"/>
      <c r="AG4126" s="14" t="n"/>
      <c r="AI4126">
        <f>IF($C4126="","",IF(COUNTIF($C$2:$C4126,$C4126)=1,1,0))</f>
        <v/>
      </c>
      <c r="AJ4126">
        <f>IF($AI4126=1,SUMPRODUCT(--($AM$2:$AM$7001&lt;$AM4126))+1,"")</f>
        <v/>
      </c>
      <c r="AK4126">
        <f>IF($C4126="","",IF(OR($P4126=TRUE(),$P4126="TRUE"),1,0))</f>
        <v/>
      </c>
      <c r="AL4126">
        <f>IF($C4126="","",IF(AND($V4126="Yes",SUMPRODUCT((LEN(Settings!$F$6:$F$13)&gt;0)*ISNUMBER(SEARCH(Settings!$F$6:$F$13,$O4126)))=0),1,0))</f>
        <v/>
      </c>
      <c r="AM4126">
        <f>IF($AI4126=1,IFERROR(IF(VALUE($C4126)&lt;100000000,VALUE($C4126),1000000000),IFERROR(IF(VALUE(MID($C4126,2,20))&lt;100000000,VALUE(MID($C4126,2,20)),1000000000),1000000000))+ROW()/100000,"")</f>
        <v/>
      </c>
    </row>
    <row r="4127">
      <c r="E4127" s="14" t="n"/>
      <c r="M4127" s="8">
        <f>IF($C4127="","",L4127*T4127/100)</f>
        <v/>
      </c>
      <c r="S4127" s="8" t="n"/>
      <c r="T4127" s="8" t="n"/>
      <c r="W4127">
        <f>IF($C4127="","",IF($AL4127=1,0,IF($AK4127=1,Settings!$C$6,Settings!$C$7))*100)</f>
        <v/>
      </c>
      <c r="X4127" s="8">
        <f>IF($C4127="","",T4127*W4127/100)</f>
        <v/>
      </c>
      <c r="Y4127" s="8">
        <f>IF($C4127="","",T4127-X4127)</f>
        <v/>
      </c>
      <c r="Z4127" s="8">
        <f>IF($C4127="","",Y4127-M4127)</f>
        <v/>
      </c>
      <c r="AD4127" s="8" t="n"/>
      <c r="AG4127" s="14" t="n"/>
      <c r="AI4127">
        <f>IF($C4127="","",IF(COUNTIF($C$2:$C4127,$C4127)=1,1,0))</f>
        <v/>
      </c>
      <c r="AJ4127">
        <f>IF($AI4127=1,SUMPRODUCT(--($AM$2:$AM$7001&lt;$AM4127))+1,"")</f>
        <v/>
      </c>
      <c r="AK4127">
        <f>IF($C4127="","",IF(OR($P4127=TRUE(),$P4127="TRUE"),1,0))</f>
        <v/>
      </c>
      <c r="AL4127">
        <f>IF($C4127="","",IF(AND($V4127="Yes",SUMPRODUCT((LEN(Settings!$F$6:$F$13)&gt;0)*ISNUMBER(SEARCH(Settings!$F$6:$F$13,$O4127)))=0),1,0))</f>
        <v/>
      </c>
      <c r="AM4127">
        <f>IF($AI4127=1,IFERROR(IF(VALUE($C4127)&lt;100000000,VALUE($C4127),1000000000),IFERROR(IF(VALUE(MID($C4127,2,20))&lt;100000000,VALUE(MID($C4127,2,20)),1000000000),1000000000))+ROW()/100000,"")</f>
        <v/>
      </c>
    </row>
    <row r="4128">
      <c r="E4128" s="14" t="n"/>
      <c r="M4128" s="8">
        <f>IF($C4128="","",L4128*T4128/100)</f>
        <v/>
      </c>
      <c r="S4128" s="8" t="n"/>
      <c r="T4128" s="8" t="n"/>
      <c r="W4128">
        <f>IF($C4128="","",IF($AL4128=1,0,IF($AK4128=1,Settings!$C$6,Settings!$C$7))*100)</f>
        <v/>
      </c>
      <c r="X4128" s="8">
        <f>IF($C4128="","",T4128*W4128/100)</f>
        <v/>
      </c>
      <c r="Y4128" s="8">
        <f>IF($C4128="","",T4128-X4128)</f>
        <v/>
      </c>
      <c r="Z4128" s="8">
        <f>IF($C4128="","",Y4128-M4128)</f>
        <v/>
      </c>
      <c r="AD4128" s="8" t="n"/>
      <c r="AG4128" s="14" t="n"/>
      <c r="AI4128">
        <f>IF($C4128="","",IF(COUNTIF($C$2:$C4128,$C4128)=1,1,0))</f>
        <v/>
      </c>
      <c r="AJ4128">
        <f>IF($AI4128=1,SUMPRODUCT(--($AM$2:$AM$7001&lt;$AM4128))+1,"")</f>
        <v/>
      </c>
      <c r="AK4128">
        <f>IF($C4128="","",IF(OR($P4128=TRUE(),$P4128="TRUE"),1,0))</f>
        <v/>
      </c>
      <c r="AL4128">
        <f>IF($C4128="","",IF(AND($V4128="Yes",SUMPRODUCT((LEN(Settings!$F$6:$F$13)&gt;0)*ISNUMBER(SEARCH(Settings!$F$6:$F$13,$O4128)))=0),1,0))</f>
        <v/>
      </c>
      <c r="AM4128">
        <f>IF($AI4128=1,IFERROR(IF(VALUE($C4128)&lt;100000000,VALUE($C4128),1000000000),IFERROR(IF(VALUE(MID($C4128,2,20))&lt;100000000,VALUE(MID($C4128,2,20)),1000000000),1000000000))+ROW()/100000,"")</f>
        <v/>
      </c>
    </row>
    <row r="4129">
      <c r="E4129" s="14" t="n"/>
      <c r="M4129" s="8">
        <f>IF($C4129="","",L4129*T4129/100)</f>
        <v/>
      </c>
      <c r="S4129" s="8" t="n"/>
      <c r="T4129" s="8" t="n"/>
      <c r="W4129">
        <f>IF($C4129="","",IF($AL4129=1,0,IF($AK4129=1,Settings!$C$6,Settings!$C$7))*100)</f>
        <v/>
      </c>
      <c r="X4129" s="8">
        <f>IF($C4129="","",T4129*W4129/100)</f>
        <v/>
      </c>
      <c r="Y4129" s="8">
        <f>IF($C4129="","",T4129-X4129)</f>
        <v/>
      </c>
      <c r="Z4129" s="8">
        <f>IF($C4129="","",Y4129-M4129)</f>
        <v/>
      </c>
      <c r="AD4129" s="8" t="n"/>
      <c r="AG4129" s="14" t="n"/>
      <c r="AI4129">
        <f>IF($C4129="","",IF(COUNTIF($C$2:$C4129,$C4129)=1,1,0))</f>
        <v/>
      </c>
      <c r="AJ4129">
        <f>IF($AI4129=1,SUMPRODUCT(--($AM$2:$AM$7001&lt;$AM4129))+1,"")</f>
        <v/>
      </c>
      <c r="AK4129">
        <f>IF($C4129="","",IF(OR($P4129=TRUE(),$P4129="TRUE"),1,0))</f>
        <v/>
      </c>
      <c r="AL4129">
        <f>IF($C4129="","",IF(AND($V4129="Yes",SUMPRODUCT((LEN(Settings!$F$6:$F$13)&gt;0)*ISNUMBER(SEARCH(Settings!$F$6:$F$13,$O4129)))=0),1,0))</f>
        <v/>
      </c>
      <c r="AM4129">
        <f>IF($AI4129=1,IFERROR(IF(VALUE($C4129)&lt;100000000,VALUE($C4129),1000000000),IFERROR(IF(VALUE(MID($C4129,2,20))&lt;100000000,VALUE(MID($C4129,2,20)),1000000000),1000000000))+ROW()/100000,"")</f>
        <v/>
      </c>
    </row>
    <row r="4130">
      <c r="E4130" s="14" t="n"/>
      <c r="M4130" s="8">
        <f>IF($C4130="","",L4130*T4130/100)</f>
        <v/>
      </c>
      <c r="S4130" s="8" t="n"/>
      <c r="T4130" s="8" t="n"/>
      <c r="W4130">
        <f>IF($C4130="","",IF($AL4130=1,0,IF($AK4130=1,Settings!$C$6,Settings!$C$7))*100)</f>
        <v/>
      </c>
      <c r="X4130" s="8">
        <f>IF($C4130="","",T4130*W4130/100)</f>
        <v/>
      </c>
      <c r="Y4130" s="8">
        <f>IF($C4130="","",T4130-X4130)</f>
        <v/>
      </c>
      <c r="Z4130" s="8">
        <f>IF($C4130="","",Y4130-M4130)</f>
        <v/>
      </c>
      <c r="AD4130" s="8" t="n"/>
      <c r="AG4130" s="14" t="n"/>
      <c r="AI4130">
        <f>IF($C4130="","",IF(COUNTIF($C$2:$C4130,$C4130)=1,1,0))</f>
        <v/>
      </c>
      <c r="AJ4130">
        <f>IF($AI4130=1,SUMPRODUCT(--($AM$2:$AM$7001&lt;$AM4130))+1,"")</f>
        <v/>
      </c>
      <c r="AK4130">
        <f>IF($C4130="","",IF(OR($P4130=TRUE(),$P4130="TRUE"),1,0))</f>
        <v/>
      </c>
      <c r="AL4130">
        <f>IF($C4130="","",IF(AND($V4130="Yes",SUMPRODUCT((LEN(Settings!$F$6:$F$13)&gt;0)*ISNUMBER(SEARCH(Settings!$F$6:$F$13,$O4130)))=0),1,0))</f>
        <v/>
      </c>
      <c r="AM4130">
        <f>IF($AI4130=1,IFERROR(IF(VALUE($C4130)&lt;100000000,VALUE($C4130),1000000000),IFERROR(IF(VALUE(MID($C4130,2,20))&lt;100000000,VALUE(MID($C4130,2,20)),1000000000),1000000000))+ROW()/100000,"")</f>
        <v/>
      </c>
    </row>
    <row r="4131">
      <c r="E4131" s="14" t="n"/>
      <c r="M4131" s="8">
        <f>IF($C4131="","",L4131*T4131/100)</f>
        <v/>
      </c>
      <c r="S4131" s="8" t="n"/>
      <c r="T4131" s="8" t="n"/>
      <c r="W4131">
        <f>IF($C4131="","",IF($AL4131=1,0,IF($AK4131=1,Settings!$C$6,Settings!$C$7))*100)</f>
        <v/>
      </c>
      <c r="X4131" s="8">
        <f>IF($C4131="","",T4131*W4131/100)</f>
        <v/>
      </c>
      <c r="Y4131" s="8">
        <f>IF($C4131="","",T4131-X4131)</f>
        <v/>
      </c>
      <c r="Z4131" s="8">
        <f>IF($C4131="","",Y4131-M4131)</f>
        <v/>
      </c>
      <c r="AD4131" s="8" t="n"/>
      <c r="AG4131" s="14" t="n"/>
      <c r="AI4131">
        <f>IF($C4131="","",IF(COUNTIF($C$2:$C4131,$C4131)=1,1,0))</f>
        <v/>
      </c>
      <c r="AJ4131">
        <f>IF($AI4131=1,SUMPRODUCT(--($AM$2:$AM$7001&lt;$AM4131))+1,"")</f>
        <v/>
      </c>
      <c r="AK4131">
        <f>IF($C4131="","",IF(OR($P4131=TRUE(),$P4131="TRUE"),1,0))</f>
        <v/>
      </c>
      <c r="AL4131">
        <f>IF($C4131="","",IF(AND($V4131="Yes",SUMPRODUCT((LEN(Settings!$F$6:$F$13)&gt;0)*ISNUMBER(SEARCH(Settings!$F$6:$F$13,$O4131)))=0),1,0))</f>
        <v/>
      </c>
      <c r="AM4131">
        <f>IF($AI4131=1,IFERROR(IF(VALUE($C4131)&lt;100000000,VALUE($C4131),1000000000),IFERROR(IF(VALUE(MID($C4131,2,20))&lt;100000000,VALUE(MID($C4131,2,20)),1000000000),1000000000))+ROW()/100000,"")</f>
        <v/>
      </c>
    </row>
    <row r="4132">
      <c r="E4132" s="14" t="n"/>
      <c r="M4132" s="8">
        <f>IF($C4132="","",L4132*T4132/100)</f>
        <v/>
      </c>
      <c r="S4132" s="8" t="n"/>
      <c r="T4132" s="8" t="n"/>
      <c r="W4132">
        <f>IF($C4132="","",IF($AL4132=1,0,IF($AK4132=1,Settings!$C$6,Settings!$C$7))*100)</f>
        <v/>
      </c>
      <c r="X4132" s="8">
        <f>IF($C4132="","",T4132*W4132/100)</f>
        <v/>
      </c>
      <c r="Y4132" s="8">
        <f>IF($C4132="","",T4132-X4132)</f>
        <v/>
      </c>
      <c r="Z4132" s="8">
        <f>IF($C4132="","",Y4132-M4132)</f>
        <v/>
      </c>
      <c r="AD4132" s="8" t="n"/>
      <c r="AG4132" s="14" t="n"/>
      <c r="AI4132">
        <f>IF($C4132="","",IF(COUNTIF($C$2:$C4132,$C4132)=1,1,0))</f>
        <v/>
      </c>
      <c r="AJ4132">
        <f>IF($AI4132=1,SUMPRODUCT(--($AM$2:$AM$7001&lt;$AM4132))+1,"")</f>
        <v/>
      </c>
      <c r="AK4132">
        <f>IF($C4132="","",IF(OR($P4132=TRUE(),$P4132="TRUE"),1,0))</f>
        <v/>
      </c>
      <c r="AL4132">
        <f>IF($C4132="","",IF(AND($V4132="Yes",SUMPRODUCT((LEN(Settings!$F$6:$F$13)&gt;0)*ISNUMBER(SEARCH(Settings!$F$6:$F$13,$O4132)))=0),1,0))</f>
        <v/>
      </c>
      <c r="AM4132">
        <f>IF($AI4132=1,IFERROR(IF(VALUE($C4132)&lt;100000000,VALUE($C4132),1000000000),IFERROR(IF(VALUE(MID($C4132,2,20))&lt;100000000,VALUE(MID($C4132,2,20)),1000000000),1000000000))+ROW()/100000,"")</f>
        <v/>
      </c>
    </row>
    <row r="4133">
      <c r="E4133" s="14" t="n"/>
      <c r="M4133" s="8">
        <f>IF($C4133="","",L4133*T4133/100)</f>
        <v/>
      </c>
      <c r="S4133" s="8" t="n"/>
      <c r="T4133" s="8" t="n"/>
      <c r="W4133">
        <f>IF($C4133="","",IF($AL4133=1,0,IF($AK4133=1,Settings!$C$6,Settings!$C$7))*100)</f>
        <v/>
      </c>
      <c r="X4133" s="8">
        <f>IF($C4133="","",T4133*W4133/100)</f>
        <v/>
      </c>
      <c r="Y4133" s="8">
        <f>IF($C4133="","",T4133-X4133)</f>
        <v/>
      </c>
      <c r="Z4133" s="8">
        <f>IF($C4133="","",Y4133-M4133)</f>
        <v/>
      </c>
      <c r="AD4133" s="8" t="n"/>
      <c r="AG4133" s="14" t="n"/>
      <c r="AI4133">
        <f>IF($C4133="","",IF(COUNTIF($C$2:$C4133,$C4133)=1,1,0))</f>
        <v/>
      </c>
      <c r="AJ4133">
        <f>IF($AI4133=1,SUMPRODUCT(--($AM$2:$AM$7001&lt;$AM4133))+1,"")</f>
        <v/>
      </c>
      <c r="AK4133">
        <f>IF($C4133="","",IF(OR($P4133=TRUE(),$P4133="TRUE"),1,0))</f>
        <v/>
      </c>
      <c r="AL4133">
        <f>IF($C4133="","",IF(AND($V4133="Yes",SUMPRODUCT((LEN(Settings!$F$6:$F$13)&gt;0)*ISNUMBER(SEARCH(Settings!$F$6:$F$13,$O4133)))=0),1,0))</f>
        <v/>
      </c>
      <c r="AM4133">
        <f>IF($AI4133=1,IFERROR(IF(VALUE($C4133)&lt;100000000,VALUE($C4133),1000000000),IFERROR(IF(VALUE(MID($C4133,2,20))&lt;100000000,VALUE(MID($C4133,2,20)),1000000000),1000000000))+ROW()/100000,"")</f>
        <v/>
      </c>
    </row>
    <row r="4134">
      <c r="E4134" s="14" t="n"/>
      <c r="M4134" s="8">
        <f>IF($C4134="","",L4134*T4134/100)</f>
        <v/>
      </c>
      <c r="S4134" s="8" t="n"/>
      <c r="T4134" s="8" t="n"/>
      <c r="W4134">
        <f>IF($C4134="","",IF($AL4134=1,0,IF($AK4134=1,Settings!$C$6,Settings!$C$7))*100)</f>
        <v/>
      </c>
      <c r="X4134" s="8">
        <f>IF($C4134="","",T4134*W4134/100)</f>
        <v/>
      </c>
      <c r="Y4134" s="8">
        <f>IF($C4134="","",T4134-X4134)</f>
        <v/>
      </c>
      <c r="Z4134" s="8">
        <f>IF($C4134="","",Y4134-M4134)</f>
        <v/>
      </c>
      <c r="AD4134" s="8" t="n"/>
      <c r="AG4134" s="14" t="n"/>
      <c r="AI4134">
        <f>IF($C4134="","",IF(COUNTIF($C$2:$C4134,$C4134)=1,1,0))</f>
        <v/>
      </c>
      <c r="AJ4134">
        <f>IF($AI4134=1,SUMPRODUCT(--($AM$2:$AM$7001&lt;$AM4134))+1,"")</f>
        <v/>
      </c>
      <c r="AK4134">
        <f>IF($C4134="","",IF(OR($P4134=TRUE(),$P4134="TRUE"),1,0))</f>
        <v/>
      </c>
      <c r="AL4134">
        <f>IF($C4134="","",IF(AND($V4134="Yes",SUMPRODUCT((LEN(Settings!$F$6:$F$13)&gt;0)*ISNUMBER(SEARCH(Settings!$F$6:$F$13,$O4134)))=0),1,0))</f>
        <v/>
      </c>
      <c r="AM4134">
        <f>IF($AI4134=1,IFERROR(IF(VALUE($C4134)&lt;100000000,VALUE($C4134),1000000000),IFERROR(IF(VALUE(MID($C4134,2,20))&lt;100000000,VALUE(MID($C4134,2,20)),1000000000),1000000000))+ROW()/100000,"")</f>
        <v/>
      </c>
    </row>
    <row r="4135">
      <c r="E4135" s="14" t="n"/>
      <c r="M4135" s="8">
        <f>IF($C4135="","",L4135*T4135/100)</f>
        <v/>
      </c>
      <c r="S4135" s="8" t="n"/>
      <c r="T4135" s="8" t="n"/>
      <c r="W4135">
        <f>IF($C4135="","",IF($AL4135=1,0,IF($AK4135=1,Settings!$C$6,Settings!$C$7))*100)</f>
        <v/>
      </c>
      <c r="X4135" s="8">
        <f>IF($C4135="","",T4135*W4135/100)</f>
        <v/>
      </c>
      <c r="Y4135" s="8">
        <f>IF($C4135="","",T4135-X4135)</f>
        <v/>
      </c>
      <c r="Z4135" s="8">
        <f>IF($C4135="","",Y4135-M4135)</f>
        <v/>
      </c>
      <c r="AD4135" s="8" t="n"/>
      <c r="AG4135" s="14" t="n"/>
      <c r="AI4135">
        <f>IF($C4135="","",IF(COUNTIF($C$2:$C4135,$C4135)=1,1,0))</f>
        <v/>
      </c>
      <c r="AJ4135">
        <f>IF($AI4135=1,SUMPRODUCT(--($AM$2:$AM$7001&lt;$AM4135))+1,"")</f>
        <v/>
      </c>
      <c r="AK4135">
        <f>IF($C4135="","",IF(OR($P4135=TRUE(),$P4135="TRUE"),1,0))</f>
        <v/>
      </c>
      <c r="AL4135">
        <f>IF($C4135="","",IF(AND($V4135="Yes",SUMPRODUCT((LEN(Settings!$F$6:$F$13)&gt;0)*ISNUMBER(SEARCH(Settings!$F$6:$F$13,$O4135)))=0),1,0))</f>
        <v/>
      </c>
      <c r="AM4135">
        <f>IF($AI4135=1,IFERROR(IF(VALUE($C4135)&lt;100000000,VALUE($C4135),1000000000),IFERROR(IF(VALUE(MID($C4135,2,20))&lt;100000000,VALUE(MID($C4135,2,20)),1000000000),1000000000))+ROW()/100000,"")</f>
        <v/>
      </c>
    </row>
    <row r="4136">
      <c r="E4136" s="14" t="n"/>
      <c r="M4136" s="8">
        <f>IF($C4136="","",L4136*T4136/100)</f>
        <v/>
      </c>
      <c r="S4136" s="8" t="n"/>
      <c r="T4136" s="8" t="n"/>
      <c r="W4136">
        <f>IF($C4136="","",IF($AL4136=1,0,IF($AK4136=1,Settings!$C$6,Settings!$C$7))*100)</f>
        <v/>
      </c>
      <c r="X4136" s="8">
        <f>IF($C4136="","",T4136*W4136/100)</f>
        <v/>
      </c>
      <c r="Y4136" s="8">
        <f>IF($C4136="","",T4136-X4136)</f>
        <v/>
      </c>
      <c r="Z4136" s="8">
        <f>IF($C4136="","",Y4136-M4136)</f>
        <v/>
      </c>
      <c r="AD4136" s="8" t="n"/>
      <c r="AG4136" s="14" t="n"/>
      <c r="AI4136">
        <f>IF($C4136="","",IF(COUNTIF($C$2:$C4136,$C4136)=1,1,0))</f>
        <v/>
      </c>
      <c r="AJ4136">
        <f>IF($AI4136=1,SUMPRODUCT(--($AM$2:$AM$7001&lt;$AM4136))+1,"")</f>
        <v/>
      </c>
      <c r="AK4136">
        <f>IF($C4136="","",IF(OR($P4136=TRUE(),$P4136="TRUE"),1,0))</f>
        <v/>
      </c>
      <c r="AL4136">
        <f>IF($C4136="","",IF(AND($V4136="Yes",SUMPRODUCT((LEN(Settings!$F$6:$F$13)&gt;0)*ISNUMBER(SEARCH(Settings!$F$6:$F$13,$O4136)))=0),1,0))</f>
        <v/>
      </c>
      <c r="AM4136">
        <f>IF($AI4136=1,IFERROR(IF(VALUE($C4136)&lt;100000000,VALUE($C4136),1000000000),IFERROR(IF(VALUE(MID($C4136,2,20))&lt;100000000,VALUE(MID($C4136,2,20)),1000000000),1000000000))+ROW()/100000,"")</f>
        <v/>
      </c>
    </row>
    <row r="4137">
      <c r="E4137" s="14" t="n"/>
      <c r="M4137" s="8">
        <f>IF($C4137="","",L4137*T4137/100)</f>
        <v/>
      </c>
      <c r="S4137" s="8" t="n"/>
      <c r="T4137" s="8" t="n"/>
      <c r="W4137">
        <f>IF($C4137="","",IF($AL4137=1,0,IF($AK4137=1,Settings!$C$6,Settings!$C$7))*100)</f>
        <v/>
      </c>
      <c r="X4137" s="8">
        <f>IF($C4137="","",T4137*W4137/100)</f>
        <v/>
      </c>
      <c r="Y4137" s="8">
        <f>IF($C4137="","",T4137-X4137)</f>
        <v/>
      </c>
      <c r="Z4137" s="8">
        <f>IF($C4137="","",Y4137-M4137)</f>
        <v/>
      </c>
      <c r="AD4137" s="8" t="n"/>
      <c r="AG4137" s="14" t="n"/>
      <c r="AI4137">
        <f>IF($C4137="","",IF(COUNTIF($C$2:$C4137,$C4137)=1,1,0))</f>
        <v/>
      </c>
      <c r="AJ4137">
        <f>IF($AI4137=1,SUMPRODUCT(--($AM$2:$AM$7001&lt;$AM4137))+1,"")</f>
        <v/>
      </c>
      <c r="AK4137">
        <f>IF($C4137="","",IF(OR($P4137=TRUE(),$P4137="TRUE"),1,0))</f>
        <v/>
      </c>
      <c r="AL4137">
        <f>IF($C4137="","",IF(AND($V4137="Yes",SUMPRODUCT((LEN(Settings!$F$6:$F$13)&gt;0)*ISNUMBER(SEARCH(Settings!$F$6:$F$13,$O4137)))=0),1,0))</f>
        <v/>
      </c>
      <c r="AM4137">
        <f>IF($AI4137=1,IFERROR(IF(VALUE($C4137)&lt;100000000,VALUE($C4137),1000000000),IFERROR(IF(VALUE(MID($C4137,2,20))&lt;100000000,VALUE(MID($C4137,2,20)),1000000000),1000000000))+ROW()/100000,"")</f>
        <v/>
      </c>
    </row>
    <row r="4138">
      <c r="E4138" s="14" t="n"/>
      <c r="M4138" s="8">
        <f>IF($C4138="","",L4138*T4138/100)</f>
        <v/>
      </c>
      <c r="S4138" s="8" t="n"/>
      <c r="T4138" s="8" t="n"/>
      <c r="W4138">
        <f>IF($C4138="","",IF($AL4138=1,0,IF($AK4138=1,Settings!$C$6,Settings!$C$7))*100)</f>
        <v/>
      </c>
      <c r="X4138" s="8">
        <f>IF($C4138="","",T4138*W4138/100)</f>
        <v/>
      </c>
      <c r="Y4138" s="8">
        <f>IF($C4138="","",T4138-X4138)</f>
        <v/>
      </c>
      <c r="Z4138" s="8">
        <f>IF($C4138="","",Y4138-M4138)</f>
        <v/>
      </c>
      <c r="AD4138" s="8" t="n"/>
      <c r="AG4138" s="14" t="n"/>
      <c r="AI4138">
        <f>IF($C4138="","",IF(COUNTIF($C$2:$C4138,$C4138)=1,1,0))</f>
        <v/>
      </c>
      <c r="AJ4138">
        <f>IF($AI4138=1,SUMPRODUCT(--($AM$2:$AM$7001&lt;$AM4138))+1,"")</f>
        <v/>
      </c>
      <c r="AK4138">
        <f>IF($C4138="","",IF(OR($P4138=TRUE(),$P4138="TRUE"),1,0))</f>
        <v/>
      </c>
      <c r="AL4138">
        <f>IF($C4138="","",IF(AND($V4138="Yes",SUMPRODUCT((LEN(Settings!$F$6:$F$13)&gt;0)*ISNUMBER(SEARCH(Settings!$F$6:$F$13,$O4138)))=0),1,0))</f>
        <v/>
      </c>
      <c r="AM4138">
        <f>IF($AI4138=1,IFERROR(IF(VALUE($C4138)&lt;100000000,VALUE($C4138),1000000000),IFERROR(IF(VALUE(MID($C4138,2,20))&lt;100000000,VALUE(MID($C4138,2,20)),1000000000),1000000000))+ROW()/100000,"")</f>
        <v/>
      </c>
    </row>
    <row r="4139">
      <c r="E4139" s="14" t="n"/>
      <c r="M4139" s="8">
        <f>IF($C4139="","",L4139*T4139/100)</f>
        <v/>
      </c>
      <c r="S4139" s="8" t="n"/>
      <c r="T4139" s="8" t="n"/>
      <c r="W4139">
        <f>IF($C4139="","",IF($AL4139=1,0,IF($AK4139=1,Settings!$C$6,Settings!$C$7))*100)</f>
        <v/>
      </c>
      <c r="X4139" s="8">
        <f>IF($C4139="","",T4139*W4139/100)</f>
        <v/>
      </c>
      <c r="Y4139" s="8">
        <f>IF($C4139="","",T4139-X4139)</f>
        <v/>
      </c>
      <c r="Z4139" s="8">
        <f>IF($C4139="","",Y4139-M4139)</f>
        <v/>
      </c>
      <c r="AD4139" s="8" t="n"/>
      <c r="AG4139" s="14" t="n"/>
      <c r="AI4139">
        <f>IF($C4139="","",IF(COUNTIF($C$2:$C4139,$C4139)=1,1,0))</f>
        <v/>
      </c>
      <c r="AJ4139">
        <f>IF($AI4139=1,SUMPRODUCT(--($AM$2:$AM$7001&lt;$AM4139))+1,"")</f>
        <v/>
      </c>
      <c r="AK4139">
        <f>IF($C4139="","",IF(OR($P4139=TRUE(),$P4139="TRUE"),1,0))</f>
        <v/>
      </c>
      <c r="AL4139">
        <f>IF($C4139="","",IF(AND($V4139="Yes",SUMPRODUCT((LEN(Settings!$F$6:$F$13)&gt;0)*ISNUMBER(SEARCH(Settings!$F$6:$F$13,$O4139)))=0),1,0))</f>
        <v/>
      </c>
      <c r="AM4139">
        <f>IF($AI4139=1,IFERROR(IF(VALUE($C4139)&lt;100000000,VALUE($C4139),1000000000),IFERROR(IF(VALUE(MID($C4139,2,20))&lt;100000000,VALUE(MID($C4139,2,20)),1000000000),1000000000))+ROW()/100000,"")</f>
        <v/>
      </c>
    </row>
    <row r="4140">
      <c r="E4140" s="14" t="n"/>
      <c r="M4140" s="8">
        <f>IF($C4140="","",L4140*T4140/100)</f>
        <v/>
      </c>
      <c r="S4140" s="8" t="n"/>
      <c r="T4140" s="8" t="n"/>
      <c r="W4140">
        <f>IF($C4140="","",IF($AL4140=1,0,IF($AK4140=1,Settings!$C$6,Settings!$C$7))*100)</f>
        <v/>
      </c>
      <c r="X4140" s="8">
        <f>IF($C4140="","",T4140*W4140/100)</f>
        <v/>
      </c>
      <c r="Y4140" s="8">
        <f>IF($C4140="","",T4140-X4140)</f>
        <v/>
      </c>
      <c r="Z4140" s="8">
        <f>IF($C4140="","",Y4140-M4140)</f>
        <v/>
      </c>
      <c r="AD4140" s="8" t="n"/>
      <c r="AG4140" s="14" t="n"/>
      <c r="AI4140">
        <f>IF($C4140="","",IF(COUNTIF($C$2:$C4140,$C4140)=1,1,0))</f>
        <v/>
      </c>
      <c r="AJ4140">
        <f>IF($AI4140=1,SUMPRODUCT(--($AM$2:$AM$7001&lt;$AM4140))+1,"")</f>
        <v/>
      </c>
      <c r="AK4140">
        <f>IF($C4140="","",IF(OR($P4140=TRUE(),$P4140="TRUE"),1,0))</f>
        <v/>
      </c>
      <c r="AL4140">
        <f>IF($C4140="","",IF(AND($V4140="Yes",SUMPRODUCT((LEN(Settings!$F$6:$F$13)&gt;0)*ISNUMBER(SEARCH(Settings!$F$6:$F$13,$O4140)))=0),1,0))</f>
        <v/>
      </c>
      <c r="AM4140">
        <f>IF($AI4140=1,IFERROR(IF(VALUE($C4140)&lt;100000000,VALUE($C4140),1000000000),IFERROR(IF(VALUE(MID($C4140,2,20))&lt;100000000,VALUE(MID($C4140,2,20)),1000000000),1000000000))+ROW()/100000,"")</f>
        <v/>
      </c>
    </row>
    <row r="4141">
      <c r="E4141" s="14" t="n"/>
      <c r="M4141" s="8">
        <f>IF($C4141="","",L4141*T4141/100)</f>
        <v/>
      </c>
      <c r="S4141" s="8" t="n"/>
      <c r="T4141" s="8" t="n"/>
      <c r="W4141">
        <f>IF($C4141="","",IF($AL4141=1,0,IF($AK4141=1,Settings!$C$6,Settings!$C$7))*100)</f>
        <v/>
      </c>
      <c r="X4141" s="8">
        <f>IF($C4141="","",T4141*W4141/100)</f>
        <v/>
      </c>
      <c r="Y4141" s="8">
        <f>IF($C4141="","",T4141-X4141)</f>
        <v/>
      </c>
      <c r="Z4141" s="8">
        <f>IF($C4141="","",Y4141-M4141)</f>
        <v/>
      </c>
      <c r="AD4141" s="8" t="n"/>
      <c r="AG4141" s="14" t="n"/>
      <c r="AI4141">
        <f>IF($C4141="","",IF(COUNTIF($C$2:$C4141,$C4141)=1,1,0))</f>
        <v/>
      </c>
      <c r="AJ4141">
        <f>IF($AI4141=1,SUMPRODUCT(--($AM$2:$AM$7001&lt;$AM4141))+1,"")</f>
        <v/>
      </c>
      <c r="AK4141">
        <f>IF($C4141="","",IF(OR($P4141=TRUE(),$P4141="TRUE"),1,0))</f>
        <v/>
      </c>
      <c r="AL4141">
        <f>IF($C4141="","",IF(AND($V4141="Yes",SUMPRODUCT((LEN(Settings!$F$6:$F$13)&gt;0)*ISNUMBER(SEARCH(Settings!$F$6:$F$13,$O4141)))=0),1,0))</f>
        <v/>
      </c>
      <c r="AM4141">
        <f>IF($AI4141=1,IFERROR(IF(VALUE($C4141)&lt;100000000,VALUE($C4141),1000000000),IFERROR(IF(VALUE(MID($C4141,2,20))&lt;100000000,VALUE(MID($C4141,2,20)),1000000000),1000000000))+ROW()/100000,"")</f>
        <v/>
      </c>
    </row>
    <row r="4142">
      <c r="E4142" s="14" t="n"/>
      <c r="M4142" s="8">
        <f>IF($C4142="","",L4142*T4142/100)</f>
        <v/>
      </c>
      <c r="S4142" s="8" t="n"/>
      <c r="T4142" s="8" t="n"/>
      <c r="W4142">
        <f>IF($C4142="","",IF($AL4142=1,0,IF($AK4142=1,Settings!$C$6,Settings!$C$7))*100)</f>
        <v/>
      </c>
      <c r="X4142" s="8">
        <f>IF($C4142="","",T4142*W4142/100)</f>
        <v/>
      </c>
      <c r="Y4142" s="8">
        <f>IF($C4142="","",T4142-X4142)</f>
        <v/>
      </c>
      <c r="Z4142" s="8">
        <f>IF($C4142="","",Y4142-M4142)</f>
        <v/>
      </c>
      <c r="AD4142" s="8" t="n"/>
      <c r="AG4142" s="14" t="n"/>
      <c r="AI4142">
        <f>IF($C4142="","",IF(COUNTIF($C$2:$C4142,$C4142)=1,1,0))</f>
        <v/>
      </c>
      <c r="AJ4142">
        <f>IF($AI4142=1,SUMPRODUCT(--($AM$2:$AM$7001&lt;$AM4142))+1,"")</f>
        <v/>
      </c>
      <c r="AK4142">
        <f>IF($C4142="","",IF(OR($P4142=TRUE(),$P4142="TRUE"),1,0))</f>
        <v/>
      </c>
      <c r="AL4142">
        <f>IF($C4142="","",IF(AND($V4142="Yes",SUMPRODUCT((LEN(Settings!$F$6:$F$13)&gt;0)*ISNUMBER(SEARCH(Settings!$F$6:$F$13,$O4142)))=0),1,0))</f>
        <v/>
      </c>
      <c r="AM4142">
        <f>IF($AI4142=1,IFERROR(IF(VALUE($C4142)&lt;100000000,VALUE($C4142),1000000000),IFERROR(IF(VALUE(MID($C4142,2,20))&lt;100000000,VALUE(MID($C4142,2,20)),1000000000),1000000000))+ROW()/100000,"")</f>
        <v/>
      </c>
    </row>
    <row r="4143">
      <c r="E4143" s="14" t="n"/>
      <c r="M4143" s="8">
        <f>IF($C4143="","",L4143*T4143/100)</f>
        <v/>
      </c>
      <c r="S4143" s="8" t="n"/>
      <c r="T4143" s="8" t="n"/>
      <c r="W4143">
        <f>IF($C4143="","",IF($AL4143=1,0,IF($AK4143=1,Settings!$C$6,Settings!$C$7))*100)</f>
        <v/>
      </c>
      <c r="X4143" s="8">
        <f>IF($C4143="","",T4143*W4143/100)</f>
        <v/>
      </c>
      <c r="Y4143" s="8">
        <f>IF($C4143="","",T4143-X4143)</f>
        <v/>
      </c>
      <c r="Z4143" s="8">
        <f>IF($C4143="","",Y4143-M4143)</f>
        <v/>
      </c>
      <c r="AD4143" s="8" t="n"/>
      <c r="AG4143" s="14" t="n"/>
      <c r="AI4143">
        <f>IF($C4143="","",IF(COUNTIF($C$2:$C4143,$C4143)=1,1,0))</f>
        <v/>
      </c>
      <c r="AJ4143">
        <f>IF($AI4143=1,SUMPRODUCT(--($AM$2:$AM$7001&lt;$AM4143))+1,"")</f>
        <v/>
      </c>
      <c r="AK4143">
        <f>IF($C4143="","",IF(OR($P4143=TRUE(),$P4143="TRUE"),1,0))</f>
        <v/>
      </c>
      <c r="AL4143">
        <f>IF($C4143="","",IF(AND($V4143="Yes",SUMPRODUCT((LEN(Settings!$F$6:$F$13)&gt;0)*ISNUMBER(SEARCH(Settings!$F$6:$F$13,$O4143)))=0),1,0))</f>
        <v/>
      </c>
      <c r="AM4143">
        <f>IF($AI4143=1,IFERROR(IF(VALUE($C4143)&lt;100000000,VALUE($C4143),1000000000),IFERROR(IF(VALUE(MID($C4143,2,20))&lt;100000000,VALUE(MID($C4143,2,20)),1000000000),1000000000))+ROW()/100000,"")</f>
        <v/>
      </c>
    </row>
    <row r="4144">
      <c r="E4144" s="14" t="n"/>
      <c r="M4144" s="8">
        <f>IF($C4144="","",L4144*T4144/100)</f>
        <v/>
      </c>
      <c r="S4144" s="8" t="n"/>
      <c r="T4144" s="8" t="n"/>
      <c r="W4144">
        <f>IF($C4144="","",IF($AL4144=1,0,IF($AK4144=1,Settings!$C$6,Settings!$C$7))*100)</f>
        <v/>
      </c>
      <c r="X4144" s="8">
        <f>IF($C4144="","",T4144*W4144/100)</f>
        <v/>
      </c>
      <c r="Y4144" s="8">
        <f>IF($C4144="","",T4144-X4144)</f>
        <v/>
      </c>
      <c r="Z4144" s="8">
        <f>IF($C4144="","",Y4144-M4144)</f>
        <v/>
      </c>
      <c r="AD4144" s="8" t="n"/>
      <c r="AG4144" s="14" t="n"/>
      <c r="AI4144">
        <f>IF($C4144="","",IF(COUNTIF($C$2:$C4144,$C4144)=1,1,0))</f>
        <v/>
      </c>
      <c r="AJ4144">
        <f>IF($AI4144=1,SUMPRODUCT(--($AM$2:$AM$7001&lt;$AM4144))+1,"")</f>
        <v/>
      </c>
      <c r="AK4144">
        <f>IF($C4144="","",IF(OR($P4144=TRUE(),$P4144="TRUE"),1,0))</f>
        <v/>
      </c>
      <c r="AL4144">
        <f>IF($C4144="","",IF(AND($V4144="Yes",SUMPRODUCT((LEN(Settings!$F$6:$F$13)&gt;0)*ISNUMBER(SEARCH(Settings!$F$6:$F$13,$O4144)))=0),1,0))</f>
        <v/>
      </c>
      <c r="AM4144">
        <f>IF($AI4144=1,IFERROR(IF(VALUE($C4144)&lt;100000000,VALUE($C4144),1000000000),IFERROR(IF(VALUE(MID($C4144,2,20))&lt;100000000,VALUE(MID($C4144,2,20)),1000000000),1000000000))+ROW()/100000,"")</f>
        <v/>
      </c>
    </row>
    <row r="4145">
      <c r="E4145" s="14" t="n"/>
      <c r="M4145" s="8">
        <f>IF($C4145="","",L4145*T4145/100)</f>
        <v/>
      </c>
      <c r="S4145" s="8" t="n"/>
      <c r="T4145" s="8" t="n"/>
      <c r="W4145">
        <f>IF($C4145="","",IF($AL4145=1,0,IF($AK4145=1,Settings!$C$6,Settings!$C$7))*100)</f>
        <v/>
      </c>
      <c r="X4145" s="8">
        <f>IF($C4145="","",T4145*W4145/100)</f>
        <v/>
      </c>
      <c r="Y4145" s="8">
        <f>IF($C4145="","",T4145-X4145)</f>
        <v/>
      </c>
      <c r="Z4145" s="8">
        <f>IF($C4145="","",Y4145-M4145)</f>
        <v/>
      </c>
      <c r="AD4145" s="8" t="n"/>
      <c r="AG4145" s="14" t="n"/>
      <c r="AI4145">
        <f>IF($C4145="","",IF(COUNTIF($C$2:$C4145,$C4145)=1,1,0))</f>
        <v/>
      </c>
      <c r="AJ4145">
        <f>IF($AI4145=1,SUMPRODUCT(--($AM$2:$AM$7001&lt;$AM4145))+1,"")</f>
        <v/>
      </c>
      <c r="AK4145">
        <f>IF($C4145="","",IF(OR($P4145=TRUE(),$P4145="TRUE"),1,0))</f>
        <v/>
      </c>
      <c r="AL4145">
        <f>IF($C4145="","",IF(AND($V4145="Yes",SUMPRODUCT((LEN(Settings!$F$6:$F$13)&gt;0)*ISNUMBER(SEARCH(Settings!$F$6:$F$13,$O4145)))=0),1,0))</f>
        <v/>
      </c>
      <c r="AM4145">
        <f>IF($AI4145=1,IFERROR(IF(VALUE($C4145)&lt;100000000,VALUE($C4145),1000000000),IFERROR(IF(VALUE(MID($C4145,2,20))&lt;100000000,VALUE(MID($C4145,2,20)),1000000000),1000000000))+ROW()/100000,"")</f>
        <v/>
      </c>
    </row>
    <row r="4146">
      <c r="E4146" s="14" t="n"/>
      <c r="M4146" s="8">
        <f>IF($C4146="","",L4146*T4146/100)</f>
        <v/>
      </c>
      <c r="S4146" s="8" t="n"/>
      <c r="T4146" s="8" t="n"/>
      <c r="W4146">
        <f>IF($C4146="","",IF($AL4146=1,0,IF($AK4146=1,Settings!$C$6,Settings!$C$7))*100)</f>
        <v/>
      </c>
      <c r="X4146" s="8">
        <f>IF($C4146="","",T4146*W4146/100)</f>
        <v/>
      </c>
      <c r="Y4146" s="8">
        <f>IF($C4146="","",T4146-X4146)</f>
        <v/>
      </c>
      <c r="Z4146" s="8">
        <f>IF($C4146="","",Y4146-M4146)</f>
        <v/>
      </c>
      <c r="AD4146" s="8" t="n"/>
      <c r="AG4146" s="14" t="n"/>
      <c r="AI4146">
        <f>IF($C4146="","",IF(COUNTIF($C$2:$C4146,$C4146)=1,1,0))</f>
        <v/>
      </c>
      <c r="AJ4146">
        <f>IF($AI4146=1,SUMPRODUCT(--($AM$2:$AM$7001&lt;$AM4146))+1,"")</f>
        <v/>
      </c>
      <c r="AK4146">
        <f>IF($C4146="","",IF(OR($P4146=TRUE(),$P4146="TRUE"),1,0))</f>
        <v/>
      </c>
      <c r="AL4146">
        <f>IF($C4146="","",IF(AND($V4146="Yes",SUMPRODUCT((LEN(Settings!$F$6:$F$13)&gt;0)*ISNUMBER(SEARCH(Settings!$F$6:$F$13,$O4146)))=0),1,0))</f>
        <v/>
      </c>
      <c r="AM4146">
        <f>IF($AI4146=1,IFERROR(IF(VALUE($C4146)&lt;100000000,VALUE($C4146),1000000000),IFERROR(IF(VALUE(MID($C4146,2,20))&lt;100000000,VALUE(MID($C4146,2,20)),1000000000),1000000000))+ROW()/100000,"")</f>
        <v/>
      </c>
    </row>
    <row r="4147">
      <c r="E4147" s="14" t="n"/>
      <c r="M4147" s="8">
        <f>IF($C4147="","",L4147*T4147/100)</f>
        <v/>
      </c>
      <c r="S4147" s="8" t="n"/>
      <c r="T4147" s="8" t="n"/>
      <c r="W4147">
        <f>IF($C4147="","",IF($AL4147=1,0,IF($AK4147=1,Settings!$C$6,Settings!$C$7))*100)</f>
        <v/>
      </c>
      <c r="X4147" s="8">
        <f>IF($C4147="","",T4147*W4147/100)</f>
        <v/>
      </c>
      <c r="Y4147" s="8">
        <f>IF($C4147="","",T4147-X4147)</f>
        <v/>
      </c>
      <c r="Z4147" s="8">
        <f>IF($C4147="","",Y4147-M4147)</f>
        <v/>
      </c>
      <c r="AD4147" s="8" t="n"/>
      <c r="AG4147" s="14" t="n"/>
      <c r="AI4147">
        <f>IF($C4147="","",IF(COUNTIF($C$2:$C4147,$C4147)=1,1,0))</f>
        <v/>
      </c>
      <c r="AJ4147">
        <f>IF($AI4147=1,SUMPRODUCT(--($AM$2:$AM$7001&lt;$AM4147))+1,"")</f>
        <v/>
      </c>
      <c r="AK4147">
        <f>IF($C4147="","",IF(OR($P4147=TRUE(),$P4147="TRUE"),1,0))</f>
        <v/>
      </c>
      <c r="AL4147">
        <f>IF($C4147="","",IF(AND($V4147="Yes",SUMPRODUCT((LEN(Settings!$F$6:$F$13)&gt;0)*ISNUMBER(SEARCH(Settings!$F$6:$F$13,$O4147)))=0),1,0))</f>
        <v/>
      </c>
      <c r="AM4147">
        <f>IF($AI4147=1,IFERROR(IF(VALUE($C4147)&lt;100000000,VALUE($C4147),1000000000),IFERROR(IF(VALUE(MID($C4147,2,20))&lt;100000000,VALUE(MID($C4147,2,20)),1000000000),1000000000))+ROW()/100000,"")</f>
        <v/>
      </c>
    </row>
    <row r="4148">
      <c r="E4148" s="14" t="n"/>
      <c r="M4148" s="8">
        <f>IF($C4148="","",L4148*T4148/100)</f>
        <v/>
      </c>
      <c r="S4148" s="8" t="n"/>
      <c r="T4148" s="8" t="n"/>
      <c r="W4148">
        <f>IF($C4148="","",IF($AL4148=1,0,IF($AK4148=1,Settings!$C$6,Settings!$C$7))*100)</f>
        <v/>
      </c>
      <c r="X4148" s="8">
        <f>IF($C4148="","",T4148*W4148/100)</f>
        <v/>
      </c>
      <c r="Y4148" s="8">
        <f>IF($C4148="","",T4148-X4148)</f>
        <v/>
      </c>
      <c r="Z4148" s="8">
        <f>IF($C4148="","",Y4148-M4148)</f>
        <v/>
      </c>
      <c r="AD4148" s="8" t="n"/>
      <c r="AG4148" s="14" t="n"/>
      <c r="AI4148">
        <f>IF($C4148="","",IF(COUNTIF($C$2:$C4148,$C4148)=1,1,0))</f>
        <v/>
      </c>
      <c r="AJ4148">
        <f>IF($AI4148=1,SUMPRODUCT(--($AM$2:$AM$7001&lt;$AM4148))+1,"")</f>
        <v/>
      </c>
      <c r="AK4148">
        <f>IF($C4148="","",IF(OR($P4148=TRUE(),$P4148="TRUE"),1,0))</f>
        <v/>
      </c>
      <c r="AL4148">
        <f>IF($C4148="","",IF(AND($V4148="Yes",SUMPRODUCT((LEN(Settings!$F$6:$F$13)&gt;0)*ISNUMBER(SEARCH(Settings!$F$6:$F$13,$O4148)))=0),1,0))</f>
        <v/>
      </c>
      <c r="AM4148">
        <f>IF($AI4148=1,IFERROR(IF(VALUE($C4148)&lt;100000000,VALUE($C4148),1000000000),IFERROR(IF(VALUE(MID($C4148,2,20))&lt;100000000,VALUE(MID($C4148,2,20)),1000000000),1000000000))+ROW()/100000,"")</f>
        <v/>
      </c>
    </row>
    <row r="4149">
      <c r="E4149" s="14" t="n"/>
      <c r="M4149" s="8">
        <f>IF($C4149="","",L4149*T4149/100)</f>
        <v/>
      </c>
      <c r="S4149" s="8" t="n"/>
      <c r="T4149" s="8" t="n"/>
      <c r="W4149">
        <f>IF($C4149="","",IF($AL4149=1,0,IF($AK4149=1,Settings!$C$6,Settings!$C$7))*100)</f>
        <v/>
      </c>
      <c r="X4149" s="8">
        <f>IF($C4149="","",T4149*W4149/100)</f>
        <v/>
      </c>
      <c r="Y4149" s="8">
        <f>IF($C4149="","",T4149-X4149)</f>
        <v/>
      </c>
      <c r="Z4149" s="8">
        <f>IF($C4149="","",Y4149-M4149)</f>
        <v/>
      </c>
      <c r="AD4149" s="8" t="n"/>
      <c r="AG4149" s="14" t="n"/>
      <c r="AI4149">
        <f>IF($C4149="","",IF(COUNTIF($C$2:$C4149,$C4149)=1,1,0))</f>
        <v/>
      </c>
      <c r="AJ4149">
        <f>IF($AI4149=1,SUMPRODUCT(--($AM$2:$AM$7001&lt;$AM4149))+1,"")</f>
        <v/>
      </c>
      <c r="AK4149">
        <f>IF($C4149="","",IF(OR($P4149=TRUE(),$P4149="TRUE"),1,0))</f>
        <v/>
      </c>
      <c r="AL4149">
        <f>IF($C4149="","",IF(AND($V4149="Yes",SUMPRODUCT((LEN(Settings!$F$6:$F$13)&gt;0)*ISNUMBER(SEARCH(Settings!$F$6:$F$13,$O4149)))=0),1,0))</f>
        <v/>
      </c>
      <c r="AM4149">
        <f>IF($AI4149=1,IFERROR(IF(VALUE($C4149)&lt;100000000,VALUE($C4149),1000000000),IFERROR(IF(VALUE(MID($C4149,2,20))&lt;100000000,VALUE(MID($C4149,2,20)),1000000000),1000000000))+ROW()/100000,"")</f>
        <v/>
      </c>
    </row>
    <row r="4150">
      <c r="E4150" s="14" t="n"/>
      <c r="M4150" s="8">
        <f>IF($C4150="","",L4150*T4150/100)</f>
        <v/>
      </c>
      <c r="S4150" s="8" t="n"/>
      <c r="T4150" s="8" t="n"/>
      <c r="W4150">
        <f>IF($C4150="","",IF($AL4150=1,0,IF($AK4150=1,Settings!$C$6,Settings!$C$7))*100)</f>
        <v/>
      </c>
      <c r="X4150" s="8">
        <f>IF($C4150="","",T4150*W4150/100)</f>
        <v/>
      </c>
      <c r="Y4150" s="8">
        <f>IF($C4150="","",T4150-X4150)</f>
        <v/>
      </c>
      <c r="Z4150" s="8">
        <f>IF($C4150="","",Y4150-M4150)</f>
        <v/>
      </c>
      <c r="AD4150" s="8" t="n"/>
      <c r="AG4150" s="14" t="n"/>
      <c r="AI4150">
        <f>IF($C4150="","",IF(COUNTIF($C$2:$C4150,$C4150)=1,1,0))</f>
        <v/>
      </c>
      <c r="AJ4150">
        <f>IF($AI4150=1,SUMPRODUCT(--($AM$2:$AM$7001&lt;$AM4150))+1,"")</f>
        <v/>
      </c>
      <c r="AK4150">
        <f>IF($C4150="","",IF(OR($P4150=TRUE(),$P4150="TRUE"),1,0))</f>
        <v/>
      </c>
      <c r="AL4150">
        <f>IF($C4150="","",IF(AND($V4150="Yes",SUMPRODUCT((LEN(Settings!$F$6:$F$13)&gt;0)*ISNUMBER(SEARCH(Settings!$F$6:$F$13,$O4150)))=0),1,0))</f>
        <v/>
      </c>
      <c r="AM4150">
        <f>IF($AI4150=1,IFERROR(IF(VALUE($C4150)&lt;100000000,VALUE($C4150),1000000000),IFERROR(IF(VALUE(MID($C4150,2,20))&lt;100000000,VALUE(MID($C4150,2,20)),1000000000),1000000000))+ROW()/100000,"")</f>
        <v/>
      </c>
    </row>
    <row r="4151">
      <c r="E4151" s="14" t="n"/>
      <c r="M4151" s="8">
        <f>IF($C4151="","",L4151*T4151/100)</f>
        <v/>
      </c>
      <c r="S4151" s="8" t="n"/>
      <c r="T4151" s="8" t="n"/>
      <c r="W4151">
        <f>IF($C4151="","",IF($AL4151=1,0,IF($AK4151=1,Settings!$C$6,Settings!$C$7))*100)</f>
        <v/>
      </c>
      <c r="X4151" s="8">
        <f>IF($C4151="","",T4151*W4151/100)</f>
        <v/>
      </c>
      <c r="Y4151" s="8">
        <f>IF($C4151="","",T4151-X4151)</f>
        <v/>
      </c>
      <c r="Z4151" s="8">
        <f>IF($C4151="","",Y4151-M4151)</f>
        <v/>
      </c>
      <c r="AD4151" s="8" t="n"/>
      <c r="AG4151" s="14" t="n"/>
      <c r="AI4151">
        <f>IF($C4151="","",IF(COUNTIF($C$2:$C4151,$C4151)=1,1,0))</f>
        <v/>
      </c>
      <c r="AJ4151">
        <f>IF($AI4151=1,SUMPRODUCT(--($AM$2:$AM$7001&lt;$AM4151))+1,"")</f>
        <v/>
      </c>
      <c r="AK4151">
        <f>IF($C4151="","",IF(OR($P4151=TRUE(),$P4151="TRUE"),1,0))</f>
        <v/>
      </c>
      <c r="AL4151">
        <f>IF($C4151="","",IF(AND($V4151="Yes",SUMPRODUCT((LEN(Settings!$F$6:$F$13)&gt;0)*ISNUMBER(SEARCH(Settings!$F$6:$F$13,$O4151)))=0),1,0))</f>
        <v/>
      </c>
      <c r="AM4151">
        <f>IF($AI4151=1,IFERROR(IF(VALUE($C4151)&lt;100000000,VALUE($C4151),1000000000),IFERROR(IF(VALUE(MID($C4151,2,20))&lt;100000000,VALUE(MID($C4151,2,20)),1000000000),1000000000))+ROW()/100000,"")</f>
        <v/>
      </c>
    </row>
    <row r="4152">
      <c r="E4152" s="14" t="n"/>
      <c r="M4152" s="8">
        <f>IF($C4152="","",L4152*T4152/100)</f>
        <v/>
      </c>
      <c r="S4152" s="8" t="n"/>
      <c r="T4152" s="8" t="n"/>
      <c r="W4152">
        <f>IF($C4152="","",IF($AL4152=1,0,IF($AK4152=1,Settings!$C$6,Settings!$C$7))*100)</f>
        <v/>
      </c>
      <c r="X4152" s="8">
        <f>IF($C4152="","",T4152*W4152/100)</f>
        <v/>
      </c>
      <c r="Y4152" s="8">
        <f>IF($C4152="","",T4152-X4152)</f>
        <v/>
      </c>
      <c r="Z4152" s="8">
        <f>IF($C4152="","",Y4152-M4152)</f>
        <v/>
      </c>
      <c r="AD4152" s="8" t="n"/>
      <c r="AG4152" s="14" t="n"/>
      <c r="AI4152">
        <f>IF($C4152="","",IF(COUNTIF($C$2:$C4152,$C4152)=1,1,0))</f>
        <v/>
      </c>
      <c r="AJ4152">
        <f>IF($AI4152=1,SUMPRODUCT(--($AM$2:$AM$7001&lt;$AM4152))+1,"")</f>
        <v/>
      </c>
      <c r="AK4152">
        <f>IF($C4152="","",IF(OR($P4152=TRUE(),$P4152="TRUE"),1,0))</f>
        <v/>
      </c>
      <c r="AL4152">
        <f>IF($C4152="","",IF(AND($V4152="Yes",SUMPRODUCT((LEN(Settings!$F$6:$F$13)&gt;0)*ISNUMBER(SEARCH(Settings!$F$6:$F$13,$O4152)))=0),1,0))</f>
        <v/>
      </c>
      <c r="AM4152">
        <f>IF($AI4152=1,IFERROR(IF(VALUE($C4152)&lt;100000000,VALUE($C4152),1000000000),IFERROR(IF(VALUE(MID($C4152,2,20))&lt;100000000,VALUE(MID($C4152,2,20)),1000000000),1000000000))+ROW()/100000,"")</f>
        <v/>
      </c>
    </row>
    <row r="4153">
      <c r="E4153" s="14" t="n"/>
      <c r="M4153" s="8">
        <f>IF($C4153="","",L4153*T4153/100)</f>
        <v/>
      </c>
      <c r="S4153" s="8" t="n"/>
      <c r="T4153" s="8" t="n"/>
      <c r="W4153">
        <f>IF($C4153="","",IF($AL4153=1,0,IF($AK4153=1,Settings!$C$6,Settings!$C$7))*100)</f>
        <v/>
      </c>
      <c r="X4153" s="8">
        <f>IF($C4153="","",T4153*W4153/100)</f>
        <v/>
      </c>
      <c r="Y4153" s="8">
        <f>IF($C4153="","",T4153-X4153)</f>
        <v/>
      </c>
      <c r="Z4153" s="8">
        <f>IF($C4153="","",Y4153-M4153)</f>
        <v/>
      </c>
      <c r="AD4153" s="8" t="n"/>
      <c r="AG4153" s="14" t="n"/>
      <c r="AI4153">
        <f>IF($C4153="","",IF(COUNTIF($C$2:$C4153,$C4153)=1,1,0))</f>
        <v/>
      </c>
      <c r="AJ4153">
        <f>IF($AI4153=1,SUMPRODUCT(--($AM$2:$AM$7001&lt;$AM4153))+1,"")</f>
        <v/>
      </c>
      <c r="AK4153">
        <f>IF($C4153="","",IF(OR($P4153=TRUE(),$P4153="TRUE"),1,0))</f>
        <v/>
      </c>
      <c r="AL4153">
        <f>IF($C4153="","",IF(AND($V4153="Yes",SUMPRODUCT((LEN(Settings!$F$6:$F$13)&gt;0)*ISNUMBER(SEARCH(Settings!$F$6:$F$13,$O4153)))=0),1,0))</f>
        <v/>
      </c>
      <c r="AM4153">
        <f>IF($AI4153=1,IFERROR(IF(VALUE($C4153)&lt;100000000,VALUE($C4153),1000000000),IFERROR(IF(VALUE(MID($C4153,2,20))&lt;100000000,VALUE(MID($C4153,2,20)),1000000000),1000000000))+ROW()/100000,"")</f>
        <v/>
      </c>
    </row>
    <row r="4154">
      <c r="E4154" s="14" t="n"/>
      <c r="M4154" s="8">
        <f>IF($C4154="","",L4154*T4154/100)</f>
        <v/>
      </c>
      <c r="S4154" s="8" t="n"/>
      <c r="T4154" s="8" t="n"/>
      <c r="W4154">
        <f>IF($C4154="","",IF($AL4154=1,0,IF($AK4154=1,Settings!$C$6,Settings!$C$7))*100)</f>
        <v/>
      </c>
      <c r="X4154" s="8">
        <f>IF($C4154="","",T4154*W4154/100)</f>
        <v/>
      </c>
      <c r="Y4154" s="8">
        <f>IF($C4154="","",T4154-X4154)</f>
        <v/>
      </c>
      <c r="Z4154" s="8">
        <f>IF($C4154="","",Y4154-M4154)</f>
        <v/>
      </c>
      <c r="AD4154" s="8" t="n"/>
      <c r="AG4154" s="14" t="n"/>
      <c r="AI4154">
        <f>IF($C4154="","",IF(COUNTIF($C$2:$C4154,$C4154)=1,1,0))</f>
        <v/>
      </c>
      <c r="AJ4154">
        <f>IF($AI4154=1,SUMPRODUCT(--($AM$2:$AM$7001&lt;$AM4154))+1,"")</f>
        <v/>
      </c>
      <c r="AK4154">
        <f>IF($C4154="","",IF(OR($P4154=TRUE(),$P4154="TRUE"),1,0))</f>
        <v/>
      </c>
      <c r="AL4154">
        <f>IF($C4154="","",IF(AND($V4154="Yes",SUMPRODUCT((LEN(Settings!$F$6:$F$13)&gt;0)*ISNUMBER(SEARCH(Settings!$F$6:$F$13,$O4154)))=0),1,0))</f>
        <v/>
      </c>
      <c r="AM4154">
        <f>IF($AI4154=1,IFERROR(IF(VALUE($C4154)&lt;100000000,VALUE($C4154),1000000000),IFERROR(IF(VALUE(MID($C4154,2,20))&lt;100000000,VALUE(MID($C4154,2,20)),1000000000),1000000000))+ROW()/100000,"")</f>
        <v/>
      </c>
    </row>
    <row r="4155">
      <c r="E4155" s="14" t="n"/>
      <c r="M4155" s="8">
        <f>IF($C4155="","",L4155*T4155/100)</f>
        <v/>
      </c>
      <c r="S4155" s="8" t="n"/>
      <c r="T4155" s="8" t="n"/>
      <c r="W4155">
        <f>IF($C4155="","",IF($AL4155=1,0,IF($AK4155=1,Settings!$C$6,Settings!$C$7))*100)</f>
        <v/>
      </c>
      <c r="X4155" s="8">
        <f>IF($C4155="","",T4155*W4155/100)</f>
        <v/>
      </c>
      <c r="Y4155" s="8">
        <f>IF($C4155="","",T4155-X4155)</f>
        <v/>
      </c>
      <c r="Z4155" s="8">
        <f>IF($C4155="","",Y4155-M4155)</f>
        <v/>
      </c>
      <c r="AD4155" s="8" t="n"/>
      <c r="AG4155" s="14" t="n"/>
      <c r="AI4155">
        <f>IF($C4155="","",IF(COUNTIF($C$2:$C4155,$C4155)=1,1,0))</f>
        <v/>
      </c>
      <c r="AJ4155">
        <f>IF($AI4155=1,SUMPRODUCT(--($AM$2:$AM$7001&lt;$AM4155))+1,"")</f>
        <v/>
      </c>
      <c r="AK4155">
        <f>IF($C4155="","",IF(OR($P4155=TRUE(),$P4155="TRUE"),1,0))</f>
        <v/>
      </c>
      <c r="AL4155">
        <f>IF($C4155="","",IF(AND($V4155="Yes",SUMPRODUCT((LEN(Settings!$F$6:$F$13)&gt;0)*ISNUMBER(SEARCH(Settings!$F$6:$F$13,$O4155)))=0),1,0))</f>
        <v/>
      </c>
      <c r="AM4155">
        <f>IF($AI4155=1,IFERROR(IF(VALUE($C4155)&lt;100000000,VALUE($C4155),1000000000),IFERROR(IF(VALUE(MID($C4155,2,20))&lt;100000000,VALUE(MID($C4155,2,20)),1000000000),1000000000))+ROW()/100000,"")</f>
        <v/>
      </c>
    </row>
    <row r="4156">
      <c r="E4156" s="14" t="n"/>
      <c r="M4156" s="8">
        <f>IF($C4156="","",L4156*T4156/100)</f>
        <v/>
      </c>
      <c r="S4156" s="8" t="n"/>
      <c r="T4156" s="8" t="n"/>
      <c r="W4156">
        <f>IF($C4156="","",IF($AL4156=1,0,IF($AK4156=1,Settings!$C$6,Settings!$C$7))*100)</f>
        <v/>
      </c>
      <c r="X4156" s="8">
        <f>IF($C4156="","",T4156*W4156/100)</f>
        <v/>
      </c>
      <c r="Y4156" s="8">
        <f>IF($C4156="","",T4156-X4156)</f>
        <v/>
      </c>
      <c r="Z4156" s="8">
        <f>IF($C4156="","",Y4156-M4156)</f>
        <v/>
      </c>
      <c r="AD4156" s="8" t="n"/>
      <c r="AG4156" s="14" t="n"/>
      <c r="AI4156">
        <f>IF($C4156="","",IF(COUNTIF($C$2:$C4156,$C4156)=1,1,0))</f>
        <v/>
      </c>
      <c r="AJ4156">
        <f>IF($AI4156=1,SUMPRODUCT(--($AM$2:$AM$7001&lt;$AM4156))+1,"")</f>
        <v/>
      </c>
      <c r="AK4156">
        <f>IF($C4156="","",IF(OR($P4156=TRUE(),$P4156="TRUE"),1,0))</f>
        <v/>
      </c>
      <c r="AL4156">
        <f>IF($C4156="","",IF(AND($V4156="Yes",SUMPRODUCT((LEN(Settings!$F$6:$F$13)&gt;0)*ISNUMBER(SEARCH(Settings!$F$6:$F$13,$O4156)))=0),1,0))</f>
        <v/>
      </c>
      <c r="AM4156">
        <f>IF($AI4156=1,IFERROR(IF(VALUE($C4156)&lt;100000000,VALUE($C4156),1000000000),IFERROR(IF(VALUE(MID($C4156,2,20))&lt;100000000,VALUE(MID($C4156,2,20)),1000000000),1000000000))+ROW()/100000,"")</f>
        <v/>
      </c>
    </row>
    <row r="4157">
      <c r="E4157" s="14" t="n"/>
      <c r="M4157" s="8">
        <f>IF($C4157="","",L4157*T4157/100)</f>
        <v/>
      </c>
      <c r="S4157" s="8" t="n"/>
      <c r="T4157" s="8" t="n"/>
      <c r="W4157">
        <f>IF($C4157="","",IF($AL4157=1,0,IF($AK4157=1,Settings!$C$6,Settings!$C$7))*100)</f>
        <v/>
      </c>
      <c r="X4157" s="8">
        <f>IF($C4157="","",T4157*W4157/100)</f>
        <v/>
      </c>
      <c r="Y4157" s="8">
        <f>IF($C4157="","",T4157-X4157)</f>
        <v/>
      </c>
      <c r="Z4157" s="8">
        <f>IF($C4157="","",Y4157-M4157)</f>
        <v/>
      </c>
      <c r="AD4157" s="8" t="n"/>
      <c r="AG4157" s="14" t="n"/>
      <c r="AI4157">
        <f>IF($C4157="","",IF(COUNTIF($C$2:$C4157,$C4157)=1,1,0))</f>
        <v/>
      </c>
      <c r="AJ4157">
        <f>IF($AI4157=1,SUMPRODUCT(--($AM$2:$AM$7001&lt;$AM4157))+1,"")</f>
        <v/>
      </c>
      <c r="AK4157">
        <f>IF($C4157="","",IF(OR($P4157=TRUE(),$P4157="TRUE"),1,0))</f>
        <v/>
      </c>
      <c r="AL4157">
        <f>IF($C4157="","",IF(AND($V4157="Yes",SUMPRODUCT((LEN(Settings!$F$6:$F$13)&gt;0)*ISNUMBER(SEARCH(Settings!$F$6:$F$13,$O4157)))=0),1,0))</f>
        <v/>
      </c>
      <c r="AM4157">
        <f>IF($AI4157=1,IFERROR(IF(VALUE($C4157)&lt;100000000,VALUE($C4157),1000000000),IFERROR(IF(VALUE(MID($C4157,2,20))&lt;100000000,VALUE(MID($C4157,2,20)),1000000000),1000000000))+ROW()/100000,"")</f>
        <v/>
      </c>
    </row>
    <row r="4158">
      <c r="E4158" s="14" t="n"/>
      <c r="M4158" s="8">
        <f>IF($C4158="","",L4158*T4158/100)</f>
        <v/>
      </c>
      <c r="S4158" s="8" t="n"/>
      <c r="T4158" s="8" t="n"/>
      <c r="W4158">
        <f>IF($C4158="","",IF($AL4158=1,0,IF($AK4158=1,Settings!$C$6,Settings!$C$7))*100)</f>
        <v/>
      </c>
      <c r="X4158" s="8">
        <f>IF($C4158="","",T4158*W4158/100)</f>
        <v/>
      </c>
      <c r="Y4158" s="8">
        <f>IF($C4158="","",T4158-X4158)</f>
        <v/>
      </c>
      <c r="Z4158" s="8">
        <f>IF($C4158="","",Y4158-M4158)</f>
        <v/>
      </c>
      <c r="AD4158" s="8" t="n"/>
      <c r="AG4158" s="14" t="n"/>
      <c r="AI4158">
        <f>IF($C4158="","",IF(COUNTIF($C$2:$C4158,$C4158)=1,1,0))</f>
        <v/>
      </c>
      <c r="AJ4158">
        <f>IF($AI4158=1,SUMPRODUCT(--($AM$2:$AM$7001&lt;$AM4158))+1,"")</f>
        <v/>
      </c>
      <c r="AK4158">
        <f>IF($C4158="","",IF(OR($P4158=TRUE(),$P4158="TRUE"),1,0))</f>
        <v/>
      </c>
      <c r="AL4158">
        <f>IF($C4158="","",IF(AND($V4158="Yes",SUMPRODUCT((LEN(Settings!$F$6:$F$13)&gt;0)*ISNUMBER(SEARCH(Settings!$F$6:$F$13,$O4158)))=0),1,0))</f>
        <v/>
      </c>
      <c r="AM4158">
        <f>IF($AI4158=1,IFERROR(IF(VALUE($C4158)&lt;100000000,VALUE($C4158),1000000000),IFERROR(IF(VALUE(MID($C4158,2,20))&lt;100000000,VALUE(MID($C4158,2,20)),1000000000),1000000000))+ROW()/100000,"")</f>
        <v/>
      </c>
    </row>
    <row r="4159">
      <c r="E4159" s="14" t="n"/>
      <c r="M4159" s="8">
        <f>IF($C4159="","",L4159*T4159/100)</f>
        <v/>
      </c>
      <c r="S4159" s="8" t="n"/>
      <c r="T4159" s="8" t="n"/>
      <c r="W4159">
        <f>IF($C4159="","",IF($AL4159=1,0,IF($AK4159=1,Settings!$C$6,Settings!$C$7))*100)</f>
        <v/>
      </c>
      <c r="X4159" s="8">
        <f>IF($C4159="","",T4159*W4159/100)</f>
        <v/>
      </c>
      <c r="Y4159" s="8">
        <f>IF($C4159="","",T4159-X4159)</f>
        <v/>
      </c>
      <c r="Z4159" s="8">
        <f>IF($C4159="","",Y4159-M4159)</f>
        <v/>
      </c>
      <c r="AD4159" s="8" t="n"/>
      <c r="AG4159" s="14" t="n"/>
      <c r="AI4159">
        <f>IF($C4159="","",IF(COUNTIF($C$2:$C4159,$C4159)=1,1,0))</f>
        <v/>
      </c>
      <c r="AJ4159">
        <f>IF($AI4159=1,SUMPRODUCT(--($AM$2:$AM$7001&lt;$AM4159))+1,"")</f>
        <v/>
      </c>
      <c r="AK4159">
        <f>IF($C4159="","",IF(OR($P4159=TRUE(),$P4159="TRUE"),1,0))</f>
        <v/>
      </c>
      <c r="AL4159">
        <f>IF($C4159="","",IF(AND($V4159="Yes",SUMPRODUCT((LEN(Settings!$F$6:$F$13)&gt;0)*ISNUMBER(SEARCH(Settings!$F$6:$F$13,$O4159)))=0),1,0))</f>
        <v/>
      </c>
      <c r="AM4159">
        <f>IF($AI4159=1,IFERROR(IF(VALUE($C4159)&lt;100000000,VALUE($C4159),1000000000),IFERROR(IF(VALUE(MID($C4159,2,20))&lt;100000000,VALUE(MID($C4159,2,20)),1000000000),1000000000))+ROW()/100000,"")</f>
        <v/>
      </c>
    </row>
    <row r="4160">
      <c r="E4160" s="14" t="n"/>
      <c r="M4160" s="8">
        <f>IF($C4160="","",L4160*T4160/100)</f>
        <v/>
      </c>
      <c r="S4160" s="8" t="n"/>
      <c r="T4160" s="8" t="n"/>
      <c r="W4160">
        <f>IF($C4160="","",IF($AL4160=1,0,IF($AK4160=1,Settings!$C$6,Settings!$C$7))*100)</f>
        <v/>
      </c>
      <c r="X4160" s="8">
        <f>IF($C4160="","",T4160*W4160/100)</f>
        <v/>
      </c>
      <c r="Y4160" s="8">
        <f>IF($C4160="","",T4160-X4160)</f>
        <v/>
      </c>
      <c r="Z4160" s="8">
        <f>IF($C4160="","",Y4160-M4160)</f>
        <v/>
      </c>
      <c r="AD4160" s="8" t="n"/>
      <c r="AG4160" s="14" t="n"/>
      <c r="AI4160">
        <f>IF($C4160="","",IF(COUNTIF($C$2:$C4160,$C4160)=1,1,0))</f>
        <v/>
      </c>
      <c r="AJ4160">
        <f>IF($AI4160=1,SUMPRODUCT(--($AM$2:$AM$7001&lt;$AM4160))+1,"")</f>
        <v/>
      </c>
      <c r="AK4160">
        <f>IF($C4160="","",IF(OR($P4160=TRUE(),$P4160="TRUE"),1,0))</f>
        <v/>
      </c>
      <c r="AL4160">
        <f>IF($C4160="","",IF(AND($V4160="Yes",SUMPRODUCT((LEN(Settings!$F$6:$F$13)&gt;0)*ISNUMBER(SEARCH(Settings!$F$6:$F$13,$O4160)))=0),1,0))</f>
        <v/>
      </c>
      <c r="AM4160">
        <f>IF($AI4160=1,IFERROR(IF(VALUE($C4160)&lt;100000000,VALUE($C4160),1000000000),IFERROR(IF(VALUE(MID($C4160,2,20))&lt;100000000,VALUE(MID($C4160,2,20)),1000000000),1000000000))+ROW()/100000,"")</f>
        <v/>
      </c>
    </row>
    <row r="4161">
      <c r="E4161" s="14" t="n"/>
      <c r="M4161" s="8">
        <f>IF($C4161="","",L4161*T4161/100)</f>
        <v/>
      </c>
      <c r="S4161" s="8" t="n"/>
      <c r="T4161" s="8" t="n"/>
      <c r="W4161">
        <f>IF($C4161="","",IF($AL4161=1,0,IF($AK4161=1,Settings!$C$6,Settings!$C$7))*100)</f>
        <v/>
      </c>
      <c r="X4161" s="8">
        <f>IF($C4161="","",T4161*W4161/100)</f>
        <v/>
      </c>
      <c r="Y4161" s="8">
        <f>IF($C4161="","",T4161-X4161)</f>
        <v/>
      </c>
      <c r="Z4161" s="8">
        <f>IF($C4161="","",Y4161-M4161)</f>
        <v/>
      </c>
      <c r="AD4161" s="8" t="n"/>
      <c r="AG4161" s="14" t="n"/>
      <c r="AI4161">
        <f>IF($C4161="","",IF(COUNTIF($C$2:$C4161,$C4161)=1,1,0))</f>
        <v/>
      </c>
      <c r="AJ4161">
        <f>IF($AI4161=1,SUMPRODUCT(--($AM$2:$AM$7001&lt;$AM4161))+1,"")</f>
        <v/>
      </c>
      <c r="AK4161">
        <f>IF($C4161="","",IF(OR($P4161=TRUE(),$P4161="TRUE"),1,0))</f>
        <v/>
      </c>
      <c r="AL4161">
        <f>IF($C4161="","",IF(AND($V4161="Yes",SUMPRODUCT((LEN(Settings!$F$6:$F$13)&gt;0)*ISNUMBER(SEARCH(Settings!$F$6:$F$13,$O4161)))=0),1,0))</f>
        <v/>
      </c>
      <c r="AM4161">
        <f>IF($AI4161=1,IFERROR(IF(VALUE($C4161)&lt;100000000,VALUE($C4161),1000000000),IFERROR(IF(VALUE(MID($C4161,2,20))&lt;100000000,VALUE(MID($C4161,2,20)),1000000000),1000000000))+ROW()/100000,"")</f>
        <v/>
      </c>
    </row>
    <row r="4162">
      <c r="E4162" s="14" t="n"/>
      <c r="M4162" s="8">
        <f>IF($C4162="","",L4162*T4162/100)</f>
        <v/>
      </c>
      <c r="S4162" s="8" t="n"/>
      <c r="T4162" s="8" t="n"/>
      <c r="W4162">
        <f>IF($C4162="","",IF($AL4162=1,0,IF($AK4162=1,Settings!$C$6,Settings!$C$7))*100)</f>
        <v/>
      </c>
      <c r="X4162" s="8">
        <f>IF($C4162="","",T4162*W4162/100)</f>
        <v/>
      </c>
      <c r="Y4162" s="8">
        <f>IF($C4162="","",T4162-X4162)</f>
        <v/>
      </c>
      <c r="Z4162" s="8">
        <f>IF($C4162="","",Y4162-M4162)</f>
        <v/>
      </c>
      <c r="AD4162" s="8" t="n"/>
      <c r="AG4162" s="14" t="n"/>
      <c r="AI4162">
        <f>IF($C4162="","",IF(COUNTIF($C$2:$C4162,$C4162)=1,1,0))</f>
        <v/>
      </c>
      <c r="AJ4162">
        <f>IF($AI4162=1,SUMPRODUCT(--($AM$2:$AM$7001&lt;$AM4162))+1,"")</f>
        <v/>
      </c>
      <c r="AK4162">
        <f>IF($C4162="","",IF(OR($P4162=TRUE(),$P4162="TRUE"),1,0))</f>
        <v/>
      </c>
      <c r="AL4162">
        <f>IF($C4162="","",IF(AND($V4162="Yes",SUMPRODUCT((LEN(Settings!$F$6:$F$13)&gt;0)*ISNUMBER(SEARCH(Settings!$F$6:$F$13,$O4162)))=0),1,0))</f>
        <v/>
      </c>
      <c r="AM4162">
        <f>IF($AI4162=1,IFERROR(IF(VALUE($C4162)&lt;100000000,VALUE($C4162),1000000000),IFERROR(IF(VALUE(MID($C4162,2,20))&lt;100000000,VALUE(MID($C4162,2,20)),1000000000),1000000000))+ROW()/100000,"")</f>
        <v/>
      </c>
    </row>
    <row r="4163">
      <c r="E4163" s="14" t="n"/>
      <c r="M4163" s="8">
        <f>IF($C4163="","",L4163*T4163/100)</f>
        <v/>
      </c>
      <c r="S4163" s="8" t="n"/>
      <c r="T4163" s="8" t="n"/>
      <c r="W4163">
        <f>IF($C4163="","",IF($AL4163=1,0,IF($AK4163=1,Settings!$C$6,Settings!$C$7))*100)</f>
        <v/>
      </c>
      <c r="X4163" s="8">
        <f>IF($C4163="","",T4163*W4163/100)</f>
        <v/>
      </c>
      <c r="Y4163" s="8">
        <f>IF($C4163="","",T4163-X4163)</f>
        <v/>
      </c>
      <c r="Z4163" s="8">
        <f>IF($C4163="","",Y4163-M4163)</f>
        <v/>
      </c>
      <c r="AD4163" s="8" t="n"/>
      <c r="AG4163" s="14" t="n"/>
      <c r="AI4163">
        <f>IF($C4163="","",IF(COUNTIF($C$2:$C4163,$C4163)=1,1,0))</f>
        <v/>
      </c>
      <c r="AJ4163">
        <f>IF($AI4163=1,SUMPRODUCT(--($AM$2:$AM$7001&lt;$AM4163))+1,"")</f>
        <v/>
      </c>
      <c r="AK4163">
        <f>IF($C4163="","",IF(OR($P4163=TRUE(),$P4163="TRUE"),1,0))</f>
        <v/>
      </c>
      <c r="AL4163">
        <f>IF($C4163="","",IF(AND($V4163="Yes",SUMPRODUCT((LEN(Settings!$F$6:$F$13)&gt;0)*ISNUMBER(SEARCH(Settings!$F$6:$F$13,$O4163)))=0),1,0))</f>
        <v/>
      </c>
      <c r="AM4163">
        <f>IF($AI4163=1,IFERROR(IF(VALUE($C4163)&lt;100000000,VALUE($C4163),1000000000),IFERROR(IF(VALUE(MID($C4163,2,20))&lt;100000000,VALUE(MID($C4163,2,20)),1000000000),1000000000))+ROW()/100000,"")</f>
        <v/>
      </c>
    </row>
    <row r="4164">
      <c r="E4164" s="14" t="n"/>
      <c r="M4164" s="8">
        <f>IF($C4164="","",L4164*T4164/100)</f>
        <v/>
      </c>
      <c r="S4164" s="8" t="n"/>
      <c r="T4164" s="8" t="n"/>
      <c r="W4164">
        <f>IF($C4164="","",IF($AL4164=1,0,IF($AK4164=1,Settings!$C$6,Settings!$C$7))*100)</f>
        <v/>
      </c>
      <c r="X4164" s="8">
        <f>IF($C4164="","",T4164*W4164/100)</f>
        <v/>
      </c>
      <c r="Y4164" s="8">
        <f>IF($C4164="","",T4164-X4164)</f>
        <v/>
      </c>
      <c r="Z4164" s="8">
        <f>IF($C4164="","",Y4164-M4164)</f>
        <v/>
      </c>
      <c r="AD4164" s="8" t="n"/>
      <c r="AG4164" s="14" t="n"/>
      <c r="AI4164">
        <f>IF($C4164="","",IF(COUNTIF($C$2:$C4164,$C4164)=1,1,0))</f>
        <v/>
      </c>
      <c r="AJ4164">
        <f>IF($AI4164=1,SUMPRODUCT(--($AM$2:$AM$7001&lt;$AM4164))+1,"")</f>
        <v/>
      </c>
      <c r="AK4164">
        <f>IF($C4164="","",IF(OR($P4164=TRUE(),$P4164="TRUE"),1,0))</f>
        <v/>
      </c>
      <c r="AL4164">
        <f>IF($C4164="","",IF(AND($V4164="Yes",SUMPRODUCT((LEN(Settings!$F$6:$F$13)&gt;0)*ISNUMBER(SEARCH(Settings!$F$6:$F$13,$O4164)))=0),1,0))</f>
        <v/>
      </c>
      <c r="AM4164">
        <f>IF($AI4164=1,IFERROR(IF(VALUE($C4164)&lt;100000000,VALUE($C4164),1000000000),IFERROR(IF(VALUE(MID($C4164,2,20))&lt;100000000,VALUE(MID($C4164,2,20)),1000000000),1000000000))+ROW()/100000,"")</f>
        <v/>
      </c>
    </row>
    <row r="4165">
      <c r="E4165" s="14" t="n"/>
      <c r="M4165" s="8">
        <f>IF($C4165="","",L4165*T4165/100)</f>
        <v/>
      </c>
      <c r="S4165" s="8" t="n"/>
      <c r="T4165" s="8" t="n"/>
      <c r="W4165">
        <f>IF($C4165="","",IF($AL4165=1,0,IF($AK4165=1,Settings!$C$6,Settings!$C$7))*100)</f>
        <v/>
      </c>
      <c r="X4165" s="8">
        <f>IF($C4165="","",T4165*W4165/100)</f>
        <v/>
      </c>
      <c r="Y4165" s="8">
        <f>IF($C4165="","",T4165-X4165)</f>
        <v/>
      </c>
      <c r="Z4165" s="8">
        <f>IF($C4165="","",Y4165-M4165)</f>
        <v/>
      </c>
      <c r="AD4165" s="8" t="n"/>
      <c r="AG4165" s="14" t="n"/>
      <c r="AI4165">
        <f>IF($C4165="","",IF(COUNTIF($C$2:$C4165,$C4165)=1,1,0))</f>
        <v/>
      </c>
      <c r="AJ4165">
        <f>IF($AI4165=1,SUMPRODUCT(--($AM$2:$AM$7001&lt;$AM4165))+1,"")</f>
        <v/>
      </c>
      <c r="AK4165">
        <f>IF($C4165="","",IF(OR($P4165=TRUE(),$P4165="TRUE"),1,0))</f>
        <v/>
      </c>
      <c r="AL4165">
        <f>IF($C4165="","",IF(AND($V4165="Yes",SUMPRODUCT((LEN(Settings!$F$6:$F$13)&gt;0)*ISNUMBER(SEARCH(Settings!$F$6:$F$13,$O4165)))=0),1,0))</f>
        <v/>
      </c>
      <c r="AM4165">
        <f>IF($AI4165=1,IFERROR(IF(VALUE($C4165)&lt;100000000,VALUE($C4165),1000000000),IFERROR(IF(VALUE(MID($C4165,2,20))&lt;100000000,VALUE(MID($C4165,2,20)),1000000000),1000000000))+ROW()/100000,"")</f>
        <v/>
      </c>
    </row>
    <row r="4166">
      <c r="E4166" s="14" t="n"/>
      <c r="M4166" s="8">
        <f>IF($C4166="","",L4166*T4166/100)</f>
        <v/>
      </c>
      <c r="S4166" s="8" t="n"/>
      <c r="T4166" s="8" t="n"/>
      <c r="W4166">
        <f>IF($C4166="","",IF($AL4166=1,0,IF($AK4166=1,Settings!$C$6,Settings!$C$7))*100)</f>
        <v/>
      </c>
      <c r="X4166" s="8">
        <f>IF($C4166="","",T4166*W4166/100)</f>
        <v/>
      </c>
      <c r="Y4166" s="8">
        <f>IF($C4166="","",T4166-X4166)</f>
        <v/>
      </c>
      <c r="Z4166" s="8">
        <f>IF($C4166="","",Y4166-M4166)</f>
        <v/>
      </c>
      <c r="AD4166" s="8" t="n"/>
      <c r="AG4166" s="14" t="n"/>
      <c r="AI4166">
        <f>IF($C4166="","",IF(COUNTIF($C$2:$C4166,$C4166)=1,1,0))</f>
        <v/>
      </c>
      <c r="AJ4166">
        <f>IF($AI4166=1,SUMPRODUCT(--($AM$2:$AM$7001&lt;$AM4166))+1,"")</f>
        <v/>
      </c>
      <c r="AK4166">
        <f>IF($C4166="","",IF(OR($P4166=TRUE(),$P4166="TRUE"),1,0))</f>
        <v/>
      </c>
      <c r="AL4166">
        <f>IF($C4166="","",IF(AND($V4166="Yes",SUMPRODUCT((LEN(Settings!$F$6:$F$13)&gt;0)*ISNUMBER(SEARCH(Settings!$F$6:$F$13,$O4166)))=0),1,0))</f>
        <v/>
      </c>
      <c r="AM4166">
        <f>IF($AI4166=1,IFERROR(IF(VALUE($C4166)&lt;100000000,VALUE($C4166),1000000000),IFERROR(IF(VALUE(MID($C4166,2,20))&lt;100000000,VALUE(MID($C4166,2,20)),1000000000),1000000000))+ROW()/100000,"")</f>
        <v/>
      </c>
    </row>
    <row r="4167">
      <c r="E4167" s="14" t="n"/>
      <c r="M4167" s="8">
        <f>IF($C4167="","",L4167*T4167/100)</f>
        <v/>
      </c>
      <c r="S4167" s="8" t="n"/>
      <c r="T4167" s="8" t="n"/>
      <c r="W4167">
        <f>IF($C4167="","",IF($AL4167=1,0,IF($AK4167=1,Settings!$C$6,Settings!$C$7))*100)</f>
        <v/>
      </c>
      <c r="X4167" s="8">
        <f>IF($C4167="","",T4167*W4167/100)</f>
        <v/>
      </c>
      <c r="Y4167" s="8">
        <f>IF($C4167="","",T4167-X4167)</f>
        <v/>
      </c>
      <c r="Z4167" s="8">
        <f>IF($C4167="","",Y4167-M4167)</f>
        <v/>
      </c>
      <c r="AD4167" s="8" t="n"/>
      <c r="AG4167" s="14" t="n"/>
      <c r="AI4167">
        <f>IF($C4167="","",IF(COUNTIF($C$2:$C4167,$C4167)=1,1,0))</f>
        <v/>
      </c>
      <c r="AJ4167">
        <f>IF($AI4167=1,SUMPRODUCT(--($AM$2:$AM$7001&lt;$AM4167))+1,"")</f>
        <v/>
      </c>
      <c r="AK4167">
        <f>IF($C4167="","",IF(OR($P4167=TRUE(),$P4167="TRUE"),1,0))</f>
        <v/>
      </c>
      <c r="AL4167">
        <f>IF($C4167="","",IF(AND($V4167="Yes",SUMPRODUCT((LEN(Settings!$F$6:$F$13)&gt;0)*ISNUMBER(SEARCH(Settings!$F$6:$F$13,$O4167)))=0),1,0))</f>
        <v/>
      </c>
      <c r="AM4167">
        <f>IF($AI4167=1,IFERROR(IF(VALUE($C4167)&lt;100000000,VALUE($C4167),1000000000),IFERROR(IF(VALUE(MID($C4167,2,20))&lt;100000000,VALUE(MID($C4167,2,20)),1000000000),1000000000))+ROW()/100000,"")</f>
        <v/>
      </c>
    </row>
    <row r="4168">
      <c r="E4168" s="14" t="n"/>
      <c r="M4168" s="8">
        <f>IF($C4168="","",L4168*T4168/100)</f>
        <v/>
      </c>
      <c r="S4168" s="8" t="n"/>
      <c r="T4168" s="8" t="n"/>
      <c r="W4168">
        <f>IF($C4168="","",IF($AL4168=1,0,IF($AK4168=1,Settings!$C$6,Settings!$C$7))*100)</f>
        <v/>
      </c>
      <c r="X4168" s="8">
        <f>IF($C4168="","",T4168*W4168/100)</f>
        <v/>
      </c>
      <c r="Y4168" s="8">
        <f>IF($C4168="","",T4168-X4168)</f>
        <v/>
      </c>
      <c r="Z4168" s="8">
        <f>IF($C4168="","",Y4168-M4168)</f>
        <v/>
      </c>
      <c r="AD4168" s="8" t="n"/>
      <c r="AG4168" s="14" t="n"/>
      <c r="AI4168">
        <f>IF($C4168="","",IF(COUNTIF($C$2:$C4168,$C4168)=1,1,0))</f>
        <v/>
      </c>
      <c r="AJ4168">
        <f>IF($AI4168=1,SUMPRODUCT(--($AM$2:$AM$7001&lt;$AM4168))+1,"")</f>
        <v/>
      </c>
      <c r="AK4168">
        <f>IF($C4168="","",IF(OR($P4168=TRUE(),$P4168="TRUE"),1,0))</f>
        <v/>
      </c>
      <c r="AL4168">
        <f>IF($C4168="","",IF(AND($V4168="Yes",SUMPRODUCT((LEN(Settings!$F$6:$F$13)&gt;0)*ISNUMBER(SEARCH(Settings!$F$6:$F$13,$O4168)))=0),1,0))</f>
        <v/>
      </c>
      <c r="AM4168">
        <f>IF($AI4168=1,IFERROR(IF(VALUE($C4168)&lt;100000000,VALUE($C4168),1000000000),IFERROR(IF(VALUE(MID($C4168,2,20))&lt;100000000,VALUE(MID($C4168,2,20)),1000000000),1000000000))+ROW()/100000,"")</f>
        <v/>
      </c>
    </row>
    <row r="4169">
      <c r="E4169" s="14" t="n"/>
      <c r="M4169" s="8">
        <f>IF($C4169="","",L4169*T4169/100)</f>
        <v/>
      </c>
      <c r="S4169" s="8" t="n"/>
      <c r="T4169" s="8" t="n"/>
      <c r="W4169">
        <f>IF($C4169="","",IF($AL4169=1,0,IF($AK4169=1,Settings!$C$6,Settings!$C$7))*100)</f>
        <v/>
      </c>
      <c r="X4169" s="8">
        <f>IF($C4169="","",T4169*W4169/100)</f>
        <v/>
      </c>
      <c r="Y4169" s="8">
        <f>IF($C4169="","",T4169-X4169)</f>
        <v/>
      </c>
      <c r="Z4169" s="8">
        <f>IF($C4169="","",Y4169-M4169)</f>
        <v/>
      </c>
      <c r="AD4169" s="8" t="n"/>
      <c r="AG4169" s="14" t="n"/>
      <c r="AI4169">
        <f>IF($C4169="","",IF(COUNTIF($C$2:$C4169,$C4169)=1,1,0))</f>
        <v/>
      </c>
      <c r="AJ4169">
        <f>IF($AI4169=1,SUMPRODUCT(--($AM$2:$AM$7001&lt;$AM4169))+1,"")</f>
        <v/>
      </c>
      <c r="AK4169">
        <f>IF($C4169="","",IF(OR($P4169=TRUE(),$P4169="TRUE"),1,0))</f>
        <v/>
      </c>
      <c r="AL4169">
        <f>IF($C4169="","",IF(AND($V4169="Yes",SUMPRODUCT((LEN(Settings!$F$6:$F$13)&gt;0)*ISNUMBER(SEARCH(Settings!$F$6:$F$13,$O4169)))=0),1,0))</f>
        <v/>
      </c>
      <c r="AM4169">
        <f>IF($AI4169=1,IFERROR(IF(VALUE($C4169)&lt;100000000,VALUE($C4169),1000000000),IFERROR(IF(VALUE(MID($C4169,2,20))&lt;100000000,VALUE(MID($C4169,2,20)),1000000000),1000000000))+ROW()/100000,"")</f>
        <v/>
      </c>
    </row>
    <row r="4170">
      <c r="E4170" s="14" t="n"/>
      <c r="M4170" s="8">
        <f>IF($C4170="","",L4170*T4170/100)</f>
        <v/>
      </c>
      <c r="S4170" s="8" t="n"/>
      <c r="T4170" s="8" t="n"/>
      <c r="W4170">
        <f>IF($C4170="","",IF($AL4170=1,0,IF($AK4170=1,Settings!$C$6,Settings!$C$7))*100)</f>
        <v/>
      </c>
      <c r="X4170" s="8">
        <f>IF($C4170="","",T4170*W4170/100)</f>
        <v/>
      </c>
      <c r="Y4170" s="8">
        <f>IF($C4170="","",T4170-X4170)</f>
        <v/>
      </c>
      <c r="Z4170" s="8">
        <f>IF($C4170="","",Y4170-M4170)</f>
        <v/>
      </c>
      <c r="AD4170" s="8" t="n"/>
      <c r="AG4170" s="14" t="n"/>
      <c r="AI4170">
        <f>IF($C4170="","",IF(COUNTIF($C$2:$C4170,$C4170)=1,1,0))</f>
        <v/>
      </c>
      <c r="AJ4170">
        <f>IF($AI4170=1,SUMPRODUCT(--($AM$2:$AM$7001&lt;$AM4170))+1,"")</f>
        <v/>
      </c>
      <c r="AK4170">
        <f>IF($C4170="","",IF(OR($P4170=TRUE(),$P4170="TRUE"),1,0))</f>
        <v/>
      </c>
      <c r="AL4170">
        <f>IF($C4170="","",IF(AND($V4170="Yes",SUMPRODUCT((LEN(Settings!$F$6:$F$13)&gt;0)*ISNUMBER(SEARCH(Settings!$F$6:$F$13,$O4170)))=0),1,0))</f>
        <v/>
      </c>
      <c r="AM4170">
        <f>IF($AI4170=1,IFERROR(IF(VALUE($C4170)&lt;100000000,VALUE($C4170),1000000000),IFERROR(IF(VALUE(MID($C4170,2,20))&lt;100000000,VALUE(MID($C4170,2,20)),1000000000),1000000000))+ROW()/100000,"")</f>
        <v/>
      </c>
    </row>
    <row r="4171">
      <c r="E4171" s="14" t="n"/>
      <c r="M4171" s="8">
        <f>IF($C4171="","",L4171*T4171/100)</f>
        <v/>
      </c>
      <c r="S4171" s="8" t="n"/>
      <c r="T4171" s="8" t="n"/>
      <c r="W4171">
        <f>IF($C4171="","",IF($AL4171=1,0,IF($AK4171=1,Settings!$C$6,Settings!$C$7))*100)</f>
        <v/>
      </c>
      <c r="X4171" s="8">
        <f>IF($C4171="","",T4171*W4171/100)</f>
        <v/>
      </c>
      <c r="Y4171" s="8">
        <f>IF($C4171="","",T4171-X4171)</f>
        <v/>
      </c>
      <c r="Z4171" s="8">
        <f>IF($C4171="","",Y4171-M4171)</f>
        <v/>
      </c>
      <c r="AD4171" s="8" t="n"/>
      <c r="AG4171" s="14" t="n"/>
      <c r="AI4171">
        <f>IF($C4171="","",IF(COUNTIF($C$2:$C4171,$C4171)=1,1,0))</f>
        <v/>
      </c>
      <c r="AJ4171">
        <f>IF($AI4171=1,SUMPRODUCT(--($AM$2:$AM$7001&lt;$AM4171))+1,"")</f>
        <v/>
      </c>
      <c r="AK4171">
        <f>IF($C4171="","",IF(OR($P4171=TRUE(),$P4171="TRUE"),1,0))</f>
        <v/>
      </c>
      <c r="AL4171">
        <f>IF($C4171="","",IF(AND($V4171="Yes",SUMPRODUCT((LEN(Settings!$F$6:$F$13)&gt;0)*ISNUMBER(SEARCH(Settings!$F$6:$F$13,$O4171)))=0),1,0))</f>
        <v/>
      </c>
      <c r="AM4171">
        <f>IF($AI4171=1,IFERROR(IF(VALUE($C4171)&lt;100000000,VALUE($C4171),1000000000),IFERROR(IF(VALUE(MID($C4171,2,20))&lt;100000000,VALUE(MID($C4171,2,20)),1000000000),1000000000))+ROW()/100000,"")</f>
        <v/>
      </c>
    </row>
    <row r="4172">
      <c r="E4172" s="14" t="n"/>
      <c r="M4172" s="8">
        <f>IF($C4172="","",L4172*T4172/100)</f>
        <v/>
      </c>
      <c r="S4172" s="8" t="n"/>
      <c r="T4172" s="8" t="n"/>
      <c r="W4172">
        <f>IF($C4172="","",IF($AL4172=1,0,IF($AK4172=1,Settings!$C$6,Settings!$C$7))*100)</f>
        <v/>
      </c>
      <c r="X4172" s="8">
        <f>IF($C4172="","",T4172*W4172/100)</f>
        <v/>
      </c>
      <c r="Y4172" s="8">
        <f>IF($C4172="","",T4172-X4172)</f>
        <v/>
      </c>
      <c r="Z4172" s="8">
        <f>IF($C4172="","",Y4172-M4172)</f>
        <v/>
      </c>
      <c r="AD4172" s="8" t="n"/>
      <c r="AG4172" s="14" t="n"/>
      <c r="AI4172">
        <f>IF($C4172="","",IF(COUNTIF($C$2:$C4172,$C4172)=1,1,0))</f>
        <v/>
      </c>
      <c r="AJ4172">
        <f>IF($AI4172=1,SUMPRODUCT(--($AM$2:$AM$7001&lt;$AM4172))+1,"")</f>
        <v/>
      </c>
      <c r="AK4172">
        <f>IF($C4172="","",IF(OR($P4172=TRUE(),$P4172="TRUE"),1,0))</f>
        <v/>
      </c>
      <c r="AL4172">
        <f>IF($C4172="","",IF(AND($V4172="Yes",SUMPRODUCT((LEN(Settings!$F$6:$F$13)&gt;0)*ISNUMBER(SEARCH(Settings!$F$6:$F$13,$O4172)))=0),1,0))</f>
        <v/>
      </c>
      <c r="AM4172">
        <f>IF($AI4172=1,IFERROR(IF(VALUE($C4172)&lt;100000000,VALUE($C4172),1000000000),IFERROR(IF(VALUE(MID($C4172,2,20))&lt;100000000,VALUE(MID($C4172,2,20)),1000000000),1000000000))+ROW()/100000,"")</f>
        <v/>
      </c>
    </row>
    <row r="4173">
      <c r="E4173" s="14" t="n"/>
      <c r="M4173" s="8">
        <f>IF($C4173="","",L4173*T4173/100)</f>
        <v/>
      </c>
      <c r="S4173" s="8" t="n"/>
      <c r="T4173" s="8" t="n"/>
      <c r="W4173">
        <f>IF($C4173="","",IF($AL4173=1,0,IF($AK4173=1,Settings!$C$6,Settings!$C$7))*100)</f>
        <v/>
      </c>
      <c r="X4173" s="8">
        <f>IF($C4173="","",T4173*W4173/100)</f>
        <v/>
      </c>
      <c r="Y4173" s="8">
        <f>IF($C4173="","",T4173-X4173)</f>
        <v/>
      </c>
      <c r="Z4173" s="8">
        <f>IF($C4173="","",Y4173-M4173)</f>
        <v/>
      </c>
      <c r="AD4173" s="8" t="n"/>
      <c r="AG4173" s="14" t="n"/>
      <c r="AI4173">
        <f>IF($C4173="","",IF(COUNTIF($C$2:$C4173,$C4173)=1,1,0))</f>
        <v/>
      </c>
      <c r="AJ4173">
        <f>IF($AI4173=1,SUMPRODUCT(--($AM$2:$AM$7001&lt;$AM4173))+1,"")</f>
        <v/>
      </c>
      <c r="AK4173">
        <f>IF($C4173="","",IF(OR($P4173=TRUE(),$P4173="TRUE"),1,0))</f>
        <v/>
      </c>
      <c r="AL4173">
        <f>IF($C4173="","",IF(AND($V4173="Yes",SUMPRODUCT((LEN(Settings!$F$6:$F$13)&gt;0)*ISNUMBER(SEARCH(Settings!$F$6:$F$13,$O4173)))=0),1,0))</f>
        <v/>
      </c>
      <c r="AM4173">
        <f>IF($AI4173=1,IFERROR(IF(VALUE($C4173)&lt;100000000,VALUE($C4173),1000000000),IFERROR(IF(VALUE(MID($C4173,2,20))&lt;100000000,VALUE(MID($C4173,2,20)),1000000000),1000000000))+ROW()/100000,"")</f>
        <v/>
      </c>
    </row>
    <row r="4174">
      <c r="E4174" s="14" t="n"/>
      <c r="M4174" s="8">
        <f>IF($C4174="","",L4174*T4174/100)</f>
        <v/>
      </c>
      <c r="S4174" s="8" t="n"/>
      <c r="T4174" s="8" t="n"/>
      <c r="W4174">
        <f>IF($C4174="","",IF($AL4174=1,0,IF($AK4174=1,Settings!$C$6,Settings!$C$7))*100)</f>
        <v/>
      </c>
      <c r="X4174" s="8">
        <f>IF($C4174="","",T4174*W4174/100)</f>
        <v/>
      </c>
      <c r="Y4174" s="8">
        <f>IF($C4174="","",T4174-X4174)</f>
        <v/>
      </c>
      <c r="Z4174" s="8">
        <f>IF($C4174="","",Y4174-M4174)</f>
        <v/>
      </c>
      <c r="AD4174" s="8" t="n"/>
      <c r="AG4174" s="14" t="n"/>
      <c r="AI4174">
        <f>IF($C4174="","",IF(COUNTIF($C$2:$C4174,$C4174)=1,1,0))</f>
        <v/>
      </c>
      <c r="AJ4174">
        <f>IF($AI4174=1,SUMPRODUCT(--($AM$2:$AM$7001&lt;$AM4174))+1,"")</f>
        <v/>
      </c>
      <c r="AK4174">
        <f>IF($C4174="","",IF(OR($P4174=TRUE(),$P4174="TRUE"),1,0))</f>
        <v/>
      </c>
      <c r="AL4174">
        <f>IF($C4174="","",IF(AND($V4174="Yes",SUMPRODUCT((LEN(Settings!$F$6:$F$13)&gt;0)*ISNUMBER(SEARCH(Settings!$F$6:$F$13,$O4174)))=0),1,0))</f>
        <v/>
      </c>
      <c r="AM4174">
        <f>IF($AI4174=1,IFERROR(IF(VALUE($C4174)&lt;100000000,VALUE($C4174),1000000000),IFERROR(IF(VALUE(MID($C4174,2,20))&lt;100000000,VALUE(MID($C4174,2,20)),1000000000),1000000000))+ROW()/100000,"")</f>
        <v/>
      </c>
    </row>
    <row r="4175">
      <c r="E4175" s="14" t="n"/>
      <c r="M4175" s="8">
        <f>IF($C4175="","",L4175*T4175/100)</f>
        <v/>
      </c>
      <c r="S4175" s="8" t="n"/>
      <c r="T4175" s="8" t="n"/>
      <c r="W4175">
        <f>IF($C4175="","",IF($AL4175=1,0,IF($AK4175=1,Settings!$C$6,Settings!$C$7))*100)</f>
        <v/>
      </c>
      <c r="X4175" s="8">
        <f>IF($C4175="","",T4175*W4175/100)</f>
        <v/>
      </c>
      <c r="Y4175" s="8">
        <f>IF($C4175="","",T4175-X4175)</f>
        <v/>
      </c>
      <c r="Z4175" s="8">
        <f>IF($C4175="","",Y4175-M4175)</f>
        <v/>
      </c>
      <c r="AD4175" s="8" t="n"/>
      <c r="AG4175" s="14" t="n"/>
      <c r="AI4175">
        <f>IF($C4175="","",IF(COUNTIF($C$2:$C4175,$C4175)=1,1,0))</f>
        <v/>
      </c>
      <c r="AJ4175">
        <f>IF($AI4175=1,SUMPRODUCT(--($AM$2:$AM$7001&lt;$AM4175))+1,"")</f>
        <v/>
      </c>
      <c r="AK4175">
        <f>IF($C4175="","",IF(OR($P4175=TRUE(),$P4175="TRUE"),1,0))</f>
        <v/>
      </c>
      <c r="AL4175">
        <f>IF($C4175="","",IF(AND($V4175="Yes",SUMPRODUCT((LEN(Settings!$F$6:$F$13)&gt;0)*ISNUMBER(SEARCH(Settings!$F$6:$F$13,$O4175)))=0),1,0))</f>
        <v/>
      </c>
      <c r="AM4175">
        <f>IF($AI4175=1,IFERROR(IF(VALUE($C4175)&lt;100000000,VALUE($C4175),1000000000),IFERROR(IF(VALUE(MID($C4175,2,20))&lt;100000000,VALUE(MID($C4175,2,20)),1000000000),1000000000))+ROW()/100000,"")</f>
        <v/>
      </c>
    </row>
    <row r="4176">
      <c r="E4176" s="14" t="n"/>
      <c r="M4176" s="8">
        <f>IF($C4176="","",L4176*T4176/100)</f>
        <v/>
      </c>
      <c r="S4176" s="8" t="n"/>
      <c r="T4176" s="8" t="n"/>
      <c r="W4176">
        <f>IF($C4176="","",IF($AL4176=1,0,IF($AK4176=1,Settings!$C$6,Settings!$C$7))*100)</f>
        <v/>
      </c>
      <c r="X4176" s="8">
        <f>IF($C4176="","",T4176*W4176/100)</f>
        <v/>
      </c>
      <c r="Y4176" s="8">
        <f>IF($C4176="","",T4176-X4176)</f>
        <v/>
      </c>
      <c r="Z4176" s="8">
        <f>IF($C4176="","",Y4176-M4176)</f>
        <v/>
      </c>
      <c r="AD4176" s="8" t="n"/>
      <c r="AG4176" s="14" t="n"/>
      <c r="AI4176">
        <f>IF($C4176="","",IF(COUNTIF($C$2:$C4176,$C4176)=1,1,0))</f>
        <v/>
      </c>
      <c r="AJ4176">
        <f>IF($AI4176=1,SUMPRODUCT(--($AM$2:$AM$7001&lt;$AM4176))+1,"")</f>
        <v/>
      </c>
      <c r="AK4176">
        <f>IF($C4176="","",IF(OR($P4176=TRUE(),$P4176="TRUE"),1,0))</f>
        <v/>
      </c>
      <c r="AL4176">
        <f>IF($C4176="","",IF(AND($V4176="Yes",SUMPRODUCT((LEN(Settings!$F$6:$F$13)&gt;0)*ISNUMBER(SEARCH(Settings!$F$6:$F$13,$O4176)))=0),1,0))</f>
        <v/>
      </c>
      <c r="AM4176">
        <f>IF($AI4176=1,IFERROR(IF(VALUE($C4176)&lt;100000000,VALUE($C4176),1000000000),IFERROR(IF(VALUE(MID($C4176,2,20))&lt;100000000,VALUE(MID($C4176,2,20)),1000000000),1000000000))+ROW()/100000,"")</f>
        <v/>
      </c>
    </row>
    <row r="4177">
      <c r="E4177" s="14" t="n"/>
      <c r="M4177" s="8">
        <f>IF($C4177="","",L4177*T4177/100)</f>
        <v/>
      </c>
      <c r="S4177" s="8" t="n"/>
      <c r="T4177" s="8" t="n"/>
      <c r="W4177">
        <f>IF($C4177="","",IF($AL4177=1,0,IF($AK4177=1,Settings!$C$6,Settings!$C$7))*100)</f>
        <v/>
      </c>
      <c r="X4177" s="8">
        <f>IF($C4177="","",T4177*W4177/100)</f>
        <v/>
      </c>
      <c r="Y4177" s="8">
        <f>IF($C4177="","",T4177-X4177)</f>
        <v/>
      </c>
      <c r="Z4177" s="8">
        <f>IF($C4177="","",Y4177-M4177)</f>
        <v/>
      </c>
      <c r="AD4177" s="8" t="n"/>
      <c r="AG4177" s="14" t="n"/>
      <c r="AI4177">
        <f>IF($C4177="","",IF(COUNTIF($C$2:$C4177,$C4177)=1,1,0))</f>
        <v/>
      </c>
      <c r="AJ4177">
        <f>IF($AI4177=1,SUMPRODUCT(--($AM$2:$AM$7001&lt;$AM4177))+1,"")</f>
        <v/>
      </c>
      <c r="AK4177">
        <f>IF($C4177="","",IF(OR($P4177=TRUE(),$P4177="TRUE"),1,0))</f>
        <v/>
      </c>
      <c r="AL4177">
        <f>IF($C4177="","",IF(AND($V4177="Yes",SUMPRODUCT((LEN(Settings!$F$6:$F$13)&gt;0)*ISNUMBER(SEARCH(Settings!$F$6:$F$13,$O4177)))=0),1,0))</f>
        <v/>
      </c>
      <c r="AM4177">
        <f>IF($AI4177=1,IFERROR(IF(VALUE($C4177)&lt;100000000,VALUE($C4177),1000000000),IFERROR(IF(VALUE(MID($C4177,2,20))&lt;100000000,VALUE(MID($C4177,2,20)),1000000000),1000000000))+ROW()/100000,"")</f>
        <v/>
      </c>
    </row>
    <row r="4178">
      <c r="E4178" s="14" t="n"/>
      <c r="M4178" s="8">
        <f>IF($C4178="","",L4178*T4178/100)</f>
        <v/>
      </c>
      <c r="S4178" s="8" t="n"/>
      <c r="T4178" s="8" t="n"/>
      <c r="W4178">
        <f>IF($C4178="","",IF($AL4178=1,0,IF($AK4178=1,Settings!$C$6,Settings!$C$7))*100)</f>
        <v/>
      </c>
      <c r="X4178" s="8">
        <f>IF($C4178="","",T4178*W4178/100)</f>
        <v/>
      </c>
      <c r="Y4178" s="8">
        <f>IF($C4178="","",T4178-X4178)</f>
        <v/>
      </c>
      <c r="Z4178" s="8">
        <f>IF($C4178="","",Y4178-M4178)</f>
        <v/>
      </c>
      <c r="AD4178" s="8" t="n"/>
      <c r="AG4178" s="14" t="n"/>
      <c r="AI4178">
        <f>IF($C4178="","",IF(COUNTIF($C$2:$C4178,$C4178)=1,1,0))</f>
        <v/>
      </c>
      <c r="AJ4178">
        <f>IF($AI4178=1,SUMPRODUCT(--($AM$2:$AM$7001&lt;$AM4178))+1,"")</f>
        <v/>
      </c>
      <c r="AK4178">
        <f>IF($C4178="","",IF(OR($P4178=TRUE(),$P4178="TRUE"),1,0))</f>
        <v/>
      </c>
      <c r="AL4178">
        <f>IF($C4178="","",IF(AND($V4178="Yes",SUMPRODUCT((LEN(Settings!$F$6:$F$13)&gt;0)*ISNUMBER(SEARCH(Settings!$F$6:$F$13,$O4178)))=0),1,0))</f>
        <v/>
      </c>
      <c r="AM4178">
        <f>IF($AI4178=1,IFERROR(IF(VALUE($C4178)&lt;100000000,VALUE($C4178),1000000000),IFERROR(IF(VALUE(MID($C4178,2,20))&lt;100000000,VALUE(MID($C4178,2,20)),1000000000),1000000000))+ROW()/100000,"")</f>
        <v/>
      </c>
    </row>
    <row r="4179">
      <c r="E4179" s="14" t="n"/>
      <c r="M4179" s="8">
        <f>IF($C4179="","",L4179*T4179/100)</f>
        <v/>
      </c>
      <c r="S4179" s="8" t="n"/>
      <c r="T4179" s="8" t="n"/>
      <c r="W4179">
        <f>IF($C4179="","",IF($AL4179=1,0,IF($AK4179=1,Settings!$C$6,Settings!$C$7))*100)</f>
        <v/>
      </c>
      <c r="X4179" s="8">
        <f>IF($C4179="","",T4179*W4179/100)</f>
        <v/>
      </c>
      <c r="Y4179" s="8">
        <f>IF($C4179="","",T4179-X4179)</f>
        <v/>
      </c>
      <c r="Z4179" s="8">
        <f>IF($C4179="","",Y4179-M4179)</f>
        <v/>
      </c>
      <c r="AD4179" s="8" t="n"/>
      <c r="AG4179" s="14" t="n"/>
      <c r="AI4179">
        <f>IF($C4179="","",IF(COUNTIF($C$2:$C4179,$C4179)=1,1,0))</f>
        <v/>
      </c>
      <c r="AJ4179">
        <f>IF($AI4179=1,SUMPRODUCT(--($AM$2:$AM$7001&lt;$AM4179))+1,"")</f>
        <v/>
      </c>
      <c r="AK4179">
        <f>IF($C4179="","",IF(OR($P4179=TRUE(),$P4179="TRUE"),1,0))</f>
        <v/>
      </c>
      <c r="AL4179">
        <f>IF($C4179="","",IF(AND($V4179="Yes",SUMPRODUCT((LEN(Settings!$F$6:$F$13)&gt;0)*ISNUMBER(SEARCH(Settings!$F$6:$F$13,$O4179)))=0),1,0))</f>
        <v/>
      </c>
      <c r="AM4179">
        <f>IF($AI4179=1,IFERROR(IF(VALUE($C4179)&lt;100000000,VALUE($C4179),1000000000),IFERROR(IF(VALUE(MID($C4179,2,20))&lt;100000000,VALUE(MID($C4179,2,20)),1000000000),1000000000))+ROW()/100000,"")</f>
        <v/>
      </c>
    </row>
    <row r="4180">
      <c r="E4180" s="14" t="n"/>
      <c r="M4180" s="8">
        <f>IF($C4180="","",L4180*T4180/100)</f>
        <v/>
      </c>
      <c r="S4180" s="8" t="n"/>
      <c r="T4180" s="8" t="n"/>
      <c r="W4180">
        <f>IF($C4180="","",IF($AL4180=1,0,IF($AK4180=1,Settings!$C$6,Settings!$C$7))*100)</f>
        <v/>
      </c>
      <c r="X4180" s="8">
        <f>IF($C4180="","",T4180*W4180/100)</f>
        <v/>
      </c>
      <c r="Y4180" s="8">
        <f>IF($C4180="","",T4180-X4180)</f>
        <v/>
      </c>
      <c r="Z4180" s="8">
        <f>IF($C4180="","",Y4180-M4180)</f>
        <v/>
      </c>
      <c r="AD4180" s="8" t="n"/>
      <c r="AG4180" s="14" t="n"/>
      <c r="AI4180">
        <f>IF($C4180="","",IF(COUNTIF($C$2:$C4180,$C4180)=1,1,0))</f>
        <v/>
      </c>
      <c r="AJ4180">
        <f>IF($AI4180=1,SUMPRODUCT(--($AM$2:$AM$7001&lt;$AM4180))+1,"")</f>
        <v/>
      </c>
      <c r="AK4180">
        <f>IF($C4180="","",IF(OR($P4180=TRUE(),$P4180="TRUE"),1,0))</f>
        <v/>
      </c>
      <c r="AL4180">
        <f>IF($C4180="","",IF(AND($V4180="Yes",SUMPRODUCT((LEN(Settings!$F$6:$F$13)&gt;0)*ISNUMBER(SEARCH(Settings!$F$6:$F$13,$O4180)))=0),1,0))</f>
        <v/>
      </c>
      <c r="AM4180">
        <f>IF($AI4180=1,IFERROR(IF(VALUE($C4180)&lt;100000000,VALUE($C4180),1000000000),IFERROR(IF(VALUE(MID($C4180,2,20))&lt;100000000,VALUE(MID($C4180,2,20)),1000000000),1000000000))+ROW()/100000,"")</f>
        <v/>
      </c>
    </row>
    <row r="4181">
      <c r="E4181" s="14" t="n"/>
      <c r="M4181" s="8">
        <f>IF($C4181="","",L4181*T4181/100)</f>
        <v/>
      </c>
      <c r="S4181" s="8" t="n"/>
      <c r="T4181" s="8" t="n"/>
      <c r="W4181">
        <f>IF($C4181="","",IF($AL4181=1,0,IF($AK4181=1,Settings!$C$6,Settings!$C$7))*100)</f>
        <v/>
      </c>
      <c r="X4181" s="8">
        <f>IF($C4181="","",T4181*W4181/100)</f>
        <v/>
      </c>
      <c r="Y4181" s="8">
        <f>IF($C4181="","",T4181-X4181)</f>
        <v/>
      </c>
      <c r="Z4181" s="8">
        <f>IF($C4181="","",Y4181-M4181)</f>
        <v/>
      </c>
      <c r="AD4181" s="8" t="n"/>
      <c r="AG4181" s="14" t="n"/>
      <c r="AI4181">
        <f>IF($C4181="","",IF(COUNTIF($C$2:$C4181,$C4181)=1,1,0))</f>
        <v/>
      </c>
      <c r="AJ4181">
        <f>IF($AI4181=1,SUMPRODUCT(--($AM$2:$AM$7001&lt;$AM4181))+1,"")</f>
        <v/>
      </c>
      <c r="AK4181">
        <f>IF($C4181="","",IF(OR($P4181=TRUE(),$P4181="TRUE"),1,0))</f>
        <v/>
      </c>
      <c r="AL4181">
        <f>IF($C4181="","",IF(AND($V4181="Yes",SUMPRODUCT((LEN(Settings!$F$6:$F$13)&gt;0)*ISNUMBER(SEARCH(Settings!$F$6:$F$13,$O4181)))=0),1,0))</f>
        <v/>
      </c>
      <c r="AM4181">
        <f>IF($AI4181=1,IFERROR(IF(VALUE($C4181)&lt;100000000,VALUE($C4181),1000000000),IFERROR(IF(VALUE(MID($C4181,2,20))&lt;100000000,VALUE(MID($C4181,2,20)),1000000000),1000000000))+ROW()/100000,"")</f>
        <v/>
      </c>
    </row>
    <row r="4182">
      <c r="E4182" s="14" t="n"/>
      <c r="M4182" s="8">
        <f>IF($C4182="","",L4182*T4182/100)</f>
        <v/>
      </c>
      <c r="S4182" s="8" t="n"/>
      <c r="T4182" s="8" t="n"/>
      <c r="W4182">
        <f>IF($C4182="","",IF($AL4182=1,0,IF($AK4182=1,Settings!$C$6,Settings!$C$7))*100)</f>
        <v/>
      </c>
      <c r="X4182" s="8">
        <f>IF($C4182="","",T4182*W4182/100)</f>
        <v/>
      </c>
      <c r="Y4182" s="8">
        <f>IF($C4182="","",T4182-X4182)</f>
        <v/>
      </c>
      <c r="Z4182" s="8">
        <f>IF($C4182="","",Y4182-M4182)</f>
        <v/>
      </c>
      <c r="AD4182" s="8" t="n"/>
      <c r="AG4182" s="14" t="n"/>
      <c r="AI4182">
        <f>IF($C4182="","",IF(COUNTIF($C$2:$C4182,$C4182)=1,1,0))</f>
        <v/>
      </c>
      <c r="AJ4182">
        <f>IF($AI4182=1,SUMPRODUCT(--($AM$2:$AM$7001&lt;$AM4182))+1,"")</f>
        <v/>
      </c>
      <c r="AK4182">
        <f>IF($C4182="","",IF(OR($P4182=TRUE(),$P4182="TRUE"),1,0))</f>
        <v/>
      </c>
      <c r="AL4182">
        <f>IF($C4182="","",IF(AND($V4182="Yes",SUMPRODUCT((LEN(Settings!$F$6:$F$13)&gt;0)*ISNUMBER(SEARCH(Settings!$F$6:$F$13,$O4182)))=0),1,0))</f>
        <v/>
      </c>
      <c r="AM4182">
        <f>IF($AI4182=1,IFERROR(IF(VALUE($C4182)&lt;100000000,VALUE($C4182),1000000000),IFERROR(IF(VALUE(MID($C4182,2,20))&lt;100000000,VALUE(MID($C4182,2,20)),1000000000),1000000000))+ROW()/100000,"")</f>
        <v/>
      </c>
    </row>
    <row r="4183">
      <c r="E4183" s="14" t="n"/>
      <c r="M4183" s="8">
        <f>IF($C4183="","",L4183*T4183/100)</f>
        <v/>
      </c>
      <c r="S4183" s="8" t="n"/>
      <c r="T4183" s="8" t="n"/>
      <c r="W4183">
        <f>IF($C4183="","",IF($AL4183=1,0,IF($AK4183=1,Settings!$C$6,Settings!$C$7))*100)</f>
        <v/>
      </c>
      <c r="X4183" s="8">
        <f>IF($C4183="","",T4183*W4183/100)</f>
        <v/>
      </c>
      <c r="Y4183" s="8">
        <f>IF($C4183="","",T4183-X4183)</f>
        <v/>
      </c>
      <c r="Z4183" s="8">
        <f>IF($C4183="","",Y4183-M4183)</f>
        <v/>
      </c>
      <c r="AD4183" s="8" t="n"/>
      <c r="AG4183" s="14" t="n"/>
      <c r="AI4183">
        <f>IF($C4183="","",IF(COUNTIF($C$2:$C4183,$C4183)=1,1,0))</f>
        <v/>
      </c>
      <c r="AJ4183">
        <f>IF($AI4183=1,SUMPRODUCT(--($AM$2:$AM$7001&lt;$AM4183))+1,"")</f>
        <v/>
      </c>
      <c r="AK4183">
        <f>IF($C4183="","",IF(OR($P4183=TRUE(),$P4183="TRUE"),1,0))</f>
        <v/>
      </c>
      <c r="AL4183">
        <f>IF($C4183="","",IF(AND($V4183="Yes",SUMPRODUCT((LEN(Settings!$F$6:$F$13)&gt;0)*ISNUMBER(SEARCH(Settings!$F$6:$F$13,$O4183)))=0),1,0))</f>
        <v/>
      </c>
      <c r="AM4183">
        <f>IF($AI4183=1,IFERROR(IF(VALUE($C4183)&lt;100000000,VALUE($C4183),1000000000),IFERROR(IF(VALUE(MID($C4183,2,20))&lt;100000000,VALUE(MID($C4183,2,20)),1000000000),1000000000))+ROW()/100000,"")</f>
        <v/>
      </c>
    </row>
    <row r="4184">
      <c r="E4184" s="14" t="n"/>
      <c r="M4184" s="8">
        <f>IF($C4184="","",L4184*T4184/100)</f>
        <v/>
      </c>
      <c r="S4184" s="8" t="n"/>
      <c r="T4184" s="8" t="n"/>
      <c r="W4184">
        <f>IF($C4184="","",IF($AL4184=1,0,IF($AK4184=1,Settings!$C$6,Settings!$C$7))*100)</f>
        <v/>
      </c>
      <c r="X4184" s="8">
        <f>IF($C4184="","",T4184*W4184/100)</f>
        <v/>
      </c>
      <c r="Y4184" s="8">
        <f>IF($C4184="","",T4184-X4184)</f>
        <v/>
      </c>
      <c r="Z4184" s="8">
        <f>IF($C4184="","",Y4184-M4184)</f>
        <v/>
      </c>
      <c r="AD4184" s="8" t="n"/>
      <c r="AG4184" s="14" t="n"/>
      <c r="AI4184">
        <f>IF($C4184="","",IF(COUNTIF($C$2:$C4184,$C4184)=1,1,0))</f>
        <v/>
      </c>
      <c r="AJ4184">
        <f>IF($AI4184=1,SUMPRODUCT(--($AM$2:$AM$7001&lt;$AM4184))+1,"")</f>
        <v/>
      </c>
      <c r="AK4184">
        <f>IF($C4184="","",IF(OR($P4184=TRUE(),$P4184="TRUE"),1,0))</f>
        <v/>
      </c>
      <c r="AL4184">
        <f>IF($C4184="","",IF(AND($V4184="Yes",SUMPRODUCT((LEN(Settings!$F$6:$F$13)&gt;0)*ISNUMBER(SEARCH(Settings!$F$6:$F$13,$O4184)))=0),1,0))</f>
        <v/>
      </c>
      <c r="AM4184">
        <f>IF($AI4184=1,IFERROR(IF(VALUE($C4184)&lt;100000000,VALUE($C4184),1000000000),IFERROR(IF(VALUE(MID($C4184,2,20))&lt;100000000,VALUE(MID($C4184,2,20)),1000000000),1000000000))+ROW()/100000,"")</f>
        <v/>
      </c>
    </row>
    <row r="4185">
      <c r="E4185" s="14" t="n"/>
      <c r="M4185" s="8">
        <f>IF($C4185="","",L4185*T4185/100)</f>
        <v/>
      </c>
      <c r="S4185" s="8" t="n"/>
      <c r="T4185" s="8" t="n"/>
      <c r="W4185">
        <f>IF($C4185="","",IF($AL4185=1,0,IF($AK4185=1,Settings!$C$6,Settings!$C$7))*100)</f>
        <v/>
      </c>
      <c r="X4185" s="8">
        <f>IF($C4185="","",T4185*W4185/100)</f>
        <v/>
      </c>
      <c r="Y4185" s="8">
        <f>IF($C4185="","",T4185-X4185)</f>
        <v/>
      </c>
      <c r="Z4185" s="8">
        <f>IF($C4185="","",Y4185-M4185)</f>
        <v/>
      </c>
      <c r="AD4185" s="8" t="n"/>
      <c r="AG4185" s="14" t="n"/>
      <c r="AI4185">
        <f>IF($C4185="","",IF(COUNTIF($C$2:$C4185,$C4185)=1,1,0))</f>
        <v/>
      </c>
      <c r="AJ4185">
        <f>IF($AI4185=1,SUMPRODUCT(--($AM$2:$AM$7001&lt;$AM4185))+1,"")</f>
        <v/>
      </c>
      <c r="AK4185">
        <f>IF($C4185="","",IF(OR($P4185=TRUE(),$P4185="TRUE"),1,0))</f>
        <v/>
      </c>
      <c r="AL4185">
        <f>IF($C4185="","",IF(AND($V4185="Yes",SUMPRODUCT((LEN(Settings!$F$6:$F$13)&gt;0)*ISNUMBER(SEARCH(Settings!$F$6:$F$13,$O4185)))=0),1,0))</f>
        <v/>
      </c>
      <c r="AM4185">
        <f>IF($AI4185=1,IFERROR(IF(VALUE($C4185)&lt;100000000,VALUE($C4185),1000000000),IFERROR(IF(VALUE(MID($C4185,2,20))&lt;100000000,VALUE(MID($C4185,2,20)),1000000000),1000000000))+ROW()/100000,"")</f>
        <v/>
      </c>
    </row>
    <row r="4186">
      <c r="E4186" s="14" t="n"/>
      <c r="M4186" s="8">
        <f>IF($C4186="","",L4186*T4186/100)</f>
        <v/>
      </c>
      <c r="S4186" s="8" t="n"/>
      <c r="T4186" s="8" t="n"/>
      <c r="W4186">
        <f>IF($C4186="","",IF($AL4186=1,0,IF($AK4186=1,Settings!$C$6,Settings!$C$7))*100)</f>
        <v/>
      </c>
      <c r="X4186" s="8">
        <f>IF($C4186="","",T4186*W4186/100)</f>
        <v/>
      </c>
      <c r="Y4186" s="8">
        <f>IF($C4186="","",T4186-X4186)</f>
        <v/>
      </c>
      <c r="Z4186" s="8">
        <f>IF($C4186="","",Y4186-M4186)</f>
        <v/>
      </c>
      <c r="AD4186" s="8" t="n"/>
      <c r="AG4186" s="14" t="n"/>
      <c r="AI4186">
        <f>IF($C4186="","",IF(COUNTIF($C$2:$C4186,$C4186)=1,1,0))</f>
        <v/>
      </c>
      <c r="AJ4186">
        <f>IF($AI4186=1,SUMPRODUCT(--($AM$2:$AM$7001&lt;$AM4186))+1,"")</f>
        <v/>
      </c>
      <c r="AK4186">
        <f>IF($C4186="","",IF(OR($P4186=TRUE(),$P4186="TRUE"),1,0))</f>
        <v/>
      </c>
      <c r="AL4186">
        <f>IF($C4186="","",IF(AND($V4186="Yes",SUMPRODUCT((LEN(Settings!$F$6:$F$13)&gt;0)*ISNUMBER(SEARCH(Settings!$F$6:$F$13,$O4186)))=0),1,0))</f>
        <v/>
      </c>
      <c r="AM4186">
        <f>IF($AI4186=1,IFERROR(IF(VALUE($C4186)&lt;100000000,VALUE($C4186),1000000000),IFERROR(IF(VALUE(MID($C4186,2,20))&lt;100000000,VALUE(MID($C4186,2,20)),1000000000),1000000000))+ROW()/100000,"")</f>
        <v/>
      </c>
    </row>
    <row r="4187">
      <c r="E4187" s="14" t="n"/>
      <c r="M4187" s="8">
        <f>IF($C4187="","",L4187*T4187/100)</f>
        <v/>
      </c>
      <c r="S4187" s="8" t="n"/>
      <c r="T4187" s="8" t="n"/>
      <c r="W4187">
        <f>IF($C4187="","",IF($AL4187=1,0,IF($AK4187=1,Settings!$C$6,Settings!$C$7))*100)</f>
        <v/>
      </c>
      <c r="X4187" s="8">
        <f>IF($C4187="","",T4187*W4187/100)</f>
        <v/>
      </c>
      <c r="Y4187" s="8">
        <f>IF($C4187="","",T4187-X4187)</f>
        <v/>
      </c>
      <c r="Z4187" s="8">
        <f>IF($C4187="","",Y4187-M4187)</f>
        <v/>
      </c>
      <c r="AD4187" s="8" t="n"/>
      <c r="AG4187" s="14" t="n"/>
      <c r="AI4187">
        <f>IF($C4187="","",IF(COUNTIF($C$2:$C4187,$C4187)=1,1,0))</f>
        <v/>
      </c>
      <c r="AJ4187">
        <f>IF($AI4187=1,SUMPRODUCT(--($AM$2:$AM$7001&lt;$AM4187))+1,"")</f>
        <v/>
      </c>
      <c r="AK4187">
        <f>IF($C4187="","",IF(OR($P4187=TRUE(),$P4187="TRUE"),1,0))</f>
        <v/>
      </c>
      <c r="AL4187">
        <f>IF($C4187="","",IF(AND($V4187="Yes",SUMPRODUCT((LEN(Settings!$F$6:$F$13)&gt;0)*ISNUMBER(SEARCH(Settings!$F$6:$F$13,$O4187)))=0),1,0))</f>
        <v/>
      </c>
      <c r="AM4187">
        <f>IF($AI4187=1,IFERROR(IF(VALUE($C4187)&lt;100000000,VALUE($C4187),1000000000),IFERROR(IF(VALUE(MID($C4187,2,20))&lt;100000000,VALUE(MID($C4187,2,20)),1000000000),1000000000))+ROW()/100000,"")</f>
        <v/>
      </c>
    </row>
    <row r="4188">
      <c r="E4188" s="14" t="n"/>
      <c r="M4188" s="8">
        <f>IF($C4188="","",L4188*T4188/100)</f>
        <v/>
      </c>
      <c r="S4188" s="8" t="n"/>
      <c r="T4188" s="8" t="n"/>
      <c r="W4188">
        <f>IF($C4188="","",IF($AL4188=1,0,IF($AK4188=1,Settings!$C$6,Settings!$C$7))*100)</f>
        <v/>
      </c>
      <c r="X4188" s="8">
        <f>IF($C4188="","",T4188*W4188/100)</f>
        <v/>
      </c>
      <c r="Y4188" s="8">
        <f>IF($C4188="","",T4188-X4188)</f>
        <v/>
      </c>
      <c r="Z4188" s="8">
        <f>IF($C4188="","",Y4188-M4188)</f>
        <v/>
      </c>
      <c r="AD4188" s="8" t="n"/>
      <c r="AG4188" s="14" t="n"/>
      <c r="AI4188">
        <f>IF($C4188="","",IF(COUNTIF($C$2:$C4188,$C4188)=1,1,0))</f>
        <v/>
      </c>
      <c r="AJ4188">
        <f>IF($AI4188=1,SUMPRODUCT(--($AM$2:$AM$7001&lt;$AM4188))+1,"")</f>
        <v/>
      </c>
      <c r="AK4188">
        <f>IF($C4188="","",IF(OR($P4188=TRUE(),$P4188="TRUE"),1,0))</f>
        <v/>
      </c>
      <c r="AL4188">
        <f>IF($C4188="","",IF(AND($V4188="Yes",SUMPRODUCT((LEN(Settings!$F$6:$F$13)&gt;0)*ISNUMBER(SEARCH(Settings!$F$6:$F$13,$O4188)))=0),1,0))</f>
        <v/>
      </c>
      <c r="AM4188">
        <f>IF($AI4188=1,IFERROR(IF(VALUE($C4188)&lt;100000000,VALUE($C4188),1000000000),IFERROR(IF(VALUE(MID($C4188,2,20))&lt;100000000,VALUE(MID($C4188,2,20)),1000000000),1000000000))+ROW()/100000,"")</f>
        <v/>
      </c>
    </row>
    <row r="4189">
      <c r="E4189" s="14" t="n"/>
      <c r="M4189" s="8">
        <f>IF($C4189="","",L4189*T4189/100)</f>
        <v/>
      </c>
      <c r="S4189" s="8" t="n"/>
      <c r="T4189" s="8" t="n"/>
      <c r="W4189">
        <f>IF($C4189="","",IF($AL4189=1,0,IF($AK4189=1,Settings!$C$6,Settings!$C$7))*100)</f>
        <v/>
      </c>
      <c r="X4189" s="8">
        <f>IF($C4189="","",T4189*W4189/100)</f>
        <v/>
      </c>
      <c r="Y4189" s="8">
        <f>IF($C4189="","",T4189-X4189)</f>
        <v/>
      </c>
      <c r="Z4189" s="8">
        <f>IF($C4189="","",Y4189-M4189)</f>
        <v/>
      </c>
      <c r="AD4189" s="8" t="n"/>
      <c r="AG4189" s="14" t="n"/>
      <c r="AI4189">
        <f>IF($C4189="","",IF(COUNTIF($C$2:$C4189,$C4189)=1,1,0))</f>
        <v/>
      </c>
      <c r="AJ4189">
        <f>IF($AI4189=1,SUMPRODUCT(--($AM$2:$AM$7001&lt;$AM4189))+1,"")</f>
        <v/>
      </c>
      <c r="AK4189">
        <f>IF($C4189="","",IF(OR($P4189=TRUE(),$P4189="TRUE"),1,0))</f>
        <v/>
      </c>
      <c r="AL4189">
        <f>IF($C4189="","",IF(AND($V4189="Yes",SUMPRODUCT((LEN(Settings!$F$6:$F$13)&gt;0)*ISNUMBER(SEARCH(Settings!$F$6:$F$13,$O4189)))=0),1,0))</f>
        <v/>
      </c>
      <c r="AM4189">
        <f>IF($AI4189=1,IFERROR(IF(VALUE($C4189)&lt;100000000,VALUE($C4189),1000000000),IFERROR(IF(VALUE(MID($C4189,2,20))&lt;100000000,VALUE(MID($C4189,2,20)),1000000000),1000000000))+ROW()/100000,"")</f>
        <v/>
      </c>
    </row>
    <row r="4190">
      <c r="E4190" s="14" t="n"/>
      <c r="M4190" s="8">
        <f>IF($C4190="","",L4190*T4190/100)</f>
        <v/>
      </c>
      <c r="S4190" s="8" t="n"/>
      <c r="T4190" s="8" t="n"/>
      <c r="W4190">
        <f>IF($C4190="","",IF($AL4190=1,0,IF($AK4190=1,Settings!$C$6,Settings!$C$7))*100)</f>
        <v/>
      </c>
      <c r="X4190" s="8">
        <f>IF($C4190="","",T4190*W4190/100)</f>
        <v/>
      </c>
      <c r="Y4190" s="8">
        <f>IF($C4190="","",T4190-X4190)</f>
        <v/>
      </c>
      <c r="Z4190" s="8">
        <f>IF($C4190="","",Y4190-M4190)</f>
        <v/>
      </c>
      <c r="AD4190" s="8" t="n"/>
      <c r="AG4190" s="14" t="n"/>
      <c r="AI4190">
        <f>IF($C4190="","",IF(COUNTIF($C$2:$C4190,$C4190)=1,1,0))</f>
        <v/>
      </c>
      <c r="AJ4190">
        <f>IF($AI4190=1,SUMPRODUCT(--($AM$2:$AM$7001&lt;$AM4190))+1,"")</f>
        <v/>
      </c>
      <c r="AK4190">
        <f>IF($C4190="","",IF(OR($P4190=TRUE(),$P4190="TRUE"),1,0))</f>
        <v/>
      </c>
      <c r="AL4190">
        <f>IF($C4190="","",IF(AND($V4190="Yes",SUMPRODUCT((LEN(Settings!$F$6:$F$13)&gt;0)*ISNUMBER(SEARCH(Settings!$F$6:$F$13,$O4190)))=0),1,0))</f>
        <v/>
      </c>
      <c r="AM4190">
        <f>IF($AI4190=1,IFERROR(IF(VALUE($C4190)&lt;100000000,VALUE($C4190),1000000000),IFERROR(IF(VALUE(MID($C4190,2,20))&lt;100000000,VALUE(MID($C4190,2,20)),1000000000),1000000000))+ROW()/100000,"")</f>
        <v/>
      </c>
    </row>
    <row r="4191">
      <c r="E4191" s="14" t="n"/>
      <c r="M4191" s="8">
        <f>IF($C4191="","",L4191*T4191/100)</f>
        <v/>
      </c>
      <c r="S4191" s="8" t="n"/>
      <c r="T4191" s="8" t="n"/>
      <c r="W4191">
        <f>IF($C4191="","",IF($AL4191=1,0,IF($AK4191=1,Settings!$C$6,Settings!$C$7))*100)</f>
        <v/>
      </c>
      <c r="X4191" s="8">
        <f>IF($C4191="","",T4191*W4191/100)</f>
        <v/>
      </c>
      <c r="Y4191" s="8">
        <f>IF($C4191="","",T4191-X4191)</f>
        <v/>
      </c>
      <c r="Z4191" s="8">
        <f>IF($C4191="","",Y4191-M4191)</f>
        <v/>
      </c>
      <c r="AD4191" s="8" t="n"/>
      <c r="AG4191" s="14" t="n"/>
      <c r="AI4191">
        <f>IF($C4191="","",IF(COUNTIF($C$2:$C4191,$C4191)=1,1,0))</f>
        <v/>
      </c>
      <c r="AJ4191">
        <f>IF($AI4191=1,SUMPRODUCT(--($AM$2:$AM$7001&lt;$AM4191))+1,"")</f>
        <v/>
      </c>
      <c r="AK4191">
        <f>IF($C4191="","",IF(OR($P4191=TRUE(),$P4191="TRUE"),1,0))</f>
        <v/>
      </c>
      <c r="AL4191">
        <f>IF($C4191="","",IF(AND($V4191="Yes",SUMPRODUCT((LEN(Settings!$F$6:$F$13)&gt;0)*ISNUMBER(SEARCH(Settings!$F$6:$F$13,$O4191)))=0),1,0))</f>
        <v/>
      </c>
      <c r="AM4191">
        <f>IF($AI4191=1,IFERROR(IF(VALUE($C4191)&lt;100000000,VALUE($C4191),1000000000),IFERROR(IF(VALUE(MID($C4191,2,20))&lt;100000000,VALUE(MID($C4191,2,20)),1000000000),1000000000))+ROW()/100000,"")</f>
        <v/>
      </c>
    </row>
    <row r="4192">
      <c r="E4192" s="14" t="n"/>
      <c r="M4192" s="8">
        <f>IF($C4192="","",L4192*T4192/100)</f>
        <v/>
      </c>
      <c r="S4192" s="8" t="n"/>
      <c r="T4192" s="8" t="n"/>
      <c r="W4192">
        <f>IF($C4192="","",IF($AL4192=1,0,IF($AK4192=1,Settings!$C$6,Settings!$C$7))*100)</f>
        <v/>
      </c>
      <c r="X4192" s="8">
        <f>IF($C4192="","",T4192*W4192/100)</f>
        <v/>
      </c>
      <c r="Y4192" s="8">
        <f>IF($C4192="","",T4192-X4192)</f>
        <v/>
      </c>
      <c r="Z4192" s="8">
        <f>IF($C4192="","",Y4192-M4192)</f>
        <v/>
      </c>
      <c r="AD4192" s="8" t="n"/>
      <c r="AG4192" s="14" t="n"/>
      <c r="AI4192">
        <f>IF($C4192="","",IF(COUNTIF($C$2:$C4192,$C4192)=1,1,0))</f>
        <v/>
      </c>
      <c r="AJ4192">
        <f>IF($AI4192=1,SUMPRODUCT(--($AM$2:$AM$7001&lt;$AM4192))+1,"")</f>
        <v/>
      </c>
      <c r="AK4192">
        <f>IF($C4192="","",IF(OR($P4192=TRUE(),$P4192="TRUE"),1,0))</f>
        <v/>
      </c>
      <c r="AL4192">
        <f>IF($C4192="","",IF(AND($V4192="Yes",SUMPRODUCT((LEN(Settings!$F$6:$F$13)&gt;0)*ISNUMBER(SEARCH(Settings!$F$6:$F$13,$O4192)))=0),1,0))</f>
        <v/>
      </c>
      <c r="AM4192">
        <f>IF($AI4192=1,IFERROR(IF(VALUE($C4192)&lt;100000000,VALUE($C4192),1000000000),IFERROR(IF(VALUE(MID($C4192,2,20))&lt;100000000,VALUE(MID($C4192,2,20)),1000000000),1000000000))+ROW()/100000,"")</f>
        <v/>
      </c>
    </row>
    <row r="4193">
      <c r="E4193" s="14" t="n"/>
      <c r="M4193" s="8">
        <f>IF($C4193="","",L4193*T4193/100)</f>
        <v/>
      </c>
      <c r="S4193" s="8" t="n"/>
      <c r="T4193" s="8" t="n"/>
      <c r="W4193">
        <f>IF($C4193="","",IF($AL4193=1,0,IF($AK4193=1,Settings!$C$6,Settings!$C$7))*100)</f>
        <v/>
      </c>
      <c r="X4193" s="8">
        <f>IF($C4193="","",T4193*W4193/100)</f>
        <v/>
      </c>
      <c r="Y4193" s="8">
        <f>IF($C4193="","",T4193-X4193)</f>
        <v/>
      </c>
      <c r="Z4193" s="8">
        <f>IF($C4193="","",Y4193-M4193)</f>
        <v/>
      </c>
      <c r="AD4193" s="8" t="n"/>
      <c r="AG4193" s="14" t="n"/>
      <c r="AI4193">
        <f>IF($C4193="","",IF(COUNTIF($C$2:$C4193,$C4193)=1,1,0))</f>
        <v/>
      </c>
      <c r="AJ4193">
        <f>IF($AI4193=1,SUMPRODUCT(--($AM$2:$AM$7001&lt;$AM4193))+1,"")</f>
        <v/>
      </c>
      <c r="AK4193">
        <f>IF($C4193="","",IF(OR($P4193=TRUE(),$P4193="TRUE"),1,0))</f>
        <v/>
      </c>
      <c r="AL4193">
        <f>IF($C4193="","",IF(AND($V4193="Yes",SUMPRODUCT((LEN(Settings!$F$6:$F$13)&gt;0)*ISNUMBER(SEARCH(Settings!$F$6:$F$13,$O4193)))=0),1,0))</f>
        <v/>
      </c>
      <c r="AM4193">
        <f>IF($AI4193=1,IFERROR(IF(VALUE($C4193)&lt;100000000,VALUE($C4193),1000000000),IFERROR(IF(VALUE(MID($C4193,2,20))&lt;100000000,VALUE(MID($C4193,2,20)),1000000000),1000000000))+ROW()/100000,"")</f>
        <v/>
      </c>
    </row>
    <row r="4194">
      <c r="E4194" s="14" t="n"/>
      <c r="M4194" s="8">
        <f>IF($C4194="","",L4194*T4194/100)</f>
        <v/>
      </c>
      <c r="S4194" s="8" t="n"/>
      <c r="T4194" s="8" t="n"/>
      <c r="W4194">
        <f>IF($C4194="","",IF($AL4194=1,0,IF($AK4194=1,Settings!$C$6,Settings!$C$7))*100)</f>
        <v/>
      </c>
      <c r="X4194" s="8">
        <f>IF($C4194="","",T4194*W4194/100)</f>
        <v/>
      </c>
      <c r="Y4194" s="8">
        <f>IF($C4194="","",T4194-X4194)</f>
        <v/>
      </c>
      <c r="Z4194" s="8">
        <f>IF($C4194="","",Y4194-M4194)</f>
        <v/>
      </c>
      <c r="AD4194" s="8" t="n"/>
      <c r="AG4194" s="14" t="n"/>
      <c r="AI4194">
        <f>IF($C4194="","",IF(COUNTIF($C$2:$C4194,$C4194)=1,1,0))</f>
        <v/>
      </c>
      <c r="AJ4194">
        <f>IF($AI4194=1,SUMPRODUCT(--($AM$2:$AM$7001&lt;$AM4194))+1,"")</f>
        <v/>
      </c>
      <c r="AK4194">
        <f>IF($C4194="","",IF(OR($P4194=TRUE(),$P4194="TRUE"),1,0))</f>
        <v/>
      </c>
      <c r="AL4194">
        <f>IF($C4194="","",IF(AND($V4194="Yes",SUMPRODUCT((LEN(Settings!$F$6:$F$13)&gt;0)*ISNUMBER(SEARCH(Settings!$F$6:$F$13,$O4194)))=0),1,0))</f>
        <v/>
      </c>
      <c r="AM4194">
        <f>IF($AI4194=1,IFERROR(IF(VALUE($C4194)&lt;100000000,VALUE($C4194),1000000000),IFERROR(IF(VALUE(MID($C4194,2,20))&lt;100000000,VALUE(MID($C4194,2,20)),1000000000),1000000000))+ROW()/100000,"")</f>
        <v/>
      </c>
    </row>
    <row r="4195">
      <c r="E4195" s="14" t="n"/>
      <c r="M4195" s="8">
        <f>IF($C4195="","",L4195*T4195/100)</f>
        <v/>
      </c>
      <c r="S4195" s="8" t="n"/>
      <c r="T4195" s="8" t="n"/>
      <c r="W4195">
        <f>IF($C4195="","",IF($AL4195=1,0,IF($AK4195=1,Settings!$C$6,Settings!$C$7))*100)</f>
        <v/>
      </c>
      <c r="X4195" s="8">
        <f>IF($C4195="","",T4195*W4195/100)</f>
        <v/>
      </c>
      <c r="Y4195" s="8">
        <f>IF($C4195="","",T4195-X4195)</f>
        <v/>
      </c>
      <c r="Z4195" s="8">
        <f>IF($C4195="","",Y4195-M4195)</f>
        <v/>
      </c>
      <c r="AD4195" s="8" t="n"/>
      <c r="AG4195" s="14" t="n"/>
      <c r="AI4195">
        <f>IF($C4195="","",IF(COUNTIF($C$2:$C4195,$C4195)=1,1,0))</f>
        <v/>
      </c>
      <c r="AJ4195">
        <f>IF($AI4195=1,SUMPRODUCT(--($AM$2:$AM$7001&lt;$AM4195))+1,"")</f>
        <v/>
      </c>
      <c r="AK4195">
        <f>IF($C4195="","",IF(OR($P4195=TRUE(),$P4195="TRUE"),1,0))</f>
        <v/>
      </c>
      <c r="AL4195">
        <f>IF($C4195="","",IF(AND($V4195="Yes",SUMPRODUCT((LEN(Settings!$F$6:$F$13)&gt;0)*ISNUMBER(SEARCH(Settings!$F$6:$F$13,$O4195)))=0),1,0))</f>
        <v/>
      </c>
      <c r="AM4195">
        <f>IF($AI4195=1,IFERROR(IF(VALUE($C4195)&lt;100000000,VALUE($C4195),1000000000),IFERROR(IF(VALUE(MID($C4195,2,20))&lt;100000000,VALUE(MID($C4195,2,20)),1000000000),1000000000))+ROW()/100000,"")</f>
        <v/>
      </c>
    </row>
    <row r="4196">
      <c r="E4196" s="14" t="n"/>
      <c r="M4196" s="8">
        <f>IF($C4196="","",L4196*T4196/100)</f>
        <v/>
      </c>
      <c r="S4196" s="8" t="n"/>
      <c r="T4196" s="8" t="n"/>
      <c r="W4196">
        <f>IF($C4196="","",IF($AL4196=1,0,IF($AK4196=1,Settings!$C$6,Settings!$C$7))*100)</f>
        <v/>
      </c>
      <c r="X4196" s="8">
        <f>IF($C4196="","",T4196*W4196/100)</f>
        <v/>
      </c>
      <c r="Y4196" s="8">
        <f>IF($C4196="","",T4196-X4196)</f>
        <v/>
      </c>
      <c r="Z4196" s="8">
        <f>IF($C4196="","",Y4196-M4196)</f>
        <v/>
      </c>
      <c r="AD4196" s="8" t="n"/>
      <c r="AG4196" s="14" t="n"/>
      <c r="AI4196">
        <f>IF($C4196="","",IF(COUNTIF($C$2:$C4196,$C4196)=1,1,0))</f>
        <v/>
      </c>
      <c r="AJ4196">
        <f>IF($AI4196=1,SUMPRODUCT(--($AM$2:$AM$7001&lt;$AM4196))+1,"")</f>
        <v/>
      </c>
      <c r="AK4196">
        <f>IF($C4196="","",IF(OR($P4196=TRUE(),$P4196="TRUE"),1,0))</f>
        <v/>
      </c>
      <c r="AL4196">
        <f>IF($C4196="","",IF(AND($V4196="Yes",SUMPRODUCT((LEN(Settings!$F$6:$F$13)&gt;0)*ISNUMBER(SEARCH(Settings!$F$6:$F$13,$O4196)))=0),1,0))</f>
        <v/>
      </c>
      <c r="AM4196">
        <f>IF($AI4196=1,IFERROR(IF(VALUE($C4196)&lt;100000000,VALUE($C4196),1000000000),IFERROR(IF(VALUE(MID($C4196,2,20))&lt;100000000,VALUE(MID($C4196,2,20)),1000000000),1000000000))+ROW()/100000,"")</f>
        <v/>
      </c>
    </row>
    <row r="4197">
      <c r="E4197" s="14" t="n"/>
      <c r="M4197" s="8">
        <f>IF($C4197="","",L4197*T4197/100)</f>
        <v/>
      </c>
      <c r="S4197" s="8" t="n"/>
      <c r="T4197" s="8" t="n"/>
      <c r="W4197">
        <f>IF($C4197="","",IF($AL4197=1,0,IF($AK4197=1,Settings!$C$6,Settings!$C$7))*100)</f>
        <v/>
      </c>
      <c r="X4197" s="8">
        <f>IF($C4197="","",T4197*W4197/100)</f>
        <v/>
      </c>
      <c r="Y4197" s="8">
        <f>IF($C4197="","",T4197-X4197)</f>
        <v/>
      </c>
      <c r="Z4197" s="8">
        <f>IF($C4197="","",Y4197-M4197)</f>
        <v/>
      </c>
      <c r="AD4197" s="8" t="n"/>
      <c r="AG4197" s="14" t="n"/>
      <c r="AI4197">
        <f>IF($C4197="","",IF(COUNTIF($C$2:$C4197,$C4197)=1,1,0))</f>
        <v/>
      </c>
      <c r="AJ4197">
        <f>IF($AI4197=1,SUMPRODUCT(--($AM$2:$AM$7001&lt;$AM4197))+1,"")</f>
        <v/>
      </c>
      <c r="AK4197">
        <f>IF($C4197="","",IF(OR($P4197=TRUE(),$P4197="TRUE"),1,0))</f>
        <v/>
      </c>
      <c r="AL4197">
        <f>IF($C4197="","",IF(AND($V4197="Yes",SUMPRODUCT((LEN(Settings!$F$6:$F$13)&gt;0)*ISNUMBER(SEARCH(Settings!$F$6:$F$13,$O4197)))=0),1,0))</f>
        <v/>
      </c>
      <c r="AM4197">
        <f>IF($AI4197=1,IFERROR(IF(VALUE($C4197)&lt;100000000,VALUE($C4197),1000000000),IFERROR(IF(VALUE(MID($C4197,2,20))&lt;100000000,VALUE(MID($C4197,2,20)),1000000000),1000000000))+ROW()/100000,"")</f>
        <v/>
      </c>
    </row>
    <row r="4198">
      <c r="E4198" s="14" t="n"/>
      <c r="M4198" s="8">
        <f>IF($C4198="","",L4198*T4198/100)</f>
        <v/>
      </c>
      <c r="S4198" s="8" t="n"/>
      <c r="T4198" s="8" t="n"/>
      <c r="W4198">
        <f>IF($C4198="","",IF($AL4198=1,0,IF($AK4198=1,Settings!$C$6,Settings!$C$7))*100)</f>
        <v/>
      </c>
      <c r="X4198" s="8">
        <f>IF($C4198="","",T4198*W4198/100)</f>
        <v/>
      </c>
      <c r="Y4198" s="8">
        <f>IF($C4198="","",T4198-X4198)</f>
        <v/>
      </c>
      <c r="Z4198" s="8">
        <f>IF($C4198="","",Y4198-M4198)</f>
        <v/>
      </c>
      <c r="AD4198" s="8" t="n"/>
      <c r="AG4198" s="14" t="n"/>
      <c r="AI4198">
        <f>IF($C4198="","",IF(COUNTIF($C$2:$C4198,$C4198)=1,1,0))</f>
        <v/>
      </c>
      <c r="AJ4198">
        <f>IF($AI4198=1,SUMPRODUCT(--($AM$2:$AM$7001&lt;$AM4198))+1,"")</f>
        <v/>
      </c>
      <c r="AK4198">
        <f>IF($C4198="","",IF(OR($P4198=TRUE(),$P4198="TRUE"),1,0))</f>
        <v/>
      </c>
      <c r="AL4198">
        <f>IF($C4198="","",IF(AND($V4198="Yes",SUMPRODUCT((LEN(Settings!$F$6:$F$13)&gt;0)*ISNUMBER(SEARCH(Settings!$F$6:$F$13,$O4198)))=0),1,0))</f>
        <v/>
      </c>
      <c r="AM4198">
        <f>IF($AI4198=1,IFERROR(IF(VALUE($C4198)&lt;100000000,VALUE($C4198),1000000000),IFERROR(IF(VALUE(MID($C4198,2,20))&lt;100000000,VALUE(MID($C4198,2,20)),1000000000),1000000000))+ROW()/100000,"")</f>
        <v/>
      </c>
    </row>
    <row r="4199">
      <c r="E4199" s="14" t="n"/>
      <c r="M4199" s="8">
        <f>IF($C4199="","",L4199*T4199/100)</f>
        <v/>
      </c>
      <c r="S4199" s="8" t="n"/>
      <c r="T4199" s="8" t="n"/>
      <c r="W4199">
        <f>IF($C4199="","",IF($AL4199=1,0,IF($AK4199=1,Settings!$C$6,Settings!$C$7))*100)</f>
        <v/>
      </c>
      <c r="X4199" s="8">
        <f>IF($C4199="","",T4199*W4199/100)</f>
        <v/>
      </c>
      <c r="Y4199" s="8">
        <f>IF($C4199="","",T4199-X4199)</f>
        <v/>
      </c>
      <c r="Z4199" s="8">
        <f>IF($C4199="","",Y4199-M4199)</f>
        <v/>
      </c>
      <c r="AD4199" s="8" t="n"/>
      <c r="AG4199" s="14" t="n"/>
      <c r="AI4199">
        <f>IF($C4199="","",IF(COUNTIF($C$2:$C4199,$C4199)=1,1,0))</f>
        <v/>
      </c>
      <c r="AJ4199">
        <f>IF($AI4199=1,SUMPRODUCT(--($AM$2:$AM$7001&lt;$AM4199))+1,"")</f>
        <v/>
      </c>
      <c r="AK4199">
        <f>IF($C4199="","",IF(OR($P4199=TRUE(),$P4199="TRUE"),1,0))</f>
        <v/>
      </c>
      <c r="AL4199">
        <f>IF($C4199="","",IF(AND($V4199="Yes",SUMPRODUCT((LEN(Settings!$F$6:$F$13)&gt;0)*ISNUMBER(SEARCH(Settings!$F$6:$F$13,$O4199)))=0),1,0))</f>
        <v/>
      </c>
      <c r="AM4199">
        <f>IF($AI4199=1,IFERROR(IF(VALUE($C4199)&lt;100000000,VALUE($C4199),1000000000),IFERROR(IF(VALUE(MID($C4199,2,20))&lt;100000000,VALUE(MID($C4199,2,20)),1000000000),1000000000))+ROW()/100000,"")</f>
        <v/>
      </c>
    </row>
    <row r="4200">
      <c r="E4200" s="14" t="n"/>
      <c r="M4200" s="8">
        <f>IF($C4200="","",L4200*T4200/100)</f>
        <v/>
      </c>
      <c r="S4200" s="8" t="n"/>
      <c r="T4200" s="8" t="n"/>
      <c r="W4200">
        <f>IF($C4200="","",IF($AL4200=1,0,IF($AK4200=1,Settings!$C$6,Settings!$C$7))*100)</f>
        <v/>
      </c>
      <c r="X4200" s="8">
        <f>IF($C4200="","",T4200*W4200/100)</f>
        <v/>
      </c>
      <c r="Y4200" s="8">
        <f>IF($C4200="","",T4200-X4200)</f>
        <v/>
      </c>
      <c r="Z4200" s="8">
        <f>IF($C4200="","",Y4200-M4200)</f>
        <v/>
      </c>
      <c r="AD4200" s="8" t="n"/>
      <c r="AG4200" s="14" t="n"/>
      <c r="AI4200">
        <f>IF($C4200="","",IF(COUNTIF($C$2:$C4200,$C4200)=1,1,0))</f>
        <v/>
      </c>
      <c r="AJ4200">
        <f>IF($AI4200=1,SUMPRODUCT(--($AM$2:$AM$7001&lt;$AM4200))+1,"")</f>
        <v/>
      </c>
      <c r="AK4200">
        <f>IF($C4200="","",IF(OR($P4200=TRUE(),$P4200="TRUE"),1,0))</f>
        <v/>
      </c>
      <c r="AL4200">
        <f>IF($C4200="","",IF(AND($V4200="Yes",SUMPRODUCT((LEN(Settings!$F$6:$F$13)&gt;0)*ISNUMBER(SEARCH(Settings!$F$6:$F$13,$O4200)))=0),1,0))</f>
        <v/>
      </c>
      <c r="AM4200">
        <f>IF($AI4200=1,IFERROR(IF(VALUE($C4200)&lt;100000000,VALUE($C4200),1000000000),IFERROR(IF(VALUE(MID($C4200,2,20))&lt;100000000,VALUE(MID($C4200,2,20)),1000000000),1000000000))+ROW()/100000,"")</f>
        <v/>
      </c>
    </row>
    <row r="4201">
      <c r="E4201" s="14" t="n"/>
      <c r="M4201" s="8">
        <f>IF($C4201="","",L4201*T4201/100)</f>
        <v/>
      </c>
      <c r="S4201" s="8" t="n"/>
      <c r="T4201" s="8" t="n"/>
      <c r="W4201">
        <f>IF($C4201="","",IF($AL4201=1,0,IF($AK4201=1,Settings!$C$6,Settings!$C$7))*100)</f>
        <v/>
      </c>
      <c r="X4201" s="8">
        <f>IF($C4201="","",T4201*W4201/100)</f>
        <v/>
      </c>
      <c r="Y4201" s="8">
        <f>IF($C4201="","",T4201-X4201)</f>
        <v/>
      </c>
      <c r="Z4201" s="8">
        <f>IF($C4201="","",Y4201-M4201)</f>
        <v/>
      </c>
      <c r="AD4201" s="8" t="n"/>
      <c r="AG4201" s="14" t="n"/>
      <c r="AI4201">
        <f>IF($C4201="","",IF(COUNTIF($C$2:$C4201,$C4201)=1,1,0))</f>
        <v/>
      </c>
      <c r="AJ4201">
        <f>IF($AI4201=1,SUMPRODUCT(--($AM$2:$AM$7001&lt;$AM4201))+1,"")</f>
        <v/>
      </c>
      <c r="AK4201">
        <f>IF($C4201="","",IF(OR($P4201=TRUE(),$P4201="TRUE"),1,0))</f>
        <v/>
      </c>
      <c r="AL4201">
        <f>IF($C4201="","",IF(AND($V4201="Yes",SUMPRODUCT((LEN(Settings!$F$6:$F$13)&gt;0)*ISNUMBER(SEARCH(Settings!$F$6:$F$13,$O4201)))=0),1,0))</f>
        <v/>
      </c>
      <c r="AM4201">
        <f>IF($AI4201=1,IFERROR(IF(VALUE($C4201)&lt;100000000,VALUE($C4201),1000000000),IFERROR(IF(VALUE(MID($C4201,2,20))&lt;100000000,VALUE(MID($C4201,2,20)),1000000000),1000000000))+ROW()/100000,"")</f>
        <v/>
      </c>
    </row>
    <row r="4202">
      <c r="E4202" s="14" t="n"/>
      <c r="M4202" s="8">
        <f>IF($C4202="","",L4202*T4202/100)</f>
        <v/>
      </c>
      <c r="S4202" s="8" t="n"/>
      <c r="T4202" s="8" t="n"/>
      <c r="W4202">
        <f>IF($C4202="","",IF($AL4202=1,0,IF($AK4202=1,Settings!$C$6,Settings!$C$7))*100)</f>
        <v/>
      </c>
      <c r="X4202" s="8">
        <f>IF($C4202="","",T4202*W4202/100)</f>
        <v/>
      </c>
      <c r="Y4202" s="8">
        <f>IF($C4202="","",T4202-X4202)</f>
        <v/>
      </c>
      <c r="Z4202" s="8">
        <f>IF($C4202="","",Y4202-M4202)</f>
        <v/>
      </c>
      <c r="AD4202" s="8" t="n"/>
      <c r="AG4202" s="14" t="n"/>
      <c r="AI4202">
        <f>IF($C4202="","",IF(COUNTIF($C$2:$C4202,$C4202)=1,1,0))</f>
        <v/>
      </c>
      <c r="AJ4202">
        <f>IF($AI4202=1,SUMPRODUCT(--($AM$2:$AM$7001&lt;$AM4202))+1,"")</f>
        <v/>
      </c>
      <c r="AK4202">
        <f>IF($C4202="","",IF(OR($P4202=TRUE(),$P4202="TRUE"),1,0))</f>
        <v/>
      </c>
      <c r="AL4202">
        <f>IF($C4202="","",IF(AND($V4202="Yes",SUMPRODUCT((LEN(Settings!$F$6:$F$13)&gt;0)*ISNUMBER(SEARCH(Settings!$F$6:$F$13,$O4202)))=0),1,0))</f>
        <v/>
      </c>
      <c r="AM4202">
        <f>IF($AI4202=1,IFERROR(IF(VALUE($C4202)&lt;100000000,VALUE($C4202),1000000000),IFERROR(IF(VALUE(MID($C4202,2,20))&lt;100000000,VALUE(MID($C4202,2,20)),1000000000),1000000000))+ROW()/100000,"")</f>
        <v/>
      </c>
    </row>
    <row r="4203">
      <c r="E4203" s="14" t="n"/>
      <c r="M4203" s="8">
        <f>IF($C4203="","",L4203*T4203/100)</f>
        <v/>
      </c>
      <c r="S4203" s="8" t="n"/>
      <c r="T4203" s="8" t="n"/>
      <c r="W4203">
        <f>IF($C4203="","",IF($AL4203=1,0,IF($AK4203=1,Settings!$C$6,Settings!$C$7))*100)</f>
        <v/>
      </c>
      <c r="X4203" s="8">
        <f>IF($C4203="","",T4203*W4203/100)</f>
        <v/>
      </c>
      <c r="Y4203" s="8">
        <f>IF($C4203="","",T4203-X4203)</f>
        <v/>
      </c>
      <c r="Z4203" s="8">
        <f>IF($C4203="","",Y4203-M4203)</f>
        <v/>
      </c>
      <c r="AD4203" s="8" t="n"/>
      <c r="AG4203" s="14" t="n"/>
      <c r="AI4203">
        <f>IF($C4203="","",IF(COUNTIF($C$2:$C4203,$C4203)=1,1,0))</f>
        <v/>
      </c>
      <c r="AJ4203">
        <f>IF($AI4203=1,SUMPRODUCT(--($AM$2:$AM$7001&lt;$AM4203))+1,"")</f>
        <v/>
      </c>
      <c r="AK4203">
        <f>IF($C4203="","",IF(OR($P4203=TRUE(),$P4203="TRUE"),1,0))</f>
        <v/>
      </c>
      <c r="AL4203">
        <f>IF($C4203="","",IF(AND($V4203="Yes",SUMPRODUCT((LEN(Settings!$F$6:$F$13)&gt;0)*ISNUMBER(SEARCH(Settings!$F$6:$F$13,$O4203)))=0),1,0))</f>
        <v/>
      </c>
      <c r="AM4203">
        <f>IF($AI4203=1,IFERROR(IF(VALUE($C4203)&lt;100000000,VALUE($C4203),1000000000),IFERROR(IF(VALUE(MID($C4203,2,20))&lt;100000000,VALUE(MID($C4203,2,20)),1000000000),1000000000))+ROW()/100000,"")</f>
        <v/>
      </c>
    </row>
    <row r="4204">
      <c r="E4204" s="14" t="n"/>
      <c r="M4204" s="8">
        <f>IF($C4204="","",L4204*T4204/100)</f>
        <v/>
      </c>
      <c r="S4204" s="8" t="n"/>
      <c r="T4204" s="8" t="n"/>
      <c r="W4204">
        <f>IF($C4204="","",IF($AL4204=1,0,IF($AK4204=1,Settings!$C$6,Settings!$C$7))*100)</f>
        <v/>
      </c>
      <c r="X4204" s="8">
        <f>IF($C4204="","",T4204*W4204/100)</f>
        <v/>
      </c>
      <c r="Y4204" s="8">
        <f>IF($C4204="","",T4204-X4204)</f>
        <v/>
      </c>
      <c r="Z4204" s="8">
        <f>IF($C4204="","",Y4204-M4204)</f>
        <v/>
      </c>
      <c r="AD4204" s="8" t="n"/>
      <c r="AG4204" s="14" t="n"/>
      <c r="AI4204">
        <f>IF($C4204="","",IF(COUNTIF($C$2:$C4204,$C4204)=1,1,0))</f>
        <v/>
      </c>
      <c r="AJ4204">
        <f>IF($AI4204=1,SUMPRODUCT(--($AM$2:$AM$7001&lt;$AM4204))+1,"")</f>
        <v/>
      </c>
      <c r="AK4204">
        <f>IF($C4204="","",IF(OR($P4204=TRUE(),$P4204="TRUE"),1,0))</f>
        <v/>
      </c>
      <c r="AL4204">
        <f>IF($C4204="","",IF(AND($V4204="Yes",SUMPRODUCT((LEN(Settings!$F$6:$F$13)&gt;0)*ISNUMBER(SEARCH(Settings!$F$6:$F$13,$O4204)))=0),1,0))</f>
        <v/>
      </c>
      <c r="AM4204">
        <f>IF($AI4204=1,IFERROR(IF(VALUE($C4204)&lt;100000000,VALUE($C4204),1000000000),IFERROR(IF(VALUE(MID($C4204,2,20))&lt;100000000,VALUE(MID($C4204,2,20)),1000000000),1000000000))+ROW()/100000,"")</f>
        <v/>
      </c>
    </row>
    <row r="4205">
      <c r="E4205" s="14" t="n"/>
      <c r="M4205" s="8">
        <f>IF($C4205="","",L4205*T4205/100)</f>
        <v/>
      </c>
      <c r="S4205" s="8" t="n"/>
      <c r="T4205" s="8" t="n"/>
      <c r="W4205">
        <f>IF($C4205="","",IF($AL4205=1,0,IF($AK4205=1,Settings!$C$6,Settings!$C$7))*100)</f>
        <v/>
      </c>
      <c r="X4205" s="8">
        <f>IF($C4205="","",T4205*W4205/100)</f>
        <v/>
      </c>
      <c r="Y4205" s="8">
        <f>IF($C4205="","",T4205-X4205)</f>
        <v/>
      </c>
      <c r="Z4205" s="8">
        <f>IF($C4205="","",Y4205-M4205)</f>
        <v/>
      </c>
      <c r="AD4205" s="8" t="n"/>
      <c r="AG4205" s="14" t="n"/>
      <c r="AI4205">
        <f>IF($C4205="","",IF(COUNTIF($C$2:$C4205,$C4205)=1,1,0))</f>
        <v/>
      </c>
      <c r="AJ4205">
        <f>IF($AI4205=1,SUMPRODUCT(--($AM$2:$AM$7001&lt;$AM4205))+1,"")</f>
        <v/>
      </c>
      <c r="AK4205">
        <f>IF($C4205="","",IF(OR($P4205=TRUE(),$P4205="TRUE"),1,0))</f>
        <v/>
      </c>
      <c r="AL4205">
        <f>IF($C4205="","",IF(AND($V4205="Yes",SUMPRODUCT((LEN(Settings!$F$6:$F$13)&gt;0)*ISNUMBER(SEARCH(Settings!$F$6:$F$13,$O4205)))=0),1,0))</f>
        <v/>
      </c>
      <c r="AM4205">
        <f>IF($AI4205=1,IFERROR(IF(VALUE($C4205)&lt;100000000,VALUE($C4205),1000000000),IFERROR(IF(VALUE(MID($C4205,2,20))&lt;100000000,VALUE(MID($C4205,2,20)),1000000000),1000000000))+ROW()/100000,"")</f>
        <v/>
      </c>
    </row>
    <row r="4206">
      <c r="E4206" s="14" t="n"/>
      <c r="M4206" s="8">
        <f>IF($C4206="","",L4206*T4206/100)</f>
        <v/>
      </c>
      <c r="S4206" s="8" t="n"/>
      <c r="T4206" s="8" t="n"/>
      <c r="W4206">
        <f>IF($C4206="","",IF($AL4206=1,0,IF($AK4206=1,Settings!$C$6,Settings!$C$7))*100)</f>
        <v/>
      </c>
      <c r="X4206" s="8">
        <f>IF($C4206="","",T4206*W4206/100)</f>
        <v/>
      </c>
      <c r="Y4206" s="8">
        <f>IF($C4206="","",T4206-X4206)</f>
        <v/>
      </c>
      <c r="Z4206" s="8">
        <f>IF($C4206="","",Y4206-M4206)</f>
        <v/>
      </c>
      <c r="AD4206" s="8" t="n"/>
      <c r="AG4206" s="14" t="n"/>
      <c r="AI4206">
        <f>IF($C4206="","",IF(COUNTIF($C$2:$C4206,$C4206)=1,1,0))</f>
        <v/>
      </c>
      <c r="AJ4206">
        <f>IF($AI4206=1,SUMPRODUCT(--($AM$2:$AM$7001&lt;$AM4206))+1,"")</f>
        <v/>
      </c>
      <c r="AK4206">
        <f>IF($C4206="","",IF(OR($P4206=TRUE(),$P4206="TRUE"),1,0))</f>
        <v/>
      </c>
      <c r="AL4206">
        <f>IF($C4206="","",IF(AND($V4206="Yes",SUMPRODUCT((LEN(Settings!$F$6:$F$13)&gt;0)*ISNUMBER(SEARCH(Settings!$F$6:$F$13,$O4206)))=0),1,0))</f>
        <v/>
      </c>
      <c r="AM4206">
        <f>IF($AI4206=1,IFERROR(IF(VALUE($C4206)&lt;100000000,VALUE($C4206),1000000000),IFERROR(IF(VALUE(MID($C4206,2,20))&lt;100000000,VALUE(MID($C4206,2,20)),1000000000),1000000000))+ROW()/100000,"")</f>
        <v/>
      </c>
    </row>
    <row r="4207">
      <c r="E4207" s="14" t="n"/>
      <c r="M4207" s="8">
        <f>IF($C4207="","",L4207*T4207/100)</f>
        <v/>
      </c>
      <c r="S4207" s="8" t="n"/>
      <c r="T4207" s="8" t="n"/>
      <c r="W4207">
        <f>IF($C4207="","",IF($AL4207=1,0,IF($AK4207=1,Settings!$C$6,Settings!$C$7))*100)</f>
        <v/>
      </c>
      <c r="X4207" s="8">
        <f>IF($C4207="","",T4207*W4207/100)</f>
        <v/>
      </c>
      <c r="Y4207" s="8">
        <f>IF($C4207="","",T4207-X4207)</f>
        <v/>
      </c>
      <c r="Z4207" s="8">
        <f>IF($C4207="","",Y4207-M4207)</f>
        <v/>
      </c>
      <c r="AD4207" s="8" t="n"/>
      <c r="AG4207" s="14" t="n"/>
      <c r="AI4207">
        <f>IF($C4207="","",IF(COUNTIF($C$2:$C4207,$C4207)=1,1,0))</f>
        <v/>
      </c>
      <c r="AJ4207">
        <f>IF($AI4207=1,SUMPRODUCT(--($AM$2:$AM$7001&lt;$AM4207))+1,"")</f>
        <v/>
      </c>
      <c r="AK4207">
        <f>IF($C4207="","",IF(OR($P4207=TRUE(),$P4207="TRUE"),1,0))</f>
        <v/>
      </c>
      <c r="AL4207">
        <f>IF($C4207="","",IF(AND($V4207="Yes",SUMPRODUCT((LEN(Settings!$F$6:$F$13)&gt;0)*ISNUMBER(SEARCH(Settings!$F$6:$F$13,$O4207)))=0),1,0))</f>
        <v/>
      </c>
      <c r="AM4207">
        <f>IF($AI4207=1,IFERROR(IF(VALUE($C4207)&lt;100000000,VALUE($C4207),1000000000),IFERROR(IF(VALUE(MID($C4207,2,20))&lt;100000000,VALUE(MID($C4207,2,20)),1000000000),1000000000))+ROW()/100000,"")</f>
        <v/>
      </c>
    </row>
    <row r="4208">
      <c r="E4208" s="14" t="n"/>
      <c r="M4208" s="8">
        <f>IF($C4208="","",L4208*T4208/100)</f>
        <v/>
      </c>
      <c r="S4208" s="8" t="n"/>
      <c r="T4208" s="8" t="n"/>
      <c r="W4208">
        <f>IF($C4208="","",IF($AL4208=1,0,IF($AK4208=1,Settings!$C$6,Settings!$C$7))*100)</f>
        <v/>
      </c>
      <c r="X4208" s="8">
        <f>IF($C4208="","",T4208*W4208/100)</f>
        <v/>
      </c>
      <c r="Y4208" s="8">
        <f>IF($C4208="","",T4208-X4208)</f>
        <v/>
      </c>
      <c r="Z4208" s="8">
        <f>IF($C4208="","",Y4208-M4208)</f>
        <v/>
      </c>
      <c r="AD4208" s="8" t="n"/>
      <c r="AG4208" s="14" t="n"/>
      <c r="AI4208">
        <f>IF($C4208="","",IF(COUNTIF($C$2:$C4208,$C4208)=1,1,0))</f>
        <v/>
      </c>
      <c r="AJ4208">
        <f>IF($AI4208=1,SUMPRODUCT(--($AM$2:$AM$7001&lt;$AM4208))+1,"")</f>
        <v/>
      </c>
      <c r="AK4208">
        <f>IF($C4208="","",IF(OR($P4208=TRUE(),$P4208="TRUE"),1,0))</f>
        <v/>
      </c>
      <c r="AL4208">
        <f>IF($C4208="","",IF(AND($V4208="Yes",SUMPRODUCT((LEN(Settings!$F$6:$F$13)&gt;0)*ISNUMBER(SEARCH(Settings!$F$6:$F$13,$O4208)))=0),1,0))</f>
        <v/>
      </c>
      <c r="AM4208">
        <f>IF($AI4208=1,IFERROR(IF(VALUE($C4208)&lt;100000000,VALUE($C4208),1000000000),IFERROR(IF(VALUE(MID($C4208,2,20))&lt;100000000,VALUE(MID($C4208,2,20)),1000000000),1000000000))+ROW()/100000,"")</f>
        <v/>
      </c>
    </row>
    <row r="4209">
      <c r="E4209" s="14" t="n"/>
      <c r="M4209" s="8">
        <f>IF($C4209="","",L4209*T4209/100)</f>
        <v/>
      </c>
      <c r="S4209" s="8" t="n"/>
      <c r="T4209" s="8" t="n"/>
      <c r="W4209">
        <f>IF($C4209="","",IF($AL4209=1,0,IF($AK4209=1,Settings!$C$6,Settings!$C$7))*100)</f>
        <v/>
      </c>
      <c r="X4209" s="8">
        <f>IF($C4209="","",T4209*W4209/100)</f>
        <v/>
      </c>
      <c r="Y4209" s="8">
        <f>IF($C4209="","",T4209-X4209)</f>
        <v/>
      </c>
      <c r="Z4209" s="8">
        <f>IF($C4209="","",Y4209-M4209)</f>
        <v/>
      </c>
      <c r="AD4209" s="8" t="n"/>
      <c r="AG4209" s="14" t="n"/>
      <c r="AI4209">
        <f>IF($C4209="","",IF(COUNTIF($C$2:$C4209,$C4209)=1,1,0))</f>
        <v/>
      </c>
      <c r="AJ4209">
        <f>IF($AI4209=1,SUMPRODUCT(--($AM$2:$AM$7001&lt;$AM4209))+1,"")</f>
        <v/>
      </c>
      <c r="AK4209">
        <f>IF($C4209="","",IF(OR($P4209=TRUE(),$P4209="TRUE"),1,0))</f>
        <v/>
      </c>
      <c r="AL4209">
        <f>IF($C4209="","",IF(AND($V4209="Yes",SUMPRODUCT((LEN(Settings!$F$6:$F$13)&gt;0)*ISNUMBER(SEARCH(Settings!$F$6:$F$13,$O4209)))=0),1,0))</f>
        <v/>
      </c>
      <c r="AM4209">
        <f>IF($AI4209=1,IFERROR(IF(VALUE($C4209)&lt;100000000,VALUE($C4209),1000000000),IFERROR(IF(VALUE(MID($C4209,2,20))&lt;100000000,VALUE(MID($C4209,2,20)),1000000000),1000000000))+ROW()/100000,"")</f>
        <v/>
      </c>
    </row>
    <row r="4210">
      <c r="E4210" s="14" t="n"/>
      <c r="M4210" s="8">
        <f>IF($C4210="","",L4210*T4210/100)</f>
        <v/>
      </c>
      <c r="S4210" s="8" t="n"/>
      <c r="T4210" s="8" t="n"/>
      <c r="W4210">
        <f>IF($C4210="","",IF($AL4210=1,0,IF($AK4210=1,Settings!$C$6,Settings!$C$7))*100)</f>
        <v/>
      </c>
      <c r="X4210" s="8">
        <f>IF($C4210="","",T4210*W4210/100)</f>
        <v/>
      </c>
      <c r="Y4210" s="8">
        <f>IF($C4210="","",T4210-X4210)</f>
        <v/>
      </c>
      <c r="Z4210" s="8">
        <f>IF($C4210="","",Y4210-M4210)</f>
        <v/>
      </c>
      <c r="AD4210" s="8" t="n"/>
      <c r="AG4210" s="14" t="n"/>
      <c r="AI4210">
        <f>IF($C4210="","",IF(COUNTIF($C$2:$C4210,$C4210)=1,1,0))</f>
        <v/>
      </c>
      <c r="AJ4210">
        <f>IF($AI4210=1,SUMPRODUCT(--($AM$2:$AM$7001&lt;$AM4210))+1,"")</f>
        <v/>
      </c>
      <c r="AK4210">
        <f>IF($C4210="","",IF(OR($P4210=TRUE(),$P4210="TRUE"),1,0))</f>
        <v/>
      </c>
      <c r="AL4210">
        <f>IF($C4210="","",IF(AND($V4210="Yes",SUMPRODUCT((LEN(Settings!$F$6:$F$13)&gt;0)*ISNUMBER(SEARCH(Settings!$F$6:$F$13,$O4210)))=0),1,0))</f>
        <v/>
      </c>
      <c r="AM4210">
        <f>IF($AI4210=1,IFERROR(IF(VALUE($C4210)&lt;100000000,VALUE($C4210),1000000000),IFERROR(IF(VALUE(MID($C4210,2,20))&lt;100000000,VALUE(MID($C4210,2,20)),1000000000),1000000000))+ROW()/100000,"")</f>
        <v/>
      </c>
    </row>
    <row r="4211">
      <c r="E4211" s="14" t="n"/>
      <c r="M4211" s="8">
        <f>IF($C4211="","",L4211*T4211/100)</f>
        <v/>
      </c>
      <c r="S4211" s="8" t="n"/>
      <c r="T4211" s="8" t="n"/>
      <c r="W4211">
        <f>IF($C4211="","",IF($AL4211=1,0,IF($AK4211=1,Settings!$C$6,Settings!$C$7))*100)</f>
        <v/>
      </c>
      <c r="X4211" s="8">
        <f>IF($C4211="","",T4211*W4211/100)</f>
        <v/>
      </c>
      <c r="Y4211" s="8">
        <f>IF($C4211="","",T4211-X4211)</f>
        <v/>
      </c>
      <c r="Z4211" s="8">
        <f>IF($C4211="","",Y4211-M4211)</f>
        <v/>
      </c>
      <c r="AD4211" s="8" t="n"/>
      <c r="AG4211" s="14" t="n"/>
      <c r="AI4211">
        <f>IF($C4211="","",IF(COUNTIF($C$2:$C4211,$C4211)=1,1,0))</f>
        <v/>
      </c>
      <c r="AJ4211">
        <f>IF($AI4211=1,SUMPRODUCT(--($AM$2:$AM$7001&lt;$AM4211))+1,"")</f>
        <v/>
      </c>
      <c r="AK4211">
        <f>IF($C4211="","",IF(OR($P4211=TRUE(),$P4211="TRUE"),1,0))</f>
        <v/>
      </c>
      <c r="AL4211">
        <f>IF($C4211="","",IF(AND($V4211="Yes",SUMPRODUCT((LEN(Settings!$F$6:$F$13)&gt;0)*ISNUMBER(SEARCH(Settings!$F$6:$F$13,$O4211)))=0),1,0))</f>
        <v/>
      </c>
      <c r="AM4211">
        <f>IF($AI4211=1,IFERROR(IF(VALUE($C4211)&lt;100000000,VALUE($C4211),1000000000),IFERROR(IF(VALUE(MID($C4211,2,20))&lt;100000000,VALUE(MID($C4211,2,20)),1000000000),1000000000))+ROW()/100000,"")</f>
        <v/>
      </c>
    </row>
    <row r="4212">
      <c r="E4212" s="14" t="n"/>
      <c r="M4212" s="8">
        <f>IF($C4212="","",L4212*T4212/100)</f>
        <v/>
      </c>
      <c r="S4212" s="8" t="n"/>
      <c r="T4212" s="8" t="n"/>
      <c r="W4212">
        <f>IF($C4212="","",IF($AL4212=1,0,IF($AK4212=1,Settings!$C$6,Settings!$C$7))*100)</f>
        <v/>
      </c>
      <c r="X4212" s="8">
        <f>IF($C4212="","",T4212*W4212/100)</f>
        <v/>
      </c>
      <c r="Y4212" s="8">
        <f>IF($C4212="","",T4212-X4212)</f>
        <v/>
      </c>
      <c r="Z4212" s="8">
        <f>IF($C4212="","",Y4212-M4212)</f>
        <v/>
      </c>
      <c r="AD4212" s="8" t="n"/>
      <c r="AG4212" s="14" t="n"/>
      <c r="AI4212">
        <f>IF($C4212="","",IF(COUNTIF($C$2:$C4212,$C4212)=1,1,0))</f>
        <v/>
      </c>
      <c r="AJ4212">
        <f>IF($AI4212=1,SUMPRODUCT(--($AM$2:$AM$7001&lt;$AM4212))+1,"")</f>
        <v/>
      </c>
      <c r="AK4212">
        <f>IF($C4212="","",IF(OR($P4212=TRUE(),$P4212="TRUE"),1,0))</f>
        <v/>
      </c>
      <c r="AL4212">
        <f>IF($C4212="","",IF(AND($V4212="Yes",SUMPRODUCT((LEN(Settings!$F$6:$F$13)&gt;0)*ISNUMBER(SEARCH(Settings!$F$6:$F$13,$O4212)))=0),1,0))</f>
        <v/>
      </c>
      <c r="AM4212">
        <f>IF($AI4212=1,IFERROR(IF(VALUE($C4212)&lt;100000000,VALUE($C4212),1000000000),IFERROR(IF(VALUE(MID($C4212,2,20))&lt;100000000,VALUE(MID($C4212,2,20)),1000000000),1000000000))+ROW()/100000,"")</f>
        <v/>
      </c>
    </row>
    <row r="4213">
      <c r="E4213" s="14" t="n"/>
      <c r="M4213" s="8">
        <f>IF($C4213="","",L4213*T4213/100)</f>
        <v/>
      </c>
      <c r="S4213" s="8" t="n"/>
      <c r="T4213" s="8" t="n"/>
      <c r="W4213">
        <f>IF($C4213="","",IF($AL4213=1,0,IF($AK4213=1,Settings!$C$6,Settings!$C$7))*100)</f>
        <v/>
      </c>
      <c r="X4213" s="8">
        <f>IF($C4213="","",T4213*W4213/100)</f>
        <v/>
      </c>
      <c r="Y4213" s="8">
        <f>IF($C4213="","",T4213-X4213)</f>
        <v/>
      </c>
      <c r="Z4213" s="8">
        <f>IF($C4213="","",Y4213-M4213)</f>
        <v/>
      </c>
      <c r="AD4213" s="8" t="n"/>
      <c r="AG4213" s="14" t="n"/>
      <c r="AI4213">
        <f>IF($C4213="","",IF(COUNTIF($C$2:$C4213,$C4213)=1,1,0))</f>
        <v/>
      </c>
      <c r="AJ4213">
        <f>IF($AI4213=1,SUMPRODUCT(--($AM$2:$AM$7001&lt;$AM4213))+1,"")</f>
        <v/>
      </c>
      <c r="AK4213">
        <f>IF($C4213="","",IF(OR($P4213=TRUE(),$P4213="TRUE"),1,0))</f>
        <v/>
      </c>
      <c r="AL4213">
        <f>IF($C4213="","",IF(AND($V4213="Yes",SUMPRODUCT((LEN(Settings!$F$6:$F$13)&gt;0)*ISNUMBER(SEARCH(Settings!$F$6:$F$13,$O4213)))=0),1,0))</f>
        <v/>
      </c>
      <c r="AM4213">
        <f>IF($AI4213=1,IFERROR(IF(VALUE($C4213)&lt;100000000,VALUE($C4213),1000000000),IFERROR(IF(VALUE(MID($C4213,2,20))&lt;100000000,VALUE(MID($C4213,2,20)),1000000000),1000000000))+ROW()/100000,"")</f>
        <v/>
      </c>
    </row>
    <row r="4214">
      <c r="E4214" s="14" t="n"/>
      <c r="M4214" s="8">
        <f>IF($C4214="","",L4214*T4214/100)</f>
        <v/>
      </c>
      <c r="S4214" s="8" t="n"/>
      <c r="T4214" s="8" t="n"/>
      <c r="W4214">
        <f>IF($C4214="","",IF($AL4214=1,0,IF($AK4214=1,Settings!$C$6,Settings!$C$7))*100)</f>
        <v/>
      </c>
      <c r="X4214" s="8">
        <f>IF($C4214="","",T4214*W4214/100)</f>
        <v/>
      </c>
      <c r="Y4214" s="8">
        <f>IF($C4214="","",T4214-X4214)</f>
        <v/>
      </c>
      <c r="Z4214" s="8">
        <f>IF($C4214="","",Y4214-M4214)</f>
        <v/>
      </c>
      <c r="AD4214" s="8" t="n"/>
      <c r="AG4214" s="14" t="n"/>
      <c r="AI4214">
        <f>IF($C4214="","",IF(COUNTIF($C$2:$C4214,$C4214)=1,1,0))</f>
        <v/>
      </c>
      <c r="AJ4214">
        <f>IF($AI4214=1,SUMPRODUCT(--($AM$2:$AM$7001&lt;$AM4214))+1,"")</f>
        <v/>
      </c>
      <c r="AK4214">
        <f>IF($C4214="","",IF(OR($P4214=TRUE(),$P4214="TRUE"),1,0))</f>
        <v/>
      </c>
      <c r="AL4214">
        <f>IF($C4214="","",IF(AND($V4214="Yes",SUMPRODUCT((LEN(Settings!$F$6:$F$13)&gt;0)*ISNUMBER(SEARCH(Settings!$F$6:$F$13,$O4214)))=0),1,0))</f>
        <v/>
      </c>
      <c r="AM4214">
        <f>IF($AI4214=1,IFERROR(IF(VALUE($C4214)&lt;100000000,VALUE($C4214),1000000000),IFERROR(IF(VALUE(MID($C4214,2,20))&lt;100000000,VALUE(MID($C4214,2,20)),1000000000),1000000000))+ROW()/100000,"")</f>
        <v/>
      </c>
    </row>
    <row r="4215">
      <c r="E4215" s="14" t="n"/>
      <c r="M4215" s="8">
        <f>IF($C4215="","",L4215*T4215/100)</f>
        <v/>
      </c>
      <c r="S4215" s="8" t="n"/>
      <c r="T4215" s="8" t="n"/>
      <c r="W4215">
        <f>IF($C4215="","",IF($AL4215=1,0,IF($AK4215=1,Settings!$C$6,Settings!$C$7))*100)</f>
        <v/>
      </c>
      <c r="X4215" s="8">
        <f>IF($C4215="","",T4215*W4215/100)</f>
        <v/>
      </c>
      <c r="Y4215" s="8">
        <f>IF($C4215="","",T4215-X4215)</f>
        <v/>
      </c>
      <c r="Z4215" s="8">
        <f>IF($C4215="","",Y4215-M4215)</f>
        <v/>
      </c>
      <c r="AD4215" s="8" t="n"/>
      <c r="AG4215" s="14" t="n"/>
      <c r="AI4215">
        <f>IF($C4215="","",IF(COUNTIF($C$2:$C4215,$C4215)=1,1,0))</f>
        <v/>
      </c>
      <c r="AJ4215">
        <f>IF($AI4215=1,SUMPRODUCT(--($AM$2:$AM$7001&lt;$AM4215))+1,"")</f>
        <v/>
      </c>
      <c r="AK4215">
        <f>IF($C4215="","",IF(OR($P4215=TRUE(),$P4215="TRUE"),1,0))</f>
        <v/>
      </c>
      <c r="AL4215">
        <f>IF($C4215="","",IF(AND($V4215="Yes",SUMPRODUCT((LEN(Settings!$F$6:$F$13)&gt;0)*ISNUMBER(SEARCH(Settings!$F$6:$F$13,$O4215)))=0),1,0))</f>
        <v/>
      </c>
      <c r="AM4215">
        <f>IF($AI4215=1,IFERROR(IF(VALUE($C4215)&lt;100000000,VALUE($C4215),1000000000),IFERROR(IF(VALUE(MID($C4215,2,20))&lt;100000000,VALUE(MID($C4215,2,20)),1000000000),1000000000))+ROW()/100000,"")</f>
        <v/>
      </c>
    </row>
    <row r="4216">
      <c r="E4216" s="14" t="n"/>
      <c r="M4216" s="8">
        <f>IF($C4216="","",L4216*T4216/100)</f>
        <v/>
      </c>
      <c r="S4216" s="8" t="n"/>
      <c r="T4216" s="8" t="n"/>
      <c r="W4216">
        <f>IF($C4216="","",IF($AL4216=1,0,IF($AK4216=1,Settings!$C$6,Settings!$C$7))*100)</f>
        <v/>
      </c>
      <c r="X4216" s="8">
        <f>IF($C4216="","",T4216*W4216/100)</f>
        <v/>
      </c>
      <c r="Y4216" s="8">
        <f>IF($C4216="","",T4216-X4216)</f>
        <v/>
      </c>
      <c r="Z4216" s="8">
        <f>IF($C4216="","",Y4216-M4216)</f>
        <v/>
      </c>
      <c r="AD4216" s="8" t="n"/>
      <c r="AG4216" s="14" t="n"/>
      <c r="AI4216">
        <f>IF($C4216="","",IF(COUNTIF($C$2:$C4216,$C4216)=1,1,0))</f>
        <v/>
      </c>
      <c r="AJ4216">
        <f>IF($AI4216=1,SUMPRODUCT(--($AM$2:$AM$7001&lt;$AM4216))+1,"")</f>
        <v/>
      </c>
      <c r="AK4216">
        <f>IF($C4216="","",IF(OR($P4216=TRUE(),$P4216="TRUE"),1,0))</f>
        <v/>
      </c>
      <c r="AL4216">
        <f>IF($C4216="","",IF(AND($V4216="Yes",SUMPRODUCT((LEN(Settings!$F$6:$F$13)&gt;0)*ISNUMBER(SEARCH(Settings!$F$6:$F$13,$O4216)))=0),1,0))</f>
        <v/>
      </c>
      <c r="AM4216">
        <f>IF($AI4216=1,IFERROR(IF(VALUE($C4216)&lt;100000000,VALUE($C4216),1000000000),IFERROR(IF(VALUE(MID($C4216,2,20))&lt;100000000,VALUE(MID($C4216,2,20)),1000000000),1000000000))+ROW()/100000,"")</f>
        <v/>
      </c>
    </row>
    <row r="4217">
      <c r="E4217" s="14" t="n"/>
      <c r="M4217" s="8">
        <f>IF($C4217="","",L4217*T4217/100)</f>
        <v/>
      </c>
      <c r="S4217" s="8" t="n"/>
      <c r="T4217" s="8" t="n"/>
      <c r="W4217">
        <f>IF($C4217="","",IF($AL4217=1,0,IF($AK4217=1,Settings!$C$6,Settings!$C$7))*100)</f>
        <v/>
      </c>
      <c r="X4217" s="8">
        <f>IF($C4217="","",T4217*W4217/100)</f>
        <v/>
      </c>
      <c r="Y4217" s="8">
        <f>IF($C4217="","",T4217-X4217)</f>
        <v/>
      </c>
      <c r="Z4217" s="8">
        <f>IF($C4217="","",Y4217-M4217)</f>
        <v/>
      </c>
      <c r="AD4217" s="8" t="n"/>
      <c r="AG4217" s="14" t="n"/>
      <c r="AI4217">
        <f>IF($C4217="","",IF(COUNTIF($C$2:$C4217,$C4217)=1,1,0))</f>
        <v/>
      </c>
      <c r="AJ4217">
        <f>IF($AI4217=1,SUMPRODUCT(--($AM$2:$AM$7001&lt;$AM4217))+1,"")</f>
        <v/>
      </c>
      <c r="AK4217">
        <f>IF($C4217="","",IF(OR($P4217=TRUE(),$P4217="TRUE"),1,0))</f>
        <v/>
      </c>
      <c r="AL4217">
        <f>IF($C4217="","",IF(AND($V4217="Yes",SUMPRODUCT((LEN(Settings!$F$6:$F$13)&gt;0)*ISNUMBER(SEARCH(Settings!$F$6:$F$13,$O4217)))=0),1,0))</f>
        <v/>
      </c>
      <c r="AM4217">
        <f>IF($AI4217=1,IFERROR(IF(VALUE($C4217)&lt;100000000,VALUE($C4217),1000000000),IFERROR(IF(VALUE(MID($C4217,2,20))&lt;100000000,VALUE(MID($C4217,2,20)),1000000000),1000000000))+ROW()/100000,"")</f>
        <v/>
      </c>
    </row>
    <row r="4218">
      <c r="E4218" s="14" t="n"/>
      <c r="M4218" s="8">
        <f>IF($C4218="","",L4218*T4218/100)</f>
        <v/>
      </c>
      <c r="S4218" s="8" t="n"/>
      <c r="T4218" s="8" t="n"/>
      <c r="W4218">
        <f>IF($C4218="","",IF($AL4218=1,0,IF($AK4218=1,Settings!$C$6,Settings!$C$7))*100)</f>
        <v/>
      </c>
      <c r="X4218" s="8">
        <f>IF($C4218="","",T4218*W4218/100)</f>
        <v/>
      </c>
      <c r="Y4218" s="8">
        <f>IF($C4218="","",T4218-X4218)</f>
        <v/>
      </c>
      <c r="Z4218" s="8">
        <f>IF($C4218="","",Y4218-M4218)</f>
        <v/>
      </c>
      <c r="AD4218" s="8" t="n"/>
      <c r="AG4218" s="14" t="n"/>
      <c r="AI4218">
        <f>IF($C4218="","",IF(COUNTIF($C$2:$C4218,$C4218)=1,1,0))</f>
        <v/>
      </c>
      <c r="AJ4218">
        <f>IF($AI4218=1,SUMPRODUCT(--($AM$2:$AM$7001&lt;$AM4218))+1,"")</f>
        <v/>
      </c>
      <c r="AK4218">
        <f>IF($C4218="","",IF(OR($P4218=TRUE(),$P4218="TRUE"),1,0))</f>
        <v/>
      </c>
      <c r="AL4218">
        <f>IF($C4218="","",IF(AND($V4218="Yes",SUMPRODUCT((LEN(Settings!$F$6:$F$13)&gt;0)*ISNUMBER(SEARCH(Settings!$F$6:$F$13,$O4218)))=0),1,0))</f>
        <v/>
      </c>
      <c r="AM4218">
        <f>IF($AI4218=1,IFERROR(IF(VALUE($C4218)&lt;100000000,VALUE($C4218),1000000000),IFERROR(IF(VALUE(MID($C4218,2,20))&lt;100000000,VALUE(MID($C4218,2,20)),1000000000),1000000000))+ROW()/100000,"")</f>
        <v/>
      </c>
    </row>
    <row r="4219">
      <c r="E4219" s="14" t="n"/>
      <c r="M4219" s="8">
        <f>IF($C4219="","",L4219*T4219/100)</f>
        <v/>
      </c>
      <c r="S4219" s="8" t="n"/>
      <c r="T4219" s="8" t="n"/>
      <c r="W4219">
        <f>IF($C4219="","",IF($AL4219=1,0,IF($AK4219=1,Settings!$C$6,Settings!$C$7))*100)</f>
        <v/>
      </c>
      <c r="X4219" s="8">
        <f>IF($C4219="","",T4219*W4219/100)</f>
        <v/>
      </c>
      <c r="Y4219" s="8">
        <f>IF($C4219="","",T4219-X4219)</f>
        <v/>
      </c>
      <c r="Z4219" s="8">
        <f>IF($C4219="","",Y4219-M4219)</f>
        <v/>
      </c>
      <c r="AD4219" s="8" t="n"/>
      <c r="AG4219" s="14" t="n"/>
      <c r="AI4219">
        <f>IF($C4219="","",IF(COUNTIF($C$2:$C4219,$C4219)=1,1,0))</f>
        <v/>
      </c>
      <c r="AJ4219">
        <f>IF($AI4219=1,SUMPRODUCT(--($AM$2:$AM$7001&lt;$AM4219))+1,"")</f>
        <v/>
      </c>
      <c r="AK4219">
        <f>IF($C4219="","",IF(OR($P4219=TRUE(),$P4219="TRUE"),1,0))</f>
        <v/>
      </c>
      <c r="AL4219">
        <f>IF($C4219="","",IF(AND($V4219="Yes",SUMPRODUCT((LEN(Settings!$F$6:$F$13)&gt;0)*ISNUMBER(SEARCH(Settings!$F$6:$F$13,$O4219)))=0),1,0))</f>
        <v/>
      </c>
      <c r="AM4219">
        <f>IF($AI4219=1,IFERROR(IF(VALUE($C4219)&lt;100000000,VALUE($C4219),1000000000),IFERROR(IF(VALUE(MID($C4219,2,20))&lt;100000000,VALUE(MID($C4219,2,20)),1000000000),1000000000))+ROW()/100000,"")</f>
        <v/>
      </c>
    </row>
    <row r="4220">
      <c r="E4220" s="14" t="n"/>
      <c r="M4220" s="8">
        <f>IF($C4220="","",L4220*T4220/100)</f>
        <v/>
      </c>
      <c r="S4220" s="8" t="n"/>
      <c r="T4220" s="8" t="n"/>
      <c r="W4220">
        <f>IF($C4220="","",IF($AL4220=1,0,IF($AK4220=1,Settings!$C$6,Settings!$C$7))*100)</f>
        <v/>
      </c>
      <c r="X4220" s="8">
        <f>IF($C4220="","",T4220*W4220/100)</f>
        <v/>
      </c>
      <c r="Y4220" s="8">
        <f>IF($C4220="","",T4220-X4220)</f>
        <v/>
      </c>
      <c r="Z4220" s="8">
        <f>IF($C4220="","",Y4220-M4220)</f>
        <v/>
      </c>
      <c r="AD4220" s="8" t="n"/>
      <c r="AG4220" s="14" t="n"/>
      <c r="AI4220">
        <f>IF($C4220="","",IF(COUNTIF($C$2:$C4220,$C4220)=1,1,0))</f>
        <v/>
      </c>
      <c r="AJ4220">
        <f>IF($AI4220=1,SUMPRODUCT(--($AM$2:$AM$7001&lt;$AM4220))+1,"")</f>
        <v/>
      </c>
      <c r="AK4220">
        <f>IF($C4220="","",IF(OR($P4220=TRUE(),$P4220="TRUE"),1,0))</f>
        <v/>
      </c>
      <c r="AL4220">
        <f>IF($C4220="","",IF(AND($V4220="Yes",SUMPRODUCT((LEN(Settings!$F$6:$F$13)&gt;0)*ISNUMBER(SEARCH(Settings!$F$6:$F$13,$O4220)))=0),1,0))</f>
        <v/>
      </c>
      <c r="AM4220">
        <f>IF($AI4220=1,IFERROR(IF(VALUE($C4220)&lt;100000000,VALUE($C4220),1000000000),IFERROR(IF(VALUE(MID($C4220,2,20))&lt;100000000,VALUE(MID($C4220,2,20)),1000000000),1000000000))+ROW()/100000,"")</f>
        <v/>
      </c>
    </row>
    <row r="4221">
      <c r="E4221" s="14" t="n"/>
      <c r="M4221" s="8">
        <f>IF($C4221="","",L4221*T4221/100)</f>
        <v/>
      </c>
      <c r="S4221" s="8" t="n"/>
      <c r="T4221" s="8" t="n"/>
      <c r="W4221">
        <f>IF($C4221="","",IF($AL4221=1,0,IF($AK4221=1,Settings!$C$6,Settings!$C$7))*100)</f>
        <v/>
      </c>
      <c r="X4221" s="8">
        <f>IF($C4221="","",T4221*W4221/100)</f>
        <v/>
      </c>
      <c r="Y4221" s="8">
        <f>IF($C4221="","",T4221-X4221)</f>
        <v/>
      </c>
      <c r="Z4221" s="8">
        <f>IF($C4221="","",Y4221-M4221)</f>
        <v/>
      </c>
      <c r="AD4221" s="8" t="n"/>
      <c r="AG4221" s="14" t="n"/>
      <c r="AI4221">
        <f>IF($C4221="","",IF(COUNTIF($C$2:$C4221,$C4221)=1,1,0))</f>
        <v/>
      </c>
      <c r="AJ4221">
        <f>IF($AI4221=1,SUMPRODUCT(--($AM$2:$AM$7001&lt;$AM4221))+1,"")</f>
        <v/>
      </c>
      <c r="AK4221">
        <f>IF($C4221="","",IF(OR($P4221=TRUE(),$P4221="TRUE"),1,0))</f>
        <v/>
      </c>
      <c r="AL4221">
        <f>IF($C4221="","",IF(AND($V4221="Yes",SUMPRODUCT((LEN(Settings!$F$6:$F$13)&gt;0)*ISNUMBER(SEARCH(Settings!$F$6:$F$13,$O4221)))=0),1,0))</f>
        <v/>
      </c>
      <c r="AM4221">
        <f>IF($AI4221=1,IFERROR(IF(VALUE($C4221)&lt;100000000,VALUE($C4221),1000000000),IFERROR(IF(VALUE(MID($C4221,2,20))&lt;100000000,VALUE(MID($C4221,2,20)),1000000000),1000000000))+ROW()/100000,"")</f>
        <v/>
      </c>
    </row>
    <row r="4222">
      <c r="E4222" s="14" t="n"/>
      <c r="M4222" s="8">
        <f>IF($C4222="","",L4222*T4222/100)</f>
        <v/>
      </c>
      <c r="S4222" s="8" t="n"/>
      <c r="T4222" s="8" t="n"/>
      <c r="W4222">
        <f>IF($C4222="","",IF($AL4222=1,0,IF($AK4222=1,Settings!$C$6,Settings!$C$7))*100)</f>
        <v/>
      </c>
      <c r="X4222" s="8">
        <f>IF($C4222="","",T4222*W4222/100)</f>
        <v/>
      </c>
      <c r="Y4222" s="8">
        <f>IF($C4222="","",T4222-X4222)</f>
        <v/>
      </c>
      <c r="Z4222" s="8">
        <f>IF($C4222="","",Y4222-M4222)</f>
        <v/>
      </c>
      <c r="AD4222" s="8" t="n"/>
      <c r="AG4222" s="14" t="n"/>
      <c r="AI4222">
        <f>IF($C4222="","",IF(COUNTIF($C$2:$C4222,$C4222)=1,1,0))</f>
        <v/>
      </c>
      <c r="AJ4222">
        <f>IF($AI4222=1,SUMPRODUCT(--($AM$2:$AM$7001&lt;$AM4222))+1,"")</f>
        <v/>
      </c>
      <c r="AK4222">
        <f>IF($C4222="","",IF(OR($P4222=TRUE(),$P4222="TRUE"),1,0))</f>
        <v/>
      </c>
      <c r="AL4222">
        <f>IF($C4222="","",IF(AND($V4222="Yes",SUMPRODUCT((LEN(Settings!$F$6:$F$13)&gt;0)*ISNUMBER(SEARCH(Settings!$F$6:$F$13,$O4222)))=0),1,0))</f>
        <v/>
      </c>
      <c r="AM4222">
        <f>IF($AI4222=1,IFERROR(IF(VALUE($C4222)&lt;100000000,VALUE($C4222),1000000000),IFERROR(IF(VALUE(MID($C4222,2,20))&lt;100000000,VALUE(MID($C4222,2,20)),1000000000),1000000000))+ROW()/100000,"")</f>
        <v/>
      </c>
    </row>
    <row r="4223">
      <c r="E4223" s="14" t="n"/>
      <c r="M4223" s="8">
        <f>IF($C4223="","",L4223*T4223/100)</f>
        <v/>
      </c>
      <c r="S4223" s="8" t="n"/>
      <c r="T4223" s="8" t="n"/>
      <c r="W4223">
        <f>IF($C4223="","",IF($AL4223=1,0,IF($AK4223=1,Settings!$C$6,Settings!$C$7))*100)</f>
        <v/>
      </c>
      <c r="X4223" s="8">
        <f>IF($C4223="","",T4223*W4223/100)</f>
        <v/>
      </c>
      <c r="Y4223" s="8">
        <f>IF($C4223="","",T4223-X4223)</f>
        <v/>
      </c>
      <c r="Z4223" s="8">
        <f>IF($C4223="","",Y4223-M4223)</f>
        <v/>
      </c>
      <c r="AD4223" s="8" t="n"/>
      <c r="AG4223" s="14" t="n"/>
      <c r="AI4223">
        <f>IF($C4223="","",IF(COUNTIF($C$2:$C4223,$C4223)=1,1,0))</f>
        <v/>
      </c>
      <c r="AJ4223">
        <f>IF($AI4223=1,SUMPRODUCT(--($AM$2:$AM$7001&lt;$AM4223))+1,"")</f>
        <v/>
      </c>
      <c r="AK4223">
        <f>IF($C4223="","",IF(OR($P4223=TRUE(),$P4223="TRUE"),1,0))</f>
        <v/>
      </c>
      <c r="AL4223">
        <f>IF($C4223="","",IF(AND($V4223="Yes",SUMPRODUCT((LEN(Settings!$F$6:$F$13)&gt;0)*ISNUMBER(SEARCH(Settings!$F$6:$F$13,$O4223)))=0),1,0))</f>
        <v/>
      </c>
      <c r="AM4223">
        <f>IF($AI4223=1,IFERROR(IF(VALUE($C4223)&lt;100000000,VALUE($C4223),1000000000),IFERROR(IF(VALUE(MID($C4223,2,20))&lt;100000000,VALUE(MID($C4223,2,20)),1000000000),1000000000))+ROW()/100000,"")</f>
        <v/>
      </c>
    </row>
    <row r="4224">
      <c r="E4224" s="14" t="n"/>
      <c r="M4224" s="8">
        <f>IF($C4224="","",L4224*T4224/100)</f>
        <v/>
      </c>
      <c r="S4224" s="8" t="n"/>
      <c r="T4224" s="8" t="n"/>
      <c r="W4224">
        <f>IF($C4224="","",IF($AL4224=1,0,IF($AK4224=1,Settings!$C$6,Settings!$C$7))*100)</f>
        <v/>
      </c>
      <c r="X4224" s="8">
        <f>IF($C4224="","",T4224*W4224/100)</f>
        <v/>
      </c>
      <c r="Y4224" s="8">
        <f>IF($C4224="","",T4224-X4224)</f>
        <v/>
      </c>
      <c r="Z4224" s="8">
        <f>IF($C4224="","",Y4224-M4224)</f>
        <v/>
      </c>
      <c r="AD4224" s="8" t="n"/>
      <c r="AG4224" s="14" t="n"/>
      <c r="AI4224">
        <f>IF($C4224="","",IF(COUNTIF($C$2:$C4224,$C4224)=1,1,0))</f>
        <v/>
      </c>
      <c r="AJ4224">
        <f>IF($AI4224=1,SUMPRODUCT(--($AM$2:$AM$7001&lt;$AM4224))+1,"")</f>
        <v/>
      </c>
      <c r="AK4224">
        <f>IF($C4224="","",IF(OR($P4224=TRUE(),$P4224="TRUE"),1,0))</f>
        <v/>
      </c>
      <c r="AL4224">
        <f>IF($C4224="","",IF(AND($V4224="Yes",SUMPRODUCT((LEN(Settings!$F$6:$F$13)&gt;0)*ISNUMBER(SEARCH(Settings!$F$6:$F$13,$O4224)))=0),1,0))</f>
        <v/>
      </c>
      <c r="AM4224">
        <f>IF($AI4224=1,IFERROR(IF(VALUE($C4224)&lt;100000000,VALUE($C4224),1000000000),IFERROR(IF(VALUE(MID($C4224,2,20))&lt;100000000,VALUE(MID($C4224,2,20)),1000000000),1000000000))+ROW()/100000,"")</f>
        <v/>
      </c>
    </row>
    <row r="4225">
      <c r="E4225" s="14" t="n"/>
      <c r="M4225" s="8">
        <f>IF($C4225="","",L4225*T4225/100)</f>
        <v/>
      </c>
      <c r="S4225" s="8" t="n"/>
      <c r="T4225" s="8" t="n"/>
      <c r="W4225">
        <f>IF($C4225="","",IF($AL4225=1,0,IF($AK4225=1,Settings!$C$6,Settings!$C$7))*100)</f>
        <v/>
      </c>
      <c r="X4225" s="8">
        <f>IF($C4225="","",T4225*W4225/100)</f>
        <v/>
      </c>
      <c r="Y4225" s="8">
        <f>IF($C4225="","",T4225-X4225)</f>
        <v/>
      </c>
      <c r="Z4225" s="8">
        <f>IF($C4225="","",Y4225-M4225)</f>
        <v/>
      </c>
      <c r="AD4225" s="8" t="n"/>
      <c r="AG4225" s="14" t="n"/>
      <c r="AI4225">
        <f>IF($C4225="","",IF(COUNTIF($C$2:$C4225,$C4225)=1,1,0))</f>
        <v/>
      </c>
      <c r="AJ4225">
        <f>IF($AI4225=1,SUMPRODUCT(--($AM$2:$AM$7001&lt;$AM4225))+1,"")</f>
        <v/>
      </c>
      <c r="AK4225">
        <f>IF($C4225="","",IF(OR($P4225=TRUE(),$P4225="TRUE"),1,0))</f>
        <v/>
      </c>
      <c r="AL4225">
        <f>IF($C4225="","",IF(AND($V4225="Yes",SUMPRODUCT((LEN(Settings!$F$6:$F$13)&gt;0)*ISNUMBER(SEARCH(Settings!$F$6:$F$13,$O4225)))=0),1,0))</f>
        <v/>
      </c>
      <c r="AM4225">
        <f>IF($AI4225=1,IFERROR(IF(VALUE($C4225)&lt;100000000,VALUE($C4225),1000000000),IFERROR(IF(VALUE(MID($C4225,2,20))&lt;100000000,VALUE(MID($C4225,2,20)),1000000000),1000000000))+ROW()/100000,"")</f>
        <v/>
      </c>
    </row>
    <row r="4226">
      <c r="E4226" s="14" t="n"/>
      <c r="M4226" s="8">
        <f>IF($C4226="","",L4226*T4226/100)</f>
        <v/>
      </c>
      <c r="S4226" s="8" t="n"/>
      <c r="T4226" s="8" t="n"/>
      <c r="W4226">
        <f>IF($C4226="","",IF($AL4226=1,0,IF($AK4226=1,Settings!$C$6,Settings!$C$7))*100)</f>
        <v/>
      </c>
      <c r="X4226" s="8">
        <f>IF($C4226="","",T4226*W4226/100)</f>
        <v/>
      </c>
      <c r="Y4226" s="8">
        <f>IF($C4226="","",T4226-X4226)</f>
        <v/>
      </c>
      <c r="Z4226" s="8">
        <f>IF($C4226="","",Y4226-M4226)</f>
        <v/>
      </c>
      <c r="AD4226" s="8" t="n"/>
      <c r="AG4226" s="14" t="n"/>
      <c r="AI4226">
        <f>IF($C4226="","",IF(COUNTIF($C$2:$C4226,$C4226)=1,1,0))</f>
        <v/>
      </c>
      <c r="AJ4226">
        <f>IF($AI4226=1,SUMPRODUCT(--($AM$2:$AM$7001&lt;$AM4226))+1,"")</f>
        <v/>
      </c>
      <c r="AK4226">
        <f>IF($C4226="","",IF(OR($P4226=TRUE(),$P4226="TRUE"),1,0))</f>
        <v/>
      </c>
      <c r="AL4226">
        <f>IF($C4226="","",IF(AND($V4226="Yes",SUMPRODUCT((LEN(Settings!$F$6:$F$13)&gt;0)*ISNUMBER(SEARCH(Settings!$F$6:$F$13,$O4226)))=0),1,0))</f>
        <v/>
      </c>
      <c r="AM4226">
        <f>IF($AI4226=1,IFERROR(IF(VALUE($C4226)&lt;100000000,VALUE($C4226),1000000000),IFERROR(IF(VALUE(MID($C4226,2,20))&lt;100000000,VALUE(MID($C4226,2,20)),1000000000),1000000000))+ROW()/100000,"")</f>
        <v/>
      </c>
    </row>
    <row r="4227">
      <c r="E4227" s="14" t="n"/>
      <c r="M4227" s="8">
        <f>IF($C4227="","",L4227*T4227/100)</f>
        <v/>
      </c>
      <c r="S4227" s="8" t="n"/>
      <c r="T4227" s="8" t="n"/>
      <c r="W4227">
        <f>IF($C4227="","",IF($AL4227=1,0,IF($AK4227=1,Settings!$C$6,Settings!$C$7))*100)</f>
        <v/>
      </c>
      <c r="X4227" s="8">
        <f>IF($C4227="","",T4227*W4227/100)</f>
        <v/>
      </c>
      <c r="Y4227" s="8">
        <f>IF($C4227="","",T4227-X4227)</f>
        <v/>
      </c>
      <c r="Z4227" s="8">
        <f>IF($C4227="","",Y4227-M4227)</f>
        <v/>
      </c>
      <c r="AD4227" s="8" t="n"/>
      <c r="AG4227" s="14" t="n"/>
      <c r="AI4227">
        <f>IF($C4227="","",IF(COUNTIF($C$2:$C4227,$C4227)=1,1,0))</f>
        <v/>
      </c>
      <c r="AJ4227">
        <f>IF($AI4227=1,SUMPRODUCT(--($AM$2:$AM$7001&lt;$AM4227))+1,"")</f>
        <v/>
      </c>
      <c r="AK4227">
        <f>IF($C4227="","",IF(OR($P4227=TRUE(),$P4227="TRUE"),1,0))</f>
        <v/>
      </c>
      <c r="AL4227">
        <f>IF($C4227="","",IF(AND($V4227="Yes",SUMPRODUCT((LEN(Settings!$F$6:$F$13)&gt;0)*ISNUMBER(SEARCH(Settings!$F$6:$F$13,$O4227)))=0),1,0))</f>
        <v/>
      </c>
      <c r="AM4227">
        <f>IF($AI4227=1,IFERROR(IF(VALUE($C4227)&lt;100000000,VALUE($C4227),1000000000),IFERROR(IF(VALUE(MID($C4227,2,20))&lt;100000000,VALUE(MID($C4227,2,20)),1000000000),1000000000))+ROW()/100000,"")</f>
        <v/>
      </c>
    </row>
    <row r="4228">
      <c r="E4228" s="14" t="n"/>
      <c r="M4228" s="8">
        <f>IF($C4228="","",L4228*T4228/100)</f>
        <v/>
      </c>
      <c r="S4228" s="8" t="n"/>
      <c r="T4228" s="8" t="n"/>
      <c r="W4228">
        <f>IF($C4228="","",IF($AL4228=1,0,IF($AK4228=1,Settings!$C$6,Settings!$C$7))*100)</f>
        <v/>
      </c>
      <c r="X4228" s="8">
        <f>IF($C4228="","",T4228*W4228/100)</f>
        <v/>
      </c>
      <c r="Y4228" s="8">
        <f>IF($C4228="","",T4228-X4228)</f>
        <v/>
      </c>
      <c r="Z4228" s="8">
        <f>IF($C4228="","",Y4228-M4228)</f>
        <v/>
      </c>
      <c r="AD4228" s="8" t="n"/>
      <c r="AG4228" s="14" t="n"/>
      <c r="AI4228">
        <f>IF($C4228="","",IF(COUNTIF($C$2:$C4228,$C4228)=1,1,0))</f>
        <v/>
      </c>
      <c r="AJ4228">
        <f>IF($AI4228=1,SUMPRODUCT(--($AM$2:$AM$7001&lt;$AM4228))+1,"")</f>
        <v/>
      </c>
      <c r="AK4228">
        <f>IF($C4228="","",IF(OR($P4228=TRUE(),$P4228="TRUE"),1,0))</f>
        <v/>
      </c>
      <c r="AL4228">
        <f>IF($C4228="","",IF(AND($V4228="Yes",SUMPRODUCT((LEN(Settings!$F$6:$F$13)&gt;0)*ISNUMBER(SEARCH(Settings!$F$6:$F$13,$O4228)))=0),1,0))</f>
        <v/>
      </c>
      <c r="AM4228">
        <f>IF($AI4228=1,IFERROR(IF(VALUE($C4228)&lt;100000000,VALUE($C4228),1000000000),IFERROR(IF(VALUE(MID($C4228,2,20))&lt;100000000,VALUE(MID($C4228,2,20)),1000000000),1000000000))+ROW()/100000,"")</f>
        <v/>
      </c>
    </row>
    <row r="4229">
      <c r="E4229" s="14" t="n"/>
      <c r="M4229" s="8">
        <f>IF($C4229="","",L4229*T4229/100)</f>
        <v/>
      </c>
      <c r="S4229" s="8" t="n"/>
      <c r="T4229" s="8" t="n"/>
      <c r="W4229">
        <f>IF($C4229="","",IF($AL4229=1,0,IF($AK4229=1,Settings!$C$6,Settings!$C$7))*100)</f>
        <v/>
      </c>
      <c r="X4229" s="8">
        <f>IF($C4229="","",T4229*W4229/100)</f>
        <v/>
      </c>
      <c r="Y4229" s="8">
        <f>IF($C4229="","",T4229-X4229)</f>
        <v/>
      </c>
      <c r="Z4229" s="8">
        <f>IF($C4229="","",Y4229-M4229)</f>
        <v/>
      </c>
      <c r="AD4229" s="8" t="n"/>
      <c r="AG4229" s="14" t="n"/>
      <c r="AI4229">
        <f>IF($C4229="","",IF(COUNTIF($C$2:$C4229,$C4229)=1,1,0))</f>
        <v/>
      </c>
      <c r="AJ4229">
        <f>IF($AI4229=1,SUMPRODUCT(--($AM$2:$AM$7001&lt;$AM4229))+1,"")</f>
        <v/>
      </c>
      <c r="AK4229">
        <f>IF($C4229="","",IF(OR($P4229=TRUE(),$P4229="TRUE"),1,0))</f>
        <v/>
      </c>
      <c r="AL4229">
        <f>IF($C4229="","",IF(AND($V4229="Yes",SUMPRODUCT((LEN(Settings!$F$6:$F$13)&gt;0)*ISNUMBER(SEARCH(Settings!$F$6:$F$13,$O4229)))=0),1,0))</f>
        <v/>
      </c>
      <c r="AM4229">
        <f>IF($AI4229=1,IFERROR(IF(VALUE($C4229)&lt;100000000,VALUE($C4229),1000000000),IFERROR(IF(VALUE(MID($C4229,2,20))&lt;100000000,VALUE(MID($C4229,2,20)),1000000000),1000000000))+ROW()/100000,"")</f>
        <v/>
      </c>
    </row>
    <row r="4230">
      <c r="E4230" s="14" t="n"/>
      <c r="M4230" s="8">
        <f>IF($C4230="","",L4230*T4230/100)</f>
        <v/>
      </c>
      <c r="S4230" s="8" t="n"/>
      <c r="T4230" s="8" t="n"/>
      <c r="W4230">
        <f>IF($C4230="","",IF($AL4230=1,0,IF($AK4230=1,Settings!$C$6,Settings!$C$7))*100)</f>
        <v/>
      </c>
      <c r="X4230" s="8">
        <f>IF($C4230="","",T4230*W4230/100)</f>
        <v/>
      </c>
      <c r="Y4230" s="8">
        <f>IF($C4230="","",T4230-X4230)</f>
        <v/>
      </c>
      <c r="Z4230" s="8">
        <f>IF($C4230="","",Y4230-M4230)</f>
        <v/>
      </c>
      <c r="AD4230" s="8" t="n"/>
      <c r="AG4230" s="14" t="n"/>
      <c r="AI4230">
        <f>IF($C4230="","",IF(COUNTIF($C$2:$C4230,$C4230)=1,1,0))</f>
        <v/>
      </c>
      <c r="AJ4230">
        <f>IF($AI4230=1,SUMPRODUCT(--($AM$2:$AM$7001&lt;$AM4230))+1,"")</f>
        <v/>
      </c>
      <c r="AK4230">
        <f>IF($C4230="","",IF(OR($P4230=TRUE(),$P4230="TRUE"),1,0))</f>
        <v/>
      </c>
      <c r="AL4230">
        <f>IF($C4230="","",IF(AND($V4230="Yes",SUMPRODUCT((LEN(Settings!$F$6:$F$13)&gt;0)*ISNUMBER(SEARCH(Settings!$F$6:$F$13,$O4230)))=0),1,0))</f>
        <v/>
      </c>
      <c r="AM4230">
        <f>IF($AI4230=1,IFERROR(IF(VALUE($C4230)&lt;100000000,VALUE($C4230),1000000000),IFERROR(IF(VALUE(MID($C4230,2,20))&lt;100000000,VALUE(MID($C4230,2,20)),1000000000),1000000000))+ROW()/100000,"")</f>
        <v/>
      </c>
    </row>
    <row r="4231">
      <c r="E4231" s="14" t="n"/>
      <c r="M4231" s="8">
        <f>IF($C4231="","",L4231*T4231/100)</f>
        <v/>
      </c>
      <c r="S4231" s="8" t="n"/>
      <c r="T4231" s="8" t="n"/>
      <c r="W4231">
        <f>IF($C4231="","",IF($AL4231=1,0,IF($AK4231=1,Settings!$C$6,Settings!$C$7))*100)</f>
        <v/>
      </c>
      <c r="X4231" s="8">
        <f>IF($C4231="","",T4231*W4231/100)</f>
        <v/>
      </c>
      <c r="Y4231" s="8">
        <f>IF($C4231="","",T4231-X4231)</f>
        <v/>
      </c>
      <c r="Z4231" s="8">
        <f>IF($C4231="","",Y4231-M4231)</f>
        <v/>
      </c>
      <c r="AD4231" s="8" t="n"/>
      <c r="AG4231" s="14" t="n"/>
      <c r="AI4231">
        <f>IF($C4231="","",IF(COUNTIF($C$2:$C4231,$C4231)=1,1,0))</f>
        <v/>
      </c>
      <c r="AJ4231">
        <f>IF($AI4231=1,SUMPRODUCT(--($AM$2:$AM$7001&lt;$AM4231))+1,"")</f>
        <v/>
      </c>
      <c r="AK4231">
        <f>IF($C4231="","",IF(OR($P4231=TRUE(),$P4231="TRUE"),1,0))</f>
        <v/>
      </c>
      <c r="AL4231">
        <f>IF($C4231="","",IF(AND($V4231="Yes",SUMPRODUCT((LEN(Settings!$F$6:$F$13)&gt;0)*ISNUMBER(SEARCH(Settings!$F$6:$F$13,$O4231)))=0),1,0))</f>
        <v/>
      </c>
      <c r="AM4231">
        <f>IF($AI4231=1,IFERROR(IF(VALUE($C4231)&lt;100000000,VALUE($C4231),1000000000),IFERROR(IF(VALUE(MID($C4231,2,20))&lt;100000000,VALUE(MID($C4231,2,20)),1000000000),1000000000))+ROW()/100000,"")</f>
        <v/>
      </c>
    </row>
    <row r="4232">
      <c r="E4232" s="14" t="n"/>
      <c r="M4232" s="8">
        <f>IF($C4232="","",L4232*T4232/100)</f>
        <v/>
      </c>
      <c r="S4232" s="8" t="n"/>
      <c r="T4232" s="8" t="n"/>
      <c r="W4232">
        <f>IF($C4232="","",IF($AL4232=1,0,IF($AK4232=1,Settings!$C$6,Settings!$C$7))*100)</f>
        <v/>
      </c>
      <c r="X4232" s="8">
        <f>IF($C4232="","",T4232*W4232/100)</f>
        <v/>
      </c>
      <c r="Y4232" s="8">
        <f>IF($C4232="","",T4232-X4232)</f>
        <v/>
      </c>
      <c r="Z4232" s="8">
        <f>IF($C4232="","",Y4232-M4232)</f>
        <v/>
      </c>
      <c r="AD4232" s="8" t="n"/>
      <c r="AG4232" s="14" t="n"/>
      <c r="AI4232">
        <f>IF($C4232="","",IF(COUNTIF($C$2:$C4232,$C4232)=1,1,0))</f>
        <v/>
      </c>
      <c r="AJ4232">
        <f>IF($AI4232=1,SUMPRODUCT(--($AM$2:$AM$7001&lt;$AM4232))+1,"")</f>
        <v/>
      </c>
      <c r="AK4232">
        <f>IF($C4232="","",IF(OR($P4232=TRUE(),$P4232="TRUE"),1,0))</f>
        <v/>
      </c>
      <c r="AL4232">
        <f>IF($C4232="","",IF(AND($V4232="Yes",SUMPRODUCT((LEN(Settings!$F$6:$F$13)&gt;0)*ISNUMBER(SEARCH(Settings!$F$6:$F$13,$O4232)))=0),1,0))</f>
        <v/>
      </c>
      <c r="AM4232">
        <f>IF($AI4232=1,IFERROR(IF(VALUE($C4232)&lt;100000000,VALUE($C4232),1000000000),IFERROR(IF(VALUE(MID($C4232,2,20))&lt;100000000,VALUE(MID($C4232,2,20)),1000000000),1000000000))+ROW()/100000,"")</f>
        <v/>
      </c>
    </row>
    <row r="4233">
      <c r="E4233" s="14" t="n"/>
      <c r="M4233" s="8">
        <f>IF($C4233="","",L4233*T4233/100)</f>
        <v/>
      </c>
      <c r="S4233" s="8" t="n"/>
      <c r="T4233" s="8" t="n"/>
      <c r="W4233">
        <f>IF($C4233="","",IF($AL4233=1,0,IF($AK4233=1,Settings!$C$6,Settings!$C$7))*100)</f>
        <v/>
      </c>
      <c r="X4233" s="8">
        <f>IF($C4233="","",T4233*W4233/100)</f>
        <v/>
      </c>
      <c r="Y4233" s="8">
        <f>IF($C4233="","",T4233-X4233)</f>
        <v/>
      </c>
      <c r="Z4233" s="8">
        <f>IF($C4233="","",Y4233-M4233)</f>
        <v/>
      </c>
      <c r="AD4233" s="8" t="n"/>
      <c r="AG4233" s="14" t="n"/>
      <c r="AI4233">
        <f>IF($C4233="","",IF(COUNTIF($C$2:$C4233,$C4233)=1,1,0))</f>
        <v/>
      </c>
      <c r="AJ4233">
        <f>IF($AI4233=1,SUMPRODUCT(--($AM$2:$AM$7001&lt;$AM4233))+1,"")</f>
        <v/>
      </c>
      <c r="AK4233">
        <f>IF($C4233="","",IF(OR($P4233=TRUE(),$P4233="TRUE"),1,0))</f>
        <v/>
      </c>
      <c r="AL4233">
        <f>IF($C4233="","",IF(AND($V4233="Yes",SUMPRODUCT((LEN(Settings!$F$6:$F$13)&gt;0)*ISNUMBER(SEARCH(Settings!$F$6:$F$13,$O4233)))=0),1,0))</f>
        <v/>
      </c>
      <c r="AM4233">
        <f>IF($AI4233=1,IFERROR(IF(VALUE($C4233)&lt;100000000,VALUE($C4233),1000000000),IFERROR(IF(VALUE(MID($C4233,2,20))&lt;100000000,VALUE(MID($C4233,2,20)),1000000000),1000000000))+ROW()/100000,"")</f>
        <v/>
      </c>
    </row>
    <row r="4234">
      <c r="E4234" s="14" t="n"/>
      <c r="M4234" s="8">
        <f>IF($C4234="","",L4234*T4234/100)</f>
        <v/>
      </c>
      <c r="S4234" s="8" t="n"/>
      <c r="T4234" s="8" t="n"/>
      <c r="W4234">
        <f>IF($C4234="","",IF($AL4234=1,0,IF($AK4234=1,Settings!$C$6,Settings!$C$7))*100)</f>
        <v/>
      </c>
      <c r="X4234" s="8">
        <f>IF($C4234="","",T4234*W4234/100)</f>
        <v/>
      </c>
      <c r="Y4234" s="8">
        <f>IF($C4234="","",T4234-X4234)</f>
        <v/>
      </c>
      <c r="Z4234" s="8">
        <f>IF($C4234="","",Y4234-M4234)</f>
        <v/>
      </c>
      <c r="AD4234" s="8" t="n"/>
      <c r="AG4234" s="14" t="n"/>
      <c r="AI4234">
        <f>IF($C4234="","",IF(COUNTIF($C$2:$C4234,$C4234)=1,1,0))</f>
        <v/>
      </c>
      <c r="AJ4234">
        <f>IF($AI4234=1,SUMPRODUCT(--($AM$2:$AM$7001&lt;$AM4234))+1,"")</f>
        <v/>
      </c>
      <c r="AK4234">
        <f>IF($C4234="","",IF(OR($P4234=TRUE(),$P4234="TRUE"),1,0))</f>
        <v/>
      </c>
      <c r="AL4234">
        <f>IF($C4234="","",IF(AND($V4234="Yes",SUMPRODUCT((LEN(Settings!$F$6:$F$13)&gt;0)*ISNUMBER(SEARCH(Settings!$F$6:$F$13,$O4234)))=0),1,0))</f>
        <v/>
      </c>
      <c r="AM4234">
        <f>IF($AI4234=1,IFERROR(IF(VALUE($C4234)&lt;100000000,VALUE($C4234),1000000000),IFERROR(IF(VALUE(MID($C4234,2,20))&lt;100000000,VALUE(MID($C4234,2,20)),1000000000),1000000000))+ROW()/100000,"")</f>
        <v/>
      </c>
    </row>
    <row r="4235">
      <c r="E4235" s="14" t="n"/>
      <c r="M4235" s="8">
        <f>IF($C4235="","",L4235*T4235/100)</f>
        <v/>
      </c>
      <c r="S4235" s="8" t="n"/>
      <c r="T4235" s="8" t="n"/>
      <c r="W4235">
        <f>IF($C4235="","",IF($AL4235=1,0,IF($AK4235=1,Settings!$C$6,Settings!$C$7))*100)</f>
        <v/>
      </c>
      <c r="X4235" s="8">
        <f>IF($C4235="","",T4235*W4235/100)</f>
        <v/>
      </c>
      <c r="Y4235" s="8">
        <f>IF($C4235="","",T4235-X4235)</f>
        <v/>
      </c>
      <c r="Z4235" s="8">
        <f>IF($C4235="","",Y4235-M4235)</f>
        <v/>
      </c>
      <c r="AD4235" s="8" t="n"/>
      <c r="AG4235" s="14" t="n"/>
      <c r="AI4235">
        <f>IF($C4235="","",IF(COUNTIF($C$2:$C4235,$C4235)=1,1,0))</f>
        <v/>
      </c>
      <c r="AJ4235">
        <f>IF($AI4235=1,SUMPRODUCT(--($AM$2:$AM$7001&lt;$AM4235))+1,"")</f>
        <v/>
      </c>
      <c r="AK4235">
        <f>IF($C4235="","",IF(OR($P4235=TRUE(),$P4235="TRUE"),1,0))</f>
        <v/>
      </c>
      <c r="AL4235">
        <f>IF($C4235="","",IF(AND($V4235="Yes",SUMPRODUCT((LEN(Settings!$F$6:$F$13)&gt;0)*ISNUMBER(SEARCH(Settings!$F$6:$F$13,$O4235)))=0),1,0))</f>
        <v/>
      </c>
      <c r="AM4235">
        <f>IF($AI4235=1,IFERROR(IF(VALUE($C4235)&lt;100000000,VALUE($C4235),1000000000),IFERROR(IF(VALUE(MID($C4235,2,20))&lt;100000000,VALUE(MID($C4235,2,20)),1000000000),1000000000))+ROW()/100000,"")</f>
        <v/>
      </c>
    </row>
    <row r="4236">
      <c r="E4236" s="14" t="n"/>
      <c r="M4236" s="8">
        <f>IF($C4236="","",L4236*T4236/100)</f>
        <v/>
      </c>
      <c r="S4236" s="8" t="n"/>
      <c r="T4236" s="8" t="n"/>
      <c r="W4236">
        <f>IF($C4236="","",IF($AL4236=1,0,IF($AK4236=1,Settings!$C$6,Settings!$C$7))*100)</f>
        <v/>
      </c>
      <c r="X4236" s="8">
        <f>IF($C4236="","",T4236*W4236/100)</f>
        <v/>
      </c>
      <c r="Y4236" s="8">
        <f>IF($C4236="","",T4236-X4236)</f>
        <v/>
      </c>
      <c r="Z4236" s="8">
        <f>IF($C4236="","",Y4236-M4236)</f>
        <v/>
      </c>
      <c r="AD4236" s="8" t="n"/>
      <c r="AG4236" s="14" t="n"/>
      <c r="AI4236">
        <f>IF($C4236="","",IF(COUNTIF($C$2:$C4236,$C4236)=1,1,0))</f>
        <v/>
      </c>
      <c r="AJ4236">
        <f>IF($AI4236=1,SUMPRODUCT(--($AM$2:$AM$7001&lt;$AM4236))+1,"")</f>
        <v/>
      </c>
      <c r="AK4236">
        <f>IF($C4236="","",IF(OR($P4236=TRUE(),$P4236="TRUE"),1,0))</f>
        <v/>
      </c>
      <c r="AL4236">
        <f>IF($C4236="","",IF(AND($V4236="Yes",SUMPRODUCT((LEN(Settings!$F$6:$F$13)&gt;0)*ISNUMBER(SEARCH(Settings!$F$6:$F$13,$O4236)))=0),1,0))</f>
        <v/>
      </c>
      <c r="AM4236">
        <f>IF($AI4236=1,IFERROR(IF(VALUE($C4236)&lt;100000000,VALUE($C4236),1000000000),IFERROR(IF(VALUE(MID($C4236,2,20))&lt;100000000,VALUE(MID($C4236,2,20)),1000000000),1000000000))+ROW()/100000,"")</f>
        <v/>
      </c>
    </row>
    <row r="4237">
      <c r="E4237" s="14" t="n"/>
      <c r="M4237" s="8">
        <f>IF($C4237="","",L4237*T4237/100)</f>
        <v/>
      </c>
      <c r="S4237" s="8" t="n"/>
      <c r="T4237" s="8" t="n"/>
      <c r="W4237">
        <f>IF($C4237="","",IF($AL4237=1,0,IF($AK4237=1,Settings!$C$6,Settings!$C$7))*100)</f>
        <v/>
      </c>
      <c r="X4237" s="8">
        <f>IF($C4237="","",T4237*W4237/100)</f>
        <v/>
      </c>
      <c r="Y4237" s="8">
        <f>IF($C4237="","",T4237-X4237)</f>
        <v/>
      </c>
      <c r="Z4237" s="8">
        <f>IF($C4237="","",Y4237-M4237)</f>
        <v/>
      </c>
      <c r="AD4237" s="8" t="n"/>
      <c r="AG4237" s="14" t="n"/>
      <c r="AI4237">
        <f>IF($C4237="","",IF(COUNTIF($C$2:$C4237,$C4237)=1,1,0))</f>
        <v/>
      </c>
      <c r="AJ4237">
        <f>IF($AI4237=1,SUMPRODUCT(--($AM$2:$AM$7001&lt;$AM4237))+1,"")</f>
        <v/>
      </c>
      <c r="AK4237">
        <f>IF($C4237="","",IF(OR($P4237=TRUE(),$P4237="TRUE"),1,0))</f>
        <v/>
      </c>
      <c r="AL4237">
        <f>IF($C4237="","",IF(AND($V4237="Yes",SUMPRODUCT((LEN(Settings!$F$6:$F$13)&gt;0)*ISNUMBER(SEARCH(Settings!$F$6:$F$13,$O4237)))=0),1,0))</f>
        <v/>
      </c>
      <c r="AM4237">
        <f>IF($AI4237=1,IFERROR(IF(VALUE($C4237)&lt;100000000,VALUE($C4237),1000000000),IFERROR(IF(VALUE(MID($C4237,2,20))&lt;100000000,VALUE(MID($C4237,2,20)),1000000000),1000000000))+ROW()/100000,"")</f>
        <v/>
      </c>
    </row>
    <row r="4238">
      <c r="E4238" s="14" t="n"/>
      <c r="M4238" s="8">
        <f>IF($C4238="","",L4238*T4238/100)</f>
        <v/>
      </c>
      <c r="S4238" s="8" t="n"/>
      <c r="T4238" s="8" t="n"/>
      <c r="W4238">
        <f>IF($C4238="","",IF($AL4238=1,0,IF($AK4238=1,Settings!$C$6,Settings!$C$7))*100)</f>
        <v/>
      </c>
      <c r="X4238" s="8">
        <f>IF($C4238="","",T4238*W4238/100)</f>
        <v/>
      </c>
      <c r="Y4238" s="8">
        <f>IF($C4238="","",T4238-X4238)</f>
        <v/>
      </c>
      <c r="Z4238" s="8">
        <f>IF($C4238="","",Y4238-M4238)</f>
        <v/>
      </c>
      <c r="AD4238" s="8" t="n"/>
      <c r="AG4238" s="14" t="n"/>
      <c r="AI4238">
        <f>IF($C4238="","",IF(COUNTIF($C$2:$C4238,$C4238)=1,1,0))</f>
        <v/>
      </c>
      <c r="AJ4238">
        <f>IF($AI4238=1,SUMPRODUCT(--($AM$2:$AM$7001&lt;$AM4238))+1,"")</f>
        <v/>
      </c>
      <c r="AK4238">
        <f>IF($C4238="","",IF(OR($P4238=TRUE(),$P4238="TRUE"),1,0))</f>
        <v/>
      </c>
      <c r="AL4238">
        <f>IF($C4238="","",IF(AND($V4238="Yes",SUMPRODUCT((LEN(Settings!$F$6:$F$13)&gt;0)*ISNUMBER(SEARCH(Settings!$F$6:$F$13,$O4238)))=0),1,0))</f>
        <v/>
      </c>
      <c r="AM4238">
        <f>IF($AI4238=1,IFERROR(IF(VALUE($C4238)&lt;100000000,VALUE($C4238),1000000000),IFERROR(IF(VALUE(MID($C4238,2,20))&lt;100000000,VALUE(MID($C4238,2,20)),1000000000),1000000000))+ROW()/100000,"")</f>
        <v/>
      </c>
    </row>
    <row r="4239">
      <c r="E4239" s="14" t="n"/>
      <c r="M4239" s="8">
        <f>IF($C4239="","",L4239*T4239/100)</f>
        <v/>
      </c>
      <c r="S4239" s="8" t="n"/>
      <c r="T4239" s="8" t="n"/>
      <c r="W4239">
        <f>IF($C4239="","",IF($AL4239=1,0,IF($AK4239=1,Settings!$C$6,Settings!$C$7))*100)</f>
        <v/>
      </c>
      <c r="X4239" s="8">
        <f>IF($C4239="","",T4239*W4239/100)</f>
        <v/>
      </c>
      <c r="Y4239" s="8">
        <f>IF($C4239="","",T4239-X4239)</f>
        <v/>
      </c>
      <c r="Z4239" s="8">
        <f>IF($C4239="","",Y4239-M4239)</f>
        <v/>
      </c>
      <c r="AD4239" s="8" t="n"/>
      <c r="AG4239" s="14" t="n"/>
      <c r="AI4239">
        <f>IF($C4239="","",IF(COUNTIF($C$2:$C4239,$C4239)=1,1,0))</f>
        <v/>
      </c>
      <c r="AJ4239">
        <f>IF($AI4239=1,SUMPRODUCT(--($AM$2:$AM$7001&lt;$AM4239))+1,"")</f>
        <v/>
      </c>
      <c r="AK4239">
        <f>IF($C4239="","",IF(OR($P4239=TRUE(),$P4239="TRUE"),1,0))</f>
        <v/>
      </c>
      <c r="AL4239">
        <f>IF($C4239="","",IF(AND($V4239="Yes",SUMPRODUCT((LEN(Settings!$F$6:$F$13)&gt;0)*ISNUMBER(SEARCH(Settings!$F$6:$F$13,$O4239)))=0),1,0))</f>
        <v/>
      </c>
      <c r="AM4239">
        <f>IF($AI4239=1,IFERROR(IF(VALUE($C4239)&lt;100000000,VALUE($C4239),1000000000),IFERROR(IF(VALUE(MID($C4239,2,20))&lt;100000000,VALUE(MID($C4239,2,20)),1000000000),1000000000))+ROW()/100000,"")</f>
        <v/>
      </c>
    </row>
    <row r="4240">
      <c r="E4240" s="14" t="n"/>
      <c r="M4240" s="8">
        <f>IF($C4240="","",L4240*T4240/100)</f>
        <v/>
      </c>
      <c r="S4240" s="8" t="n"/>
      <c r="T4240" s="8" t="n"/>
      <c r="W4240">
        <f>IF($C4240="","",IF($AL4240=1,0,IF($AK4240=1,Settings!$C$6,Settings!$C$7))*100)</f>
        <v/>
      </c>
      <c r="X4240" s="8">
        <f>IF($C4240="","",T4240*W4240/100)</f>
        <v/>
      </c>
      <c r="Y4240" s="8">
        <f>IF($C4240="","",T4240-X4240)</f>
        <v/>
      </c>
      <c r="Z4240" s="8">
        <f>IF($C4240="","",Y4240-M4240)</f>
        <v/>
      </c>
      <c r="AD4240" s="8" t="n"/>
      <c r="AG4240" s="14" t="n"/>
      <c r="AI4240">
        <f>IF($C4240="","",IF(COUNTIF($C$2:$C4240,$C4240)=1,1,0))</f>
        <v/>
      </c>
      <c r="AJ4240">
        <f>IF($AI4240=1,SUMPRODUCT(--($AM$2:$AM$7001&lt;$AM4240))+1,"")</f>
        <v/>
      </c>
      <c r="AK4240">
        <f>IF($C4240="","",IF(OR($P4240=TRUE(),$P4240="TRUE"),1,0))</f>
        <v/>
      </c>
      <c r="AL4240">
        <f>IF($C4240="","",IF(AND($V4240="Yes",SUMPRODUCT((LEN(Settings!$F$6:$F$13)&gt;0)*ISNUMBER(SEARCH(Settings!$F$6:$F$13,$O4240)))=0),1,0))</f>
        <v/>
      </c>
      <c r="AM4240">
        <f>IF($AI4240=1,IFERROR(IF(VALUE($C4240)&lt;100000000,VALUE($C4240),1000000000),IFERROR(IF(VALUE(MID($C4240,2,20))&lt;100000000,VALUE(MID($C4240,2,20)),1000000000),1000000000))+ROW()/100000,"")</f>
        <v/>
      </c>
    </row>
    <row r="4241">
      <c r="E4241" s="14" t="n"/>
      <c r="M4241" s="8">
        <f>IF($C4241="","",L4241*T4241/100)</f>
        <v/>
      </c>
      <c r="S4241" s="8" t="n"/>
      <c r="T4241" s="8" t="n"/>
      <c r="W4241">
        <f>IF($C4241="","",IF($AL4241=1,0,IF($AK4241=1,Settings!$C$6,Settings!$C$7))*100)</f>
        <v/>
      </c>
      <c r="X4241" s="8">
        <f>IF($C4241="","",T4241*W4241/100)</f>
        <v/>
      </c>
      <c r="Y4241" s="8">
        <f>IF($C4241="","",T4241-X4241)</f>
        <v/>
      </c>
      <c r="Z4241" s="8">
        <f>IF($C4241="","",Y4241-M4241)</f>
        <v/>
      </c>
      <c r="AD4241" s="8" t="n"/>
      <c r="AG4241" s="14" t="n"/>
      <c r="AI4241">
        <f>IF($C4241="","",IF(COUNTIF($C$2:$C4241,$C4241)=1,1,0))</f>
        <v/>
      </c>
      <c r="AJ4241">
        <f>IF($AI4241=1,SUMPRODUCT(--($AM$2:$AM$7001&lt;$AM4241))+1,"")</f>
        <v/>
      </c>
      <c r="AK4241">
        <f>IF($C4241="","",IF(OR($P4241=TRUE(),$P4241="TRUE"),1,0))</f>
        <v/>
      </c>
      <c r="AL4241">
        <f>IF($C4241="","",IF(AND($V4241="Yes",SUMPRODUCT((LEN(Settings!$F$6:$F$13)&gt;0)*ISNUMBER(SEARCH(Settings!$F$6:$F$13,$O4241)))=0),1,0))</f>
        <v/>
      </c>
      <c r="AM4241">
        <f>IF($AI4241=1,IFERROR(IF(VALUE($C4241)&lt;100000000,VALUE($C4241),1000000000),IFERROR(IF(VALUE(MID($C4241,2,20))&lt;100000000,VALUE(MID($C4241,2,20)),1000000000),1000000000))+ROW()/100000,"")</f>
        <v/>
      </c>
    </row>
    <row r="4242">
      <c r="E4242" s="14" t="n"/>
      <c r="M4242" s="8">
        <f>IF($C4242="","",L4242*T4242/100)</f>
        <v/>
      </c>
      <c r="S4242" s="8" t="n"/>
      <c r="T4242" s="8" t="n"/>
      <c r="W4242">
        <f>IF($C4242="","",IF($AL4242=1,0,IF($AK4242=1,Settings!$C$6,Settings!$C$7))*100)</f>
        <v/>
      </c>
      <c r="X4242" s="8">
        <f>IF($C4242="","",T4242*W4242/100)</f>
        <v/>
      </c>
      <c r="Y4242" s="8">
        <f>IF($C4242="","",T4242-X4242)</f>
        <v/>
      </c>
      <c r="Z4242" s="8">
        <f>IF($C4242="","",Y4242-M4242)</f>
        <v/>
      </c>
      <c r="AD4242" s="8" t="n"/>
      <c r="AG4242" s="14" t="n"/>
      <c r="AI4242">
        <f>IF($C4242="","",IF(COUNTIF($C$2:$C4242,$C4242)=1,1,0))</f>
        <v/>
      </c>
      <c r="AJ4242">
        <f>IF($AI4242=1,SUMPRODUCT(--($AM$2:$AM$7001&lt;$AM4242))+1,"")</f>
        <v/>
      </c>
      <c r="AK4242">
        <f>IF($C4242="","",IF(OR($P4242=TRUE(),$P4242="TRUE"),1,0))</f>
        <v/>
      </c>
      <c r="AL4242">
        <f>IF($C4242="","",IF(AND($V4242="Yes",SUMPRODUCT((LEN(Settings!$F$6:$F$13)&gt;0)*ISNUMBER(SEARCH(Settings!$F$6:$F$13,$O4242)))=0),1,0))</f>
        <v/>
      </c>
      <c r="AM4242">
        <f>IF($AI4242=1,IFERROR(IF(VALUE($C4242)&lt;100000000,VALUE($C4242),1000000000),IFERROR(IF(VALUE(MID($C4242,2,20))&lt;100000000,VALUE(MID($C4242,2,20)),1000000000),1000000000))+ROW()/100000,"")</f>
        <v/>
      </c>
    </row>
    <row r="4243">
      <c r="E4243" s="14" t="n"/>
      <c r="M4243" s="8">
        <f>IF($C4243="","",L4243*T4243/100)</f>
        <v/>
      </c>
      <c r="S4243" s="8" t="n"/>
      <c r="T4243" s="8" t="n"/>
      <c r="W4243">
        <f>IF($C4243="","",IF($AL4243=1,0,IF($AK4243=1,Settings!$C$6,Settings!$C$7))*100)</f>
        <v/>
      </c>
      <c r="X4243" s="8">
        <f>IF($C4243="","",T4243*W4243/100)</f>
        <v/>
      </c>
      <c r="Y4243" s="8">
        <f>IF($C4243="","",T4243-X4243)</f>
        <v/>
      </c>
      <c r="Z4243" s="8">
        <f>IF($C4243="","",Y4243-M4243)</f>
        <v/>
      </c>
      <c r="AD4243" s="8" t="n"/>
      <c r="AG4243" s="14" t="n"/>
      <c r="AI4243">
        <f>IF($C4243="","",IF(COUNTIF($C$2:$C4243,$C4243)=1,1,0))</f>
        <v/>
      </c>
      <c r="AJ4243">
        <f>IF($AI4243=1,SUMPRODUCT(--($AM$2:$AM$7001&lt;$AM4243))+1,"")</f>
        <v/>
      </c>
      <c r="AK4243">
        <f>IF($C4243="","",IF(OR($P4243=TRUE(),$P4243="TRUE"),1,0))</f>
        <v/>
      </c>
      <c r="AL4243">
        <f>IF($C4243="","",IF(AND($V4243="Yes",SUMPRODUCT((LEN(Settings!$F$6:$F$13)&gt;0)*ISNUMBER(SEARCH(Settings!$F$6:$F$13,$O4243)))=0),1,0))</f>
        <v/>
      </c>
      <c r="AM4243">
        <f>IF($AI4243=1,IFERROR(IF(VALUE($C4243)&lt;100000000,VALUE($C4243),1000000000),IFERROR(IF(VALUE(MID($C4243,2,20))&lt;100000000,VALUE(MID($C4243,2,20)),1000000000),1000000000))+ROW()/100000,"")</f>
        <v/>
      </c>
    </row>
    <row r="4244">
      <c r="E4244" s="14" t="n"/>
      <c r="M4244" s="8">
        <f>IF($C4244="","",L4244*T4244/100)</f>
        <v/>
      </c>
      <c r="S4244" s="8" t="n"/>
      <c r="T4244" s="8" t="n"/>
      <c r="W4244">
        <f>IF($C4244="","",IF($AL4244=1,0,IF($AK4244=1,Settings!$C$6,Settings!$C$7))*100)</f>
        <v/>
      </c>
      <c r="X4244" s="8">
        <f>IF($C4244="","",T4244*W4244/100)</f>
        <v/>
      </c>
      <c r="Y4244" s="8">
        <f>IF($C4244="","",T4244-X4244)</f>
        <v/>
      </c>
      <c r="Z4244" s="8">
        <f>IF($C4244="","",Y4244-M4244)</f>
        <v/>
      </c>
      <c r="AD4244" s="8" t="n"/>
      <c r="AG4244" s="14" t="n"/>
      <c r="AI4244">
        <f>IF($C4244="","",IF(COUNTIF($C$2:$C4244,$C4244)=1,1,0))</f>
        <v/>
      </c>
      <c r="AJ4244">
        <f>IF($AI4244=1,SUMPRODUCT(--($AM$2:$AM$7001&lt;$AM4244))+1,"")</f>
        <v/>
      </c>
      <c r="AK4244">
        <f>IF($C4244="","",IF(OR($P4244=TRUE(),$P4244="TRUE"),1,0))</f>
        <v/>
      </c>
      <c r="AL4244">
        <f>IF($C4244="","",IF(AND($V4244="Yes",SUMPRODUCT((LEN(Settings!$F$6:$F$13)&gt;0)*ISNUMBER(SEARCH(Settings!$F$6:$F$13,$O4244)))=0),1,0))</f>
        <v/>
      </c>
      <c r="AM4244">
        <f>IF($AI4244=1,IFERROR(IF(VALUE($C4244)&lt;100000000,VALUE($C4244),1000000000),IFERROR(IF(VALUE(MID($C4244,2,20))&lt;100000000,VALUE(MID($C4244,2,20)),1000000000),1000000000))+ROW()/100000,"")</f>
        <v/>
      </c>
    </row>
    <row r="4245">
      <c r="E4245" s="14" t="n"/>
      <c r="M4245" s="8">
        <f>IF($C4245="","",L4245*T4245/100)</f>
        <v/>
      </c>
      <c r="S4245" s="8" t="n"/>
      <c r="T4245" s="8" t="n"/>
      <c r="W4245">
        <f>IF($C4245="","",IF($AL4245=1,0,IF($AK4245=1,Settings!$C$6,Settings!$C$7))*100)</f>
        <v/>
      </c>
      <c r="X4245" s="8">
        <f>IF($C4245="","",T4245*W4245/100)</f>
        <v/>
      </c>
      <c r="Y4245" s="8">
        <f>IF($C4245="","",T4245-X4245)</f>
        <v/>
      </c>
      <c r="Z4245" s="8">
        <f>IF($C4245="","",Y4245-M4245)</f>
        <v/>
      </c>
      <c r="AD4245" s="8" t="n"/>
      <c r="AG4245" s="14" t="n"/>
      <c r="AI4245">
        <f>IF($C4245="","",IF(COUNTIF($C$2:$C4245,$C4245)=1,1,0))</f>
        <v/>
      </c>
      <c r="AJ4245">
        <f>IF($AI4245=1,SUMPRODUCT(--($AM$2:$AM$7001&lt;$AM4245))+1,"")</f>
        <v/>
      </c>
      <c r="AK4245">
        <f>IF($C4245="","",IF(OR($P4245=TRUE(),$P4245="TRUE"),1,0))</f>
        <v/>
      </c>
      <c r="AL4245">
        <f>IF($C4245="","",IF(AND($V4245="Yes",SUMPRODUCT((LEN(Settings!$F$6:$F$13)&gt;0)*ISNUMBER(SEARCH(Settings!$F$6:$F$13,$O4245)))=0),1,0))</f>
        <v/>
      </c>
      <c r="AM4245">
        <f>IF($AI4245=1,IFERROR(IF(VALUE($C4245)&lt;100000000,VALUE($C4245),1000000000),IFERROR(IF(VALUE(MID($C4245,2,20))&lt;100000000,VALUE(MID($C4245,2,20)),1000000000),1000000000))+ROW()/100000,"")</f>
        <v/>
      </c>
    </row>
    <row r="4246">
      <c r="E4246" s="14" t="n"/>
      <c r="M4246" s="8">
        <f>IF($C4246="","",L4246*T4246/100)</f>
        <v/>
      </c>
      <c r="S4246" s="8" t="n"/>
      <c r="T4246" s="8" t="n"/>
      <c r="W4246">
        <f>IF($C4246="","",IF($AL4246=1,0,IF($AK4246=1,Settings!$C$6,Settings!$C$7))*100)</f>
        <v/>
      </c>
      <c r="X4246" s="8">
        <f>IF($C4246="","",T4246*W4246/100)</f>
        <v/>
      </c>
      <c r="Y4246" s="8">
        <f>IF($C4246="","",T4246-X4246)</f>
        <v/>
      </c>
      <c r="Z4246" s="8">
        <f>IF($C4246="","",Y4246-M4246)</f>
        <v/>
      </c>
      <c r="AD4246" s="8" t="n"/>
      <c r="AG4246" s="14" t="n"/>
      <c r="AI4246">
        <f>IF($C4246="","",IF(COUNTIF($C$2:$C4246,$C4246)=1,1,0))</f>
        <v/>
      </c>
      <c r="AJ4246">
        <f>IF($AI4246=1,SUMPRODUCT(--($AM$2:$AM$7001&lt;$AM4246))+1,"")</f>
        <v/>
      </c>
      <c r="AK4246">
        <f>IF($C4246="","",IF(OR($P4246=TRUE(),$P4246="TRUE"),1,0))</f>
        <v/>
      </c>
      <c r="AL4246">
        <f>IF($C4246="","",IF(AND($V4246="Yes",SUMPRODUCT((LEN(Settings!$F$6:$F$13)&gt;0)*ISNUMBER(SEARCH(Settings!$F$6:$F$13,$O4246)))=0),1,0))</f>
        <v/>
      </c>
      <c r="AM4246">
        <f>IF($AI4246=1,IFERROR(IF(VALUE($C4246)&lt;100000000,VALUE($C4246),1000000000),IFERROR(IF(VALUE(MID($C4246,2,20))&lt;100000000,VALUE(MID($C4246,2,20)),1000000000),1000000000))+ROW()/100000,"")</f>
        <v/>
      </c>
    </row>
    <row r="4247">
      <c r="E4247" s="14" t="n"/>
      <c r="M4247" s="8">
        <f>IF($C4247="","",L4247*T4247/100)</f>
        <v/>
      </c>
      <c r="S4247" s="8" t="n"/>
      <c r="T4247" s="8" t="n"/>
      <c r="W4247">
        <f>IF($C4247="","",IF($AL4247=1,0,IF($AK4247=1,Settings!$C$6,Settings!$C$7))*100)</f>
        <v/>
      </c>
      <c r="X4247" s="8">
        <f>IF($C4247="","",T4247*W4247/100)</f>
        <v/>
      </c>
      <c r="Y4247" s="8">
        <f>IF($C4247="","",T4247-X4247)</f>
        <v/>
      </c>
      <c r="Z4247" s="8">
        <f>IF($C4247="","",Y4247-M4247)</f>
        <v/>
      </c>
      <c r="AD4247" s="8" t="n"/>
      <c r="AG4247" s="14" t="n"/>
      <c r="AI4247">
        <f>IF($C4247="","",IF(COUNTIF($C$2:$C4247,$C4247)=1,1,0))</f>
        <v/>
      </c>
      <c r="AJ4247">
        <f>IF($AI4247=1,SUMPRODUCT(--($AM$2:$AM$7001&lt;$AM4247))+1,"")</f>
        <v/>
      </c>
      <c r="AK4247">
        <f>IF($C4247="","",IF(OR($P4247=TRUE(),$P4247="TRUE"),1,0))</f>
        <v/>
      </c>
      <c r="AL4247">
        <f>IF($C4247="","",IF(AND($V4247="Yes",SUMPRODUCT((LEN(Settings!$F$6:$F$13)&gt;0)*ISNUMBER(SEARCH(Settings!$F$6:$F$13,$O4247)))=0),1,0))</f>
        <v/>
      </c>
      <c r="AM4247">
        <f>IF($AI4247=1,IFERROR(IF(VALUE($C4247)&lt;100000000,VALUE($C4247),1000000000),IFERROR(IF(VALUE(MID($C4247,2,20))&lt;100000000,VALUE(MID($C4247,2,20)),1000000000),1000000000))+ROW()/100000,"")</f>
        <v/>
      </c>
    </row>
    <row r="4248">
      <c r="E4248" s="14" t="n"/>
      <c r="M4248" s="8">
        <f>IF($C4248="","",L4248*T4248/100)</f>
        <v/>
      </c>
      <c r="S4248" s="8" t="n"/>
      <c r="T4248" s="8" t="n"/>
      <c r="W4248">
        <f>IF($C4248="","",IF($AL4248=1,0,IF($AK4248=1,Settings!$C$6,Settings!$C$7))*100)</f>
        <v/>
      </c>
      <c r="X4248" s="8">
        <f>IF($C4248="","",T4248*W4248/100)</f>
        <v/>
      </c>
      <c r="Y4248" s="8">
        <f>IF($C4248="","",T4248-X4248)</f>
        <v/>
      </c>
      <c r="Z4248" s="8">
        <f>IF($C4248="","",Y4248-M4248)</f>
        <v/>
      </c>
      <c r="AD4248" s="8" t="n"/>
      <c r="AG4248" s="14" t="n"/>
      <c r="AI4248">
        <f>IF($C4248="","",IF(COUNTIF($C$2:$C4248,$C4248)=1,1,0))</f>
        <v/>
      </c>
      <c r="AJ4248">
        <f>IF($AI4248=1,SUMPRODUCT(--($AM$2:$AM$7001&lt;$AM4248))+1,"")</f>
        <v/>
      </c>
      <c r="AK4248">
        <f>IF($C4248="","",IF(OR($P4248=TRUE(),$P4248="TRUE"),1,0))</f>
        <v/>
      </c>
      <c r="AL4248">
        <f>IF($C4248="","",IF(AND($V4248="Yes",SUMPRODUCT((LEN(Settings!$F$6:$F$13)&gt;0)*ISNUMBER(SEARCH(Settings!$F$6:$F$13,$O4248)))=0),1,0))</f>
        <v/>
      </c>
      <c r="AM4248">
        <f>IF($AI4248=1,IFERROR(IF(VALUE($C4248)&lt;100000000,VALUE($C4248),1000000000),IFERROR(IF(VALUE(MID($C4248,2,20))&lt;100000000,VALUE(MID($C4248,2,20)),1000000000),1000000000))+ROW()/100000,"")</f>
        <v/>
      </c>
    </row>
    <row r="4249">
      <c r="E4249" s="14" t="n"/>
      <c r="M4249" s="8">
        <f>IF($C4249="","",L4249*T4249/100)</f>
        <v/>
      </c>
      <c r="S4249" s="8" t="n"/>
      <c r="T4249" s="8" t="n"/>
      <c r="W4249">
        <f>IF($C4249="","",IF($AL4249=1,0,IF($AK4249=1,Settings!$C$6,Settings!$C$7))*100)</f>
        <v/>
      </c>
      <c r="X4249" s="8">
        <f>IF($C4249="","",T4249*W4249/100)</f>
        <v/>
      </c>
      <c r="Y4249" s="8">
        <f>IF($C4249="","",T4249-X4249)</f>
        <v/>
      </c>
      <c r="Z4249" s="8">
        <f>IF($C4249="","",Y4249-M4249)</f>
        <v/>
      </c>
      <c r="AD4249" s="8" t="n"/>
      <c r="AG4249" s="14" t="n"/>
      <c r="AI4249">
        <f>IF($C4249="","",IF(COUNTIF($C$2:$C4249,$C4249)=1,1,0))</f>
        <v/>
      </c>
      <c r="AJ4249">
        <f>IF($AI4249=1,SUMPRODUCT(--($AM$2:$AM$7001&lt;$AM4249))+1,"")</f>
        <v/>
      </c>
      <c r="AK4249">
        <f>IF($C4249="","",IF(OR($P4249=TRUE(),$P4249="TRUE"),1,0))</f>
        <v/>
      </c>
      <c r="AL4249">
        <f>IF($C4249="","",IF(AND($V4249="Yes",SUMPRODUCT((LEN(Settings!$F$6:$F$13)&gt;0)*ISNUMBER(SEARCH(Settings!$F$6:$F$13,$O4249)))=0),1,0))</f>
        <v/>
      </c>
      <c r="AM4249">
        <f>IF($AI4249=1,IFERROR(IF(VALUE($C4249)&lt;100000000,VALUE($C4249),1000000000),IFERROR(IF(VALUE(MID($C4249,2,20))&lt;100000000,VALUE(MID($C4249,2,20)),1000000000),1000000000))+ROW()/100000,"")</f>
        <v/>
      </c>
    </row>
    <row r="4250">
      <c r="E4250" s="14" t="n"/>
      <c r="M4250" s="8">
        <f>IF($C4250="","",L4250*T4250/100)</f>
        <v/>
      </c>
      <c r="S4250" s="8" t="n"/>
      <c r="T4250" s="8" t="n"/>
      <c r="W4250">
        <f>IF($C4250="","",IF($AL4250=1,0,IF($AK4250=1,Settings!$C$6,Settings!$C$7))*100)</f>
        <v/>
      </c>
      <c r="X4250" s="8">
        <f>IF($C4250="","",T4250*W4250/100)</f>
        <v/>
      </c>
      <c r="Y4250" s="8">
        <f>IF($C4250="","",T4250-X4250)</f>
        <v/>
      </c>
      <c r="Z4250" s="8">
        <f>IF($C4250="","",Y4250-M4250)</f>
        <v/>
      </c>
      <c r="AD4250" s="8" t="n"/>
      <c r="AG4250" s="14" t="n"/>
      <c r="AI4250">
        <f>IF($C4250="","",IF(COUNTIF($C$2:$C4250,$C4250)=1,1,0))</f>
        <v/>
      </c>
      <c r="AJ4250">
        <f>IF($AI4250=1,SUMPRODUCT(--($AM$2:$AM$7001&lt;$AM4250))+1,"")</f>
        <v/>
      </c>
      <c r="AK4250">
        <f>IF($C4250="","",IF(OR($P4250=TRUE(),$P4250="TRUE"),1,0))</f>
        <v/>
      </c>
      <c r="AL4250">
        <f>IF($C4250="","",IF(AND($V4250="Yes",SUMPRODUCT((LEN(Settings!$F$6:$F$13)&gt;0)*ISNUMBER(SEARCH(Settings!$F$6:$F$13,$O4250)))=0),1,0))</f>
        <v/>
      </c>
      <c r="AM4250">
        <f>IF($AI4250=1,IFERROR(IF(VALUE($C4250)&lt;100000000,VALUE($C4250),1000000000),IFERROR(IF(VALUE(MID($C4250,2,20))&lt;100000000,VALUE(MID($C4250,2,20)),1000000000),1000000000))+ROW()/100000,"")</f>
        <v/>
      </c>
    </row>
    <row r="4251">
      <c r="E4251" s="14" t="n"/>
      <c r="M4251" s="8">
        <f>IF($C4251="","",L4251*T4251/100)</f>
        <v/>
      </c>
      <c r="S4251" s="8" t="n"/>
      <c r="T4251" s="8" t="n"/>
      <c r="W4251">
        <f>IF($C4251="","",IF($AL4251=1,0,IF($AK4251=1,Settings!$C$6,Settings!$C$7))*100)</f>
        <v/>
      </c>
      <c r="X4251" s="8">
        <f>IF($C4251="","",T4251*W4251/100)</f>
        <v/>
      </c>
      <c r="Y4251" s="8">
        <f>IF($C4251="","",T4251-X4251)</f>
        <v/>
      </c>
      <c r="Z4251" s="8">
        <f>IF($C4251="","",Y4251-M4251)</f>
        <v/>
      </c>
      <c r="AD4251" s="8" t="n"/>
      <c r="AG4251" s="14" t="n"/>
      <c r="AI4251">
        <f>IF($C4251="","",IF(COUNTIF($C$2:$C4251,$C4251)=1,1,0))</f>
        <v/>
      </c>
      <c r="AJ4251">
        <f>IF($AI4251=1,SUMPRODUCT(--($AM$2:$AM$7001&lt;$AM4251))+1,"")</f>
        <v/>
      </c>
      <c r="AK4251">
        <f>IF($C4251="","",IF(OR($P4251=TRUE(),$P4251="TRUE"),1,0))</f>
        <v/>
      </c>
      <c r="AL4251">
        <f>IF($C4251="","",IF(AND($V4251="Yes",SUMPRODUCT((LEN(Settings!$F$6:$F$13)&gt;0)*ISNUMBER(SEARCH(Settings!$F$6:$F$13,$O4251)))=0),1,0))</f>
        <v/>
      </c>
      <c r="AM4251">
        <f>IF($AI4251=1,IFERROR(IF(VALUE($C4251)&lt;100000000,VALUE($C4251),1000000000),IFERROR(IF(VALUE(MID($C4251,2,20))&lt;100000000,VALUE(MID($C4251,2,20)),1000000000),1000000000))+ROW()/100000,"")</f>
        <v/>
      </c>
    </row>
    <row r="4252">
      <c r="E4252" s="14" t="n"/>
      <c r="M4252" s="8">
        <f>IF($C4252="","",L4252*T4252/100)</f>
        <v/>
      </c>
      <c r="S4252" s="8" t="n"/>
      <c r="T4252" s="8" t="n"/>
      <c r="W4252">
        <f>IF($C4252="","",IF($AL4252=1,0,IF($AK4252=1,Settings!$C$6,Settings!$C$7))*100)</f>
        <v/>
      </c>
      <c r="X4252" s="8">
        <f>IF($C4252="","",T4252*W4252/100)</f>
        <v/>
      </c>
      <c r="Y4252" s="8">
        <f>IF($C4252="","",T4252-X4252)</f>
        <v/>
      </c>
      <c r="Z4252" s="8">
        <f>IF($C4252="","",Y4252-M4252)</f>
        <v/>
      </c>
      <c r="AD4252" s="8" t="n"/>
      <c r="AG4252" s="14" t="n"/>
      <c r="AI4252">
        <f>IF($C4252="","",IF(COUNTIF($C$2:$C4252,$C4252)=1,1,0))</f>
        <v/>
      </c>
      <c r="AJ4252">
        <f>IF($AI4252=1,SUMPRODUCT(--($AM$2:$AM$7001&lt;$AM4252))+1,"")</f>
        <v/>
      </c>
      <c r="AK4252">
        <f>IF($C4252="","",IF(OR($P4252=TRUE(),$P4252="TRUE"),1,0))</f>
        <v/>
      </c>
      <c r="AL4252">
        <f>IF($C4252="","",IF(AND($V4252="Yes",SUMPRODUCT((LEN(Settings!$F$6:$F$13)&gt;0)*ISNUMBER(SEARCH(Settings!$F$6:$F$13,$O4252)))=0),1,0))</f>
        <v/>
      </c>
      <c r="AM4252">
        <f>IF($AI4252=1,IFERROR(IF(VALUE($C4252)&lt;100000000,VALUE($C4252),1000000000),IFERROR(IF(VALUE(MID($C4252,2,20))&lt;100000000,VALUE(MID($C4252,2,20)),1000000000),1000000000))+ROW()/100000,"")</f>
        <v/>
      </c>
    </row>
    <row r="4253">
      <c r="E4253" s="14" t="n"/>
      <c r="M4253" s="8">
        <f>IF($C4253="","",L4253*T4253/100)</f>
        <v/>
      </c>
      <c r="S4253" s="8" t="n"/>
      <c r="T4253" s="8" t="n"/>
      <c r="W4253">
        <f>IF($C4253="","",IF($AL4253=1,0,IF($AK4253=1,Settings!$C$6,Settings!$C$7))*100)</f>
        <v/>
      </c>
      <c r="X4253" s="8">
        <f>IF($C4253="","",T4253*W4253/100)</f>
        <v/>
      </c>
      <c r="Y4253" s="8">
        <f>IF($C4253="","",T4253-X4253)</f>
        <v/>
      </c>
      <c r="Z4253" s="8">
        <f>IF($C4253="","",Y4253-M4253)</f>
        <v/>
      </c>
      <c r="AD4253" s="8" t="n"/>
      <c r="AG4253" s="14" t="n"/>
      <c r="AI4253">
        <f>IF($C4253="","",IF(COUNTIF($C$2:$C4253,$C4253)=1,1,0))</f>
        <v/>
      </c>
      <c r="AJ4253">
        <f>IF($AI4253=1,SUMPRODUCT(--($AM$2:$AM$7001&lt;$AM4253))+1,"")</f>
        <v/>
      </c>
      <c r="AK4253">
        <f>IF($C4253="","",IF(OR($P4253=TRUE(),$P4253="TRUE"),1,0))</f>
        <v/>
      </c>
      <c r="AL4253">
        <f>IF($C4253="","",IF(AND($V4253="Yes",SUMPRODUCT((LEN(Settings!$F$6:$F$13)&gt;0)*ISNUMBER(SEARCH(Settings!$F$6:$F$13,$O4253)))=0),1,0))</f>
        <v/>
      </c>
      <c r="AM4253">
        <f>IF($AI4253=1,IFERROR(IF(VALUE($C4253)&lt;100000000,VALUE($C4253),1000000000),IFERROR(IF(VALUE(MID($C4253,2,20))&lt;100000000,VALUE(MID($C4253,2,20)),1000000000),1000000000))+ROW()/100000,"")</f>
        <v/>
      </c>
    </row>
    <row r="4254">
      <c r="E4254" s="14" t="n"/>
      <c r="M4254" s="8">
        <f>IF($C4254="","",L4254*T4254/100)</f>
        <v/>
      </c>
      <c r="S4254" s="8" t="n"/>
      <c r="T4254" s="8" t="n"/>
      <c r="W4254">
        <f>IF($C4254="","",IF($AL4254=1,0,IF($AK4254=1,Settings!$C$6,Settings!$C$7))*100)</f>
        <v/>
      </c>
      <c r="X4254" s="8">
        <f>IF($C4254="","",T4254*W4254/100)</f>
        <v/>
      </c>
      <c r="Y4254" s="8">
        <f>IF($C4254="","",T4254-X4254)</f>
        <v/>
      </c>
      <c r="Z4254" s="8">
        <f>IF($C4254="","",Y4254-M4254)</f>
        <v/>
      </c>
      <c r="AD4254" s="8" t="n"/>
      <c r="AG4254" s="14" t="n"/>
      <c r="AI4254">
        <f>IF($C4254="","",IF(COUNTIF($C$2:$C4254,$C4254)=1,1,0))</f>
        <v/>
      </c>
      <c r="AJ4254">
        <f>IF($AI4254=1,SUMPRODUCT(--($AM$2:$AM$7001&lt;$AM4254))+1,"")</f>
        <v/>
      </c>
      <c r="AK4254">
        <f>IF($C4254="","",IF(OR($P4254=TRUE(),$P4254="TRUE"),1,0))</f>
        <v/>
      </c>
      <c r="AL4254">
        <f>IF($C4254="","",IF(AND($V4254="Yes",SUMPRODUCT((LEN(Settings!$F$6:$F$13)&gt;0)*ISNUMBER(SEARCH(Settings!$F$6:$F$13,$O4254)))=0),1,0))</f>
        <v/>
      </c>
      <c r="AM4254">
        <f>IF($AI4254=1,IFERROR(IF(VALUE($C4254)&lt;100000000,VALUE($C4254),1000000000),IFERROR(IF(VALUE(MID($C4254,2,20))&lt;100000000,VALUE(MID($C4254,2,20)),1000000000),1000000000))+ROW()/100000,"")</f>
        <v/>
      </c>
    </row>
    <row r="4255">
      <c r="E4255" s="14" t="n"/>
      <c r="M4255" s="8">
        <f>IF($C4255="","",L4255*T4255/100)</f>
        <v/>
      </c>
      <c r="S4255" s="8" t="n"/>
      <c r="T4255" s="8" t="n"/>
      <c r="W4255">
        <f>IF($C4255="","",IF($AL4255=1,0,IF($AK4255=1,Settings!$C$6,Settings!$C$7))*100)</f>
        <v/>
      </c>
      <c r="X4255" s="8">
        <f>IF($C4255="","",T4255*W4255/100)</f>
        <v/>
      </c>
      <c r="Y4255" s="8">
        <f>IF($C4255="","",T4255-X4255)</f>
        <v/>
      </c>
      <c r="Z4255" s="8">
        <f>IF($C4255="","",Y4255-M4255)</f>
        <v/>
      </c>
      <c r="AD4255" s="8" t="n"/>
      <c r="AG4255" s="14" t="n"/>
      <c r="AI4255">
        <f>IF($C4255="","",IF(COUNTIF($C$2:$C4255,$C4255)=1,1,0))</f>
        <v/>
      </c>
      <c r="AJ4255">
        <f>IF($AI4255=1,SUMPRODUCT(--($AM$2:$AM$7001&lt;$AM4255))+1,"")</f>
        <v/>
      </c>
      <c r="AK4255">
        <f>IF($C4255="","",IF(OR($P4255=TRUE(),$P4255="TRUE"),1,0))</f>
        <v/>
      </c>
      <c r="AL4255">
        <f>IF($C4255="","",IF(AND($V4255="Yes",SUMPRODUCT((LEN(Settings!$F$6:$F$13)&gt;0)*ISNUMBER(SEARCH(Settings!$F$6:$F$13,$O4255)))=0),1,0))</f>
        <v/>
      </c>
      <c r="AM4255">
        <f>IF($AI4255=1,IFERROR(IF(VALUE($C4255)&lt;100000000,VALUE($C4255),1000000000),IFERROR(IF(VALUE(MID($C4255,2,20))&lt;100000000,VALUE(MID($C4255,2,20)),1000000000),1000000000))+ROW()/100000,"")</f>
        <v/>
      </c>
    </row>
    <row r="4256">
      <c r="E4256" s="14" t="n"/>
      <c r="M4256" s="8">
        <f>IF($C4256="","",L4256*T4256/100)</f>
        <v/>
      </c>
      <c r="S4256" s="8" t="n"/>
      <c r="T4256" s="8" t="n"/>
      <c r="W4256">
        <f>IF($C4256="","",IF($AL4256=1,0,IF($AK4256=1,Settings!$C$6,Settings!$C$7))*100)</f>
        <v/>
      </c>
      <c r="X4256" s="8">
        <f>IF($C4256="","",T4256*W4256/100)</f>
        <v/>
      </c>
      <c r="Y4256" s="8">
        <f>IF($C4256="","",T4256-X4256)</f>
        <v/>
      </c>
      <c r="Z4256" s="8">
        <f>IF($C4256="","",Y4256-M4256)</f>
        <v/>
      </c>
      <c r="AD4256" s="8" t="n"/>
      <c r="AG4256" s="14" t="n"/>
      <c r="AI4256">
        <f>IF($C4256="","",IF(COUNTIF($C$2:$C4256,$C4256)=1,1,0))</f>
        <v/>
      </c>
      <c r="AJ4256">
        <f>IF($AI4256=1,SUMPRODUCT(--($AM$2:$AM$7001&lt;$AM4256))+1,"")</f>
        <v/>
      </c>
      <c r="AK4256">
        <f>IF($C4256="","",IF(OR($P4256=TRUE(),$P4256="TRUE"),1,0))</f>
        <v/>
      </c>
      <c r="AL4256">
        <f>IF($C4256="","",IF(AND($V4256="Yes",SUMPRODUCT((LEN(Settings!$F$6:$F$13)&gt;0)*ISNUMBER(SEARCH(Settings!$F$6:$F$13,$O4256)))=0),1,0))</f>
        <v/>
      </c>
      <c r="AM4256">
        <f>IF($AI4256=1,IFERROR(IF(VALUE($C4256)&lt;100000000,VALUE($C4256),1000000000),IFERROR(IF(VALUE(MID($C4256,2,20))&lt;100000000,VALUE(MID($C4256,2,20)),1000000000),1000000000))+ROW()/100000,"")</f>
        <v/>
      </c>
    </row>
    <row r="4257">
      <c r="E4257" s="14" t="n"/>
      <c r="M4257" s="8">
        <f>IF($C4257="","",L4257*T4257/100)</f>
        <v/>
      </c>
      <c r="S4257" s="8" t="n"/>
      <c r="T4257" s="8" t="n"/>
      <c r="W4257">
        <f>IF($C4257="","",IF($AL4257=1,0,IF($AK4257=1,Settings!$C$6,Settings!$C$7))*100)</f>
        <v/>
      </c>
      <c r="X4257" s="8">
        <f>IF($C4257="","",T4257*W4257/100)</f>
        <v/>
      </c>
      <c r="Y4257" s="8">
        <f>IF($C4257="","",T4257-X4257)</f>
        <v/>
      </c>
      <c r="Z4257" s="8">
        <f>IF($C4257="","",Y4257-M4257)</f>
        <v/>
      </c>
      <c r="AD4257" s="8" t="n"/>
      <c r="AG4257" s="14" t="n"/>
      <c r="AI4257">
        <f>IF($C4257="","",IF(COUNTIF($C$2:$C4257,$C4257)=1,1,0))</f>
        <v/>
      </c>
      <c r="AJ4257">
        <f>IF($AI4257=1,SUMPRODUCT(--($AM$2:$AM$7001&lt;$AM4257))+1,"")</f>
        <v/>
      </c>
      <c r="AK4257">
        <f>IF($C4257="","",IF(OR($P4257=TRUE(),$P4257="TRUE"),1,0))</f>
        <v/>
      </c>
      <c r="AL4257">
        <f>IF($C4257="","",IF(AND($V4257="Yes",SUMPRODUCT((LEN(Settings!$F$6:$F$13)&gt;0)*ISNUMBER(SEARCH(Settings!$F$6:$F$13,$O4257)))=0),1,0))</f>
        <v/>
      </c>
      <c r="AM4257">
        <f>IF($AI4257=1,IFERROR(IF(VALUE($C4257)&lt;100000000,VALUE($C4257),1000000000),IFERROR(IF(VALUE(MID($C4257,2,20))&lt;100000000,VALUE(MID($C4257,2,20)),1000000000),1000000000))+ROW()/100000,"")</f>
        <v/>
      </c>
    </row>
    <row r="4258">
      <c r="E4258" s="14" t="n"/>
      <c r="M4258" s="8">
        <f>IF($C4258="","",L4258*T4258/100)</f>
        <v/>
      </c>
      <c r="S4258" s="8" t="n"/>
      <c r="T4258" s="8" t="n"/>
      <c r="W4258">
        <f>IF($C4258="","",IF($AL4258=1,0,IF($AK4258=1,Settings!$C$6,Settings!$C$7))*100)</f>
        <v/>
      </c>
      <c r="X4258" s="8">
        <f>IF($C4258="","",T4258*W4258/100)</f>
        <v/>
      </c>
      <c r="Y4258" s="8">
        <f>IF($C4258="","",T4258-X4258)</f>
        <v/>
      </c>
      <c r="Z4258" s="8">
        <f>IF($C4258="","",Y4258-M4258)</f>
        <v/>
      </c>
      <c r="AD4258" s="8" t="n"/>
      <c r="AG4258" s="14" t="n"/>
      <c r="AI4258">
        <f>IF($C4258="","",IF(COUNTIF($C$2:$C4258,$C4258)=1,1,0))</f>
        <v/>
      </c>
      <c r="AJ4258">
        <f>IF($AI4258=1,SUMPRODUCT(--($AM$2:$AM$7001&lt;$AM4258))+1,"")</f>
        <v/>
      </c>
      <c r="AK4258">
        <f>IF($C4258="","",IF(OR($P4258=TRUE(),$P4258="TRUE"),1,0))</f>
        <v/>
      </c>
      <c r="AL4258">
        <f>IF($C4258="","",IF(AND($V4258="Yes",SUMPRODUCT((LEN(Settings!$F$6:$F$13)&gt;0)*ISNUMBER(SEARCH(Settings!$F$6:$F$13,$O4258)))=0),1,0))</f>
        <v/>
      </c>
      <c r="AM4258">
        <f>IF($AI4258=1,IFERROR(IF(VALUE($C4258)&lt;100000000,VALUE($C4258),1000000000),IFERROR(IF(VALUE(MID($C4258,2,20))&lt;100000000,VALUE(MID($C4258,2,20)),1000000000),1000000000))+ROW()/100000,"")</f>
        <v/>
      </c>
    </row>
    <row r="4259">
      <c r="E4259" s="14" t="n"/>
      <c r="M4259" s="8">
        <f>IF($C4259="","",L4259*T4259/100)</f>
        <v/>
      </c>
      <c r="S4259" s="8" t="n"/>
      <c r="T4259" s="8" t="n"/>
      <c r="W4259">
        <f>IF($C4259="","",IF($AL4259=1,0,IF($AK4259=1,Settings!$C$6,Settings!$C$7))*100)</f>
        <v/>
      </c>
      <c r="X4259" s="8">
        <f>IF($C4259="","",T4259*W4259/100)</f>
        <v/>
      </c>
      <c r="Y4259" s="8">
        <f>IF($C4259="","",T4259-X4259)</f>
        <v/>
      </c>
      <c r="Z4259" s="8">
        <f>IF($C4259="","",Y4259-M4259)</f>
        <v/>
      </c>
      <c r="AD4259" s="8" t="n"/>
      <c r="AG4259" s="14" t="n"/>
      <c r="AI4259">
        <f>IF($C4259="","",IF(COUNTIF($C$2:$C4259,$C4259)=1,1,0))</f>
        <v/>
      </c>
      <c r="AJ4259">
        <f>IF($AI4259=1,SUMPRODUCT(--($AM$2:$AM$7001&lt;$AM4259))+1,"")</f>
        <v/>
      </c>
      <c r="AK4259">
        <f>IF($C4259="","",IF(OR($P4259=TRUE(),$P4259="TRUE"),1,0))</f>
        <v/>
      </c>
      <c r="AL4259">
        <f>IF($C4259="","",IF(AND($V4259="Yes",SUMPRODUCT((LEN(Settings!$F$6:$F$13)&gt;0)*ISNUMBER(SEARCH(Settings!$F$6:$F$13,$O4259)))=0),1,0))</f>
        <v/>
      </c>
      <c r="AM4259">
        <f>IF($AI4259=1,IFERROR(IF(VALUE($C4259)&lt;100000000,VALUE($C4259),1000000000),IFERROR(IF(VALUE(MID($C4259,2,20))&lt;100000000,VALUE(MID($C4259,2,20)),1000000000),1000000000))+ROW()/100000,"")</f>
        <v/>
      </c>
    </row>
    <row r="4260">
      <c r="E4260" s="14" t="n"/>
      <c r="M4260" s="8">
        <f>IF($C4260="","",L4260*T4260/100)</f>
        <v/>
      </c>
      <c r="S4260" s="8" t="n"/>
      <c r="T4260" s="8" t="n"/>
      <c r="W4260">
        <f>IF($C4260="","",IF($AL4260=1,0,IF($AK4260=1,Settings!$C$6,Settings!$C$7))*100)</f>
        <v/>
      </c>
      <c r="X4260" s="8">
        <f>IF($C4260="","",T4260*W4260/100)</f>
        <v/>
      </c>
      <c r="Y4260" s="8">
        <f>IF($C4260="","",T4260-X4260)</f>
        <v/>
      </c>
      <c r="Z4260" s="8">
        <f>IF($C4260="","",Y4260-M4260)</f>
        <v/>
      </c>
      <c r="AD4260" s="8" t="n"/>
      <c r="AG4260" s="14" t="n"/>
      <c r="AI4260">
        <f>IF($C4260="","",IF(COUNTIF($C$2:$C4260,$C4260)=1,1,0))</f>
        <v/>
      </c>
      <c r="AJ4260">
        <f>IF($AI4260=1,SUMPRODUCT(--($AM$2:$AM$7001&lt;$AM4260))+1,"")</f>
        <v/>
      </c>
      <c r="AK4260">
        <f>IF($C4260="","",IF(OR($P4260=TRUE(),$P4260="TRUE"),1,0))</f>
        <v/>
      </c>
      <c r="AL4260">
        <f>IF($C4260="","",IF(AND($V4260="Yes",SUMPRODUCT((LEN(Settings!$F$6:$F$13)&gt;0)*ISNUMBER(SEARCH(Settings!$F$6:$F$13,$O4260)))=0),1,0))</f>
        <v/>
      </c>
      <c r="AM4260">
        <f>IF($AI4260=1,IFERROR(IF(VALUE($C4260)&lt;100000000,VALUE($C4260),1000000000),IFERROR(IF(VALUE(MID($C4260,2,20))&lt;100000000,VALUE(MID($C4260,2,20)),1000000000),1000000000))+ROW()/100000,"")</f>
        <v/>
      </c>
    </row>
    <row r="4261">
      <c r="E4261" s="14" t="n"/>
      <c r="M4261" s="8">
        <f>IF($C4261="","",L4261*T4261/100)</f>
        <v/>
      </c>
      <c r="S4261" s="8" t="n"/>
      <c r="T4261" s="8" t="n"/>
      <c r="W4261">
        <f>IF($C4261="","",IF($AL4261=1,0,IF($AK4261=1,Settings!$C$6,Settings!$C$7))*100)</f>
        <v/>
      </c>
      <c r="X4261" s="8">
        <f>IF($C4261="","",T4261*W4261/100)</f>
        <v/>
      </c>
      <c r="Y4261" s="8">
        <f>IF($C4261="","",T4261-X4261)</f>
        <v/>
      </c>
      <c r="Z4261" s="8">
        <f>IF($C4261="","",Y4261-M4261)</f>
        <v/>
      </c>
      <c r="AD4261" s="8" t="n"/>
      <c r="AG4261" s="14" t="n"/>
      <c r="AI4261">
        <f>IF($C4261="","",IF(COUNTIF($C$2:$C4261,$C4261)=1,1,0))</f>
        <v/>
      </c>
      <c r="AJ4261">
        <f>IF($AI4261=1,SUMPRODUCT(--($AM$2:$AM$7001&lt;$AM4261))+1,"")</f>
        <v/>
      </c>
      <c r="AK4261">
        <f>IF($C4261="","",IF(OR($P4261=TRUE(),$P4261="TRUE"),1,0))</f>
        <v/>
      </c>
      <c r="AL4261">
        <f>IF($C4261="","",IF(AND($V4261="Yes",SUMPRODUCT((LEN(Settings!$F$6:$F$13)&gt;0)*ISNUMBER(SEARCH(Settings!$F$6:$F$13,$O4261)))=0),1,0))</f>
        <v/>
      </c>
      <c r="AM4261">
        <f>IF($AI4261=1,IFERROR(IF(VALUE($C4261)&lt;100000000,VALUE($C4261),1000000000),IFERROR(IF(VALUE(MID($C4261,2,20))&lt;100000000,VALUE(MID($C4261,2,20)),1000000000),1000000000))+ROW()/100000,"")</f>
        <v/>
      </c>
    </row>
    <row r="4262">
      <c r="E4262" s="14" t="n"/>
      <c r="M4262" s="8">
        <f>IF($C4262="","",L4262*T4262/100)</f>
        <v/>
      </c>
      <c r="S4262" s="8" t="n"/>
      <c r="T4262" s="8" t="n"/>
      <c r="W4262">
        <f>IF($C4262="","",IF($AL4262=1,0,IF($AK4262=1,Settings!$C$6,Settings!$C$7))*100)</f>
        <v/>
      </c>
      <c r="X4262" s="8">
        <f>IF($C4262="","",T4262*W4262/100)</f>
        <v/>
      </c>
      <c r="Y4262" s="8">
        <f>IF($C4262="","",T4262-X4262)</f>
        <v/>
      </c>
      <c r="Z4262" s="8">
        <f>IF($C4262="","",Y4262-M4262)</f>
        <v/>
      </c>
      <c r="AD4262" s="8" t="n"/>
      <c r="AG4262" s="14" t="n"/>
      <c r="AI4262">
        <f>IF($C4262="","",IF(COUNTIF($C$2:$C4262,$C4262)=1,1,0))</f>
        <v/>
      </c>
      <c r="AJ4262">
        <f>IF($AI4262=1,SUMPRODUCT(--($AM$2:$AM$7001&lt;$AM4262))+1,"")</f>
        <v/>
      </c>
      <c r="AK4262">
        <f>IF($C4262="","",IF(OR($P4262=TRUE(),$P4262="TRUE"),1,0))</f>
        <v/>
      </c>
      <c r="AL4262">
        <f>IF($C4262="","",IF(AND($V4262="Yes",SUMPRODUCT((LEN(Settings!$F$6:$F$13)&gt;0)*ISNUMBER(SEARCH(Settings!$F$6:$F$13,$O4262)))=0),1,0))</f>
        <v/>
      </c>
      <c r="AM4262">
        <f>IF($AI4262=1,IFERROR(IF(VALUE($C4262)&lt;100000000,VALUE($C4262),1000000000),IFERROR(IF(VALUE(MID($C4262,2,20))&lt;100000000,VALUE(MID($C4262,2,20)),1000000000),1000000000))+ROW()/100000,"")</f>
        <v/>
      </c>
    </row>
    <row r="4263">
      <c r="E4263" s="14" t="n"/>
      <c r="M4263" s="8">
        <f>IF($C4263="","",L4263*T4263/100)</f>
        <v/>
      </c>
      <c r="S4263" s="8" t="n"/>
      <c r="T4263" s="8" t="n"/>
      <c r="W4263">
        <f>IF($C4263="","",IF($AL4263=1,0,IF($AK4263=1,Settings!$C$6,Settings!$C$7))*100)</f>
        <v/>
      </c>
      <c r="X4263" s="8">
        <f>IF($C4263="","",T4263*W4263/100)</f>
        <v/>
      </c>
      <c r="Y4263" s="8">
        <f>IF($C4263="","",T4263-X4263)</f>
        <v/>
      </c>
      <c r="Z4263" s="8">
        <f>IF($C4263="","",Y4263-M4263)</f>
        <v/>
      </c>
      <c r="AD4263" s="8" t="n"/>
      <c r="AG4263" s="14" t="n"/>
      <c r="AI4263">
        <f>IF($C4263="","",IF(COUNTIF($C$2:$C4263,$C4263)=1,1,0))</f>
        <v/>
      </c>
      <c r="AJ4263">
        <f>IF($AI4263=1,SUMPRODUCT(--($AM$2:$AM$7001&lt;$AM4263))+1,"")</f>
        <v/>
      </c>
      <c r="AK4263">
        <f>IF($C4263="","",IF(OR($P4263=TRUE(),$P4263="TRUE"),1,0))</f>
        <v/>
      </c>
      <c r="AL4263">
        <f>IF($C4263="","",IF(AND($V4263="Yes",SUMPRODUCT((LEN(Settings!$F$6:$F$13)&gt;0)*ISNUMBER(SEARCH(Settings!$F$6:$F$13,$O4263)))=0),1,0))</f>
        <v/>
      </c>
      <c r="AM4263">
        <f>IF($AI4263=1,IFERROR(IF(VALUE($C4263)&lt;100000000,VALUE($C4263),1000000000),IFERROR(IF(VALUE(MID($C4263,2,20))&lt;100000000,VALUE(MID($C4263,2,20)),1000000000),1000000000))+ROW()/100000,"")</f>
        <v/>
      </c>
    </row>
    <row r="4264">
      <c r="E4264" s="14" t="n"/>
      <c r="M4264" s="8">
        <f>IF($C4264="","",L4264*T4264/100)</f>
        <v/>
      </c>
      <c r="S4264" s="8" t="n"/>
      <c r="T4264" s="8" t="n"/>
      <c r="W4264">
        <f>IF($C4264="","",IF($AL4264=1,0,IF($AK4264=1,Settings!$C$6,Settings!$C$7))*100)</f>
        <v/>
      </c>
      <c r="X4264" s="8">
        <f>IF($C4264="","",T4264*W4264/100)</f>
        <v/>
      </c>
      <c r="Y4264" s="8">
        <f>IF($C4264="","",T4264-X4264)</f>
        <v/>
      </c>
      <c r="Z4264" s="8">
        <f>IF($C4264="","",Y4264-M4264)</f>
        <v/>
      </c>
      <c r="AD4264" s="8" t="n"/>
      <c r="AG4264" s="14" t="n"/>
      <c r="AI4264">
        <f>IF($C4264="","",IF(COUNTIF($C$2:$C4264,$C4264)=1,1,0))</f>
        <v/>
      </c>
      <c r="AJ4264">
        <f>IF($AI4264=1,SUMPRODUCT(--($AM$2:$AM$7001&lt;$AM4264))+1,"")</f>
        <v/>
      </c>
      <c r="AK4264">
        <f>IF($C4264="","",IF(OR($P4264=TRUE(),$P4264="TRUE"),1,0))</f>
        <v/>
      </c>
      <c r="AL4264">
        <f>IF($C4264="","",IF(AND($V4264="Yes",SUMPRODUCT((LEN(Settings!$F$6:$F$13)&gt;0)*ISNUMBER(SEARCH(Settings!$F$6:$F$13,$O4264)))=0),1,0))</f>
        <v/>
      </c>
      <c r="AM4264">
        <f>IF($AI4264=1,IFERROR(IF(VALUE($C4264)&lt;100000000,VALUE($C4264),1000000000),IFERROR(IF(VALUE(MID($C4264,2,20))&lt;100000000,VALUE(MID($C4264,2,20)),1000000000),1000000000))+ROW()/100000,"")</f>
        <v/>
      </c>
    </row>
    <row r="4265">
      <c r="E4265" s="14" t="n"/>
      <c r="M4265" s="8">
        <f>IF($C4265="","",L4265*T4265/100)</f>
        <v/>
      </c>
      <c r="S4265" s="8" t="n"/>
      <c r="T4265" s="8" t="n"/>
      <c r="W4265">
        <f>IF($C4265="","",IF($AL4265=1,0,IF($AK4265=1,Settings!$C$6,Settings!$C$7))*100)</f>
        <v/>
      </c>
      <c r="X4265" s="8">
        <f>IF($C4265="","",T4265*W4265/100)</f>
        <v/>
      </c>
      <c r="Y4265" s="8">
        <f>IF($C4265="","",T4265-X4265)</f>
        <v/>
      </c>
      <c r="Z4265" s="8">
        <f>IF($C4265="","",Y4265-M4265)</f>
        <v/>
      </c>
      <c r="AD4265" s="8" t="n"/>
      <c r="AG4265" s="14" t="n"/>
      <c r="AI4265">
        <f>IF($C4265="","",IF(COUNTIF($C$2:$C4265,$C4265)=1,1,0))</f>
        <v/>
      </c>
      <c r="AJ4265">
        <f>IF($AI4265=1,SUMPRODUCT(--($AM$2:$AM$7001&lt;$AM4265))+1,"")</f>
        <v/>
      </c>
      <c r="AK4265">
        <f>IF($C4265="","",IF(OR($P4265=TRUE(),$P4265="TRUE"),1,0))</f>
        <v/>
      </c>
      <c r="AL4265">
        <f>IF($C4265="","",IF(AND($V4265="Yes",SUMPRODUCT((LEN(Settings!$F$6:$F$13)&gt;0)*ISNUMBER(SEARCH(Settings!$F$6:$F$13,$O4265)))=0),1,0))</f>
        <v/>
      </c>
      <c r="AM4265">
        <f>IF($AI4265=1,IFERROR(IF(VALUE($C4265)&lt;100000000,VALUE($C4265),1000000000),IFERROR(IF(VALUE(MID($C4265,2,20))&lt;100000000,VALUE(MID($C4265,2,20)),1000000000),1000000000))+ROW()/100000,"")</f>
        <v/>
      </c>
    </row>
    <row r="4266">
      <c r="E4266" s="14" t="n"/>
      <c r="M4266" s="8">
        <f>IF($C4266="","",L4266*T4266/100)</f>
        <v/>
      </c>
      <c r="S4266" s="8" t="n"/>
      <c r="T4266" s="8" t="n"/>
      <c r="W4266">
        <f>IF($C4266="","",IF($AL4266=1,0,IF($AK4266=1,Settings!$C$6,Settings!$C$7))*100)</f>
        <v/>
      </c>
      <c r="X4266" s="8">
        <f>IF($C4266="","",T4266*W4266/100)</f>
        <v/>
      </c>
      <c r="Y4266" s="8">
        <f>IF($C4266="","",T4266-X4266)</f>
        <v/>
      </c>
      <c r="Z4266" s="8">
        <f>IF($C4266="","",Y4266-M4266)</f>
        <v/>
      </c>
      <c r="AD4266" s="8" t="n"/>
      <c r="AG4266" s="14" t="n"/>
      <c r="AI4266">
        <f>IF($C4266="","",IF(COUNTIF($C$2:$C4266,$C4266)=1,1,0))</f>
        <v/>
      </c>
      <c r="AJ4266">
        <f>IF($AI4266=1,SUMPRODUCT(--($AM$2:$AM$7001&lt;$AM4266))+1,"")</f>
        <v/>
      </c>
      <c r="AK4266">
        <f>IF($C4266="","",IF(OR($P4266=TRUE(),$P4266="TRUE"),1,0))</f>
        <v/>
      </c>
      <c r="AL4266">
        <f>IF($C4266="","",IF(AND($V4266="Yes",SUMPRODUCT((LEN(Settings!$F$6:$F$13)&gt;0)*ISNUMBER(SEARCH(Settings!$F$6:$F$13,$O4266)))=0),1,0))</f>
        <v/>
      </c>
      <c r="AM4266">
        <f>IF($AI4266=1,IFERROR(IF(VALUE($C4266)&lt;100000000,VALUE($C4266),1000000000),IFERROR(IF(VALUE(MID($C4266,2,20))&lt;100000000,VALUE(MID($C4266,2,20)),1000000000),1000000000))+ROW()/100000,"")</f>
        <v/>
      </c>
    </row>
    <row r="4267">
      <c r="E4267" s="14" t="n"/>
      <c r="M4267" s="8">
        <f>IF($C4267="","",L4267*T4267/100)</f>
        <v/>
      </c>
      <c r="S4267" s="8" t="n"/>
      <c r="T4267" s="8" t="n"/>
      <c r="W4267">
        <f>IF($C4267="","",IF($AL4267=1,0,IF($AK4267=1,Settings!$C$6,Settings!$C$7))*100)</f>
        <v/>
      </c>
      <c r="X4267" s="8">
        <f>IF($C4267="","",T4267*W4267/100)</f>
        <v/>
      </c>
      <c r="Y4267" s="8">
        <f>IF($C4267="","",T4267-X4267)</f>
        <v/>
      </c>
      <c r="Z4267" s="8">
        <f>IF($C4267="","",Y4267-M4267)</f>
        <v/>
      </c>
      <c r="AD4267" s="8" t="n"/>
      <c r="AG4267" s="14" t="n"/>
      <c r="AI4267">
        <f>IF($C4267="","",IF(COUNTIF($C$2:$C4267,$C4267)=1,1,0))</f>
        <v/>
      </c>
      <c r="AJ4267">
        <f>IF($AI4267=1,SUMPRODUCT(--($AM$2:$AM$7001&lt;$AM4267))+1,"")</f>
        <v/>
      </c>
      <c r="AK4267">
        <f>IF($C4267="","",IF(OR($P4267=TRUE(),$P4267="TRUE"),1,0))</f>
        <v/>
      </c>
      <c r="AL4267">
        <f>IF($C4267="","",IF(AND($V4267="Yes",SUMPRODUCT((LEN(Settings!$F$6:$F$13)&gt;0)*ISNUMBER(SEARCH(Settings!$F$6:$F$13,$O4267)))=0),1,0))</f>
        <v/>
      </c>
      <c r="AM4267">
        <f>IF($AI4267=1,IFERROR(IF(VALUE($C4267)&lt;100000000,VALUE($C4267),1000000000),IFERROR(IF(VALUE(MID($C4267,2,20))&lt;100000000,VALUE(MID($C4267,2,20)),1000000000),1000000000))+ROW()/100000,"")</f>
        <v/>
      </c>
    </row>
    <row r="4268">
      <c r="E4268" s="14" t="n"/>
      <c r="M4268" s="8">
        <f>IF($C4268="","",L4268*T4268/100)</f>
        <v/>
      </c>
      <c r="S4268" s="8" t="n"/>
      <c r="T4268" s="8" t="n"/>
      <c r="W4268">
        <f>IF($C4268="","",IF($AL4268=1,0,IF($AK4268=1,Settings!$C$6,Settings!$C$7))*100)</f>
        <v/>
      </c>
      <c r="X4268" s="8">
        <f>IF($C4268="","",T4268*W4268/100)</f>
        <v/>
      </c>
      <c r="Y4268" s="8">
        <f>IF($C4268="","",T4268-X4268)</f>
        <v/>
      </c>
      <c r="Z4268" s="8">
        <f>IF($C4268="","",Y4268-M4268)</f>
        <v/>
      </c>
      <c r="AD4268" s="8" t="n"/>
      <c r="AG4268" s="14" t="n"/>
      <c r="AI4268">
        <f>IF($C4268="","",IF(COUNTIF($C$2:$C4268,$C4268)=1,1,0))</f>
        <v/>
      </c>
      <c r="AJ4268">
        <f>IF($AI4268=1,SUMPRODUCT(--($AM$2:$AM$7001&lt;$AM4268))+1,"")</f>
        <v/>
      </c>
      <c r="AK4268">
        <f>IF($C4268="","",IF(OR($P4268=TRUE(),$P4268="TRUE"),1,0))</f>
        <v/>
      </c>
      <c r="AL4268">
        <f>IF($C4268="","",IF(AND($V4268="Yes",SUMPRODUCT((LEN(Settings!$F$6:$F$13)&gt;0)*ISNUMBER(SEARCH(Settings!$F$6:$F$13,$O4268)))=0),1,0))</f>
        <v/>
      </c>
      <c r="AM4268">
        <f>IF($AI4268=1,IFERROR(IF(VALUE($C4268)&lt;100000000,VALUE($C4268),1000000000),IFERROR(IF(VALUE(MID($C4268,2,20))&lt;100000000,VALUE(MID($C4268,2,20)),1000000000),1000000000))+ROW()/100000,"")</f>
        <v/>
      </c>
    </row>
    <row r="4269">
      <c r="E4269" s="14" t="n"/>
      <c r="M4269" s="8">
        <f>IF($C4269="","",L4269*T4269/100)</f>
        <v/>
      </c>
      <c r="S4269" s="8" t="n"/>
      <c r="T4269" s="8" t="n"/>
      <c r="W4269">
        <f>IF($C4269="","",IF($AL4269=1,0,IF($AK4269=1,Settings!$C$6,Settings!$C$7))*100)</f>
        <v/>
      </c>
      <c r="X4269" s="8">
        <f>IF($C4269="","",T4269*W4269/100)</f>
        <v/>
      </c>
      <c r="Y4269" s="8">
        <f>IF($C4269="","",T4269-X4269)</f>
        <v/>
      </c>
      <c r="Z4269" s="8">
        <f>IF($C4269="","",Y4269-M4269)</f>
        <v/>
      </c>
      <c r="AD4269" s="8" t="n"/>
      <c r="AG4269" s="14" t="n"/>
      <c r="AI4269">
        <f>IF($C4269="","",IF(COUNTIF($C$2:$C4269,$C4269)=1,1,0))</f>
        <v/>
      </c>
      <c r="AJ4269">
        <f>IF($AI4269=1,SUMPRODUCT(--($AM$2:$AM$7001&lt;$AM4269))+1,"")</f>
        <v/>
      </c>
      <c r="AK4269">
        <f>IF($C4269="","",IF(OR($P4269=TRUE(),$P4269="TRUE"),1,0))</f>
        <v/>
      </c>
      <c r="AL4269">
        <f>IF($C4269="","",IF(AND($V4269="Yes",SUMPRODUCT((LEN(Settings!$F$6:$F$13)&gt;0)*ISNUMBER(SEARCH(Settings!$F$6:$F$13,$O4269)))=0),1,0))</f>
        <v/>
      </c>
      <c r="AM4269">
        <f>IF($AI4269=1,IFERROR(IF(VALUE($C4269)&lt;100000000,VALUE($C4269),1000000000),IFERROR(IF(VALUE(MID($C4269,2,20))&lt;100000000,VALUE(MID($C4269,2,20)),1000000000),1000000000))+ROW()/100000,"")</f>
        <v/>
      </c>
    </row>
    <row r="4270">
      <c r="E4270" s="14" t="n"/>
      <c r="M4270" s="8">
        <f>IF($C4270="","",L4270*T4270/100)</f>
        <v/>
      </c>
      <c r="S4270" s="8" t="n"/>
      <c r="T4270" s="8" t="n"/>
      <c r="W4270">
        <f>IF($C4270="","",IF($AL4270=1,0,IF($AK4270=1,Settings!$C$6,Settings!$C$7))*100)</f>
        <v/>
      </c>
      <c r="X4270" s="8">
        <f>IF($C4270="","",T4270*W4270/100)</f>
        <v/>
      </c>
      <c r="Y4270" s="8">
        <f>IF($C4270="","",T4270-X4270)</f>
        <v/>
      </c>
      <c r="Z4270" s="8">
        <f>IF($C4270="","",Y4270-M4270)</f>
        <v/>
      </c>
      <c r="AD4270" s="8" t="n"/>
      <c r="AG4270" s="14" t="n"/>
      <c r="AI4270">
        <f>IF($C4270="","",IF(COUNTIF($C$2:$C4270,$C4270)=1,1,0))</f>
        <v/>
      </c>
      <c r="AJ4270">
        <f>IF($AI4270=1,SUMPRODUCT(--($AM$2:$AM$7001&lt;$AM4270))+1,"")</f>
        <v/>
      </c>
      <c r="AK4270">
        <f>IF($C4270="","",IF(OR($P4270=TRUE(),$P4270="TRUE"),1,0))</f>
        <v/>
      </c>
      <c r="AL4270">
        <f>IF($C4270="","",IF(AND($V4270="Yes",SUMPRODUCT((LEN(Settings!$F$6:$F$13)&gt;0)*ISNUMBER(SEARCH(Settings!$F$6:$F$13,$O4270)))=0),1,0))</f>
        <v/>
      </c>
      <c r="AM4270">
        <f>IF($AI4270=1,IFERROR(IF(VALUE($C4270)&lt;100000000,VALUE($C4270),1000000000),IFERROR(IF(VALUE(MID($C4270,2,20))&lt;100000000,VALUE(MID($C4270,2,20)),1000000000),1000000000))+ROW()/100000,"")</f>
        <v/>
      </c>
    </row>
    <row r="4271">
      <c r="E4271" s="14" t="n"/>
      <c r="M4271" s="8">
        <f>IF($C4271="","",L4271*T4271/100)</f>
        <v/>
      </c>
      <c r="S4271" s="8" t="n"/>
      <c r="T4271" s="8" t="n"/>
      <c r="W4271">
        <f>IF($C4271="","",IF($AL4271=1,0,IF($AK4271=1,Settings!$C$6,Settings!$C$7))*100)</f>
        <v/>
      </c>
      <c r="X4271" s="8">
        <f>IF($C4271="","",T4271*W4271/100)</f>
        <v/>
      </c>
      <c r="Y4271" s="8">
        <f>IF($C4271="","",T4271-X4271)</f>
        <v/>
      </c>
      <c r="Z4271" s="8">
        <f>IF($C4271="","",Y4271-M4271)</f>
        <v/>
      </c>
      <c r="AD4271" s="8" t="n"/>
      <c r="AG4271" s="14" t="n"/>
      <c r="AI4271">
        <f>IF($C4271="","",IF(COUNTIF($C$2:$C4271,$C4271)=1,1,0))</f>
        <v/>
      </c>
      <c r="AJ4271">
        <f>IF($AI4271=1,SUMPRODUCT(--($AM$2:$AM$7001&lt;$AM4271))+1,"")</f>
        <v/>
      </c>
      <c r="AK4271">
        <f>IF($C4271="","",IF(OR($P4271=TRUE(),$P4271="TRUE"),1,0))</f>
        <v/>
      </c>
      <c r="AL4271">
        <f>IF($C4271="","",IF(AND($V4271="Yes",SUMPRODUCT((LEN(Settings!$F$6:$F$13)&gt;0)*ISNUMBER(SEARCH(Settings!$F$6:$F$13,$O4271)))=0),1,0))</f>
        <v/>
      </c>
      <c r="AM4271">
        <f>IF($AI4271=1,IFERROR(IF(VALUE($C4271)&lt;100000000,VALUE($C4271),1000000000),IFERROR(IF(VALUE(MID($C4271,2,20))&lt;100000000,VALUE(MID($C4271,2,20)),1000000000),1000000000))+ROW()/100000,"")</f>
        <v/>
      </c>
    </row>
    <row r="4272">
      <c r="E4272" s="14" t="n"/>
      <c r="M4272" s="8">
        <f>IF($C4272="","",L4272*T4272/100)</f>
        <v/>
      </c>
      <c r="S4272" s="8" t="n"/>
      <c r="T4272" s="8" t="n"/>
      <c r="W4272">
        <f>IF($C4272="","",IF($AL4272=1,0,IF($AK4272=1,Settings!$C$6,Settings!$C$7))*100)</f>
        <v/>
      </c>
      <c r="X4272" s="8">
        <f>IF($C4272="","",T4272*W4272/100)</f>
        <v/>
      </c>
      <c r="Y4272" s="8">
        <f>IF($C4272="","",T4272-X4272)</f>
        <v/>
      </c>
      <c r="Z4272" s="8">
        <f>IF($C4272="","",Y4272-M4272)</f>
        <v/>
      </c>
      <c r="AD4272" s="8" t="n"/>
      <c r="AG4272" s="14" t="n"/>
      <c r="AI4272">
        <f>IF($C4272="","",IF(COUNTIF($C$2:$C4272,$C4272)=1,1,0))</f>
        <v/>
      </c>
      <c r="AJ4272">
        <f>IF($AI4272=1,SUMPRODUCT(--($AM$2:$AM$7001&lt;$AM4272))+1,"")</f>
        <v/>
      </c>
      <c r="AK4272">
        <f>IF($C4272="","",IF(OR($P4272=TRUE(),$P4272="TRUE"),1,0))</f>
        <v/>
      </c>
      <c r="AL4272">
        <f>IF($C4272="","",IF(AND($V4272="Yes",SUMPRODUCT((LEN(Settings!$F$6:$F$13)&gt;0)*ISNUMBER(SEARCH(Settings!$F$6:$F$13,$O4272)))=0),1,0))</f>
        <v/>
      </c>
      <c r="AM4272">
        <f>IF($AI4272=1,IFERROR(IF(VALUE($C4272)&lt;100000000,VALUE($C4272),1000000000),IFERROR(IF(VALUE(MID($C4272,2,20))&lt;100000000,VALUE(MID($C4272,2,20)),1000000000),1000000000))+ROW()/100000,"")</f>
        <v/>
      </c>
    </row>
    <row r="4273">
      <c r="E4273" s="14" t="n"/>
      <c r="M4273" s="8">
        <f>IF($C4273="","",L4273*T4273/100)</f>
        <v/>
      </c>
      <c r="S4273" s="8" t="n"/>
      <c r="T4273" s="8" t="n"/>
      <c r="W4273">
        <f>IF($C4273="","",IF($AL4273=1,0,IF($AK4273=1,Settings!$C$6,Settings!$C$7))*100)</f>
        <v/>
      </c>
      <c r="X4273" s="8">
        <f>IF($C4273="","",T4273*W4273/100)</f>
        <v/>
      </c>
      <c r="Y4273" s="8">
        <f>IF($C4273="","",T4273-X4273)</f>
        <v/>
      </c>
      <c r="Z4273" s="8">
        <f>IF($C4273="","",Y4273-M4273)</f>
        <v/>
      </c>
      <c r="AD4273" s="8" t="n"/>
      <c r="AG4273" s="14" t="n"/>
      <c r="AI4273">
        <f>IF($C4273="","",IF(COUNTIF($C$2:$C4273,$C4273)=1,1,0))</f>
        <v/>
      </c>
      <c r="AJ4273">
        <f>IF($AI4273=1,SUMPRODUCT(--($AM$2:$AM$7001&lt;$AM4273))+1,"")</f>
        <v/>
      </c>
      <c r="AK4273">
        <f>IF($C4273="","",IF(OR($P4273=TRUE(),$P4273="TRUE"),1,0))</f>
        <v/>
      </c>
      <c r="AL4273">
        <f>IF($C4273="","",IF(AND($V4273="Yes",SUMPRODUCT((LEN(Settings!$F$6:$F$13)&gt;0)*ISNUMBER(SEARCH(Settings!$F$6:$F$13,$O4273)))=0),1,0))</f>
        <v/>
      </c>
      <c r="AM4273">
        <f>IF($AI4273=1,IFERROR(IF(VALUE($C4273)&lt;100000000,VALUE($C4273),1000000000),IFERROR(IF(VALUE(MID($C4273,2,20))&lt;100000000,VALUE(MID($C4273,2,20)),1000000000),1000000000))+ROW()/100000,"")</f>
        <v/>
      </c>
    </row>
    <row r="4274">
      <c r="E4274" s="14" t="n"/>
      <c r="M4274" s="8">
        <f>IF($C4274="","",L4274*T4274/100)</f>
        <v/>
      </c>
      <c r="S4274" s="8" t="n"/>
      <c r="T4274" s="8" t="n"/>
      <c r="W4274">
        <f>IF($C4274="","",IF($AL4274=1,0,IF($AK4274=1,Settings!$C$6,Settings!$C$7))*100)</f>
        <v/>
      </c>
      <c r="X4274" s="8">
        <f>IF($C4274="","",T4274*W4274/100)</f>
        <v/>
      </c>
      <c r="Y4274" s="8">
        <f>IF($C4274="","",T4274-X4274)</f>
        <v/>
      </c>
      <c r="Z4274" s="8">
        <f>IF($C4274="","",Y4274-M4274)</f>
        <v/>
      </c>
      <c r="AD4274" s="8" t="n"/>
      <c r="AG4274" s="14" t="n"/>
      <c r="AI4274">
        <f>IF($C4274="","",IF(COUNTIF($C$2:$C4274,$C4274)=1,1,0))</f>
        <v/>
      </c>
      <c r="AJ4274">
        <f>IF($AI4274=1,SUMPRODUCT(--($AM$2:$AM$7001&lt;$AM4274))+1,"")</f>
        <v/>
      </c>
      <c r="AK4274">
        <f>IF($C4274="","",IF(OR($P4274=TRUE(),$P4274="TRUE"),1,0))</f>
        <v/>
      </c>
      <c r="AL4274">
        <f>IF($C4274="","",IF(AND($V4274="Yes",SUMPRODUCT((LEN(Settings!$F$6:$F$13)&gt;0)*ISNUMBER(SEARCH(Settings!$F$6:$F$13,$O4274)))=0),1,0))</f>
        <v/>
      </c>
      <c r="AM4274">
        <f>IF($AI4274=1,IFERROR(IF(VALUE($C4274)&lt;100000000,VALUE($C4274),1000000000),IFERROR(IF(VALUE(MID($C4274,2,20))&lt;100000000,VALUE(MID($C4274,2,20)),1000000000),1000000000))+ROW()/100000,"")</f>
        <v/>
      </c>
    </row>
    <row r="4275">
      <c r="E4275" s="14" t="n"/>
      <c r="M4275" s="8">
        <f>IF($C4275="","",L4275*T4275/100)</f>
        <v/>
      </c>
      <c r="S4275" s="8" t="n"/>
      <c r="T4275" s="8" t="n"/>
      <c r="W4275">
        <f>IF($C4275="","",IF($AL4275=1,0,IF($AK4275=1,Settings!$C$6,Settings!$C$7))*100)</f>
        <v/>
      </c>
      <c r="X4275" s="8">
        <f>IF($C4275="","",T4275*W4275/100)</f>
        <v/>
      </c>
      <c r="Y4275" s="8">
        <f>IF($C4275="","",T4275-X4275)</f>
        <v/>
      </c>
      <c r="Z4275" s="8">
        <f>IF($C4275="","",Y4275-M4275)</f>
        <v/>
      </c>
      <c r="AD4275" s="8" t="n"/>
      <c r="AG4275" s="14" t="n"/>
      <c r="AI4275">
        <f>IF($C4275="","",IF(COUNTIF($C$2:$C4275,$C4275)=1,1,0))</f>
        <v/>
      </c>
      <c r="AJ4275">
        <f>IF($AI4275=1,SUMPRODUCT(--($AM$2:$AM$7001&lt;$AM4275))+1,"")</f>
        <v/>
      </c>
      <c r="AK4275">
        <f>IF($C4275="","",IF(OR($P4275=TRUE(),$P4275="TRUE"),1,0))</f>
        <v/>
      </c>
      <c r="AL4275">
        <f>IF($C4275="","",IF(AND($V4275="Yes",SUMPRODUCT((LEN(Settings!$F$6:$F$13)&gt;0)*ISNUMBER(SEARCH(Settings!$F$6:$F$13,$O4275)))=0),1,0))</f>
        <v/>
      </c>
      <c r="AM4275">
        <f>IF($AI4275=1,IFERROR(IF(VALUE($C4275)&lt;100000000,VALUE($C4275),1000000000),IFERROR(IF(VALUE(MID($C4275,2,20))&lt;100000000,VALUE(MID($C4275,2,20)),1000000000),1000000000))+ROW()/100000,"")</f>
        <v/>
      </c>
    </row>
    <row r="4276">
      <c r="E4276" s="14" t="n"/>
      <c r="M4276" s="8">
        <f>IF($C4276="","",L4276*T4276/100)</f>
        <v/>
      </c>
      <c r="S4276" s="8" t="n"/>
      <c r="T4276" s="8" t="n"/>
      <c r="W4276">
        <f>IF($C4276="","",IF($AL4276=1,0,IF($AK4276=1,Settings!$C$6,Settings!$C$7))*100)</f>
        <v/>
      </c>
      <c r="X4276" s="8">
        <f>IF($C4276="","",T4276*W4276/100)</f>
        <v/>
      </c>
      <c r="Y4276" s="8">
        <f>IF($C4276="","",T4276-X4276)</f>
        <v/>
      </c>
      <c r="Z4276" s="8">
        <f>IF($C4276="","",Y4276-M4276)</f>
        <v/>
      </c>
      <c r="AD4276" s="8" t="n"/>
      <c r="AG4276" s="14" t="n"/>
      <c r="AI4276">
        <f>IF($C4276="","",IF(COUNTIF($C$2:$C4276,$C4276)=1,1,0))</f>
        <v/>
      </c>
      <c r="AJ4276">
        <f>IF($AI4276=1,SUMPRODUCT(--($AM$2:$AM$7001&lt;$AM4276))+1,"")</f>
        <v/>
      </c>
      <c r="AK4276">
        <f>IF($C4276="","",IF(OR($P4276=TRUE(),$P4276="TRUE"),1,0))</f>
        <v/>
      </c>
      <c r="AL4276">
        <f>IF($C4276="","",IF(AND($V4276="Yes",SUMPRODUCT((LEN(Settings!$F$6:$F$13)&gt;0)*ISNUMBER(SEARCH(Settings!$F$6:$F$13,$O4276)))=0),1,0))</f>
        <v/>
      </c>
      <c r="AM4276">
        <f>IF($AI4276=1,IFERROR(IF(VALUE($C4276)&lt;100000000,VALUE($C4276),1000000000),IFERROR(IF(VALUE(MID($C4276,2,20))&lt;100000000,VALUE(MID($C4276,2,20)),1000000000),1000000000))+ROW()/100000,"")</f>
        <v/>
      </c>
    </row>
    <row r="4277">
      <c r="E4277" s="14" t="n"/>
      <c r="M4277" s="8">
        <f>IF($C4277="","",L4277*T4277/100)</f>
        <v/>
      </c>
      <c r="S4277" s="8" t="n"/>
      <c r="T4277" s="8" t="n"/>
      <c r="W4277">
        <f>IF($C4277="","",IF($AL4277=1,0,IF($AK4277=1,Settings!$C$6,Settings!$C$7))*100)</f>
        <v/>
      </c>
      <c r="X4277" s="8">
        <f>IF($C4277="","",T4277*W4277/100)</f>
        <v/>
      </c>
      <c r="Y4277" s="8">
        <f>IF($C4277="","",T4277-X4277)</f>
        <v/>
      </c>
      <c r="Z4277" s="8">
        <f>IF($C4277="","",Y4277-M4277)</f>
        <v/>
      </c>
      <c r="AD4277" s="8" t="n"/>
      <c r="AG4277" s="14" t="n"/>
      <c r="AI4277">
        <f>IF($C4277="","",IF(COUNTIF($C$2:$C4277,$C4277)=1,1,0))</f>
        <v/>
      </c>
      <c r="AJ4277">
        <f>IF($AI4277=1,SUMPRODUCT(--($AM$2:$AM$7001&lt;$AM4277))+1,"")</f>
        <v/>
      </c>
      <c r="AK4277">
        <f>IF($C4277="","",IF(OR($P4277=TRUE(),$P4277="TRUE"),1,0))</f>
        <v/>
      </c>
      <c r="AL4277">
        <f>IF($C4277="","",IF(AND($V4277="Yes",SUMPRODUCT((LEN(Settings!$F$6:$F$13)&gt;0)*ISNUMBER(SEARCH(Settings!$F$6:$F$13,$O4277)))=0),1,0))</f>
        <v/>
      </c>
      <c r="AM4277">
        <f>IF($AI4277=1,IFERROR(IF(VALUE($C4277)&lt;100000000,VALUE($C4277),1000000000),IFERROR(IF(VALUE(MID($C4277,2,20))&lt;100000000,VALUE(MID($C4277,2,20)),1000000000),1000000000))+ROW()/100000,"")</f>
        <v/>
      </c>
    </row>
    <row r="4278">
      <c r="E4278" s="14" t="n"/>
      <c r="M4278" s="8">
        <f>IF($C4278="","",L4278*T4278/100)</f>
        <v/>
      </c>
      <c r="S4278" s="8" t="n"/>
      <c r="T4278" s="8" t="n"/>
      <c r="W4278">
        <f>IF($C4278="","",IF($AL4278=1,0,IF($AK4278=1,Settings!$C$6,Settings!$C$7))*100)</f>
        <v/>
      </c>
      <c r="X4278" s="8">
        <f>IF($C4278="","",T4278*W4278/100)</f>
        <v/>
      </c>
      <c r="Y4278" s="8">
        <f>IF($C4278="","",T4278-X4278)</f>
        <v/>
      </c>
      <c r="Z4278" s="8">
        <f>IF($C4278="","",Y4278-M4278)</f>
        <v/>
      </c>
      <c r="AD4278" s="8" t="n"/>
      <c r="AG4278" s="14" t="n"/>
      <c r="AI4278">
        <f>IF($C4278="","",IF(COUNTIF($C$2:$C4278,$C4278)=1,1,0))</f>
        <v/>
      </c>
      <c r="AJ4278">
        <f>IF($AI4278=1,SUMPRODUCT(--($AM$2:$AM$7001&lt;$AM4278))+1,"")</f>
        <v/>
      </c>
      <c r="AK4278">
        <f>IF($C4278="","",IF(OR($P4278=TRUE(),$P4278="TRUE"),1,0))</f>
        <v/>
      </c>
      <c r="AL4278">
        <f>IF($C4278="","",IF(AND($V4278="Yes",SUMPRODUCT((LEN(Settings!$F$6:$F$13)&gt;0)*ISNUMBER(SEARCH(Settings!$F$6:$F$13,$O4278)))=0),1,0))</f>
        <v/>
      </c>
      <c r="AM4278">
        <f>IF($AI4278=1,IFERROR(IF(VALUE($C4278)&lt;100000000,VALUE($C4278),1000000000),IFERROR(IF(VALUE(MID($C4278,2,20))&lt;100000000,VALUE(MID($C4278,2,20)),1000000000),1000000000))+ROW()/100000,"")</f>
        <v/>
      </c>
    </row>
    <row r="4279">
      <c r="E4279" s="14" t="n"/>
      <c r="M4279" s="8">
        <f>IF($C4279="","",L4279*T4279/100)</f>
        <v/>
      </c>
      <c r="S4279" s="8" t="n"/>
      <c r="T4279" s="8" t="n"/>
      <c r="W4279">
        <f>IF($C4279="","",IF($AL4279=1,0,IF($AK4279=1,Settings!$C$6,Settings!$C$7))*100)</f>
        <v/>
      </c>
      <c r="X4279" s="8">
        <f>IF($C4279="","",T4279*W4279/100)</f>
        <v/>
      </c>
      <c r="Y4279" s="8">
        <f>IF($C4279="","",T4279-X4279)</f>
        <v/>
      </c>
      <c r="Z4279" s="8">
        <f>IF($C4279="","",Y4279-M4279)</f>
        <v/>
      </c>
      <c r="AD4279" s="8" t="n"/>
      <c r="AG4279" s="14" t="n"/>
      <c r="AI4279">
        <f>IF($C4279="","",IF(COUNTIF($C$2:$C4279,$C4279)=1,1,0))</f>
        <v/>
      </c>
      <c r="AJ4279">
        <f>IF($AI4279=1,SUMPRODUCT(--($AM$2:$AM$7001&lt;$AM4279))+1,"")</f>
        <v/>
      </c>
      <c r="AK4279">
        <f>IF($C4279="","",IF(OR($P4279=TRUE(),$P4279="TRUE"),1,0))</f>
        <v/>
      </c>
      <c r="AL4279">
        <f>IF($C4279="","",IF(AND($V4279="Yes",SUMPRODUCT((LEN(Settings!$F$6:$F$13)&gt;0)*ISNUMBER(SEARCH(Settings!$F$6:$F$13,$O4279)))=0),1,0))</f>
        <v/>
      </c>
      <c r="AM4279">
        <f>IF($AI4279=1,IFERROR(IF(VALUE($C4279)&lt;100000000,VALUE($C4279),1000000000),IFERROR(IF(VALUE(MID($C4279,2,20))&lt;100000000,VALUE(MID($C4279,2,20)),1000000000),1000000000))+ROW()/100000,"")</f>
        <v/>
      </c>
    </row>
    <row r="4280">
      <c r="E4280" s="14" t="n"/>
      <c r="M4280" s="8">
        <f>IF($C4280="","",L4280*T4280/100)</f>
        <v/>
      </c>
      <c r="S4280" s="8" t="n"/>
      <c r="T4280" s="8" t="n"/>
      <c r="W4280">
        <f>IF($C4280="","",IF($AL4280=1,0,IF($AK4280=1,Settings!$C$6,Settings!$C$7))*100)</f>
        <v/>
      </c>
      <c r="X4280" s="8">
        <f>IF($C4280="","",T4280*W4280/100)</f>
        <v/>
      </c>
      <c r="Y4280" s="8">
        <f>IF($C4280="","",T4280-X4280)</f>
        <v/>
      </c>
      <c r="Z4280" s="8">
        <f>IF($C4280="","",Y4280-M4280)</f>
        <v/>
      </c>
      <c r="AD4280" s="8" t="n"/>
      <c r="AG4280" s="14" t="n"/>
      <c r="AI4280">
        <f>IF($C4280="","",IF(COUNTIF($C$2:$C4280,$C4280)=1,1,0))</f>
        <v/>
      </c>
      <c r="AJ4280">
        <f>IF($AI4280=1,SUMPRODUCT(--($AM$2:$AM$7001&lt;$AM4280))+1,"")</f>
        <v/>
      </c>
      <c r="AK4280">
        <f>IF($C4280="","",IF(OR($P4280=TRUE(),$P4280="TRUE"),1,0))</f>
        <v/>
      </c>
      <c r="AL4280">
        <f>IF($C4280="","",IF(AND($V4280="Yes",SUMPRODUCT((LEN(Settings!$F$6:$F$13)&gt;0)*ISNUMBER(SEARCH(Settings!$F$6:$F$13,$O4280)))=0),1,0))</f>
        <v/>
      </c>
      <c r="AM4280">
        <f>IF($AI4280=1,IFERROR(IF(VALUE($C4280)&lt;100000000,VALUE($C4280),1000000000),IFERROR(IF(VALUE(MID($C4280,2,20))&lt;100000000,VALUE(MID($C4280,2,20)),1000000000),1000000000))+ROW()/100000,"")</f>
        <v/>
      </c>
    </row>
    <row r="4281">
      <c r="E4281" s="14" t="n"/>
      <c r="M4281" s="8">
        <f>IF($C4281="","",L4281*T4281/100)</f>
        <v/>
      </c>
      <c r="S4281" s="8" t="n"/>
      <c r="T4281" s="8" t="n"/>
      <c r="W4281">
        <f>IF($C4281="","",IF($AL4281=1,0,IF($AK4281=1,Settings!$C$6,Settings!$C$7))*100)</f>
        <v/>
      </c>
      <c r="X4281" s="8">
        <f>IF($C4281="","",T4281*W4281/100)</f>
        <v/>
      </c>
      <c r="Y4281" s="8">
        <f>IF($C4281="","",T4281-X4281)</f>
        <v/>
      </c>
      <c r="Z4281" s="8">
        <f>IF($C4281="","",Y4281-M4281)</f>
        <v/>
      </c>
      <c r="AD4281" s="8" t="n"/>
      <c r="AG4281" s="14" t="n"/>
      <c r="AI4281">
        <f>IF($C4281="","",IF(COUNTIF($C$2:$C4281,$C4281)=1,1,0))</f>
        <v/>
      </c>
      <c r="AJ4281">
        <f>IF($AI4281=1,SUMPRODUCT(--($AM$2:$AM$7001&lt;$AM4281))+1,"")</f>
        <v/>
      </c>
      <c r="AK4281">
        <f>IF($C4281="","",IF(OR($P4281=TRUE(),$P4281="TRUE"),1,0))</f>
        <v/>
      </c>
      <c r="AL4281">
        <f>IF($C4281="","",IF(AND($V4281="Yes",SUMPRODUCT((LEN(Settings!$F$6:$F$13)&gt;0)*ISNUMBER(SEARCH(Settings!$F$6:$F$13,$O4281)))=0),1,0))</f>
        <v/>
      </c>
      <c r="AM4281">
        <f>IF($AI4281=1,IFERROR(IF(VALUE($C4281)&lt;100000000,VALUE($C4281),1000000000),IFERROR(IF(VALUE(MID($C4281,2,20))&lt;100000000,VALUE(MID($C4281,2,20)),1000000000),1000000000))+ROW()/100000,"")</f>
        <v/>
      </c>
    </row>
    <row r="4282">
      <c r="E4282" s="14" t="n"/>
      <c r="M4282" s="8">
        <f>IF($C4282="","",L4282*T4282/100)</f>
        <v/>
      </c>
      <c r="S4282" s="8" t="n"/>
      <c r="T4282" s="8" t="n"/>
      <c r="W4282">
        <f>IF($C4282="","",IF($AL4282=1,0,IF($AK4282=1,Settings!$C$6,Settings!$C$7))*100)</f>
        <v/>
      </c>
      <c r="X4282" s="8">
        <f>IF($C4282="","",T4282*W4282/100)</f>
        <v/>
      </c>
      <c r="Y4282" s="8">
        <f>IF($C4282="","",T4282-X4282)</f>
        <v/>
      </c>
      <c r="Z4282" s="8">
        <f>IF($C4282="","",Y4282-M4282)</f>
        <v/>
      </c>
      <c r="AD4282" s="8" t="n"/>
      <c r="AG4282" s="14" t="n"/>
      <c r="AI4282">
        <f>IF($C4282="","",IF(COUNTIF($C$2:$C4282,$C4282)=1,1,0))</f>
        <v/>
      </c>
      <c r="AJ4282">
        <f>IF($AI4282=1,SUMPRODUCT(--($AM$2:$AM$7001&lt;$AM4282))+1,"")</f>
        <v/>
      </c>
      <c r="AK4282">
        <f>IF($C4282="","",IF(OR($P4282=TRUE(),$P4282="TRUE"),1,0))</f>
        <v/>
      </c>
      <c r="AL4282">
        <f>IF($C4282="","",IF(AND($V4282="Yes",SUMPRODUCT((LEN(Settings!$F$6:$F$13)&gt;0)*ISNUMBER(SEARCH(Settings!$F$6:$F$13,$O4282)))=0),1,0))</f>
        <v/>
      </c>
      <c r="AM4282">
        <f>IF($AI4282=1,IFERROR(IF(VALUE($C4282)&lt;100000000,VALUE($C4282),1000000000),IFERROR(IF(VALUE(MID($C4282,2,20))&lt;100000000,VALUE(MID($C4282,2,20)),1000000000),1000000000))+ROW()/100000,"")</f>
        <v/>
      </c>
    </row>
    <row r="4283">
      <c r="E4283" s="14" t="n"/>
      <c r="M4283" s="8">
        <f>IF($C4283="","",L4283*T4283/100)</f>
        <v/>
      </c>
      <c r="S4283" s="8" t="n"/>
      <c r="T4283" s="8" t="n"/>
      <c r="W4283">
        <f>IF($C4283="","",IF($AL4283=1,0,IF($AK4283=1,Settings!$C$6,Settings!$C$7))*100)</f>
        <v/>
      </c>
      <c r="X4283" s="8">
        <f>IF($C4283="","",T4283*W4283/100)</f>
        <v/>
      </c>
      <c r="Y4283" s="8">
        <f>IF($C4283="","",T4283-X4283)</f>
        <v/>
      </c>
      <c r="Z4283" s="8">
        <f>IF($C4283="","",Y4283-M4283)</f>
        <v/>
      </c>
      <c r="AD4283" s="8" t="n"/>
      <c r="AG4283" s="14" t="n"/>
      <c r="AI4283">
        <f>IF($C4283="","",IF(COUNTIF($C$2:$C4283,$C4283)=1,1,0))</f>
        <v/>
      </c>
      <c r="AJ4283">
        <f>IF($AI4283=1,SUMPRODUCT(--($AM$2:$AM$7001&lt;$AM4283))+1,"")</f>
        <v/>
      </c>
      <c r="AK4283">
        <f>IF($C4283="","",IF(OR($P4283=TRUE(),$P4283="TRUE"),1,0))</f>
        <v/>
      </c>
      <c r="AL4283">
        <f>IF($C4283="","",IF(AND($V4283="Yes",SUMPRODUCT((LEN(Settings!$F$6:$F$13)&gt;0)*ISNUMBER(SEARCH(Settings!$F$6:$F$13,$O4283)))=0),1,0))</f>
        <v/>
      </c>
      <c r="AM4283">
        <f>IF($AI4283=1,IFERROR(IF(VALUE($C4283)&lt;100000000,VALUE($C4283),1000000000),IFERROR(IF(VALUE(MID($C4283,2,20))&lt;100000000,VALUE(MID($C4283,2,20)),1000000000),1000000000))+ROW()/100000,"")</f>
        <v/>
      </c>
    </row>
    <row r="4284">
      <c r="E4284" s="14" t="n"/>
      <c r="M4284" s="8">
        <f>IF($C4284="","",L4284*T4284/100)</f>
        <v/>
      </c>
      <c r="S4284" s="8" t="n"/>
      <c r="T4284" s="8" t="n"/>
      <c r="W4284">
        <f>IF($C4284="","",IF($AL4284=1,0,IF($AK4284=1,Settings!$C$6,Settings!$C$7))*100)</f>
        <v/>
      </c>
      <c r="X4284" s="8">
        <f>IF($C4284="","",T4284*W4284/100)</f>
        <v/>
      </c>
      <c r="Y4284" s="8">
        <f>IF($C4284="","",T4284-X4284)</f>
        <v/>
      </c>
      <c r="Z4284" s="8">
        <f>IF($C4284="","",Y4284-M4284)</f>
        <v/>
      </c>
      <c r="AD4284" s="8" t="n"/>
      <c r="AG4284" s="14" t="n"/>
      <c r="AI4284">
        <f>IF($C4284="","",IF(COUNTIF($C$2:$C4284,$C4284)=1,1,0))</f>
        <v/>
      </c>
      <c r="AJ4284">
        <f>IF($AI4284=1,SUMPRODUCT(--($AM$2:$AM$7001&lt;$AM4284))+1,"")</f>
        <v/>
      </c>
      <c r="AK4284">
        <f>IF($C4284="","",IF(OR($P4284=TRUE(),$P4284="TRUE"),1,0))</f>
        <v/>
      </c>
      <c r="AL4284">
        <f>IF($C4284="","",IF(AND($V4284="Yes",SUMPRODUCT((LEN(Settings!$F$6:$F$13)&gt;0)*ISNUMBER(SEARCH(Settings!$F$6:$F$13,$O4284)))=0),1,0))</f>
        <v/>
      </c>
      <c r="AM4284">
        <f>IF($AI4284=1,IFERROR(IF(VALUE($C4284)&lt;100000000,VALUE($C4284),1000000000),IFERROR(IF(VALUE(MID($C4284,2,20))&lt;100000000,VALUE(MID($C4284,2,20)),1000000000),1000000000))+ROW()/100000,"")</f>
        <v/>
      </c>
    </row>
    <row r="4285">
      <c r="E4285" s="14" t="n"/>
      <c r="M4285" s="8">
        <f>IF($C4285="","",L4285*T4285/100)</f>
        <v/>
      </c>
      <c r="S4285" s="8" t="n"/>
      <c r="T4285" s="8" t="n"/>
      <c r="W4285">
        <f>IF($C4285="","",IF($AL4285=1,0,IF($AK4285=1,Settings!$C$6,Settings!$C$7))*100)</f>
        <v/>
      </c>
      <c r="X4285" s="8">
        <f>IF($C4285="","",T4285*W4285/100)</f>
        <v/>
      </c>
      <c r="Y4285" s="8">
        <f>IF($C4285="","",T4285-X4285)</f>
        <v/>
      </c>
      <c r="Z4285" s="8">
        <f>IF($C4285="","",Y4285-M4285)</f>
        <v/>
      </c>
      <c r="AD4285" s="8" t="n"/>
      <c r="AG4285" s="14" t="n"/>
      <c r="AI4285">
        <f>IF($C4285="","",IF(COUNTIF($C$2:$C4285,$C4285)=1,1,0))</f>
        <v/>
      </c>
      <c r="AJ4285">
        <f>IF($AI4285=1,SUMPRODUCT(--($AM$2:$AM$7001&lt;$AM4285))+1,"")</f>
        <v/>
      </c>
      <c r="AK4285">
        <f>IF($C4285="","",IF(OR($P4285=TRUE(),$P4285="TRUE"),1,0))</f>
        <v/>
      </c>
      <c r="AL4285">
        <f>IF($C4285="","",IF(AND($V4285="Yes",SUMPRODUCT((LEN(Settings!$F$6:$F$13)&gt;0)*ISNUMBER(SEARCH(Settings!$F$6:$F$13,$O4285)))=0),1,0))</f>
        <v/>
      </c>
      <c r="AM4285">
        <f>IF($AI4285=1,IFERROR(IF(VALUE($C4285)&lt;100000000,VALUE($C4285),1000000000),IFERROR(IF(VALUE(MID($C4285,2,20))&lt;100000000,VALUE(MID($C4285,2,20)),1000000000),1000000000))+ROW()/100000,"")</f>
        <v/>
      </c>
    </row>
    <row r="4286">
      <c r="E4286" s="14" t="n"/>
      <c r="M4286" s="8">
        <f>IF($C4286="","",L4286*T4286/100)</f>
        <v/>
      </c>
      <c r="S4286" s="8" t="n"/>
      <c r="T4286" s="8" t="n"/>
      <c r="W4286">
        <f>IF($C4286="","",IF($AL4286=1,0,IF($AK4286=1,Settings!$C$6,Settings!$C$7))*100)</f>
        <v/>
      </c>
      <c r="X4286" s="8">
        <f>IF($C4286="","",T4286*W4286/100)</f>
        <v/>
      </c>
      <c r="Y4286" s="8">
        <f>IF($C4286="","",T4286-X4286)</f>
        <v/>
      </c>
      <c r="Z4286" s="8">
        <f>IF($C4286="","",Y4286-M4286)</f>
        <v/>
      </c>
      <c r="AD4286" s="8" t="n"/>
      <c r="AG4286" s="14" t="n"/>
      <c r="AI4286">
        <f>IF($C4286="","",IF(COUNTIF($C$2:$C4286,$C4286)=1,1,0))</f>
        <v/>
      </c>
      <c r="AJ4286">
        <f>IF($AI4286=1,SUMPRODUCT(--($AM$2:$AM$7001&lt;$AM4286))+1,"")</f>
        <v/>
      </c>
      <c r="AK4286">
        <f>IF($C4286="","",IF(OR($P4286=TRUE(),$P4286="TRUE"),1,0))</f>
        <v/>
      </c>
      <c r="AL4286">
        <f>IF($C4286="","",IF(AND($V4286="Yes",SUMPRODUCT((LEN(Settings!$F$6:$F$13)&gt;0)*ISNUMBER(SEARCH(Settings!$F$6:$F$13,$O4286)))=0),1,0))</f>
        <v/>
      </c>
      <c r="AM4286">
        <f>IF($AI4286=1,IFERROR(IF(VALUE($C4286)&lt;100000000,VALUE($C4286),1000000000),IFERROR(IF(VALUE(MID($C4286,2,20))&lt;100000000,VALUE(MID($C4286,2,20)),1000000000),1000000000))+ROW()/100000,"")</f>
        <v/>
      </c>
    </row>
    <row r="4287">
      <c r="E4287" s="14" t="n"/>
      <c r="M4287" s="8">
        <f>IF($C4287="","",L4287*T4287/100)</f>
        <v/>
      </c>
      <c r="S4287" s="8" t="n"/>
      <c r="T4287" s="8" t="n"/>
      <c r="W4287">
        <f>IF($C4287="","",IF($AL4287=1,0,IF($AK4287=1,Settings!$C$6,Settings!$C$7))*100)</f>
        <v/>
      </c>
      <c r="X4287" s="8">
        <f>IF($C4287="","",T4287*W4287/100)</f>
        <v/>
      </c>
      <c r="Y4287" s="8">
        <f>IF($C4287="","",T4287-X4287)</f>
        <v/>
      </c>
      <c r="Z4287" s="8">
        <f>IF($C4287="","",Y4287-M4287)</f>
        <v/>
      </c>
      <c r="AD4287" s="8" t="n"/>
      <c r="AG4287" s="14" t="n"/>
      <c r="AI4287">
        <f>IF($C4287="","",IF(COUNTIF($C$2:$C4287,$C4287)=1,1,0))</f>
        <v/>
      </c>
      <c r="AJ4287">
        <f>IF($AI4287=1,SUMPRODUCT(--($AM$2:$AM$7001&lt;$AM4287))+1,"")</f>
        <v/>
      </c>
      <c r="AK4287">
        <f>IF($C4287="","",IF(OR($P4287=TRUE(),$P4287="TRUE"),1,0))</f>
        <v/>
      </c>
      <c r="AL4287">
        <f>IF($C4287="","",IF(AND($V4287="Yes",SUMPRODUCT((LEN(Settings!$F$6:$F$13)&gt;0)*ISNUMBER(SEARCH(Settings!$F$6:$F$13,$O4287)))=0),1,0))</f>
        <v/>
      </c>
      <c r="AM4287">
        <f>IF($AI4287=1,IFERROR(IF(VALUE($C4287)&lt;100000000,VALUE($C4287),1000000000),IFERROR(IF(VALUE(MID($C4287,2,20))&lt;100000000,VALUE(MID($C4287,2,20)),1000000000),1000000000))+ROW()/100000,"")</f>
        <v/>
      </c>
    </row>
    <row r="4288">
      <c r="E4288" s="14" t="n"/>
      <c r="M4288" s="8">
        <f>IF($C4288="","",L4288*T4288/100)</f>
        <v/>
      </c>
      <c r="S4288" s="8" t="n"/>
      <c r="T4288" s="8" t="n"/>
      <c r="W4288">
        <f>IF($C4288="","",IF($AL4288=1,0,IF($AK4288=1,Settings!$C$6,Settings!$C$7))*100)</f>
        <v/>
      </c>
      <c r="X4288" s="8">
        <f>IF($C4288="","",T4288*W4288/100)</f>
        <v/>
      </c>
      <c r="Y4288" s="8">
        <f>IF($C4288="","",T4288-X4288)</f>
        <v/>
      </c>
      <c r="Z4288" s="8">
        <f>IF($C4288="","",Y4288-M4288)</f>
        <v/>
      </c>
      <c r="AD4288" s="8" t="n"/>
      <c r="AG4288" s="14" t="n"/>
      <c r="AI4288">
        <f>IF($C4288="","",IF(COUNTIF($C$2:$C4288,$C4288)=1,1,0))</f>
        <v/>
      </c>
      <c r="AJ4288">
        <f>IF($AI4288=1,SUMPRODUCT(--($AM$2:$AM$7001&lt;$AM4288))+1,"")</f>
        <v/>
      </c>
      <c r="AK4288">
        <f>IF($C4288="","",IF(OR($P4288=TRUE(),$P4288="TRUE"),1,0))</f>
        <v/>
      </c>
      <c r="AL4288">
        <f>IF($C4288="","",IF(AND($V4288="Yes",SUMPRODUCT((LEN(Settings!$F$6:$F$13)&gt;0)*ISNUMBER(SEARCH(Settings!$F$6:$F$13,$O4288)))=0),1,0))</f>
        <v/>
      </c>
      <c r="AM4288">
        <f>IF($AI4288=1,IFERROR(IF(VALUE($C4288)&lt;100000000,VALUE($C4288),1000000000),IFERROR(IF(VALUE(MID($C4288,2,20))&lt;100000000,VALUE(MID($C4288,2,20)),1000000000),1000000000))+ROW()/100000,"")</f>
        <v/>
      </c>
    </row>
    <row r="4289">
      <c r="E4289" s="14" t="n"/>
      <c r="M4289" s="8">
        <f>IF($C4289="","",L4289*T4289/100)</f>
        <v/>
      </c>
      <c r="S4289" s="8" t="n"/>
      <c r="T4289" s="8" t="n"/>
      <c r="W4289">
        <f>IF($C4289="","",IF($AL4289=1,0,IF($AK4289=1,Settings!$C$6,Settings!$C$7))*100)</f>
        <v/>
      </c>
      <c r="X4289" s="8">
        <f>IF($C4289="","",T4289*W4289/100)</f>
        <v/>
      </c>
      <c r="Y4289" s="8">
        <f>IF($C4289="","",T4289-X4289)</f>
        <v/>
      </c>
      <c r="Z4289" s="8">
        <f>IF($C4289="","",Y4289-M4289)</f>
        <v/>
      </c>
      <c r="AD4289" s="8" t="n"/>
      <c r="AG4289" s="14" t="n"/>
      <c r="AI4289">
        <f>IF($C4289="","",IF(COUNTIF($C$2:$C4289,$C4289)=1,1,0))</f>
        <v/>
      </c>
      <c r="AJ4289">
        <f>IF($AI4289=1,SUMPRODUCT(--($AM$2:$AM$7001&lt;$AM4289))+1,"")</f>
        <v/>
      </c>
      <c r="AK4289">
        <f>IF($C4289="","",IF(OR($P4289=TRUE(),$P4289="TRUE"),1,0))</f>
        <v/>
      </c>
      <c r="AL4289">
        <f>IF($C4289="","",IF(AND($V4289="Yes",SUMPRODUCT((LEN(Settings!$F$6:$F$13)&gt;0)*ISNUMBER(SEARCH(Settings!$F$6:$F$13,$O4289)))=0),1,0))</f>
        <v/>
      </c>
      <c r="AM4289">
        <f>IF($AI4289=1,IFERROR(IF(VALUE($C4289)&lt;100000000,VALUE($C4289),1000000000),IFERROR(IF(VALUE(MID($C4289,2,20))&lt;100000000,VALUE(MID($C4289,2,20)),1000000000),1000000000))+ROW()/100000,"")</f>
        <v/>
      </c>
    </row>
    <row r="4290">
      <c r="E4290" s="14" t="n"/>
      <c r="M4290" s="8">
        <f>IF($C4290="","",L4290*T4290/100)</f>
        <v/>
      </c>
      <c r="S4290" s="8" t="n"/>
      <c r="T4290" s="8" t="n"/>
      <c r="W4290">
        <f>IF($C4290="","",IF($AL4290=1,0,IF($AK4290=1,Settings!$C$6,Settings!$C$7))*100)</f>
        <v/>
      </c>
      <c r="X4290" s="8">
        <f>IF($C4290="","",T4290*W4290/100)</f>
        <v/>
      </c>
      <c r="Y4290" s="8">
        <f>IF($C4290="","",T4290-X4290)</f>
        <v/>
      </c>
      <c r="Z4290" s="8">
        <f>IF($C4290="","",Y4290-M4290)</f>
        <v/>
      </c>
      <c r="AD4290" s="8" t="n"/>
      <c r="AG4290" s="14" t="n"/>
      <c r="AI4290">
        <f>IF($C4290="","",IF(COUNTIF($C$2:$C4290,$C4290)=1,1,0))</f>
        <v/>
      </c>
      <c r="AJ4290">
        <f>IF($AI4290=1,SUMPRODUCT(--($AM$2:$AM$7001&lt;$AM4290))+1,"")</f>
        <v/>
      </c>
      <c r="AK4290">
        <f>IF($C4290="","",IF(OR($P4290=TRUE(),$P4290="TRUE"),1,0))</f>
        <v/>
      </c>
      <c r="AL4290">
        <f>IF($C4290="","",IF(AND($V4290="Yes",SUMPRODUCT((LEN(Settings!$F$6:$F$13)&gt;0)*ISNUMBER(SEARCH(Settings!$F$6:$F$13,$O4290)))=0),1,0))</f>
        <v/>
      </c>
      <c r="AM4290">
        <f>IF($AI4290=1,IFERROR(IF(VALUE($C4290)&lt;100000000,VALUE($C4290),1000000000),IFERROR(IF(VALUE(MID($C4290,2,20))&lt;100000000,VALUE(MID($C4290,2,20)),1000000000),1000000000))+ROW()/100000,"")</f>
        <v/>
      </c>
    </row>
    <row r="4291">
      <c r="E4291" s="14" t="n"/>
      <c r="M4291" s="8">
        <f>IF($C4291="","",L4291*T4291/100)</f>
        <v/>
      </c>
      <c r="S4291" s="8" t="n"/>
      <c r="T4291" s="8" t="n"/>
      <c r="W4291">
        <f>IF($C4291="","",IF($AL4291=1,0,IF($AK4291=1,Settings!$C$6,Settings!$C$7))*100)</f>
        <v/>
      </c>
      <c r="X4291" s="8">
        <f>IF($C4291="","",T4291*W4291/100)</f>
        <v/>
      </c>
      <c r="Y4291" s="8">
        <f>IF($C4291="","",T4291-X4291)</f>
        <v/>
      </c>
      <c r="Z4291" s="8">
        <f>IF($C4291="","",Y4291-M4291)</f>
        <v/>
      </c>
      <c r="AD4291" s="8" t="n"/>
      <c r="AG4291" s="14" t="n"/>
      <c r="AI4291">
        <f>IF($C4291="","",IF(COUNTIF($C$2:$C4291,$C4291)=1,1,0))</f>
        <v/>
      </c>
      <c r="AJ4291">
        <f>IF($AI4291=1,SUMPRODUCT(--($AM$2:$AM$7001&lt;$AM4291))+1,"")</f>
        <v/>
      </c>
      <c r="AK4291">
        <f>IF($C4291="","",IF(OR($P4291=TRUE(),$P4291="TRUE"),1,0))</f>
        <v/>
      </c>
      <c r="AL4291">
        <f>IF($C4291="","",IF(AND($V4291="Yes",SUMPRODUCT((LEN(Settings!$F$6:$F$13)&gt;0)*ISNUMBER(SEARCH(Settings!$F$6:$F$13,$O4291)))=0),1,0))</f>
        <v/>
      </c>
      <c r="AM4291">
        <f>IF($AI4291=1,IFERROR(IF(VALUE($C4291)&lt;100000000,VALUE($C4291),1000000000),IFERROR(IF(VALUE(MID($C4291,2,20))&lt;100000000,VALUE(MID($C4291,2,20)),1000000000),1000000000))+ROW()/100000,"")</f>
        <v/>
      </c>
    </row>
    <row r="4292">
      <c r="E4292" s="14" t="n"/>
      <c r="M4292" s="8">
        <f>IF($C4292="","",L4292*T4292/100)</f>
        <v/>
      </c>
      <c r="S4292" s="8" t="n"/>
      <c r="T4292" s="8" t="n"/>
      <c r="W4292">
        <f>IF($C4292="","",IF($AL4292=1,0,IF($AK4292=1,Settings!$C$6,Settings!$C$7))*100)</f>
        <v/>
      </c>
      <c r="X4292" s="8">
        <f>IF($C4292="","",T4292*W4292/100)</f>
        <v/>
      </c>
      <c r="Y4292" s="8">
        <f>IF($C4292="","",T4292-X4292)</f>
        <v/>
      </c>
      <c r="Z4292" s="8">
        <f>IF($C4292="","",Y4292-M4292)</f>
        <v/>
      </c>
      <c r="AD4292" s="8" t="n"/>
      <c r="AG4292" s="14" t="n"/>
      <c r="AI4292">
        <f>IF($C4292="","",IF(COUNTIF($C$2:$C4292,$C4292)=1,1,0))</f>
        <v/>
      </c>
      <c r="AJ4292">
        <f>IF($AI4292=1,SUMPRODUCT(--($AM$2:$AM$7001&lt;$AM4292))+1,"")</f>
        <v/>
      </c>
      <c r="AK4292">
        <f>IF($C4292="","",IF(OR($P4292=TRUE(),$P4292="TRUE"),1,0))</f>
        <v/>
      </c>
      <c r="AL4292">
        <f>IF($C4292="","",IF(AND($V4292="Yes",SUMPRODUCT((LEN(Settings!$F$6:$F$13)&gt;0)*ISNUMBER(SEARCH(Settings!$F$6:$F$13,$O4292)))=0),1,0))</f>
        <v/>
      </c>
      <c r="AM4292">
        <f>IF($AI4292=1,IFERROR(IF(VALUE($C4292)&lt;100000000,VALUE($C4292),1000000000),IFERROR(IF(VALUE(MID($C4292,2,20))&lt;100000000,VALUE(MID($C4292,2,20)),1000000000),1000000000))+ROW()/100000,"")</f>
        <v/>
      </c>
    </row>
    <row r="4293">
      <c r="E4293" s="14" t="n"/>
      <c r="M4293" s="8">
        <f>IF($C4293="","",L4293*T4293/100)</f>
        <v/>
      </c>
      <c r="S4293" s="8" t="n"/>
      <c r="T4293" s="8" t="n"/>
      <c r="W4293">
        <f>IF($C4293="","",IF($AL4293=1,0,IF($AK4293=1,Settings!$C$6,Settings!$C$7))*100)</f>
        <v/>
      </c>
      <c r="X4293" s="8">
        <f>IF($C4293="","",T4293*W4293/100)</f>
        <v/>
      </c>
      <c r="Y4293" s="8">
        <f>IF($C4293="","",T4293-X4293)</f>
        <v/>
      </c>
      <c r="Z4293" s="8">
        <f>IF($C4293="","",Y4293-M4293)</f>
        <v/>
      </c>
      <c r="AD4293" s="8" t="n"/>
      <c r="AG4293" s="14" t="n"/>
      <c r="AI4293">
        <f>IF($C4293="","",IF(COUNTIF($C$2:$C4293,$C4293)=1,1,0))</f>
        <v/>
      </c>
      <c r="AJ4293">
        <f>IF($AI4293=1,SUMPRODUCT(--($AM$2:$AM$7001&lt;$AM4293))+1,"")</f>
        <v/>
      </c>
      <c r="AK4293">
        <f>IF($C4293="","",IF(OR($P4293=TRUE(),$P4293="TRUE"),1,0))</f>
        <v/>
      </c>
      <c r="AL4293">
        <f>IF($C4293="","",IF(AND($V4293="Yes",SUMPRODUCT((LEN(Settings!$F$6:$F$13)&gt;0)*ISNUMBER(SEARCH(Settings!$F$6:$F$13,$O4293)))=0),1,0))</f>
        <v/>
      </c>
      <c r="AM4293">
        <f>IF($AI4293=1,IFERROR(IF(VALUE($C4293)&lt;100000000,VALUE($C4293),1000000000),IFERROR(IF(VALUE(MID($C4293,2,20))&lt;100000000,VALUE(MID($C4293,2,20)),1000000000),1000000000))+ROW()/100000,"")</f>
        <v/>
      </c>
    </row>
    <row r="4294">
      <c r="E4294" s="14" t="n"/>
      <c r="M4294" s="8">
        <f>IF($C4294="","",L4294*T4294/100)</f>
        <v/>
      </c>
      <c r="S4294" s="8" t="n"/>
      <c r="T4294" s="8" t="n"/>
      <c r="W4294">
        <f>IF($C4294="","",IF($AL4294=1,0,IF($AK4294=1,Settings!$C$6,Settings!$C$7))*100)</f>
        <v/>
      </c>
      <c r="X4294" s="8">
        <f>IF($C4294="","",T4294*W4294/100)</f>
        <v/>
      </c>
      <c r="Y4294" s="8">
        <f>IF($C4294="","",T4294-X4294)</f>
        <v/>
      </c>
      <c r="Z4294" s="8">
        <f>IF($C4294="","",Y4294-M4294)</f>
        <v/>
      </c>
      <c r="AD4294" s="8" t="n"/>
      <c r="AG4294" s="14" t="n"/>
      <c r="AI4294">
        <f>IF($C4294="","",IF(COUNTIF($C$2:$C4294,$C4294)=1,1,0))</f>
        <v/>
      </c>
      <c r="AJ4294">
        <f>IF($AI4294=1,SUMPRODUCT(--($AM$2:$AM$7001&lt;$AM4294))+1,"")</f>
        <v/>
      </c>
      <c r="AK4294">
        <f>IF($C4294="","",IF(OR($P4294=TRUE(),$P4294="TRUE"),1,0))</f>
        <v/>
      </c>
      <c r="AL4294">
        <f>IF($C4294="","",IF(AND($V4294="Yes",SUMPRODUCT((LEN(Settings!$F$6:$F$13)&gt;0)*ISNUMBER(SEARCH(Settings!$F$6:$F$13,$O4294)))=0),1,0))</f>
        <v/>
      </c>
      <c r="AM4294">
        <f>IF($AI4294=1,IFERROR(IF(VALUE($C4294)&lt;100000000,VALUE($C4294),1000000000),IFERROR(IF(VALUE(MID($C4294,2,20))&lt;100000000,VALUE(MID($C4294,2,20)),1000000000),1000000000))+ROW()/100000,"")</f>
        <v/>
      </c>
    </row>
    <row r="4295">
      <c r="E4295" s="14" t="n"/>
      <c r="M4295" s="8">
        <f>IF($C4295="","",L4295*T4295/100)</f>
        <v/>
      </c>
      <c r="S4295" s="8" t="n"/>
      <c r="T4295" s="8" t="n"/>
      <c r="W4295">
        <f>IF($C4295="","",IF($AL4295=1,0,IF($AK4295=1,Settings!$C$6,Settings!$C$7))*100)</f>
        <v/>
      </c>
      <c r="X4295" s="8">
        <f>IF($C4295="","",T4295*W4295/100)</f>
        <v/>
      </c>
      <c r="Y4295" s="8">
        <f>IF($C4295="","",T4295-X4295)</f>
        <v/>
      </c>
      <c r="Z4295" s="8">
        <f>IF($C4295="","",Y4295-M4295)</f>
        <v/>
      </c>
      <c r="AD4295" s="8" t="n"/>
      <c r="AG4295" s="14" t="n"/>
      <c r="AI4295">
        <f>IF($C4295="","",IF(COUNTIF($C$2:$C4295,$C4295)=1,1,0))</f>
        <v/>
      </c>
      <c r="AJ4295">
        <f>IF($AI4295=1,SUMPRODUCT(--($AM$2:$AM$7001&lt;$AM4295))+1,"")</f>
        <v/>
      </c>
      <c r="AK4295">
        <f>IF($C4295="","",IF(OR($P4295=TRUE(),$P4295="TRUE"),1,0))</f>
        <v/>
      </c>
      <c r="AL4295">
        <f>IF($C4295="","",IF(AND($V4295="Yes",SUMPRODUCT((LEN(Settings!$F$6:$F$13)&gt;0)*ISNUMBER(SEARCH(Settings!$F$6:$F$13,$O4295)))=0),1,0))</f>
        <v/>
      </c>
      <c r="AM4295">
        <f>IF($AI4295=1,IFERROR(IF(VALUE($C4295)&lt;100000000,VALUE($C4295),1000000000),IFERROR(IF(VALUE(MID($C4295,2,20))&lt;100000000,VALUE(MID($C4295,2,20)),1000000000),1000000000))+ROW()/100000,"")</f>
        <v/>
      </c>
    </row>
    <row r="4296">
      <c r="E4296" s="14" t="n"/>
      <c r="M4296" s="8">
        <f>IF($C4296="","",L4296*T4296/100)</f>
        <v/>
      </c>
      <c r="S4296" s="8" t="n"/>
      <c r="T4296" s="8" t="n"/>
      <c r="W4296">
        <f>IF($C4296="","",IF($AL4296=1,0,IF($AK4296=1,Settings!$C$6,Settings!$C$7))*100)</f>
        <v/>
      </c>
      <c r="X4296" s="8">
        <f>IF($C4296="","",T4296*W4296/100)</f>
        <v/>
      </c>
      <c r="Y4296" s="8">
        <f>IF($C4296="","",T4296-X4296)</f>
        <v/>
      </c>
      <c r="Z4296" s="8">
        <f>IF($C4296="","",Y4296-M4296)</f>
        <v/>
      </c>
      <c r="AD4296" s="8" t="n"/>
      <c r="AG4296" s="14" t="n"/>
      <c r="AI4296">
        <f>IF($C4296="","",IF(COUNTIF($C$2:$C4296,$C4296)=1,1,0))</f>
        <v/>
      </c>
      <c r="AJ4296">
        <f>IF($AI4296=1,SUMPRODUCT(--($AM$2:$AM$7001&lt;$AM4296))+1,"")</f>
        <v/>
      </c>
      <c r="AK4296">
        <f>IF($C4296="","",IF(OR($P4296=TRUE(),$P4296="TRUE"),1,0))</f>
        <v/>
      </c>
      <c r="AL4296">
        <f>IF($C4296="","",IF(AND($V4296="Yes",SUMPRODUCT((LEN(Settings!$F$6:$F$13)&gt;0)*ISNUMBER(SEARCH(Settings!$F$6:$F$13,$O4296)))=0),1,0))</f>
        <v/>
      </c>
      <c r="AM4296">
        <f>IF($AI4296=1,IFERROR(IF(VALUE($C4296)&lt;100000000,VALUE($C4296),1000000000),IFERROR(IF(VALUE(MID($C4296,2,20))&lt;100000000,VALUE(MID($C4296,2,20)),1000000000),1000000000))+ROW()/100000,"")</f>
        <v/>
      </c>
    </row>
    <row r="4297">
      <c r="E4297" s="14" t="n"/>
      <c r="M4297" s="8">
        <f>IF($C4297="","",L4297*T4297/100)</f>
        <v/>
      </c>
      <c r="S4297" s="8" t="n"/>
      <c r="T4297" s="8" t="n"/>
      <c r="W4297">
        <f>IF($C4297="","",IF($AL4297=1,0,IF($AK4297=1,Settings!$C$6,Settings!$C$7))*100)</f>
        <v/>
      </c>
      <c r="X4297" s="8">
        <f>IF($C4297="","",T4297*W4297/100)</f>
        <v/>
      </c>
      <c r="Y4297" s="8">
        <f>IF($C4297="","",T4297-X4297)</f>
        <v/>
      </c>
      <c r="Z4297" s="8">
        <f>IF($C4297="","",Y4297-M4297)</f>
        <v/>
      </c>
      <c r="AD4297" s="8" t="n"/>
      <c r="AG4297" s="14" t="n"/>
      <c r="AI4297">
        <f>IF($C4297="","",IF(COUNTIF($C$2:$C4297,$C4297)=1,1,0))</f>
        <v/>
      </c>
      <c r="AJ4297">
        <f>IF($AI4297=1,SUMPRODUCT(--($AM$2:$AM$7001&lt;$AM4297))+1,"")</f>
        <v/>
      </c>
      <c r="AK4297">
        <f>IF($C4297="","",IF(OR($P4297=TRUE(),$P4297="TRUE"),1,0))</f>
        <v/>
      </c>
      <c r="AL4297">
        <f>IF($C4297="","",IF(AND($V4297="Yes",SUMPRODUCT((LEN(Settings!$F$6:$F$13)&gt;0)*ISNUMBER(SEARCH(Settings!$F$6:$F$13,$O4297)))=0),1,0))</f>
        <v/>
      </c>
      <c r="AM4297">
        <f>IF($AI4297=1,IFERROR(IF(VALUE($C4297)&lt;100000000,VALUE($C4297),1000000000),IFERROR(IF(VALUE(MID($C4297,2,20))&lt;100000000,VALUE(MID($C4297,2,20)),1000000000),1000000000))+ROW()/100000,"")</f>
        <v/>
      </c>
    </row>
    <row r="4298">
      <c r="E4298" s="14" t="n"/>
      <c r="M4298" s="8">
        <f>IF($C4298="","",L4298*T4298/100)</f>
        <v/>
      </c>
      <c r="S4298" s="8" t="n"/>
      <c r="T4298" s="8" t="n"/>
      <c r="W4298">
        <f>IF($C4298="","",IF($AL4298=1,0,IF($AK4298=1,Settings!$C$6,Settings!$C$7))*100)</f>
        <v/>
      </c>
      <c r="X4298" s="8">
        <f>IF($C4298="","",T4298*W4298/100)</f>
        <v/>
      </c>
      <c r="Y4298" s="8">
        <f>IF($C4298="","",T4298-X4298)</f>
        <v/>
      </c>
      <c r="Z4298" s="8">
        <f>IF($C4298="","",Y4298-M4298)</f>
        <v/>
      </c>
      <c r="AD4298" s="8" t="n"/>
      <c r="AG4298" s="14" t="n"/>
      <c r="AI4298">
        <f>IF($C4298="","",IF(COUNTIF($C$2:$C4298,$C4298)=1,1,0))</f>
        <v/>
      </c>
      <c r="AJ4298">
        <f>IF($AI4298=1,SUMPRODUCT(--($AM$2:$AM$7001&lt;$AM4298))+1,"")</f>
        <v/>
      </c>
      <c r="AK4298">
        <f>IF($C4298="","",IF(OR($P4298=TRUE(),$P4298="TRUE"),1,0))</f>
        <v/>
      </c>
      <c r="AL4298">
        <f>IF($C4298="","",IF(AND($V4298="Yes",SUMPRODUCT((LEN(Settings!$F$6:$F$13)&gt;0)*ISNUMBER(SEARCH(Settings!$F$6:$F$13,$O4298)))=0),1,0))</f>
        <v/>
      </c>
      <c r="AM4298">
        <f>IF($AI4298=1,IFERROR(IF(VALUE($C4298)&lt;100000000,VALUE($C4298),1000000000),IFERROR(IF(VALUE(MID($C4298,2,20))&lt;100000000,VALUE(MID($C4298,2,20)),1000000000),1000000000))+ROW()/100000,"")</f>
        <v/>
      </c>
    </row>
    <row r="4299">
      <c r="E4299" s="14" t="n"/>
      <c r="M4299" s="8">
        <f>IF($C4299="","",L4299*T4299/100)</f>
        <v/>
      </c>
      <c r="S4299" s="8" t="n"/>
      <c r="T4299" s="8" t="n"/>
      <c r="W4299">
        <f>IF($C4299="","",IF($AL4299=1,0,IF($AK4299=1,Settings!$C$6,Settings!$C$7))*100)</f>
        <v/>
      </c>
      <c r="X4299" s="8">
        <f>IF($C4299="","",T4299*W4299/100)</f>
        <v/>
      </c>
      <c r="Y4299" s="8">
        <f>IF($C4299="","",T4299-X4299)</f>
        <v/>
      </c>
      <c r="Z4299" s="8">
        <f>IF($C4299="","",Y4299-M4299)</f>
        <v/>
      </c>
      <c r="AD4299" s="8" t="n"/>
      <c r="AG4299" s="14" t="n"/>
      <c r="AI4299">
        <f>IF($C4299="","",IF(COUNTIF($C$2:$C4299,$C4299)=1,1,0))</f>
        <v/>
      </c>
      <c r="AJ4299">
        <f>IF($AI4299=1,SUMPRODUCT(--($AM$2:$AM$7001&lt;$AM4299))+1,"")</f>
        <v/>
      </c>
      <c r="AK4299">
        <f>IF($C4299="","",IF(OR($P4299=TRUE(),$P4299="TRUE"),1,0))</f>
        <v/>
      </c>
      <c r="AL4299">
        <f>IF($C4299="","",IF(AND($V4299="Yes",SUMPRODUCT((LEN(Settings!$F$6:$F$13)&gt;0)*ISNUMBER(SEARCH(Settings!$F$6:$F$13,$O4299)))=0),1,0))</f>
        <v/>
      </c>
      <c r="AM4299">
        <f>IF($AI4299=1,IFERROR(IF(VALUE($C4299)&lt;100000000,VALUE($C4299),1000000000),IFERROR(IF(VALUE(MID($C4299,2,20))&lt;100000000,VALUE(MID($C4299,2,20)),1000000000),1000000000))+ROW()/100000,"")</f>
        <v/>
      </c>
    </row>
    <row r="4300">
      <c r="E4300" s="14" t="n"/>
      <c r="M4300" s="8">
        <f>IF($C4300="","",L4300*T4300/100)</f>
        <v/>
      </c>
      <c r="S4300" s="8" t="n"/>
      <c r="T4300" s="8" t="n"/>
      <c r="W4300">
        <f>IF($C4300="","",IF($AL4300=1,0,IF($AK4300=1,Settings!$C$6,Settings!$C$7))*100)</f>
        <v/>
      </c>
      <c r="X4300" s="8">
        <f>IF($C4300="","",T4300*W4300/100)</f>
        <v/>
      </c>
      <c r="Y4300" s="8">
        <f>IF($C4300="","",T4300-X4300)</f>
        <v/>
      </c>
      <c r="Z4300" s="8">
        <f>IF($C4300="","",Y4300-M4300)</f>
        <v/>
      </c>
      <c r="AD4300" s="8" t="n"/>
      <c r="AG4300" s="14" t="n"/>
      <c r="AI4300">
        <f>IF($C4300="","",IF(COUNTIF($C$2:$C4300,$C4300)=1,1,0))</f>
        <v/>
      </c>
      <c r="AJ4300">
        <f>IF($AI4300=1,SUMPRODUCT(--($AM$2:$AM$7001&lt;$AM4300))+1,"")</f>
        <v/>
      </c>
      <c r="AK4300">
        <f>IF($C4300="","",IF(OR($P4300=TRUE(),$P4300="TRUE"),1,0))</f>
        <v/>
      </c>
      <c r="AL4300">
        <f>IF($C4300="","",IF(AND($V4300="Yes",SUMPRODUCT((LEN(Settings!$F$6:$F$13)&gt;0)*ISNUMBER(SEARCH(Settings!$F$6:$F$13,$O4300)))=0),1,0))</f>
        <v/>
      </c>
      <c r="AM4300">
        <f>IF($AI4300=1,IFERROR(IF(VALUE($C4300)&lt;100000000,VALUE($C4300),1000000000),IFERROR(IF(VALUE(MID($C4300,2,20))&lt;100000000,VALUE(MID($C4300,2,20)),1000000000),1000000000))+ROW()/100000,"")</f>
        <v/>
      </c>
    </row>
    <row r="4301">
      <c r="E4301" s="14" t="n"/>
      <c r="M4301" s="8">
        <f>IF($C4301="","",L4301*T4301/100)</f>
        <v/>
      </c>
      <c r="S4301" s="8" t="n"/>
      <c r="T4301" s="8" t="n"/>
      <c r="W4301">
        <f>IF($C4301="","",IF($AL4301=1,0,IF($AK4301=1,Settings!$C$6,Settings!$C$7))*100)</f>
        <v/>
      </c>
      <c r="X4301" s="8">
        <f>IF($C4301="","",T4301*W4301/100)</f>
        <v/>
      </c>
      <c r="Y4301" s="8">
        <f>IF($C4301="","",T4301-X4301)</f>
        <v/>
      </c>
      <c r="Z4301" s="8">
        <f>IF($C4301="","",Y4301-M4301)</f>
        <v/>
      </c>
      <c r="AD4301" s="8" t="n"/>
      <c r="AG4301" s="14" t="n"/>
      <c r="AI4301">
        <f>IF($C4301="","",IF(COUNTIF($C$2:$C4301,$C4301)=1,1,0))</f>
        <v/>
      </c>
      <c r="AJ4301">
        <f>IF($AI4301=1,SUMPRODUCT(--($AM$2:$AM$7001&lt;$AM4301))+1,"")</f>
        <v/>
      </c>
      <c r="AK4301">
        <f>IF($C4301="","",IF(OR($P4301=TRUE(),$P4301="TRUE"),1,0))</f>
        <v/>
      </c>
      <c r="AL4301">
        <f>IF($C4301="","",IF(AND($V4301="Yes",SUMPRODUCT((LEN(Settings!$F$6:$F$13)&gt;0)*ISNUMBER(SEARCH(Settings!$F$6:$F$13,$O4301)))=0),1,0))</f>
        <v/>
      </c>
      <c r="AM4301">
        <f>IF($AI4301=1,IFERROR(IF(VALUE($C4301)&lt;100000000,VALUE($C4301),1000000000),IFERROR(IF(VALUE(MID($C4301,2,20))&lt;100000000,VALUE(MID($C4301,2,20)),1000000000),1000000000))+ROW()/100000,"")</f>
        <v/>
      </c>
    </row>
    <row r="4302">
      <c r="E4302" s="14" t="n"/>
      <c r="M4302" s="8">
        <f>IF($C4302="","",L4302*T4302/100)</f>
        <v/>
      </c>
      <c r="S4302" s="8" t="n"/>
      <c r="T4302" s="8" t="n"/>
      <c r="W4302">
        <f>IF($C4302="","",IF($AL4302=1,0,IF($AK4302=1,Settings!$C$6,Settings!$C$7))*100)</f>
        <v/>
      </c>
      <c r="X4302" s="8">
        <f>IF($C4302="","",T4302*W4302/100)</f>
        <v/>
      </c>
      <c r="Y4302" s="8">
        <f>IF($C4302="","",T4302-X4302)</f>
        <v/>
      </c>
      <c r="Z4302" s="8">
        <f>IF($C4302="","",Y4302-M4302)</f>
        <v/>
      </c>
      <c r="AD4302" s="8" t="n"/>
      <c r="AG4302" s="14" t="n"/>
      <c r="AI4302">
        <f>IF($C4302="","",IF(COUNTIF($C$2:$C4302,$C4302)=1,1,0))</f>
        <v/>
      </c>
      <c r="AJ4302">
        <f>IF($AI4302=1,SUMPRODUCT(--($AM$2:$AM$7001&lt;$AM4302))+1,"")</f>
        <v/>
      </c>
      <c r="AK4302">
        <f>IF($C4302="","",IF(OR($P4302=TRUE(),$P4302="TRUE"),1,0))</f>
        <v/>
      </c>
      <c r="AL4302">
        <f>IF($C4302="","",IF(AND($V4302="Yes",SUMPRODUCT((LEN(Settings!$F$6:$F$13)&gt;0)*ISNUMBER(SEARCH(Settings!$F$6:$F$13,$O4302)))=0),1,0))</f>
        <v/>
      </c>
      <c r="AM4302">
        <f>IF($AI4302=1,IFERROR(IF(VALUE($C4302)&lt;100000000,VALUE($C4302),1000000000),IFERROR(IF(VALUE(MID($C4302,2,20))&lt;100000000,VALUE(MID($C4302,2,20)),1000000000),1000000000))+ROW()/100000,"")</f>
        <v/>
      </c>
    </row>
    <row r="4303">
      <c r="E4303" s="14" t="n"/>
      <c r="M4303" s="8">
        <f>IF($C4303="","",L4303*T4303/100)</f>
        <v/>
      </c>
      <c r="S4303" s="8" t="n"/>
      <c r="T4303" s="8" t="n"/>
      <c r="W4303">
        <f>IF($C4303="","",IF($AL4303=1,0,IF($AK4303=1,Settings!$C$6,Settings!$C$7))*100)</f>
        <v/>
      </c>
      <c r="X4303" s="8">
        <f>IF($C4303="","",T4303*W4303/100)</f>
        <v/>
      </c>
      <c r="Y4303" s="8">
        <f>IF($C4303="","",T4303-X4303)</f>
        <v/>
      </c>
      <c r="Z4303" s="8">
        <f>IF($C4303="","",Y4303-M4303)</f>
        <v/>
      </c>
      <c r="AD4303" s="8" t="n"/>
      <c r="AG4303" s="14" t="n"/>
      <c r="AI4303">
        <f>IF($C4303="","",IF(COUNTIF($C$2:$C4303,$C4303)=1,1,0))</f>
        <v/>
      </c>
      <c r="AJ4303">
        <f>IF($AI4303=1,SUMPRODUCT(--($AM$2:$AM$7001&lt;$AM4303))+1,"")</f>
        <v/>
      </c>
      <c r="AK4303">
        <f>IF($C4303="","",IF(OR($P4303=TRUE(),$P4303="TRUE"),1,0))</f>
        <v/>
      </c>
      <c r="AL4303">
        <f>IF($C4303="","",IF(AND($V4303="Yes",SUMPRODUCT((LEN(Settings!$F$6:$F$13)&gt;0)*ISNUMBER(SEARCH(Settings!$F$6:$F$13,$O4303)))=0),1,0))</f>
        <v/>
      </c>
      <c r="AM4303">
        <f>IF($AI4303=1,IFERROR(IF(VALUE($C4303)&lt;100000000,VALUE($C4303),1000000000),IFERROR(IF(VALUE(MID($C4303,2,20))&lt;100000000,VALUE(MID($C4303,2,20)),1000000000),1000000000))+ROW()/100000,"")</f>
        <v/>
      </c>
    </row>
    <row r="4304">
      <c r="E4304" s="14" t="n"/>
      <c r="M4304" s="8">
        <f>IF($C4304="","",L4304*T4304/100)</f>
        <v/>
      </c>
      <c r="S4304" s="8" t="n"/>
      <c r="T4304" s="8" t="n"/>
      <c r="W4304">
        <f>IF($C4304="","",IF($AL4304=1,0,IF($AK4304=1,Settings!$C$6,Settings!$C$7))*100)</f>
        <v/>
      </c>
      <c r="X4304" s="8">
        <f>IF($C4304="","",T4304*W4304/100)</f>
        <v/>
      </c>
      <c r="Y4304" s="8">
        <f>IF($C4304="","",T4304-X4304)</f>
        <v/>
      </c>
      <c r="Z4304" s="8">
        <f>IF($C4304="","",Y4304-M4304)</f>
        <v/>
      </c>
      <c r="AD4304" s="8" t="n"/>
      <c r="AG4304" s="14" t="n"/>
      <c r="AI4304">
        <f>IF($C4304="","",IF(COUNTIF($C$2:$C4304,$C4304)=1,1,0))</f>
        <v/>
      </c>
      <c r="AJ4304">
        <f>IF($AI4304=1,SUMPRODUCT(--($AM$2:$AM$7001&lt;$AM4304))+1,"")</f>
        <v/>
      </c>
      <c r="AK4304">
        <f>IF($C4304="","",IF(OR($P4304=TRUE(),$P4304="TRUE"),1,0))</f>
        <v/>
      </c>
      <c r="AL4304">
        <f>IF($C4304="","",IF(AND($V4304="Yes",SUMPRODUCT((LEN(Settings!$F$6:$F$13)&gt;0)*ISNUMBER(SEARCH(Settings!$F$6:$F$13,$O4304)))=0),1,0))</f>
        <v/>
      </c>
      <c r="AM4304">
        <f>IF($AI4304=1,IFERROR(IF(VALUE($C4304)&lt;100000000,VALUE($C4304),1000000000),IFERROR(IF(VALUE(MID($C4304,2,20))&lt;100000000,VALUE(MID($C4304,2,20)),1000000000),1000000000))+ROW()/100000,"")</f>
        <v/>
      </c>
    </row>
    <row r="4305">
      <c r="E4305" s="14" t="n"/>
      <c r="M4305" s="8">
        <f>IF($C4305="","",L4305*T4305/100)</f>
        <v/>
      </c>
      <c r="S4305" s="8" t="n"/>
      <c r="T4305" s="8" t="n"/>
      <c r="W4305">
        <f>IF($C4305="","",IF($AL4305=1,0,IF($AK4305=1,Settings!$C$6,Settings!$C$7))*100)</f>
        <v/>
      </c>
      <c r="X4305" s="8">
        <f>IF($C4305="","",T4305*W4305/100)</f>
        <v/>
      </c>
      <c r="Y4305" s="8">
        <f>IF($C4305="","",T4305-X4305)</f>
        <v/>
      </c>
      <c r="Z4305" s="8">
        <f>IF($C4305="","",Y4305-M4305)</f>
        <v/>
      </c>
      <c r="AD4305" s="8" t="n"/>
      <c r="AG4305" s="14" t="n"/>
      <c r="AI4305">
        <f>IF($C4305="","",IF(COUNTIF($C$2:$C4305,$C4305)=1,1,0))</f>
        <v/>
      </c>
      <c r="AJ4305">
        <f>IF($AI4305=1,SUMPRODUCT(--($AM$2:$AM$7001&lt;$AM4305))+1,"")</f>
        <v/>
      </c>
      <c r="AK4305">
        <f>IF($C4305="","",IF(OR($P4305=TRUE(),$P4305="TRUE"),1,0))</f>
        <v/>
      </c>
      <c r="AL4305">
        <f>IF($C4305="","",IF(AND($V4305="Yes",SUMPRODUCT((LEN(Settings!$F$6:$F$13)&gt;0)*ISNUMBER(SEARCH(Settings!$F$6:$F$13,$O4305)))=0),1,0))</f>
        <v/>
      </c>
      <c r="AM4305">
        <f>IF($AI4305=1,IFERROR(IF(VALUE($C4305)&lt;100000000,VALUE($C4305),1000000000),IFERROR(IF(VALUE(MID($C4305,2,20))&lt;100000000,VALUE(MID($C4305,2,20)),1000000000),1000000000))+ROW()/100000,"")</f>
        <v/>
      </c>
    </row>
    <row r="4306">
      <c r="E4306" s="14" t="n"/>
      <c r="M4306" s="8">
        <f>IF($C4306="","",L4306*T4306/100)</f>
        <v/>
      </c>
      <c r="S4306" s="8" t="n"/>
      <c r="T4306" s="8" t="n"/>
      <c r="W4306">
        <f>IF($C4306="","",IF($AL4306=1,0,IF($AK4306=1,Settings!$C$6,Settings!$C$7))*100)</f>
        <v/>
      </c>
      <c r="X4306" s="8">
        <f>IF($C4306="","",T4306*W4306/100)</f>
        <v/>
      </c>
      <c r="Y4306" s="8">
        <f>IF($C4306="","",T4306-X4306)</f>
        <v/>
      </c>
      <c r="Z4306" s="8">
        <f>IF($C4306="","",Y4306-M4306)</f>
        <v/>
      </c>
      <c r="AD4306" s="8" t="n"/>
      <c r="AG4306" s="14" t="n"/>
      <c r="AI4306">
        <f>IF($C4306="","",IF(COUNTIF($C$2:$C4306,$C4306)=1,1,0))</f>
        <v/>
      </c>
      <c r="AJ4306">
        <f>IF($AI4306=1,SUMPRODUCT(--($AM$2:$AM$7001&lt;$AM4306))+1,"")</f>
        <v/>
      </c>
      <c r="AK4306">
        <f>IF($C4306="","",IF(OR($P4306=TRUE(),$P4306="TRUE"),1,0))</f>
        <v/>
      </c>
      <c r="AL4306">
        <f>IF($C4306="","",IF(AND($V4306="Yes",SUMPRODUCT((LEN(Settings!$F$6:$F$13)&gt;0)*ISNUMBER(SEARCH(Settings!$F$6:$F$13,$O4306)))=0),1,0))</f>
        <v/>
      </c>
      <c r="AM4306">
        <f>IF($AI4306=1,IFERROR(IF(VALUE($C4306)&lt;100000000,VALUE($C4306),1000000000),IFERROR(IF(VALUE(MID($C4306,2,20))&lt;100000000,VALUE(MID($C4306,2,20)),1000000000),1000000000))+ROW()/100000,"")</f>
        <v/>
      </c>
    </row>
    <row r="4307">
      <c r="E4307" s="14" t="n"/>
      <c r="M4307" s="8">
        <f>IF($C4307="","",L4307*T4307/100)</f>
        <v/>
      </c>
      <c r="S4307" s="8" t="n"/>
      <c r="T4307" s="8" t="n"/>
      <c r="W4307">
        <f>IF($C4307="","",IF($AL4307=1,0,IF($AK4307=1,Settings!$C$6,Settings!$C$7))*100)</f>
        <v/>
      </c>
      <c r="X4307" s="8">
        <f>IF($C4307="","",T4307*W4307/100)</f>
        <v/>
      </c>
      <c r="Y4307" s="8">
        <f>IF($C4307="","",T4307-X4307)</f>
        <v/>
      </c>
      <c r="Z4307" s="8">
        <f>IF($C4307="","",Y4307-M4307)</f>
        <v/>
      </c>
      <c r="AD4307" s="8" t="n"/>
      <c r="AG4307" s="14" t="n"/>
      <c r="AI4307">
        <f>IF($C4307="","",IF(COUNTIF($C$2:$C4307,$C4307)=1,1,0))</f>
        <v/>
      </c>
      <c r="AJ4307">
        <f>IF($AI4307=1,SUMPRODUCT(--($AM$2:$AM$7001&lt;$AM4307))+1,"")</f>
        <v/>
      </c>
      <c r="AK4307">
        <f>IF($C4307="","",IF(OR($P4307=TRUE(),$P4307="TRUE"),1,0))</f>
        <v/>
      </c>
      <c r="AL4307">
        <f>IF($C4307="","",IF(AND($V4307="Yes",SUMPRODUCT((LEN(Settings!$F$6:$F$13)&gt;0)*ISNUMBER(SEARCH(Settings!$F$6:$F$13,$O4307)))=0),1,0))</f>
        <v/>
      </c>
      <c r="AM4307">
        <f>IF($AI4307=1,IFERROR(IF(VALUE($C4307)&lt;100000000,VALUE($C4307),1000000000),IFERROR(IF(VALUE(MID($C4307,2,20))&lt;100000000,VALUE(MID($C4307,2,20)),1000000000),1000000000))+ROW()/100000,"")</f>
        <v/>
      </c>
    </row>
    <row r="4308">
      <c r="E4308" s="14" t="n"/>
      <c r="M4308" s="8">
        <f>IF($C4308="","",L4308*T4308/100)</f>
        <v/>
      </c>
      <c r="S4308" s="8" t="n"/>
      <c r="T4308" s="8" t="n"/>
      <c r="W4308">
        <f>IF($C4308="","",IF($AL4308=1,0,IF($AK4308=1,Settings!$C$6,Settings!$C$7))*100)</f>
        <v/>
      </c>
      <c r="X4308" s="8">
        <f>IF($C4308="","",T4308*W4308/100)</f>
        <v/>
      </c>
      <c r="Y4308" s="8">
        <f>IF($C4308="","",T4308-X4308)</f>
        <v/>
      </c>
      <c r="Z4308" s="8">
        <f>IF($C4308="","",Y4308-M4308)</f>
        <v/>
      </c>
      <c r="AD4308" s="8" t="n"/>
      <c r="AG4308" s="14" t="n"/>
      <c r="AI4308">
        <f>IF($C4308="","",IF(COUNTIF($C$2:$C4308,$C4308)=1,1,0))</f>
        <v/>
      </c>
      <c r="AJ4308">
        <f>IF($AI4308=1,SUMPRODUCT(--($AM$2:$AM$7001&lt;$AM4308))+1,"")</f>
        <v/>
      </c>
      <c r="AK4308">
        <f>IF($C4308="","",IF(OR($P4308=TRUE(),$P4308="TRUE"),1,0))</f>
        <v/>
      </c>
      <c r="AL4308">
        <f>IF($C4308="","",IF(AND($V4308="Yes",SUMPRODUCT((LEN(Settings!$F$6:$F$13)&gt;0)*ISNUMBER(SEARCH(Settings!$F$6:$F$13,$O4308)))=0),1,0))</f>
        <v/>
      </c>
      <c r="AM4308">
        <f>IF($AI4308=1,IFERROR(IF(VALUE($C4308)&lt;100000000,VALUE($C4308),1000000000),IFERROR(IF(VALUE(MID($C4308,2,20))&lt;100000000,VALUE(MID($C4308,2,20)),1000000000),1000000000))+ROW()/100000,"")</f>
        <v/>
      </c>
    </row>
    <row r="4309">
      <c r="E4309" s="14" t="n"/>
      <c r="M4309" s="8">
        <f>IF($C4309="","",L4309*T4309/100)</f>
        <v/>
      </c>
      <c r="S4309" s="8" t="n"/>
      <c r="T4309" s="8" t="n"/>
      <c r="W4309">
        <f>IF($C4309="","",IF($AL4309=1,0,IF($AK4309=1,Settings!$C$6,Settings!$C$7))*100)</f>
        <v/>
      </c>
      <c r="X4309" s="8">
        <f>IF($C4309="","",T4309*W4309/100)</f>
        <v/>
      </c>
      <c r="Y4309" s="8">
        <f>IF($C4309="","",T4309-X4309)</f>
        <v/>
      </c>
      <c r="Z4309" s="8">
        <f>IF($C4309="","",Y4309-M4309)</f>
        <v/>
      </c>
      <c r="AD4309" s="8" t="n"/>
      <c r="AG4309" s="14" t="n"/>
      <c r="AI4309">
        <f>IF($C4309="","",IF(COUNTIF($C$2:$C4309,$C4309)=1,1,0))</f>
        <v/>
      </c>
      <c r="AJ4309">
        <f>IF($AI4309=1,SUMPRODUCT(--($AM$2:$AM$7001&lt;$AM4309))+1,"")</f>
        <v/>
      </c>
      <c r="AK4309">
        <f>IF($C4309="","",IF(OR($P4309=TRUE(),$P4309="TRUE"),1,0))</f>
        <v/>
      </c>
      <c r="AL4309">
        <f>IF($C4309="","",IF(AND($V4309="Yes",SUMPRODUCT((LEN(Settings!$F$6:$F$13)&gt;0)*ISNUMBER(SEARCH(Settings!$F$6:$F$13,$O4309)))=0),1,0))</f>
        <v/>
      </c>
      <c r="AM4309">
        <f>IF($AI4309=1,IFERROR(IF(VALUE($C4309)&lt;100000000,VALUE($C4309),1000000000),IFERROR(IF(VALUE(MID($C4309,2,20))&lt;100000000,VALUE(MID($C4309,2,20)),1000000000),1000000000))+ROW()/100000,"")</f>
        <v/>
      </c>
    </row>
    <row r="4310">
      <c r="E4310" s="14" t="n"/>
      <c r="M4310" s="8">
        <f>IF($C4310="","",L4310*T4310/100)</f>
        <v/>
      </c>
      <c r="S4310" s="8" t="n"/>
      <c r="T4310" s="8" t="n"/>
      <c r="W4310">
        <f>IF($C4310="","",IF($AL4310=1,0,IF($AK4310=1,Settings!$C$6,Settings!$C$7))*100)</f>
        <v/>
      </c>
      <c r="X4310" s="8">
        <f>IF($C4310="","",T4310*W4310/100)</f>
        <v/>
      </c>
      <c r="Y4310" s="8">
        <f>IF($C4310="","",T4310-X4310)</f>
        <v/>
      </c>
      <c r="Z4310" s="8">
        <f>IF($C4310="","",Y4310-M4310)</f>
        <v/>
      </c>
      <c r="AD4310" s="8" t="n"/>
      <c r="AG4310" s="14" t="n"/>
      <c r="AI4310">
        <f>IF($C4310="","",IF(COUNTIF($C$2:$C4310,$C4310)=1,1,0))</f>
        <v/>
      </c>
      <c r="AJ4310">
        <f>IF($AI4310=1,SUMPRODUCT(--($AM$2:$AM$7001&lt;$AM4310))+1,"")</f>
        <v/>
      </c>
      <c r="AK4310">
        <f>IF($C4310="","",IF(OR($P4310=TRUE(),$P4310="TRUE"),1,0))</f>
        <v/>
      </c>
      <c r="AL4310">
        <f>IF($C4310="","",IF(AND($V4310="Yes",SUMPRODUCT((LEN(Settings!$F$6:$F$13)&gt;0)*ISNUMBER(SEARCH(Settings!$F$6:$F$13,$O4310)))=0),1,0))</f>
        <v/>
      </c>
      <c r="AM4310">
        <f>IF($AI4310=1,IFERROR(IF(VALUE($C4310)&lt;100000000,VALUE($C4310),1000000000),IFERROR(IF(VALUE(MID($C4310,2,20))&lt;100000000,VALUE(MID($C4310,2,20)),1000000000),1000000000))+ROW()/100000,"")</f>
        <v/>
      </c>
    </row>
    <row r="4311">
      <c r="E4311" s="14" t="n"/>
      <c r="M4311" s="8">
        <f>IF($C4311="","",L4311*T4311/100)</f>
        <v/>
      </c>
      <c r="S4311" s="8" t="n"/>
      <c r="T4311" s="8" t="n"/>
      <c r="W4311">
        <f>IF($C4311="","",IF($AL4311=1,0,IF($AK4311=1,Settings!$C$6,Settings!$C$7))*100)</f>
        <v/>
      </c>
      <c r="X4311" s="8">
        <f>IF($C4311="","",T4311*W4311/100)</f>
        <v/>
      </c>
      <c r="Y4311" s="8">
        <f>IF($C4311="","",T4311-X4311)</f>
        <v/>
      </c>
      <c r="Z4311" s="8">
        <f>IF($C4311="","",Y4311-M4311)</f>
        <v/>
      </c>
      <c r="AD4311" s="8" t="n"/>
      <c r="AG4311" s="14" t="n"/>
      <c r="AI4311">
        <f>IF($C4311="","",IF(COUNTIF($C$2:$C4311,$C4311)=1,1,0))</f>
        <v/>
      </c>
      <c r="AJ4311">
        <f>IF($AI4311=1,SUMPRODUCT(--($AM$2:$AM$7001&lt;$AM4311))+1,"")</f>
        <v/>
      </c>
      <c r="AK4311">
        <f>IF($C4311="","",IF(OR($P4311=TRUE(),$P4311="TRUE"),1,0))</f>
        <v/>
      </c>
      <c r="AL4311">
        <f>IF($C4311="","",IF(AND($V4311="Yes",SUMPRODUCT((LEN(Settings!$F$6:$F$13)&gt;0)*ISNUMBER(SEARCH(Settings!$F$6:$F$13,$O4311)))=0),1,0))</f>
        <v/>
      </c>
      <c r="AM4311">
        <f>IF($AI4311=1,IFERROR(IF(VALUE($C4311)&lt;100000000,VALUE($C4311),1000000000),IFERROR(IF(VALUE(MID($C4311,2,20))&lt;100000000,VALUE(MID($C4311,2,20)),1000000000),1000000000))+ROW()/100000,"")</f>
        <v/>
      </c>
    </row>
    <row r="4312">
      <c r="E4312" s="14" t="n"/>
      <c r="M4312" s="8">
        <f>IF($C4312="","",L4312*T4312/100)</f>
        <v/>
      </c>
      <c r="S4312" s="8" t="n"/>
      <c r="T4312" s="8" t="n"/>
      <c r="W4312">
        <f>IF($C4312="","",IF($AL4312=1,0,IF($AK4312=1,Settings!$C$6,Settings!$C$7))*100)</f>
        <v/>
      </c>
      <c r="X4312" s="8">
        <f>IF($C4312="","",T4312*W4312/100)</f>
        <v/>
      </c>
      <c r="Y4312" s="8">
        <f>IF($C4312="","",T4312-X4312)</f>
        <v/>
      </c>
      <c r="Z4312" s="8">
        <f>IF($C4312="","",Y4312-M4312)</f>
        <v/>
      </c>
      <c r="AD4312" s="8" t="n"/>
      <c r="AG4312" s="14" t="n"/>
      <c r="AI4312">
        <f>IF($C4312="","",IF(COUNTIF($C$2:$C4312,$C4312)=1,1,0))</f>
        <v/>
      </c>
      <c r="AJ4312">
        <f>IF($AI4312=1,SUMPRODUCT(--($AM$2:$AM$7001&lt;$AM4312))+1,"")</f>
        <v/>
      </c>
      <c r="AK4312">
        <f>IF($C4312="","",IF(OR($P4312=TRUE(),$P4312="TRUE"),1,0))</f>
        <v/>
      </c>
      <c r="AL4312">
        <f>IF($C4312="","",IF(AND($V4312="Yes",SUMPRODUCT((LEN(Settings!$F$6:$F$13)&gt;0)*ISNUMBER(SEARCH(Settings!$F$6:$F$13,$O4312)))=0),1,0))</f>
        <v/>
      </c>
      <c r="AM4312">
        <f>IF($AI4312=1,IFERROR(IF(VALUE($C4312)&lt;100000000,VALUE($C4312),1000000000),IFERROR(IF(VALUE(MID($C4312,2,20))&lt;100000000,VALUE(MID($C4312,2,20)),1000000000),1000000000))+ROW()/100000,"")</f>
        <v/>
      </c>
    </row>
    <row r="4313">
      <c r="E4313" s="14" t="n"/>
      <c r="M4313" s="8">
        <f>IF($C4313="","",L4313*T4313/100)</f>
        <v/>
      </c>
      <c r="S4313" s="8" t="n"/>
      <c r="T4313" s="8" t="n"/>
      <c r="W4313">
        <f>IF($C4313="","",IF($AL4313=1,0,IF($AK4313=1,Settings!$C$6,Settings!$C$7))*100)</f>
        <v/>
      </c>
      <c r="X4313" s="8">
        <f>IF($C4313="","",T4313*W4313/100)</f>
        <v/>
      </c>
      <c r="Y4313" s="8">
        <f>IF($C4313="","",T4313-X4313)</f>
        <v/>
      </c>
      <c r="Z4313" s="8">
        <f>IF($C4313="","",Y4313-M4313)</f>
        <v/>
      </c>
      <c r="AD4313" s="8" t="n"/>
      <c r="AG4313" s="14" t="n"/>
      <c r="AI4313">
        <f>IF($C4313="","",IF(COUNTIF($C$2:$C4313,$C4313)=1,1,0))</f>
        <v/>
      </c>
      <c r="AJ4313">
        <f>IF($AI4313=1,SUMPRODUCT(--($AM$2:$AM$7001&lt;$AM4313))+1,"")</f>
        <v/>
      </c>
      <c r="AK4313">
        <f>IF($C4313="","",IF(OR($P4313=TRUE(),$P4313="TRUE"),1,0))</f>
        <v/>
      </c>
      <c r="AL4313">
        <f>IF($C4313="","",IF(AND($V4313="Yes",SUMPRODUCT((LEN(Settings!$F$6:$F$13)&gt;0)*ISNUMBER(SEARCH(Settings!$F$6:$F$13,$O4313)))=0),1,0))</f>
        <v/>
      </c>
      <c r="AM4313">
        <f>IF($AI4313=1,IFERROR(IF(VALUE($C4313)&lt;100000000,VALUE($C4313),1000000000),IFERROR(IF(VALUE(MID($C4313,2,20))&lt;100000000,VALUE(MID($C4313,2,20)),1000000000),1000000000))+ROW()/100000,"")</f>
        <v/>
      </c>
    </row>
    <row r="4314">
      <c r="E4314" s="14" t="n"/>
      <c r="M4314" s="8">
        <f>IF($C4314="","",L4314*T4314/100)</f>
        <v/>
      </c>
      <c r="S4314" s="8" t="n"/>
      <c r="T4314" s="8" t="n"/>
      <c r="W4314">
        <f>IF($C4314="","",IF($AL4314=1,0,IF($AK4314=1,Settings!$C$6,Settings!$C$7))*100)</f>
        <v/>
      </c>
      <c r="X4314" s="8">
        <f>IF($C4314="","",T4314*W4314/100)</f>
        <v/>
      </c>
      <c r="Y4314" s="8">
        <f>IF($C4314="","",T4314-X4314)</f>
        <v/>
      </c>
      <c r="Z4314" s="8">
        <f>IF($C4314="","",Y4314-M4314)</f>
        <v/>
      </c>
      <c r="AD4314" s="8" t="n"/>
      <c r="AG4314" s="14" t="n"/>
      <c r="AI4314">
        <f>IF($C4314="","",IF(COUNTIF($C$2:$C4314,$C4314)=1,1,0))</f>
        <v/>
      </c>
      <c r="AJ4314">
        <f>IF($AI4314=1,SUMPRODUCT(--($AM$2:$AM$7001&lt;$AM4314))+1,"")</f>
        <v/>
      </c>
      <c r="AK4314">
        <f>IF($C4314="","",IF(OR($P4314=TRUE(),$P4314="TRUE"),1,0))</f>
        <v/>
      </c>
      <c r="AL4314">
        <f>IF($C4314="","",IF(AND($V4314="Yes",SUMPRODUCT((LEN(Settings!$F$6:$F$13)&gt;0)*ISNUMBER(SEARCH(Settings!$F$6:$F$13,$O4314)))=0),1,0))</f>
        <v/>
      </c>
      <c r="AM4314">
        <f>IF($AI4314=1,IFERROR(IF(VALUE($C4314)&lt;100000000,VALUE($C4314),1000000000),IFERROR(IF(VALUE(MID($C4314,2,20))&lt;100000000,VALUE(MID($C4314,2,20)),1000000000),1000000000))+ROW()/100000,"")</f>
        <v/>
      </c>
    </row>
    <row r="4315">
      <c r="E4315" s="14" t="n"/>
      <c r="M4315" s="8">
        <f>IF($C4315="","",L4315*T4315/100)</f>
        <v/>
      </c>
      <c r="S4315" s="8" t="n"/>
      <c r="T4315" s="8" t="n"/>
      <c r="W4315">
        <f>IF($C4315="","",IF($AL4315=1,0,IF($AK4315=1,Settings!$C$6,Settings!$C$7))*100)</f>
        <v/>
      </c>
      <c r="X4315" s="8">
        <f>IF($C4315="","",T4315*W4315/100)</f>
        <v/>
      </c>
      <c r="Y4315" s="8">
        <f>IF($C4315="","",T4315-X4315)</f>
        <v/>
      </c>
      <c r="Z4315" s="8">
        <f>IF($C4315="","",Y4315-M4315)</f>
        <v/>
      </c>
      <c r="AD4315" s="8" t="n"/>
      <c r="AG4315" s="14" t="n"/>
      <c r="AI4315">
        <f>IF($C4315="","",IF(COUNTIF($C$2:$C4315,$C4315)=1,1,0))</f>
        <v/>
      </c>
      <c r="AJ4315">
        <f>IF($AI4315=1,SUMPRODUCT(--($AM$2:$AM$7001&lt;$AM4315))+1,"")</f>
        <v/>
      </c>
      <c r="AK4315">
        <f>IF($C4315="","",IF(OR($P4315=TRUE(),$P4315="TRUE"),1,0))</f>
        <v/>
      </c>
      <c r="AL4315">
        <f>IF($C4315="","",IF(AND($V4315="Yes",SUMPRODUCT((LEN(Settings!$F$6:$F$13)&gt;0)*ISNUMBER(SEARCH(Settings!$F$6:$F$13,$O4315)))=0),1,0))</f>
        <v/>
      </c>
      <c r="AM4315">
        <f>IF($AI4315=1,IFERROR(IF(VALUE($C4315)&lt;100000000,VALUE($C4315),1000000000),IFERROR(IF(VALUE(MID($C4315,2,20))&lt;100000000,VALUE(MID($C4315,2,20)),1000000000),1000000000))+ROW()/100000,"")</f>
        <v/>
      </c>
    </row>
    <row r="4316">
      <c r="E4316" s="14" t="n"/>
      <c r="M4316" s="8">
        <f>IF($C4316="","",L4316*T4316/100)</f>
        <v/>
      </c>
      <c r="S4316" s="8" t="n"/>
      <c r="T4316" s="8" t="n"/>
      <c r="W4316">
        <f>IF($C4316="","",IF($AL4316=1,0,IF($AK4316=1,Settings!$C$6,Settings!$C$7))*100)</f>
        <v/>
      </c>
      <c r="X4316" s="8">
        <f>IF($C4316="","",T4316*W4316/100)</f>
        <v/>
      </c>
      <c r="Y4316" s="8">
        <f>IF($C4316="","",T4316-X4316)</f>
        <v/>
      </c>
      <c r="Z4316" s="8">
        <f>IF($C4316="","",Y4316-M4316)</f>
        <v/>
      </c>
      <c r="AD4316" s="8" t="n"/>
      <c r="AG4316" s="14" t="n"/>
      <c r="AI4316">
        <f>IF($C4316="","",IF(COUNTIF($C$2:$C4316,$C4316)=1,1,0))</f>
        <v/>
      </c>
      <c r="AJ4316">
        <f>IF($AI4316=1,SUMPRODUCT(--($AM$2:$AM$7001&lt;$AM4316))+1,"")</f>
        <v/>
      </c>
      <c r="AK4316">
        <f>IF($C4316="","",IF(OR($P4316=TRUE(),$P4316="TRUE"),1,0))</f>
        <v/>
      </c>
      <c r="AL4316">
        <f>IF($C4316="","",IF(AND($V4316="Yes",SUMPRODUCT((LEN(Settings!$F$6:$F$13)&gt;0)*ISNUMBER(SEARCH(Settings!$F$6:$F$13,$O4316)))=0),1,0))</f>
        <v/>
      </c>
      <c r="AM4316">
        <f>IF($AI4316=1,IFERROR(IF(VALUE($C4316)&lt;100000000,VALUE($C4316),1000000000),IFERROR(IF(VALUE(MID($C4316,2,20))&lt;100000000,VALUE(MID($C4316,2,20)),1000000000),1000000000))+ROW()/100000,"")</f>
        <v/>
      </c>
    </row>
    <row r="4317">
      <c r="E4317" s="14" t="n"/>
      <c r="M4317" s="8">
        <f>IF($C4317="","",L4317*T4317/100)</f>
        <v/>
      </c>
      <c r="S4317" s="8" t="n"/>
      <c r="T4317" s="8" t="n"/>
      <c r="W4317">
        <f>IF($C4317="","",IF($AL4317=1,0,IF($AK4317=1,Settings!$C$6,Settings!$C$7))*100)</f>
        <v/>
      </c>
      <c r="X4317" s="8">
        <f>IF($C4317="","",T4317*W4317/100)</f>
        <v/>
      </c>
      <c r="Y4317" s="8">
        <f>IF($C4317="","",T4317-X4317)</f>
        <v/>
      </c>
      <c r="Z4317" s="8">
        <f>IF($C4317="","",Y4317-M4317)</f>
        <v/>
      </c>
      <c r="AD4317" s="8" t="n"/>
      <c r="AG4317" s="14" t="n"/>
      <c r="AI4317">
        <f>IF($C4317="","",IF(COUNTIF($C$2:$C4317,$C4317)=1,1,0))</f>
        <v/>
      </c>
      <c r="AJ4317">
        <f>IF($AI4317=1,SUMPRODUCT(--($AM$2:$AM$7001&lt;$AM4317))+1,"")</f>
        <v/>
      </c>
      <c r="AK4317">
        <f>IF($C4317="","",IF(OR($P4317=TRUE(),$P4317="TRUE"),1,0))</f>
        <v/>
      </c>
      <c r="AL4317">
        <f>IF($C4317="","",IF(AND($V4317="Yes",SUMPRODUCT((LEN(Settings!$F$6:$F$13)&gt;0)*ISNUMBER(SEARCH(Settings!$F$6:$F$13,$O4317)))=0),1,0))</f>
        <v/>
      </c>
      <c r="AM4317">
        <f>IF($AI4317=1,IFERROR(IF(VALUE($C4317)&lt;100000000,VALUE($C4317),1000000000),IFERROR(IF(VALUE(MID($C4317,2,20))&lt;100000000,VALUE(MID($C4317,2,20)),1000000000),1000000000))+ROW()/100000,"")</f>
        <v/>
      </c>
    </row>
    <row r="4318">
      <c r="E4318" s="14" t="n"/>
      <c r="M4318" s="8">
        <f>IF($C4318="","",L4318*T4318/100)</f>
        <v/>
      </c>
      <c r="S4318" s="8" t="n"/>
      <c r="T4318" s="8" t="n"/>
      <c r="W4318">
        <f>IF($C4318="","",IF($AL4318=1,0,IF($AK4318=1,Settings!$C$6,Settings!$C$7))*100)</f>
        <v/>
      </c>
      <c r="X4318" s="8">
        <f>IF($C4318="","",T4318*W4318/100)</f>
        <v/>
      </c>
      <c r="Y4318" s="8">
        <f>IF($C4318="","",T4318-X4318)</f>
        <v/>
      </c>
      <c r="Z4318" s="8">
        <f>IF($C4318="","",Y4318-M4318)</f>
        <v/>
      </c>
      <c r="AD4318" s="8" t="n"/>
      <c r="AG4318" s="14" t="n"/>
      <c r="AI4318">
        <f>IF($C4318="","",IF(COUNTIF($C$2:$C4318,$C4318)=1,1,0))</f>
        <v/>
      </c>
      <c r="AJ4318">
        <f>IF($AI4318=1,SUMPRODUCT(--($AM$2:$AM$7001&lt;$AM4318))+1,"")</f>
        <v/>
      </c>
      <c r="AK4318">
        <f>IF($C4318="","",IF(OR($P4318=TRUE(),$P4318="TRUE"),1,0))</f>
        <v/>
      </c>
      <c r="AL4318">
        <f>IF($C4318="","",IF(AND($V4318="Yes",SUMPRODUCT((LEN(Settings!$F$6:$F$13)&gt;0)*ISNUMBER(SEARCH(Settings!$F$6:$F$13,$O4318)))=0),1,0))</f>
        <v/>
      </c>
      <c r="AM4318">
        <f>IF($AI4318=1,IFERROR(IF(VALUE($C4318)&lt;100000000,VALUE($C4318),1000000000),IFERROR(IF(VALUE(MID($C4318,2,20))&lt;100000000,VALUE(MID($C4318,2,20)),1000000000),1000000000))+ROW()/100000,"")</f>
        <v/>
      </c>
    </row>
    <row r="4319">
      <c r="E4319" s="14" t="n"/>
      <c r="M4319" s="8">
        <f>IF($C4319="","",L4319*T4319/100)</f>
        <v/>
      </c>
      <c r="S4319" s="8" t="n"/>
      <c r="T4319" s="8" t="n"/>
      <c r="W4319">
        <f>IF($C4319="","",IF($AL4319=1,0,IF($AK4319=1,Settings!$C$6,Settings!$C$7))*100)</f>
        <v/>
      </c>
      <c r="X4319" s="8">
        <f>IF($C4319="","",T4319*W4319/100)</f>
        <v/>
      </c>
      <c r="Y4319" s="8">
        <f>IF($C4319="","",T4319-X4319)</f>
        <v/>
      </c>
      <c r="Z4319" s="8">
        <f>IF($C4319="","",Y4319-M4319)</f>
        <v/>
      </c>
      <c r="AD4319" s="8" t="n"/>
      <c r="AG4319" s="14" t="n"/>
      <c r="AI4319">
        <f>IF($C4319="","",IF(COUNTIF($C$2:$C4319,$C4319)=1,1,0))</f>
        <v/>
      </c>
      <c r="AJ4319">
        <f>IF($AI4319=1,SUMPRODUCT(--($AM$2:$AM$7001&lt;$AM4319))+1,"")</f>
        <v/>
      </c>
      <c r="AK4319">
        <f>IF($C4319="","",IF(OR($P4319=TRUE(),$P4319="TRUE"),1,0))</f>
        <v/>
      </c>
      <c r="AL4319">
        <f>IF($C4319="","",IF(AND($V4319="Yes",SUMPRODUCT((LEN(Settings!$F$6:$F$13)&gt;0)*ISNUMBER(SEARCH(Settings!$F$6:$F$13,$O4319)))=0),1,0))</f>
        <v/>
      </c>
      <c r="AM4319">
        <f>IF($AI4319=1,IFERROR(IF(VALUE($C4319)&lt;100000000,VALUE($C4319),1000000000),IFERROR(IF(VALUE(MID($C4319,2,20))&lt;100000000,VALUE(MID($C4319,2,20)),1000000000),1000000000))+ROW()/100000,"")</f>
        <v/>
      </c>
    </row>
    <row r="4320">
      <c r="E4320" s="14" t="n"/>
      <c r="M4320" s="8">
        <f>IF($C4320="","",L4320*T4320/100)</f>
        <v/>
      </c>
      <c r="S4320" s="8" t="n"/>
      <c r="T4320" s="8" t="n"/>
      <c r="W4320">
        <f>IF($C4320="","",IF($AL4320=1,0,IF($AK4320=1,Settings!$C$6,Settings!$C$7))*100)</f>
        <v/>
      </c>
      <c r="X4320" s="8">
        <f>IF($C4320="","",T4320*W4320/100)</f>
        <v/>
      </c>
      <c r="Y4320" s="8">
        <f>IF($C4320="","",T4320-X4320)</f>
        <v/>
      </c>
      <c r="Z4320" s="8">
        <f>IF($C4320="","",Y4320-M4320)</f>
        <v/>
      </c>
      <c r="AD4320" s="8" t="n"/>
      <c r="AG4320" s="14" t="n"/>
      <c r="AI4320">
        <f>IF($C4320="","",IF(COUNTIF($C$2:$C4320,$C4320)=1,1,0))</f>
        <v/>
      </c>
      <c r="AJ4320">
        <f>IF($AI4320=1,SUMPRODUCT(--($AM$2:$AM$7001&lt;$AM4320))+1,"")</f>
        <v/>
      </c>
      <c r="AK4320">
        <f>IF($C4320="","",IF(OR($P4320=TRUE(),$P4320="TRUE"),1,0))</f>
        <v/>
      </c>
      <c r="AL4320">
        <f>IF($C4320="","",IF(AND($V4320="Yes",SUMPRODUCT((LEN(Settings!$F$6:$F$13)&gt;0)*ISNUMBER(SEARCH(Settings!$F$6:$F$13,$O4320)))=0),1,0))</f>
        <v/>
      </c>
      <c r="AM4320">
        <f>IF($AI4320=1,IFERROR(IF(VALUE($C4320)&lt;100000000,VALUE($C4320),1000000000),IFERROR(IF(VALUE(MID($C4320,2,20))&lt;100000000,VALUE(MID($C4320,2,20)),1000000000),1000000000))+ROW()/100000,"")</f>
        <v/>
      </c>
    </row>
    <row r="4321">
      <c r="E4321" s="14" t="n"/>
      <c r="M4321" s="8">
        <f>IF($C4321="","",L4321*T4321/100)</f>
        <v/>
      </c>
      <c r="S4321" s="8" t="n"/>
      <c r="T4321" s="8" t="n"/>
      <c r="W4321">
        <f>IF($C4321="","",IF($AL4321=1,0,IF($AK4321=1,Settings!$C$6,Settings!$C$7))*100)</f>
        <v/>
      </c>
      <c r="X4321" s="8">
        <f>IF($C4321="","",T4321*W4321/100)</f>
        <v/>
      </c>
      <c r="Y4321" s="8">
        <f>IF($C4321="","",T4321-X4321)</f>
        <v/>
      </c>
      <c r="Z4321" s="8">
        <f>IF($C4321="","",Y4321-M4321)</f>
        <v/>
      </c>
      <c r="AD4321" s="8" t="n"/>
      <c r="AG4321" s="14" t="n"/>
      <c r="AI4321">
        <f>IF($C4321="","",IF(COUNTIF($C$2:$C4321,$C4321)=1,1,0))</f>
        <v/>
      </c>
      <c r="AJ4321">
        <f>IF($AI4321=1,SUMPRODUCT(--($AM$2:$AM$7001&lt;$AM4321))+1,"")</f>
        <v/>
      </c>
      <c r="AK4321">
        <f>IF($C4321="","",IF(OR($P4321=TRUE(),$P4321="TRUE"),1,0))</f>
        <v/>
      </c>
      <c r="AL4321">
        <f>IF($C4321="","",IF(AND($V4321="Yes",SUMPRODUCT((LEN(Settings!$F$6:$F$13)&gt;0)*ISNUMBER(SEARCH(Settings!$F$6:$F$13,$O4321)))=0),1,0))</f>
        <v/>
      </c>
      <c r="AM4321">
        <f>IF($AI4321=1,IFERROR(IF(VALUE($C4321)&lt;100000000,VALUE($C4321),1000000000),IFERROR(IF(VALUE(MID($C4321,2,20))&lt;100000000,VALUE(MID($C4321,2,20)),1000000000),1000000000))+ROW()/100000,"")</f>
        <v/>
      </c>
    </row>
    <row r="4322">
      <c r="E4322" s="14" t="n"/>
      <c r="M4322" s="8">
        <f>IF($C4322="","",L4322*T4322/100)</f>
        <v/>
      </c>
      <c r="S4322" s="8" t="n"/>
      <c r="T4322" s="8" t="n"/>
      <c r="W4322">
        <f>IF($C4322="","",IF($AL4322=1,0,IF($AK4322=1,Settings!$C$6,Settings!$C$7))*100)</f>
        <v/>
      </c>
      <c r="X4322" s="8">
        <f>IF($C4322="","",T4322*W4322/100)</f>
        <v/>
      </c>
      <c r="Y4322" s="8">
        <f>IF($C4322="","",T4322-X4322)</f>
        <v/>
      </c>
      <c r="Z4322" s="8">
        <f>IF($C4322="","",Y4322-M4322)</f>
        <v/>
      </c>
      <c r="AD4322" s="8" t="n"/>
      <c r="AG4322" s="14" t="n"/>
      <c r="AI4322">
        <f>IF($C4322="","",IF(COUNTIF($C$2:$C4322,$C4322)=1,1,0))</f>
        <v/>
      </c>
      <c r="AJ4322">
        <f>IF($AI4322=1,SUMPRODUCT(--($AM$2:$AM$7001&lt;$AM4322))+1,"")</f>
        <v/>
      </c>
      <c r="AK4322">
        <f>IF($C4322="","",IF(OR($P4322=TRUE(),$P4322="TRUE"),1,0))</f>
        <v/>
      </c>
      <c r="AL4322">
        <f>IF($C4322="","",IF(AND($V4322="Yes",SUMPRODUCT((LEN(Settings!$F$6:$F$13)&gt;0)*ISNUMBER(SEARCH(Settings!$F$6:$F$13,$O4322)))=0),1,0))</f>
        <v/>
      </c>
      <c r="AM4322">
        <f>IF($AI4322=1,IFERROR(IF(VALUE($C4322)&lt;100000000,VALUE($C4322),1000000000),IFERROR(IF(VALUE(MID($C4322,2,20))&lt;100000000,VALUE(MID($C4322,2,20)),1000000000),1000000000))+ROW()/100000,"")</f>
        <v/>
      </c>
    </row>
    <row r="4323">
      <c r="E4323" s="14" t="n"/>
      <c r="M4323" s="8">
        <f>IF($C4323="","",L4323*T4323/100)</f>
        <v/>
      </c>
      <c r="S4323" s="8" t="n"/>
      <c r="T4323" s="8" t="n"/>
      <c r="W4323">
        <f>IF($C4323="","",IF($AL4323=1,0,IF($AK4323=1,Settings!$C$6,Settings!$C$7))*100)</f>
        <v/>
      </c>
      <c r="X4323" s="8">
        <f>IF($C4323="","",T4323*W4323/100)</f>
        <v/>
      </c>
      <c r="Y4323" s="8">
        <f>IF($C4323="","",T4323-X4323)</f>
        <v/>
      </c>
      <c r="Z4323" s="8">
        <f>IF($C4323="","",Y4323-M4323)</f>
        <v/>
      </c>
      <c r="AD4323" s="8" t="n"/>
      <c r="AG4323" s="14" t="n"/>
      <c r="AI4323">
        <f>IF($C4323="","",IF(COUNTIF($C$2:$C4323,$C4323)=1,1,0))</f>
        <v/>
      </c>
      <c r="AJ4323">
        <f>IF($AI4323=1,SUMPRODUCT(--($AM$2:$AM$7001&lt;$AM4323))+1,"")</f>
        <v/>
      </c>
      <c r="AK4323">
        <f>IF($C4323="","",IF(OR($P4323=TRUE(),$P4323="TRUE"),1,0))</f>
        <v/>
      </c>
      <c r="AL4323">
        <f>IF($C4323="","",IF(AND($V4323="Yes",SUMPRODUCT((LEN(Settings!$F$6:$F$13)&gt;0)*ISNUMBER(SEARCH(Settings!$F$6:$F$13,$O4323)))=0),1,0))</f>
        <v/>
      </c>
      <c r="AM4323">
        <f>IF($AI4323=1,IFERROR(IF(VALUE($C4323)&lt;100000000,VALUE($C4323),1000000000),IFERROR(IF(VALUE(MID($C4323,2,20))&lt;100000000,VALUE(MID($C4323,2,20)),1000000000),1000000000))+ROW()/100000,"")</f>
        <v/>
      </c>
    </row>
    <row r="4324">
      <c r="E4324" s="14" t="n"/>
      <c r="M4324" s="8">
        <f>IF($C4324="","",L4324*T4324/100)</f>
        <v/>
      </c>
      <c r="S4324" s="8" t="n"/>
      <c r="T4324" s="8" t="n"/>
      <c r="W4324">
        <f>IF($C4324="","",IF($AL4324=1,0,IF($AK4324=1,Settings!$C$6,Settings!$C$7))*100)</f>
        <v/>
      </c>
      <c r="X4324" s="8">
        <f>IF($C4324="","",T4324*W4324/100)</f>
        <v/>
      </c>
      <c r="Y4324" s="8">
        <f>IF($C4324="","",T4324-X4324)</f>
        <v/>
      </c>
      <c r="Z4324" s="8">
        <f>IF($C4324="","",Y4324-M4324)</f>
        <v/>
      </c>
      <c r="AD4324" s="8" t="n"/>
      <c r="AG4324" s="14" t="n"/>
      <c r="AI4324">
        <f>IF($C4324="","",IF(COUNTIF($C$2:$C4324,$C4324)=1,1,0))</f>
        <v/>
      </c>
      <c r="AJ4324">
        <f>IF($AI4324=1,SUMPRODUCT(--($AM$2:$AM$7001&lt;$AM4324))+1,"")</f>
        <v/>
      </c>
      <c r="AK4324">
        <f>IF($C4324="","",IF(OR($P4324=TRUE(),$P4324="TRUE"),1,0))</f>
        <v/>
      </c>
      <c r="AL4324">
        <f>IF($C4324="","",IF(AND($V4324="Yes",SUMPRODUCT((LEN(Settings!$F$6:$F$13)&gt;0)*ISNUMBER(SEARCH(Settings!$F$6:$F$13,$O4324)))=0),1,0))</f>
        <v/>
      </c>
      <c r="AM4324">
        <f>IF($AI4324=1,IFERROR(IF(VALUE($C4324)&lt;100000000,VALUE($C4324),1000000000),IFERROR(IF(VALUE(MID($C4324,2,20))&lt;100000000,VALUE(MID($C4324,2,20)),1000000000),1000000000))+ROW()/100000,"")</f>
        <v/>
      </c>
    </row>
    <row r="4325">
      <c r="E4325" s="14" t="n"/>
      <c r="M4325" s="8">
        <f>IF($C4325="","",L4325*T4325/100)</f>
        <v/>
      </c>
      <c r="S4325" s="8" t="n"/>
      <c r="T4325" s="8" t="n"/>
      <c r="W4325">
        <f>IF($C4325="","",IF($AL4325=1,0,IF($AK4325=1,Settings!$C$6,Settings!$C$7))*100)</f>
        <v/>
      </c>
      <c r="X4325" s="8">
        <f>IF($C4325="","",T4325*W4325/100)</f>
        <v/>
      </c>
      <c r="Y4325" s="8">
        <f>IF($C4325="","",T4325-X4325)</f>
        <v/>
      </c>
      <c r="Z4325" s="8">
        <f>IF($C4325="","",Y4325-M4325)</f>
        <v/>
      </c>
      <c r="AD4325" s="8" t="n"/>
      <c r="AG4325" s="14" t="n"/>
      <c r="AI4325">
        <f>IF($C4325="","",IF(COUNTIF($C$2:$C4325,$C4325)=1,1,0))</f>
        <v/>
      </c>
      <c r="AJ4325">
        <f>IF($AI4325=1,SUMPRODUCT(--($AM$2:$AM$7001&lt;$AM4325))+1,"")</f>
        <v/>
      </c>
      <c r="AK4325">
        <f>IF($C4325="","",IF(OR($P4325=TRUE(),$P4325="TRUE"),1,0))</f>
        <v/>
      </c>
      <c r="AL4325">
        <f>IF($C4325="","",IF(AND($V4325="Yes",SUMPRODUCT((LEN(Settings!$F$6:$F$13)&gt;0)*ISNUMBER(SEARCH(Settings!$F$6:$F$13,$O4325)))=0),1,0))</f>
        <v/>
      </c>
      <c r="AM4325">
        <f>IF($AI4325=1,IFERROR(IF(VALUE($C4325)&lt;100000000,VALUE($C4325),1000000000),IFERROR(IF(VALUE(MID($C4325,2,20))&lt;100000000,VALUE(MID($C4325,2,20)),1000000000),1000000000))+ROW()/100000,"")</f>
        <v/>
      </c>
    </row>
    <row r="4326">
      <c r="E4326" s="14" t="n"/>
      <c r="M4326" s="8">
        <f>IF($C4326="","",L4326*T4326/100)</f>
        <v/>
      </c>
      <c r="S4326" s="8" t="n"/>
      <c r="T4326" s="8" t="n"/>
      <c r="W4326">
        <f>IF($C4326="","",IF($AL4326=1,0,IF($AK4326=1,Settings!$C$6,Settings!$C$7))*100)</f>
        <v/>
      </c>
      <c r="X4326" s="8">
        <f>IF($C4326="","",T4326*W4326/100)</f>
        <v/>
      </c>
      <c r="Y4326" s="8">
        <f>IF($C4326="","",T4326-X4326)</f>
        <v/>
      </c>
      <c r="Z4326" s="8">
        <f>IF($C4326="","",Y4326-M4326)</f>
        <v/>
      </c>
      <c r="AD4326" s="8" t="n"/>
      <c r="AG4326" s="14" t="n"/>
      <c r="AI4326">
        <f>IF($C4326="","",IF(COUNTIF($C$2:$C4326,$C4326)=1,1,0))</f>
        <v/>
      </c>
      <c r="AJ4326">
        <f>IF($AI4326=1,SUMPRODUCT(--($AM$2:$AM$7001&lt;$AM4326))+1,"")</f>
        <v/>
      </c>
      <c r="AK4326">
        <f>IF($C4326="","",IF(OR($P4326=TRUE(),$P4326="TRUE"),1,0))</f>
        <v/>
      </c>
      <c r="AL4326">
        <f>IF($C4326="","",IF(AND($V4326="Yes",SUMPRODUCT((LEN(Settings!$F$6:$F$13)&gt;0)*ISNUMBER(SEARCH(Settings!$F$6:$F$13,$O4326)))=0),1,0))</f>
        <v/>
      </c>
      <c r="AM4326">
        <f>IF($AI4326=1,IFERROR(IF(VALUE($C4326)&lt;100000000,VALUE($C4326),1000000000),IFERROR(IF(VALUE(MID($C4326,2,20))&lt;100000000,VALUE(MID($C4326,2,20)),1000000000),1000000000))+ROW()/100000,"")</f>
        <v/>
      </c>
    </row>
    <row r="4327">
      <c r="E4327" s="14" t="n"/>
      <c r="M4327" s="8">
        <f>IF($C4327="","",L4327*T4327/100)</f>
        <v/>
      </c>
      <c r="S4327" s="8" t="n"/>
      <c r="T4327" s="8" t="n"/>
      <c r="W4327">
        <f>IF($C4327="","",IF($AL4327=1,0,IF($AK4327=1,Settings!$C$6,Settings!$C$7))*100)</f>
        <v/>
      </c>
      <c r="X4327" s="8">
        <f>IF($C4327="","",T4327*W4327/100)</f>
        <v/>
      </c>
      <c r="Y4327" s="8">
        <f>IF($C4327="","",T4327-X4327)</f>
        <v/>
      </c>
      <c r="Z4327" s="8">
        <f>IF($C4327="","",Y4327-M4327)</f>
        <v/>
      </c>
      <c r="AD4327" s="8" t="n"/>
      <c r="AG4327" s="14" t="n"/>
      <c r="AI4327">
        <f>IF($C4327="","",IF(COUNTIF($C$2:$C4327,$C4327)=1,1,0))</f>
        <v/>
      </c>
      <c r="AJ4327">
        <f>IF($AI4327=1,SUMPRODUCT(--($AM$2:$AM$7001&lt;$AM4327))+1,"")</f>
        <v/>
      </c>
      <c r="AK4327">
        <f>IF($C4327="","",IF(OR($P4327=TRUE(),$P4327="TRUE"),1,0))</f>
        <v/>
      </c>
      <c r="AL4327">
        <f>IF($C4327="","",IF(AND($V4327="Yes",SUMPRODUCT((LEN(Settings!$F$6:$F$13)&gt;0)*ISNUMBER(SEARCH(Settings!$F$6:$F$13,$O4327)))=0),1,0))</f>
        <v/>
      </c>
      <c r="AM4327">
        <f>IF($AI4327=1,IFERROR(IF(VALUE($C4327)&lt;100000000,VALUE($C4327),1000000000),IFERROR(IF(VALUE(MID($C4327,2,20))&lt;100000000,VALUE(MID($C4327,2,20)),1000000000),1000000000))+ROW()/100000,"")</f>
        <v/>
      </c>
    </row>
    <row r="4328">
      <c r="E4328" s="14" t="n"/>
      <c r="M4328" s="8">
        <f>IF($C4328="","",L4328*T4328/100)</f>
        <v/>
      </c>
      <c r="S4328" s="8" t="n"/>
      <c r="T4328" s="8" t="n"/>
      <c r="W4328">
        <f>IF($C4328="","",IF($AL4328=1,0,IF($AK4328=1,Settings!$C$6,Settings!$C$7))*100)</f>
        <v/>
      </c>
      <c r="X4328" s="8">
        <f>IF($C4328="","",T4328*W4328/100)</f>
        <v/>
      </c>
      <c r="Y4328" s="8">
        <f>IF($C4328="","",T4328-X4328)</f>
        <v/>
      </c>
      <c r="Z4328" s="8">
        <f>IF($C4328="","",Y4328-M4328)</f>
        <v/>
      </c>
      <c r="AD4328" s="8" t="n"/>
      <c r="AG4328" s="14" t="n"/>
      <c r="AI4328">
        <f>IF($C4328="","",IF(COUNTIF($C$2:$C4328,$C4328)=1,1,0))</f>
        <v/>
      </c>
      <c r="AJ4328">
        <f>IF($AI4328=1,SUMPRODUCT(--($AM$2:$AM$7001&lt;$AM4328))+1,"")</f>
        <v/>
      </c>
      <c r="AK4328">
        <f>IF($C4328="","",IF(OR($P4328=TRUE(),$P4328="TRUE"),1,0))</f>
        <v/>
      </c>
      <c r="AL4328">
        <f>IF($C4328="","",IF(AND($V4328="Yes",SUMPRODUCT((LEN(Settings!$F$6:$F$13)&gt;0)*ISNUMBER(SEARCH(Settings!$F$6:$F$13,$O4328)))=0),1,0))</f>
        <v/>
      </c>
      <c r="AM4328">
        <f>IF($AI4328=1,IFERROR(IF(VALUE($C4328)&lt;100000000,VALUE($C4328),1000000000),IFERROR(IF(VALUE(MID($C4328,2,20))&lt;100000000,VALUE(MID($C4328,2,20)),1000000000),1000000000))+ROW()/100000,"")</f>
        <v/>
      </c>
    </row>
    <row r="4329">
      <c r="E4329" s="14" t="n"/>
      <c r="M4329" s="8">
        <f>IF($C4329="","",L4329*T4329/100)</f>
        <v/>
      </c>
      <c r="S4329" s="8" t="n"/>
      <c r="T4329" s="8" t="n"/>
      <c r="W4329">
        <f>IF($C4329="","",IF($AL4329=1,0,IF($AK4329=1,Settings!$C$6,Settings!$C$7))*100)</f>
        <v/>
      </c>
      <c r="X4329" s="8">
        <f>IF($C4329="","",T4329*W4329/100)</f>
        <v/>
      </c>
      <c r="Y4329" s="8">
        <f>IF($C4329="","",T4329-X4329)</f>
        <v/>
      </c>
      <c r="Z4329" s="8">
        <f>IF($C4329="","",Y4329-M4329)</f>
        <v/>
      </c>
      <c r="AD4329" s="8" t="n"/>
      <c r="AG4329" s="14" t="n"/>
      <c r="AI4329">
        <f>IF($C4329="","",IF(COUNTIF($C$2:$C4329,$C4329)=1,1,0))</f>
        <v/>
      </c>
      <c r="AJ4329">
        <f>IF($AI4329=1,SUMPRODUCT(--($AM$2:$AM$7001&lt;$AM4329))+1,"")</f>
        <v/>
      </c>
      <c r="AK4329">
        <f>IF($C4329="","",IF(OR($P4329=TRUE(),$P4329="TRUE"),1,0))</f>
        <v/>
      </c>
      <c r="AL4329">
        <f>IF($C4329="","",IF(AND($V4329="Yes",SUMPRODUCT((LEN(Settings!$F$6:$F$13)&gt;0)*ISNUMBER(SEARCH(Settings!$F$6:$F$13,$O4329)))=0),1,0))</f>
        <v/>
      </c>
      <c r="AM4329">
        <f>IF($AI4329=1,IFERROR(IF(VALUE($C4329)&lt;100000000,VALUE($C4329),1000000000),IFERROR(IF(VALUE(MID($C4329,2,20))&lt;100000000,VALUE(MID($C4329,2,20)),1000000000),1000000000))+ROW()/100000,"")</f>
        <v/>
      </c>
    </row>
    <row r="4330">
      <c r="E4330" s="14" t="n"/>
      <c r="M4330" s="8">
        <f>IF($C4330="","",L4330*T4330/100)</f>
        <v/>
      </c>
      <c r="S4330" s="8" t="n"/>
      <c r="T4330" s="8" t="n"/>
      <c r="W4330">
        <f>IF($C4330="","",IF($AL4330=1,0,IF($AK4330=1,Settings!$C$6,Settings!$C$7))*100)</f>
        <v/>
      </c>
      <c r="X4330" s="8">
        <f>IF($C4330="","",T4330*W4330/100)</f>
        <v/>
      </c>
      <c r="Y4330" s="8">
        <f>IF($C4330="","",T4330-X4330)</f>
        <v/>
      </c>
      <c r="Z4330" s="8">
        <f>IF($C4330="","",Y4330-M4330)</f>
        <v/>
      </c>
      <c r="AD4330" s="8" t="n"/>
      <c r="AG4330" s="14" t="n"/>
      <c r="AI4330">
        <f>IF($C4330="","",IF(COUNTIF($C$2:$C4330,$C4330)=1,1,0))</f>
        <v/>
      </c>
      <c r="AJ4330">
        <f>IF($AI4330=1,SUMPRODUCT(--($AM$2:$AM$7001&lt;$AM4330))+1,"")</f>
        <v/>
      </c>
      <c r="AK4330">
        <f>IF($C4330="","",IF(OR($P4330=TRUE(),$P4330="TRUE"),1,0))</f>
        <v/>
      </c>
      <c r="AL4330">
        <f>IF($C4330="","",IF(AND($V4330="Yes",SUMPRODUCT((LEN(Settings!$F$6:$F$13)&gt;0)*ISNUMBER(SEARCH(Settings!$F$6:$F$13,$O4330)))=0),1,0))</f>
        <v/>
      </c>
      <c r="AM4330">
        <f>IF($AI4330=1,IFERROR(IF(VALUE($C4330)&lt;100000000,VALUE($C4330),1000000000),IFERROR(IF(VALUE(MID($C4330,2,20))&lt;100000000,VALUE(MID($C4330,2,20)),1000000000),1000000000))+ROW()/100000,"")</f>
        <v/>
      </c>
    </row>
    <row r="4331">
      <c r="E4331" s="14" t="n"/>
      <c r="M4331" s="8">
        <f>IF($C4331="","",L4331*T4331/100)</f>
        <v/>
      </c>
      <c r="S4331" s="8" t="n"/>
      <c r="T4331" s="8" t="n"/>
      <c r="W4331">
        <f>IF($C4331="","",IF($AL4331=1,0,IF($AK4331=1,Settings!$C$6,Settings!$C$7))*100)</f>
        <v/>
      </c>
      <c r="X4331" s="8">
        <f>IF($C4331="","",T4331*W4331/100)</f>
        <v/>
      </c>
      <c r="Y4331" s="8">
        <f>IF($C4331="","",T4331-X4331)</f>
        <v/>
      </c>
      <c r="Z4331" s="8">
        <f>IF($C4331="","",Y4331-M4331)</f>
        <v/>
      </c>
      <c r="AD4331" s="8" t="n"/>
      <c r="AG4331" s="14" t="n"/>
      <c r="AI4331">
        <f>IF($C4331="","",IF(COUNTIF($C$2:$C4331,$C4331)=1,1,0))</f>
        <v/>
      </c>
      <c r="AJ4331">
        <f>IF($AI4331=1,SUMPRODUCT(--($AM$2:$AM$7001&lt;$AM4331))+1,"")</f>
        <v/>
      </c>
      <c r="AK4331">
        <f>IF($C4331="","",IF(OR($P4331=TRUE(),$P4331="TRUE"),1,0))</f>
        <v/>
      </c>
      <c r="AL4331">
        <f>IF($C4331="","",IF(AND($V4331="Yes",SUMPRODUCT((LEN(Settings!$F$6:$F$13)&gt;0)*ISNUMBER(SEARCH(Settings!$F$6:$F$13,$O4331)))=0),1,0))</f>
        <v/>
      </c>
      <c r="AM4331">
        <f>IF($AI4331=1,IFERROR(IF(VALUE($C4331)&lt;100000000,VALUE($C4331),1000000000),IFERROR(IF(VALUE(MID($C4331,2,20))&lt;100000000,VALUE(MID($C4331,2,20)),1000000000),1000000000))+ROW()/100000,"")</f>
        <v/>
      </c>
    </row>
    <row r="4332">
      <c r="E4332" s="14" t="n"/>
      <c r="M4332" s="8">
        <f>IF($C4332="","",L4332*T4332/100)</f>
        <v/>
      </c>
      <c r="S4332" s="8" t="n"/>
      <c r="T4332" s="8" t="n"/>
      <c r="W4332">
        <f>IF($C4332="","",IF($AL4332=1,0,IF($AK4332=1,Settings!$C$6,Settings!$C$7))*100)</f>
        <v/>
      </c>
      <c r="X4332" s="8">
        <f>IF($C4332="","",T4332*W4332/100)</f>
        <v/>
      </c>
      <c r="Y4332" s="8">
        <f>IF($C4332="","",T4332-X4332)</f>
        <v/>
      </c>
      <c r="Z4332" s="8">
        <f>IF($C4332="","",Y4332-M4332)</f>
        <v/>
      </c>
      <c r="AD4332" s="8" t="n"/>
      <c r="AG4332" s="14" t="n"/>
      <c r="AI4332">
        <f>IF($C4332="","",IF(COUNTIF($C$2:$C4332,$C4332)=1,1,0))</f>
        <v/>
      </c>
      <c r="AJ4332">
        <f>IF($AI4332=1,SUMPRODUCT(--($AM$2:$AM$7001&lt;$AM4332))+1,"")</f>
        <v/>
      </c>
      <c r="AK4332">
        <f>IF($C4332="","",IF(OR($P4332=TRUE(),$P4332="TRUE"),1,0))</f>
        <v/>
      </c>
      <c r="AL4332">
        <f>IF($C4332="","",IF(AND($V4332="Yes",SUMPRODUCT((LEN(Settings!$F$6:$F$13)&gt;0)*ISNUMBER(SEARCH(Settings!$F$6:$F$13,$O4332)))=0),1,0))</f>
        <v/>
      </c>
      <c r="AM4332">
        <f>IF($AI4332=1,IFERROR(IF(VALUE($C4332)&lt;100000000,VALUE($C4332),1000000000),IFERROR(IF(VALUE(MID($C4332,2,20))&lt;100000000,VALUE(MID($C4332,2,20)),1000000000),1000000000))+ROW()/100000,"")</f>
        <v/>
      </c>
    </row>
    <row r="4333">
      <c r="E4333" s="14" t="n"/>
      <c r="M4333" s="8">
        <f>IF($C4333="","",L4333*T4333/100)</f>
        <v/>
      </c>
      <c r="S4333" s="8" t="n"/>
      <c r="T4333" s="8" t="n"/>
      <c r="W4333">
        <f>IF($C4333="","",IF($AL4333=1,0,IF($AK4333=1,Settings!$C$6,Settings!$C$7))*100)</f>
        <v/>
      </c>
      <c r="X4333" s="8">
        <f>IF($C4333="","",T4333*W4333/100)</f>
        <v/>
      </c>
      <c r="Y4333" s="8">
        <f>IF($C4333="","",T4333-X4333)</f>
        <v/>
      </c>
      <c r="Z4333" s="8">
        <f>IF($C4333="","",Y4333-M4333)</f>
        <v/>
      </c>
      <c r="AD4333" s="8" t="n"/>
      <c r="AG4333" s="14" t="n"/>
      <c r="AI4333">
        <f>IF($C4333="","",IF(COUNTIF($C$2:$C4333,$C4333)=1,1,0))</f>
        <v/>
      </c>
      <c r="AJ4333">
        <f>IF($AI4333=1,SUMPRODUCT(--($AM$2:$AM$7001&lt;$AM4333))+1,"")</f>
        <v/>
      </c>
      <c r="AK4333">
        <f>IF($C4333="","",IF(OR($P4333=TRUE(),$P4333="TRUE"),1,0))</f>
        <v/>
      </c>
      <c r="AL4333">
        <f>IF($C4333="","",IF(AND($V4333="Yes",SUMPRODUCT((LEN(Settings!$F$6:$F$13)&gt;0)*ISNUMBER(SEARCH(Settings!$F$6:$F$13,$O4333)))=0),1,0))</f>
        <v/>
      </c>
      <c r="AM4333">
        <f>IF($AI4333=1,IFERROR(IF(VALUE($C4333)&lt;100000000,VALUE($C4333),1000000000),IFERROR(IF(VALUE(MID($C4333,2,20))&lt;100000000,VALUE(MID($C4333,2,20)),1000000000),1000000000))+ROW()/100000,"")</f>
        <v/>
      </c>
    </row>
    <row r="4334">
      <c r="E4334" s="14" t="n"/>
      <c r="M4334" s="8">
        <f>IF($C4334="","",L4334*T4334/100)</f>
        <v/>
      </c>
      <c r="S4334" s="8" t="n"/>
      <c r="T4334" s="8" t="n"/>
      <c r="W4334">
        <f>IF($C4334="","",IF($AL4334=1,0,IF($AK4334=1,Settings!$C$6,Settings!$C$7))*100)</f>
        <v/>
      </c>
      <c r="X4334" s="8">
        <f>IF($C4334="","",T4334*W4334/100)</f>
        <v/>
      </c>
      <c r="Y4334" s="8">
        <f>IF($C4334="","",T4334-X4334)</f>
        <v/>
      </c>
      <c r="Z4334" s="8">
        <f>IF($C4334="","",Y4334-M4334)</f>
        <v/>
      </c>
      <c r="AD4334" s="8" t="n"/>
      <c r="AG4334" s="14" t="n"/>
      <c r="AI4334">
        <f>IF($C4334="","",IF(COUNTIF($C$2:$C4334,$C4334)=1,1,0))</f>
        <v/>
      </c>
      <c r="AJ4334">
        <f>IF($AI4334=1,SUMPRODUCT(--($AM$2:$AM$7001&lt;$AM4334))+1,"")</f>
        <v/>
      </c>
      <c r="AK4334">
        <f>IF($C4334="","",IF(OR($P4334=TRUE(),$P4334="TRUE"),1,0))</f>
        <v/>
      </c>
      <c r="AL4334">
        <f>IF($C4334="","",IF(AND($V4334="Yes",SUMPRODUCT((LEN(Settings!$F$6:$F$13)&gt;0)*ISNUMBER(SEARCH(Settings!$F$6:$F$13,$O4334)))=0),1,0))</f>
        <v/>
      </c>
      <c r="AM4334">
        <f>IF($AI4334=1,IFERROR(IF(VALUE($C4334)&lt;100000000,VALUE($C4334),1000000000),IFERROR(IF(VALUE(MID($C4334,2,20))&lt;100000000,VALUE(MID($C4334,2,20)),1000000000),1000000000))+ROW()/100000,"")</f>
        <v/>
      </c>
    </row>
    <row r="4335">
      <c r="E4335" s="14" t="n"/>
      <c r="M4335" s="8">
        <f>IF($C4335="","",L4335*T4335/100)</f>
        <v/>
      </c>
      <c r="S4335" s="8" t="n"/>
      <c r="T4335" s="8" t="n"/>
      <c r="W4335">
        <f>IF($C4335="","",IF($AL4335=1,0,IF($AK4335=1,Settings!$C$6,Settings!$C$7))*100)</f>
        <v/>
      </c>
      <c r="X4335" s="8">
        <f>IF($C4335="","",T4335*W4335/100)</f>
        <v/>
      </c>
      <c r="Y4335" s="8">
        <f>IF($C4335="","",T4335-X4335)</f>
        <v/>
      </c>
      <c r="Z4335" s="8">
        <f>IF($C4335="","",Y4335-M4335)</f>
        <v/>
      </c>
      <c r="AD4335" s="8" t="n"/>
      <c r="AG4335" s="14" t="n"/>
      <c r="AI4335">
        <f>IF($C4335="","",IF(COUNTIF($C$2:$C4335,$C4335)=1,1,0))</f>
        <v/>
      </c>
      <c r="AJ4335">
        <f>IF($AI4335=1,SUMPRODUCT(--($AM$2:$AM$7001&lt;$AM4335))+1,"")</f>
        <v/>
      </c>
      <c r="AK4335">
        <f>IF($C4335="","",IF(OR($P4335=TRUE(),$P4335="TRUE"),1,0))</f>
        <v/>
      </c>
      <c r="AL4335">
        <f>IF($C4335="","",IF(AND($V4335="Yes",SUMPRODUCT((LEN(Settings!$F$6:$F$13)&gt;0)*ISNUMBER(SEARCH(Settings!$F$6:$F$13,$O4335)))=0),1,0))</f>
        <v/>
      </c>
      <c r="AM4335">
        <f>IF($AI4335=1,IFERROR(IF(VALUE($C4335)&lt;100000000,VALUE($C4335),1000000000),IFERROR(IF(VALUE(MID($C4335,2,20))&lt;100000000,VALUE(MID($C4335,2,20)),1000000000),1000000000))+ROW()/100000,"")</f>
        <v/>
      </c>
    </row>
    <row r="4336">
      <c r="E4336" s="14" t="n"/>
      <c r="M4336" s="8">
        <f>IF($C4336="","",L4336*T4336/100)</f>
        <v/>
      </c>
      <c r="S4336" s="8" t="n"/>
      <c r="T4336" s="8" t="n"/>
      <c r="W4336">
        <f>IF($C4336="","",IF($AL4336=1,0,IF($AK4336=1,Settings!$C$6,Settings!$C$7))*100)</f>
        <v/>
      </c>
      <c r="X4336" s="8">
        <f>IF($C4336="","",T4336*W4336/100)</f>
        <v/>
      </c>
      <c r="Y4336" s="8">
        <f>IF($C4336="","",T4336-X4336)</f>
        <v/>
      </c>
      <c r="Z4336" s="8">
        <f>IF($C4336="","",Y4336-M4336)</f>
        <v/>
      </c>
      <c r="AD4336" s="8" t="n"/>
      <c r="AG4336" s="14" t="n"/>
      <c r="AI4336">
        <f>IF($C4336="","",IF(COUNTIF($C$2:$C4336,$C4336)=1,1,0))</f>
        <v/>
      </c>
      <c r="AJ4336">
        <f>IF($AI4336=1,SUMPRODUCT(--($AM$2:$AM$7001&lt;$AM4336))+1,"")</f>
        <v/>
      </c>
      <c r="AK4336">
        <f>IF($C4336="","",IF(OR($P4336=TRUE(),$P4336="TRUE"),1,0))</f>
        <v/>
      </c>
      <c r="AL4336">
        <f>IF($C4336="","",IF(AND($V4336="Yes",SUMPRODUCT((LEN(Settings!$F$6:$F$13)&gt;0)*ISNUMBER(SEARCH(Settings!$F$6:$F$13,$O4336)))=0),1,0))</f>
        <v/>
      </c>
      <c r="AM4336">
        <f>IF($AI4336=1,IFERROR(IF(VALUE($C4336)&lt;100000000,VALUE($C4336),1000000000),IFERROR(IF(VALUE(MID($C4336,2,20))&lt;100000000,VALUE(MID($C4336,2,20)),1000000000),1000000000))+ROW()/100000,"")</f>
        <v/>
      </c>
    </row>
    <row r="4337">
      <c r="E4337" s="14" t="n"/>
      <c r="M4337" s="8">
        <f>IF($C4337="","",L4337*T4337/100)</f>
        <v/>
      </c>
      <c r="S4337" s="8" t="n"/>
      <c r="T4337" s="8" t="n"/>
      <c r="W4337">
        <f>IF($C4337="","",IF($AL4337=1,0,IF($AK4337=1,Settings!$C$6,Settings!$C$7))*100)</f>
        <v/>
      </c>
      <c r="X4337" s="8">
        <f>IF($C4337="","",T4337*W4337/100)</f>
        <v/>
      </c>
      <c r="Y4337" s="8">
        <f>IF($C4337="","",T4337-X4337)</f>
        <v/>
      </c>
      <c r="Z4337" s="8">
        <f>IF($C4337="","",Y4337-M4337)</f>
        <v/>
      </c>
      <c r="AD4337" s="8" t="n"/>
      <c r="AG4337" s="14" t="n"/>
      <c r="AI4337">
        <f>IF($C4337="","",IF(COUNTIF($C$2:$C4337,$C4337)=1,1,0))</f>
        <v/>
      </c>
      <c r="AJ4337">
        <f>IF($AI4337=1,SUMPRODUCT(--($AM$2:$AM$7001&lt;$AM4337))+1,"")</f>
        <v/>
      </c>
      <c r="AK4337">
        <f>IF($C4337="","",IF(OR($P4337=TRUE(),$P4337="TRUE"),1,0))</f>
        <v/>
      </c>
      <c r="AL4337">
        <f>IF($C4337="","",IF(AND($V4337="Yes",SUMPRODUCT((LEN(Settings!$F$6:$F$13)&gt;0)*ISNUMBER(SEARCH(Settings!$F$6:$F$13,$O4337)))=0),1,0))</f>
        <v/>
      </c>
      <c r="AM4337">
        <f>IF($AI4337=1,IFERROR(IF(VALUE($C4337)&lt;100000000,VALUE($C4337),1000000000),IFERROR(IF(VALUE(MID($C4337,2,20))&lt;100000000,VALUE(MID($C4337,2,20)),1000000000),1000000000))+ROW()/100000,"")</f>
        <v/>
      </c>
    </row>
    <row r="4338">
      <c r="E4338" s="14" t="n"/>
      <c r="M4338" s="8">
        <f>IF($C4338="","",L4338*T4338/100)</f>
        <v/>
      </c>
      <c r="S4338" s="8" t="n"/>
      <c r="T4338" s="8" t="n"/>
      <c r="W4338">
        <f>IF($C4338="","",IF($AL4338=1,0,IF($AK4338=1,Settings!$C$6,Settings!$C$7))*100)</f>
        <v/>
      </c>
      <c r="X4338" s="8">
        <f>IF($C4338="","",T4338*W4338/100)</f>
        <v/>
      </c>
      <c r="Y4338" s="8">
        <f>IF($C4338="","",T4338-X4338)</f>
        <v/>
      </c>
      <c r="Z4338" s="8">
        <f>IF($C4338="","",Y4338-M4338)</f>
        <v/>
      </c>
      <c r="AD4338" s="8" t="n"/>
      <c r="AG4338" s="14" t="n"/>
      <c r="AI4338">
        <f>IF($C4338="","",IF(COUNTIF($C$2:$C4338,$C4338)=1,1,0))</f>
        <v/>
      </c>
      <c r="AJ4338">
        <f>IF($AI4338=1,SUMPRODUCT(--($AM$2:$AM$7001&lt;$AM4338))+1,"")</f>
        <v/>
      </c>
      <c r="AK4338">
        <f>IF($C4338="","",IF(OR($P4338=TRUE(),$P4338="TRUE"),1,0))</f>
        <v/>
      </c>
      <c r="AL4338">
        <f>IF($C4338="","",IF(AND($V4338="Yes",SUMPRODUCT((LEN(Settings!$F$6:$F$13)&gt;0)*ISNUMBER(SEARCH(Settings!$F$6:$F$13,$O4338)))=0),1,0))</f>
        <v/>
      </c>
      <c r="AM4338">
        <f>IF($AI4338=1,IFERROR(IF(VALUE($C4338)&lt;100000000,VALUE($C4338),1000000000),IFERROR(IF(VALUE(MID($C4338,2,20))&lt;100000000,VALUE(MID($C4338,2,20)),1000000000),1000000000))+ROW()/100000,"")</f>
        <v/>
      </c>
    </row>
    <row r="4339">
      <c r="E4339" s="14" t="n"/>
      <c r="M4339" s="8">
        <f>IF($C4339="","",L4339*T4339/100)</f>
        <v/>
      </c>
      <c r="S4339" s="8" t="n"/>
      <c r="T4339" s="8" t="n"/>
      <c r="W4339">
        <f>IF($C4339="","",IF($AL4339=1,0,IF($AK4339=1,Settings!$C$6,Settings!$C$7))*100)</f>
        <v/>
      </c>
      <c r="X4339" s="8">
        <f>IF($C4339="","",T4339*W4339/100)</f>
        <v/>
      </c>
      <c r="Y4339" s="8">
        <f>IF($C4339="","",T4339-X4339)</f>
        <v/>
      </c>
      <c r="Z4339" s="8">
        <f>IF($C4339="","",Y4339-M4339)</f>
        <v/>
      </c>
      <c r="AD4339" s="8" t="n"/>
      <c r="AG4339" s="14" t="n"/>
      <c r="AI4339">
        <f>IF($C4339="","",IF(COUNTIF($C$2:$C4339,$C4339)=1,1,0))</f>
        <v/>
      </c>
      <c r="AJ4339">
        <f>IF($AI4339=1,SUMPRODUCT(--($AM$2:$AM$7001&lt;$AM4339))+1,"")</f>
        <v/>
      </c>
      <c r="AK4339">
        <f>IF($C4339="","",IF(OR($P4339=TRUE(),$P4339="TRUE"),1,0))</f>
        <v/>
      </c>
      <c r="AL4339">
        <f>IF($C4339="","",IF(AND($V4339="Yes",SUMPRODUCT((LEN(Settings!$F$6:$F$13)&gt;0)*ISNUMBER(SEARCH(Settings!$F$6:$F$13,$O4339)))=0),1,0))</f>
        <v/>
      </c>
      <c r="AM4339">
        <f>IF($AI4339=1,IFERROR(IF(VALUE($C4339)&lt;100000000,VALUE($C4339),1000000000),IFERROR(IF(VALUE(MID($C4339,2,20))&lt;100000000,VALUE(MID($C4339,2,20)),1000000000),1000000000))+ROW()/100000,"")</f>
        <v/>
      </c>
    </row>
    <row r="4340">
      <c r="E4340" s="14" t="n"/>
      <c r="M4340" s="8">
        <f>IF($C4340="","",L4340*T4340/100)</f>
        <v/>
      </c>
      <c r="S4340" s="8" t="n"/>
      <c r="T4340" s="8" t="n"/>
      <c r="W4340">
        <f>IF($C4340="","",IF($AL4340=1,0,IF($AK4340=1,Settings!$C$6,Settings!$C$7))*100)</f>
        <v/>
      </c>
      <c r="X4340" s="8">
        <f>IF($C4340="","",T4340*W4340/100)</f>
        <v/>
      </c>
      <c r="Y4340" s="8">
        <f>IF($C4340="","",T4340-X4340)</f>
        <v/>
      </c>
      <c r="Z4340" s="8">
        <f>IF($C4340="","",Y4340-M4340)</f>
        <v/>
      </c>
      <c r="AD4340" s="8" t="n"/>
      <c r="AG4340" s="14" t="n"/>
      <c r="AI4340">
        <f>IF($C4340="","",IF(COUNTIF($C$2:$C4340,$C4340)=1,1,0))</f>
        <v/>
      </c>
      <c r="AJ4340">
        <f>IF($AI4340=1,SUMPRODUCT(--($AM$2:$AM$7001&lt;$AM4340))+1,"")</f>
        <v/>
      </c>
      <c r="AK4340">
        <f>IF($C4340="","",IF(OR($P4340=TRUE(),$P4340="TRUE"),1,0))</f>
        <v/>
      </c>
      <c r="AL4340">
        <f>IF($C4340="","",IF(AND($V4340="Yes",SUMPRODUCT((LEN(Settings!$F$6:$F$13)&gt;0)*ISNUMBER(SEARCH(Settings!$F$6:$F$13,$O4340)))=0),1,0))</f>
        <v/>
      </c>
      <c r="AM4340">
        <f>IF($AI4340=1,IFERROR(IF(VALUE($C4340)&lt;100000000,VALUE($C4340),1000000000),IFERROR(IF(VALUE(MID($C4340,2,20))&lt;100000000,VALUE(MID($C4340,2,20)),1000000000),1000000000))+ROW()/100000,"")</f>
        <v/>
      </c>
    </row>
    <row r="4341">
      <c r="E4341" s="14" t="n"/>
      <c r="M4341" s="8">
        <f>IF($C4341="","",L4341*T4341/100)</f>
        <v/>
      </c>
      <c r="S4341" s="8" t="n"/>
      <c r="T4341" s="8" t="n"/>
      <c r="W4341">
        <f>IF($C4341="","",IF($AL4341=1,0,IF($AK4341=1,Settings!$C$6,Settings!$C$7))*100)</f>
        <v/>
      </c>
      <c r="X4341" s="8">
        <f>IF($C4341="","",T4341*W4341/100)</f>
        <v/>
      </c>
      <c r="Y4341" s="8">
        <f>IF($C4341="","",T4341-X4341)</f>
        <v/>
      </c>
      <c r="Z4341" s="8">
        <f>IF($C4341="","",Y4341-M4341)</f>
        <v/>
      </c>
      <c r="AD4341" s="8" t="n"/>
      <c r="AG4341" s="14" t="n"/>
      <c r="AI4341">
        <f>IF($C4341="","",IF(COUNTIF($C$2:$C4341,$C4341)=1,1,0))</f>
        <v/>
      </c>
      <c r="AJ4341">
        <f>IF($AI4341=1,SUMPRODUCT(--($AM$2:$AM$7001&lt;$AM4341))+1,"")</f>
        <v/>
      </c>
      <c r="AK4341">
        <f>IF($C4341="","",IF(OR($P4341=TRUE(),$P4341="TRUE"),1,0))</f>
        <v/>
      </c>
      <c r="AL4341">
        <f>IF($C4341="","",IF(AND($V4341="Yes",SUMPRODUCT((LEN(Settings!$F$6:$F$13)&gt;0)*ISNUMBER(SEARCH(Settings!$F$6:$F$13,$O4341)))=0),1,0))</f>
        <v/>
      </c>
      <c r="AM4341">
        <f>IF($AI4341=1,IFERROR(IF(VALUE($C4341)&lt;100000000,VALUE($C4341),1000000000),IFERROR(IF(VALUE(MID($C4341,2,20))&lt;100000000,VALUE(MID($C4341,2,20)),1000000000),1000000000))+ROW()/100000,"")</f>
        <v/>
      </c>
    </row>
    <row r="4342">
      <c r="E4342" s="14" t="n"/>
      <c r="M4342" s="8">
        <f>IF($C4342="","",L4342*T4342/100)</f>
        <v/>
      </c>
      <c r="S4342" s="8" t="n"/>
      <c r="T4342" s="8" t="n"/>
      <c r="W4342">
        <f>IF($C4342="","",IF($AL4342=1,0,IF($AK4342=1,Settings!$C$6,Settings!$C$7))*100)</f>
        <v/>
      </c>
      <c r="X4342" s="8">
        <f>IF($C4342="","",T4342*W4342/100)</f>
        <v/>
      </c>
      <c r="Y4342" s="8">
        <f>IF($C4342="","",T4342-X4342)</f>
        <v/>
      </c>
      <c r="Z4342" s="8">
        <f>IF($C4342="","",Y4342-M4342)</f>
        <v/>
      </c>
      <c r="AD4342" s="8" t="n"/>
      <c r="AG4342" s="14" t="n"/>
      <c r="AI4342">
        <f>IF($C4342="","",IF(COUNTIF($C$2:$C4342,$C4342)=1,1,0))</f>
        <v/>
      </c>
      <c r="AJ4342">
        <f>IF($AI4342=1,SUMPRODUCT(--($AM$2:$AM$7001&lt;$AM4342))+1,"")</f>
        <v/>
      </c>
      <c r="AK4342">
        <f>IF($C4342="","",IF(OR($P4342=TRUE(),$P4342="TRUE"),1,0))</f>
        <v/>
      </c>
      <c r="AL4342">
        <f>IF($C4342="","",IF(AND($V4342="Yes",SUMPRODUCT((LEN(Settings!$F$6:$F$13)&gt;0)*ISNUMBER(SEARCH(Settings!$F$6:$F$13,$O4342)))=0),1,0))</f>
        <v/>
      </c>
      <c r="AM4342">
        <f>IF($AI4342=1,IFERROR(IF(VALUE($C4342)&lt;100000000,VALUE($C4342),1000000000),IFERROR(IF(VALUE(MID($C4342,2,20))&lt;100000000,VALUE(MID($C4342,2,20)),1000000000),1000000000))+ROW()/100000,"")</f>
        <v/>
      </c>
    </row>
    <row r="4343">
      <c r="E4343" s="14" t="n"/>
      <c r="M4343" s="8">
        <f>IF($C4343="","",L4343*T4343/100)</f>
        <v/>
      </c>
      <c r="S4343" s="8" t="n"/>
      <c r="T4343" s="8" t="n"/>
      <c r="W4343">
        <f>IF($C4343="","",IF($AL4343=1,0,IF($AK4343=1,Settings!$C$6,Settings!$C$7))*100)</f>
        <v/>
      </c>
      <c r="X4343" s="8">
        <f>IF($C4343="","",T4343*W4343/100)</f>
        <v/>
      </c>
      <c r="Y4343" s="8">
        <f>IF($C4343="","",T4343-X4343)</f>
        <v/>
      </c>
      <c r="Z4343" s="8">
        <f>IF($C4343="","",Y4343-M4343)</f>
        <v/>
      </c>
      <c r="AD4343" s="8" t="n"/>
      <c r="AG4343" s="14" t="n"/>
      <c r="AI4343">
        <f>IF($C4343="","",IF(COUNTIF($C$2:$C4343,$C4343)=1,1,0))</f>
        <v/>
      </c>
      <c r="AJ4343">
        <f>IF($AI4343=1,SUMPRODUCT(--($AM$2:$AM$7001&lt;$AM4343))+1,"")</f>
        <v/>
      </c>
      <c r="AK4343">
        <f>IF($C4343="","",IF(OR($P4343=TRUE(),$P4343="TRUE"),1,0))</f>
        <v/>
      </c>
      <c r="AL4343">
        <f>IF($C4343="","",IF(AND($V4343="Yes",SUMPRODUCT((LEN(Settings!$F$6:$F$13)&gt;0)*ISNUMBER(SEARCH(Settings!$F$6:$F$13,$O4343)))=0),1,0))</f>
        <v/>
      </c>
      <c r="AM4343">
        <f>IF($AI4343=1,IFERROR(IF(VALUE($C4343)&lt;100000000,VALUE($C4343),1000000000),IFERROR(IF(VALUE(MID($C4343,2,20))&lt;100000000,VALUE(MID($C4343,2,20)),1000000000),1000000000))+ROW()/100000,"")</f>
        <v/>
      </c>
    </row>
    <row r="4344">
      <c r="E4344" s="14" t="n"/>
      <c r="M4344" s="8">
        <f>IF($C4344="","",L4344*T4344/100)</f>
        <v/>
      </c>
      <c r="S4344" s="8" t="n"/>
      <c r="T4344" s="8" t="n"/>
      <c r="W4344">
        <f>IF($C4344="","",IF($AL4344=1,0,IF($AK4344=1,Settings!$C$6,Settings!$C$7))*100)</f>
        <v/>
      </c>
      <c r="X4344" s="8">
        <f>IF($C4344="","",T4344*W4344/100)</f>
        <v/>
      </c>
      <c r="Y4344" s="8">
        <f>IF($C4344="","",T4344-X4344)</f>
        <v/>
      </c>
      <c r="Z4344" s="8">
        <f>IF($C4344="","",Y4344-M4344)</f>
        <v/>
      </c>
      <c r="AD4344" s="8" t="n"/>
      <c r="AG4344" s="14" t="n"/>
      <c r="AI4344">
        <f>IF($C4344="","",IF(COUNTIF($C$2:$C4344,$C4344)=1,1,0))</f>
        <v/>
      </c>
      <c r="AJ4344">
        <f>IF($AI4344=1,SUMPRODUCT(--($AM$2:$AM$7001&lt;$AM4344))+1,"")</f>
        <v/>
      </c>
      <c r="AK4344">
        <f>IF($C4344="","",IF(OR($P4344=TRUE(),$P4344="TRUE"),1,0))</f>
        <v/>
      </c>
      <c r="AL4344">
        <f>IF($C4344="","",IF(AND($V4344="Yes",SUMPRODUCT((LEN(Settings!$F$6:$F$13)&gt;0)*ISNUMBER(SEARCH(Settings!$F$6:$F$13,$O4344)))=0),1,0))</f>
        <v/>
      </c>
      <c r="AM4344">
        <f>IF($AI4344=1,IFERROR(IF(VALUE($C4344)&lt;100000000,VALUE($C4344),1000000000),IFERROR(IF(VALUE(MID($C4344,2,20))&lt;100000000,VALUE(MID($C4344,2,20)),1000000000),1000000000))+ROW()/100000,"")</f>
        <v/>
      </c>
    </row>
    <row r="4345">
      <c r="E4345" s="14" t="n"/>
      <c r="M4345" s="8">
        <f>IF($C4345="","",L4345*T4345/100)</f>
        <v/>
      </c>
      <c r="S4345" s="8" t="n"/>
      <c r="T4345" s="8" t="n"/>
      <c r="W4345">
        <f>IF($C4345="","",IF($AL4345=1,0,IF($AK4345=1,Settings!$C$6,Settings!$C$7))*100)</f>
        <v/>
      </c>
      <c r="X4345" s="8">
        <f>IF($C4345="","",T4345*W4345/100)</f>
        <v/>
      </c>
      <c r="Y4345" s="8">
        <f>IF($C4345="","",T4345-X4345)</f>
        <v/>
      </c>
      <c r="Z4345" s="8">
        <f>IF($C4345="","",Y4345-M4345)</f>
        <v/>
      </c>
      <c r="AD4345" s="8" t="n"/>
      <c r="AG4345" s="14" t="n"/>
      <c r="AI4345">
        <f>IF($C4345="","",IF(COUNTIF($C$2:$C4345,$C4345)=1,1,0))</f>
        <v/>
      </c>
      <c r="AJ4345">
        <f>IF($AI4345=1,SUMPRODUCT(--($AM$2:$AM$7001&lt;$AM4345))+1,"")</f>
        <v/>
      </c>
      <c r="AK4345">
        <f>IF($C4345="","",IF(OR($P4345=TRUE(),$P4345="TRUE"),1,0))</f>
        <v/>
      </c>
      <c r="AL4345">
        <f>IF($C4345="","",IF(AND($V4345="Yes",SUMPRODUCT((LEN(Settings!$F$6:$F$13)&gt;0)*ISNUMBER(SEARCH(Settings!$F$6:$F$13,$O4345)))=0),1,0))</f>
        <v/>
      </c>
      <c r="AM4345">
        <f>IF($AI4345=1,IFERROR(IF(VALUE($C4345)&lt;100000000,VALUE($C4345),1000000000),IFERROR(IF(VALUE(MID($C4345,2,20))&lt;100000000,VALUE(MID($C4345,2,20)),1000000000),1000000000))+ROW()/100000,"")</f>
        <v/>
      </c>
    </row>
    <row r="4346">
      <c r="E4346" s="14" t="n"/>
      <c r="M4346" s="8">
        <f>IF($C4346="","",L4346*T4346/100)</f>
        <v/>
      </c>
      <c r="S4346" s="8" t="n"/>
      <c r="T4346" s="8" t="n"/>
      <c r="W4346">
        <f>IF($C4346="","",IF($AL4346=1,0,IF($AK4346=1,Settings!$C$6,Settings!$C$7))*100)</f>
        <v/>
      </c>
      <c r="X4346" s="8">
        <f>IF($C4346="","",T4346*W4346/100)</f>
        <v/>
      </c>
      <c r="Y4346" s="8">
        <f>IF($C4346="","",T4346-X4346)</f>
        <v/>
      </c>
      <c r="Z4346" s="8">
        <f>IF($C4346="","",Y4346-M4346)</f>
        <v/>
      </c>
      <c r="AD4346" s="8" t="n"/>
      <c r="AG4346" s="14" t="n"/>
      <c r="AI4346">
        <f>IF($C4346="","",IF(COUNTIF($C$2:$C4346,$C4346)=1,1,0))</f>
        <v/>
      </c>
      <c r="AJ4346">
        <f>IF($AI4346=1,SUMPRODUCT(--($AM$2:$AM$7001&lt;$AM4346))+1,"")</f>
        <v/>
      </c>
      <c r="AK4346">
        <f>IF($C4346="","",IF(OR($P4346=TRUE(),$P4346="TRUE"),1,0))</f>
        <v/>
      </c>
      <c r="AL4346">
        <f>IF($C4346="","",IF(AND($V4346="Yes",SUMPRODUCT((LEN(Settings!$F$6:$F$13)&gt;0)*ISNUMBER(SEARCH(Settings!$F$6:$F$13,$O4346)))=0),1,0))</f>
        <v/>
      </c>
      <c r="AM4346">
        <f>IF($AI4346=1,IFERROR(IF(VALUE($C4346)&lt;100000000,VALUE($C4346),1000000000),IFERROR(IF(VALUE(MID($C4346,2,20))&lt;100000000,VALUE(MID($C4346,2,20)),1000000000),1000000000))+ROW()/100000,"")</f>
        <v/>
      </c>
    </row>
    <row r="4347">
      <c r="E4347" s="14" t="n"/>
      <c r="M4347" s="8">
        <f>IF($C4347="","",L4347*T4347/100)</f>
        <v/>
      </c>
      <c r="S4347" s="8" t="n"/>
      <c r="T4347" s="8" t="n"/>
      <c r="W4347">
        <f>IF($C4347="","",IF($AL4347=1,0,IF($AK4347=1,Settings!$C$6,Settings!$C$7))*100)</f>
        <v/>
      </c>
      <c r="X4347" s="8">
        <f>IF($C4347="","",T4347*W4347/100)</f>
        <v/>
      </c>
      <c r="Y4347" s="8">
        <f>IF($C4347="","",T4347-X4347)</f>
        <v/>
      </c>
      <c r="Z4347" s="8">
        <f>IF($C4347="","",Y4347-M4347)</f>
        <v/>
      </c>
      <c r="AD4347" s="8" t="n"/>
      <c r="AG4347" s="14" t="n"/>
      <c r="AI4347">
        <f>IF($C4347="","",IF(COUNTIF($C$2:$C4347,$C4347)=1,1,0))</f>
        <v/>
      </c>
      <c r="AJ4347">
        <f>IF($AI4347=1,SUMPRODUCT(--($AM$2:$AM$7001&lt;$AM4347))+1,"")</f>
        <v/>
      </c>
      <c r="AK4347">
        <f>IF($C4347="","",IF(OR($P4347=TRUE(),$P4347="TRUE"),1,0))</f>
        <v/>
      </c>
      <c r="AL4347">
        <f>IF($C4347="","",IF(AND($V4347="Yes",SUMPRODUCT((LEN(Settings!$F$6:$F$13)&gt;0)*ISNUMBER(SEARCH(Settings!$F$6:$F$13,$O4347)))=0),1,0))</f>
        <v/>
      </c>
      <c r="AM4347">
        <f>IF($AI4347=1,IFERROR(IF(VALUE($C4347)&lt;100000000,VALUE($C4347),1000000000),IFERROR(IF(VALUE(MID($C4347,2,20))&lt;100000000,VALUE(MID($C4347,2,20)),1000000000),1000000000))+ROW()/100000,"")</f>
        <v/>
      </c>
    </row>
    <row r="4348">
      <c r="E4348" s="14" t="n"/>
      <c r="M4348" s="8">
        <f>IF($C4348="","",L4348*T4348/100)</f>
        <v/>
      </c>
      <c r="S4348" s="8" t="n"/>
      <c r="T4348" s="8" t="n"/>
      <c r="W4348">
        <f>IF($C4348="","",IF($AL4348=1,0,IF($AK4348=1,Settings!$C$6,Settings!$C$7))*100)</f>
        <v/>
      </c>
      <c r="X4348" s="8">
        <f>IF($C4348="","",T4348*W4348/100)</f>
        <v/>
      </c>
      <c r="Y4348" s="8">
        <f>IF($C4348="","",T4348-X4348)</f>
        <v/>
      </c>
      <c r="Z4348" s="8">
        <f>IF($C4348="","",Y4348-M4348)</f>
        <v/>
      </c>
      <c r="AD4348" s="8" t="n"/>
      <c r="AG4348" s="14" t="n"/>
      <c r="AI4348">
        <f>IF($C4348="","",IF(COUNTIF($C$2:$C4348,$C4348)=1,1,0))</f>
        <v/>
      </c>
      <c r="AJ4348">
        <f>IF($AI4348=1,SUMPRODUCT(--($AM$2:$AM$7001&lt;$AM4348))+1,"")</f>
        <v/>
      </c>
      <c r="AK4348">
        <f>IF($C4348="","",IF(OR($P4348=TRUE(),$P4348="TRUE"),1,0))</f>
        <v/>
      </c>
      <c r="AL4348">
        <f>IF($C4348="","",IF(AND($V4348="Yes",SUMPRODUCT((LEN(Settings!$F$6:$F$13)&gt;0)*ISNUMBER(SEARCH(Settings!$F$6:$F$13,$O4348)))=0),1,0))</f>
        <v/>
      </c>
      <c r="AM4348">
        <f>IF($AI4348=1,IFERROR(IF(VALUE($C4348)&lt;100000000,VALUE($C4348),1000000000),IFERROR(IF(VALUE(MID($C4348,2,20))&lt;100000000,VALUE(MID($C4348,2,20)),1000000000),1000000000))+ROW()/100000,"")</f>
        <v/>
      </c>
    </row>
    <row r="4349">
      <c r="E4349" s="14" t="n"/>
      <c r="M4349" s="8">
        <f>IF($C4349="","",L4349*T4349/100)</f>
        <v/>
      </c>
      <c r="S4349" s="8" t="n"/>
      <c r="T4349" s="8" t="n"/>
      <c r="W4349">
        <f>IF($C4349="","",IF($AL4349=1,0,IF($AK4349=1,Settings!$C$6,Settings!$C$7))*100)</f>
        <v/>
      </c>
      <c r="X4349" s="8">
        <f>IF($C4349="","",T4349*W4349/100)</f>
        <v/>
      </c>
      <c r="Y4349" s="8">
        <f>IF($C4349="","",T4349-X4349)</f>
        <v/>
      </c>
      <c r="Z4349" s="8">
        <f>IF($C4349="","",Y4349-M4349)</f>
        <v/>
      </c>
      <c r="AD4349" s="8" t="n"/>
      <c r="AG4349" s="14" t="n"/>
      <c r="AI4349">
        <f>IF($C4349="","",IF(COUNTIF($C$2:$C4349,$C4349)=1,1,0))</f>
        <v/>
      </c>
      <c r="AJ4349">
        <f>IF($AI4349=1,SUMPRODUCT(--($AM$2:$AM$7001&lt;$AM4349))+1,"")</f>
        <v/>
      </c>
      <c r="AK4349">
        <f>IF($C4349="","",IF(OR($P4349=TRUE(),$P4349="TRUE"),1,0))</f>
        <v/>
      </c>
      <c r="AL4349">
        <f>IF($C4349="","",IF(AND($V4349="Yes",SUMPRODUCT((LEN(Settings!$F$6:$F$13)&gt;0)*ISNUMBER(SEARCH(Settings!$F$6:$F$13,$O4349)))=0),1,0))</f>
        <v/>
      </c>
      <c r="AM4349">
        <f>IF($AI4349=1,IFERROR(IF(VALUE($C4349)&lt;100000000,VALUE($C4349),1000000000),IFERROR(IF(VALUE(MID($C4349,2,20))&lt;100000000,VALUE(MID($C4349,2,20)),1000000000),1000000000))+ROW()/100000,"")</f>
        <v/>
      </c>
    </row>
    <row r="4350">
      <c r="E4350" s="14" t="n"/>
      <c r="M4350" s="8">
        <f>IF($C4350="","",L4350*T4350/100)</f>
        <v/>
      </c>
      <c r="S4350" s="8" t="n"/>
      <c r="T4350" s="8" t="n"/>
      <c r="W4350">
        <f>IF($C4350="","",IF($AL4350=1,0,IF($AK4350=1,Settings!$C$6,Settings!$C$7))*100)</f>
        <v/>
      </c>
      <c r="X4350" s="8">
        <f>IF($C4350="","",T4350*W4350/100)</f>
        <v/>
      </c>
      <c r="Y4350" s="8">
        <f>IF($C4350="","",T4350-X4350)</f>
        <v/>
      </c>
      <c r="Z4350" s="8">
        <f>IF($C4350="","",Y4350-M4350)</f>
        <v/>
      </c>
      <c r="AD4350" s="8" t="n"/>
      <c r="AG4350" s="14" t="n"/>
      <c r="AI4350">
        <f>IF($C4350="","",IF(COUNTIF($C$2:$C4350,$C4350)=1,1,0))</f>
        <v/>
      </c>
      <c r="AJ4350">
        <f>IF($AI4350=1,SUMPRODUCT(--($AM$2:$AM$7001&lt;$AM4350))+1,"")</f>
        <v/>
      </c>
      <c r="AK4350">
        <f>IF($C4350="","",IF(OR($P4350=TRUE(),$P4350="TRUE"),1,0))</f>
        <v/>
      </c>
      <c r="AL4350">
        <f>IF($C4350="","",IF(AND($V4350="Yes",SUMPRODUCT((LEN(Settings!$F$6:$F$13)&gt;0)*ISNUMBER(SEARCH(Settings!$F$6:$F$13,$O4350)))=0),1,0))</f>
        <v/>
      </c>
      <c r="AM4350">
        <f>IF($AI4350=1,IFERROR(IF(VALUE($C4350)&lt;100000000,VALUE($C4350),1000000000),IFERROR(IF(VALUE(MID($C4350,2,20))&lt;100000000,VALUE(MID($C4350,2,20)),1000000000),1000000000))+ROW()/100000,"")</f>
        <v/>
      </c>
    </row>
    <row r="4351">
      <c r="E4351" s="14" t="n"/>
      <c r="M4351" s="8">
        <f>IF($C4351="","",L4351*T4351/100)</f>
        <v/>
      </c>
      <c r="S4351" s="8" t="n"/>
      <c r="T4351" s="8" t="n"/>
      <c r="W4351">
        <f>IF($C4351="","",IF($AL4351=1,0,IF($AK4351=1,Settings!$C$6,Settings!$C$7))*100)</f>
        <v/>
      </c>
      <c r="X4351" s="8">
        <f>IF($C4351="","",T4351*W4351/100)</f>
        <v/>
      </c>
      <c r="Y4351" s="8">
        <f>IF($C4351="","",T4351-X4351)</f>
        <v/>
      </c>
      <c r="Z4351" s="8">
        <f>IF($C4351="","",Y4351-M4351)</f>
        <v/>
      </c>
      <c r="AD4351" s="8" t="n"/>
      <c r="AG4351" s="14" t="n"/>
      <c r="AI4351">
        <f>IF($C4351="","",IF(COUNTIF($C$2:$C4351,$C4351)=1,1,0))</f>
        <v/>
      </c>
      <c r="AJ4351">
        <f>IF($AI4351=1,SUMPRODUCT(--($AM$2:$AM$7001&lt;$AM4351))+1,"")</f>
        <v/>
      </c>
      <c r="AK4351">
        <f>IF($C4351="","",IF(OR($P4351=TRUE(),$P4351="TRUE"),1,0))</f>
        <v/>
      </c>
      <c r="AL4351">
        <f>IF($C4351="","",IF(AND($V4351="Yes",SUMPRODUCT((LEN(Settings!$F$6:$F$13)&gt;0)*ISNUMBER(SEARCH(Settings!$F$6:$F$13,$O4351)))=0),1,0))</f>
        <v/>
      </c>
      <c r="AM4351">
        <f>IF($AI4351=1,IFERROR(IF(VALUE($C4351)&lt;100000000,VALUE($C4351),1000000000),IFERROR(IF(VALUE(MID($C4351,2,20))&lt;100000000,VALUE(MID($C4351,2,20)),1000000000),1000000000))+ROW()/100000,"")</f>
        <v/>
      </c>
    </row>
    <row r="4352">
      <c r="E4352" s="14" t="n"/>
      <c r="M4352" s="8">
        <f>IF($C4352="","",L4352*T4352/100)</f>
        <v/>
      </c>
      <c r="S4352" s="8" t="n"/>
      <c r="T4352" s="8" t="n"/>
      <c r="W4352">
        <f>IF($C4352="","",IF($AL4352=1,0,IF($AK4352=1,Settings!$C$6,Settings!$C$7))*100)</f>
        <v/>
      </c>
      <c r="X4352" s="8">
        <f>IF($C4352="","",T4352*W4352/100)</f>
        <v/>
      </c>
      <c r="Y4352" s="8">
        <f>IF($C4352="","",T4352-X4352)</f>
        <v/>
      </c>
      <c r="Z4352" s="8">
        <f>IF($C4352="","",Y4352-M4352)</f>
        <v/>
      </c>
      <c r="AD4352" s="8" t="n"/>
      <c r="AG4352" s="14" t="n"/>
      <c r="AI4352">
        <f>IF($C4352="","",IF(COUNTIF($C$2:$C4352,$C4352)=1,1,0))</f>
        <v/>
      </c>
      <c r="AJ4352">
        <f>IF($AI4352=1,SUMPRODUCT(--($AM$2:$AM$7001&lt;$AM4352))+1,"")</f>
        <v/>
      </c>
      <c r="AK4352">
        <f>IF($C4352="","",IF(OR($P4352=TRUE(),$P4352="TRUE"),1,0))</f>
        <v/>
      </c>
      <c r="AL4352">
        <f>IF($C4352="","",IF(AND($V4352="Yes",SUMPRODUCT((LEN(Settings!$F$6:$F$13)&gt;0)*ISNUMBER(SEARCH(Settings!$F$6:$F$13,$O4352)))=0),1,0))</f>
        <v/>
      </c>
      <c r="AM4352">
        <f>IF($AI4352=1,IFERROR(IF(VALUE($C4352)&lt;100000000,VALUE($C4352),1000000000),IFERROR(IF(VALUE(MID($C4352,2,20))&lt;100000000,VALUE(MID($C4352,2,20)),1000000000),1000000000))+ROW()/100000,"")</f>
        <v/>
      </c>
    </row>
    <row r="4353">
      <c r="E4353" s="14" t="n"/>
      <c r="M4353" s="8">
        <f>IF($C4353="","",L4353*T4353/100)</f>
        <v/>
      </c>
      <c r="S4353" s="8" t="n"/>
      <c r="T4353" s="8" t="n"/>
      <c r="W4353">
        <f>IF($C4353="","",IF($AL4353=1,0,IF($AK4353=1,Settings!$C$6,Settings!$C$7))*100)</f>
        <v/>
      </c>
      <c r="X4353" s="8">
        <f>IF($C4353="","",T4353*W4353/100)</f>
        <v/>
      </c>
      <c r="Y4353" s="8">
        <f>IF($C4353="","",T4353-X4353)</f>
        <v/>
      </c>
      <c r="Z4353" s="8">
        <f>IF($C4353="","",Y4353-M4353)</f>
        <v/>
      </c>
      <c r="AD4353" s="8" t="n"/>
      <c r="AG4353" s="14" t="n"/>
      <c r="AI4353">
        <f>IF($C4353="","",IF(COUNTIF($C$2:$C4353,$C4353)=1,1,0))</f>
        <v/>
      </c>
      <c r="AJ4353">
        <f>IF($AI4353=1,SUMPRODUCT(--($AM$2:$AM$7001&lt;$AM4353))+1,"")</f>
        <v/>
      </c>
      <c r="AK4353">
        <f>IF($C4353="","",IF(OR($P4353=TRUE(),$P4353="TRUE"),1,0))</f>
        <v/>
      </c>
      <c r="AL4353">
        <f>IF($C4353="","",IF(AND($V4353="Yes",SUMPRODUCT((LEN(Settings!$F$6:$F$13)&gt;0)*ISNUMBER(SEARCH(Settings!$F$6:$F$13,$O4353)))=0),1,0))</f>
        <v/>
      </c>
      <c r="AM4353">
        <f>IF($AI4353=1,IFERROR(IF(VALUE($C4353)&lt;100000000,VALUE($C4353),1000000000),IFERROR(IF(VALUE(MID($C4353,2,20))&lt;100000000,VALUE(MID($C4353,2,20)),1000000000),1000000000))+ROW()/100000,"")</f>
        <v/>
      </c>
    </row>
    <row r="4354">
      <c r="E4354" s="14" t="n"/>
      <c r="M4354" s="8">
        <f>IF($C4354="","",L4354*T4354/100)</f>
        <v/>
      </c>
      <c r="S4354" s="8" t="n"/>
      <c r="T4354" s="8" t="n"/>
      <c r="W4354">
        <f>IF($C4354="","",IF($AL4354=1,0,IF($AK4354=1,Settings!$C$6,Settings!$C$7))*100)</f>
        <v/>
      </c>
      <c r="X4354" s="8">
        <f>IF($C4354="","",T4354*W4354/100)</f>
        <v/>
      </c>
      <c r="Y4354" s="8">
        <f>IF($C4354="","",T4354-X4354)</f>
        <v/>
      </c>
      <c r="Z4354" s="8">
        <f>IF($C4354="","",Y4354-M4354)</f>
        <v/>
      </c>
      <c r="AD4354" s="8" t="n"/>
      <c r="AG4354" s="14" t="n"/>
      <c r="AI4354">
        <f>IF($C4354="","",IF(COUNTIF($C$2:$C4354,$C4354)=1,1,0))</f>
        <v/>
      </c>
      <c r="AJ4354">
        <f>IF($AI4354=1,SUMPRODUCT(--($AM$2:$AM$7001&lt;$AM4354))+1,"")</f>
        <v/>
      </c>
      <c r="AK4354">
        <f>IF($C4354="","",IF(OR($P4354=TRUE(),$P4354="TRUE"),1,0))</f>
        <v/>
      </c>
      <c r="AL4354">
        <f>IF($C4354="","",IF(AND($V4354="Yes",SUMPRODUCT((LEN(Settings!$F$6:$F$13)&gt;0)*ISNUMBER(SEARCH(Settings!$F$6:$F$13,$O4354)))=0),1,0))</f>
        <v/>
      </c>
      <c r="AM4354">
        <f>IF($AI4354=1,IFERROR(IF(VALUE($C4354)&lt;100000000,VALUE($C4354),1000000000),IFERROR(IF(VALUE(MID($C4354,2,20))&lt;100000000,VALUE(MID($C4354,2,20)),1000000000),1000000000))+ROW()/100000,"")</f>
        <v/>
      </c>
    </row>
    <row r="4355">
      <c r="E4355" s="14" t="n"/>
      <c r="M4355" s="8">
        <f>IF($C4355="","",L4355*T4355/100)</f>
        <v/>
      </c>
      <c r="S4355" s="8" t="n"/>
      <c r="T4355" s="8" t="n"/>
      <c r="W4355">
        <f>IF($C4355="","",IF($AL4355=1,0,IF($AK4355=1,Settings!$C$6,Settings!$C$7))*100)</f>
        <v/>
      </c>
      <c r="X4355" s="8">
        <f>IF($C4355="","",T4355*W4355/100)</f>
        <v/>
      </c>
      <c r="Y4355" s="8">
        <f>IF($C4355="","",T4355-X4355)</f>
        <v/>
      </c>
      <c r="Z4355" s="8">
        <f>IF($C4355="","",Y4355-M4355)</f>
        <v/>
      </c>
      <c r="AD4355" s="8" t="n"/>
      <c r="AG4355" s="14" t="n"/>
      <c r="AI4355">
        <f>IF($C4355="","",IF(COUNTIF($C$2:$C4355,$C4355)=1,1,0))</f>
        <v/>
      </c>
      <c r="AJ4355">
        <f>IF($AI4355=1,SUMPRODUCT(--($AM$2:$AM$7001&lt;$AM4355))+1,"")</f>
        <v/>
      </c>
      <c r="AK4355">
        <f>IF($C4355="","",IF(OR($P4355=TRUE(),$P4355="TRUE"),1,0))</f>
        <v/>
      </c>
      <c r="AL4355">
        <f>IF($C4355="","",IF(AND($V4355="Yes",SUMPRODUCT((LEN(Settings!$F$6:$F$13)&gt;0)*ISNUMBER(SEARCH(Settings!$F$6:$F$13,$O4355)))=0),1,0))</f>
        <v/>
      </c>
      <c r="AM4355">
        <f>IF($AI4355=1,IFERROR(IF(VALUE($C4355)&lt;100000000,VALUE($C4355),1000000000),IFERROR(IF(VALUE(MID($C4355,2,20))&lt;100000000,VALUE(MID($C4355,2,20)),1000000000),1000000000))+ROW()/100000,"")</f>
        <v/>
      </c>
    </row>
    <row r="4356">
      <c r="E4356" s="14" t="n"/>
      <c r="M4356" s="8">
        <f>IF($C4356="","",L4356*T4356/100)</f>
        <v/>
      </c>
      <c r="S4356" s="8" t="n"/>
      <c r="T4356" s="8" t="n"/>
      <c r="W4356">
        <f>IF($C4356="","",IF($AL4356=1,0,IF($AK4356=1,Settings!$C$6,Settings!$C$7))*100)</f>
        <v/>
      </c>
      <c r="X4356" s="8">
        <f>IF($C4356="","",T4356*W4356/100)</f>
        <v/>
      </c>
      <c r="Y4356" s="8">
        <f>IF($C4356="","",T4356-X4356)</f>
        <v/>
      </c>
      <c r="Z4356" s="8">
        <f>IF($C4356="","",Y4356-M4356)</f>
        <v/>
      </c>
      <c r="AD4356" s="8" t="n"/>
      <c r="AG4356" s="14" t="n"/>
      <c r="AI4356">
        <f>IF($C4356="","",IF(COUNTIF($C$2:$C4356,$C4356)=1,1,0))</f>
        <v/>
      </c>
      <c r="AJ4356">
        <f>IF($AI4356=1,SUMPRODUCT(--($AM$2:$AM$7001&lt;$AM4356))+1,"")</f>
        <v/>
      </c>
      <c r="AK4356">
        <f>IF($C4356="","",IF(OR($P4356=TRUE(),$P4356="TRUE"),1,0))</f>
        <v/>
      </c>
      <c r="AL4356">
        <f>IF($C4356="","",IF(AND($V4356="Yes",SUMPRODUCT((LEN(Settings!$F$6:$F$13)&gt;0)*ISNUMBER(SEARCH(Settings!$F$6:$F$13,$O4356)))=0),1,0))</f>
        <v/>
      </c>
      <c r="AM4356">
        <f>IF($AI4356=1,IFERROR(IF(VALUE($C4356)&lt;100000000,VALUE($C4356),1000000000),IFERROR(IF(VALUE(MID($C4356,2,20))&lt;100000000,VALUE(MID($C4356,2,20)),1000000000),1000000000))+ROW()/100000,"")</f>
        <v/>
      </c>
    </row>
    <row r="4357">
      <c r="E4357" s="14" t="n"/>
      <c r="M4357" s="8">
        <f>IF($C4357="","",L4357*T4357/100)</f>
        <v/>
      </c>
      <c r="S4357" s="8" t="n"/>
      <c r="T4357" s="8" t="n"/>
      <c r="W4357">
        <f>IF($C4357="","",IF($AL4357=1,0,IF($AK4357=1,Settings!$C$6,Settings!$C$7))*100)</f>
        <v/>
      </c>
      <c r="X4357" s="8">
        <f>IF($C4357="","",T4357*W4357/100)</f>
        <v/>
      </c>
      <c r="Y4357" s="8">
        <f>IF($C4357="","",T4357-X4357)</f>
        <v/>
      </c>
      <c r="Z4357" s="8">
        <f>IF($C4357="","",Y4357-M4357)</f>
        <v/>
      </c>
      <c r="AD4357" s="8" t="n"/>
      <c r="AG4357" s="14" t="n"/>
      <c r="AI4357">
        <f>IF($C4357="","",IF(COUNTIF($C$2:$C4357,$C4357)=1,1,0))</f>
        <v/>
      </c>
      <c r="AJ4357">
        <f>IF($AI4357=1,SUMPRODUCT(--($AM$2:$AM$7001&lt;$AM4357))+1,"")</f>
        <v/>
      </c>
      <c r="AK4357">
        <f>IF($C4357="","",IF(OR($P4357=TRUE(),$P4357="TRUE"),1,0))</f>
        <v/>
      </c>
      <c r="AL4357">
        <f>IF($C4357="","",IF(AND($V4357="Yes",SUMPRODUCT((LEN(Settings!$F$6:$F$13)&gt;0)*ISNUMBER(SEARCH(Settings!$F$6:$F$13,$O4357)))=0),1,0))</f>
        <v/>
      </c>
      <c r="AM4357">
        <f>IF($AI4357=1,IFERROR(IF(VALUE($C4357)&lt;100000000,VALUE($C4357),1000000000),IFERROR(IF(VALUE(MID($C4357,2,20))&lt;100000000,VALUE(MID($C4357,2,20)),1000000000),1000000000))+ROW()/100000,"")</f>
        <v/>
      </c>
    </row>
    <row r="4358">
      <c r="E4358" s="14" t="n"/>
      <c r="M4358" s="8">
        <f>IF($C4358="","",L4358*T4358/100)</f>
        <v/>
      </c>
      <c r="S4358" s="8" t="n"/>
      <c r="T4358" s="8" t="n"/>
      <c r="W4358">
        <f>IF($C4358="","",IF($AL4358=1,0,IF($AK4358=1,Settings!$C$6,Settings!$C$7))*100)</f>
        <v/>
      </c>
      <c r="X4358" s="8">
        <f>IF($C4358="","",T4358*W4358/100)</f>
        <v/>
      </c>
      <c r="Y4358" s="8">
        <f>IF($C4358="","",T4358-X4358)</f>
        <v/>
      </c>
      <c r="Z4358" s="8">
        <f>IF($C4358="","",Y4358-M4358)</f>
        <v/>
      </c>
      <c r="AD4358" s="8" t="n"/>
      <c r="AG4358" s="14" t="n"/>
      <c r="AI4358">
        <f>IF($C4358="","",IF(COUNTIF($C$2:$C4358,$C4358)=1,1,0))</f>
        <v/>
      </c>
      <c r="AJ4358">
        <f>IF($AI4358=1,SUMPRODUCT(--($AM$2:$AM$7001&lt;$AM4358))+1,"")</f>
        <v/>
      </c>
      <c r="AK4358">
        <f>IF($C4358="","",IF(OR($P4358=TRUE(),$P4358="TRUE"),1,0))</f>
        <v/>
      </c>
      <c r="AL4358">
        <f>IF($C4358="","",IF(AND($V4358="Yes",SUMPRODUCT((LEN(Settings!$F$6:$F$13)&gt;0)*ISNUMBER(SEARCH(Settings!$F$6:$F$13,$O4358)))=0),1,0))</f>
        <v/>
      </c>
      <c r="AM4358">
        <f>IF($AI4358=1,IFERROR(IF(VALUE($C4358)&lt;100000000,VALUE($C4358),1000000000),IFERROR(IF(VALUE(MID($C4358,2,20))&lt;100000000,VALUE(MID($C4358,2,20)),1000000000),1000000000))+ROW()/100000,"")</f>
        <v/>
      </c>
    </row>
    <row r="4359">
      <c r="E4359" s="14" t="n"/>
      <c r="M4359" s="8">
        <f>IF($C4359="","",L4359*T4359/100)</f>
        <v/>
      </c>
      <c r="S4359" s="8" t="n"/>
      <c r="T4359" s="8" t="n"/>
      <c r="W4359">
        <f>IF($C4359="","",IF($AL4359=1,0,IF($AK4359=1,Settings!$C$6,Settings!$C$7))*100)</f>
        <v/>
      </c>
      <c r="X4359" s="8">
        <f>IF($C4359="","",T4359*W4359/100)</f>
        <v/>
      </c>
      <c r="Y4359" s="8">
        <f>IF($C4359="","",T4359-X4359)</f>
        <v/>
      </c>
      <c r="Z4359" s="8">
        <f>IF($C4359="","",Y4359-M4359)</f>
        <v/>
      </c>
      <c r="AD4359" s="8" t="n"/>
      <c r="AG4359" s="14" t="n"/>
      <c r="AI4359">
        <f>IF($C4359="","",IF(COUNTIF($C$2:$C4359,$C4359)=1,1,0))</f>
        <v/>
      </c>
      <c r="AJ4359">
        <f>IF($AI4359=1,SUMPRODUCT(--($AM$2:$AM$7001&lt;$AM4359))+1,"")</f>
        <v/>
      </c>
      <c r="AK4359">
        <f>IF($C4359="","",IF(OR($P4359=TRUE(),$P4359="TRUE"),1,0))</f>
        <v/>
      </c>
      <c r="AL4359">
        <f>IF($C4359="","",IF(AND($V4359="Yes",SUMPRODUCT((LEN(Settings!$F$6:$F$13)&gt;0)*ISNUMBER(SEARCH(Settings!$F$6:$F$13,$O4359)))=0),1,0))</f>
        <v/>
      </c>
      <c r="AM4359">
        <f>IF($AI4359=1,IFERROR(IF(VALUE($C4359)&lt;100000000,VALUE($C4359),1000000000),IFERROR(IF(VALUE(MID($C4359,2,20))&lt;100000000,VALUE(MID($C4359,2,20)),1000000000),1000000000))+ROW()/100000,"")</f>
        <v/>
      </c>
    </row>
    <row r="4360">
      <c r="E4360" s="14" t="n"/>
      <c r="M4360" s="8">
        <f>IF($C4360="","",L4360*T4360/100)</f>
        <v/>
      </c>
      <c r="S4360" s="8" t="n"/>
      <c r="T4360" s="8" t="n"/>
      <c r="W4360">
        <f>IF($C4360="","",IF($AL4360=1,0,IF($AK4360=1,Settings!$C$6,Settings!$C$7))*100)</f>
        <v/>
      </c>
      <c r="X4360" s="8">
        <f>IF($C4360="","",T4360*W4360/100)</f>
        <v/>
      </c>
      <c r="Y4360" s="8">
        <f>IF($C4360="","",T4360-X4360)</f>
        <v/>
      </c>
      <c r="Z4360" s="8">
        <f>IF($C4360="","",Y4360-M4360)</f>
        <v/>
      </c>
      <c r="AD4360" s="8" t="n"/>
      <c r="AG4360" s="14" t="n"/>
      <c r="AI4360">
        <f>IF($C4360="","",IF(COUNTIF($C$2:$C4360,$C4360)=1,1,0))</f>
        <v/>
      </c>
      <c r="AJ4360">
        <f>IF($AI4360=1,SUMPRODUCT(--($AM$2:$AM$7001&lt;$AM4360))+1,"")</f>
        <v/>
      </c>
      <c r="AK4360">
        <f>IF($C4360="","",IF(OR($P4360=TRUE(),$P4360="TRUE"),1,0))</f>
        <v/>
      </c>
      <c r="AL4360">
        <f>IF($C4360="","",IF(AND($V4360="Yes",SUMPRODUCT((LEN(Settings!$F$6:$F$13)&gt;0)*ISNUMBER(SEARCH(Settings!$F$6:$F$13,$O4360)))=0),1,0))</f>
        <v/>
      </c>
      <c r="AM4360">
        <f>IF($AI4360=1,IFERROR(IF(VALUE($C4360)&lt;100000000,VALUE($C4360),1000000000),IFERROR(IF(VALUE(MID($C4360,2,20))&lt;100000000,VALUE(MID($C4360,2,20)),1000000000),1000000000))+ROW()/100000,"")</f>
        <v/>
      </c>
    </row>
    <row r="4361">
      <c r="E4361" s="14" t="n"/>
      <c r="M4361" s="8">
        <f>IF($C4361="","",L4361*T4361/100)</f>
        <v/>
      </c>
      <c r="S4361" s="8" t="n"/>
      <c r="T4361" s="8" t="n"/>
      <c r="W4361">
        <f>IF($C4361="","",IF($AL4361=1,0,IF($AK4361=1,Settings!$C$6,Settings!$C$7))*100)</f>
        <v/>
      </c>
      <c r="X4361" s="8">
        <f>IF($C4361="","",T4361*W4361/100)</f>
        <v/>
      </c>
      <c r="Y4361" s="8">
        <f>IF($C4361="","",T4361-X4361)</f>
        <v/>
      </c>
      <c r="Z4361" s="8">
        <f>IF($C4361="","",Y4361-M4361)</f>
        <v/>
      </c>
      <c r="AD4361" s="8" t="n"/>
      <c r="AG4361" s="14" t="n"/>
      <c r="AI4361">
        <f>IF($C4361="","",IF(COUNTIF($C$2:$C4361,$C4361)=1,1,0))</f>
        <v/>
      </c>
      <c r="AJ4361">
        <f>IF($AI4361=1,SUMPRODUCT(--($AM$2:$AM$7001&lt;$AM4361))+1,"")</f>
        <v/>
      </c>
      <c r="AK4361">
        <f>IF($C4361="","",IF(OR($P4361=TRUE(),$P4361="TRUE"),1,0))</f>
        <v/>
      </c>
      <c r="AL4361">
        <f>IF($C4361="","",IF(AND($V4361="Yes",SUMPRODUCT((LEN(Settings!$F$6:$F$13)&gt;0)*ISNUMBER(SEARCH(Settings!$F$6:$F$13,$O4361)))=0),1,0))</f>
        <v/>
      </c>
      <c r="AM4361">
        <f>IF($AI4361=1,IFERROR(IF(VALUE($C4361)&lt;100000000,VALUE($C4361),1000000000),IFERROR(IF(VALUE(MID($C4361,2,20))&lt;100000000,VALUE(MID($C4361,2,20)),1000000000),1000000000))+ROW()/100000,"")</f>
        <v/>
      </c>
    </row>
    <row r="4362">
      <c r="E4362" s="14" t="n"/>
      <c r="M4362" s="8">
        <f>IF($C4362="","",L4362*T4362/100)</f>
        <v/>
      </c>
      <c r="S4362" s="8" t="n"/>
      <c r="T4362" s="8" t="n"/>
      <c r="W4362">
        <f>IF($C4362="","",IF($AL4362=1,0,IF($AK4362=1,Settings!$C$6,Settings!$C$7))*100)</f>
        <v/>
      </c>
      <c r="X4362" s="8">
        <f>IF($C4362="","",T4362*W4362/100)</f>
        <v/>
      </c>
      <c r="Y4362" s="8">
        <f>IF($C4362="","",T4362-X4362)</f>
        <v/>
      </c>
      <c r="Z4362" s="8">
        <f>IF($C4362="","",Y4362-M4362)</f>
        <v/>
      </c>
      <c r="AD4362" s="8" t="n"/>
      <c r="AG4362" s="14" t="n"/>
      <c r="AI4362">
        <f>IF($C4362="","",IF(COUNTIF($C$2:$C4362,$C4362)=1,1,0))</f>
        <v/>
      </c>
      <c r="AJ4362">
        <f>IF($AI4362=1,SUMPRODUCT(--($AM$2:$AM$7001&lt;$AM4362))+1,"")</f>
        <v/>
      </c>
      <c r="AK4362">
        <f>IF($C4362="","",IF(OR($P4362=TRUE(),$P4362="TRUE"),1,0))</f>
        <v/>
      </c>
      <c r="AL4362">
        <f>IF($C4362="","",IF(AND($V4362="Yes",SUMPRODUCT((LEN(Settings!$F$6:$F$13)&gt;0)*ISNUMBER(SEARCH(Settings!$F$6:$F$13,$O4362)))=0),1,0))</f>
        <v/>
      </c>
      <c r="AM4362">
        <f>IF($AI4362=1,IFERROR(IF(VALUE($C4362)&lt;100000000,VALUE($C4362),1000000000),IFERROR(IF(VALUE(MID($C4362,2,20))&lt;100000000,VALUE(MID($C4362,2,20)),1000000000),1000000000))+ROW()/100000,"")</f>
        <v/>
      </c>
    </row>
    <row r="4363">
      <c r="E4363" s="14" t="n"/>
      <c r="M4363" s="8">
        <f>IF($C4363="","",L4363*T4363/100)</f>
        <v/>
      </c>
      <c r="S4363" s="8" t="n"/>
      <c r="T4363" s="8" t="n"/>
      <c r="W4363">
        <f>IF($C4363="","",IF($AL4363=1,0,IF($AK4363=1,Settings!$C$6,Settings!$C$7))*100)</f>
        <v/>
      </c>
      <c r="X4363" s="8">
        <f>IF($C4363="","",T4363*W4363/100)</f>
        <v/>
      </c>
      <c r="Y4363" s="8">
        <f>IF($C4363="","",T4363-X4363)</f>
        <v/>
      </c>
      <c r="Z4363" s="8">
        <f>IF($C4363="","",Y4363-M4363)</f>
        <v/>
      </c>
      <c r="AD4363" s="8" t="n"/>
      <c r="AG4363" s="14" t="n"/>
      <c r="AI4363">
        <f>IF($C4363="","",IF(COUNTIF($C$2:$C4363,$C4363)=1,1,0))</f>
        <v/>
      </c>
      <c r="AJ4363">
        <f>IF($AI4363=1,SUMPRODUCT(--($AM$2:$AM$7001&lt;$AM4363))+1,"")</f>
        <v/>
      </c>
      <c r="AK4363">
        <f>IF($C4363="","",IF(OR($P4363=TRUE(),$P4363="TRUE"),1,0))</f>
        <v/>
      </c>
      <c r="AL4363">
        <f>IF($C4363="","",IF(AND($V4363="Yes",SUMPRODUCT((LEN(Settings!$F$6:$F$13)&gt;0)*ISNUMBER(SEARCH(Settings!$F$6:$F$13,$O4363)))=0),1,0))</f>
        <v/>
      </c>
      <c r="AM4363">
        <f>IF($AI4363=1,IFERROR(IF(VALUE($C4363)&lt;100000000,VALUE($C4363),1000000000),IFERROR(IF(VALUE(MID($C4363,2,20))&lt;100000000,VALUE(MID($C4363,2,20)),1000000000),1000000000))+ROW()/100000,"")</f>
        <v/>
      </c>
    </row>
    <row r="4364">
      <c r="E4364" s="14" t="n"/>
      <c r="M4364" s="8">
        <f>IF($C4364="","",L4364*T4364/100)</f>
        <v/>
      </c>
      <c r="S4364" s="8" t="n"/>
      <c r="T4364" s="8" t="n"/>
      <c r="W4364">
        <f>IF($C4364="","",IF($AL4364=1,0,IF($AK4364=1,Settings!$C$6,Settings!$C$7))*100)</f>
        <v/>
      </c>
      <c r="X4364" s="8">
        <f>IF($C4364="","",T4364*W4364/100)</f>
        <v/>
      </c>
      <c r="Y4364" s="8">
        <f>IF($C4364="","",T4364-X4364)</f>
        <v/>
      </c>
      <c r="Z4364" s="8">
        <f>IF($C4364="","",Y4364-M4364)</f>
        <v/>
      </c>
      <c r="AD4364" s="8" t="n"/>
      <c r="AG4364" s="14" t="n"/>
      <c r="AI4364">
        <f>IF($C4364="","",IF(COUNTIF($C$2:$C4364,$C4364)=1,1,0))</f>
        <v/>
      </c>
      <c r="AJ4364">
        <f>IF($AI4364=1,SUMPRODUCT(--($AM$2:$AM$7001&lt;$AM4364))+1,"")</f>
        <v/>
      </c>
      <c r="AK4364">
        <f>IF($C4364="","",IF(OR($P4364=TRUE(),$P4364="TRUE"),1,0))</f>
        <v/>
      </c>
      <c r="AL4364">
        <f>IF($C4364="","",IF(AND($V4364="Yes",SUMPRODUCT((LEN(Settings!$F$6:$F$13)&gt;0)*ISNUMBER(SEARCH(Settings!$F$6:$F$13,$O4364)))=0),1,0))</f>
        <v/>
      </c>
      <c r="AM4364">
        <f>IF($AI4364=1,IFERROR(IF(VALUE($C4364)&lt;100000000,VALUE($C4364),1000000000),IFERROR(IF(VALUE(MID($C4364,2,20))&lt;100000000,VALUE(MID($C4364,2,20)),1000000000),1000000000))+ROW()/100000,"")</f>
        <v/>
      </c>
    </row>
    <row r="4365">
      <c r="E4365" s="14" t="n"/>
      <c r="M4365" s="8">
        <f>IF($C4365="","",L4365*T4365/100)</f>
        <v/>
      </c>
      <c r="S4365" s="8" t="n"/>
      <c r="T4365" s="8" t="n"/>
      <c r="W4365">
        <f>IF($C4365="","",IF($AL4365=1,0,IF($AK4365=1,Settings!$C$6,Settings!$C$7))*100)</f>
        <v/>
      </c>
      <c r="X4365" s="8">
        <f>IF($C4365="","",T4365*W4365/100)</f>
        <v/>
      </c>
      <c r="Y4365" s="8">
        <f>IF($C4365="","",T4365-X4365)</f>
        <v/>
      </c>
      <c r="Z4365" s="8">
        <f>IF($C4365="","",Y4365-M4365)</f>
        <v/>
      </c>
      <c r="AD4365" s="8" t="n"/>
      <c r="AG4365" s="14" t="n"/>
      <c r="AI4365">
        <f>IF($C4365="","",IF(COUNTIF($C$2:$C4365,$C4365)=1,1,0))</f>
        <v/>
      </c>
      <c r="AJ4365">
        <f>IF($AI4365=1,SUMPRODUCT(--($AM$2:$AM$7001&lt;$AM4365))+1,"")</f>
        <v/>
      </c>
      <c r="AK4365">
        <f>IF($C4365="","",IF(OR($P4365=TRUE(),$P4365="TRUE"),1,0))</f>
        <v/>
      </c>
      <c r="AL4365">
        <f>IF($C4365="","",IF(AND($V4365="Yes",SUMPRODUCT((LEN(Settings!$F$6:$F$13)&gt;0)*ISNUMBER(SEARCH(Settings!$F$6:$F$13,$O4365)))=0),1,0))</f>
        <v/>
      </c>
      <c r="AM4365">
        <f>IF($AI4365=1,IFERROR(IF(VALUE($C4365)&lt;100000000,VALUE($C4365),1000000000),IFERROR(IF(VALUE(MID($C4365,2,20))&lt;100000000,VALUE(MID($C4365,2,20)),1000000000),1000000000))+ROW()/100000,"")</f>
        <v/>
      </c>
    </row>
    <row r="4366">
      <c r="E4366" s="14" t="n"/>
      <c r="M4366" s="8">
        <f>IF($C4366="","",L4366*T4366/100)</f>
        <v/>
      </c>
      <c r="S4366" s="8" t="n"/>
      <c r="T4366" s="8" t="n"/>
      <c r="W4366">
        <f>IF($C4366="","",IF($AL4366=1,0,IF($AK4366=1,Settings!$C$6,Settings!$C$7))*100)</f>
        <v/>
      </c>
      <c r="X4366" s="8">
        <f>IF($C4366="","",T4366*W4366/100)</f>
        <v/>
      </c>
      <c r="Y4366" s="8">
        <f>IF($C4366="","",T4366-X4366)</f>
        <v/>
      </c>
      <c r="Z4366" s="8">
        <f>IF($C4366="","",Y4366-M4366)</f>
        <v/>
      </c>
      <c r="AD4366" s="8" t="n"/>
      <c r="AG4366" s="14" t="n"/>
      <c r="AI4366">
        <f>IF($C4366="","",IF(COUNTIF($C$2:$C4366,$C4366)=1,1,0))</f>
        <v/>
      </c>
      <c r="AJ4366">
        <f>IF($AI4366=1,SUMPRODUCT(--($AM$2:$AM$7001&lt;$AM4366))+1,"")</f>
        <v/>
      </c>
      <c r="AK4366">
        <f>IF($C4366="","",IF(OR($P4366=TRUE(),$P4366="TRUE"),1,0))</f>
        <v/>
      </c>
      <c r="AL4366">
        <f>IF($C4366="","",IF(AND($V4366="Yes",SUMPRODUCT((LEN(Settings!$F$6:$F$13)&gt;0)*ISNUMBER(SEARCH(Settings!$F$6:$F$13,$O4366)))=0),1,0))</f>
        <v/>
      </c>
      <c r="AM4366">
        <f>IF($AI4366=1,IFERROR(IF(VALUE($C4366)&lt;100000000,VALUE($C4366),1000000000),IFERROR(IF(VALUE(MID($C4366,2,20))&lt;100000000,VALUE(MID($C4366,2,20)),1000000000),1000000000))+ROW()/100000,"")</f>
        <v/>
      </c>
    </row>
    <row r="4367">
      <c r="E4367" s="14" t="n"/>
      <c r="M4367" s="8">
        <f>IF($C4367="","",L4367*T4367/100)</f>
        <v/>
      </c>
      <c r="S4367" s="8" t="n"/>
      <c r="T4367" s="8" t="n"/>
      <c r="W4367">
        <f>IF($C4367="","",IF($AL4367=1,0,IF($AK4367=1,Settings!$C$6,Settings!$C$7))*100)</f>
        <v/>
      </c>
      <c r="X4367" s="8">
        <f>IF($C4367="","",T4367*W4367/100)</f>
        <v/>
      </c>
      <c r="Y4367" s="8">
        <f>IF($C4367="","",T4367-X4367)</f>
        <v/>
      </c>
      <c r="Z4367" s="8">
        <f>IF($C4367="","",Y4367-M4367)</f>
        <v/>
      </c>
      <c r="AD4367" s="8" t="n"/>
      <c r="AG4367" s="14" t="n"/>
      <c r="AI4367">
        <f>IF($C4367="","",IF(COUNTIF($C$2:$C4367,$C4367)=1,1,0))</f>
        <v/>
      </c>
      <c r="AJ4367">
        <f>IF($AI4367=1,SUMPRODUCT(--($AM$2:$AM$7001&lt;$AM4367))+1,"")</f>
        <v/>
      </c>
      <c r="AK4367">
        <f>IF($C4367="","",IF(OR($P4367=TRUE(),$P4367="TRUE"),1,0))</f>
        <v/>
      </c>
      <c r="AL4367">
        <f>IF($C4367="","",IF(AND($V4367="Yes",SUMPRODUCT((LEN(Settings!$F$6:$F$13)&gt;0)*ISNUMBER(SEARCH(Settings!$F$6:$F$13,$O4367)))=0),1,0))</f>
        <v/>
      </c>
      <c r="AM4367">
        <f>IF($AI4367=1,IFERROR(IF(VALUE($C4367)&lt;100000000,VALUE($C4367),1000000000),IFERROR(IF(VALUE(MID($C4367,2,20))&lt;100000000,VALUE(MID($C4367,2,20)),1000000000),1000000000))+ROW()/100000,"")</f>
        <v/>
      </c>
    </row>
    <row r="4368">
      <c r="E4368" s="14" t="n"/>
      <c r="M4368" s="8">
        <f>IF($C4368="","",L4368*T4368/100)</f>
        <v/>
      </c>
      <c r="S4368" s="8" t="n"/>
      <c r="T4368" s="8" t="n"/>
      <c r="W4368">
        <f>IF($C4368="","",IF($AL4368=1,0,IF($AK4368=1,Settings!$C$6,Settings!$C$7))*100)</f>
        <v/>
      </c>
      <c r="X4368" s="8">
        <f>IF($C4368="","",T4368*W4368/100)</f>
        <v/>
      </c>
      <c r="Y4368" s="8">
        <f>IF($C4368="","",T4368-X4368)</f>
        <v/>
      </c>
      <c r="Z4368" s="8">
        <f>IF($C4368="","",Y4368-M4368)</f>
        <v/>
      </c>
      <c r="AD4368" s="8" t="n"/>
      <c r="AG4368" s="14" t="n"/>
      <c r="AI4368">
        <f>IF($C4368="","",IF(COUNTIF($C$2:$C4368,$C4368)=1,1,0))</f>
        <v/>
      </c>
      <c r="AJ4368">
        <f>IF($AI4368=1,SUMPRODUCT(--($AM$2:$AM$7001&lt;$AM4368))+1,"")</f>
        <v/>
      </c>
      <c r="AK4368">
        <f>IF($C4368="","",IF(OR($P4368=TRUE(),$P4368="TRUE"),1,0))</f>
        <v/>
      </c>
      <c r="AL4368">
        <f>IF($C4368="","",IF(AND($V4368="Yes",SUMPRODUCT((LEN(Settings!$F$6:$F$13)&gt;0)*ISNUMBER(SEARCH(Settings!$F$6:$F$13,$O4368)))=0),1,0))</f>
        <v/>
      </c>
      <c r="AM4368">
        <f>IF($AI4368=1,IFERROR(IF(VALUE($C4368)&lt;100000000,VALUE($C4368),1000000000),IFERROR(IF(VALUE(MID($C4368,2,20))&lt;100000000,VALUE(MID($C4368,2,20)),1000000000),1000000000))+ROW()/100000,"")</f>
        <v/>
      </c>
    </row>
    <row r="4369">
      <c r="E4369" s="14" t="n"/>
      <c r="M4369" s="8">
        <f>IF($C4369="","",L4369*T4369/100)</f>
        <v/>
      </c>
      <c r="S4369" s="8" t="n"/>
      <c r="T4369" s="8" t="n"/>
      <c r="W4369">
        <f>IF($C4369="","",IF($AL4369=1,0,IF($AK4369=1,Settings!$C$6,Settings!$C$7))*100)</f>
        <v/>
      </c>
      <c r="X4369" s="8">
        <f>IF($C4369="","",T4369*W4369/100)</f>
        <v/>
      </c>
      <c r="Y4369" s="8">
        <f>IF($C4369="","",T4369-X4369)</f>
        <v/>
      </c>
      <c r="Z4369" s="8">
        <f>IF($C4369="","",Y4369-M4369)</f>
        <v/>
      </c>
      <c r="AD4369" s="8" t="n"/>
      <c r="AG4369" s="14" t="n"/>
      <c r="AI4369">
        <f>IF($C4369="","",IF(COUNTIF($C$2:$C4369,$C4369)=1,1,0))</f>
        <v/>
      </c>
      <c r="AJ4369">
        <f>IF($AI4369=1,SUMPRODUCT(--($AM$2:$AM$7001&lt;$AM4369))+1,"")</f>
        <v/>
      </c>
      <c r="AK4369">
        <f>IF($C4369="","",IF(OR($P4369=TRUE(),$P4369="TRUE"),1,0))</f>
        <v/>
      </c>
      <c r="AL4369">
        <f>IF($C4369="","",IF(AND($V4369="Yes",SUMPRODUCT((LEN(Settings!$F$6:$F$13)&gt;0)*ISNUMBER(SEARCH(Settings!$F$6:$F$13,$O4369)))=0),1,0))</f>
        <v/>
      </c>
      <c r="AM4369">
        <f>IF($AI4369=1,IFERROR(IF(VALUE($C4369)&lt;100000000,VALUE($C4369),1000000000),IFERROR(IF(VALUE(MID($C4369,2,20))&lt;100000000,VALUE(MID($C4369,2,20)),1000000000),1000000000))+ROW()/100000,"")</f>
        <v/>
      </c>
    </row>
    <row r="4370">
      <c r="E4370" s="14" t="n"/>
      <c r="M4370" s="8">
        <f>IF($C4370="","",L4370*T4370/100)</f>
        <v/>
      </c>
      <c r="S4370" s="8" t="n"/>
      <c r="T4370" s="8" t="n"/>
      <c r="W4370">
        <f>IF($C4370="","",IF($AL4370=1,0,IF($AK4370=1,Settings!$C$6,Settings!$C$7))*100)</f>
        <v/>
      </c>
      <c r="X4370" s="8">
        <f>IF($C4370="","",T4370*W4370/100)</f>
        <v/>
      </c>
      <c r="Y4370" s="8">
        <f>IF($C4370="","",T4370-X4370)</f>
        <v/>
      </c>
      <c r="Z4370" s="8">
        <f>IF($C4370="","",Y4370-M4370)</f>
        <v/>
      </c>
      <c r="AD4370" s="8" t="n"/>
      <c r="AG4370" s="14" t="n"/>
      <c r="AI4370">
        <f>IF($C4370="","",IF(COUNTIF($C$2:$C4370,$C4370)=1,1,0))</f>
        <v/>
      </c>
      <c r="AJ4370">
        <f>IF($AI4370=1,SUMPRODUCT(--($AM$2:$AM$7001&lt;$AM4370))+1,"")</f>
        <v/>
      </c>
      <c r="AK4370">
        <f>IF($C4370="","",IF(OR($P4370=TRUE(),$P4370="TRUE"),1,0))</f>
        <v/>
      </c>
      <c r="AL4370">
        <f>IF($C4370="","",IF(AND($V4370="Yes",SUMPRODUCT((LEN(Settings!$F$6:$F$13)&gt;0)*ISNUMBER(SEARCH(Settings!$F$6:$F$13,$O4370)))=0),1,0))</f>
        <v/>
      </c>
      <c r="AM4370">
        <f>IF($AI4370=1,IFERROR(IF(VALUE($C4370)&lt;100000000,VALUE($C4370),1000000000),IFERROR(IF(VALUE(MID($C4370,2,20))&lt;100000000,VALUE(MID($C4370,2,20)),1000000000),1000000000))+ROW()/100000,"")</f>
        <v/>
      </c>
    </row>
    <row r="4371">
      <c r="E4371" s="14" t="n"/>
      <c r="M4371" s="8">
        <f>IF($C4371="","",L4371*T4371/100)</f>
        <v/>
      </c>
      <c r="S4371" s="8" t="n"/>
      <c r="T4371" s="8" t="n"/>
      <c r="W4371">
        <f>IF($C4371="","",IF($AL4371=1,0,IF($AK4371=1,Settings!$C$6,Settings!$C$7))*100)</f>
        <v/>
      </c>
      <c r="X4371" s="8">
        <f>IF($C4371="","",T4371*W4371/100)</f>
        <v/>
      </c>
      <c r="Y4371" s="8">
        <f>IF($C4371="","",T4371-X4371)</f>
        <v/>
      </c>
      <c r="Z4371" s="8">
        <f>IF($C4371="","",Y4371-M4371)</f>
        <v/>
      </c>
      <c r="AD4371" s="8" t="n"/>
      <c r="AG4371" s="14" t="n"/>
      <c r="AI4371">
        <f>IF($C4371="","",IF(COUNTIF($C$2:$C4371,$C4371)=1,1,0))</f>
        <v/>
      </c>
      <c r="AJ4371">
        <f>IF($AI4371=1,SUMPRODUCT(--($AM$2:$AM$7001&lt;$AM4371))+1,"")</f>
        <v/>
      </c>
      <c r="AK4371">
        <f>IF($C4371="","",IF(OR($P4371=TRUE(),$P4371="TRUE"),1,0))</f>
        <v/>
      </c>
      <c r="AL4371">
        <f>IF($C4371="","",IF(AND($V4371="Yes",SUMPRODUCT((LEN(Settings!$F$6:$F$13)&gt;0)*ISNUMBER(SEARCH(Settings!$F$6:$F$13,$O4371)))=0),1,0))</f>
        <v/>
      </c>
      <c r="AM4371">
        <f>IF($AI4371=1,IFERROR(IF(VALUE($C4371)&lt;100000000,VALUE($C4371),1000000000),IFERROR(IF(VALUE(MID($C4371,2,20))&lt;100000000,VALUE(MID($C4371,2,20)),1000000000),1000000000))+ROW()/100000,"")</f>
        <v/>
      </c>
    </row>
    <row r="4372">
      <c r="E4372" s="14" t="n"/>
      <c r="M4372" s="8">
        <f>IF($C4372="","",L4372*T4372/100)</f>
        <v/>
      </c>
      <c r="S4372" s="8" t="n"/>
      <c r="T4372" s="8" t="n"/>
      <c r="W4372">
        <f>IF($C4372="","",IF($AL4372=1,0,IF($AK4372=1,Settings!$C$6,Settings!$C$7))*100)</f>
        <v/>
      </c>
      <c r="X4372" s="8">
        <f>IF($C4372="","",T4372*W4372/100)</f>
        <v/>
      </c>
      <c r="Y4372" s="8">
        <f>IF($C4372="","",T4372-X4372)</f>
        <v/>
      </c>
      <c r="Z4372" s="8">
        <f>IF($C4372="","",Y4372-M4372)</f>
        <v/>
      </c>
      <c r="AD4372" s="8" t="n"/>
      <c r="AG4372" s="14" t="n"/>
      <c r="AI4372">
        <f>IF($C4372="","",IF(COUNTIF($C$2:$C4372,$C4372)=1,1,0))</f>
        <v/>
      </c>
      <c r="AJ4372">
        <f>IF($AI4372=1,SUMPRODUCT(--($AM$2:$AM$7001&lt;$AM4372))+1,"")</f>
        <v/>
      </c>
      <c r="AK4372">
        <f>IF($C4372="","",IF(OR($P4372=TRUE(),$P4372="TRUE"),1,0))</f>
        <v/>
      </c>
      <c r="AL4372">
        <f>IF($C4372="","",IF(AND($V4372="Yes",SUMPRODUCT((LEN(Settings!$F$6:$F$13)&gt;0)*ISNUMBER(SEARCH(Settings!$F$6:$F$13,$O4372)))=0),1,0))</f>
        <v/>
      </c>
      <c r="AM4372">
        <f>IF($AI4372=1,IFERROR(IF(VALUE($C4372)&lt;100000000,VALUE($C4372),1000000000),IFERROR(IF(VALUE(MID($C4372,2,20))&lt;100000000,VALUE(MID($C4372,2,20)),1000000000),1000000000))+ROW()/100000,"")</f>
        <v/>
      </c>
    </row>
    <row r="4373">
      <c r="E4373" s="14" t="n"/>
      <c r="M4373" s="8">
        <f>IF($C4373="","",L4373*T4373/100)</f>
        <v/>
      </c>
      <c r="S4373" s="8" t="n"/>
      <c r="T4373" s="8" t="n"/>
      <c r="W4373">
        <f>IF($C4373="","",IF($AL4373=1,0,IF($AK4373=1,Settings!$C$6,Settings!$C$7))*100)</f>
        <v/>
      </c>
      <c r="X4373" s="8">
        <f>IF($C4373="","",T4373*W4373/100)</f>
        <v/>
      </c>
      <c r="Y4373" s="8">
        <f>IF($C4373="","",T4373-X4373)</f>
        <v/>
      </c>
      <c r="Z4373" s="8">
        <f>IF($C4373="","",Y4373-M4373)</f>
        <v/>
      </c>
      <c r="AD4373" s="8" t="n"/>
      <c r="AG4373" s="14" t="n"/>
      <c r="AI4373">
        <f>IF($C4373="","",IF(COUNTIF($C$2:$C4373,$C4373)=1,1,0))</f>
        <v/>
      </c>
      <c r="AJ4373">
        <f>IF($AI4373=1,SUMPRODUCT(--($AM$2:$AM$7001&lt;$AM4373))+1,"")</f>
        <v/>
      </c>
      <c r="AK4373">
        <f>IF($C4373="","",IF(OR($P4373=TRUE(),$P4373="TRUE"),1,0))</f>
        <v/>
      </c>
      <c r="AL4373">
        <f>IF($C4373="","",IF(AND($V4373="Yes",SUMPRODUCT((LEN(Settings!$F$6:$F$13)&gt;0)*ISNUMBER(SEARCH(Settings!$F$6:$F$13,$O4373)))=0),1,0))</f>
        <v/>
      </c>
      <c r="AM4373">
        <f>IF($AI4373=1,IFERROR(IF(VALUE($C4373)&lt;100000000,VALUE($C4373),1000000000),IFERROR(IF(VALUE(MID($C4373,2,20))&lt;100000000,VALUE(MID($C4373,2,20)),1000000000),1000000000))+ROW()/100000,"")</f>
        <v/>
      </c>
    </row>
    <row r="4374">
      <c r="E4374" s="14" t="n"/>
      <c r="M4374" s="8">
        <f>IF($C4374="","",L4374*T4374/100)</f>
        <v/>
      </c>
      <c r="S4374" s="8" t="n"/>
      <c r="T4374" s="8" t="n"/>
      <c r="W4374">
        <f>IF($C4374="","",IF($AL4374=1,0,IF($AK4374=1,Settings!$C$6,Settings!$C$7))*100)</f>
        <v/>
      </c>
      <c r="X4374" s="8">
        <f>IF($C4374="","",T4374*W4374/100)</f>
        <v/>
      </c>
      <c r="Y4374" s="8">
        <f>IF($C4374="","",T4374-X4374)</f>
        <v/>
      </c>
      <c r="Z4374" s="8">
        <f>IF($C4374="","",Y4374-M4374)</f>
        <v/>
      </c>
      <c r="AD4374" s="8" t="n"/>
      <c r="AG4374" s="14" t="n"/>
      <c r="AI4374">
        <f>IF($C4374="","",IF(COUNTIF($C$2:$C4374,$C4374)=1,1,0))</f>
        <v/>
      </c>
      <c r="AJ4374">
        <f>IF($AI4374=1,SUMPRODUCT(--($AM$2:$AM$7001&lt;$AM4374))+1,"")</f>
        <v/>
      </c>
      <c r="AK4374">
        <f>IF($C4374="","",IF(OR($P4374=TRUE(),$P4374="TRUE"),1,0))</f>
        <v/>
      </c>
      <c r="AL4374">
        <f>IF($C4374="","",IF(AND($V4374="Yes",SUMPRODUCT((LEN(Settings!$F$6:$F$13)&gt;0)*ISNUMBER(SEARCH(Settings!$F$6:$F$13,$O4374)))=0),1,0))</f>
        <v/>
      </c>
      <c r="AM4374">
        <f>IF($AI4374=1,IFERROR(IF(VALUE($C4374)&lt;100000000,VALUE($C4374),1000000000),IFERROR(IF(VALUE(MID($C4374,2,20))&lt;100000000,VALUE(MID($C4374,2,20)),1000000000),1000000000))+ROW()/100000,"")</f>
        <v/>
      </c>
    </row>
    <row r="4375">
      <c r="E4375" s="14" t="n"/>
      <c r="M4375" s="8">
        <f>IF($C4375="","",L4375*T4375/100)</f>
        <v/>
      </c>
      <c r="S4375" s="8" t="n"/>
      <c r="T4375" s="8" t="n"/>
      <c r="W4375">
        <f>IF($C4375="","",IF($AL4375=1,0,IF($AK4375=1,Settings!$C$6,Settings!$C$7))*100)</f>
        <v/>
      </c>
      <c r="X4375" s="8">
        <f>IF($C4375="","",T4375*W4375/100)</f>
        <v/>
      </c>
      <c r="Y4375" s="8">
        <f>IF($C4375="","",T4375-X4375)</f>
        <v/>
      </c>
      <c r="Z4375" s="8">
        <f>IF($C4375="","",Y4375-M4375)</f>
        <v/>
      </c>
      <c r="AD4375" s="8" t="n"/>
      <c r="AG4375" s="14" t="n"/>
      <c r="AI4375">
        <f>IF($C4375="","",IF(COUNTIF($C$2:$C4375,$C4375)=1,1,0))</f>
        <v/>
      </c>
      <c r="AJ4375">
        <f>IF($AI4375=1,SUMPRODUCT(--($AM$2:$AM$7001&lt;$AM4375))+1,"")</f>
        <v/>
      </c>
      <c r="AK4375">
        <f>IF($C4375="","",IF(OR($P4375=TRUE(),$P4375="TRUE"),1,0))</f>
        <v/>
      </c>
      <c r="AL4375">
        <f>IF($C4375="","",IF(AND($V4375="Yes",SUMPRODUCT((LEN(Settings!$F$6:$F$13)&gt;0)*ISNUMBER(SEARCH(Settings!$F$6:$F$13,$O4375)))=0),1,0))</f>
        <v/>
      </c>
      <c r="AM4375">
        <f>IF($AI4375=1,IFERROR(IF(VALUE($C4375)&lt;100000000,VALUE($C4375),1000000000),IFERROR(IF(VALUE(MID($C4375,2,20))&lt;100000000,VALUE(MID($C4375,2,20)),1000000000),1000000000))+ROW()/100000,"")</f>
        <v/>
      </c>
    </row>
    <row r="4376">
      <c r="E4376" s="14" t="n"/>
      <c r="M4376" s="8">
        <f>IF($C4376="","",L4376*T4376/100)</f>
        <v/>
      </c>
      <c r="S4376" s="8" t="n"/>
      <c r="T4376" s="8" t="n"/>
      <c r="W4376">
        <f>IF($C4376="","",IF($AL4376=1,0,IF($AK4376=1,Settings!$C$6,Settings!$C$7))*100)</f>
        <v/>
      </c>
      <c r="X4376" s="8">
        <f>IF($C4376="","",T4376*W4376/100)</f>
        <v/>
      </c>
      <c r="Y4376" s="8">
        <f>IF($C4376="","",T4376-X4376)</f>
        <v/>
      </c>
      <c r="Z4376" s="8">
        <f>IF($C4376="","",Y4376-M4376)</f>
        <v/>
      </c>
      <c r="AD4376" s="8" t="n"/>
      <c r="AG4376" s="14" t="n"/>
      <c r="AI4376">
        <f>IF($C4376="","",IF(COUNTIF($C$2:$C4376,$C4376)=1,1,0))</f>
        <v/>
      </c>
      <c r="AJ4376">
        <f>IF($AI4376=1,SUMPRODUCT(--($AM$2:$AM$7001&lt;$AM4376))+1,"")</f>
        <v/>
      </c>
      <c r="AK4376">
        <f>IF($C4376="","",IF(OR($P4376=TRUE(),$P4376="TRUE"),1,0))</f>
        <v/>
      </c>
      <c r="AL4376">
        <f>IF($C4376="","",IF(AND($V4376="Yes",SUMPRODUCT((LEN(Settings!$F$6:$F$13)&gt;0)*ISNUMBER(SEARCH(Settings!$F$6:$F$13,$O4376)))=0),1,0))</f>
        <v/>
      </c>
      <c r="AM4376">
        <f>IF($AI4376=1,IFERROR(IF(VALUE($C4376)&lt;100000000,VALUE($C4376),1000000000),IFERROR(IF(VALUE(MID($C4376,2,20))&lt;100000000,VALUE(MID($C4376,2,20)),1000000000),1000000000))+ROW()/100000,"")</f>
        <v/>
      </c>
    </row>
    <row r="4377">
      <c r="E4377" s="14" t="n"/>
      <c r="M4377" s="8">
        <f>IF($C4377="","",L4377*T4377/100)</f>
        <v/>
      </c>
      <c r="S4377" s="8" t="n"/>
      <c r="T4377" s="8" t="n"/>
      <c r="W4377">
        <f>IF($C4377="","",IF($AL4377=1,0,IF($AK4377=1,Settings!$C$6,Settings!$C$7))*100)</f>
        <v/>
      </c>
      <c r="X4377" s="8">
        <f>IF($C4377="","",T4377*W4377/100)</f>
        <v/>
      </c>
      <c r="Y4377" s="8">
        <f>IF($C4377="","",T4377-X4377)</f>
        <v/>
      </c>
      <c r="Z4377" s="8">
        <f>IF($C4377="","",Y4377-M4377)</f>
        <v/>
      </c>
      <c r="AD4377" s="8" t="n"/>
      <c r="AG4377" s="14" t="n"/>
      <c r="AI4377">
        <f>IF($C4377="","",IF(COUNTIF($C$2:$C4377,$C4377)=1,1,0))</f>
        <v/>
      </c>
      <c r="AJ4377">
        <f>IF($AI4377=1,SUMPRODUCT(--($AM$2:$AM$7001&lt;$AM4377))+1,"")</f>
        <v/>
      </c>
      <c r="AK4377">
        <f>IF($C4377="","",IF(OR($P4377=TRUE(),$P4377="TRUE"),1,0))</f>
        <v/>
      </c>
      <c r="AL4377">
        <f>IF($C4377="","",IF(AND($V4377="Yes",SUMPRODUCT((LEN(Settings!$F$6:$F$13)&gt;0)*ISNUMBER(SEARCH(Settings!$F$6:$F$13,$O4377)))=0),1,0))</f>
        <v/>
      </c>
      <c r="AM4377">
        <f>IF($AI4377=1,IFERROR(IF(VALUE($C4377)&lt;100000000,VALUE($C4377),1000000000),IFERROR(IF(VALUE(MID($C4377,2,20))&lt;100000000,VALUE(MID($C4377,2,20)),1000000000),1000000000))+ROW()/100000,"")</f>
        <v/>
      </c>
    </row>
    <row r="4378">
      <c r="E4378" s="14" t="n"/>
      <c r="M4378" s="8">
        <f>IF($C4378="","",L4378*T4378/100)</f>
        <v/>
      </c>
      <c r="S4378" s="8" t="n"/>
      <c r="T4378" s="8" t="n"/>
      <c r="W4378">
        <f>IF($C4378="","",IF($AL4378=1,0,IF($AK4378=1,Settings!$C$6,Settings!$C$7))*100)</f>
        <v/>
      </c>
      <c r="X4378" s="8">
        <f>IF($C4378="","",T4378*W4378/100)</f>
        <v/>
      </c>
      <c r="Y4378" s="8">
        <f>IF($C4378="","",T4378-X4378)</f>
        <v/>
      </c>
      <c r="Z4378" s="8">
        <f>IF($C4378="","",Y4378-M4378)</f>
        <v/>
      </c>
      <c r="AD4378" s="8" t="n"/>
      <c r="AG4378" s="14" t="n"/>
      <c r="AI4378">
        <f>IF($C4378="","",IF(COUNTIF($C$2:$C4378,$C4378)=1,1,0))</f>
        <v/>
      </c>
      <c r="AJ4378">
        <f>IF($AI4378=1,SUMPRODUCT(--($AM$2:$AM$7001&lt;$AM4378))+1,"")</f>
        <v/>
      </c>
      <c r="AK4378">
        <f>IF($C4378="","",IF(OR($P4378=TRUE(),$P4378="TRUE"),1,0))</f>
        <v/>
      </c>
      <c r="AL4378">
        <f>IF($C4378="","",IF(AND($V4378="Yes",SUMPRODUCT((LEN(Settings!$F$6:$F$13)&gt;0)*ISNUMBER(SEARCH(Settings!$F$6:$F$13,$O4378)))=0),1,0))</f>
        <v/>
      </c>
      <c r="AM4378">
        <f>IF($AI4378=1,IFERROR(IF(VALUE($C4378)&lt;100000000,VALUE($C4378),1000000000),IFERROR(IF(VALUE(MID($C4378,2,20))&lt;100000000,VALUE(MID($C4378,2,20)),1000000000),1000000000))+ROW()/100000,"")</f>
        <v/>
      </c>
    </row>
    <row r="4379">
      <c r="E4379" s="14" t="n"/>
      <c r="M4379" s="8">
        <f>IF($C4379="","",L4379*T4379/100)</f>
        <v/>
      </c>
      <c r="S4379" s="8" t="n"/>
      <c r="T4379" s="8" t="n"/>
      <c r="W4379">
        <f>IF($C4379="","",IF($AL4379=1,0,IF($AK4379=1,Settings!$C$6,Settings!$C$7))*100)</f>
        <v/>
      </c>
      <c r="X4379" s="8">
        <f>IF($C4379="","",T4379*W4379/100)</f>
        <v/>
      </c>
      <c r="Y4379" s="8">
        <f>IF($C4379="","",T4379-X4379)</f>
        <v/>
      </c>
      <c r="Z4379" s="8">
        <f>IF($C4379="","",Y4379-M4379)</f>
        <v/>
      </c>
      <c r="AD4379" s="8" t="n"/>
      <c r="AG4379" s="14" t="n"/>
      <c r="AI4379">
        <f>IF($C4379="","",IF(COUNTIF($C$2:$C4379,$C4379)=1,1,0))</f>
        <v/>
      </c>
      <c r="AJ4379">
        <f>IF($AI4379=1,SUMPRODUCT(--($AM$2:$AM$7001&lt;$AM4379))+1,"")</f>
        <v/>
      </c>
      <c r="AK4379">
        <f>IF($C4379="","",IF(OR($P4379=TRUE(),$P4379="TRUE"),1,0))</f>
        <v/>
      </c>
      <c r="AL4379">
        <f>IF($C4379="","",IF(AND($V4379="Yes",SUMPRODUCT((LEN(Settings!$F$6:$F$13)&gt;0)*ISNUMBER(SEARCH(Settings!$F$6:$F$13,$O4379)))=0),1,0))</f>
        <v/>
      </c>
      <c r="AM4379">
        <f>IF($AI4379=1,IFERROR(IF(VALUE($C4379)&lt;100000000,VALUE($C4379),1000000000),IFERROR(IF(VALUE(MID($C4379,2,20))&lt;100000000,VALUE(MID($C4379,2,20)),1000000000),1000000000))+ROW()/100000,"")</f>
        <v/>
      </c>
    </row>
    <row r="4380">
      <c r="E4380" s="14" t="n"/>
      <c r="M4380" s="8">
        <f>IF($C4380="","",L4380*T4380/100)</f>
        <v/>
      </c>
      <c r="S4380" s="8" t="n"/>
      <c r="T4380" s="8" t="n"/>
      <c r="W4380">
        <f>IF($C4380="","",IF($AL4380=1,0,IF($AK4380=1,Settings!$C$6,Settings!$C$7))*100)</f>
        <v/>
      </c>
      <c r="X4380" s="8">
        <f>IF($C4380="","",T4380*W4380/100)</f>
        <v/>
      </c>
      <c r="Y4380" s="8">
        <f>IF($C4380="","",T4380-X4380)</f>
        <v/>
      </c>
      <c r="Z4380" s="8">
        <f>IF($C4380="","",Y4380-M4380)</f>
        <v/>
      </c>
      <c r="AD4380" s="8" t="n"/>
      <c r="AG4380" s="14" t="n"/>
      <c r="AI4380">
        <f>IF($C4380="","",IF(COUNTIF($C$2:$C4380,$C4380)=1,1,0))</f>
        <v/>
      </c>
      <c r="AJ4380">
        <f>IF($AI4380=1,SUMPRODUCT(--($AM$2:$AM$7001&lt;$AM4380))+1,"")</f>
        <v/>
      </c>
      <c r="AK4380">
        <f>IF($C4380="","",IF(OR($P4380=TRUE(),$P4380="TRUE"),1,0))</f>
        <v/>
      </c>
      <c r="AL4380">
        <f>IF($C4380="","",IF(AND($V4380="Yes",SUMPRODUCT((LEN(Settings!$F$6:$F$13)&gt;0)*ISNUMBER(SEARCH(Settings!$F$6:$F$13,$O4380)))=0),1,0))</f>
        <v/>
      </c>
      <c r="AM4380">
        <f>IF($AI4380=1,IFERROR(IF(VALUE($C4380)&lt;100000000,VALUE($C4380),1000000000),IFERROR(IF(VALUE(MID($C4380,2,20))&lt;100000000,VALUE(MID($C4380,2,20)),1000000000),1000000000))+ROW()/100000,"")</f>
        <v/>
      </c>
    </row>
    <row r="4381">
      <c r="E4381" s="14" t="n"/>
      <c r="M4381" s="8">
        <f>IF($C4381="","",L4381*T4381/100)</f>
        <v/>
      </c>
      <c r="S4381" s="8" t="n"/>
      <c r="T4381" s="8" t="n"/>
      <c r="W4381">
        <f>IF($C4381="","",IF($AL4381=1,0,IF($AK4381=1,Settings!$C$6,Settings!$C$7))*100)</f>
        <v/>
      </c>
      <c r="X4381" s="8">
        <f>IF($C4381="","",T4381*W4381/100)</f>
        <v/>
      </c>
      <c r="Y4381" s="8">
        <f>IF($C4381="","",T4381-X4381)</f>
        <v/>
      </c>
      <c r="Z4381" s="8">
        <f>IF($C4381="","",Y4381-M4381)</f>
        <v/>
      </c>
      <c r="AD4381" s="8" t="n"/>
      <c r="AG4381" s="14" t="n"/>
      <c r="AI4381">
        <f>IF($C4381="","",IF(COUNTIF($C$2:$C4381,$C4381)=1,1,0))</f>
        <v/>
      </c>
      <c r="AJ4381">
        <f>IF($AI4381=1,SUMPRODUCT(--($AM$2:$AM$7001&lt;$AM4381))+1,"")</f>
        <v/>
      </c>
      <c r="AK4381">
        <f>IF($C4381="","",IF(OR($P4381=TRUE(),$P4381="TRUE"),1,0))</f>
        <v/>
      </c>
      <c r="AL4381">
        <f>IF($C4381="","",IF(AND($V4381="Yes",SUMPRODUCT((LEN(Settings!$F$6:$F$13)&gt;0)*ISNUMBER(SEARCH(Settings!$F$6:$F$13,$O4381)))=0),1,0))</f>
        <v/>
      </c>
      <c r="AM4381">
        <f>IF($AI4381=1,IFERROR(IF(VALUE($C4381)&lt;100000000,VALUE($C4381),1000000000),IFERROR(IF(VALUE(MID($C4381,2,20))&lt;100000000,VALUE(MID($C4381,2,20)),1000000000),1000000000))+ROW()/100000,"")</f>
        <v/>
      </c>
    </row>
    <row r="4382">
      <c r="E4382" s="14" t="n"/>
      <c r="M4382" s="8">
        <f>IF($C4382="","",L4382*T4382/100)</f>
        <v/>
      </c>
      <c r="S4382" s="8" t="n"/>
      <c r="T4382" s="8" t="n"/>
      <c r="W4382">
        <f>IF($C4382="","",IF($AL4382=1,0,IF($AK4382=1,Settings!$C$6,Settings!$C$7))*100)</f>
        <v/>
      </c>
      <c r="X4382" s="8">
        <f>IF($C4382="","",T4382*W4382/100)</f>
        <v/>
      </c>
      <c r="Y4382" s="8">
        <f>IF($C4382="","",T4382-X4382)</f>
        <v/>
      </c>
      <c r="Z4382" s="8">
        <f>IF($C4382="","",Y4382-M4382)</f>
        <v/>
      </c>
      <c r="AD4382" s="8" t="n"/>
      <c r="AG4382" s="14" t="n"/>
      <c r="AI4382">
        <f>IF($C4382="","",IF(COUNTIF($C$2:$C4382,$C4382)=1,1,0))</f>
        <v/>
      </c>
      <c r="AJ4382">
        <f>IF($AI4382=1,SUMPRODUCT(--($AM$2:$AM$7001&lt;$AM4382))+1,"")</f>
        <v/>
      </c>
      <c r="AK4382">
        <f>IF($C4382="","",IF(OR($P4382=TRUE(),$P4382="TRUE"),1,0))</f>
        <v/>
      </c>
      <c r="AL4382">
        <f>IF($C4382="","",IF(AND($V4382="Yes",SUMPRODUCT((LEN(Settings!$F$6:$F$13)&gt;0)*ISNUMBER(SEARCH(Settings!$F$6:$F$13,$O4382)))=0),1,0))</f>
        <v/>
      </c>
      <c r="AM4382">
        <f>IF($AI4382=1,IFERROR(IF(VALUE($C4382)&lt;100000000,VALUE($C4382),1000000000),IFERROR(IF(VALUE(MID($C4382,2,20))&lt;100000000,VALUE(MID($C4382,2,20)),1000000000),1000000000))+ROW()/100000,"")</f>
        <v/>
      </c>
    </row>
    <row r="4383">
      <c r="E4383" s="14" t="n"/>
      <c r="M4383" s="8">
        <f>IF($C4383="","",L4383*T4383/100)</f>
        <v/>
      </c>
      <c r="S4383" s="8" t="n"/>
      <c r="T4383" s="8" t="n"/>
      <c r="W4383">
        <f>IF($C4383="","",IF($AL4383=1,0,IF($AK4383=1,Settings!$C$6,Settings!$C$7))*100)</f>
        <v/>
      </c>
      <c r="X4383" s="8">
        <f>IF($C4383="","",T4383*W4383/100)</f>
        <v/>
      </c>
      <c r="Y4383" s="8">
        <f>IF($C4383="","",T4383-X4383)</f>
        <v/>
      </c>
      <c r="Z4383" s="8">
        <f>IF($C4383="","",Y4383-M4383)</f>
        <v/>
      </c>
      <c r="AD4383" s="8" t="n"/>
      <c r="AG4383" s="14" t="n"/>
      <c r="AI4383">
        <f>IF($C4383="","",IF(COUNTIF($C$2:$C4383,$C4383)=1,1,0))</f>
        <v/>
      </c>
      <c r="AJ4383">
        <f>IF($AI4383=1,SUMPRODUCT(--($AM$2:$AM$7001&lt;$AM4383))+1,"")</f>
        <v/>
      </c>
      <c r="AK4383">
        <f>IF($C4383="","",IF(OR($P4383=TRUE(),$P4383="TRUE"),1,0))</f>
        <v/>
      </c>
      <c r="AL4383">
        <f>IF($C4383="","",IF(AND($V4383="Yes",SUMPRODUCT((LEN(Settings!$F$6:$F$13)&gt;0)*ISNUMBER(SEARCH(Settings!$F$6:$F$13,$O4383)))=0),1,0))</f>
        <v/>
      </c>
      <c r="AM4383">
        <f>IF($AI4383=1,IFERROR(IF(VALUE($C4383)&lt;100000000,VALUE($C4383),1000000000),IFERROR(IF(VALUE(MID($C4383,2,20))&lt;100000000,VALUE(MID($C4383,2,20)),1000000000),1000000000))+ROW()/100000,"")</f>
        <v/>
      </c>
    </row>
    <row r="4384">
      <c r="E4384" s="14" t="n"/>
      <c r="M4384" s="8">
        <f>IF($C4384="","",L4384*T4384/100)</f>
        <v/>
      </c>
      <c r="S4384" s="8" t="n"/>
      <c r="T4384" s="8" t="n"/>
      <c r="W4384">
        <f>IF($C4384="","",IF($AL4384=1,0,IF($AK4384=1,Settings!$C$6,Settings!$C$7))*100)</f>
        <v/>
      </c>
      <c r="X4384" s="8">
        <f>IF($C4384="","",T4384*W4384/100)</f>
        <v/>
      </c>
      <c r="Y4384" s="8">
        <f>IF($C4384="","",T4384-X4384)</f>
        <v/>
      </c>
      <c r="Z4384" s="8">
        <f>IF($C4384="","",Y4384-M4384)</f>
        <v/>
      </c>
      <c r="AD4384" s="8" t="n"/>
      <c r="AG4384" s="14" t="n"/>
      <c r="AI4384">
        <f>IF($C4384="","",IF(COUNTIF($C$2:$C4384,$C4384)=1,1,0))</f>
        <v/>
      </c>
      <c r="AJ4384">
        <f>IF($AI4384=1,SUMPRODUCT(--($AM$2:$AM$7001&lt;$AM4384))+1,"")</f>
        <v/>
      </c>
      <c r="AK4384">
        <f>IF($C4384="","",IF(OR($P4384=TRUE(),$P4384="TRUE"),1,0))</f>
        <v/>
      </c>
      <c r="AL4384">
        <f>IF($C4384="","",IF(AND($V4384="Yes",SUMPRODUCT((LEN(Settings!$F$6:$F$13)&gt;0)*ISNUMBER(SEARCH(Settings!$F$6:$F$13,$O4384)))=0),1,0))</f>
        <v/>
      </c>
      <c r="AM4384">
        <f>IF($AI4384=1,IFERROR(IF(VALUE($C4384)&lt;100000000,VALUE($C4384),1000000000),IFERROR(IF(VALUE(MID($C4384,2,20))&lt;100000000,VALUE(MID($C4384,2,20)),1000000000),1000000000))+ROW()/100000,"")</f>
        <v/>
      </c>
    </row>
    <row r="4385">
      <c r="E4385" s="14" t="n"/>
      <c r="M4385" s="8">
        <f>IF($C4385="","",L4385*T4385/100)</f>
        <v/>
      </c>
      <c r="S4385" s="8" t="n"/>
      <c r="T4385" s="8" t="n"/>
      <c r="W4385">
        <f>IF($C4385="","",IF($AL4385=1,0,IF($AK4385=1,Settings!$C$6,Settings!$C$7))*100)</f>
        <v/>
      </c>
      <c r="X4385" s="8">
        <f>IF($C4385="","",T4385*W4385/100)</f>
        <v/>
      </c>
      <c r="Y4385" s="8">
        <f>IF($C4385="","",T4385-X4385)</f>
        <v/>
      </c>
      <c r="Z4385" s="8">
        <f>IF($C4385="","",Y4385-M4385)</f>
        <v/>
      </c>
      <c r="AD4385" s="8" t="n"/>
      <c r="AG4385" s="14" t="n"/>
      <c r="AI4385">
        <f>IF($C4385="","",IF(COUNTIF($C$2:$C4385,$C4385)=1,1,0))</f>
        <v/>
      </c>
      <c r="AJ4385">
        <f>IF($AI4385=1,SUMPRODUCT(--($AM$2:$AM$7001&lt;$AM4385))+1,"")</f>
        <v/>
      </c>
      <c r="AK4385">
        <f>IF($C4385="","",IF(OR($P4385=TRUE(),$P4385="TRUE"),1,0))</f>
        <v/>
      </c>
      <c r="AL4385">
        <f>IF($C4385="","",IF(AND($V4385="Yes",SUMPRODUCT((LEN(Settings!$F$6:$F$13)&gt;0)*ISNUMBER(SEARCH(Settings!$F$6:$F$13,$O4385)))=0),1,0))</f>
        <v/>
      </c>
      <c r="AM4385">
        <f>IF($AI4385=1,IFERROR(IF(VALUE($C4385)&lt;100000000,VALUE($C4385),1000000000),IFERROR(IF(VALUE(MID($C4385,2,20))&lt;100000000,VALUE(MID($C4385,2,20)),1000000000),1000000000))+ROW()/100000,"")</f>
        <v/>
      </c>
    </row>
    <row r="4386">
      <c r="E4386" s="14" t="n"/>
      <c r="M4386" s="8">
        <f>IF($C4386="","",L4386*T4386/100)</f>
        <v/>
      </c>
      <c r="S4386" s="8" t="n"/>
      <c r="T4386" s="8" t="n"/>
      <c r="W4386">
        <f>IF($C4386="","",IF($AL4386=1,0,IF($AK4386=1,Settings!$C$6,Settings!$C$7))*100)</f>
        <v/>
      </c>
      <c r="X4386" s="8">
        <f>IF($C4386="","",T4386*W4386/100)</f>
        <v/>
      </c>
      <c r="Y4386" s="8">
        <f>IF($C4386="","",T4386-X4386)</f>
        <v/>
      </c>
      <c r="Z4386" s="8">
        <f>IF($C4386="","",Y4386-M4386)</f>
        <v/>
      </c>
      <c r="AD4386" s="8" t="n"/>
      <c r="AG4386" s="14" t="n"/>
      <c r="AI4386">
        <f>IF($C4386="","",IF(COUNTIF($C$2:$C4386,$C4386)=1,1,0))</f>
        <v/>
      </c>
      <c r="AJ4386">
        <f>IF($AI4386=1,SUMPRODUCT(--($AM$2:$AM$7001&lt;$AM4386))+1,"")</f>
        <v/>
      </c>
      <c r="AK4386">
        <f>IF($C4386="","",IF(OR($P4386=TRUE(),$P4386="TRUE"),1,0))</f>
        <v/>
      </c>
      <c r="AL4386">
        <f>IF($C4386="","",IF(AND($V4386="Yes",SUMPRODUCT((LEN(Settings!$F$6:$F$13)&gt;0)*ISNUMBER(SEARCH(Settings!$F$6:$F$13,$O4386)))=0),1,0))</f>
        <v/>
      </c>
      <c r="AM4386">
        <f>IF($AI4386=1,IFERROR(IF(VALUE($C4386)&lt;100000000,VALUE($C4386),1000000000),IFERROR(IF(VALUE(MID($C4386,2,20))&lt;100000000,VALUE(MID($C4386,2,20)),1000000000),1000000000))+ROW()/100000,"")</f>
        <v/>
      </c>
    </row>
    <row r="4387">
      <c r="E4387" s="14" t="n"/>
      <c r="M4387" s="8">
        <f>IF($C4387="","",L4387*T4387/100)</f>
        <v/>
      </c>
      <c r="S4387" s="8" t="n"/>
      <c r="T4387" s="8" t="n"/>
      <c r="W4387">
        <f>IF($C4387="","",IF($AL4387=1,0,IF($AK4387=1,Settings!$C$6,Settings!$C$7))*100)</f>
        <v/>
      </c>
      <c r="X4387" s="8">
        <f>IF($C4387="","",T4387*W4387/100)</f>
        <v/>
      </c>
      <c r="Y4387" s="8">
        <f>IF($C4387="","",T4387-X4387)</f>
        <v/>
      </c>
      <c r="Z4387" s="8">
        <f>IF($C4387="","",Y4387-M4387)</f>
        <v/>
      </c>
      <c r="AD4387" s="8" t="n"/>
      <c r="AG4387" s="14" t="n"/>
      <c r="AI4387">
        <f>IF($C4387="","",IF(COUNTIF($C$2:$C4387,$C4387)=1,1,0))</f>
        <v/>
      </c>
      <c r="AJ4387">
        <f>IF($AI4387=1,SUMPRODUCT(--($AM$2:$AM$7001&lt;$AM4387))+1,"")</f>
        <v/>
      </c>
      <c r="AK4387">
        <f>IF($C4387="","",IF(OR($P4387=TRUE(),$P4387="TRUE"),1,0))</f>
        <v/>
      </c>
      <c r="AL4387">
        <f>IF($C4387="","",IF(AND($V4387="Yes",SUMPRODUCT((LEN(Settings!$F$6:$F$13)&gt;0)*ISNUMBER(SEARCH(Settings!$F$6:$F$13,$O4387)))=0),1,0))</f>
        <v/>
      </c>
      <c r="AM4387">
        <f>IF($AI4387=1,IFERROR(IF(VALUE($C4387)&lt;100000000,VALUE($C4387),1000000000),IFERROR(IF(VALUE(MID($C4387,2,20))&lt;100000000,VALUE(MID($C4387,2,20)),1000000000),1000000000))+ROW()/100000,"")</f>
        <v/>
      </c>
    </row>
    <row r="4388">
      <c r="E4388" s="14" t="n"/>
      <c r="M4388" s="8">
        <f>IF($C4388="","",L4388*T4388/100)</f>
        <v/>
      </c>
      <c r="S4388" s="8" t="n"/>
      <c r="T4388" s="8" t="n"/>
      <c r="W4388">
        <f>IF($C4388="","",IF($AL4388=1,0,IF($AK4388=1,Settings!$C$6,Settings!$C$7))*100)</f>
        <v/>
      </c>
      <c r="X4388" s="8">
        <f>IF($C4388="","",T4388*W4388/100)</f>
        <v/>
      </c>
      <c r="Y4388" s="8">
        <f>IF($C4388="","",T4388-X4388)</f>
        <v/>
      </c>
      <c r="Z4388" s="8">
        <f>IF($C4388="","",Y4388-M4388)</f>
        <v/>
      </c>
      <c r="AD4388" s="8" t="n"/>
      <c r="AG4388" s="14" t="n"/>
      <c r="AI4388">
        <f>IF($C4388="","",IF(COUNTIF($C$2:$C4388,$C4388)=1,1,0))</f>
        <v/>
      </c>
      <c r="AJ4388">
        <f>IF($AI4388=1,SUMPRODUCT(--($AM$2:$AM$7001&lt;$AM4388))+1,"")</f>
        <v/>
      </c>
      <c r="AK4388">
        <f>IF($C4388="","",IF(OR($P4388=TRUE(),$P4388="TRUE"),1,0))</f>
        <v/>
      </c>
      <c r="AL4388">
        <f>IF($C4388="","",IF(AND($V4388="Yes",SUMPRODUCT((LEN(Settings!$F$6:$F$13)&gt;0)*ISNUMBER(SEARCH(Settings!$F$6:$F$13,$O4388)))=0),1,0))</f>
        <v/>
      </c>
      <c r="AM4388">
        <f>IF($AI4388=1,IFERROR(IF(VALUE($C4388)&lt;100000000,VALUE($C4388),1000000000),IFERROR(IF(VALUE(MID($C4388,2,20))&lt;100000000,VALUE(MID($C4388,2,20)),1000000000),1000000000))+ROW()/100000,"")</f>
        <v/>
      </c>
    </row>
    <row r="4389">
      <c r="E4389" s="14" t="n"/>
      <c r="M4389" s="8">
        <f>IF($C4389="","",L4389*T4389/100)</f>
        <v/>
      </c>
      <c r="S4389" s="8" t="n"/>
      <c r="T4389" s="8" t="n"/>
      <c r="W4389">
        <f>IF($C4389="","",IF($AL4389=1,0,IF($AK4389=1,Settings!$C$6,Settings!$C$7))*100)</f>
        <v/>
      </c>
      <c r="X4389" s="8">
        <f>IF($C4389="","",T4389*W4389/100)</f>
        <v/>
      </c>
      <c r="Y4389" s="8">
        <f>IF($C4389="","",T4389-X4389)</f>
        <v/>
      </c>
      <c r="Z4389" s="8">
        <f>IF($C4389="","",Y4389-M4389)</f>
        <v/>
      </c>
      <c r="AD4389" s="8" t="n"/>
      <c r="AG4389" s="14" t="n"/>
      <c r="AI4389">
        <f>IF($C4389="","",IF(COUNTIF($C$2:$C4389,$C4389)=1,1,0))</f>
        <v/>
      </c>
      <c r="AJ4389">
        <f>IF($AI4389=1,SUMPRODUCT(--($AM$2:$AM$7001&lt;$AM4389))+1,"")</f>
        <v/>
      </c>
      <c r="AK4389">
        <f>IF($C4389="","",IF(OR($P4389=TRUE(),$P4389="TRUE"),1,0))</f>
        <v/>
      </c>
      <c r="AL4389">
        <f>IF($C4389="","",IF(AND($V4389="Yes",SUMPRODUCT((LEN(Settings!$F$6:$F$13)&gt;0)*ISNUMBER(SEARCH(Settings!$F$6:$F$13,$O4389)))=0),1,0))</f>
        <v/>
      </c>
      <c r="AM4389">
        <f>IF($AI4389=1,IFERROR(IF(VALUE($C4389)&lt;100000000,VALUE($C4389),1000000000),IFERROR(IF(VALUE(MID($C4389,2,20))&lt;100000000,VALUE(MID($C4389,2,20)),1000000000),1000000000))+ROW()/100000,"")</f>
        <v/>
      </c>
    </row>
    <row r="4390">
      <c r="E4390" s="14" t="n"/>
      <c r="M4390" s="8">
        <f>IF($C4390="","",L4390*T4390/100)</f>
        <v/>
      </c>
      <c r="S4390" s="8" t="n"/>
      <c r="T4390" s="8" t="n"/>
      <c r="W4390">
        <f>IF($C4390="","",IF($AL4390=1,0,IF($AK4390=1,Settings!$C$6,Settings!$C$7))*100)</f>
        <v/>
      </c>
      <c r="X4390" s="8">
        <f>IF($C4390="","",T4390*W4390/100)</f>
        <v/>
      </c>
      <c r="Y4390" s="8">
        <f>IF($C4390="","",T4390-X4390)</f>
        <v/>
      </c>
      <c r="Z4390" s="8">
        <f>IF($C4390="","",Y4390-M4390)</f>
        <v/>
      </c>
      <c r="AD4390" s="8" t="n"/>
      <c r="AG4390" s="14" t="n"/>
      <c r="AI4390">
        <f>IF($C4390="","",IF(COUNTIF($C$2:$C4390,$C4390)=1,1,0))</f>
        <v/>
      </c>
      <c r="AJ4390">
        <f>IF($AI4390=1,SUMPRODUCT(--($AM$2:$AM$7001&lt;$AM4390))+1,"")</f>
        <v/>
      </c>
      <c r="AK4390">
        <f>IF($C4390="","",IF(OR($P4390=TRUE(),$P4390="TRUE"),1,0))</f>
        <v/>
      </c>
      <c r="AL4390">
        <f>IF($C4390="","",IF(AND($V4390="Yes",SUMPRODUCT((LEN(Settings!$F$6:$F$13)&gt;0)*ISNUMBER(SEARCH(Settings!$F$6:$F$13,$O4390)))=0),1,0))</f>
        <v/>
      </c>
      <c r="AM4390">
        <f>IF($AI4390=1,IFERROR(IF(VALUE($C4390)&lt;100000000,VALUE($C4390),1000000000),IFERROR(IF(VALUE(MID($C4390,2,20))&lt;100000000,VALUE(MID($C4390,2,20)),1000000000),1000000000))+ROW()/100000,"")</f>
        <v/>
      </c>
    </row>
    <row r="4391">
      <c r="E4391" s="14" t="n"/>
      <c r="M4391" s="8">
        <f>IF($C4391="","",L4391*T4391/100)</f>
        <v/>
      </c>
      <c r="S4391" s="8" t="n"/>
      <c r="T4391" s="8" t="n"/>
      <c r="W4391">
        <f>IF($C4391="","",IF($AL4391=1,0,IF($AK4391=1,Settings!$C$6,Settings!$C$7))*100)</f>
        <v/>
      </c>
      <c r="X4391" s="8">
        <f>IF($C4391="","",T4391*W4391/100)</f>
        <v/>
      </c>
      <c r="Y4391" s="8">
        <f>IF($C4391="","",T4391-X4391)</f>
        <v/>
      </c>
      <c r="Z4391" s="8">
        <f>IF($C4391="","",Y4391-M4391)</f>
        <v/>
      </c>
      <c r="AD4391" s="8" t="n"/>
      <c r="AG4391" s="14" t="n"/>
      <c r="AI4391">
        <f>IF($C4391="","",IF(COUNTIF($C$2:$C4391,$C4391)=1,1,0))</f>
        <v/>
      </c>
      <c r="AJ4391">
        <f>IF($AI4391=1,SUMPRODUCT(--($AM$2:$AM$7001&lt;$AM4391))+1,"")</f>
        <v/>
      </c>
      <c r="AK4391">
        <f>IF($C4391="","",IF(OR($P4391=TRUE(),$P4391="TRUE"),1,0))</f>
        <v/>
      </c>
      <c r="AL4391">
        <f>IF($C4391="","",IF(AND($V4391="Yes",SUMPRODUCT((LEN(Settings!$F$6:$F$13)&gt;0)*ISNUMBER(SEARCH(Settings!$F$6:$F$13,$O4391)))=0),1,0))</f>
        <v/>
      </c>
      <c r="AM4391">
        <f>IF($AI4391=1,IFERROR(IF(VALUE($C4391)&lt;100000000,VALUE($C4391),1000000000),IFERROR(IF(VALUE(MID($C4391,2,20))&lt;100000000,VALUE(MID($C4391,2,20)),1000000000),1000000000))+ROW()/100000,"")</f>
        <v/>
      </c>
    </row>
    <row r="4392">
      <c r="E4392" s="14" t="n"/>
      <c r="M4392" s="8">
        <f>IF($C4392="","",L4392*T4392/100)</f>
        <v/>
      </c>
      <c r="S4392" s="8" t="n"/>
      <c r="T4392" s="8" t="n"/>
      <c r="W4392">
        <f>IF($C4392="","",IF($AL4392=1,0,IF($AK4392=1,Settings!$C$6,Settings!$C$7))*100)</f>
        <v/>
      </c>
      <c r="X4392" s="8">
        <f>IF($C4392="","",T4392*W4392/100)</f>
        <v/>
      </c>
      <c r="Y4392" s="8">
        <f>IF($C4392="","",T4392-X4392)</f>
        <v/>
      </c>
      <c r="Z4392" s="8">
        <f>IF($C4392="","",Y4392-M4392)</f>
        <v/>
      </c>
      <c r="AD4392" s="8" t="n"/>
      <c r="AG4392" s="14" t="n"/>
      <c r="AI4392">
        <f>IF($C4392="","",IF(COUNTIF($C$2:$C4392,$C4392)=1,1,0))</f>
        <v/>
      </c>
      <c r="AJ4392">
        <f>IF($AI4392=1,SUMPRODUCT(--($AM$2:$AM$7001&lt;$AM4392))+1,"")</f>
        <v/>
      </c>
      <c r="AK4392">
        <f>IF($C4392="","",IF(OR($P4392=TRUE(),$P4392="TRUE"),1,0))</f>
        <v/>
      </c>
      <c r="AL4392">
        <f>IF($C4392="","",IF(AND($V4392="Yes",SUMPRODUCT((LEN(Settings!$F$6:$F$13)&gt;0)*ISNUMBER(SEARCH(Settings!$F$6:$F$13,$O4392)))=0),1,0))</f>
        <v/>
      </c>
      <c r="AM4392">
        <f>IF($AI4392=1,IFERROR(IF(VALUE($C4392)&lt;100000000,VALUE($C4392),1000000000),IFERROR(IF(VALUE(MID($C4392,2,20))&lt;100000000,VALUE(MID($C4392,2,20)),1000000000),1000000000))+ROW()/100000,"")</f>
        <v/>
      </c>
    </row>
    <row r="4393">
      <c r="E4393" s="14" t="n"/>
      <c r="M4393" s="8">
        <f>IF($C4393="","",L4393*T4393/100)</f>
        <v/>
      </c>
      <c r="S4393" s="8" t="n"/>
      <c r="T4393" s="8" t="n"/>
      <c r="W4393">
        <f>IF($C4393="","",IF($AL4393=1,0,IF($AK4393=1,Settings!$C$6,Settings!$C$7))*100)</f>
        <v/>
      </c>
      <c r="X4393" s="8">
        <f>IF($C4393="","",T4393*W4393/100)</f>
        <v/>
      </c>
      <c r="Y4393" s="8">
        <f>IF($C4393="","",T4393-X4393)</f>
        <v/>
      </c>
      <c r="Z4393" s="8">
        <f>IF($C4393="","",Y4393-M4393)</f>
        <v/>
      </c>
      <c r="AD4393" s="8" t="n"/>
      <c r="AG4393" s="14" t="n"/>
      <c r="AI4393">
        <f>IF($C4393="","",IF(COUNTIF($C$2:$C4393,$C4393)=1,1,0))</f>
        <v/>
      </c>
      <c r="AJ4393">
        <f>IF($AI4393=1,SUMPRODUCT(--($AM$2:$AM$7001&lt;$AM4393))+1,"")</f>
        <v/>
      </c>
      <c r="AK4393">
        <f>IF($C4393="","",IF(OR($P4393=TRUE(),$P4393="TRUE"),1,0))</f>
        <v/>
      </c>
      <c r="AL4393">
        <f>IF($C4393="","",IF(AND($V4393="Yes",SUMPRODUCT((LEN(Settings!$F$6:$F$13)&gt;0)*ISNUMBER(SEARCH(Settings!$F$6:$F$13,$O4393)))=0),1,0))</f>
        <v/>
      </c>
      <c r="AM4393">
        <f>IF($AI4393=1,IFERROR(IF(VALUE($C4393)&lt;100000000,VALUE($C4393),1000000000),IFERROR(IF(VALUE(MID($C4393,2,20))&lt;100000000,VALUE(MID($C4393,2,20)),1000000000),1000000000))+ROW()/100000,"")</f>
        <v/>
      </c>
    </row>
    <row r="4394">
      <c r="E4394" s="14" t="n"/>
      <c r="M4394" s="8">
        <f>IF($C4394="","",L4394*T4394/100)</f>
        <v/>
      </c>
      <c r="S4394" s="8" t="n"/>
      <c r="T4394" s="8" t="n"/>
      <c r="W4394">
        <f>IF($C4394="","",IF($AL4394=1,0,IF($AK4394=1,Settings!$C$6,Settings!$C$7))*100)</f>
        <v/>
      </c>
      <c r="X4394" s="8">
        <f>IF($C4394="","",T4394*W4394/100)</f>
        <v/>
      </c>
      <c r="Y4394" s="8">
        <f>IF($C4394="","",T4394-X4394)</f>
        <v/>
      </c>
      <c r="Z4394" s="8">
        <f>IF($C4394="","",Y4394-M4394)</f>
        <v/>
      </c>
      <c r="AD4394" s="8" t="n"/>
      <c r="AG4394" s="14" t="n"/>
      <c r="AI4394">
        <f>IF($C4394="","",IF(COUNTIF($C$2:$C4394,$C4394)=1,1,0))</f>
        <v/>
      </c>
      <c r="AJ4394">
        <f>IF($AI4394=1,SUMPRODUCT(--($AM$2:$AM$7001&lt;$AM4394))+1,"")</f>
        <v/>
      </c>
      <c r="AK4394">
        <f>IF($C4394="","",IF(OR($P4394=TRUE(),$P4394="TRUE"),1,0))</f>
        <v/>
      </c>
      <c r="AL4394">
        <f>IF($C4394="","",IF(AND($V4394="Yes",SUMPRODUCT((LEN(Settings!$F$6:$F$13)&gt;0)*ISNUMBER(SEARCH(Settings!$F$6:$F$13,$O4394)))=0),1,0))</f>
        <v/>
      </c>
      <c r="AM4394">
        <f>IF($AI4394=1,IFERROR(IF(VALUE($C4394)&lt;100000000,VALUE($C4394),1000000000),IFERROR(IF(VALUE(MID($C4394,2,20))&lt;100000000,VALUE(MID($C4394,2,20)),1000000000),1000000000))+ROW()/100000,"")</f>
        <v/>
      </c>
    </row>
    <row r="4395">
      <c r="E4395" s="14" t="n"/>
      <c r="M4395" s="8">
        <f>IF($C4395="","",L4395*T4395/100)</f>
        <v/>
      </c>
      <c r="S4395" s="8" t="n"/>
      <c r="T4395" s="8" t="n"/>
      <c r="W4395">
        <f>IF($C4395="","",IF($AL4395=1,0,IF($AK4395=1,Settings!$C$6,Settings!$C$7))*100)</f>
        <v/>
      </c>
      <c r="X4395" s="8">
        <f>IF($C4395="","",T4395*W4395/100)</f>
        <v/>
      </c>
      <c r="Y4395" s="8">
        <f>IF($C4395="","",T4395-X4395)</f>
        <v/>
      </c>
      <c r="Z4395" s="8">
        <f>IF($C4395="","",Y4395-M4395)</f>
        <v/>
      </c>
      <c r="AD4395" s="8" t="n"/>
      <c r="AG4395" s="14" t="n"/>
      <c r="AI4395">
        <f>IF($C4395="","",IF(COUNTIF($C$2:$C4395,$C4395)=1,1,0))</f>
        <v/>
      </c>
      <c r="AJ4395">
        <f>IF($AI4395=1,SUMPRODUCT(--($AM$2:$AM$7001&lt;$AM4395))+1,"")</f>
        <v/>
      </c>
      <c r="AK4395">
        <f>IF($C4395="","",IF(OR($P4395=TRUE(),$P4395="TRUE"),1,0))</f>
        <v/>
      </c>
      <c r="AL4395">
        <f>IF($C4395="","",IF(AND($V4395="Yes",SUMPRODUCT((LEN(Settings!$F$6:$F$13)&gt;0)*ISNUMBER(SEARCH(Settings!$F$6:$F$13,$O4395)))=0),1,0))</f>
        <v/>
      </c>
      <c r="AM4395">
        <f>IF($AI4395=1,IFERROR(IF(VALUE($C4395)&lt;100000000,VALUE($C4395),1000000000),IFERROR(IF(VALUE(MID($C4395,2,20))&lt;100000000,VALUE(MID($C4395,2,20)),1000000000),1000000000))+ROW()/100000,"")</f>
        <v/>
      </c>
    </row>
    <row r="4396">
      <c r="E4396" s="14" t="n"/>
      <c r="M4396" s="8">
        <f>IF($C4396="","",L4396*T4396/100)</f>
        <v/>
      </c>
      <c r="S4396" s="8" t="n"/>
      <c r="T4396" s="8" t="n"/>
      <c r="W4396">
        <f>IF($C4396="","",IF($AL4396=1,0,IF($AK4396=1,Settings!$C$6,Settings!$C$7))*100)</f>
        <v/>
      </c>
      <c r="X4396" s="8">
        <f>IF($C4396="","",T4396*W4396/100)</f>
        <v/>
      </c>
      <c r="Y4396" s="8">
        <f>IF($C4396="","",T4396-X4396)</f>
        <v/>
      </c>
      <c r="Z4396" s="8">
        <f>IF($C4396="","",Y4396-M4396)</f>
        <v/>
      </c>
      <c r="AD4396" s="8" t="n"/>
      <c r="AG4396" s="14" t="n"/>
      <c r="AI4396">
        <f>IF($C4396="","",IF(COUNTIF($C$2:$C4396,$C4396)=1,1,0))</f>
        <v/>
      </c>
      <c r="AJ4396">
        <f>IF($AI4396=1,SUMPRODUCT(--($AM$2:$AM$7001&lt;$AM4396))+1,"")</f>
        <v/>
      </c>
      <c r="AK4396">
        <f>IF($C4396="","",IF(OR($P4396=TRUE(),$P4396="TRUE"),1,0))</f>
        <v/>
      </c>
      <c r="AL4396">
        <f>IF($C4396="","",IF(AND($V4396="Yes",SUMPRODUCT((LEN(Settings!$F$6:$F$13)&gt;0)*ISNUMBER(SEARCH(Settings!$F$6:$F$13,$O4396)))=0),1,0))</f>
        <v/>
      </c>
      <c r="AM4396">
        <f>IF($AI4396=1,IFERROR(IF(VALUE($C4396)&lt;100000000,VALUE($C4396),1000000000),IFERROR(IF(VALUE(MID($C4396,2,20))&lt;100000000,VALUE(MID($C4396,2,20)),1000000000),1000000000))+ROW()/100000,"")</f>
        <v/>
      </c>
    </row>
    <row r="4397">
      <c r="E4397" s="14" t="n"/>
      <c r="M4397" s="8">
        <f>IF($C4397="","",L4397*T4397/100)</f>
        <v/>
      </c>
      <c r="S4397" s="8" t="n"/>
      <c r="T4397" s="8" t="n"/>
      <c r="W4397">
        <f>IF($C4397="","",IF($AL4397=1,0,IF($AK4397=1,Settings!$C$6,Settings!$C$7))*100)</f>
        <v/>
      </c>
      <c r="X4397" s="8">
        <f>IF($C4397="","",T4397*W4397/100)</f>
        <v/>
      </c>
      <c r="Y4397" s="8">
        <f>IF($C4397="","",T4397-X4397)</f>
        <v/>
      </c>
      <c r="Z4397" s="8">
        <f>IF($C4397="","",Y4397-M4397)</f>
        <v/>
      </c>
      <c r="AD4397" s="8" t="n"/>
      <c r="AG4397" s="14" t="n"/>
      <c r="AI4397">
        <f>IF($C4397="","",IF(COUNTIF($C$2:$C4397,$C4397)=1,1,0))</f>
        <v/>
      </c>
      <c r="AJ4397">
        <f>IF($AI4397=1,SUMPRODUCT(--($AM$2:$AM$7001&lt;$AM4397))+1,"")</f>
        <v/>
      </c>
      <c r="AK4397">
        <f>IF($C4397="","",IF(OR($P4397=TRUE(),$P4397="TRUE"),1,0))</f>
        <v/>
      </c>
      <c r="AL4397">
        <f>IF($C4397="","",IF(AND($V4397="Yes",SUMPRODUCT((LEN(Settings!$F$6:$F$13)&gt;0)*ISNUMBER(SEARCH(Settings!$F$6:$F$13,$O4397)))=0),1,0))</f>
        <v/>
      </c>
      <c r="AM4397">
        <f>IF($AI4397=1,IFERROR(IF(VALUE($C4397)&lt;100000000,VALUE($C4397),1000000000),IFERROR(IF(VALUE(MID($C4397,2,20))&lt;100000000,VALUE(MID($C4397,2,20)),1000000000),1000000000))+ROW()/100000,"")</f>
        <v/>
      </c>
    </row>
    <row r="4398">
      <c r="E4398" s="14" t="n"/>
      <c r="M4398" s="8">
        <f>IF($C4398="","",L4398*T4398/100)</f>
        <v/>
      </c>
      <c r="S4398" s="8" t="n"/>
      <c r="T4398" s="8" t="n"/>
      <c r="W4398">
        <f>IF($C4398="","",IF($AL4398=1,0,IF($AK4398=1,Settings!$C$6,Settings!$C$7))*100)</f>
        <v/>
      </c>
      <c r="X4398" s="8">
        <f>IF($C4398="","",T4398*W4398/100)</f>
        <v/>
      </c>
      <c r="Y4398" s="8">
        <f>IF($C4398="","",T4398-X4398)</f>
        <v/>
      </c>
      <c r="Z4398" s="8">
        <f>IF($C4398="","",Y4398-M4398)</f>
        <v/>
      </c>
      <c r="AD4398" s="8" t="n"/>
      <c r="AG4398" s="14" t="n"/>
      <c r="AI4398">
        <f>IF($C4398="","",IF(COUNTIF($C$2:$C4398,$C4398)=1,1,0))</f>
        <v/>
      </c>
      <c r="AJ4398">
        <f>IF($AI4398=1,SUMPRODUCT(--($AM$2:$AM$7001&lt;$AM4398))+1,"")</f>
        <v/>
      </c>
      <c r="AK4398">
        <f>IF($C4398="","",IF(OR($P4398=TRUE(),$P4398="TRUE"),1,0))</f>
        <v/>
      </c>
      <c r="AL4398">
        <f>IF($C4398="","",IF(AND($V4398="Yes",SUMPRODUCT((LEN(Settings!$F$6:$F$13)&gt;0)*ISNUMBER(SEARCH(Settings!$F$6:$F$13,$O4398)))=0),1,0))</f>
        <v/>
      </c>
      <c r="AM4398">
        <f>IF($AI4398=1,IFERROR(IF(VALUE($C4398)&lt;100000000,VALUE($C4398),1000000000),IFERROR(IF(VALUE(MID($C4398,2,20))&lt;100000000,VALUE(MID($C4398,2,20)),1000000000),1000000000))+ROW()/100000,"")</f>
        <v/>
      </c>
    </row>
    <row r="4399">
      <c r="E4399" s="14" t="n"/>
      <c r="M4399" s="8">
        <f>IF($C4399="","",L4399*T4399/100)</f>
        <v/>
      </c>
      <c r="S4399" s="8" t="n"/>
      <c r="T4399" s="8" t="n"/>
      <c r="W4399">
        <f>IF($C4399="","",IF($AL4399=1,0,IF($AK4399=1,Settings!$C$6,Settings!$C$7))*100)</f>
        <v/>
      </c>
      <c r="X4399" s="8">
        <f>IF($C4399="","",T4399*W4399/100)</f>
        <v/>
      </c>
      <c r="Y4399" s="8">
        <f>IF($C4399="","",T4399-X4399)</f>
        <v/>
      </c>
      <c r="Z4399" s="8">
        <f>IF($C4399="","",Y4399-M4399)</f>
        <v/>
      </c>
      <c r="AD4399" s="8" t="n"/>
      <c r="AG4399" s="14" t="n"/>
      <c r="AI4399">
        <f>IF($C4399="","",IF(COUNTIF($C$2:$C4399,$C4399)=1,1,0))</f>
        <v/>
      </c>
      <c r="AJ4399">
        <f>IF($AI4399=1,SUMPRODUCT(--($AM$2:$AM$7001&lt;$AM4399))+1,"")</f>
        <v/>
      </c>
      <c r="AK4399">
        <f>IF($C4399="","",IF(OR($P4399=TRUE(),$P4399="TRUE"),1,0))</f>
        <v/>
      </c>
      <c r="AL4399">
        <f>IF($C4399="","",IF(AND($V4399="Yes",SUMPRODUCT((LEN(Settings!$F$6:$F$13)&gt;0)*ISNUMBER(SEARCH(Settings!$F$6:$F$13,$O4399)))=0),1,0))</f>
        <v/>
      </c>
      <c r="AM4399">
        <f>IF($AI4399=1,IFERROR(IF(VALUE($C4399)&lt;100000000,VALUE($C4399),1000000000),IFERROR(IF(VALUE(MID($C4399,2,20))&lt;100000000,VALUE(MID($C4399,2,20)),1000000000),1000000000))+ROW()/100000,"")</f>
        <v/>
      </c>
    </row>
    <row r="4400">
      <c r="E4400" s="14" t="n"/>
      <c r="M4400" s="8">
        <f>IF($C4400="","",L4400*T4400/100)</f>
        <v/>
      </c>
      <c r="S4400" s="8" t="n"/>
      <c r="T4400" s="8" t="n"/>
      <c r="W4400">
        <f>IF($C4400="","",IF($AL4400=1,0,IF($AK4400=1,Settings!$C$6,Settings!$C$7))*100)</f>
        <v/>
      </c>
      <c r="X4400" s="8">
        <f>IF($C4400="","",T4400*W4400/100)</f>
        <v/>
      </c>
      <c r="Y4400" s="8">
        <f>IF($C4400="","",T4400-X4400)</f>
        <v/>
      </c>
      <c r="Z4400" s="8">
        <f>IF($C4400="","",Y4400-M4400)</f>
        <v/>
      </c>
      <c r="AD4400" s="8" t="n"/>
      <c r="AG4400" s="14" t="n"/>
      <c r="AI4400">
        <f>IF($C4400="","",IF(COUNTIF($C$2:$C4400,$C4400)=1,1,0))</f>
        <v/>
      </c>
      <c r="AJ4400">
        <f>IF($AI4400=1,SUMPRODUCT(--($AM$2:$AM$7001&lt;$AM4400))+1,"")</f>
        <v/>
      </c>
      <c r="AK4400">
        <f>IF($C4400="","",IF(OR($P4400=TRUE(),$P4400="TRUE"),1,0))</f>
        <v/>
      </c>
      <c r="AL4400">
        <f>IF($C4400="","",IF(AND($V4400="Yes",SUMPRODUCT((LEN(Settings!$F$6:$F$13)&gt;0)*ISNUMBER(SEARCH(Settings!$F$6:$F$13,$O4400)))=0),1,0))</f>
        <v/>
      </c>
      <c r="AM4400">
        <f>IF($AI4400=1,IFERROR(IF(VALUE($C4400)&lt;100000000,VALUE($C4400),1000000000),IFERROR(IF(VALUE(MID($C4400,2,20))&lt;100000000,VALUE(MID($C4400,2,20)),1000000000),1000000000))+ROW()/100000,"")</f>
        <v/>
      </c>
    </row>
    <row r="4401">
      <c r="E4401" s="14" t="n"/>
      <c r="M4401" s="8">
        <f>IF($C4401="","",L4401*T4401/100)</f>
        <v/>
      </c>
      <c r="S4401" s="8" t="n"/>
      <c r="T4401" s="8" t="n"/>
      <c r="W4401">
        <f>IF($C4401="","",IF($AL4401=1,0,IF($AK4401=1,Settings!$C$6,Settings!$C$7))*100)</f>
        <v/>
      </c>
      <c r="X4401" s="8">
        <f>IF($C4401="","",T4401*W4401/100)</f>
        <v/>
      </c>
      <c r="Y4401" s="8">
        <f>IF($C4401="","",T4401-X4401)</f>
        <v/>
      </c>
      <c r="Z4401" s="8">
        <f>IF($C4401="","",Y4401-M4401)</f>
        <v/>
      </c>
      <c r="AD4401" s="8" t="n"/>
      <c r="AG4401" s="14" t="n"/>
      <c r="AI4401">
        <f>IF($C4401="","",IF(COUNTIF($C$2:$C4401,$C4401)=1,1,0))</f>
        <v/>
      </c>
      <c r="AJ4401">
        <f>IF($AI4401=1,SUMPRODUCT(--($AM$2:$AM$7001&lt;$AM4401))+1,"")</f>
        <v/>
      </c>
      <c r="AK4401">
        <f>IF($C4401="","",IF(OR($P4401=TRUE(),$P4401="TRUE"),1,0))</f>
        <v/>
      </c>
      <c r="AL4401">
        <f>IF($C4401="","",IF(AND($V4401="Yes",SUMPRODUCT((LEN(Settings!$F$6:$F$13)&gt;0)*ISNUMBER(SEARCH(Settings!$F$6:$F$13,$O4401)))=0),1,0))</f>
        <v/>
      </c>
      <c r="AM4401">
        <f>IF($AI4401=1,IFERROR(IF(VALUE($C4401)&lt;100000000,VALUE($C4401),1000000000),IFERROR(IF(VALUE(MID($C4401,2,20))&lt;100000000,VALUE(MID($C4401,2,20)),1000000000),1000000000))+ROW()/100000,"")</f>
        <v/>
      </c>
    </row>
    <row r="4402">
      <c r="E4402" s="14" t="n"/>
      <c r="M4402" s="8">
        <f>IF($C4402="","",L4402*T4402/100)</f>
        <v/>
      </c>
      <c r="S4402" s="8" t="n"/>
      <c r="T4402" s="8" t="n"/>
      <c r="W4402">
        <f>IF($C4402="","",IF($AL4402=1,0,IF($AK4402=1,Settings!$C$6,Settings!$C$7))*100)</f>
        <v/>
      </c>
      <c r="X4402" s="8">
        <f>IF($C4402="","",T4402*W4402/100)</f>
        <v/>
      </c>
      <c r="Y4402" s="8">
        <f>IF($C4402="","",T4402-X4402)</f>
        <v/>
      </c>
      <c r="Z4402" s="8">
        <f>IF($C4402="","",Y4402-M4402)</f>
        <v/>
      </c>
      <c r="AD4402" s="8" t="n"/>
      <c r="AG4402" s="14" t="n"/>
      <c r="AI4402">
        <f>IF($C4402="","",IF(COUNTIF($C$2:$C4402,$C4402)=1,1,0))</f>
        <v/>
      </c>
      <c r="AJ4402">
        <f>IF($AI4402=1,SUMPRODUCT(--($AM$2:$AM$7001&lt;$AM4402))+1,"")</f>
        <v/>
      </c>
      <c r="AK4402">
        <f>IF($C4402="","",IF(OR($P4402=TRUE(),$P4402="TRUE"),1,0))</f>
        <v/>
      </c>
      <c r="AL4402">
        <f>IF($C4402="","",IF(AND($V4402="Yes",SUMPRODUCT((LEN(Settings!$F$6:$F$13)&gt;0)*ISNUMBER(SEARCH(Settings!$F$6:$F$13,$O4402)))=0),1,0))</f>
        <v/>
      </c>
      <c r="AM4402">
        <f>IF($AI4402=1,IFERROR(IF(VALUE($C4402)&lt;100000000,VALUE($C4402),1000000000),IFERROR(IF(VALUE(MID($C4402,2,20))&lt;100000000,VALUE(MID($C4402,2,20)),1000000000),1000000000))+ROW()/100000,"")</f>
        <v/>
      </c>
    </row>
    <row r="4403">
      <c r="E4403" s="14" t="n"/>
      <c r="M4403" s="8">
        <f>IF($C4403="","",L4403*T4403/100)</f>
        <v/>
      </c>
      <c r="S4403" s="8" t="n"/>
      <c r="T4403" s="8" t="n"/>
      <c r="W4403">
        <f>IF($C4403="","",IF($AL4403=1,0,IF($AK4403=1,Settings!$C$6,Settings!$C$7))*100)</f>
        <v/>
      </c>
      <c r="X4403" s="8">
        <f>IF($C4403="","",T4403*W4403/100)</f>
        <v/>
      </c>
      <c r="Y4403" s="8">
        <f>IF($C4403="","",T4403-X4403)</f>
        <v/>
      </c>
      <c r="Z4403" s="8">
        <f>IF($C4403="","",Y4403-M4403)</f>
        <v/>
      </c>
      <c r="AD4403" s="8" t="n"/>
      <c r="AG4403" s="14" t="n"/>
      <c r="AI4403">
        <f>IF($C4403="","",IF(COUNTIF($C$2:$C4403,$C4403)=1,1,0))</f>
        <v/>
      </c>
      <c r="AJ4403">
        <f>IF($AI4403=1,SUMPRODUCT(--($AM$2:$AM$7001&lt;$AM4403))+1,"")</f>
        <v/>
      </c>
      <c r="AK4403">
        <f>IF($C4403="","",IF(OR($P4403=TRUE(),$P4403="TRUE"),1,0))</f>
        <v/>
      </c>
      <c r="AL4403">
        <f>IF($C4403="","",IF(AND($V4403="Yes",SUMPRODUCT((LEN(Settings!$F$6:$F$13)&gt;0)*ISNUMBER(SEARCH(Settings!$F$6:$F$13,$O4403)))=0),1,0))</f>
        <v/>
      </c>
      <c r="AM4403">
        <f>IF($AI4403=1,IFERROR(IF(VALUE($C4403)&lt;100000000,VALUE($C4403),1000000000),IFERROR(IF(VALUE(MID($C4403,2,20))&lt;100000000,VALUE(MID($C4403,2,20)),1000000000),1000000000))+ROW()/100000,"")</f>
        <v/>
      </c>
    </row>
    <row r="4404">
      <c r="E4404" s="14" t="n"/>
      <c r="M4404" s="8">
        <f>IF($C4404="","",L4404*T4404/100)</f>
        <v/>
      </c>
      <c r="S4404" s="8" t="n"/>
      <c r="T4404" s="8" t="n"/>
      <c r="W4404">
        <f>IF($C4404="","",IF($AL4404=1,0,IF($AK4404=1,Settings!$C$6,Settings!$C$7))*100)</f>
        <v/>
      </c>
      <c r="X4404" s="8">
        <f>IF($C4404="","",T4404*W4404/100)</f>
        <v/>
      </c>
      <c r="Y4404" s="8">
        <f>IF($C4404="","",T4404-X4404)</f>
        <v/>
      </c>
      <c r="Z4404" s="8">
        <f>IF($C4404="","",Y4404-M4404)</f>
        <v/>
      </c>
      <c r="AD4404" s="8" t="n"/>
      <c r="AG4404" s="14" t="n"/>
      <c r="AI4404">
        <f>IF($C4404="","",IF(COUNTIF($C$2:$C4404,$C4404)=1,1,0))</f>
        <v/>
      </c>
      <c r="AJ4404">
        <f>IF($AI4404=1,SUMPRODUCT(--($AM$2:$AM$7001&lt;$AM4404))+1,"")</f>
        <v/>
      </c>
      <c r="AK4404">
        <f>IF($C4404="","",IF(OR($P4404=TRUE(),$P4404="TRUE"),1,0))</f>
        <v/>
      </c>
      <c r="AL4404">
        <f>IF($C4404="","",IF(AND($V4404="Yes",SUMPRODUCT((LEN(Settings!$F$6:$F$13)&gt;0)*ISNUMBER(SEARCH(Settings!$F$6:$F$13,$O4404)))=0),1,0))</f>
        <v/>
      </c>
      <c r="AM4404">
        <f>IF($AI4404=1,IFERROR(IF(VALUE($C4404)&lt;100000000,VALUE($C4404),1000000000),IFERROR(IF(VALUE(MID($C4404,2,20))&lt;100000000,VALUE(MID($C4404,2,20)),1000000000),1000000000))+ROW()/100000,"")</f>
        <v/>
      </c>
    </row>
    <row r="4405">
      <c r="E4405" s="14" t="n"/>
      <c r="M4405" s="8">
        <f>IF($C4405="","",L4405*T4405/100)</f>
        <v/>
      </c>
      <c r="S4405" s="8" t="n"/>
      <c r="T4405" s="8" t="n"/>
      <c r="W4405">
        <f>IF($C4405="","",IF($AL4405=1,0,IF($AK4405=1,Settings!$C$6,Settings!$C$7))*100)</f>
        <v/>
      </c>
      <c r="X4405" s="8">
        <f>IF($C4405="","",T4405*W4405/100)</f>
        <v/>
      </c>
      <c r="Y4405" s="8">
        <f>IF($C4405="","",T4405-X4405)</f>
        <v/>
      </c>
      <c r="Z4405" s="8">
        <f>IF($C4405="","",Y4405-M4405)</f>
        <v/>
      </c>
      <c r="AD4405" s="8" t="n"/>
      <c r="AG4405" s="14" t="n"/>
      <c r="AI4405">
        <f>IF($C4405="","",IF(COUNTIF($C$2:$C4405,$C4405)=1,1,0))</f>
        <v/>
      </c>
      <c r="AJ4405">
        <f>IF($AI4405=1,SUMPRODUCT(--($AM$2:$AM$7001&lt;$AM4405))+1,"")</f>
        <v/>
      </c>
      <c r="AK4405">
        <f>IF($C4405="","",IF(OR($P4405=TRUE(),$P4405="TRUE"),1,0))</f>
        <v/>
      </c>
      <c r="AL4405">
        <f>IF($C4405="","",IF(AND($V4405="Yes",SUMPRODUCT((LEN(Settings!$F$6:$F$13)&gt;0)*ISNUMBER(SEARCH(Settings!$F$6:$F$13,$O4405)))=0),1,0))</f>
        <v/>
      </c>
      <c r="AM4405">
        <f>IF($AI4405=1,IFERROR(IF(VALUE($C4405)&lt;100000000,VALUE($C4405),1000000000),IFERROR(IF(VALUE(MID($C4405,2,20))&lt;100000000,VALUE(MID($C4405,2,20)),1000000000),1000000000))+ROW()/100000,"")</f>
        <v/>
      </c>
    </row>
    <row r="4406">
      <c r="E4406" s="14" t="n"/>
      <c r="M4406" s="8">
        <f>IF($C4406="","",L4406*T4406/100)</f>
        <v/>
      </c>
      <c r="S4406" s="8" t="n"/>
      <c r="T4406" s="8" t="n"/>
      <c r="W4406">
        <f>IF($C4406="","",IF($AL4406=1,0,IF($AK4406=1,Settings!$C$6,Settings!$C$7))*100)</f>
        <v/>
      </c>
      <c r="X4406" s="8">
        <f>IF($C4406="","",T4406*W4406/100)</f>
        <v/>
      </c>
      <c r="Y4406" s="8">
        <f>IF($C4406="","",T4406-X4406)</f>
        <v/>
      </c>
      <c r="Z4406" s="8">
        <f>IF($C4406="","",Y4406-M4406)</f>
        <v/>
      </c>
      <c r="AD4406" s="8" t="n"/>
      <c r="AG4406" s="14" t="n"/>
      <c r="AI4406">
        <f>IF($C4406="","",IF(COUNTIF($C$2:$C4406,$C4406)=1,1,0))</f>
        <v/>
      </c>
      <c r="AJ4406">
        <f>IF($AI4406=1,SUMPRODUCT(--($AM$2:$AM$7001&lt;$AM4406))+1,"")</f>
        <v/>
      </c>
      <c r="AK4406">
        <f>IF($C4406="","",IF(OR($P4406=TRUE(),$P4406="TRUE"),1,0))</f>
        <v/>
      </c>
      <c r="AL4406">
        <f>IF($C4406="","",IF(AND($V4406="Yes",SUMPRODUCT((LEN(Settings!$F$6:$F$13)&gt;0)*ISNUMBER(SEARCH(Settings!$F$6:$F$13,$O4406)))=0),1,0))</f>
        <v/>
      </c>
      <c r="AM4406">
        <f>IF($AI4406=1,IFERROR(IF(VALUE($C4406)&lt;100000000,VALUE($C4406),1000000000),IFERROR(IF(VALUE(MID($C4406,2,20))&lt;100000000,VALUE(MID($C4406,2,20)),1000000000),1000000000))+ROW()/100000,"")</f>
        <v/>
      </c>
    </row>
    <row r="4407">
      <c r="E4407" s="14" t="n"/>
      <c r="M4407" s="8">
        <f>IF($C4407="","",L4407*T4407/100)</f>
        <v/>
      </c>
      <c r="S4407" s="8" t="n"/>
      <c r="T4407" s="8" t="n"/>
      <c r="W4407">
        <f>IF($C4407="","",IF($AL4407=1,0,IF($AK4407=1,Settings!$C$6,Settings!$C$7))*100)</f>
        <v/>
      </c>
      <c r="X4407" s="8">
        <f>IF($C4407="","",T4407*W4407/100)</f>
        <v/>
      </c>
      <c r="Y4407" s="8">
        <f>IF($C4407="","",T4407-X4407)</f>
        <v/>
      </c>
      <c r="Z4407" s="8">
        <f>IF($C4407="","",Y4407-M4407)</f>
        <v/>
      </c>
      <c r="AD4407" s="8" t="n"/>
      <c r="AG4407" s="14" t="n"/>
      <c r="AI4407">
        <f>IF($C4407="","",IF(COUNTIF($C$2:$C4407,$C4407)=1,1,0))</f>
        <v/>
      </c>
      <c r="AJ4407">
        <f>IF($AI4407=1,SUMPRODUCT(--($AM$2:$AM$7001&lt;$AM4407))+1,"")</f>
        <v/>
      </c>
      <c r="AK4407">
        <f>IF($C4407="","",IF(OR($P4407=TRUE(),$P4407="TRUE"),1,0))</f>
        <v/>
      </c>
      <c r="AL4407">
        <f>IF($C4407="","",IF(AND($V4407="Yes",SUMPRODUCT((LEN(Settings!$F$6:$F$13)&gt;0)*ISNUMBER(SEARCH(Settings!$F$6:$F$13,$O4407)))=0),1,0))</f>
        <v/>
      </c>
      <c r="AM4407">
        <f>IF($AI4407=1,IFERROR(IF(VALUE($C4407)&lt;100000000,VALUE($C4407),1000000000),IFERROR(IF(VALUE(MID($C4407,2,20))&lt;100000000,VALUE(MID($C4407,2,20)),1000000000),1000000000))+ROW()/100000,"")</f>
        <v/>
      </c>
    </row>
    <row r="4408">
      <c r="E4408" s="14" t="n"/>
      <c r="M4408" s="8">
        <f>IF($C4408="","",L4408*T4408/100)</f>
        <v/>
      </c>
      <c r="S4408" s="8" t="n"/>
      <c r="T4408" s="8" t="n"/>
      <c r="W4408">
        <f>IF($C4408="","",IF($AL4408=1,0,IF($AK4408=1,Settings!$C$6,Settings!$C$7))*100)</f>
        <v/>
      </c>
      <c r="X4408" s="8">
        <f>IF($C4408="","",T4408*W4408/100)</f>
        <v/>
      </c>
      <c r="Y4408" s="8">
        <f>IF($C4408="","",T4408-X4408)</f>
        <v/>
      </c>
      <c r="Z4408" s="8">
        <f>IF($C4408="","",Y4408-M4408)</f>
        <v/>
      </c>
      <c r="AD4408" s="8" t="n"/>
      <c r="AG4408" s="14" t="n"/>
      <c r="AI4408">
        <f>IF($C4408="","",IF(COUNTIF($C$2:$C4408,$C4408)=1,1,0))</f>
        <v/>
      </c>
      <c r="AJ4408">
        <f>IF($AI4408=1,SUMPRODUCT(--($AM$2:$AM$7001&lt;$AM4408))+1,"")</f>
        <v/>
      </c>
      <c r="AK4408">
        <f>IF($C4408="","",IF(OR($P4408=TRUE(),$P4408="TRUE"),1,0))</f>
        <v/>
      </c>
      <c r="AL4408">
        <f>IF($C4408="","",IF(AND($V4408="Yes",SUMPRODUCT((LEN(Settings!$F$6:$F$13)&gt;0)*ISNUMBER(SEARCH(Settings!$F$6:$F$13,$O4408)))=0),1,0))</f>
        <v/>
      </c>
      <c r="AM4408">
        <f>IF($AI4408=1,IFERROR(IF(VALUE($C4408)&lt;100000000,VALUE($C4408),1000000000),IFERROR(IF(VALUE(MID($C4408,2,20))&lt;100000000,VALUE(MID($C4408,2,20)),1000000000),1000000000))+ROW()/100000,"")</f>
        <v/>
      </c>
    </row>
    <row r="4409">
      <c r="E4409" s="14" t="n"/>
      <c r="M4409" s="8">
        <f>IF($C4409="","",L4409*T4409/100)</f>
        <v/>
      </c>
      <c r="S4409" s="8" t="n"/>
      <c r="T4409" s="8" t="n"/>
      <c r="W4409">
        <f>IF($C4409="","",IF($AL4409=1,0,IF($AK4409=1,Settings!$C$6,Settings!$C$7))*100)</f>
        <v/>
      </c>
      <c r="X4409" s="8">
        <f>IF($C4409="","",T4409*W4409/100)</f>
        <v/>
      </c>
      <c r="Y4409" s="8">
        <f>IF($C4409="","",T4409-X4409)</f>
        <v/>
      </c>
      <c r="Z4409" s="8">
        <f>IF($C4409="","",Y4409-M4409)</f>
        <v/>
      </c>
      <c r="AD4409" s="8" t="n"/>
      <c r="AG4409" s="14" t="n"/>
      <c r="AI4409">
        <f>IF($C4409="","",IF(COUNTIF($C$2:$C4409,$C4409)=1,1,0))</f>
        <v/>
      </c>
      <c r="AJ4409">
        <f>IF($AI4409=1,SUMPRODUCT(--($AM$2:$AM$7001&lt;$AM4409))+1,"")</f>
        <v/>
      </c>
      <c r="AK4409">
        <f>IF($C4409="","",IF(OR($P4409=TRUE(),$P4409="TRUE"),1,0))</f>
        <v/>
      </c>
      <c r="AL4409">
        <f>IF($C4409="","",IF(AND($V4409="Yes",SUMPRODUCT((LEN(Settings!$F$6:$F$13)&gt;0)*ISNUMBER(SEARCH(Settings!$F$6:$F$13,$O4409)))=0),1,0))</f>
        <v/>
      </c>
      <c r="AM4409">
        <f>IF($AI4409=1,IFERROR(IF(VALUE($C4409)&lt;100000000,VALUE($C4409),1000000000),IFERROR(IF(VALUE(MID($C4409,2,20))&lt;100000000,VALUE(MID($C4409,2,20)),1000000000),1000000000))+ROW()/100000,"")</f>
        <v/>
      </c>
    </row>
    <row r="4410">
      <c r="E4410" s="14" t="n"/>
      <c r="M4410" s="8">
        <f>IF($C4410="","",L4410*T4410/100)</f>
        <v/>
      </c>
      <c r="S4410" s="8" t="n"/>
      <c r="T4410" s="8" t="n"/>
      <c r="W4410">
        <f>IF($C4410="","",IF($AL4410=1,0,IF($AK4410=1,Settings!$C$6,Settings!$C$7))*100)</f>
        <v/>
      </c>
      <c r="X4410" s="8">
        <f>IF($C4410="","",T4410*W4410/100)</f>
        <v/>
      </c>
      <c r="Y4410" s="8">
        <f>IF($C4410="","",T4410-X4410)</f>
        <v/>
      </c>
      <c r="Z4410" s="8">
        <f>IF($C4410="","",Y4410-M4410)</f>
        <v/>
      </c>
      <c r="AD4410" s="8" t="n"/>
      <c r="AG4410" s="14" t="n"/>
      <c r="AI4410">
        <f>IF($C4410="","",IF(COUNTIF($C$2:$C4410,$C4410)=1,1,0))</f>
        <v/>
      </c>
      <c r="AJ4410">
        <f>IF($AI4410=1,SUMPRODUCT(--($AM$2:$AM$7001&lt;$AM4410))+1,"")</f>
        <v/>
      </c>
      <c r="AK4410">
        <f>IF($C4410="","",IF(OR($P4410=TRUE(),$P4410="TRUE"),1,0))</f>
        <v/>
      </c>
      <c r="AL4410">
        <f>IF($C4410="","",IF(AND($V4410="Yes",SUMPRODUCT((LEN(Settings!$F$6:$F$13)&gt;0)*ISNUMBER(SEARCH(Settings!$F$6:$F$13,$O4410)))=0),1,0))</f>
        <v/>
      </c>
      <c r="AM4410">
        <f>IF($AI4410=1,IFERROR(IF(VALUE($C4410)&lt;100000000,VALUE($C4410),1000000000),IFERROR(IF(VALUE(MID($C4410,2,20))&lt;100000000,VALUE(MID($C4410,2,20)),1000000000),1000000000))+ROW()/100000,"")</f>
        <v/>
      </c>
    </row>
    <row r="4411">
      <c r="E4411" s="14" t="n"/>
      <c r="M4411" s="8">
        <f>IF($C4411="","",L4411*T4411/100)</f>
        <v/>
      </c>
      <c r="S4411" s="8" t="n"/>
      <c r="T4411" s="8" t="n"/>
      <c r="W4411">
        <f>IF($C4411="","",IF($AL4411=1,0,IF($AK4411=1,Settings!$C$6,Settings!$C$7))*100)</f>
        <v/>
      </c>
      <c r="X4411" s="8">
        <f>IF($C4411="","",T4411*W4411/100)</f>
        <v/>
      </c>
      <c r="Y4411" s="8">
        <f>IF($C4411="","",T4411-X4411)</f>
        <v/>
      </c>
      <c r="Z4411" s="8">
        <f>IF($C4411="","",Y4411-M4411)</f>
        <v/>
      </c>
      <c r="AD4411" s="8" t="n"/>
      <c r="AG4411" s="14" t="n"/>
      <c r="AI4411">
        <f>IF($C4411="","",IF(COUNTIF($C$2:$C4411,$C4411)=1,1,0))</f>
        <v/>
      </c>
      <c r="AJ4411">
        <f>IF($AI4411=1,SUMPRODUCT(--($AM$2:$AM$7001&lt;$AM4411))+1,"")</f>
        <v/>
      </c>
      <c r="AK4411">
        <f>IF($C4411="","",IF(OR($P4411=TRUE(),$P4411="TRUE"),1,0))</f>
        <v/>
      </c>
      <c r="AL4411">
        <f>IF($C4411="","",IF(AND($V4411="Yes",SUMPRODUCT((LEN(Settings!$F$6:$F$13)&gt;0)*ISNUMBER(SEARCH(Settings!$F$6:$F$13,$O4411)))=0),1,0))</f>
        <v/>
      </c>
      <c r="AM4411">
        <f>IF($AI4411=1,IFERROR(IF(VALUE($C4411)&lt;100000000,VALUE($C4411),1000000000),IFERROR(IF(VALUE(MID($C4411,2,20))&lt;100000000,VALUE(MID($C4411,2,20)),1000000000),1000000000))+ROW()/100000,"")</f>
        <v/>
      </c>
    </row>
    <row r="4412">
      <c r="E4412" s="14" t="n"/>
      <c r="M4412" s="8">
        <f>IF($C4412="","",L4412*T4412/100)</f>
        <v/>
      </c>
      <c r="S4412" s="8" t="n"/>
      <c r="T4412" s="8" t="n"/>
      <c r="W4412">
        <f>IF($C4412="","",IF($AL4412=1,0,IF($AK4412=1,Settings!$C$6,Settings!$C$7))*100)</f>
        <v/>
      </c>
      <c r="X4412" s="8">
        <f>IF($C4412="","",T4412*W4412/100)</f>
        <v/>
      </c>
      <c r="Y4412" s="8">
        <f>IF($C4412="","",T4412-X4412)</f>
        <v/>
      </c>
      <c r="Z4412" s="8">
        <f>IF($C4412="","",Y4412-M4412)</f>
        <v/>
      </c>
      <c r="AD4412" s="8" t="n"/>
      <c r="AG4412" s="14" t="n"/>
      <c r="AI4412">
        <f>IF($C4412="","",IF(COUNTIF($C$2:$C4412,$C4412)=1,1,0))</f>
        <v/>
      </c>
      <c r="AJ4412">
        <f>IF($AI4412=1,SUMPRODUCT(--($AM$2:$AM$7001&lt;$AM4412))+1,"")</f>
        <v/>
      </c>
      <c r="AK4412">
        <f>IF($C4412="","",IF(OR($P4412=TRUE(),$P4412="TRUE"),1,0))</f>
        <v/>
      </c>
      <c r="AL4412">
        <f>IF($C4412="","",IF(AND($V4412="Yes",SUMPRODUCT((LEN(Settings!$F$6:$F$13)&gt;0)*ISNUMBER(SEARCH(Settings!$F$6:$F$13,$O4412)))=0),1,0))</f>
        <v/>
      </c>
      <c r="AM4412">
        <f>IF($AI4412=1,IFERROR(IF(VALUE($C4412)&lt;100000000,VALUE($C4412),1000000000),IFERROR(IF(VALUE(MID($C4412,2,20))&lt;100000000,VALUE(MID($C4412,2,20)),1000000000),1000000000))+ROW()/100000,"")</f>
        <v/>
      </c>
    </row>
    <row r="4413">
      <c r="E4413" s="14" t="n"/>
      <c r="M4413" s="8">
        <f>IF($C4413="","",L4413*T4413/100)</f>
        <v/>
      </c>
      <c r="S4413" s="8" t="n"/>
      <c r="T4413" s="8" t="n"/>
      <c r="W4413">
        <f>IF($C4413="","",IF($AL4413=1,0,IF($AK4413=1,Settings!$C$6,Settings!$C$7))*100)</f>
        <v/>
      </c>
      <c r="X4413" s="8">
        <f>IF($C4413="","",T4413*W4413/100)</f>
        <v/>
      </c>
      <c r="Y4413" s="8">
        <f>IF($C4413="","",T4413-X4413)</f>
        <v/>
      </c>
      <c r="Z4413" s="8">
        <f>IF($C4413="","",Y4413-M4413)</f>
        <v/>
      </c>
      <c r="AD4413" s="8" t="n"/>
      <c r="AG4413" s="14" t="n"/>
      <c r="AI4413">
        <f>IF($C4413="","",IF(COUNTIF($C$2:$C4413,$C4413)=1,1,0))</f>
        <v/>
      </c>
      <c r="AJ4413">
        <f>IF($AI4413=1,SUMPRODUCT(--($AM$2:$AM$7001&lt;$AM4413))+1,"")</f>
        <v/>
      </c>
      <c r="AK4413">
        <f>IF($C4413="","",IF(OR($P4413=TRUE(),$P4413="TRUE"),1,0))</f>
        <v/>
      </c>
      <c r="AL4413">
        <f>IF($C4413="","",IF(AND($V4413="Yes",SUMPRODUCT((LEN(Settings!$F$6:$F$13)&gt;0)*ISNUMBER(SEARCH(Settings!$F$6:$F$13,$O4413)))=0),1,0))</f>
        <v/>
      </c>
      <c r="AM4413">
        <f>IF($AI4413=1,IFERROR(IF(VALUE($C4413)&lt;100000000,VALUE($C4413),1000000000),IFERROR(IF(VALUE(MID($C4413,2,20))&lt;100000000,VALUE(MID($C4413,2,20)),1000000000),1000000000))+ROW()/100000,"")</f>
        <v/>
      </c>
    </row>
    <row r="4414">
      <c r="E4414" s="14" t="n"/>
      <c r="M4414" s="8">
        <f>IF($C4414="","",L4414*T4414/100)</f>
        <v/>
      </c>
      <c r="S4414" s="8" t="n"/>
      <c r="T4414" s="8" t="n"/>
      <c r="W4414">
        <f>IF($C4414="","",IF($AL4414=1,0,IF($AK4414=1,Settings!$C$6,Settings!$C$7))*100)</f>
        <v/>
      </c>
      <c r="X4414" s="8">
        <f>IF($C4414="","",T4414*W4414/100)</f>
        <v/>
      </c>
      <c r="Y4414" s="8">
        <f>IF($C4414="","",T4414-X4414)</f>
        <v/>
      </c>
      <c r="Z4414" s="8">
        <f>IF($C4414="","",Y4414-M4414)</f>
        <v/>
      </c>
      <c r="AD4414" s="8" t="n"/>
      <c r="AG4414" s="14" t="n"/>
      <c r="AI4414">
        <f>IF($C4414="","",IF(COUNTIF($C$2:$C4414,$C4414)=1,1,0))</f>
        <v/>
      </c>
      <c r="AJ4414">
        <f>IF($AI4414=1,SUMPRODUCT(--($AM$2:$AM$7001&lt;$AM4414))+1,"")</f>
        <v/>
      </c>
      <c r="AK4414">
        <f>IF($C4414="","",IF(OR($P4414=TRUE(),$P4414="TRUE"),1,0))</f>
        <v/>
      </c>
      <c r="AL4414">
        <f>IF($C4414="","",IF(AND($V4414="Yes",SUMPRODUCT((LEN(Settings!$F$6:$F$13)&gt;0)*ISNUMBER(SEARCH(Settings!$F$6:$F$13,$O4414)))=0),1,0))</f>
        <v/>
      </c>
      <c r="AM4414">
        <f>IF($AI4414=1,IFERROR(IF(VALUE($C4414)&lt;100000000,VALUE($C4414),1000000000),IFERROR(IF(VALUE(MID($C4414,2,20))&lt;100000000,VALUE(MID($C4414,2,20)),1000000000),1000000000))+ROW()/100000,"")</f>
        <v/>
      </c>
    </row>
    <row r="4415">
      <c r="E4415" s="14" t="n"/>
      <c r="M4415" s="8">
        <f>IF($C4415="","",L4415*T4415/100)</f>
        <v/>
      </c>
      <c r="S4415" s="8" t="n"/>
      <c r="T4415" s="8" t="n"/>
      <c r="W4415">
        <f>IF($C4415="","",IF($AL4415=1,0,IF($AK4415=1,Settings!$C$6,Settings!$C$7))*100)</f>
        <v/>
      </c>
      <c r="X4415" s="8">
        <f>IF($C4415="","",T4415*W4415/100)</f>
        <v/>
      </c>
      <c r="Y4415" s="8">
        <f>IF($C4415="","",T4415-X4415)</f>
        <v/>
      </c>
      <c r="Z4415" s="8">
        <f>IF($C4415="","",Y4415-M4415)</f>
        <v/>
      </c>
      <c r="AD4415" s="8" t="n"/>
      <c r="AG4415" s="14" t="n"/>
      <c r="AI4415">
        <f>IF($C4415="","",IF(COUNTIF($C$2:$C4415,$C4415)=1,1,0))</f>
        <v/>
      </c>
      <c r="AJ4415">
        <f>IF($AI4415=1,SUMPRODUCT(--($AM$2:$AM$7001&lt;$AM4415))+1,"")</f>
        <v/>
      </c>
      <c r="AK4415">
        <f>IF($C4415="","",IF(OR($P4415=TRUE(),$P4415="TRUE"),1,0))</f>
        <v/>
      </c>
      <c r="AL4415">
        <f>IF($C4415="","",IF(AND($V4415="Yes",SUMPRODUCT((LEN(Settings!$F$6:$F$13)&gt;0)*ISNUMBER(SEARCH(Settings!$F$6:$F$13,$O4415)))=0),1,0))</f>
        <v/>
      </c>
      <c r="AM4415">
        <f>IF($AI4415=1,IFERROR(IF(VALUE($C4415)&lt;100000000,VALUE($C4415),1000000000),IFERROR(IF(VALUE(MID($C4415,2,20))&lt;100000000,VALUE(MID($C4415,2,20)),1000000000),1000000000))+ROW()/100000,"")</f>
        <v/>
      </c>
    </row>
    <row r="4416">
      <c r="E4416" s="14" t="n"/>
      <c r="M4416" s="8">
        <f>IF($C4416="","",L4416*T4416/100)</f>
        <v/>
      </c>
      <c r="S4416" s="8" t="n"/>
      <c r="T4416" s="8" t="n"/>
      <c r="W4416">
        <f>IF($C4416="","",IF($AL4416=1,0,IF($AK4416=1,Settings!$C$6,Settings!$C$7))*100)</f>
        <v/>
      </c>
      <c r="X4416" s="8">
        <f>IF($C4416="","",T4416*W4416/100)</f>
        <v/>
      </c>
      <c r="Y4416" s="8">
        <f>IF($C4416="","",T4416-X4416)</f>
        <v/>
      </c>
      <c r="Z4416" s="8">
        <f>IF($C4416="","",Y4416-M4416)</f>
        <v/>
      </c>
      <c r="AD4416" s="8" t="n"/>
      <c r="AG4416" s="14" t="n"/>
      <c r="AI4416">
        <f>IF($C4416="","",IF(COUNTIF($C$2:$C4416,$C4416)=1,1,0))</f>
        <v/>
      </c>
      <c r="AJ4416">
        <f>IF($AI4416=1,SUMPRODUCT(--($AM$2:$AM$7001&lt;$AM4416))+1,"")</f>
        <v/>
      </c>
      <c r="AK4416">
        <f>IF($C4416="","",IF(OR($P4416=TRUE(),$P4416="TRUE"),1,0))</f>
        <v/>
      </c>
      <c r="AL4416">
        <f>IF($C4416="","",IF(AND($V4416="Yes",SUMPRODUCT((LEN(Settings!$F$6:$F$13)&gt;0)*ISNUMBER(SEARCH(Settings!$F$6:$F$13,$O4416)))=0),1,0))</f>
        <v/>
      </c>
      <c r="AM4416">
        <f>IF($AI4416=1,IFERROR(IF(VALUE($C4416)&lt;100000000,VALUE($C4416),1000000000),IFERROR(IF(VALUE(MID($C4416,2,20))&lt;100000000,VALUE(MID($C4416,2,20)),1000000000),1000000000))+ROW()/100000,"")</f>
        <v/>
      </c>
    </row>
    <row r="4417">
      <c r="E4417" s="14" t="n"/>
      <c r="M4417" s="8">
        <f>IF($C4417="","",L4417*T4417/100)</f>
        <v/>
      </c>
      <c r="S4417" s="8" t="n"/>
      <c r="T4417" s="8" t="n"/>
      <c r="W4417">
        <f>IF($C4417="","",IF($AL4417=1,0,IF($AK4417=1,Settings!$C$6,Settings!$C$7))*100)</f>
        <v/>
      </c>
      <c r="X4417" s="8">
        <f>IF($C4417="","",T4417*W4417/100)</f>
        <v/>
      </c>
      <c r="Y4417" s="8">
        <f>IF($C4417="","",T4417-X4417)</f>
        <v/>
      </c>
      <c r="Z4417" s="8">
        <f>IF($C4417="","",Y4417-M4417)</f>
        <v/>
      </c>
      <c r="AD4417" s="8" t="n"/>
      <c r="AG4417" s="14" t="n"/>
      <c r="AI4417">
        <f>IF($C4417="","",IF(COUNTIF($C$2:$C4417,$C4417)=1,1,0))</f>
        <v/>
      </c>
      <c r="AJ4417">
        <f>IF($AI4417=1,SUMPRODUCT(--($AM$2:$AM$7001&lt;$AM4417))+1,"")</f>
        <v/>
      </c>
      <c r="AK4417">
        <f>IF($C4417="","",IF(OR($P4417=TRUE(),$P4417="TRUE"),1,0))</f>
        <v/>
      </c>
      <c r="AL4417">
        <f>IF($C4417="","",IF(AND($V4417="Yes",SUMPRODUCT((LEN(Settings!$F$6:$F$13)&gt;0)*ISNUMBER(SEARCH(Settings!$F$6:$F$13,$O4417)))=0),1,0))</f>
        <v/>
      </c>
      <c r="AM4417">
        <f>IF($AI4417=1,IFERROR(IF(VALUE($C4417)&lt;100000000,VALUE($C4417),1000000000),IFERROR(IF(VALUE(MID($C4417,2,20))&lt;100000000,VALUE(MID($C4417,2,20)),1000000000),1000000000))+ROW()/100000,"")</f>
        <v/>
      </c>
    </row>
    <row r="4418">
      <c r="E4418" s="14" t="n"/>
      <c r="M4418" s="8">
        <f>IF($C4418="","",L4418*T4418/100)</f>
        <v/>
      </c>
      <c r="S4418" s="8" t="n"/>
      <c r="T4418" s="8" t="n"/>
      <c r="W4418">
        <f>IF($C4418="","",IF($AL4418=1,0,IF($AK4418=1,Settings!$C$6,Settings!$C$7))*100)</f>
        <v/>
      </c>
      <c r="X4418" s="8">
        <f>IF($C4418="","",T4418*W4418/100)</f>
        <v/>
      </c>
      <c r="Y4418" s="8">
        <f>IF($C4418="","",T4418-X4418)</f>
        <v/>
      </c>
      <c r="Z4418" s="8">
        <f>IF($C4418="","",Y4418-M4418)</f>
        <v/>
      </c>
      <c r="AD4418" s="8" t="n"/>
      <c r="AG4418" s="14" t="n"/>
      <c r="AI4418">
        <f>IF($C4418="","",IF(COUNTIF($C$2:$C4418,$C4418)=1,1,0))</f>
        <v/>
      </c>
      <c r="AJ4418">
        <f>IF($AI4418=1,SUMPRODUCT(--($AM$2:$AM$7001&lt;$AM4418))+1,"")</f>
        <v/>
      </c>
      <c r="AK4418">
        <f>IF($C4418="","",IF(OR($P4418=TRUE(),$P4418="TRUE"),1,0))</f>
        <v/>
      </c>
      <c r="AL4418">
        <f>IF($C4418="","",IF(AND($V4418="Yes",SUMPRODUCT((LEN(Settings!$F$6:$F$13)&gt;0)*ISNUMBER(SEARCH(Settings!$F$6:$F$13,$O4418)))=0),1,0))</f>
        <v/>
      </c>
      <c r="AM4418">
        <f>IF($AI4418=1,IFERROR(IF(VALUE($C4418)&lt;100000000,VALUE($C4418),1000000000),IFERROR(IF(VALUE(MID($C4418,2,20))&lt;100000000,VALUE(MID($C4418,2,20)),1000000000),1000000000))+ROW()/100000,"")</f>
        <v/>
      </c>
    </row>
    <row r="4419">
      <c r="E4419" s="14" t="n"/>
      <c r="M4419" s="8">
        <f>IF($C4419="","",L4419*T4419/100)</f>
        <v/>
      </c>
      <c r="S4419" s="8" t="n"/>
      <c r="T4419" s="8" t="n"/>
      <c r="W4419">
        <f>IF($C4419="","",IF($AL4419=1,0,IF($AK4419=1,Settings!$C$6,Settings!$C$7))*100)</f>
        <v/>
      </c>
      <c r="X4419" s="8">
        <f>IF($C4419="","",T4419*W4419/100)</f>
        <v/>
      </c>
      <c r="Y4419" s="8">
        <f>IF($C4419="","",T4419-X4419)</f>
        <v/>
      </c>
      <c r="Z4419" s="8">
        <f>IF($C4419="","",Y4419-M4419)</f>
        <v/>
      </c>
      <c r="AD4419" s="8" t="n"/>
      <c r="AG4419" s="14" t="n"/>
      <c r="AI4419">
        <f>IF($C4419="","",IF(COUNTIF($C$2:$C4419,$C4419)=1,1,0))</f>
        <v/>
      </c>
      <c r="AJ4419">
        <f>IF($AI4419=1,SUMPRODUCT(--($AM$2:$AM$7001&lt;$AM4419))+1,"")</f>
        <v/>
      </c>
      <c r="AK4419">
        <f>IF($C4419="","",IF(OR($P4419=TRUE(),$P4419="TRUE"),1,0))</f>
        <v/>
      </c>
      <c r="AL4419">
        <f>IF($C4419="","",IF(AND($V4419="Yes",SUMPRODUCT((LEN(Settings!$F$6:$F$13)&gt;0)*ISNUMBER(SEARCH(Settings!$F$6:$F$13,$O4419)))=0),1,0))</f>
        <v/>
      </c>
      <c r="AM4419">
        <f>IF($AI4419=1,IFERROR(IF(VALUE($C4419)&lt;100000000,VALUE($C4419),1000000000),IFERROR(IF(VALUE(MID($C4419,2,20))&lt;100000000,VALUE(MID($C4419,2,20)),1000000000),1000000000))+ROW()/100000,"")</f>
        <v/>
      </c>
    </row>
    <row r="4420">
      <c r="E4420" s="14" t="n"/>
      <c r="M4420" s="8">
        <f>IF($C4420="","",L4420*T4420/100)</f>
        <v/>
      </c>
      <c r="S4420" s="8" t="n"/>
      <c r="T4420" s="8" t="n"/>
      <c r="W4420">
        <f>IF($C4420="","",IF($AL4420=1,0,IF($AK4420=1,Settings!$C$6,Settings!$C$7))*100)</f>
        <v/>
      </c>
      <c r="X4420" s="8">
        <f>IF($C4420="","",T4420*W4420/100)</f>
        <v/>
      </c>
      <c r="Y4420" s="8">
        <f>IF($C4420="","",T4420-X4420)</f>
        <v/>
      </c>
      <c r="Z4420" s="8">
        <f>IF($C4420="","",Y4420-M4420)</f>
        <v/>
      </c>
      <c r="AD4420" s="8" t="n"/>
      <c r="AG4420" s="14" t="n"/>
      <c r="AI4420">
        <f>IF($C4420="","",IF(COUNTIF($C$2:$C4420,$C4420)=1,1,0))</f>
        <v/>
      </c>
      <c r="AJ4420">
        <f>IF($AI4420=1,SUMPRODUCT(--($AM$2:$AM$7001&lt;$AM4420))+1,"")</f>
        <v/>
      </c>
      <c r="AK4420">
        <f>IF($C4420="","",IF(OR($P4420=TRUE(),$P4420="TRUE"),1,0))</f>
        <v/>
      </c>
      <c r="AL4420">
        <f>IF($C4420="","",IF(AND($V4420="Yes",SUMPRODUCT((LEN(Settings!$F$6:$F$13)&gt;0)*ISNUMBER(SEARCH(Settings!$F$6:$F$13,$O4420)))=0),1,0))</f>
        <v/>
      </c>
      <c r="AM4420">
        <f>IF($AI4420=1,IFERROR(IF(VALUE($C4420)&lt;100000000,VALUE($C4420),1000000000),IFERROR(IF(VALUE(MID($C4420,2,20))&lt;100000000,VALUE(MID($C4420,2,20)),1000000000),1000000000))+ROW()/100000,"")</f>
        <v/>
      </c>
    </row>
    <row r="4421">
      <c r="E4421" s="14" t="n"/>
      <c r="M4421" s="8">
        <f>IF($C4421="","",L4421*T4421/100)</f>
        <v/>
      </c>
      <c r="S4421" s="8" t="n"/>
      <c r="T4421" s="8" t="n"/>
      <c r="W4421">
        <f>IF($C4421="","",IF($AL4421=1,0,IF($AK4421=1,Settings!$C$6,Settings!$C$7))*100)</f>
        <v/>
      </c>
      <c r="X4421" s="8">
        <f>IF($C4421="","",T4421*W4421/100)</f>
        <v/>
      </c>
      <c r="Y4421" s="8">
        <f>IF($C4421="","",T4421-X4421)</f>
        <v/>
      </c>
      <c r="Z4421" s="8">
        <f>IF($C4421="","",Y4421-M4421)</f>
        <v/>
      </c>
      <c r="AD4421" s="8" t="n"/>
      <c r="AG4421" s="14" t="n"/>
      <c r="AI4421">
        <f>IF($C4421="","",IF(COUNTIF($C$2:$C4421,$C4421)=1,1,0))</f>
        <v/>
      </c>
      <c r="AJ4421">
        <f>IF($AI4421=1,SUMPRODUCT(--($AM$2:$AM$7001&lt;$AM4421))+1,"")</f>
        <v/>
      </c>
      <c r="AK4421">
        <f>IF($C4421="","",IF(OR($P4421=TRUE(),$P4421="TRUE"),1,0))</f>
        <v/>
      </c>
      <c r="AL4421">
        <f>IF($C4421="","",IF(AND($V4421="Yes",SUMPRODUCT((LEN(Settings!$F$6:$F$13)&gt;0)*ISNUMBER(SEARCH(Settings!$F$6:$F$13,$O4421)))=0),1,0))</f>
        <v/>
      </c>
      <c r="AM4421">
        <f>IF($AI4421=1,IFERROR(IF(VALUE($C4421)&lt;100000000,VALUE($C4421),1000000000),IFERROR(IF(VALUE(MID($C4421,2,20))&lt;100000000,VALUE(MID($C4421,2,20)),1000000000),1000000000))+ROW()/100000,"")</f>
        <v/>
      </c>
    </row>
    <row r="4422">
      <c r="E4422" s="14" t="n"/>
      <c r="M4422" s="8">
        <f>IF($C4422="","",L4422*T4422/100)</f>
        <v/>
      </c>
      <c r="S4422" s="8" t="n"/>
      <c r="T4422" s="8" t="n"/>
      <c r="W4422">
        <f>IF($C4422="","",IF($AL4422=1,0,IF($AK4422=1,Settings!$C$6,Settings!$C$7))*100)</f>
        <v/>
      </c>
      <c r="X4422" s="8">
        <f>IF($C4422="","",T4422*W4422/100)</f>
        <v/>
      </c>
      <c r="Y4422" s="8">
        <f>IF($C4422="","",T4422-X4422)</f>
        <v/>
      </c>
      <c r="Z4422" s="8">
        <f>IF($C4422="","",Y4422-M4422)</f>
        <v/>
      </c>
      <c r="AD4422" s="8" t="n"/>
      <c r="AG4422" s="14" t="n"/>
      <c r="AI4422">
        <f>IF($C4422="","",IF(COUNTIF($C$2:$C4422,$C4422)=1,1,0))</f>
        <v/>
      </c>
      <c r="AJ4422">
        <f>IF($AI4422=1,SUMPRODUCT(--($AM$2:$AM$7001&lt;$AM4422))+1,"")</f>
        <v/>
      </c>
      <c r="AK4422">
        <f>IF($C4422="","",IF(OR($P4422=TRUE(),$P4422="TRUE"),1,0))</f>
        <v/>
      </c>
      <c r="AL4422">
        <f>IF($C4422="","",IF(AND($V4422="Yes",SUMPRODUCT((LEN(Settings!$F$6:$F$13)&gt;0)*ISNUMBER(SEARCH(Settings!$F$6:$F$13,$O4422)))=0),1,0))</f>
        <v/>
      </c>
      <c r="AM4422">
        <f>IF($AI4422=1,IFERROR(IF(VALUE($C4422)&lt;100000000,VALUE($C4422),1000000000),IFERROR(IF(VALUE(MID($C4422,2,20))&lt;100000000,VALUE(MID($C4422,2,20)),1000000000),1000000000))+ROW()/100000,"")</f>
        <v/>
      </c>
    </row>
    <row r="4423">
      <c r="E4423" s="14" t="n"/>
      <c r="M4423" s="8">
        <f>IF($C4423="","",L4423*T4423/100)</f>
        <v/>
      </c>
      <c r="S4423" s="8" t="n"/>
      <c r="T4423" s="8" t="n"/>
      <c r="W4423">
        <f>IF($C4423="","",IF($AL4423=1,0,IF($AK4423=1,Settings!$C$6,Settings!$C$7))*100)</f>
        <v/>
      </c>
      <c r="X4423" s="8">
        <f>IF($C4423="","",T4423*W4423/100)</f>
        <v/>
      </c>
      <c r="Y4423" s="8">
        <f>IF($C4423="","",T4423-X4423)</f>
        <v/>
      </c>
      <c r="Z4423" s="8">
        <f>IF($C4423="","",Y4423-M4423)</f>
        <v/>
      </c>
      <c r="AD4423" s="8" t="n"/>
      <c r="AG4423" s="14" t="n"/>
      <c r="AI4423">
        <f>IF($C4423="","",IF(COUNTIF($C$2:$C4423,$C4423)=1,1,0))</f>
        <v/>
      </c>
      <c r="AJ4423">
        <f>IF($AI4423=1,SUMPRODUCT(--($AM$2:$AM$7001&lt;$AM4423))+1,"")</f>
        <v/>
      </c>
      <c r="AK4423">
        <f>IF($C4423="","",IF(OR($P4423=TRUE(),$P4423="TRUE"),1,0))</f>
        <v/>
      </c>
      <c r="AL4423">
        <f>IF($C4423="","",IF(AND($V4423="Yes",SUMPRODUCT((LEN(Settings!$F$6:$F$13)&gt;0)*ISNUMBER(SEARCH(Settings!$F$6:$F$13,$O4423)))=0),1,0))</f>
        <v/>
      </c>
      <c r="AM4423">
        <f>IF($AI4423=1,IFERROR(IF(VALUE($C4423)&lt;100000000,VALUE($C4423),1000000000),IFERROR(IF(VALUE(MID($C4423,2,20))&lt;100000000,VALUE(MID($C4423,2,20)),1000000000),1000000000))+ROW()/100000,"")</f>
        <v/>
      </c>
    </row>
    <row r="4424">
      <c r="E4424" s="14" t="n"/>
      <c r="M4424" s="8">
        <f>IF($C4424="","",L4424*T4424/100)</f>
        <v/>
      </c>
      <c r="S4424" s="8" t="n"/>
      <c r="T4424" s="8" t="n"/>
      <c r="W4424">
        <f>IF($C4424="","",IF($AL4424=1,0,IF($AK4424=1,Settings!$C$6,Settings!$C$7))*100)</f>
        <v/>
      </c>
      <c r="X4424" s="8">
        <f>IF($C4424="","",T4424*W4424/100)</f>
        <v/>
      </c>
      <c r="Y4424" s="8">
        <f>IF($C4424="","",T4424-X4424)</f>
        <v/>
      </c>
      <c r="Z4424" s="8">
        <f>IF($C4424="","",Y4424-M4424)</f>
        <v/>
      </c>
      <c r="AD4424" s="8" t="n"/>
      <c r="AG4424" s="14" t="n"/>
      <c r="AI4424">
        <f>IF($C4424="","",IF(COUNTIF($C$2:$C4424,$C4424)=1,1,0))</f>
        <v/>
      </c>
      <c r="AJ4424">
        <f>IF($AI4424=1,SUMPRODUCT(--($AM$2:$AM$7001&lt;$AM4424))+1,"")</f>
        <v/>
      </c>
      <c r="AK4424">
        <f>IF($C4424="","",IF(OR($P4424=TRUE(),$P4424="TRUE"),1,0))</f>
        <v/>
      </c>
      <c r="AL4424">
        <f>IF($C4424="","",IF(AND($V4424="Yes",SUMPRODUCT((LEN(Settings!$F$6:$F$13)&gt;0)*ISNUMBER(SEARCH(Settings!$F$6:$F$13,$O4424)))=0),1,0))</f>
        <v/>
      </c>
      <c r="AM4424">
        <f>IF($AI4424=1,IFERROR(IF(VALUE($C4424)&lt;100000000,VALUE($C4424),1000000000),IFERROR(IF(VALUE(MID($C4424,2,20))&lt;100000000,VALUE(MID($C4424,2,20)),1000000000),1000000000))+ROW()/100000,"")</f>
        <v/>
      </c>
    </row>
    <row r="4425">
      <c r="E4425" s="14" t="n"/>
      <c r="M4425" s="8">
        <f>IF($C4425="","",L4425*T4425/100)</f>
        <v/>
      </c>
      <c r="S4425" s="8" t="n"/>
      <c r="T4425" s="8" t="n"/>
      <c r="W4425">
        <f>IF($C4425="","",IF($AL4425=1,0,IF($AK4425=1,Settings!$C$6,Settings!$C$7))*100)</f>
        <v/>
      </c>
      <c r="X4425" s="8">
        <f>IF($C4425="","",T4425*W4425/100)</f>
        <v/>
      </c>
      <c r="Y4425" s="8">
        <f>IF($C4425="","",T4425-X4425)</f>
        <v/>
      </c>
      <c r="Z4425" s="8">
        <f>IF($C4425="","",Y4425-M4425)</f>
        <v/>
      </c>
      <c r="AD4425" s="8" t="n"/>
      <c r="AG4425" s="14" t="n"/>
      <c r="AI4425">
        <f>IF($C4425="","",IF(COUNTIF($C$2:$C4425,$C4425)=1,1,0))</f>
        <v/>
      </c>
      <c r="AJ4425">
        <f>IF($AI4425=1,SUMPRODUCT(--($AM$2:$AM$7001&lt;$AM4425))+1,"")</f>
        <v/>
      </c>
      <c r="AK4425">
        <f>IF($C4425="","",IF(OR($P4425=TRUE(),$P4425="TRUE"),1,0))</f>
        <v/>
      </c>
      <c r="AL4425">
        <f>IF($C4425="","",IF(AND($V4425="Yes",SUMPRODUCT((LEN(Settings!$F$6:$F$13)&gt;0)*ISNUMBER(SEARCH(Settings!$F$6:$F$13,$O4425)))=0),1,0))</f>
        <v/>
      </c>
      <c r="AM4425">
        <f>IF($AI4425=1,IFERROR(IF(VALUE($C4425)&lt;100000000,VALUE($C4425),1000000000),IFERROR(IF(VALUE(MID($C4425,2,20))&lt;100000000,VALUE(MID($C4425,2,20)),1000000000),1000000000))+ROW()/100000,"")</f>
        <v/>
      </c>
    </row>
    <row r="4426">
      <c r="E4426" s="14" t="n"/>
      <c r="M4426" s="8">
        <f>IF($C4426="","",L4426*T4426/100)</f>
        <v/>
      </c>
      <c r="S4426" s="8" t="n"/>
      <c r="T4426" s="8" t="n"/>
      <c r="W4426">
        <f>IF($C4426="","",IF($AL4426=1,0,IF($AK4426=1,Settings!$C$6,Settings!$C$7))*100)</f>
        <v/>
      </c>
      <c r="X4426" s="8">
        <f>IF($C4426="","",T4426*W4426/100)</f>
        <v/>
      </c>
      <c r="Y4426" s="8">
        <f>IF($C4426="","",T4426-X4426)</f>
        <v/>
      </c>
      <c r="Z4426" s="8">
        <f>IF($C4426="","",Y4426-M4426)</f>
        <v/>
      </c>
      <c r="AD4426" s="8" t="n"/>
      <c r="AG4426" s="14" t="n"/>
      <c r="AI4426">
        <f>IF($C4426="","",IF(COUNTIF($C$2:$C4426,$C4426)=1,1,0))</f>
        <v/>
      </c>
      <c r="AJ4426">
        <f>IF($AI4426=1,SUMPRODUCT(--($AM$2:$AM$7001&lt;$AM4426))+1,"")</f>
        <v/>
      </c>
      <c r="AK4426">
        <f>IF($C4426="","",IF(OR($P4426=TRUE(),$P4426="TRUE"),1,0))</f>
        <v/>
      </c>
      <c r="AL4426">
        <f>IF($C4426="","",IF(AND($V4426="Yes",SUMPRODUCT((LEN(Settings!$F$6:$F$13)&gt;0)*ISNUMBER(SEARCH(Settings!$F$6:$F$13,$O4426)))=0),1,0))</f>
        <v/>
      </c>
      <c r="AM4426">
        <f>IF($AI4426=1,IFERROR(IF(VALUE($C4426)&lt;100000000,VALUE($C4426),1000000000),IFERROR(IF(VALUE(MID($C4426,2,20))&lt;100000000,VALUE(MID($C4426,2,20)),1000000000),1000000000))+ROW()/100000,"")</f>
        <v/>
      </c>
    </row>
    <row r="4427">
      <c r="E4427" s="14" t="n"/>
      <c r="M4427" s="8">
        <f>IF($C4427="","",L4427*T4427/100)</f>
        <v/>
      </c>
      <c r="S4427" s="8" t="n"/>
      <c r="T4427" s="8" t="n"/>
      <c r="W4427">
        <f>IF($C4427="","",IF($AL4427=1,0,IF($AK4427=1,Settings!$C$6,Settings!$C$7))*100)</f>
        <v/>
      </c>
      <c r="X4427" s="8">
        <f>IF($C4427="","",T4427*W4427/100)</f>
        <v/>
      </c>
      <c r="Y4427" s="8">
        <f>IF($C4427="","",T4427-X4427)</f>
        <v/>
      </c>
      <c r="Z4427" s="8">
        <f>IF($C4427="","",Y4427-M4427)</f>
        <v/>
      </c>
      <c r="AD4427" s="8" t="n"/>
      <c r="AG4427" s="14" t="n"/>
      <c r="AI4427">
        <f>IF($C4427="","",IF(COUNTIF($C$2:$C4427,$C4427)=1,1,0))</f>
        <v/>
      </c>
      <c r="AJ4427">
        <f>IF($AI4427=1,SUMPRODUCT(--($AM$2:$AM$7001&lt;$AM4427))+1,"")</f>
        <v/>
      </c>
      <c r="AK4427">
        <f>IF($C4427="","",IF(OR($P4427=TRUE(),$P4427="TRUE"),1,0))</f>
        <v/>
      </c>
      <c r="AL4427">
        <f>IF($C4427="","",IF(AND($V4427="Yes",SUMPRODUCT((LEN(Settings!$F$6:$F$13)&gt;0)*ISNUMBER(SEARCH(Settings!$F$6:$F$13,$O4427)))=0),1,0))</f>
        <v/>
      </c>
      <c r="AM4427">
        <f>IF($AI4427=1,IFERROR(IF(VALUE($C4427)&lt;100000000,VALUE($C4427),1000000000),IFERROR(IF(VALUE(MID($C4427,2,20))&lt;100000000,VALUE(MID($C4427,2,20)),1000000000),1000000000))+ROW()/100000,"")</f>
        <v/>
      </c>
    </row>
    <row r="4428">
      <c r="E4428" s="14" t="n"/>
      <c r="M4428" s="8">
        <f>IF($C4428="","",L4428*T4428/100)</f>
        <v/>
      </c>
      <c r="S4428" s="8" t="n"/>
      <c r="T4428" s="8" t="n"/>
      <c r="W4428">
        <f>IF($C4428="","",IF($AL4428=1,0,IF($AK4428=1,Settings!$C$6,Settings!$C$7))*100)</f>
        <v/>
      </c>
      <c r="X4428" s="8">
        <f>IF($C4428="","",T4428*W4428/100)</f>
        <v/>
      </c>
      <c r="Y4428" s="8">
        <f>IF($C4428="","",T4428-X4428)</f>
        <v/>
      </c>
      <c r="Z4428" s="8">
        <f>IF($C4428="","",Y4428-M4428)</f>
        <v/>
      </c>
      <c r="AD4428" s="8" t="n"/>
      <c r="AG4428" s="14" t="n"/>
      <c r="AI4428">
        <f>IF($C4428="","",IF(COUNTIF($C$2:$C4428,$C4428)=1,1,0))</f>
        <v/>
      </c>
      <c r="AJ4428">
        <f>IF($AI4428=1,SUMPRODUCT(--($AM$2:$AM$7001&lt;$AM4428))+1,"")</f>
        <v/>
      </c>
      <c r="AK4428">
        <f>IF($C4428="","",IF(OR($P4428=TRUE(),$P4428="TRUE"),1,0))</f>
        <v/>
      </c>
      <c r="AL4428">
        <f>IF($C4428="","",IF(AND($V4428="Yes",SUMPRODUCT((LEN(Settings!$F$6:$F$13)&gt;0)*ISNUMBER(SEARCH(Settings!$F$6:$F$13,$O4428)))=0),1,0))</f>
        <v/>
      </c>
      <c r="AM4428">
        <f>IF($AI4428=1,IFERROR(IF(VALUE($C4428)&lt;100000000,VALUE($C4428),1000000000),IFERROR(IF(VALUE(MID($C4428,2,20))&lt;100000000,VALUE(MID($C4428,2,20)),1000000000),1000000000))+ROW()/100000,"")</f>
        <v/>
      </c>
    </row>
    <row r="4429">
      <c r="E4429" s="14" t="n"/>
      <c r="M4429" s="8">
        <f>IF($C4429="","",L4429*T4429/100)</f>
        <v/>
      </c>
      <c r="S4429" s="8" t="n"/>
      <c r="T4429" s="8" t="n"/>
      <c r="W4429">
        <f>IF($C4429="","",IF($AL4429=1,0,IF($AK4429=1,Settings!$C$6,Settings!$C$7))*100)</f>
        <v/>
      </c>
      <c r="X4429" s="8">
        <f>IF($C4429="","",T4429*W4429/100)</f>
        <v/>
      </c>
      <c r="Y4429" s="8">
        <f>IF($C4429="","",T4429-X4429)</f>
        <v/>
      </c>
      <c r="Z4429" s="8">
        <f>IF($C4429="","",Y4429-M4429)</f>
        <v/>
      </c>
      <c r="AD4429" s="8" t="n"/>
      <c r="AG4429" s="14" t="n"/>
      <c r="AI4429">
        <f>IF($C4429="","",IF(COUNTIF($C$2:$C4429,$C4429)=1,1,0))</f>
        <v/>
      </c>
      <c r="AJ4429">
        <f>IF($AI4429=1,SUMPRODUCT(--($AM$2:$AM$7001&lt;$AM4429))+1,"")</f>
        <v/>
      </c>
      <c r="AK4429">
        <f>IF($C4429="","",IF(OR($P4429=TRUE(),$P4429="TRUE"),1,0))</f>
        <v/>
      </c>
      <c r="AL4429">
        <f>IF($C4429="","",IF(AND($V4429="Yes",SUMPRODUCT((LEN(Settings!$F$6:$F$13)&gt;0)*ISNUMBER(SEARCH(Settings!$F$6:$F$13,$O4429)))=0),1,0))</f>
        <v/>
      </c>
      <c r="AM4429">
        <f>IF($AI4429=1,IFERROR(IF(VALUE($C4429)&lt;100000000,VALUE($C4429),1000000000),IFERROR(IF(VALUE(MID($C4429,2,20))&lt;100000000,VALUE(MID($C4429,2,20)),1000000000),1000000000))+ROW()/100000,"")</f>
        <v/>
      </c>
    </row>
    <row r="4430">
      <c r="E4430" s="14" t="n"/>
      <c r="M4430" s="8">
        <f>IF($C4430="","",L4430*T4430/100)</f>
        <v/>
      </c>
      <c r="S4430" s="8" t="n"/>
      <c r="T4430" s="8" t="n"/>
      <c r="W4430">
        <f>IF($C4430="","",IF($AL4430=1,0,IF($AK4430=1,Settings!$C$6,Settings!$C$7))*100)</f>
        <v/>
      </c>
      <c r="X4430" s="8">
        <f>IF($C4430="","",T4430*W4430/100)</f>
        <v/>
      </c>
      <c r="Y4430" s="8">
        <f>IF($C4430="","",T4430-X4430)</f>
        <v/>
      </c>
      <c r="Z4430" s="8">
        <f>IF($C4430="","",Y4430-M4430)</f>
        <v/>
      </c>
      <c r="AD4430" s="8" t="n"/>
      <c r="AG4430" s="14" t="n"/>
      <c r="AI4430">
        <f>IF($C4430="","",IF(COUNTIF($C$2:$C4430,$C4430)=1,1,0))</f>
        <v/>
      </c>
      <c r="AJ4430">
        <f>IF($AI4430=1,SUMPRODUCT(--($AM$2:$AM$7001&lt;$AM4430))+1,"")</f>
        <v/>
      </c>
      <c r="AK4430">
        <f>IF($C4430="","",IF(OR($P4430=TRUE(),$P4430="TRUE"),1,0))</f>
        <v/>
      </c>
      <c r="AL4430">
        <f>IF($C4430="","",IF(AND($V4430="Yes",SUMPRODUCT((LEN(Settings!$F$6:$F$13)&gt;0)*ISNUMBER(SEARCH(Settings!$F$6:$F$13,$O4430)))=0),1,0))</f>
        <v/>
      </c>
      <c r="AM4430">
        <f>IF($AI4430=1,IFERROR(IF(VALUE($C4430)&lt;100000000,VALUE($C4430),1000000000),IFERROR(IF(VALUE(MID($C4430,2,20))&lt;100000000,VALUE(MID($C4430,2,20)),1000000000),1000000000))+ROW()/100000,"")</f>
        <v/>
      </c>
    </row>
    <row r="4431">
      <c r="E4431" s="14" t="n"/>
      <c r="M4431" s="8">
        <f>IF($C4431="","",L4431*T4431/100)</f>
        <v/>
      </c>
      <c r="S4431" s="8" t="n"/>
      <c r="T4431" s="8" t="n"/>
      <c r="W4431">
        <f>IF($C4431="","",IF($AL4431=1,0,IF($AK4431=1,Settings!$C$6,Settings!$C$7))*100)</f>
        <v/>
      </c>
      <c r="X4431" s="8">
        <f>IF($C4431="","",T4431*W4431/100)</f>
        <v/>
      </c>
      <c r="Y4431" s="8">
        <f>IF($C4431="","",T4431-X4431)</f>
        <v/>
      </c>
      <c r="Z4431" s="8">
        <f>IF($C4431="","",Y4431-M4431)</f>
        <v/>
      </c>
      <c r="AD4431" s="8" t="n"/>
      <c r="AG4431" s="14" t="n"/>
      <c r="AI4431">
        <f>IF($C4431="","",IF(COUNTIF($C$2:$C4431,$C4431)=1,1,0))</f>
        <v/>
      </c>
      <c r="AJ4431">
        <f>IF($AI4431=1,SUMPRODUCT(--($AM$2:$AM$7001&lt;$AM4431))+1,"")</f>
        <v/>
      </c>
      <c r="AK4431">
        <f>IF($C4431="","",IF(OR($P4431=TRUE(),$P4431="TRUE"),1,0))</f>
        <v/>
      </c>
      <c r="AL4431">
        <f>IF($C4431="","",IF(AND($V4431="Yes",SUMPRODUCT((LEN(Settings!$F$6:$F$13)&gt;0)*ISNUMBER(SEARCH(Settings!$F$6:$F$13,$O4431)))=0),1,0))</f>
        <v/>
      </c>
      <c r="AM4431">
        <f>IF($AI4431=1,IFERROR(IF(VALUE($C4431)&lt;100000000,VALUE($C4431),1000000000),IFERROR(IF(VALUE(MID($C4431,2,20))&lt;100000000,VALUE(MID($C4431,2,20)),1000000000),1000000000))+ROW()/100000,"")</f>
        <v/>
      </c>
    </row>
    <row r="4432">
      <c r="E4432" s="14" t="n"/>
      <c r="M4432" s="8">
        <f>IF($C4432="","",L4432*T4432/100)</f>
        <v/>
      </c>
      <c r="S4432" s="8" t="n"/>
      <c r="T4432" s="8" t="n"/>
      <c r="W4432">
        <f>IF($C4432="","",IF($AL4432=1,0,IF($AK4432=1,Settings!$C$6,Settings!$C$7))*100)</f>
        <v/>
      </c>
      <c r="X4432" s="8">
        <f>IF($C4432="","",T4432*W4432/100)</f>
        <v/>
      </c>
      <c r="Y4432" s="8">
        <f>IF($C4432="","",T4432-X4432)</f>
        <v/>
      </c>
      <c r="Z4432" s="8">
        <f>IF($C4432="","",Y4432-M4432)</f>
        <v/>
      </c>
      <c r="AD4432" s="8" t="n"/>
      <c r="AG4432" s="14" t="n"/>
      <c r="AI4432">
        <f>IF($C4432="","",IF(COUNTIF($C$2:$C4432,$C4432)=1,1,0))</f>
        <v/>
      </c>
      <c r="AJ4432">
        <f>IF($AI4432=1,SUMPRODUCT(--($AM$2:$AM$7001&lt;$AM4432))+1,"")</f>
        <v/>
      </c>
      <c r="AK4432">
        <f>IF($C4432="","",IF(OR($P4432=TRUE(),$P4432="TRUE"),1,0))</f>
        <v/>
      </c>
      <c r="AL4432">
        <f>IF($C4432="","",IF(AND($V4432="Yes",SUMPRODUCT((LEN(Settings!$F$6:$F$13)&gt;0)*ISNUMBER(SEARCH(Settings!$F$6:$F$13,$O4432)))=0),1,0))</f>
        <v/>
      </c>
      <c r="AM4432">
        <f>IF($AI4432=1,IFERROR(IF(VALUE($C4432)&lt;100000000,VALUE($C4432),1000000000),IFERROR(IF(VALUE(MID($C4432,2,20))&lt;100000000,VALUE(MID($C4432,2,20)),1000000000),1000000000))+ROW()/100000,"")</f>
        <v/>
      </c>
    </row>
    <row r="4433">
      <c r="E4433" s="14" t="n"/>
      <c r="M4433" s="8">
        <f>IF($C4433="","",L4433*T4433/100)</f>
        <v/>
      </c>
      <c r="S4433" s="8" t="n"/>
      <c r="T4433" s="8" t="n"/>
      <c r="W4433">
        <f>IF($C4433="","",IF($AL4433=1,0,IF($AK4433=1,Settings!$C$6,Settings!$C$7))*100)</f>
        <v/>
      </c>
      <c r="X4433" s="8">
        <f>IF($C4433="","",T4433*W4433/100)</f>
        <v/>
      </c>
      <c r="Y4433" s="8">
        <f>IF($C4433="","",T4433-X4433)</f>
        <v/>
      </c>
      <c r="Z4433" s="8">
        <f>IF($C4433="","",Y4433-M4433)</f>
        <v/>
      </c>
      <c r="AD4433" s="8" t="n"/>
      <c r="AG4433" s="14" t="n"/>
      <c r="AI4433">
        <f>IF($C4433="","",IF(COUNTIF($C$2:$C4433,$C4433)=1,1,0))</f>
        <v/>
      </c>
      <c r="AJ4433">
        <f>IF($AI4433=1,SUMPRODUCT(--($AM$2:$AM$7001&lt;$AM4433))+1,"")</f>
        <v/>
      </c>
      <c r="AK4433">
        <f>IF($C4433="","",IF(OR($P4433=TRUE(),$P4433="TRUE"),1,0))</f>
        <v/>
      </c>
      <c r="AL4433">
        <f>IF($C4433="","",IF(AND($V4433="Yes",SUMPRODUCT((LEN(Settings!$F$6:$F$13)&gt;0)*ISNUMBER(SEARCH(Settings!$F$6:$F$13,$O4433)))=0),1,0))</f>
        <v/>
      </c>
      <c r="AM4433">
        <f>IF($AI4433=1,IFERROR(IF(VALUE($C4433)&lt;100000000,VALUE($C4433),1000000000),IFERROR(IF(VALUE(MID($C4433,2,20))&lt;100000000,VALUE(MID($C4433,2,20)),1000000000),1000000000))+ROW()/100000,"")</f>
        <v/>
      </c>
    </row>
    <row r="4434">
      <c r="E4434" s="14" t="n"/>
      <c r="M4434" s="8">
        <f>IF($C4434="","",L4434*T4434/100)</f>
        <v/>
      </c>
      <c r="S4434" s="8" t="n"/>
      <c r="T4434" s="8" t="n"/>
      <c r="W4434">
        <f>IF($C4434="","",IF($AL4434=1,0,IF($AK4434=1,Settings!$C$6,Settings!$C$7))*100)</f>
        <v/>
      </c>
      <c r="X4434" s="8">
        <f>IF($C4434="","",T4434*W4434/100)</f>
        <v/>
      </c>
      <c r="Y4434" s="8">
        <f>IF($C4434="","",T4434-X4434)</f>
        <v/>
      </c>
      <c r="Z4434" s="8">
        <f>IF($C4434="","",Y4434-M4434)</f>
        <v/>
      </c>
      <c r="AD4434" s="8" t="n"/>
      <c r="AG4434" s="14" t="n"/>
      <c r="AI4434">
        <f>IF($C4434="","",IF(COUNTIF($C$2:$C4434,$C4434)=1,1,0))</f>
        <v/>
      </c>
      <c r="AJ4434">
        <f>IF($AI4434=1,SUMPRODUCT(--($AM$2:$AM$7001&lt;$AM4434))+1,"")</f>
        <v/>
      </c>
      <c r="AK4434">
        <f>IF($C4434="","",IF(OR($P4434=TRUE(),$P4434="TRUE"),1,0))</f>
        <v/>
      </c>
      <c r="AL4434">
        <f>IF($C4434="","",IF(AND($V4434="Yes",SUMPRODUCT((LEN(Settings!$F$6:$F$13)&gt;0)*ISNUMBER(SEARCH(Settings!$F$6:$F$13,$O4434)))=0),1,0))</f>
        <v/>
      </c>
      <c r="AM4434">
        <f>IF($AI4434=1,IFERROR(IF(VALUE($C4434)&lt;100000000,VALUE($C4434),1000000000),IFERROR(IF(VALUE(MID($C4434,2,20))&lt;100000000,VALUE(MID($C4434,2,20)),1000000000),1000000000))+ROW()/100000,"")</f>
        <v/>
      </c>
    </row>
    <row r="4435">
      <c r="E4435" s="14" t="n"/>
      <c r="M4435" s="8">
        <f>IF($C4435="","",L4435*T4435/100)</f>
        <v/>
      </c>
      <c r="S4435" s="8" t="n"/>
      <c r="T4435" s="8" t="n"/>
      <c r="W4435">
        <f>IF($C4435="","",IF($AL4435=1,0,IF($AK4435=1,Settings!$C$6,Settings!$C$7))*100)</f>
        <v/>
      </c>
      <c r="X4435" s="8">
        <f>IF($C4435="","",T4435*W4435/100)</f>
        <v/>
      </c>
      <c r="Y4435" s="8">
        <f>IF($C4435="","",T4435-X4435)</f>
        <v/>
      </c>
      <c r="Z4435" s="8">
        <f>IF($C4435="","",Y4435-M4435)</f>
        <v/>
      </c>
      <c r="AD4435" s="8" t="n"/>
      <c r="AG4435" s="14" t="n"/>
      <c r="AI4435">
        <f>IF($C4435="","",IF(COUNTIF($C$2:$C4435,$C4435)=1,1,0))</f>
        <v/>
      </c>
      <c r="AJ4435">
        <f>IF($AI4435=1,SUMPRODUCT(--($AM$2:$AM$7001&lt;$AM4435))+1,"")</f>
        <v/>
      </c>
      <c r="AK4435">
        <f>IF($C4435="","",IF(OR($P4435=TRUE(),$P4435="TRUE"),1,0))</f>
        <v/>
      </c>
      <c r="AL4435">
        <f>IF($C4435="","",IF(AND($V4435="Yes",SUMPRODUCT((LEN(Settings!$F$6:$F$13)&gt;0)*ISNUMBER(SEARCH(Settings!$F$6:$F$13,$O4435)))=0),1,0))</f>
        <v/>
      </c>
      <c r="AM4435">
        <f>IF($AI4435=1,IFERROR(IF(VALUE($C4435)&lt;100000000,VALUE($C4435),1000000000),IFERROR(IF(VALUE(MID($C4435,2,20))&lt;100000000,VALUE(MID($C4435,2,20)),1000000000),1000000000))+ROW()/100000,"")</f>
        <v/>
      </c>
    </row>
    <row r="4436">
      <c r="E4436" s="14" t="n"/>
      <c r="M4436" s="8">
        <f>IF($C4436="","",L4436*T4436/100)</f>
        <v/>
      </c>
      <c r="S4436" s="8" t="n"/>
      <c r="T4436" s="8" t="n"/>
      <c r="W4436">
        <f>IF($C4436="","",IF($AL4436=1,0,IF($AK4436=1,Settings!$C$6,Settings!$C$7))*100)</f>
        <v/>
      </c>
      <c r="X4436" s="8">
        <f>IF($C4436="","",T4436*W4436/100)</f>
        <v/>
      </c>
      <c r="Y4436" s="8">
        <f>IF($C4436="","",T4436-X4436)</f>
        <v/>
      </c>
      <c r="Z4436" s="8">
        <f>IF($C4436="","",Y4436-M4436)</f>
        <v/>
      </c>
      <c r="AD4436" s="8" t="n"/>
      <c r="AG4436" s="14" t="n"/>
      <c r="AI4436">
        <f>IF($C4436="","",IF(COUNTIF($C$2:$C4436,$C4436)=1,1,0))</f>
        <v/>
      </c>
      <c r="AJ4436">
        <f>IF($AI4436=1,SUMPRODUCT(--($AM$2:$AM$7001&lt;$AM4436))+1,"")</f>
        <v/>
      </c>
      <c r="AK4436">
        <f>IF($C4436="","",IF(OR($P4436=TRUE(),$P4436="TRUE"),1,0))</f>
        <v/>
      </c>
      <c r="AL4436">
        <f>IF($C4436="","",IF(AND($V4436="Yes",SUMPRODUCT((LEN(Settings!$F$6:$F$13)&gt;0)*ISNUMBER(SEARCH(Settings!$F$6:$F$13,$O4436)))=0),1,0))</f>
        <v/>
      </c>
      <c r="AM4436">
        <f>IF($AI4436=1,IFERROR(IF(VALUE($C4436)&lt;100000000,VALUE($C4436),1000000000),IFERROR(IF(VALUE(MID($C4436,2,20))&lt;100000000,VALUE(MID($C4436,2,20)),1000000000),1000000000))+ROW()/100000,"")</f>
        <v/>
      </c>
    </row>
    <row r="4437">
      <c r="E4437" s="14" t="n"/>
      <c r="M4437" s="8">
        <f>IF($C4437="","",L4437*T4437/100)</f>
        <v/>
      </c>
      <c r="S4437" s="8" t="n"/>
      <c r="T4437" s="8" t="n"/>
      <c r="W4437">
        <f>IF($C4437="","",IF($AL4437=1,0,IF($AK4437=1,Settings!$C$6,Settings!$C$7))*100)</f>
        <v/>
      </c>
      <c r="X4437" s="8">
        <f>IF($C4437="","",T4437*W4437/100)</f>
        <v/>
      </c>
      <c r="Y4437" s="8">
        <f>IF($C4437="","",T4437-X4437)</f>
        <v/>
      </c>
      <c r="Z4437" s="8">
        <f>IF($C4437="","",Y4437-M4437)</f>
        <v/>
      </c>
      <c r="AD4437" s="8" t="n"/>
      <c r="AG4437" s="14" t="n"/>
      <c r="AI4437">
        <f>IF($C4437="","",IF(COUNTIF($C$2:$C4437,$C4437)=1,1,0))</f>
        <v/>
      </c>
      <c r="AJ4437">
        <f>IF($AI4437=1,SUMPRODUCT(--($AM$2:$AM$7001&lt;$AM4437))+1,"")</f>
        <v/>
      </c>
      <c r="AK4437">
        <f>IF($C4437="","",IF(OR($P4437=TRUE(),$P4437="TRUE"),1,0))</f>
        <v/>
      </c>
      <c r="AL4437">
        <f>IF($C4437="","",IF(AND($V4437="Yes",SUMPRODUCT((LEN(Settings!$F$6:$F$13)&gt;0)*ISNUMBER(SEARCH(Settings!$F$6:$F$13,$O4437)))=0),1,0))</f>
        <v/>
      </c>
      <c r="AM4437">
        <f>IF($AI4437=1,IFERROR(IF(VALUE($C4437)&lt;100000000,VALUE($C4437),1000000000),IFERROR(IF(VALUE(MID($C4437,2,20))&lt;100000000,VALUE(MID($C4437,2,20)),1000000000),1000000000))+ROW()/100000,"")</f>
        <v/>
      </c>
    </row>
    <row r="4438">
      <c r="E4438" s="14" t="n"/>
      <c r="M4438" s="8">
        <f>IF($C4438="","",L4438*T4438/100)</f>
        <v/>
      </c>
      <c r="S4438" s="8" t="n"/>
      <c r="T4438" s="8" t="n"/>
      <c r="W4438">
        <f>IF($C4438="","",IF($AL4438=1,0,IF($AK4438=1,Settings!$C$6,Settings!$C$7))*100)</f>
        <v/>
      </c>
      <c r="X4438" s="8">
        <f>IF($C4438="","",T4438*W4438/100)</f>
        <v/>
      </c>
      <c r="Y4438" s="8">
        <f>IF($C4438="","",T4438-X4438)</f>
        <v/>
      </c>
      <c r="Z4438" s="8">
        <f>IF($C4438="","",Y4438-M4438)</f>
        <v/>
      </c>
      <c r="AD4438" s="8" t="n"/>
      <c r="AG4438" s="14" t="n"/>
      <c r="AI4438">
        <f>IF($C4438="","",IF(COUNTIF($C$2:$C4438,$C4438)=1,1,0))</f>
        <v/>
      </c>
      <c r="AJ4438">
        <f>IF($AI4438=1,SUMPRODUCT(--($AM$2:$AM$7001&lt;$AM4438))+1,"")</f>
        <v/>
      </c>
      <c r="AK4438">
        <f>IF($C4438="","",IF(OR($P4438=TRUE(),$P4438="TRUE"),1,0))</f>
        <v/>
      </c>
      <c r="AL4438">
        <f>IF($C4438="","",IF(AND($V4438="Yes",SUMPRODUCT((LEN(Settings!$F$6:$F$13)&gt;0)*ISNUMBER(SEARCH(Settings!$F$6:$F$13,$O4438)))=0),1,0))</f>
        <v/>
      </c>
      <c r="AM4438">
        <f>IF($AI4438=1,IFERROR(IF(VALUE($C4438)&lt;100000000,VALUE($C4438),1000000000),IFERROR(IF(VALUE(MID($C4438,2,20))&lt;100000000,VALUE(MID($C4438,2,20)),1000000000),1000000000))+ROW()/100000,"")</f>
        <v/>
      </c>
    </row>
    <row r="4439">
      <c r="E4439" s="14" t="n"/>
      <c r="M4439" s="8">
        <f>IF($C4439="","",L4439*T4439/100)</f>
        <v/>
      </c>
      <c r="S4439" s="8" t="n"/>
      <c r="T4439" s="8" t="n"/>
      <c r="W4439">
        <f>IF($C4439="","",IF($AL4439=1,0,IF($AK4439=1,Settings!$C$6,Settings!$C$7))*100)</f>
        <v/>
      </c>
      <c r="X4439" s="8">
        <f>IF($C4439="","",T4439*W4439/100)</f>
        <v/>
      </c>
      <c r="Y4439" s="8">
        <f>IF($C4439="","",T4439-X4439)</f>
        <v/>
      </c>
      <c r="Z4439" s="8">
        <f>IF($C4439="","",Y4439-M4439)</f>
        <v/>
      </c>
      <c r="AD4439" s="8" t="n"/>
      <c r="AG4439" s="14" t="n"/>
      <c r="AI4439">
        <f>IF($C4439="","",IF(COUNTIF($C$2:$C4439,$C4439)=1,1,0))</f>
        <v/>
      </c>
      <c r="AJ4439">
        <f>IF($AI4439=1,SUMPRODUCT(--($AM$2:$AM$7001&lt;$AM4439))+1,"")</f>
        <v/>
      </c>
      <c r="AK4439">
        <f>IF($C4439="","",IF(OR($P4439=TRUE(),$P4439="TRUE"),1,0))</f>
        <v/>
      </c>
      <c r="AL4439">
        <f>IF($C4439="","",IF(AND($V4439="Yes",SUMPRODUCT((LEN(Settings!$F$6:$F$13)&gt;0)*ISNUMBER(SEARCH(Settings!$F$6:$F$13,$O4439)))=0),1,0))</f>
        <v/>
      </c>
      <c r="AM4439">
        <f>IF($AI4439=1,IFERROR(IF(VALUE($C4439)&lt;100000000,VALUE($C4439),1000000000),IFERROR(IF(VALUE(MID($C4439,2,20))&lt;100000000,VALUE(MID($C4439,2,20)),1000000000),1000000000))+ROW()/100000,"")</f>
        <v/>
      </c>
    </row>
    <row r="4440">
      <c r="E4440" s="14" t="n"/>
      <c r="M4440" s="8">
        <f>IF($C4440="","",L4440*T4440/100)</f>
        <v/>
      </c>
      <c r="S4440" s="8" t="n"/>
      <c r="T4440" s="8" t="n"/>
      <c r="W4440">
        <f>IF($C4440="","",IF($AL4440=1,0,IF($AK4440=1,Settings!$C$6,Settings!$C$7))*100)</f>
        <v/>
      </c>
      <c r="X4440" s="8">
        <f>IF($C4440="","",T4440*W4440/100)</f>
        <v/>
      </c>
      <c r="Y4440" s="8">
        <f>IF($C4440="","",T4440-X4440)</f>
        <v/>
      </c>
      <c r="Z4440" s="8">
        <f>IF($C4440="","",Y4440-M4440)</f>
        <v/>
      </c>
      <c r="AD4440" s="8" t="n"/>
      <c r="AG4440" s="14" t="n"/>
      <c r="AI4440">
        <f>IF($C4440="","",IF(COUNTIF($C$2:$C4440,$C4440)=1,1,0))</f>
        <v/>
      </c>
      <c r="AJ4440">
        <f>IF($AI4440=1,SUMPRODUCT(--($AM$2:$AM$7001&lt;$AM4440))+1,"")</f>
        <v/>
      </c>
      <c r="AK4440">
        <f>IF($C4440="","",IF(OR($P4440=TRUE(),$P4440="TRUE"),1,0))</f>
        <v/>
      </c>
      <c r="AL4440">
        <f>IF($C4440="","",IF(AND($V4440="Yes",SUMPRODUCT((LEN(Settings!$F$6:$F$13)&gt;0)*ISNUMBER(SEARCH(Settings!$F$6:$F$13,$O4440)))=0),1,0))</f>
        <v/>
      </c>
      <c r="AM4440">
        <f>IF($AI4440=1,IFERROR(IF(VALUE($C4440)&lt;100000000,VALUE($C4440),1000000000),IFERROR(IF(VALUE(MID($C4440,2,20))&lt;100000000,VALUE(MID($C4440,2,20)),1000000000),1000000000))+ROW()/100000,"")</f>
        <v/>
      </c>
    </row>
    <row r="4441">
      <c r="E4441" s="14" t="n"/>
      <c r="M4441" s="8">
        <f>IF($C4441="","",L4441*T4441/100)</f>
        <v/>
      </c>
      <c r="S4441" s="8" t="n"/>
      <c r="T4441" s="8" t="n"/>
      <c r="W4441">
        <f>IF($C4441="","",IF($AL4441=1,0,IF($AK4441=1,Settings!$C$6,Settings!$C$7))*100)</f>
        <v/>
      </c>
      <c r="X4441" s="8">
        <f>IF($C4441="","",T4441*W4441/100)</f>
        <v/>
      </c>
      <c r="Y4441" s="8">
        <f>IF($C4441="","",T4441-X4441)</f>
        <v/>
      </c>
      <c r="Z4441" s="8">
        <f>IF($C4441="","",Y4441-M4441)</f>
        <v/>
      </c>
      <c r="AD4441" s="8" t="n"/>
      <c r="AG4441" s="14" t="n"/>
      <c r="AI4441">
        <f>IF($C4441="","",IF(COUNTIF($C$2:$C4441,$C4441)=1,1,0))</f>
        <v/>
      </c>
      <c r="AJ4441">
        <f>IF($AI4441=1,SUMPRODUCT(--($AM$2:$AM$7001&lt;$AM4441))+1,"")</f>
        <v/>
      </c>
      <c r="AK4441">
        <f>IF($C4441="","",IF(OR($P4441=TRUE(),$P4441="TRUE"),1,0))</f>
        <v/>
      </c>
      <c r="AL4441">
        <f>IF($C4441="","",IF(AND($V4441="Yes",SUMPRODUCT((LEN(Settings!$F$6:$F$13)&gt;0)*ISNUMBER(SEARCH(Settings!$F$6:$F$13,$O4441)))=0),1,0))</f>
        <v/>
      </c>
      <c r="AM4441">
        <f>IF($AI4441=1,IFERROR(IF(VALUE($C4441)&lt;100000000,VALUE($C4441),1000000000),IFERROR(IF(VALUE(MID($C4441,2,20))&lt;100000000,VALUE(MID($C4441,2,20)),1000000000),1000000000))+ROW()/100000,"")</f>
        <v/>
      </c>
    </row>
    <row r="4442">
      <c r="E4442" s="14" t="n"/>
      <c r="M4442" s="8">
        <f>IF($C4442="","",L4442*T4442/100)</f>
        <v/>
      </c>
      <c r="S4442" s="8" t="n"/>
      <c r="T4442" s="8" t="n"/>
      <c r="W4442">
        <f>IF($C4442="","",IF($AL4442=1,0,IF($AK4442=1,Settings!$C$6,Settings!$C$7))*100)</f>
        <v/>
      </c>
      <c r="X4442" s="8">
        <f>IF($C4442="","",T4442*W4442/100)</f>
        <v/>
      </c>
      <c r="Y4442" s="8">
        <f>IF($C4442="","",T4442-X4442)</f>
        <v/>
      </c>
      <c r="Z4442" s="8">
        <f>IF($C4442="","",Y4442-M4442)</f>
        <v/>
      </c>
      <c r="AD4442" s="8" t="n"/>
      <c r="AG4442" s="14" t="n"/>
      <c r="AI4442">
        <f>IF($C4442="","",IF(COUNTIF($C$2:$C4442,$C4442)=1,1,0))</f>
        <v/>
      </c>
      <c r="AJ4442">
        <f>IF($AI4442=1,SUMPRODUCT(--($AM$2:$AM$7001&lt;$AM4442))+1,"")</f>
        <v/>
      </c>
      <c r="AK4442">
        <f>IF($C4442="","",IF(OR($P4442=TRUE(),$P4442="TRUE"),1,0))</f>
        <v/>
      </c>
      <c r="AL4442">
        <f>IF($C4442="","",IF(AND($V4442="Yes",SUMPRODUCT((LEN(Settings!$F$6:$F$13)&gt;0)*ISNUMBER(SEARCH(Settings!$F$6:$F$13,$O4442)))=0),1,0))</f>
        <v/>
      </c>
      <c r="AM4442">
        <f>IF($AI4442=1,IFERROR(IF(VALUE($C4442)&lt;100000000,VALUE($C4442),1000000000),IFERROR(IF(VALUE(MID($C4442,2,20))&lt;100000000,VALUE(MID($C4442,2,20)),1000000000),1000000000))+ROW()/100000,"")</f>
        <v/>
      </c>
    </row>
    <row r="4443">
      <c r="E4443" s="14" t="n"/>
      <c r="M4443" s="8">
        <f>IF($C4443="","",L4443*T4443/100)</f>
        <v/>
      </c>
      <c r="S4443" s="8" t="n"/>
      <c r="T4443" s="8" t="n"/>
      <c r="W4443">
        <f>IF($C4443="","",IF($AL4443=1,0,IF($AK4443=1,Settings!$C$6,Settings!$C$7))*100)</f>
        <v/>
      </c>
      <c r="X4443" s="8">
        <f>IF($C4443="","",T4443*W4443/100)</f>
        <v/>
      </c>
      <c r="Y4443" s="8">
        <f>IF($C4443="","",T4443-X4443)</f>
        <v/>
      </c>
      <c r="Z4443" s="8">
        <f>IF($C4443="","",Y4443-M4443)</f>
        <v/>
      </c>
      <c r="AD4443" s="8" t="n"/>
      <c r="AG4443" s="14" t="n"/>
      <c r="AI4443">
        <f>IF($C4443="","",IF(COUNTIF($C$2:$C4443,$C4443)=1,1,0))</f>
        <v/>
      </c>
      <c r="AJ4443">
        <f>IF($AI4443=1,SUMPRODUCT(--($AM$2:$AM$7001&lt;$AM4443))+1,"")</f>
        <v/>
      </c>
      <c r="AK4443">
        <f>IF($C4443="","",IF(OR($P4443=TRUE(),$P4443="TRUE"),1,0))</f>
        <v/>
      </c>
      <c r="AL4443">
        <f>IF($C4443="","",IF(AND($V4443="Yes",SUMPRODUCT((LEN(Settings!$F$6:$F$13)&gt;0)*ISNUMBER(SEARCH(Settings!$F$6:$F$13,$O4443)))=0),1,0))</f>
        <v/>
      </c>
      <c r="AM4443">
        <f>IF($AI4443=1,IFERROR(IF(VALUE($C4443)&lt;100000000,VALUE($C4443),1000000000),IFERROR(IF(VALUE(MID($C4443,2,20))&lt;100000000,VALUE(MID($C4443,2,20)),1000000000),1000000000))+ROW()/100000,"")</f>
        <v/>
      </c>
    </row>
    <row r="4444">
      <c r="E4444" s="14" t="n"/>
      <c r="M4444" s="8">
        <f>IF($C4444="","",L4444*T4444/100)</f>
        <v/>
      </c>
      <c r="S4444" s="8" t="n"/>
      <c r="T4444" s="8" t="n"/>
      <c r="W4444">
        <f>IF($C4444="","",IF($AL4444=1,0,IF($AK4444=1,Settings!$C$6,Settings!$C$7))*100)</f>
        <v/>
      </c>
      <c r="X4444" s="8">
        <f>IF($C4444="","",T4444*W4444/100)</f>
        <v/>
      </c>
      <c r="Y4444" s="8">
        <f>IF($C4444="","",T4444-X4444)</f>
        <v/>
      </c>
      <c r="Z4444" s="8">
        <f>IF($C4444="","",Y4444-M4444)</f>
        <v/>
      </c>
      <c r="AD4444" s="8" t="n"/>
      <c r="AG4444" s="14" t="n"/>
      <c r="AI4444">
        <f>IF($C4444="","",IF(COUNTIF($C$2:$C4444,$C4444)=1,1,0))</f>
        <v/>
      </c>
      <c r="AJ4444">
        <f>IF($AI4444=1,SUMPRODUCT(--($AM$2:$AM$7001&lt;$AM4444))+1,"")</f>
        <v/>
      </c>
      <c r="AK4444">
        <f>IF($C4444="","",IF(OR($P4444=TRUE(),$P4444="TRUE"),1,0))</f>
        <v/>
      </c>
      <c r="AL4444">
        <f>IF($C4444="","",IF(AND($V4444="Yes",SUMPRODUCT((LEN(Settings!$F$6:$F$13)&gt;0)*ISNUMBER(SEARCH(Settings!$F$6:$F$13,$O4444)))=0),1,0))</f>
        <v/>
      </c>
      <c r="AM4444">
        <f>IF($AI4444=1,IFERROR(IF(VALUE($C4444)&lt;100000000,VALUE($C4444),1000000000),IFERROR(IF(VALUE(MID($C4444,2,20))&lt;100000000,VALUE(MID($C4444,2,20)),1000000000),1000000000))+ROW()/100000,"")</f>
        <v/>
      </c>
    </row>
    <row r="4445">
      <c r="E4445" s="14" t="n"/>
      <c r="M4445" s="8">
        <f>IF($C4445="","",L4445*T4445/100)</f>
        <v/>
      </c>
      <c r="S4445" s="8" t="n"/>
      <c r="T4445" s="8" t="n"/>
      <c r="W4445">
        <f>IF($C4445="","",IF($AL4445=1,0,IF($AK4445=1,Settings!$C$6,Settings!$C$7))*100)</f>
        <v/>
      </c>
      <c r="X4445" s="8">
        <f>IF($C4445="","",T4445*W4445/100)</f>
        <v/>
      </c>
      <c r="Y4445" s="8">
        <f>IF($C4445="","",T4445-X4445)</f>
        <v/>
      </c>
      <c r="Z4445" s="8">
        <f>IF($C4445="","",Y4445-M4445)</f>
        <v/>
      </c>
      <c r="AD4445" s="8" t="n"/>
      <c r="AG4445" s="14" t="n"/>
      <c r="AI4445">
        <f>IF($C4445="","",IF(COUNTIF($C$2:$C4445,$C4445)=1,1,0))</f>
        <v/>
      </c>
      <c r="AJ4445">
        <f>IF($AI4445=1,SUMPRODUCT(--($AM$2:$AM$7001&lt;$AM4445))+1,"")</f>
        <v/>
      </c>
      <c r="AK4445">
        <f>IF($C4445="","",IF(OR($P4445=TRUE(),$P4445="TRUE"),1,0))</f>
        <v/>
      </c>
      <c r="AL4445">
        <f>IF($C4445="","",IF(AND($V4445="Yes",SUMPRODUCT((LEN(Settings!$F$6:$F$13)&gt;0)*ISNUMBER(SEARCH(Settings!$F$6:$F$13,$O4445)))=0),1,0))</f>
        <v/>
      </c>
      <c r="AM4445">
        <f>IF($AI4445=1,IFERROR(IF(VALUE($C4445)&lt;100000000,VALUE($C4445),1000000000),IFERROR(IF(VALUE(MID($C4445,2,20))&lt;100000000,VALUE(MID($C4445,2,20)),1000000000),1000000000))+ROW()/100000,"")</f>
        <v/>
      </c>
    </row>
    <row r="4446">
      <c r="E4446" s="14" t="n"/>
      <c r="M4446" s="8">
        <f>IF($C4446="","",L4446*T4446/100)</f>
        <v/>
      </c>
      <c r="S4446" s="8" t="n"/>
      <c r="T4446" s="8" t="n"/>
      <c r="W4446">
        <f>IF($C4446="","",IF($AL4446=1,0,IF($AK4446=1,Settings!$C$6,Settings!$C$7))*100)</f>
        <v/>
      </c>
      <c r="X4446" s="8">
        <f>IF($C4446="","",T4446*W4446/100)</f>
        <v/>
      </c>
      <c r="Y4446" s="8">
        <f>IF($C4446="","",T4446-X4446)</f>
        <v/>
      </c>
      <c r="Z4446" s="8">
        <f>IF($C4446="","",Y4446-M4446)</f>
        <v/>
      </c>
      <c r="AD4446" s="8" t="n"/>
      <c r="AG4446" s="14" t="n"/>
      <c r="AI4446">
        <f>IF($C4446="","",IF(COUNTIF($C$2:$C4446,$C4446)=1,1,0))</f>
        <v/>
      </c>
      <c r="AJ4446">
        <f>IF($AI4446=1,SUMPRODUCT(--($AM$2:$AM$7001&lt;$AM4446))+1,"")</f>
        <v/>
      </c>
      <c r="AK4446">
        <f>IF($C4446="","",IF(OR($P4446=TRUE(),$P4446="TRUE"),1,0))</f>
        <v/>
      </c>
      <c r="AL4446">
        <f>IF($C4446="","",IF(AND($V4446="Yes",SUMPRODUCT((LEN(Settings!$F$6:$F$13)&gt;0)*ISNUMBER(SEARCH(Settings!$F$6:$F$13,$O4446)))=0),1,0))</f>
        <v/>
      </c>
      <c r="AM4446">
        <f>IF($AI4446=1,IFERROR(IF(VALUE($C4446)&lt;100000000,VALUE($C4446),1000000000),IFERROR(IF(VALUE(MID($C4446,2,20))&lt;100000000,VALUE(MID($C4446,2,20)),1000000000),1000000000))+ROW()/100000,"")</f>
        <v/>
      </c>
    </row>
    <row r="4447">
      <c r="E4447" s="14" t="n"/>
      <c r="M4447" s="8">
        <f>IF($C4447="","",L4447*T4447/100)</f>
        <v/>
      </c>
      <c r="S4447" s="8" t="n"/>
      <c r="T4447" s="8" t="n"/>
      <c r="W4447">
        <f>IF($C4447="","",IF($AL4447=1,0,IF($AK4447=1,Settings!$C$6,Settings!$C$7))*100)</f>
        <v/>
      </c>
      <c r="X4447" s="8">
        <f>IF($C4447="","",T4447*W4447/100)</f>
        <v/>
      </c>
      <c r="Y4447" s="8">
        <f>IF($C4447="","",T4447-X4447)</f>
        <v/>
      </c>
      <c r="Z4447" s="8">
        <f>IF($C4447="","",Y4447-M4447)</f>
        <v/>
      </c>
      <c r="AD4447" s="8" t="n"/>
      <c r="AG4447" s="14" t="n"/>
      <c r="AI4447">
        <f>IF($C4447="","",IF(COUNTIF($C$2:$C4447,$C4447)=1,1,0))</f>
        <v/>
      </c>
      <c r="AJ4447">
        <f>IF($AI4447=1,SUMPRODUCT(--($AM$2:$AM$7001&lt;$AM4447))+1,"")</f>
        <v/>
      </c>
      <c r="AK4447">
        <f>IF($C4447="","",IF(OR($P4447=TRUE(),$P4447="TRUE"),1,0))</f>
        <v/>
      </c>
      <c r="AL4447">
        <f>IF($C4447="","",IF(AND($V4447="Yes",SUMPRODUCT((LEN(Settings!$F$6:$F$13)&gt;0)*ISNUMBER(SEARCH(Settings!$F$6:$F$13,$O4447)))=0),1,0))</f>
        <v/>
      </c>
      <c r="AM4447">
        <f>IF($AI4447=1,IFERROR(IF(VALUE($C4447)&lt;100000000,VALUE($C4447),1000000000),IFERROR(IF(VALUE(MID($C4447,2,20))&lt;100000000,VALUE(MID($C4447,2,20)),1000000000),1000000000))+ROW()/100000,"")</f>
        <v/>
      </c>
    </row>
    <row r="4448">
      <c r="E4448" s="14" t="n"/>
      <c r="M4448" s="8">
        <f>IF($C4448="","",L4448*T4448/100)</f>
        <v/>
      </c>
      <c r="S4448" s="8" t="n"/>
      <c r="T4448" s="8" t="n"/>
      <c r="W4448">
        <f>IF($C4448="","",IF($AL4448=1,0,IF($AK4448=1,Settings!$C$6,Settings!$C$7))*100)</f>
        <v/>
      </c>
      <c r="X4448" s="8">
        <f>IF($C4448="","",T4448*W4448/100)</f>
        <v/>
      </c>
      <c r="Y4448" s="8">
        <f>IF($C4448="","",T4448-X4448)</f>
        <v/>
      </c>
      <c r="Z4448" s="8">
        <f>IF($C4448="","",Y4448-M4448)</f>
        <v/>
      </c>
      <c r="AD4448" s="8" t="n"/>
      <c r="AG4448" s="14" t="n"/>
      <c r="AI4448">
        <f>IF($C4448="","",IF(COUNTIF($C$2:$C4448,$C4448)=1,1,0))</f>
        <v/>
      </c>
      <c r="AJ4448">
        <f>IF($AI4448=1,SUMPRODUCT(--($AM$2:$AM$7001&lt;$AM4448))+1,"")</f>
        <v/>
      </c>
      <c r="AK4448">
        <f>IF($C4448="","",IF(OR($P4448=TRUE(),$P4448="TRUE"),1,0))</f>
        <v/>
      </c>
      <c r="AL4448">
        <f>IF($C4448="","",IF(AND($V4448="Yes",SUMPRODUCT((LEN(Settings!$F$6:$F$13)&gt;0)*ISNUMBER(SEARCH(Settings!$F$6:$F$13,$O4448)))=0),1,0))</f>
        <v/>
      </c>
      <c r="AM4448">
        <f>IF($AI4448=1,IFERROR(IF(VALUE($C4448)&lt;100000000,VALUE($C4448),1000000000),IFERROR(IF(VALUE(MID($C4448,2,20))&lt;100000000,VALUE(MID($C4448,2,20)),1000000000),1000000000))+ROW()/100000,"")</f>
        <v/>
      </c>
    </row>
    <row r="4449">
      <c r="E4449" s="14" t="n"/>
      <c r="M4449" s="8">
        <f>IF($C4449="","",L4449*T4449/100)</f>
        <v/>
      </c>
      <c r="S4449" s="8" t="n"/>
      <c r="T4449" s="8" t="n"/>
      <c r="W4449">
        <f>IF($C4449="","",IF($AL4449=1,0,IF($AK4449=1,Settings!$C$6,Settings!$C$7))*100)</f>
        <v/>
      </c>
      <c r="X4449" s="8">
        <f>IF($C4449="","",T4449*W4449/100)</f>
        <v/>
      </c>
      <c r="Y4449" s="8">
        <f>IF($C4449="","",T4449-X4449)</f>
        <v/>
      </c>
      <c r="Z4449" s="8">
        <f>IF($C4449="","",Y4449-M4449)</f>
        <v/>
      </c>
      <c r="AD4449" s="8" t="n"/>
      <c r="AG4449" s="14" t="n"/>
      <c r="AI4449">
        <f>IF($C4449="","",IF(COUNTIF($C$2:$C4449,$C4449)=1,1,0))</f>
        <v/>
      </c>
      <c r="AJ4449">
        <f>IF($AI4449=1,SUMPRODUCT(--($AM$2:$AM$7001&lt;$AM4449))+1,"")</f>
        <v/>
      </c>
      <c r="AK4449">
        <f>IF($C4449="","",IF(OR($P4449=TRUE(),$P4449="TRUE"),1,0))</f>
        <v/>
      </c>
      <c r="AL4449">
        <f>IF($C4449="","",IF(AND($V4449="Yes",SUMPRODUCT((LEN(Settings!$F$6:$F$13)&gt;0)*ISNUMBER(SEARCH(Settings!$F$6:$F$13,$O4449)))=0),1,0))</f>
        <v/>
      </c>
      <c r="AM4449">
        <f>IF($AI4449=1,IFERROR(IF(VALUE($C4449)&lt;100000000,VALUE($C4449),1000000000),IFERROR(IF(VALUE(MID($C4449,2,20))&lt;100000000,VALUE(MID($C4449,2,20)),1000000000),1000000000))+ROW()/100000,"")</f>
        <v/>
      </c>
    </row>
    <row r="4450">
      <c r="E4450" s="14" t="n"/>
      <c r="M4450" s="8">
        <f>IF($C4450="","",L4450*T4450/100)</f>
        <v/>
      </c>
      <c r="S4450" s="8" t="n"/>
      <c r="T4450" s="8" t="n"/>
      <c r="W4450">
        <f>IF($C4450="","",IF($AL4450=1,0,IF($AK4450=1,Settings!$C$6,Settings!$C$7))*100)</f>
        <v/>
      </c>
      <c r="X4450" s="8">
        <f>IF($C4450="","",T4450*W4450/100)</f>
        <v/>
      </c>
      <c r="Y4450" s="8">
        <f>IF($C4450="","",T4450-X4450)</f>
        <v/>
      </c>
      <c r="Z4450" s="8">
        <f>IF($C4450="","",Y4450-M4450)</f>
        <v/>
      </c>
      <c r="AD4450" s="8" t="n"/>
      <c r="AG4450" s="14" t="n"/>
      <c r="AI4450">
        <f>IF($C4450="","",IF(COUNTIF($C$2:$C4450,$C4450)=1,1,0))</f>
        <v/>
      </c>
      <c r="AJ4450">
        <f>IF($AI4450=1,SUMPRODUCT(--($AM$2:$AM$7001&lt;$AM4450))+1,"")</f>
        <v/>
      </c>
      <c r="AK4450">
        <f>IF($C4450="","",IF(OR($P4450=TRUE(),$P4450="TRUE"),1,0))</f>
        <v/>
      </c>
      <c r="AL4450">
        <f>IF($C4450="","",IF(AND($V4450="Yes",SUMPRODUCT((LEN(Settings!$F$6:$F$13)&gt;0)*ISNUMBER(SEARCH(Settings!$F$6:$F$13,$O4450)))=0),1,0))</f>
        <v/>
      </c>
      <c r="AM4450">
        <f>IF($AI4450=1,IFERROR(IF(VALUE($C4450)&lt;100000000,VALUE($C4450),1000000000),IFERROR(IF(VALUE(MID($C4450,2,20))&lt;100000000,VALUE(MID($C4450,2,20)),1000000000),1000000000))+ROW()/100000,"")</f>
        <v/>
      </c>
    </row>
    <row r="4451">
      <c r="E4451" s="14" t="n"/>
      <c r="M4451" s="8">
        <f>IF($C4451="","",L4451*T4451/100)</f>
        <v/>
      </c>
      <c r="S4451" s="8" t="n"/>
      <c r="T4451" s="8" t="n"/>
      <c r="W4451">
        <f>IF($C4451="","",IF($AL4451=1,0,IF($AK4451=1,Settings!$C$6,Settings!$C$7))*100)</f>
        <v/>
      </c>
      <c r="X4451" s="8">
        <f>IF($C4451="","",T4451*W4451/100)</f>
        <v/>
      </c>
      <c r="Y4451" s="8">
        <f>IF($C4451="","",T4451-X4451)</f>
        <v/>
      </c>
      <c r="Z4451" s="8">
        <f>IF($C4451="","",Y4451-M4451)</f>
        <v/>
      </c>
      <c r="AD4451" s="8" t="n"/>
      <c r="AG4451" s="14" t="n"/>
      <c r="AI4451">
        <f>IF($C4451="","",IF(COUNTIF($C$2:$C4451,$C4451)=1,1,0))</f>
        <v/>
      </c>
      <c r="AJ4451">
        <f>IF($AI4451=1,SUMPRODUCT(--($AM$2:$AM$7001&lt;$AM4451))+1,"")</f>
        <v/>
      </c>
      <c r="AK4451">
        <f>IF($C4451="","",IF(OR($P4451=TRUE(),$P4451="TRUE"),1,0))</f>
        <v/>
      </c>
      <c r="AL4451">
        <f>IF($C4451="","",IF(AND($V4451="Yes",SUMPRODUCT((LEN(Settings!$F$6:$F$13)&gt;0)*ISNUMBER(SEARCH(Settings!$F$6:$F$13,$O4451)))=0),1,0))</f>
        <v/>
      </c>
      <c r="AM4451">
        <f>IF($AI4451=1,IFERROR(IF(VALUE($C4451)&lt;100000000,VALUE($C4451),1000000000),IFERROR(IF(VALUE(MID($C4451,2,20))&lt;100000000,VALUE(MID($C4451,2,20)),1000000000),1000000000))+ROW()/100000,"")</f>
        <v/>
      </c>
    </row>
    <row r="4452">
      <c r="E4452" s="14" t="n"/>
      <c r="M4452" s="8">
        <f>IF($C4452="","",L4452*T4452/100)</f>
        <v/>
      </c>
      <c r="S4452" s="8" t="n"/>
      <c r="T4452" s="8" t="n"/>
      <c r="W4452">
        <f>IF($C4452="","",IF($AL4452=1,0,IF($AK4452=1,Settings!$C$6,Settings!$C$7))*100)</f>
        <v/>
      </c>
      <c r="X4452" s="8">
        <f>IF($C4452="","",T4452*W4452/100)</f>
        <v/>
      </c>
      <c r="Y4452" s="8">
        <f>IF($C4452="","",T4452-X4452)</f>
        <v/>
      </c>
      <c r="Z4452" s="8">
        <f>IF($C4452="","",Y4452-M4452)</f>
        <v/>
      </c>
      <c r="AD4452" s="8" t="n"/>
      <c r="AG4452" s="14" t="n"/>
      <c r="AI4452">
        <f>IF($C4452="","",IF(COUNTIF($C$2:$C4452,$C4452)=1,1,0))</f>
        <v/>
      </c>
      <c r="AJ4452">
        <f>IF($AI4452=1,SUMPRODUCT(--($AM$2:$AM$7001&lt;$AM4452))+1,"")</f>
        <v/>
      </c>
      <c r="AK4452">
        <f>IF($C4452="","",IF(OR($P4452=TRUE(),$P4452="TRUE"),1,0))</f>
        <v/>
      </c>
      <c r="AL4452">
        <f>IF($C4452="","",IF(AND($V4452="Yes",SUMPRODUCT((LEN(Settings!$F$6:$F$13)&gt;0)*ISNUMBER(SEARCH(Settings!$F$6:$F$13,$O4452)))=0),1,0))</f>
        <v/>
      </c>
      <c r="AM4452">
        <f>IF($AI4452=1,IFERROR(IF(VALUE($C4452)&lt;100000000,VALUE($C4452),1000000000),IFERROR(IF(VALUE(MID($C4452,2,20))&lt;100000000,VALUE(MID($C4452,2,20)),1000000000),1000000000))+ROW()/100000,"")</f>
        <v/>
      </c>
    </row>
    <row r="4453">
      <c r="E4453" s="14" t="n"/>
      <c r="M4453" s="8">
        <f>IF($C4453="","",L4453*T4453/100)</f>
        <v/>
      </c>
      <c r="S4453" s="8" t="n"/>
      <c r="T4453" s="8" t="n"/>
      <c r="W4453">
        <f>IF($C4453="","",IF($AL4453=1,0,IF($AK4453=1,Settings!$C$6,Settings!$C$7))*100)</f>
        <v/>
      </c>
      <c r="X4453" s="8">
        <f>IF($C4453="","",T4453*W4453/100)</f>
        <v/>
      </c>
      <c r="Y4453" s="8">
        <f>IF($C4453="","",T4453-X4453)</f>
        <v/>
      </c>
      <c r="Z4453" s="8">
        <f>IF($C4453="","",Y4453-M4453)</f>
        <v/>
      </c>
      <c r="AD4453" s="8" t="n"/>
      <c r="AG4453" s="14" t="n"/>
      <c r="AI4453">
        <f>IF($C4453="","",IF(COUNTIF($C$2:$C4453,$C4453)=1,1,0))</f>
        <v/>
      </c>
      <c r="AJ4453">
        <f>IF($AI4453=1,SUMPRODUCT(--($AM$2:$AM$7001&lt;$AM4453))+1,"")</f>
        <v/>
      </c>
      <c r="AK4453">
        <f>IF($C4453="","",IF(OR($P4453=TRUE(),$P4453="TRUE"),1,0))</f>
        <v/>
      </c>
      <c r="AL4453">
        <f>IF($C4453="","",IF(AND($V4453="Yes",SUMPRODUCT((LEN(Settings!$F$6:$F$13)&gt;0)*ISNUMBER(SEARCH(Settings!$F$6:$F$13,$O4453)))=0),1,0))</f>
        <v/>
      </c>
      <c r="AM4453">
        <f>IF($AI4453=1,IFERROR(IF(VALUE($C4453)&lt;100000000,VALUE($C4453),1000000000),IFERROR(IF(VALUE(MID($C4453,2,20))&lt;100000000,VALUE(MID($C4453,2,20)),1000000000),1000000000))+ROW()/100000,"")</f>
        <v/>
      </c>
    </row>
    <row r="4454">
      <c r="E4454" s="14" t="n"/>
      <c r="M4454" s="8">
        <f>IF($C4454="","",L4454*T4454/100)</f>
        <v/>
      </c>
      <c r="S4454" s="8" t="n"/>
      <c r="T4454" s="8" t="n"/>
      <c r="W4454">
        <f>IF($C4454="","",IF($AL4454=1,0,IF($AK4454=1,Settings!$C$6,Settings!$C$7))*100)</f>
        <v/>
      </c>
      <c r="X4454" s="8">
        <f>IF($C4454="","",T4454*W4454/100)</f>
        <v/>
      </c>
      <c r="Y4454" s="8">
        <f>IF($C4454="","",T4454-X4454)</f>
        <v/>
      </c>
      <c r="Z4454" s="8">
        <f>IF($C4454="","",Y4454-M4454)</f>
        <v/>
      </c>
      <c r="AD4454" s="8" t="n"/>
      <c r="AG4454" s="14" t="n"/>
      <c r="AI4454">
        <f>IF($C4454="","",IF(COUNTIF($C$2:$C4454,$C4454)=1,1,0))</f>
        <v/>
      </c>
      <c r="AJ4454">
        <f>IF($AI4454=1,SUMPRODUCT(--($AM$2:$AM$7001&lt;$AM4454))+1,"")</f>
        <v/>
      </c>
      <c r="AK4454">
        <f>IF($C4454="","",IF(OR($P4454=TRUE(),$P4454="TRUE"),1,0))</f>
        <v/>
      </c>
      <c r="AL4454">
        <f>IF($C4454="","",IF(AND($V4454="Yes",SUMPRODUCT((LEN(Settings!$F$6:$F$13)&gt;0)*ISNUMBER(SEARCH(Settings!$F$6:$F$13,$O4454)))=0),1,0))</f>
        <v/>
      </c>
      <c r="AM4454">
        <f>IF($AI4454=1,IFERROR(IF(VALUE($C4454)&lt;100000000,VALUE($C4454),1000000000),IFERROR(IF(VALUE(MID($C4454,2,20))&lt;100000000,VALUE(MID($C4454,2,20)),1000000000),1000000000))+ROW()/100000,"")</f>
        <v/>
      </c>
    </row>
    <row r="4455">
      <c r="E4455" s="14" t="n"/>
      <c r="M4455" s="8">
        <f>IF($C4455="","",L4455*T4455/100)</f>
        <v/>
      </c>
      <c r="S4455" s="8" t="n"/>
      <c r="T4455" s="8" t="n"/>
      <c r="W4455">
        <f>IF($C4455="","",IF($AL4455=1,0,IF($AK4455=1,Settings!$C$6,Settings!$C$7))*100)</f>
        <v/>
      </c>
      <c r="X4455" s="8">
        <f>IF($C4455="","",T4455*W4455/100)</f>
        <v/>
      </c>
      <c r="Y4455" s="8">
        <f>IF($C4455="","",T4455-X4455)</f>
        <v/>
      </c>
      <c r="Z4455" s="8">
        <f>IF($C4455="","",Y4455-M4455)</f>
        <v/>
      </c>
      <c r="AD4455" s="8" t="n"/>
      <c r="AG4455" s="14" t="n"/>
      <c r="AI4455">
        <f>IF($C4455="","",IF(COUNTIF($C$2:$C4455,$C4455)=1,1,0))</f>
        <v/>
      </c>
      <c r="AJ4455">
        <f>IF($AI4455=1,SUMPRODUCT(--($AM$2:$AM$7001&lt;$AM4455))+1,"")</f>
        <v/>
      </c>
      <c r="AK4455">
        <f>IF($C4455="","",IF(OR($P4455=TRUE(),$P4455="TRUE"),1,0))</f>
        <v/>
      </c>
      <c r="AL4455">
        <f>IF($C4455="","",IF(AND($V4455="Yes",SUMPRODUCT((LEN(Settings!$F$6:$F$13)&gt;0)*ISNUMBER(SEARCH(Settings!$F$6:$F$13,$O4455)))=0),1,0))</f>
        <v/>
      </c>
      <c r="AM4455">
        <f>IF($AI4455=1,IFERROR(IF(VALUE($C4455)&lt;100000000,VALUE($C4455),1000000000),IFERROR(IF(VALUE(MID($C4455,2,20))&lt;100000000,VALUE(MID($C4455,2,20)),1000000000),1000000000))+ROW()/100000,"")</f>
        <v/>
      </c>
    </row>
    <row r="4456">
      <c r="E4456" s="14" t="n"/>
      <c r="M4456" s="8">
        <f>IF($C4456="","",L4456*T4456/100)</f>
        <v/>
      </c>
      <c r="S4456" s="8" t="n"/>
      <c r="T4456" s="8" t="n"/>
      <c r="W4456">
        <f>IF($C4456="","",IF($AL4456=1,0,IF($AK4456=1,Settings!$C$6,Settings!$C$7))*100)</f>
        <v/>
      </c>
      <c r="X4456" s="8">
        <f>IF($C4456="","",T4456*W4456/100)</f>
        <v/>
      </c>
      <c r="Y4456" s="8">
        <f>IF($C4456="","",T4456-X4456)</f>
        <v/>
      </c>
      <c r="Z4456" s="8">
        <f>IF($C4456="","",Y4456-M4456)</f>
        <v/>
      </c>
      <c r="AD4456" s="8" t="n"/>
      <c r="AG4456" s="14" t="n"/>
      <c r="AI4456">
        <f>IF($C4456="","",IF(COUNTIF($C$2:$C4456,$C4456)=1,1,0))</f>
        <v/>
      </c>
      <c r="AJ4456">
        <f>IF($AI4456=1,SUMPRODUCT(--($AM$2:$AM$7001&lt;$AM4456))+1,"")</f>
        <v/>
      </c>
      <c r="AK4456">
        <f>IF($C4456="","",IF(OR($P4456=TRUE(),$P4456="TRUE"),1,0))</f>
        <v/>
      </c>
      <c r="AL4456">
        <f>IF($C4456="","",IF(AND($V4456="Yes",SUMPRODUCT((LEN(Settings!$F$6:$F$13)&gt;0)*ISNUMBER(SEARCH(Settings!$F$6:$F$13,$O4456)))=0),1,0))</f>
        <v/>
      </c>
      <c r="AM4456">
        <f>IF($AI4456=1,IFERROR(IF(VALUE($C4456)&lt;100000000,VALUE($C4456),1000000000),IFERROR(IF(VALUE(MID($C4456,2,20))&lt;100000000,VALUE(MID($C4456,2,20)),1000000000),1000000000))+ROW()/100000,"")</f>
        <v/>
      </c>
    </row>
    <row r="4457">
      <c r="E4457" s="14" t="n"/>
      <c r="M4457" s="8">
        <f>IF($C4457="","",L4457*T4457/100)</f>
        <v/>
      </c>
      <c r="S4457" s="8" t="n"/>
      <c r="T4457" s="8" t="n"/>
      <c r="W4457">
        <f>IF($C4457="","",IF($AL4457=1,0,IF($AK4457=1,Settings!$C$6,Settings!$C$7))*100)</f>
        <v/>
      </c>
      <c r="X4457" s="8">
        <f>IF($C4457="","",T4457*W4457/100)</f>
        <v/>
      </c>
      <c r="Y4457" s="8">
        <f>IF($C4457="","",T4457-X4457)</f>
        <v/>
      </c>
      <c r="Z4457" s="8">
        <f>IF($C4457="","",Y4457-M4457)</f>
        <v/>
      </c>
      <c r="AD4457" s="8" t="n"/>
      <c r="AG4457" s="14" t="n"/>
      <c r="AI4457">
        <f>IF($C4457="","",IF(COUNTIF($C$2:$C4457,$C4457)=1,1,0))</f>
        <v/>
      </c>
      <c r="AJ4457">
        <f>IF($AI4457=1,SUMPRODUCT(--($AM$2:$AM$7001&lt;$AM4457))+1,"")</f>
        <v/>
      </c>
      <c r="AK4457">
        <f>IF($C4457="","",IF(OR($P4457=TRUE(),$P4457="TRUE"),1,0))</f>
        <v/>
      </c>
      <c r="AL4457">
        <f>IF($C4457="","",IF(AND($V4457="Yes",SUMPRODUCT((LEN(Settings!$F$6:$F$13)&gt;0)*ISNUMBER(SEARCH(Settings!$F$6:$F$13,$O4457)))=0),1,0))</f>
        <v/>
      </c>
      <c r="AM4457">
        <f>IF($AI4457=1,IFERROR(IF(VALUE($C4457)&lt;100000000,VALUE($C4457),1000000000),IFERROR(IF(VALUE(MID($C4457,2,20))&lt;100000000,VALUE(MID($C4457,2,20)),1000000000),1000000000))+ROW()/100000,"")</f>
        <v/>
      </c>
    </row>
    <row r="4458">
      <c r="E4458" s="14" t="n"/>
      <c r="M4458" s="8">
        <f>IF($C4458="","",L4458*T4458/100)</f>
        <v/>
      </c>
      <c r="S4458" s="8" t="n"/>
      <c r="T4458" s="8" t="n"/>
      <c r="W4458">
        <f>IF($C4458="","",IF($AL4458=1,0,IF($AK4458=1,Settings!$C$6,Settings!$C$7))*100)</f>
        <v/>
      </c>
      <c r="X4458" s="8">
        <f>IF($C4458="","",T4458*W4458/100)</f>
        <v/>
      </c>
      <c r="Y4458" s="8">
        <f>IF($C4458="","",T4458-X4458)</f>
        <v/>
      </c>
      <c r="Z4458" s="8">
        <f>IF($C4458="","",Y4458-M4458)</f>
        <v/>
      </c>
      <c r="AD4458" s="8" t="n"/>
      <c r="AG4458" s="14" t="n"/>
      <c r="AI4458">
        <f>IF($C4458="","",IF(COUNTIF($C$2:$C4458,$C4458)=1,1,0))</f>
        <v/>
      </c>
      <c r="AJ4458">
        <f>IF($AI4458=1,SUMPRODUCT(--($AM$2:$AM$7001&lt;$AM4458))+1,"")</f>
        <v/>
      </c>
      <c r="AK4458">
        <f>IF($C4458="","",IF(OR($P4458=TRUE(),$P4458="TRUE"),1,0))</f>
        <v/>
      </c>
      <c r="AL4458">
        <f>IF($C4458="","",IF(AND($V4458="Yes",SUMPRODUCT((LEN(Settings!$F$6:$F$13)&gt;0)*ISNUMBER(SEARCH(Settings!$F$6:$F$13,$O4458)))=0),1,0))</f>
        <v/>
      </c>
      <c r="AM4458">
        <f>IF($AI4458=1,IFERROR(IF(VALUE($C4458)&lt;100000000,VALUE($C4458),1000000000),IFERROR(IF(VALUE(MID($C4458,2,20))&lt;100000000,VALUE(MID($C4458,2,20)),1000000000),1000000000))+ROW()/100000,"")</f>
        <v/>
      </c>
    </row>
    <row r="4459">
      <c r="E4459" s="14" t="n"/>
      <c r="M4459" s="8">
        <f>IF($C4459="","",L4459*T4459/100)</f>
        <v/>
      </c>
      <c r="S4459" s="8" t="n"/>
      <c r="T4459" s="8" t="n"/>
      <c r="W4459">
        <f>IF($C4459="","",IF($AL4459=1,0,IF($AK4459=1,Settings!$C$6,Settings!$C$7))*100)</f>
        <v/>
      </c>
      <c r="X4459" s="8">
        <f>IF($C4459="","",T4459*W4459/100)</f>
        <v/>
      </c>
      <c r="Y4459" s="8">
        <f>IF($C4459="","",T4459-X4459)</f>
        <v/>
      </c>
      <c r="Z4459" s="8">
        <f>IF($C4459="","",Y4459-M4459)</f>
        <v/>
      </c>
      <c r="AD4459" s="8" t="n"/>
      <c r="AG4459" s="14" t="n"/>
      <c r="AI4459">
        <f>IF($C4459="","",IF(COUNTIF($C$2:$C4459,$C4459)=1,1,0))</f>
        <v/>
      </c>
      <c r="AJ4459">
        <f>IF($AI4459=1,SUMPRODUCT(--($AM$2:$AM$7001&lt;$AM4459))+1,"")</f>
        <v/>
      </c>
      <c r="AK4459">
        <f>IF($C4459="","",IF(OR($P4459=TRUE(),$P4459="TRUE"),1,0))</f>
        <v/>
      </c>
      <c r="AL4459">
        <f>IF($C4459="","",IF(AND($V4459="Yes",SUMPRODUCT((LEN(Settings!$F$6:$F$13)&gt;0)*ISNUMBER(SEARCH(Settings!$F$6:$F$13,$O4459)))=0),1,0))</f>
        <v/>
      </c>
      <c r="AM4459">
        <f>IF($AI4459=1,IFERROR(IF(VALUE($C4459)&lt;100000000,VALUE($C4459),1000000000),IFERROR(IF(VALUE(MID($C4459,2,20))&lt;100000000,VALUE(MID($C4459,2,20)),1000000000),1000000000))+ROW()/100000,"")</f>
        <v/>
      </c>
    </row>
    <row r="4460">
      <c r="E4460" s="14" t="n"/>
      <c r="M4460" s="8">
        <f>IF($C4460="","",L4460*T4460/100)</f>
        <v/>
      </c>
      <c r="S4460" s="8" t="n"/>
      <c r="T4460" s="8" t="n"/>
      <c r="W4460">
        <f>IF($C4460="","",IF($AL4460=1,0,IF($AK4460=1,Settings!$C$6,Settings!$C$7))*100)</f>
        <v/>
      </c>
      <c r="X4460" s="8">
        <f>IF($C4460="","",T4460*W4460/100)</f>
        <v/>
      </c>
      <c r="Y4460" s="8">
        <f>IF($C4460="","",T4460-X4460)</f>
        <v/>
      </c>
      <c r="Z4460" s="8">
        <f>IF($C4460="","",Y4460-M4460)</f>
        <v/>
      </c>
      <c r="AD4460" s="8" t="n"/>
      <c r="AG4460" s="14" t="n"/>
      <c r="AI4460">
        <f>IF($C4460="","",IF(COUNTIF($C$2:$C4460,$C4460)=1,1,0))</f>
        <v/>
      </c>
      <c r="AJ4460">
        <f>IF($AI4460=1,SUMPRODUCT(--($AM$2:$AM$7001&lt;$AM4460))+1,"")</f>
        <v/>
      </c>
      <c r="AK4460">
        <f>IF($C4460="","",IF(OR($P4460=TRUE(),$P4460="TRUE"),1,0))</f>
        <v/>
      </c>
      <c r="AL4460">
        <f>IF($C4460="","",IF(AND($V4460="Yes",SUMPRODUCT((LEN(Settings!$F$6:$F$13)&gt;0)*ISNUMBER(SEARCH(Settings!$F$6:$F$13,$O4460)))=0),1,0))</f>
        <v/>
      </c>
      <c r="AM4460">
        <f>IF($AI4460=1,IFERROR(IF(VALUE($C4460)&lt;100000000,VALUE($C4460),1000000000),IFERROR(IF(VALUE(MID($C4460,2,20))&lt;100000000,VALUE(MID($C4460,2,20)),1000000000),1000000000))+ROW()/100000,"")</f>
        <v/>
      </c>
    </row>
    <row r="4461">
      <c r="E4461" s="14" t="n"/>
      <c r="M4461" s="8">
        <f>IF($C4461="","",L4461*T4461/100)</f>
        <v/>
      </c>
      <c r="S4461" s="8" t="n"/>
      <c r="T4461" s="8" t="n"/>
      <c r="W4461">
        <f>IF($C4461="","",IF($AL4461=1,0,IF($AK4461=1,Settings!$C$6,Settings!$C$7))*100)</f>
        <v/>
      </c>
      <c r="X4461" s="8">
        <f>IF($C4461="","",T4461*W4461/100)</f>
        <v/>
      </c>
      <c r="Y4461" s="8">
        <f>IF($C4461="","",T4461-X4461)</f>
        <v/>
      </c>
      <c r="Z4461" s="8">
        <f>IF($C4461="","",Y4461-M4461)</f>
        <v/>
      </c>
      <c r="AD4461" s="8" t="n"/>
      <c r="AG4461" s="14" t="n"/>
      <c r="AI4461">
        <f>IF($C4461="","",IF(COUNTIF($C$2:$C4461,$C4461)=1,1,0))</f>
        <v/>
      </c>
      <c r="AJ4461">
        <f>IF($AI4461=1,SUMPRODUCT(--($AM$2:$AM$7001&lt;$AM4461))+1,"")</f>
        <v/>
      </c>
      <c r="AK4461">
        <f>IF($C4461="","",IF(OR($P4461=TRUE(),$P4461="TRUE"),1,0))</f>
        <v/>
      </c>
      <c r="AL4461">
        <f>IF($C4461="","",IF(AND($V4461="Yes",SUMPRODUCT((LEN(Settings!$F$6:$F$13)&gt;0)*ISNUMBER(SEARCH(Settings!$F$6:$F$13,$O4461)))=0),1,0))</f>
        <v/>
      </c>
      <c r="AM4461">
        <f>IF($AI4461=1,IFERROR(IF(VALUE($C4461)&lt;100000000,VALUE($C4461),1000000000),IFERROR(IF(VALUE(MID($C4461,2,20))&lt;100000000,VALUE(MID($C4461,2,20)),1000000000),1000000000))+ROW()/100000,"")</f>
        <v/>
      </c>
    </row>
    <row r="4462">
      <c r="E4462" s="14" t="n"/>
      <c r="M4462" s="8">
        <f>IF($C4462="","",L4462*T4462/100)</f>
        <v/>
      </c>
      <c r="S4462" s="8" t="n"/>
      <c r="T4462" s="8" t="n"/>
      <c r="W4462">
        <f>IF($C4462="","",IF($AL4462=1,0,IF($AK4462=1,Settings!$C$6,Settings!$C$7))*100)</f>
        <v/>
      </c>
      <c r="X4462" s="8">
        <f>IF($C4462="","",T4462*W4462/100)</f>
        <v/>
      </c>
      <c r="Y4462" s="8">
        <f>IF($C4462="","",T4462-X4462)</f>
        <v/>
      </c>
      <c r="Z4462" s="8">
        <f>IF($C4462="","",Y4462-M4462)</f>
        <v/>
      </c>
      <c r="AD4462" s="8" t="n"/>
      <c r="AG4462" s="14" t="n"/>
      <c r="AI4462">
        <f>IF($C4462="","",IF(COUNTIF($C$2:$C4462,$C4462)=1,1,0))</f>
        <v/>
      </c>
      <c r="AJ4462">
        <f>IF($AI4462=1,SUMPRODUCT(--($AM$2:$AM$7001&lt;$AM4462))+1,"")</f>
        <v/>
      </c>
      <c r="AK4462">
        <f>IF($C4462="","",IF(OR($P4462=TRUE(),$P4462="TRUE"),1,0))</f>
        <v/>
      </c>
      <c r="AL4462">
        <f>IF($C4462="","",IF(AND($V4462="Yes",SUMPRODUCT((LEN(Settings!$F$6:$F$13)&gt;0)*ISNUMBER(SEARCH(Settings!$F$6:$F$13,$O4462)))=0),1,0))</f>
        <v/>
      </c>
      <c r="AM4462">
        <f>IF($AI4462=1,IFERROR(IF(VALUE($C4462)&lt;100000000,VALUE($C4462),1000000000),IFERROR(IF(VALUE(MID($C4462,2,20))&lt;100000000,VALUE(MID($C4462,2,20)),1000000000),1000000000))+ROW()/100000,"")</f>
        <v/>
      </c>
    </row>
    <row r="4463">
      <c r="E4463" s="14" t="n"/>
      <c r="M4463" s="8">
        <f>IF($C4463="","",L4463*T4463/100)</f>
        <v/>
      </c>
      <c r="S4463" s="8" t="n"/>
      <c r="T4463" s="8" t="n"/>
      <c r="W4463">
        <f>IF($C4463="","",IF($AL4463=1,0,IF($AK4463=1,Settings!$C$6,Settings!$C$7))*100)</f>
        <v/>
      </c>
      <c r="X4463" s="8">
        <f>IF($C4463="","",T4463*W4463/100)</f>
        <v/>
      </c>
      <c r="Y4463" s="8">
        <f>IF($C4463="","",T4463-X4463)</f>
        <v/>
      </c>
      <c r="Z4463" s="8">
        <f>IF($C4463="","",Y4463-M4463)</f>
        <v/>
      </c>
      <c r="AD4463" s="8" t="n"/>
      <c r="AG4463" s="14" t="n"/>
      <c r="AI4463">
        <f>IF($C4463="","",IF(COUNTIF($C$2:$C4463,$C4463)=1,1,0))</f>
        <v/>
      </c>
      <c r="AJ4463">
        <f>IF($AI4463=1,SUMPRODUCT(--($AM$2:$AM$7001&lt;$AM4463))+1,"")</f>
        <v/>
      </c>
      <c r="AK4463">
        <f>IF($C4463="","",IF(OR($P4463=TRUE(),$P4463="TRUE"),1,0))</f>
        <v/>
      </c>
      <c r="AL4463">
        <f>IF($C4463="","",IF(AND($V4463="Yes",SUMPRODUCT((LEN(Settings!$F$6:$F$13)&gt;0)*ISNUMBER(SEARCH(Settings!$F$6:$F$13,$O4463)))=0),1,0))</f>
        <v/>
      </c>
      <c r="AM4463">
        <f>IF($AI4463=1,IFERROR(IF(VALUE($C4463)&lt;100000000,VALUE($C4463),1000000000),IFERROR(IF(VALUE(MID($C4463,2,20))&lt;100000000,VALUE(MID($C4463,2,20)),1000000000),1000000000))+ROW()/100000,"")</f>
        <v/>
      </c>
    </row>
    <row r="4464">
      <c r="E4464" s="14" t="n"/>
      <c r="M4464" s="8">
        <f>IF($C4464="","",L4464*T4464/100)</f>
        <v/>
      </c>
      <c r="S4464" s="8" t="n"/>
      <c r="T4464" s="8" t="n"/>
      <c r="W4464">
        <f>IF($C4464="","",IF($AL4464=1,0,IF($AK4464=1,Settings!$C$6,Settings!$C$7))*100)</f>
        <v/>
      </c>
      <c r="X4464" s="8">
        <f>IF($C4464="","",T4464*W4464/100)</f>
        <v/>
      </c>
      <c r="Y4464" s="8">
        <f>IF($C4464="","",T4464-X4464)</f>
        <v/>
      </c>
      <c r="Z4464" s="8">
        <f>IF($C4464="","",Y4464-M4464)</f>
        <v/>
      </c>
      <c r="AD4464" s="8" t="n"/>
      <c r="AG4464" s="14" t="n"/>
      <c r="AI4464">
        <f>IF($C4464="","",IF(COUNTIF($C$2:$C4464,$C4464)=1,1,0))</f>
        <v/>
      </c>
      <c r="AJ4464">
        <f>IF($AI4464=1,SUMPRODUCT(--($AM$2:$AM$7001&lt;$AM4464))+1,"")</f>
        <v/>
      </c>
      <c r="AK4464">
        <f>IF($C4464="","",IF(OR($P4464=TRUE(),$P4464="TRUE"),1,0))</f>
        <v/>
      </c>
      <c r="AL4464">
        <f>IF($C4464="","",IF(AND($V4464="Yes",SUMPRODUCT((LEN(Settings!$F$6:$F$13)&gt;0)*ISNUMBER(SEARCH(Settings!$F$6:$F$13,$O4464)))=0),1,0))</f>
        <v/>
      </c>
      <c r="AM4464">
        <f>IF($AI4464=1,IFERROR(IF(VALUE($C4464)&lt;100000000,VALUE($C4464),1000000000),IFERROR(IF(VALUE(MID($C4464,2,20))&lt;100000000,VALUE(MID($C4464,2,20)),1000000000),1000000000))+ROW()/100000,"")</f>
        <v/>
      </c>
    </row>
    <row r="4465">
      <c r="E4465" s="14" t="n"/>
      <c r="M4465" s="8">
        <f>IF($C4465="","",L4465*T4465/100)</f>
        <v/>
      </c>
      <c r="S4465" s="8" t="n"/>
      <c r="T4465" s="8" t="n"/>
      <c r="W4465">
        <f>IF($C4465="","",IF($AL4465=1,0,IF($AK4465=1,Settings!$C$6,Settings!$C$7))*100)</f>
        <v/>
      </c>
      <c r="X4465" s="8">
        <f>IF($C4465="","",T4465*W4465/100)</f>
        <v/>
      </c>
      <c r="Y4465" s="8">
        <f>IF($C4465="","",T4465-X4465)</f>
        <v/>
      </c>
      <c r="Z4465" s="8">
        <f>IF($C4465="","",Y4465-M4465)</f>
        <v/>
      </c>
      <c r="AD4465" s="8" t="n"/>
      <c r="AG4465" s="14" t="n"/>
      <c r="AI4465">
        <f>IF($C4465="","",IF(COUNTIF($C$2:$C4465,$C4465)=1,1,0))</f>
        <v/>
      </c>
      <c r="AJ4465">
        <f>IF($AI4465=1,SUMPRODUCT(--($AM$2:$AM$7001&lt;$AM4465))+1,"")</f>
        <v/>
      </c>
      <c r="AK4465">
        <f>IF($C4465="","",IF(OR($P4465=TRUE(),$P4465="TRUE"),1,0))</f>
        <v/>
      </c>
      <c r="AL4465">
        <f>IF($C4465="","",IF(AND($V4465="Yes",SUMPRODUCT((LEN(Settings!$F$6:$F$13)&gt;0)*ISNUMBER(SEARCH(Settings!$F$6:$F$13,$O4465)))=0),1,0))</f>
        <v/>
      </c>
      <c r="AM4465">
        <f>IF($AI4465=1,IFERROR(IF(VALUE($C4465)&lt;100000000,VALUE($C4465),1000000000),IFERROR(IF(VALUE(MID($C4465,2,20))&lt;100000000,VALUE(MID($C4465,2,20)),1000000000),1000000000))+ROW()/100000,"")</f>
        <v/>
      </c>
    </row>
    <row r="4466">
      <c r="E4466" s="14" t="n"/>
      <c r="M4466" s="8">
        <f>IF($C4466="","",L4466*T4466/100)</f>
        <v/>
      </c>
      <c r="S4466" s="8" t="n"/>
      <c r="T4466" s="8" t="n"/>
      <c r="W4466">
        <f>IF($C4466="","",IF($AL4466=1,0,IF($AK4466=1,Settings!$C$6,Settings!$C$7))*100)</f>
        <v/>
      </c>
      <c r="X4466" s="8">
        <f>IF($C4466="","",T4466*W4466/100)</f>
        <v/>
      </c>
      <c r="Y4466" s="8">
        <f>IF($C4466="","",T4466-X4466)</f>
        <v/>
      </c>
      <c r="Z4466" s="8">
        <f>IF($C4466="","",Y4466-M4466)</f>
        <v/>
      </c>
      <c r="AD4466" s="8" t="n"/>
      <c r="AG4466" s="14" t="n"/>
      <c r="AI4466">
        <f>IF($C4466="","",IF(COUNTIF($C$2:$C4466,$C4466)=1,1,0))</f>
        <v/>
      </c>
      <c r="AJ4466">
        <f>IF($AI4466=1,SUMPRODUCT(--($AM$2:$AM$7001&lt;$AM4466))+1,"")</f>
        <v/>
      </c>
      <c r="AK4466">
        <f>IF($C4466="","",IF(OR($P4466=TRUE(),$P4466="TRUE"),1,0))</f>
        <v/>
      </c>
      <c r="AL4466">
        <f>IF($C4466="","",IF(AND($V4466="Yes",SUMPRODUCT((LEN(Settings!$F$6:$F$13)&gt;0)*ISNUMBER(SEARCH(Settings!$F$6:$F$13,$O4466)))=0),1,0))</f>
        <v/>
      </c>
      <c r="AM4466">
        <f>IF($AI4466=1,IFERROR(IF(VALUE($C4466)&lt;100000000,VALUE($C4466),1000000000),IFERROR(IF(VALUE(MID($C4466,2,20))&lt;100000000,VALUE(MID($C4466,2,20)),1000000000),1000000000))+ROW()/100000,"")</f>
        <v/>
      </c>
    </row>
    <row r="4467">
      <c r="E4467" s="14" t="n"/>
      <c r="M4467" s="8">
        <f>IF($C4467="","",L4467*T4467/100)</f>
        <v/>
      </c>
      <c r="S4467" s="8" t="n"/>
      <c r="T4467" s="8" t="n"/>
      <c r="W4467">
        <f>IF($C4467="","",IF($AL4467=1,0,IF($AK4467=1,Settings!$C$6,Settings!$C$7))*100)</f>
        <v/>
      </c>
      <c r="X4467" s="8">
        <f>IF($C4467="","",T4467*W4467/100)</f>
        <v/>
      </c>
      <c r="Y4467" s="8">
        <f>IF($C4467="","",T4467-X4467)</f>
        <v/>
      </c>
      <c r="Z4467" s="8">
        <f>IF($C4467="","",Y4467-M4467)</f>
        <v/>
      </c>
      <c r="AD4467" s="8" t="n"/>
      <c r="AG4467" s="14" t="n"/>
      <c r="AI4467">
        <f>IF($C4467="","",IF(COUNTIF($C$2:$C4467,$C4467)=1,1,0))</f>
        <v/>
      </c>
      <c r="AJ4467">
        <f>IF($AI4467=1,SUMPRODUCT(--($AM$2:$AM$7001&lt;$AM4467))+1,"")</f>
        <v/>
      </c>
      <c r="AK4467">
        <f>IF($C4467="","",IF(OR($P4467=TRUE(),$P4467="TRUE"),1,0))</f>
        <v/>
      </c>
      <c r="AL4467">
        <f>IF($C4467="","",IF(AND($V4467="Yes",SUMPRODUCT((LEN(Settings!$F$6:$F$13)&gt;0)*ISNUMBER(SEARCH(Settings!$F$6:$F$13,$O4467)))=0),1,0))</f>
        <v/>
      </c>
      <c r="AM4467">
        <f>IF($AI4467=1,IFERROR(IF(VALUE($C4467)&lt;100000000,VALUE($C4467),1000000000),IFERROR(IF(VALUE(MID($C4467,2,20))&lt;100000000,VALUE(MID($C4467,2,20)),1000000000),1000000000))+ROW()/100000,"")</f>
        <v/>
      </c>
    </row>
    <row r="4468">
      <c r="E4468" s="14" t="n"/>
      <c r="M4468" s="8">
        <f>IF($C4468="","",L4468*T4468/100)</f>
        <v/>
      </c>
      <c r="S4468" s="8" t="n"/>
      <c r="T4468" s="8" t="n"/>
      <c r="W4468">
        <f>IF($C4468="","",IF($AL4468=1,0,IF($AK4468=1,Settings!$C$6,Settings!$C$7))*100)</f>
        <v/>
      </c>
      <c r="X4468" s="8">
        <f>IF($C4468="","",T4468*W4468/100)</f>
        <v/>
      </c>
      <c r="Y4468" s="8">
        <f>IF($C4468="","",T4468-X4468)</f>
        <v/>
      </c>
      <c r="Z4468" s="8">
        <f>IF($C4468="","",Y4468-M4468)</f>
        <v/>
      </c>
      <c r="AD4468" s="8" t="n"/>
      <c r="AG4468" s="14" t="n"/>
      <c r="AI4468">
        <f>IF($C4468="","",IF(COUNTIF($C$2:$C4468,$C4468)=1,1,0))</f>
        <v/>
      </c>
      <c r="AJ4468">
        <f>IF($AI4468=1,SUMPRODUCT(--($AM$2:$AM$7001&lt;$AM4468))+1,"")</f>
        <v/>
      </c>
      <c r="AK4468">
        <f>IF($C4468="","",IF(OR($P4468=TRUE(),$P4468="TRUE"),1,0))</f>
        <v/>
      </c>
      <c r="AL4468">
        <f>IF($C4468="","",IF(AND($V4468="Yes",SUMPRODUCT((LEN(Settings!$F$6:$F$13)&gt;0)*ISNUMBER(SEARCH(Settings!$F$6:$F$13,$O4468)))=0),1,0))</f>
        <v/>
      </c>
      <c r="AM4468">
        <f>IF($AI4468=1,IFERROR(IF(VALUE($C4468)&lt;100000000,VALUE($C4468),1000000000),IFERROR(IF(VALUE(MID($C4468,2,20))&lt;100000000,VALUE(MID($C4468,2,20)),1000000000),1000000000))+ROW()/100000,"")</f>
        <v/>
      </c>
    </row>
    <row r="4469">
      <c r="E4469" s="14" t="n"/>
      <c r="M4469" s="8">
        <f>IF($C4469="","",L4469*T4469/100)</f>
        <v/>
      </c>
      <c r="S4469" s="8" t="n"/>
      <c r="T4469" s="8" t="n"/>
      <c r="W4469">
        <f>IF($C4469="","",IF($AL4469=1,0,IF($AK4469=1,Settings!$C$6,Settings!$C$7))*100)</f>
        <v/>
      </c>
      <c r="X4469" s="8">
        <f>IF($C4469="","",T4469*W4469/100)</f>
        <v/>
      </c>
      <c r="Y4469" s="8">
        <f>IF($C4469="","",T4469-X4469)</f>
        <v/>
      </c>
      <c r="Z4469" s="8">
        <f>IF($C4469="","",Y4469-M4469)</f>
        <v/>
      </c>
      <c r="AD4469" s="8" t="n"/>
      <c r="AG4469" s="14" t="n"/>
      <c r="AI4469">
        <f>IF($C4469="","",IF(COUNTIF($C$2:$C4469,$C4469)=1,1,0))</f>
        <v/>
      </c>
      <c r="AJ4469">
        <f>IF($AI4469=1,SUMPRODUCT(--($AM$2:$AM$7001&lt;$AM4469))+1,"")</f>
        <v/>
      </c>
      <c r="AK4469">
        <f>IF($C4469="","",IF(OR($P4469=TRUE(),$P4469="TRUE"),1,0))</f>
        <v/>
      </c>
      <c r="AL4469">
        <f>IF($C4469="","",IF(AND($V4469="Yes",SUMPRODUCT((LEN(Settings!$F$6:$F$13)&gt;0)*ISNUMBER(SEARCH(Settings!$F$6:$F$13,$O4469)))=0),1,0))</f>
        <v/>
      </c>
      <c r="AM4469">
        <f>IF($AI4469=1,IFERROR(IF(VALUE($C4469)&lt;100000000,VALUE($C4469),1000000000),IFERROR(IF(VALUE(MID($C4469,2,20))&lt;100000000,VALUE(MID($C4469,2,20)),1000000000),1000000000))+ROW()/100000,"")</f>
        <v/>
      </c>
    </row>
    <row r="4470">
      <c r="E4470" s="14" t="n"/>
      <c r="M4470" s="8">
        <f>IF($C4470="","",L4470*T4470/100)</f>
        <v/>
      </c>
      <c r="S4470" s="8" t="n"/>
      <c r="T4470" s="8" t="n"/>
      <c r="W4470">
        <f>IF($C4470="","",IF($AL4470=1,0,IF($AK4470=1,Settings!$C$6,Settings!$C$7))*100)</f>
        <v/>
      </c>
      <c r="X4470" s="8">
        <f>IF($C4470="","",T4470*W4470/100)</f>
        <v/>
      </c>
      <c r="Y4470" s="8">
        <f>IF($C4470="","",T4470-X4470)</f>
        <v/>
      </c>
      <c r="Z4470" s="8">
        <f>IF($C4470="","",Y4470-M4470)</f>
        <v/>
      </c>
      <c r="AD4470" s="8" t="n"/>
      <c r="AG4470" s="14" t="n"/>
      <c r="AI4470">
        <f>IF($C4470="","",IF(COUNTIF($C$2:$C4470,$C4470)=1,1,0))</f>
        <v/>
      </c>
      <c r="AJ4470">
        <f>IF($AI4470=1,SUMPRODUCT(--($AM$2:$AM$7001&lt;$AM4470))+1,"")</f>
        <v/>
      </c>
      <c r="AK4470">
        <f>IF($C4470="","",IF(OR($P4470=TRUE(),$P4470="TRUE"),1,0))</f>
        <v/>
      </c>
      <c r="AL4470">
        <f>IF($C4470="","",IF(AND($V4470="Yes",SUMPRODUCT((LEN(Settings!$F$6:$F$13)&gt;0)*ISNUMBER(SEARCH(Settings!$F$6:$F$13,$O4470)))=0),1,0))</f>
        <v/>
      </c>
      <c r="AM4470">
        <f>IF($AI4470=1,IFERROR(IF(VALUE($C4470)&lt;100000000,VALUE($C4470),1000000000),IFERROR(IF(VALUE(MID($C4470,2,20))&lt;100000000,VALUE(MID($C4470,2,20)),1000000000),1000000000))+ROW()/100000,"")</f>
        <v/>
      </c>
    </row>
    <row r="4471">
      <c r="E4471" s="14" t="n"/>
      <c r="M4471" s="8">
        <f>IF($C4471="","",L4471*T4471/100)</f>
        <v/>
      </c>
      <c r="S4471" s="8" t="n"/>
      <c r="T4471" s="8" t="n"/>
      <c r="W4471">
        <f>IF($C4471="","",IF($AL4471=1,0,IF($AK4471=1,Settings!$C$6,Settings!$C$7))*100)</f>
        <v/>
      </c>
      <c r="X4471" s="8">
        <f>IF($C4471="","",T4471*W4471/100)</f>
        <v/>
      </c>
      <c r="Y4471" s="8">
        <f>IF($C4471="","",T4471-X4471)</f>
        <v/>
      </c>
      <c r="Z4471" s="8">
        <f>IF($C4471="","",Y4471-M4471)</f>
        <v/>
      </c>
      <c r="AD4471" s="8" t="n"/>
      <c r="AG4471" s="14" t="n"/>
      <c r="AI4471">
        <f>IF($C4471="","",IF(COUNTIF($C$2:$C4471,$C4471)=1,1,0))</f>
        <v/>
      </c>
      <c r="AJ4471">
        <f>IF($AI4471=1,SUMPRODUCT(--($AM$2:$AM$7001&lt;$AM4471))+1,"")</f>
        <v/>
      </c>
      <c r="AK4471">
        <f>IF($C4471="","",IF(OR($P4471=TRUE(),$P4471="TRUE"),1,0))</f>
        <v/>
      </c>
      <c r="AL4471">
        <f>IF($C4471="","",IF(AND($V4471="Yes",SUMPRODUCT((LEN(Settings!$F$6:$F$13)&gt;0)*ISNUMBER(SEARCH(Settings!$F$6:$F$13,$O4471)))=0),1,0))</f>
        <v/>
      </c>
      <c r="AM4471">
        <f>IF($AI4471=1,IFERROR(IF(VALUE($C4471)&lt;100000000,VALUE($C4471),1000000000),IFERROR(IF(VALUE(MID($C4471,2,20))&lt;100000000,VALUE(MID($C4471,2,20)),1000000000),1000000000))+ROW()/100000,"")</f>
        <v/>
      </c>
    </row>
    <row r="4472">
      <c r="E4472" s="14" t="n"/>
      <c r="M4472" s="8">
        <f>IF($C4472="","",L4472*T4472/100)</f>
        <v/>
      </c>
      <c r="S4472" s="8" t="n"/>
      <c r="T4472" s="8" t="n"/>
      <c r="W4472">
        <f>IF($C4472="","",IF($AL4472=1,0,IF($AK4472=1,Settings!$C$6,Settings!$C$7))*100)</f>
        <v/>
      </c>
      <c r="X4472" s="8">
        <f>IF($C4472="","",T4472*W4472/100)</f>
        <v/>
      </c>
      <c r="Y4472" s="8">
        <f>IF($C4472="","",T4472-X4472)</f>
        <v/>
      </c>
      <c r="Z4472" s="8">
        <f>IF($C4472="","",Y4472-M4472)</f>
        <v/>
      </c>
      <c r="AD4472" s="8" t="n"/>
      <c r="AG4472" s="14" t="n"/>
      <c r="AI4472">
        <f>IF($C4472="","",IF(COUNTIF($C$2:$C4472,$C4472)=1,1,0))</f>
        <v/>
      </c>
      <c r="AJ4472">
        <f>IF($AI4472=1,SUMPRODUCT(--($AM$2:$AM$7001&lt;$AM4472))+1,"")</f>
        <v/>
      </c>
      <c r="AK4472">
        <f>IF($C4472="","",IF(OR($P4472=TRUE(),$P4472="TRUE"),1,0))</f>
        <v/>
      </c>
      <c r="AL4472">
        <f>IF($C4472="","",IF(AND($V4472="Yes",SUMPRODUCT((LEN(Settings!$F$6:$F$13)&gt;0)*ISNUMBER(SEARCH(Settings!$F$6:$F$13,$O4472)))=0),1,0))</f>
        <v/>
      </c>
      <c r="AM4472">
        <f>IF($AI4472=1,IFERROR(IF(VALUE($C4472)&lt;100000000,VALUE($C4472),1000000000),IFERROR(IF(VALUE(MID($C4472,2,20))&lt;100000000,VALUE(MID($C4472,2,20)),1000000000),1000000000))+ROW()/100000,"")</f>
        <v/>
      </c>
    </row>
    <row r="4473">
      <c r="E4473" s="14" t="n"/>
      <c r="M4473" s="8">
        <f>IF($C4473="","",L4473*T4473/100)</f>
        <v/>
      </c>
      <c r="S4473" s="8" t="n"/>
      <c r="T4473" s="8" t="n"/>
      <c r="W4473">
        <f>IF($C4473="","",IF($AL4473=1,0,IF($AK4473=1,Settings!$C$6,Settings!$C$7))*100)</f>
        <v/>
      </c>
      <c r="X4473" s="8">
        <f>IF($C4473="","",T4473*W4473/100)</f>
        <v/>
      </c>
      <c r="Y4473" s="8">
        <f>IF($C4473="","",T4473-X4473)</f>
        <v/>
      </c>
      <c r="Z4473" s="8">
        <f>IF($C4473="","",Y4473-M4473)</f>
        <v/>
      </c>
      <c r="AD4473" s="8" t="n"/>
      <c r="AG4473" s="14" t="n"/>
      <c r="AI4473">
        <f>IF($C4473="","",IF(COUNTIF($C$2:$C4473,$C4473)=1,1,0))</f>
        <v/>
      </c>
      <c r="AJ4473">
        <f>IF($AI4473=1,SUMPRODUCT(--($AM$2:$AM$7001&lt;$AM4473))+1,"")</f>
        <v/>
      </c>
      <c r="AK4473">
        <f>IF($C4473="","",IF(OR($P4473=TRUE(),$P4473="TRUE"),1,0))</f>
        <v/>
      </c>
      <c r="AL4473">
        <f>IF($C4473="","",IF(AND($V4473="Yes",SUMPRODUCT((LEN(Settings!$F$6:$F$13)&gt;0)*ISNUMBER(SEARCH(Settings!$F$6:$F$13,$O4473)))=0),1,0))</f>
        <v/>
      </c>
      <c r="AM4473">
        <f>IF($AI4473=1,IFERROR(IF(VALUE($C4473)&lt;100000000,VALUE($C4473),1000000000),IFERROR(IF(VALUE(MID($C4473,2,20))&lt;100000000,VALUE(MID($C4473,2,20)),1000000000),1000000000))+ROW()/100000,"")</f>
        <v/>
      </c>
    </row>
    <row r="4474">
      <c r="E4474" s="14" t="n"/>
      <c r="M4474" s="8">
        <f>IF($C4474="","",L4474*T4474/100)</f>
        <v/>
      </c>
      <c r="S4474" s="8" t="n"/>
      <c r="T4474" s="8" t="n"/>
      <c r="W4474">
        <f>IF($C4474="","",IF($AL4474=1,0,IF($AK4474=1,Settings!$C$6,Settings!$C$7))*100)</f>
        <v/>
      </c>
      <c r="X4474" s="8">
        <f>IF($C4474="","",T4474*W4474/100)</f>
        <v/>
      </c>
      <c r="Y4474" s="8">
        <f>IF($C4474="","",T4474-X4474)</f>
        <v/>
      </c>
      <c r="Z4474" s="8">
        <f>IF($C4474="","",Y4474-M4474)</f>
        <v/>
      </c>
      <c r="AD4474" s="8" t="n"/>
      <c r="AG4474" s="14" t="n"/>
      <c r="AI4474">
        <f>IF($C4474="","",IF(COUNTIF($C$2:$C4474,$C4474)=1,1,0))</f>
        <v/>
      </c>
      <c r="AJ4474">
        <f>IF($AI4474=1,SUMPRODUCT(--($AM$2:$AM$7001&lt;$AM4474))+1,"")</f>
        <v/>
      </c>
      <c r="AK4474">
        <f>IF($C4474="","",IF(OR($P4474=TRUE(),$P4474="TRUE"),1,0))</f>
        <v/>
      </c>
      <c r="AL4474">
        <f>IF($C4474="","",IF(AND($V4474="Yes",SUMPRODUCT((LEN(Settings!$F$6:$F$13)&gt;0)*ISNUMBER(SEARCH(Settings!$F$6:$F$13,$O4474)))=0),1,0))</f>
        <v/>
      </c>
      <c r="AM4474">
        <f>IF($AI4474=1,IFERROR(IF(VALUE($C4474)&lt;100000000,VALUE($C4474),1000000000),IFERROR(IF(VALUE(MID($C4474,2,20))&lt;100000000,VALUE(MID($C4474,2,20)),1000000000),1000000000))+ROW()/100000,"")</f>
        <v/>
      </c>
    </row>
    <row r="4475">
      <c r="E4475" s="14" t="n"/>
      <c r="M4475" s="8">
        <f>IF($C4475="","",L4475*T4475/100)</f>
        <v/>
      </c>
      <c r="S4475" s="8" t="n"/>
      <c r="T4475" s="8" t="n"/>
      <c r="W4475">
        <f>IF($C4475="","",IF($AL4475=1,0,IF($AK4475=1,Settings!$C$6,Settings!$C$7))*100)</f>
        <v/>
      </c>
      <c r="X4475" s="8">
        <f>IF($C4475="","",T4475*W4475/100)</f>
        <v/>
      </c>
      <c r="Y4475" s="8">
        <f>IF($C4475="","",T4475-X4475)</f>
        <v/>
      </c>
      <c r="Z4475" s="8">
        <f>IF($C4475="","",Y4475-M4475)</f>
        <v/>
      </c>
      <c r="AD4475" s="8" t="n"/>
      <c r="AG4475" s="14" t="n"/>
      <c r="AI4475">
        <f>IF($C4475="","",IF(COUNTIF($C$2:$C4475,$C4475)=1,1,0))</f>
        <v/>
      </c>
      <c r="AJ4475">
        <f>IF($AI4475=1,SUMPRODUCT(--($AM$2:$AM$7001&lt;$AM4475))+1,"")</f>
        <v/>
      </c>
      <c r="AK4475">
        <f>IF($C4475="","",IF(OR($P4475=TRUE(),$P4475="TRUE"),1,0))</f>
        <v/>
      </c>
      <c r="AL4475">
        <f>IF($C4475="","",IF(AND($V4475="Yes",SUMPRODUCT((LEN(Settings!$F$6:$F$13)&gt;0)*ISNUMBER(SEARCH(Settings!$F$6:$F$13,$O4475)))=0),1,0))</f>
        <v/>
      </c>
      <c r="AM4475">
        <f>IF($AI4475=1,IFERROR(IF(VALUE($C4475)&lt;100000000,VALUE($C4475),1000000000),IFERROR(IF(VALUE(MID($C4475,2,20))&lt;100000000,VALUE(MID($C4475,2,20)),1000000000),1000000000))+ROW()/100000,"")</f>
        <v/>
      </c>
    </row>
    <row r="4476">
      <c r="E4476" s="14" t="n"/>
      <c r="M4476" s="8">
        <f>IF($C4476="","",L4476*T4476/100)</f>
        <v/>
      </c>
      <c r="S4476" s="8" t="n"/>
      <c r="T4476" s="8" t="n"/>
      <c r="W4476">
        <f>IF($C4476="","",IF($AL4476=1,0,IF($AK4476=1,Settings!$C$6,Settings!$C$7))*100)</f>
        <v/>
      </c>
      <c r="X4476" s="8">
        <f>IF($C4476="","",T4476*W4476/100)</f>
        <v/>
      </c>
      <c r="Y4476" s="8">
        <f>IF($C4476="","",T4476-X4476)</f>
        <v/>
      </c>
      <c r="Z4476" s="8">
        <f>IF($C4476="","",Y4476-M4476)</f>
        <v/>
      </c>
      <c r="AD4476" s="8" t="n"/>
      <c r="AG4476" s="14" t="n"/>
      <c r="AI4476">
        <f>IF($C4476="","",IF(COUNTIF($C$2:$C4476,$C4476)=1,1,0))</f>
        <v/>
      </c>
      <c r="AJ4476">
        <f>IF($AI4476=1,SUMPRODUCT(--($AM$2:$AM$7001&lt;$AM4476))+1,"")</f>
        <v/>
      </c>
      <c r="AK4476">
        <f>IF($C4476="","",IF(OR($P4476=TRUE(),$P4476="TRUE"),1,0))</f>
        <v/>
      </c>
      <c r="AL4476">
        <f>IF($C4476="","",IF(AND($V4476="Yes",SUMPRODUCT((LEN(Settings!$F$6:$F$13)&gt;0)*ISNUMBER(SEARCH(Settings!$F$6:$F$13,$O4476)))=0),1,0))</f>
        <v/>
      </c>
      <c r="AM4476">
        <f>IF($AI4476=1,IFERROR(IF(VALUE($C4476)&lt;100000000,VALUE($C4476),1000000000),IFERROR(IF(VALUE(MID($C4476,2,20))&lt;100000000,VALUE(MID($C4476,2,20)),1000000000),1000000000))+ROW()/100000,"")</f>
        <v/>
      </c>
    </row>
    <row r="4477">
      <c r="E4477" s="14" t="n"/>
      <c r="M4477" s="8">
        <f>IF($C4477="","",L4477*T4477/100)</f>
        <v/>
      </c>
      <c r="S4477" s="8" t="n"/>
      <c r="T4477" s="8" t="n"/>
      <c r="W4477">
        <f>IF($C4477="","",IF($AL4477=1,0,IF($AK4477=1,Settings!$C$6,Settings!$C$7))*100)</f>
        <v/>
      </c>
      <c r="X4477" s="8">
        <f>IF($C4477="","",T4477*W4477/100)</f>
        <v/>
      </c>
      <c r="Y4477" s="8">
        <f>IF($C4477="","",T4477-X4477)</f>
        <v/>
      </c>
      <c r="Z4477" s="8">
        <f>IF($C4477="","",Y4477-M4477)</f>
        <v/>
      </c>
      <c r="AD4477" s="8" t="n"/>
      <c r="AG4477" s="14" t="n"/>
      <c r="AI4477">
        <f>IF($C4477="","",IF(COUNTIF($C$2:$C4477,$C4477)=1,1,0))</f>
        <v/>
      </c>
      <c r="AJ4477">
        <f>IF($AI4477=1,SUMPRODUCT(--($AM$2:$AM$7001&lt;$AM4477))+1,"")</f>
        <v/>
      </c>
      <c r="AK4477">
        <f>IF($C4477="","",IF(OR($P4477=TRUE(),$P4477="TRUE"),1,0))</f>
        <v/>
      </c>
      <c r="AL4477">
        <f>IF($C4477="","",IF(AND($V4477="Yes",SUMPRODUCT((LEN(Settings!$F$6:$F$13)&gt;0)*ISNUMBER(SEARCH(Settings!$F$6:$F$13,$O4477)))=0),1,0))</f>
        <v/>
      </c>
      <c r="AM4477">
        <f>IF($AI4477=1,IFERROR(IF(VALUE($C4477)&lt;100000000,VALUE($C4477),1000000000),IFERROR(IF(VALUE(MID($C4477,2,20))&lt;100000000,VALUE(MID($C4477,2,20)),1000000000),1000000000))+ROW()/100000,"")</f>
        <v/>
      </c>
    </row>
    <row r="4478">
      <c r="E4478" s="14" t="n"/>
      <c r="M4478" s="8">
        <f>IF($C4478="","",L4478*T4478/100)</f>
        <v/>
      </c>
      <c r="S4478" s="8" t="n"/>
      <c r="T4478" s="8" t="n"/>
      <c r="W4478">
        <f>IF($C4478="","",IF($AL4478=1,0,IF($AK4478=1,Settings!$C$6,Settings!$C$7))*100)</f>
        <v/>
      </c>
      <c r="X4478" s="8">
        <f>IF($C4478="","",T4478*W4478/100)</f>
        <v/>
      </c>
      <c r="Y4478" s="8">
        <f>IF($C4478="","",T4478-X4478)</f>
        <v/>
      </c>
      <c r="Z4478" s="8">
        <f>IF($C4478="","",Y4478-M4478)</f>
        <v/>
      </c>
      <c r="AD4478" s="8" t="n"/>
      <c r="AG4478" s="14" t="n"/>
      <c r="AI4478">
        <f>IF($C4478="","",IF(COUNTIF($C$2:$C4478,$C4478)=1,1,0))</f>
        <v/>
      </c>
      <c r="AJ4478">
        <f>IF($AI4478=1,SUMPRODUCT(--($AM$2:$AM$7001&lt;$AM4478))+1,"")</f>
        <v/>
      </c>
      <c r="AK4478">
        <f>IF($C4478="","",IF(OR($P4478=TRUE(),$P4478="TRUE"),1,0))</f>
        <v/>
      </c>
      <c r="AL4478">
        <f>IF($C4478="","",IF(AND($V4478="Yes",SUMPRODUCT((LEN(Settings!$F$6:$F$13)&gt;0)*ISNUMBER(SEARCH(Settings!$F$6:$F$13,$O4478)))=0),1,0))</f>
        <v/>
      </c>
      <c r="AM4478">
        <f>IF($AI4478=1,IFERROR(IF(VALUE($C4478)&lt;100000000,VALUE($C4478),1000000000),IFERROR(IF(VALUE(MID($C4478,2,20))&lt;100000000,VALUE(MID($C4478,2,20)),1000000000),1000000000))+ROW()/100000,"")</f>
        <v/>
      </c>
    </row>
    <row r="4479">
      <c r="E4479" s="14" t="n"/>
      <c r="M4479" s="8">
        <f>IF($C4479="","",L4479*T4479/100)</f>
        <v/>
      </c>
      <c r="S4479" s="8" t="n"/>
      <c r="T4479" s="8" t="n"/>
      <c r="W4479">
        <f>IF($C4479="","",IF($AL4479=1,0,IF($AK4479=1,Settings!$C$6,Settings!$C$7))*100)</f>
        <v/>
      </c>
      <c r="X4479" s="8">
        <f>IF($C4479="","",T4479*W4479/100)</f>
        <v/>
      </c>
      <c r="Y4479" s="8">
        <f>IF($C4479="","",T4479-X4479)</f>
        <v/>
      </c>
      <c r="Z4479" s="8">
        <f>IF($C4479="","",Y4479-M4479)</f>
        <v/>
      </c>
      <c r="AD4479" s="8" t="n"/>
      <c r="AG4479" s="14" t="n"/>
      <c r="AI4479">
        <f>IF($C4479="","",IF(COUNTIF($C$2:$C4479,$C4479)=1,1,0))</f>
        <v/>
      </c>
      <c r="AJ4479">
        <f>IF($AI4479=1,SUMPRODUCT(--($AM$2:$AM$7001&lt;$AM4479))+1,"")</f>
        <v/>
      </c>
      <c r="AK4479">
        <f>IF($C4479="","",IF(OR($P4479=TRUE(),$P4479="TRUE"),1,0))</f>
        <v/>
      </c>
      <c r="AL4479">
        <f>IF($C4479="","",IF(AND($V4479="Yes",SUMPRODUCT((LEN(Settings!$F$6:$F$13)&gt;0)*ISNUMBER(SEARCH(Settings!$F$6:$F$13,$O4479)))=0),1,0))</f>
        <v/>
      </c>
      <c r="AM4479">
        <f>IF($AI4479=1,IFERROR(IF(VALUE($C4479)&lt;100000000,VALUE($C4479),1000000000),IFERROR(IF(VALUE(MID($C4479,2,20))&lt;100000000,VALUE(MID($C4479,2,20)),1000000000),1000000000))+ROW()/100000,"")</f>
        <v/>
      </c>
    </row>
    <row r="4480">
      <c r="E4480" s="14" t="n"/>
      <c r="M4480" s="8">
        <f>IF($C4480="","",L4480*T4480/100)</f>
        <v/>
      </c>
      <c r="S4480" s="8" t="n"/>
      <c r="T4480" s="8" t="n"/>
      <c r="W4480">
        <f>IF($C4480="","",IF($AL4480=1,0,IF($AK4480=1,Settings!$C$6,Settings!$C$7))*100)</f>
        <v/>
      </c>
      <c r="X4480" s="8">
        <f>IF($C4480="","",T4480*W4480/100)</f>
        <v/>
      </c>
      <c r="Y4480" s="8">
        <f>IF($C4480="","",T4480-X4480)</f>
        <v/>
      </c>
      <c r="Z4480" s="8">
        <f>IF($C4480="","",Y4480-M4480)</f>
        <v/>
      </c>
      <c r="AD4480" s="8" t="n"/>
      <c r="AG4480" s="14" t="n"/>
      <c r="AI4480">
        <f>IF($C4480="","",IF(COUNTIF($C$2:$C4480,$C4480)=1,1,0))</f>
        <v/>
      </c>
      <c r="AJ4480">
        <f>IF($AI4480=1,SUMPRODUCT(--($AM$2:$AM$7001&lt;$AM4480))+1,"")</f>
        <v/>
      </c>
      <c r="AK4480">
        <f>IF($C4480="","",IF(OR($P4480=TRUE(),$P4480="TRUE"),1,0))</f>
        <v/>
      </c>
      <c r="AL4480">
        <f>IF($C4480="","",IF(AND($V4480="Yes",SUMPRODUCT((LEN(Settings!$F$6:$F$13)&gt;0)*ISNUMBER(SEARCH(Settings!$F$6:$F$13,$O4480)))=0),1,0))</f>
        <v/>
      </c>
      <c r="AM4480">
        <f>IF($AI4480=1,IFERROR(IF(VALUE($C4480)&lt;100000000,VALUE($C4480),1000000000),IFERROR(IF(VALUE(MID($C4480,2,20))&lt;100000000,VALUE(MID($C4480,2,20)),1000000000),1000000000))+ROW()/100000,"")</f>
        <v/>
      </c>
    </row>
    <row r="4481">
      <c r="E4481" s="14" t="n"/>
      <c r="M4481" s="8">
        <f>IF($C4481="","",L4481*T4481/100)</f>
        <v/>
      </c>
      <c r="S4481" s="8" t="n"/>
      <c r="T4481" s="8" t="n"/>
      <c r="W4481">
        <f>IF($C4481="","",IF($AL4481=1,0,IF($AK4481=1,Settings!$C$6,Settings!$C$7))*100)</f>
        <v/>
      </c>
      <c r="X4481" s="8">
        <f>IF($C4481="","",T4481*W4481/100)</f>
        <v/>
      </c>
      <c r="Y4481" s="8">
        <f>IF($C4481="","",T4481-X4481)</f>
        <v/>
      </c>
      <c r="Z4481" s="8">
        <f>IF($C4481="","",Y4481-M4481)</f>
        <v/>
      </c>
      <c r="AD4481" s="8" t="n"/>
      <c r="AG4481" s="14" t="n"/>
      <c r="AI4481">
        <f>IF($C4481="","",IF(COUNTIF($C$2:$C4481,$C4481)=1,1,0))</f>
        <v/>
      </c>
      <c r="AJ4481">
        <f>IF($AI4481=1,SUMPRODUCT(--($AM$2:$AM$7001&lt;$AM4481))+1,"")</f>
        <v/>
      </c>
      <c r="AK4481">
        <f>IF($C4481="","",IF(OR($P4481=TRUE(),$P4481="TRUE"),1,0))</f>
        <v/>
      </c>
      <c r="AL4481">
        <f>IF($C4481="","",IF(AND($V4481="Yes",SUMPRODUCT((LEN(Settings!$F$6:$F$13)&gt;0)*ISNUMBER(SEARCH(Settings!$F$6:$F$13,$O4481)))=0),1,0))</f>
        <v/>
      </c>
      <c r="AM4481">
        <f>IF($AI4481=1,IFERROR(IF(VALUE($C4481)&lt;100000000,VALUE($C4481),1000000000),IFERROR(IF(VALUE(MID($C4481,2,20))&lt;100000000,VALUE(MID($C4481,2,20)),1000000000),1000000000))+ROW()/100000,"")</f>
        <v/>
      </c>
    </row>
    <row r="4482">
      <c r="E4482" s="14" t="n"/>
      <c r="M4482" s="8">
        <f>IF($C4482="","",L4482*T4482/100)</f>
        <v/>
      </c>
      <c r="S4482" s="8" t="n"/>
      <c r="T4482" s="8" t="n"/>
      <c r="W4482">
        <f>IF($C4482="","",IF($AL4482=1,0,IF($AK4482=1,Settings!$C$6,Settings!$C$7))*100)</f>
        <v/>
      </c>
      <c r="X4482" s="8">
        <f>IF($C4482="","",T4482*W4482/100)</f>
        <v/>
      </c>
      <c r="Y4482" s="8">
        <f>IF($C4482="","",T4482-X4482)</f>
        <v/>
      </c>
      <c r="Z4482" s="8">
        <f>IF($C4482="","",Y4482-M4482)</f>
        <v/>
      </c>
      <c r="AD4482" s="8" t="n"/>
      <c r="AG4482" s="14" t="n"/>
      <c r="AI4482">
        <f>IF($C4482="","",IF(COUNTIF($C$2:$C4482,$C4482)=1,1,0))</f>
        <v/>
      </c>
      <c r="AJ4482">
        <f>IF($AI4482=1,SUMPRODUCT(--($AM$2:$AM$7001&lt;$AM4482))+1,"")</f>
        <v/>
      </c>
      <c r="AK4482">
        <f>IF($C4482="","",IF(OR($P4482=TRUE(),$P4482="TRUE"),1,0))</f>
        <v/>
      </c>
      <c r="AL4482">
        <f>IF($C4482="","",IF(AND($V4482="Yes",SUMPRODUCT((LEN(Settings!$F$6:$F$13)&gt;0)*ISNUMBER(SEARCH(Settings!$F$6:$F$13,$O4482)))=0),1,0))</f>
        <v/>
      </c>
      <c r="AM4482">
        <f>IF($AI4482=1,IFERROR(IF(VALUE($C4482)&lt;100000000,VALUE($C4482),1000000000),IFERROR(IF(VALUE(MID($C4482,2,20))&lt;100000000,VALUE(MID($C4482,2,20)),1000000000),1000000000))+ROW()/100000,"")</f>
        <v/>
      </c>
    </row>
    <row r="4483">
      <c r="E4483" s="14" t="n"/>
      <c r="M4483" s="8">
        <f>IF($C4483="","",L4483*T4483/100)</f>
        <v/>
      </c>
      <c r="S4483" s="8" t="n"/>
      <c r="T4483" s="8" t="n"/>
      <c r="W4483">
        <f>IF($C4483="","",IF($AL4483=1,0,IF($AK4483=1,Settings!$C$6,Settings!$C$7))*100)</f>
        <v/>
      </c>
      <c r="X4483" s="8">
        <f>IF($C4483="","",T4483*W4483/100)</f>
        <v/>
      </c>
      <c r="Y4483" s="8">
        <f>IF($C4483="","",T4483-X4483)</f>
        <v/>
      </c>
      <c r="Z4483" s="8">
        <f>IF($C4483="","",Y4483-M4483)</f>
        <v/>
      </c>
      <c r="AD4483" s="8" t="n"/>
      <c r="AG4483" s="14" t="n"/>
      <c r="AI4483">
        <f>IF($C4483="","",IF(COUNTIF($C$2:$C4483,$C4483)=1,1,0))</f>
        <v/>
      </c>
      <c r="AJ4483">
        <f>IF($AI4483=1,SUMPRODUCT(--($AM$2:$AM$7001&lt;$AM4483))+1,"")</f>
        <v/>
      </c>
      <c r="AK4483">
        <f>IF($C4483="","",IF(OR($P4483=TRUE(),$P4483="TRUE"),1,0))</f>
        <v/>
      </c>
      <c r="AL4483">
        <f>IF($C4483="","",IF(AND($V4483="Yes",SUMPRODUCT((LEN(Settings!$F$6:$F$13)&gt;0)*ISNUMBER(SEARCH(Settings!$F$6:$F$13,$O4483)))=0),1,0))</f>
        <v/>
      </c>
      <c r="AM4483">
        <f>IF($AI4483=1,IFERROR(IF(VALUE($C4483)&lt;100000000,VALUE($C4483),1000000000),IFERROR(IF(VALUE(MID($C4483,2,20))&lt;100000000,VALUE(MID($C4483,2,20)),1000000000),1000000000))+ROW()/100000,"")</f>
        <v/>
      </c>
    </row>
    <row r="4484">
      <c r="E4484" s="14" t="n"/>
      <c r="M4484" s="8">
        <f>IF($C4484="","",L4484*T4484/100)</f>
        <v/>
      </c>
      <c r="S4484" s="8" t="n"/>
      <c r="T4484" s="8" t="n"/>
      <c r="W4484">
        <f>IF($C4484="","",IF($AL4484=1,0,IF($AK4484=1,Settings!$C$6,Settings!$C$7))*100)</f>
        <v/>
      </c>
      <c r="X4484" s="8">
        <f>IF($C4484="","",T4484*W4484/100)</f>
        <v/>
      </c>
      <c r="Y4484" s="8">
        <f>IF($C4484="","",T4484-X4484)</f>
        <v/>
      </c>
      <c r="Z4484" s="8">
        <f>IF($C4484="","",Y4484-M4484)</f>
        <v/>
      </c>
      <c r="AD4484" s="8" t="n"/>
      <c r="AG4484" s="14" t="n"/>
      <c r="AI4484">
        <f>IF($C4484="","",IF(COUNTIF($C$2:$C4484,$C4484)=1,1,0))</f>
        <v/>
      </c>
      <c r="AJ4484">
        <f>IF($AI4484=1,SUMPRODUCT(--($AM$2:$AM$7001&lt;$AM4484))+1,"")</f>
        <v/>
      </c>
      <c r="AK4484">
        <f>IF($C4484="","",IF(OR($P4484=TRUE(),$P4484="TRUE"),1,0))</f>
        <v/>
      </c>
      <c r="AL4484">
        <f>IF($C4484="","",IF(AND($V4484="Yes",SUMPRODUCT((LEN(Settings!$F$6:$F$13)&gt;0)*ISNUMBER(SEARCH(Settings!$F$6:$F$13,$O4484)))=0),1,0))</f>
        <v/>
      </c>
      <c r="AM4484">
        <f>IF($AI4484=1,IFERROR(IF(VALUE($C4484)&lt;100000000,VALUE($C4484),1000000000),IFERROR(IF(VALUE(MID($C4484,2,20))&lt;100000000,VALUE(MID($C4484,2,20)),1000000000),1000000000))+ROW()/100000,"")</f>
        <v/>
      </c>
    </row>
    <row r="4485">
      <c r="E4485" s="14" t="n"/>
      <c r="M4485" s="8">
        <f>IF($C4485="","",L4485*T4485/100)</f>
        <v/>
      </c>
      <c r="S4485" s="8" t="n"/>
      <c r="T4485" s="8" t="n"/>
      <c r="W4485">
        <f>IF($C4485="","",IF($AL4485=1,0,IF($AK4485=1,Settings!$C$6,Settings!$C$7))*100)</f>
        <v/>
      </c>
      <c r="X4485" s="8">
        <f>IF($C4485="","",T4485*W4485/100)</f>
        <v/>
      </c>
      <c r="Y4485" s="8">
        <f>IF($C4485="","",T4485-X4485)</f>
        <v/>
      </c>
      <c r="Z4485" s="8">
        <f>IF($C4485="","",Y4485-M4485)</f>
        <v/>
      </c>
      <c r="AD4485" s="8" t="n"/>
      <c r="AG4485" s="14" t="n"/>
      <c r="AI4485">
        <f>IF($C4485="","",IF(COUNTIF($C$2:$C4485,$C4485)=1,1,0))</f>
        <v/>
      </c>
      <c r="AJ4485">
        <f>IF($AI4485=1,SUMPRODUCT(--($AM$2:$AM$7001&lt;$AM4485))+1,"")</f>
        <v/>
      </c>
      <c r="AK4485">
        <f>IF($C4485="","",IF(OR($P4485=TRUE(),$P4485="TRUE"),1,0))</f>
        <v/>
      </c>
      <c r="AL4485">
        <f>IF($C4485="","",IF(AND($V4485="Yes",SUMPRODUCT((LEN(Settings!$F$6:$F$13)&gt;0)*ISNUMBER(SEARCH(Settings!$F$6:$F$13,$O4485)))=0),1,0))</f>
        <v/>
      </c>
      <c r="AM4485">
        <f>IF($AI4485=1,IFERROR(IF(VALUE($C4485)&lt;100000000,VALUE($C4485),1000000000),IFERROR(IF(VALUE(MID($C4485,2,20))&lt;100000000,VALUE(MID($C4485,2,20)),1000000000),1000000000))+ROW()/100000,"")</f>
        <v/>
      </c>
    </row>
    <row r="4486">
      <c r="E4486" s="14" t="n"/>
      <c r="M4486" s="8">
        <f>IF($C4486="","",L4486*T4486/100)</f>
        <v/>
      </c>
      <c r="S4486" s="8" t="n"/>
      <c r="T4486" s="8" t="n"/>
      <c r="W4486">
        <f>IF($C4486="","",IF($AL4486=1,0,IF($AK4486=1,Settings!$C$6,Settings!$C$7))*100)</f>
        <v/>
      </c>
      <c r="X4486" s="8">
        <f>IF($C4486="","",T4486*W4486/100)</f>
        <v/>
      </c>
      <c r="Y4486" s="8">
        <f>IF($C4486="","",T4486-X4486)</f>
        <v/>
      </c>
      <c r="Z4486" s="8">
        <f>IF($C4486="","",Y4486-M4486)</f>
        <v/>
      </c>
      <c r="AD4486" s="8" t="n"/>
      <c r="AG4486" s="14" t="n"/>
      <c r="AI4486">
        <f>IF($C4486="","",IF(COUNTIF($C$2:$C4486,$C4486)=1,1,0))</f>
        <v/>
      </c>
      <c r="AJ4486">
        <f>IF($AI4486=1,SUMPRODUCT(--($AM$2:$AM$7001&lt;$AM4486))+1,"")</f>
        <v/>
      </c>
      <c r="AK4486">
        <f>IF($C4486="","",IF(OR($P4486=TRUE(),$P4486="TRUE"),1,0))</f>
        <v/>
      </c>
      <c r="AL4486">
        <f>IF($C4486="","",IF(AND($V4486="Yes",SUMPRODUCT((LEN(Settings!$F$6:$F$13)&gt;0)*ISNUMBER(SEARCH(Settings!$F$6:$F$13,$O4486)))=0),1,0))</f>
        <v/>
      </c>
      <c r="AM4486">
        <f>IF($AI4486=1,IFERROR(IF(VALUE($C4486)&lt;100000000,VALUE($C4486),1000000000),IFERROR(IF(VALUE(MID($C4486,2,20))&lt;100000000,VALUE(MID($C4486,2,20)),1000000000),1000000000))+ROW()/100000,"")</f>
        <v/>
      </c>
    </row>
    <row r="4487">
      <c r="E4487" s="14" t="n"/>
      <c r="M4487" s="8">
        <f>IF($C4487="","",L4487*T4487/100)</f>
        <v/>
      </c>
      <c r="S4487" s="8" t="n"/>
      <c r="T4487" s="8" t="n"/>
      <c r="W4487">
        <f>IF($C4487="","",IF($AL4487=1,0,IF($AK4487=1,Settings!$C$6,Settings!$C$7))*100)</f>
        <v/>
      </c>
      <c r="X4487" s="8">
        <f>IF($C4487="","",T4487*W4487/100)</f>
        <v/>
      </c>
      <c r="Y4487" s="8">
        <f>IF($C4487="","",T4487-X4487)</f>
        <v/>
      </c>
      <c r="Z4487" s="8">
        <f>IF($C4487="","",Y4487-M4487)</f>
        <v/>
      </c>
      <c r="AD4487" s="8" t="n"/>
      <c r="AG4487" s="14" t="n"/>
      <c r="AI4487">
        <f>IF($C4487="","",IF(COUNTIF($C$2:$C4487,$C4487)=1,1,0))</f>
        <v/>
      </c>
      <c r="AJ4487">
        <f>IF($AI4487=1,SUMPRODUCT(--($AM$2:$AM$7001&lt;$AM4487))+1,"")</f>
        <v/>
      </c>
      <c r="AK4487">
        <f>IF($C4487="","",IF(OR($P4487=TRUE(),$P4487="TRUE"),1,0))</f>
        <v/>
      </c>
      <c r="AL4487">
        <f>IF($C4487="","",IF(AND($V4487="Yes",SUMPRODUCT((LEN(Settings!$F$6:$F$13)&gt;0)*ISNUMBER(SEARCH(Settings!$F$6:$F$13,$O4487)))=0),1,0))</f>
        <v/>
      </c>
      <c r="AM4487">
        <f>IF($AI4487=1,IFERROR(IF(VALUE($C4487)&lt;100000000,VALUE($C4487),1000000000),IFERROR(IF(VALUE(MID($C4487,2,20))&lt;100000000,VALUE(MID($C4487,2,20)),1000000000),1000000000))+ROW()/100000,"")</f>
        <v/>
      </c>
    </row>
    <row r="4488">
      <c r="E4488" s="14" t="n"/>
      <c r="M4488" s="8">
        <f>IF($C4488="","",L4488*T4488/100)</f>
        <v/>
      </c>
      <c r="S4488" s="8" t="n"/>
      <c r="T4488" s="8" t="n"/>
      <c r="W4488">
        <f>IF($C4488="","",IF($AL4488=1,0,IF($AK4488=1,Settings!$C$6,Settings!$C$7))*100)</f>
        <v/>
      </c>
      <c r="X4488" s="8">
        <f>IF($C4488="","",T4488*W4488/100)</f>
        <v/>
      </c>
      <c r="Y4488" s="8">
        <f>IF($C4488="","",T4488-X4488)</f>
        <v/>
      </c>
      <c r="Z4488" s="8">
        <f>IF($C4488="","",Y4488-M4488)</f>
        <v/>
      </c>
      <c r="AD4488" s="8" t="n"/>
      <c r="AG4488" s="14" t="n"/>
      <c r="AI4488">
        <f>IF($C4488="","",IF(COUNTIF($C$2:$C4488,$C4488)=1,1,0))</f>
        <v/>
      </c>
      <c r="AJ4488">
        <f>IF($AI4488=1,SUMPRODUCT(--($AM$2:$AM$7001&lt;$AM4488))+1,"")</f>
        <v/>
      </c>
      <c r="AK4488">
        <f>IF($C4488="","",IF(OR($P4488=TRUE(),$P4488="TRUE"),1,0))</f>
        <v/>
      </c>
      <c r="AL4488">
        <f>IF($C4488="","",IF(AND($V4488="Yes",SUMPRODUCT((LEN(Settings!$F$6:$F$13)&gt;0)*ISNUMBER(SEARCH(Settings!$F$6:$F$13,$O4488)))=0),1,0))</f>
        <v/>
      </c>
      <c r="AM4488">
        <f>IF($AI4488=1,IFERROR(IF(VALUE($C4488)&lt;100000000,VALUE($C4488),1000000000),IFERROR(IF(VALUE(MID($C4488,2,20))&lt;100000000,VALUE(MID($C4488,2,20)),1000000000),1000000000))+ROW()/100000,"")</f>
        <v/>
      </c>
    </row>
    <row r="4489">
      <c r="E4489" s="14" t="n"/>
      <c r="M4489" s="8">
        <f>IF($C4489="","",L4489*T4489/100)</f>
        <v/>
      </c>
      <c r="S4489" s="8" t="n"/>
      <c r="T4489" s="8" t="n"/>
      <c r="W4489">
        <f>IF($C4489="","",IF($AL4489=1,0,IF($AK4489=1,Settings!$C$6,Settings!$C$7))*100)</f>
        <v/>
      </c>
      <c r="X4489" s="8">
        <f>IF($C4489="","",T4489*W4489/100)</f>
        <v/>
      </c>
      <c r="Y4489" s="8">
        <f>IF($C4489="","",T4489-X4489)</f>
        <v/>
      </c>
      <c r="Z4489" s="8">
        <f>IF($C4489="","",Y4489-M4489)</f>
        <v/>
      </c>
      <c r="AD4489" s="8" t="n"/>
      <c r="AG4489" s="14" t="n"/>
      <c r="AI4489">
        <f>IF($C4489="","",IF(COUNTIF($C$2:$C4489,$C4489)=1,1,0))</f>
        <v/>
      </c>
      <c r="AJ4489">
        <f>IF($AI4489=1,SUMPRODUCT(--($AM$2:$AM$7001&lt;$AM4489))+1,"")</f>
        <v/>
      </c>
      <c r="AK4489">
        <f>IF($C4489="","",IF(OR($P4489=TRUE(),$P4489="TRUE"),1,0))</f>
        <v/>
      </c>
      <c r="AL4489">
        <f>IF($C4489="","",IF(AND($V4489="Yes",SUMPRODUCT((LEN(Settings!$F$6:$F$13)&gt;0)*ISNUMBER(SEARCH(Settings!$F$6:$F$13,$O4489)))=0),1,0))</f>
        <v/>
      </c>
      <c r="AM4489">
        <f>IF($AI4489=1,IFERROR(IF(VALUE($C4489)&lt;100000000,VALUE($C4489),1000000000),IFERROR(IF(VALUE(MID($C4489,2,20))&lt;100000000,VALUE(MID($C4489,2,20)),1000000000),1000000000))+ROW()/100000,"")</f>
        <v/>
      </c>
    </row>
    <row r="4490">
      <c r="E4490" s="14" t="n"/>
      <c r="M4490" s="8">
        <f>IF($C4490="","",L4490*T4490/100)</f>
        <v/>
      </c>
      <c r="S4490" s="8" t="n"/>
      <c r="T4490" s="8" t="n"/>
      <c r="W4490">
        <f>IF($C4490="","",IF($AL4490=1,0,IF($AK4490=1,Settings!$C$6,Settings!$C$7))*100)</f>
        <v/>
      </c>
      <c r="X4490" s="8">
        <f>IF($C4490="","",T4490*W4490/100)</f>
        <v/>
      </c>
      <c r="Y4490" s="8">
        <f>IF($C4490="","",T4490-X4490)</f>
        <v/>
      </c>
      <c r="Z4490" s="8">
        <f>IF($C4490="","",Y4490-M4490)</f>
        <v/>
      </c>
      <c r="AD4490" s="8" t="n"/>
      <c r="AG4490" s="14" t="n"/>
      <c r="AI4490">
        <f>IF($C4490="","",IF(COUNTIF($C$2:$C4490,$C4490)=1,1,0))</f>
        <v/>
      </c>
      <c r="AJ4490">
        <f>IF($AI4490=1,SUMPRODUCT(--($AM$2:$AM$7001&lt;$AM4490))+1,"")</f>
        <v/>
      </c>
      <c r="AK4490">
        <f>IF($C4490="","",IF(OR($P4490=TRUE(),$P4490="TRUE"),1,0))</f>
        <v/>
      </c>
      <c r="AL4490">
        <f>IF($C4490="","",IF(AND($V4490="Yes",SUMPRODUCT((LEN(Settings!$F$6:$F$13)&gt;0)*ISNUMBER(SEARCH(Settings!$F$6:$F$13,$O4490)))=0),1,0))</f>
        <v/>
      </c>
      <c r="AM4490">
        <f>IF($AI4490=1,IFERROR(IF(VALUE($C4490)&lt;100000000,VALUE($C4490),1000000000),IFERROR(IF(VALUE(MID($C4490,2,20))&lt;100000000,VALUE(MID($C4490,2,20)),1000000000),1000000000))+ROW()/100000,"")</f>
        <v/>
      </c>
    </row>
    <row r="4491">
      <c r="E4491" s="14" t="n"/>
      <c r="M4491" s="8">
        <f>IF($C4491="","",L4491*T4491/100)</f>
        <v/>
      </c>
      <c r="S4491" s="8" t="n"/>
      <c r="T4491" s="8" t="n"/>
      <c r="W4491">
        <f>IF($C4491="","",IF($AL4491=1,0,IF($AK4491=1,Settings!$C$6,Settings!$C$7))*100)</f>
        <v/>
      </c>
      <c r="X4491" s="8">
        <f>IF($C4491="","",T4491*W4491/100)</f>
        <v/>
      </c>
      <c r="Y4491" s="8">
        <f>IF($C4491="","",T4491-X4491)</f>
        <v/>
      </c>
      <c r="Z4491" s="8">
        <f>IF($C4491="","",Y4491-M4491)</f>
        <v/>
      </c>
      <c r="AD4491" s="8" t="n"/>
      <c r="AG4491" s="14" t="n"/>
      <c r="AI4491">
        <f>IF($C4491="","",IF(COUNTIF($C$2:$C4491,$C4491)=1,1,0))</f>
        <v/>
      </c>
      <c r="AJ4491">
        <f>IF($AI4491=1,SUMPRODUCT(--($AM$2:$AM$7001&lt;$AM4491))+1,"")</f>
        <v/>
      </c>
      <c r="AK4491">
        <f>IF($C4491="","",IF(OR($P4491=TRUE(),$P4491="TRUE"),1,0))</f>
        <v/>
      </c>
      <c r="AL4491">
        <f>IF($C4491="","",IF(AND($V4491="Yes",SUMPRODUCT((LEN(Settings!$F$6:$F$13)&gt;0)*ISNUMBER(SEARCH(Settings!$F$6:$F$13,$O4491)))=0),1,0))</f>
        <v/>
      </c>
      <c r="AM4491">
        <f>IF($AI4491=1,IFERROR(IF(VALUE($C4491)&lt;100000000,VALUE($C4491),1000000000),IFERROR(IF(VALUE(MID($C4491,2,20))&lt;100000000,VALUE(MID($C4491,2,20)),1000000000),1000000000))+ROW()/100000,"")</f>
        <v/>
      </c>
    </row>
    <row r="4492">
      <c r="E4492" s="14" t="n"/>
      <c r="M4492" s="8">
        <f>IF($C4492="","",L4492*T4492/100)</f>
        <v/>
      </c>
      <c r="S4492" s="8" t="n"/>
      <c r="T4492" s="8" t="n"/>
      <c r="W4492">
        <f>IF($C4492="","",IF($AL4492=1,0,IF($AK4492=1,Settings!$C$6,Settings!$C$7))*100)</f>
        <v/>
      </c>
      <c r="X4492" s="8">
        <f>IF($C4492="","",T4492*W4492/100)</f>
        <v/>
      </c>
      <c r="Y4492" s="8">
        <f>IF($C4492="","",T4492-X4492)</f>
        <v/>
      </c>
      <c r="Z4492" s="8">
        <f>IF($C4492="","",Y4492-M4492)</f>
        <v/>
      </c>
      <c r="AD4492" s="8" t="n"/>
      <c r="AG4492" s="14" t="n"/>
      <c r="AI4492">
        <f>IF($C4492="","",IF(COUNTIF($C$2:$C4492,$C4492)=1,1,0))</f>
        <v/>
      </c>
      <c r="AJ4492">
        <f>IF($AI4492=1,SUMPRODUCT(--($AM$2:$AM$7001&lt;$AM4492))+1,"")</f>
        <v/>
      </c>
      <c r="AK4492">
        <f>IF($C4492="","",IF(OR($P4492=TRUE(),$P4492="TRUE"),1,0))</f>
        <v/>
      </c>
      <c r="AL4492">
        <f>IF($C4492="","",IF(AND($V4492="Yes",SUMPRODUCT((LEN(Settings!$F$6:$F$13)&gt;0)*ISNUMBER(SEARCH(Settings!$F$6:$F$13,$O4492)))=0),1,0))</f>
        <v/>
      </c>
      <c r="AM4492">
        <f>IF($AI4492=1,IFERROR(IF(VALUE($C4492)&lt;100000000,VALUE($C4492),1000000000),IFERROR(IF(VALUE(MID($C4492,2,20))&lt;100000000,VALUE(MID($C4492,2,20)),1000000000),1000000000))+ROW()/100000,"")</f>
        <v/>
      </c>
    </row>
    <row r="4493">
      <c r="E4493" s="14" t="n"/>
      <c r="M4493" s="8">
        <f>IF($C4493="","",L4493*T4493/100)</f>
        <v/>
      </c>
      <c r="S4493" s="8" t="n"/>
      <c r="T4493" s="8" t="n"/>
      <c r="W4493">
        <f>IF($C4493="","",IF($AL4493=1,0,IF($AK4493=1,Settings!$C$6,Settings!$C$7))*100)</f>
        <v/>
      </c>
      <c r="X4493" s="8">
        <f>IF($C4493="","",T4493*W4493/100)</f>
        <v/>
      </c>
      <c r="Y4493" s="8">
        <f>IF($C4493="","",T4493-X4493)</f>
        <v/>
      </c>
      <c r="Z4493" s="8">
        <f>IF($C4493="","",Y4493-M4493)</f>
        <v/>
      </c>
      <c r="AD4493" s="8" t="n"/>
      <c r="AG4493" s="14" t="n"/>
      <c r="AI4493">
        <f>IF($C4493="","",IF(COUNTIF($C$2:$C4493,$C4493)=1,1,0))</f>
        <v/>
      </c>
      <c r="AJ4493">
        <f>IF($AI4493=1,SUMPRODUCT(--($AM$2:$AM$7001&lt;$AM4493))+1,"")</f>
        <v/>
      </c>
      <c r="AK4493">
        <f>IF($C4493="","",IF(OR($P4493=TRUE(),$P4493="TRUE"),1,0))</f>
        <v/>
      </c>
      <c r="AL4493">
        <f>IF($C4493="","",IF(AND($V4493="Yes",SUMPRODUCT((LEN(Settings!$F$6:$F$13)&gt;0)*ISNUMBER(SEARCH(Settings!$F$6:$F$13,$O4493)))=0),1,0))</f>
        <v/>
      </c>
      <c r="AM4493">
        <f>IF($AI4493=1,IFERROR(IF(VALUE($C4493)&lt;100000000,VALUE($C4493),1000000000),IFERROR(IF(VALUE(MID($C4493,2,20))&lt;100000000,VALUE(MID($C4493,2,20)),1000000000),1000000000))+ROW()/100000,"")</f>
        <v/>
      </c>
    </row>
    <row r="4494">
      <c r="E4494" s="14" t="n"/>
      <c r="M4494" s="8">
        <f>IF($C4494="","",L4494*T4494/100)</f>
        <v/>
      </c>
      <c r="S4494" s="8" t="n"/>
      <c r="T4494" s="8" t="n"/>
      <c r="W4494">
        <f>IF($C4494="","",IF($AL4494=1,0,IF($AK4494=1,Settings!$C$6,Settings!$C$7))*100)</f>
        <v/>
      </c>
      <c r="X4494" s="8">
        <f>IF($C4494="","",T4494*W4494/100)</f>
        <v/>
      </c>
      <c r="Y4494" s="8">
        <f>IF($C4494="","",T4494-X4494)</f>
        <v/>
      </c>
      <c r="Z4494" s="8">
        <f>IF($C4494="","",Y4494-M4494)</f>
        <v/>
      </c>
      <c r="AD4494" s="8" t="n"/>
      <c r="AG4494" s="14" t="n"/>
      <c r="AI4494">
        <f>IF($C4494="","",IF(COUNTIF($C$2:$C4494,$C4494)=1,1,0))</f>
        <v/>
      </c>
      <c r="AJ4494">
        <f>IF($AI4494=1,SUMPRODUCT(--($AM$2:$AM$7001&lt;$AM4494))+1,"")</f>
        <v/>
      </c>
      <c r="AK4494">
        <f>IF($C4494="","",IF(OR($P4494=TRUE(),$P4494="TRUE"),1,0))</f>
        <v/>
      </c>
      <c r="AL4494">
        <f>IF($C4494="","",IF(AND($V4494="Yes",SUMPRODUCT((LEN(Settings!$F$6:$F$13)&gt;0)*ISNUMBER(SEARCH(Settings!$F$6:$F$13,$O4494)))=0),1,0))</f>
        <v/>
      </c>
      <c r="AM4494">
        <f>IF($AI4494=1,IFERROR(IF(VALUE($C4494)&lt;100000000,VALUE($C4494),1000000000),IFERROR(IF(VALUE(MID($C4494,2,20))&lt;100000000,VALUE(MID($C4494,2,20)),1000000000),1000000000))+ROW()/100000,"")</f>
        <v/>
      </c>
    </row>
    <row r="4495">
      <c r="E4495" s="14" t="n"/>
      <c r="M4495" s="8">
        <f>IF($C4495="","",L4495*T4495/100)</f>
        <v/>
      </c>
      <c r="S4495" s="8" t="n"/>
      <c r="T4495" s="8" t="n"/>
      <c r="W4495">
        <f>IF($C4495="","",IF($AL4495=1,0,IF($AK4495=1,Settings!$C$6,Settings!$C$7))*100)</f>
        <v/>
      </c>
      <c r="X4495" s="8">
        <f>IF($C4495="","",T4495*W4495/100)</f>
        <v/>
      </c>
      <c r="Y4495" s="8">
        <f>IF($C4495="","",T4495-X4495)</f>
        <v/>
      </c>
      <c r="Z4495" s="8">
        <f>IF($C4495="","",Y4495-M4495)</f>
        <v/>
      </c>
      <c r="AD4495" s="8" t="n"/>
      <c r="AG4495" s="14" t="n"/>
      <c r="AI4495">
        <f>IF($C4495="","",IF(COUNTIF($C$2:$C4495,$C4495)=1,1,0))</f>
        <v/>
      </c>
      <c r="AJ4495">
        <f>IF($AI4495=1,SUMPRODUCT(--($AM$2:$AM$7001&lt;$AM4495))+1,"")</f>
        <v/>
      </c>
      <c r="AK4495">
        <f>IF($C4495="","",IF(OR($P4495=TRUE(),$P4495="TRUE"),1,0))</f>
        <v/>
      </c>
      <c r="AL4495">
        <f>IF($C4495="","",IF(AND($V4495="Yes",SUMPRODUCT((LEN(Settings!$F$6:$F$13)&gt;0)*ISNUMBER(SEARCH(Settings!$F$6:$F$13,$O4495)))=0),1,0))</f>
        <v/>
      </c>
      <c r="AM4495">
        <f>IF($AI4495=1,IFERROR(IF(VALUE($C4495)&lt;100000000,VALUE($C4495),1000000000),IFERROR(IF(VALUE(MID($C4495,2,20))&lt;100000000,VALUE(MID($C4495,2,20)),1000000000),1000000000))+ROW()/100000,"")</f>
        <v/>
      </c>
    </row>
    <row r="4496">
      <c r="E4496" s="14" t="n"/>
      <c r="M4496" s="8">
        <f>IF($C4496="","",L4496*T4496/100)</f>
        <v/>
      </c>
      <c r="S4496" s="8" t="n"/>
      <c r="T4496" s="8" t="n"/>
      <c r="W4496">
        <f>IF($C4496="","",IF($AL4496=1,0,IF($AK4496=1,Settings!$C$6,Settings!$C$7))*100)</f>
        <v/>
      </c>
      <c r="X4496" s="8">
        <f>IF($C4496="","",T4496*W4496/100)</f>
        <v/>
      </c>
      <c r="Y4496" s="8">
        <f>IF($C4496="","",T4496-X4496)</f>
        <v/>
      </c>
      <c r="Z4496" s="8">
        <f>IF($C4496="","",Y4496-M4496)</f>
        <v/>
      </c>
      <c r="AD4496" s="8" t="n"/>
      <c r="AG4496" s="14" t="n"/>
      <c r="AI4496">
        <f>IF($C4496="","",IF(COUNTIF($C$2:$C4496,$C4496)=1,1,0))</f>
        <v/>
      </c>
      <c r="AJ4496">
        <f>IF($AI4496=1,SUMPRODUCT(--($AM$2:$AM$7001&lt;$AM4496))+1,"")</f>
        <v/>
      </c>
      <c r="AK4496">
        <f>IF($C4496="","",IF(OR($P4496=TRUE(),$P4496="TRUE"),1,0))</f>
        <v/>
      </c>
      <c r="AL4496">
        <f>IF($C4496="","",IF(AND($V4496="Yes",SUMPRODUCT((LEN(Settings!$F$6:$F$13)&gt;0)*ISNUMBER(SEARCH(Settings!$F$6:$F$13,$O4496)))=0),1,0))</f>
        <v/>
      </c>
      <c r="AM4496">
        <f>IF($AI4496=1,IFERROR(IF(VALUE($C4496)&lt;100000000,VALUE($C4496),1000000000),IFERROR(IF(VALUE(MID($C4496,2,20))&lt;100000000,VALUE(MID($C4496,2,20)),1000000000),1000000000))+ROW()/100000,"")</f>
        <v/>
      </c>
    </row>
    <row r="4497">
      <c r="E4497" s="14" t="n"/>
      <c r="M4497" s="8">
        <f>IF($C4497="","",L4497*T4497/100)</f>
        <v/>
      </c>
      <c r="S4497" s="8" t="n"/>
      <c r="T4497" s="8" t="n"/>
      <c r="W4497">
        <f>IF($C4497="","",IF($AL4497=1,0,IF($AK4497=1,Settings!$C$6,Settings!$C$7))*100)</f>
        <v/>
      </c>
      <c r="X4497" s="8">
        <f>IF($C4497="","",T4497*W4497/100)</f>
        <v/>
      </c>
      <c r="Y4497" s="8">
        <f>IF($C4497="","",T4497-X4497)</f>
        <v/>
      </c>
      <c r="Z4497" s="8">
        <f>IF($C4497="","",Y4497-M4497)</f>
        <v/>
      </c>
      <c r="AD4497" s="8" t="n"/>
      <c r="AG4497" s="14" t="n"/>
      <c r="AI4497">
        <f>IF($C4497="","",IF(COUNTIF($C$2:$C4497,$C4497)=1,1,0))</f>
        <v/>
      </c>
      <c r="AJ4497">
        <f>IF($AI4497=1,SUMPRODUCT(--($AM$2:$AM$7001&lt;$AM4497))+1,"")</f>
        <v/>
      </c>
      <c r="AK4497">
        <f>IF($C4497="","",IF(OR($P4497=TRUE(),$P4497="TRUE"),1,0))</f>
        <v/>
      </c>
      <c r="AL4497">
        <f>IF($C4497="","",IF(AND($V4497="Yes",SUMPRODUCT((LEN(Settings!$F$6:$F$13)&gt;0)*ISNUMBER(SEARCH(Settings!$F$6:$F$13,$O4497)))=0),1,0))</f>
        <v/>
      </c>
      <c r="AM4497">
        <f>IF($AI4497=1,IFERROR(IF(VALUE($C4497)&lt;100000000,VALUE($C4497),1000000000),IFERROR(IF(VALUE(MID($C4497,2,20))&lt;100000000,VALUE(MID($C4497,2,20)),1000000000),1000000000))+ROW()/100000,"")</f>
        <v/>
      </c>
    </row>
    <row r="4498">
      <c r="E4498" s="14" t="n"/>
      <c r="M4498" s="8">
        <f>IF($C4498="","",L4498*T4498/100)</f>
        <v/>
      </c>
      <c r="S4498" s="8" t="n"/>
      <c r="T4498" s="8" t="n"/>
      <c r="W4498">
        <f>IF($C4498="","",IF($AL4498=1,0,IF($AK4498=1,Settings!$C$6,Settings!$C$7))*100)</f>
        <v/>
      </c>
      <c r="X4498" s="8">
        <f>IF($C4498="","",T4498*W4498/100)</f>
        <v/>
      </c>
      <c r="Y4498" s="8">
        <f>IF($C4498="","",T4498-X4498)</f>
        <v/>
      </c>
      <c r="Z4498" s="8">
        <f>IF($C4498="","",Y4498-M4498)</f>
        <v/>
      </c>
      <c r="AD4498" s="8" t="n"/>
      <c r="AG4498" s="14" t="n"/>
      <c r="AI4498">
        <f>IF($C4498="","",IF(COUNTIF($C$2:$C4498,$C4498)=1,1,0))</f>
        <v/>
      </c>
      <c r="AJ4498">
        <f>IF($AI4498=1,SUMPRODUCT(--($AM$2:$AM$7001&lt;$AM4498))+1,"")</f>
        <v/>
      </c>
      <c r="AK4498">
        <f>IF($C4498="","",IF(OR($P4498=TRUE(),$P4498="TRUE"),1,0))</f>
        <v/>
      </c>
      <c r="AL4498">
        <f>IF($C4498="","",IF(AND($V4498="Yes",SUMPRODUCT((LEN(Settings!$F$6:$F$13)&gt;0)*ISNUMBER(SEARCH(Settings!$F$6:$F$13,$O4498)))=0),1,0))</f>
        <v/>
      </c>
      <c r="AM4498">
        <f>IF($AI4498=1,IFERROR(IF(VALUE($C4498)&lt;100000000,VALUE($C4498),1000000000),IFERROR(IF(VALUE(MID($C4498,2,20))&lt;100000000,VALUE(MID($C4498,2,20)),1000000000),1000000000))+ROW()/100000,"")</f>
        <v/>
      </c>
    </row>
    <row r="4499">
      <c r="E4499" s="14" t="n"/>
      <c r="M4499" s="8">
        <f>IF($C4499="","",L4499*T4499/100)</f>
        <v/>
      </c>
      <c r="S4499" s="8" t="n"/>
      <c r="T4499" s="8" t="n"/>
      <c r="W4499">
        <f>IF($C4499="","",IF($AL4499=1,0,IF($AK4499=1,Settings!$C$6,Settings!$C$7))*100)</f>
        <v/>
      </c>
      <c r="X4499" s="8">
        <f>IF($C4499="","",T4499*W4499/100)</f>
        <v/>
      </c>
      <c r="Y4499" s="8">
        <f>IF($C4499="","",T4499-X4499)</f>
        <v/>
      </c>
      <c r="Z4499" s="8">
        <f>IF($C4499="","",Y4499-M4499)</f>
        <v/>
      </c>
      <c r="AD4499" s="8" t="n"/>
      <c r="AG4499" s="14" t="n"/>
      <c r="AI4499">
        <f>IF($C4499="","",IF(COUNTIF($C$2:$C4499,$C4499)=1,1,0))</f>
        <v/>
      </c>
      <c r="AJ4499">
        <f>IF($AI4499=1,SUMPRODUCT(--($AM$2:$AM$7001&lt;$AM4499))+1,"")</f>
        <v/>
      </c>
      <c r="AK4499">
        <f>IF($C4499="","",IF(OR($P4499=TRUE(),$P4499="TRUE"),1,0))</f>
        <v/>
      </c>
      <c r="AL4499">
        <f>IF($C4499="","",IF(AND($V4499="Yes",SUMPRODUCT((LEN(Settings!$F$6:$F$13)&gt;0)*ISNUMBER(SEARCH(Settings!$F$6:$F$13,$O4499)))=0),1,0))</f>
        <v/>
      </c>
      <c r="AM4499">
        <f>IF($AI4499=1,IFERROR(IF(VALUE($C4499)&lt;100000000,VALUE($C4499),1000000000),IFERROR(IF(VALUE(MID($C4499,2,20))&lt;100000000,VALUE(MID($C4499,2,20)),1000000000),1000000000))+ROW()/100000,"")</f>
        <v/>
      </c>
    </row>
    <row r="4500">
      <c r="E4500" s="14" t="n"/>
      <c r="M4500" s="8">
        <f>IF($C4500="","",L4500*T4500/100)</f>
        <v/>
      </c>
      <c r="S4500" s="8" t="n"/>
      <c r="T4500" s="8" t="n"/>
      <c r="W4500">
        <f>IF($C4500="","",IF($AL4500=1,0,IF($AK4500=1,Settings!$C$6,Settings!$C$7))*100)</f>
        <v/>
      </c>
      <c r="X4500" s="8">
        <f>IF($C4500="","",T4500*W4500/100)</f>
        <v/>
      </c>
      <c r="Y4500" s="8">
        <f>IF($C4500="","",T4500-X4500)</f>
        <v/>
      </c>
      <c r="Z4500" s="8">
        <f>IF($C4500="","",Y4500-M4500)</f>
        <v/>
      </c>
      <c r="AD4500" s="8" t="n"/>
      <c r="AG4500" s="14" t="n"/>
      <c r="AI4500">
        <f>IF($C4500="","",IF(COUNTIF($C$2:$C4500,$C4500)=1,1,0))</f>
        <v/>
      </c>
      <c r="AJ4500">
        <f>IF($AI4500=1,SUMPRODUCT(--($AM$2:$AM$7001&lt;$AM4500))+1,"")</f>
        <v/>
      </c>
      <c r="AK4500">
        <f>IF($C4500="","",IF(OR($P4500=TRUE(),$P4500="TRUE"),1,0))</f>
        <v/>
      </c>
      <c r="AL4500">
        <f>IF($C4500="","",IF(AND($V4500="Yes",SUMPRODUCT((LEN(Settings!$F$6:$F$13)&gt;0)*ISNUMBER(SEARCH(Settings!$F$6:$F$13,$O4500)))=0),1,0))</f>
        <v/>
      </c>
      <c r="AM4500">
        <f>IF($AI4500=1,IFERROR(IF(VALUE($C4500)&lt;100000000,VALUE($C4500),1000000000),IFERROR(IF(VALUE(MID($C4500,2,20))&lt;100000000,VALUE(MID($C4500,2,20)),1000000000),1000000000))+ROW()/100000,"")</f>
        <v/>
      </c>
    </row>
    <row r="4501">
      <c r="E4501" s="14" t="n"/>
      <c r="M4501" s="8">
        <f>IF($C4501="","",L4501*T4501/100)</f>
        <v/>
      </c>
      <c r="S4501" s="8" t="n"/>
      <c r="T4501" s="8" t="n"/>
      <c r="W4501">
        <f>IF($C4501="","",IF($AL4501=1,0,IF($AK4501=1,Settings!$C$6,Settings!$C$7))*100)</f>
        <v/>
      </c>
      <c r="X4501" s="8">
        <f>IF($C4501="","",T4501*W4501/100)</f>
        <v/>
      </c>
      <c r="Y4501" s="8">
        <f>IF($C4501="","",T4501-X4501)</f>
        <v/>
      </c>
      <c r="Z4501" s="8">
        <f>IF($C4501="","",Y4501-M4501)</f>
        <v/>
      </c>
      <c r="AD4501" s="8" t="n"/>
      <c r="AG4501" s="14" t="n"/>
      <c r="AI4501">
        <f>IF($C4501="","",IF(COUNTIF($C$2:$C4501,$C4501)=1,1,0))</f>
        <v/>
      </c>
      <c r="AJ4501">
        <f>IF($AI4501=1,SUMPRODUCT(--($AM$2:$AM$7001&lt;$AM4501))+1,"")</f>
        <v/>
      </c>
      <c r="AK4501">
        <f>IF($C4501="","",IF(OR($P4501=TRUE(),$P4501="TRUE"),1,0))</f>
        <v/>
      </c>
      <c r="AL4501">
        <f>IF($C4501="","",IF(AND($V4501="Yes",SUMPRODUCT((LEN(Settings!$F$6:$F$13)&gt;0)*ISNUMBER(SEARCH(Settings!$F$6:$F$13,$O4501)))=0),1,0))</f>
        <v/>
      </c>
      <c r="AM4501">
        <f>IF($AI4501=1,IFERROR(IF(VALUE($C4501)&lt;100000000,VALUE($C4501),1000000000),IFERROR(IF(VALUE(MID($C4501,2,20))&lt;100000000,VALUE(MID($C4501,2,20)),1000000000),1000000000))+ROW()/100000,"")</f>
        <v/>
      </c>
    </row>
    <row r="4502">
      <c r="E4502" s="14" t="n"/>
      <c r="M4502" s="8">
        <f>IF($C4502="","",L4502*T4502/100)</f>
        <v/>
      </c>
      <c r="S4502" s="8" t="n"/>
      <c r="T4502" s="8" t="n"/>
      <c r="W4502">
        <f>IF($C4502="","",IF($AL4502=1,0,IF($AK4502=1,Settings!$C$6,Settings!$C$7))*100)</f>
        <v/>
      </c>
      <c r="X4502" s="8">
        <f>IF($C4502="","",T4502*W4502/100)</f>
        <v/>
      </c>
      <c r="Y4502" s="8">
        <f>IF($C4502="","",T4502-X4502)</f>
        <v/>
      </c>
      <c r="Z4502" s="8">
        <f>IF($C4502="","",Y4502-M4502)</f>
        <v/>
      </c>
      <c r="AD4502" s="8" t="n"/>
      <c r="AG4502" s="14" t="n"/>
      <c r="AI4502">
        <f>IF($C4502="","",IF(COUNTIF($C$2:$C4502,$C4502)=1,1,0))</f>
        <v/>
      </c>
      <c r="AJ4502">
        <f>IF($AI4502=1,SUMPRODUCT(--($AM$2:$AM$7001&lt;$AM4502))+1,"")</f>
        <v/>
      </c>
      <c r="AK4502">
        <f>IF($C4502="","",IF(OR($P4502=TRUE(),$P4502="TRUE"),1,0))</f>
        <v/>
      </c>
      <c r="AL4502">
        <f>IF($C4502="","",IF(AND($V4502="Yes",SUMPRODUCT((LEN(Settings!$F$6:$F$13)&gt;0)*ISNUMBER(SEARCH(Settings!$F$6:$F$13,$O4502)))=0),1,0))</f>
        <v/>
      </c>
      <c r="AM4502">
        <f>IF($AI4502=1,IFERROR(IF(VALUE($C4502)&lt;100000000,VALUE($C4502),1000000000),IFERROR(IF(VALUE(MID($C4502,2,20))&lt;100000000,VALUE(MID($C4502,2,20)),1000000000),1000000000))+ROW()/100000,"")</f>
        <v/>
      </c>
    </row>
    <row r="4503">
      <c r="E4503" s="14" t="n"/>
      <c r="M4503" s="8">
        <f>IF($C4503="","",L4503*T4503/100)</f>
        <v/>
      </c>
      <c r="S4503" s="8" t="n"/>
      <c r="T4503" s="8" t="n"/>
      <c r="W4503">
        <f>IF($C4503="","",IF($AL4503=1,0,IF($AK4503=1,Settings!$C$6,Settings!$C$7))*100)</f>
        <v/>
      </c>
      <c r="X4503" s="8">
        <f>IF($C4503="","",T4503*W4503/100)</f>
        <v/>
      </c>
      <c r="Y4503" s="8">
        <f>IF($C4503="","",T4503-X4503)</f>
        <v/>
      </c>
      <c r="Z4503" s="8">
        <f>IF($C4503="","",Y4503-M4503)</f>
        <v/>
      </c>
      <c r="AD4503" s="8" t="n"/>
      <c r="AG4503" s="14" t="n"/>
      <c r="AI4503">
        <f>IF($C4503="","",IF(COUNTIF($C$2:$C4503,$C4503)=1,1,0))</f>
        <v/>
      </c>
      <c r="AJ4503">
        <f>IF($AI4503=1,SUMPRODUCT(--($AM$2:$AM$7001&lt;$AM4503))+1,"")</f>
        <v/>
      </c>
      <c r="AK4503">
        <f>IF($C4503="","",IF(OR($P4503=TRUE(),$P4503="TRUE"),1,0))</f>
        <v/>
      </c>
      <c r="AL4503">
        <f>IF($C4503="","",IF(AND($V4503="Yes",SUMPRODUCT((LEN(Settings!$F$6:$F$13)&gt;0)*ISNUMBER(SEARCH(Settings!$F$6:$F$13,$O4503)))=0),1,0))</f>
        <v/>
      </c>
      <c r="AM4503">
        <f>IF($AI4503=1,IFERROR(IF(VALUE($C4503)&lt;100000000,VALUE($C4503),1000000000),IFERROR(IF(VALUE(MID($C4503,2,20))&lt;100000000,VALUE(MID($C4503,2,20)),1000000000),1000000000))+ROW()/100000,"")</f>
        <v/>
      </c>
    </row>
    <row r="4504">
      <c r="E4504" s="14" t="n"/>
      <c r="M4504" s="8">
        <f>IF($C4504="","",L4504*T4504/100)</f>
        <v/>
      </c>
      <c r="S4504" s="8" t="n"/>
      <c r="T4504" s="8" t="n"/>
      <c r="W4504">
        <f>IF($C4504="","",IF($AL4504=1,0,IF($AK4504=1,Settings!$C$6,Settings!$C$7))*100)</f>
        <v/>
      </c>
      <c r="X4504" s="8">
        <f>IF($C4504="","",T4504*W4504/100)</f>
        <v/>
      </c>
      <c r="Y4504" s="8">
        <f>IF($C4504="","",T4504-X4504)</f>
        <v/>
      </c>
      <c r="Z4504" s="8">
        <f>IF($C4504="","",Y4504-M4504)</f>
        <v/>
      </c>
      <c r="AD4504" s="8" t="n"/>
      <c r="AG4504" s="14" t="n"/>
      <c r="AI4504">
        <f>IF($C4504="","",IF(COUNTIF($C$2:$C4504,$C4504)=1,1,0))</f>
        <v/>
      </c>
      <c r="AJ4504">
        <f>IF($AI4504=1,SUMPRODUCT(--($AM$2:$AM$7001&lt;$AM4504))+1,"")</f>
        <v/>
      </c>
      <c r="AK4504">
        <f>IF($C4504="","",IF(OR($P4504=TRUE(),$P4504="TRUE"),1,0))</f>
        <v/>
      </c>
      <c r="AL4504">
        <f>IF($C4504="","",IF(AND($V4504="Yes",SUMPRODUCT((LEN(Settings!$F$6:$F$13)&gt;0)*ISNUMBER(SEARCH(Settings!$F$6:$F$13,$O4504)))=0),1,0))</f>
        <v/>
      </c>
      <c r="AM4504">
        <f>IF($AI4504=1,IFERROR(IF(VALUE($C4504)&lt;100000000,VALUE($C4504),1000000000),IFERROR(IF(VALUE(MID($C4504,2,20))&lt;100000000,VALUE(MID($C4504,2,20)),1000000000),1000000000))+ROW()/100000,"")</f>
        <v/>
      </c>
    </row>
    <row r="4505">
      <c r="E4505" s="14" t="n"/>
      <c r="M4505" s="8">
        <f>IF($C4505="","",L4505*T4505/100)</f>
        <v/>
      </c>
      <c r="S4505" s="8" t="n"/>
      <c r="T4505" s="8" t="n"/>
      <c r="W4505">
        <f>IF($C4505="","",IF($AL4505=1,0,IF($AK4505=1,Settings!$C$6,Settings!$C$7))*100)</f>
        <v/>
      </c>
      <c r="X4505" s="8">
        <f>IF($C4505="","",T4505*W4505/100)</f>
        <v/>
      </c>
      <c r="Y4505" s="8">
        <f>IF($C4505="","",T4505-X4505)</f>
        <v/>
      </c>
      <c r="Z4505" s="8">
        <f>IF($C4505="","",Y4505-M4505)</f>
        <v/>
      </c>
      <c r="AD4505" s="8" t="n"/>
      <c r="AG4505" s="14" t="n"/>
      <c r="AI4505">
        <f>IF($C4505="","",IF(COUNTIF($C$2:$C4505,$C4505)=1,1,0))</f>
        <v/>
      </c>
      <c r="AJ4505">
        <f>IF($AI4505=1,SUMPRODUCT(--($AM$2:$AM$7001&lt;$AM4505))+1,"")</f>
        <v/>
      </c>
      <c r="AK4505">
        <f>IF($C4505="","",IF(OR($P4505=TRUE(),$P4505="TRUE"),1,0))</f>
        <v/>
      </c>
      <c r="AL4505">
        <f>IF($C4505="","",IF(AND($V4505="Yes",SUMPRODUCT((LEN(Settings!$F$6:$F$13)&gt;0)*ISNUMBER(SEARCH(Settings!$F$6:$F$13,$O4505)))=0),1,0))</f>
        <v/>
      </c>
      <c r="AM4505">
        <f>IF($AI4505=1,IFERROR(IF(VALUE($C4505)&lt;100000000,VALUE($C4505),1000000000),IFERROR(IF(VALUE(MID($C4505,2,20))&lt;100000000,VALUE(MID($C4505,2,20)),1000000000),1000000000))+ROW()/100000,"")</f>
        <v/>
      </c>
    </row>
    <row r="4506">
      <c r="E4506" s="14" t="n"/>
      <c r="M4506" s="8">
        <f>IF($C4506="","",L4506*T4506/100)</f>
        <v/>
      </c>
      <c r="S4506" s="8" t="n"/>
      <c r="T4506" s="8" t="n"/>
      <c r="W4506">
        <f>IF($C4506="","",IF($AL4506=1,0,IF($AK4506=1,Settings!$C$6,Settings!$C$7))*100)</f>
        <v/>
      </c>
      <c r="X4506" s="8">
        <f>IF($C4506="","",T4506*W4506/100)</f>
        <v/>
      </c>
      <c r="Y4506" s="8">
        <f>IF($C4506="","",T4506-X4506)</f>
        <v/>
      </c>
      <c r="Z4506" s="8">
        <f>IF($C4506="","",Y4506-M4506)</f>
        <v/>
      </c>
      <c r="AD4506" s="8" t="n"/>
      <c r="AG4506" s="14" t="n"/>
      <c r="AI4506">
        <f>IF($C4506="","",IF(COUNTIF($C$2:$C4506,$C4506)=1,1,0))</f>
        <v/>
      </c>
      <c r="AJ4506">
        <f>IF($AI4506=1,SUMPRODUCT(--($AM$2:$AM$7001&lt;$AM4506))+1,"")</f>
        <v/>
      </c>
      <c r="AK4506">
        <f>IF($C4506="","",IF(OR($P4506=TRUE(),$P4506="TRUE"),1,0))</f>
        <v/>
      </c>
      <c r="AL4506">
        <f>IF($C4506="","",IF(AND($V4506="Yes",SUMPRODUCT((LEN(Settings!$F$6:$F$13)&gt;0)*ISNUMBER(SEARCH(Settings!$F$6:$F$13,$O4506)))=0),1,0))</f>
        <v/>
      </c>
      <c r="AM4506">
        <f>IF($AI4506=1,IFERROR(IF(VALUE($C4506)&lt;100000000,VALUE($C4506),1000000000),IFERROR(IF(VALUE(MID($C4506,2,20))&lt;100000000,VALUE(MID($C4506,2,20)),1000000000),1000000000))+ROW()/100000,"")</f>
        <v/>
      </c>
    </row>
    <row r="4507">
      <c r="E4507" s="14" t="n"/>
      <c r="M4507" s="8">
        <f>IF($C4507="","",L4507*T4507/100)</f>
        <v/>
      </c>
      <c r="S4507" s="8" t="n"/>
      <c r="T4507" s="8" t="n"/>
      <c r="W4507">
        <f>IF($C4507="","",IF($AL4507=1,0,IF($AK4507=1,Settings!$C$6,Settings!$C$7))*100)</f>
        <v/>
      </c>
      <c r="X4507" s="8">
        <f>IF($C4507="","",T4507*W4507/100)</f>
        <v/>
      </c>
      <c r="Y4507" s="8">
        <f>IF($C4507="","",T4507-X4507)</f>
        <v/>
      </c>
      <c r="Z4507" s="8">
        <f>IF($C4507="","",Y4507-M4507)</f>
        <v/>
      </c>
      <c r="AD4507" s="8" t="n"/>
      <c r="AG4507" s="14" t="n"/>
      <c r="AI4507">
        <f>IF($C4507="","",IF(COUNTIF($C$2:$C4507,$C4507)=1,1,0))</f>
        <v/>
      </c>
      <c r="AJ4507">
        <f>IF($AI4507=1,SUMPRODUCT(--($AM$2:$AM$7001&lt;$AM4507))+1,"")</f>
        <v/>
      </c>
      <c r="AK4507">
        <f>IF($C4507="","",IF(OR($P4507=TRUE(),$P4507="TRUE"),1,0))</f>
        <v/>
      </c>
      <c r="AL4507">
        <f>IF($C4507="","",IF(AND($V4507="Yes",SUMPRODUCT((LEN(Settings!$F$6:$F$13)&gt;0)*ISNUMBER(SEARCH(Settings!$F$6:$F$13,$O4507)))=0),1,0))</f>
        <v/>
      </c>
      <c r="AM4507">
        <f>IF($AI4507=1,IFERROR(IF(VALUE($C4507)&lt;100000000,VALUE($C4507),1000000000),IFERROR(IF(VALUE(MID($C4507,2,20))&lt;100000000,VALUE(MID($C4507,2,20)),1000000000),1000000000))+ROW()/100000,"")</f>
        <v/>
      </c>
    </row>
    <row r="4508">
      <c r="E4508" s="14" t="n"/>
      <c r="M4508" s="8">
        <f>IF($C4508="","",L4508*T4508/100)</f>
        <v/>
      </c>
      <c r="S4508" s="8" t="n"/>
      <c r="T4508" s="8" t="n"/>
      <c r="W4508">
        <f>IF($C4508="","",IF($AL4508=1,0,IF($AK4508=1,Settings!$C$6,Settings!$C$7))*100)</f>
        <v/>
      </c>
      <c r="X4508" s="8">
        <f>IF($C4508="","",T4508*W4508/100)</f>
        <v/>
      </c>
      <c r="Y4508" s="8">
        <f>IF($C4508="","",T4508-X4508)</f>
        <v/>
      </c>
      <c r="Z4508" s="8">
        <f>IF($C4508="","",Y4508-M4508)</f>
        <v/>
      </c>
      <c r="AD4508" s="8" t="n"/>
      <c r="AG4508" s="14" t="n"/>
      <c r="AI4508">
        <f>IF($C4508="","",IF(COUNTIF($C$2:$C4508,$C4508)=1,1,0))</f>
        <v/>
      </c>
      <c r="AJ4508">
        <f>IF($AI4508=1,SUMPRODUCT(--($AM$2:$AM$7001&lt;$AM4508))+1,"")</f>
        <v/>
      </c>
      <c r="AK4508">
        <f>IF($C4508="","",IF(OR($P4508=TRUE(),$P4508="TRUE"),1,0))</f>
        <v/>
      </c>
      <c r="AL4508">
        <f>IF($C4508="","",IF(AND($V4508="Yes",SUMPRODUCT((LEN(Settings!$F$6:$F$13)&gt;0)*ISNUMBER(SEARCH(Settings!$F$6:$F$13,$O4508)))=0),1,0))</f>
        <v/>
      </c>
      <c r="AM4508">
        <f>IF($AI4508=1,IFERROR(IF(VALUE($C4508)&lt;100000000,VALUE($C4508),1000000000),IFERROR(IF(VALUE(MID($C4508,2,20))&lt;100000000,VALUE(MID($C4508,2,20)),1000000000),1000000000))+ROW()/100000,"")</f>
        <v/>
      </c>
    </row>
    <row r="4509">
      <c r="E4509" s="14" t="n"/>
      <c r="M4509" s="8">
        <f>IF($C4509="","",L4509*T4509/100)</f>
        <v/>
      </c>
      <c r="S4509" s="8" t="n"/>
      <c r="T4509" s="8" t="n"/>
      <c r="W4509">
        <f>IF($C4509="","",IF($AL4509=1,0,IF($AK4509=1,Settings!$C$6,Settings!$C$7))*100)</f>
        <v/>
      </c>
      <c r="X4509" s="8">
        <f>IF($C4509="","",T4509*W4509/100)</f>
        <v/>
      </c>
      <c r="Y4509" s="8">
        <f>IF($C4509="","",T4509-X4509)</f>
        <v/>
      </c>
      <c r="Z4509" s="8">
        <f>IF($C4509="","",Y4509-M4509)</f>
        <v/>
      </c>
      <c r="AD4509" s="8" t="n"/>
      <c r="AG4509" s="14" t="n"/>
      <c r="AI4509">
        <f>IF($C4509="","",IF(COUNTIF($C$2:$C4509,$C4509)=1,1,0))</f>
        <v/>
      </c>
      <c r="AJ4509">
        <f>IF($AI4509=1,SUMPRODUCT(--($AM$2:$AM$7001&lt;$AM4509))+1,"")</f>
        <v/>
      </c>
      <c r="AK4509">
        <f>IF($C4509="","",IF(OR($P4509=TRUE(),$P4509="TRUE"),1,0))</f>
        <v/>
      </c>
      <c r="AL4509">
        <f>IF($C4509="","",IF(AND($V4509="Yes",SUMPRODUCT((LEN(Settings!$F$6:$F$13)&gt;0)*ISNUMBER(SEARCH(Settings!$F$6:$F$13,$O4509)))=0),1,0))</f>
        <v/>
      </c>
      <c r="AM4509">
        <f>IF($AI4509=1,IFERROR(IF(VALUE($C4509)&lt;100000000,VALUE($C4509),1000000000),IFERROR(IF(VALUE(MID($C4509,2,20))&lt;100000000,VALUE(MID($C4509,2,20)),1000000000),1000000000))+ROW()/100000,"")</f>
        <v/>
      </c>
    </row>
    <row r="4510">
      <c r="E4510" s="14" t="n"/>
      <c r="M4510" s="8">
        <f>IF($C4510="","",L4510*T4510/100)</f>
        <v/>
      </c>
      <c r="S4510" s="8" t="n"/>
      <c r="T4510" s="8" t="n"/>
      <c r="W4510">
        <f>IF($C4510="","",IF($AL4510=1,0,IF($AK4510=1,Settings!$C$6,Settings!$C$7))*100)</f>
        <v/>
      </c>
      <c r="X4510" s="8">
        <f>IF($C4510="","",T4510*W4510/100)</f>
        <v/>
      </c>
      <c r="Y4510" s="8">
        <f>IF($C4510="","",T4510-X4510)</f>
        <v/>
      </c>
      <c r="Z4510" s="8">
        <f>IF($C4510="","",Y4510-M4510)</f>
        <v/>
      </c>
      <c r="AD4510" s="8" t="n"/>
      <c r="AG4510" s="14" t="n"/>
      <c r="AI4510">
        <f>IF($C4510="","",IF(COUNTIF($C$2:$C4510,$C4510)=1,1,0))</f>
        <v/>
      </c>
      <c r="AJ4510">
        <f>IF($AI4510=1,SUMPRODUCT(--($AM$2:$AM$7001&lt;$AM4510))+1,"")</f>
        <v/>
      </c>
      <c r="AK4510">
        <f>IF($C4510="","",IF(OR($P4510=TRUE(),$P4510="TRUE"),1,0))</f>
        <v/>
      </c>
      <c r="AL4510">
        <f>IF($C4510="","",IF(AND($V4510="Yes",SUMPRODUCT((LEN(Settings!$F$6:$F$13)&gt;0)*ISNUMBER(SEARCH(Settings!$F$6:$F$13,$O4510)))=0),1,0))</f>
        <v/>
      </c>
      <c r="AM4510">
        <f>IF($AI4510=1,IFERROR(IF(VALUE($C4510)&lt;100000000,VALUE($C4510),1000000000),IFERROR(IF(VALUE(MID($C4510,2,20))&lt;100000000,VALUE(MID($C4510,2,20)),1000000000),1000000000))+ROW()/100000,"")</f>
        <v/>
      </c>
    </row>
    <row r="4511">
      <c r="E4511" s="14" t="n"/>
      <c r="M4511" s="8">
        <f>IF($C4511="","",L4511*T4511/100)</f>
        <v/>
      </c>
      <c r="S4511" s="8" t="n"/>
      <c r="T4511" s="8" t="n"/>
      <c r="W4511">
        <f>IF($C4511="","",IF($AL4511=1,0,IF($AK4511=1,Settings!$C$6,Settings!$C$7))*100)</f>
        <v/>
      </c>
      <c r="X4511" s="8">
        <f>IF($C4511="","",T4511*W4511/100)</f>
        <v/>
      </c>
      <c r="Y4511" s="8">
        <f>IF($C4511="","",T4511-X4511)</f>
        <v/>
      </c>
      <c r="Z4511" s="8">
        <f>IF($C4511="","",Y4511-M4511)</f>
        <v/>
      </c>
      <c r="AD4511" s="8" t="n"/>
      <c r="AG4511" s="14" t="n"/>
      <c r="AI4511">
        <f>IF($C4511="","",IF(COUNTIF($C$2:$C4511,$C4511)=1,1,0))</f>
        <v/>
      </c>
      <c r="AJ4511">
        <f>IF($AI4511=1,SUMPRODUCT(--($AM$2:$AM$7001&lt;$AM4511))+1,"")</f>
        <v/>
      </c>
      <c r="AK4511">
        <f>IF($C4511="","",IF(OR($P4511=TRUE(),$P4511="TRUE"),1,0))</f>
        <v/>
      </c>
      <c r="AL4511">
        <f>IF($C4511="","",IF(AND($V4511="Yes",SUMPRODUCT((LEN(Settings!$F$6:$F$13)&gt;0)*ISNUMBER(SEARCH(Settings!$F$6:$F$13,$O4511)))=0),1,0))</f>
        <v/>
      </c>
      <c r="AM4511">
        <f>IF($AI4511=1,IFERROR(IF(VALUE($C4511)&lt;100000000,VALUE($C4511),1000000000),IFERROR(IF(VALUE(MID($C4511,2,20))&lt;100000000,VALUE(MID($C4511,2,20)),1000000000),1000000000))+ROW()/100000,"")</f>
        <v/>
      </c>
    </row>
    <row r="4512">
      <c r="E4512" s="14" t="n"/>
      <c r="M4512" s="8">
        <f>IF($C4512="","",L4512*T4512/100)</f>
        <v/>
      </c>
      <c r="S4512" s="8" t="n"/>
      <c r="T4512" s="8" t="n"/>
      <c r="W4512">
        <f>IF($C4512="","",IF($AL4512=1,0,IF($AK4512=1,Settings!$C$6,Settings!$C$7))*100)</f>
        <v/>
      </c>
      <c r="X4512" s="8">
        <f>IF($C4512="","",T4512*W4512/100)</f>
        <v/>
      </c>
      <c r="Y4512" s="8">
        <f>IF($C4512="","",T4512-X4512)</f>
        <v/>
      </c>
      <c r="Z4512" s="8">
        <f>IF($C4512="","",Y4512-M4512)</f>
        <v/>
      </c>
      <c r="AD4512" s="8" t="n"/>
      <c r="AG4512" s="14" t="n"/>
      <c r="AI4512">
        <f>IF($C4512="","",IF(COUNTIF($C$2:$C4512,$C4512)=1,1,0))</f>
        <v/>
      </c>
      <c r="AJ4512">
        <f>IF($AI4512=1,SUMPRODUCT(--($AM$2:$AM$7001&lt;$AM4512))+1,"")</f>
        <v/>
      </c>
      <c r="AK4512">
        <f>IF($C4512="","",IF(OR($P4512=TRUE(),$P4512="TRUE"),1,0))</f>
        <v/>
      </c>
      <c r="AL4512">
        <f>IF($C4512="","",IF(AND($V4512="Yes",SUMPRODUCT((LEN(Settings!$F$6:$F$13)&gt;0)*ISNUMBER(SEARCH(Settings!$F$6:$F$13,$O4512)))=0),1,0))</f>
        <v/>
      </c>
      <c r="AM4512">
        <f>IF($AI4512=1,IFERROR(IF(VALUE($C4512)&lt;100000000,VALUE($C4512),1000000000),IFERROR(IF(VALUE(MID($C4512,2,20))&lt;100000000,VALUE(MID($C4512,2,20)),1000000000),1000000000))+ROW()/100000,"")</f>
        <v/>
      </c>
    </row>
    <row r="4513">
      <c r="E4513" s="14" t="n"/>
      <c r="M4513" s="8">
        <f>IF($C4513="","",L4513*T4513/100)</f>
        <v/>
      </c>
      <c r="S4513" s="8" t="n"/>
      <c r="T4513" s="8" t="n"/>
      <c r="W4513">
        <f>IF($C4513="","",IF($AL4513=1,0,IF($AK4513=1,Settings!$C$6,Settings!$C$7))*100)</f>
        <v/>
      </c>
      <c r="X4513" s="8">
        <f>IF($C4513="","",T4513*W4513/100)</f>
        <v/>
      </c>
      <c r="Y4513" s="8">
        <f>IF($C4513="","",T4513-X4513)</f>
        <v/>
      </c>
      <c r="Z4513" s="8">
        <f>IF($C4513="","",Y4513-M4513)</f>
        <v/>
      </c>
      <c r="AD4513" s="8" t="n"/>
      <c r="AG4513" s="14" t="n"/>
      <c r="AI4513">
        <f>IF($C4513="","",IF(COUNTIF($C$2:$C4513,$C4513)=1,1,0))</f>
        <v/>
      </c>
      <c r="AJ4513">
        <f>IF($AI4513=1,SUMPRODUCT(--($AM$2:$AM$7001&lt;$AM4513))+1,"")</f>
        <v/>
      </c>
      <c r="AK4513">
        <f>IF($C4513="","",IF(OR($P4513=TRUE(),$P4513="TRUE"),1,0))</f>
        <v/>
      </c>
      <c r="AL4513">
        <f>IF($C4513="","",IF(AND($V4513="Yes",SUMPRODUCT((LEN(Settings!$F$6:$F$13)&gt;0)*ISNUMBER(SEARCH(Settings!$F$6:$F$13,$O4513)))=0),1,0))</f>
        <v/>
      </c>
      <c r="AM4513">
        <f>IF($AI4513=1,IFERROR(IF(VALUE($C4513)&lt;100000000,VALUE($C4513),1000000000),IFERROR(IF(VALUE(MID($C4513,2,20))&lt;100000000,VALUE(MID($C4513,2,20)),1000000000),1000000000))+ROW()/100000,"")</f>
        <v/>
      </c>
    </row>
    <row r="4514">
      <c r="E4514" s="14" t="n"/>
      <c r="M4514" s="8">
        <f>IF($C4514="","",L4514*T4514/100)</f>
        <v/>
      </c>
      <c r="S4514" s="8" t="n"/>
      <c r="T4514" s="8" t="n"/>
      <c r="W4514">
        <f>IF($C4514="","",IF($AL4514=1,0,IF($AK4514=1,Settings!$C$6,Settings!$C$7))*100)</f>
        <v/>
      </c>
      <c r="X4514" s="8">
        <f>IF($C4514="","",T4514*W4514/100)</f>
        <v/>
      </c>
      <c r="Y4514" s="8">
        <f>IF($C4514="","",T4514-X4514)</f>
        <v/>
      </c>
      <c r="Z4514" s="8">
        <f>IF($C4514="","",Y4514-M4514)</f>
        <v/>
      </c>
      <c r="AD4514" s="8" t="n"/>
      <c r="AG4514" s="14" t="n"/>
      <c r="AI4514">
        <f>IF($C4514="","",IF(COUNTIF($C$2:$C4514,$C4514)=1,1,0))</f>
        <v/>
      </c>
      <c r="AJ4514">
        <f>IF($AI4514=1,SUMPRODUCT(--($AM$2:$AM$7001&lt;$AM4514))+1,"")</f>
        <v/>
      </c>
      <c r="AK4514">
        <f>IF($C4514="","",IF(OR($P4514=TRUE(),$P4514="TRUE"),1,0))</f>
        <v/>
      </c>
      <c r="AL4514">
        <f>IF($C4514="","",IF(AND($V4514="Yes",SUMPRODUCT((LEN(Settings!$F$6:$F$13)&gt;0)*ISNUMBER(SEARCH(Settings!$F$6:$F$13,$O4514)))=0),1,0))</f>
        <v/>
      </c>
      <c r="AM4514">
        <f>IF($AI4514=1,IFERROR(IF(VALUE($C4514)&lt;100000000,VALUE($C4514),1000000000),IFERROR(IF(VALUE(MID($C4514,2,20))&lt;100000000,VALUE(MID($C4514,2,20)),1000000000),1000000000))+ROW()/100000,"")</f>
        <v/>
      </c>
    </row>
    <row r="4515">
      <c r="E4515" s="14" t="n"/>
      <c r="M4515" s="8">
        <f>IF($C4515="","",L4515*T4515/100)</f>
        <v/>
      </c>
      <c r="S4515" s="8" t="n"/>
      <c r="T4515" s="8" t="n"/>
      <c r="W4515">
        <f>IF($C4515="","",IF($AL4515=1,0,IF($AK4515=1,Settings!$C$6,Settings!$C$7))*100)</f>
        <v/>
      </c>
      <c r="X4515" s="8">
        <f>IF($C4515="","",T4515*W4515/100)</f>
        <v/>
      </c>
      <c r="Y4515" s="8">
        <f>IF($C4515="","",T4515-X4515)</f>
        <v/>
      </c>
      <c r="Z4515" s="8">
        <f>IF($C4515="","",Y4515-M4515)</f>
        <v/>
      </c>
      <c r="AD4515" s="8" t="n"/>
      <c r="AG4515" s="14" t="n"/>
      <c r="AI4515">
        <f>IF($C4515="","",IF(COUNTIF($C$2:$C4515,$C4515)=1,1,0))</f>
        <v/>
      </c>
      <c r="AJ4515">
        <f>IF($AI4515=1,SUMPRODUCT(--($AM$2:$AM$7001&lt;$AM4515))+1,"")</f>
        <v/>
      </c>
      <c r="AK4515">
        <f>IF($C4515="","",IF(OR($P4515=TRUE(),$P4515="TRUE"),1,0))</f>
        <v/>
      </c>
      <c r="AL4515">
        <f>IF($C4515="","",IF(AND($V4515="Yes",SUMPRODUCT((LEN(Settings!$F$6:$F$13)&gt;0)*ISNUMBER(SEARCH(Settings!$F$6:$F$13,$O4515)))=0),1,0))</f>
        <v/>
      </c>
      <c r="AM4515">
        <f>IF($AI4515=1,IFERROR(IF(VALUE($C4515)&lt;100000000,VALUE($C4515),1000000000),IFERROR(IF(VALUE(MID($C4515,2,20))&lt;100000000,VALUE(MID($C4515,2,20)),1000000000),1000000000))+ROW()/100000,"")</f>
        <v/>
      </c>
    </row>
    <row r="4516">
      <c r="E4516" s="14" t="n"/>
      <c r="M4516" s="8">
        <f>IF($C4516="","",L4516*T4516/100)</f>
        <v/>
      </c>
      <c r="S4516" s="8" t="n"/>
      <c r="T4516" s="8" t="n"/>
      <c r="W4516">
        <f>IF($C4516="","",IF($AL4516=1,0,IF($AK4516=1,Settings!$C$6,Settings!$C$7))*100)</f>
        <v/>
      </c>
      <c r="X4516" s="8">
        <f>IF($C4516="","",T4516*W4516/100)</f>
        <v/>
      </c>
      <c r="Y4516" s="8">
        <f>IF($C4516="","",T4516-X4516)</f>
        <v/>
      </c>
      <c r="Z4516" s="8">
        <f>IF($C4516="","",Y4516-M4516)</f>
        <v/>
      </c>
      <c r="AD4516" s="8" t="n"/>
      <c r="AG4516" s="14" t="n"/>
      <c r="AI4516">
        <f>IF($C4516="","",IF(COUNTIF($C$2:$C4516,$C4516)=1,1,0))</f>
        <v/>
      </c>
      <c r="AJ4516">
        <f>IF($AI4516=1,SUMPRODUCT(--($AM$2:$AM$7001&lt;$AM4516))+1,"")</f>
        <v/>
      </c>
      <c r="AK4516">
        <f>IF($C4516="","",IF(OR($P4516=TRUE(),$P4516="TRUE"),1,0))</f>
        <v/>
      </c>
      <c r="AL4516">
        <f>IF($C4516="","",IF(AND($V4516="Yes",SUMPRODUCT((LEN(Settings!$F$6:$F$13)&gt;0)*ISNUMBER(SEARCH(Settings!$F$6:$F$13,$O4516)))=0),1,0))</f>
        <v/>
      </c>
      <c r="AM4516">
        <f>IF($AI4516=1,IFERROR(IF(VALUE($C4516)&lt;100000000,VALUE($C4516),1000000000),IFERROR(IF(VALUE(MID($C4516,2,20))&lt;100000000,VALUE(MID($C4516,2,20)),1000000000),1000000000))+ROW()/100000,"")</f>
        <v/>
      </c>
    </row>
    <row r="4517">
      <c r="E4517" s="14" t="n"/>
      <c r="M4517" s="8">
        <f>IF($C4517="","",L4517*T4517/100)</f>
        <v/>
      </c>
      <c r="S4517" s="8" t="n"/>
      <c r="T4517" s="8" t="n"/>
      <c r="W4517">
        <f>IF($C4517="","",IF($AL4517=1,0,IF($AK4517=1,Settings!$C$6,Settings!$C$7))*100)</f>
        <v/>
      </c>
      <c r="X4517" s="8">
        <f>IF($C4517="","",T4517*W4517/100)</f>
        <v/>
      </c>
      <c r="Y4517" s="8">
        <f>IF($C4517="","",T4517-X4517)</f>
        <v/>
      </c>
      <c r="Z4517" s="8">
        <f>IF($C4517="","",Y4517-M4517)</f>
        <v/>
      </c>
      <c r="AD4517" s="8" t="n"/>
      <c r="AG4517" s="14" t="n"/>
      <c r="AI4517">
        <f>IF($C4517="","",IF(COUNTIF($C$2:$C4517,$C4517)=1,1,0))</f>
        <v/>
      </c>
      <c r="AJ4517">
        <f>IF($AI4517=1,SUMPRODUCT(--($AM$2:$AM$7001&lt;$AM4517))+1,"")</f>
        <v/>
      </c>
      <c r="AK4517">
        <f>IF($C4517="","",IF(OR($P4517=TRUE(),$P4517="TRUE"),1,0))</f>
        <v/>
      </c>
      <c r="AL4517">
        <f>IF($C4517="","",IF(AND($V4517="Yes",SUMPRODUCT((LEN(Settings!$F$6:$F$13)&gt;0)*ISNUMBER(SEARCH(Settings!$F$6:$F$13,$O4517)))=0),1,0))</f>
        <v/>
      </c>
      <c r="AM4517">
        <f>IF($AI4517=1,IFERROR(IF(VALUE($C4517)&lt;100000000,VALUE($C4517),1000000000),IFERROR(IF(VALUE(MID($C4517,2,20))&lt;100000000,VALUE(MID($C4517,2,20)),1000000000),1000000000))+ROW()/100000,"")</f>
        <v/>
      </c>
    </row>
    <row r="4518">
      <c r="E4518" s="14" t="n"/>
      <c r="M4518" s="8">
        <f>IF($C4518="","",L4518*T4518/100)</f>
        <v/>
      </c>
      <c r="S4518" s="8" t="n"/>
      <c r="T4518" s="8" t="n"/>
      <c r="W4518">
        <f>IF($C4518="","",IF($AL4518=1,0,IF($AK4518=1,Settings!$C$6,Settings!$C$7))*100)</f>
        <v/>
      </c>
      <c r="X4518" s="8">
        <f>IF($C4518="","",T4518*W4518/100)</f>
        <v/>
      </c>
      <c r="Y4518" s="8">
        <f>IF($C4518="","",T4518-X4518)</f>
        <v/>
      </c>
      <c r="Z4518" s="8">
        <f>IF($C4518="","",Y4518-M4518)</f>
        <v/>
      </c>
      <c r="AD4518" s="8" t="n"/>
      <c r="AG4518" s="14" t="n"/>
      <c r="AI4518">
        <f>IF($C4518="","",IF(COUNTIF($C$2:$C4518,$C4518)=1,1,0))</f>
        <v/>
      </c>
      <c r="AJ4518">
        <f>IF($AI4518=1,SUMPRODUCT(--($AM$2:$AM$7001&lt;$AM4518))+1,"")</f>
        <v/>
      </c>
      <c r="AK4518">
        <f>IF($C4518="","",IF(OR($P4518=TRUE(),$P4518="TRUE"),1,0))</f>
        <v/>
      </c>
      <c r="AL4518">
        <f>IF($C4518="","",IF(AND($V4518="Yes",SUMPRODUCT((LEN(Settings!$F$6:$F$13)&gt;0)*ISNUMBER(SEARCH(Settings!$F$6:$F$13,$O4518)))=0),1,0))</f>
        <v/>
      </c>
      <c r="AM4518">
        <f>IF($AI4518=1,IFERROR(IF(VALUE($C4518)&lt;100000000,VALUE($C4518),1000000000),IFERROR(IF(VALUE(MID($C4518,2,20))&lt;100000000,VALUE(MID($C4518,2,20)),1000000000),1000000000))+ROW()/100000,"")</f>
        <v/>
      </c>
    </row>
    <row r="4519">
      <c r="E4519" s="14" t="n"/>
      <c r="M4519" s="8">
        <f>IF($C4519="","",L4519*T4519/100)</f>
        <v/>
      </c>
      <c r="S4519" s="8" t="n"/>
      <c r="T4519" s="8" t="n"/>
      <c r="W4519">
        <f>IF($C4519="","",IF($AL4519=1,0,IF($AK4519=1,Settings!$C$6,Settings!$C$7))*100)</f>
        <v/>
      </c>
      <c r="X4519" s="8">
        <f>IF($C4519="","",T4519*W4519/100)</f>
        <v/>
      </c>
      <c r="Y4519" s="8">
        <f>IF($C4519="","",T4519-X4519)</f>
        <v/>
      </c>
      <c r="Z4519" s="8">
        <f>IF($C4519="","",Y4519-M4519)</f>
        <v/>
      </c>
      <c r="AD4519" s="8" t="n"/>
      <c r="AG4519" s="14" t="n"/>
      <c r="AI4519">
        <f>IF($C4519="","",IF(COUNTIF($C$2:$C4519,$C4519)=1,1,0))</f>
        <v/>
      </c>
      <c r="AJ4519">
        <f>IF($AI4519=1,SUMPRODUCT(--($AM$2:$AM$7001&lt;$AM4519))+1,"")</f>
        <v/>
      </c>
      <c r="AK4519">
        <f>IF($C4519="","",IF(OR($P4519=TRUE(),$P4519="TRUE"),1,0))</f>
        <v/>
      </c>
      <c r="AL4519">
        <f>IF($C4519="","",IF(AND($V4519="Yes",SUMPRODUCT((LEN(Settings!$F$6:$F$13)&gt;0)*ISNUMBER(SEARCH(Settings!$F$6:$F$13,$O4519)))=0),1,0))</f>
        <v/>
      </c>
      <c r="AM4519">
        <f>IF($AI4519=1,IFERROR(IF(VALUE($C4519)&lt;100000000,VALUE($C4519),1000000000),IFERROR(IF(VALUE(MID($C4519,2,20))&lt;100000000,VALUE(MID($C4519,2,20)),1000000000),1000000000))+ROW()/100000,"")</f>
        <v/>
      </c>
    </row>
    <row r="4520">
      <c r="E4520" s="14" t="n"/>
      <c r="M4520" s="8">
        <f>IF($C4520="","",L4520*T4520/100)</f>
        <v/>
      </c>
      <c r="S4520" s="8" t="n"/>
      <c r="T4520" s="8" t="n"/>
      <c r="W4520">
        <f>IF($C4520="","",IF($AL4520=1,0,IF($AK4520=1,Settings!$C$6,Settings!$C$7))*100)</f>
        <v/>
      </c>
      <c r="X4520" s="8">
        <f>IF($C4520="","",T4520*W4520/100)</f>
        <v/>
      </c>
      <c r="Y4520" s="8">
        <f>IF($C4520="","",T4520-X4520)</f>
        <v/>
      </c>
      <c r="Z4520" s="8">
        <f>IF($C4520="","",Y4520-M4520)</f>
        <v/>
      </c>
      <c r="AD4520" s="8" t="n"/>
      <c r="AG4520" s="14" t="n"/>
      <c r="AI4520">
        <f>IF($C4520="","",IF(COUNTIF($C$2:$C4520,$C4520)=1,1,0))</f>
        <v/>
      </c>
      <c r="AJ4520">
        <f>IF($AI4520=1,SUMPRODUCT(--($AM$2:$AM$7001&lt;$AM4520))+1,"")</f>
        <v/>
      </c>
      <c r="AK4520">
        <f>IF($C4520="","",IF(OR($P4520=TRUE(),$P4520="TRUE"),1,0))</f>
        <v/>
      </c>
      <c r="AL4520">
        <f>IF($C4520="","",IF(AND($V4520="Yes",SUMPRODUCT((LEN(Settings!$F$6:$F$13)&gt;0)*ISNUMBER(SEARCH(Settings!$F$6:$F$13,$O4520)))=0),1,0))</f>
        <v/>
      </c>
      <c r="AM4520">
        <f>IF($AI4520=1,IFERROR(IF(VALUE($C4520)&lt;100000000,VALUE($C4520),1000000000),IFERROR(IF(VALUE(MID($C4520,2,20))&lt;100000000,VALUE(MID($C4520,2,20)),1000000000),1000000000))+ROW()/100000,"")</f>
        <v/>
      </c>
    </row>
    <row r="4521">
      <c r="E4521" s="14" t="n"/>
      <c r="M4521" s="8">
        <f>IF($C4521="","",L4521*T4521/100)</f>
        <v/>
      </c>
      <c r="S4521" s="8" t="n"/>
      <c r="T4521" s="8" t="n"/>
      <c r="W4521">
        <f>IF($C4521="","",IF($AL4521=1,0,IF($AK4521=1,Settings!$C$6,Settings!$C$7))*100)</f>
        <v/>
      </c>
      <c r="X4521" s="8">
        <f>IF($C4521="","",T4521*W4521/100)</f>
        <v/>
      </c>
      <c r="Y4521" s="8">
        <f>IF($C4521="","",T4521-X4521)</f>
        <v/>
      </c>
      <c r="Z4521" s="8">
        <f>IF($C4521="","",Y4521-M4521)</f>
        <v/>
      </c>
      <c r="AD4521" s="8" t="n"/>
      <c r="AG4521" s="14" t="n"/>
      <c r="AI4521">
        <f>IF($C4521="","",IF(COUNTIF($C$2:$C4521,$C4521)=1,1,0))</f>
        <v/>
      </c>
      <c r="AJ4521">
        <f>IF($AI4521=1,SUMPRODUCT(--($AM$2:$AM$7001&lt;$AM4521))+1,"")</f>
        <v/>
      </c>
      <c r="AK4521">
        <f>IF($C4521="","",IF(OR($P4521=TRUE(),$P4521="TRUE"),1,0))</f>
        <v/>
      </c>
      <c r="AL4521">
        <f>IF($C4521="","",IF(AND($V4521="Yes",SUMPRODUCT((LEN(Settings!$F$6:$F$13)&gt;0)*ISNUMBER(SEARCH(Settings!$F$6:$F$13,$O4521)))=0),1,0))</f>
        <v/>
      </c>
      <c r="AM4521">
        <f>IF($AI4521=1,IFERROR(IF(VALUE($C4521)&lt;100000000,VALUE($C4521),1000000000),IFERROR(IF(VALUE(MID($C4521,2,20))&lt;100000000,VALUE(MID($C4521,2,20)),1000000000),1000000000))+ROW()/100000,"")</f>
        <v/>
      </c>
    </row>
    <row r="4522">
      <c r="E4522" s="14" t="n"/>
      <c r="M4522" s="8">
        <f>IF($C4522="","",L4522*T4522/100)</f>
        <v/>
      </c>
      <c r="S4522" s="8" t="n"/>
      <c r="T4522" s="8" t="n"/>
      <c r="W4522">
        <f>IF($C4522="","",IF($AL4522=1,0,IF($AK4522=1,Settings!$C$6,Settings!$C$7))*100)</f>
        <v/>
      </c>
      <c r="X4522" s="8">
        <f>IF($C4522="","",T4522*W4522/100)</f>
        <v/>
      </c>
      <c r="Y4522" s="8">
        <f>IF($C4522="","",T4522-X4522)</f>
        <v/>
      </c>
      <c r="Z4522" s="8">
        <f>IF($C4522="","",Y4522-M4522)</f>
        <v/>
      </c>
      <c r="AD4522" s="8" t="n"/>
      <c r="AG4522" s="14" t="n"/>
      <c r="AI4522">
        <f>IF($C4522="","",IF(COUNTIF($C$2:$C4522,$C4522)=1,1,0))</f>
        <v/>
      </c>
      <c r="AJ4522">
        <f>IF($AI4522=1,SUMPRODUCT(--($AM$2:$AM$7001&lt;$AM4522))+1,"")</f>
        <v/>
      </c>
      <c r="AK4522">
        <f>IF($C4522="","",IF(OR($P4522=TRUE(),$P4522="TRUE"),1,0))</f>
        <v/>
      </c>
      <c r="AL4522">
        <f>IF($C4522="","",IF(AND($V4522="Yes",SUMPRODUCT((LEN(Settings!$F$6:$F$13)&gt;0)*ISNUMBER(SEARCH(Settings!$F$6:$F$13,$O4522)))=0),1,0))</f>
        <v/>
      </c>
      <c r="AM4522">
        <f>IF($AI4522=1,IFERROR(IF(VALUE($C4522)&lt;100000000,VALUE($C4522),1000000000),IFERROR(IF(VALUE(MID($C4522,2,20))&lt;100000000,VALUE(MID($C4522,2,20)),1000000000),1000000000))+ROW()/100000,"")</f>
        <v/>
      </c>
    </row>
    <row r="4523">
      <c r="E4523" s="14" t="n"/>
      <c r="M4523" s="8">
        <f>IF($C4523="","",L4523*T4523/100)</f>
        <v/>
      </c>
      <c r="S4523" s="8" t="n"/>
      <c r="T4523" s="8" t="n"/>
      <c r="W4523">
        <f>IF($C4523="","",IF($AL4523=1,0,IF($AK4523=1,Settings!$C$6,Settings!$C$7))*100)</f>
        <v/>
      </c>
      <c r="X4523" s="8">
        <f>IF($C4523="","",T4523*W4523/100)</f>
        <v/>
      </c>
      <c r="Y4523" s="8">
        <f>IF($C4523="","",T4523-X4523)</f>
        <v/>
      </c>
      <c r="Z4523" s="8">
        <f>IF($C4523="","",Y4523-M4523)</f>
        <v/>
      </c>
      <c r="AD4523" s="8" t="n"/>
      <c r="AG4523" s="14" t="n"/>
      <c r="AI4523">
        <f>IF($C4523="","",IF(COUNTIF($C$2:$C4523,$C4523)=1,1,0))</f>
        <v/>
      </c>
      <c r="AJ4523">
        <f>IF($AI4523=1,SUMPRODUCT(--($AM$2:$AM$7001&lt;$AM4523))+1,"")</f>
        <v/>
      </c>
      <c r="AK4523">
        <f>IF($C4523="","",IF(OR($P4523=TRUE(),$P4523="TRUE"),1,0))</f>
        <v/>
      </c>
      <c r="AL4523">
        <f>IF($C4523="","",IF(AND($V4523="Yes",SUMPRODUCT((LEN(Settings!$F$6:$F$13)&gt;0)*ISNUMBER(SEARCH(Settings!$F$6:$F$13,$O4523)))=0),1,0))</f>
        <v/>
      </c>
      <c r="AM4523">
        <f>IF($AI4523=1,IFERROR(IF(VALUE($C4523)&lt;100000000,VALUE($C4523),1000000000),IFERROR(IF(VALUE(MID($C4523,2,20))&lt;100000000,VALUE(MID($C4523,2,20)),1000000000),1000000000))+ROW()/100000,"")</f>
        <v/>
      </c>
    </row>
    <row r="4524">
      <c r="E4524" s="14" t="n"/>
      <c r="M4524" s="8">
        <f>IF($C4524="","",L4524*T4524/100)</f>
        <v/>
      </c>
      <c r="S4524" s="8" t="n"/>
      <c r="T4524" s="8" t="n"/>
      <c r="W4524">
        <f>IF($C4524="","",IF($AL4524=1,0,IF($AK4524=1,Settings!$C$6,Settings!$C$7))*100)</f>
        <v/>
      </c>
      <c r="X4524" s="8">
        <f>IF($C4524="","",T4524*W4524/100)</f>
        <v/>
      </c>
      <c r="Y4524" s="8">
        <f>IF($C4524="","",T4524-X4524)</f>
        <v/>
      </c>
      <c r="Z4524" s="8">
        <f>IF($C4524="","",Y4524-M4524)</f>
        <v/>
      </c>
      <c r="AD4524" s="8" t="n"/>
      <c r="AG4524" s="14" t="n"/>
      <c r="AI4524">
        <f>IF($C4524="","",IF(COUNTIF($C$2:$C4524,$C4524)=1,1,0))</f>
        <v/>
      </c>
      <c r="AJ4524">
        <f>IF($AI4524=1,SUMPRODUCT(--($AM$2:$AM$7001&lt;$AM4524))+1,"")</f>
        <v/>
      </c>
      <c r="AK4524">
        <f>IF($C4524="","",IF(OR($P4524=TRUE(),$P4524="TRUE"),1,0))</f>
        <v/>
      </c>
      <c r="AL4524">
        <f>IF($C4524="","",IF(AND($V4524="Yes",SUMPRODUCT((LEN(Settings!$F$6:$F$13)&gt;0)*ISNUMBER(SEARCH(Settings!$F$6:$F$13,$O4524)))=0),1,0))</f>
        <v/>
      </c>
      <c r="AM4524">
        <f>IF($AI4524=1,IFERROR(IF(VALUE($C4524)&lt;100000000,VALUE($C4524),1000000000),IFERROR(IF(VALUE(MID($C4524,2,20))&lt;100000000,VALUE(MID($C4524,2,20)),1000000000),1000000000))+ROW()/100000,"")</f>
        <v/>
      </c>
    </row>
    <row r="4525">
      <c r="E4525" s="14" t="n"/>
      <c r="M4525" s="8">
        <f>IF($C4525="","",L4525*T4525/100)</f>
        <v/>
      </c>
      <c r="S4525" s="8" t="n"/>
      <c r="T4525" s="8" t="n"/>
      <c r="W4525">
        <f>IF($C4525="","",IF($AL4525=1,0,IF($AK4525=1,Settings!$C$6,Settings!$C$7))*100)</f>
        <v/>
      </c>
      <c r="X4525" s="8">
        <f>IF($C4525="","",T4525*W4525/100)</f>
        <v/>
      </c>
      <c r="Y4525" s="8">
        <f>IF($C4525="","",T4525-X4525)</f>
        <v/>
      </c>
      <c r="Z4525" s="8">
        <f>IF($C4525="","",Y4525-M4525)</f>
        <v/>
      </c>
      <c r="AD4525" s="8" t="n"/>
      <c r="AG4525" s="14" t="n"/>
      <c r="AI4525">
        <f>IF($C4525="","",IF(COUNTIF($C$2:$C4525,$C4525)=1,1,0))</f>
        <v/>
      </c>
      <c r="AJ4525">
        <f>IF($AI4525=1,SUMPRODUCT(--($AM$2:$AM$7001&lt;$AM4525))+1,"")</f>
        <v/>
      </c>
      <c r="AK4525">
        <f>IF($C4525="","",IF(OR($P4525=TRUE(),$P4525="TRUE"),1,0))</f>
        <v/>
      </c>
      <c r="AL4525">
        <f>IF($C4525="","",IF(AND($V4525="Yes",SUMPRODUCT((LEN(Settings!$F$6:$F$13)&gt;0)*ISNUMBER(SEARCH(Settings!$F$6:$F$13,$O4525)))=0),1,0))</f>
        <v/>
      </c>
      <c r="AM4525">
        <f>IF($AI4525=1,IFERROR(IF(VALUE($C4525)&lt;100000000,VALUE($C4525),1000000000),IFERROR(IF(VALUE(MID($C4525,2,20))&lt;100000000,VALUE(MID($C4525,2,20)),1000000000),1000000000))+ROW()/100000,"")</f>
        <v/>
      </c>
    </row>
    <row r="4526">
      <c r="E4526" s="14" t="n"/>
      <c r="M4526" s="8">
        <f>IF($C4526="","",L4526*T4526/100)</f>
        <v/>
      </c>
      <c r="S4526" s="8" t="n"/>
      <c r="T4526" s="8" t="n"/>
      <c r="W4526">
        <f>IF($C4526="","",IF($AL4526=1,0,IF($AK4526=1,Settings!$C$6,Settings!$C$7))*100)</f>
        <v/>
      </c>
      <c r="X4526" s="8">
        <f>IF($C4526="","",T4526*W4526/100)</f>
        <v/>
      </c>
      <c r="Y4526" s="8">
        <f>IF($C4526="","",T4526-X4526)</f>
        <v/>
      </c>
      <c r="Z4526" s="8">
        <f>IF($C4526="","",Y4526-M4526)</f>
        <v/>
      </c>
      <c r="AD4526" s="8" t="n"/>
      <c r="AG4526" s="14" t="n"/>
      <c r="AI4526">
        <f>IF($C4526="","",IF(COUNTIF($C$2:$C4526,$C4526)=1,1,0))</f>
        <v/>
      </c>
      <c r="AJ4526">
        <f>IF($AI4526=1,SUMPRODUCT(--($AM$2:$AM$7001&lt;$AM4526))+1,"")</f>
        <v/>
      </c>
      <c r="AK4526">
        <f>IF($C4526="","",IF(OR($P4526=TRUE(),$P4526="TRUE"),1,0))</f>
        <v/>
      </c>
      <c r="AL4526">
        <f>IF($C4526="","",IF(AND($V4526="Yes",SUMPRODUCT((LEN(Settings!$F$6:$F$13)&gt;0)*ISNUMBER(SEARCH(Settings!$F$6:$F$13,$O4526)))=0),1,0))</f>
        <v/>
      </c>
      <c r="AM4526">
        <f>IF($AI4526=1,IFERROR(IF(VALUE($C4526)&lt;100000000,VALUE($C4526),1000000000),IFERROR(IF(VALUE(MID($C4526,2,20))&lt;100000000,VALUE(MID($C4526,2,20)),1000000000),1000000000))+ROW()/100000,"")</f>
        <v/>
      </c>
    </row>
    <row r="4527">
      <c r="E4527" s="14" t="n"/>
      <c r="M4527" s="8">
        <f>IF($C4527="","",L4527*T4527/100)</f>
        <v/>
      </c>
      <c r="S4527" s="8" t="n"/>
      <c r="T4527" s="8" t="n"/>
      <c r="W4527">
        <f>IF($C4527="","",IF($AL4527=1,0,IF($AK4527=1,Settings!$C$6,Settings!$C$7))*100)</f>
        <v/>
      </c>
      <c r="X4527" s="8">
        <f>IF($C4527="","",T4527*W4527/100)</f>
        <v/>
      </c>
      <c r="Y4527" s="8">
        <f>IF($C4527="","",T4527-X4527)</f>
        <v/>
      </c>
      <c r="Z4527" s="8">
        <f>IF($C4527="","",Y4527-M4527)</f>
        <v/>
      </c>
      <c r="AD4527" s="8" t="n"/>
      <c r="AG4527" s="14" t="n"/>
      <c r="AI4527">
        <f>IF($C4527="","",IF(COUNTIF($C$2:$C4527,$C4527)=1,1,0))</f>
        <v/>
      </c>
      <c r="AJ4527">
        <f>IF($AI4527=1,SUMPRODUCT(--($AM$2:$AM$7001&lt;$AM4527))+1,"")</f>
        <v/>
      </c>
      <c r="AK4527">
        <f>IF($C4527="","",IF(OR($P4527=TRUE(),$P4527="TRUE"),1,0))</f>
        <v/>
      </c>
      <c r="AL4527">
        <f>IF($C4527="","",IF(AND($V4527="Yes",SUMPRODUCT((LEN(Settings!$F$6:$F$13)&gt;0)*ISNUMBER(SEARCH(Settings!$F$6:$F$13,$O4527)))=0),1,0))</f>
        <v/>
      </c>
      <c r="AM4527">
        <f>IF($AI4527=1,IFERROR(IF(VALUE($C4527)&lt;100000000,VALUE($C4527),1000000000),IFERROR(IF(VALUE(MID($C4527,2,20))&lt;100000000,VALUE(MID($C4527,2,20)),1000000000),1000000000))+ROW()/100000,"")</f>
        <v/>
      </c>
    </row>
    <row r="4528">
      <c r="E4528" s="14" t="n"/>
      <c r="M4528" s="8">
        <f>IF($C4528="","",L4528*T4528/100)</f>
        <v/>
      </c>
      <c r="S4528" s="8" t="n"/>
      <c r="T4528" s="8" t="n"/>
      <c r="W4528">
        <f>IF($C4528="","",IF($AL4528=1,0,IF($AK4528=1,Settings!$C$6,Settings!$C$7))*100)</f>
        <v/>
      </c>
      <c r="X4528" s="8">
        <f>IF($C4528="","",T4528*W4528/100)</f>
        <v/>
      </c>
      <c r="Y4528" s="8">
        <f>IF($C4528="","",T4528-X4528)</f>
        <v/>
      </c>
      <c r="Z4528" s="8">
        <f>IF($C4528="","",Y4528-M4528)</f>
        <v/>
      </c>
      <c r="AD4528" s="8" t="n"/>
      <c r="AG4528" s="14" t="n"/>
      <c r="AI4528">
        <f>IF($C4528="","",IF(COUNTIF($C$2:$C4528,$C4528)=1,1,0))</f>
        <v/>
      </c>
      <c r="AJ4528">
        <f>IF($AI4528=1,SUMPRODUCT(--($AM$2:$AM$7001&lt;$AM4528))+1,"")</f>
        <v/>
      </c>
      <c r="AK4528">
        <f>IF($C4528="","",IF(OR($P4528=TRUE(),$P4528="TRUE"),1,0))</f>
        <v/>
      </c>
      <c r="AL4528">
        <f>IF($C4528="","",IF(AND($V4528="Yes",SUMPRODUCT((LEN(Settings!$F$6:$F$13)&gt;0)*ISNUMBER(SEARCH(Settings!$F$6:$F$13,$O4528)))=0),1,0))</f>
        <v/>
      </c>
      <c r="AM4528">
        <f>IF($AI4528=1,IFERROR(IF(VALUE($C4528)&lt;100000000,VALUE($C4528),1000000000),IFERROR(IF(VALUE(MID($C4528,2,20))&lt;100000000,VALUE(MID($C4528,2,20)),1000000000),1000000000))+ROW()/100000,"")</f>
        <v/>
      </c>
    </row>
    <row r="4529">
      <c r="E4529" s="14" t="n"/>
      <c r="M4529" s="8">
        <f>IF($C4529="","",L4529*T4529/100)</f>
        <v/>
      </c>
      <c r="S4529" s="8" t="n"/>
      <c r="T4529" s="8" t="n"/>
      <c r="W4529">
        <f>IF($C4529="","",IF($AL4529=1,0,IF($AK4529=1,Settings!$C$6,Settings!$C$7))*100)</f>
        <v/>
      </c>
      <c r="X4529" s="8">
        <f>IF($C4529="","",T4529*W4529/100)</f>
        <v/>
      </c>
      <c r="Y4529" s="8">
        <f>IF($C4529="","",T4529-X4529)</f>
        <v/>
      </c>
      <c r="Z4529" s="8">
        <f>IF($C4529="","",Y4529-M4529)</f>
        <v/>
      </c>
      <c r="AD4529" s="8" t="n"/>
      <c r="AG4529" s="14" t="n"/>
      <c r="AI4529">
        <f>IF($C4529="","",IF(COUNTIF($C$2:$C4529,$C4529)=1,1,0))</f>
        <v/>
      </c>
      <c r="AJ4529">
        <f>IF($AI4529=1,SUMPRODUCT(--($AM$2:$AM$7001&lt;$AM4529))+1,"")</f>
        <v/>
      </c>
      <c r="AK4529">
        <f>IF($C4529="","",IF(OR($P4529=TRUE(),$P4529="TRUE"),1,0))</f>
        <v/>
      </c>
      <c r="AL4529">
        <f>IF($C4529="","",IF(AND($V4529="Yes",SUMPRODUCT((LEN(Settings!$F$6:$F$13)&gt;0)*ISNUMBER(SEARCH(Settings!$F$6:$F$13,$O4529)))=0),1,0))</f>
        <v/>
      </c>
      <c r="AM4529">
        <f>IF($AI4529=1,IFERROR(IF(VALUE($C4529)&lt;100000000,VALUE($C4529),1000000000),IFERROR(IF(VALUE(MID($C4529,2,20))&lt;100000000,VALUE(MID($C4529,2,20)),1000000000),1000000000))+ROW()/100000,"")</f>
        <v/>
      </c>
    </row>
    <row r="4530">
      <c r="E4530" s="14" t="n"/>
      <c r="M4530" s="8">
        <f>IF($C4530="","",L4530*T4530/100)</f>
        <v/>
      </c>
      <c r="S4530" s="8" t="n"/>
      <c r="T4530" s="8" t="n"/>
      <c r="W4530">
        <f>IF($C4530="","",IF($AL4530=1,0,IF($AK4530=1,Settings!$C$6,Settings!$C$7))*100)</f>
        <v/>
      </c>
      <c r="X4530" s="8">
        <f>IF($C4530="","",T4530*W4530/100)</f>
        <v/>
      </c>
      <c r="Y4530" s="8">
        <f>IF($C4530="","",T4530-X4530)</f>
        <v/>
      </c>
      <c r="Z4530" s="8">
        <f>IF($C4530="","",Y4530-M4530)</f>
        <v/>
      </c>
      <c r="AD4530" s="8" t="n"/>
      <c r="AG4530" s="14" t="n"/>
      <c r="AI4530">
        <f>IF($C4530="","",IF(COUNTIF($C$2:$C4530,$C4530)=1,1,0))</f>
        <v/>
      </c>
      <c r="AJ4530">
        <f>IF($AI4530=1,SUMPRODUCT(--($AM$2:$AM$7001&lt;$AM4530))+1,"")</f>
        <v/>
      </c>
      <c r="AK4530">
        <f>IF($C4530="","",IF(OR($P4530=TRUE(),$P4530="TRUE"),1,0))</f>
        <v/>
      </c>
      <c r="AL4530">
        <f>IF($C4530="","",IF(AND($V4530="Yes",SUMPRODUCT((LEN(Settings!$F$6:$F$13)&gt;0)*ISNUMBER(SEARCH(Settings!$F$6:$F$13,$O4530)))=0),1,0))</f>
        <v/>
      </c>
      <c r="AM4530">
        <f>IF($AI4530=1,IFERROR(IF(VALUE($C4530)&lt;100000000,VALUE($C4530),1000000000),IFERROR(IF(VALUE(MID($C4530,2,20))&lt;100000000,VALUE(MID($C4530,2,20)),1000000000),1000000000))+ROW()/100000,"")</f>
        <v/>
      </c>
    </row>
    <row r="4531">
      <c r="E4531" s="14" t="n"/>
      <c r="M4531" s="8">
        <f>IF($C4531="","",L4531*T4531/100)</f>
        <v/>
      </c>
      <c r="S4531" s="8" t="n"/>
      <c r="T4531" s="8" t="n"/>
      <c r="W4531">
        <f>IF($C4531="","",IF($AL4531=1,0,IF($AK4531=1,Settings!$C$6,Settings!$C$7))*100)</f>
        <v/>
      </c>
      <c r="X4531" s="8">
        <f>IF($C4531="","",T4531*W4531/100)</f>
        <v/>
      </c>
      <c r="Y4531" s="8">
        <f>IF($C4531="","",T4531-X4531)</f>
        <v/>
      </c>
      <c r="Z4531" s="8">
        <f>IF($C4531="","",Y4531-M4531)</f>
        <v/>
      </c>
      <c r="AD4531" s="8" t="n"/>
      <c r="AG4531" s="14" t="n"/>
      <c r="AI4531">
        <f>IF($C4531="","",IF(COUNTIF($C$2:$C4531,$C4531)=1,1,0))</f>
        <v/>
      </c>
      <c r="AJ4531">
        <f>IF($AI4531=1,SUMPRODUCT(--($AM$2:$AM$7001&lt;$AM4531))+1,"")</f>
        <v/>
      </c>
      <c r="AK4531">
        <f>IF($C4531="","",IF(OR($P4531=TRUE(),$P4531="TRUE"),1,0))</f>
        <v/>
      </c>
      <c r="AL4531">
        <f>IF($C4531="","",IF(AND($V4531="Yes",SUMPRODUCT((LEN(Settings!$F$6:$F$13)&gt;0)*ISNUMBER(SEARCH(Settings!$F$6:$F$13,$O4531)))=0),1,0))</f>
        <v/>
      </c>
      <c r="AM4531">
        <f>IF($AI4531=1,IFERROR(IF(VALUE($C4531)&lt;100000000,VALUE($C4531),1000000000),IFERROR(IF(VALUE(MID($C4531,2,20))&lt;100000000,VALUE(MID($C4531,2,20)),1000000000),1000000000))+ROW()/100000,"")</f>
        <v/>
      </c>
    </row>
    <row r="4532">
      <c r="E4532" s="14" t="n"/>
      <c r="M4532" s="8">
        <f>IF($C4532="","",L4532*T4532/100)</f>
        <v/>
      </c>
      <c r="S4532" s="8" t="n"/>
      <c r="T4532" s="8" t="n"/>
      <c r="W4532">
        <f>IF($C4532="","",IF($AL4532=1,0,IF($AK4532=1,Settings!$C$6,Settings!$C$7))*100)</f>
        <v/>
      </c>
      <c r="X4532" s="8">
        <f>IF($C4532="","",T4532*W4532/100)</f>
        <v/>
      </c>
      <c r="Y4532" s="8">
        <f>IF($C4532="","",T4532-X4532)</f>
        <v/>
      </c>
      <c r="Z4532" s="8">
        <f>IF($C4532="","",Y4532-M4532)</f>
        <v/>
      </c>
      <c r="AD4532" s="8" t="n"/>
      <c r="AG4532" s="14" t="n"/>
      <c r="AI4532">
        <f>IF($C4532="","",IF(COUNTIF($C$2:$C4532,$C4532)=1,1,0))</f>
        <v/>
      </c>
      <c r="AJ4532">
        <f>IF($AI4532=1,SUMPRODUCT(--($AM$2:$AM$7001&lt;$AM4532))+1,"")</f>
        <v/>
      </c>
      <c r="AK4532">
        <f>IF($C4532="","",IF(OR($P4532=TRUE(),$P4532="TRUE"),1,0))</f>
        <v/>
      </c>
      <c r="AL4532">
        <f>IF($C4532="","",IF(AND($V4532="Yes",SUMPRODUCT((LEN(Settings!$F$6:$F$13)&gt;0)*ISNUMBER(SEARCH(Settings!$F$6:$F$13,$O4532)))=0),1,0))</f>
        <v/>
      </c>
      <c r="AM4532">
        <f>IF($AI4532=1,IFERROR(IF(VALUE($C4532)&lt;100000000,VALUE($C4532),1000000000),IFERROR(IF(VALUE(MID($C4532,2,20))&lt;100000000,VALUE(MID($C4532,2,20)),1000000000),1000000000))+ROW()/100000,"")</f>
        <v/>
      </c>
    </row>
    <row r="4533">
      <c r="E4533" s="14" t="n"/>
      <c r="M4533" s="8">
        <f>IF($C4533="","",L4533*T4533/100)</f>
        <v/>
      </c>
      <c r="S4533" s="8" t="n"/>
      <c r="T4533" s="8" t="n"/>
      <c r="W4533">
        <f>IF($C4533="","",IF($AL4533=1,0,IF($AK4533=1,Settings!$C$6,Settings!$C$7))*100)</f>
        <v/>
      </c>
      <c r="X4533" s="8">
        <f>IF($C4533="","",T4533*W4533/100)</f>
        <v/>
      </c>
      <c r="Y4533" s="8">
        <f>IF($C4533="","",T4533-X4533)</f>
        <v/>
      </c>
      <c r="Z4533" s="8">
        <f>IF($C4533="","",Y4533-M4533)</f>
        <v/>
      </c>
      <c r="AD4533" s="8" t="n"/>
      <c r="AG4533" s="14" t="n"/>
      <c r="AI4533">
        <f>IF($C4533="","",IF(COUNTIF($C$2:$C4533,$C4533)=1,1,0))</f>
        <v/>
      </c>
      <c r="AJ4533">
        <f>IF($AI4533=1,SUMPRODUCT(--($AM$2:$AM$7001&lt;$AM4533))+1,"")</f>
        <v/>
      </c>
      <c r="AK4533">
        <f>IF($C4533="","",IF(OR($P4533=TRUE(),$P4533="TRUE"),1,0))</f>
        <v/>
      </c>
      <c r="AL4533">
        <f>IF($C4533="","",IF(AND($V4533="Yes",SUMPRODUCT((LEN(Settings!$F$6:$F$13)&gt;0)*ISNUMBER(SEARCH(Settings!$F$6:$F$13,$O4533)))=0),1,0))</f>
        <v/>
      </c>
      <c r="AM4533">
        <f>IF($AI4533=1,IFERROR(IF(VALUE($C4533)&lt;100000000,VALUE($C4533),1000000000),IFERROR(IF(VALUE(MID($C4533,2,20))&lt;100000000,VALUE(MID($C4533,2,20)),1000000000),1000000000))+ROW()/100000,"")</f>
        <v/>
      </c>
    </row>
    <row r="4534">
      <c r="E4534" s="14" t="n"/>
      <c r="M4534" s="8">
        <f>IF($C4534="","",L4534*T4534/100)</f>
        <v/>
      </c>
      <c r="S4534" s="8" t="n"/>
      <c r="T4534" s="8" t="n"/>
      <c r="W4534">
        <f>IF($C4534="","",IF($AL4534=1,0,IF($AK4534=1,Settings!$C$6,Settings!$C$7))*100)</f>
        <v/>
      </c>
      <c r="X4534" s="8">
        <f>IF($C4534="","",T4534*W4534/100)</f>
        <v/>
      </c>
      <c r="Y4534" s="8">
        <f>IF($C4534="","",T4534-X4534)</f>
        <v/>
      </c>
      <c r="Z4534" s="8">
        <f>IF($C4534="","",Y4534-M4534)</f>
        <v/>
      </c>
      <c r="AD4534" s="8" t="n"/>
      <c r="AG4534" s="14" t="n"/>
      <c r="AI4534">
        <f>IF($C4534="","",IF(COUNTIF($C$2:$C4534,$C4534)=1,1,0))</f>
        <v/>
      </c>
      <c r="AJ4534">
        <f>IF($AI4534=1,SUMPRODUCT(--($AM$2:$AM$7001&lt;$AM4534))+1,"")</f>
        <v/>
      </c>
      <c r="AK4534">
        <f>IF($C4534="","",IF(OR($P4534=TRUE(),$P4534="TRUE"),1,0))</f>
        <v/>
      </c>
      <c r="AL4534">
        <f>IF($C4534="","",IF(AND($V4534="Yes",SUMPRODUCT((LEN(Settings!$F$6:$F$13)&gt;0)*ISNUMBER(SEARCH(Settings!$F$6:$F$13,$O4534)))=0),1,0))</f>
        <v/>
      </c>
      <c r="AM4534">
        <f>IF($AI4534=1,IFERROR(IF(VALUE($C4534)&lt;100000000,VALUE($C4534),1000000000),IFERROR(IF(VALUE(MID($C4534,2,20))&lt;100000000,VALUE(MID($C4534,2,20)),1000000000),1000000000))+ROW()/100000,"")</f>
        <v/>
      </c>
    </row>
    <row r="4535">
      <c r="E4535" s="14" t="n"/>
      <c r="M4535" s="8">
        <f>IF($C4535="","",L4535*T4535/100)</f>
        <v/>
      </c>
      <c r="S4535" s="8" t="n"/>
      <c r="T4535" s="8" t="n"/>
      <c r="W4535">
        <f>IF($C4535="","",IF($AL4535=1,0,IF($AK4535=1,Settings!$C$6,Settings!$C$7))*100)</f>
        <v/>
      </c>
      <c r="X4535" s="8">
        <f>IF($C4535="","",T4535*W4535/100)</f>
        <v/>
      </c>
      <c r="Y4535" s="8">
        <f>IF($C4535="","",T4535-X4535)</f>
        <v/>
      </c>
      <c r="Z4535" s="8">
        <f>IF($C4535="","",Y4535-M4535)</f>
        <v/>
      </c>
      <c r="AD4535" s="8" t="n"/>
      <c r="AG4535" s="14" t="n"/>
      <c r="AI4535">
        <f>IF($C4535="","",IF(COUNTIF($C$2:$C4535,$C4535)=1,1,0))</f>
        <v/>
      </c>
      <c r="AJ4535">
        <f>IF($AI4535=1,SUMPRODUCT(--($AM$2:$AM$7001&lt;$AM4535))+1,"")</f>
        <v/>
      </c>
      <c r="AK4535">
        <f>IF($C4535="","",IF(OR($P4535=TRUE(),$P4535="TRUE"),1,0))</f>
        <v/>
      </c>
      <c r="AL4535">
        <f>IF($C4535="","",IF(AND($V4535="Yes",SUMPRODUCT((LEN(Settings!$F$6:$F$13)&gt;0)*ISNUMBER(SEARCH(Settings!$F$6:$F$13,$O4535)))=0),1,0))</f>
        <v/>
      </c>
      <c r="AM4535">
        <f>IF($AI4535=1,IFERROR(IF(VALUE($C4535)&lt;100000000,VALUE($C4535),1000000000),IFERROR(IF(VALUE(MID($C4535,2,20))&lt;100000000,VALUE(MID($C4535,2,20)),1000000000),1000000000))+ROW()/100000,"")</f>
        <v/>
      </c>
    </row>
    <row r="4536">
      <c r="E4536" s="14" t="n"/>
      <c r="M4536" s="8">
        <f>IF($C4536="","",L4536*T4536/100)</f>
        <v/>
      </c>
      <c r="S4536" s="8" t="n"/>
      <c r="T4536" s="8" t="n"/>
      <c r="W4536">
        <f>IF($C4536="","",IF($AL4536=1,0,IF($AK4536=1,Settings!$C$6,Settings!$C$7))*100)</f>
        <v/>
      </c>
      <c r="X4536" s="8">
        <f>IF($C4536="","",T4536*W4536/100)</f>
        <v/>
      </c>
      <c r="Y4536" s="8">
        <f>IF($C4536="","",T4536-X4536)</f>
        <v/>
      </c>
      <c r="Z4536" s="8">
        <f>IF($C4536="","",Y4536-M4536)</f>
        <v/>
      </c>
      <c r="AD4536" s="8" t="n"/>
      <c r="AG4536" s="14" t="n"/>
      <c r="AI4536">
        <f>IF($C4536="","",IF(COUNTIF($C$2:$C4536,$C4536)=1,1,0))</f>
        <v/>
      </c>
      <c r="AJ4536">
        <f>IF($AI4536=1,SUMPRODUCT(--($AM$2:$AM$7001&lt;$AM4536))+1,"")</f>
        <v/>
      </c>
      <c r="AK4536">
        <f>IF($C4536="","",IF(OR($P4536=TRUE(),$P4536="TRUE"),1,0))</f>
        <v/>
      </c>
      <c r="AL4536">
        <f>IF($C4536="","",IF(AND($V4536="Yes",SUMPRODUCT((LEN(Settings!$F$6:$F$13)&gt;0)*ISNUMBER(SEARCH(Settings!$F$6:$F$13,$O4536)))=0),1,0))</f>
        <v/>
      </c>
      <c r="AM4536">
        <f>IF($AI4536=1,IFERROR(IF(VALUE($C4536)&lt;100000000,VALUE($C4536),1000000000),IFERROR(IF(VALUE(MID($C4536,2,20))&lt;100000000,VALUE(MID($C4536,2,20)),1000000000),1000000000))+ROW()/100000,"")</f>
        <v/>
      </c>
    </row>
    <row r="4537">
      <c r="E4537" s="14" t="n"/>
      <c r="M4537" s="8">
        <f>IF($C4537="","",L4537*T4537/100)</f>
        <v/>
      </c>
      <c r="S4537" s="8" t="n"/>
      <c r="T4537" s="8" t="n"/>
      <c r="W4537">
        <f>IF($C4537="","",IF($AL4537=1,0,IF($AK4537=1,Settings!$C$6,Settings!$C$7))*100)</f>
        <v/>
      </c>
      <c r="X4537" s="8">
        <f>IF($C4537="","",T4537*W4537/100)</f>
        <v/>
      </c>
      <c r="Y4537" s="8">
        <f>IF($C4537="","",T4537-X4537)</f>
        <v/>
      </c>
      <c r="Z4537" s="8">
        <f>IF($C4537="","",Y4537-M4537)</f>
        <v/>
      </c>
      <c r="AD4537" s="8" t="n"/>
      <c r="AG4537" s="14" t="n"/>
      <c r="AI4537">
        <f>IF($C4537="","",IF(COUNTIF($C$2:$C4537,$C4537)=1,1,0))</f>
        <v/>
      </c>
      <c r="AJ4537">
        <f>IF($AI4537=1,SUMPRODUCT(--($AM$2:$AM$7001&lt;$AM4537))+1,"")</f>
        <v/>
      </c>
      <c r="AK4537">
        <f>IF($C4537="","",IF(OR($P4537=TRUE(),$P4537="TRUE"),1,0))</f>
        <v/>
      </c>
      <c r="AL4537">
        <f>IF($C4537="","",IF(AND($V4537="Yes",SUMPRODUCT((LEN(Settings!$F$6:$F$13)&gt;0)*ISNUMBER(SEARCH(Settings!$F$6:$F$13,$O4537)))=0),1,0))</f>
        <v/>
      </c>
      <c r="AM4537">
        <f>IF($AI4537=1,IFERROR(IF(VALUE($C4537)&lt;100000000,VALUE($C4537),1000000000),IFERROR(IF(VALUE(MID($C4537,2,20))&lt;100000000,VALUE(MID($C4537,2,20)),1000000000),1000000000))+ROW()/100000,"")</f>
        <v/>
      </c>
    </row>
    <row r="4538">
      <c r="E4538" s="14" t="n"/>
      <c r="M4538" s="8">
        <f>IF($C4538="","",L4538*T4538/100)</f>
        <v/>
      </c>
      <c r="S4538" s="8" t="n"/>
      <c r="T4538" s="8" t="n"/>
      <c r="W4538">
        <f>IF($C4538="","",IF($AL4538=1,0,IF($AK4538=1,Settings!$C$6,Settings!$C$7))*100)</f>
        <v/>
      </c>
      <c r="X4538" s="8">
        <f>IF($C4538="","",T4538*W4538/100)</f>
        <v/>
      </c>
      <c r="Y4538" s="8">
        <f>IF($C4538="","",T4538-X4538)</f>
        <v/>
      </c>
      <c r="Z4538" s="8">
        <f>IF($C4538="","",Y4538-M4538)</f>
        <v/>
      </c>
      <c r="AD4538" s="8" t="n"/>
      <c r="AG4538" s="14" t="n"/>
      <c r="AI4538">
        <f>IF($C4538="","",IF(COUNTIF($C$2:$C4538,$C4538)=1,1,0))</f>
        <v/>
      </c>
      <c r="AJ4538">
        <f>IF($AI4538=1,SUMPRODUCT(--($AM$2:$AM$7001&lt;$AM4538))+1,"")</f>
        <v/>
      </c>
      <c r="AK4538">
        <f>IF($C4538="","",IF(OR($P4538=TRUE(),$P4538="TRUE"),1,0))</f>
        <v/>
      </c>
      <c r="AL4538">
        <f>IF($C4538="","",IF(AND($V4538="Yes",SUMPRODUCT((LEN(Settings!$F$6:$F$13)&gt;0)*ISNUMBER(SEARCH(Settings!$F$6:$F$13,$O4538)))=0),1,0))</f>
        <v/>
      </c>
      <c r="AM4538">
        <f>IF($AI4538=1,IFERROR(IF(VALUE($C4538)&lt;100000000,VALUE($C4538),1000000000),IFERROR(IF(VALUE(MID($C4538,2,20))&lt;100000000,VALUE(MID($C4538,2,20)),1000000000),1000000000))+ROW()/100000,"")</f>
        <v/>
      </c>
    </row>
    <row r="4539">
      <c r="E4539" s="14" t="n"/>
      <c r="M4539" s="8">
        <f>IF($C4539="","",L4539*T4539/100)</f>
        <v/>
      </c>
      <c r="S4539" s="8" t="n"/>
      <c r="T4539" s="8" t="n"/>
      <c r="W4539">
        <f>IF($C4539="","",IF($AL4539=1,0,IF($AK4539=1,Settings!$C$6,Settings!$C$7))*100)</f>
        <v/>
      </c>
      <c r="X4539" s="8">
        <f>IF($C4539="","",T4539*W4539/100)</f>
        <v/>
      </c>
      <c r="Y4539" s="8">
        <f>IF($C4539="","",T4539-X4539)</f>
        <v/>
      </c>
      <c r="Z4539" s="8">
        <f>IF($C4539="","",Y4539-M4539)</f>
        <v/>
      </c>
      <c r="AD4539" s="8" t="n"/>
      <c r="AG4539" s="14" t="n"/>
      <c r="AI4539">
        <f>IF($C4539="","",IF(COUNTIF($C$2:$C4539,$C4539)=1,1,0))</f>
        <v/>
      </c>
      <c r="AJ4539">
        <f>IF($AI4539=1,SUMPRODUCT(--($AM$2:$AM$7001&lt;$AM4539))+1,"")</f>
        <v/>
      </c>
      <c r="AK4539">
        <f>IF($C4539="","",IF(OR($P4539=TRUE(),$P4539="TRUE"),1,0))</f>
        <v/>
      </c>
      <c r="AL4539">
        <f>IF($C4539="","",IF(AND($V4539="Yes",SUMPRODUCT((LEN(Settings!$F$6:$F$13)&gt;0)*ISNUMBER(SEARCH(Settings!$F$6:$F$13,$O4539)))=0),1,0))</f>
        <v/>
      </c>
      <c r="AM4539">
        <f>IF($AI4539=1,IFERROR(IF(VALUE($C4539)&lt;100000000,VALUE($C4539),1000000000),IFERROR(IF(VALUE(MID($C4539,2,20))&lt;100000000,VALUE(MID($C4539,2,20)),1000000000),1000000000))+ROW()/100000,"")</f>
        <v/>
      </c>
    </row>
    <row r="4540">
      <c r="E4540" s="14" t="n"/>
      <c r="M4540" s="8">
        <f>IF($C4540="","",L4540*T4540/100)</f>
        <v/>
      </c>
      <c r="S4540" s="8" t="n"/>
      <c r="T4540" s="8" t="n"/>
      <c r="W4540">
        <f>IF($C4540="","",IF($AL4540=1,0,IF($AK4540=1,Settings!$C$6,Settings!$C$7))*100)</f>
        <v/>
      </c>
      <c r="X4540" s="8">
        <f>IF($C4540="","",T4540*W4540/100)</f>
        <v/>
      </c>
      <c r="Y4540" s="8">
        <f>IF($C4540="","",T4540-X4540)</f>
        <v/>
      </c>
      <c r="Z4540" s="8">
        <f>IF($C4540="","",Y4540-M4540)</f>
        <v/>
      </c>
      <c r="AD4540" s="8" t="n"/>
      <c r="AG4540" s="14" t="n"/>
      <c r="AI4540">
        <f>IF($C4540="","",IF(COUNTIF($C$2:$C4540,$C4540)=1,1,0))</f>
        <v/>
      </c>
      <c r="AJ4540">
        <f>IF($AI4540=1,SUMPRODUCT(--($AM$2:$AM$7001&lt;$AM4540))+1,"")</f>
        <v/>
      </c>
      <c r="AK4540">
        <f>IF($C4540="","",IF(OR($P4540=TRUE(),$P4540="TRUE"),1,0))</f>
        <v/>
      </c>
      <c r="AL4540">
        <f>IF($C4540="","",IF(AND($V4540="Yes",SUMPRODUCT((LEN(Settings!$F$6:$F$13)&gt;0)*ISNUMBER(SEARCH(Settings!$F$6:$F$13,$O4540)))=0),1,0))</f>
        <v/>
      </c>
      <c r="AM4540">
        <f>IF($AI4540=1,IFERROR(IF(VALUE($C4540)&lt;100000000,VALUE($C4540),1000000000),IFERROR(IF(VALUE(MID($C4540,2,20))&lt;100000000,VALUE(MID($C4540,2,20)),1000000000),1000000000))+ROW()/100000,"")</f>
        <v/>
      </c>
    </row>
    <row r="4541">
      <c r="E4541" s="14" t="n"/>
      <c r="M4541" s="8">
        <f>IF($C4541="","",L4541*T4541/100)</f>
        <v/>
      </c>
      <c r="S4541" s="8" t="n"/>
      <c r="T4541" s="8" t="n"/>
      <c r="W4541">
        <f>IF($C4541="","",IF($AL4541=1,0,IF($AK4541=1,Settings!$C$6,Settings!$C$7))*100)</f>
        <v/>
      </c>
      <c r="X4541" s="8">
        <f>IF($C4541="","",T4541*W4541/100)</f>
        <v/>
      </c>
      <c r="Y4541" s="8">
        <f>IF($C4541="","",T4541-X4541)</f>
        <v/>
      </c>
      <c r="Z4541" s="8">
        <f>IF($C4541="","",Y4541-M4541)</f>
        <v/>
      </c>
      <c r="AD4541" s="8" t="n"/>
      <c r="AG4541" s="14" t="n"/>
      <c r="AI4541">
        <f>IF($C4541="","",IF(COUNTIF($C$2:$C4541,$C4541)=1,1,0))</f>
        <v/>
      </c>
      <c r="AJ4541">
        <f>IF($AI4541=1,SUMPRODUCT(--($AM$2:$AM$7001&lt;$AM4541))+1,"")</f>
        <v/>
      </c>
      <c r="AK4541">
        <f>IF($C4541="","",IF(OR($P4541=TRUE(),$P4541="TRUE"),1,0))</f>
        <v/>
      </c>
      <c r="AL4541">
        <f>IF($C4541="","",IF(AND($V4541="Yes",SUMPRODUCT((LEN(Settings!$F$6:$F$13)&gt;0)*ISNUMBER(SEARCH(Settings!$F$6:$F$13,$O4541)))=0),1,0))</f>
        <v/>
      </c>
      <c r="AM4541">
        <f>IF($AI4541=1,IFERROR(IF(VALUE($C4541)&lt;100000000,VALUE($C4541),1000000000),IFERROR(IF(VALUE(MID($C4541,2,20))&lt;100000000,VALUE(MID($C4541,2,20)),1000000000),1000000000))+ROW()/100000,"")</f>
        <v/>
      </c>
    </row>
    <row r="4542">
      <c r="E4542" s="14" t="n"/>
      <c r="M4542" s="8">
        <f>IF($C4542="","",L4542*T4542/100)</f>
        <v/>
      </c>
      <c r="S4542" s="8" t="n"/>
      <c r="T4542" s="8" t="n"/>
      <c r="W4542">
        <f>IF($C4542="","",IF($AL4542=1,0,IF($AK4542=1,Settings!$C$6,Settings!$C$7))*100)</f>
        <v/>
      </c>
      <c r="X4542" s="8">
        <f>IF($C4542="","",T4542*W4542/100)</f>
        <v/>
      </c>
      <c r="Y4542" s="8">
        <f>IF($C4542="","",T4542-X4542)</f>
        <v/>
      </c>
      <c r="Z4542" s="8">
        <f>IF($C4542="","",Y4542-M4542)</f>
        <v/>
      </c>
      <c r="AD4542" s="8" t="n"/>
      <c r="AG4542" s="14" t="n"/>
      <c r="AI4542">
        <f>IF($C4542="","",IF(COUNTIF($C$2:$C4542,$C4542)=1,1,0))</f>
        <v/>
      </c>
      <c r="AJ4542">
        <f>IF($AI4542=1,SUMPRODUCT(--($AM$2:$AM$7001&lt;$AM4542))+1,"")</f>
        <v/>
      </c>
      <c r="AK4542">
        <f>IF($C4542="","",IF(OR($P4542=TRUE(),$P4542="TRUE"),1,0))</f>
        <v/>
      </c>
      <c r="AL4542">
        <f>IF($C4542="","",IF(AND($V4542="Yes",SUMPRODUCT((LEN(Settings!$F$6:$F$13)&gt;0)*ISNUMBER(SEARCH(Settings!$F$6:$F$13,$O4542)))=0),1,0))</f>
        <v/>
      </c>
      <c r="AM4542">
        <f>IF($AI4542=1,IFERROR(IF(VALUE($C4542)&lt;100000000,VALUE($C4542),1000000000),IFERROR(IF(VALUE(MID($C4542,2,20))&lt;100000000,VALUE(MID($C4542,2,20)),1000000000),1000000000))+ROW()/100000,"")</f>
        <v/>
      </c>
    </row>
    <row r="4543">
      <c r="E4543" s="14" t="n"/>
      <c r="M4543" s="8">
        <f>IF($C4543="","",L4543*T4543/100)</f>
        <v/>
      </c>
      <c r="S4543" s="8" t="n"/>
      <c r="T4543" s="8" t="n"/>
      <c r="W4543">
        <f>IF($C4543="","",IF($AL4543=1,0,IF($AK4543=1,Settings!$C$6,Settings!$C$7))*100)</f>
        <v/>
      </c>
      <c r="X4543" s="8">
        <f>IF($C4543="","",T4543*W4543/100)</f>
        <v/>
      </c>
      <c r="Y4543" s="8">
        <f>IF($C4543="","",T4543-X4543)</f>
        <v/>
      </c>
      <c r="Z4543" s="8">
        <f>IF($C4543="","",Y4543-M4543)</f>
        <v/>
      </c>
      <c r="AD4543" s="8" t="n"/>
      <c r="AG4543" s="14" t="n"/>
      <c r="AI4543">
        <f>IF($C4543="","",IF(COUNTIF($C$2:$C4543,$C4543)=1,1,0))</f>
        <v/>
      </c>
      <c r="AJ4543">
        <f>IF($AI4543=1,SUMPRODUCT(--($AM$2:$AM$7001&lt;$AM4543))+1,"")</f>
        <v/>
      </c>
      <c r="AK4543">
        <f>IF($C4543="","",IF(OR($P4543=TRUE(),$P4543="TRUE"),1,0))</f>
        <v/>
      </c>
      <c r="AL4543">
        <f>IF($C4543="","",IF(AND($V4543="Yes",SUMPRODUCT((LEN(Settings!$F$6:$F$13)&gt;0)*ISNUMBER(SEARCH(Settings!$F$6:$F$13,$O4543)))=0),1,0))</f>
        <v/>
      </c>
      <c r="AM4543">
        <f>IF($AI4543=1,IFERROR(IF(VALUE($C4543)&lt;100000000,VALUE($C4543),1000000000),IFERROR(IF(VALUE(MID($C4543,2,20))&lt;100000000,VALUE(MID($C4543,2,20)),1000000000),1000000000))+ROW()/100000,"")</f>
        <v/>
      </c>
    </row>
    <row r="4544">
      <c r="E4544" s="14" t="n"/>
      <c r="M4544" s="8">
        <f>IF($C4544="","",L4544*T4544/100)</f>
        <v/>
      </c>
      <c r="S4544" s="8" t="n"/>
      <c r="T4544" s="8" t="n"/>
      <c r="W4544">
        <f>IF($C4544="","",IF($AL4544=1,0,IF($AK4544=1,Settings!$C$6,Settings!$C$7))*100)</f>
        <v/>
      </c>
      <c r="X4544" s="8">
        <f>IF($C4544="","",T4544*W4544/100)</f>
        <v/>
      </c>
      <c r="Y4544" s="8">
        <f>IF($C4544="","",T4544-X4544)</f>
        <v/>
      </c>
      <c r="Z4544" s="8">
        <f>IF($C4544="","",Y4544-M4544)</f>
        <v/>
      </c>
      <c r="AD4544" s="8" t="n"/>
      <c r="AG4544" s="14" t="n"/>
      <c r="AI4544">
        <f>IF($C4544="","",IF(COUNTIF($C$2:$C4544,$C4544)=1,1,0))</f>
        <v/>
      </c>
      <c r="AJ4544">
        <f>IF($AI4544=1,SUMPRODUCT(--($AM$2:$AM$7001&lt;$AM4544))+1,"")</f>
        <v/>
      </c>
      <c r="AK4544">
        <f>IF($C4544="","",IF(OR($P4544=TRUE(),$P4544="TRUE"),1,0))</f>
        <v/>
      </c>
      <c r="AL4544">
        <f>IF($C4544="","",IF(AND($V4544="Yes",SUMPRODUCT((LEN(Settings!$F$6:$F$13)&gt;0)*ISNUMBER(SEARCH(Settings!$F$6:$F$13,$O4544)))=0),1,0))</f>
        <v/>
      </c>
      <c r="AM4544">
        <f>IF($AI4544=1,IFERROR(IF(VALUE($C4544)&lt;100000000,VALUE($C4544),1000000000),IFERROR(IF(VALUE(MID($C4544,2,20))&lt;100000000,VALUE(MID($C4544,2,20)),1000000000),1000000000))+ROW()/100000,"")</f>
        <v/>
      </c>
    </row>
    <row r="4545">
      <c r="E4545" s="14" t="n"/>
      <c r="M4545" s="8">
        <f>IF($C4545="","",L4545*T4545/100)</f>
        <v/>
      </c>
      <c r="S4545" s="8" t="n"/>
      <c r="T4545" s="8" t="n"/>
      <c r="W4545">
        <f>IF($C4545="","",IF($AL4545=1,0,IF($AK4545=1,Settings!$C$6,Settings!$C$7))*100)</f>
        <v/>
      </c>
      <c r="X4545" s="8">
        <f>IF($C4545="","",T4545*W4545/100)</f>
        <v/>
      </c>
      <c r="Y4545" s="8">
        <f>IF($C4545="","",T4545-X4545)</f>
        <v/>
      </c>
      <c r="Z4545" s="8">
        <f>IF($C4545="","",Y4545-M4545)</f>
        <v/>
      </c>
      <c r="AD4545" s="8" t="n"/>
      <c r="AG4545" s="14" t="n"/>
      <c r="AI4545">
        <f>IF($C4545="","",IF(COUNTIF($C$2:$C4545,$C4545)=1,1,0))</f>
        <v/>
      </c>
      <c r="AJ4545">
        <f>IF($AI4545=1,SUMPRODUCT(--($AM$2:$AM$7001&lt;$AM4545))+1,"")</f>
        <v/>
      </c>
      <c r="AK4545">
        <f>IF($C4545="","",IF(OR($P4545=TRUE(),$P4545="TRUE"),1,0))</f>
        <v/>
      </c>
      <c r="AL4545">
        <f>IF($C4545="","",IF(AND($V4545="Yes",SUMPRODUCT((LEN(Settings!$F$6:$F$13)&gt;0)*ISNUMBER(SEARCH(Settings!$F$6:$F$13,$O4545)))=0),1,0))</f>
        <v/>
      </c>
      <c r="AM4545">
        <f>IF($AI4545=1,IFERROR(IF(VALUE($C4545)&lt;100000000,VALUE($C4545),1000000000),IFERROR(IF(VALUE(MID($C4545,2,20))&lt;100000000,VALUE(MID($C4545,2,20)),1000000000),1000000000))+ROW()/100000,"")</f>
        <v/>
      </c>
    </row>
    <row r="4546">
      <c r="E4546" s="14" t="n"/>
      <c r="M4546" s="8">
        <f>IF($C4546="","",L4546*T4546/100)</f>
        <v/>
      </c>
      <c r="S4546" s="8" t="n"/>
      <c r="T4546" s="8" t="n"/>
      <c r="W4546">
        <f>IF($C4546="","",IF($AL4546=1,0,IF($AK4546=1,Settings!$C$6,Settings!$C$7))*100)</f>
        <v/>
      </c>
      <c r="X4546" s="8">
        <f>IF($C4546="","",T4546*W4546/100)</f>
        <v/>
      </c>
      <c r="Y4546" s="8">
        <f>IF($C4546="","",T4546-X4546)</f>
        <v/>
      </c>
      <c r="Z4546" s="8">
        <f>IF($C4546="","",Y4546-M4546)</f>
        <v/>
      </c>
      <c r="AD4546" s="8" t="n"/>
      <c r="AG4546" s="14" t="n"/>
      <c r="AI4546">
        <f>IF($C4546="","",IF(COUNTIF($C$2:$C4546,$C4546)=1,1,0))</f>
        <v/>
      </c>
      <c r="AJ4546">
        <f>IF($AI4546=1,SUMPRODUCT(--($AM$2:$AM$7001&lt;$AM4546))+1,"")</f>
        <v/>
      </c>
      <c r="AK4546">
        <f>IF($C4546="","",IF(OR($P4546=TRUE(),$P4546="TRUE"),1,0))</f>
        <v/>
      </c>
      <c r="AL4546">
        <f>IF($C4546="","",IF(AND($V4546="Yes",SUMPRODUCT((LEN(Settings!$F$6:$F$13)&gt;0)*ISNUMBER(SEARCH(Settings!$F$6:$F$13,$O4546)))=0),1,0))</f>
        <v/>
      </c>
      <c r="AM4546">
        <f>IF($AI4546=1,IFERROR(IF(VALUE($C4546)&lt;100000000,VALUE($C4546),1000000000),IFERROR(IF(VALUE(MID($C4546,2,20))&lt;100000000,VALUE(MID($C4546,2,20)),1000000000),1000000000))+ROW()/100000,"")</f>
        <v/>
      </c>
    </row>
    <row r="4547">
      <c r="E4547" s="14" t="n"/>
      <c r="M4547" s="8">
        <f>IF($C4547="","",L4547*T4547/100)</f>
        <v/>
      </c>
      <c r="S4547" s="8" t="n"/>
      <c r="T4547" s="8" t="n"/>
      <c r="W4547">
        <f>IF($C4547="","",IF($AL4547=1,0,IF($AK4547=1,Settings!$C$6,Settings!$C$7))*100)</f>
        <v/>
      </c>
      <c r="X4547" s="8">
        <f>IF($C4547="","",T4547*W4547/100)</f>
        <v/>
      </c>
      <c r="Y4547" s="8">
        <f>IF($C4547="","",T4547-X4547)</f>
        <v/>
      </c>
      <c r="Z4547" s="8">
        <f>IF($C4547="","",Y4547-M4547)</f>
        <v/>
      </c>
      <c r="AD4547" s="8" t="n"/>
      <c r="AG4547" s="14" t="n"/>
      <c r="AI4547">
        <f>IF($C4547="","",IF(COUNTIF($C$2:$C4547,$C4547)=1,1,0))</f>
        <v/>
      </c>
      <c r="AJ4547">
        <f>IF($AI4547=1,SUMPRODUCT(--($AM$2:$AM$7001&lt;$AM4547))+1,"")</f>
        <v/>
      </c>
      <c r="AK4547">
        <f>IF($C4547="","",IF(OR($P4547=TRUE(),$P4547="TRUE"),1,0))</f>
        <v/>
      </c>
      <c r="AL4547">
        <f>IF($C4547="","",IF(AND($V4547="Yes",SUMPRODUCT((LEN(Settings!$F$6:$F$13)&gt;0)*ISNUMBER(SEARCH(Settings!$F$6:$F$13,$O4547)))=0),1,0))</f>
        <v/>
      </c>
      <c r="AM4547">
        <f>IF($AI4547=1,IFERROR(IF(VALUE($C4547)&lt;100000000,VALUE($C4547),1000000000),IFERROR(IF(VALUE(MID($C4547,2,20))&lt;100000000,VALUE(MID($C4547,2,20)),1000000000),1000000000))+ROW()/100000,"")</f>
        <v/>
      </c>
    </row>
    <row r="4548">
      <c r="E4548" s="14" t="n"/>
      <c r="M4548" s="8">
        <f>IF($C4548="","",L4548*T4548/100)</f>
        <v/>
      </c>
      <c r="S4548" s="8" t="n"/>
      <c r="T4548" s="8" t="n"/>
      <c r="W4548">
        <f>IF($C4548="","",IF($AL4548=1,0,IF($AK4548=1,Settings!$C$6,Settings!$C$7))*100)</f>
        <v/>
      </c>
      <c r="X4548" s="8">
        <f>IF($C4548="","",T4548*W4548/100)</f>
        <v/>
      </c>
      <c r="Y4548" s="8">
        <f>IF($C4548="","",T4548-X4548)</f>
        <v/>
      </c>
      <c r="Z4548" s="8">
        <f>IF($C4548="","",Y4548-M4548)</f>
        <v/>
      </c>
      <c r="AD4548" s="8" t="n"/>
      <c r="AG4548" s="14" t="n"/>
      <c r="AI4548">
        <f>IF($C4548="","",IF(COUNTIF($C$2:$C4548,$C4548)=1,1,0))</f>
        <v/>
      </c>
      <c r="AJ4548">
        <f>IF($AI4548=1,SUMPRODUCT(--($AM$2:$AM$7001&lt;$AM4548))+1,"")</f>
        <v/>
      </c>
      <c r="AK4548">
        <f>IF($C4548="","",IF(OR($P4548=TRUE(),$P4548="TRUE"),1,0))</f>
        <v/>
      </c>
      <c r="AL4548">
        <f>IF($C4548="","",IF(AND($V4548="Yes",SUMPRODUCT((LEN(Settings!$F$6:$F$13)&gt;0)*ISNUMBER(SEARCH(Settings!$F$6:$F$13,$O4548)))=0),1,0))</f>
        <v/>
      </c>
      <c r="AM4548">
        <f>IF($AI4548=1,IFERROR(IF(VALUE($C4548)&lt;100000000,VALUE($C4548),1000000000),IFERROR(IF(VALUE(MID($C4548,2,20))&lt;100000000,VALUE(MID($C4548,2,20)),1000000000),1000000000))+ROW()/100000,"")</f>
        <v/>
      </c>
    </row>
    <row r="4549">
      <c r="E4549" s="14" t="n"/>
      <c r="M4549" s="8">
        <f>IF($C4549="","",L4549*T4549/100)</f>
        <v/>
      </c>
      <c r="S4549" s="8" t="n"/>
      <c r="T4549" s="8" t="n"/>
      <c r="W4549">
        <f>IF($C4549="","",IF($AL4549=1,0,IF($AK4549=1,Settings!$C$6,Settings!$C$7))*100)</f>
        <v/>
      </c>
      <c r="X4549" s="8">
        <f>IF($C4549="","",T4549*W4549/100)</f>
        <v/>
      </c>
      <c r="Y4549" s="8">
        <f>IF($C4549="","",T4549-X4549)</f>
        <v/>
      </c>
      <c r="Z4549" s="8">
        <f>IF($C4549="","",Y4549-M4549)</f>
        <v/>
      </c>
      <c r="AD4549" s="8" t="n"/>
      <c r="AG4549" s="14" t="n"/>
      <c r="AI4549">
        <f>IF($C4549="","",IF(COUNTIF($C$2:$C4549,$C4549)=1,1,0))</f>
        <v/>
      </c>
      <c r="AJ4549">
        <f>IF($AI4549=1,SUMPRODUCT(--($AM$2:$AM$7001&lt;$AM4549))+1,"")</f>
        <v/>
      </c>
      <c r="AK4549">
        <f>IF($C4549="","",IF(OR($P4549=TRUE(),$P4549="TRUE"),1,0))</f>
        <v/>
      </c>
      <c r="AL4549">
        <f>IF($C4549="","",IF(AND($V4549="Yes",SUMPRODUCT((LEN(Settings!$F$6:$F$13)&gt;0)*ISNUMBER(SEARCH(Settings!$F$6:$F$13,$O4549)))=0),1,0))</f>
        <v/>
      </c>
      <c r="AM4549">
        <f>IF($AI4549=1,IFERROR(IF(VALUE($C4549)&lt;100000000,VALUE($C4549),1000000000),IFERROR(IF(VALUE(MID($C4549,2,20))&lt;100000000,VALUE(MID($C4549,2,20)),1000000000),1000000000))+ROW()/100000,"")</f>
        <v/>
      </c>
    </row>
    <row r="4550">
      <c r="E4550" s="14" t="n"/>
      <c r="M4550" s="8">
        <f>IF($C4550="","",L4550*T4550/100)</f>
        <v/>
      </c>
      <c r="S4550" s="8" t="n"/>
      <c r="T4550" s="8" t="n"/>
      <c r="W4550">
        <f>IF($C4550="","",IF($AL4550=1,0,IF($AK4550=1,Settings!$C$6,Settings!$C$7))*100)</f>
        <v/>
      </c>
      <c r="X4550" s="8">
        <f>IF($C4550="","",T4550*W4550/100)</f>
        <v/>
      </c>
      <c r="Y4550" s="8">
        <f>IF($C4550="","",T4550-X4550)</f>
        <v/>
      </c>
      <c r="Z4550" s="8">
        <f>IF($C4550="","",Y4550-M4550)</f>
        <v/>
      </c>
      <c r="AD4550" s="8" t="n"/>
      <c r="AG4550" s="14" t="n"/>
      <c r="AI4550">
        <f>IF($C4550="","",IF(COUNTIF($C$2:$C4550,$C4550)=1,1,0))</f>
        <v/>
      </c>
      <c r="AJ4550">
        <f>IF($AI4550=1,SUMPRODUCT(--($AM$2:$AM$7001&lt;$AM4550))+1,"")</f>
        <v/>
      </c>
      <c r="AK4550">
        <f>IF($C4550="","",IF(OR($P4550=TRUE(),$P4550="TRUE"),1,0))</f>
        <v/>
      </c>
      <c r="AL4550">
        <f>IF($C4550="","",IF(AND($V4550="Yes",SUMPRODUCT((LEN(Settings!$F$6:$F$13)&gt;0)*ISNUMBER(SEARCH(Settings!$F$6:$F$13,$O4550)))=0),1,0))</f>
        <v/>
      </c>
      <c r="AM4550">
        <f>IF($AI4550=1,IFERROR(IF(VALUE($C4550)&lt;100000000,VALUE($C4550),1000000000),IFERROR(IF(VALUE(MID($C4550,2,20))&lt;100000000,VALUE(MID($C4550,2,20)),1000000000),1000000000))+ROW()/100000,"")</f>
        <v/>
      </c>
    </row>
    <row r="4551">
      <c r="E4551" s="14" t="n"/>
      <c r="M4551" s="8">
        <f>IF($C4551="","",L4551*T4551/100)</f>
        <v/>
      </c>
      <c r="S4551" s="8" t="n"/>
      <c r="T4551" s="8" t="n"/>
      <c r="W4551">
        <f>IF($C4551="","",IF($AL4551=1,0,IF($AK4551=1,Settings!$C$6,Settings!$C$7))*100)</f>
        <v/>
      </c>
      <c r="X4551" s="8">
        <f>IF($C4551="","",T4551*W4551/100)</f>
        <v/>
      </c>
      <c r="Y4551" s="8">
        <f>IF($C4551="","",T4551-X4551)</f>
        <v/>
      </c>
      <c r="Z4551" s="8">
        <f>IF($C4551="","",Y4551-M4551)</f>
        <v/>
      </c>
      <c r="AD4551" s="8" t="n"/>
      <c r="AG4551" s="14" t="n"/>
      <c r="AI4551">
        <f>IF($C4551="","",IF(COUNTIF($C$2:$C4551,$C4551)=1,1,0))</f>
        <v/>
      </c>
      <c r="AJ4551">
        <f>IF($AI4551=1,SUMPRODUCT(--($AM$2:$AM$7001&lt;$AM4551))+1,"")</f>
        <v/>
      </c>
      <c r="AK4551">
        <f>IF($C4551="","",IF(OR($P4551=TRUE(),$P4551="TRUE"),1,0))</f>
        <v/>
      </c>
      <c r="AL4551">
        <f>IF($C4551="","",IF(AND($V4551="Yes",SUMPRODUCT((LEN(Settings!$F$6:$F$13)&gt;0)*ISNUMBER(SEARCH(Settings!$F$6:$F$13,$O4551)))=0),1,0))</f>
        <v/>
      </c>
      <c r="AM4551">
        <f>IF($AI4551=1,IFERROR(IF(VALUE($C4551)&lt;100000000,VALUE($C4551),1000000000),IFERROR(IF(VALUE(MID($C4551,2,20))&lt;100000000,VALUE(MID($C4551,2,20)),1000000000),1000000000))+ROW()/100000,"")</f>
        <v/>
      </c>
    </row>
    <row r="4552">
      <c r="E4552" s="14" t="n"/>
      <c r="M4552" s="8">
        <f>IF($C4552="","",L4552*T4552/100)</f>
        <v/>
      </c>
      <c r="S4552" s="8" t="n"/>
      <c r="T4552" s="8" t="n"/>
      <c r="W4552">
        <f>IF($C4552="","",IF($AL4552=1,0,IF($AK4552=1,Settings!$C$6,Settings!$C$7))*100)</f>
        <v/>
      </c>
      <c r="X4552" s="8">
        <f>IF($C4552="","",T4552*W4552/100)</f>
        <v/>
      </c>
      <c r="Y4552" s="8">
        <f>IF($C4552="","",T4552-X4552)</f>
        <v/>
      </c>
      <c r="Z4552" s="8">
        <f>IF($C4552="","",Y4552-M4552)</f>
        <v/>
      </c>
      <c r="AD4552" s="8" t="n"/>
      <c r="AG4552" s="14" t="n"/>
      <c r="AI4552">
        <f>IF($C4552="","",IF(COUNTIF($C$2:$C4552,$C4552)=1,1,0))</f>
        <v/>
      </c>
      <c r="AJ4552">
        <f>IF($AI4552=1,SUMPRODUCT(--($AM$2:$AM$7001&lt;$AM4552))+1,"")</f>
        <v/>
      </c>
      <c r="AK4552">
        <f>IF($C4552="","",IF(OR($P4552=TRUE(),$P4552="TRUE"),1,0))</f>
        <v/>
      </c>
      <c r="AL4552">
        <f>IF($C4552="","",IF(AND($V4552="Yes",SUMPRODUCT((LEN(Settings!$F$6:$F$13)&gt;0)*ISNUMBER(SEARCH(Settings!$F$6:$F$13,$O4552)))=0),1,0))</f>
        <v/>
      </c>
      <c r="AM4552">
        <f>IF($AI4552=1,IFERROR(IF(VALUE($C4552)&lt;100000000,VALUE($C4552),1000000000),IFERROR(IF(VALUE(MID($C4552,2,20))&lt;100000000,VALUE(MID($C4552,2,20)),1000000000),1000000000))+ROW()/100000,"")</f>
        <v/>
      </c>
    </row>
    <row r="4553">
      <c r="E4553" s="14" t="n"/>
      <c r="M4553" s="8">
        <f>IF($C4553="","",L4553*T4553/100)</f>
        <v/>
      </c>
      <c r="S4553" s="8" t="n"/>
      <c r="T4553" s="8" t="n"/>
      <c r="W4553">
        <f>IF($C4553="","",IF($AL4553=1,0,IF($AK4553=1,Settings!$C$6,Settings!$C$7))*100)</f>
        <v/>
      </c>
      <c r="X4553" s="8">
        <f>IF($C4553="","",T4553*W4553/100)</f>
        <v/>
      </c>
      <c r="Y4553" s="8">
        <f>IF($C4553="","",T4553-X4553)</f>
        <v/>
      </c>
      <c r="Z4553" s="8">
        <f>IF($C4553="","",Y4553-M4553)</f>
        <v/>
      </c>
      <c r="AD4553" s="8" t="n"/>
      <c r="AG4553" s="14" t="n"/>
      <c r="AI4553">
        <f>IF($C4553="","",IF(COUNTIF($C$2:$C4553,$C4553)=1,1,0))</f>
        <v/>
      </c>
      <c r="AJ4553">
        <f>IF($AI4553=1,SUMPRODUCT(--($AM$2:$AM$7001&lt;$AM4553))+1,"")</f>
        <v/>
      </c>
      <c r="AK4553">
        <f>IF($C4553="","",IF(OR($P4553=TRUE(),$P4553="TRUE"),1,0))</f>
        <v/>
      </c>
      <c r="AL4553">
        <f>IF($C4553="","",IF(AND($V4553="Yes",SUMPRODUCT((LEN(Settings!$F$6:$F$13)&gt;0)*ISNUMBER(SEARCH(Settings!$F$6:$F$13,$O4553)))=0),1,0))</f>
        <v/>
      </c>
      <c r="AM4553">
        <f>IF($AI4553=1,IFERROR(IF(VALUE($C4553)&lt;100000000,VALUE($C4553),1000000000),IFERROR(IF(VALUE(MID($C4553,2,20))&lt;100000000,VALUE(MID($C4553,2,20)),1000000000),1000000000))+ROW()/100000,"")</f>
        <v/>
      </c>
    </row>
    <row r="4554">
      <c r="E4554" s="14" t="n"/>
      <c r="M4554" s="8">
        <f>IF($C4554="","",L4554*T4554/100)</f>
        <v/>
      </c>
      <c r="S4554" s="8" t="n"/>
      <c r="T4554" s="8" t="n"/>
      <c r="W4554">
        <f>IF($C4554="","",IF($AL4554=1,0,IF($AK4554=1,Settings!$C$6,Settings!$C$7))*100)</f>
        <v/>
      </c>
      <c r="X4554" s="8">
        <f>IF($C4554="","",T4554*W4554/100)</f>
        <v/>
      </c>
      <c r="Y4554" s="8">
        <f>IF($C4554="","",T4554-X4554)</f>
        <v/>
      </c>
      <c r="Z4554" s="8">
        <f>IF($C4554="","",Y4554-M4554)</f>
        <v/>
      </c>
      <c r="AD4554" s="8" t="n"/>
      <c r="AG4554" s="14" t="n"/>
      <c r="AI4554">
        <f>IF($C4554="","",IF(COUNTIF($C$2:$C4554,$C4554)=1,1,0))</f>
        <v/>
      </c>
      <c r="AJ4554">
        <f>IF($AI4554=1,SUMPRODUCT(--($AM$2:$AM$7001&lt;$AM4554))+1,"")</f>
        <v/>
      </c>
      <c r="AK4554">
        <f>IF($C4554="","",IF(OR($P4554=TRUE(),$P4554="TRUE"),1,0))</f>
        <v/>
      </c>
      <c r="AL4554">
        <f>IF($C4554="","",IF(AND($V4554="Yes",SUMPRODUCT((LEN(Settings!$F$6:$F$13)&gt;0)*ISNUMBER(SEARCH(Settings!$F$6:$F$13,$O4554)))=0),1,0))</f>
        <v/>
      </c>
      <c r="AM4554">
        <f>IF($AI4554=1,IFERROR(IF(VALUE($C4554)&lt;100000000,VALUE($C4554),1000000000),IFERROR(IF(VALUE(MID($C4554,2,20))&lt;100000000,VALUE(MID($C4554,2,20)),1000000000),1000000000))+ROW()/100000,"")</f>
        <v/>
      </c>
    </row>
    <row r="4555">
      <c r="E4555" s="14" t="n"/>
      <c r="M4555" s="8">
        <f>IF($C4555="","",L4555*T4555/100)</f>
        <v/>
      </c>
      <c r="S4555" s="8" t="n"/>
      <c r="T4555" s="8" t="n"/>
      <c r="W4555">
        <f>IF($C4555="","",IF($AL4555=1,0,IF($AK4555=1,Settings!$C$6,Settings!$C$7))*100)</f>
        <v/>
      </c>
      <c r="X4555" s="8">
        <f>IF($C4555="","",T4555*W4555/100)</f>
        <v/>
      </c>
      <c r="Y4555" s="8">
        <f>IF($C4555="","",T4555-X4555)</f>
        <v/>
      </c>
      <c r="Z4555" s="8">
        <f>IF($C4555="","",Y4555-M4555)</f>
        <v/>
      </c>
      <c r="AD4555" s="8" t="n"/>
      <c r="AG4555" s="14" t="n"/>
      <c r="AI4555">
        <f>IF($C4555="","",IF(COUNTIF($C$2:$C4555,$C4555)=1,1,0))</f>
        <v/>
      </c>
      <c r="AJ4555">
        <f>IF($AI4555=1,SUMPRODUCT(--($AM$2:$AM$7001&lt;$AM4555))+1,"")</f>
        <v/>
      </c>
      <c r="AK4555">
        <f>IF($C4555="","",IF(OR($P4555=TRUE(),$P4555="TRUE"),1,0))</f>
        <v/>
      </c>
      <c r="AL4555">
        <f>IF($C4555="","",IF(AND($V4555="Yes",SUMPRODUCT((LEN(Settings!$F$6:$F$13)&gt;0)*ISNUMBER(SEARCH(Settings!$F$6:$F$13,$O4555)))=0),1,0))</f>
        <v/>
      </c>
      <c r="AM4555">
        <f>IF($AI4555=1,IFERROR(IF(VALUE($C4555)&lt;100000000,VALUE($C4555),1000000000),IFERROR(IF(VALUE(MID($C4555,2,20))&lt;100000000,VALUE(MID($C4555,2,20)),1000000000),1000000000))+ROW()/100000,"")</f>
        <v/>
      </c>
    </row>
    <row r="4556">
      <c r="E4556" s="14" t="n"/>
      <c r="M4556" s="8">
        <f>IF($C4556="","",L4556*T4556/100)</f>
        <v/>
      </c>
      <c r="S4556" s="8" t="n"/>
      <c r="T4556" s="8" t="n"/>
      <c r="W4556">
        <f>IF($C4556="","",IF($AL4556=1,0,IF($AK4556=1,Settings!$C$6,Settings!$C$7))*100)</f>
        <v/>
      </c>
      <c r="X4556" s="8">
        <f>IF($C4556="","",T4556*W4556/100)</f>
        <v/>
      </c>
      <c r="Y4556" s="8">
        <f>IF($C4556="","",T4556-X4556)</f>
        <v/>
      </c>
      <c r="Z4556" s="8">
        <f>IF($C4556="","",Y4556-M4556)</f>
        <v/>
      </c>
      <c r="AD4556" s="8" t="n"/>
      <c r="AG4556" s="14" t="n"/>
      <c r="AI4556">
        <f>IF($C4556="","",IF(COUNTIF($C$2:$C4556,$C4556)=1,1,0))</f>
        <v/>
      </c>
      <c r="AJ4556">
        <f>IF($AI4556=1,SUMPRODUCT(--($AM$2:$AM$7001&lt;$AM4556))+1,"")</f>
        <v/>
      </c>
      <c r="AK4556">
        <f>IF($C4556="","",IF(OR($P4556=TRUE(),$P4556="TRUE"),1,0))</f>
        <v/>
      </c>
      <c r="AL4556">
        <f>IF($C4556="","",IF(AND($V4556="Yes",SUMPRODUCT((LEN(Settings!$F$6:$F$13)&gt;0)*ISNUMBER(SEARCH(Settings!$F$6:$F$13,$O4556)))=0),1,0))</f>
        <v/>
      </c>
      <c r="AM4556">
        <f>IF($AI4556=1,IFERROR(IF(VALUE($C4556)&lt;100000000,VALUE($C4556),1000000000),IFERROR(IF(VALUE(MID($C4556,2,20))&lt;100000000,VALUE(MID($C4556,2,20)),1000000000),1000000000))+ROW()/100000,"")</f>
        <v/>
      </c>
    </row>
    <row r="4557">
      <c r="E4557" s="14" t="n"/>
      <c r="M4557" s="8">
        <f>IF($C4557="","",L4557*T4557/100)</f>
        <v/>
      </c>
      <c r="S4557" s="8" t="n"/>
      <c r="T4557" s="8" t="n"/>
      <c r="W4557">
        <f>IF($C4557="","",IF($AL4557=1,0,IF($AK4557=1,Settings!$C$6,Settings!$C$7))*100)</f>
        <v/>
      </c>
      <c r="X4557" s="8">
        <f>IF($C4557="","",T4557*W4557/100)</f>
        <v/>
      </c>
      <c r="Y4557" s="8">
        <f>IF($C4557="","",T4557-X4557)</f>
        <v/>
      </c>
      <c r="Z4557" s="8">
        <f>IF($C4557="","",Y4557-M4557)</f>
        <v/>
      </c>
      <c r="AD4557" s="8" t="n"/>
      <c r="AG4557" s="14" t="n"/>
      <c r="AI4557">
        <f>IF($C4557="","",IF(COUNTIF($C$2:$C4557,$C4557)=1,1,0))</f>
        <v/>
      </c>
      <c r="AJ4557">
        <f>IF($AI4557=1,SUMPRODUCT(--($AM$2:$AM$7001&lt;$AM4557))+1,"")</f>
        <v/>
      </c>
      <c r="AK4557">
        <f>IF($C4557="","",IF(OR($P4557=TRUE(),$P4557="TRUE"),1,0))</f>
        <v/>
      </c>
      <c r="AL4557">
        <f>IF($C4557="","",IF(AND($V4557="Yes",SUMPRODUCT((LEN(Settings!$F$6:$F$13)&gt;0)*ISNUMBER(SEARCH(Settings!$F$6:$F$13,$O4557)))=0),1,0))</f>
        <v/>
      </c>
      <c r="AM4557">
        <f>IF($AI4557=1,IFERROR(IF(VALUE($C4557)&lt;100000000,VALUE($C4557),1000000000),IFERROR(IF(VALUE(MID($C4557,2,20))&lt;100000000,VALUE(MID($C4557,2,20)),1000000000),1000000000))+ROW()/100000,"")</f>
        <v/>
      </c>
    </row>
    <row r="4558">
      <c r="E4558" s="14" t="n"/>
      <c r="M4558" s="8">
        <f>IF($C4558="","",L4558*T4558/100)</f>
        <v/>
      </c>
      <c r="S4558" s="8" t="n"/>
      <c r="T4558" s="8" t="n"/>
      <c r="W4558">
        <f>IF($C4558="","",IF($AL4558=1,0,IF($AK4558=1,Settings!$C$6,Settings!$C$7))*100)</f>
        <v/>
      </c>
      <c r="X4558" s="8">
        <f>IF($C4558="","",T4558*W4558/100)</f>
        <v/>
      </c>
      <c r="Y4558" s="8">
        <f>IF($C4558="","",T4558-X4558)</f>
        <v/>
      </c>
      <c r="Z4558" s="8">
        <f>IF($C4558="","",Y4558-M4558)</f>
        <v/>
      </c>
      <c r="AD4558" s="8" t="n"/>
      <c r="AG4558" s="14" t="n"/>
      <c r="AI4558">
        <f>IF($C4558="","",IF(COUNTIF($C$2:$C4558,$C4558)=1,1,0))</f>
        <v/>
      </c>
      <c r="AJ4558">
        <f>IF($AI4558=1,SUMPRODUCT(--($AM$2:$AM$7001&lt;$AM4558))+1,"")</f>
        <v/>
      </c>
      <c r="AK4558">
        <f>IF($C4558="","",IF(OR($P4558=TRUE(),$P4558="TRUE"),1,0))</f>
        <v/>
      </c>
      <c r="AL4558">
        <f>IF($C4558="","",IF(AND($V4558="Yes",SUMPRODUCT((LEN(Settings!$F$6:$F$13)&gt;0)*ISNUMBER(SEARCH(Settings!$F$6:$F$13,$O4558)))=0),1,0))</f>
        <v/>
      </c>
      <c r="AM4558">
        <f>IF($AI4558=1,IFERROR(IF(VALUE($C4558)&lt;100000000,VALUE($C4558),1000000000),IFERROR(IF(VALUE(MID($C4558,2,20))&lt;100000000,VALUE(MID($C4558,2,20)),1000000000),1000000000))+ROW()/100000,"")</f>
        <v/>
      </c>
    </row>
    <row r="4559">
      <c r="E4559" s="14" t="n"/>
      <c r="M4559" s="8">
        <f>IF($C4559="","",L4559*T4559/100)</f>
        <v/>
      </c>
      <c r="S4559" s="8" t="n"/>
      <c r="T4559" s="8" t="n"/>
      <c r="W4559">
        <f>IF($C4559="","",IF($AL4559=1,0,IF($AK4559=1,Settings!$C$6,Settings!$C$7))*100)</f>
        <v/>
      </c>
      <c r="X4559" s="8">
        <f>IF($C4559="","",T4559*W4559/100)</f>
        <v/>
      </c>
      <c r="Y4559" s="8">
        <f>IF($C4559="","",T4559-X4559)</f>
        <v/>
      </c>
      <c r="Z4559" s="8">
        <f>IF($C4559="","",Y4559-M4559)</f>
        <v/>
      </c>
      <c r="AD4559" s="8" t="n"/>
      <c r="AG4559" s="14" t="n"/>
      <c r="AI4559">
        <f>IF($C4559="","",IF(COUNTIF($C$2:$C4559,$C4559)=1,1,0))</f>
        <v/>
      </c>
      <c r="AJ4559">
        <f>IF($AI4559=1,SUMPRODUCT(--($AM$2:$AM$7001&lt;$AM4559))+1,"")</f>
        <v/>
      </c>
      <c r="AK4559">
        <f>IF($C4559="","",IF(OR($P4559=TRUE(),$P4559="TRUE"),1,0))</f>
        <v/>
      </c>
      <c r="AL4559">
        <f>IF($C4559="","",IF(AND($V4559="Yes",SUMPRODUCT((LEN(Settings!$F$6:$F$13)&gt;0)*ISNUMBER(SEARCH(Settings!$F$6:$F$13,$O4559)))=0),1,0))</f>
        <v/>
      </c>
      <c r="AM4559">
        <f>IF($AI4559=1,IFERROR(IF(VALUE($C4559)&lt;100000000,VALUE($C4559),1000000000),IFERROR(IF(VALUE(MID($C4559,2,20))&lt;100000000,VALUE(MID($C4559,2,20)),1000000000),1000000000))+ROW()/100000,"")</f>
        <v/>
      </c>
    </row>
    <row r="4560">
      <c r="E4560" s="14" t="n"/>
      <c r="M4560" s="8">
        <f>IF($C4560="","",L4560*T4560/100)</f>
        <v/>
      </c>
      <c r="S4560" s="8" t="n"/>
      <c r="T4560" s="8" t="n"/>
      <c r="W4560">
        <f>IF($C4560="","",IF($AL4560=1,0,IF($AK4560=1,Settings!$C$6,Settings!$C$7))*100)</f>
        <v/>
      </c>
      <c r="X4560" s="8">
        <f>IF($C4560="","",T4560*W4560/100)</f>
        <v/>
      </c>
      <c r="Y4560" s="8">
        <f>IF($C4560="","",T4560-X4560)</f>
        <v/>
      </c>
      <c r="Z4560" s="8">
        <f>IF($C4560="","",Y4560-M4560)</f>
        <v/>
      </c>
      <c r="AD4560" s="8" t="n"/>
      <c r="AG4560" s="14" t="n"/>
      <c r="AI4560">
        <f>IF($C4560="","",IF(COUNTIF($C$2:$C4560,$C4560)=1,1,0))</f>
        <v/>
      </c>
      <c r="AJ4560">
        <f>IF($AI4560=1,SUMPRODUCT(--($AM$2:$AM$7001&lt;$AM4560))+1,"")</f>
        <v/>
      </c>
      <c r="AK4560">
        <f>IF($C4560="","",IF(OR($P4560=TRUE(),$P4560="TRUE"),1,0))</f>
        <v/>
      </c>
      <c r="AL4560">
        <f>IF($C4560="","",IF(AND($V4560="Yes",SUMPRODUCT((LEN(Settings!$F$6:$F$13)&gt;0)*ISNUMBER(SEARCH(Settings!$F$6:$F$13,$O4560)))=0),1,0))</f>
        <v/>
      </c>
      <c r="AM4560">
        <f>IF($AI4560=1,IFERROR(IF(VALUE($C4560)&lt;100000000,VALUE($C4560),1000000000),IFERROR(IF(VALUE(MID($C4560,2,20))&lt;100000000,VALUE(MID($C4560,2,20)),1000000000),1000000000))+ROW()/100000,"")</f>
        <v/>
      </c>
    </row>
    <row r="4561">
      <c r="E4561" s="14" t="n"/>
      <c r="M4561" s="8">
        <f>IF($C4561="","",L4561*T4561/100)</f>
        <v/>
      </c>
      <c r="S4561" s="8" t="n"/>
      <c r="T4561" s="8" t="n"/>
      <c r="W4561">
        <f>IF($C4561="","",IF($AL4561=1,0,IF($AK4561=1,Settings!$C$6,Settings!$C$7))*100)</f>
        <v/>
      </c>
      <c r="X4561" s="8">
        <f>IF($C4561="","",T4561*W4561/100)</f>
        <v/>
      </c>
      <c r="Y4561" s="8">
        <f>IF($C4561="","",T4561-X4561)</f>
        <v/>
      </c>
      <c r="Z4561" s="8">
        <f>IF($C4561="","",Y4561-M4561)</f>
        <v/>
      </c>
      <c r="AD4561" s="8" t="n"/>
      <c r="AG4561" s="14" t="n"/>
      <c r="AI4561">
        <f>IF($C4561="","",IF(COUNTIF($C$2:$C4561,$C4561)=1,1,0))</f>
        <v/>
      </c>
      <c r="AJ4561">
        <f>IF($AI4561=1,SUMPRODUCT(--($AM$2:$AM$7001&lt;$AM4561))+1,"")</f>
        <v/>
      </c>
      <c r="AK4561">
        <f>IF($C4561="","",IF(OR($P4561=TRUE(),$P4561="TRUE"),1,0))</f>
        <v/>
      </c>
      <c r="AL4561">
        <f>IF($C4561="","",IF(AND($V4561="Yes",SUMPRODUCT((LEN(Settings!$F$6:$F$13)&gt;0)*ISNUMBER(SEARCH(Settings!$F$6:$F$13,$O4561)))=0),1,0))</f>
        <v/>
      </c>
      <c r="AM4561">
        <f>IF($AI4561=1,IFERROR(IF(VALUE($C4561)&lt;100000000,VALUE($C4561),1000000000),IFERROR(IF(VALUE(MID($C4561,2,20))&lt;100000000,VALUE(MID($C4561,2,20)),1000000000),1000000000))+ROW()/100000,"")</f>
        <v/>
      </c>
    </row>
    <row r="4562">
      <c r="E4562" s="14" t="n"/>
      <c r="M4562" s="8">
        <f>IF($C4562="","",L4562*T4562/100)</f>
        <v/>
      </c>
      <c r="S4562" s="8" t="n"/>
      <c r="T4562" s="8" t="n"/>
      <c r="W4562">
        <f>IF($C4562="","",IF($AL4562=1,0,IF($AK4562=1,Settings!$C$6,Settings!$C$7))*100)</f>
        <v/>
      </c>
      <c r="X4562" s="8">
        <f>IF($C4562="","",T4562*W4562/100)</f>
        <v/>
      </c>
      <c r="Y4562" s="8">
        <f>IF($C4562="","",T4562-X4562)</f>
        <v/>
      </c>
      <c r="Z4562" s="8">
        <f>IF($C4562="","",Y4562-M4562)</f>
        <v/>
      </c>
      <c r="AD4562" s="8" t="n"/>
      <c r="AG4562" s="14" t="n"/>
      <c r="AI4562">
        <f>IF($C4562="","",IF(COUNTIF($C$2:$C4562,$C4562)=1,1,0))</f>
        <v/>
      </c>
      <c r="AJ4562">
        <f>IF($AI4562=1,SUMPRODUCT(--($AM$2:$AM$7001&lt;$AM4562))+1,"")</f>
        <v/>
      </c>
      <c r="AK4562">
        <f>IF($C4562="","",IF(OR($P4562=TRUE(),$P4562="TRUE"),1,0))</f>
        <v/>
      </c>
      <c r="AL4562">
        <f>IF($C4562="","",IF(AND($V4562="Yes",SUMPRODUCT((LEN(Settings!$F$6:$F$13)&gt;0)*ISNUMBER(SEARCH(Settings!$F$6:$F$13,$O4562)))=0),1,0))</f>
        <v/>
      </c>
      <c r="AM4562">
        <f>IF($AI4562=1,IFERROR(IF(VALUE($C4562)&lt;100000000,VALUE($C4562),1000000000),IFERROR(IF(VALUE(MID($C4562,2,20))&lt;100000000,VALUE(MID($C4562,2,20)),1000000000),1000000000))+ROW()/100000,"")</f>
        <v/>
      </c>
    </row>
    <row r="4563">
      <c r="E4563" s="14" t="n"/>
      <c r="M4563" s="8">
        <f>IF($C4563="","",L4563*T4563/100)</f>
        <v/>
      </c>
      <c r="S4563" s="8" t="n"/>
      <c r="T4563" s="8" t="n"/>
      <c r="W4563">
        <f>IF($C4563="","",IF($AL4563=1,0,IF($AK4563=1,Settings!$C$6,Settings!$C$7))*100)</f>
        <v/>
      </c>
      <c r="X4563" s="8">
        <f>IF($C4563="","",T4563*W4563/100)</f>
        <v/>
      </c>
      <c r="Y4563" s="8">
        <f>IF($C4563="","",T4563-X4563)</f>
        <v/>
      </c>
      <c r="Z4563" s="8">
        <f>IF($C4563="","",Y4563-M4563)</f>
        <v/>
      </c>
      <c r="AD4563" s="8" t="n"/>
      <c r="AG4563" s="14" t="n"/>
      <c r="AI4563">
        <f>IF($C4563="","",IF(COUNTIF($C$2:$C4563,$C4563)=1,1,0))</f>
        <v/>
      </c>
      <c r="AJ4563">
        <f>IF($AI4563=1,SUMPRODUCT(--($AM$2:$AM$7001&lt;$AM4563))+1,"")</f>
        <v/>
      </c>
      <c r="AK4563">
        <f>IF($C4563="","",IF(OR($P4563=TRUE(),$P4563="TRUE"),1,0))</f>
        <v/>
      </c>
      <c r="AL4563">
        <f>IF($C4563="","",IF(AND($V4563="Yes",SUMPRODUCT((LEN(Settings!$F$6:$F$13)&gt;0)*ISNUMBER(SEARCH(Settings!$F$6:$F$13,$O4563)))=0),1,0))</f>
        <v/>
      </c>
      <c r="AM4563">
        <f>IF($AI4563=1,IFERROR(IF(VALUE($C4563)&lt;100000000,VALUE($C4563),1000000000),IFERROR(IF(VALUE(MID($C4563,2,20))&lt;100000000,VALUE(MID($C4563,2,20)),1000000000),1000000000))+ROW()/100000,"")</f>
        <v/>
      </c>
    </row>
    <row r="4564">
      <c r="E4564" s="14" t="n"/>
      <c r="M4564" s="8">
        <f>IF($C4564="","",L4564*T4564/100)</f>
        <v/>
      </c>
      <c r="S4564" s="8" t="n"/>
      <c r="T4564" s="8" t="n"/>
      <c r="W4564">
        <f>IF($C4564="","",IF($AL4564=1,0,IF($AK4564=1,Settings!$C$6,Settings!$C$7))*100)</f>
        <v/>
      </c>
      <c r="X4564" s="8">
        <f>IF($C4564="","",T4564*W4564/100)</f>
        <v/>
      </c>
      <c r="Y4564" s="8">
        <f>IF($C4564="","",T4564-X4564)</f>
        <v/>
      </c>
      <c r="Z4564" s="8">
        <f>IF($C4564="","",Y4564-M4564)</f>
        <v/>
      </c>
      <c r="AD4564" s="8" t="n"/>
      <c r="AG4564" s="14" t="n"/>
      <c r="AI4564">
        <f>IF($C4564="","",IF(COUNTIF($C$2:$C4564,$C4564)=1,1,0))</f>
        <v/>
      </c>
      <c r="AJ4564">
        <f>IF($AI4564=1,SUMPRODUCT(--($AM$2:$AM$7001&lt;$AM4564))+1,"")</f>
        <v/>
      </c>
      <c r="AK4564">
        <f>IF($C4564="","",IF(OR($P4564=TRUE(),$P4564="TRUE"),1,0))</f>
        <v/>
      </c>
      <c r="AL4564">
        <f>IF($C4564="","",IF(AND($V4564="Yes",SUMPRODUCT((LEN(Settings!$F$6:$F$13)&gt;0)*ISNUMBER(SEARCH(Settings!$F$6:$F$13,$O4564)))=0),1,0))</f>
        <v/>
      </c>
      <c r="AM4564">
        <f>IF($AI4564=1,IFERROR(IF(VALUE($C4564)&lt;100000000,VALUE($C4564),1000000000),IFERROR(IF(VALUE(MID($C4564,2,20))&lt;100000000,VALUE(MID($C4564,2,20)),1000000000),1000000000))+ROW()/100000,"")</f>
        <v/>
      </c>
    </row>
    <row r="4565">
      <c r="E4565" s="14" t="n"/>
      <c r="M4565" s="8">
        <f>IF($C4565="","",L4565*T4565/100)</f>
        <v/>
      </c>
      <c r="S4565" s="8" t="n"/>
      <c r="T4565" s="8" t="n"/>
      <c r="W4565">
        <f>IF($C4565="","",IF($AL4565=1,0,IF($AK4565=1,Settings!$C$6,Settings!$C$7))*100)</f>
        <v/>
      </c>
      <c r="X4565" s="8">
        <f>IF($C4565="","",T4565*W4565/100)</f>
        <v/>
      </c>
      <c r="Y4565" s="8">
        <f>IF($C4565="","",T4565-X4565)</f>
        <v/>
      </c>
      <c r="Z4565" s="8">
        <f>IF($C4565="","",Y4565-M4565)</f>
        <v/>
      </c>
      <c r="AD4565" s="8" t="n"/>
      <c r="AG4565" s="14" t="n"/>
      <c r="AI4565">
        <f>IF($C4565="","",IF(COUNTIF($C$2:$C4565,$C4565)=1,1,0))</f>
        <v/>
      </c>
      <c r="AJ4565">
        <f>IF($AI4565=1,SUMPRODUCT(--($AM$2:$AM$7001&lt;$AM4565))+1,"")</f>
        <v/>
      </c>
      <c r="AK4565">
        <f>IF($C4565="","",IF(OR($P4565=TRUE(),$P4565="TRUE"),1,0))</f>
        <v/>
      </c>
      <c r="AL4565">
        <f>IF($C4565="","",IF(AND($V4565="Yes",SUMPRODUCT((LEN(Settings!$F$6:$F$13)&gt;0)*ISNUMBER(SEARCH(Settings!$F$6:$F$13,$O4565)))=0),1,0))</f>
        <v/>
      </c>
      <c r="AM4565">
        <f>IF($AI4565=1,IFERROR(IF(VALUE($C4565)&lt;100000000,VALUE($C4565),1000000000),IFERROR(IF(VALUE(MID($C4565,2,20))&lt;100000000,VALUE(MID($C4565,2,20)),1000000000),1000000000))+ROW()/100000,"")</f>
        <v/>
      </c>
    </row>
    <row r="4566">
      <c r="E4566" s="14" t="n"/>
      <c r="M4566" s="8">
        <f>IF($C4566="","",L4566*T4566/100)</f>
        <v/>
      </c>
      <c r="S4566" s="8" t="n"/>
      <c r="T4566" s="8" t="n"/>
      <c r="W4566">
        <f>IF($C4566="","",IF($AL4566=1,0,IF($AK4566=1,Settings!$C$6,Settings!$C$7))*100)</f>
        <v/>
      </c>
      <c r="X4566" s="8">
        <f>IF($C4566="","",T4566*W4566/100)</f>
        <v/>
      </c>
      <c r="Y4566" s="8">
        <f>IF($C4566="","",T4566-X4566)</f>
        <v/>
      </c>
      <c r="Z4566" s="8">
        <f>IF($C4566="","",Y4566-M4566)</f>
        <v/>
      </c>
      <c r="AD4566" s="8" t="n"/>
      <c r="AG4566" s="14" t="n"/>
      <c r="AI4566">
        <f>IF($C4566="","",IF(COUNTIF($C$2:$C4566,$C4566)=1,1,0))</f>
        <v/>
      </c>
      <c r="AJ4566">
        <f>IF($AI4566=1,SUMPRODUCT(--($AM$2:$AM$7001&lt;$AM4566))+1,"")</f>
        <v/>
      </c>
      <c r="AK4566">
        <f>IF($C4566="","",IF(OR($P4566=TRUE(),$P4566="TRUE"),1,0))</f>
        <v/>
      </c>
      <c r="AL4566">
        <f>IF($C4566="","",IF(AND($V4566="Yes",SUMPRODUCT((LEN(Settings!$F$6:$F$13)&gt;0)*ISNUMBER(SEARCH(Settings!$F$6:$F$13,$O4566)))=0),1,0))</f>
        <v/>
      </c>
      <c r="AM4566">
        <f>IF($AI4566=1,IFERROR(IF(VALUE($C4566)&lt;100000000,VALUE($C4566),1000000000),IFERROR(IF(VALUE(MID($C4566,2,20))&lt;100000000,VALUE(MID($C4566,2,20)),1000000000),1000000000))+ROW()/100000,"")</f>
        <v/>
      </c>
    </row>
    <row r="4567">
      <c r="E4567" s="14" t="n"/>
      <c r="M4567" s="8">
        <f>IF($C4567="","",L4567*T4567/100)</f>
        <v/>
      </c>
      <c r="S4567" s="8" t="n"/>
      <c r="T4567" s="8" t="n"/>
      <c r="W4567">
        <f>IF($C4567="","",IF($AL4567=1,0,IF($AK4567=1,Settings!$C$6,Settings!$C$7))*100)</f>
        <v/>
      </c>
      <c r="X4567" s="8">
        <f>IF($C4567="","",T4567*W4567/100)</f>
        <v/>
      </c>
      <c r="Y4567" s="8">
        <f>IF($C4567="","",T4567-X4567)</f>
        <v/>
      </c>
      <c r="Z4567" s="8">
        <f>IF($C4567="","",Y4567-M4567)</f>
        <v/>
      </c>
      <c r="AD4567" s="8" t="n"/>
      <c r="AG4567" s="14" t="n"/>
      <c r="AI4567">
        <f>IF($C4567="","",IF(COUNTIF($C$2:$C4567,$C4567)=1,1,0))</f>
        <v/>
      </c>
      <c r="AJ4567">
        <f>IF($AI4567=1,SUMPRODUCT(--($AM$2:$AM$7001&lt;$AM4567))+1,"")</f>
        <v/>
      </c>
      <c r="AK4567">
        <f>IF($C4567="","",IF(OR($P4567=TRUE(),$P4567="TRUE"),1,0))</f>
        <v/>
      </c>
      <c r="AL4567">
        <f>IF($C4567="","",IF(AND($V4567="Yes",SUMPRODUCT((LEN(Settings!$F$6:$F$13)&gt;0)*ISNUMBER(SEARCH(Settings!$F$6:$F$13,$O4567)))=0),1,0))</f>
        <v/>
      </c>
      <c r="AM4567">
        <f>IF($AI4567=1,IFERROR(IF(VALUE($C4567)&lt;100000000,VALUE($C4567),1000000000),IFERROR(IF(VALUE(MID($C4567,2,20))&lt;100000000,VALUE(MID($C4567,2,20)),1000000000),1000000000))+ROW()/100000,"")</f>
        <v/>
      </c>
    </row>
    <row r="4568">
      <c r="E4568" s="14" t="n"/>
      <c r="M4568" s="8">
        <f>IF($C4568="","",L4568*T4568/100)</f>
        <v/>
      </c>
      <c r="S4568" s="8" t="n"/>
      <c r="T4568" s="8" t="n"/>
      <c r="W4568">
        <f>IF($C4568="","",IF($AL4568=1,0,IF($AK4568=1,Settings!$C$6,Settings!$C$7))*100)</f>
        <v/>
      </c>
      <c r="X4568" s="8">
        <f>IF($C4568="","",T4568*W4568/100)</f>
        <v/>
      </c>
      <c r="Y4568" s="8">
        <f>IF($C4568="","",T4568-X4568)</f>
        <v/>
      </c>
      <c r="Z4568" s="8">
        <f>IF($C4568="","",Y4568-M4568)</f>
        <v/>
      </c>
      <c r="AD4568" s="8" t="n"/>
      <c r="AG4568" s="14" t="n"/>
      <c r="AI4568">
        <f>IF($C4568="","",IF(COUNTIF($C$2:$C4568,$C4568)=1,1,0))</f>
        <v/>
      </c>
      <c r="AJ4568">
        <f>IF($AI4568=1,SUMPRODUCT(--($AM$2:$AM$7001&lt;$AM4568))+1,"")</f>
        <v/>
      </c>
      <c r="AK4568">
        <f>IF($C4568="","",IF(OR($P4568=TRUE(),$P4568="TRUE"),1,0))</f>
        <v/>
      </c>
      <c r="AL4568">
        <f>IF($C4568="","",IF(AND($V4568="Yes",SUMPRODUCT((LEN(Settings!$F$6:$F$13)&gt;0)*ISNUMBER(SEARCH(Settings!$F$6:$F$13,$O4568)))=0),1,0))</f>
        <v/>
      </c>
      <c r="AM4568">
        <f>IF($AI4568=1,IFERROR(IF(VALUE($C4568)&lt;100000000,VALUE($C4568),1000000000),IFERROR(IF(VALUE(MID($C4568,2,20))&lt;100000000,VALUE(MID($C4568,2,20)),1000000000),1000000000))+ROW()/100000,"")</f>
        <v/>
      </c>
    </row>
    <row r="4569">
      <c r="E4569" s="14" t="n"/>
      <c r="M4569" s="8">
        <f>IF($C4569="","",L4569*T4569/100)</f>
        <v/>
      </c>
      <c r="S4569" s="8" t="n"/>
      <c r="T4569" s="8" t="n"/>
      <c r="W4569">
        <f>IF($C4569="","",IF($AL4569=1,0,IF($AK4569=1,Settings!$C$6,Settings!$C$7))*100)</f>
        <v/>
      </c>
      <c r="X4569" s="8">
        <f>IF($C4569="","",T4569*W4569/100)</f>
        <v/>
      </c>
      <c r="Y4569" s="8">
        <f>IF($C4569="","",T4569-X4569)</f>
        <v/>
      </c>
      <c r="Z4569" s="8">
        <f>IF($C4569="","",Y4569-M4569)</f>
        <v/>
      </c>
      <c r="AD4569" s="8" t="n"/>
      <c r="AG4569" s="14" t="n"/>
      <c r="AI4569">
        <f>IF($C4569="","",IF(COUNTIF($C$2:$C4569,$C4569)=1,1,0))</f>
        <v/>
      </c>
      <c r="AJ4569">
        <f>IF($AI4569=1,SUMPRODUCT(--($AM$2:$AM$7001&lt;$AM4569))+1,"")</f>
        <v/>
      </c>
      <c r="AK4569">
        <f>IF($C4569="","",IF(OR($P4569=TRUE(),$P4569="TRUE"),1,0))</f>
        <v/>
      </c>
      <c r="AL4569">
        <f>IF($C4569="","",IF(AND($V4569="Yes",SUMPRODUCT((LEN(Settings!$F$6:$F$13)&gt;0)*ISNUMBER(SEARCH(Settings!$F$6:$F$13,$O4569)))=0),1,0))</f>
        <v/>
      </c>
      <c r="AM4569">
        <f>IF($AI4569=1,IFERROR(IF(VALUE($C4569)&lt;100000000,VALUE($C4569),1000000000),IFERROR(IF(VALUE(MID($C4569,2,20))&lt;100000000,VALUE(MID($C4569,2,20)),1000000000),1000000000))+ROW()/100000,"")</f>
        <v/>
      </c>
    </row>
    <row r="4570">
      <c r="E4570" s="14" t="n"/>
      <c r="M4570" s="8">
        <f>IF($C4570="","",L4570*T4570/100)</f>
        <v/>
      </c>
      <c r="S4570" s="8" t="n"/>
      <c r="T4570" s="8" t="n"/>
      <c r="W4570">
        <f>IF($C4570="","",IF($AL4570=1,0,IF($AK4570=1,Settings!$C$6,Settings!$C$7))*100)</f>
        <v/>
      </c>
      <c r="X4570" s="8">
        <f>IF($C4570="","",T4570*W4570/100)</f>
        <v/>
      </c>
      <c r="Y4570" s="8">
        <f>IF($C4570="","",T4570-X4570)</f>
        <v/>
      </c>
      <c r="Z4570" s="8">
        <f>IF($C4570="","",Y4570-M4570)</f>
        <v/>
      </c>
      <c r="AD4570" s="8" t="n"/>
      <c r="AG4570" s="14" t="n"/>
      <c r="AI4570">
        <f>IF($C4570="","",IF(COUNTIF($C$2:$C4570,$C4570)=1,1,0))</f>
        <v/>
      </c>
      <c r="AJ4570">
        <f>IF($AI4570=1,SUMPRODUCT(--($AM$2:$AM$7001&lt;$AM4570))+1,"")</f>
        <v/>
      </c>
      <c r="AK4570">
        <f>IF($C4570="","",IF(OR($P4570=TRUE(),$P4570="TRUE"),1,0))</f>
        <v/>
      </c>
      <c r="AL4570">
        <f>IF($C4570="","",IF(AND($V4570="Yes",SUMPRODUCT((LEN(Settings!$F$6:$F$13)&gt;0)*ISNUMBER(SEARCH(Settings!$F$6:$F$13,$O4570)))=0),1,0))</f>
        <v/>
      </c>
      <c r="AM4570">
        <f>IF($AI4570=1,IFERROR(IF(VALUE($C4570)&lt;100000000,VALUE($C4570),1000000000),IFERROR(IF(VALUE(MID($C4570,2,20))&lt;100000000,VALUE(MID($C4570,2,20)),1000000000),1000000000))+ROW()/100000,"")</f>
        <v/>
      </c>
    </row>
    <row r="4571">
      <c r="E4571" s="14" t="n"/>
      <c r="M4571" s="8">
        <f>IF($C4571="","",L4571*T4571/100)</f>
        <v/>
      </c>
      <c r="S4571" s="8" t="n"/>
      <c r="T4571" s="8" t="n"/>
      <c r="W4571">
        <f>IF($C4571="","",IF($AL4571=1,0,IF($AK4571=1,Settings!$C$6,Settings!$C$7))*100)</f>
        <v/>
      </c>
      <c r="X4571" s="8">
        <f>IF($C4571="","",T4571*W4571/100)</f>
        <v/>
      </c>
      <c r="Y4571" s="8">
        <f>IF($C4571="","",T4571-X4571)</f>
        <v/>
      </c>
      <c r="Z4571" s="8">
        <f>IF($C4571="","",Y4571-M4571)</f>
        <v/>
      </c>
      <c r="AD4571" s="8" t="n"/>
      <c r="AG4571" s="14" t="n"/>
      <c r="AI4571">
        <f>IF($C4571="","",IF(COUNTIF($C$2:$C4571,$C4571)=1,1,0))</f>
        <v/>
      </c>
      <c r="AJ4571">
        <f>IF($AI4571=1,SUMPRODUCT(--($AM$2:$AM$7001&lt;$AM4571))+1,"")</f>
        <v/>
      </c>
      <c r="AK4571">
        <f>IF($C4571="","",IF(OR($P4571=TRUE(),$P4571="TRUE"),1,0))</f>
        <v/>
      </c>
      <c r="AL4571">
        <f>IF($C4571="","",IF(AND($V4571="Yes",SUMPRODUCT((LEN(Settings!$F$6:$F$13)&gt;0)*ISNUMBER(SEARCH(Settings!$F$6:$F$13,$O4571)))=0),1,0))</f>
        <v/>
      </c>
      <c r="AM4571">
        <f>IF($AI4571=1,IFERROR(IF(VALUE($C4571)&lt;100000000,VALUE($C4571),1000000000),IFERROR(IF(VALUE(MID($C4571,2,20))&lt;100000000,VALUE(MID($C4571,2,20)),1000000000),1000000000))+ROW()/100000,"")</f>
        <v/>
      </c>
    </row>
    <row r="4572">
      <c r="E4572" s="14" t="n"/>
      <c r="M4572" s="8">
        <f>IF($C4572="","",L4572*T4572/100)</f>
        <v/>
      </c>
      <c r="S4572" s="8" t="n"/>
      <c r="T4572" s="8" t="n"/>
      <c r="W4572">
        <f>IF($C4572="","",IF($AL4572=1,0,IF($AK4572=1,Settings!$C$6,Settings!$C$7))*100)</f>
        <v/>
      </c>
      <c r="X4572" s="8">
        <f>IF($C4572="","",T4572*W4572/100)</f>
        <v/>
      </c>
      <c r="Y4572" s="8">
        <f>IF($C4572="","",T4572-X4572)</f>
        <v/>
      </c>
      <c r="Z4572" s="8">
        <f>IF($C4572="","",Y4572-M4572)</f>
        <v/>
      </c>
      <c r="AD4572" s="8" t="n"/>
      <c r="AG4572" s="14" t="n"/>
      <c r="AI4572">
        <f>IF($C4572="","",IF(COUNTIF($C$2:$C4572,$C4572)=1,1,0))</f>
        <v/>
      </c>
      <c r="AJ4572">
        <f>IF($AI4572=1,SUMPRODUCT(--($AM$2:$AM$7001&lt;$AM4572))+1,"")</f>
        <v/>
      </c>
      <c r="AK4572">
        <f>IF($C4572="","",IF(OR($P4572=TRUE(),$P4572="TRUE"),1,0))</f>
        <v/>
      </c>
      <c r="AL4572">
        <f>IF($C4572="","",IF(AND($V4572="Yes",SUMPRODUCT((LEN(Settings!$F$6:$F$13)&gt;0)*ISNUMBER(SEARCH(Settings!$F$6:$F$13,$O4572)))=0),1,0))</f>
        <v/>
      </c>
      <c r="AM4572">
        <f>IF($AI4572=1,IFERROR(IF(VALUE($C4572)&lt;100000000,VALUE($C4572),1000000000),IFERROR(IF(VALUE(MID($C4572,2,20))&lt;100000000,VALUE(MID($C4572,2,20)),1000000000),1000000000))+ROW()/100000,"")</f>
        <v/>
      </c>
    </row>
    <row r="4573">
      <c r="E4573" s="14" t="n"/>
      <c r="M4573" s="8">
        <f>IF($C4573="","",L4573*T4573/100)</f>
        <v/>
      </c>
      <c r="S4573" s="8" t="n"/>
      <c r="T4573" s="8" t="n"/>
      <c r="W4573">
        <f>IF($C4573="","",IF($AL4573=1,0,IF($AK4573=1,Settings!$C$6,Settings!$C$7))*100)</f>
        <v/>
      </c>
      <c r="X4573" s="8">
        <f>IF($C4573="","",T4573*W4573/100)</f>
        <v/>
      </c>
      <c r="Y4573" s="8">
        <f>IF($C4573="","",T4573-X4573)</f>
        <v/>
      </c>
      <c r="Z4573" s="8">
        <f>IF($C4573="","",Y4573-M4573)</f>
        <v/>
      </c>
      <c r="AD4573" s="8" t="n"/>
      <c r="AG4573" s="14" t="n"/>
      <c r="AI4573">
        <f>IF($C4573="","",IF(COUNTIF($C$2:$C4573,$C4573)=1,1,0))</f>
        <v/>
      </c>
      <c r="AJ4573">
        <f>IF($AI4573=1,SUMPRODUCT(--($AM$2:$AM$7001&lt;$AM4573))+1,"")</f>
        <v/>
      </c>
      <c r="AK4573">
        <f>IF($C4573="","",IF(OR($P4573=TRUE(),$P4573="TRUE"),1,0))</f>
        <v/>
      </c>
      <c r="AL4573">
        <f>IF($C4573="","",IF(AND($V4573="Yes",SUMPRODUCT((LEN(Settings!$F$6:$F$13)&gt;0)*ISNUMBER(SEARCH(Settings!$F$6:$F$13,$O4573)))=0),1,0))</f>
        <v/>
      </c>
      <c r="AM4573">
        <f>IF($AI4573=1,IFERROR(IF(VALUE($C4573)&lt;100000000,VALUE($C4573),1000000000),IFERROR(IF(VALUE(MID($C4573,2,20))&lt;100000000,VALUE(MID($C4573,2,20)),1000000000),1000000000))+ROW()/100000,"")</f>
        <v/>
      </c>
    </row>
    <row r="4574">
      <c r="E4574" s="14" t="n"/>
      <c r="M4574" s="8">
        <f>IF($C4574="","",L4574*T4574/100)</f>
        <v/>
      </c>
      <c r="S4574" s="8" t="n"/>
      <c r="T4574" s="8" t="n"/>
      <c r="W4574">
        <f>IF($C4574="","",IF($AL4574=1,0,IF($AK4574=1,Settings!$C$6,Settings!$C$7))*100)</f>
        <v/>
      </c>
      <c r="X4574" s="8">
        <f>IF($C4574="","",T4574*W4574/100)</f>
        <v/>
      </c>
      <c r="Y4574" s="8">
        <f>IF($C4574="","",T4574-X4574)</f>
        <v/>
      </c>
      <c r="Z4574" s="8">
        <f>IF($C4574="","",Y4574-M4574)</f>
        <v/>
      </c>
      <c r="AD4574" s="8" t="n"/>
      <c r="AG4574" s="14" t="n"/>
      <c r="AI4574">
        <f>IF($C4574="","",IF(COUNTIF($C$2:$C4574,$C4574)=1,1,0))</f>
        <v/>
      </c>
      <c r="AJ4574">
        <f>IF($AI4574=1,SUMPRODUCT(--($AM$2:$AM$7001&lt;$AM4574))+1,"")</f>
        <v/>
      </c>
      <c r="AK4574">
        <f>IF($C4574="","",IF(OR($P4574=TRUE(),$P4574="TRUE"),1,0))</f>
        <v/>
      </c>
      <c r="AL4574">
        <f>IF($C4574="","",IF(AND($V4574="Yes",SUMPRODUCT((LEN(Settings!$F$6:$F$13)&gt;0)*ISNUMBER(SEARCH(Settings!$F$6:$F$13,$O4574)))=0),1,0))</f>
        <v/>
      </c>
      <c r="AM4574">
        <f>IF($AI4574=1,IFERROR(IF(VALUE($C4574)&lt;100000000,VALUE($C4574),1000000000),IFERROR(IF(VALUE(MID($C4574,2,20))&lt;100000000,VALUE(MID($C4574,2,20)),1000000000),1000000000))+ROW()/100000,"")</f>
        <v/>
      </c>
    </row>
    <row r="4575">
      <c r="E4575" s="14" t="n"/>
      <c r="M4575" s="8">
        <f>IF($C4575="","",L4575*T4575/100)</f>
        <v/>
      </c>
      <c r="S4575" s="8" t="n"/>
      <c r="T4575" s="8" t="n"/>
      <c r="W4575">
        <f>IF($C4575="","",IF($AL4575=1,0,IF($AK4575=1,Settings!$C$6,Settings!$C$7))*100)</f>
        <v/>
      </c>
      <c r="X4575" s="8">
        <f>IF($C4575="","",T4575*W4575/100)</f>
        <v/>
      </c>
      <c r="Y4575" s="8">
        <f>IF($C4575="","",T4575-X4575)</f>
        <v/>
      </c>
      <c r="Z4575" s="8">
        <f>IF($C4575="","",Y4575-M4575)</f>
        <v/>
      </c>
      <c r="AD4575" s="8" t="n"/>
      <c r="AG4575" s="14" t="n"/>
      <c r="AI4575">
        <f>IF($C4575="","",IF(COUNTIF($C$2:$C4575,$C4575)=1,1,0))</f>
        <v/>
      </c>
      <c r="AJ4575">
        <f>IF($AI4575=1,SUMPRODUCT(--($AM$2:$AM$7001&lt;$AM4575))+1,"")</f>
        <v/>
      </c>
      <c r="AK4575">
        <f>IF($C4575="","",IF(OR($P4575=TRUE(),$P4575="TRUE"),1,0))</f>
        <v/>
      </c>
      <c r="AL4575">
        <f>IF($C4575="","",IF(AND($V4575="Yes",SUMPRODUCT((LEN(Settings!$F$6:$F$13)&gt;0)*ISNUMBER(SEARCH(Settings!$F$6:$F$13,$O4575)))=0),1,0))</f>
        <v/>
      </c>
      <c r="AM4575">
        <f>IF($AI4575=1,IFERROR(IF(VALUE($C4575)&lt;100000000,VALUE($C4575),1000000000),IFERROR(IF(VALUE(MID($C4575,2,20))&lt;100000000,VALUE(MID($C4575,2,20)),1000000000),1000000000))+ROW()/100000,"")</f>
        <v/>
      </c>
    </row>
    <row r="4576">
      <c r="E4576" s="14" t="n"/>
      <c r="M4576" s="8">
        <f>IF($C4576="","",L4576*T4576/100)</f>
        <v/>
      </c>
      <c r="S4576" s="8" t="n"/>
      <c r="T4576" s="8" t="n"/>
      <c r="W4576">
        <f>IF($C4576="","",IF($AL4576=1,0,IF($AK4576=1,Settings!$C$6,Settings!$C$7))*100)</f>
        <v/>
      </c>
      <c r="X4576" s="8">
        <f>IF($C4576="","",T4576*W4576/100)</f>
        <v/>
      </c>
      <c r="Y4576" s="8">
        <f>IF($C4576="","",T4576-X4576)</f>
        <v/>
      </c>
      <c r="Z4576" s="8">
        <f>IF($C4576="","",Y4576-M4576)</f>
        <v/>
      </c>
      <c r="AD4576" s="8" t="n"/>
      <c r="AG4576" s="14" t="n"/>
      <c r="AI4576">
        <f>IF($C4576="","",IF(COUNTIF($C$2:$C4576,$C4576)=1,1,0))</f>
        <v/>
      </c>
      <c r="AJ4576">
        <f>IF($AI4576=1,SUMPRODUCT(--($AM$2:$AM$7001&lt;$AM4576))+1,"")</f>
        <v/>
      </c>
      <c r="AK4576">
        <f>IF($C4576="","",IF(OR($P4576=TRUE(),$P4576="TRUE"),1,0))</f>
        <v/>
      </c>
      <c r="AL4576">
        <f>IF($C4576="","",IF(AND($V4576="Yes",SUMPRODUCT((LEN(Settings!$F$6:$F$13)&gt;0)*ISNUMBER(SEARCH(Settings!$F$6:$F$13,$O4576)))=0),1,0))</f>
        <v/>
      </c>
      <c r="AM4576">
        <f>IF($AI4576=1,IFERROR(IF(VALUE($C4576)&lt;100000000,VALUE($C4576),1000000000),IFERROR(IF(VALUE(MID($C4576,2,20))&lt;100000000,VALUE(MID($C4576,2,20)),1000000000),1000000000))+ROW()/100000,"")</f>
        <v/>
      </c>
    </row>
    <row r="4577">
      <c r="E4577" s="14" t="n"/>
      <c r="M4577" s="8">
        <f>IF($C4577="","",L4577*T4577/100)</f>
        <v/>
      </c>
      <c r="S4577" s="8" t="n"/>
      <c r="T4577" s="8" t="n"/>
      <c r="W4577">
        <f>IF($C4577="","",IF($AL4577=1,0,IF($AK4577=1,Settings!$C$6,Settings!$C$7))*100)</f>
        <v/>
      </c>
      <c r="X4577" s="8">
        <f>IF($C4577="","",T4577*W4577/100)</f>
        <v/>
      </c>
      <c r="Y4577" s="8">
        <f>IF($C4577="","",T4577-X4577)</f>
        <v/>
      </c>
      <c r="Z4577" s="8">
        <f>IF($C4577="","",Y4577-M4577)</f>
        <v/>
      </c>
      <c r="AD4577" s="8" t="n"/>
      <c r="AG4577" s="14" t="n"/>
      <c r="AI4577">
        <f>IF($C4577="","",IF(COUNTIF($C$2:$C4577,$C4577)=1,1,0))</f>
        <v/>
      </c>
      <c r="AJ4577">
        <f>IF($AI4577=1,SUMPRODUCT(--($AM$2:$AM$7001&lt;$AM4577))+1,"")</f>
        <v/>
      </c>
      <c r="AK4577">
        <f>IF($C4577="","",IF(OR($P4577=TRUE(),$P4577="TRUE"),1,0))</f>
        <v/>
      </c>
      <c r="AL4577">
        <f>IF($C4577="","",IF(AND($V4577="Yes",SUMPRODUCT((LEN(Settings!$F$6:$F$13)&gt;0)*ISNUMBER(SEARCH(Settings!$F$6:$F$13,$O4577)))=0),1,0))</f>
        <v/>
      </c>
      <c r="AM4577">
        <f>IF($AI4577=1,IFERROR(IF(VALUE($C4577)&lt;100000000,VALUE($C4577),1000000000),IFERROR(IF(VALUE(MID($C4577,2,20))&lt;100000000,VALUE(MID($C4577,2,20)),1000000000),1000000000))+ROW()/100000,"")</f>
        <v/>
      </c>
    </row>
    <row r="4578">
      <c r="E4578" s="14" t="n"/>
      <c r="M4578" s="8">
        <f>IF($C4578="","",L4578*T4578/100)</f>
        <v/>
      </c>
      <c r="S4578" s="8" t="n"/>
      <c r="T4578" s="8" t="n"/>
      <c r="W4578">
        <f>IF($C4578="","",IF($AL4578=1,0,IF($AK4578=1,Settings!$C$6,Settings!$C$7))*100)</f>
        <v/>
      </c>
      <c r="X4578" s="8">
        <f>IF($C4578="","",T4578*W4578/100)</f>
        <v/>
      </c>
      <c r="Y4578" s="8">
        <f>IF($C4578="","",T4578-X4578)</f>
        <v/>
      </c>
      <c r="Z4578" s="8">
        <f>IF($C4578="","",Y4578-M4578)</f>
        <v/>
      </c>
      <c r="AD4578" s="8" t="n"/>
      <c r="AG4578" s="14" t="n"/>
      <c r="AI4578">
        <f>IF($C4578="","",IF(COUNTIF($C$2:$C4578,$C4578)=1,1,0))</f>
        <v/>
      </c>
      <c r="AJ4578">
        <f>IF($AI4578=1,SUMPRODUCT(--($AM$2:$AM$7001&lt;$AM4578))+1,"")</f>
        <v/>
      </c>
      <c r="AK4578">
        <f>IF($C4578="","",IF(OR($P4578=TRUE(),$P4578="TRUE"),1,0))</f>
        <v/>
      </c>
      <c r="AL4578">
        <f>IF($C4578="","",IF(AND($V4578="Yes",SUMPRODUCT((LEN(Settings!$F$6:$F$13)&gt;0)*ISNUMBER(SEARCH(Settings!$F$6:$F$13,$O4578)))=0),1,0))</f>
        <v/>
      </c>
      <c r="AM4578">
        <f>IF($AI4578=1,IFERROR(IF(VALUE($C4578)&lt;100000000,VALUE($C4578),1000000000),IFERROR(IF(VALUE(MID($C4578,2,20))&lt;100000000,VALUE(MID($C4578,2,20)),1000000000),1000000000))+ROW()/100000,"")</f>
        <v/>
      </c>
    </row>
    <row r="4579">
      <c r="E4579" s="14" t="n"/>
      <c r="M4579" s="8">
        <f>IF($C4579="","",L4579*T4579/100)</f>
        <v/>
      </c>
      <c r="S4579" s="8" t="n"/>
      <c r="T4579" s="8" t="n"/>
      <c r="W4579">
        <f>IF($C4579="","",IF($AL4579=1,0,IF($AK4579=1,Settings!$C$6,Settings!$C$7))*100)</f>
        <v/>
      </c>
      <c r="X4579" s="8">
        <f>IF($C4579="","",T4579*W4579/100)</f>
        <v/>
      </c>
      <c r="Y4579" s="8">
        <f>IF($C4579="","",T4579-X4579)</f>
        <v/>
      </c>
      <c r="Z4579" s="8">
        <f>IF($C4579="","",Y4579-M4579)</f>
        <v/>
      </c>
      <c r="AD4579" s="8" t="n"/>
      <c r="AG4579" s="14" t="n"/>
      <c r="AI4579">
        <f>IF($C4579="","",IF(COUNTIF($C$2:$C4579,$C4579)=1,1,0))</f>
        <v/>
      </c>
      <c r="AJ4579">
        <f>IF($AI4579=1,SUMPRODUCT(--($AM$2:$AM$7001&lt;$AM4579))+1,"")</f>
        <v/>
      </c>
      <c r="AK4579">
        <f>IF($C4579="","",IF(OR($P4579=TRUE(),$P4579="TRUE"),1,0))</f>
        <v/>
      </c>
      <c r="AL4579">
        <f>IF($C4579="","",IF(AND($V4579="Yes",SUMPRODUCT((LEN(Settings!$F$6:$F$13)&gt;0)*ISNUMBER(SEARCH(Settings!$F$6:$F$13,$O4579)))=0),1,0))</f>
        <v/>
      </c>
      <c r="AM4579">
        <f>IF($AI4579=1,IFERROR(IF(VALUE($C4579)&lt;100000000,VALUE($C4579),1000000000),IFERROR(IF(VALUE(MID($C4579,2,20))&lt;100000000,VALUE(MID($C4579,2,20)),1000000000),1000000000))+ROW()/100000,"")</f>
        <v/>
      </c>
    </row>
    <row r="4580">
      <c r="E4580" s="14" t="n"/>
      <c r="M4580" s="8">
        <f>IF($C4580="","",L4580*T4580/100)</f>
        <v/>
      </c>
      <c r="S4580" s="8" t="n"/>
      <c r="T4580" s="8" t="n"/>
      <c r="W4580">
        <f>IF($C4580="","",IF($AL4580=1,0,IF($AK4580=1,Settings!$C$6,Settings!$C$7))*100)</f>
        <v/>
      </c>
      <c r="X4580" s="8">
        <f>IF($C4580="","",T4580*W4580/100)</f>
        <v/>
      </c>
      <c r="Y4580" s="8">
        <f>IF($C4580="","",T4580-X4580)</f>
        <v/>
      </c>
      <c r="Z4580" s="8">
        <f>IF($C4580="","",Y4580-M4580)</f>
        <v/>
      </c>
      <c r="AD4580" s="8" t="n"/>
      <c r="AG4580" s="14" t="n"/>
      <c r="AI4580">
        <f>IF($C4580="","",IF(COUNTIF($C$2:$C4580,$C4580)=1,1,0))</f>
        <v/>
      </c>
      <c r="AJ4580">
        <f>IF($AI4580=1,SUMPRODUCT(--($AM$2:$AM$7001&lt;$AM4580))+1,"")</f>
        <v/>
      </c>
      <c r="AK4580">
        <f>IF($C4580="","",IF(OR($P4580=TRUE(),$P4580="TRUE"),1,0))</f>
        <v/>
      </c>
      <c r="AL4580">
        <f>IF($C4580="","",IF(AND($V4580="Yes",SUMPRODUCT((LEN(Settings!$F$6:$F$13)&gt;0)*ISNUMBER(SEARCH(Settings!$F$6:$F$13,$O4580)))=0),1,0))</f>
        <v/>
      </c>
      <c r="AM4580">
        <f>IF($AI4580=1,IFERROR(IF(VALUE($C4580)&lt;100000000,VALUE($C4580),1000000000),IFERROR(IF(VALUE(MID($C4580,2,20))&lt;100000000,VALUE(MID($C4580,2,20)),1000000000),1000000000))+ROW()/100000,"")</f>
        <v/>
      </c>
    </row>
    <row r="4581">
      <c r="E4581" s="14" t="n"/>
      <c r="M4581" s="8">
        <f>IF($C4581="","",L4581*T4581/100)</f>
        <v/>
      </c>
      <c r="S4581" s="8" t="n"/>
      <c r="T4581" s="8" t="n"/>
      <c r="W4581">
        <f>IF($C4581="","",IF($AL4581=1,0,IF($AK4581=1,Settings!$C$6,Settings!$C$7))*100)</f>
        <v/>
      </c>
      <c r="X4581" s="8">
        <f>IF($C4581="","",T4581*W4581/100)</f>
        <v/>
      </c>
      <c r="Y4581" s="8">
        <f>IF($C4581="","",T4581-X4581)</f>
        <v/>
      </c>
      <c r="Z4581" s="8">
        <f>IF($C4581="","",Y4581-M4581)</f>
        <v/>
      </c>
      <c r="AD4581" s="8" t="n"/>
      <c r="AG4581" s="14" t="n"/>
      <c r="AI4581">
        <f>IF($C4581="","",IF(COUNTIF($C$2:$C4581,$C4581)=1,1,0))</f>
        <v/>
      </c>
      <c r="AJ4581">
        <f>IF($AI4581=1,SUMPRODUCT(--($AM$2:$AM$7001&lt;$AM4581))+1,"")</f>
        <v/>
      </c>
      <c r="AK4581">
        <f>IF($C4581="","",IF(OR($P4581=TRUE(),$P4581="TRUE"),1,0))</f>
        <v/>
      </c>
      <c r="AL4581">
        <f>IF($C4581="","",IF(AND($V4581="Yes",SUMPRODUCT((LEN(Settings!$F$6:$F$13)&gt;0)*ISNUMBER(SEARCH(Settings!$F$6:$F$13,$O4581)))=0),1,0))</f>
        <v/>
      </c>
      <c r="AM4581">
        <f>IF($AI4581=1,IFERROR(IF(VALUE($C4581)&lt;100000000,VALUE($C4581),1000000000),IFERROR(IF(VALUE(MID($C4581,2,20))&lt;100000000,VALUE(MID($C4581,2,20)),1000000000),1000000000))+ROW()/100000,"")</f>
        <v/>
      </c>
    </row>
    <row r="4582">
      <c r="E4582" s="14" t="n"/>
      <c r="M4582" s="8">
        <f>IF($C4582="","",L4582*T4582/100)</f>
        <v/>
      </c>
      <c r="S4582" s="8" t="n"/>
      <c r="T4582" s="8" t="n"/>
      <c r="W4582">
        <f>IF($C4582="","",IF($AL4582=1,0,IF($AK4582=1,Settings!$C$6,Settings!$C$7))*100)</f>
        <v/>
      </c>
      <c r="X4582" s="8">
        <f>IF($C4582="","",T4582*W4582/100)</f>
        <v/>
      </c>
      <c r="Y4582" s="8">
        <f>IF($C4582="","",T4582-X4582)</f>
        <v/>
      </c>
      <c r="Z4582" s="8">
        <f>IF($C4582="","",Y4582-M4582)</f>
        <v/>
      </c>
      <c r="AD4582" s="8" t="n"/>
      <c r="AG4582" s="14" t="n"/>
      <c r="AI4582">
        <f>IF($C4582="","",IF(COUNTIF($C$2:$C4582,$C4582)=1,1,0))</f>
        <v/>
      </c>
      <c r="AJ4582">
        <f>IF($AI4582=1,SUMPRODUCT(--($AM$2:$AM$7001&lt;$AM4582))+1,"")</f>
        <v/>
      </c>
      <c r="AK4582">
        <f>IF($C4582="","",IF(OR($P4582=TRUE(),$P4582="TRUE"),1,0))</f>
        <v/>
      </c>
      <c r="AL4582">
        <f>IF($C4582="","",IF(AND($V4582="Yes",SUMPRODUCT((LEN(Settings!$F$6:$F$13)&gt;0)*ISNUMBER(SEARCH(Settings!$F$6:$F$13,$O4582)))=0),1,0))</f>
        <v/>
      </c>
      <c r="AM4582">
        <f>IF($AI4582=1,IFERROR(IF(VALUE($C4582)&lt;100000000,VALUE($C4582),1000000000),IFERROR(IF(VALUE(MID($C4582,2,20))&lt;100000000,VALUE(MID($C4582,2,20)),1000000000),1000000000))+ROW()/100000,"")</f>
        <v/>
      </c>
    </row>
    <row r="4583">
      <c r="E4583" s="14" t="n"/>
      <c r="M4583" s="8">
        <f>IF($C4583="","",L4583*T4583/100)</f>
        <v/>
      </c>
      <c r="S4583" s="8" t="n"/>
      <c r="T4583" s="8" t="n"/>
      <c r="W4583">
        <f>IF($C4583="","",IF($AL4583=1,0,IF($AK4583=1,Settings!$C$6,Settings!$C$7))*100)</f>
        <v/>
      </c>
      <c r="X4583" s="8">
        <f>IF($C4583="","",T4583*W4583/100)</f>
        <v/>
      </c>
      <c r="Y4583" s="8">
        <f>IF($C4583="","",T4583-X4583)</f>
        <v/>
      </c>
      <c r="Z4583" s="8">
        <f>IF($C4583="","",Y4583-M4583)</f>
        <v/>
      </c>
      <c r="AD4583" s="8" t="n"/>
      <c r="AG4583" s="14" t="n"/>
      <c r="AI4583">
        <f>IF($C4583="","",IF(COUNTIF($C$2:$C4583,$C4583)=1,1,0))</f>
        <v/>
      </c>
      <c r="AJ4583">
        <f>IF($AI4583=1,SUMPRODUCT(--($AM$2:$AM$7001&lt;$AM4583))+1,"")</f>
        <v/>
      </c>
      <c r="AK4583">
        <f>IF($C4583="","",IF(OR($P4583=TRUE(),$P4583="TRUE"),1,0))</f>
        <v/>
      </c>
      <c r="AL4583">
        <f>IF($C4583="","",IF(AND($V4583="Yes",SUMPRODUCT((LEN(Settings!$F$6:$F$13)&gt;0)*ISNUMBER(SEARCH(Settings!$F$6:$F$13,$O4583)))=0),1,0))</f>
        <v/>
      </c>
      <c r="AM4583">
        <f>IF($AI4583=1,IFERROR(IF(VALUE($C4583)&lt;100000000,VALUE($C4583),1000000000),IFERROR(IF(VALUE(MID($C4583,2,20))&lt;100000000,VALUE(MID($C4583,2,20)),1000000000),1000000000))+ROW()/100000,"")</f>
        <v/>
      </c>
    </row>
    <row r="4584">
      <c r="E4584" s="14" t="n"/>
      <c r="M4584" s="8">
        <f>IF($C4584="","",L4584*T4584/100)</f>
        <v/>
      </c>
      <c r="S4584" s="8" t="n"/>
      <c r="T4584" s="8" t="n"/>
      <c r="W4584">
        <f>IF($C4584="","",IF($AL4584=1,0,IF($AK4584=1,Settings!$C$6,Settings!$C$7))*100)</f>
        <v/>
      </c>
      <c r="X4584" s="8">
        <f>IF($C4584="","",T4584*W4584/100)</f>
        <v/>
      </c>
      <c r="Y4584" s="8">
        <f>IF($C4584="","",T4584-X4584)</f>
        <v/>
      </c>
      <c r="Z4584" s="8">
        <f>IF($C4584="","",Y4584-M4584)</f>
        <v/>
      </c>
      <c r="AD4584" s="8" t="n"/>
      <c r="AG4584" s="14" t="n"/>
      <c r="AI4584">
        <f>IF($C4584="","",IF(COUNTIF($C$2:$C4584,$C4584)=1,1,0))</f>
        <v/>
      </c>
      <c r="AJ4584">
        <f>IF($AI4584=1,SUMPRODUCT(--($AM$2:$AM$7001&lt;$AM4584))+1,"")</f>
        <v/>
      </c>
      <c r="AK4584">
        <f>IF($C4584="","",IF(OR($P4584=TRUE(),$P4584="TRUE"),1,0))</f>
        <v/>
      </c>
      <c r="AL4584">
        <f>IF($C4584="","",IF(AND($V4584="Yes",SUMPRODUCT((LEN(Settings!$F$6:$F$13)&gt;0)*ISNUMBER(SEARCH(Settings!$F$6:$F$13,$O4584)))=0),1,0))</f>
        <v/>
      </c>
      <c r="AM4584">
        <f>IF($AI4584=1,IFERROR(IF(VALUE($C4584)&lt;100000000,VALUE($C4584),1000000000),IFERROR(IF(VALUE(MID($C4584,2,20))&lt;100000000,VALUE(MID($C4584,2,20)),1000000000),1000000000))+ROW()/100000,"")</f>
        <v/>
      </c>
    </row>
    <row r="4585">
      <c r="E4585" s="14" t="n"/>
      <c r="M4585" s="8">
        <f>IF($C4585="","",L4585*T4585/100)</f>
        <v/>
      </c>
      <c r="S4585" s="8" t="n"/>
      <c r="T4585" s="8" t="n"/>
      <c r="W4585">
        <f>IF($C4585="","",IF($AL4585=1,0,IF($AK4585=1,Settings!$C$6,Settings!$C$7))*100)</f>
        <v/>
      </c>
      <c r="X4585" s="8">
        <f>IF($C4585="","",T4585*W4585/100)</f>
        <v/>
      </c>
      <c r="Y4585" s="8">
        <f>IF($C4585="","",T4585-X4585)</f>
        <v/>
      </c>
      <c r="Z4585" s="8">
        <f>IF($C4585="","",Y4585-M4585)</f>
        <v/>
      </c>
      <c r="AD4585" s="8" t="n"/>
      <c r="AG4585" s="14" t="n"/>
      <c r="AI4585">
        <f>IF($C4585="","",IF(COUNTIF($C$2:$C4585,$C4585)=1,1,0))</f>
        <v/>
      </c>
      <c r="AJ4585">
        <f>IF($AI4585=1,SUMPRODUCT(--($AM$2:$AM$7001&lt;$AM4585))+1,"")</f>
        <v/>
      </c>
      <c r="AK4585">
        <f>IF($C4585="","",IF(OR($P4585=TRUE(),$P4585="TRUE"),1,0))</f>
        <v/>
      </c>
      <c r="AL4585">
        <f>IF($C4585="","",IF(AND($V4585="Yes",SUMPRODUCT((LEN(Settings!$F$6:$F$13)&gt;0)*ISNUMBER(SEARCH(Settings!$F$6:$F$13,$O4585)))=0),1,0))</f>
        <v/>
      </c>
      <c r="AM4585">
        <f>IF($AI4585=1,IFERROR(IF(VALUE($C4585)&lt;100000000,VALUE($C4585),1000000000),IFERROR(IF(VALUE(MID($C4585,2,20))&lt;100000000,VALUE(MID($C4585,2,20)),1000000000),1000000000))+ROW()/100000,"")</f>
        <v/>
      </c>
    </row>
    <row r="4586">
      <c r="E4586" s="14" t="n"/>
      <c r="M4586" s="8">
        <f>IF($C4586="","",L4586*T4586/100)</f>
        <v/>
      </c>
      <c r="S4586" s="8" t="n"/>
      <c r="T4586" s="8" t="n"/>
      <c r="W4586">
        <f>IF($C4586="","",IF($AL4586=1,0,IF($AK4586=1,Settings!$C$6,Settings!$C$7))*100)</f>
        <v/>
      </c>
      <c r="X4586" s="8">
        <f>IF($C4586="","",T4586*W4586/100)</f>
        <v/>
      </c>
      <c r="Y4586" s="8">
        <f>IF($C4586="","",T4586-X4586)</f>
        <v/>
      </c>
      <c r="Z4586" s="8">
        <f>IF($C4586="","",Y4586-M4586)</f>
        <v/>
      </c>
      <c r="AD4586" s="8" t="n"/>
      <c r="AG4586" s="14" t="n"/>
      <c r="AI4586">
        <f>IF($C4586="","",IF(COUNTIF($C$2:$C4586,$C4586)=1,1,0))</f>
        <v/>
      </c>
      <c r="AJ4586">
        <f>IF($AI4586=1,SUMPRODUCT(--($AM$2:$AM$7001&lt;$AM4586))+1,"")</f>
        <v/>
      </c>
      <c r="AK4586">
        <f>IF($C4586="","",IF(OR($P4586=TRUE(),$P4586="TRUE"),1,0))</f>
        <v/>
      </c>
      <c r="AL4586">
        <f>IF($C4586="","",IF(AND($V4586="Yes",SUMPRODUCT((LEN(Settings!$F$6:$F$13)&gt;0)*ISNUMBER(SEARCH(Settings!$F$6:$F$13,$O4586)))=0),1,0))</f>
        <v/>
      </c>
      <c r="AM4586">
        <f>IF($AI4586=1,IFERROR(IF(VALUE($C4586)&lt;100000000,VALUE($C4586),1000000000),IFERROR(IF(VALUE(MID($C4586,2,20))&lt;100000000,VALUE(MID($C4586,2,20)),1000000000),1000000000))+ROW()/100000,"")</f>
        <v/>
      </c>
    </row>
    <row r="4587">
      <c r="E4587" s="14" t="n"/>
      <c r="M4587" s="8">
        <f>IF($C4587="","",L4587*T4587/100)</f>
        <v/>
      </c>
      <c r="S4587" s="8" t="n"/>
      <c r="T4587" s="8" t="n"/>
      <c r="W4587">
        <f>IF($C4587="","",IF($AL4587=1,0,IF($AK4587=1,Settings!$C$6,Settings!$C$7))*100)</f>
        <v/>
      </c>
      <c r="X4587" s="8">
        <f>IF($C4587="","",T4587*W4587/100)</f>
        <v/>
      </c>
      <c r="Y4587" s="8">
        <f>IF($C4587="","",T4587-X4587)</f>
        <v/>
      </c>
      <c r="Z4587" s="8">
        <f>IF($C4587="","",Y4587-M4587)</f>
        <v/>
      </c>
      <c r="AD4587" s="8" t="n"/>
      <c r="AG4587" s="14" t="n"/>
      <c r="AI4587">
        <f>IF($C4587="","",IF(COUNTIF($C$2:$C4587,$C4587)=1,1,0))</f>
        <v/>
      </c>
      <c r="AJ4587">
        <f>IF($AI4587=1,SUMPRODUCT(--($AM$2:$AM$7001&lt;$AM4587))+1,"")</f>
        <v/>
      </c>
      <c r="AK4587">
        <f>IF($C4587="","",IF(OR($P4587=TRUE(),$P4587="TRUE"),1,0))</f>
        <v/>
      </c>
      <c r="AL4587">
        <f>IF($C4587="","",IF(AND($V4587="Yes",SUMPRODUCT((LEN(Settings!$F$6:$F$13)&gt;0)*ISNUMBER(SEARCH(Settings!$F$6:$F$13,$O4587)))=0),1,0))</f>
        <v/>
      </c>
      <c r="AM4587">
        <f>IF($AI4587=1,IFERROR(IF(VALUE($C4587)&lt;100000000,VALUE($C4587),1000000000),IFERROR(IF(VALUE(MID($C4587,2,20))&lt;100000000,VALUE(MID($C4587,2,20)),1000000000),1000000000))+ROW()/100000,"")</f>
        <v/>
      </c>
    </row>
    <row r="4588">
      <c r="E4588" s="14" t="n"/>
      <c r="M4588" s="8">
        <f>IF($C4588="","",L4588*T4588/100)</f>
        <v/>
      </c>
      <c r="S4588" s="8" t="n"/>
      <c r="T4588" s="8" t="n"/>
      <c r="W4588">
        <f>IF($C4588="","",IF($AL4588=1,0,IF($AK4588=1,Settings!$C$6,Settings!$C$7))*100)</f>
        <v/>
      </c>
      <c r="X4588" s="8">
        <f>IF($C4588="","",T4588*W4588/100)</f>
        <v/>
      </c>
      <c r="Y4588" s="8">
        <f>IF($C4588="","",T4588-X4588)</f>
        <v/>
      </c>
      <c r="Z4588" s="8">
        <f>IF($C4588="","",Y4588-M4588)</f>
        <v/>
      </c>
      <c r="AD4588" s="8" t="n"/>
      <c r="AG4588" s="14" t="n"/>
      <c r="AI4588">
        <f>IF($C4588="","",IF(COUNTIF($C$2:$C4588,$C4588)=1,1,0))</f>
        <v/>
      </c>
      <c r="AJ4588">
        <f>IF($AI4588=1,SUMPRODUCT(--($AM$2:$AM$7001&lt;$AM4588))+1,"")</f>
        <v/>
      </c>
      <c r="AK4588">
        <f>IF($C4588="","",IF(OR($P4588=TRUE(),$P4588="TRUE"),1,0))</f>
        <v/>
      </c>
      <c r="AL4588">
        <f>IF($C4588="","",IF(AND($V4588="Yes",SUMPRODUCT((LEN(Settings!$F$6:$F$13)&gt;0)*ISNUMBER(SEARCH(Settings!$F$6:$F$13,$O4588)))=0),1,0))</f>
        <v/>
      </c>
      <c r="AM4588">
        <f>IF($AI4588=1,IFERROR(IF(VALUE($C4588)&lt;100000000,VALUE($C4588),1000000000),IFERROR(IF(VALUE(MID($C4588,2,20))&lt;100000000,VALUE(MID($C4588,2,20)),1000000000),1000000000))+ROW()/100000,"")</f>
        <v/>
      </c>
    </row>
    <row r="4589">
      <c r="E4589" s="14" t="n"/>
      <c r="M4589" s="8">
        <f>IF($C4589="","",L4589*T4589/100)</f>
        <v/>
      </c>
      <c r="S4589" s="8" t="n"/>
      <c r="T4589" s="8" t="n"/>
      <c r="W4589">
        <f>IF($C4589="","",IF($AL4589=1,0,IF($AK4589=1,Settings!$C$6,Settings!$C$7))*100)</f>
        <v/>
      </c>
      <c r="X4589" s="8">
        <f>IF($C4589="","",T4589*W4589/100)</f>
        <v/>
      </c>
      <c r="Y4589" s="8">
        <f>IF($C4589="","",T4589-X4589)</f>
        <v/>
      </c>
      <c r="Z4589" s="8">
        <f>IF($C4589="","",Y4589-M4589)</f>
        <v/>
      </c>
      <c r="AD4589" s="8" t="n"/>
      <c r="AG4589" s="14" t="n"/>
      <c r="AI4589">
        <f>IF($C4589="","",IF(COUNTIF($C$2:$C4589,$C4589)=1,1,0))</f>
        <v/>
      </c>
      <c r="AJ4589">
        <f>IF($AI4589=1,SUMPRODUCT(--($AM$2:$AM$7001&lt;$AM4589))+1,"")</f>
        <v/>
      </c>
      <c r="AK4589">
        <f>IF($C4589="","",IF(OR($P4589=TRUE(),$P4589="TRUE"),1,0))</f>
        <v/>
      </c>
      <c r="AL4589">
        <f>IF($C4589="","",IF(AND($V4589="Yes",SUMPRODUCT((LEN(Settings!$F$6:$F$13)&gt;0)*ISNUMBER(SEARCH(Settings!$F$6:$F$13,$O4589)))=0),1,0))</f>
        <v/>
      </c>
      <c r="AM4589">
        <f>IF($AI4589=1,IFERROR(IF(VALUE($C4589)&lt;100000000,VALUE($C4589),1000000000),IFERROR(IF(VALUE(MID($C4589,2,20))&lt;100000000,VALUE(MID($C4589,2,20)),1000000000),1000000000))+ROW()/100000,"")</f>
        <v/>
      </c>
    </row>
    <row r="4590">
      <c r="E4590" s="14" t="n"/>
      <c r="M4590" s="8">
        <f>IF($C4590="","",L4590*T4590/100)</f>
        <v/>
      </c>
      <c r="S4590" s="8" t="n"/>
      <c r="T4590" s="8" t="n"/>
      <c r="W4590">
        <f>IF($C4590="","",IF($AL4590=1,0,IF($AK4590=1,Settings!$C$6,Settings!$C$7))*100)</f>
        <v/>
      </c>
      <c r="X4590" s="8">
        <f>IF($C4590="","",T4590*W4590/100)</f>
        <v/>
      </c>
      <c r="Y4590" s="8">
        <f>IF($C4590="","",T4590-X4590)</f>
        <v/>
      </c>
      <c r="Z4590" s="8">
        <f>IF($C4590="","",Y4590-M4590)</f>
        <v/>
      </c>
      <c r="AD4590" s="8" t="n"/>
      <c r="AG4590" s="14" t="n"/>
      <c r="AI4590">
        <f>IF($C4590="","",IF(COUNTIF($C$2:$C4590,$C4590)=1,1,0))</f>
        <v/>
      </c>
      <c r="AJ4590">
        <f>IF($AI4590=1,SUMPRODUCT(--($AM$2:$AM$7001&lt;$AM4590))+1,"")</f>
        <v/>
      </c>
      <c r="AK4590">
        <f>IF($C4590="","",IF(OR($P4590=TRUE(),$P4590="TRUE"),1,0))</f>
        <v/>
      </c>
      <c r="AL4590">
        <f>IF($C4590="","",IF(AND($V4590="Yes",SUMPRODUCT((LEN(Settings!$F$6:$F$13)&gt;0)*ISNUMBER(SEARCH(Settings!$F$6:$F$13,$O4590)))=0),1,0))</f>
        <v/>
      </c>
      <c r="AM4590">
        <f>IF($AI4590=1,IFERROR(IF(VALUE($C4590)&lt;100000000,VALUE($C4590),1000000000),IFERROR(IF(VALUE(MID($C4590,2,20))&lt;100000000,VALUE(MID($C4590,2,20)),1000000000),1000000000))+ROW()/100000,"")</f>
        <v/>
      </c>
    </row>
    <row r="4591">
      <c r="E4591" s="14" t="n"/>
      <c r="M4591" s="8">
        <f>IF($C4591="","",L4591*T4591/100)</f>
        <v/>
      </c>
      <c r="S4591" s="8" t="n"/>
      <c r="T4591" s="8" t="n"/>
      <c r="W4591">
        <f>IF($C4591="","",IF($AL4591=1,0,IF($AK4591=1,Settings!$C$6,Settings!$C$7))*100)</f>
        <v/>
      </c>
      <c r="X4591" s="8">
        <f>IF($C4591="","",T4591*W4591/100)</f>
        <v/>
      </c>
      <c r="Y4591" s="8">
        <f>IF($C4591="","",T4591-X4591)</f>
        <v/>
      </c>
      <c r="Z4591" s="8">
        <f>IF($C4591="","",Y4591-M4591)</f>
        <v/>
      </c>
      <c r="AD4591" s="8" t="n"/>
      <c r="AG4591" s="14" t="n"/>
      <c r="AI4591">
        <f>IF($C4591="","",IF(COUNTIF($C$2:$C4591,$C4591)=1,1,0))</f>
        <v/>
      </c>
      <c r="AJ4591">
        <f>IF($AI4591=1,SUMPRODUCT(--($AM$2:$AM$7001&lt;$AM4591))+1,"")</f>
        <v/>
      </c>
      <c r="AK4591">
        <f>IF($C4591="","",IF(OR($P4591=TRUE(),$P4591="TRUE"),1,0))</f>
        <v/>
      </c>
      <c r="AL4591">
        <f>IF($C4591="","",IF(AND($V4591="Yes",SUMPRODUCT((LEN(Settings!$F$6:$F$13)&gt;0)*ISNUMBER(SEARCH(Settings!$F$6:$F$13,$O4591)))=0),1,0))</f>
        <v/>
      </c>
      <c r="AM4591">
        <f>IF($AI4591=1,IFERROR(IF(VALUE($C4591)&lt;100000000,VALUE($C4591),1000000000),IFERROR(IF(VALUE(MID($C4591,2,20))&lt;100000000,VALUE(MID($C4591,2,20)),1000000000),1000000000))+ROW()/100000,"")</f>
        <v/>
      </c>
    </row>
    <row r="4592">
      <c r="E4592" s="14" t="n"/>
      <c r="M4592" s="8">
        <f>IF($C4592="","",L4592*T4592/100)</f>
        <v/>
      </c>
      <c r="S4592" s="8" t="n"/>
      <c r="T4592" s="8" t="n"/>
      <c r="W4592">
        <f>IF($C4592="","",IF($AL4592=1,0,IF($AK4592=1,Settings!$C$6,Settings!$C$7))*100)</f>
        <v/>
      </c>
      <c r="X4592" s="8">
        <f>IF($C4592="","",T4592*W4592/100)</f>
        <v/>
      </c>
      <c r="Y4592" s="8">
        <f>IF($C4592="","",T4592-X4592)</f>
        <v/>
      </c>
      <c r="Z4592" s="8">
        <f>IF($C4592="","",Y4592-M4592)</f>
        <v/>
      </c>
      <c r="AD4592" s="8" t="n"/>
      <c r="AG4592" s="14" t="n"/>
      <c r="AI4592">
        <f>IF($C4592="","",IF(COUNTIF($C$2:$C4592,$C4592)=1,1,0))</f>
        <v/>
      </c>
      <c r="AJ4592">
        <f>IF($AI4592=1,SUMPRODUCT(--($AM$2:$AM$7001&lt;$AM4592))+1,"")</f>
        <v/>
      </c>
      <c r="AK4592">
        <f>IF($C4592="","",IF(OR($P4592=TRUE(),$P4592="TRUE"),1,0))</f>
        <v/>
      </c>
      <c r="AL4592">
        <f>IF($C4592="","",IF(AND($V4592="Yes",SUMPRODUCT((LEN(Settings!$F$6:$F$13)&gt;0)*ISNUMBER(SEARCH(Settings!$F$6:$F$13,$O4592)))=0),1,0))</f>
        <v/>
      </c>
      <c r="AM4592">
        <f>IF($AI4592=1,IFERROR(IF(VALUE($C4592)&lt;100000000,VALUE($C4592),1000000000),IFERROR(IF(VALUE(MID($C4592,2,20))&lt;100000000,VALUE(MID($C4592,2,20)),1000000000),1000000000))+ROW()/100000,"")</f>
        <v/>
      </c>
    </row>
    <row r="4593">
      <c r="E4593" s="14" t="n"/>
      <c r="M4593" s="8">
        <f>IF($C4593="","",L4593*T4593/100)</f>
        <v/>
      </c>
      <c r="S4593" s="8" t="n"/>
      <c r="T4593" s="8" t="n"/>
      <c r="W4593">
        <f>IF($C4593="","",IF($AL4593=1,0,IF($AK4593=1,Settings!$C$6,Settings!$C$7))*100)</f>
        <v/>
      </c>
      <c r="X4593" s="8">
        <f>IF($C4593="","",T4593*W4593/100)</f>
        <v/>
      </c>
      <c r="Y4593" s="8">
        <f>IF($C4593="","",T4593-X4593)</f>
        <v/>
      </c>
      <c r="Z4593" s="8">
        <f>IF($C4593="","",Y4593-M4593)</f>
        <v/>
      </c>
      <c r="AD4593" s="8" t="n"/>
      <c r="AG4593" s="14" t="n"/>
      <c r="AI4593">
        <f>IF($C4593="","",IF(COUNTIF($C$2:$C4593,$C4593)=1,1,0))</f>
        <v/>
      </c>
      <c r="AJ4593">
        <f>IF($AI4593=1,SUMPRODUCT(--($AM$2:$AM$7001&lt;$AM4593))+1,"")</f>
        <v/>
      </c>
      <c r="AK4593">
        <f>IF($C4593="","",IF(OR($P4593=TRUE(),$P4593="TRUE"),1,0))</f>
        <v/>
      </c>
      <c r="AL4593">
        <f>IF($C4593="","",IF(AND($V4593="Yes",SUMPRODUCT((LEN(Settings!$F$6:$F$13)&gt;0)*ISNUMBER(SEARCH(Settings!$F$6:$F$13,$O4593)))=0),1,0))</f>
        <v/>
      </c>
      <c r="AM4593">
        <f>IF($AI4593=1,IFERROR(IF(VALUE($C4593)&lt;100000000,VALUE($C4593),1000000000),IFERROR(IF(VALUE(MID($C4593,2,20))&lt;100000000,VALUE(MID($C4593,2,20)),1000000000),1000000000))+ROW()/100000,"")</f>
        <v/>
      </c>
    </row>
    <row r="4594">
      <c r="E4594" s="14" t="n"/>
      <c r="M4594" s="8">
        <f>IF($C4594="","",L4594*T4594/100)</f>
        <v/>
      </c>
      <c r="S4594" s="8" t="n"/>
      <c r="T4594" s="8" t="n"/>
      <c r="W4594">
        <f>IF($C4594="","",IF($AL4594=1,0,IF($AK4594=1,Settings!$C$6,Settings!$C$7))*100)</f>
        <v/>
      </c>
      <c r="X4594" s="8">
        <f>IF($C4594="","",T4594*W4594/100)</f>
        <v/>
      </c>
      <c r="Y4594" s="8">
        <f>IF($C4594="","",T4594-X4594)</f>
        <v/>
      </c>
      <c r="Z4594" s="8">
        <f>IF($C4594="","",Y4594-M4594)</f>
        <v/>
      </c>
      <c r="AD4594" s="8" t="n"/>
      <c r="AG4594" s="14" t="n"/>
      <c r="AI4594">
        <f>IF($C4594="","",IF(COUNTIF($C$2:$C4594,$C4594)=1,1,0))</f>
        <v/>
      </c>
      <c r="AJ4594">
        <f>IF($AI4594=1,SUMPRODUCT(--($AM$2:$AM$7001&lt;$AM4594))+1,"")</f>
        <v/>
      </c>
      <c r="AK4594">
        <f>IF($C4594="","",IF(OR($P4594=TRUE(),$P4594="TRUE"),1,0))</f>
        <v/>
      </c>
      <c r="AL4594">
        <f>IF($C4594="","",IF(AND($V4594="Yes",SUMPRODUCT((LEN(Settings!$F$6:$F$13)&gt;0)*ISNUMBER(SEARCH(Settings!$F$6:$F$13,$O4594)))=0),1,0))</f>
        <v/>
      </c>
      <c r="AM4594">
        <f>IF($AI4594=1,IFERROR(IF(VALUE($C4594)&lt;100000000,VALUE($C4594),1000000000),IFERROR(IF(VALUE(MID($C4594,2,20))&lt;100000000,VALUE(MID($C4594,2,20)),1000000000),1000000000))+ROW()/100000,"")</f>
        <v/>
      </c>
    </row>
    <row r="4595">
      <c r="E4595" s="14" t="n"/>
      <c r="M4595" s="8">
        <f>IF($C4595="","",L4595*T4595/100)</f>
        <v/>
      </c>
      <c r="S4595" s="8" t="n"/>
      <c r="T4595" s="8" t="n"/>
      <c r="W4595">
        <f>IF($C4595="","",IF($AL4595=1,0,IF($AK4595=1,Settings!$C$6,Settings!$C$7))*100)</f>
        <v/>
      </c>
      <c r="X4595" s="8">
        <f>IF($C4595="","",T4595*W4595/100)</f>
        <v/>
      </c>
      <c r="Y4595" s="8">
        <f>IF($C4595="","",T4595-X4595)</f>
        <v/>
      </c>
      <c r="Z4595" s="8">
        <f>IF($C4595="","",Y4595-M4595)</f>
        <v/>
      </c>
      <c r="AD4595" s="8" t="n"/>
      <c r="AG4595" s="14" t="n"/>
      <c r="AI4595">
        <f>IF($C4595="","",IF(COUNTIF($C$2:$C4595,$C4595)=1,1,0))</f>
        <v/>
      </c>
      <c r="AJ4595">
        <f>IF($AI4595=1,SUMPRODUCT(--($AM$2:$AM$7001&lt;$AM4595))+1,"")</f>
        <v/>
      </c>
      <c r="AK4595">
        <f>IF($C4595="","",IF(OR($P4595=TRUE(),$P4595="TRUE"),1,0))</f>
        <v/>
      </c>
      <c r="AL4595">
        <f>IF($C4595="","",IF(AND($V4595="Yes",SUMPRODUCT((LEN(Settings!$F$6:$F$13)&gt;0)*ISNUMBER(SEARCH(Settings!$F$6:$F$13,$O4595)))=0),1,0))</f>
        <v/>
      </c>
      <c r="AM4595">
        <f>IF($AI4595=1,IFERROR(IF(VALUE($C4595)&lt;100000000,VALUE($C4595),1000000000),IFERROR(IF(VALUE(MID($C4595,2,20))&lt;100000000,VALUE(MID($C4595,2,20)),1000000000),1000000000))+ROW()/100000,"")</f>
        <v/>
      </c>
    </row>
    <row r="4596">
      <c r="E4596" s="14" t="n"/>
      <c r="M4596" s="8">
        <f>IF($C4596="","",L4596*T4596/100)</f>
        <v/>
      </c>
      <c r="S4596" s="8" t="n"/>
      <c r="T4596" s="8" t="n"/>
      <c r="W4596">
        <f>IF($C4596="","",IF($AL4596=1,0,IF($AK4596=1,Settings!$C$6,Settings!$C$7))*100)</f>
        <v/>
      </c>
      <c r="X4596" s="8">
        <f>IF($C4596="","",T4596*W4596/100)</f>
        <v/>
      </c>
      <c r="Y4596" s="8">
        <f>IF($C4596="","",T4596-X4596)</f>
        <v/>
      </c>
      <c r="Z4596" s="8">
        <f>IF($C4596="","",Y4596-M4596)</f>
        <v/>
      </c>
      <c r="AD4596" s="8" t="n"/>
      <c r="AG4596" s="14" t="n"/>
      <c r="AI4596">
        <f>IF($C4596="","",IF(COUNTIF($C$2:$C4596,$C4596)=1,1,0))</f>
        <v/>
      </c>
      <c r="AJ4596">
        <f>IF($AI4596=1,SUMPRODUCT(--($AM$2:$AM$7001&lt;$AM4596))+1,"")</f>
        <v/>
      </c>
      <c r="AK4596">
        <f>IF($C4596="","",IF(OR($P4596=TRUE(),$P4596="TRUE"),1,0))</f>
        <v/>
      </c>
      <c r="AL4596">
        <f>IF($C4596="","",IF(AND($V4596="Yes",SUMPRODUCT((LEN(Settings!$F$6:$F$13)&gt;0)*ISNUMBER(SEARCH(Settings!$F$6:$F$13,$O4596)))=0),1,0))</f>
        <v/>
      </c>
      <c r="AM4596">
        <f>IF($AI4596=1,IFERROR(IF(VALUE($C4596)&lt;100000000,VALUE($C4596),1000000000),IFERROR(IF(VALUE(MID($C4596,2,20))&lt;100000000,VALUE(MID($C4596,2,20)),1000000000),1000000000))+ROW()/100000,"")</f>
        <v/>
      </c>
    </row>
    <row r="4597">
      <c r="E4597" s="14" t="n"/>
      <c r="M4597" s="8">
        <f>IF($C4597="","",L4597*T4597/100)</f>
        <v/>
      </c>
      <c r="S4597" s="8" t="n"/>
      <c r="T4597" s="8" t="n"/>
      <c r="W4597">
        <f>IF($C4597="","",IF($AL4597=1,0,IF($AK4597=1,Settings!$C$6,Settings!$C$7))*100)</f>
        <v/>
      </c>
      <c r="X4597" s="8">
        <f>IF($C4597="","",T4597*W4597/100)</f>
        <v/>
      </c>
      <c r="Y4597" s="8">
        <f>IF($C4597="","",T4597-X4597)</f>
        <v/>
      </c>
      <c r="Z4597" s="8">
        <f>IF($C4597="","",Y4597-M4597)</f>
        <v/>
      </c>
      <c r="AD4597" s="8" t="n"/>
      <c r="AG4597" s="14" t="n"/>
      <c r="AI4597">
        <f>IF($C4597="","",IF(COUNTIF($C$2:$C4597,$C4597)=1,1,0))</f>
        <v/>
      </c>
      <c r="AJ4597">
        <f>IF($AI4597=1,SUMPRODUCT(--($AM$2:$AM$7001&lt;$AM4597))+1,"")</f>
        <v/>
      </c>
      <c r="AK4597">
        <f>IF($C4597="","",IF(OR($P4597=TRUE(),$P4597="TRUE"),1,0))</f>
        <v/>
      </c>
      <c r="AL4597">
        <f>IF($C4597="","",IF(AND($V4597="Yes",SUMPRODUCT((LEN(Settings!$F$6:$F$13)&gt;0)*ISNUMBER(SEARCH(Settings!$F$6:$F$13,$O4597)))=0),1,0))</f>
        <v/>
      </c>
      <c r="AM4597">
        <f>IF($AI4597=1,IFERROR(IF(VALUE($C4597)&lt;100000000,VALUE($C4597),1000000000),IFERROR(IF(VALUE(MID($C4597,2,20))&lt;100000000,VALUE(MID($C4597,2,20)),1000000000),1000000000))+ROW()/100000,"")</f>
        <v/>
      </c>
    </row>
    <row r="4598">
      <c r="E4598" s="14" t="n"/>
      <c r="M4598" s="8">
        <f>IF($C4598="","",L4598*T4598/100)</f>
        <v/>
      </c>
      <c r="S4598" s="8" t="n"/>
      <c r="T4598" s="8" t="n"/>
      <c r="W4598">
        <f>IF($C4598="","",IF($AL4598=1,0,IF($AK4598=1,Settings!$C$6,Settings!$C$7))*100)</f>
        <v/>
      </c>
      <c r="X4598" s="8">
        <f>IF($C4598="","",T4598*W4598/100)</f>
        <v/>
      </c>
      <c r="Y4598" s="8">
        <f>IF($C4598="","",T4598-X4598)</f>
        <v/>
      </c>
      <c r="Z4598" s="8">
        <f>IF($C4598="","",Y4598-M4598)</f>
        <v/>
      </c>
      <c r="AD4598" s="8" t="n"/>
      <c r="AG4598" s="14" t="n"/>
      <c r="AI4598">
        <f>IF($C4598="","",IF(COUNTIF($C$2:$C4598,$C4598)=1,1,0))</f>
        <v/>
      </c>
      <c r="AJ4598">
        <f>IF($AI4598=1,SUMPRODUCT(--($AM$2:$AM$7001&lt;$AM4598))+1,"")</f>
        <v/>
      </c>
      <c r="AK4598">
        <f>IF($C4598="","",IF(OR($P4598=TRUE(),$P4598="TRUE"),1,0))</f>
        <v/>
      </c>
      <c r="AL4598">
        <f>IF($C4598="","",IF(AND($V4598="Yes",SUMPRODUCT((LEN(Settings!$F$6:$F$13)&gt;0)*ISNUMBER(SEARCH(Settings!$F$6:$F$13,$O4598)))=0),1,0))</f>
        <v/>
      </c>
      <c r="AM4598">
        <f>IF($AI4598=1,IFERROR(IF(VALUE($C4598)&lt;100000000,VALUE($C4598),1000000000),IFERROR(IF(VALUE(MID($C4598,2,20))&lt;100000000,VALUE(MID($C4598,2,20)),1000000000),1000000000))+ROW()/100000,"")</f>
        <v/>
      </c>
    </row>
    <row r="4599">
      <c r="E4599" s="14" t="n"/>
      <c r="M4599" s="8">
        <f>IF($C4599="","",L4599*T4599/100)</f>
        <v/>
      </c>
      <c r="S4599" s="8" t="n"/>
      <c r="T4599" s="8" t="n"/>
      <c r="W4599">
        <f>IF($C4599="","",IF($AL4599=1,0,IF($AK4599=1,Settings!$C$6,Settings!$C$7))*100)</f>
        <v/>
      </c>
      <c r="X4599" s="8">
        <f>IF($C4599="","",T4599*W4599/100)</f>
        <v/>
      </c>
      <c r="Y4599" s="8">
        <f>IF($C4599="","",T4599-X4599)</f>
        <v/>
      </c>
      <c r="Z4599" s="8">
        <f>IF($C4599="","",Y4599-M4599)</f>
        <v/>
      </c>
      <c r="AD4599" s="8" t="n"/>
      <c r="AG4599" s="14" t="n"/>
      <c r="AI4599">
        <f>IF($C4599="","",IF(COUNTIF($C$2:$C4599,$C4599)=1,1,0))</f>
        <v/>
      </c>
      <c r="AJ4599">
        <f>IF($AI4599=1,SUMPRODUCT(--($AM$2:$AM$7001&lt;$AM4599))+1,"")</f>
        <v/>
      </c>
      <c r="AK4599">
        <f>IF($C4599="","",IF(OR($P4599=TRUE(),$P4599="TRUE"),1,0))</f>
        <v/>
      </c>
      <c r="AL4599">
        <f>IF($C4599="","",IF(AND($V4599="Yes",SUMPRODUCT((LEN(Settings!$F$6:$F$13)&gt;0)*ISNUMBER(SEARCH(Settings!$F$6:$F$13,$O4599)))=0),1,0))</f>
        <v/>
      </c>
      <c r="AM4599">
        <f>IF($AI4599=1,IFERROR(IF(VALUE($C4599)&lt;100000000,VALUE($C4599),1000000000),IFERROR(IF(VALUE(MID($C4599,2,20))&lt;100000000,VALUE(MID($C4599,2,20)),1000000000),1000000000))+ROW()/100000,"")</f>
        <v/>
      </c>
    </row>
    <row r="4600">
      <c r="E4600" s="14" t="n"/>
      <c r="M4600" s="8">
        <f>IF($C4600="","",L4600*T4600/100)</f>
        <v/>
      </c>
      <c r="S4600" s="8" t="n"/>
      <c r="T4600" s="8" t="n"/>
      <c r="W4600">
        <f>IF($C4600="","",IF($AL4600=1,0,IF($AK4600=1,Settings!$C$6,Settings!$C$7))*100)</f>
        <v/>
      </c>
      <c r="X4600" s="8">
        <f>IF($C4600="","",T4600*W4600/100)</f>
        <v/>
      </c>
      <c r="Y4600" s="8">
        <f>IF($C4600="","",T4600-X4600)</f>
        <v/>
      </c>
      <c r="Z4600" s="8">
        <f>IF($C4600="","",Y4600-M4600)</f>
        <v/>
      </c>
      <c r="AD4600" s="8" t="n"/>
      <c r="AG4600" s="14" t="n"/>
      <c r="AI4600">
        <f>IF($C4600="","",IF(COUNTIF($C$2:$C4600,$C4600)=1,1,0))</f>
        <v/>
      </c>
      <c r="AJ4600">
        <f>IF($AI4600=1,SUMPRODUCT(--($AM$2:$AM$7001&lt;$AM4600))+1,"")</f>
        <v/>
      </c>
      <c r="AK4600">
        <f>IF($C4600="","",IF(OR($P4600=TRUE(),$P4600="TRUE"),1,0))</f>
        <v/>
      </c>
      <c r="AL4600">
        <f>IF($C4600="","",IF(AND($V4600="Yes",SUMPRODUCT((LEN(Settings!$F$6:$F$13)&gt;0)*ISNUMBER(SEARCH(Settings!$F$6:$F$13,$O4600)))=0),1,0))</f>
        <v/>
      </c>
      <c r="AM4600">
        <f>IF($AI4600=1,IFERROR(IF(VALUE($C4600)&lt;100000000,VALUE($C4600),1000000000),IFERROR(IF(VALUE(MID($C4600,2,20))&lt;100000000,VALUE(MID($C4600,2,20)),1000000000),1000000000))+ROW()/100000,"")</f>
        <v/>
      </c>
    </row>
    <row r="4601">
      <c r="E4601" s="14" t="n"/>
      <c r="M4601" s="8">
        <f>IF($C4601="","",L4601*T4601/100)</f>
        <v/>
      </c>
      <c r="S4601" s="8" t="n"/>
      <c r="T4601" s="8" t="n"/>
      <c r="W4601">
        <f>IF($C4601="","",IF($AL4601=1,0,IF($AK4601=1,Settings!$C$6,Settings!$C$7))*100)</f>
        <v/>
      </c>
      <c r="X4601" s="8">
        <f>IF($C4601="","",T4601*W4601/100)</f>
        <v/>
      </c>
      <c r="Y4601" s="8">
        <f>IF($C4601="","",T4601-X4601)</f>
        <v/>
      </c>
      <c r="Z4601" s="8">
        <f>IF($C4601="","",Y4601-M4601)</f>
        <v/>
      </c>
      <c r="AD4601" s="8" t="n"/>
      <c r="AG4601" s="14" t="n"/>
      <c r="AI4601">
        <f>IF($C4601="","",IF(COUNTIF($C$2:$C4601,$C4601)=1,1,0))</f>
        <v/>
      </c>
      <c r="AJ4601">
        <f>IF($AI4601=1,SUMPRODUCT(--($AM$2:$AM$7001&lt;$AM4601))+1,"")</f>
        <v/>
      </c>
      <c r="AK4601">
        <f>IF($C4601="","",IF(OR($P4601=TRUE(),$P4601="TRUE"),1,0))</f>
        <v/>
      </c>
      <c r="AL4601">
        <f>IF($C4601="","",IF(AND($V4601="Yes",SUMPRODUCT((LEN(Settings!$F$6:$F$13)&gt;0)*ISNUMBER(SEARCH(Settings!$F$6:$F$13,$O4601)))=0),1,0))</f>
        <v/>
      </c>
      <c r="AM4601">
        <f>IF($AI4601=1,IFERROR(IF(VALUE($C4601)&lt;100000000,VALUE($C4601),1000000000),IFERROR(IF(VALUE(MID($C4601,2,20))&lt;100000000,VALUE(MID($C4601,2,20)),1000000000),1000000000))+ROW()/100000,"")</f>
        <v/>
      </c>
    </row>
    <row r="4602">
      <c r="E4602" s="14" t="n"/>
      <c r="M4602" s="8">
        <f>IF($C4602="","",L4602*T4602/100)</f>
        <v/>
      </c>
      <c r="S4602" s="8" t="n"/>
      <c r="T4602" s="8" t="n"/>
      <c r="W4602">
        <f>IF($C4602="","",IF($AL4602=1,0,IF($AK4602=1,Settings!$C$6,Settings!$C$7))*100)</f>
        <v/>
      </c>
      <c r="X4602" s="8">
        <f>IF($C4602="","",T4602*W4602/100)</f>
        <v/>
      </c>
      <c r="Y4602" s="8">
        <f>IF($C4602="","",T4602-X4602)</f>
        <v/>
      </c>
      <c r="Z4602" s="8">
        <f>IF($C4602="","",Y4602-M4602)</f>
        <v/>
      </c>
      <c r="AD4602" s="8" t="n"/>
      <c r="AG4602" s="14" t="n"/>
      <c r="AI4602">
        <f>IF($C4602="","",IF(COUNTIF($C$2:$C4602,$C4602)=1,1,0))</f>
        <v/>
      </c>
      <c r="AJ4602">
        <f>IF($AI4602=1,SUMPRODUCT(--($AM$2:$AM$7001&lt;$AM4602))+1,"")</f>
        <v/>
      </c>
      <c r="AK4602">
        <f>IF($C4602="","",IF(OR($P4602=TRUE(),$P4602="TRUE"),1,0))</f>
        <v/>
      </c>
      <c r="AL4602">
        <f>IF($C4602="","",IF(AND($V4602="Yes",SUMPRODUCT((LEN(Settings!$F$6:$F$13)&gt;0)*ISNUMBER(SEARCH(Settings!$F$6:$F$13,$O4602)))=0),1,0))</f>
        <v/>
      </c>
      <c r="AM4602">
        <f>IF($AI4602=1,IFERROR(IF(VALUE($C4602)&lt;100000000,VALUE($C4602),1000000000),IFERROR(IF(VALUE(MID($C4602,2,20))&lt;100000000,VALUE(MID($C4602,2,20)),1000000000),1000000000))+ROW()/100000,"")</f>
        <v/>
      </c>
    </row>
    <row r="4603">
      <c r="E4603" s="14" t="n"/>
      <c r="M4603" s="8">
        <f>IF($C4603="","",L4603*T4603/100)</f>
        <v/>
      </c>
      <c r="S4603" s="8" t="n"/>
      <c r="T4603" s="8" t="n"/>
      <c r="W4603">
        <f>IF($C4603="","",IF($AL4603=1,0,IF($AK4603=1,Settings!$C$6,Settings!$C$7))*100)</f>
        <v/>
      </c>
      <c r="X4603" s="8">
        <f>IF($C4603="","",T4603*W4603/100)</f>
        <v/>
      </c>
      <c r="Y4603" s="8">
        <f>IF($C4603="","",T4603-X4603)</f>
        <v/>
      </c>
      <c r="Z4603" s="8">
        <f>IF($C4603="","",Y4603-M4603)</f>
        <v/>
      </c>
      <c r="AD4603" s="8" t="n"/>
      <c r="AG4603" s="14" t="n"/>
      <c r="AI4603">
        <f>IF($C4603="","",IF(COUNTIF($C$2:$C4603,$C4603)=1,1,0))</f>
        <v/>
      </c>
      <c r="AJ4603">
        <f>IF($AI4603=1,SUMPRODUCT(--($AM$2:$AM$7001&lt;$AM4603))+1,"")</f>
        <v/>
      </c>
      <c r="AK4603">
        <f>IF($C4603="","",IF(OR($P4603=TRUE(),$P4603="TRUE"),1,0))</f>
        <v/>
      </c>
      <c r="AL4603">
        <f>IF($C4603="","",IF(AND($V4603="Yes",SUMPRODUCT((LEN(Settings!$F$6:$F$13)&gt;0)*ISNUMBER(SEARCH(Settings!$F$6:$F$13,$O4603)))=0),1,0))</f>
        <v/>
      </c>
      <c r="AM4603">
        <f>IF($AI4603=1,IFERROR(IF(VALUE($C4603)&lt;100000000,VALUE($C4603),1000000000),IFERROR(IF(VALUE(MID($C4603,2,20))&lt;100000000,VALUE(MID($C4603,2,20)),1000000000),1000000000))+ROW()/100000,"")</f>
        <v/>
      </c>
    </row>
    <row r="4604">
      <c r="E4604" s="14" t="n"/>
      <c r="M4604" s="8">
        <f>IF($C4604="","",L4604*T4604/100)</f>
        <v/>
      </c>
      <c r="S4604" s="8" t="n"/>
      <c r="T4604" s="8" t="n"/>
      <c r="W4604">
        <f>IF($C4604="","",IF($AL4604=1,0,IF($AK4604=1,Settings!$C$6,Settings!$C$7))*100)</f>
        <v/>
      </c>
      <c r="X4604" s="8">
        <f>IF($C4604="","",T4604*W4604/100)</f>
        <v/>
      </c>
      <c r="Y4604" s="8">
        <f>IF($C4604="","",T4604-X4604)</f>
        <v/>
      </c>
      <c r="Z4604" s="8">
        <f>IF($C4604="","",Y4604-M4604)</f>
        <v/>
      </c>
      <c r="AD4604" s="8" t="n"/>
      <c r="AG4604" s="14" t="n"/>
      <c r="AI4604">
        <f>IF($C4604="","",IF(COUNTIF($C$2:$C4604,$C4604)=1,1,0))</f>
        <v/>
      </c>
      <c r="AJ4604">
        <f>IF($AI4604=1,SUMPRODUCT(--($AM$2:$AM$7001&lt;$AM4604))+1,"")</f>
        <v/>
      </c>
      <c r="AK4604">
        <f>IF($C4604="","",IF(OR($P4604=TRUE(),$P4604="TRUE"),1,0))</f>
        <v/>
      </c>
      <c r="AL4604">
        <f>IF($C4604="","",IF(AND($V4604="Yes",SUMPRODUCT((LEN(Settings!$F$6:$F$13)&gt;0)*ISNUMBER(SEARCH(Settings!$F$6:$F$13,$O4604)))=0),1,0))</f>
        <v/>
      </c>
      <c r="AM4604">
        <f>IF($AI4604=1,IFERROR(IF(VALUE($C4604)&lt;100000000,VALUE($C4604),1000000000),IFERROR(IF(VALUE(MID($C4604,2,20))&lt;100000000,VALUE(MID($C4604,2,20)),1000000000),1000000000))+ROW()/100000,"")</f>
        <v/>
      </c>
    </row>
    <row r="4605">
      <c r="E4605" s="14" t="n"/>
      <c r="M4605" s="8">
        <f>IF($C4605="","",L4605*T4605/100)</f>
        <v/>
      </c>
      <c r="S4605" s="8" t="n"/>
      <c r="T4605" s="8" t="n"/>
      <c r="W4605">
        <f>IF($C4605="","",IF($AL4605=1,0,IF($AK4605=1,Settings!$C$6,Settings!$C$7))*100)</f>
        <v/>
      </c>
      <c r="X4605" s="8">
        <f>IF($C4605="","",T4605*W4605/100)</f>
        <v/>
      </c>
      <c r="Y4605" s="8">
        <f>IF($C4605="","",T4605-X4605)</f>
        <v/>
      </c>
      <c r="Z4605" s="8">
        <f>IF($C4605="","",Y4605-M4605)</f>
        <v/>
      </c>
      <c r="AD4605" s="8" t="n"/>
      <c r="AG4605" s="14" t="n"/>
      <c r="AI4605">
        <f>IF($C4605="","",IF(COUNTIF($C$2:$C4605,$C4605)=1,1,0))</f>
        <v/>
      </c>
      <c r="AJ4605">
        <f>IF($AI4605=1,SUMPRODUCT(--($AM$2:$AM$7001&lt;$AM4605))+1,"")</f>
        <v/>
      </c>
      <c r="AK4605">
        <f>IF($C4605="","",IF(OR($P4605=TRUE(),$P4605="TRUE"),1,0))</f>
        <v/>
      </c>
      <c r="AL4605">
        <f>IF($C4605="","",IF(AND($V4605="Yes",SUMPRODUCT((LEN(Settings!$F$6:$F$13)&gt;0)*ISNUMBER(SEARCH(Settings!$F$6:$F$13,$O4605)))=0),1,0))</f>
        <v/>
      </c>
      <c r="AM4605">
        <f>IF($AI4605=1,IFERROR(IF(VALUE($C4605)&lt;100000000,VALUE($C4605),1000000000),IFERROR(IF(VALUE(MID($C4605,2,20))&lt;100000000,VALUE(MID($C4605,2,20)),1000000000),1000000000))+ROW()/100000,"")</f>
        <v/>
      </c>
    </row>
    <row r="4606">
      <c r="E4606" s="14" t="n"/>
      <c r="M4606" s="8">
        <f>IF($C4606="","",L4606*T4606/100)</f>
        <v/>
      </c>
      <c r="S4606" s="8" t="n"/>
      <c r="T4606" s="8" t="n"/>
      <c r="W4606">
        <f>IF($C4606="","",IF($AL4606=1,0,IF($AK4606=1,Settings!$C$6,Settings!$C$7))*100)</f>
        <v/>
      </c>
      <c r="X4606" s="8">
        <f>IF($C4606="","",T4606*W4606/100)</f>
        <v/>
      </c>
      <c r="Y4606" s="8">
        <f>IF($C4606="","",T4606-X4606)</f>
        <v/>
      </c>
      <c r="Z4606" s="8">
        <f>IF($C4606="","",Y4606-M4606)</f>
        <v/>
      </c>
      <c r="AD4606" s="8" t="n"/>
      <c r="AG4606" s="14" t="n"/>
      <c r="AI4606">
        <f>IF($C4606="","",IF(COUNTIF($C$2:$C4606,$C4606)=1,1,0))</f>
        <v/>
      </c>
      <c r="AJ4606">
        <f>IF($AI4606=1,SUMPRODUCT(--($AM$2:$AM$7001&lt;$AM4606))+1,"")</f>
        <v/>
      </c>
      <c r="AK4606">
        <f>IF($C4606="","",IF(OR($P4606=TRUE(),$P4606="TRUE"),1,0))</f>
        <v/>
      </c>
      <c r="AL4606">
        <f>IF($C4606="","",IF(AND($V4606="Yes",SUMPRODUCT((LEN(Settings!$F$6:$F$13)&gt;0)*ISNUMBER(SEARCH(Settings!$F$6:$F$13,$O4606)))=0),1,0))</f>
        <v/>
      </c>
      <c r="AM4606">
        <f>IF($AI4606=1,IFERROR(IF(VALUE($C4606)&lt;100000000,VALUE($C4606),1000000000),IFERROR(IF(VALUE(MID($C4606,2,20))&lt;100000000,VALUE(MID($C4606,2,20)),1000000000),1000000000))+ROW()/100000,"")</f>
        <v/>
      </c>
    </row>
    <row r="4607">
      <c r="E4607" s="14" t="n"/>
      <c r="M4607" s="8">
        <f>IF($C4607="","",L4607*T4607/100)</f>
        <v/>
      </c>
      <c r="S4607" s="8" t="n"/>
      <c r="T4607" s="8" t="n"/>
      <c r="W4607">
        <f>IF($C4607="","",IF($AL4607=1,0,IF($AK4607=1,Settings!$C$6,Settings!$C$7))*100)</f>
        <v/>
      </c>
      <c r="X4607" s="8">
        <f>IF($C4607="","",T4607*W4607/100)</f>
        <v/>
      </c>
      <c r="Y4607" s="8">
        <f>IF($C4607="","",T4607-X4607)</f>
        <v/>
      </c>
      <c r="Z4607" s="8">
        <f>IF($C4607="","",Y4607-M4607)</f>
        <v/>
      </c>
      <c r="AD4607" s="8" t="n"/>
      <c r="AG4607" s="14" t="n"/>
      <c r="AI4607">
        <f>IF($C4607="","",IF(COUNTIF($C$2:$C4607,$C4607)=1,1,0))</f>
        <v/>
      </c>
      <c r="AJ4607">
        <f>IF($AI4607=1,SUMPRODUCT(--($AM$2:$AM$7001&lt;$AM4607))+1,"")</f>
        <v/>
      </c>
      <c r="AK4607">
        <f>IF($C4607="","",IF(OR($P4607=TRUE(),$P4607="TRUE"),1,0))</f>
        <v/>
      </c>
      <c r="AL4607">
        <f>IF($C4607="","",IF(AND($V4607="Yes",SUMPRODUCT((LEN(Settings!$F$6:$F$13)&gt;0)*ISNUMBER(SEARCH(Settings!$F$6:$F$13,$O4607)))=0),1,0))</f>
        <v/>
      </c>
      <c r="AM4607">
        <f>IF($AI4607=1,IFERROR(IF(VALUE($C4607)&lt;100000000,VALUE($C4607),1000000000),IFERROR(IF(VALUE(MID($C4607,2,20))&lt;100000000,VALUE(MID($C4607,2,20)),1000000000),1000000000))+ROW()/100000,"")</f>
        <v/>
      </c>
    </row>
    <row r="4608">
      <c r="E4608" s="14" t="n"/>
      <c r="M4608" s="8">
        <f>IF($C4608="","",L4608*T4608/100)</f>
        <v/>
      </c>
      <c r="S4608" s="8" t="n"/>
      <c r="T4608" s="8" t="n"/>
      <c r="W4608">
        <f>IF($C4608="","",IF($AL4608=1,0,IF($AK4608=1,Settings!$C$6,Settings!$C$7))*100)</f>
        <v/>
      </c>
      <c r="X4608" s="8">
        <f>IF($C4608="","",T4608*W4608/100)</f>
        <v/>
      </c>
      <c r="Y4608" s="8">
        <f>IF($C4608="","",T4608-X4608)</f>
        <v/>
      </c>
      <c r="Z4608" s="8">
        <f>IF($C4608="","",Y4608-M4608)</f>
        <v/>
      </c>
      <c r="AD4608" s="8" t="n"/>
      <c r="AG4608" s="14" t="n"/>
      <c r="AI4608">
        <f>IF($C4608="","",IF(COUNTIF($C$2:$C4608,$C4608)=1,1,0))</f>
        <v/>
      </c>
      <c r="AJ4608">
        <f>IF($AI4608=1,SUMPRODUCT(--($AM$2:$AM$7001&lt;$AM4608))+1,"")</f>
        <v/>
      </c>
      <c r="AK4608">
        <f>IF($C4608="","",IF(OR($P4608=TRUE(),$P4608="TRUE"),1,0))</f>
        <v/>
      </c>
      <c r="AL4608">
        <f>IF($C4608="","",IF(AND($V4608="Yes",SUMPRODUCT((LEN(Settings!$F$6:$F$13)&gt;0)*ISNUMBER(SEARCH(Settings!$F$6:$F$13,$O4608)))=0),1,0))</f>
        <v/>
      </c>
      <c r="AM4608">
        <f>IF($AI4608=1,IFERROR(IF(VALUE($C4608)&lt;100000000,VALUE($C4608),1000000000),IFERROR(IF(VALUE(MID($C4608,2,20))&lt;100000000,VALUE(MID($C4608,2,20)),1000000000),1000000000))+ROW()/100000,"")</f>
        <v/>
      </c>
    </row>
    <row r="4609">
      <c r="E4609" s="14" t="n"/>
      <c r="M4609" s="8">
        <f>IF($C4609="","",L4609*T4609/100)</f>
        <v/>
      </c>
      <c r="S4609" s="8" t="n"/>
      <c r="T4609" s="8" t="n"/>
      <c r="W4609">
        <f>IF($C4609="","",IF($AL4609=1,0,IF($AK4609=1,Settings!$C$6,Settings!$C$7))*100)</f>
        <v/>
      </c>
      <c r="X4609" s="8">
        <f>IF($C4609="","",T4609*W4609/100)</f>
        <v/>
      </c>
      <c r="Y4609" s="8">
        <f>IF($C4609="","",T4609-X4609)</f>
        <v/>
      </c>
      <c r="Z4609" s="8">
        <f>IF($C4609="","",Y4609-M4609)</f>
        <v/>
      </c>
      <c r="AD4609" s="8" t="n"/>
      <c r="AG4609" s="14" t="n"/>
      <c r="AI4609">
        <f>IF($C4609="","",IF(COUNTIF($C$2:$C4609,$C4609)=1,1,0))</f>
        <v/>
      </c>
      <c r="AJ4609">
        <f>IF($AI4609=1,SUMPRODUCT(--($AM$2:$AM$7001&lt;$AM4609))+1,"")</f>
        <v/>
      </c>
      <c r="AK4609">
        <f>IF($C4609="","",IF(OR($P4609=TRUE(),$P4609="TRUE"),1,0))</f>
        <v/>
      </c>
      <c r="AL4609">
        <f>IF($C4609="","",IF(AND($V4609="Yes",SUMPRODUCT((LEN(Settings!$F$6:$F$13)&gt;0)*ISNUMBER(SEARCH(Settings!$F$6:$F$13,$O4609)))=0),1,0))</f>
        <v/>
      </c>
      <c r="AM4609">
        <f>IF($AI4609=1,IFERROR(IF(VALUE($C4609)&lt;100000000,VALUE($C4609),1000000000),IFERROR(IF(VALUE(MID($C4609,2,20))&lt;100000000,VALUE(MID($C4609,2,20)),1000000000),1000000000))+ROW()/100000,"")</f>
        <v/>
      </c>
    </row>
    <row r="4610">
      <c r="E4610" s="14" t="n"/>
      <c r="M4610" s="8">
        <f>IF($C4610="","",L4610*T4610/100)</f>
        <v/>
      </c>
      <c r="S4610" s="8" t="n"/>
      <c r="T4610" s="8" t="n"/>
      <c r="W4610">
        <f>IF($C4610="","",IF($AL4610=1,0,IF($AK4610=1,Settings!$C$6,Settings!$C$7))*100)</f>
        <v/>
      </c>
      <c r="X4610" s="8">
        <f>IF($C4610="","",T4610*W4610/100)</f>
        <v/>
      </c>
      <c r="Y4610" s="8">
        <f>IF($C4610="","",T4610-X4610)</f>
        <v/>
      </c>
      <c r="Z4610" s="8">
        <f>IF($C4610="","",Y4610-M4610)</f>
        <v/>
      </c>
      <c r="AD4610" s="8" t="n"/>
      <c r="AG4610" s="14" t="n"/>
      <c r="AI4610">
        <f>IF($C4610="","",IF(COUNTIF($C$2:$C4610,$C4610)=1,1,0))</f>
        <v/>
      </c>
      <c r="AJ4610">
        <f>IF($AI4610=1,SUMPRODUCT(--($AM$2:$AM$7001&lt;$AM4610))+1,"")</f>
        <v/>
      </c>
      <c r="AK4610">
        <f>IF($C4610="","",IF(OR($P4610=TRUE(),$P4610="TRUE"),1,0))</f>
        <v/>
      </c>
      <c r="AL4610">
        <f>IF($C4610="","",IF(AND($V4610="Yes",SUMPRODUCT((LEN(Settings!$F$6:$F$13)&gt;0)*ISNUMBER(SEARCH(Settings!$F$6:$F$13,$O4610)))=0),1,0))</f>
        <v/>
      </c>
      <c r="AM4610">
        <f>IF($AI4610=1,IFERROR(IF(VALUE($C4610)&lt;100000000,VALUE($C4610),1000000000),IFERROR(IF(VALUE(MID($C4610,2,20))&lt;100000000,VALUE(MID($C4610,2,20)),1000000000),1000000000))+ROW()/100000,"")</f>
        <v/>
      </c>
    </row>
    <row r="4611">
      <c r="E4611" s="14" t="n"/>
      <c r="M4611" s="8">
        <f>IF($C4611="","",L4611*T4611/100)</f>
        <v/>
      </c>
      <c r="S4611" s="8" t="n"/>
      <c r="T4611" s="8" t="n"/>
      <c r="W4611">
        <f>IF($C4611="","",IF($AL4611=1,0,IF($AK4611=1,Settings!$C$6,Settings!$C$7))*100)</f>
        <v/>
      </c>
      <c r="X4611" s="8">
        <f>IF($C4611="","",T4611*W4611/100)</f>
        <v/>
      </c>
      <c r="Y4611" s="8">
        <f>IF($C4611="","",T4611-X4611)</f>
        <v/>
      </c>
      <c r="Z4611" s="8">
        <f>IF($C4611="","",Y4611-M4611)</f>
        <v/>
      </c>
      <c r="AD4611" s="8" t="n"/>
      <c r="AG4611" s="14" t="n"/>
      <c r="AI4611">
        <f>IF($C4611="","",IF(COUNTIF($C$2:$C4611,$C4611)=1,1,0))</f>
        <v/>
      </c>
      <c r="AJ4611">
        <f>IF($AI4611=1,SUMPRODUCT(--($AM$2:$AM$7001&lt;$AM4611))+1,"")</f>
        <v/>
      </c>
      <c r="AK4611">
        <f>IF($C4611="","",IF(OR($P4611=TRUE(),$P4611="TRUE"),1,0))</f>
        <v/>
      </c>
      <c r="AL4611">
        <f>IF($C4611="","",IF(AND($V4611="Yes",SUMPRODUCT((LEN(Settings!$F$6:$F$13)&gt;0)*ISNUMBER(SEARCH(Settings!$F$6:$F$13,$O4611)))=0),1,0))</f>
        <v/>
      </c>
      <c r="AM4611">
        <f>IF($AI4611=1,IFERROR(IF(VALUE($C4611)&lt;100000000,VALUE($C4611),1000000000),IFERROR(IF(VALUE(MID($C4611,2,20))&lt;100000000,VALUE(MID($C4611,2,20)),1000000000),1000000000))+ROW()/100000,"")</f>
        <v/>
      </c>
    </row>
    <row r="4612">
      <c r="E4612" s="14" t="n"/>
      <c r="M4612" s="8">
        <f>IF($C4612="","",L4612*T4612/100)</f>
        <v/>
      </c>
      <c r="S4612" s="8" t="n"/>
      <c r="T4612" s="8" t="n"/>
      <c r="W4612">
        <f>IF($C4612="","",IF($AL4612=1,0,IF($AK4612=1,Settings!$C$6,Settings!$C$7))*100)</f>
        <v/>
      </c>
      <c r="X4612" s="8">
        <f>IF($C4612="","",T4612*W4612/100)</f>
        <v/>
      </c>
      <c r="Y4612" s="8">
        <f>IF($C4612="","",T4612-X4612)</f>
        <v/>
      </c>
      <c r="Z4612" s="8">
        <f>IF($C4612="","",Y4612-M4612)</f>
        <v/>
      </c>
      <c r="AD4612" s="8" t="n"/>
      <c r="AG4612" s="14" t="n"/>
      <c r="AI4612">
        <f>IF($C4612="","",IF(COUNTIF($C$2:$C4612,$C4612)=1,1,0))</f>
        <v/>
      </c>
      <c r="AJ4612">
        <f>IF($AI4612=1,SUMPRODUCT(--($AM$2:$AM$7001&lt;$AM4612))+1,"")</f>
        <v/>
      </c>
      <c r="AK4612">
        <f>IF($C4612="","",IF(OR($P4612=TRUE(),$P4612="TRUE"),1,0))</f>
        <v/>
      </c>
      <c r="AL4612">
        <f>IF($C4612="","",IF(AND($V4612="Yes",SUMPRODUCT((LEN(Settings!$F$6:$F$13)&gt;0)*ISNUMBER(SEARCH(Settings!$F$6:$F$13,$O4612)))=0),1,0))</f>
        <v/>
      </c>
      <c r="AM4612">
        <f>IF($AI4612=1,IFERROR(IF(VALUE($C4612)&lt;100000000,VALUE($C4612),1000000000),IFERROR(IF(VALUE(MID($C4612,2,20))&lt;100000000,VALUE(MID($C4612,2,20)),1000000000),1000000000))+ROW()/100000,"")</f>
        <v/>
      </c>
    </row>
    <row r="4613">
      <c r="E4613" s="14" t="n"/>
      <c r="M4613" s="8">
        <f>IF($C4613="","",L4613*T4613/100)</f>
        <v/>
      </c>
      <c r="S4613" s="8" t="n"/>
      <c r="T4613" s="8" t="n"/>
      <c r="W4613">
        <f>IF($C4613="","",IF($AL4613=1,0,IF($AK4613=1,Settings!$C$6,Settings!$C$7))*100)</f>
        <v/>
      </c>
      <c r="X4613" s="8">
        <f>IF($C4613="","",T4613*W4613/100)</f>
        <v/>
      </c>
      <c r="Y4613" s="8">
        <f>IF($C4613="","",T4613-X4613)</f>
        <v/>
      </c>
      <c r="Z4613" s="8">
        <f>IF($C4613="","",Y4613-M4613)</f>
        <v/>
      </c>
      <c r="AD4613" s="8" t="n"/>
      <c r="AG4613" s="14" t="n"/>
      <c r="AI4613">
        <f>IF($C4613="","",IF(COUNTIF($C$2:$C4613,$C4613)=1,1,0))</f>
        <v/>
      </c>
      <c r="AJ4613">
        <f>IF($AI4613=1,SUMPRODUCT(--($AM$2:$AM$7001&lt;$AM4613))+1,"")</f>
        <v/>
      </c>
      <c r="AK4613">
        <f>IF($C4613="","",IF(OR($P4613=TRUE(),$P4613="TRUE"),1,0))</f>
        <v/>
      </c>
      <c r="AL4613">
        <f>IF($C4613="","",IF(AND($V4613="Yes",SUMPRODUCT((LEN(Settings!$F$6:$F$13)&gt;0)*ISNUMBER(SEARCH(Settings!$F$6:$F$13,$O4613)))=0),1,0))</f>
        <v/>
      </c>
      <c r="AM4613">
        <f>IF($AI4613=1,IFERROR(IF(VALUE($C4613)&lt;100000000,VALUE($C4613),1000000000),IFERROR(IF(VALUE(MID($C4613,2,20))&lt;100000000,VALUE(MID($C4613,2,20)),1000000000),1000000000))+ROW()/100000,"")</f>
        <v/>
      </c>
    </row>
    <row r="4614">
      <c r="E4614" s="14" t="n"/>
      <c r="M4614" s="8">
        <f>IF($C4614="","",L4614*T4614/100)</f>
        <v/>
      </c>
      <c r="S4614" s="8" t="n"/>
      <c r="T4614" s="8" t="n"/>
      <c r="W4614">
        <f>IF($C4614="","",IF($AL4614=1,0,IF($AK4614=1,Settings!$C$6,Settings!$C$7))*100)</f>
        <v/>
      </c>
      <c r="X4614" s="8">
        <f>IF($C4614="","",T4614*W4614/100)</f>
        <v/>
      </c>
      <c r="Y4614" s="8">
        <f>IF($C4614="","",T4614-X4614)</f>
        <v/>
      </c>
      <c r="Z4614" s="8">
        <f>IF($C4614="","",Y4614-M4614)</f>
        <v/>
      </c>
      <c r="AD4614" s="8" t="n"/>
      <c r="AG4614" s="14" t="n"/>
      <c r="AI4614">
        <f>IF($C4614="","",IF(COUNTIF($C$2:$C4614,$C4614)=1,1,0))</f>
        <v/>
      </c>
      <c r="AJ4614">
        <f>IF($AI4614=1,SUMPRODUCT(--($AM$2:$AM$7001&lt;$AM4614))+1,"")</f>
        <v/>
      </c>
      <c r="AK4614">
        <f>IF($C4614="","",IF(OR($P4614=TRUE(),$P4614="TRUE"),1,0))</f>
        <v/>
      </c>
      <c r="AL4614">
        <f>IF($C4614="","",IF(AND($V4614="Yes",SUMPRODUCT((LEN(Settings!$F$6:$F$13)&gt;0)*ISNUMBER(SEARCH(Settings!$F$6:$F$13,$O4614)))=0),1,0))</f>
        <v/>
      </c>
      <c r="AM4614">
        <f>IF($AI4614=1,IFERROR(IF(VALUE($C4614)&lt;100000000,VALUE($C4614),1000000000),IFERROR(IF(VALUE(MID($C4614,2,20))&lt;100000000,VALUE(MID($C4614,2,20)),1000000000),1000000000))+ROW()/100000,"")</f>
        <v/>
      </c>
    </row>
    <row r="4615">
      <c r="E4615" s="14" t="n"/>
      <c r="M4615" s="8">
        <f>IF($C4615="","",L4615*T4615/100)</f>
        <v/>
      </c>
      <c r="S4615" s="8" t="n"/>
      <c r="T4615" s="8" t="n"/>
      <c r="W4615">
        <f>IF($C4615="","",IF($AL4615=1,0,IF($AK4615=1,Settings!$C$6,Settings!$C$7))*100)</f>
        <v/>
      </c>
      <c r="X4615" s="8">
        <f>IF($C4615="","",T4615*W4615/100)</f>
        <v/>
      </c>
      <c r="Y4615" s="8">
        <f>IF($C4615="","",T4615-X4615)</f>
        <v/>
      </c>
      <c r="Z4615" s="8">
        <f>IF($C4615="","",Y4615-M4615)</f>
        <v/>
      </c>
      <c r="AD4615" s="8" t="n"/>
      <c r="AG4615" s="14" t="n"/>
      <c r="AI4615">
        <f>IF($C4615="","",IF(COUNTIF($C$2:$C4615,$C4615)=1,1,0))</f>
        <v/>
      </c>
      <c r="AJ4615">
        <f>IF($AI4615=1,SUMPRODUCT(--($AM$2:$AM$7001&lt;$AM4615))+1,"")</f>
        <v/>
      </c>
      <c r="AK4615">
        <f>IF($C4615="","",IF(OR($P4615=TRUE(),$P4615="TRUE"),1,0))</f>
        <v/>
      </c>
      <c r="AL4615">
        <f>IF($C4615="","",IF(AND($V4615="Yes",SUMPRODUCT((LEN(Settings!$F$6:$F$13)&gt;0)*ISNUMBER(SEARCH(Settings!$F$6:$F$13,$O4615)))=0),1,0))</f>
        <v/>
      </c>
      <c r="AM4615">
        <f>IF($AI4615=1,IFERROR(IF(VALUE($C4615)&lt;100000000,VALUE($C4615),1000000000),IFERROR(IF(VALUE(MID($C4615,2,20))&lt;100000000,VALUE(MID($C4615,2,20)),1000000000),1000000000))+ROW()/100000,"")</f>
        <v/>
      </c>
    </row>
    <row r="4616">
      <c r="E4616" s="14" t="n"/>
      <c r="M4616" s="8">
        <f>IF($C4616="","",L4616*T4616/100)</f>
        <v/>
      </c>
      <c r="S4616" s="8" t="n"/>
      <c r="T4616" s="8" t="n"/>
      <c r="W4616">
        <f>IF($C4616="","",IF($AL4616=1,0,IF($AK4616=1,Settings!$C$6,Settings!$C$7))*100)</f>
        <v/>
      </c>
      <c r="X4616" s="8">
        <f>IF($C4616="","",T4616*W4616/100)</f>
        <v/>
      </c>
      <c r="Y4616" s="8">
        <f>IF($C4616="","",T4616-X4616)</f>
        <v/>
      </c>
      <c r="Z4616" s="8">
        <f>IF($C4616="","",Y4616-M4616)</f>
        <v/>
      </c>
      <c r="AD4616" s="8" t="n"/>
      <c r="AG4616" s="14" t="n"/>
      <c r="AI4616">
        <f>IF($C4616="","",IF(COUNTIF($C$2:$C4616,$C4616)=1,1,0))</f>
        <v/>
      </c>
      <c r="AJ4616">
        <f>IF($AI4616=1,SUMPRODUCT(--($AM$2:$AM$7001&lt;$AM4616))+1,"")</f>
        <v/>
      </c>
      <c r="AK4616">
        <f>IF($C4616="","",IF(OR($P4616=TRUE(),$P4616="TRUE"),1,0))</f>
        <v/>
      </c>
      <c r="AL4616">
        <f>IF($C4616="","",IF(AND($V4616="Yes",SUMPRODUCT((LEN(Settings!$F$6:$F$13)&gt;0)*ISNUMBER(SEARCH(Settings!$F$6:$F$13,$O4616)))=0),1,0))</f>
        <v/>
      </c>
      <c r="AM4616">
        <f>IF($AI4616=1,IFERROR(IF(VALUE($C4616)&lt;100000000,VALUE($C4616),1000000000),IFERROR(IF(VALUE(MID($C4616,2,20))&lt;100000000,VALUE(MID($C4616,2,20)),1000000000),1000000000))+ROW()/100000,"")</f>
        <v/>
      </c>
    </row>
    <row r="4617">
      <c r="E4617" s="14" t="n"/>
      <c r="M4617" s="8">
        <f>IF($C4617="","",L4617*T4617/100)</f>
        <v/>
      </c>
      <c r="S4617" s="8" t="n"/>
      <c r="T4617" s="8" t="n"/>
      <c r="W4617">
        <f>IF($C4617="","",IF($AL4617=1,0,IF($AK4617=1,Settings!$C$6,Settings!$C$7))*100)</f>
        <v/>
      </c>
      <c r="X4617" s="8">
        <f>IF($C4617="","",T4617*W4617/100)</f>
        <v/>
      </c>
      <c r="Y4617" s="8">
        <f>IF($C4617="","",T4617-X4617)</f>
        <v/>
      </c>
      <c r="Z4617" s="8">
        <f>IF($C4617="","",Y4617-M4617)</f>
        <v/>
      </c>
      <c r="AD4617" s="8" t="n"/>
      <c r="AG4617" s="14" t="n"/>
      <c r="AI4617">
        <f>IF($C4617="","",IF(COUNTIF($C$2:$C4617,$C4617)=1,1,0))</f>
        <v/>
      </c>
      <c r="AJ4617">
        <f>IF($AI4617=1,SUMPRODUCT(--($AM$2:$AM$7001&lt;$AM4617))+1,"")</f>
        <v/>
      </c>
      <c r="AK4617">
        <f>IF($C4617="","",IF(OR($P4617=TRUE(),$P4617="TRUE"),1,0))</f>
        <v/>
      </c>
      <c r="AL4617">
        <f>IF($C4617="","",IF(AND($V4617="Yes",SUMPRODUCT((LEN(Settings!$F$6:$F$13)&gt;0)*ISNUMBER(SEARCH(Settings!$F$6:$F$13,$O4617)))=0),1,0))</f>
        <v/>
      </c>
      <c r="AM4617">
        <f>IF($AI4617=1,IFERROR(IF(VALUE($C4617)&lt;100000000,VALUE($C4617),1000000000),IFERROR(IF(VALUE(MID($C4617,2,20))&lt;100000000,VALUE(MID($C4617,2,20)),1000000000),1000000000))+ROW()/100000,"")</f>
        <v/>
      </c>
    </row>
    <row r="4618">
      <c r="E4618" s="14" t="n"/>
      <c r="M4618" s="8">
        <f>IF($C4618="","",L4618*T4618/100)</f>
        <v/>
      </c>
      <c r="S4618" s="8" t="n"/>
      <c r="T4618" s="8" t="n"/>
      <c r="W4618">
        <f>IF($C4618="","",IF($AL4618=1,0,IF($AK4618=1,Settings!$C$6,Settings!$C$7))*100)</f>
        <v/>
      </c>
      <c r="X4618" s="8">
        <f>IF($C4618="","",T4618*W4618/100)</f>
        <v/>
      </c>
      <c r="Y4618" s="8">
        <f>IF($C4618="","",T4618-X4618)</f>
        <v/>
      </c>
      <c r="Z4618" s="8">
        <f>IF($C4618="","",Y4618-M4618)</f>
        <v/>
      </c>
      <c r="AD4618" s="8" t="n"/>
      <c r="AG4618" s="14" t="n"/>
      <c r="AI4618">
        <f>IF($C4618="","",IF(COUNTIF($C$2:$C4618,$C4618)=1,1,0))</f>
        <v/>
      </c>
      <c r="AJ4618">
        <f>IF($AI4618=1,SUMPRODUCT(--($AM$2:$AM$7001&lt;$AM4618))+1,"")</f>
        <v/>
      </c>
      <c r="AK4618">
        <f>IF($C4618="","",IF(OR($P4618=TRUE(),$P4618="TRUE"),1,0))</f>
        <v/>
      </c>
      <c r="AL4618">
        <f>IF($C4618="","",IF(AND($V4618="Yes",SUMPRODUCT((LEN(Settings!$F$6:$F$13)&gt;0)*ISNUMBER(SEARCH(Settings!$F$6:$F$13,$O4618)))=0),1,0))</f>
        <v/>
      </c>
      <c r="AM4618">
        <f>IF($AI4618=1,IFERROR(IF(VALUE($C4618)&lt;100000000,VALUE($C4618),1000000000),IFERROR(IF(VALUE(MID($C4618,2,20))&lt;100000000,VALUE(MID($C4618,2,20)),1000000000),1000000000))+ROW()/100000,"")</f>
        <v/>
      </c>
    </row>
    <row r="4619">
      <c r="E4619" s="14" t="n"/>
      <c r="M4619" s="8">
        <f>IF($C4619="","",L4619*T4619/100)</f>
        <v/>
      </c>
      <c r="S4619" s="8" t="n"/>
      <c r="T4619" s="8" t="n"/>
      <c r="W4619">
        <f>IF($C4619="","",IF($AL4619=1,0,IF($AK4619=1,Settings!$C$6,Settings!$C$7))*100)</f>
        <v/>
      </c>
      <c r="X4619" s="8">
        <f>IF($C4619="","",T4619*W4619/100)</f>
        <v/>
      </c>
      <c r="Y4619" s="8">
        <f>IF($C4619="","",T4619-X4619)</f>
        <v/>
      </c>
      <c r="Z4619" s="8">
        <f>IF($C4619="","",Y4619-M4619)</f>
        <v/>
      </c>
      <c r="AD4619" s="8" t="n"/>
      <c r="AG4619" s="14" t="n"/>
      <c r="AI4619">
        <f>IF($C4619="","",IF(COUNTIF($C$2:$C4619,$C4619)=1,1,0))</f>
        <v/>
      </c>
      <c r="AJ4619">
        <f>IF($AI4619=1,SUMPRODUCT(--($AM$2:$AM$7001&lt;$AM4619))+1,"")</f>
        <v/>
      </c>
      <c r="AK4619">
        <f>IF($C4619="","",IF(OR($P4619=TRUE(),$P4619="TRUE"),1,0))</f>
        <v/>
      </c>
      <c r="AL4619">
        <f>IF($C4619="","",IF(AND($V4619="Yes",SUMPRODUCT((LEN(Settings!$F$6:$F$13)&gt;0)*ISNUMBER(SEARCH(Settings!$F$6:$F$13,$O4619)))=0),1,0))</f>
        <v/>
      </c>
      <c r="AM4619">
        <f>IF($AI4619=1,IFERROR(IF(VALUE($C4619)&lt;100000000,VALUE($C4619),1000000000),IFERROR(IF(VALUE(MID($C4619,2,20))&lt;100000000,VALUE(MID($C4619,2,20)),1000000000),1000000000))+ROW()/100000,"")</f>
        <v/>
      </c>
    </row>
    <row r="4620">
      <c r="E4620" s="14" t="n"/>
      <c r="M4620" s="8">
        <f>IF($C4620="","",L4620*T4620/100)</f>
        <v/>
      </c>
      <c r="S4620" s="8" t="n"/>
      <c r="T4620" s="8" t="n"/>
      <c r="W4620">
        <f>IF($C4620="","",IF($AL4620=1,0,IF($AK4620=1,Settings!$C$6,Settings!$C$7))*100)</f>
        <v/>
      </c>
      <c r="X4620" s="8">
        <f>IF($C4620="","",T4620*W4620/100)</f>
        <v/>
      </c>
      <c r="Y4620" s="8">
        <f>IF($C4620="","",T4620-X4620)</f>
        <v/>
      </c>
      <c r="Z4620" s="8">
        <f>IF($C4620="","",Y4620-M4620)</f>
        <v/>
      </c>
      <c r="AD4620" s="8" t="n"/>
      <c r="AG4620" s="14" t="n"/>
      <c r="AI4620">
        <f>IF($C4620="","",IF(COUNTIF($C$2:$C4620,$C4620)=1,1,0))</f>
        <v/>
      </c>
      <c r="AJ4620">
        <f>IF($AI4620=1,SUMPRODUCT(--($AM$2:$AM$7001&lt;$AM4620))+1,"")</f>
        <v/>
      </c>
      <c r="AK4620">
        <f>IF($C4620="","",IF(OR($P4620=TRUE(),$P4620="TRUE"),1,0))</f>
        <v/>
      </c>
      <c r="AL4620">
        <f>IF($C4620="","",IF(AND($V4620="Yes",SUMPRODUCT((LEN(Settings!$F$6:$F$13)&gt;0)*ISNUMBER(SEARCH(Settings!$F$6:$F$13,$O4620)))=0),1,0))</f>
        <v/>
      </c>
      <c r="AM4620">
        <f>IF($AI4620=1,IFERROR(IF(VALUE($C4620)&lt;100000000,VALUE($C4620),1000000000),IFERROR(IF(VALUE(MID($C4620,2,20))&lt;100000000,VALUE(MID($C4620,2,20)),1000000000),1000000000))+ROW()/100000,"")</f>
        <v/>
      </c>
    </row>
    <row r="4621">
      <c r="E4621" s="14" t="n"/>
      <c r="M4621" s="8">
        <f>IF($C4621="","",L4621*T4621/100)</f>
        <v/>
      </c>
      <c r="S4621" s="8" t="n"/>
      <c r="T4621" s="8" t="n"/>
      <c r="W4621">
        <f>IF($C4621="","",IF($AL4621=1,0,IF($AK4621=1,Settings!$C$6,Settings!$C$7))*100)</f>
        <v/>
      </c>
      <c r="X4621" s="8">
        <f>IF($C4621="","",T4621*W4621/100)</f>
        <v/>
      </c>
      <c r="Y4621" s="8">
        <f>IF($C4621="","",T4621-X4621)</f>
        <v/>
      </c>
      <c r="Z4621" s="8">
        <f>IF($C4621="","",Y4621-M4621)</f>
        <v/>
      </c>
      <c r="AD4621" s="8" t="n"/>
      <c r="AG4621" s="14" t="n"/>
      <c r="AI4621">
        <f>IF($C4621="","",IF(COUNTIF($C$2:$C4621,$C4621)=1,1,0))</f>
        <v/>
      </c>
      <c r="AJ4621">
        <f>IF($AI4621=1,SUMPRODUCT(--($AM$2:$AM$7001&lt;$AM4621))+1,"")</f>
        <v/>
      </c>
      <c r="AK4621">
        <f>IF($C4621="","",IF(OR($P4621=TRUE(),$P4621="TRUE"),1,0))</f>
        <v/>
      </c>
      <c r="AL4621">
        <f>IF($C4621="","",IF(AND($V4621="Yes",SUMPRODUCT((LEN(Settings!$F$6:$F$13)&gt;0)*ISNUMBER(SEARCH(Settings!$F$6:$F$13,$O4621)))=0),1,0))</f>
        <v/>
      </c>
      <c r="AM4621">
        <f>IF($AI4621=1,IFERROR(IF(VALUE($C4621)&lt;100000000,VALUE($C4621),1000000000),IFERROR(IF(VALUE(MID($C4621,2,20))&lt;100000000,VALUE(MID($C4621,2,20)),1000000000),1000000000))+ROW()/100000,"")</f>
        <v/>
      </c>
    </row>
    <row r="4622">
      <c r="E4622" s="14" t="n"/>
      <c r="M4622" s="8">
        <f>IF($C4622="","",L4622*T4622/100)</f>
        <v/>
      </c>
      <c r="S4622" s="8" t="n"/>
      <c r="T4622" s="8" t="n"/>
      <c r="W4622">
        <f>IF($C4622="","",IF($AL4622=1,0,IF($AK4622=1,Settings!$C$6,Settings!$C$7))*100)</f>
        <v/>
      </c>
      <c r="X4622" s="8">
        <f>IF($C4622="","",T4622*W4622/100)</f>
        <v/>
      </c>
      <c r="Y4622" s="8">
        <f>IF($C4622="","",T4622-X4622)</f>
        <v/>
      </c>
      <c r="Z4622" s="8">
        <f>IF($C4622="","",Y4622-M4622)</f>
        <v/>
      </c>
      <c r="AD4622" s="8" t="n"/>
      <c r="AG4622" s="14" t="n"/>
      <c r="AI4622">
        <f>IF($C4622="","",IF(COUNTIF($C$2:$C4622,$C4622)=1,1,0))</f>
        <v/>
      </c>
      <c r="AJ4622">
        <f>IF($AI4622=1,SUMPRODUCT(--($AM$2:$AM$7001&lt;$AM4622))+1,"")</f>
        <v/>
      </c>
      <c r="AK4622">
        <f>IF($C4622="","",IF(OR($P4622=TRUE(),$P4622="TRUE"),1,0))</f>
        <v/>
      </c>
      <c r="AL4622">
        <f>IF($C4622="","",IF(AND($V4622="Yes",SUMPRODUCT((LEN(Settings!$F$6:$F$13)&gt;0)*ISNUMBER(SEARCH(Settings!$F$6:$F$13,$O4622)))=0),1,0))</f>
        <v/>
      </c>
      <c r="AM4622">
        <f>IF($AI4622=1,IFERROR(IF(VALUE($C4622)&lt;100000000,VALUE($C4622),1000000000),IFERROR(IF(VALUE(MID($C4622,2,20))&lt;100000000,VALUE(MID($C4622,2,20)),1000000000),1000000000))+ROW()/100000,"")</f>
        <v/>
      </c>
    </row>
    <row r="4623">
      <c r="E4623" s="14" t="n"/>
      <c r="M4623" s="8">
        <f>IF($C4623="","",L4623*T4623/100)</f>
        <v/>
      </c>
      <c r="S4623" s="8" t="n"/>
      <c r="T4623" s="8" t="n"/>
      <c r="W4623">
        <f>IF($C4623="","",IF($AL4623=1,0,IF($AK4623=1,Settings!$C$6,Settings!$C$7))*100)</f>
        <v/>
      </c>
      <c r="X4623" s="8">
        <f>IF($C4623="","",T4623*W4623/100)</f>
        <v/>
      </c>
      <c r="Y4623" s="8">
        <f>IF($C4623="","",T4623-X4623)</f>
        <v/>
      </c>
      <c r="Z4623" s="8">
        <f>IF($C4623="","",Y4623-M4623)</f>
        <v/>
      </c>
      <c r="AD4623" s="8" t="n"/>
      <c r="AG4623" s="14" t="n"/>
      <c r="AI4623">
        <f>IF($C4623="","",IF(COUNTIF($C$2:$C4623,$C4623)=1,1,0))</f>
        <v/>
      </c>
      <c r="AJ4623">
        <f>IF($AI4623=1,SUMPRODUCT(--($AM$2:$AM$7001&lt;$AM4623))+1,"")</f>
        <v/>
      </c>
      <c r="AK4623">
        <f>IF($C4623="","",IF(OR($P4623=TRUE(),$P4623="TRUE"),1,0))</f>
        <v/>
      </c>
      <c r="AL4623">
        <f>IF($C4623="","",IF(AND($V4623="Yes",SUMPRODUCT((LEN(Settings!$F$6:$F$13)&gt;0)*ISNUMBER(SEARCH(Settings!$F$6:$F$13,$O4623)))=0),1,0))</f>
        <v/>
      </c>
      <c r="AM4623">
        <f>IF($AI4623=1,IFERROR(IF(VALUE($C4623)&lt;100000000,VALUE($C4623),1000000000),IFERROR(IF(VALUE(MID($C4623,2,20))&lt;100000000,VALUE(MID($C4623,2,20)),1000000000),1000000000))+ROW()/100000,"")</f>
        <v/>
      </c>
    </row>
    <row r="4624">
      <c r="E4624" s="14" t="n"/>
      <c r="M4624" s="8">
        <f>IF($C4624="","",L4624*T4624/100)</f>
        <v/>
      </c>
      <c r="S4624" s="8" t="n"/>
      <c r="T4624" s="8" t="n"/>
      <c r="W4624">
        <f>IF($C4624="","",IF($AL4624=1,0,IF($AK4624=1,Settings!$C$6,Settings!$C$7))*100)</f>
        <v/>
      </c>
      <c r="X4624" s="8">
        <f>IF($C4624="","",T4624*W4624/100)</f>
        <v/>
      </c>
      <c r="Y4624" s="8">
        <f>IF($C4624="","",T4624-X4624)</f>
        <v/>
      </c>
      <c r="Z4624" s="8">
        <f>IF($C4624="","",Y4624-M4624)</f>
        <v/>
      </c>
      <c r="AD4624" s="8" t="n"/>
      <c r="AG4624" s="14" t="n"/>
      <c r="AI4624">
        <f>IF($C4624="","",IF(COUNTIF($C$2:$C4624,$C4624)=1,1,0))</f>
        <v/>
      </c>
      <c r="AJ4624">
        <f>IF($AI4624=1,SUMPRODUCT(--($AM$2:$AM$7001&lt;$AM4624))+1,"")</f>
        <v/>
      </c>
      <c r="AK4624">
        <f>IF($C4624="","",IF(OR($P4624=TRUE(),$P4624="TRUE"),1,0))</f>
        <v/>
      </c>
      <c r="AL4624">
        <f>IF($C4624="","",IF(AND($V4624="Yes",SUMPRODUCT((LEN(Settings!$F$6:$F$13)&gt;0)*ISNUMBER(SEARCH(Settings!$F$6:$F$13,$O4624)))=0),1,0))</f>
        <v/>
      </c>
      <c r="AM4624">
        <f>IF($AI4624=1,IFERROR(IF(VALUE($C4624)&lt;100000000,VALUE($C4624),1000000000),IFERROR(IF(VALUE(MID($C4624,2,20))&lt;100000000,VALUE(MID($C4624,2,20)),1000000000),1000000000))+ROW()/100000,"")</f>
        <v/>
      </c>
    </row>
    <row r="4625">
      <c r="E4625" s="14" t="n"/>
      <c r="M4625" s="8">
        <f>IF($C4625="","",L4625*T4625/100)</f>
        <v/>
      </c>
      <c r="S4625" s="8" t="n"/>
      <c r="T4625" s="8" t="n"/>
      <c r="W4625">
        <f>IF($C4625="","",IF($AL4625=1,0,IF($AK4625=1,Settings!$C$6,Settings!$C$7))*100)</f>
        <v/>
      </c>
      <c r="X4625" s="8">
        <f>IF($C4625="","",T4625*W4625/100)</f>
        <v/>
      </c>
      <c r="Y4625" s="8">
        <f>IF($C4625="","",T4625-X4625)</f>
        <v/>
      </c>
      <c r="Z4625" s="8">
        <f>IF($C4625="","",Y4625-M4625)</f>
        <v/>
      </c>
      <c r="AD4625" s="8" t="n"/>
      <c r="AG4625" s="14" t="n"/>
      <c r="AI4625">
        <f>IF($C4625="","",IF(COUNTIF($C$2:$C4625,$C4625)=1,1,0))</f>
        <v/>
      </c>
      <c r="AJ4625">
        <f>IF($AI4625=1,SUMPRODUCT(--($AM$2:$AM$7001&lt;$AM4625))+1,"")</f>
        <v/>
      </c>
      <c r="AK4625">
        <f>IF($C4625="","",IF(OR($P4625=TRUE(),$P4625="TRUE"),1,0))</f>
        <v/>
      </c>
      <c r="AL4625">
        <f>IF($C4625="","",IF(AND($V4625="Yes",SUMPRODUCT((LEN(Settings!$F$6:$F$13)&gt;0)*ISNUMBER(SEARCH(Settings!$F$6:$F$13,$O4625)))=0),1,0))</f>
        <v/>
      </c>
      <c r="AM4625">
        <f>IF($AI4625=1,IFERROR(IF(VALUE($C4625)&lt;100000000,VALUE($C4625),1000000000),IFERROR(IF(VALUE(MID($C4625,2,20))&lt;100000000,VALUE(MID($C4625,2,20)),1000000000),1000000000))+ROW()/100000,"")</f>
        <v/>
      </c>
    </row>
    <row r="4626">
      <c r="E4626" s="14" t="n"/>
      <c r="M4626" s="8">
        <f>IF($C4626="","",L4626*T4626/100)</f>
        <v/>
      </c>
      <c r="S4626" s="8" t="n"/>
      <c r="T4626" s="8" t="n"/>
      <c r="W4626">
        <f>IF($C4626="","",IF($AL4626=1,0,IF($AK4626=1,Settings!$C$6,Settings!$C$7))*100)</f>
        <v/>
      </c>
      <c r="X4626" s="8">
        <f>IF($C4626="","",T4626*W4626/100)</f>
        <v/>
      </c>
      <c r="Y4626" s="8">
        <f>IF($C4626="","",T4626-X4626)</f>
        <v/>
      </c>
      <c r="Z4626" s="8">
        <f>IF($C4626="","",Y4626-M4626)</f>
        <v/>
      </c>
      <c r="AD4626" s="8" t="n"/>
      <c r="AG4626" s="14" t="n"/>
      <c r="AI4626">
        <f>IF($C4626="","",IF(COUNTIF($C$2:$C4626,$C4626)=1,1,0))</f>
        <v/>
      </c>
      <c r="AJ4626">
        <f>IF($AI4626=1,SUMPRODUCT(--($AM$2:$AM$7001&lt;$AM4626))+1,"")</f>
        <v/>
      </c>
      <c r="AK4626">
        <f>IF($C4626="","",IF(OR($P4626=TRUE(),$P4626="TRUE"),1,0))</f>
        <v/>
      </c>
      <c r="AL4626">
        <f>IF($C4626="","",IF(AND($V4626="Yes",SUMPRODUCT((LEN(Settings!$F$6:$F$13)&gt;0)*ISNUMBER(SEARCH(Settings!$F$6:$F$13,$O4626)))=0),1,0))</f>
        <v/>
      </c>
      <c r="AM4626">
        <f>IF($AI4626=1,IFERROR(IF(VALUE($C4626)&lt;100000000,VALUE($C4626),1000000000),IFERROR(IF(VALUE(MID($C4626,2,20))&lt;100000000,VALUE(MID($C4626,2,20)),1000000000),1000000000))+ROW()/100000,"")</f>
        <v/>
      </c>
    </row>
    <row r="4627">
      <c r="E4627" s="14" t="n"/>
      <c r="M4627" s="8">
        <f>IF($C4627="","",L4627*T4627/100)</f>
        <v/>
      </c>
      <c r="S4627" s="8" t="n"/>
      <c r="T4627" s="8" t="n"/>
      <c r="W4627">
        <f>IF($C4627="","",IF($AL4627=1,0,IF($AK4627=1,Settings!$C$6,Settings!$C$7))*100)</f>
        <v/>
      </c>
      <c r="X4627" s="8">
        <f>IF($C4627="","",T4627*W4627/100)</f>
        <v/>
      </c>
      <c r="Y4627" s="8">
        <f>IF($C4627="","",T4627-X4627)</f>
        <v/>
      </c>
      <c r="Z4627" s="8">
        <f>IF($C4627="","",Y4627-M4627)</f>
        <v/>
      </c>
      <c r="AD4627" s="8" t="n"/>
      <c r="AG4627" s="14" t="n"/>
      <c r="AI4627">
        <f>IF($C4627="","",IF(COUNTIF($C$2:$C4627,$C4627)=1,1,0))</f>
        <v/>
      </c>
      <c r="AJ4627">
        <f>IF($AI4627=1,SUMPRODUCT(--($AM$2:$AM$7001&lt;$AM4627))+1,"")</f>
        <v/>
      </c>
      <c r="AK4627">
        <f>IF($C4627="","",IF(OR($P4627=TRUE(),$P4627="TRUE"),1,0))</f>
        <v/>
      </c>
      <c r="AL4627">
        <f>IF($C4627="","",IF(AND($V4627="Yes",SUMPRODUCT((LEN(Settings!$F$6:$F$13)&gt;0)*ISNUMBER(SEARCH(Settings!$F$6:$F$13,$O4627)))=0),1,0))</f>
        <v/>
      </c>
      <c r="AM4627">
        <f>IF($AI4627=1,IFERROR(IF(VALUE($C4627)&lt;100000000,VALUE($C4627),1000000000),IFERROR(IF(VALUE(MID($C4627,2,20))&lt;100000000,VALUE(MID($C4627,2,20)),1000000000),1000000000))+ROW()/100000,"")</f>
        <v/>
      </c>
    </row>
    <row r="4628">
      <c r="E4628" s="14" t="n"/>
      <c r="M4628" s="8">
        <f>IF($C4628="","",L4628*T4628/100)</f>
        <v/>
      </c>
      <c r="S4628" s="8" t="n"/>
      <c r="T4628" s="8" t="n"/>
      <c r="W4628">
        <f>IF($C4628="","",IF($AL4628=1,0,IF($AK4628=1,Settings!$C$6,Settings!$C$7))*100)</f>
        <v/>
      </c>
      <c r="X4628" s="8">
        <f>IF($C4628="","",T4628*W4628/100)</f>
        <v/>
      </c>
      <c r="Y4628" s="8">
        <f>IF($C4628="","",T4628-X4628)</f>
        <v/>
      </c>
      <c r="Z4628" s="8">
        <f>IF($C4628="","",Y4628-M4628)</f>
        <v/>
      </c>
      <c r="AD4628" s="8" t="n"/>
      <c r="AG4628" s="14" t="n"/>
      <c r="AI4628">
        <f>IF($C4628="","",IF(COUNTIF($C$2:$C4628,$C4628)=1,1,0))</f>
        <v/>
      </c>
      <c r="AJ4628">
        <f>IF($AI4628=1,SUMPRODUCT(--($AM$2:$AM$7001&lt;$AM4628))+1,"")</f>
        <v/>
      </c>
      <c r="AK4628">
        <f>IF($C4628="","",IF(OR($P4628=TRUE(),$P4628="TRUE"),1,0))</f>
        <v/>
      </c>
      <c r="AL4628">
        <f>IF($C4628="","",IF(AND($V4628="Yes",SUMPRODUCT((LEN(Settings!$F$6:$F$13)&gt;0)*ISNUMBER(SEARCH(Settings!$F$6:$F$13,$O4628)))=0),1,0))</f>
        <v/>
      </c>
      <c r="AM4628">
        <f>IF($AI4628=1,IFERROR(IF(VALUE($C4628)&lt;100000000,VALUE($C4628),1000000000),IFERROR(IF(VALUE(MID($C4628,2,20))&lt;100000000,VALUE(MID($C4628,2,20)),1000000000),1000000000))+ROW()/100000,"")</f>
        <v/>
      </c>
    </row>
    <row r="4629">
      <c r="E4629" s="14" t="n"/>
      <c r="M4629" s="8">
        <f>IF($C4629="","",L4629*T4629/100)</f>
        <v/>
      </c>
      <c r="S4629" s="8" t="n"/>
      <c r="T4629" s="8" t="n"/>
      <c r="W4629">
        <f>IF($C4629="","",IF($AL4629=1,0,IF($AK4629=1,Settings!$C$6,Settings!$C$7))*100)</f>
        <v/>
      </c>
      <c r="X4629" s="8">
        <f>IF($C4629="","",T4629*W4629/100)</f>
        <v/>
      </c>
      <c r="Y4629" s="8">
        <f>IF($C4629="","",T4629-X4629)</f>
        <v/>
      </c>
      <c r="Z4629" s="8">
        <f>IF($C4629="","",Y4629-M4629)</f>
        <v/>
      </c>
      <c r="AD4629" s="8" t="n"/>
      <c r="AG4629" s="14" t="n"/>
      <c r="AI4629">
        <f>IF($C4629="","",IF(COUNTIF($C$2:$C4629,$C4629)=1,1,0))</f>
        <v/>
      </c>
      <c r="AJ4629">
        <f>IF($AI4629=1,SUMPRODUCT(--($AM$2:$AM$7001&lt;$AM4629))+1,"")</f>
        <v/>
      </c>
      <c r="AK4629">
        <f>IF($C4629="","",IF(OR($P4629=TRUE(),$P4629="TRUE"),1,0))</f>
        <v/>
      </c>
      <c r="AL4629">
        <f>IF($C4629="","",IF(AND($V4629="Yes",SUMPRODUCT((LEN(Settings!$F$6:$F$13)&gt;0)*ISNUMBER(SEARCH(Settings!$F$6:$F$13,$O4629)))=0),1,0))</f>
        <v/>
      </c>
      <c r="AM4629">
        <f>IF($AI4629=1,IFERROR(IF(VALUE($C4629)&lt;100000000,VALUE($C4629),1000000000),IFERROR(IF(VALUE(MID($C4629,2,20))&lt;100000000,VALUE(MID($C4629,2,20)),1000000000),1000000000))+ROW()/100000,"")</f>
        <v/>
      </c>
    </row>
    <row r="4630">
      <c r="E4630" s="14" t="n"/>
      <c r="M4630" s="8">
        <f>IF($C4630="","",L4630*T4630/100)</f>
        <v/>
      </c>
      <c r="S4630" s="8" t="n"/>
      <c r="T4630" s="8" t="n"/>
      <c r="W4630">
        <f>IF($C4630="","",IF($AL4630=1,0,IF($AK4630=1,Settings!$C$6,Settings!$C$7))*100)</f>
        <v/>
      </c>
      <c r="X4630" s="8">
        <f>IF($C4630="","",T4630*W4630/100)</f>
        <v/>
      </c>
      <c r="Y4630" s="8">
        <f>IF($C4630="","",T4630-X4630)</f>
        <v/>
      </c>
      <c r="Z4630" s="8">
        <f>IF($C4630="","",Y4630-M4630)</f>
        <v/>
      </c>
      <c r="AD4630" s="8" t="n"/>
      <c r="AG4630" s="14" t="n"/>
      <c r="AI4630">
        <f>IF($C4630="","",IF(COUNTIF($C$2:$C4630,$C4630)=1,1,0))</f>
        <v/>
      </c>
      <c r="AJ4630">
        <f>IF($AI4630=1,SUMPRODUCT(--($AM$2:$AM$7001&lt;$AM4630))+1,"")</f>
        <v/>
      </c>
      <c r="AK4630">
        <f>IF($C4630="","",IF(OR($P4630=TRUE(),$P4630="TRUE"),1,0))</f>
        <v/>
      </c>
      <c r="AL4630">
        <f>IF($C4630="","",IF(AND($V4630="Yes",SUMPRODUCT((LEN(Settings!$F$6:$F$13)&gt;0)*ISNUMBER(SEARCH(Settings!$F$6:$F$13,$O4630)))=0),1,0))</f>
        <v/>
      </c>
      <c r="AM4630">
        <f>IF($AI4630=1,IFERROR(IF(VALUE($C4630)&lt;100000000,VALUE($C4630),1000000000),IFERROR(IF(VALUE(MID($C4630,2,20))&lt;100000000,VALUE(MID($C4630,2,20)),1000000000),1000000000))+ROW()/100000,"")</f>
        <v/>
      </c>
    </row>
    <row r="4631">
      <c r="E4631" s="14" t="n"/>
      <c r="M4631" s="8">
        <f>IF($C4631="","",L4631*T4631/100)</f>
        <v/>
      </c>
      <c r="S4631" s="8" t="n"/>
      <c r="T4631" s="8" t="n"/>
      <c r="W4631">
        <f>IF($C4631="","",IF($AL4631=1,0,IF($AK4631=1,Settings!$C$6,Settings!$C$7))*100)</f>
        <v/>
      </c>
      <c r="X4631" s="8">
        <f>IF($C4631="","",T4631*W4631/100)</f>
        <v/>
      </c>
      <c r="Y4631" s="8">
        <f>IF($C4631="","",T4631-X4631)</f>
        <v/>
      </c>
      <c r="Z4631" s="8">
        <f>IF($C4631="","",Y4631-M4631)</f>
        <v/>
      </c>
      <c r="AD4631" s="8" t="n"/>
      <c r="AG4631" s="14" t="n"/>
      <c r="AI4631">
        <f>IF($C4631="","",IF(COUNTIF($C$2:$C4631,$C4631)=1,1,0))</f>
        <v/>
      </c>
      <c r="AJ4631">
        <f>IF($AI4631=1,SUMPRODUCT(--($AM$2:$AM$7001&lt;$AM4631))+1,"")</f>
        <v/>
      </c>
      <c r="AK4631">
        <f>IF($C4631="","",IF(OR($P4631=TRUE(),$P4631="TRUE"),1,0))</f>
        <v/>
      </c>
      <c r="AL4631">
        <f>IF($C4631="","",IF(AND($V4631="Yes",SUMPRODUCT((LEN(Settings!$F$6:$F$13)&gt;0)*ISNUMBER(SEARCH(Settings!$F$6:$F$13,$O4631)))=0),1,0))</f>
        <v/>
      </c>
      <c r="AM4631">
        <f>IF($AI4631=1,IFERROR(IF(VALUE($C4631)&lt;100000000,VALUE($C4631),1000000000),IFERROR(IF(VALUE(MID($C4631,2,20))&lt;100000000,VALUE(MID($C4631,2,20)),1000000000),1000000000))+ROW()/100000,"")</f>
        <v/>
      </c>
    </row>
    <row r="4632">
      <c r="E4632" s="14" t="n"/>
      <c r="M4632" s="8">
        <f>IF($C4632="","",L4632*T4632/100)</f>
        <v/>
      </c>
      <c r="S4632" s="8" t="n"/>
      <c r="T4632" s="8" t="n"/>
      <c r="W4632">
        <f>IF($C4632="","",IF($AL4632=1,0,IF($AK4632=1,Settings!$C$6,Settings!$C$7))*100)</f>
        <v/>
      </c>
      <c r="X4632" s="8">
        <f>IF($C4632="","",T4632*W4632/100)</f>
        <v/>
      </c>
      <c r="Y4632" s="8">
        <f>IF($C4632="","",T4632-X4632)</f>
        <v/>
      </c>
      <c r="Z4632" s="8">
        <f>IF($C4632="","",Y4632-M4632)</f>
        <v/>
      </c>
      <c r="AD4632" s="8" t="n"/>
      <c r="AG4632" s="14" t="n"/>
      <c r="AI4632">
        <f>IF($C4632="","",IF(COUNTIF($C$2:$C4632,$C4632)=1,1,0))</f>
        <v/>
      </c>
      <c r="AJ4632">
        <f>IF($AI4632=1,SUMPRODUCT(--($AM$2:$AM$7001&lt;$AM4632))+1,"")</f>
        <v/>
      </c>
      <c r="AK4632">
        <f>IF($C4632="","",IF(OR($P4632=TRUE(),$P4632="TRUE"),1,0))</f>
        <v/>
      </c>
      <c r="AL4632">
        <f>IF($C4632="","",IF(AND($V4632="Yes",SUMPRODUCT((LEN(Settings!$F$6:$F$13)&gt;0)*ISNUMBER(SEARCH(Settings!$F$6:$F$13,$O4632)))=0),1,0))</f>
        <v/>
      </c>
      <c r="AM4632">
        <f>IF($AI4632=1,IFERROR(IF(VALUE($C4632)&lt;100000000,VALUE($C4632),1000000000),IFERROR(IF(VALUE(MID($C4632,2,20))&lt;100000000,VALUE(MID($C4632,2,20)),1000000000),1000000000))+ROW()/100000,"")</f>
        <v/>
      </c>
    </row>
    <row r="4633">
      <c r="E4633" s="14" t="n"/>
      <c r="M4633" s="8">
        <f>IF($C4633="","",L4633*T4633/100)</f>
        <v/>
      </c>
      <c r="S4633" s="8" t="n"/>
      <c r="T4633" s="8" t="n"/>
      <c r="W4633">
        <f>IF($C4633="","",IF($AL4633=1,0,IF($AK4633=1,Settings!$C$6,Settings!$C$7))*100)</f>
        <v/>
      </c>
      <c r="X4633" s="8">
        <f>IF($C4633="","",T4633*W4633/100)</f>
        <v/>
      </c>
      <c r="Y4633" s="8">
        <f>IF($C4633="","",T4633-X4633)</f>
        <v/>
      </c>
      <c r="Z4633" s="8">
        <f>IF($C4633="","",Y4633-M4633)</f>
        <v/>
      </c>
      <c r="AD4633" s="8" t="n"/>
      <c r="AG4633" s="14" t="n"/>
      <c r="AI4633">
        <f>IF($C4633="","",IF(COUNTIF($C$2:$C4633,$C4633)=1,1,0))</f>
        <v/>
      </c>
      <c r="AJ4633">
        <f>IF($AI4633=1,SUMPRODUCT(--($AM$2:$AM$7001&lt;$AM4633))+1,"")</f>
        <v/>
      </c>
      <c r="AK4633">
        <f>IF($C4633="","",IF(OR($P4633=TRUE(),$P4633="TRUE"),1,0))</f>
        <v/>
      </c>
      <c r="AL4633">
        <f>IF($C4633="","",IF(AND($V4633="Yes",SUMPRODUCT((LEN(Settings!$F$6:$F$13)&gt;0)*ISNUMBER(SEARCH(Settings!$F$6:$F$13,$O4633)))=0),1,0))</f>
        <v/>
      </c>
      <c r="AM4633">
        <f>IF($AI4633=1,IFERROR(IF(VALUE($C4633)&lt;100000000,VALUE($C4633),1000000000),IFERROR(IF(VALUE(MID($C4633,2,20))&lt;100000000,VALUE(MID($C4633,2,20)),1000000000),1000000000))+ROW()/100000,"")</f>
        <v/>
      </c>
    </row>
    <row r="4634">
      <c r="E4634" s="14" t="n"/>
      <c r="M4634" s="8">
        <f>IF($C4634="","",L4634*T4634/100)</f>
        <v/>
      </c>
      <c r="S4634" s="8" t="n"/>
      <c r="T4634" s="8" t="n"/>
      <c r="W4634">
        <f>IF($C4634="","",IF($AL4634=1,0,IF($AK4634=1,Settings!$C$6,Settings!$C$7))*100)</f>
        <v/>
      </c>
      <c r="X4634" s="8">
        <f>IF($C4634="","",T4634*W4634/100)</f>
        <v/>
      </c>
      <c r="Y4634" s="8">
        <f>IF($C4634="","",T4634-X4634)</f>
        <v/>
      </c>
      <c r="Z4634" s="8">
        <f>IF($C4634="","",Y4634-M4634)</f>
        <v/>
      </c>
      <c r="AD4634" s="8" t="n"/>
      <c r="AG4634" s="14" t="n"/>
      <c r="AI4634">
        <f>IF($C4634="","",IF(COUNTIF($C$2:$C4634,$C4634)=1,1,0))</f>
        <v/>
      </c>
      <c r="AJ4634">
        <f>IF($AI4634=1,SUMPRODUCT(--($AM$2:$AM$7001&lt;$AM4634))+1,"")</f>
        <v/>
      </c>
      <c r="AK4634">
        <f>IF($C4634="","",IF(OR($P4634=TRUE(),$P4634="TRUE"),1,0))</f>
        <v/>
      </c>
      <c r="AL4634">
        <f>IF($C4634="","",IF(AND($V4634="Yes",SUMPRODUCT((LEN(Settings!$F$6:$F$13)&gt;0)*ISNUMBER(SEARCH(Settings!$F$6:$F$13,$O4634)))=0),1,0))</f>
        <v/>
      </c>
      <c r="AM4634">
        <f>IF($AI4634=1,IFERROR(IF(VALUE($C4634)&lt;100000000,VALUE($C4634),1000000000),IFERROR(IF(VALUE(MID($C4634,2,20))&lt;100000000,VALUE(MID($C4634,2,20)),1000000000),1000000000))+ROW()/100000,"")</f>
        <v/>
      </c>
    </row>
    <row r="4635">
      <c r="E4635" s="14" t="n"/>
      <c r="M4635" s="8">
        <f>IF($C4635="","",L4635*T4635/100)</f>
        <v/>
      </c>
      <c r="S4635" s="8" t="n"/>
      <c r="T4635" s="8" t="n"/>
      <c r="W4635">
        <f>IF($C4635="","",IF($AL4635=1,0,IF($AK4635=1,Settings!$C$6,Settings!$C$7))*100)</f>
        <v/>
      </c>
      <c r="X4635" s="8">
        <f>IF($C4635="","",T4635*W4635/100)</f>
        <v/>
      </c>
      <c r="Y4635" s="8">
        <f>IF($C4635="","",T4635-X4635)</f>
        <v/>
      </c>
      <c r="Z4635" s="8">
        <f>IF($C4635="","",Y4635-M4635)</f>
        <v/>
      </c>
      <c r="AD4635" s="8" t="n"/>
      <c r="AG4635" s="14" t="n"/>
      <c r="AI4635">
        <f>IF($C4635="","",IF(COUNTIF($C$2:$C4635,$C4635)=1,1,0))</f>
        <v/>
      </c>
      <c r="AJ4635">
        <f>IF($AI4635=1,SUMPRODUCT(--($AM$2:$AM$7001&lt;$AM4635))+1,"")</f>
        <v/>
      </c>
      <c r="AK4635">
        <f>IF($C4635="","",IF(OR($P4635=TRUE(),$P4635="TRUE"),1,0))</f>
        <v/>
      </c>
      <c r="AL4635">
        <f>IF($C4635="","",IF(AND($V4635="Yes",SUMPRODUCT((LEN(Settings!$F$6:$F$13)&gt;0)*ISNUMBER(SEARCH(Settings!$F$6:$F$13,$O4635)))=0),1,0))</f>
        <v/>
      </c>
      <c r="AM4635">
        <f>IF($AI4635=1,IFERROR(IF(VALUE($C4635)&lt;100000000,VALUE($C4635),1000000000),IFERROR(IF(VALUE(MID($C4635,2,20))&lt;100000000,VALUE(MID($C4635,2,20)),1000000000),1000000000))+ROW()/100000,"")</f>
        <v/>
      </c>
    </row>
    <row r="4636">
      <c r="E4636" s="14" t="n"/>
      <c r="M4636" s="8">
        <f>IF($C4636="","",L4636*T4636/100)</f>
        <v/>
      </c>
      <c r="S4636" s="8" t="n"/>
      <c r="T4636" s="8" t="n"/>
      <c r="W4636">
        <f>IF($C4636="","",IF($AL4636=1,0,IF($AK4636=1,Settings!$C$6,Settings!$C$7))*100)</f>
        <v/>
      </c>
      <c r="X4636" s="8">
        <f>IF($C4636="","",T4636*W4636/100)</f>
        <v/>
      </c>
      <c r="Y4636" s="8">
        <f>IF($C4636="","",T4636-X4636)</f>
        <v/>
      </c>
      <c r="Z4636" s="8">
        <f>IF($C4636="","",Y4636-M4636)</f>
        <v/>
      </c>
      <c r="AD4636" s="8" t="n"/>
      <c r="AG4636" s="14" t="n"/>
      <c r="AI4636">
        <f>IF($C4636="","",IF(COUNTIF($C$2:$C4636,$C4636)=1,1,0))</f>
        <v/>
      </c>
      <c r="AJ4636">
        <f>IF($AI4636=1,SUMPRODUCT(--($AM$2:$AM$7001&lt;$AM4636))+1,"")</f>
        <v/>
      </c>
      <c r="AK4636">
        <f>IF($C4636="","",IF(OR($P4636=TRUE(),$P4636="TRUE"),1,0))</f>
        <v/>
      </c>
      <c r="AL4636">
        <f>IF($C4636="","",IF(AND($V4636="Yes",SUMPRODUCT((LEN(Settings!$F$6:$F$13)&gt;0)*ISNUMBER(SEARCH(Settings!$F$6:$F$13,$O4636)))=0),1,0))</f>
        <v/>
      </c>
      <c r="AM4636">
        <f>IF($AI4636=1,IFERROR(IF(VALUE($C4636)&lt;100000000,VALUE($C4636),1000000000),IFERROR(IF(VALUE(MID($C4636,2,20))&lt;100000000,VALUE(MID($C4636,2,20)),1000000000),1000000000))+ROW()/100000,"")</f>
        <v/>
      </c>
    </row>
    <row r="4637">
      <c r="E4637" s="14" t="n"/>
      <c r="M4637" s="8">
        <f>IF($C4637="","",L4637*T4637/100)</f>
        <v/>
      </c>
      <c r="S4637" s="8" t="n"/>
      <c r="T4637" s="8" t="n"/>
      <c r="W4637">
        <f>IF($C4637="","",IF($AL4637=1,0,IF($AK4637=1,Settings!$C$6,Settings!$C$7))*100)</f>
        <v/>
      </c>
      <c r="X4637" s="8">
        <f>IF($C4637="","",T4637*W4637/100)</f>
        <v/>
      </c>
      <c r="Y4637" s="8">
        <f>IF($C4637="","",T4637-X4637)</f>
        <v/>
      </c>
      <c r="Z4637" s="8">
        <f>IF($C4637="","",Y4637-M4637)</f>
        <v/>
      </c>
      <c r="AD4637" s="8" t="n"/>
      <c r="AG4637" s="14" t="n"/>
      <c r="AI4637">
        <f>IF($C4637="","",IF(COUNTIF($C$2:$C4637,$C4637)=1,1,0))</f>
        <v/>
      </c>
      <c r="AJ4637">
        <f>IF($AI4637=1,SUMPRODUCT(--($AM$2:$AM$7001&lt;$AM4637))+1,"")</f>
        <v/>
      </c>
      <c r="AK4637">
        <f>IF($C4637="","",IF(OR($P4637=TRUE(),$P4637="TRUE"),1,0))</f>
        <v/>
      </c>
      <c r="AL4637">
        <f>IF($C4637="","",IF(AND($V4637="Yes",SUMPRODUCT((LEN(Settings!$F$6:$F$13)&gt;0)*ISNUMBER(SEARCH(Settings!$F$6:$F$13,$O4637)))=0),1,0))</f>
        <v/>
      </c>
      <c r="AM4637">
        <f>IF($AI4637=1,IFERROR(IF(VALUE($C4637)&lt;100000000,VALUE($C4637),1000000000),IFERROR(IF(VALUE(MID($C4637,2,20))&lt;100000000,VALUE(MID($C4637,2,20)),1000000000),1000000000))+ROW()/100000,"")</f>
        <v/>
      </c>
    </row>
    <row r="4638">
      <c r="E4638" s="14" t="n"/>
      <c r="M4638" s="8">
        <f>IF($C4638="","",L4638*T4638/100)</f>
        <v/>
      </c>
      <c r="S4638" s="8" t="n"/>
      <c r="T4638" s="8" t="n"/>
      <c r="W4638">
        <f>IF($C4638="","",IF($AL4638=1,0,IF($AK4638=1,Settings!$C$6,Settings!$C$7))*100)</f>
        <v/>
      </c>
      <c r="X4638" s="8">
        <f>IF($C4638="","",T4638*W4638/100)</f>
        <v/>
      </c>
      <c r="Y4638" s="8">
        <f>IF($C4638="","",T4638-X4638)</f>
        <v/>
      </c>
      <c r="Z4638" s="8">
        <f>IF($C4638="","",Y4638-M4638)</f>
        <v/>
      </c>
      <c r="AD4638" s="8" t="n"/>
      <c r="AG4638" s="14" t="n"/>
      <c r="AI4638">
        <f>IF($C4638="","",IF(COUNTIF($C$2:$C4638,$C4638)=1,1,0))</f>
        <v/>
      </c>
      <c r="AJ4638">
        <f>IF($AI4638=1,SUMPRODUCT(--($AM$2:$AM$7001&lt;$AM4638))+1,"")</f>
        <v/>
      </c>
      <c r="AK4638">
        <f>IF($C4638="","",IF(OR($P4638=TRUE(),$P4638="TRUE"),1,0))</f>
        <v/>
      </c>
      <c r="AL4638">
        <f>IF($C4638="","",IF(AND($V4638="Yes",SUMPRODUCT((LEN(Settings!$F$6:$F$13)&gt;0)*ISNUMBER(SEARCH(Settings!$F$6:$F$13,$O4638)))=0),1,0))</f>
        <v/>
      </c>
      <c r="AM4638">
        <f>IF($AI4638=1,IFERROR(IF(VALUE($C4638)&lt;100000000,VALUE($C4638),1000000000),IFERROR(IF(VALUE(MID($C4638,2,20))&lt;100000000,VALUE(MID($C4638,2,20)),1000000000),1000000000))+ROW()/100000,"")</f>
        <v/>
      </c>
    </row>
    <row r="4639">
      <c r="E4639" s="14" t="n"/>
      <c r="M4639" s="8">
        <f>IF($C4639="","",L4639*T4639/100)</f>
        <v/>
      </c>
      <c r="S4639" s="8" t="n"/>
      <c r="T4639" s="8" t="n"/>
      <c r="W4639">
        <f>IF($C4639="","",IF($AL4639=1,0,IF($AK4639=1,Settings!$C$6,Settings!$C$7))*100)</f>
        <v/>
      </c>
      <c r="X4639" s="8">
        <f>IF($C4639="","",T4639*W4639/100)</f>
        <v/>
      </c>
      <c r="Y4639" s="8">
        <f>IF($C4639="","",T4639-X4639)</f>
        <v/>
      </c>
      <c r="Z4639" s="8">
        <f>IF($C4639="","",Y4639-M4639)</f>
        <v/>
      </c>
      <c r="AD4639" s="8" t="n"/>
      <c r="AG4639" s="14" t="n"/>
      <c r="AI4639">
        <f>IF($C4639="","",IF(COUNTIF($C$2:$C4639,$C4639)=1,1,0))</f>
        <v/>
      </c>
      <c r="AJ4639">
        <f>IF($AI4639=1,SUMPRODUCT(--($AM$2:$AM$7001&lt;$AM4639))+1,"")</f>
        <v/>
      </c>
      <c r="AK4639">
        <f>IF($C4639="","",IF(OR($P4639=TRUE(),$P4639="TRUE"),1,0))</f>
        <v/>
      </c>
      <c r="AL4639">
        <f>IF($C4639="","",IF(AND($V4639="Yes",SUMPRODUCT((LEN(Settings!$F$6:$F$13)&gt;0)*ISNUMBER(SEARCH(Settings!$F$6:$F$13,$O4639)))=0),1,0))</f>
        <v/>
      </c>
      <c r="AM4639">
        <f>IF($AI4639=1,IFERROR(IF(VALUE($C4639)&lt;100000000,VALUE($C4639),1000000000),IFERROR(IF(VALUE(MID($C4639,2,20))&lt;100000000,VALUE(MID($C4639,2,20)),1000000000),1000000000))+ROW()/100000,"")</f>
        <v/>
      </c>
    </row>
    <row r="4640">
      <c r="E4640" s="14" t="n"/>
      <c r="M4640" s="8">
        <f>IF($C4640="","",L4640*T4640/100)</f>
        <v/>
      </c>
      <c r="S4640" s="8" t="n"/>
      <c r="T4640" s="8" t="n"/>
      <c r="W4640">
        <f>IF($C4640="","",IF($AL4640=1,0,IF($AK4640=1,Settings!$C$6,Settings!$C$7))*100)</f>
        <v/>
      </c>
      <c r="X4640" s="8">
        <f>IF($C4640="","",T4640*W4640/100)</f>
        <v/>
      </c>
      <c r="Y4640" s="8">
        <f>IF($C4640="","",T4640-X4640)</f>
        <v/>
      </c>
      <c r="Z4640" s="8">
        <f>IF($C4640="","",Y4640-M4640)</f>
        <v/>
      </c>
      <c r="AD4640" s="8" t="n"/>
      <c r="AG4640" s="14" t="n"/>
      <c r="AI4640">
        <f>IF($C4640="","",IF(COUNTIF($C$2:$C4640,$C4640)=1,1,0))</f>
        <v/>
      </c>
      <c r="AJ4640">
        <f>IF($AI4640=1,SUMPRODUCT(--($AM$2:$AM$7001&lt;$AM4640))+1,"")</f>
        <v/>
      </c>
      <c r="AK4640">
        <f>IF($C4640="","",IF(OR($P4640=TRUE(),$P4640="TRUE"),1,0))</f>
        <v/>
      </c>
      <c r="AL4640">
        <f>IF($C4640="","",IF(AND($V4640="Yes",SUMPRODUCT((LEN(Settings!$F$6:$F$13)&gt;0)*ISNUMBER(SEARCH(Settings!$F$6:$F$13,$O4640)))=0),1,0))</f>
        <v/>
      </c>
      <c r="AM4640">
        <f>IF($AI4640=1,IFERROR(IF(VALUE($C4640)&lt;100000000,VALUE($C4640),1000000000),IFERROR(IF(VALUE(MID($C4640,2,20))&lt;100000000,VALUE(MID($C4640,2,20)),1000000000),1000000000))+ROW()/100000,"")</f>
        <v/>
      </c>
    </row>
    <row r="4641">
      <c r="E4641" s="14" t="n"/>
      <c r="M4641" s="8">
        <f>IF($C4641="","",L4641*T4641/100)</f>
        <v/>
      </c>
      <c r="S4641" s="8" t="n"/>
      <c r="T4641" s="8" t="n"/>
      <c r="W4641">
        <f>IF($C4641="","",IF($AL4641=1,0,IF($AK4641=1,Settings!$C$6,Settings!$C$7))*100)</f>
        <v/>
      </c>
      <c r="X4641" s="8">
        <f>IF($C4641="","",T4641*W4641/100)</f>
        <v/>
      </c>
      <c r="Y4641" s="8">
        <f>IF($C4641="","",T4641-X4641)</f>
        <v/>
      </c>
      <c r="Z4641" s="8">
        <f>IF($C4641="","",Y4641-M4641)</f>
        <v/>
      </c>
      <c r="AD4641" s="8" t="n"/>
      <c r="AG4641" s="14" t="n"/>
      <c r="AI4641">
        <f>IF($C4641="","",IF(COUNTIF($C$2:$C4641,$C4641)=1,1,0))</f>
        <v/>
      </c>
      <c r="AJ4641">
        <f>IF($AI4641=1,SUMPRODUCT(--($AM$2:$AM$7001&lt;$AM4641))+1,"")</f>
        <v/>
      </c>
      <c r="AK4641">
        <f>IF($C4641="","",IF(OR($P4641=TRUE(),$P4641="TRUE"),1,0))</f>
        <v/>
      </c>
      <c r="AL4641">
        <f>IF($C4641="","",IF(AND($V4641="Yes",SUMPRODUCT((LEN(Settings!$F$6:$F$13)&gt;0)*ISNUMBER(SEARCH(Settings!$F$6:$F$13,$O4641)))=0),1,0))</f>
        <v/>
      </c>
      <c r="AM4641">
        <f>IF($AI4641=1,IFERROR(IF(VALUE($C4641)&lt;100000000,VALUE($C4641),1000000000),IFERROR(IF(VALUE(MID($C4641,2,20))&lt;100000000,VALUE(MID($C4641,2,20)),1000000000),1000000000))+ROW()/100000,"")</f>
        <v/>
      </c>
    </row>
    <row r="4642">
      <c r="E4642" s="14" t="n"/>
      <c r="M4642" s="8">
        <f>IF($C4642="","",L4642*T4642/100)</f>
        <v/>
      </c>
      <c r="S4642" s="8" t="n"/>
      <c r="T4642" s="8" t="n"/>
      <c r="W4642">
        <f>IF($C4642="","",IF($AL4642=1,0,IF($AK4642=1,Settings!$C$6,Settings!$C$7))*100)</f>
        <v/>
      </c>
      <c r="X4642" s="8">
        <f>IF($C4642="","",T4642*W4642/100)</f>
        <v/>
      </c>
      <c r="Y4642" s="8">
        <f>IF($C4642="","",T4642-X4642)</f>
        <v/>
      </c>
      <c r="Z4642" s="8">
        <f>IF($C4642="","",Y4642-M4642)</f>
        <v/>
      </c>
      <c r="AD4642" s="8" t="n"/>
      <c r="AG4642" s="14" t="n"/>
      <c r="AI4642">
        <f>IF($C4642="","",IF(COUNTIF($C$2:$C4642,$C4642)=1,1,0))</f>
        <v/>
      </c>
      <c r="AJ4642">
        <f>IF($AI4642=1,SUMPRODUCT(--($AM$2:$AM$7001&lt;$AM4642))+1,"")</f>
        <v/>
      </c>
      <c r="AK4642">
        <f>IF($C4642="","",IF(OR($P4642=TRUE(),$P4642="TRUE"),1,0))</f>
        <v/>
      </c>
      <c r="AL4642">
        <f>IF($C4642="","",IF(AND($V4642="Yes",SUMPRODUCT((LEN(Settings!$F$6:$F$13)&gt;0)*ISNUMBER(SEARCH(Settings!$F$6:$F$13,$O4642)))=0),1,0))</f>
        <v/>
      </c>
      <c r="AM4642">
        <f>IF($AI4642=1,IFERROR(IF(VALUE($C4642)&lt;100000000,VALUE($C4642),1000000000),IFERROR(IF(VALUE(MID($C4642,2,20))&lt;100000000,VALUE(MID($C4642,2,20)),1000000000),1000000000))+ROW()/100000,"")</f>
        <v/>
      </c>
    </row>
    <row r="4643">
      <c r="E4643" s="14" t="n"/>
      <c r="M4643" s="8">
        <f>IF($C4643="","",L4643*T4643/100)</f>
        <v/>
      </c>
      <c r="S4643" s="8" t="n"/>
      <c r="T4643" s="8" t="n"/>
      <c r="W4643">
        <f>IF($C4643="","",IF($AL4643=1,0,IF($AK4643=1,Settings!$C$6,Settings!$C$7))*100)</f>
        <v/>
      </c>
      <c r="X4643" s="8">
        <f>IF($C4643="","",T4643*W4643/100)</f>
        <v/>
      </c>
      <c r="Y4643" s="8">
        <f>IF($C4643="","",T4643-X4643)</f>
        <v/>
      </c>
      <c r="Z4643" s="8">
        <f>IF($C4643="","",Y4643-M4643)</f>
        <v/>
      </c>
      <c r="AD4643" s="8" t="n"/>
      <c r="AG4643" s="14" t="n"/>
      <c r="AI4643">
        <f>IF($C4643="","",IF(COUNTIF($C$2:$C4643,$C4643)=1,1,0))</f>
        <v/>
      </c>
      <c r="AJ4643">
        <f>IF($AI4643=1,SUMPRODUCT(--($AM$2:$AM$7001&lt;$AM4643))+1,"")</f>
        <v/>
      </c>
      <c r="AK4643">
        <f>IF($C4643="","",IF(OR($P4643=TRUE(),$P4643="TRUE"),1,0))</f>
        <v/>
      </c>
      <c r="AL4643">
        <f>IF($C4643="","",IF(AND($V4643="Yes",SUMPRODUCT((LEN(Settings!$F$6:$F$13)&gt;0)*ISNUMBER(SEARCH(Settings!$F$6:$F$13,$O4643)))=0),1,0))</f>
        <v/>
      </c>
      <c r="AM4643">
        <f>IF($AI4643=1,IFERROR(IF(VALUE($C4643)&lt;100000000,VALUE($C4643),1000000000),IFERROR(IF(VALUE(MID($C4643,2,20))&lt;100000000,VALUE(MID($C4643,2,20)),1000000000),1000000000))+ROW()/100000,"")</f>
        <v/>
      </c>
    </row>
    <row r="4644">
      <c r="E4644" s="14" t="n"/>
      <c r="M4644" s="8">
        <f>IF($C4644="","",L4644*T4644/100)</f>
        <v/>
      </c>
      <c r="S4644" s="8" t="n"/>
      <c r="T4644" s="8" t="n"/>
      <c r="W4644">
        <f>IF($C4644="","",IF($AL4644=1,0,IF($AK4644=1,Settings!$C$6,Settings!$C$7))*100)</f>
        <v/>
      </c>
      <c r="X4644" s="8">
        <f>IF($C4644="","",T4644*W4644/100)</f>
        <v/>
      </c>
      <c r="Y4644" s="8">
        <f>IF($C4644="","",T4644-X4644)</f>
        <v/>
      </c>
      <c r="Z4644" s="8">
        <f>IF($C4644="","",Y4644-M4644)</f>
        <v/>
      </c>
      <c r="AD4644" s="8" t="n"/>
      <c r="AG4644" s="14" t="n"/>
      <c r="AI4644">
        <f>IF($C4644="","",IF(COUNTIF($C$2:$C4644,$C4644)=1,1,0))</f>
        <v/>
      </c>
      <c r="AJ4644">
        <f>IF($AI4644=1,SUMPRODUCT(--($AM$2:$AM$7001&lt;$AM4644))+1,"")</f>
        <v/>
      </c>
      <c r="AK4644">
        <f>IF($C4644="","",IF(OR($P4644=TRUE(),$P4644="TRUE"),1,0))</f>
        <v/>
      </c>
      <c r="AL4644">
        <f>IF($C4644="","",IF(AND($V4644="Yes",SUMPRODUCT((LEN(Settings!$F$6:$F$13)&gt;0)*ISNUMBER(SEARCH(Settings!$F$6:$F$13,$O4644)))=0),1,0))</f>
        <v/>
      </c>
      <c r="AM4644">
        <f>IF($AI4644=1,IFERROR(IF(VALUE($C4644)&lt;100000000,VALUE($C4644),1000000000),IFERROR(IF(VALUE(MID($C4644,2,20))&lt;100000000,VALUE(MID($C4644,2,20)),1000000000),1000000000))+ROW()/100000,"")</f>
        <v/>
      </c>
    </row>
    <row r="4645">
      <c r="E4645" s="14" t="n"/>
      <c r="M4645" s="8">
        <f>IF($C4645="","",L4645*T4645/100)</f>
        <v/>
      </c>
      <c r="S4645" s="8" t="n"/>
      <c r="T4645" s="8" t="n"/>
      <c r="W4645">
        <f>IF($C4645="","",IF($AL4645=1,0,IF($AK4645=1,Settings!$C$6,Settings!$C$7))*100)</f>
        <v/>
      </c>
      <c r="X4645" s="8">
        <f>IF($C4645="","",T4645*W4645/100)</f>
        <v/>
      </c>
      <c r="Y4645" s="8">
        <f>IF($C4645="","",T4645-X4645)</f>
        <v/>
      </c>
      <c r="Z4645" s="8">
        <f>IF($C4645="","",Y4645-M4645)</f>
        <v/>
      </c>
      <c r="AD4645" s="8" t="n"/>
      <c r="AG4645" s="14" t="n"/>
      <c r="AI4645">
        <f>IF($C4645="","",IF(COUNTIF($C$2:$C4645,$C4645)=1,1,0))</f>
        <v/>
      </c>
      <c r="AJ4645">
        <f>IF($AI4645=1,SUMPRODUCT(--($AM$2:$AM$7001&lt;$AM4645))+1,"")</f>
        <v/>
      </c>
      <c r="AK4645">
        <f>IF($C4645="","",IF(OR($P4645=TRUE(),$P4645="TRUE"),1,0))</f>
        <v/>
      </c>
      <c r="AL4645">
        <f>IF($C4645="","",IF(AND($V4645="Yes",SUMPRODUCT((LEN(Settings!$F$6:$F$13)&gt;0)*ISNUMBER(SEARCH(Settings!$F$6:$F$13,$O4645)))=0),1,0))</f>
        <v/>
      </c>
      <c r="AM4645">
        <f>IF($AI4645=1,IFERROR(IF(VALUE($C4645)&lt;100000000,VALUE($C4645),1000000000),IFERROR(IF(VALUE(MID($C4645,2,20))&lt;100000000,VALUE(MID($C4645,2,20)),1000000000),1000000000))+ROW()/100000,"")</f>
        <v/>
      </c>
    </row>
    <row r="4646">
      <c r="E4646" s="14" t="n"/>
      <c r="M4646" s="8">
        <f>IF($C4646="","",L4646*T4646/100)</f>
        <v/>
      </c>
      <c r="S4646" s="8" t="n"/>
      <c r="T4646" s="8" t="n"/>
      <c r="W4646">
        <f>IF($C4646="","",IF($AL4646=1,0,IF($AK4646=1,Settings!$C$6,Settings!$C$7))*100)</f>
        <v/>
      </c>
      <c r="X4646" s="8">
        <f>IF($C4646="","",T4646*W4646/100)</f>
        <v/>
      </c>
      <c r="Y4646" s="8">
        <f>IF($C4646="","",T4646-X4646)</f>
        <v/>
      </c>
      <c r="Z4646" s="8">
        <f>IF($C4646="","",Y4646-M4646)</f>
        <v/>
      </c>
      <c r="AD4646" s="8" t="n"/>
      <c r="AG4646" s="14" t="n"/>
      <c r="AI4646">
        <f>IF($C4646="","",IF(COUNTIF($C$2:$C4646,$C4646)=1,1,0))</f>
        <v/>
      </c>
      <c r="AJ4646">
        <f>IF($AI4646=1,SUMPRODUCT(--($AM$2:$AM$7001&lt;$AM4646))+1,"")</f>
        <v/>
      </c>
      <c r="AK4646">
        <f>IF($C4646="","",IF(OR($P4646=TRUE(),$P4646="TRUE"),1,0))</f>
        <v/>
      </c>
      <c r="AL4646">
        <f>IF($C4646="","",IF(AND($V4646="Yes",SUMPRODUCT((LEN(Settings!$F$6:$F$13)&gt;0)*ISNUMBER(SEARCH(Settings!$F$6:$F$13,$O4646)))=0),1,0))</f>
        <v/>
      </c>
      <c r="AM4646">
        <f>IF($AI4646=1,IFERROR(IF(VALUE($C4646)&lt;100000000,VALUE($C4646),1000000000),IFERROR(IF(VALUE(MID($C4646,2,20))&lt;100000000,VALUE(MID($C4646,2,20)),1000000000),1000000000))+ROW()/100000,"")</f>
        <v/>
      </c>
    </row>
    <row r="4647">
      <c r="E4647" s="14" t="n"/>
      <c r="M4647" s="8">
        <f>IF($C4647="","",L4647*T4647/100)</f>
        <v/>
      </c>
      <c r="S4647" s="8" t="n"/>
      <c r="T4647" s="8" t="n"/>
      <c r="W4647">
        <f>IF($C4647="","",IF($AL4647=1,0,IF($AK4647=1,Settings!$C$6,Settings!$C$7))*100)</f>
        <v/>
      </c>
      <c r="X4647" s="8">
        <f>IF($C4647="","",T4647*W4647/100)</f>
        <v/>
      </c>
      <c r="Y4647" s="8">
        <f>IF($C4647="","",T4647-X4647)</f>
        <v/>
      </c>
      <c r="Z4647" s="8">
        <f>IF($C4647="","",Y4647-M4647)</f>
        <v/>
      </c>
      <c r="AD4647" s="8" t="n"/>
      <c r="AG4647" s="14" t="n"/>
      <c r="AI4647">
        <f>IF($C4647="","",IF(COUNTIF($C$2:$C4647,$C4647)=1,1,0))</f>
        <v/>
      </c>
      <c r="AJ4647">
        <f>IF($AI4647=1,SUMPRODUCT(--($AM$2:$AM$7001&lt;$AM4647))+1,"")</f>
        <v/>
      </c>
      <c r="AK4647">
        <f>IF($C4647="","",IF(OR($P4647=TRUE(),$P4647="TRUE"),1,0))</f>
        <v/>
      </c>
      <c r="AL4647">
        <f>IF($C4647="","",IF(AND($V4647="Yes",SUMPRODUCT((LEN(Settings!$F$6:$F$13)&gt;0)*ISNUMBER(SEARCH(Settings!$F$6:$F$13,$O4647)))=0),1,0))</f>
        <v/>
      </c>
      <c r="AM4647">
        <f>IF($AI4647=1,IFERROR(IF(VALUE($C4647)&lt;100000000,VALUE($C4647),1000000000),IFERROR(IF(VALUE(MID($C4647,2,20))&lt;100000000,VALUE(MID($C4647,2,20)),1000000000),1000000000))+ROW()/100000,"")</f>
        <v/>
      </c>
    </row>
    <row r="4648">
      <c r="E4648" s="14" t="n"/>
      <c r="M4648" s="8">
        <f>IF($C4648="","",L4648*T4648/100)</f>
        <v/>
      </c>
      <c r="S4648" s="8" t="n"/>
      <c r="T4648" s="8" t="n"/>
      <c r="W4648">
        <f>IF($C4648="","",IF($AL4648=1,0,IF($AK4648=1,Settings!$C$6,Settings!$C$7))*100)</f>
        <v/>
      </c>
      <c r="X4648" s="8">
        <f>IF($C4648="","",T4648*W4648/100)</f>
        <v/>
      </c>
      <c r="Y4648" s="8">
        <f>IF($C4648="","",T4648-X4648)</f>
        <v/>
      </c>
      <c r="Z4648" s="8">
        <f>IF($C4648="","",Y4648-M4648)</f>
        <v/>
      </c>
      <c r="AD4648" s="8" t="n"/>
      <c r="AG4648" s="14" t="n"/>
      <c r="AI4648">
        <f>IF($C4648="","",IF(COUNTIF($C$2:$C4648,$C4648)=1,1,0))</f>
        <v/>
      </c>
      <c r="AJ4648">
        <f>IF($AI4648=1,SUMPRODUCT(--($AM$2:$AM$7001&lt;$AM4648))+1,"")</f>
        <v/>
      </c>
      <c r="AK4648">
        <f>IF($C4648="","",IF(OR($P4648=TRUE(),$P4648="TRUE"),1,0))</f>
        <v/>
      </c>
      <c r="AL4648">
        <f>IF($C4648="","",IF(AND($V4648="Yes",SUMPRODUCT((LEN(Settings!$F$6:$F$13)&gt;0)*ISNUMBER(SEARCH(Settings!$F$6:$F$13,$O4648)))=0),1,0))</f>
        <v/>
      </c>
      <c r="AM4648">
        <f>IF($AI4648=1,IFERROR(IF(VALUE($C4648)&lt;100000000,VALUE($C4648),1000000000),IFERROR(IF(VALUE(MID($C4648,2,20))&lt;100000000,VALUE(MID($C4648,2,20)),1000000000),1000000000))+ROW()/100000,"")</f>
        <v/>
      </c>
    </row>
    <row r="4649">
      <c r="E4649" s="14" t="n"/>
      <c r="M4649" s="8">
        <f>IF($C4649="","",L4649*T4649/100)</f>
        <v/>
      </c>
      <c r="S4649" s="8" t="n"/>
      <c r="T4649" s="8" t="n"/>
      <c r="W4649">
        <f>IF($C4649="","",IF($AL4649=1,0,IF($AK4649=1,Settings!$C$6,Settings!$C$7))*100)</f>
        <v/>
      </c>
      <c r="X4649" s="8">
        <f>IF($C4649="","",T4649*W4649/100)</f>
        <v/>
      </c>
      <c r="Y4649" s="8">
        <f>IF($C4649="","",T4649-X4649)</f>
        <v/>
      </c>
      <c r="Z4649" s="8">
        <f>IF($C4649="","",Y4649-M4649)</f>
        <v/>
      </c>
      <c r="AD4649" s="8" t="n"/>
      <c r="AG4649" s="14" t="n"/>
      <c r="AI4649">
        <f>IF($C4649="","",IF(COUNTIF($C$2:$C4649,$C4649)=1,1,0))</f>
        <v/>
      </c>
      <c r="AJ4649">
        <f>IF($AI4649=1,SUMPRODUCT(--($AM$2:$AM$7001&lt;$AM4649))+1,"")</f>
        <v/>
      </c>
      <c r="AK4649">
        <f>IF($C4649="","",IF(OR($P4649=TRUE(),$P4649="TRUE"),1,0))</f>
        <v/>
      </c>
      <c r="AL4649">
        <f>IF($C4649="","",IF(AND($V4649="Yes",SUMPRODUCT((LEN(Settings!$F$6:$F$13)&gt;0)*ISNUMBER(SEARCH(Settings!$F$6:$F$13,$O4649)))=0),1,0))</f>
        <v/>
      </c>
      <c r="AM4649">
        <f>IF($AI4649=1,IFERROR(IF(VALUE($C4649)&lt;100000000,VALUE($C4649),1000000000),IFERROR(IF(VALUE(MID($C4649,2,20))&lt;100000000,VALUE(MID($C4649,2,20)),1000000000),1000000000))+ROW()/100000,"")</f>
        <v/>
      </c>
    </row>
    <row r="4650">
      <c r="E4650" s="14" t="n"/>
      <c r="M4650" s="8">
        <f>IF($C4650="","",L4650*T4650/100)</f>
        <v/>
      </c>
      <c r="S4650" s="8" t="n"/>
      <c r="T4650" s="8" t="n"/>
      <c r="W4650">
        <f>IF($C4650="","",IF($AL4650=1,0,IF($AK4650=1,Settings!$C$6,Settings!$C$7))*100)</f>
        <v/>
      </c>
      <c r="X4650" s="8">
        <f>IF($C4650="","",T4650*W4650/100)</f>
        <v/>
      </c>
      <c r="Y4650" s="8">
        <f>IF($C4650="","",T4650-X4650)</f>
        <v/>
      </c>
      <c r="Z4650" s="8">
        <f>IF($C4650="","",Y4650-M4650)</f>
        <v/>
      </c>
      <c r="AD4650" s="8" t="n"/>
      <c r="AG4650" s="14" t="n"/>
      <c r="AI4650">
        <f>IF($C4650="","",IF(COUNTIF($C$2:$C4650,$C4650)=1,1,0))</f>
        <v/>
      </c>
      <c r="AJ4650">
        <f>IF($AI4650=1,SUMPRODUCT(--($AM$2:$AM$7001&lt;$AM4650))+1,"")</f>
        <v/>
      </c>
      <c r="AK4650">
        <f>IF($C4650="","",IF(OR($P4650=TRUE(),$P4650="TRUE"),1,0))</f>
        <v/>
      </c>
      <c r="AL4650">
        <f>IF($C4650="","",IF(AND($V4650="Yes",SUMPRODUCT((LEN(Settings!$F$6:$F$13)&gt;0)*ISNUMBER(SEARCH(Settings!$F$6:$F$13,$O4650)))=0),1,0))</f>
        <v/>
      </c>
      <c r="AM4650">
        <f>IF($AI4650=1,IFERROR(IF(VALUE($C4650)&lt;100000000,VALUE($C4650),1000000000),IFERROR(IF(VALUE(MID($C4650,2,20))&lt;100000000,VALUE(MID($C4650,2,20)),1000000000),1000000000))+ROW()/100000,"")</f>
        <v/>
      </c>
    </row>
    <row r="4651">
      <c r="E4651" s="14" t="n"/>
      <c r="M4651" s="8">
        <f>IF($C4651="","",L4651*T4651/100)</f>
        <v/>
      </c>
      <c r="S4651" s="8" t="n"/>
      <c r="T4651" s="8" t="n"/>
      <c r="W4651">
        <f>IF($C4651="","",IF($AL4651=1,0,IF($AK4651=1,Settings!$C$6,Settings!$C$7))*100)</f>
        <v/>
      </c>
      <c r="X4651" s="8">
        <f>IF($C4651="","",T4651*W4651/100)</f>
        <v/>
      </c>
      <c r="Y4651" s="8">
        <f>IF($C4651="","",T4651-X4651)</f>
        <v/>
      </c>
      <c r="Z4651" s="8">
        <f>IF($C4651="","",Y4651-M4651)</f>
        <v/>
      </c>
      <c r="AD4651" s="8" t="n"/>
      <c r="AG4651" s="14" t="n"/>
      <c r="AI4651">
        <f>IF($C4651="","",IF(COUNTIF($C$2:$C4651,$C4651)=1,1,0))</f>
        <v/>
      </c>
      <c r="AJ4651">
        <f>IF($AI4651=1,SUMPRODUCT(--($AM$2:$AM$7001&lt;$AM4651))+1,"")</f>
        <v/>
      </c>
      <c r="AK4651">
        <f>IF($C4651="","",IF(OR($P4651=TRUE(),$P4651="TRUE"),1,0))</f>
        <v/>
      </c>
      <c r="AL4651">
        <f>IF($C4651="","",IF(AND($V4651="Yes",SUMPRODUCT((LEN(Settings!$F$6:$F$13)&gt;0)*ISNUMBER(SEARCH(Settings!$F$6:$F$13,$O4651)))=0),1,0))</f>
        <v/>
      </c>
      <c r="AM4651">
        <f>IF($AI4651=1,IFERROR(IF(VALUE($C4651)&lt;100000000,VALUE($C4651),1000000000),IFERROR(IF(VALUE(MID($C4651,2,20))&lt;100000000,VALUE(MID($C4651,2,20)),1000000000),1000000000))+ROW()/100000,"")</f>
        <v/>
      </c>
    </row>
    <row r="4652">
      <c r="E4652" s="14" t="n"/>
      <c r="M4652" s="8">
        <f>IF($C4652="","",L4652*T4652/100)</f>
        <v/>
      </c>
      <c r="S4652" s="8" t="n"/>
      <c r="T4652" s="8" t="n"/>
      <c r="W4652">
        <f>IF($C4652="","",IF($AL4652=1,0,IF($AK4652=1,Settings!$C$6,Settings!$C$7))*100)</f>
        <v/>
      </c>
      <c r="X4652" s="8">
        <f>IF($C4652="","",T4652*W4652/100)</f>
        <v/>
      </c>
      <c r="Y4652" s="8">
        <f>IF($C4652="","",T4652-X4652)</f>
        <v/>
      </c>
      <c r="Z4652" s="8">
        <f>IF($C4652="","",Y4652-M4652)</f>
        <v/>
      </c>
      <c r="AD4652" s="8" t="n"/>
      <c r="AG4652" s="14" t="n"/>
      <c r="AI4652">
        <f>IF($C4652="","",IF(COUNTIF($C$2:$C4652,$C4652)=1,1,0))</f>
        <v/>
      </c>
      <c r="AJ4652">
        <f>IF($AI4652=1,SUMPRODUCT(--($AM$2:$AM$7001&lt;$AM4652))+1,"")</f>
        <v/>
      </c>
      <c r="AK4652">
        <f>IF($C4652="","",IF(OR($P4652=TRUE(),$P4652="TRUE"),1,0))</f>
        <v/>
      </c>
      <c r="AL4652">
        <f>IF($C4652="","",IF(AND($V4652="Yes",SUMPRODUCT((LEN(Settings!$F$6:$F$13)&gt;0)*ISNUMBER(SEARCH(Settings!$F$6:$F$13,$O4652)))=0),1,0))</f>
        <v/>
      </c>
      <c r="AM4652">
        <f>IF($AI4652=1,IFERROR(IF(VALUE($C4652)&lt;100000000,VALUE($C4652),1000000000),IFERROR(IF(VALUE(MID($C4652,2,20))&lt;100000000,VALUE(MID($C4652,2,20)),1000000000),1000000000))+ROW()/100000,"")</f>
        <v/>
      </c>
    </row>
    <row r="4653">
      <c r="E4653" s="14" t="n"/>
      <c r="M4653" s="8">
        <f>IF($C4653="","",L4653*T4653/100)</f>
        <v/>
      </c>
      <c r="S4653" s="8" t="n"/>
      <c r="T4653" s="8" t="n"/>
      <c r="W4653">
        <f>IF($C4653="","",IF($AL4653=1,0,IF($AK4653=1,Settings!$C$6,Settings!$C$7))*100)</f>
        <v/>
      </c>
      <c r="X4653" s="8">
        <f>IF($C4653="","",T4653*W4653/100)</f>
        <v/>
      </c>
      <c r="Y4653" s="8">
        <f>IF($C4653="","",T4653-X4653)</f>
        <v/>
      </c>
      <c r="Z4653" s="8">
        <f>IF($C4653="","",Y4653-M4653)</f>
        <v/>
      </c>
      <c r="AD4653" s="8" t="n"/>
      <c r="AG4653" s="14" t="n"/>
      <c r="AI4653">
        <f>IF($C4653="","",IF(COUNTIF($C$2:$C4653,$C4653)=1,1,0))</f>
        <v/>
      </c>
      <c r="AJ4653">
        <f>IF($AI4653=1,SUMPRODUCT(--($AM$2:$AM$7001&lt;$AM4653))+1,"")</f>
        <v/>
      </c>
      <c r="AK4653">
        <f>IF($C4653="","",IF(OR($P4653=TRUE(),$P4653="TRUE"),1,0))</f>
        <v/>
      </c>
      <c r="AL4653">
        <f>IF($C4653="","",IF(AND($V4653="Yes",SUMPRODUCT((LEN(Settings!$F$6:$F$13)&gt;0)*ISNUMBER(SEARCH(Settings!$F$6:$F$13,$O4653)))=0),1,0))</f>
        <v/>
      </c>
      <c r="AM4653">
        <f>IF($AI4653=1,IFERROR(IF(VALUE($C4653)&lt;100000000,VALUE($C4653),1000000000),IFERROR(IF(VALUE(MID($C4653,2,20))&lt;100000000,VALUE(MID($C4653,2,20)),1000000000),1000000000))+ROW()/100000,"")</f>
        <v/>
      </c>
    </row>
    <row r="4654">
      <c r="E4654" s="14" t="n"/>
      <c r="M4654" s="8">
        <f>IF($C4654="","",L4654*T4654/100)</f>
        <v/>
      </c>
      <c r="S4654" s="8" t="n"/>
      <c r="T4654" s="8" t="n"/>
      <c r="W4654">
        <f>IF($C4654="","",IF($AL4654=1,0,IF($AK4654=1,Settings!$C$6,Settings!$C$7))*100)</f>
        <v/>
      </c>
      <c r="X4654" s="8">
        <f>IF($C4654="","",T4654*W4654/100)</f>
        <v/>
      </c>
      <c r="Y4654" s="8">
        <f>IF($C4654="","",T4654-X4654)</f>
        <v/>
      </c>
      <c r="Z4654" s="8">
        <f>IF($C4654="","",Y4654-M4654)</f>
        <v/>
      </c>
      <c r="AD4654" s="8" t="n"/>
      <c r="AG4654" s="14" t="n"/>
      <c r="AI4654">
        <f>IF($C4654="","",IF(COUNTIF($C$2:$C4654,$C4654)=1,1,0))</f>
        <v/>
      </c>
      <c r="AJ4654">
        <f>IF($AI4654=1,SUMPRODUCT(--($AM$2:$AM$7001&lt;$AM4654))+1,"")</f>
        <v/>
      </c>
      <c r="AK4654">
        <f>IF($C4654="","",IF(OR($P4654=TRUE(),$P4654="TRUE"),1,0))</f>
        <v/>
      </c>
      <c r="AL4654">
        <f>IF($C4654="","",IF(AND($V4654="Yes",SUMPRODUCT((LEN(Settings!$F$6:$F$13)&gt;0)*ISNUMBER(SEARCH(Settings!$F$6:$F$13,$O4654)))=0),1,0))</f>
        <v/>
      </c>
      <c r="AM4654">
        <f>IF($AI4654=1,IFERROR(IF(VALUE($C4654)&lt;100000000,VALUE($C4654),1000000000),IFERROR(IF(VALUE(MID($C4654,2,20))&lt;100000000,VALUE(MID($C4654,2,20)),1000000000),1000000000))+ROW()/100000,"")</f>
        <v/>
      </c>
    </row>
    <row r="4655">
      <c r="E4655" s="14" t="n"/>
      <c r="M4655" s="8">
        <f>IF($C4655="","",L4655*T4655/100)</f>
        <v/>
      </c>
      <c r="S4655" s="8" t="n"/>
      <c r="T4655" s="8" t="n"/>
      <c r="W4655">
        <f>IF($C4655="","",IF($AL4655=1,0,IF($AK4655=1,Settings!$C$6,Settings!$C$7))*100)</f>
        <v/>
      </c>
      <c r="X4655" s="8">
        <f>IF($C4655="","",T4655*W4655/100)</f>
        <v/>
      </c>
      <c r="Y4655" s="8">
        <f>IF($C4655="","",T4655-X4655)</f>
        <v/>
      </c>
      <c r="Z4655" s="8">
        <f>IF($C4655="","",Y4655-M4655)</f>
        <v/>
      </c>
      <c r="AD4655" s="8" t="n"/>
      <c r="AG4655" s="14" t="n"/>
      <c r="AI4655">
        <f>IF($C4655="","",IF(COUNTIF($C$2:$C4655,$C4655)=1,1,0))</f>
        <v/>
      </c>
      <c r="AJ4655">
        <f>IF($AI4655=1,SUMPRODUCT(--($AM$2:$AM$7001&lt;$AM4655))+1,"")</f>
        <v/>
      </c>
      <c r="AK4655">
        <f>IF($C4655="","",IF(OR($P4655=TRUE(),$P4655="TRUE"),1,0))</f>
        <v/>
      </c>
      <c r="AL4655">
        <f>IF($C4655="","",IF(AND($V4655="Yes",SUMPRODUCT((LEN(Settings!$F$6:$F$13)&gt;0)*ISNUMBER(SEARCH(Settings!$F$6:$F$13,$O4655)))=0),1,0))</f>
        <v/>
      </c>
      <c r="AM4655">
        <f>IF($AI4655=1,IFERROR(IF(VALUE($C4655)&lt;100000000,VALUE($C4655),1000000000),IFERROR(IF(VALUE(MID($C4655,2,20))&lt;100000000,VALUE(MID($C4655,2,20)),1000000000),1000000000))+ROW()/100000,"")</f>
        <v/>
      </c>
    </row>
    <row r="4656">
      <c r="E4656" s="14" t="n"/>
      <c r="M4656" s="8">
        <f>IF($C4656="","",L4656*T4656/100)</f>
        <v/>
      </c>
      <c r="S4656" s="8" t="n"/>
      <c r="T4656" s="8" t="n"/>
      <c r="W4656">
        <f>IF($C4656="","",IF($AL4656=1,0,IF($AK4656=1,Settings!$C$6,Settings!$C$7))*100)</f>
        <v/>
      </c>
      <c r="X4656" s="8">
        <f>IF($C4656="","",T4656*W4656/100)</f>
        <v/>
      </c>
      <c r="Y4656" s="8">
        <f>IF($C4656="","",T4656-X4656)</f>
        <v/>
      </c>
      <c r="Z4656" s="8">
        <f>IF($C4656="","",Y4656-M4656)</f>
        <v/>
      </c>
      <c r="AD4656" s="8" t="n"/>
      <c r="AG4656" s="14" t="n"/>
      <c r="AI4656">
        <f>IF($C4656="","",IF(COUNTIF($C$2:$C4656,$C4656)=1,1,0))</f>
        <v/>
      </c>
      <c r="AJ4656">
        <f>IF($AI4656=1,SUMPRODUCT(--($AM$2:$AM$7001&lt;$AM4656))+1,"")</f>
        <v/>
      </c>
      <c r="AK4656">
        <f>IF($C4656="","",IF(OR($P4656=TRUE(),$P4656="TRUE"),1,0))</f>
        <v/>
      </c>
      <c r="AL4656">
        <f>IF($C4656="","",IF(AND($V4656="Yes",SUMPRODUCT((LEN(Settings!$F$6:$F$13)&gt;0)*ISNUMBER(SEARCH(Settings!$F$6:$F$13,$O4656)))=0),1,0))</f>
        <v/>
      </c>
      <c r="AM4656">
        <f>IF($AI4656=1,IFERROR(IF(VALUE($C4656)&lt;100000000,VALUE($C4656),1000000000),IFERROR(IF(VALUE(MID($C4656,2,20))&lt;100000000,VALUE(MID($C4656,2,20)),1000000000),1000000000))+ROW()/100000,"")</f>
        <v/>
      </c>
    </row>
    <row r="4657">
      <c r="E4657" s="14" t="n"/>
      <c r="M4657" s="8">
        <f>IF($C4657="","",L4657*T4657/100)</f>
        <v/>
      </c>
      <c r="S4657" s="8" t="n"/>
      <c r="T4657" s="8" t="n"/>
      <c r="W4657">
        <f>IF($C4657="","",IF($AL4657=1,0,IF($AK4657=1,Settings!$C$6,Settings!$C$7))*100)</f>
        <v/>
      </c>
      <c r="X4657" s="8">
        <f>IF($C4657="","",T4657*W4657/100)</f>
        <v/>
      </c>
      <c r="Y4657" s="8">
        <f>IF($C4657="","",T4657-X4657)</f>
        <v/>
      </c>
      <c r="Z4657" s="8">
        <f>IF($C4657="","",Y4657-M4657)</f>
        <v/>
      </c>
      <c r="AD4657" s="8" t="n"/>
      <c r="AG4657" s="14" t="n"/>
      <c r="AI4657">
        <f>IF($C4657="","",IF(COUNTIF($C$2:$C4657,$C4657)=1,1,0))</f>
        <v/>
      </c>
      <c r="AJ4657">
        <f>IF($AI4657=1,SUMPRODUCT(--($AM$2:$AM$7001&lt;$AM4657))+1,"")</f>
        <v/>
      </c>
      <c r="AK4657">
        <f>IF($C4657="","",IF(OR($P4657=TRUE(),$P4657="TRUE"),1,0))</f>
        <v/>
      </c>
      <c r="AL4657">
        <f>IF($C4657="","",IF(AND($V4657="Yes",SUMPRODUCT((LEN(Settings!$F$6:$F$13)&gt;0)*ISNUMBER(SEARCH(Settings!$F$6:$F$13,$O4657)))=0),1,0))</f>
        <v/>
      </c>
      <c r="AM4657">
        <f>IF($AI4657=1,IFERROR(IF(VALUE($C4657)&lt;100000000,VALUE($C4657),1000000000),IFERROR(IF(VALUE(MID($C4657,2,20))&lt;100000000,VALUE(MID($C4657,2,20)),1000000000),1000000000))+ROW()/100000,"")</f>
        <v/>
      </c>
    </row>
    <row r="4658">
      <c r="E4658" s="14" t="n"/>
      <c r="M4658" s="8">
        <f>IF($C4658="","",L4658*T4658/100)</f>
        <v/>
      </c>
      <c r="S4658" s="8" t="n"/>
      <c r="T4658" s="8" t="n"/>
      <c r="W4658">
        <f>IF($C4658="","",IF($AL4658=1,0,IF($AK4658=1,Settings!$C$6,Settings!$C$7))*100)</f>
        <v/>
      </c>
      <c r="X4658" s="8">
        <f>IF($C4658="","",T4658*W4658/100)</f>
        <v/>
      </c>
      <c r="Y4658" s="8">
        <f>IF($C4658="","",T4658-X4658)</f>
        <v/>
      </c>
      <c r="Z4658" s="8">
        <f>IF($C4658="","",Y4658-M4658)</f>
        <v/>
      </c>
      <c r="AD4658" s="8" t="n"/>
      <c r="AG4658" s="14" t="n"/>
      <c r="AI4658">
        <f>IF($C4658="","",IF(COUNTIF($C$2:$C4658,$C4658)=1,1,0))</f>
        <v/>
      </c>
      <c r="AJ4658">
        <f>IF($AI4658=1,SUMPRODUCT(--($AM$2:$AM$7001&lt;$AM4658))+1,"")</f>
        <v/>
      </c>
      <c r="AK4658">
        <f>IF($C4658="","",IF(OR($P4658=TRUE(),$P4658="TRUE"),1,0))</f>
        <v/>
      </c>
      <c r="AL4658">
        <f>IF($C4658="","",IF(AND($V4658="Yes",SUMPRODUCT((LEN(Settings!$F$6:$F$13)&gt;0)*ISNUMBER(SEARCH(Settings!$F$6:$F$13,$O4658)))=0),1,0))</f>
        <v/>
      </c>
      <c r="AM4658">
        <f>IF($AI4658=1,IFERROR(IF(VALUE($C4658)&lt;100000000,VALUE($C4658),1000000000),IFERROR(IF(VALUE(MID($C4658,2,20))&lt;100000000,VALUE(MID($C4658,2,20)),1000000000),1000000000))+ROW()/100000,"")</f>
        <v/>
      </c>
    </row>
    <row r="4659">
      <c r="E4659" s="14" t="n"/>
      <c r="M4659" s="8">
        <f>IF($C4659="","",L4659*T4659/100)</f>
        <v/>
      </c>
      <c r="S4659" s="8" t="n"/>
      <c r="T4659" s="8" t="n"/>
      <c r="W4659">
        <f>IF($C4659="","",IF($AL4659=1,0,IF($AK4659=1,Settings!$C$6,Settings!$C$7))*100)</f>
        <v/>
      </c>
      <c r="X4659" s="8">
        <f>IF($C4659="","",T4659*W4659/100)</f>
        <v/>
      </c>
      <c r="Y4659" s="8">
        <f>IF($C4659="","",T4659-X4659)</f>
        <v/>
      </c>
      <c r="Z4659" s="8">
        <f>IF($C4659="","",Y4659-M4659)</f>
        <v/>
      </c>
      <c r="AD4659" s="8" t="n"/>
      <c r="AG4659" s="14" t="n"/>
      <c r="AI4659">
        <f>IF($C4659="","",IF(COUNTIF($C$2:$C4659,$C4659)=1,1,0))</f>
        <v/>
      </c>
      <c r="AJ4659">
        <f>IF($AI4659=1,SUMPRODUCT(--($AM$2:$AM$7001&lt;$AM4659))+1,"")</f>
        <v/>
      </c>
      <c r="AK4659">
        <f>IF($C4659="","",IF(OR($P4659=TRUE(),$P4659="TRUE"),1,0))</f>
        <v/>
      </c>
      <c r="AL4659">
        <f>IF($C4659="","",IF(AND($V4659="Yes",SUMPRODUCT((LEN(Settings!$F$6:$F$13)&gt;0)*ISNUMBER(SEARCH(Settings!$F$6:$F$13,$O4659)))=0),1,0))</f>
        <v/>
      </c>
      <c r="AM4659">
        <f>IF($AI4659=1,IFERROR(IF(VALUE($C4659)&lt;100000000,VALUE($C4659),1000000000),IFERROR(IF(VALUE(MID($C4659,2,20))&lt;100000000,VALUE(MID($C4659,2,20)),1000000000),1000000000))+ROW()/100000,"")</f>
        <v/>
      </c>
    </row>
    <row r="4660">
      <c r="E4660" s="14" t="n"/>
      <c r="M4660" s="8">
        <f>IF($C4660="","",L4660*T4660/100)</f>
        <v/>
      </c>
      <c r="S4660" s="8" t="n"/>
      <c r="T4660" s="8" t="n"/>
      <c r="W4660">
        <f>IF($C4660="","",IF($AL4660=1,0,IF($AK4660=1,Settings!$C$6,Settings!$C$7))*100)</f>
        <v/>
      </c>
      <c r="X4660" s="8">
        <f>IF($C4660="","",T4660*W4660/100)</f>
        <v/>
      </c>
      <c r="Y4660" s="8">
        <f>IF($C4660="","",T4660-X4660)</f>
        <v/>
      </c>
      <c r="Z4660" s="8">
        <f>IF($C4660="","",Y4660-M4660)</f>
        <v/>
      </c>
      <c r="AD4660" s="8" t="n"/>
      <c r="AG4660" s="14" t="n"/>
      <c r="AI4660">
        <f>IF($C4660="","",IF(COUNTIF($C$2:$C4660,$C4660)=1,1,0))</f>
        <v/>
      </c>
      <c r="AJ4660">
        <f>IF($AI4660=1,SUMPRODUCT(--($AM$2:$AM$7001&lt;$AM4660))+1,"")</f>
        <v/>
      </c>
      <c r="AK4660">
        <f>IF($C4660="","",IF(OR($P4660=TRUE(),$P4660="TRUE"),1,0))</f>
        <v/>
      </c>
      <c r="AL4660">
        <f>IF($C4660="","",IF(AND($V4660="Yes",SUMPRODUCT((LEN(Settings!$F$6:$F$13)&gt;0)*ISNUMBER(SEARCH(Settings!$F$6:$F$13,$O4660)))=0),1,0))</f>
        <v/>
      </c>
      <c r="AM4660">
        <f>IF($AI4660=1,IFERROR(IF(VALUE($C4660)&lt;100000000,VALUE($C4660),1000000000),IFERROR(IF(VALUE(MID($C4660,2,20))&lt;100000000,VALUE(MID($C4660,2,20)),1000000000),1000000000))+ROW()/100000,"")</f>
        <v/>
      </c>
    </row>
    <row r="4661">
      <c r="E4661" s="14" t="n"/>
      <c r="M4661" s="8">
        <f>IF($C4661="","",L4661*T4661/100)</f>
        <v/>
      </c>
      <c r="S4661" s="8" t="n"/>
      <c r="T4661" s="8" t="n"/>
      <c r="W4661">
        <f>IF($C4661="","",IF($AL4661=1,0,IF($AK4661=1,Settings!$C$6,Settings!$C$7))*100)</f>
        <v/>
      </c>
      <c r="X4661" s="8">
        <f>IF($C4661="","",T4661*W4661/100)</f>
        <v/>
      </c>
      <c r="Y4661" s="8">
        <f>IF($C4661="","",T4661-X4661)</f>
        <v/>
      </c>
      <c r="Z4661" s="8">
        <f>IF($C4661="","",Y4661-M4661)</f>
        <v/>
      </c>
      <c r="AD4661" s="8" t="n"/>
      <c r="AG4661" s="14" t="n"/>
      <c r="AI4661">
        <f>IF($C4661="","",IF(COUNTIF($C$2:$C4661,$C4661)=1,1,0))</f>
        <v/>
      </c>
      <c r="AJ4661">
        <f>IF($AI4661=1,SUMPRODUCT(--($AM$2:$AM$7001&lt;$AM4661))+1,"")</f>
        <v/>
      </c>
      <c r="AK4661">
        <f>IF($C4661="","",IF(OR($P4661=TRUE(),$P4661="TRUE"),1,0))</f>
        <v/>
      </c>
      <c r="AL4661">
        <f>IF($C4661="","",IF(AND($V4661="Yes",SUMPRODUCT((LEN(Settings!$F$6:$F$13)&gt;0)*ISNUMBER(SEARCH(Settings!$F$6:$F$13,$O4661)))=0),1,0))</f>
        <v/>
      </c>
      <c r="AM4661">
        <f>IF($AI4661=1,IFERROR(IF(VALUE($C4661)&lt;100000000,VALUE($C4661),1000000000),IFERROR(IF(VALUE(MID($C4661,2,20))&lt;100000000,VALUE(MID($C4661,2,20)),1000000000),1000000000))+ROW()/100000,"")</f>
        <v/>
      </c>
    </row>
    <row r="4662">
      <c r="E4662" s="14" t="n"/>
      <c r="M4662" s="8">
        <f>IF($C4662="","",L4662*T4662/100)</f>
        <v/>
      </c>
      <c r="S4662" s="8" t="n"/>
      <c r="T4662" s="8" t="n"/>
      <c r="W4662">
        <f>IF($C4662="","",IF($AL4662=1,0,IF($AK4662=1,Settings!$C$6,Settings!$C$7))*100)</f>
        <v/>
      </c>
      <c r="X4662" s="8">
        <f>IF($C4662="","",T4662*W4662/100)</f>
        <v/>
      </c>
      <c r="Y4662" s="8">
        <f>IF($C4662="","",T4662-X4662)</f>
        <v/>
      </c>
      <c r="Z4662" s="8">
        <f>IF($C4662="","",Y4662-M4662)</f>
        <v/>
      </c>
      <c r="AD4662" s="8" t="n"/>
      <c r="AG4662" s="14" t="n"/>
      <c r="AI4662">
        <f>IF($C4662="","",IF(COUNTIF($C$2:$C4662,$C4662)=1,1,0))</f>
        <v/>
      </c>
      <c r="AJ4662">
        <f>IF($AI4662=1,SUMPRODUCT(--($AM$2:$AM$7001&lt;$AM4662))+1,"")</f>
        <v/>
      </c>
      <c r="AK4662">
        <f>IF($C4662="","",IF(OR($P4662=TRUE(),$P4662="TRUE"),1,0))</f>
        <v/>
      </c>
      <c r="AL4662">
        <f>IF($C4662="","",IF(AND($V4662="Yes",SUMPRODUCT((LEN(Settings!$F$6:$F$13)&gt;0)*ISNUMBER(SEARCH(Settings!$F$6:$F$13,$O4662)))=0),1,0))</f>
        <v/>
      </c>
      <c r="AM4662">
        <f>IF($AI4662=1,IFERROR(IF(VALUE($C4662)&lt;100000000,VALUE($C4662),1000000000),IFERROR(IF(VALUE(MID($C4662,2,20))&lt;100000000,VALUE(MID($C4662,2,20)),1000000000),1000000000))+ROW()/100000,"")</f>
        <v/>
      </c>
    </row>
    <row r="4663">
      <c r="E4663" s="14" t="n"/>
      <c r="M4663" s="8">
        <f>IF($C4663="","",L4663*T4663/100)</f>
        <v/>
      </c>
      <c r="S4663" s="8" t="n"/>
      <c r="T4663" s="8" t="n"/>
      <c r="W4663">
        <f>IF($C4663="","",IF($AL4663=1,0,IF($AK4663=1,Settings!$C$6,Settings!$C$7))*100)</f>
        <v/>
      </c>
      <c r="X4663" s="8">
        <f>IF($C4663="","",T4663*W4663/100)</f>
        <v/>
      </c>
      <c r="Y4663" s="8">
        <f>IF($C4663="","",T4663-X4663)</f>
        <v/>
      </c>
      <c r="Z4663" s="8">
        <f>IF($C4663="","",Y4663-M4663)</f>
        <v/>
      </c>
      <c r="AD4663" s="8" t="n"/>
      <c r="AG4663" s="14" t="n"/>
      <c r="AI4663">
        <f>IF($C4663="","",IF(COUNTIF($C$2:$C4663,$C4663)=1,1,0))</f>
        <v/>
      </c>
      <c r="AJ4663">
        <f>IF($AI4663=1,SUMPRODUCT(--($AM$2:$AM$7001&lt;$AM4663))+1,"")</f>
        <v/>
      </c>
      <c r="AK4663">
        <f>IF($C4663="","",IF(OR($P4663=TRUE(),$P4663="TRUE"),1,0))</f>
        <v/>
      </c>
      <c r="AL4663">
        <f>IF($C4663="","",IF(AND($V4663="Yes",SUMPRODUCT((LEN(Settings!$F$6:$F$13)&gt;0)*ISNUMBER(SEARCH(Settings!$F$6:$F$13,$O4663)))=0),1,0))</f>
        <v/>
      </c>
      <c r="AM4663">
        <f>IF($AI4663=1,IFERROR(IF(VALUE($C4663)&lt;100000000,VALUE($C4663),1000000000),IFERROR(IF(VALUE(MID($C4663,2,20))&lt;100000000,VALUE(MID($C4663,2,20)),1000000000),1000000000))+ROW()/100000,"")</f>
        <v/>
      </c>
    </row>
    <row r="4664">
      <c r="E4664" s="14" t="n"/>
      <c r="M4664" s="8">
        <f>IF($C4664="","",L4664*T4664/100)</f>
        <v/>
      </c>
      <c r="S4664" s="8" t="n"/>
      <c r="T4664" s="8" t="n"/>
      <c r="W4664">
        <f>IF($C4664="","",IF($AL4664=1,0,IF($AK4664=1,Settings!$C$6,Settings!$C$7))*100)</f>
        <v/>
      </c>
      <c r="X4664" s="8">
        <f>IF($C4664="","",T4664*W4664/100)</f>
        <v/>
      </c>
      <c r="Y4664" s="8">
        <f>IF($C4664="","",T4664-X4664)</f>
        <v/>
      </c>
      <c r="Z4664" s="8">
        <f>IF($C4664="","",Y4664-M4664)</f>
        <v/>
      </c>
      <c r="AD4664" s="8" t="n"/>
      <c r="AG4664" s="14" t="n"/>
      <c r="AI4664">
        <f>IF($C4664="","",IF(COUNTIF($C$2:$C4664,$C4664)=1,1,0))</f>
        <v/>
      </c>
      <c r="AJ4664">
        <f>IF($AI4664=1,SUMPRODUCT(--($AM$2:$AM$7001&lt;$AM4664))+1,"")</f>
        <v/>
      </c>
      <c r="AK4664">
        <f>IF($C4664="","",IF(OR($P4664=TRUE(),$P4664="TRUE"),1,0))</f>
        <v/>
      </c>
      <c r="AL4664">
        <f>IF($C4664="","",IF(AND($V4664="Yes",SUMPRODUCT((LEN(Settings!$F$6:$F$13)&gt;0)*ISNUMBER(SEARCH(Settings!$F$6:$F$13,$O4664)))=0),1,0))</f>
        <v/>
      </c>
      <c r="AM4664">
        <f>IF($AI4664=1,IFERROR(IF(VALUE($C4664)&lt;100000000,VALUE($C4664),1000000000),IFERROR(IF(VALUE(MID($C4664,2,20))&lt;100000000,VALUE(MID($C4664,2,20)),1000000000),1000000000))+ROW()/100000,"")</f>
        <v/>
      </c>
    </row>
    <row r="4665">
      <c r="E4665" s="14" t="n"/>
      <c r="M4665" s="8">
        <f>IF($C4665="","",L4665*T4665/100)</f>
        <v/>
      </c>
      <c r="S4665" s="8" t="n"/>
      <c r="T4665" s="8" t="n"/>
      <c r="W4665">
        <f>IF($C4665="","",IF($AL4665=1,0,IF($AK4665=1,Settings!$C$6,Settings!$C$7))*100)</f>
        <v/>
      </c>
      <c r="X4665" s="8">
        <f>IF($C4665="","",T4665*W4665/100)</f>
        <v/>
      </c>
      <c r="Y4665" s="8">
        <f>IF($C4665="","",T4665-X4665)</f>
        <v/>
      </c>
      <c r="Z4665" s="8">
        <f>IF($C4665="","",Y4665-M4665)</f>
        <v/>
      </c>
      <c r="AD4665" s="8" t="n"/>
      <c r="AG4665" s="14" t="n"/>
      <c r="AI4665">
        <f>IF($C4665="","",IF(COUNTIF($C$2:$C4665,$C4665)=1,1,0))</f>
        <v/>
      </c>
      <c r="AJ4665">
        <f>IF($AI4665=1,SUMPRODUCT(--($AM$2:$AM$7001&lt;$AM4665))+1,"")</f>
        <v/>
      </c>
      <c r="AK4665">
        <f>IF($C4665="","",IF(OR($P4665=TRUE(),$P4665="TRUE"),1,0))</f>
        <v/>
      </c>
      <c r="AL4665">
        <f>IF($C4665="","",IF(AND($V4665="Yes",SUMPRODUCT((LEN(Settings!$F$6:$F$13)&gt;0)*ISNUMBER(SEARCH(Settings!$F$6:$F$13,$O4665)))=0),1,0))</f>
        <v/>
      </c>
      <c r="AM4665">
        <f>IF($AI4665=1,IFERROR(IF(VALUE($C4665)&lt;100000000,VALUE($C4665),1000000000),IFERROR(IF(VALUE(MID($C4665,2,20))&lt;100000000,VALUE(MID($C4665,2,20)),1000000000),1000000000))+ROW()/100000,"")</f>
        <v/>
      </c>
    </row>
    <row r="4666">
      <c r="E4666" s="14" t="n"/>
      <c r="M4666" s="8">
        <f>IF($C4666="","",L4666*T4666/100)</f>
        <v/>
      </c>
      <c r="S4666" s="8" t="n"/>
      <c r="T4666" s="8" t="n"/>
      <c r="W4666">
        <f>IF($C4666="","",IF($AL4666=1,0,IF($AK4666=1,Settings!$C$6,Settings!$C$7))*100)</f>
        <v/>
      </c>
      <c r="X4666" s="8">
        <f>IF($C4666="","",T4666*W4666/100)</f>
        <v/>
      </c>
      <c r="Y4666" s="8">
        <f>IF($C4666="","",T4666-X4666)</f>
        <v/>
      </c>
      <c r="Z4666" s="8">
        <f>IF($C4666="","",Y4666-M4666)</f>
        <v/>
      </c>
      <c r="AD4666" s="8" t="n"/>
      <c r="AG4666" s="14" t="n"/>
      <c r="AI4666">
        <f>IF($C4666="","",IF(COUNTIF($C$2:$C4666,$C4666)=1,1,0))</f>
        <v/>
      </c>
      <c r="AJ4666">
        <f>IF($AI4666=1,SUMPRODUCT(--($AM$2:$AM$7001&lt;$AM4666))+1,"")</f>
        <v/>
      </c>
      <c r="AK4666">
        <f>IF($C4666="","",IF(OR($P4666=TRUE(),$P4666="TRUE"),1,0))</f>
        <v/>
      </c>
      <c r="AL4666">
        <f>IF($C4666="","",IF(AND($V4666="Yes",SUMPRODUCT((LEN(Settings!$F$6:$F$13)&gt;0)*ISNUMBER(SEARCH(Settings!$F$6:$F$13,$O4666)))=0),1,0))</f>
        <v/>
      </c>
      <c r="AM4666">
        <f>IF($AI4666=1,IFERROR(IF(VALUE($C4666)&lt;100000000,VALUE($C4666),1000000000),IFERROR(IF(VALUE(MID($C4666,2,20))&lt;100000000,VALUE(MID($C4666,2,20)),1000000000),1000000000))+ROW()/100000,"")</f>
        <v/>
      </c>
    </row>
    <row r="4667">
      <c r="E4667" s="14" t="n"/>
      <c r="M4667" s="8">
        <f>IF($C4667="","",L4667*T4667/100)</f>
        <v/>
      </c>
      <c r="S4667" s="8" t="n"/>
      <c r="T4667" s="8" t="n"/>
      <c r="W4667">
        <f>IF($C4667="","",IF($AL4667=1,0,IF($AK4667=1,Settings!$C$6,Settings!$C$7))*100)</f>
        <v/>
      </c>
      <c r="X4667" s="8">
        <f>IF($C4667="","",T4667*W4667/100)</f>
        <v/>
      </c>
      <c r="Y4667" s="8">
        <f>IF($C4667="","",T4667-X4667)</f>
        <v/>
      </c>
      <c r="Z4667" s="8">
        <f>IF($C4667="","",Y4667-M4667)</f>
        <v/>
      </c>
      <c r="AD4667" s="8" t="n"/>
      <c r="AG4667" s="14" t="n"/>
      <c r="AI4667">
        <f>IF($C4667="","",IF(COUNTIF($C$2:$C4667,$C4667)=1,1,0))</f>
        <v/>
      </c>
      <c r="AJ4667">
        <f>IF($AI4667=1,SUMPRODUCT(--($AM$2:$AM$7001&lt;$AM4667))+1,"")</f>
        <v/>
      </c>
      <c r="AK4667">
        <f>IF($C4667="","",IF(OR($P4667=TRUE(),$P4667="TRUE"),1,0))</f>
        <v/>
      </c>
      <c r="AL4667">
        <f>IF($C4667="","",IF(AND($V4667="Yes",SUMPRODUCT((LEN(Settings!$F$6:$F$13)&gt;0)*ISNUMBER(SEARCH(Settings!$F$6:$F$13,$O4667)))=0),1,0))</f>
        <v/>
      </c>
      <c r="AM4667">
        <f>IF($AI4667=1,IFERROR(IF(VALUE($C4667)&lt;100000000,VALUE($C4667),1000000000),IFERROR(IF(VALUE(MID($C4667,2,20))&lt;100000000,VALUE(MID($C4667,2,20)),1000000000),1000000000))+ROW()/100000,"")</f>
        <v/>
      </c>
    </row>
    <row r="4668">
      <c r="E4668" s="14" t="n"/>
      <c r="M4668" s="8">
        <f>IF($C4668="","",L4668*T4668/100)</f>
        <v/>
      </c>
      <c r="S4668" s="8" t="n"/>
      <c r="T4668" s="8" t="n"/>
      <c r="W4668">
        <f>IF($C4668="","",IF($AL4668=1,0,IF($AK4668=1,Settings!$C$6,Settings!$C$7))*100)</f>
        <v/>
      </c>
      <c r="X4668" s="8">
        <f>IF($C4668="","",T4668*W4668/100)</f>
        <v/>
      </c>
      <c r="Y4668" s="8">
        <f>IF($C4668="","",T4668-X4668)</f>
        <v/>
      </c>
      <c r="Z4668" s="8">
        <f>IF($C4668="","",Y4668-M4668)</f>
        <v/>
      </c>
      <c r="AD4668" s="8" t="n"/>
      <c r="AG4668" s="14" t="n"/>
      <c r="AI4668">
        <f>IF($C4668="","",IF(COUNTIF($C$2:$C4668,$C4668)=1,1,0))</f>
        <v/>
      </c>
      <c r="AJ4668">
        <f>IF($AI4668=1,SUMPRODUCT(--($AM$2:$AM$7001&lt;$AM4668))+1,"")</f>
        <v/>
      </c>
      <c r="AK4668">
        <f>IF($C4668="","",IF(OR($P4668=TRUE(),$P4668="TRUE"),1,0))</f>
        <v/>
      </c>
      <c r="AL4668">
        <f>IF($C4668="","",IF(AND($V4668="Yes",SUMPRODUCT((LEN(Settings!$F$6:$F$13)&gt;0)*ISNUMBER(SEARCH(Settings!$F$6:$F$13,$O4668)))=0),1,0))</f>
        <v/>
      </c>
      <c r="AM4668">
        <f>IF($AI4668=1,IFERROR(IF(VALUE($C4668)&lt;100000000,VALUE($C4668),1000000000),IFERROR(IF(VALUE(MID($C4668,2,20))&lt;100000000,VALUE(MID($C4668,2,20)),1000000000),1000000000))+ROW()/100000,"")</f>
        <v/>
      </c>
    </row>
    <row r="4669">
      <c r="E4669" s="14" t="n"/>
      <c r="M4669" s="8">
        <f>IF($C4669="","",L4669*T4669/100)</f>
        <v/>
      </c>
      <c r="S4669" s="8" t="n"/>
      <c r="T4669" s="8" t="n"/>
      <c r="W4669">
        <f>IF($C4669="","",IF($AL4669=1,0,IF($AK4669=1,Settings!$C$6,Settings!$C$7))*100)</f>
        <v/>
      </c>
      <c r="X4669" s="8">
        <f>IF($C4669="","",T4669*W4669/100)</f>
        <v/>
      </c>
      <c r="Y4669" s="8">
        <f>IF($C4669="","",T4669-X4669)</f>
        <v/>
      </c>
      <c r="Z4669" s="8">
        <f>IF($C4669="","",Y4669-M4669)</f>
        <v/>
      </c>
      <c r="AD4669" s="8" t="n"/>
      <c r="AG4669" s="14" t="n"/>
      <c r="AI4669">
        <f>IF($C4669="","",IF(COUNTIF($C$2:$C4669,$C4669)=1,1,0))</f>
        <v/>
      </c>
      <c r="AJ4669">
        <f>IF($AI4669=1,SUMPRODUCT(--($AM$2:$AM$7001&lt;$AM4669))+1,"")</f>
        <v/>
      </c>
      <c r="AK4669">
        <f>IF($C4669="","",IF(OR($P4669=TRUE(),$P4669="TRUE"),1,0))</f>
        <v/>
      </c>
      <c r="AL4669">
        <f>IF($C4669="","",IF(AND($V4669="Yes",SUMPRODUCT((LEN(Settings!$F$6:$F$13)&gt;0)*ISNUMBER(SEARCH(Settings!$F$6:$F$13,$O4669)))=0),1,0))</f>
        <v/>
      </c>
      <c r="AM4669">
        <f>IF($AI4669=1,IFERROR(IF(VALUE($C4669)&lt;100000000,VALUE($C4669),1000000000),IFERROR(IF(VALUE(MID($C4669,2,20))&lt;100000000,VALUE(MID($C4669,2,20)),1000000000),1000000000))+ROW()/100000,"")</f>
        <v/>
      </c>
    </row>
    <row r="4670">
      <c r="E4670" s="14" t="n"/>
      <c r="M4670" s="8">
        <f>IF($C4670="","",L4670*T4670/100)</f>
        <v/>
      </c>
      <c r="S4670" s="8" t="n"/>
      <c r="T4670" s="8" t="n"/>
      <c r="W4670">
        <f>IF($C4670="","",IF($AL4670=1,0,IF($AK4670=1,Settings!$C$6,Settings!$C$7))*100)</f>
        <v/>
      </c>
      <c r="X4670" s="8">
        <f>IF($C4670="","",T4670*W4670/100)</f>
        <v/>
      </c>
      <c r="Y4670" s="8">
        <f>IF($C4670="","",T4670-X4670)</f>
        <v/>
      </c>
      <c r="Z4670" s="8">
        <f>IF($C4670="","",Y4670-M4670)</f>
        <v/>
      </c>
      <c r="AD4670" s="8" t="n"/>
      <c r="AG4670" s="14" t="n"/>
      <c r="AI4670">
        <f>IF($C4670="","",IF(COUNTIF($C$2:$C4670,$C4670)=1,1,0))</f>
        <v/>
      </c>
      <c r="AJ4670">
        <f>IF($AI4670=1,SUMPRODUCT(--($AM$2:$AM$7001&lt;$AM4670))+1,"")</f>
        <v/>
      </c>
      <c r="AK4670">
        <f>IF($C4670="","",IF(OR($P4670=TRUE(),$P4670="TRUE"),1,0))</f>
        <v/>
      </c>
      <c r="AL4670">
        <f>IF($C4670="","",IF(AND($V4670="Yes",SUMPRODUCT((LEN(Settings!$F$6:$F$13)&gt;0)*ISNUMBER(SEARCH(Settings!$F$6:$F$13,$O4670)))=0),1,0))</f>
        <v/>
      </c>
      <c r="AM4670">
        <f>IF($AI4670=1,IFERROR(IF(VALUE($C4670)&lt;100000000,VALUE($C4670),1000000000),IFERROR(IF(VALUE(MID($C4670,2,20))&lt;100000000,VALUE(MID($C4670,2,20)),1000000000),1000000000))+ROW()/100000,"")</f>
        <v/>
      </c>
    </row>
    <row r="4671">
      <c r="E4671" s="14" t="n"/>
      <c r="M4671" s="8">
        <f>IF($C4671="","",L4671*T4671/100)</f>
        <v/>
      </c>
      <c r="S4671" s="8" t="n"/>
      <c r="T4671" s="8" t="n"/>
      <c r="W4671">
        <f>IF($C4671="","",IF($AL4671=1,0,IF($AK4671=1,Settings!$C$6,Settings!$C$7))*100)</f>
        <v/>
      </c>
      <c r="X4671" s="8">
        <f>IF($C4671="","",T4671*W4671/100)</f>
        <v/>
      </c>
      <c r="Y4671" s="8">
        <f>IF($C4671="","",T4671-X4671)</f>
        <v/>
      </c>
      <c r="Z4671" s="8">
        <f>IF($C4671="","",Y4671-M4671)</f>
        <v/>
      </c>
      <c r="AD4671" s="8" t="n"/>
      <c r="AG4671" s="14" t="n"/>
      <c r="AI4671">
        <f>IF($C4671="","",IF(COUNTIF($C$2:$C4671,$C4671)=1,1,0))</f>
        <v/>
      </c>
      <c r="AJ4671">
        <f>IF($AI4671=1,SUMPRODUCT(--($AM$2:$AM$7001&lt;$AM4671))+1,"")</f>
        <v/>
      </c>
      <c r="AK4671">
        <f>IF($C4671="","",IF(OR($P4671=TRUE(),$P4671="TRUE"),1,0))</f>
        <v/>
      </c>
      <c r="AL4671">
        <f>IF($C4671="","",IF(AND($V4671="Yes",SUMPRODUCT((LEN(Settings!$F$6:$F$13)&gt;0)*ISNUMBER(SEARCH(Settings!$F$6:$F$13,$O4671)))=0),1,0))</f>
        <v/>
      </c>
      <c r="AM4671">
        <f>IF($AI4671=1,IFERROR(IF(VALUE($C4671)&lt;100000000,VALUE($C4671),1000000000),IFERROR(IF(VALUE(MID($C4671,2,20))&lt;100000000,VALUE(MID($C4671,2,20)),1000000000),1000000000))+ROW()/100000,"")</f>
        <v/>
      </c>
    </row>
    <row r="4672">
      <c r="E4672" s="14" t="n"/>
      <c r="M4672" s="8">
        <f>IF($C4672="","",L4672*T4672/100)</f>
        <v/>
      </c>
      <c r="S4672" s="8" t="n"/>
      <c r="T4672" s="8" t="n"/>
      <c r="W4672">
        <f>IF($C4672="","",IF($AL4672=1,0,IF($AK4672=1,Settings!$C$6,Settings!$C$7))*100)</f>
        <v/>
      </c>
      <c r="X4672" s="8">
        <f>IF($C4672="","",T4672*W4672/100)</f>
        <v/>
      </c>
      <c r="Y4672" s="8">
        <f>IF($C4672="","",T4672-X4672)</f>
        <v/>
      </c>
      <c r="Z4672" s="8">
        <f>IF($C4672="","",Y4672-M4672)</f>
        <v/>
      </c>
      <c r="AD4672" s="8" t="n"/>
      <c r="AG4672" s="14" t="n"/>
      <c r="AI4672">
        <f>IF($C4672="","",IF(COUNTIF($C$2:$C4672,$C4672)=1,1,0))</f>
        <v/>
      </c>
      <c r="AJ4672">
        <f>IF($AI4672=1,SUMPRODUCT(--($AM$2:$AM$7001&lt;$AM4672))+1,"")</f>
        <v/>
      </c>
      <c r="AK4672">
        <f>IF($C4672="","",IF(OR($P4672=TRUE(),$P4672="TRUE"),1,0))</f>
        <v/>
      </c>
      <c r="AL4672">
        <f>IF($C4672="","",IF(AND($V4672="Yes",SUMPRODUCT((LEN(Settings!$F$6:$F$13)&gt;0)*ISNUMBER(SEARCH(Settings!$F$6:$F$13,$O4672)))=0),1,0))</f>
        <v/>
      </c>
      <c r="AM4672">
        <f>IF($AI4672=1,IFERROR(IF(VALUE($C4672)&lt;100000000,VALUE($C4672),1000000000),IFERROR(IF(VALUE(MID($C4672,2,20))&lt;100000000,VALUE(MID($C4672,2,20)),1000000000),1000000000))+ROW()/100000,"")</f>
        <v/>
      </c>
    </row>
    <row r="4673">
      <c r="E4673" s="14" t="n"/>
      <c r="M4673" s="8">
        <f>IF($C4673="","",L4673*T4673/100)</f>
        <v/>
      </c>
      <c r="S4673" s="8" t="n"/>
      <c r="T4673" s="8" t="n"/>
      <c r="W4673">
        <f>IF($C4673="","",IF($AL4673=1,0,IF($AK4673=1,Settings!$C$6,Settings!$C$7))*100)</f>
        <v/>
      </c>
      <c r="X4673" s="8">
        <f>IF($C4673="","",T4673*W4673/100)</f>
        <v/>
      </c>
      <c r="Y4673" s="8">
        <f>IF($C4673="","",T4673-X4673)</f>
        <v/>
      </c>
      <c r="Z4673" s="8">
        <f>IF($C4673="","",Y4673-M4673)</f>
        <v/>
      </c>
      <c r="AD4673" s="8" t="n"/>
      <c r="AG4673" s="14" t="n"/>
      <c r="AI4673">
        <f>IF($C4673="","",IF(COUNTIF($C$2:$C4673,$C4673)=1,1,0))</f>
        <v/>
      </c>
      <c r="AJ4673">
        <f>IF($AI4673=1,SUMPRODUCT(--($AM$2:$AM$7001&lt;$AM4673))+1,"")</f>
        <v/>
      </c>
      <c r="AK4673">
        <f>IF($C4673="","",IF(OR($P4673=TRUE(),$P4673="TRUE"),1,0))</f>
        <v/>
      </c>
      <c r="AL4673">
        <f>IF($C4673="","",IF(AND($V4673="Yes",SUMPRODUCT((LEN(Settings!$F$6:$F$13)&gt;0)*ISNUMBER(SEARCH(Settings!$F$6:$F$13,$O4673)))=0),1,0))</f>
        <v/>
      </c>
      <c r="AM4673">
        <f>IF($AI4673=1,IFERROR(IF(VALUE($C4673)&lt;100000000,VALUE($C4673),1000000000),IFERROR(IF(VALUE(MID($C4673,2,20))&lt;100000000,VALUE(MID($C4673,2,20)),1000000000),1000000000))+ROW()/100000,"")</f>
        <v/>
      </c>
    </row>
    <row r="4674">
      <c r="E4674" s="14" t="n"/>
      <c r="M4674" s="8">
        <f>IF($C4674="","",L4674*T4674/100)</f>
        <v/>
      </c>
      <c r="S4674" s="8" t="n"/>
      <c r="T4674" s="8" t="n"/>
      <c r="W4674">
        <f>IF($C4674="","",IF($AL4674=1,0,IF($AK4674=1,Settings!$C$6,Settings!$C$7))*100)</f>
        <v/>
      </c>
      <c r="X4674" s="8">
        <f>IF($C4674="","",T4674*W4674/100)</f>
        <v/>
      </c>
      <c r="Y4674" s="8">
        <f>IF($C4674="","",T4674-X4674)</f>
        <v/>
      </c>
      <c r="Z4674" s="8">
        <f>IF($C4674="","",Y4674-M4674)</f>
        <v/>
      </c>
      <c r="AD4674" s="8" t="n"/>
      <c r="AG4674" s="14" t="n"/>
      <c r="AI4674">
        <f>IF($C4674="","",IF(COUNTIF($C$2:$C4674,$C4674)=1,1,0))</f>
        <v/>
      </c>
      <c r="AJ4674">
        <f>IF($AI4674=1,SUMPRODUCT(--($AM$2:$AM$7001&lt;$AM4674))+1,"")</f>
        <v/>
      </c>
      <c r="AK4674">
        <f>IF($C4674="","",IF(OR($P4674=TRUE(),$P4674="TRUE"),1,0))</f>
        <v/>
      </c>
      <c r="AL4674">
        <f>IF($C4674="","",IF(AND($V4674="Yes",SUMPRODUCT((LEN(Settings!$F$6:$F$13)&gt;0)*ISNUMBER(SEARCH(Settings!$F$6:$F$13,$O4674)))=0),1,0))</f>
        <v/>
      </c>
      <c r="AM4674">
        <f>IF($AI4674=1,IFERROR(IF(VALUE($C4674)&lt;100000000,VALUE($C4674),1000000000),IFERROR(IF(VALUE(MID($C4674,2,20))&lt;100000000,VALUE(MID($C4674,2,20)),1000000000),1000000000))+ROW()/100000,"")</f>
        <v/>
      </c>
    </row>
    <row r="4675">
      <c r="E4675" s="14" t="n"/>
      <c r="M4675" s="8">
        <f>IF($C4675="","",L4675*T4675/100)</f>
        <v/>
      </c>
      <c r="S4675" s="8" t="n"/>
      <c r="T4675" s="8" t="n"/>
      <c r="W4675">
        <f>IF($C4675="","",IF($AL4675=1,0,IF($AK4675=1,Settings!$C$6,Settings!$C$7))*100)</f>
        <v/>
      </c>
      <c r="X4675" s="8">
        <f>IF($C4675="","",T4675*W4675/100)</f>
        <v/>
      </c>
      <c r="Y4675" s="8">
        <f>IF($C4675="","",T4675-X4675)</f>
        <v/>
      </c>
      <c r="Z4675" s="8">
        <f>IF($C4675="","",Y4675-M4675)</f>
        <v/>
      </c>
      <c r="AD4675" s="8" t="n"/>
      <c r="AG4675" s="14" t="n"/>
      <c r="AI4675">
        <f>IF($C4675="","",IF(COUNTIF($C$2:$C4675,$C4675)=1,1,0))</f>
        <v/>
      </c>
      <c r="AJ4675">
        <f>IF($AI4675=1,SUMPRODUCT(--($AM$2:$AM$7001&lt;$AM4675))+1,"")</f>
        <v/>
      </c>
      <c r="AK4675">
        <f>IF($C4675="","",IF(OR($P4675=TRUE(),$P4675="TRUE"),1,0))</f>
        <v/>
      </c>
      <c r="AL4675">
        <f>IF($C4675="","",IF(AND($V4675="Yes",SUMPRODUCT((LEN(Settings!$F$6:$F$13)&gt;0)*ISNUMBER(SEARCH(Settings!$F$6:$F$13,$O4675)))=0),1,0))</f>
        <v/>
      </c>
      <c r="AM4675">
        <f>IF($AI4675=1,IFERROR(IF(VALUE($C4675)&lt;100000000,VALUE($C4675),1000000000),IFERROR(IF(VALUE(MID($C4675,2,20))&lt;100000000,VALUE(MID($C4675,2,20)),1000000000),1000000000))+ROW()/100000,"")</f>
        <v/>
      </c>
    </row>
    <row r="4676">
      <c r="E4676" s="14" t="n"/>
      <c r="M4676" s="8">
        <f>IF($C4676="","",L4676*T4676/100)</f>
        <v/>
      </c>
      <c r="S4676" s="8" t="n"/>
      <c r="T4676" s="8" t="n"/>
      <c r="W4676">
        <f>IF($C4676="","",IF($AL4676=1,0,IF($AK4676=1,Settings!$C$6,Settings!$C$7))*100)</f>
        <v/>
      </c>
      <c r="X4676" s="8">
        <f>IF($C4676="","",T4676*W4676/100)</f>
        <v/>
      </c>
      <c r="Y4676" s="8">
        <f>IF($C4676="","",T4676-X4676)</f>
        <v/>
      </c>
      <c r="Z4676" s="8">
        <f>IF($C4676="","",Y4676-M4676)</f>
        <v/>
      </c>
      <c r="AD4676" s="8" t="n"/>
      <c r="AG4676" s="14" t="n"/>
      <c r="AI4676">
        <f>IF($C4676="","",IF(COUNTIF($C$2:$C4676,$C4676)=1,1,0))</f>
        <v/>
      </c>
      <c r="AJ4676">
        <f>IF($AI4676=1,SUMPRODUCT(--($AM$2:$AM$7001&lt;$AM4676))+1,"")</f>
        <v/>
      </c>
      <c r="AK4676">
        <f>IF($C4676="","",IF(OR($P4676=TRUE(),$P4676="TRUE"),1,0))</f>
        <v/>
      </c>
      <c r="AL4676">
        <f>IF($C4676="","",IF(AND($V4676="Yes",SUMPRODUCT((LEN(Settings!$F$6:$F$13)&gt;0)*ISNUMBER(SEARCH(Settings!$F$6:$F$13,$O4676)))=0),1,0))</f>
        <v/>
      </c>
      <c r="AM4676">
        <f>IF($AI4676=1,IFERROR(IF(VALUE($C4676)&lt;100000000,VALUE($C4676),1000000000),IFERROR(IF(VALUE(MID($C4676,2,20))&lt;100000000,VALUE(MID($C4676,2,20)),1000000000),1000000000))+ROW()/100000,"")</f>
        <v/>
      </c>
    </row>
    <row r="4677">
      <c r="E4677" s="14" t="n"/>
      <c r="M4677" s="8">
        <f>IF($C4677="","",L4677*T4677/100)</f>
        <v/>
      </c>
      <c r="S4677" s="8" t="n"/>
      <c r="T4677" s="8" t="n"/>
      <c r="W4677">
        <f>IF($C4677="","",IF($AL4677=1,0,IF($AK4677=1,Settings!$C$6,Settings!$C$7))*100)</f>
        <v/>
      </c>
      <c r="X4677" s="8">
        <f>IF($C4677="","",T4677*W4677/100)</f>
        <v/>
      </c>
      <c r="Y4677" s="8">
        <f>IF($C4677="","",T4677-X4677)</f>
        <v/>
      </c>
      <c r="Z4677" s="8">
        <f>IF($C4677="","",Y4677-M4677)</f>
        <v/>
      </c>
      <c r="AD4677" s="8" t="n"/>
      <c r="AG4677" s="14" t="n"/>
      <c r="AI4677">
        <f>IF($C4677="","",IF(COUNTIF($C$2:$C4677,$C4677)=1,1,0))</f>
        <v/>
      </c>
      <c r="AJ4677">
        <f>IF($AI4677=1,SUMPRODUCT(--($AM$2:$AM$7001&lt;$AM4677))+1,"")</f>
        <v/>
      </c>
      <c r="AK4677">
        <f>IF($C4677="","",IF(OR($P4677=TRUE(),$P4677="TRUE"),1,0))</f>
        <v/>
      </c>
      <c r="AL4677">
        <f>IF($C4677="","",IF(AND($V4677="Yes",SUMPRODUCT((LEN(Settings!$F$6:$F$13)&gt;0)*ISNUMBER(SEARCH(Settings!$F$6:$F$13,$O4677)))=0),1,0))</f>
        <v/>
      </c>
      <c r="AM4677">
        <f>IF($AI4677=1,IFERROR(IF(VALUE($C4677)&lt;100000000,VALUE($C4677),1000000000),IFERROR(IF(VALUE(MID($C4677,2,20))&lt;100000000,VALUE(MID($C4677,2,20)),1000000000),1000000000))+ROW()/100000,"")</f>
        <v/>
      </c>
    </row>
    <row r="4678">
      <c r="E4678" s="14" t="n"/>
      <c r="M4678" s="8">
        <f>IF($C4678="","",L4678*T4678/100)</f>
        <v/>
      </c>
      <c r="S4678" s="8" t="n"/>
      <c r="T4678" s="8" t="n"/>
      <c r="W4678">
        <f>IF($C4678="","",IF($AL4678=1,0,IF($AK4678=1,Settings!$C$6,Settings!$C$7))*100)</f>
        <v/>
      </c>
      <c r="X4678" s="8">
        <f>IF($C4678="","",T4678*W4678/100)</f>
        <v/>
      </c>
      <c r="Y4678" s="8">
        <f>IF($C4678="","",T4678-X4678)</f>
        <v/>
      </c>
      <c r="Z4678" s="8">
        <f>IF($C4678="","",Y4678-M4678)</f>
        <v/>
      </c>
      <c r="AD4678" s="8" t="n"/>
      <c r="AG4678" s="14" t="n"/>
      <c r="AI4678">
        <f>IF($C4678="","",IF(COUNTIF($C$2:$C4678,$C4678)=1,1,0))</f>
        <v/>
      </c>
      <c r="AJ4678">
        <f>IF($AI4678=1,SUMPRODUCT(--($AM$2:$AM$7001&lt;$AM4678))+1,"")</f>
        <v/>
      </c>
      <c r="AK4678">
        <f>IF($C4678="","",IF(OR($P4678=TRUE(),$P4678="TRUE"),1,0))</f>
        <v/>
      </c>
      <c r="AL4678">
        <f>IF($C4678="","",IF(AND($V4678="Yes",SUMPRODUCT((LEN(Settings!$F$6:$F$13)&gt;0)*ISNUMBER(SEARCH(Settings!$F$6:$F$13,$O4678)))=0),1,0))</f>
        <v/>
      </c>
      <c r="AM4678">
        <f>IF($AI4678=1,IFERROR(IF(VALUE($C4678)&lt;100000000,VALUE($C4678),1000000000),IFERROR(IF(VALUE(MID($C4678,2,20))&lt;100000000,VALUE(MID($C4678,2,20)),1000000000),1000000000))+ROW()/100000,"")</f>
        <v/>
      </c>
    </row>
    <row r="4679">
      <c r="E4679" s="14" t="n"/>
      <c r="M4679" s="8">
        <f>IF($C4679="","",L4679*T4679/100)</f>
        <v/>
      </c>
      <c r="S4679" s="8" t="n"/>
      <c r="T4679" s="8" t="n"/>
      <c r="W4679">
        <f>IF($C4679="","",IF($AL4679=1,0,IF($AK4679=1,Settings!$C$6,Settings!$C$7))*100)</f>
        <v/>
      </c>
      <c r="X4679" s="8">
        <f>IF($C4679="","",T4679*W4679/100)</f>
        <v/>
      </c>
      <c r="Y4679" s="8">
        <f>IF($C4679="","",T4679-X4679)</f>
        <v/>
      </c>
      <c r="Z4679" s="8">
        <f>IF($C4679="","",Y4679-M4679)</f>
        <v/>
      </c>
      <c r="AD4679" s="8" t="n"/>
      <c r="AG4679" s="14" t="n"/>
      <c r="AI4679">
        <f>IF($C4679="","",IF(COUNTIF($C$2:$C4679,$C4679)=1,1,0))</f>
        <v/>
      </c>
      <c r="AJ4679">
        <f>IF($AI4679=1,SUMPRODUCT(--($AM$2:$AM$7001&lt;$AM4679))+1,"")</f>
        <v/>
      </c>
      <c r="AK4679">
        <f>IF($C4679="","",IF(OR($P4679=TRUE(),$P4679="TRUE"),1,0))</f>
        <v/>
      </c>
      <c r="AL4679">
        <f>IF($C4679="","",IF(AND($V4679="Yes",SUMPRODUCT((LEN(Settings!$F$6:$F$13)&gt;0)*ISNUMBER(SEARCH(Settings!$F$6:$F$13,$O4679)))=0),1,0))</f>
        <v/>
      </c>
      <c r="AM4679">
        <f>IF($AI4679=1,IFERROR(IF(VALUE($C4679)&lt;100000000,VALUE($C4679),1000000000),IFERROR(IF(VALUE(MID($C4679,2,20))&lt;100000000,VALUE(MID($C4679,2,20)),1000000000),1000000000))+ROW()/100000,"")</f>
        <v/>
      </c>
    </row>
    <row r="4680">
      <c r="E4680" s="14" t="n"/>
      <c r="M4680" s="8">
        <f>IF($C4680="","",L4680*T4680/100)</f>
        <v/>
      </c>
      <c r="S4680" s="8" t="n"/>
      <c r="T4680" s="8" t="n"/>
      <c r="W4680">
        <f>IF($C4680="","",IF($AL4680=1,0,IF($AK4680=1,Settings!$C$6,Settings!$C$7))*100)</f>
        <v/>
      </c>
      <c r="X4680" s="8">
        <f>IF($C4680="","",T4680*W4680/100)</f>
        <v/>
      </c>
      <c r="Y4680" s="8">
        <f>IF($C4680="","",T4680-X4680)</f>
        <v/>
      </c>
      <c r="Z4680" s="8">
        <f>IF($C4680="","",Y4680-M4680)</f>
        <v/>
      </c>
      <c r="AD4680" s="8" t="n"/>
      <c r="AG4680" s="14" t="n"/>
      <c r="AI4680">
        <f>IF($C4680="","",IF(COUNTIF($C$2:$C4680,$C4680)=1,1,0))</f>
        <v/>
      </c>
      <c r="AJ4680">
        <f>IF($AI4680=1,SUMPRODUCT(--($AM$2:$AM$7001&lt;$AM4680))+1,"")</f>
        <v/>
      </c>
      <c r="AK4680">
        <f>IF($C4680="","",IF(OR($P4680=TRUE(),$P4680="TRUE"),1,0))</f>
        <v/>
      </c>
      <c r="AL4680">
        <f>IF($C4680="","",IF(AND($V4680="Yes",SUMPRODUCT((LEN(Settings!$F$6:$F$13)&gt;0)*ISNUMBER(SEARCH(Settings!$F$6:$F$13,$O4680)))=0),1,0))</f>
        <v/>
      </c>
      <c r="AM4680">
        <f>IF($AI4680=1,IFERROR(IF(VALUE($C4680)&lt;100000000,VALUE($C4680),1000000000),IFERROR(IF(VALUE(MID($C4680,2,20))&lt;100000000,VALUE(MID($C4680,2,20)),1000000000),1000000000))+ROW()/100000,"")</f>
        <v/>
      </c>
    </row>
    <row r="4681">
      <c r="E4681" s="14" t="n"/>
      <c r="M4681" s="8">
        <f>IF($C4681="","",L4681*T4681/100)</f>
        <v/>
      </c>
      <c r="S4681" s="8" t="n"/>
      <c r="T4681" s="8" t="n"/>
      <c r="W4681">
        <f>IF($C4681="","",IF($AL4681=1,0,IF($AK4681=1,Settings!$C$6,Settings!$C$7))*100)</f>
        <v/>
      </c>
      <c r="X4681" s="8">
        <f>IF($C4681="","",T4681*W4681/100)</f>
        <v/>
      </c>
      <c r="Y4681" s="8">
        <f>IF($C4681="","",T4681-X4681)</f>
        <v/>
      </c>
      <c r="Z4681" s="8">
        <f>IF($C4681="","",Y4681-M4681)</f>
        <v/>
      </c>
      <c r="AD4681" s="8" t="n"/>
      <c r="AG4681" s="14" t="n"/>
      <c r="AI4681">
        <f>IF($C4681="","",IF(COUNTIF($C$2:$C4681,$C4681)=1,1,0))</f>
        <v/>
      </c>
      <c r="AJ4681">
        <f>IF($AI4681=1,SUMPRODUCT(--($AM$2:$AM$7001&lt;$AM4681))+1,"")</f>
        <v/>
      </c>
      <c r="AK4681">
        <f>IF($C4681="","",IF(OR($P4681=TRUE(),$P4681="TRUE"),1,0))</f>
        <v/>
      </c>
      <c r="AL4681">
        <f>IF($C4681="","",IF(AND($V4681="Yes",SUMPRODUCT((LEN(Settings!$F$6:$F$13)&gt;0)*ISNUMBER(SEARCH(Settings!$F$6:$F$13,$O4681)))=0),1,0))</f>
        <v/>
      </c>
      <c r="AM4681">
        <f>IF($AI4681=1,IFERROR(IF(VALUE($C4681)&lt;100000000,VALUE($C4681),1000000000),IFERROR(IF(VALUE(MID($C4681,2,20))&lt;100000000,VALUE(MID($C4681,2,20)),1000000000),1000000000))+ROW()/100000,"")</f>
        <v/>
      </c>
    </row>
    <row r="4682">
      <c r="E4682" s="14" t="n"/>
      <c r="M4682" s="8">
        <f>IF($C4682="","",L4682*T4682/100)</f>
        <v/>
      </c>
      <c r="S4682" s="8" t="n"/>
      <c r="T4682" s="8" t="n"/>
      <c r="W4682">
        <f>IF($C4682="","",IF($AL4682=1,0,IF($AK4682=1,Settings!$C$6,Settings!$C$7))*100)</f>
        <v/>
      </c>
      <c r="X4682" s="8">
        <f>IF($C4682="","",T4682*W4682/100)</f>
        <v/>
      </c>
      <c r="Y4682" s="8">
        <f>IF($C4682="","",T4682-X4682)</f>
        <v/>
      </c>
      <c r="Z4682" s="8">
        <f>IF($C4682="","",Y4682-M4682)</f>
        <v/>
      </c>
      <c r="AD4682" s="8" t="n"/>
      <c r="AG4682" s="14" t="n"/>
      <c r="AI4682">
        <f>IF($C4682="","",IF(COUNTIF($C$2:$C4682,$C4682)=1,1,0))</f>
        <v/>
      </c>
      <c r="AJ4682">
        <f>IF($AI4682=1,SUMPRODUCT(--($AM$2:$AM$7001&lt;$AM4682))+1,"")</f>
        <v/>
      </c>
      <c r="AK4682">
        <f>IF($C4682="","",IF(OR($P4682=TRUE(),$P4682="TRUE"),1,0))</f>
        <v/>
      </c>
      <c r="AL4682">
        <f>IF($C4682="","",IF(AND($V4682="Yes",SUMPRODUCT((LEN(Settings!$F$6:$F$13)&gt;0)*ISNUMBER(SEARCH(Settings!$F$6:$F$13,$O4682)))=0),1,0))</f>
        <v/>
      </c>
      <c r="AM4682">
        <f>IF($AI4682=1,IFERROR(IF(VALUE($C4682)&lt;100000000,VALUE($C4682),1000000000),IFERROR(IF(VALUE(MID($C4682,2,20))&lt;100000000,VALUE(MID($C4682,2,20)),1000000000),1000000000))+ROW()/100000,"")</f>
        <v/>
      </c>
    </row>
    <row r="4683">
      <c r="E4683" s="14" t="n"/>
      <c r="M4683" s="8">
        <f>IF($C4683="","",L4683*T4683/100)</f>
        <v/>
      </c>
      <c r="S4683" s="8" t="n"/>
      <c r="T4683" s="8" t="n"/>
      <c r="W4683">
        <f>IF($C4683="","",IF($AL4683=1,0,IF($AK4683=1,Settings!$C$6,Settings!$C$7))*100)</f>
        <v/>
      </c>
      <c r="X4683" s="8">
        <f>IF($C4683="","",T4683*W4683/100)</f>
        <v/>
      </c>
      <c r="Y4683" s="8">
        <f>IF($C4683="","",T4683-X4683)</f>
        <v/>
      </c>
      <c r="Z4683" s="8">
        <f>IF($C4683="","",Y4683-M4683)</f>
        <v/>
      </c>
      <c r="AD4683" s="8" t="n"/>
      <c r="AG4683" s="14" t="n"/>
      <c r="AI4683">
        <f>IF($C4683="","",IF(COUNTIF($C$2:$C4683,$C4683)=1,1,0))</f>
        <v/>
      </c>
      <c r="AJ4683">
        <f>IF($AI4683=1,SUMPRODUCT(--($AM$2:$AM$7001&lt;$AM4683))+1,"")</f>
        <v/>
      </c>
      <c r="AK4683">
        <f>IF($C4683="","",IF(OR($P4683=TRUE(),$P4683="TRUE"),1,0))</f>
        <v/>
      </c>
      <c r="AL4683">
        <f>IF($C4683="","",IF(AND($V4683="Yes",SUMPRODUCT((LEN(Settings!$F$6:$F$13)&gt;0)*ISNUMBER(SEARCH(Settings!$F$6:$F$13,$O4683)))=0),1,0))</f>
        <v/>
      </c>
      <c r="AM4683">
        <f>IF($AI4683=1,IFERROR(IF(VALUE($C4683)&lt;100000000,VALUE($C4683),1000000000),IFERROR(IF(VALUE(MID($C4683,2,20))&lt;100000000,VALUE(MID($C4683,2,20)),1000000000),1000000000))+ROW()/100000,"")</f>
        <v/>
      </c>
    </row>
    <row r="4684">
      <c r="E4684" s="14" t="n"/>
      <c r="M4684" s="8">
        <f>IF($C4684="","",L4684*T4684/100)</f>
        <v/>
      </c>
      <c r="S4684" s="8" t="n"/>
      <c r="T4684" s="8" t="n"/>
      <c r="W4684">
        <f>IF($C4684="","",IF($AL4684=1,0,IF($AK4684=1,Settings!$C$6,Settings!$C$7))*100)</f>
        <v/>
      </c>
      <c r="X4684" s="8">
        <f>IF($C4684="","",T4684*W4684/100)</f>
        <v/>
      </c>
      <c r="Y4684" s="8">
        <f>IF($C4684="","",T4684-X4684)</f>
        <v/>
      </c>
      <c r="Z4684" s="8">
        <f>IF($C4684="","",Y4684-M4684)</f>
        <v/>
      </c>
      <c r="AD4684" s="8" t="n"/>
      <c r="AG4684" s="14" t="n"/>
      <c r="AI4684">
        <f>IF($C4684="","",IF(COUNTIF($C$2:$C4684,$C4684)=1,1,0))</f>
        <v/>
      </c>
      <c r="AJ4684">
        <f>IF($AI4684=1,SUMPRODUCT(--($AM$2:$AM$7001&lt;$AM4684))+1,"")</f>
        <v/>
      </c>
      <c r="AK4684">
        <f>IF($C4684="","",IF(OR($P4684=TRUE(),$P4684="TRUE"),1,0))</f>
        <v/>
      </c>
      <c r="AL4684">
        <f>IF($C4684="","",IF(AND($V4684="Yes",SUMPRODUCT((LEN(Settings!$F$6:$F$13)&gt;0)*ISNUMBER(SEARCH(Settings!$F$6:$F$13,$O4684)))=0),1,0))</f>
        <v/>
      </c>
      <c r="AM4684">
        <f>IF($AI4684=1,IFERROR(IF(VALUE($C4684)&lt;100000000,VALUE($C4684),1000000000),IFERROR(IF(VALUE(MID($C4684,2,20))&lt;100000000,VALUE(MID($C4684,2,20)),1000000000),1000000000))+ROW()/100000,"")</f>
        <v/>
      </c>
    </row>
    <row r="4685">
      <c r="E4685" s="14" t="n"/>
      <c r="M4685" s="8">
        <f>IF($C4685="","",L4685*T4685/100)</f>
        <v/>
      </c>
      <c r="S4685" s="8" t="n"/>
      <c r="T4685" s="8" t="n"/>
      <c r="W4685">
        <f>IF($C4685="","",IF($AL4685=1,0,IF($AK4685=1,Settings!$C$6,Settings!$C$7))*100)</f>
        <v/>
      </c>
      <c r="X4685" s="8">
        <f>IF($C4685="","",T4685*W4685/100)</f>
        <v/>
      </c>
      <c r="Y4685" s="8">
        <f>IF($C4685="","",T4685-X4685)</f>
        <v/>
      </c>
      <c r="Z4685" s="8">
        <f>IF($C4685="","",Y4685-M4685)</f>
        <v/>
      </c>
      <c r="AD4685" s="8" t="n"/>
      <c r="AG4685" s="14" t="n"/>
      <c r="AI4685">
        <f>IF($C4685="","",IF(COUNTIF($C$2:$C4685,$C4685)=1,1,0))</f>
        <v/>
      </c>
      <c r="AJ4685">
        <f>IF($AI4685=1,SUMPRODUCT(--($AM$2:$AM$7001&lt;$AM4685))+1,"")</f>
        <v/>
      </c>
      <c r="AK4685">
        <f>IF($C4685="","",IF(OR($P4685=TRUE(),$P4685="TRUE"),1,0))</f>
        <v/>
      </c>
      <c r="AL4685">
        <f>IF($C4685="","",IF(AND($V4685="Yes",SUMPRODUCT((LEN(Settings!$F$6:$F$13)&gt;0)*ISNUMBER(SEARCH(Settings!$F$6:$F$13,$O4685)))=0),1,0))</f>
        <v/>
      </c>
      <c r="AM4685">
        <f>IF($AI4685=1,IFERROR(IF(VALUE($C4685)&lt;100000000,VALUE($C4685),1000000000),IFERROR(IF(VALUE(MID($C4685,2,20))&lt;100000000,VALUE(MID($C4685,2,20)),1000000000),1000000000))+ROW()/100000,"")</f>
        <v/>
      </c>
    </row>
    <row r="4686">
      <c r="E4686" s="14" t="n"/>
      <c r="M4686" s="8">
        <f>IF($C4686="","",L4686*T4686/100)</f>
        <v/>
      </c>
      <c r="S4686" s="8" t="n"/>
      <c r="T4686" s="8" t="n"/>
      <c r="W4686">
        <f>IF($C4686="","",IF($AL4686=1,0,IF($AK4686=1,Settings!$C$6,Settings!$C$7))*100)</f>
        <v/>
      </c>
      <c r="X4686" s="8">
        <f>IF($C4686="","",T4686*W4686/100)</f>
        <v/>
      </c>
      <c r="Y4686" s="8">
        <f>IF($C4686="","",T4686-X4686)</f>
        <v/>
      </c>
      <c r="Z4686" s="8">
        <f>IF($C4686="","",Y4686-M4686)</f>
        <v/>
      </c>
      <c r="AD4686" s="8" t="n"/>
      <c r="AG4686" s="14" t="n"/>
      <c r="AI4686">
        <f>IF($C4686="","",IF(COUNTIF($C$2:$C4686,$C4686)=1,1,0))</f>
        <v/>
      </c>
      <c r="AJ4686">
        <f>IF($AI4686=1,SUMPRODUCT(--($AM$2:$AM$7001&lt;$AM4686))+1,"")</f>
        <v/>
      </c>
      <c r="AK4686">
        <f>IF($C4686="","",IF(OR($P4686=TRUE(),$P4686="TRUE"),1,0))</f>
        <v/>
      </c>
      <c r="AL4686">
        <f>IF($C4686="","",IF(AND($V4686="Yes",SUMPRODUCT((LEN(Settings!$F$6:$F$13)&gt;0)*ISNUMBER(SEARCH(Settings!$F$6:$F$13,$O4686)))=0),1,0))</f>
        <v/>
      </c>
      <c r="AM4686">
        <f>IF($AI4686=1,IFERROR(IF(VALUE($C4686)&lt;100000000,VALUE($C4686),1000000000),IFERROR(IF(VALUE(MID($C4686,2,20))&lt;100000000,VALUE(MID($C4686,2,20)),1000000000),1000000000))+ROW()/100000,"")</f>
        <v/>
      </c>
    </row>
    <row r="4687">
      <c r="E4687" s="14" t="n"/>
      <c r="M4687" s="8">
        <f>IF($C4687="","",L4687*T4687/100)</f>
        <v/>
      </c>
      <c r="S4687" s="8" t="n"/>
      <c r="T4687" s="8" t="n"/>
      <c r="W4687">
        <f>IF($C4687="","",IF($AL4687=1,0,IF($AK4687=1,Settings!$C$6,Settings!$C$7))*100)</f>
        <v/>
      </c>
      <c r="X4687" s="8">
        <f>IF($C4687="","",T4687*W4687/100)</f>
        <v/>
      </c>
      <c r="Y4687" s="8">
        <f>IF($C4687="","",T4687-X4687)</f>
        <v/>
      </c>
      <c r="Z4687" s="8">
        <f>IF($C4687="","",Y4687-M4687)</f>
        <v/>
      </c>
      <c r="AD4687" s="8" t="n"/>
      <c r="AG4687" s="14" t="n"/>
      <c r="AI4687">
        <f>IF($C4687="","",IF(COUNTIF($C$2:$C4687,$C4687)=1,1,0))</f>
        <v/>
      </c>
      <c r="AJ4687">
        <f>IF($AI4687=1,SUMPRODUCT(--($AM$2:$AM$7001&lt;$AM4687))+1,"")</f>
        <v/>
      </c>
      <c r="AK4687">
        <f>IF($C4687="","",IF(OR($P4687=TRUE(),$P4687="TRUE"),1,0))</f>
        <v/>
      </c>
      <c r="AL4687">
        <f>IF($C4687="","",IF(AND($V4687="Yes",SUMPRODUCT((LEN(Settings!$F$6:$F$13)&gt;0)*ISNUMBER(SEARCH(Settings!$F$6:$F$13,$O4687)))=0),1,0))</f>
        <v/>
      </c>
      <c r="AM4687">
        <f>IF($AI4687=1,IFERROR(IF(VALUE($C4687)&lt;100000000,VALUE($C4687),1000000000),IFERROR(IF(VALUE(MID($C4687,2,20))&lt;100000000,VALUE(MID($C4687,2,20)),1000000000),1000000000))+ROW()/100000,"")</f>
        <v/>
      </c>
    </row>
    <row r="4688">
      <c r="E4688" s="14" t="n"/>
      <c r="M4688" s="8">
        <f>IF($C4688="","",L4688*T4688/100)</f>
        <v/>
      </c>
      <c r="S4688" s="8" t="n"/>
      <c r="T4688" s="8" t="n"/>
      <c r="W4688">
        <f>IF($C4688="","",IF($AL4688=1,0,IF($AK4688=1,Settings!$C$6,Settings!$C$7))*100)</f>
        <v/>
      </c>
      <c r="X4688" s="8">
        <f>IF($C4688="","",T4688*W4688/100)</f>
        <v/>
      </c>
      <c r="Y4688" s="8">
        <f>IF($C4688="","",T4688-X4688)</f>
        <v/>
      </c>
      <c r="Z4688" s="8">
        <f>IF($C4688="","",Y4688-M4688)</f>
        <v/>
      </c>
      <c r="AD4688" s="8" t="n"/>
      <c r="AG4688" s="14" t="n"/>
      <c r="AI4688">
        <f>IF($C4688="","",IF(COUNTIF($C$2:$C4688,$C4688)=1,1,0))</f>
        <v/>
      </c>
      <c r="AJ4688">
        <f>IF($AI4688=1,SUMPRODUCT(--($AM$2:$AM$7001&lt;$AM4688))+1,"")</f>
        <v/>
      </c>
      <c r="AK4688">
        <f>IF($C4688="","",IF(OR($P4688=TRUE(),$P4688="TRUE"),1,0))</f>
        <v/>
      </c>
      <c r="AL4688">
        <f>IF($C4688="","",IF(AND($V4688="Yes",SUMPRODUCT((LEN(Settings!$F$6:$F$13)&gt;0)*ISNUMBER(SEARCH(Settings!$F$6:$F$13,$O4688)))=0),1,0))</f>
        <v/>
      </c>
      <c r="AM4688">
        <f>IF($AI4688=1,IFERROR(IF(VALUE($C4688)&lt;100000000,VALUE($C4688),1000000000),IFERROR(IF(VALUE(MID($C4688,2,20))&lt;100000000,VALUE(MID($C4688,2,20)),1000000000),1000000000))+ROW()/100000,"")</f>
        <v/>
      </c>
    </row>
    <row r="4689">
      <c r="E4689" s="14" t="n"/>
      <c r="M4689" s="8">
        <f>IF($C4689="","",L4689*T4689/100)</f>
        <v/>
      </c>
      <c r="S4689" s="8" t="n"/>
      <c r="T4689" s="8" t="n"/>
      <c r="W4689">
        <f>IF($C4689="","",IF($AL4689=1,0,IF($AK4689=1,Settings!$C$6,Settings!$C$7))*100)</f>
        <v/>
      </c>
      <c r="X4689" s="8">
        <f>IF($C4689="","",T4689*W4689/100)</f>
        <v/>
      </c>
      <c r="Y4689" s="8">
        <f>IF($C4689="","",T4689-X4689)</f>
        <v/>
      </c>
      <c r="Z4689" s="8">
        <f>IF($C4689="","",Y4689-M4689)</f>
        <v/>
      </c>
      <c r="AD4689" s="8" t="n"/>
      <c r="AG4689" s="14" t="n"/>
      <c r="AI4689">
        <f>IF($C4689="","",IF(COUNTIF($C$2:$C4689,$C4689)=1,1,0))</f>
        <v/>
      </c>
      <c r="AJ4689">
        <f>IF($AI4689=1,SUMPRODUCT(--($AM$2:$AM$7001&lt;$AM4689))+1,"")</f>
        <v/>
      </c>
      <c r="AK4689">
        <f>IF($C4689="","",IF(OR($P4689=TRUE(),$P4689="TRUE"),1,0))</f>
        <v/>
      </c>
      <c r="AL4689">
        <f>IF($C4689="","",IF(AND($V4689="Yes",SUMPRODUCT((LEN(Settings!$F$6:$F$13)&gt;0)*ISNUMBER(SEARCH(Settings!$F$6:$F$13,$O4689)))=0),1,0))</f>
        <v/>
      </c>
      <c r="AM4689">
        <f>IF($AI4689=1,IFERROR(IF(VALUE($C4689)&lt;100000000,VALUE($C4689),1000000000),IFERROR(IF(VALUE(MID($C4689,2,20))&lt;100000000,VALUE(MID($C4689,2,20)),1000000000),1000000000))+ROW()/100000,"")</f>
        <v/>
      </c>
    </row>
    <row r="4690">
      <c r="E4690" s="14" t="n"/>
      <c r="M4690" s="8">
        <f>IF($C4690="","",L4690*T4690/100)</f>
        <v/>
      </c>
      <c r="S4690" s="8" t="n"/>
      <c r="T4690" s="8" t="n"/>
      <c r="W4690">
        <f>IF($C4690="","",IF($AL4690=1,0,IF($AK4690=1,Settings!$C$6,Settings!$C$7))*100)</f>
        <v/>
      </c>
      <c r="X4690" s="8">
        <f>IF($C4690="","",T4690*W4690/100)</f>
        <v/>
      </c>
      <c r="Y4690" s="8">
        <f>IF($C4690="","",T4690-X4690)</f>
        <v/>
      </c>
      <c r="Z4690" s="8">
        <f>IF($C4690="","",Y4690-M4690)</f>
        <v/>
      </c>
      <c r="AD4690" s="8" t="n"/>
      <c r="AG4690" s="14" t="n"/>
      <c r="AI4690">
        <f>IF($C4690="","",IF(COUNTIF($C$2:$C4690,$C4690)=1,1,0))</f>
        <v/>
      </c>
      <c r="AJ4690">
        <f>IF($AI4690=1,SUMPRODUCT(--($AM$2:$AM$7001&lt;$AM4690))+1,"")</f>
        <v/>
      </c>
      <c r="AK4690">
        <f>IF($C4690="","",IF(OR($P4690=TRUE(),$P4690="TRUE"),1,0))</f>
        <v/>
      </c>
      <c r="AL4690">
        <f>IF($C4690="","",IF(AND($V4690="Yes",SUMPRODUCT((LEN(Settings!$F$6:$F$13)&gt;0)*ISNUMBER(SEARCH(Settings!$F$6:$F$13,$O4690)))=0),1,0))</f>
        <v/>
      </c>
      <c r="AM4690">
        <f>IF($AI4690=1,IFERROR(IF(VALUE($C4690)&lt;100000000,VALUE($C4690),1000000000),IFERROR(IF(VALUE(MID($C4690,2,20))&lt;100000000,VALUE(MID($C4690,2,20)),1000000000),1000000000))+ROW()/100000,"")</f>
        <v/>
      </c>
    </row>
    <row r="4691">
      <c r="E4691" s="14" t="n"/>
      <c r="M4691" s="8">
        <f>IF($C4691="","",L4691*T4691/100)</f>
        <v/>
      </c>
      <c r="S4691" s="8" t="n"/>
      <c r="T4691" s="8" t="n"/>
      <c r="W4691">
        <f>IF($C4691="","",IF($AL4691=1,0,IF($AK4691=1,Settings!$C$6,Settings!$C$7))*100)</f>
        <v/>
      </c>
      <c r="X4691" s="8">
        <f>IF($C4691="","",T4691*W4691/100)</f>
        <v/>
      </c>
      <c r="Y4691" s="8">
        <f>IF($C4691="","",T4691-X4691)</f>
        <v/>
      </c>
      <c r="Z4691" s="8">
        <f>IF($C4691="","",Y4691-M4691)</f>
        <v/>
      </c>
      <c r="AD4691" s="8" t="n"/>
      <c r="AG4691" s="14" t="n"/>
      <c r="AI4691">
        <f>IF($C4691="","",IF(COUNTIF($C$2:$C4691,$C4691)=1,1,0))</f>
        <v/>
      </c>
      <c r="AJ4691">
        <f>IF($AI4691=1,SUMPRODUCT(--($AM$2:$AM$7001&lt;$AM4691))+1,"")</f>
        <v/>
      </c>
      <c r="AK4691">
        <f>IF($C4691="","",IF(OR($P4691=TRUE(),$P4691="TRUE"),1,0))</f>
        <v/>
      </c>
      <c r="AL4691">
        <f>IF($C4691="","",IF(AND($V4691="Yes",SUMPRODUCT((LEN(Settings!$F$6:$F$13)&gt;0)*ISNUMBER(SEARCH(Settings!$F$6:$F$13,$O4691)))=0),1,0))</f>
        <v/>
      </c>
      <c r="AM4691">
        <f>IF($AI4691=1,IFERROR(IF(VALUE($C4691)&lt;100000000,VALUE($C4691),1000000000),IFERROR(IF(VALUE(MID($C4691,2,20))&lt;100000000,VALUE(MID($C4691,2,20)),1000000000),1000000000))+ROW()/100000,"")</f>
        <v/>
      </c>
    </row>
    <row r="4692">
      <c r="E4692" s="14" t="n"/>
      <c r="M4692" s="8">
        <f>IF($C4692="","",L4692*T4692/100)</f>
        <v/>
      </c>
      <c r="S4692" s="8" t="n"/>
      <c r="T4692" s="8" t="n"/>
      <c r="W4692">
        <f>IF($C4692="","",IF($AL4692=1,0,IF($AK4692=1,Settings!$C$6,Settings!$C$7))*100)</f>
        <v/>
      </c>
      <c r="X4692" s="8">
        <f>IF($C4692="","",T4692*W4692/100)</f>
        <v/>
      </c>
      <c r="Y4692" s="8">
        <f>IF($C4692="","",T4692-X4692)</f>
        <v/>
      </c>
      <c r="Z4692" s="8">
        <f>IF($C4692="","",Y4692-M4692)</f>
        <v/>
      </c>
      <c r="AD4692" s="8" t="n"/>
      <c r="AG4692" s="14" t="n"/>
      <c r="AI4692">
        <f>IF($C4692="","",IF(COUNTIF($C$2:$C4692,$C4692)=1,1,0))</f>
        <v/>
      </c>
      <c r="AJ4692">
        <f>IF($AI4692=1,SUMPRODUCT(--($AM$2:$AM$7001&lt;$AM4692))+1,"")</f>
        <v/>
      </c>
      <c r="AK4692">
        <f>IF($C4692="","",IF(OR($P4692=TRUE(),$P4692="TRUE"),1,0))</f>
        <v/>
      </c>
      <c r="AL4692">
        <f>IF($C4692="","",IF(AND($V4692="Yes",SUMPRODUCT((LEN(Settings!$F$6:$F$13)&gt;0)*ISNUMBER(SEARCH(Settings!$F$6:$F$13,$O4692)))=0),1,0))</f>
        <v/>
      </c>
      <c r="AM4692">
        <f>IF($AI4692=1,IFERROR(IF(VALUE($C4692)&lt;100000000,VALUE($C4692),1000000000),IFERROR(IF(VALUE(MID($C4692,2,20))&lt;100000000,VALUE(MID($C4692,2,20)),1000000000),1000000000))+ROW()/100000,"")</f>
        <v/>
      </c>
    </row>
    <row r="4693">
      <c r="E4693" s="14" t="n"/>
      <c r="M4693" s="8">
        <f>IF($C4693="","",L4693*T4693/100)</f>
        <v/>
      </c>
      <c r="S4693" s="8" t="n"/>
      <c r="T4693" s="8" t="n"/>
      <c r="W4693">
        <f>IF($C4693="","",IF($AL4693=1,0,IF($AK4693=1,Settings!$C$6,Settings!$C$7))*100)</f>
        <v/>
      </c>
      <c r="X4693" s="8">
        <f>IF($C4693="","",T4693*W4693/100)</f>
        <v/>
      </c>
      <c r="Y4693" s="8">
        <f>IF($C4693="","",T4693-X4693)</f>
        <v/>
      </c>
      <c r="Z4693" s="8">
        <f>IF($C4693="","",Y4693-M4693)</f>
        <v/>
      </c>
      <c r="AD4693" s="8" t="n"/>
      <c r="AG4693" s="14" t="n"/>
      <c r="AI4693">
        <f>IF($C4693="","",IF(COUNTIF($C$2:$C4693,$C4693)=1,1,0))</f>
        <v/>
      </c>
      <c r="AJ4693">
        <f>IF($AI4693=1,SUMPRODUCT(--($AM$2:$AM$7001&lt;$AM4693))+1,"")</f>
        <v/>
      </c>
      <c r="AK4693">
        <f>IF($C4693="","",IF(OR($P4693=TRUE(),$P4693="TRUE"),1,0))</f>
        <v/>
      </c>
      <c r="AL4693">
        <f>IF($C4693="","",IF(AND($V4693="Yes",SUMPRODUCT((LEN(Settings!$F$6:$F$13)&gt;0)*ISNUMBER(SEARCH(Settings!$F$6:$F$13,$O4693)))=0),1,0))</f>
        <v/>
      </c>
      <c r="AM4693">
        <f>IF($AI4693=1,IFERROR(IF(VALUE($C4693)&lt;100000000,VALUE($C4693),1000000000),IFERROR(IF(VALUE(MID($C4693,2,20))&lt;100000000,VALUE(MID($C4693,2,20)),1000000000),1000000000))+ROW()/100000,"")</f>
        <v/>
      </c>
    </row>
    <row r="4694">
      <c r="E4694" s="14" t="n"/>
      <c r="M4694" s="8">
        <f>IF($C4694="","",L4694*T4694/100)</f>
        <v/>
      </c>
      <c r="S4694" s="8" t="n"/>
      <c r="T4694" s="8" t="n"/>
      <c r="W4694">
        <f>IF($C4694="","",IF($AL4694=1,0,IF($AK4694=1,Settings!$C$6,Settings!$C$7))*100)</f>
        <v/>
      </c>
      <c r="X4694" s="8">
        <f>IF($C4694="","",T4694*W4694/100)</f>
        <v/>
      </c>
      <c r="Y4694" s="8">
        <f>IF($C4694="","",T4694-X4694)</f>
        <v/>
      </c>
      <c r="Z4694" s="8">
        <f>IF($C4694="","",Y4694-M4694)</f>
        <v/>
      </c>
      <c r="AD4694" s="8" t="n"/>
      <c r="AG4694" s="14" t="n"/>
      <c r="AI4694">
        <f>IF($C4694="","",IF(COUNTIF($C$2:$C4694,$C4694)=1,1,0))</f>
        <v/>
      </c>
      <c r="AJ4694">
        <f>IF($AI4694=1,SUMPRODUCT(--($AM$2:$AM$7001&lt;$AM4694))+1,"")</f>
        <v/>
      </c>
      <c r="AK4694">
        <f>IF($C4694="","",IF(OR($P4694=TRUE(),$P4694="TRUE"),1,0))</f>
        <v/>
      </c>
      <c r="AL4694">
        <f>IF($C4694="","",IF(AND($V4694="Yes",SUMPRODUCT((LEN(Settings!$F$6:$F$13)&gt;0)*ISNUMBER(SEARCH(Settings!$F$6:$F$13,$O4694)))=0),1,0))</f>
        <v/>
      </c>
      <c r="AM4694">
        <f>IF($AI4694=1,IFERROR(IF(VALUE($C4694)&lt;100000000,VALUE($C4694),1000000000),IFERROR(IF(VALUE(MID($C4694,2,20))&lt;100000000,VALUE(MID($C4694,2,20)),1000000000),1000000000))+ROW()/100000,"")</f>
        <v/>
      </c>
    </row>
    <row r="4695">
      <c r="E4695" s="14" t="n"/>
      <c r="M4695" s="8">
        <f>IF($C4695="","",L4695*T4695/100)</f>
        <v/>
      </c>
      <c r="S4695" s="8" t="n"/>
      <c r="T4695" s="8" t="n"/>
      <c r="W4695">
        <f>IF($C4695="","",IF($AL4695=1,0,IF($AK4695=1,Settings!$C$6,Settings!$C$7))*100)</f>
        <v/>
      </c>
      <c r="X4695" s="8">
        <f>IF($C4695="","",T4695*W4695/100)</f>
        <v/>
      </c>
      <c r="Y4695" s="8">
        <f>IF($C4695="","",T4695-X4695)</f>
        <v/>
      </c>
      <c r="Z4695" s="8">
        <f>IF($C4695="","",Y4695-M4695)</f>
        <v/>
      </c>
      <c r="AD4695" s="8" t="n"/>
      <c r="AG4695" s="14" t="n"/>
      <c r="AI4695">
        <f>IF($C4695="","",IF(COUNTIF($C$2:$C4695,$C4695)=1,1,0))</f>
        <v/>
      </c>
      <c r="AJ4695">
        <f>IF($AI4695=1,SUMPRODUCT(--($AM$2:$AM$7001&lt;$AM4695))+1,"")</f>
        <v/>
      </c>
      <c r="AK4695">
        <f>IF($C4695="","",IF(OR($P4695=TRUE(),$P4695="TRUE"),1,0))</f>
        <v/>
      </c>
      <c r="AL4695">
        <f>IF($C4695="","",IF(AND($V4695="Yes",SUMPRODUCT((LEN(Settings!$F$6:$F$13)&gt;0)*ISNUMBER(SEARCH(Settings!$F$6:$F$13,$O4695)))=0),1,0))</f>
        <v/>
      </c>
      <c r="AM4695">
        <f>IF($AI4695=1,IFERROR(IF(VALUE($C4695)&lt;100000000,VALUE($C4695),1000000000),IFERROR(IF(VALUE(MID($C4695,2,20))&lt;100000000,VALUE(MID($C4695,2,20)),1000000000),1000000000))+ROW()/100000,"")</f>
        <v/>
      </c>
    </row>
    <row r="4696">
      <c r="E4696" s="14" t="n"/>
      <c r="M4696" s="8">
        <f>IF($C4696="","",L4696*T4696/100)</f>
        <v/>
      </c>
      <c r="S4696" s="8" t="n"/>
      <c r="T4696" s="8" t="n"/>
      <c r="W4696">
        <f>IF($C4696="","",IF($AL4696=1,0,IF($AK4696=1,Settings!$C$6,Settings!$C$7))*100)</f>
        <v/>
      </c>
      <c r="X4696" s="8">
        <f>IF($C4696="","",T4696*W4696/100)</f>
        <v/>
      </c>
      <c r="Y4696" s="8">
        <f>IF($C4696="","",T4696-X4696)</f>
        <v/>
      </c>
      <c r="Z4696" s="8">
        <f>IF($C4696="","",Y4696-M4696)</f>
        <v/>
      </c>
      <c r="AD4696" s="8" t="n"/>
      <c r="AG4696" s="14" t="n"/>
      <c r="AI4696">
        <f>IF($C4696="","",IF(COUNTIF($C$2:$C4696,$C4696)=1,1,0))</f>
        <v/>
      </c>
      <c r="AJ4696">
        <f>IF($AI4696=1,SUMPRODUCT(--($AM$2:$AM$7001&lt;$AM4696))+1,"")</f>
        <v/>
      </c>
      <c r="AK4696">
        <f>IF($C4696="","",IF(OR($P4696=TRUE(),$P4696="TRUE"),1,0))</f>
        <v/>
      </c>
      <c r="AL4696">
        <f>IF($C4696="","",IF(AND($V4696="Yes",SUMPRODUCT((LEN(Settings!$F$6:$F$13)&gt;0)*ISNUMBER(SEARCH(Settings!$F$6:$F$13,$O4696)))=0),1,0))</f>
        <v/>
      </c>
      <c r="AM4696">
        <f>IF($AI4696=1,IFERROR(IF(VALUE($C4696)&lt;100000000,VALUE($C4696),1000000000),IFERROR(IF(VALUE(MID($C4696,2,20))&lt;100000000,VALUE(MID($C4696,2,20)),1000000000),1000000000))+ROW()/100000,"")</f>
        <v/>
      </c>
    </row>
    <row r="4697">
      <c r="E4697" s="14" t="n"/>
      <c r="M4697" s="8">
        <f>IF($C4697="","",L4697*T4697/100)</f>
        <v/>
      </c>
      <c r="S4697" s="8" t="n"/>
      <c r="T4697" s="8" t="n"/>
      <c r="W4697">
        <f>IF($C4697="","",IF($AL4697=1,0,IF($AK4697=1,Settings!$C$6,Settings!$C$7))*100)</f>
        <v/>
      </c>
      <c r="X4697" s="8">
        <f>IF($C4697="","",T4697*W4697/100)</f>
        <v/>
      </c>
      <c r="Y4697" s="8">
        <f>IF($C4697="","",T4697-X4697)</f>
        <v/>
      </c>
      <c r="Z4697" s="8">
        <f>IF($C4697="","",Y4697-M4697)</f>
        <v/>
      </c>
      <c r="AD4697" s="8" t="n"/>
      <c r="AG4697" s="14" t="n"/>
      <c r="AI4697">
        <f>IF($C4697="","",IF(COUNTIF($C$2:$C4697,$C4697)=1,1,0))</f>
        <v/>
      </c>
      <c r="AJ4697">
        <f>IF($AI4697=1,SUMPRODUCT(--($AM$2:$AM$7001&lt;$AM4697))+1,"")</f>
        <v/>
      </c>
      <c r="AK4697">
        <f>IF($C4697="","",IF(OR($P4697=TRUE(),$P4697="TRUE"),1,0))</f>
        <v/>
      </c>
      <c r="AL4697">
        <f>IF($C4697="","",IF(AND($V4697="Yes",SUMPRODUCT((LEN(Settings!$F$6:$F$13)&gt;0)*ISNUMBER(SEARCH(Settings!$F$6:$F$13,$O4697)))=0),1,0))</f>
        <v/>
      </c>
      <c r="AM4697">
        <f>IF($AI4697=1,IFERROR(IF(VALUE($C4697)&lt;100000000,VALUE($C4697),1000000000),IFERROR(IF(VALUE(MID($C4697,2,20))&lt;100000000,VALUE(MID($C4697,2,20)),1000000000),1000000000))+ROW()/100000,"")</f>
        <v/>
      </c>
    </row>
    <row r="4698">
      <c r="E4698" s="14" t="n"/>
      <c r="M4698" s="8">
        <f>IF($C4698="","",L4698*T4698/100)</f>
        <v/>
      </c>
      <c r="S4698" s="8" t="n"/>
      <c r="T4698" s="8" t="n"/>
      <c r="W4698">
        <f>IF($C4698="","",IF($AL4698=1,0,IF($AK4698=1,Settings!$C$6,Settings!$C$7))*100)</f>
        <v/>
      </c>
      <c r="X4698" s="8">
        <f>IF($C4698="","",T4698*W4698/100)</f>
        <v/>
      </c>
      <c r="Y4698" s="8">
        <f>IF($C4698="","",T4698-X4698)</f>
        <v/>
      </c>
      <c r="Z4698" s="8">
        <f>IF($C4698="","",Y4698-M4698)</f>
        <v/>
      </c>
      <c r="AD4698" s="8" t="n"/>
      <c r="AG4698" s="14" t="n"/>
      <c r="AI4698">
        <f>IF($C4698="","",IF(COUNTIF($C$2:$C4698,$C4698)=1,1,0))</f>
        <v/>
      </c>
      <c r="AJ4698">
        <f>IF($AI4698=1,SUMPRODUCT(--($AM$2:$AM$7001&lt;$AM4698))+1,"")</f>
        <v/>
      </c>
      <c r="AK4698">
        <f>IF($C4698="","",IF(OR($P4698=TRUE(),$P4698="TRUE"),1,0))</f>
        <v/>
      </c>
      <c r="AL4698">
        <f>IF($C4698="","",IF(AND($V4698="Yes",SUMPRODUCT((LEN(Settings!$F$6:$F$13)&gt;0)*ISNUMBER(SEARCH(Settings!$F$6:$F$13,$O4698)))=0),1,0))</f>
        <v/>
      </c>
      <c r="AM4698">
        <f>IF($AI4698=1,IFERROR(IF(VALUE($C4698)&lt;100000000,VALUE($C4698),1000000000),IFERROR(IF(VALUE(MID($C4698,2,20))&lt;100000000,VALUE(MID($C4698,2,20)),1000000000),1000000000))+ROW()/100000,"")</f>
        <v/>
      </c>
    </row>
    <row r="4699">
      <c r="E4699" s="14" t="n"/>
      <c r="M4699" s="8">
        <f>IF($C4699="","",L4699*T4699/100)</f>
        <v/>
      </c>
      <c r="S4699" s="8" t="n"/>
      <c r="T4699" s="8" t="n"/>
      <c r="W4699">
        <f>IF($C4699="","",IF($AL4699=1,0,IF($AK4699=1,Settings!$C$6,Settings!$C$7))*100)</f>
        <v/>
      </c>
      <c r="X4699" s="8">
        <f>IF($C4699="","",T4699*W4699/100)</f>
        <v/>
      </c>
      <c r="Y4699" s="8">
        <f>IF($C4699="","",T4699-X4699)</f>
        <v/>
      </c>
      <c r="Z4699" s="8">
        <f>IF($C4699="","",Y4699-M4699)</f>
        <v/>
      </c>
      <c r="AD4699" s="8" t="n"/>
      <c r="AG4699" s="14" t="n"/>
      <c r="AI4699">
        <f>IF($C4699="","",IF(COUNTIF($C$2:$C4699,$C4699)=1,1,0))</f>
        <v/>
      </c>
      <c r="AJ4699">
        <f>IF($AI4699=1,SUMPRODUCT(--($AM$2:$AM$7001&lt;$AM4699))+1,"")</f>
        <v/>
      </c>
      <c r="AK4699">
        <f>IF($C4699="","",IF(OR($P4699=TRUE(),$P4699="TRUE"),1,0))</f>
        <v/>
      </c>
      <c r="AL4699">
        <f>IF($C4699="","",IF(AND($V4699="Yes",SUMPRODUCT((LEN(Settings!$F$6:$F$13)&gt;0)*ISNUMBER(SEARCH(Settings!$F$6:$F$13,$O4699)))=0),1,0))</f>
        <v/>
      </c>
      <c r="AM4699">
        <f>IF($AI4699=1,IFERROR(IF(VALUE($C4699)&lt;100000000,VALUE($C4699),1000000000),IFERROR(IF(VALUE(MID($C4699,2,20))&lt;100000000,VALUE(MID($C4699,2,20)),1000000000),1000000000))+ROW()/100000,"")</f>
        <v/>
      </c>
    </row>
    <row r="4700">
      <c r="E4700" s="14" t="n"/>
      <c r="M4700" s="8">
        <f>IF($C4700="","",L4700*T4700/100)</f>
        <v/>
      </c>
      <c r="S4700" s="8" t="n"/>
      <c r="T4700" s="8" t="n"/>
      <c r="W4700">
        <f>IF($C4700="","",IF($AL4700=1,0,IF($AK4700=1,Settings!$C$6,Settings!$C$7))*100)</f>
        <v/>
      </c>
      <c r="X4700" s="8">
        <f>IF($C4700="","",T4700*W4700/100)</f>
        <v/>
      </c>
      <c r="Y4700" s="8">
        <f>IF($C4700="","",T4700-X4700)</f>
        <v/>
      </c>
      <c r="Z4700" s="8">
        <f>IF($C4700="","",Y4700-M4700)</f>
        <v/>
      </c>
      <c r="AD4700" s="8" t="n"/>
      <c r="AG4700" s="14" t="n"/>
      <c r="AI4700">
        <f>IF($C4700="","",IF(COUNTIF($C$2:$C4700,$C4700)=1,1,0))</f>
        <v/>
      </c>
      <c r="AJ4700">
        <f>IF($AI4700=1,SUMPRODUCT(--($AM$2:$AM$7001&lt;$AM4700))+1,"")</f>
        <v/>
      </c>
      <c r="AK4700">
        <f>IF($C4700="","",IF(OR($P4700=TRUE(),$P4700="TRUE"),1,0))</f>
        <v/>
      </c>
      <c r="AL4700">
        <f>IF($C4700="","",IF(AND($V4700="Yes",SUMPRODUCT((LEN(Settings!$F$6:$F$13)&gt;0)*ISNUMBER(SEARCH(Settings!$F$6:$F$13,$O4700)))=0),1,0))</f>
        <v/>
      </c>
      <c r="AM4700">
        <f>IF($AI4700=1,IFERROR(IF(VALUE($C4700)&lt;100000000,VALUE($C4700),1000000000),IFERROR(IF(VALUE(MID($C4700,2,20))&lt;100000000,VALUE(MID($C4700,2,20)),1000000000),1000000000))+ROW()/100000,"")</f>
        <v/>
      </c>
    </row>
    <row r="4701">
      <c r="E4701" s="14" t="n"/>
      <c r="M4701" s="8">
        <f>IF($C4701="","",L4701*T4701/100)</f>
        <v/>
      </c>
      <c r="S4701" s="8" t="n"/>
      <c r="T4701" s="8" t="n"/>
      <c r="W4701">
        <f>IF($C4701="","",IF($AL4701=1,0,IF($AK4701=1,Settings!$C$6,Settings!$C$7))*100)</f>
        <v/>
      </c>
      <c r="X4701" s="8">
        <f>IF($C4701="","",T4701*W4701/100)</f>
        <v/>
      </c>
      <c r="Y4701" s="8">
        <f>IF($C4701="","",T4701-X4701)</f>
        <v/>
      </c>
      <c r="Z4701" s="8">
        <f>IF($C4701="","",Y4701-M4701)</f>
        <v/>
      </c>
      <c r="AD4701" s="8" t="n"/>
      <c r="AG4701" s="14" t="n"/>
      <c r="AI4701">
        <f>IF($C4701="","",IF(COUNTIF($C$2:$C4701,$C4701)=1,1,0))</f>
        <v/>
      </c>
      <c r="AJ4701">
        <f>IF($AI4701=1,SUMPRODUCT(--($AM$2:$AM$7001&lt;$AM4701))+1,"")</f>
        <v/>
      </c>
      <c r="AK4701">
        <f>IF($C4701="","",IF(OR($P4701=TRUE(),$P4701="TRUE"),1,0))</f>
        <v/>
      </c>
      <c r="AL4701">
        <f>IF($C4701="","",IF(AND($V4701="Yes",SUMPRODUCT((LEN(Settings!$F$6:$F$13)&gt;0)*ISNUMBER(SEARCH(Settings!$F$6:$F$13,$O4701)))=0),1,0))</f>
        <v/>
      </c>
      <c r="AM4701">
        <f>IF($AI4701=1,IFERROR(IF(VALUE($C4701)&lt;100000000,VALUE($C4701),1000000000),IFERROR(IF(VALUE(MID($C4701,2,20))&lt;100000000,VALUE(MID($C4701,2,20)),1000000000),1000000000))+ROW()/100000,"")</f>
        <v/>
      </c>
    </row>
    <row r="4702">
      <c r="E4702" s="14" t="n"/>
      <c r="M4702" s="8">
        <f>IF($C4702="","",L4702*T4702/100)</f>
        <v/>
      </c>
      <c r="S4702" s="8" t="n"/>
      <c r="T4702" s="8" t="n"/>
      <c r="W4702">
        <f>IF($C4702="","",IF($AL4702=1,0,IF($AK4702=1,Settings!$C$6,Settings!$C$7))*100)</f>
        <v/>
      </c>
      <c r="X4702" s="8">
        <f>IF($C4702="","",T4702*W4702/100)</f>
        <v/>
      </c>
      <c r="Y4702" s="8">
        <f>IF($C4702="","",T4702-X4702)</f>
        <v/>
      </c>
      <c r="Z4702" s="8">
        <f>IF($C4702="","",Y4702-M4702)</f>
        <v/>
      </c>
      <c r="AD4702" s="8" t="n"/>
      <c r="AG4702" s="14" t="n"/>
      <c r="AI4702">
        <f>IF($C4702="","",IF(COUNTIF($C$2:$C4702,$C4702)=1,1,0))</f>
        <v/>
      </c>
      <c r="AJ4702">
        <f>IF($AI4702=1,SUMPRODUCT(--($AM$2:$AM$7001&lt;$AM4702))+1,"")</f>
        <v/>
      </c>
      <c r="AK4702">
        <f>IF($C4702="","",IF(OR($P4702=TRUE(),$P4702="TRUE"),1,0))</f>
        <v/>
      </c>
      <c r="AL4702">
        <f>IF($C4702="","",IF(AND($V4702="Yes",SUMPRODUCT((LEN(Settings!$F$6:$F$13)&gt;0)*ISNUMBER(SEARCH(Settings!$F$6:$F$13,$O4702)))=0),1,0))</f>
        <v/>
      </c>
      <c r="AM4702">
        <f>IF($AI4702=1,IFERROR(IF(VALUE($C4702)&lt;100000000,VALUE($C4702),1000000000),IFERROR(IF(VALUE(MID($C4702,2,20))&lt;100000000,VALUE(MID($C4702,2,20)),1000000000),1000000000))+ROW()/100000,"")</f>
        <v/>
      </c>
    </row>
    <row r="4703">
      <c r="E4703" s="14" t="n"/>
      <c r="M4703" s="8">
        <f>IF($C4703="","",L4703*T4703/100)</f>
        <v/>
      </c>
      <c r="S4703" s="8" t="n"/>
      <c r="T4703" s="8" t="n"/>
      <c r="W4703">
        <f>IF($C4703="","",IF($AL4703=1,0,IF($AK4703=1,Settings!$C$6,Settings!$C$7))*100)</f>
        <v/>
      </c>
      <c r="X4703" s="8">
        <f>IF($C4703="","",T4703*W4703/100)</f>
        <v/>
      </c>
      <c r="Y4703" s="8">
        <f>IF($C4703="","",T4703-X4703)</f>
        <v/>
      </c>
      <c r="Z4703" s="8">
        <f>IF($C4703="","",Y4703-M4703)</f>
        <v/>
      </c>
      <c r="AD4703" s="8" t="n"/>
      <c r="AG4703" s="14" t="n"/>
      <c r="AI4703">
        <f>IF($C4703="","",IF(COUNTIF($C$2:$C4703,$C4703)=1,1,0))</f>
        <v/>
      </c>
      <c r="AJ4703">
        <f>IF($AI4703=1,SUMPRODUCT(--($AM$2:$AM$7001&lt;$AM4703))+1,"")</f>
        <v/>
      </c>
      <c r="AK4703">
        <f>IF($C4703="","",IF(OR($P4703=TRUE(),$P4703="TRUE"),1,0))</f>
        <v/>
      </c>
      <c r="AL4703">
        <f>IF($C4703="","",IF(AND($V4703="Yes",SUMPRODUCT((LEN(Settings!$F$6:$F$13)&gt;0)*ISNUMBER(SEARCH(Settings!$F$6:$F$13,$O4703)))=0),1,0))</f>
        <v/>
      </c>
      <c r="AM4703">
        <f>IF($AI4703=1,IFERROR(IF(VALUE($C4703)&lt;100000000,VALUE($C4703),1000000000),IFERROR(IF(VALUE(MID($C4703,2,20))&lt;100000000,VALUE(MID($C4703,2,20)),1000000000),1000000000))+ROW()/100000,"")</f>
        <v/>
      </c>
    </row>
    <row r="4704">
      <c r="E4704" s="14" t="n"/>
      <c r="M4704" s="8">
        <f>IF($C4704="","",L4704*T4704/100)</f>
        <v/>
      </c>
      <c r="S4704" s="8" t="n"/>
      <c r="T4704" s="8" t="n"/>
      <c r="W4704">
        <f>IF($C4704="","",IF($AL4704=1,0,IF($AK4704=1,Settings!$C$6,Settings!$C$7))*100)</f>
        <v/>
      </c>
      <c r="X4704" s="8">
        <f>IF($C4704="","",T4704*W4704/100)</f>
        <v/>
      </c>
      <c r="Y4704" s="8">
        <f>IF($C4704="","",T4704-X4704)</f>
        <v/>
      </c>
      <c r="Z4704" s="8">
        <f>IF($C4704="","",Y4704-M4704)</f>
        <v/>
      </c>
      <c r="AD4704" s="8" t="n"/>
      <c r="AG4704" s="14" t="n"/>
      <c r="AI4704">
        <f>IF($C4704="","",IF(COUNTIF($C$2:$C4704,$C4704)=1,1,0))</f>
        <v/>
      </c>
      <c r="AJ4704">
        <f>IF($AI4704=1,SUMPRODUCT(--($AM$2:$AM$7001&lt;$AM4704))+1,"")</f>
        <v/>
      </c>
      <c r="AK4704">
        <f>IF($C4704="","",IF(OR($P4704=TRUE(),$P4704="TRUE"),1,0))</f>
        <v/>
      </c>
      <c r="AL4704">
        <f>IF($C4704="","",IF(AND($V4704="Yes",SUMPRODUCT((LEN(Settings!$F$6:$F$13)&gt;0)*ISNUMBER(SEARCH(Settings!$F$6:$F$13,$O4704)))=0),1,0))</f>
        <v/>
      </c>
      <c r="AM4704">
        <f>IF($AI4704=1,IFERROR(IF(VALUE($C4704)&lt;100000000,VALUE($C4704),1000000000),IFERROR(IF(VALUE(MID($C4704,2,20))&lt;100000000,VALUE(MID($C4704,2,20)),1000000000),1000000000))+ROW()/100000,"")</f>
        <v/>
      </c>
    </row>
    <row r="4705">
      <c r="E4705" s="14" t="n"/>
      <c r="M4705" s="8">
        <f>IF($C4705="","",L4705*T4705/100)</f>
        <v/>
      </c>
      <c r="S4705" s="8" t="n"/>
      <c r="T4705" s="8" t="n"/>
      <c r="W4705">
        <f>IF($C4705="","",IF($AL4705=1,0,IF($AK4705=1,Settings!$C$6,Settings!$C$7))*100)</f>
        <v/>
      </c>
      <c r="X4705" s="8">
        <f>IF($C4705="","",T4705*W4705/100)</f>
        <v/>
      </c>
      <c r="Y4705" s="8">
        <f>IF($C4705="","",T4705-X4705)</f>
        <v/>
      </c>
      <c r="Z4705" s="8">
        <f>IF($C4705="","",Y4705-M4705)</f>
        <v/>
      </c>
      <c r="AD4705" s="8" t="n"/>
      <c r="AG4705" s="14" t="n"/>
      <c r="AI4705">
        <f>IF($C4705="","",IF(COUNTIF($C$2:$C4705,$C4705)=1,1,0))</f>
        <v/>
      </c>
      <c r="AJ4705">
        <f>IF($AI4705=1,SUMPRODUCT(--($AM$2:$AM$7001&lt;$AM4705))+1,"")</f>
        <v/>
      </c>
      <c r="AK4705">
        <f>IF($C4705="","",IF(OR($P4705=TRUE(),$P4705="TRUE"),1,0))</f>
        <v/>
      </c>
      <c r="AL4705">
        <f>IF($C4705="","",IF(AND($V4705="Yes",SUMPRODUCT((LEN(Settings!$F$6:$F$13)&gt;0)*ISNUMBER(SEARCH(Settings!$F$6:$F$13,$O4705)))=0),1,0))</f>
        <v/>
      </c>
      <c r="AM4705">
        <f>IF($AI4705=1,IFERROR(IF(VALUE($C4705)&lt;100000000,VALUE($C4705),1000000000),IFERROR(IF(VALUE(MID($C4705,2,20))&lt;100000000,VALUE(MID($C4705,2,20)),1000000000),1000000000))+ROW()/100000,"")</f>
        <v/>
      </c>
    </row>
    <row r="4706">
      <c r="E4706" s="14" t="n"/>
      <c r="M4706" s="8">
        <f>IF($C4706="","",L4706*T4706/100)</f>
        <v/>
      </c>
      <c r="S4706" s="8" t="n"/>
      <c r="T4706" s="8" t="n"/>
      <c r="W4706">
        <f>IF($C4706="","",IF($AL4706=1,0,IF($AK4706=1,Settings!$C$6,Settings!$C$7))*100)</f>
        <v/>
      </c>
      <c r="X4706" s="8">
        <f>IF($C4706="","",T4706*W4706/100)</f>
        <v/>
      </c>
      <c r="Y4706" s="8">
        <f>IF($C4706="","",T4706-X4706)</f>
        <v/>
      </c>
      <c r="Z4706" s="8">
        <f>IF($C4706="","",Y4706-M4706)</f>
        <v/>
      </c>
      <c r="AD4706" s="8" t="n"/>
      <c r="AG4706" s="14" t="n"/>
      <c r="AI4706">
        <f>IF($C4706="","",IF(COUNTIF($C$2:$C4706,$C4706)=1,1,0))</f>
        <v/>
      </c>
      <c r="AJ4706">
        <f>IF($AI4706=1,SUMPRODUCT(--($AM$2:$AM$7001&lt;$AM4706))+1,"")</f>
        <v/>
      </c>
      <c r="AK4706">
        <f>IF($C4706="","",IF(OR($P4706=TRUE(),$P4706="TRUE"),1,0))</f>
        <v/>
      </c>
      <c r="AL4706">
        <f>IF($C4706="","",IF(AND($V4706="Yes",SUMPRODUCT((LEN(Settings!$F$6:$F$13)&gt;0)*ISNUMBER(SEARCH(Settings!$F$6:$F$13,$O4706)))=0),1,0))</f>
        <v/>
      </c>
      <c r="AM4706">
        <f>IF($AI4706=1,IFERROR(IF(VALUE($C4706)&lt;100000000,VALUE($C4706),1000000000),IFERROR(IF(VALUE(MID($C4706,2,20))&lt;100000000,VALUE(MID($C4706,2,20)),1000000000),1000000000))+ROW()/100000,"")</f>
        <v/>
      </c>
    </row>
    <row r="4707">
      <c r="E4707" s="14" t="n"/>
      <c r="M4707" s="8">
        <f>IF($C4707="","",L4707*T4707/100)</f>
        <v/>
      </c>
      <c r="S4707" s="8" t="n"/>
      <c r="T4707" s="8" t="n"/>
      <c r="W4707">
        <f>IF($C4707="","",IF($AL4707=1,0,IF($AK4707=1,Settings!$C$6,Settings!$C$7))*100)</f>
        <v/>
      </c>
      <c r="X4707" s="8">
        <f>IF($C4707="","",T4707*W4707/100)</f>
        <v/>
      </c>
      <c r="Y4707" s="8">
        <f>IF($C4707="","",T4707-X4707)</f>
        <v/>
      </c>
      <c r="Z4707" s="8">
        <f>IF($C4707="","",Y4707-M4707)</f>
        <v/>
      </c>
      <c r="AD4707" s="8" t="n"/>
      <c r="AG4707" s="14" t="n"/>
      <c r="AI4707">
        <f>IF($C4707="","",IF(COUNTIF($C$2:$C4707,$C4707)=1,1,0))</f>
        <v/>
      </c>
      <c r="AJ4707">
        <f>IF($AI4707=1,SUMPRODUCT(--($AM$2:$AM$7001&lt;$AM4707))+1,"")</f>
        <v/>
      </c>
      <c r="AK4707">
        <f>IF($C4707="","",IF(OR($P4707=TRUE(),$P4707="TRUE"),1,0))</f>
        <v/>
      </c>
      <c r="AL4707">
        <f>IF($C4707="","",IF(AND($V4707="Yes",SUMPRODUCT((LEN(Settings!$F$6:$F$13)&gt;0)*ISNUMBER(SEARCH(Settings!$F$6:$F$13,$O4707)))=0),1,0))</f>
        <v/>
      </c>
      <c r="AM4707">
        <f>IF($AI4707=1,IFERROR(IF(VALUE($C4707)&lt;100000000,VALUE($C4707),1000000000),IFERROR(IF(VALUE(MID($C4707,2,20))&lt;100000000,VALUE(MID($C4707,2,20)),1000000000),1000000000))+ROW()/100000,"")</f>
        <v/>
      </c>
    </row>
    <row r="4708">
      <c r="E4708" s="14" t="n"/>
      <c r="M4708" s="8">
        <f>IF($C4708="","",L4708*T4708/100)</f>
        <v/>
      </c>
      <c r="S4708" s="8" t="n"/>
      <c r="T4708" s="8" t="n"/>
      <c r="W4708">
        <f>IF($C4708="","",IF($AL4708=1,0,IF($AK4708=1,Settings!$C$6,Settings!$C$7))*100)</f>
        <v/>
      </c>
      <c r="X4708" s="8">
        <f>IF($C4708="","",T4708*W4708/100)</f>
        <v/>
      </c>
      <c r="Y4708" s="8">
        <f>IF($C4708="","",T4708-X4708)</f>
        <v/>
      </c>
      <c r="Z4708" s="8">
        <f>IF($C4708="","",Y4708-M4708)</f>
        <v/>
      </c>
      <c r="AD4708" s="8" t="n"/>
      <c r="AG4708" s="14" t="n"/>
      <c r="AI4708">
        <f>IF($C4708="","",IF(COUNTIF($C$2:$C4708,$C4708)=1,1,0))</f>
        <v/>
      </c>
      <c r="AJ4708">
        <f>IF($AI4708=1,SUMPRODUCT(--($AM$2:$AM$7001&lt;$AM4708))+1,"")</f>
        <v/>
      </c>
      <c r="AK4708">
        <f>IF($C4708="","",IF(OR($P4708=TRUE(),$P4708="TRUE"),1,0))</f>
        <v/>
      </c>
      <c r="AL4708">
        <f>IF($C4708="","",IF(AND($V4708="Yes",SUMPRODUCT((LEN(Settings!$F$6:$F$13)&gt;0)*ISNUMBER(SEARCH(Settings!$F$6:$F$13,$O4708)))=0),1,0))</f>
        <v/>
      </c>
      <c r="AM4708">
        <f>IF($AI4708=1,IFERROR(IF(VALUE($C4708)&lt;100000000,VALUE($C4708),1000000000),IFERROR(IF(VALUE(MID($C4708,2,20))&lt;100000000,VALUE(MID($C4708,2,20)),1000000000),1000000000))+ROW()/100000,"")</f>
        <v/>
      </c>
    </row>
    <row r="4709">
      <c r="E4709" s="14" t="n"/>
      <c r="M4709" s="8">
        <f>IF($C4709="","",L4709*T4709/100)</f>
        <v/>
      </c>
      <c r="S4709" s="8" t="n"/>
      <c r="T4709" s="8" t="n"/>
      <c r="W4709">
        <f>IF($C4709="","",IF($AL4709=1,0,IF($AK4709=1,Settings!$C$6,Settings!$C$7))*100)</f>
        <v/>
      </c>
      <c r="X4709" s="8">
        <f>IF($C4709="","",T4709*W4709/100)</f>
        <v/>
      </c>
      <c r="Y4709" s="8">
        <f>IF($C4709="","",T4709-X4709)</f>
        <v/>
      </c>
      <c r="Z4709" s="8">
        <f>IF($C4709="","",Y4709-M4709)</f>
        <v/>
      </c>
      <c r="AD4709" s="8" t="n"/>
      <c r="AG4709" s="14" t="n"/>
      <c r="AI4709">
        <f>IF($C4709="","",IF(COUNTIF($C$2:$C4709,$C4709)=1,1,0))</f>
        <v/>
      </c>
      <c r="AJ4709">
        <f>IF($AI4709=1,SUMPRODUCT(--($AM$2:$AM$7001&lt;$AM4709))+1,"")</f>
        <v/>
      </c>
      <c r="AK4709">
        <f>IF($C4709="","",IF(OR($P4709=TRUE(),$P4709="TRUE"),1,0))</f>
        <v/>
      </c>
      <c r="AL4709">
        <f>IF($C4709="","",IF(AND($V4709="Yes",SUMPRODUCT((LEN(Settings!$F$6:$F$13)&gt;0)*ISNUMBER(SEARCH(Settings!$F$6:$F$13,$O4709)))=0),1,0))</f>
        <v/>
      </c>
      <c r="AM4709">
        <f>IF($AI4709=1,IFERROR(IF(VALUE($C4709)&lt;100000000,VALUE($C4709),1000000000),IFERROR(IF(VALUE(MID($C4709,2,20))&lt;100000000,VALUE(MID($C4709,2,20)),1000000000),1000000000))+ROW()/100000,"")</f>
        <v/>
      </c>
    </row>
    <row r="4710">
      <c r="E4710" s="14" t="n"/>
      <c r="M4710" s="8">
        <f>IF($C4710="","",L4710*T4710/100)</f>
        <v/>
      </c>
      <c r="S4710" s="8" t="n"/>
      <c r="T4710" s="8" t="n"/>
      <c r="W4710">
        <f>IF($C4710="","",IF($AL4710=1,0,IF($AK4710=1,Settings!$C$6,Settings!$C$7))*100)</f>
        <v/>
      </c>
      <c r="X4710" s="8">
        <f>IF($C4710="","",T4710*W4710/100)</f>
        <v/>
      </c>
      <c r="Y4710" s="8">
        <f>IF($C4710="","",T4710-X4710)</f>
        <v/>
      </c>
      <c r="Z4710" s="8">
        <f>IF($C4710="","",Y4710-M4710)</f>
        <v/>
      </c>
      <c r="AD4710" s="8" t="n"/>
      <c r="AG4710" s="14" t="n"/>
      <c r="AI4710">
        <f>IF($C4710="","",IF(COUNTIF($C$2:$C4710,$C4710)=1,1,0))</f>
        <v/>
      </c>
      <c r="AJ4710">
        <f>IF($AI4710=1,SUMPRODUCT(--($AM$2:$AM$7001&lt;$AM4710))+1,"")</f>
        <v/>
      </c>
      <c r="AK4710">
        <f>IF($C4710="","",IF(OR($P4710=TRUE(),$P4710="TRUE"),1,0))</f>
        <v/>
      </c>
      <c r="AL4710">
        <f>IF($C4710="","",IF(AND($V4710="Yes",SUMPRODUCT((LEN(Settings!$F$6:$F$13)&gt;0)*ISNUMBER(SEARCH(Settings!$F$6:$F$13,$O4710)))=0),1,0))</f>
        <v/>
      </c>
      <c r="AM4710">
        <f>IF($AI4710=1,IFERROR(IF(VALUE($C4710)&lt;100000000,VALUE($C4710),1000000000),IFERROR(IF(VALUE(MID($C4710,2,20))&lt;100000000,VALUE(MID($C4710,2,20)),1000000000),1000000000))+ROW()/100000,"")</f>
        <v/>
      </c>
    </row>
    <row r="4711">
      <c r="E4711" s="14" t="n"/>
      <c r="M4711" s="8">
        <f>IF($C4711="","",L4711*T4711/100)</f>
        <v/>
      </c>
      <c r="S4711" s="8" t="n"/>
      <c r="T4711" s="8" t="n"/>
      <c r="W4711">
        <f>IF($C4711="","",IF($AL4711=1,0,IF($AK4711=1,Settings!$C$6,Settings!$C$7))*100)</f>
        <v/>
      </c>
      <c r="X4711" s="8">
        <f>IF($C4711="","",T4711*W4711/100)</f>
        <v/>
      </c>
      <c r="Y4711" s="8">
        <f>IF($C4711="","",T4711-X4711)</f>
        <v/>
      </c>
      <c r="Z4711" s="8">
        <f>IF($C4711="","",Y4711-M4711)</f>
        <v/>
      </c>
      <c r="AD4711" s="8" t="n"/>
      <c r="AG4711" s="14" t="n"/>
      <c r="AI4711">
        <f>IF($C4711="","",IF(COUNTIF($C$2:$C4711,$C4711)=1,1,0))</f>
        <v/>
      </c>
      <c r="AJ4711">
        <f>IF($AI4711=1,SUMPRODUCT(--($AM$2:$AM$7001&lt;$AM4711))+1,"")</f>
        <v/>
      </c>
      <c r="AK4711">
        <f>IF($C4711="","",IF(OR($P4711=TRUE(),$P4711="TRUE"),1,0))</f>
        <v/>
      </c>
      <c r="AL4711">
        <f>IF($C4711="","",IF(AND($V4711="Yes",SUMPRODUCT((LEN(Settings!$F$6:$F$13)&gt;0)*ISNUMBER(SEARCH(Settings!$F$6:$F$13,$O4711)))=0),1,0))</f>
        <v/>
      </c>
      <c r="AM4711">
        <f>IF($AI4711=1,IFERROR(IF(VALUE($C4711)&lt;100000000,VALUE($C4711),1000000000),IFERROR(IF(VALUE(MID($C4711,2,20))&lt;100000000,VALUE(MID($C4711,2,20)),1000000000),1000000000))+ROW()/100000,"")</f>
        <v/>
      </c>
    </row>
    <row r="4712">
      <c r="E4712" s="14" t="n"/>
      <c r="M4712" s="8">
        <f>IF($C4712="","",L4712*T4712/100)</f>
        <v/>
      </c>
      <c r="S4712" s="8" t="n"/>
      <c r="T4712" s="8" t="n"/>
      <c r="W4712">
        <f>IF($C4712="","",IF($AL4712=1,0,IF($AK4712=1,Settings!$C$6,Settings!$C$7))*100)</f>
        <v/>
      </c>
      <c r="X4712" s="8">
        <f>IF($C4712="","",T4712*W4712/100)</f>
        <v/>
      </c>
      <c r="Y4712" s="8">
        <f>IF($C4712="","",T4712-X4712)</f>
        <v/>
      </c>
      <c r="Z4712" s="8">
        <f>IF($C4712="","",Y4712-M4712)</f>
        <v/>
      </c>
      <c r="AD4712" s="8" t="n"/>
      <c r="AG4712" s="14" t="n"/>
      <c r="AI4712">
        <f>IF($C4712="","",IF(COUNTIF($C$2:$C4712,$C4712)=1,1,0))</f>
        <v/>
      </c>
      <c r="AJ4712">
        <f>IF($AI4712=1,SUMPRODUCT(--($AM$2:$AM$7001&lt;$AM4712))+1,"")</f>
        <v/>
      </c>
      <c r="AK4712">
        <f>IF($C4712="","",IF(OR($P4712=TRUE(),$P4712="TRUE"),1,0))</f>
        <v/>
      </c>
      <c r="AL4712">
        <f>IF($C4712="","",IF(AND($V4712="Yes",SUMPRODUCT((LEN(Settings!$F$6:$F$13)&gt;0)*ISNUMBER(SEARCH(Settings!$F$6:$F$13,$O4712)))=0),1,0))</f>
        <v/>
      </c>
      <c r="AM4712">
        <f>IF($AI4712=1,IFERROR(IF(VALUE($C4712)&lt;100000000,VALUE($C4712),1000000000),IFERROR(IF(VALUE(MID($C4712,2,20))&lt;100000000,VALUE(MID($C4712,2,20)),1000000000),1000000000))+ROW()/100000,"")</f>
        <v/>
      </c>
    </row>
    <row r="4713">
      <c r="E4713" s="14" t="n"/>
      <c r="M4713" s="8">
        <f>IF($C4713="","",L4713*T4713/100)</f>
        <v/>
      </c>
      <c r="S4713" s="8" t="n"/>
      <c r="T4713" s="8" t="n"/>
      <c r="W4713">
        <f>IF($C4713="","",IF($AL4713=1,0,IF($AK4713=1,Settings!$C$6,Settings!$C$7))*100)</f>
        <v/>
      </c>
      <c r="X4713" s="8">
        <f>IF($C4713="","",T4713*W4713/100)</f>
        <v/>
      </c>
      <c r="Y4713" s="8">
        <f>IF($C4713="","",T4713-X4713)</f>
        <v/>
      </c>
      <c r="Z4713" s="8">
        <f>IF($C4713="","",Y4713-M4713)</f>
        <v/>
      </c>
      <c r="AD4713" s="8" t="n"/>
      <c r="AG4713" s="14" t="n"/>
      <c r="AI4713">
        <f>IF($C4713="","",IF(COUNTIF($C$2:$C4713,$C4713)=1,1,0))</f>
        <v/>
      </c>
      <c r="AJ4713">
        <f>IF($AI4713=1,SUMPRODUCT(--($AM$2:$AM$7001&lt;$AM4713))+1,"")</f>
        <v/>
      </c>
      <c r="AK4713">
        <f>IF($C4713="","",IF(OR($P4713=TRUE(),$P4713="TRUE"),1,0))</f>
        <v/>
      </c>
      <c r="AL4713">
        <f>IF($C4713="","",IF(AND($V4713="Yes",SUMPRODUCT((LEN(Settings!$F$6:$F$13)&gt;0)*ISNUMBER(SEARCH(Settings!$F$6:$F$13,$O4713)))=0),1,0))</f>
        <v/>
      </c>
      <c r="AM4713">
        <f>IF($AI4713=1,IFERROR(IF(VALUE($C4713)&lt;100000000,VALUE($C4713),1000000000),IFERROR(IF(VALUE(MID($C4713,2,20))&lt;100000000,VALUE(MID($C4713,2,20)),1000000000),1000000000))+ROW()/100000,"")</f>
        <v/>
      </c>
    </row>
    <row r="4714">
      <c r="E4714" s="14" t="n"/>
      <c r="M4714" s="8">
        <f>IF($C4714="","",L4714*T4714/100)</f>
        <v/>
      </c>
      <c r="S4714" s="8" t="n"/>
      <c r="T4714" s="8" t="n"/>
      <c r="W4714">
        <f>IF($C4714="","",IF($AL4714=1,0,IF($AK4714=1,Settings!$C$6,Settings!$C$7))*100)</f>
        <v/>
      </c>
      <c r="X4714" s="8">
        <f>IF($C4714="","",T4714*W4714/100)</f>
        <v/>
      </c>
      <c r="Y4714" s="8">
        <f>IF($C4714="","",T4714-X4714)</f>
        <v/>
      </c>
      <c r="Z4714" s="8">
        <f>IF($C4714="","",Y4714-M4714)</f>
        <v/>
      </c>
      <c r="AD4714" s="8" t="n"/>
      <c r="AG4714" s="14" t="n"/>
      <c r="AI4714">
        <f>IF($C4714="","",IF(COUNTIF($C$2:$C4714,$C4714)=1,1,0))</f>
        <v/>
      </c>
      <c r="AJ4714">
        <f>IF($AI4714=1,SUMPRODUCT(--($AM$2:$AM$7001&lt;$AM4714))+1,"")</f>
        <v/>
      </c>
      <c r="AK4714">
        <f>IF($C4714="","",IF(OR($P4714=TRUE(),$P4714="TRUE"),1,0))</f>
        <v/>
      </c>
      <c r="AL4714">
        <f>IF($C4714="","",IF(AND($V4714="Yes",SUMPRODUCT((LEN(Settings!$F$6:$F$13)&gt;0)*ISNUMBER(SEARCH(Settings!$F$6:$F$13,$O4714)))=0),1,0))</f>
        <v/>
      </c>
      <c r="AM4714">
        <f>IF($AI4714=1,IFERROR(IF(VALUE($C4714)&lt;100000000,VALUE($C4714),1000000000),IFERROR(IF(VALUE(MID($C4714,2,20))&lt;100000000,VALUE(MID($C4714,2,20)),1000000000),1000000000))+ROW()/100000,"")</f>
        <v/>
      </c>
    </row>
    <row r="4715">
      <c r="E4715" s="14" t="n"/>
      <c r="M4715" s="8">
        <f>IF($C4715="","",L4715*T4715/100)</f>
        <v/>
      </c>
      <c r="S4715" s="8" t="n"/>
      <c r="T4715" s="8" t="n"/>
      <c r="W4715">
        <f>IF($C4715="","",IF($AL4715=1,0,IF($AK4715=1,Settings!$C$6,Settings!$C$7))*100)</f>
        <v/>
      </c>
      <c r="X4715" s="8">
        <f>IF($C4715="","",T4715*W4715/100)</f>
        <v/>
      </c>
      <c r="Y4715" s="8">
        <f>IF($C4715="","",T4715-X4715)</f>
        <v/>
      </c>
      <c r="Z4715" s="8">
        <f>IF($C4715="","",Y4715-M4715)</f>
        <v/>
      </c>
      <c r="AD4715" s="8" t="n"/>
      <c r="AG4715" s="14" t="n"/>
      <c r="AI4715">
        <f>IF($C4715="","",IF(COUNTIF($C$2:$C4715,$C4715)=1,1,0))</f>
        <v/>
      </c>
      <c r="AJ4715">
        <f>IF($AI4715=1,SUMPRODUCT(--($AM$2:$AM$7001&lt;$AM4715))+1,"")</f>
        <v/>
      </c>
      <c r="AK4715">
        <f>IF($C4715="","",IF(OR($P4715=TRUE(),$P4715="TRUE"),1,0))</f>
        <v/>
      </c>
      <c r="AL4715">
        <f>IF($C4715="","",IF(AND($V4715="Yes",SUMPRODUCT((LEN(Settings!$F$6:$F$13)&gt;0)*ISNUMBER(SEARCH(Settings!$F$6:$F$13,$O4715)))=0),1,0))</f>
        <v/>
      </c>
      <c r="AM4715">
        <f>IF($AI4715=1,IFERROR(IF(VALUE($C4715)&lt;100000000,VALUE($C4715),1000000000),IFERROR(IF(VALUE(MID($C4715,2,20))&lt;100000000,VALUE(MID($C4715,2,20)),1000000000),1000000000))+ROW()/100000,"")</f>
        <v/>
      </c>
    </row>
    <row r="4716">
      <c r="E4716" s="14" t="n"/>
      <c r="M4716" s="8">
        <f>IF($C4716="","",L4716*T4716/100)</f>
        <v/>
      </c>
      <c r="S4716" s="8" t="n"/>
      <c r="T4716" s="8" t="n"/>
      <c r="W4716">
        <f>IF($C4716="","",IF($AL4716=1,0,IF($AK4716=1,Settings!$C$6,Settings!$C$7))*100)</f>
        <v/>
      </c>
      <c r="X4716" s="8">
        <f>IF($C4716="","",T4716*W4716/100)</f>
        <v/>
      </c>
      <c r="Y4716" s="8">
        <f>IF($C4716="","",T4716-X4716)</f>
        <v/>
      </c>
      <c r="Z4716" s="8">
        <f>IF($C4716="","",Y4716-M4716)</f>
        <v/>
      </c>
      <c r="AD4716" s="8" t="n"/>
      <c r="AG4716" s="14" t="n"/>
      <c r="AI4716">
        <f>IF($C4716="","",IF(COUNTIF($C$2:$C4716,$C4716)=1,1,0))</f>
        <v/>
      </c>
      <c r="AJ4716">
        <f>IF($AI4716=1,SUMPRODUCT(--($AM$2:$AM$7001&lt;$AM4716))+1,"")</f>
        <v/>
      </c>
      <c r="AK4716">
        <f>IF($C4716="","",IF(OR($P4716=TRUE(),$P4716="TRUE"),1,0))</f>
        <v/>
      </c>
      <c r="AL4716">
        <f>IF($C4716="","",IF(AND($V4716="Yes",SUMPRODUCT((LEN(Settings!$F$6:$F$13)&gt;0)*ISNUMBER(SEARCH(Settings!$F$6:$F$13,$O4716)))=0),1,0))</f>
        <v/>
      </c>
      <c r="AM4716">
        <f>IF($AI4716=1,IFERROR(IF(VALUE($C4716)&lt;100000000,VALUE($C4716),1000000000),IFERROR(IF(VALUE(MID($C4716,2,20))&lt;100000000,VALUE(MID($C4716,2,20)),1000000000),1000000000))+ROW()/100000,"")</f>
        <v/>
      </c>
    </row>
    <row r="4717">
      <c r="E4717" s="14" t="n"/>
      <c r="M4717" s="8">
        <f>IF($C4717="","",L4717*T4717/100)</f>
        <v/>
      </c>
      <c r="S4717" s="8" t="n"/>
      <c r="T4717" s="8" t="n"/>
      <c r="W4717">
        <f>IF($C4717="","",IF($AL4717=1,0,IF($AK4717=1,Settings!$C$6,Settings!$C$7))*100)</f>
        <v/>
      </c>
      <c r="X4717" s="8">
        <f>IF($C4717="","",T4717*W4717/100)</f>
        <v/>
      </c>
      <c r="Y4717" s="8">
        <f>IF($C4717="","",T4717-X4717)</f>
        <v/>
      </c>
      <c r="Z4717" s="8">
        <f>IF($C4717="","",Y4717-M4717)</f>
        <v/>
      </c>
      <c r="AD4717" s="8" t="n"/>
      <c r="AG4717" s="14" t="n"/>
      <c r="AI4717">
        <f>IF($C4717="","",IF(COUNTIF($C$2:$C4717,$C4717)=1,1,0))</f>
        <v/>
      </c>
      <c r="AJ4717">
        <f>IF($AI4717=1,SUMPRODUCT(--($AM$2:$AM$7001&lt;$AM4717))+1,"")</f>
        <v/>
      </c>
      <c r="AK4717">
        <f>IF($C4717="","",IF(OR($P4717=TRUE(),$P4717="TRUE"),1,0))</f>
        <v/>
      </c>
      <c r="AL4717">
        <f>IF($C4717="","",IF(AND($V4717="Yes",SUMPRODUCT((LEN(Settings!$F$6:$F$13)&gt;0)*ISNUMBER(SEARCH(Settings!$F$6:$F$13,$O4717)))=0),1,0))</f>
        <v/>
      </c>
      <c r="AM4717">
        <f>IF($AI4717=1,IFERROR(IF(VALUE($C4717)&lt;100000000,VALUE($C4717),1000000000),IFERROR(IF(VALUE(MID($C4717,2,20))&lt;100000000,VALUE(MID($C4717,2,20)),1000000000),1000000000))+ROW()/100000,"")</f>
        <v/>
      </c>
    </row>
    <row r="4718">
      <c r="E4718" s="14" t="n"/>
      <c r="M4718" s="8">
        <f>IF($C4718="","",L4718*T4718/100)</f>
        <v/>
      </c>
      <c r="S4718" s="8" t="n"/>
      <c r="T4718" s="8" t="n"/>
      <c r="W4718">
        <f>IF($C4718="","",IF($AL4718=1,0,IF($AK4718=1,Settings!$C$6,Settings!$C$7))*100)</f>
        <v/>
      </c>
      <c r="X4718" s="8">
        <f>IF($C4718="","",T4718*W4718/100)</f>
        <v/>
      </c>
      <c r="Y4718" s="8">
        <f>IF($C4718="","",T4718-X4718)</f>
        <v/>
      </c>
      <c r="Z4718" s="8">
        <f>IF($C4718="","",Y4718-M4718)</f>
        <v/>
      </c>
      <c r="AD4718" s="8" t="n"/>
      <c r="AG4718" s="14" t="n"/>
      <c r="AI4718">
        <f>IF($C4718="","",IF(COUNTIF($C$2:$C4718,$C4718)=1,1,0))</f>
        <v/>
      </c>
      <c r="AJ4718">
        <f>IF($AI4718=1,SUMPRODUCT(--($AM$2:$AM$7001&lt;$AM4718))+1,"")</f>
        <v/>
      </c>
      <c r="AK4718">
        <f>IF($C4718="","",IF(OR($P4718=TRUE(),$P4718="TRUE"),1,0))</f>
        <v/>
      </c>
      <c r="AL4718">
        <f>IF($C4718="","",IF(AND($V4718="Yes",SUMPRODUCT((LEN(Settings!$F$6:$F$13)&gt;0)*ISNUMBER(SEARCH(Settings!$F$6:$F$13,$O4718)))=0),1,0))</f>
        <v/>
      </c>
      <c r="AM4718">
        <f>IF($AI4718=1,IFERROR(IF(VALUE($C4718)&lt;100000000,VALUE($C4718),1000000000),IFERROR(IF(VALUE(MID($C4718,2,20))&lt;100000000,VALUE(MID($C4718,2,20)),1000000000),1000000000))+ROW()/100000,"")</f>
        <v/>
      </c>
    </row>
    <row r="4719">
      <c r="E4719" s="14" t="n"/>
      <c r="M4719" s="8">
        <f>IF($C4719="","",L4719*T4719/100)</f>
        <v/>
      </c>
      <c r="S4719" s="8" t="n"/>
      <c r="T4719" s="8" t="n"/>
      <c r="W4719">
        <f>IF($C4719="","",IF($AL4719=1,0,IF($AK4719=1,Settings!$C$6,Settings!$C$7))*100)</f>
        <v/>
      </c>
      <c r="X4719" s="8">
        <f>IF($C4719="","",T4719*W4719/100)</f>
        <v/>
      </c>
      <c r="Y4719" s="8">
        <f>IF($C4719="","",T4719-X4719)</f>
        <v/>
      </c>
      <c r="Z4719" s="8">
        <f>IF($C4719="","",Y4719-M4719)</f>
        <v/>
      </c>
      <c r="AD4719" s="8" t="n"/>
      <c r="AG4719" s="14" t="n"/>
      <c r="AI4719">
        <f>IF($C4719="","",IF(COUNTIF($C$2:$C4719,$C4719)=1,1,0))</f>
        <v/>
      </c>
      <c r="AJ4719">
        <f>IF($AI4719=1,SUMPRODUCT(--($AM$2:$AM$7001&lt;$AM4719))+1,"")</f>
        <v/>
      </c>
      <c r="AK4719">
        <f>IF($C4719="","",IF(OR($P4719=TRUE(),$P4719="TRUE"),1,0))</f>
        <v/>
      </c>
      <c r="AL4719">
        <f>IF($C4719="","",IF(AND($V4719="Yes",SUMPRODUCT((LEN(Settings!$F$6:$F$13)&gt;0)*ISNUMBER(SEARCH(Settings!$F$6:$F$13,$O4719)))=0),1,0))</f>
        <v/>
      </c>
      <c r="AM4719">
        <f>IF($AI4719=1,IFERROR(IF(VALUE($C4719)&lt;100000000,VALUE($C4719),1000000000),IFERROR(IF(VALUE(MID($C4719,2,20))&lt;100000000,VALUE(MID($C4719,2,20)),1000000000),1000000000))+ROW()/100000,"")</f>
        <v/>
      </c>
    </row>
    <row r="4720">
      <c r="E4720" s="14" t="n"/>
      <c r="M4720" s="8">
        <f>IF($C4720="","",L4720*T4720/100)</f>
        <v/>
      </c>
      <c r="S4720" s="8" t="n"/>
      <c r="T4720" s="8" t="n"/>
      <c r="W4720">
        <f>IF($C4720="","",IF($AL4720=1,0,IF($AK4720=1,Settings!$C$6,Settings!$C$7))*100)</f>
        <v/>
      </c>
      <c r="X4720" s="8">
        <f>IF($C4720="","",T4720*W4720/100)</f>
        <v/>
      </c>
      <c r="Y4720" s="8">
        <f>IF($C4720="","",T4720-X4720)</f>
        <v/>
      </c>
      <c r="Z4720" s="8">
        <f>IF($C4720="","",Y4720-M4720)</f>
        <v/>
      </c>
      <c r="AD4720" s="8" t="n"/>
      <c r="AG4720" s="14" t="n"/>
      <c r="AI4720">
        <f>IF($C4720="","",IF(COUNTIF($C$2:$C4720,$C4720)=1,1,0))</f>
        <v/>
      </c>
      <c r="AJ4720">
        <f>IF($AI4720=1,SUMPRODUCT(--($AM$2:$AM$7001&lt;$AM4720))+1,"")</f>
        <v/>
      </c>
      <c r="AK4720">
        <f>IF($C4720="","",IF(OR($P4720=TRUE(),$P4720="TRUE"),1,0))</f>
        <v/>
      </c>
      <c r="AL4720">
        <f>IF($C4720="","",IF(AND($V4720="Yes",SUMPRODUCT((LEN(Settings!$F$6:$F$13)&gt;0)*ISNUMBER(SEARCH(Settings!$F$6:$F$13,$O4720)))=0),1,0))</f>
        <v/>
      </c>
      <c r="AM4720">
        <f>IF($AI4720=1,IFERROR(IF(VALUE($C4720)&lt;100000000,VALUE($C4720),1000000000),IFERROR(IF(VALUE(MID($C4720,2,20))&lt;100000000,VALUE(MID($C4720,2,20)),1000000000),1000000000))+ROW()/100000,"")</f>
        <v/>
      </c>
    </row>
    <row r="4721">
      <c r="E4721" s="14" t="n"/>
      <c r="M4721" s="8">
        <f>IF($C4721="","",L4721*T4721/100)</f>
        <v/>
      </c>
      <c r="S4721" s="8" t="n"/>
      <c r="T4721" s="8" t="n"/>
      <c r="W4721">
        <f>IF($C4721="","",IF($AL4721=1,0,IF($AK4721=1,Settings!$C$6,Settings!$C$7))*100)</f>
        <v/>
      </c>
      <c r="X4721" s="8">
        <f>IF($C4721="","",T4721*W4721/100)</f>
        <v/>
      </c>
      <c r="Y4721" s="8">
        <f>IF($C4721="","",T4721-X4721)</f>
        <v/>
      </c>
      <c r="Z4721" s="8">
        <f>IF($C4721="","",Y4721-M4721)</f>
        <v/>
      </c>
      <c r="AD4721" s="8" t="n"/>
      <c r="AG4721" s="14" t="n"/>
      <c r="AI4721">
        <f>IF($C4721="","",IF(COUNTIF($C$2:$C4721,$C4721)=1,1,0))</f>
        <v/>
      </c>
      <c r="AJ4721">
        <f>IF($AI4721=1,SUMPRODUCT(--($AM$2:$AM$7001&lt;$AM4721))+1,"")</f>
        <v/>
      </c>
      <c r="AK4721">
        <f>IF($C4721="","",IF(OR($P4721=TRUE(),$P4721="TRUE"),1,0))</f>
        <v/>
      </c>
      <c r="AL4721">
        <f>IF($C4721="","",IF(AND($V4721="Yes",SUMPRODUCT((LEN(Settings!$F$6:$F$13)&gt;0)*ISNUMBER(SEARCH(Settings!$F$6:$F$13,$O4721)))=0),1,0))</f>
        <v/>
      </c>
      <c r="AM4721">
        <f>IF($AI4721=1,IFERROR(IF(VALUE($C4721)&lt;100000000,VALUE($C4721),1000000000),IFERROR(IF(VALUE(MID($C4721,2,20))&lt;100000000,VALUE(MID($C4721,2,20)),1000000000),1000000000))+ROW()/100000,"")</f>
        <v/>
      </c>
    </row>
    <row r="4722">
      <c r="E4722" s="14" t="n"/>
      <c r="M4722" s="8">
        <f>IF($C4722="","",L4722*T4722/100)</f>
        <v/>
      </c>
      <c r="S4722" s="8" t="n"/>
      <c r="T4722" s="8" t="n"/>
      <c r="W4722">
        <f>IF($C4722="","",IF($AL4722=1,0,IF($AK4722=1,Settings!$C$6,Settings!$C$7))*100)</f>
        <v/>
      </c>
      <c r="X4722" s="8">
        <f>IF($C4722="","",T4722*W4722/100)</f>
        <v/>
      </c>
      <c r="Y4722" s="8">
        <f>IF($C4722="","",T4722-X4722)</f>
        <v/>
      </c>
      <c r="Z4722" s="8">
        <f>IF($C4722="","",Y4722-M4722)</f>
        <v/>
      </c>
      <c r="AD4722" s="8" t="n"/>
      <c r="AG4722" s="14" t="n"/>
      <c r="AI4722">
        <f>IF($C4722="","",IF(COUNTIF($C$2:$C4722,$C4722)=1,1,0))</f>
        <v/>
      </c>
      <c r="AJ4722">
        <f>IF($AI4722=1,SUMPRODUCT(--($AM$2:$AM$7001&lt;$AM4722))+1,"")</f>
        <v/>
      </c>
      <c r="AK4722">
        <f>IF($C4722="","",IF(OR($P4722=TRUE(),$P4722="TRUE"),1,0))</f>
        <v/>
      </c>
      <c r="AL4722">
        <f>IF($C4722="","",IF(AND($V4722="Yes",SUMPRODUCT((LEN(Settings!$F$6:$F$13)&gt;0)*ISNUMBER(SEARCH(Settings!$F$6:$F$13,$O4722)))=0),1,0))</f>
        <v/>
      </c>
      <c r="AM4722">
        <f>IF($AI4722=1,IFERROR(IF(VALUE($C4722)&lt;100000000,VALUE($C4722),1000000000),IFERROR(IF(VALUE(MID($C4722,2,20))&lt;100000000,VALUE(MID($C4722,2,20)),1000000000),1000000000))+ROW()/100000,"")</f>
        <v/>
      </c>
    </row>
    <row r="4723">
      <c r="E4723" s="14" t="n"/>
      <c r="M4723" s="8">
        <f>IF($C4723="","",L4723*T4723/100)</f>
        <v/>
      </c>
      <c r="S4723" s="8" t="n"/>
      <c r="T4723" s="8" t="n"/>
      <c r="W4723">
        <f>IF($C4723="","",IF($AL4723=1,0,IF($AK4723=1,Settings!$C$6,Settings!$C$7))*100)</f>
        <v/>
      </c>
      <c r="X4723" s="8">
        <f>IF($C4723="","",T4723*W4723/100)</f>
        <v/>
      </c>
      <c r="Y4723" s="8">
        <f>IF($C4723="","",T4723-X4723)</f>
        <v/>
      </c>
      <c r="Z4723" s="8">
        <f>IF($C4723="","",Y4723-M4723)</f>
        <v/>
      </c>
      <c r="AD4723" s="8" t="n"/>
      <c r="AG4723" s="14" t="n"/>
      <c r="AI4723">
        <f>IF($C4723="","",IF(COUNTIF($C$2:$C4723,$C4723)=1,1,0))</f>
        <v/>
      </c>
      <c r="AJ4723">
        <f>IF($AI4723=1,SUMPRODUCT(--($AM$2:$AM$7001&lt;$AM4723))+1,"")</f>
        <v/>
      </c>
      <c r="AK4723">
        <f>IF($C4723="","",IF(OR($P4723=TRUE(),$P4723="TRUE"),1,0))</f>
        <v/>
      </c>
      <c r="AL4723">
        <f>IF($C4723="","",IF(AND($V4723="Yes",SUMPRODUCT((LEN(Settings!$F$6:$F$13)&gt;0)*ISNUMBER(SEARCH(Settings!$F$6:$F$13,$O4723)))=0),1,0))</f>
        <v/>
      </c>
      <c r="AM4723">
        <f>IF($AI4723=1,IFERROR(IF(VALUE($C4723)&lt;100000000,VALUE($C4723),1000000000),IFERROR(IF(VALUE(MID($C4723,2,20))&lt;100000000,VALUE(MID($C4723,2,20)),1000000000),1000000000))+ROW()/100000,"")</f>
        <v/>
      </c>
    </row>
    <row r="4724">
      <c r="E4724" s="14" t="n"/>
      <c r="M4724" s="8">
        <f>IF($C4724="","",L4724*T4724/100)</f>
        <v/>
      </c>
      <c r="S4724" s="8" t="n"/>
      <c r="T4724" s="8" t="n"/>
      <c r="W4724">
        <f>IF($C4724="","",IF($AL4724=1,0,IF($AK4724=1,Settings!$C$6,Settings!$C$7))*100)</f>
        <v/>
      </c>
      <c r="X4724" s="8">
        <f>IF($C4724="","",T4724*W4724/100)</f>
        <v/>
      </c>
      <c r="Y4724" s="8">
        <f>IF($C4724="","",T4724-X4724)</f>
        <v/>
      </c>
      <c r="Z4724" s="8">
        <f>IF($C4724="","",Y4724-M4724)</f>
        <v/>
      </c>
      <c r="AD4724" s="8" t="n"/>
      <c r="AG4724" s="14" t="n"/>
      <c r="AI4724">
        <f>IF($C4724="","",IF(COUNTIF($C$2:$C4724,$C4724)=1,1,0))</f>
        <v/>
      </c>
      <c r="AJ4724">
        <f>IF($AI4724=1,SUMPRODUCT(--($AM$2:$AM$7001&lt;$AM4724))+1,"")</f>
        <v/>
      </c>
      <c r="AK4724">
        <f>IF($C4724="","",IF(OR($P4724=TRUE(),$P4724="TRUE"),1,0))</f>
        <v/>
      </c>
      <c r="AL4724">
        <f>IF($C4724="","",IF(AND($V4724="Yes",SUMPRODUCT((LEN(Settings!$F$6:$F$13)&gt;0)*ISNUMBER(SEARCH(Settings!$F$6:$F$13,$O4724)))=0),1,0))</f>
        <v/>
      </c>
      <c r="AM4724">
        <f>IF($AI4724=1,IFERROR(IF(VALUE($C4724)&lt;100000000,VALUE($C4724),1000000000),IFERROR(IF(VALUE(MID($C4724,2,20))&lt;100000000,VALUE(MID($C4724,2,20)),1000000000),1000000000))+ROW()/100000,"")</f>
        <v/>
      </c>
    </row>
    <row r="4725">
      <c r="E4725" s="14" t="n"/>
      <c r="M4725" s="8">
        <f>IF($C4725="","",L4725*T4725/100)</f>
        <v/>
      </c>
      <c r="S4725" s="8" t="n"/>
      <c r="T4725" s="8" t="n"/>
      <c r="W4725">
        <f>IF($C4725="","",IF($AL4725=1,0,IF($AK4725=1,Settings!$C$6,Settings!$C$7))*100)</f>
        <v/>
      </c>
      <c r="X4725" s="8">
        <f>IF($C4725="","",T4725*W4725/100)</f>
        <v/>
      </c>
      <c r="Y4725" s="8">
        <f>IF($C4725="","",T4725-X4725)</f>
        <v/>
      </c>
      <c r="Z4725" s="8">
        <f>IF($C4725="","",Y4725-M4725)</f>
        <v/>
      </c>
      <c r="AD4725" s="8" t="n"/>
      <c r="AG4725" s="14" t="n"/>
      <c r="AI4725">
        <f>IF($C4725="","",IF(COUNTIF($C$2:$C4725,$C4725)=1,1,0))</f>
        <v/>
      </c>
      <c r="AJ4725">
        <f>IF($AI4725=1,SUMPRODUCT(--($AM$2:$AM$7001&lt;$AM4725))+1,"")</f>
        <v/>
      </c>
      <c r="AK4725">
        <f>IF($C4725="","",IF(OR($P4725=TRUE(),$P4725="TRUE"),1,0))</f>
        <v/>
      </c>
      <c r="AL4725">
        <f>IF($C4725="","",IF(AND($V4725="Yes",SUMPRODUCT((LEN(Settings!$F$6:$F$13)&gt;0)*ISNUMBER(SEARCH(Settings!$F$6:$F$13,$O4725)))=0),1,0))</f>
        <v/>
      </c>
      <c r="AM4725">
        <f>IF($AI4725=1,IFERROR(IF(VALUE($C4725)&lt;100000000,VALUE($C4725),1000000000),IFERROR(IF(VALUE(MID($C4725,2,20))&lt;100000000,VALUE(MID($C4725,2,20)),1000000000),1000000000))+ROW()/100000,"")</f>
        <v/>
      </c>
    </row>
    <row r="4726">
      <c r="E4726" s="14" t="n"/>
      <c r="M4726" s="8">
        <f>IF($C4726="","",L4726*T4726/100)</f>
        <v/>
      </c>
      <c r="S4726" s="8" t="n"/>
      <c r="T4726" s="8" t="n"/>
      <c r="W4726">
        <f>IF($C4726="","",IF($AL4726=1,0,IF($AK4726=1,Settings!$C$6,Settings!$C$7))*100)</f>
        <v/>
      </c>
      <c r="X4726" s="8">
        <f>IF($C4726="","",T4726*W4726/100)</f>
        <v/>
      </c>
      <c r="Y4726" s="8">
        <f>IF($C4726="","",T4726-X4726)</f>
        <v/>
      </c>
      <c r="Z4726" s="8">
        <f>IF($C4726="","",Y4726-M4726)</f>
        <v/>
      </c>
      <c r="AD4726" s="8" t="n"/>
      <c r="AG4726" s="14" t="n"/>
      <c r="AI4726">
        <f>IF($C4726="","",IF(COUNTIF($C$2:$C4726,$C4726)=1,1,0))</f>
        <v/>
      </c>
      <c r="AJ4726">
        <f>IF($AI4726=1,SUMPRODUCT(--($AM$2:$AM$7001&lt;$AM4726))+1,"")</f>
        <v/>
      </c>
      <c r="AK4726">
        <f>IF($C4726="","",IF(OR($P4726=TRUE(),$P4726="TRUE"),1,0))</f>
        <v/>
      </c>
      <c r="AL4726">
        <f>IF($C4726="","",IF(AND($V4726="Yes",SUMPRODUCT((LEN(Settings!$F$6:$F$13)&gt;0)*ISNUMBER(SEARCH(Settings!$F$6:$F$13,$O4726)))=0),1,0))</f>
        <v/>
      </c>
      <c r="AM4726">
        <f>IF($AI4726=1,IFERROR(IF(VALUE($C4726)&lt;100000000,VALUE($C4726),1000000000),IFERROR(IF(VALUE(MID($C4726,2,20))&lt;100000000,VALUE(MID($C4726,2,20)),1000000000),1000000000))+ROW()/100000,"")</f>
        <v/>
      </c>
    </row>
    <row r="4727">
      <c r="E4727" s="14" t="n"/>
      <c r="M4727" s="8">
        <f>IF($C4727="","",L4727*T4727/100)</f>
        <v/>
      </c>
      <c r="S4727" s="8" t="n"/>
      <c r="T4727" s="8" t="n"/>
      <c r="W4727">
        <f>IF($C4727="","",IF($AL4727=1,0,IF($AK4727=1,Settings!$C$6,Settings!$C$7))*100)</f>
        <v/>
      </c>
      <c r="X4727" s="8">
        <f>IF($C4727="","",T4727*W4727/100)</f>
        <v/>
      </c>
      <c r="Y4727" s="8">
        <f>IF($C4727="","",T4727-X4727)</f>
        <v/>
      </c>
      <c r="Z4727" s="8">
        <f>IF($C4727="","",Y4727-M4727)</f>
        <v/>
      </c>
      <c r="AD4727" s="8" t="n"/>
      <c r="AG4727" s="14" t="n"/>
      <c r="AI4727">
        <f>IF($C4727="","",IF(COUNTIF($C$2:$C4727,$C4727)=1,1,0))</f>
        <v/>
      </c>
      <c r="AJ4727">
        <f>IF($AI4727=1,SUMPRODUCT(--($AM$2:$AM$7001&lt;$AM4727))+1,"")</f>
        <v/>
      </c>
      <c r="AK4727">
        <f>IF($C4727="","",IF(OR($P4727=TRUE(),$P4727="TRUE"),1,0))</f>
        <v/>
      </c>
      <c r="AL4727">
        <f>IF($C4727="","",IF(AND($V4727="Yes",SUMPRODUCT((LEN(Settings!$F$6:$F$13)&gt;0)*ISNUMBER(SEARCH(Settings!$F$6:$F$13,$O4727)))=0),1,0))</f>
        <v/>
      </c>
      <c r="AM4727">
        <f>IF($AI4727=1,IFERROR(IF(VALUE($C4727)&lt;100000000,VALUE($C4727),1000000000),IFERROR(IF(VALUE(MID($C4727,2,20))&lt;100000000,VALUE(MID($C4727,2,20)),1000000000),1000000000))+ROW()/100000,"")</f>
        <v/>
      </c>
    </row>
    <row r="4728">
      <c r="E4728" s="14" t="n"/>
      <c r="M4728" s="8">
        <f>IF($C4728="","",L4728*T4728/100)</f>
        <v/>
      </c>
      <c r="S4728" s="8" t="n"/>
      <c r="T4728" s="8" t="n"/>
      <c r="W4728">
        <f>IF($C4728="","",IF($AL4728=1,0,IF($AK4728=1,Settings!$C$6,Settings!$C$7))*100)</f>
        <v/>
      </c>
      <c r="X4728" s="8">
        <f>IF($C4728="","",T4728*W4728/100)</f>
        <v/>
      </c>
      <c r="Y4728" s="8">
        <f>IF($C4728="","",T4728-X4728)</f>
        <v/>
      </c>
      <c r="Z4728" s="8">
        <f>IF($C4728="","",Y4728-M4728)</f>
        <v/>
      </c>
      <c r="AD4728" s="8" t="n"/>
      <c r="AG4728" s="14" t="n"/>
      <c r="AI4728">
        <f>IF($C4728="","",IF(COUNTIF($C$2:$C4728,$C4728)=1,1,0))</f>
        <v/>
      </c>
      <c r="AJ4728">
        <f>IF($AI4728=1,SUMPRODUCT(--($AM$2:$AM$7001&lt;$AM4728))+1,"")</f>
        <v/>
      </c>
      <c r="AK4728">
        <f>IF($C4728="","",IF(OR($P4728=TRUE(),$P4728="TRUE"),1,0))</f>
        <v/>
      </c>
      <c r="AL4728">
        <f>IF($C4728="","",IF(AND($V4728="Yes",SUMPRODUCT((LEN(Settings!$F$6:$F$13)&gt;0)*ISNUMBER(SEARCH(Settings!$F$6:$F$13,$O4728)))=0),1,0))</f>
        <v/>
      </c>
      <c r="AM4728">
        <f>IF($AI4728=1,IFERROR(IF(VALUE($C4728)&lt;100000000,VALUE($C4728),1000000000),IFERROR(IF(VALUE(MID($C4728,2,20))&lt;100000000,VALUE(MID($C4728,2,20)),1000000000),1000000000))+ROW()/100000,"")</f>
        <v/>
      </c>
    </row>
    <row r="4729">
      <c r="E4729" s="14" t="n"/>
      <c r="M4729" s="8">
        <f>IF($C4729="","",L4729*T4729/100)</f>
        <v/>
      </c>
      <c r="S4729" s="8" t="n"/>
      <c r="T4729" s="8" t="n"/>
      <c r="W4729">
        <f>IF($C4729="","",IF($AL4729=1,0,IF($AK4729=1,Settings!$C$6,Settings!$C$7))*100)</f>
        <v/>
      </c>
      <c r="X4729" s="8">
        <f>IF($C4729="","",T4729*W4729/100)</f>
        <v/>
      </c>
      <c r="Y4729" s="8">
        <f>IF($C4729="","",T4729-X4729)</f>
        <v/>
      </c>
      <c r="Z4729" s="8">
        <f>IF($C4729="","",Y4729-M4729)</f>
        <v/>
      </c>
      <c r="AD4729" s="8" t="n"/>
      <c r="AG4729" s="14" t="n"/>
      <c r="AI4729">
        <f>IF($C4729="","",IF(COUNTIF($C$2:$C4729,$C4729)=1,1,0))</f>
        <v/>
      </c>
      <c r="AJ4729">
        <f>IF($AI4729=1,SUMPRODUCT(--($AM$2:$AM$7001&lt;$AM4729))+1,"")</f>
        <v/>
      </c>
      <c r="AK4729">
        <f>IF($C4729="","",IF(OR($P4729=TRUE(),$P4729="TRUE"),1,0))</f>
        <v/>
      </c>
      <c r="AL4729">
        <f>IF($C4729="","",IF(AND($V4729="Yes",SUMPRODUCT((LEN(Settings!$F$6:$F$13)&gt;0)*ISNUMBER(SEARCH(Settings!$F$6:$F$13,$O4729)))=0),1,0))</f>
        <v/>
      </c>
      <c r="AM4729">
        <f>IF($AI4729=1,IFERROR(IF(VALUE($C4729)&lt;100000000,VALUE($C4729),1000000000),IFERROR(IF(VALUE(MID($C4729,2,20))&lt;100000000,VALUE(MID($C4729,2,20)),1000000000),1000000000))+ROW()/100000,"")</f>
        <v/>
      </c>
    </row>
    <row r="4730">
      <c r="E4730" s="14" t="n"/>
      <c r="M4730" s="8">
        <f>IF($C4730="","",L4730*T4730/100)</f>
        <v/>
      </c>
      <c r="S4730" s="8" t="n"/>
      <c r="T4730" s="8" t="n"/>
      <c r="W4730">
        <f>IF($C4730="","",IF($AL4730=1,0,IF($AK4730=1,Settings!$C$6,Settings!$C$7))*100)</f>
        <v/>
      </c>
      <c r="X4730" s="8">
        <f>IF($C4730="","",T4730*W4730/100)</f>
        <v/>
      </c>
      <c r="Y4730" s="8">
        <f>IF($C4730="","",T4730-X4730)</f>
        <v/>
      </c>
      <c r="Z4730" s="8">
        <f>IF($C4730="","",Y4730-M4730)</f>
        <v/>
      </c>
      <c r="AD4730" s="8" t="n"/>
      <c r="AG4730" s="14" t="n"/>
      <c r="AI4730">
        <f>IF($C4730="","",IF(COUNTIF($C$2:$C4730,$C4730)=1,1,0))</f>
        <v/>
      </c>
      <c r="AJ4730">
        <f>IF($AI4730=1,SUMPRODUCT(--($AM$2:$AM$7001&lt;$AM4730))+1,"")</f>
        <v/>
      </c>
      <c r="AK4730">
        <f>IF($C4730="","",IF(OR($P4730=TRUE(),$P4730="TRUE"),1,0))</f>
        <v/>
      </c>
      <c r="AL4730">
        <f>IF($C4730="","",IF(AND($V4730="Yes",SUMPRODUCT((LEN(Settings!$F$6:$F$13)&gt;0)*ISNUMBER(SEARCH(Settings!$F$6:$F$13,$O4730)))=0),1,0))</f>
        <v/>
      </c>
      <c r="AM4730">
        <f>IF($AI4730=1,IFERROR(IF(VALUE($C4730)&lt;100000000,VALUE($C4730),1000000000),IFERROR(IF(VALUE(MID($C4730,2,20))&lt;100000000,VALUE(MID($C4730,2,20)),1000000000),1000000000))+ROW()/100000,"")</f>
        <v/>
      </c>
    </row>
    <row r="4731">
      <c r="E4731" s="14" t="n"/>
      <c r="M4731" s="8">
        <f>IF($C4731="","",L4731*T4731/100)</f>
        <v/>
      </c>
      <c r="S4731" s="8" t="n"/>
      <c r="T4731" s="8" t="n"/>
      <c r="W4731">
        <f>IF($C4731="","",IF($AL4731=1,0,IF($AK4731=1,Settings!$C$6,Settings!$C$7))*100)</f>
        <v/>
      </c>
      <c r="X4731" s="8">
        <f>IF($C4731="","",T4731*W4731/100)</f>
        <v/>
      </c>
      <c r="Y4731" s="8">
        <f>IF($C4731="","",T4731-X4731)</f>
        <v/>
      </c>
      <c r="Z4731" s="8">
        <f>IF($C4731="","",Y4731-M4731)</f>
        <v/>
      </c>
      <c r="AD4731" s="8" t="n"/>
      <c r="AG4731" s="14" t="n"/>
      <c r="AI4731">
        <f>IF($C4731="","",IF(COUNTIF($C$2:$C4731,$C4731)=1,1,0))</f>
        <v/>
      </c>
      <c r="AJ4731">
        <f>IF($AI4731=1,SUMPRODUCT(--($AM$2:$AM$7001&lt;$AM4731))+1,"")</f>
        <v/>
      </c>
      <c r="AK4731">
        <f>IF($C4731="","",IF(OR($P4731=TRUE(),$P4731="TRUE"),1,0))</f>
        <v/>
      </c>
      <c r="AL4731">
        <f>IF($C4731="","",IF(AND($V4731="Yes",SUMPRODUCT((LEN(Settings!$F$6:$F$13)&gt;0)*ISNUMBER(SEARCH(Settings!$F$6:$F$13,$O4731)))=0),1,0))</f>
        <v/>
      </c>
      <c r="AM4731">
        <f>IF($AI4731=1,IFERROR(IF(VALUE($C4731)&lt;100000000,VALUE($C4731),1000000000),IFERROR(IF(VALUE(MID($C4731,2,20))&lt;100000000,VALUE(MID($C4731,2,20)),1000000000),1000000000))+ROW()/100000,"")</f>
        <v/>
      </c>
    </row>
    <row r="4732">
      <c r="E4732" s="14" t="n"/>
      <c r="M4732" s="8">
        <f>IF($C4732="","",L4732*T4732/100)</f>
        <v/>
      </c>
      <c r="S4732" s="8" t="n"/>
      <c r="T4732" s="8" t="n"/>
      <c r="W4732">
        <f>IF($C4732="","",IF($AL4732=1,0,IF($AK4732=1,Settings!$C$6,Settings!$C$7))*100)</f>
        <v/>
      </c>
      <c r="X4732" s="8">
        <f>IF($C4732="","",T4732*W4732/100)</f>
        <v/>
      </c>
      <c r="Y4732" s="8">
        <f>IF($C4732="","",T4732-X4732)</f>
        <v/>
      </c>
      <c r="Z4732" s="8">
        <f>IF($C4732="","",Y4732-M4732)</f>
        <v/>
      </c>
      <c r="AD4732" s="8" t="n"/>
      <c r="AG4732" s="14" t="n"/>
      <c r="AI4732">
        <f>IF($C4732="","",IF(COUNTIF($C$2:$C4732,$C4732)=1,1,0))</f>
        <v/>
      </c>
      <c r="AJ4732">
        <f>IF($AI4732=1,SUMPRODUCT(--($AM$2:$AM$7001&lt;$AM4732))+1,"")</f>
        <v/>
      </c>
      <c r="AK4732">
        <f>IF($C4732="","",IF(OR($P4732=TRUE(),$P4732="TRUE"),1,0))</f>
        <v/>
      </c>
      <c r="AL4732">
        <f>IF($C4732="","",IF(AND($V4732="Yes",SUMPRODUCT((LEN(Settings!$F$6:$F$13)&gt;0)*ISNUMBER(SEARCH(Settings!$F$6:$F$13,$O4732)))=0),1,0))</f>
        <v/>
      </c>
      <c r="AM4732">
        <f>IF($AI4732=1,IFERROR(IF(VALUE($C4732)&lt;100000000,VALUE($C4732),1000000000),IFERROR(IF(VALUE(MID($C4732,2,20))&lt;100000000,VALUE(MID($C4732,2,20)),1000000000),1000000000))+ROW()/100000,"")</f>
        <v/>
      </c>
    </row>
    <row r="4733">
      <c r="E4733" s="14" t="n"/>
      <c r="M4733" s="8">
        <f>IF($C4733="","",L4733*T4733/100)</f>
        <v/>
      </c>
      <c r="S4733" s="8" t="n"/>
      <c r="T4733" s="8" t="n"/>
      <c r="W4733">
        <f>IF($C4733="","",IF($AL4733=1,0,IF($AK4733=1,Settings!$C$6,Settings!$C$7))*100)</f>
        <v/>
      </c>
      <c r="X4733" s="8">
        <f>IF($C4733="","",T4733*W4733/100)</f>
        <v/>
      </c>
      <c r="Y4733" s="8">
        <f>IF($C4733="","",T4733-X4733)</f>
        <v/>
      </c>
      <c r="Z4733" s="8">
        <f>IF($C4733="","",Y4733-M4733)</f>
        <v/>
      </c>
      <c r="AD4733" s="8" t="n"/>
      <c r="AG4733" s="14" t="n"/>
      <c r="AI4733">
        <f>IF($C4733="","",IF(COUNTIF($C$2:$C4733,$C4733)=1,1,0))</f>
        <v/>
      </c>
      <c r="AJ4733">
        <f>IF($AI4733=1,SUMPRODUCT(--($AM$2:$AM$7001&lt;$AM4733))+1,"")</f>
        <v/>
      </c>
      <c r="AK4733">
        <f>IF($C4733="","",IF(OR($P4733=TRUE(),$P4733="TRUE"),1,0))</f>
        <v/>
      </c>
      <c r="AL4733">
        <f>IF($C4733="","",IF(AND($V4733="Yes",SUMPRODUCT((LEN(Settings!$F$6:$F$13)&gt;0)*ISNUMBER(SEARCH(Settings!$F$6:$F$13,$O4733)))=0),1,0))</f>
        <v/>
      </c>
      <c r="AM4733">
        <f>IF($AI4733=1,IFERROR(IF(VALUE($C4733)&lt;100000000,VALUE($C4733),1000000000),IFERROR(IF(VALUE(MID($C4733,2,20))&lt;100000000,VALUE(MID($C4733,2,20)),1000000000),1000000000))+ROW()/100000,"")</f>
        <v/>
      </c>
    </row>
    <row r="4734">
      <c r="E4734" s="14" t="n"/>
      <c r="M4734" s="8">
        <f>IF($C4734="","",L4734*T4734/100)</f>
        <v/>
      </c>
      <c r="S4734" s="8" t="n"/>
      <c r="T4734" s="8" t="n"/>
      <c r="W4734">
        <f>IF($C4734="","",IF($AL4734=1,0,IF($AK4734=1,Settings!$C$6,Settings!$C$7))*100)</f>
        <v/>
      </c>
      <c r="X4734" s="8">
        <f>IF($C4734="","",T4734*W4734/100)</f>
        <v/>
      </c>
      <c r="Y4734" s="8">
        <f>IF($C4734="","",T4734-X4734)</f>
        <v/>
      </c>
      <c r="Z4734" s="8">
        <f>IF($C4734="","",Y4734-M4734)</f>
        <v/>
      </c>
      <c r="AD4734" s="8" t="n"/>
      <c r="AG4734" s="14" t="n"/>
      <c r="AI4734">
        <f>IF($C4734="","",IF(COUNTIF($C$2:$C4734,$C4734)=1,1,0))</f>
        <v/>
      </c>
      <c r="AJ4734">
        <f>IF($AI4734=1,SUMPRODUCT(--($AM$2:$AM$7001&lt;$AM4734))+1,"")</f>
        <v/>
      </c>
      <c r="AK4734">
        <f>IF($C4734="","",IF(OR($P4734=TRUE(),$P4734="TRUE"),1,0))</f>
        <v/>
      </c>
      <c r="AL4734">
        <f>IF($C4734="","",IF(AND($V4734="Yes",SUMPRODUCT((LEN(Settings!$F$6:$F$13)&gt;0)*ISNUMBER(SEARCH(Settings!$F$6:$F$13,$O4734)))=0),1,0))</f>
        <v/>
      </c>
      <c r="AM4734">
        <f>IF($AI4734=1,IFERROR(IF(VALUE($C4734)&lt;100000000,VALUE($C4734),1000000000),IFERROR(IF(VALUE(MID($C4734,2,20))&lt;100000000,VALUE(MID($C4734,2,20)),1000000000),1000000000))+ROW()/100000,"")</f>
        <v/>
      </c>
    </row>
    <row r="4735">
      <c r="E4735" s="14" t="n"/>
      <c r="M4735" s="8">
        <f>IF($C4735="","",L4735*T4735/100)</f>
        <v/>
      </c>
      <c r="S4735" s="8" t="n"/>
      <c r="T4735" s="8" t="n"/>
      <c r="W4735">
        <f>IF($C4735="","",IF($AL4735=1,0,IF($AK4735=1,Settings!$C$6,Settings!$C$7))*100)</f>
        <v/>
      </c>
      <c r="X4735" s="8">
        <f>IF($C4735="","",T4735*W4735/100)</f>
        <v/>
      </c>
      <c r="Y4735" s="8">
        <f>IF($C4735="","",T4735-X4735)</f>
        <v/>
      </c>
      <c r="Z4735" s="8">
        <f>IF($C4735="","",Y4735-M4735)</f>
        <v/>
      </c>
      <c r="AD4735" s="8" t="n"/>
      <c r="AG4735" s="14" t="n"/>
      <c r="AI4735">
        <f>IF($C4735="","",IF(COUNTIF($C$2:$C4735,$C4735)=1,1,0))</f>
        <v/>
      </c>
      <c r="AJ4735">
        <f>IF($AI4735=1,SUMPRODUCT(--($AM$2:$AM$7001&lt;$AM4735))+1,"")</f>
        <v/>
      </c>
      <c r="AK4735">
        <f>IF($C4735="","",IF(OR($P4735=TRUE(),$P4735="TRUE"),1,0))</f>
        <v/>
      </c>
      <c r="AL4735">
        <f>IF($C4735="","",IF(AND($V4735="Yes",SUMPRODUCT((LEN(Settings!$F$6:$F$13)&gt;0)*ISNUMBER(SEARCH(Settings!$F$6:$F$13,$O4735)))=0),1,0))</f>
        <v/>
      </c>
      <c r="AM4735">
        <f>IF($AI4735=1,IFERROR(IF(VALUE($C4735)&lt;100000000,VALUE($C4735),1000000000),IFERROR(IF(VALUE(MID($C4735,2,20))&lt;100000000,VALUE(MID($C4735,2,20)),1000000000),1000000000))+ROW()/100000,"")</f>
        <v/>
      </c>
    </row>
    <row r="4736">
      <c r="E4736" s="14" t="n"/>
      <c r="M4736" s="8">
        <f>IF($C4736="","",L4736*T4736/100)</f>
        <v/>
      </c>
      <c r="S4736" s="8" t="n"/>
      <c r="T4736" s="8" t="n"/>
      <c r="W4736">
        <f>IF($C4736="","",IF($AL4736=1,0,IF($AK4736=1,Settings!$C$6,Settings!$C$7))*100)</f>
        <v/>
      </c>
      <c r="X4736" s="8">
        <f>IF($C4736="","",T4736*W4736/100)</f>
        <v/>
      </c>
      <c r="Y4736" s="8">
        <f>IF($C4736="","",T4736-X4736)</f>
        <v/>
      </c>
      <c r="Z4736" s="8">
        <f>IF($C4736="","",Y4736-M4736)</f>
        <v/>
      </c>
      <c r="AD4736" s="8" t="n"/>
      <c r="AG4736" s="14" t="n"/>
      <c r="AI4736">
        <f>IF($C4736="","",IF(COUNTIF($C$2:$C4736,$C4736)=1,1,0))</f>
        <v/>
      </c>
      <c r="AJ4736">
        <f>IF($AI4736=1,SUMPRODUCT(--($AM$2:$AM$7001&lt;$AM4736))+1,"")</f>
        <v/>
      </c>
      <c r="AK4736">
        <f>IF($C4736="","",IF(OR($P4736=TRUE(),$P4736="TRUE"),1,0))</f>
        <v/>
      </c>
      <c r="AL4736">
        <f>IF($C4736="","",IF(AND($V4736="Yes",SUMPRODUCT((LEN(Settings!$F$6:$F$13)&gt;0)*ISNUMBER(SEARCH(Settings!$F$6:$F$13,$O4736)))=0),1,0))</f>
        <v/>
      </c>
      <c r="AM4736">
        <f>IF($AI4736=1,IFERROR(IF(VALUE($C4736)&lt;100000000,VALUE($C4736),1000000000),IFERROR(IF(VALUE(MID($C4736,2,20))&lt;100000000,VALUE(MID($C4736,2,20)),1000000000),1000000000))+ROW()/100000,"")</f>
        <v/>
      </c>
    </row>
    <row r="4737">
      <c r="E4737" s="14" t="n"/>
      <c r="M4737" s="8">
        <f>IF($C4737="","",L4737*T4737/100)</f>
        <v/>
      </c>
      <c r="S4737" s="8" t="n"/>
      <c r="T4737" s="8" t="n"/>
      <c r="W4737">
        <f>IF($C4737="","",IF($AL4737=1,0,IF($AK4737=1,Settings!$C$6,Settings!$C$7))*100)</f>
        <v/>
      </c>
      <c r="X4737" s="8">
        <f>IF($C4737="","",T4737*W4737/100)</f>
        <v/>
      </c>
      <c r="Y4737" s="8">
        <f>IF($C4737="","",T4737-X4737)</f>
        <v/>
      </c>
      <c r="Z4737" s="8">
        <f>IF($C4737="","",Y4737-M4737)</f>
        <v/>
      </c>
      <c r="AD4737" s="8" t="n"/>
      <c r="AG4737" s="14" t="n"/>
      <c r="AI4737">
        <f>IF($C4737="","",IF(COUNTIF($C$2:$C4737,$C4737)=1,1,0))</f>
        <v/>
      </c>
      <c r="AJ4737">
        <f>IF($AI4737=1,SUMPRODUCT(--($AM$2:$AM$7001&lt;$AM4737))+1,"")</f>
        <v/>
      </c>
      <c r="AK4737">
        <f>IF($C4737="","",IF(OR($P4737=TRUE(),$P4737="TRUE"),1,0))</f>
        <v/>
      </c>
      <c r="AL4737">
        <f>IF($C4737="","",IF(AND($V4737="Yes",SUMPRODUCT((LEN(Settings!$F$6:$F$13)&gt;0)*ISNUMBER(SEARCH(Settings!$F$6:$F$13,$O4737)))=0),1,0))</f>
        <v/>
      </c>
      <c r="AM4737">
        <f>IF($AI4737=1,IFERROR(IF(VALUE($C4737)&lt;100000000,VALUE($C4737),1000000000),IFERROR(IF(VALUE(MID($C4737,2,20))&lt;100000000,VALUE(MID($C4737,2,20)),1000000000),1000000000))+ROW()/100000,"")</f>
        <v/>
      </c>
    </row>
    <row r="4738">
      <c r="E4738" s="14" t="n"/>
      <c r="M4738" s="8">
        <f>IF($C4738="","",L4738*T4738/100)</f>
        <v/>
      </c>
      <c r="S4738" s="8" t="n"/>
      <c r="T4738" s="8" t="n"/>
      <c r="W4738">
        <f>IF($C4738="","",IF($AL4738=1,0,IF($AK4738=1,Settings!$C$6,Settings!$C$7))*100)</f>
        <v/>
      </c>
      <c r="X4738" s="8">
        <f>IF($C4738="","",T4738*W4738/100)</f>
        <v/>
      </c>
      <c r="Y4738" s="8">
        <f>IF($C4738="","",T4738-X4738)</f>
        <v/>
      </c>
      <c r="Z4738" s="8">
        <f>IF($C4738="","",Y4738-M4738)</f>
        <v/>
      </c>
      <c r="AD4738" s="8" t="n"/>
      <c r="AG4738" s="14" t="n"/>
      <c r="AI4738">
        <f>IF($C4738="","",IF(COUNTIF($C$2:$C4738,$C4738)=1,1,0))</f>
        <v/>
      </c>
      <c r="AJ4738">
        <f>IF($AI4738=1,SUMPRODUCT(--($AM$2:$AM$7001&lt;$AM4738))+1,"")</f>
        <v/>
      </c>
      <c r="AK4738">
        <f>IF($C4738="","",IF(OR($P4738=TRUE(),$P4738="TRUE"),1,0))</f>
        <v/>
      </c>
      <c r="AL4738">
        <f>IF($C4738="","",IF(AND($V4738="Yes",SUMPRODUCT((LEN(Settings!$F$6:$F$13)&gt;0)*ISNUMBER(SEARCH(Settings!$F$6:$F$13,$O4738)))=0),1,0))</f>
        <v/>
      </c>
      <c r="AM4738">
        <f>IF($AI4738=1,IFERROR(IF(VALUE($C4738)&lt;100000000,VALUE($C4738),1000000000),IFERROR(IF(VALUE(MID($C4738,2,20))&lt;100000000,VALUE(MID($C4738,2,20)),1000000000),1000000000))+ROW()/100000,"")</f>
        <v/>
      </c>
    </row>
    <row r="4739">
      <c r="E4739" s="14" t="n"/>
      <c r="M4739" s="8">
        <f>IF($C4739="","",L4739*T4739/100)</f>
        <v/>
      </c>
      <c r="S4739" s="8" t="n"/>
      <c r="T4739" s="8" t="n"/>
      <c r="W4739">
        <f>IF($C4739="","",IF($AL4739=1,0,IF($AK4739=1,Settings!$C$6,Settings!$C$7))*100)</f>
        <v/>
      </c>
      <c r="X4739" s="8">
        <f>IF($C4739="","",T4739*W4739/100)</f>
        <v/>
      </c>
      <c r="Y4739" s="8">
        <f>IF($C4739="","",T4739-X4739)</f>
        <v/>
      </c>
      <c r="Z4739" s="8">
        <f>IF($C4739="","",Y4739-M4739)</f>
        <v/>
      </c>
      <c r="AD4739" s="8" t="n"/>
      <c r="AG4739" s="14" t="n"/>
      <c r="AI4739">
        <f>IF($C4739="","",IF(COUNTIF($C$2:$C4739,$C4739)=1,1,0))</f>
        <v/>
      </c>
      <c r="AJ4739">
        <f>IF($AI4739=1,SUMPRODUCT(--($AM$2:$AM$7001&lt;$AM4739))+1,"")</f>
        <v/>
      </c>
      <c r="AK4739">
        <f>IF($C4739="","",IF(OR($P4739=TRUE(),$P4739="TRUE"),1,0))</f>
        <v/>
      </c>
      <c r="AL4739">
        <f>IF($C4739="","",IF(AND($V4739="Yes",SUMPRODUCT((LEN(Settings!$F$6:$F$13)&gt;0)*ISNUMBER(SEARCH(Settings!$F$6:$F$13,$O4739)))=0),1,0))</f>
        <v/>
      </c>
      <c r="AM4739">
        <f>IF($AI4739=1,IFERROR(IF(VALUE($C4739)&lt;100000000,VALUE($C4739),1000000000),IFERROR(IF(VALUE(MID($C4739,2,20))&lt;100000000,VALUE(MID($C4739,2,20)),1000000000),1000000000))+ROW()/100000,"")</f>
        <v/>
      </c>
    </row>
    <row r="4740">
      <c r="E4740" s="14" t="n"/>
      <c r="M4740" s="8">
        <f>IF($C4740="","",L4740*T4740/100)</f>
        <v/>
      </c>
      <c r="S4740" s="8" t="n"/>
      <c r="T4740" s="8" t="n"/>
      <c r="W4740">
        <f>IF($C4740="","",IF($AL4740=1,0,IF($AK4740=1,Settings!$C$6,Settings!$C$7))*100)</f>
        <v/>
      </c>
      <c r="X4740" s="8">
        <f>IF($C4740="","",T4740*W4740/100)</f>
        <v/>
      </c>
      <c r="Y4740" s="8">
        <f>IF($C4740="","",T4740-X4740)</f>
        <v/>
      </c>
      <c r="Z4740" s="8">
        <f>IF($C4740="","",Y4740-M4740)</f>
        <v/>
      </c>
      <c r="AD4740" s="8" t="n"/>
      <c r="AG4740" s="14" t="n"/>
      <c r="AI4740">
        <f>IF($C4740="","",IF(COUNTIF($C$2:$C4740,$C4740)=1,1,0))</f>
        <v/>
      </c>
      <c r="AJ4740">
        <f>IF($AI4740=1,SUMPRODUCT(--($AM$2:$AM$7001&lt;$AM4740))+1,"")</f>
        <v/>
      </c>
      <c r="AK4740">
        <f>IF($C4740="","",IF(OR($P4740=TRUE(),$P4740="TRUE"),1,0))</f>
        <v/>
      </c>
      <c r="AL4740">
        <f>IF($C4740="","",IF(AND($V4740="Yes",SUMPRODUCT((LEN(Settings!$F$6:$F$13)&gt;0)*ISNUMBER(SEARCH(Settings!$F$6:$F$13,$O4740)))=0),1,0))</f>
        <v/>
      </c>
      <c r="AM4740">
        <f>IF($AI4740=1,IFERROR(IF(VALUE($C4740)&lt;100000000,VALUE($C4740),1000000000),IFERROR(IF(VALUE(MID($C4740,2,20))&lt;100000000,VALUE(MID($C4740,2,20)),1000000000),1000000000))+ROW()/100000,"")</f>
        <v/>
      </c>
    </row>
    <row r="4741">
      <c r="E4741" s="14" t="n"/>
      <c r="M4741" s="8">
        <f>IF($C4741="","",L4741*T4741/100)</f>
        <v/>
      </c>
      <c r="S4741" s="8" t="n"/>
      <c r="T4741" s="8" t="n"/>
      <c r="W4741">
        <f>IF($C4741="","",IF($AL4741=1,0,IF($AK4741=1,Settings!$C$6,Settings!$C$7))*100)</f>
        <v/>
      </c>
      <c r="X4741" s="8">
        <f>IF($C4741="","",T4741*W4741/100)</f>
        <v/>
      </c>
      <c r="Y4741" s="8">
        <f>IF($C4741="","",T4741-X4741)</f>
        <v/>
      </c>
      <c r="Z4741" s="8">
        <f>IF($C4741="","",Y4741-M4741)</f>
        <v/>
      </c>
      <c r="AD4741" s="8" t="n"/>
      <c r="AG4741" s="14" t="n"/>
      <c r="AI4741">
        <f>IF($C4741="","",IF(COUNTIF($C$2:$C4741,$C4741)=1,1,0))</f>
        <v/>
      </c>
      <c r="AJ4741">
        <f>IF($AI4741=1,SUMPRODUCT(--($AM$2:$AM$7001&lt;$AM4741))+1,"")</f>
        <v/>
      </c>
      <c r="AK4741">
        <f>IF($C4741="","",IF(OR($P4741=TRUE(),$P4741="TRUE"),1,0))</f>
        <v/>
      </c>
      <c r="AL4741">
        <f>IF($C4741="","",IF(AND($V4741="Yes",SUMPRODUCT((LEN(Settings!$F$6:$F$13)&gt;0)*ISNUMBER(SEARCH(Settings!$F$6:$F$13,$O4741)))=0),1,0))</f>
        <v/>
      </c>
      <c r="AM4741">
        <f>IF($AI4741=1,IFERROR(IF(VALUE($C4741)&lt;100000000,VALUE($C4741),1000000000),IFERROR(IF(VALUE(MID($C4741,2,20))&lt;100000000,VALUE(MID($C4741,2,20)),1000000000),1000000000))+ROW()/100000,"")</f>
        <v/>
      </c>
    </row>
    <row r="4742">
      <c r="E4742" s="14" t="n"/>
      <c r="M4742" s="8">
        <f>IF($C4742="","",L4742*T4742/100)</f>
        <v/>
      </c>
      <c r="S4742" s="8" t="n"/>
      <c r="T4742" s="8" t="n"/>
      <c r="W4742">
        <f>IF($C4742="","",IF($AL4742=1,0,IF($AK4742=1,Settings!$C$6,Settings!$C$7))*100)</f>
        <v/>
      </c>
      <c r="X4742" s="8">
        <f>IF($C4742="","",T4742*W4742/100)</f>
        <v/>
      </c>
      <c r="Y4742" s="8">
        <f>IF($C4742="","",T4742-X4742)</f>
        <v/>
      </c>
      <c r="Z4742" s="8">
        <f>IF($C4742="","",Y4742-M4742)</f>
        <v/>
      </c>
      <c r="AD4742" s="8" t="n"/>
      <c r="AG4742" s="14" t="n"/>
      <c r="AI4742">
        <f>IF($C4742="","",IF(COUNTIF($C$2:$C4742,$C4742)=1,1,0))</f>
        <v/>
      </c>
      <c r="AJ4742">
        <f>IF($AI4742=1,SUMPRODUCT(--($AM$2:$AM$7001&lt;$AM4742))+1,"")</f>
        <v/>
      </c>
      <c r="AK4742">
        <f>IF($C4742="","",IF(OR($P4742=TRUE(),$P4742="TRUE"),1,0))</f>
        <v/>
      </c>
      <c r="AL4742">
        <f>IF($C4742="","",IF(AND($V4742="Yes",SUMPRODUCT((LEN(Settings!$F$6:$F$13)&gt;0)*ISNUMBER(SEARCH(Settings!$F$6:$F$13,$O4742)))=0),1,0))</f>
        <v/>
      </c>
      <c r="AM4742">
        <f>IF($AI4742=1,IFERROR(IF(VALUE($C4742)&lt;100000000,VALUE($C4742),1000000000),IFERROR(IF(VALUE(MID($C4742,2,20))&lt;100000000,VALUE(MID($C4742,2,20)),1000000000),1000000000))+ROW()/100000,"")</f>
        <v/>
      </c>
    </row>
    <row r="4743">
      <c r="E4743" s="14" t="n"/>
      <c r="M4743" s="8">
        <f>IF($C4743="","",L4743*T4743/100)</f>
        <v/>
      </c>
      <c r="S4743" s="8" t="n"/>
      <c r="T4743" s="8" t="n"/>
      <c r="W4743">
        <f>IF($C4743="","",IF($AL4743=1,0,IF($AK4743=1,Settings!$C$6,Settings!$C$7))*100)</f>
        <v/>
      </c>
      <c r="X4743" s="8">
        <f>IF($C4743="","",T4743*W4743/100)</f>
        <v/>
      </c>
      <c r="Y4743" s="8">
        <f>IF($C4743="","",T4743-X4743)</f>
        <v/>
      </c>
      <c r="Z4743" s="8">
        <f>IF($C4743="","",Y4743-M4743)</f>
        <v/>
      </c>
      <c r="AD4743" s="8" t="n"/>
      <c r="AG4743" s="14" t="n"/>
      <c r="AI4743">
        <f>IF($C4743="","",IF(COUNTIF($C$2:$C4743,$C4743)=1,1,0))</f>
        <v/>
      </c>
      <c r="AJ4743">
        <f>IF($AI4743=1,SUMPRODUCT(--($AM$2:$AM$7001&lt;$AM4743))+1,"")</f>
        <v/>
      </c>
      <c r="AK4743">
        <f>IF($C4743="","",IF(OR($P4743=TRUE(),$P4743="TRUE"),1,0))</f>
        <v/>
      </c>
      <c r="AL4743">
        <f>IF($C4743="","",IF(AND($V4743="Yes",SUMPRODUCT((LEN(Settings!$F$6:$F$13)&gt;0)*ISNUMBER(SEARCH(Settings!$F$6:$F$13,$O4743)))=0),1,0))</f>
        <v/>
      </c>
      <c r="AM4743">
        <f>IF($AI4743=1,IFERROR(IF(VALUE($C4743)&lt;100000000,VALUE($C4743),1000000000),IFERROR(IF(VALUE(MID($C4743,2,20))&lt;100000000,VALUE(MID($C4743,2,20)),1000000000),1000000000))+ROW()/100000,"")</f>
        <v/>
      </c>
    </row>
    <row r="4744">
      <c r="E4744" s="14" t="n"/>
      <c r="M4744" s="8">
        <f>IF($C4744="","",L4744*T4744/100)</f>
        <v/>
      </c>
      <c r="S4744" s="8" t="n"/>
      <c r="T4744" s="8" t="n"/>
      <c r="W4744">
        <f>IF($C4744="","",IF($AL4744=1,0,IF($AK4744=1,Settings!$C$6,Settings!$C$7))*100)</f>
        <v/>
      </c>
      <c r="X4744" s="8">
        <f>IF($C4744="","",T4744*W4744/100)</f>
        <v/>
      </c>
      <c r="Y4744" s="8">
        <f>IF($C4744="","",T4744-X4744)</f>
        <v/>
      </c>
      <c r="Z4744" s="8">
        <f>IF($C4744="","",Y4744-M4744)</f>
        <v/>
      </c>
      <c r="AD4744" s="8" t="n"/>
      <c r="AG4744" s="14" t="n"/>
      <c r="AI4744">
        <f>IF($C4744="","",IF(COUNTIF($C$2:$C4744,$C4744)=1,1,0))</f>
        <v/>
      </c>
      <c r="AJ4744">
        <f>IF($AI4744=1,SUMPRODUCT(--($AM$2:$AM$7001&lt;$AM4744))+1,"")</f>
        <v/>
      </c>
      <c r="AK4744">
        <f>IF($C4744="","",IF(OR($P4744=TRUE(),$P4744="TRUE"),1,0))</f>
        <v/>
      </c>
      <c r="AL4744">
        <f>IF($C4744="","",IF(AND($V4744="Yes",SUMPRODUCT((LEN(Settings!$F$6:$F$13)&gt;0)*ISNUMBER(SEARCH(Settings!$F$6:$F$13,$O4744)))=0),1,0))</f>
        <v/>
      </c>
      <c r="AM4744">
        <f>IF($AI4744=1,IFERROR(IF(VALUE($C4744)&lt;100000000,VALUE($C4744),1000000000),IFERROR(IF(VALUE(MID($C4744,2,20))&lt;100000000,VALUE(MID($C4744,2,20)),1000000000),1000000000))+ROW()/100000,"")</f>
        <v/>
      </c>
    </row>
    <row r="4745">
      <c r="E4745" s="14" t="n"/>
      <c r="M4745" s="8">
        <f>IF($C4745="","",L4745*T4745/100)</f>
        <v/>
      </c>
      <c r="S4745" s="8" t="n"/>
      <c r="T4745" s="8" t="n"/>
      <c r="W4745">
        <f>IF($C4745="","",IF($AL4745=1,0,IF($AK4745=1,Settings!$C$6,Settings!$C$7))*100)</f>
        <v/>
      </c>
      <c r="X4745" s="8">
        <f>IF($C4745="","",T4745*W4745/100)</f>
        <v/>
      </c>
      <c r="Y4745" s="8">
        <f>IF($C4745="","",T4745-X4745)</f>
        <v/>
      </c>
      <c r="Z4745" s="8">
        <f>IF($C4745="","",Y4745-M4745)</f>
        <v/>
      </c>
      <c r="AD4745" s="8" t="n"/>
      <c r="AG4745" s="14" t="n"/>
      <c r="AI4745">
        <f>IF($C4745="","",IF(COUNTIF($C$2:$C4745,$C4745)=1,1,0))</f>
        <v/>
      </c>
      <c r="AJ4745">
        <f>IF($AI4745=1,SUMPRODUCT(--($AM$2:$AM$7001&lt;$AM4745))+1,"")</f>
        <v/>
      </c>
      <c r="AK4745">
        <f>IF($C4745="","",IF(OR($P4745=TRUE(),$P4745="TRUE"),1,0))</f>
        <v/>
      </c>
      <c r="AL4745">
        <f>IF($C4745="","",IF(AND($V4745="Yes",SUMPRODUCT((LEN(Settings!$F$6:$F$13)&gt;0)*ISNUMBER(SEARCH(Settings!$F$6:$F$13,$O4745)))=0),1,0))</f>
        <v/>
      </c>
      <c r="AM4745">
        <f>IF($AI4745=1,IFERROR(IF(VALUE($C4745)&lt;100000000,VALUE($C4745),1000000000),IFERROR(IF(VALUE(MID($C4745,2,20))&lt;100000000,VALUE(MID($C4745,2,20)),1000000000),1000000000))+ROW()/100000,"")</f>
        <v/>
      </c>
    </row>
    <row r="4746">
      <c r="E4746" s="14" t="n"/>
      <c r="M4746" s="8">
        <f>IF($C4746="","",L4746*T4746/100)</f>
        <v/>
      </c>
      <c r="S4746" s="8" t="n"/>
      <c r="T4746" s="8" t="n"/>
      <c r="W4746">
        <f>IF($C4746="","",IF($AL4746=1,0,IF($AK4746=1,Settings!$C$6,Settings!$C$7))*100)</f>
        <v/>
      </c>
      <c r="X4746" s="8">
        <f>IF($C4746="","",T4746*W4746/100)</f>
        <v/>
      </c>
      <c r="Y4746" s="8">
        <f>IF($C4746="","",T4746-X4746)</f>
        <v/>
      </c>
      <c r="Z4746" s="8">
        <f>IF($C4746="","",Y4746-M4746)</f>
        <v/>
      </c>
      <c r="AD4746" s="8" t="n"/>
      <c r="AG4746" s="14" t="n"/>
      <c r="AI4746">
        <f>IF($C4746="","",IF(COUNTIF($C$2:$C4746,$C4746)=1,1,0))</f>
        <v/>
      </c>
      <c r="AJ4746">
        <f>IF($AI4746=1,SUMPRODUCT(--($AM$2:$AM$7001&lt;$AM4746))+1,"")</f>
        <v/>
      </c>
      <c r="AK4746">
        <f>IF($C4746="","",IF(OR($P4746=TRUE(),$P4746="TRUE"),1,0))</f>
        <v/>
      </c>
      <c r="AL4746">
        <f>IF($C4746="","",IF(AND($V4746="Yes",SUMPRODUCT((LEN(Settings!$F$6:$F$13)&gt;0)*ISNUMBER(SEARCH(Settings!$F$6:$F$13,$O4746)))=0),1,0))</f>
        <v/>
      </c>
      <c r="AM4746">
        <f>IF($AI4746=1,IFERROR(IF(VALUE($C4746)&lt;100000000,VALUE($C4746),1000000000),IFERROR(IF(VALUE(MID($C4746,2,20))&lt;100000000,VALUE(MID($C4746,2,20)),1000000000),1000000000))+ROW()/100000,"")</f>
        <v/>
      </c>
    </row>
    <row r="4747">
      <c r="E4747" s="14" t="n"/>
      <c r="M4747" s="8">
        <f>IF($C4747="","",L4747*T4747/100)</f>
        <v/>
      </c>
      <c r="S4747" s="8" t="n"/>
      <c r="T4747" s="8" t="n"/>
      <c r="W4747">
        <f>IF($C4747="","",IF($AL4747=1,0,IF($AK4747=1,Settings!$C$6,Settings!$C$7))*100)</f>
        <v/>
      </c>
      <c r="X4747" s="8">
        <f>IF($C4747="","",T4747*W4747/100)</f>
        <v/>
      </c>
      <c r="Y4747" s="8">
        <f>IF($C4747="","",T4747-X4747)</f>
        <v/>
      </c>
      <c r="Z4747" s="8">
        <f>IF($C4747="","",Y4747-M4747)</f>
        <v/>
      </c>
      <c r="AD4747" s="8" t="n"/>
      <c r="AG4747" s="14" t="n"/>
      <c r="AI4747">
        <f>IF($C4747="","",IF(COUNTIF($C$2:$C4747,$C4747)=1,1,0))</f>
        <v/>
      </c>
      <c r="AJ4747">
        <f>IF($AI4747=1,SUMPRODUCT(--($AM$2:$AM$7001&lt;$AM4747))+1,"")</f>
        <v/>
      </c>
      <c r="AK4747">
        <f>IF($C4747="","",IF(OR($P4747=TRUE(),$P4747="TRUE"),1,0))</f>
        <v/>
      </c>
      <c r="AL4747">
        <f>IF($C4747="","",IF(AND($V4747="Yes",SUMPRODUCT((LEN(Settings!$F$6:$F$13)&gt;0)*ISNUMBER(SEARCH(Settings!$F$6:$F$13,$O4747)))=0),1,0))</f>
        <v/>
      </c>
      <c r="AM4747">
        <f>IF($AI4747=1,IFERROR(IF(VALUE($C4747)&lt;100000000,VALUE($C4747),1000000000),IFERROR(IF(VALUE(MID($C4747,2,20))&lt;100000000,VALUE(MID($C4747,2,20)),1000000000),1000000000))+ROW()/100000,"")</f>
        <v/>
      </c>
    </row>
    <row r="4748">
      <c r="E4748" s="14" t="n"/>
      <c r="M4748" s="8">
        <f>IF($C4748="","",L4748*T4748/100)</f>
        <v/>
      </c>
      <c r="S4748" s="8" t="n"/>
      <c r="T4748" s="8" t="n"/>
      <c r="W4748">
        <f>IF($C4748="","",IF($AL4748=1,0,IF($AK4748=1,Settings!$C$6,Settings!$C$7))*100)</f>
        <v/>
      </c>
      <c r="X4748" s="8">
        <f>IF($C4748="","",T4748*W4748/100)</f>
        <v/>
      </c>
      <c r="Y4748" s="8">
        <f>IF($C4748="","",T4748-X4748)</f>
        <v/>
      </c>
      <c r="Z4748" s="8">
        <f>IF($C4748="","",Y4748-M4748)</f>
        <v/>
      </c>
      <c r="AD4748" s="8" t="n"/>
      <c r="AG4748" s="14" t="n"/>
      <c r="AI4748">
        <f>IF($C4748="","",IF(COUNTIF($C$2:$C4748,$C4748)=1,1,0))</f>
        <v/>
      </c>
      <c r="AJ4748">
        <f>IF($AI4748=1,SUMPRODUCT(--($AM$2:$AM$7001&lt;$AM4748))+1,"")</f>
        <v/>
      </c>
      <c r="AK4748">
        <f>IF($C4748="","",IF(OR($P4748=TRUE(),$P4748="TRUE"),1,0))</f>
        <v/>
      </c>
      <c r="AL4748">
        <f>IF($C4748="","",IF(AND($V4748="Yes",SUMPRODUCT((LEN(Settings!$F$6:$F$13)&gt;0)*ISNUMBER(SEARCH(Settings!$F$6:$F$13,$O4748)))=0),1,0))</f>
        <v/>
      </c>
      <c r="AM4748">
        <f>IF($AI4748=1,IFERROR(IF(VALUE($C4748)&lt;100000000,VALUE($C4748),1000000000),IFERROR(IF(VALUE(MID($C4748,2,20))&lt;100000000,VALUE(MID($C4748,2,20)),1000000000),1000000000))+ROW()/100000,"")</f>
        <v/>
      </c>
    </row>
    <row r="4749">
      <c r="E4749" s="14" t="n"/>
      <c r="M4749" s="8">
        <f>IF($C4749="","",L4749*T4749/100)</f>
        <v/>
      </c>
      <c r="S4749" s="8" t="n"/>
      <c r="T4749" s="8" t="n"/>
      <c r="W4749">
        <f>IF($C4749="","",IF($AL4749=1,0,IF($AK4749=1,Settings!$C$6,Settings!$C$7))*100)</f>
        <v/>
      </c>
      <c r="X4749" s="8">
        <f>IF($C4749="","",T4749*W4749/100)</f>
        <v/>
      </c>
      <c r="Y4749" s="8">
        <f>IF($C4749="","",T4749-X4749)</f>
        <v/>
      </c>
      <c r="Z4749" s="8">
        <f>IF($C4749="","",Y4749-M4749)</f>
        <v/>
      </c>
      <c r="AD4749" s="8" t="n"/>
      <c r="AG4749" s="14" t="n"/>
      <c r="AI4749">
        <f>IF($C4749="","",IF(COUNTIF($C$2:$C4749,$C4749)=1,1,0))</f>
        <v/>
      </c>
      <c r="AJ4749">
        <f>IF($AI4749=1,SUMPRODUCT(--($AM$2:$AM$7001&lt;$AM4749))+1,"")</f>
        <v/>
      </c>
      <c r="AK4749">
        <f>IF($C4749="","",IF(OR($P4749=TRUE(),$P4749="TRUE"),1,0))</f>
        <v/>
      </c>
      <c r="AL4749">
        <f>IF($C4749="","",IF(AND($V4749="Yes",SUMPRODUCT((LEN(Settings!$F$6:$F$13)&gt;0)*ISNUMBER(SEARCH(Settings!$F$6:$F$13,$O4749)))=0),1,0))</f>
        <v/>
      </c>
      <c r="AM4749">
        <f>IF($AI4749=1,IFERROR(IF(VALUE($C4749)&lt;100000000,VALUE($C4749),1000000000),IFERROR(IF(VALUE(MID($C4749,2,20))&lt;100000000,VALUE(MID($C4749,2,20)),1000000000),1000000000))+ROW()/100000,"")</f>
        <v/>
      </c>
    </row>
    <row r="4750">
      <c r="E4750" s="14" t="n"/>
      <c r="M4750" s="8">
        <f>IF($C4750="","",L4750*T4750/100)</f>
        <v/>
      </c>
      <c r="S4750" s="8" t="n"/>
      <c r="T4750" s="8" t="n"/>
      <c r="W4750">
        <f>IF($C4750="","",IF($AL4750=1,0,IF($AK4750=1,Settings!$C$6,Settings!$C$7))*100)</f>
        <v/>
      </c>
      <c r="X4750" s="8">
        <f>IF($C4750="","",T4750*W4750/100)</f>
        <v/>
      </c>
      <c r="Y4750" s="8">
        <f>IF($C4750="","",T4750-X4750)</f>
        <v/>
      </c>
      <c r="Z4750" s="8">
        <f>IF($C4750="","",Y4750-M4750)</f>
        <v/>
      </c>
      <c r="AD4750" s="8" t="n"/>
      <c r="AG4750" s="14" t="n"/>
      <c r="AI4750">
        <f>IF($C4750="","",IF(COUNTIF($C$2:$C4750,$C4750)=1,1,0))</f>
        <v/>
      </c>
      <c r="AJ4750">
        <f>IF($AI4750=1,SUMPRODUCT(--($AM$2:$AM$7001&lt;$AM4750))+1,"")</f>
        <v/>
      </c>
      <c r="AK4750">
        <f>IF($C4750="","",IF(OR($P4750=TRUE(),$P4750="TRUE"),1,0))</f>
        <v/>
      </c>
      <c r="AL4750">
        <f>IF($C4750="","",IF(AND($V4750="Yes",SUMPRODUCT((LEN(Settings!$F$6:$F$13)&gt;0)*ISNUMBER(SEARCH(Settings!$F$6:$F$13,$O4750)))=0),1,0))</f>
        <v/>
      </c>
      <c r="AM4750">
        <f>IF($AI4750=1,IFERROR(IF(VALUE($C4750)&lt;100000000,VALUE($C4750),1000000000),IFERROR(IF(VALUE(MID($C4750,2,20))&lt;100000000,VALUE(MID($C4750,2,20)),1000000000),1000000000))+ROW()/100000,"")</f>
        <v/>
      </c>
    </row>
    <row r="4751">
      <c r="E4751" s="14" t="n"/>
      <c r="M4751" s="8">
        <f>IF($C4751="","",L4751*T4751/100)</f>
        <v/>
      </c>
      <c r="S4751" s="8" t="n"/>
      <c r="T4751" s="8" t="n"/>
      <c r="W4751">
        <f>IF($C4751="","",IF($AL4751=1,0,IF($AK4751=1,Settings!$C$6,Settings!$C$7))*100)</f>
        <v/>
      </c>
      <c r="X4751" s="8">
        <f>IF($C4751="","",T4751*W4751/100)</f>
        <v/>
      </c>
      <c r="Y4751" s="8">
        <f>IF($C4751="","",T4751-X4751)</f>
        <v/>
      </c>
      <c r="Z4751" s="8">
        <f>IF($C4751="","",Y4751-M4751)</f>
        <v/>
      </c>
      <c r="AD4751" s="8" t="n"/>
      <c r="AG4751" s="14" t="n"/>
      <c r="AI4751">
        <f>IF($C4751="","",IF(COUNTIF($C$2:$C4751,$C4751)=1,1,0))</f>
        <v/>
      </c>
      <c r="AJ4751">
        <f>IF($AI4751=1,SUMPRODUCT(--($AM$2:$AM$7001&lt;$AM4751))+1,"")</f>
        <v/>
      </c>
      <c r="AK4751">
        <f>IF($C4751="","",IF(OR($P4751=TRUE(),$P4751="TRUE"),1,0))</f>
        <v/>
      </c>
      <c r="AL4751">
        <f>IF($C4751="","",IF(AND($V4751="Yes",SUMPRODUCT((LEN(Settings!$F$6:$F$13)&gt;0)*ISNUMBER(SEARCH(Settings!$F$6:$F$13,$O4751)))=0),1,0))</f>
        <v/>
      </c>
      <c r="AM4751">
        <f>IF($AI4751=1,IFERROR(IF(VALUE($C4751)&lt;100000000,VALUE($C4751),1000000000),IFERROR(IF(VALUE(MID($C4751,2,20))&lt;100000000,VALUE(MID($C4751,2,20)),1000000000),1000000000))+ROW()/100000,"")</f>
        <v/>
      </c>
    </row>
    <row r="4752">
      <c r="E4752" s="14" t="n"/>
      <c r="M4752" s="8">
        <f>IF($C4752="","",L4752*T4752/100)</f>
        <v/>
      </c>
      <c r="S4752" s="8" t="n"/>
      <c r="T4752" s="8" t="n"/>
      <c r="W4752">
        <f>IF($C4752="","",IF($AL4752=1,0,IF($AK4752=1,Settings!$C$6,Settings!$C$7))*100)</f>
        <v/>
      </c>
      <c r="X4752" s="8">
        <f>IF($C4752="","",T4752*W4752/100)</f>
        <v/>
      </c>
      <c r="Y4752" s="8">
        <f>IF($C4752="","",T4752-X4752)</f>
        <v/>
      </c>
      <c r="Z4752" s="8">
        <f>IF($C4752="","",Y4752-M4752)</f>
        <v/>
      </c>
      <c r="AD4752" s="8" t="n"/>
      <c r="AG4752" s="14" t="n"/>
      <c r="AI4752">
        <f>IF($C4752="","",IF(COUNTIF($C$2:$C4752,$C4752)=1,1,0))</f>
        <v/>
      </c>
      <c r="AJ4752">
        <f>IF($AI4752=1,SUMPRODUCT(--($AM$2:$AM$7001&lt;$AM4752))+1,"")</f>
        <v/>
      </c>
      <c r="AK4752">
        <f>IF($C4752="","",IF(OR($P4752=TRUE(),$P4752="TRUE"),1,0))</f>
        <v/>
      </c>
      <c r="AL4752">
        <f>IF($C4752="","",IF(AND($V4752="Yes",SUMPRODUCT((LEN(Settings!$F$6:$F$13)&gt;0)*ISNUMBER(SEARCH(Settings!$F$6:$F$13,$O4752)))=0),1,0))</f>
        <v/>
      </c>
      <c r="AM4752">
        <f>IF($AI4752=1,IFERROR(IF(VALUE($C4752)&lt;100000000,VALUE($C4752),1000000000),IFERROR(IF(VALUE(MID($C4752,2,20))&lt;100000000,VALUE(MID($C4752,2,20)),1000000000),1000000000))+ROW()/100000,"")</f>
        <v/>
      </c>
    </row>
    <row r="4753">
      <c r="E4753" s="14" t="n"/>
      <c r="M4753" s="8">
        <f>IF($C4753="","",L4753*T4753/100)</f>
        <v/>
      </c>
      <c r="S4753" s="8" t="n"/>
      <c r="T4753" s="8" t="n"/>
      <c r="W4753">
        <f>IF($C4753="","",IF($AL4753=1,0,IF($AK4753=1,Settings!$C$6,Settings!$C$7))*100)</f>
        <v/>
      </c>
      <c r="X4753" s="8">
        <f>IF($C4753="","",T4753*W4753/100)</f>
        <v/>
      </c>
      <c r="Y4753" s="8">
        <f>IF($C4753="","",T4753-X4753)</f>
        <v/>
      </c>
      <c r="Z4753" s="8">
        <f>IF($C4753="","",Y4753-M4753)</f>
        <v/>
      </c>
      <c r="AD4753" s="8" t="n"/>
      <c r="AG4753" s="14" t="n"/>
      <c r="AI4753">
        <f>IF($C4753="","",IF(COUNTIF($C$2:$C4753,$C4753)=1,1,0))</f>
        <v/>
      </c>
      <c r="AJ4753">
        <f>IF($AI4753=1,SUMPRODUCT(--($AM$2:$AM$7001&lt;$AM4753))+1,"")</f>
        <v/>
      </c>
      <c r="AK4753">
        <f>IF($C4753="","",IF(OR($P4753=TRUE(),$P4753="TRUE"),1,0))</f>
        <v/>
      </c>
      <c r="AL4753">
        <f>IF($C4753="","",IF(AND($V4753="Yes",SUMPRODUCT((LEN(Settings!$F$6:$F$13)&gt;0)*ISNUMBER(SEARCH(Settings!$F$6:$F$13,$O4753)))=0),1,0))</f>
        <v/>
      </c>
      <c r="AM4753">
        <f>IF($AI4753=1,IFERROR(IF(VALUE($C4753)&lt;100000000,VALUE($C4753),1000000000),IFERROR(IF(VALUE(MID($C4753,2,20))&lt;100000000,VALUE(MID($C4753,2,20)),1000000000),1000000000))+ROW()/100000,"")</f>
        <v/>
      </c>
    </row>
    <row r="4754">
      <c r="E4754" s="14" t="n"/>
      <c r="M4754" s="8">
        <f>IF($C4754="","",L4754*T4754/100)</f>
        <v/>
      </c>
      <c r="S4754" s="8" t="n"/>
      <c r="T4754" s="8" t="n"/>
      <c r="W4754">
        <f>IF($C4754="","",IF($AL4754=1,0,IF($AK4754=1,Settings!$C$6,Settings!$C$7))*100)</f>
        <v/>
      </c>
      <c r="X4754" s="8">
        <f>IF($C4754="","",T4754*W4754/100)</f>
        <v/>
      </c>
      <c r="Y4754" s="8">
        <f>IF($C4754="","",T4754-X4754)</f>
        <v/>
      </c>
      <c r="Z4754" s="8">
        <f>IF($C4754="","",Y4754-M4754)</f>
        <v/>
      </c>
      <c r="AD4754" s="8" t="n"/>
      <c r="AG4754" s="14" t="n"/>
      <c r="AI4754">
        <f>IF($C4754="","",IF(COUNTIF($C$2:$C4754,$C4754)=1,1,0))</f>
        <v/>
      </c>
      <c r="AJ4754">
        <f>IF($AI4754=1,SUMPRODUCT(--($AM$2:$AM$7001&lt;$AM4754))+1,"")</f>
        <v/>
      </c>
      <c r="AK4754">
        <f>IF($C4754="","",IF(OR($P4754=TRUE(),$P4754="TRUE"),1,0))</f>
        <v/>
      </c>
      <c r="AL4754">
        <f>IF($C4754="","",IF(AND($V4754="Yes",SUMPRODUCT((LEN(Settings!$F$6:$F$13)&gt;0)*ISNUMBER(SEARCH(Settings!$F$6:$F$13,$O4754)))=0),1,0))</f>
        <v/>
      </c>
      <c r="AM4754">
        <f>IF($AI4754=1,IFERROR(IF(VALUE($C4754)&lt;100000000,VALUE($C4754),1000000000),IFERROR(IF(VALUE(MID($C4754,2,20))&lt;100000000,VALUE(MID($C4754,2,20)),1000000000),1000000000))+ROW()/100000,"")</f>
        <v/>
      </c>
    </row>
    <row r="4755">
      <c r="E4755" s="14" t="n"/>
      <c r="M4755" s="8">
        <f>IF($C4755="","",L4755*T4755/100)</f>
        <v/>
      </c>
      <c r="S4755" s="8" t="n"/>
      <c r="T4755" s="8" t="n"/>
      <c r="W4755">
        <f>IF($C4755="","",IF($AL4755=1,0,IF($AK4755=1,Settings!$C$6,Settings!$C$7))*100)</f>
        <v/>
      </c>
      <c r="X4755" s="8">
        <f>IF($C4755="","",T4755*W4755/100)</f>
        <v/>
      </c>
      <c r="Y4755" s="8">
        <f>IF($C4755="","",T4755-X4755)</f>
        <v/>
      </c>
      <c r="Z4755" s="8">
        <f>IF($C4755="","",Y4755-M4755)</f>
        <v/>
      </c>
      <c r="AD4755" s="8" t="n"/>
      <c r="AG4755" s="14" t="n"/>
      <c r="AI4755">
        <f>IF($C4755="","",IF(COUNTIF($C$2:$C4755,$C4755)=1,1,0))</f>
        <v/>
      </c>
      <c r="AJ4755">
        <f>IF($AI4755=1,SUMPRODUCT(--($AM$2:$AM$7001&lt;$AM4755))+1,"")</f>
        <v/>
      </c>
      <c r="AK4755">
        <f>IF($C4755="","",IF(OR($P4755=TRUE(),$P4755="TRUE"),1,0))</f>
        <v/>
      </c>
      <c r="AL4755">
        <f>IF($C4755="","",IF(AND($V4755="Yes",SUMPRODUCT((LEN(Settings!$F$6:$F$13)&gt;0)*ISNUMBER(SEARCH(Settings!$F$6:$F$13,$O4755)))=0),1,0))</f>
        <v/>
      </c>
      <c r="AM4755">
        <f>IF($AI4755=1,IFERROR(IF(VALUE($C4755)&lt;100000000,VALUE($C4755),1000000000),IFERROR(IF(VALUE(MID($C4755,2,20))&lt;100000000,VALUE(MID($C4755,2,20)),1000000000),1000000000))+ROW()/100000,"")</f>
        <v/>
      </c>
    </row>
    <row r="4756">
      <c r="E4756" s="14" t="n"/>
      <c r="M4756" s="8">
        <f>IF($C4756="","",L4756*T4756/100)</f>
        <v/>
      </c>
      <c r="S4756" s="8" t="n"/>
      <c r="T4756" s="8" t="n"/>
      <c r="W4756">
        <f>IF($C4756="","",IF($AL4756=1,0,IF($AK4756=1,Settings!$C$6,Settings!$C$7))*100)</f>
        <v/>
      </c>
      <c r="X4756" s="8">
        <f>IF($C4756="","",T4756*W4756/100)</f>
        <v/>
      </c>
      <c r="Y4756" s="8">
        <f>IF($C4756="","",T4756-X4756)</f>
        <v/>
      </c>
      <c r="Z4756" s="8">
        <f>IF($C4756="","",Y4756-M4756)</f>
        <v/>
      </c>
      <c r="AD4756" s="8" t="n"/>
      <c r="AG4756" s="14" t="n"/>
      <c r="AI4756">
        <f>IF($C4756="","",IF(COUNTIF($C$2:$C4756,$C4756)=1,1,0))</f>
        <v/>
      </c>
      <c r="AJ4756">
        <f>IF($AI4756=1,SUMPRODUCT(--($AM$2:$AM$7001&lt;$AM4756))+1,"")</f>
        <v/>
      </c>
      <c r="AK4756">
        <f>IF($C4756="","",IF(OR($P4756=TRUE(),$P4756="TRUE"),1,0))</f>
        <v/>
      </c>
      <c r="AL4756">
        <f>IF($C4756="","",IF(AND($V4756="Yes",SUMPRODUCT((LEN(Settings!$F$6:$F$13)&gt;0)*ISNUMBER(SEARCH(Settings!$F$6:$F$13,$O4756)))=0),1,0))</f>
        <v/>
      </c>
      <c r="AM4756">
        <f>IF($AI4756=1,IFERROR(IF(VALUE($C4756)&lt;100000000,VALUE($C4756),1000000000),IFERROR(IF(VALUE(MID($C4756,2,20))&lt;100000000,VALUE(MID($C4756,2,20)),1000000000),1000000000))+ROW()/100000,"")</f>
        <v/>
      </c>
    </row>
    <row r="4757">
      <c r="E4757" s="14" t="n"/>
      <c r="M4757" s="8">
        <f>IF($C4757="","",L4757*T4757/100)</f>
        <v/>
      </c>
      <c r="S4757" s="8" t="n"/>
      <c r="T4757" s="8" t="n"/>
      <c r="W4757">
        <f>IF($C4757="","",IF($AL4757=1,0,IF($AK4757=1,Settings!$C$6,Settings!$C$7))*100)</f>
        <v/>
      </c>
      <c r="X4757" s="8">
        <f>IF($C4757="","",T4757*W4757/100)</f>
        <v/>
      </c>
      <c r="Y4757" s="8">
        <f>IF($C4757="","",T4757-X4757)</f>
        <v/>
      </c>
      <c r="Z4757" s="8">
        <f>IF($C4757="","",Y4757-M4757)</f>
        <v/>
      </c>
      <c r="AD4757" s="8" t="n"/>
      <c r="AG4757" s="14" t="n"/>
      <c r="AI4757">
        <f>IF($C4757="","",IF(COUNTIF($C$2:$C4757,$C4757)=1,1,0))</f>
        <v/>
      </c>
      <c r="AJ4757">
        <f>IF($AI4757=1,SUMPRODUCT(--($AM$2:$AM$7001&lt;$AM4757))+1,"")</f>
        <v/>
      </c>
      <c r="AK4757">
        <f>IF($C4757="","",IF(OR($P4757=TRUE(),$P4757="TRUE"),1,0))</f>
        <v/>
      </c>
      <c r="AL4757">
        <f>IF($C4757="","",IF(AND($V4757="Yes",SUMPRODUCT((LEN(Settings!$F$6:$F$13)&gt;0)*ISNUMBER(SEARCH(Settings!$F$6:$F$13,$O4757)))=0),1,0))</f>
        <v/>
      </c>
      <c r="AM4757">
        <f>IF($AI4757=1,IFERROR(IF(VALUE($C4757)&lt;100000000,VALUE($C4757),1000000000),IFERROR(IF(VALUE(MID($C4757,2,20))&lt;100000000,VALUE(MID($C4757,2,20)),1000000000),1000000000))+ROW()/100000,"")</f>
        <v/>
      </c>
    </row>
    <row r="4758">
      <c r="E4758" s="14" t="n"/>
      <c r="M4758" s="8">
        <f>IF($C4758="","",L4758*T4758/100)</f>
        <v/>
      </c>
      <c r="S4758" s="8" t="n"/>
      <c r="T4758" s="8" t="n"/>
      <c r="W4758">
        <f>IF($C4758="","",IF($AL4758=1,0,IF($AK4758=1,Settings!$C$6,Settings!$C$7))*100)</f>
        <v/>
      </c>
      <c r="X4758" s="8">
        <f>IF($C4758="","",T4758*W4758/100)</f>
        <v/>
      </c>
      <c r="Y4758" s="8">
        <f>IF($C4758="","",T4758-X4758)</f>
        <v/>
      </c>
      <c r="Z4758" s="8">
        <f>IF($C4758="","",Y4758-M4758)</f>
        <v/>
      </c>
      <c r="AD4758" s="8" t="n"/>
      <c r="AG4758" s="14" t="n"/>
      <c r="AI4758">
        <f>IF($C4758="","",IF(COUNTIF($C$2:$C4758,$C4758)=1,1,0))</f>
        <v/>
      </c>
      <c r="AJ4758">
        <f>IF($AI4758=1,SUMPRODUCT(--($AM$2:$AM$7001&lt;$AM4758))+1,"")</f>
        <v/>
      </c>
      <c r="AK4758">
        <f>IF($C4758="","",IF(OR($P4758=TRUE(),$P4758="TRUE"),1,0))</f>
        <v/>
      </c>
      <c r="AL4758">
        <f>IF($C4758="","",IF(AND($V4758="Yes",SUMPRODUCT((LEN(Settings!$F$6:$F$13)&gt;0)*ISNUMBER(SEARCH(Settings!$F$6:$F$13,$O4758)))=0),1,0))</f>
        <v/>
      </c>
      <c r="AM4758">
        <f>IF($AI4758=1,IFERROR(IF(VALUE($C4758)&lt;100000000,VALUE($C4758),1000000000),IFERROR(IF(VALUE(MID($C4758,2,20))&lt;100000000,VALUE(MID($C4758,2,20)),1000000000),1000000000))+ROW()/100000,"")</f>
        <v/>
      </c>
    </row>
    <row r="4759">
      <c r="E4759" s="14" t="n"/>
      <c r="M4759" s="8">
        <f>IF($C4759="","",L4759*T4759/100)</f>
        <v/>
      </c>
      <c r="S4759" s="8" t="n"/>
      <c r="T4759" s="8" t="n"/>
      <c r="W4759">
        <f>IF($C4759="","",IF($AL4759=1,0,IF($AK4759=1,Settings!$C$6,Settings!$C$7))*100)</f>
        <v/>
      </c>
      <c r="X4759" s="8">
        <f>IF($C4759="","",T4759*W4759/100)</f>
        <v/>
      </c>
      <c r="Y4759" s="8">
        <f>IF($C4759="","",T4759-X4759)</f>
        <v/>
      </c>
      <c r="Z4759" s="8">
        <f>IF($C4759="","",Y4759-M4759)</f>
        <v/>
      </c>
      <c r="AD4759" s="8" t="n"/>
      <c r="AG4759" s="14" t="n"/>
      <c r="AI4759">
        <f>IF($C4759="","",IF(COUNTIF($C$2:$C4759,$C4759)=1,1,0))</f>
        <v/>
      </c>
      <c r="AJ4759">
        <f>IF($AI4759=1,SUMPRODUCT(--($AM$2:$AM$7001&lt;$AM4759))+1,"")</f>
        <v/>
      </c>
      <c r="AK4759">
        <f>IF($C4759="","",IF(OR($P4759=TRUE(),$P4759="TRUE"),1,0))</f>
        <v/>
      </c>
      <c r="AL4759">
        <f>IF($C4759="","",IF(AND($V4759="Yes",SUMPRODUCT((LEN(Settings!$F$6:$F$13)&gt;0)*ISNUMBER(SEARCH(Settings!$F$6:$F$13,$O4759)))=0),1,0))</f>
        <v/>
      </c>
      <c r="AM4759">
        <f>IF($AI4759=1,IFERROR(IF(VALUE($C4759)&lt;100000000,VALUE($C4759),1000000000),IFERROR(IF(VALUE(MID($C4759,2,20))&lt;100000000,VALUE(MID($C4759,2,20)),1000000000),1000000000))+ROW()/100000,"")</f>
        <v/>
      </c>
    </row>
    <row r="4760">
      <c r="E4760" s="14" t="n"/>
      <c r="M4760" s="8">
        <f>IF($C4760="","",L4760*T4760/100)</f>
        <v/>
      </c>
      <c r="S4760" s="8" t="n"/>
      <c r="T4760" s="8" t="n"/>
      <c r="W4760">
        <f>IF($C4760="","",IF($AL4760=1,0,IF($AK4760=1,Settings!$C$6,Settings!$C$7))*100)</f>
        <v/>
      </c>
      <c r="X4760" s="8">
        <f>IF($C4760="","",T4760*W4760/100)</f>
        <v/>
      </c>
      <c r="Y4760" s="8">
        <f>IF($C4760="","",T4760-X4760)</f>
        <v/>
      </c>
      <c r="Z4760" s="8">
        <f>IF($C4760="","",Y4760-M4760)</f>
        <v/>
      </c>
      <c r="AD4760" s="8" t="n"/>
      <c r="AG4760" s="14" t="n"/>
      <c r="AI4760">
        <f>IF($C4760="","",IF(COUNTIF($C$2:$C4760,$C4760)=1,1,0))</f>
        <v/>
      </c>
      <c r="AJ4760">
        <f>IF($AI4760=1,SUMPRODUCT(--($AM$2:$AM$7001&lt;$AM4760))+1,"")</f>
        <v/>
      </c>
      <c r="AK4760">
        <f>IF($C4760="","",IF(OR($P4760=TRUE(),$P4760="TRUE"),1,0))</f>
        <v/>
      </c>
      <c r="AL4760">
        <f>IF($C4760="","",IF(AND($V4760="Yes",SUMPRODUCT((LEN(Settings!$F$6:$F$13)&gt;0)*ISNUMBER(SEARCH(Settings!$F$6:$F$13,$O4760)))=0),1,0))</f>
        <v/>
      </c>
      <c r="AM4760">
        <f>IF($AI4760=1,IFERROR(IF(VALUE($C4760)&lt;100000000,VALUE($C4760),1000000000),IFERROR(IF(VALUE(MID($C4760,2,20))&lt;100000000,VALUE(MID($C4760,2,20)),1000000000),1000000000))+ROW()/100000,"")</f>
        <v/>
      </c>
    </row>
    <row r="4761">
      <c r="E4761" s="14" t="n"/>
      <c r="M4761" s="8">
        <f>IF($C4761="","",L4761*T4761/100)</f>
        <v/>
      </c>
      <c r="S4761" s="8" t="n"/>
      <c r="T4761" s="8" t="n"/>
      <c r="W4761">
        <f>IF($C4761="","",IF($AL4761=1,0,IF($AK4761=1,Settings!$C$6,Settings!$C$7))*100)</f>
        <v/>
      </c>
      <c r="X4761" s="8">
        <f>IF($C4761="","",T4761*W4761/100)</f>
        <v/>
      </c>
      <c r="Y4761" s="8">
        <f>IF($C4761="","",T4761-X4761)</f>
        <v/>
      </c>
      <c r="Z4761" s="8">
        <f>IF($C4761="","",Y4761-M4761)</f>
        <v/>
      </c>
      <c r="AD4761" s="8" t="n"/>
      <c r="AG4761" s="14" t="n"/>
      <c r="AI4761">
        <f>IF($C4761="","",IF(COUNTIF($C$2:$C4761,$C4761)=1,1,0))</f>
        <v/>
      </c>
      <c r="AJ4761">
        <f>IF($AI4761=1,SUMPRODUCT(--($AM$2:$AM$7001&lt;$AM4761))+1,"")</f>
        <v/>
      </c>
      <c r="AK4761">
        <f>IF($C4761="","",IF(OR($P4761=TRUE(),$P4761="TRUE"),1,0))</f>
        <v/>
      </c>
      <c r="AL4761">
        <f>IF($C4761="","",IF(AND($V4761="Yes",SUMPRODUCT((LEN(Settings!$F$6:$F$13)&gt;0)*ISNUMBER(SEARCH(Settings!$F$6:$F$13,$O4761)))=0),1,0))</f>
        <v/>
      </c>
      <c r="AM4761">
        <f>IF($AI4761=1,IFERROR(IF(VALUE($C4761)&lt;100000000,VALUE($C4761),1000000000),IFERROR(IF(VALUE(MID($C4761,2,20))&lt;100000000,VALUE(MID($C4761,2,20)),1000000000),1000000000))+ROW()/100000,"")</f>
        <v/>
      </c>
    </row>
    <row r="4762">
      <c r="E4762" s="14" t="n"/>
      <c r="M4762" s="8">
        <f>IF($C4762="","",L4762*T4762/100)</f>
        <v/>
      </c>
      <c r="S4762" s="8" t="n"/>
      <c r="T4762" s="8" t="n"/>
      <c r="W4762">
        <f>IF($C4762="","",IF($AL4762=1,0,IF($AK4762=1,Settings!$C$6,Settings!$C$7))*100)</f>
        <v/>
      </c>
      <c r="X4762" s="8">
        <f>IF($C4762="","",T4762*W4762/100)</f>
        <v/>
      </c>
      <c r="Y4762" s="8">
        <f>IF($C4762="","",T4762-X4762)</f>
        <v/>
      </c>
      <c r="Z4762" s="8">
        <f>IF($C4762="","",Y4762-M4762)</f>
        <v/>
      </c>
      <c r="AD4762" s="8" t="n"/>
      <c r="AG4762" s="14" t="n"/>
      <c r="AI4762">
        <f>IF($C4762="","",IF(COUNTIF($C$2:$C4762,$C4762)=1,1,0))</f>
        <v/>
      </c>
      <c r="AJ4762">
        <f>IF($AI4762=1,SUMPRODUCT(--($AM$2:$AM$7001&lt;$AM4762))+1,"")</f>
        <v/>
      </c>
      <c r="AK4762">
        <f>IF($C4762="","",IF(OR($P4762=TRUE(),$P4762="TRUE"),1,0))</f>
        <v/>
      </c>
      <c r="AL4762">
        <f>IF($C4762="","",IF(AND($V4762="Yes",SUMPRODUCT((LEN(Settings!$F$6:$F$13)&gt;0)*ISNUMBER(SEARCH(Settings!$F$6:$F$13,$O4762)))=0),1,0))</f>
        <v/>
      </c>
      <c r="AM4762">
        <f>IF($AI4762=1,IFERROR(IF(VALUE($C4762)&lt;100000000,VALUE($C4762),1000000000),IFERROR(IF(VALUE(MID($C4762,2,20))&lt;100000000,VALUE(MID($C4762,2,20)),1000000000),1000000000))+ROW()/100000,"")</f>
        <v/>
      </c>
    </row>
    <row r="4763">
      <c r="E4763" s="14" t="n"/>
      <c r="M4763" s="8">
        <f>IF($C4763="","",L4763*T4763/100)</f>
        <v/>
      </c>
      <c r="S4763" s="8" t="n"/>
      <c r="T4763" s="8" t="n"/>
      <c r="W4763">
        <f>IF($C4763="","",IF($AL4763=1,0,IF($AK4763=1,Settings!$C$6,Settings!$C$7))*100)</f>
        <v/>
      </c>
      <c r="X4763" s="8">
        <f>IF($C4763="","",T4763*W4763/100)</f>
        <v/>
      </c>
      <c r="Y4763" s="8">
        <f>IF($C4763="","",T4763-X4763)</f>
        <v/>
      </c>
      <c r="Z4763" s="8">
        <f>IF($C4763="","",Y4763-M4763)</f>
        <v/>
      </c>
      <c r="AD4763" s="8" t="n"/>
      <c r="AG4763" s="14" t="n"/>
      <c r="AI4763">
        <f>IF($C4763="","",IF(COUNTIF($C$2:$C4763,$C4763)=1,1,0))</f>
        <v/>
      </c>
      <c r="AJ4763">
        <f>IF($AI4763=1,SUMPRODUCT(--($AM$2:$AM$7001&lt;$AM4763))+1,"")</f>
        <v/>
      </c>
      <c r="AK4763">
        <f>IF($C4763="","",IF(OR($P4763=TRUE(),$P4763="TRUE"),1,0))</f>
        <v/>
      </c>
      <c r="AL4763">
        <f>IF($C4763="","",IF(AND($V4763="Yes",SUMPRODUCT((LEN(Settings!$F$6:$F$13)&gt;0)*ISNUMBER(SEARCH(Settings!$F$6:$F$13,$O4763)))=0),1,0))</f>
        <v/>
      </c>
      <c r="AM4763">
        <f>IF($AI4763=1,IFERROR(IF(VALUE($C4763)&lt;100000000,VALUE($C4763),1000000000),IFERROR(IF(VALUE(MID($C4763,2,20))&lt;100000000,VALUE(MID($C4763,2,20)),1000000000),1000000000))+ROW()/100000,"")</f>
        <v/>
      </c>
    </row>
    <row r="4764">
      <c r="E4764" s="14" t="n"/>
      <c r="M4764" s="8">
        <f>IF($C4764="","",L4764*T4764/100)</f>
        <v/>
      </c>
      <c r="S4764" s="8" t="n"/>
      <c r="T4764" s="8" t="n"/>
      <c r="W4764">
        <f>IF($C4764="","",IF($AL4764=1,0,IF($AK4764=1,Settings!$C$6,Settings!$C$7))*100)</f>
        <v/>
      </c>
      <c r="X4764" s="8">
        <f>IF($C4764="","",T4764*W4764/100)</f>
        <v/>
      </c>
      <c r="Y4764" s="8">
        <f>IF($C4764="","",T4764-X4764)</f>
        <v/>
      </c>
      <c r="Z4764" s="8">
        <f>IF($C4764="","",Y4764-M4764)</f>
        <v/>
      </c>
      <c r="AD4764" s="8" t="n"/>
      <c r="AG4764" s="14" t="n"/>
      <c r="AI4764">
        <f>IF($C4764="","",IF(COUNTIF($C$2:$C4764,$C4764)=1,1,0))</f>
        <v/>
      </c>
      <c r="AJ4764">
        <f>IF($AI4764=1,SUMPRODUCT(--($AM$2:$AM$7001&lt;$AM4764))+1,"")</f>
        <v/>
      </c>
      <c r="AK4764">
        <f>IF($C4764="","",IF(OR($P4764=TRUE(),$P4764="TRUE"),1,0))</f>
        <v/>
      </c>
      <c r="AL4764">
        <f>IF($C4764="","",IF(AND($V4764="Yes",SUMPRODUCT((LEN(Settings!$F$6:$F$13)&gt;0)*ISNUMBER(SEARCH(Settings!$F$6:$F$13,$O4764)))=0),1,0))</f>
        <v/>
      </c>
      <c r="AM4764">
        <f>IF($AI4764=1,IFERROR(IF(VALUE($C4764)&lt;100000000,VALUE($C4764),1000000000),IFERROR(IF(VALUE(MID($C4764,2,20))&lt;100000000,VALUE(MID($C4764,2,20)),1000000000),1000000000))+ROW()/100000,"")</f>
        <v/>
      </c>
    </row>
    <row r="4765">
      <c r="E4765" s="14" t="n"/>
      <c r="M4765" s="8">
        <f>IF($C4765="","",L4765*T4765/100)</f>
        <v/>
      </c>
      <c r="S4765" s="8" t="n"/>
      <c r="T4765" s="8" t="n"/>
      <c r="W4765">
        <f>IF($C4765="","",IF($AL4765=1,0,IF($AK4765=1,Settings!$C$6,Settings!$C$7))*100)</f>
        <v/>
      </c>
      <c r="X4765" s="8">
        <f>IF($C4765="","",T4765*W4765/100)</f>
        <v/>
      </c>
      <c r="Y4765" s="8">
        <f>IF($C4765="","",T4765-X4765)</f>
        <v/>
      </c>
      <c r="Z4765" s="8">
        <f>IF($C4765="","",Y4765-M4765)</f>
        <v/>
      </c>
      <c r="AD4765" s="8" t="n"/>
      <c r="AG4765" s="14" t="n"/>
      <c r="AI4765">
        <f>IF($C4765="","",IF(COUNTIF($C$2:$C4765,$C4765)=1,1,0))</f>
        <v/>
      </c>
      <c r="AJ4765">
        <f>IF($AI4765=1,SUMPRODUCT(--($AM$2:$AM$7001&lt;$AM4765))+1,"")</f>
        <v/>
      </c>
      <c r="AK4765">
        <f>IF($C4765="","",IF(OR($P4765=TRUE(),$P4765="TRUE"),1,0))</f>
        <v/>
      </c>
      <c r="AL4765">
        <f>IF($C4765="","",IF(AND($V4765="Yes",SUMPRODUCT((LEN(Settings!$F$6:$F$13)&gt;0)*ISNUMBER(SEARCH(Settings!$F$6:$F$13,$O4765)))=0),1,0))</f>
        <v/>
      </c>
      <c r="AM4765">
        <f>IF($AI4765=1,IFERROR(IF(VALUE($C4765)&lt;100000000,VALUE($C4765),1000000000),IFERROR(IF(VALUE(MID($C4765,2,20))&lt;100000000,VALUE(MID($C4765,2,20)),1000000000),1000000000))+ROW()/100000,"")</f>
        <v/>
      </c>
    </row>
    <row r="4766">
      <c r="E4766" s="14" t="n"/>
      <c r="M4766" s="8">
        <f>IF($C4766="","",L4766*T4766/100)</f>
        <v/>
      </c>
      <c r="S4766" s="8" t="n"/>
      <c r="T4766" s="8" t="n"/>
      <c r="W4766">
        <f>IF($C4766="","",IF($AL4766=1,0,IF($AK4766=1,Settings!$C$6,Settings!$C$7))*100)</f>
        <v/>
      </c>
      <c r="X4766" s="8">
        <f>IF($C4766="","",T4766*W4766/100)</f>
        <v/>
      </c>
      <c r="Y4766" s="8">
        <f>IF($C4766="","",T4766-X4766)</f>
        <v/>
      </c>
      <c r="Z4766" s="8">
        <f>IF($C4766="","",Y4766-M4766)</f>
        <v/>
      </c>
      <c r="AD4766" s="8" t="n"/>
      <c r="AG4766" s="14" t="n"/>
      <c r="AI4766">
        <f>IF($C4766="","",IF(COUNTIF($C$2:$C4766,$C4766)=1,1,0))</f>
        <v/>
      </c>
      <c r="AJ4766">
        <f>IF($AI4766=1,SUMPRODUCT(--($AM$2:$AM$7001&lt;$AM4766))+1,"")</f>
        <v/>
      </c>
      <c r="AK4766">
        <f>IF($C4766="","",IF(OR($P4766=TRUE(),$P4766="TRUE"),1,0))</f>
        <v/>
      </c>
      <c r="AL4766">
        <f>IF($C4766="","",IF(AND($V4766="Yes",SUMPRODUCT((LEN(Settings!$F$6:$F$13)&gt;0)*ISNUMBER(SEARCH(Settings!$F$6:$F$13,$O4766)))=0),1,0))</f>
        <v/>
      </c>
      <c r="AM4766">
        <f>IF($AI4766=1,IFERROR(IF(VALUE($C4766)&lt;100000000,VALUE($C4766),1000000000),IFERROR(IF(VALUE(MID($C4766,2,20))&lt;100000000,VALUE(MID($C4766,2,20)),1000000000),1000000000))+ROW()/100000,"")</f>
        <v/>
      </c>
    </row>
    <row r="4767">
      <c r="E4767" s="14" t="n"/>
      <c r="M4767" s="8">
        <f>IF($C4767="","",L4767*T4767/100)</f>
        <v/>
      </c>
      <c r="S4767" s="8" t="n"/>
      <c r="T4767" s="8" t="n"/>
      <c r="W4767">
        <f>IF($C4767="","",IF($AL4767=1,0,IF($AK4767=1,Settings!$C$6,Settings!$C$7))*100)</f>
        <v/>
      </c>
      <c r="X4767" s="8">
        <f>IF($C4767="","",T4767*W4767/100)</f>
        <v/>
      </c>
      <c r="Y4767" s="8">
        <f>IF($C4767="","",T4767-X4767)</f>
        <v/>
      </c>
      <c r="Z4767" s="8">
        <f>IF($C4767="","",Y4767-M4767)</f>
        <v/>
      </c>
      <c r="AD4767" s="8" t="n"/>
      <c r="AG4767" s="14" t="n"/>
      <c r="AI4767">
        <f>IF($C4767="","",IF(COUNTIF($C$2:$C4767,$C4767)=1,1,0))</f>
        <v/>
      </c>
      <c r="AJ4767">
        <f>IF($AI4767=1,SUMPRODUCT(--($AM$2:$AM$7001&lt;$AM4767))+1,"")</f>
        <v/>
      </c>
      <c r="AK4767">
        <f>IF($C4767="","",IF(OR($P4767=TRUE(),$P4767="TRUE"),1,0))</f>
        <v/>
      </c>
      <c r="AL4767">
        <f>IF($C4767="","",IF(AND($V4767="Yes",SUMPRODUCT((LEN(Settings!$F$6:$F$13)&gt;0)*ISNUMBER(SEARCH(Settings!$F$6:$F$13,$O4767)))=0),1,0))</f>
        <v/>
      </c>
      <c r="AM4767">
        <f>IF($AI4767=1,IFERROR(IF(VALUE($C4767)&lt;100000000,VALUE($C4767),1000000000),IFERROR(IF(VALUE(MID($C4767,2,20))&lt;100000000,VALUE(MID($C4767,2,20)),1000000000),1000000000))+ROW()/100000,"")</f>
        <v/>
      </c>
    </row>
    <row r="4768">
      <c r="E4768" s="14" t="n"/>
      <c r="M4768" s="8">
        <f>IF($C4768="","",L4768*T4768/100)</f>
        <v/>
      </c>
      <c r="S4768" s="8" t="n"/>
      <c r="T4768" s="8" t="n"/>
      <c r="W4768">
        <f>IF($C4768="","",IF($AL4768=1,0,IF($AK4768=1,Settings!$C$6,Settings!$C$7))*100)</f>
        <v/>
      </c>
      <c r="X4768" s="8">
        <f>IF($C4768="","",T4768*W4768/100)</f>
        <v/>
      </c>
      <c r="Y4768" s="8">
        <f>IF($C4768="","",T4768-X4768)</f>
        <v/>
      </c>
      <c r="Z4768" s="8">
        <f>IF($C4768="","",Y4768-M4768)</f>
        <v/>
      </c>
      <c r="AD4768" s="8" t="n"/>
      <c r="AG4768" s="14" t="n"/>
      <c r="AI4768">
        <f>IF($C4768="","",IF(COUNTIF($C$2:$C4768,$C4768)=1,1,0))</f>
        <v/>
      </c>
      <c r="AJ4768">
        <f>IF($AI4768=1,SUMPRODUCT(--($AM$2:$AM$7001&lt;$AM4768))+1,"")</f>
        <v/>
      </c>
      <c r="AK4768">
        <f>IF($C4768="","",IF(OR($P4768=TRUE(),$P4768="TRUE"),1,0))</f>
        <v/>
      </c>
      <c r="AL4768">
        <f>IF($C4768="","",IF(AND($V4768="Yes",SUMPRODUCT((LEN(Settings!$F$6:$F$13)&gt;0)*ISNUMBER(SEARCH(Settings!$F$6:$F$13,$O4768)))=0),1,0))</f>
        <v/>
      </c>
      <c r="AM4768">
        <f>IF($AI4768=1,IFERROR(IF(VALUE($C4768)&lt;100000000,VALUE($C4768),1000000000),IFERROR(IF(VALUE(MID($C4768,2,20))&lt;100000000,VALUE(MID($C4768,2,20)),1000000000),1000000000))+ROW()/100000,"")</f>
        <v/>
      </c>
    </row>
    <row r="4769">
      <c r="E4769" s="14" t="n"/>
      <c r="M4769" s="8">
        <f>IF($C4769="","",L4769*T4769/100)</f>
        <v/>
      </c>
      <c r="S4769" s="8" t="n"/>
      <c r="T4769" s="8" t="n"/>
      <c r="W4769">
        <f>IF($C4769="","",IF($AL4769=1,0,IF($AK4769=1,Settings!$C$6,Settings!$C$7))*100)</f>
        <v/>
      </c>
      <c r="X4769" s="8">
        <f>IF($C4769="","",T4769*W4769/100)</f>
        <v/>
      </c>
      <c r="Y4769" s="8">
        <f>IF($C4769="","",T4769-X4769)</f>
        <v/>
      </c>
      <c r="Z4769" s="8">
        <f>IF($C4769="","",Y4769-M4769)</f>
        <v/>
      </c>
      <c r="AD4769" s="8" t="n"/>
      <c r="AG4769" s="14" t="n"/>
      <c r="AI4769">
        <f>IF($C4769="","",IF(COUNTIF($C$2:$C4769,$C4769)=1,1,0))</f>
        <v/>
      </c>
      <c r="AJ4769">
        <f>IF($AI4769=1,SUMPRODUCT(--($AM$2:$AM$7001&lt;$AM4769))+1,"")</f>
        <v/>
      </c>
      <c r="AK4769">
        <f>IF($C4769="","",IF(OR($P4769=TRUE(),$P4769="TRUE"),1,0))</f>
        <v/>
      </c>
      <c r="AL4769">
        <f>IF($C4769="","",IF(AND($V4769="Yes",SUMPRODUCT((LEN(Settings!$F$6:$F$13)&gt;0)*ISNUMBER(SEARCH(Settings!$F$6:$F$13,$O4769)))=0),1,0))</f>
        <v/>
      </c>
      <c r="AM4769">
        <f>IF($AI4769=1,IFERROR(IF(VALUE($C4769)&lt;100000000,VALUE($C4769),1000000000),IFERROR(IF(VALUE(MID($C4769,2,20))&lt;100000000,VALUE(MID($C4769,2,20)),1000000000),1000000000))+ROW()/100000,"")</f>
        <v/>
      </c>
    </row>
    <row r="4770">
      <c r="E4770" s="14" t="n"/>
      <c r="M4770" s="8">
        <f>IF($C4770="","",L4770*T4770/100)</f>
        <v/>
      </c>
      <c r="S4770" s="8" t="n"/>
      <c r="T4770" s="8" t="n"/>
      <c r="W4770">
        <f>IF($C4770="","",IF($AL4770=1,0,IF($AK4770=1,Settings!$C$6,Settings!$C$7))*100)</f>
        <v/>
      </c>
      <c r="X4770" s="8">
        <f>IF($C4770="","",T4770*W4770/100)</f>
        <v/>
      </c>
      <c r="Y4770" s="8">
        <f>IF($C4770="","",T4770-X4770)</f>
        <v/>
      </c>
      <c r="Z4770" s="8">
        <f>IF($C4770="","",Y4770-M4770)</f>
        <v/>
      </c>
      <c r="AD4770" s="8" t="n"/>
      <c r="AG4770" s="14" t="n"/>
      <c r="AI4770">
        <f>IF($C4770="","",IF(COUNTIF($C$2:$C4770,$C4770)=1,1,0))</f>
        <v/>
      </c>
      <c r="AJ4770">
        <f>IF($AI4770=1,SUMPRODUCT(--($AM$2:$AM$7001&lt;$AM4770))+1,"")</f>
        <v/>
      </c>
      <c r="AK4770">
        <f>IF($C4770="","",IF(OR($P4770=TRUE(),$P4770="TRUE"),1,0))</f>
        <v/>
      </c>
      <c r="AL4770">
        <f>IF($C4770="","",IF(AND($V4770="Yes",SUMPRODUCT((LEN(Settings!$F$6:$F$13)&gt;0)*ISNUMBER(SEARCH(Settings!$F$6:$F$13,$O4770)))=0),1,0))</f>
        <v/>
      </c>
      <c r="AM4770">
        <f>IF($AI4770=1,IFERROR(IF(VALUE($C4770)&lt;100000000,VALUE($C4770),1000000000),IFERROR(IF(VALUE(MID($C4770,2,20))&lt;100000000,VALUE(MID($C4770,2,20)),1000000000),1000000000))+ROW()/100000,"")</f>
        <v/>
      </c>
    </row>
    <row r="4771">
      <c r="E4771" s="14" t="n"/>
      <c r="M4771" s="8">
        <f>IF($C4771="","",L4771*T4771/100)</f>
        <v/>
      </c>
      <c r="S4771" s="8" t="n"/>
      <c r="T4771" s="8" t="n"/>
      <c r="W4771">
        <f>IF($C4771="","",IF($AL4771=1,0,IF($AK4771=1,Settings!$C$6,Settings!$C$7))*100)</f>
        <v/>
      </c>
      <c r="X4771" s="8">
        <f>IF($C4771="","",T4771*W4771/100)</f>
        <v/>
      </c>
      <c r="Y4771" s="8">
        <f>IF($C4771="","",T4771-X4771)</f>
        <v/>
      </c>
      <c r="Z4771" s="8">
        <f>IF($C4771="","",Y4771-M4771)</f>
        <v/>
      </c>
      <c r="AD4771" s="8" t="n"/>
      <c r="AG4771" s="14" t="n"/>
      <c r="AI4771">
        <f>IF($C4771="","",IF(COUNTIF($C$2:$C4771,$C4771)=1,1,0))</f>
        <v/>
      </c>
      <c r="AJ4771">
        <f>IF($AI4771=1,SUMPRODUCT(--($AM$2:$AM$7001&lt;$AM4771))+1,"")</f>
        <v/>
      </c>
      <c r="AK4771">
        <f>IF($C4771="","",IF(OR($P4771=TRUE(),$P4771="TRUE"),1,0))</f>
        <v/>
      </c>
      <c r="AL4771">
        <f>IF($C4771="","",IF(AND($V4771="Yes",SUMPRODUCT((LEN(Settings!$F$6:$F$13)&gt;0)*ISNUMBER(SEARCH(Settings!$F$6:$F$13,$O4771)))=0),1,0))</f>
        <v/>
      </c>
      <c r="AM4771">
        <f>IF($AI4771=1,IFERROR(IF(VALUE($C4771)&lt;100000000,VALUE($C4771),1000000000),IFERROR(IF(VALUE(MID($C4771,2,20))&lt;100000000,VALUE(MID($C4771,2,20)),1000000000),1000000000))+ROW()/100000,"")</f>
        <v/>
      </c>
    </row>
    <row r="4772">
      <c r="E4772" s="14" t="n"/>
      <c r="M4772" s="8">
        <f>IF($C4772="","",L4772*T4772/100)</f>
        <v/>
      </c>
      <c r="S4772" s="8" t="n"/>
      <c r="T4772" s="8" t="n"/>
      <c r="W4772">
        <f>IF($C4772="","",IF($AL4772=1,0,IF($AK4772=1,Settings!$C$6,Settings!$C$7))*100)</f>
        <v/>
      </c>
      <c r="X4772" s="8">
        <f>IF($C4772="","",T4772*W4772/100)</f>
        <v/>
      </c>
      <c r="Y4772" s="8">
        <f>IF($C4772="","",T4772-X4772)</f>
        <v/>
      </c>
      <c r="Z4772" s="8">
        <f>IF($C4772="","",Y4772-M4772)</f>
        <v/>
      </c>
      <c r="AD4772" s="8" t="n"/>
      <c r="AG4772" s="14" t="n"/>
      <c r="AI4772">
        <f>IF($C4772="","",IF(COUNTIF($C$2:$C4772,$C4772)=1,1,0))</f>
        <v/>
      </c>
      <c r="AJ4772">
        <f>IF($AI4772=1,SUMPRODUCT(--($AM$2:$AM$7001&lt;$AM4772))+1,"")</f>
        <v/>
      </c>
      <c r="AK4772">
        <f>IF($C4772="","",IF(OR($P4772=TRUE(),$P4772="TRUE"),1,0))</f>
        <v/>
      </c>
      <c r="AL4772">
        <f>IF($C4772="","",IF(AND($V4772="Yes",SUMPRODUCT((LEN(Settings!$F$6:$F$13)&gt;0)*ISNUMBER(SEARCH(Settings!$F$6:$F$13,$O4772)))=0),1,0))</f>
        <v/>
      </c>
      <c r="AM4772">
        <f>IF($AI4772=1,IFERROR(IF(VALUE($C4772)&lt;100000000,VALUE($C4772),1000000000),IFERROR(IF(VALUE(MID($C4772,2,20))&lt;100000000,VALUE(MID($C4772,2,20)),1000000000),1000000000))+ROW()/100000,"")</f>
        <v/>
      </c>
    </row>
    <row r="4773">
      <c r="E4773" s="14" t="n"/>
      <c r="M4773" s="8">
        <f>IF($C4773="","",L4773*T4773/100)</f>
        <v/>
      </c>
      <c r="S4773" s="8" t="n"/>
      <c r="T4773" s="8" t="n"/>
      <c r="W4773">
        <f>IF($C4773="","",IF($AL4773=1,0,IF($AK4773=1,Settings!$C$6,Settings!$C$7))*100)</f>
        <v/>
      </c>
      <c r="X4773" s="8">
        <f>IF($C4773="","",T4773*W4773/100)</f>
        <v/>
      </c>
      <c r="Y4773" s="8">
        <f>IF($C4773="","",T4773-X4773)</f>
        <v/>
      </c>
      <c r="Z4773" s="8">
        <f>IF($C4773="","",Y4773-M4773)</f>
        <v/>
      </c>
      <c r="AD4773" s="8" t="n"/>
      <c r="AG4773" s="14" t="n"/>
      <c r="AI4773">
        <f>IF($C4773="","",IF(COUNTIF($C$2:$C4773,$C4773)=1,1,0))</f>
        <v/>
      </c>
      <c r="AJ4773">
        <f>IF($AI4773=1,SUMPRODUCT(--($AM$2:$AM$7001&lt;$AM4773))+1,"")</f>
        <v/>
      </c>
      <c r="AK4773">
        <f>IF($C4773="","",IF(OR($P4773=TRUE(),$P4773="TRUE"),1,0))</f>
        <v/>
      </c>
      <c r="AL4773">
        <f>IF($C4773="","",IF(AND($V4773="Yes",SUMPRODUCT((LEN(Settings!$F$6:$F$13)&gt;0)*ISNUMBER(SEARCH(Settings!$F$6:$F$13,$O4773)))=0),1,0))</f>
        <v/>
      </c>
      <c r="AM4773">
        <f>IF($AI4773=1,IFERROR(IF(VALUE($C4773)&lt;100000000,VALUE($C4773),1000000000),IFERROR(IF(VALUE(MID($C4773,2,20))&lt;100000000,VALUE(MID($C4773,2,20)),1000000000),1000000000))+ROW()/100000,"")</f>
        <v/>
      </c>
    </row>
    <row r="4774">
      <c r="E4774" s="14" t="n"/>
      <c r="M4774" s="8">
        <f>IF($C4774="","",L4774*T4774/100)</f>
        <v/>
      </c>
      <c r="S4774" s="8" t="n"/>
      <c r="T4774" s="8" t="n"/>
      <c r="W4774">
        <f>IF($C4774="","",IF($AL4774=1,0,IF($AK4774=1,Settings!$C$6,Settings!$C$7))*100)</f>
        <v/>
      </c>
      <c r="X4774" s="8">
        <f>IF($C4774="","",T4774*W4774/100)</f>
        <v/>
      </c>
      <c r="Y4774" s="8">
        <f>IF($C4774="","",T4774-X4774)</f>
        <v/>
      </c>
      <c r="Z4774" s="8">
        <f>IF($C4774="","",Y4774-M4774)</f>
        <v/>
      </c>
      <c r="AD4774" s="8" t="n"/>
      <c r="AG4774" s="14" t="n"/>
      <c r="AI4774">
        <f>IF($C4774="","",IF(COUNTIF($C$2:$C4774,$C4774)=1,1,0))</f>
        <v/>
      </c>
      <c r="AJ4774">
        <f>IF($AI4774=1,SUMPRODUCT(--($AM$2:$AM$7001&lt;$AM4774))+1,"")</f>
        <v/>
      </c>
      <c r="AK4774">
        <f>IF($C4774="","",IF(OR($P4774=TRUE(),$P4774="TRUE"),1,0))</f>
        <v/>
      </c>
      <c r="AL4774">
        <f>IF($C4774="","",IF(AND($V4774="Yes",SUMPRODUCT((LEN(Settings!$F$6:$F$13)&gt;0)*ISNUMBER(SEARCH(Settings!$F$6:$F$13,$O4774)))=0),1,0))</f>
        <v/>
      </c>
      <c r="AM4774">
        <f>IF($AI4774=1,IFERROR(IF(VALUE($C4774)&lt;100000000,VALUE($C4774),1000000000),IFERROR(IF(VALUE(MID($C4774,2,20))&lt;100000000,VALUE(MID($C4774,2,20)),1000000000),1000000000))+ROW()/100000,"")</f>
        <v/>
      </c>
    </row>
    <row r="4775">
      <c r="E4775" s="14" t="n"/>
      <c r="M4775" s="8">
        <f>IF($C4775="","",L4775*T4775/100)</f>
        <v/>
      </c>
      <c r="S4775" s="8" t="n"/>
      <c r="T4775" s="8" t="n"/>
      <c r="W4775">
        <f>IF($C4775="","",IF($AL4775=1,0,IF($AK4775=1,Settings!$C$6,Settings!$C$7))*100)</f>
        <v/>
      </c>
      <c r="X4775" s="8">
        <f>IF($C4775="","",T4775*W4775/100)</f>
        <v/>
      </c>
      <c r="Y4775" s="8">
        <f>IF($C4775="","",T4775-X4775)</f>
        <v/>
      </c>
      <c r="Z4775" s="8">
        <f>IF($C4775="","",Y4775-M4775)</f>
        <v/>
      </c>
      <c r="AD4775" s="8" t="n"/>
      <c r="AG4775" s="14" t="n"/>
      <c r="AI4775">
        <f>IF($C4775="","",IF(COUNTIF($C$2:$C4775,$C4775)=1,1,0))</f>
        <v/>
      </c>
      <c r="AJ4775">
        <f>IF($AI4775=1,SUMPRODUCT(--($AM$2:$AM$7001&lt;$AM4775))+1,"")</f>
        <v/>
      </c>
      <c r="AK4775">
        <f>IF($C4775="","",IF(OR($P4775=TRUE(),$P4775="TRUE"),1,0))</f>
        <v/>
      </c>
      <c r="AL4775">
        <f>IF($C4775="","",IF(AND($V4775="Yes",SUMPRODUCT((LEN(Settings!$F$6:$F$13)&gt;0)*ISNUMBER(SEARCH(Settings!$F$6:$F$13,$O4775)))=0),1,0))</f>
        <v/>
      </c>
      <c r="AM4775">
        <f>IF($AI4775=1,IFERROR(IF(VALUE($C4775)&lt;100000000,VALUE($C4775),1000000000),IFERROR(IF(VALUE(MID($C4775,2,20))&lt;100000000,VALUE(MID($C4775,2,20)),1000000000),1000000000))+ROW()/100000,"")</f>
        <v/>
      </c>
    </row>
    <row r="4776">
      <c r="E4776" s="14" t="n"/>
      <c r="M4776" s="8">
        <f>IF($C4776="","",L4776*T4776/100)</f>
        <v/>
      </c>
      <c r="S4776" s="8" t="n"/>
      <c r="T4776" s="8" t="n"/>
      <c r="W4776">
        <f>IF($C4776="","",IF($AL4776=1,0,IF($AK4776=1,Settings!$C$6,Settings!$C$7))*100)</f>
        <v/>
      </c>
      <c r="X4776" s="8">
        <f>IF($C4776="","",T4776*W4776/100)</f>
        <v/>
      </c>
      <c r="Y4776" s="8">
        <f>IF($C4776="","",T4776-X4776)</f>
        <v/>
      </c>
      <c r="Z4776" s="8">
        <f>IF($C4776="","",Y4776-M4776)</f>
        <v/>
      </c>
      <c r="AD4776" s="8" t="n"/>
      <c r="AG4776" s="14" t="n"/>
      <c r="AI4776">
        <f>IF($C4776="","",IF(COUNTIF($C$2:$C4776,$C4776)=1,1,0))</f>
        <v/>
      </c>
      <c r="AJ4776">
        <f>IF($AI4776=1,SUMPRODUCT(--($AM$2:$AM$7001&lt;$AM4776))+1,"")</f>
        <v/>
      </c>
      <c r="AK4776">
        <f>IF($C4776="","",IF(OR($P4776=TRUE(),$P4776="TRUE"),1,0))</f>
        <v/>
      </c>
      <c r="AL4776">
        <f>IF($C4776="","",IF(AND($V4776="Yes",SUMPRODUCT((LEN(Settings!$F$6:$F$13)&gt;0)*ISNUMBER(SEARCH(Settings!$F$6:$F$13,$O4776)))=0),1,0))</f>
        <v/>
      </c>
      <c r="AM4776">
        <f>IF($AI4776=1,IFERROR(IF(VALUE($C4776)&lt;100000000,VALUE($C4776),1000000000),IFERROR(IF(VALUE(MID($C4776,2,20))&lt;100000000,VALUE(MID($C4776,2,20)),1000000000),1000000000))+ROW()/100000,"")</f>
        <v/>
      </c>
    </row>
    <row r="4777">
      <c r="E4777" s="14" t="n"/>
      <c r="M4777" s="8">
        <f>IF($C4777="","",L4777*T4777/100)</f>
        <v/>
      </c>
      <c r="S4777" s="8" t="n"/>
      <c r="T4777" s="8" t="n"/>
      <c r="W4777">
        <f>IF($C4777="","",IF($AL4777=1,0,IF($AK4777=1,Settings!$C$6,Settings!$C$7))*100)</f>
        <v/>
      </c>
      <c r="X4777" s="8">
        <f>IF($C4777="","",T4777*W4777/100)</f>
        <v/>
      </c>
      <c r="Y4777" s="8">
        <f>IF($C4777="","",T4777-X4777)</f>
        <v/>
      </c>
      <c r="Z4777" s="8">
        <f>IF($C4777="","",Y4777-M4777)</f>
        <v/>
      </c>
      <c r="AD4777" s="8" t="n"/>
      <c r="AG4777" s="14" t="n"/>
      <c r="AI4777">
        <f>IF($C4777="","",IF(COUNTIF($C$2:$C4777,$C4777)=1,1,0))</f>
        <v/>
      </c>
      <c r="AJ4777">
        <f>IF($AI4777=1,SUMPRODUCT(--($AM$2:$AM$7001&lt;$AM4777))+1,"")</f>
        <v/>
      </c>
      <c r="AK4777">
        <f>IF($C4777="","",IF(OR($P4777=TRUE(),$P4777="TRUE"),1,0))</f>
        <v/>
      </c>
      <c r="AL4777">
        <f>IF($C4777="","",IF(AND($V4777="Yes",SUMPRODUCT((LEN(Settings!$F$6:$F$13)&gt;0)*ISNUMBER(SEARCH(Settings!$F$6:$F$13,$O4777)))=0),1,0))</f>
        <v/>
      </c>
      <c r="AM4777">
        <f>IF($AI4777=1,IFERROR(IF(VALUE($C4777)&lt;100000000,VALUE($C4777),1000000000),IFERROR(IF(VALUE(MID($C4777,2,20))&lt;100000000,VALUE(MID($C4777,2,20)),1000000000),1000000000))+ROW()/100000,"")</f>
        <v/>
      </c>
    </row>
    <row r="4778">
      <c r="E4778" s="14" t="n"/>
      <c r="M4778" s="8">
        <f>IF($C4778="","",L4778*T4778/100)</f>
        <v/>
      </c>
      <c r="S4778" s="8" t="n"/>
      <c r="T4778" s="8" t="n"/>
      <c r="W4778">
        <f>IF($C4778="","",IF($AL4778=1,0,IF($AK4778=1,Settings!$C$6,Settings!$C$7))*100)</f>
        <v/>
      </c>
      <c r="X4778" s="8">
        <f>IF($C4778="","",T4778*W4778/100)</f>
        <v/>
      </c>
      <c r="Y4778" s="8">
        <f>IF($C4778="","",T4778-X4778)</f>
        <v/>
      </c>
      <c r="Z4778" s="8">
        <f>IF($C4778="","",Y4778-M4778)</f>
        <v/>
      </c>
      <c r="AD4778" s="8" t="n"/>
      <c r="AG4778" s="14" t="n"/>
      <c r="AI4778">
        <f>IF($C4778="","",IF(COUNTIF($C$2:$C4778,$C4778)=1,1,0))</f>
        <v/>
      </c>
      <c r="AJ4778">
        <f>IF($AI4778=1,SUMPRODUCT(--($AM$2:$AM$7001&lt;$AM4778))+1,"")</f>
        <v/>
      </c>
      <c r="AK4778">
        <f>IF($C4778="","",IF(OR($P4778=TRUE(),$P4778="TRUE"),1,0))</f>
        <v/>
      </c>
      <c r="AL4778">
        <f>IF($C4778="","",IF(AND($V4778="Yes",SUMPRODUCT((LEN(Settings!$F$6:$F$13)&gt;0)*ISNUMBER(SEARCH(Settings!$F$6:$F$13,$O4778)))=0),1,0))</f>
        <v/>
      </c>
      <c r="AM4778">
        <f>IF($AI4778=1,IFERROR(IF(VALUE($C4778)&lt;100000000,VALUE($C4778),1000000000),IFERROR(IF(VALUE(MID($C4778,2,20))&lt;100000000,VALUE(MID($C4778,2,20)),1000000000),1000000000))+ROW()/100000,"")</f>
        <v/>
      </c>
    </row>
    <row r="4779">
      <c r="E4779" s="14" t="n"/>
      <c r="M4779" s="8">
        <f>IF($C4779="","",L4779*T4779/100)</f>
        <v/>
      </c>
      <c r="S4779" s="8" t="n"/>
      <c r="T4779" s="8" t="n"/>
      <c r="W4779">
        <f>IF($C4779="","",IF($AL4779=1,0,IF($AK4779=1,Settings!$C$6,Settings!$C$7))*100)</f>
        <v/>
      </c>
      <c r="X4779" s="8">
        <f>IF($C4779="","",T4779*W4779/100)</f>
        <v/>
      </c>
      <c r="Y4779" s="8">
        <f>IF($C4779="","",T4779-X4779)</f>
        <v/>
      </c>
      <c r="Z4779" s="8">
        <f>IF($C4779="","",Y4779-M4779)</f>
        <v/>
      </c>
      <c r="AD4779" s="8" t="n"/>
      <c r="AG4779" s="14" t="n"/>
      <c r="AI4779">
        <f>IF($C4779="","",IF(COUNTIF($C$2:$C4779,$C4779)=1,1,0))</f>
        <v/>
      </c>
      <c r="AJ4779">
        <f>IF($AI4779=1,SUMPRODUCT(--($AM$2:$AM$7001&lt;$AM4779))+1,"")</f>
        <v/>
      </c>
      <c r="AK4779">
        <f>IF($C4779="","",IF(OR($P4779=TRUE(),$P4779="TRUE"),1,0))</f>
        <v/>
      </c>
      <c r="AL4779">
        <f>IF($C4779="","",IF(AND($V4779="Yes",SUMPRODUCT((LEN(Settings!$F$6:$F$13)&gt;0)*ISNUMBER(SEARCH(Settings!$F$6:$F$13,$O4779)))=0),1,0))</f>
        <v/>
      </c>
      <c r="AM4779">
        <f>IF($AI4779=1,IFERROR(IF(VALUE($C4779)&lt;100000000,VALUE($C4779),1000000000),IFERROR(IF(VALUE(MID($C4779,2,20))&lt;100000000,VALUE(MID($C4779,2,20)),1000000000),1000000000))+ROW()/100000,"")</f>
        <v/>
      </c>
    </row>
    <row r="4780">
      <c r="E4780" s="14" t="n"/>
      <c r="M4780" s="8">
        <f>IF($C4780="","",L4780*T4780/100)</f>
        <v/>
      </c>
      <c r="S4780" s="8" t="n"/>
      <c r="T4780" s="8" t="n"/>
      <c r="W4780">
        <f>IF($C4780="","",IF($AL4780=1,0,IF($AK4780=1,Settings!$C$6,Settings!$C$7))*100)</f>
        <v/>
      </c>
      <c r="X4780" s="8">
        <f>IF($C4780="","",T4780*W4780/100)</f>
        <v/>
      </c>
      <c r="Y4780" s="8">
        <f>IF($C4780="","",T4780-X4780)</f>
        <v/>
      </c>
      <c r="Z4780" s="8">
        <f>IF($C4780="","",Y4780-M4780)</f>
        <v/>
      </c>
      <c r="AD4780" s="8" t="n"/>
      <c r="AG4780" s="14" t="n"/>
      <c r="AI4780">
        <f>IF($C4780="","",IF(COUNTIF($C$2:$C4780,$C4780)=1,1,0))</f>
        <v/>
      </c>
      <c r="AJ4780">
        <f>IF($AI4780=1,SUMPRODUCT(--($AM$2:$AM$7001&lt;$AM4780))+1,"")</f>
        <v/>
      </c>
      <c r="AK4780">
        <f>IF($C4780="","",IF(OR($P4780=TRUE(),$P4780="TRUE"),1,0))</f>
        <v/>
      </c>
      <c r="AL4780">
        <f>IF($C4780="","",IF(AND($V4780="Yes",SUMPRODUCT((LEN(Settings!$F$6:$F$13)&gt;0)*ISNUMBER(SEARCH(Settings!$F$6:$F$13,$O4780)))=0),1,0))</f>
        <v/>
      </c>
      <c r="AM4780">
        <f>IF($AI4780=1,IFERROR(IF(VALUE($C4780)&lt;100000000,VALUE($C4780),1000000000),IFERROR(IF(VALUE(MID($C4780,2,20))&lt;100000000,VALUE(MID($C4780,2,20)),1000000000),1000000000))+ROW()/100000,"")</f>
        <v/>
      </c>
    </row>
    <row r="4781">
      <c r="E4781" s="14" t="n"/>
      <c r="M4781" s="8">
        <f>IF($C4781="","",L4781*T4781/100)</f>
        <v/>
      </c>
      <c r="S4781" s="8" t="n"/>
      <c r="T4781" s="8" t="n"/>
      <c r="W4781">
        <f>IF($C4781="","",IF($AL4781=1,0,IF($AK4781=1,Settings!$C$6,Settings!$C$7))*100)</f>
        <v/>
      </c>
      <c r="X4781" s="8">
        <f>IF($C4781="","",T4781*W4781/100)</f>
        <v/>
      </c>
      <c r="Y4781" s="8">
        <f>IF($C4781="","",T4781-X4781)</f>
        <v/>
      </c>
      <c r="Z4781" s="8">
        <f>IF($C4781="","",Y4781-M4781)</f>
        <v/>
      </c>
      <c r="AD4781" s="8" t="n"/>
      <c r="AG4781" s="14" t="n"/>
      <c r="AI4781">
        <f>IF($C4781="","",IF(COUNTIF($C$2:$C4781,$C4781)=1,1,0))</f>
        <v/>
      </c>
      <c r="AJ4781">
        <f>IF($AI4781=1,SUMPRODUCT(--($AM$2:$AM$7001&lt;$AM4781))+1,"")</f>
        <v/>
      </c>
      <c r="AK4781">
        <f>IF($C4781="","",IF(OR($P4781=TRUE(),$P4781="TRUE"),1,0))</f>
        <v/>
      </c>
      <c r="AL4781">
        <f>IF($C4781="","",IF(AND($V4781="Yes",SUMPRODUCT((LEN(Settings!$F$6:$F$13)&gt;0)*ISNUMBER(SEARCH(Settings!$F$6:$F$13,$O4781)))=0),1,0))</f>
        <v/>
      </c>
      <c r="AM4781">
        <f>IF($AI4781=1,IFERROR(IF(VALUE($C4781)&lt;100000000,VALUE($C4781),1000000000),IFERROR(IF(VALUE(MID($C4781,2,20))&lt;100000000,VALUE(MID($C4781,2,20)),1000000000),1000000000))+ROW()/100000,"")</f>
        <v/>
      </c>
    </row>
    <row r="4782">
      <c r="E4782" s="14" t="n"/>
      <c r="M4782" s="8">
        <f>IF($C4782="","",L4782*T4782/100)</f>
        <v/>
      </c>
      <c r="S4782" s="8" t="n"/>
      <c r="T4782" s="8" t="n"/>
      <c r="W4782">
        <f>IF($C4782="","",IF($AL4782=1,0,IF($AK4782=1,Settings!$C$6,Settings!$C$7))*100)</f>
        <v/>
      </c>
      <c r="X4782" s="8">
        <f>IF($C4782="","",T4782*W4782/100)</f>
        <v/>
      </c>
      <c r="Y4782" s="8">
        <f>IF($C4782="","",T4782-X4782)</f>
        <v/>
      </c>
      <c r="Z4782" s="8">
        <f>IF($C4782="","",Y4782-M4782)</f>
        <v/>
      </c>
      <c r="AD4782" s="8" t="n"/>
      <c r="AG4782" s="14" t="n"/>
      <c r="AI4782">
        <f>IF($C4782="","",IF(COUNTIF($C$2:$C4782,$C4782)=1,1,0))</f>
        <v/>
      </c>
      <c r="AJ4782">
        <f>IF($AI4782=1,SUMPRODUCT(--($AM$2:$AM$7001&lt;$AM4782))+1,"")</f>
        <v/>
      </c>
      <c r="AK4782">
        <f>IF($C4782="","",IF(OR($P4782=TRUE(),$P4782="TRUE"),1,0))</f>
        <v/>
      </c>
      <c r="AL4782">
        <f>IF($C4782="","",IF(AND($V4782="Yes",SUMPRODUCT((LEN(Settings!$F$6:$F$13)&gt;0)*ISNUMBER(SEARCH(Settings!$F$6:$F$13,$O4782)))=0),1,0))</f>
        <v/>
      </c>
      <c r="AM4782">
        <f>IF($AI4782=1,IFERROR(IF(VALUE($C4782)&lt;100000000,VALUE($C4782),1000000000),IFERROR(IF(VALUE(MID($C4782,2,20))&lt;100000000,VALUE(MID($C4782,2,20)),1000000000),1000000000))+ROW()/100000,"")</f>
        <v/>
      </c>
    </row>
    <row r="4783">
      <c r="E4783" s="14" t="n"/>
      <c r="M4783" s="8">
        <f>IF($C4783="","",L4783*T4783/100)</f>
        <v/>
      </c>
      <c r="S4783" s="8" t="n"/>
      <c r="T4783" s="8" t="n"/>
      <c r="W4783">
        <f>IF($C4783="","",IF($AL4783=1,0,IF($AK4783=1,Settings!$C$6,Settings!$C$7))*100)</f>
        <v/>
      </c>
      <c r="X4783" s="8">
        <f>IF($C4783="","",T4783*W4783/100)</f>
        <v/>
      </c>
      <c r="Y4783" s="8">
        <f>IF($C4783="","",T4783-X4783)</f>
        <v/>
      </c>
      <c r="Z4783" s="8">
        <f>IF($C4783="","",Y4783-M4783)</f>
        <v/>
      </c>
      <c r="AD4783" s="8" t="n"/>
      <c r="AG4783" s="14" t="n"/>
      <c r="AI4783">
        <f>IF($C4783="","",IF(COUNTIF($C$2:$C4783,$C4783)=1,1,0))</f>
        <v/>
      </c>
      <c r="AJ4783">
        <f>IF($AI4783=1,SUMPRODUCT(--($AM$2:$AM$7001&lt;$AM4783))+1,"")</f>
        <v/>
      </c>
      <c r="AK4783">
        <f>IF($C4783="","",IF(OR($P4783=TRUE(),$P4783="TRUE"),1,0))</f>
        <v/>
      </c>
      <c r="AL4783">
        <f>IF($C4783="","",IF(AND($V4783="Yes",SUMPRODUCT((LEN(Settings!$F$6:$F$13)&gt;0)*ISNUMBER(SEARCH(Settings!$F$6:$F$13,$O4783)))=0),1,0))</f>
        <v/>
      </c>
      <c r="AM4783">
        <f>IF($AI4783=1,IFERROR(IF(VALUE($C4783)&lt;100000000,VALUE($C4783),1000000000),IFERROR(IF(VALUE(MID($C4783,2,20))&lt;100000000,VALUE(MID($C4783,2,20)),1000000000),1000000000))+ROW()/100000,"")</f>
        <v/>
      </c>
    </row>
    <row r="4784">
      <c r="E4784" s="14" t="n"/>
      <c r="M4784" s="8">
        <f>IF($C4784="","",L4784*T4784/100)</f>
        <v/>
      </c>
      <c r="S4784" s="8" t="n"/>
      <c r="T4784" s="8" t="n"/>
      <c r="W4784">
        <f>IF($C4784="","",IF($AL4784=1,0,IF($AK4784=1,Settings!$C$6,Settings!$C$7))*100)</f>
        <v/>
      </c>
      <c r="X4784" s="8">
        <f>IF($C4784="","",T4784*W4784/100)</f>
        <v/>
      </c>
      <c r="Y4784" s="8">
        <f>IF($C4784="","",T4784-X4784)</f>
        <v/>
      </c>
      <c r="Z4784" s="8">
        <f>IF($C4784="","",Y4784-M4784)</f>
        <v/>
      </c>
      <c r="AD4784" s="8" t="n"/>
      <c r="AG4784" s="14" t="n"/>
      <c r="AI4784">
        <f>IF($C4784="","",IF(COUNTIF($C$2:$C4784,$C4784)=1,1,0))</f>
        <v/>
      </c>
      <c r="AJ4784">
        <f>IF($AI4784=1,SUMPRODUCT(--($AM$2:$AM$7001&lt;$AM4784))+1,"")</f>
        <v/>
      </c>
      <c r="AK4784">
        <f>IF($C4784="","",IF(OR($P4784=TRUE(),$P4784="TRUE"),1,0))</f>
        <v/>
      </c>
      <c r="AL4784">
        <f>IF($C4784="","",IF(AND($V4784="Yes",SUMPRODUCT((LEN(Settings!$F$6:$F$13)&gt;0)*ISNUMBER(SEARCH(Settings!$F$6:$F$13,$O4784)))=0),1,0))</f>
        <v/>
      </c>
      <c r="AM4784">
        <f>IF($AI4784=1,IFERROR(IF(VALUE($C4784)&lt;100000000,VALUE($C4784),1000000000),IFERROR(IF(VALUE(MID($C4784,2,20))&lt;100000000,VALUE(MID($C4784,2,20)),1000000000),1000000000))+ROW()/100000,"")</f>
        <v/>
      </c>
    </row>
    <row r="4785">
      <c r="E4785" s="14" t="n"/>
      <c r="M4785" s="8">
        <f>IF($C4785="","",L4785*T4785/100)</f>
        <v/>
      </c>
      <c r="S4785" s="8" t="n"/>
      <c r="T4785" s="8" t="n"/>
      <c r="W4785">
        <f>IF($C4785="","",IF($AL4785=1,0,IF($AK4785=1,Settings!$C$6,Settings!$C$7))*100)</f>
        <v/>
      </c>
      <c r="X4785" s="8">
        <f>IF($C4785="","",T4785*W4785/100)</f>
        <v/>
      </c>
      <c r="Y4785" s="8">
        <f>IF($C4785="","",T4785-X4785)</f>
        <v/>
      </c>
      <c r="Z4785" s="8">
        <f>IF($C4785="","",Y4785-M4785)</f>
        <v/>
      </c>
      <c r="AD4785" s="8" t="n"/>
      <c r="AG4785" s="14" t="n"/>
      <c r="AI4785">
        <f>IF($C4785="","",IF(COUNTIF($C$2:$C4785,$C4785)=1,1,0))</f>
        <v/>
      </c>
      <c r="AJ4785">
        <f>IF($AI4785=1,SUMPRODUCT(--($AM$2:$AM$7001&lt;$AM4785))+1,"")</f>
        <v/>
      </c>
      <c r="AK4785">
        <f>IF($C4785="","",IF(OR($P4785=TRUE(),$P4785="TRUE"),1,0))</f>
        <v/>
      </c>
      <c r="AL4785">
        <f>IF($C4785="","",IF(AND($V4785="Yes",SUMPRODUCT((LEN(Settings!$F$6:$F$13)&gt;0)*ISNUMBER(SEARCH(Settings!$F$6:$F$13,$O4785)))=0),1,0))</f>
        <v/>
      </c>
      <c r="AM4785">
        <f>IF($AI4785=1,IFERROR(IF(VALUE($C4785)&lt;100000000,VALUE($C4785),1000000000),IFERROR(IF(VALUE(MID($C4785,2,20))&lt;100000000,VALUE(MID($C4785,2,20)),1000000000),1000000000))+ROW()/100000,"")</f>
        <v/>
      </c>
    </row>
    <row r="4786">
      <c r="E4786" s="14" t="n"/>
      <c r="M4786" s="8">
        <f>IF($C4786="","",L4786*T4786/100)</f>
        <v/>
      </c>
      <c r="S4786" s="8" t="n"/>
      <c r="T4786" s="8" t="n"/>
      <c r="W4786">
        <f>IF($C4786="","",IF($AL4786=1,0,IF($AK4786=1,Settings!$C$6,Settings!$C$7))*100)</f>
        <v/>
      </c>
      <c r="X4786" s="8">
        <f>IF($C4786="","",T4786*W4786/100)</f>
        <v/>
      </c>
      <c r="Y4786" s="8">
        <f>IF($C4786="","",T4786-X4786)</f>
        <v/>
      </c>
      <c r="Z4786" s="8">
        <f>IF($C4786="","",Y4786-M4786)</f>
        <v/>
      </c>
      <c r="AD4786" s="8" t="n"/>
      <c r="AG4786" s="14" t="n"/>
      <c r="AI4786">
        <f>IF($C4786="","",IF(COUNTIF($C$2:$C4786,$C4786)=1,1,0))</f>
        <v/>
      </c>
      <c r="AJ4786">
        <f>IF($AI4786=1,SUMPRODUCT(--($AM$2:$AM$7001&lt;$AM4786))+1,"")</f>
        <v/>
      </c>
      <c r="AK4786">
        <f>IF($C4786="","",IF(OR($P4786=TRUE(),$P4786="TRUE"),1,0))</f>
        <v/>
      </c>
      <c r="AL4786">
        <f>IF($C4786="","",IF(AND($V4786="Yes",SUMPRODUCT((LEN(Settings!$F$6:$F$13)&gt;0)*ISNUMBER(SEARCH(Settings!$F$6:$F$13,$O4786)))=0),1,0))</f>
        <v/>
      </c>
      <c r="AM4786">
        <f>IF($AI4786=1,IFERROR(IF(VALUE($C4786)&lt;100000000,VALUE($C4786),1000000000),IFERROR(IF(VALUE(MID($C4786,2,20))&lt;100000000,VALUE(MID($C4786,2,20)),1000000000),1000000000))+ROW()/100000,"")</f>
        <v/>
      </c>
    </row>
    <row r="4787">
      <c r="E4787" s="14" t="n"/>
      <c r="M4787" s="8">
        <f>IF($C4787="","",L4787*T4787/100)</f>
        <v/>
      </c>
      <c r="S4787" s="8" t="n"/>
      <c r="T4787" s="8" t="n"/>
      <c r="W4787">
        <f>IF($C4787="","",IF($AL4787=1,0,IF($AK4787=1,Settings!$C$6,Settings!$C$7))*100)</f>
        <v/>
      </c>
      <c r="X4787" s="8">
        <f>IF($C4787="","",T4787*W4787/100)</f>
        <v/>
      </c>
      <c r="Y4787" s="8">
        <f>IF($C4787="","",T4787-X4787)</f>
        <v/>
      </c>
      <c r="Z4787" s="8">
        <f>IF($C4787="","",Y4787-M4787)</f>
        <v/>
      </c>
      <c r="AD4787" s="8" t="n"/>
      <c r="AG4787" s="14" t="n"/>
      <c r="AI4787">
        <f>IF($C4787="","",IF(COUNTIF($C$2:$C4787,$C4787)=1,1,0))</f>
        <v/>
      </c>
      <c r="AJ4787">
        <f>IF($AI4787=1,SUMPRODUCT(--($AM$2:$AM$7001&lt;$AM4787))+1,"")</f>
        <v/>
      </c>
      <c r="AK4787">
        <f>IF($C4787="","",IF(OR($P4787=TRUE(),$P4787="TRUE"),1,0))</f>
        <v/>
      </c>
      <c r="AL4787">
        <f>IF($C4787="","",IF(AND($V4787="Yes",SUMPRODUCT((LEN(Settings!$F$6:$F$13)&gt;0)*ISNUMBER(SEARCH(Settings!$F$6:$F$13,$O4787)))=0),1,0))</f>
        <v/>
      </c>
      <c r="AM4787">
        <f>IF($AI4787=1,IFERROR(IF(VALUE($C4787)&lt;100000000,VALUE($C4787),1000000000),IFERROR(IF(VALUE(MID($C4787,2,20))&lt;100000000,VALUE(MID($C4787,2,20)),1000000000),1000000000))+ROW()/100000,"")</f>
        <v/>
      </c>
    </row>
    <row r="4788">
      <c r="E4788" s="14" t="n"/>
      <c r="M4788" s="8">
        <f>IF($C4788="","",L4788*T4788/100)</f>
        <v/>
      </c>
      <c r="S4788" s="8" t="n"/>
      <c r="T4788" s="8" t="n"/>
      <c r="W4788">
        <f>IF($C4788="","",IF($AL4788=1,0,IF($AK4788=1,Settings!$C$6,Settings!$C$7))*100)</f>
        <v/>
      </c>
      <c r="X4788" s="8">
        <f>IF($C4788="","",T4788*W4788/100)</f>
        <v/>
      </c>
      <c r="Y4788" s="8">
        <f>IF($C4788="","",T4788-X4788)</f>
        <v/>
      </c>
      <c r="Z4788" s="8">
        <f>IF($C4788="","",Y4788-M4788)</f>
        <v/>
      </c>
      <c r="AD4788" s="8" t="n"/>
      <c r="AG4788" s="14" t="n"/>
      <c r="AI4788">
        <f>IF($C4788="","",IF(COUNTIF($C$2:$C4788,$C4788)=1,1,0))</f>
        <v/>
      </c>
      <c r="AJ4788">
        <f>IF($AI4788=1,SUMPRODUCT(--($AM$2:$AM$7001&lt;$AM4788))+1,"")</f>
        <v/>
      </c>
      <c r="AK4788">
        <f>IF($C4788="","",IF(OR($P4788=TRUE(),$P4788="TRUE"),1,0))</f>
        <v/>
      </c>
      <c r="AL4788">
        <f>IF($C4788="","",IF(AND($V4788="Yes",SUMPRODUCT((LEN(Settings!$F$6:$F$13)&gt;0)*ISNUMBER(SEARCH(Settings!$F$6:$F$13,$O4788)))=0),1,0))</f>
        <v/>
      </c>
      <c r="AM4788">
        <f>IF($AI4788=1,IFERROR(IF(VALUE($C4788)&lt;100000000,VALUE($C4788),1000000000),IFERROR(IF(VALUE(MID($C4788,2,20))&lt;100000000,VALUE(MID($C4788,2,20)),1000000000),1000000000))+ROW()/100000,"")</f>
        <v/>
      </c>
    </row>
    <row r="4789">
      <c r="E4789" s="14" t="n"/>
      <c r="M4789" s="8">
        <f>IF($C4789="","",L4789*T4789/100)</f>
        <v/>
      </c>
      <c r="S4789" s="8" t="n"/>
      <c r="T4789" s="8" t="n"/>
      <c r="W4789">
        <f>IF($C4789="","",IF($AL4789=1,0,IF($AK4789=1,Settings!$C$6,Settings!$C$7))*100)</f>
        <v/>
      </c>
      <c r="X4789" s="8">
        <f>IF($C4789="","",T4789*W4789/100)</f>
        <v/>
      </c>
      <c r="Y4789" s="8">
        <f>IF($C4789="","",T4789-X4789)</f>
        <v/>
      </c>
      <c r="Z4789" s="8">
        <f>IF($C4789="","",Y4789-M4789)</f>
        <v/>
      </c>
      <c r="AD4789" s="8" t="n"/>
      <c r="AG4789" s="14" t="n"/>
      <c r="AI4789">
        <f>IF($C4789="","",IF(COUNTIF($C$2:$C4789,$C4789)=1,1,0))</f>
        <v/>
      </c>
      <c r="AJ4789">
        <f>IF($AI4789=1,SUMPRODUCT(--($AM$2:$AM$7001&lt;$AM4789))+1,"")</f>
        <v/>
      </c>
      <c r="AK4789">
        <f>IF($C4789="","",IF(OR($P4789=TRUE(),$P4789="TRUE"),1,0))</f>
        <v/>
      </c>
      <c r="AL4789">
        <f>IF($C4789="","",IF(AND($V4789="Yes",SUMPRODUCT((LEN(Settings!$F$6:$F$13)&gt;0)*ISNUMBER(SEARCH(Settings!$F$6:$F$13,$O4789)))=0),1,0))</f>
        <v/>
      </c>
      <c r="AM4789">
        <f>IF($AI4789=1,IFERROR(IF(VALUE($C4789)&lt;100000000,VALUE($C4789),1000000000),IFERROR(IF(VALUE(MID($C4789,2,20))&lt;100000000,VALUE(MID($C4789,2,20)),1000000000),1000000000))+ROW()/100000,"")</f>
        <v/>
      </c>
    </row>
    <row r="4790">
      <c r="E4790" s="14" t="n"/>
      <c r="M4790" s="8">
        <f>IF($C4790="","",L4790*T4790/100)</f>
        <v/>
      </c>
      <c r="S4790" s="8" t="n"/>
      <c r="T4790" s="8" t="n"/>
      <c r="W4790">
        <f>IF($C4790="","",IF($AL4790=1,0,IF($AK4790=1,Settings!$C$6,Settings!$C$7))*100)</f>
        <v/>
      </c>
      <c r="X4790" s="8">
        <f>IF($C4790="","",T4790*W4790/100)</f>
        <v/>
      </c>
      <c r="Y4790" s="8">
        <f>IF($C4790="","",T4790-X4790)</f>
        <v/>
      </c>
      <c r="Z4790" s="8">
        <f>IF($C4790="","",Y4790-M4790)</f>
        <v/>
      </c>
      <c r="AD4790" s="8" t="n"/>
      <c r="AG4790" s="14" t="n"/>
      <c r="AI4790">
        <f>IF($C4790="","",IF(COUNTIF($C$2:$C4790,$C4790)=1,1,0))</f>
        <v/>
      </c>
      <c r="AJ4790">
        <f>IF($AI4790=1,SUMPRODUCT(--($AM$2:$AM$7001&lt;$AM4790))+1,"")</f>
        <v/>
      </c>
      <c r="AK4790">
        <f>IF($C4790="","",IF(OR($P4790=TRUE(),$P4790="TRUE"),1,0))</f>
        <v/>
      </c>
      <c r="AL4790">
        <f>IF($C4790="","",IF(AND($V4790="Yes",SUMPRODUCT((LEN(Settings!$F$6:$F$13)&gt;0)*ISNUMBER(SEARCH(Settings!$F$6:$F$13,$O4790)))=0),1,0))</f>
        <v/>
      </c>
      <c r="AM4790">
        <f>IF($AI4790=1,IFERROR(IF(VALUE($C4790)&lt;100000000,VALUE($C4790),1000000000),IFERROR(IF(VALUE(MID($C4790,2,20))&lt;100000000,VALUE(MID($C4790,2,20)),1000000000),1000000000))+ROW()/100000,"")</f>
        <v/>
      </c>
    </row>
    <row r="4791">
      <c r="E4791" s="14" t="n"/>
      <c r="M4791" s="8">
        <f>IF($C4791="","",L4791*T4791/100)</f>
        <v/>
      </c>
      <c r="S4791" s="8" t="n"/>
      <c r="T4791" s="8" t="n"/>
      <c r="W4791">
        <f>IF($C4791="","",IF($AL4791=1,0,IF($AK4791=1,Settings!$C$6,Settings!$C$7))*100)</f>
        <v/>
      </c>
      <c r="X4791" s="8">
        <f>IF($C4791="","",T4791*W4791/100)</f>
        <v/>
      </c>
      <c r="Y4791" s="8">
        <f>IF($C4791="","",T4791-X4791)</f>
        <v/>
      </c>
      <c r="Z4791" s="8">
        <f>IF($C4791="","",Y4791-M4791)</f>
        <v/>
      </c>
      <c r="AD4791" s="8" t="n"/>
      <c r="AG4791" s="14" t="n"/>
      <c r="AI4791">
        <f>IF($C4791="","",IF(COUNTIF($C$2:$C4791,$C4791)=1,1,0))</f>
        <v/>
      </c>
      <c r="AJ4791">
        <f>IF($AI4791=1,SUMPRODUCT(--($AM$2:$AM$7001&lt;$AM4791))+1,"")</f>
        <v/>
      </c>
      <c r="AK4791">
        <f>IF($C4791="","",IF(OR($P4791=TRUE(),$P4791="TRUE"),1,0))</f>
        <v/>
      </c>
      <c r="AL4791">
        <f>IF($C4791="","",IF(AND($V4791="Yes",SUMPRODUCT((LEN(Settings!$F$6:$F$13)&gt;0)*ISNUMBER(SEARCH(Settings!$F$6:$F$13,$O4791)))=0),1,0))</f>
        <v/>
      </c>
      <c r="AM4791">
        <f>IF($AI4791=1,IFERROR(IF(VALUE($C4791)&lt;100000000,VALUE($C4791),1000000000),IFERROR(IF(VALUE(MID($C4791,2,20))&lt;100000000,VALUE(MID($C4791,2,20)),1000000000),1000000000))+ROW()/100000,"")</f>
        <v/>
      </c>
    </row>
    <row r="4792">
      <c r="E4792" s="14" t="n"/>
      <c r="M4792" s="8">
        <f>IF($C4792="","",L4792*T4792/100)</f>
        <v/>
      </c>
      <c r="S4792" s="8" t="n"/>
      <c r="T4792" s="8" t="n"/>
      <c r="W4792">
        <f>IF($C4792="","",IF($AL4792=1,0,IF($AK4792=1,Settings!$C$6,Settings!$C$7))*100)</f>
        <v/>
      </c>
      <c r="X4792" s="8">
        <f>IF($C4792="","",T4792*W4792/100)</f>
        <v/>
      </c>
      <c r="Y4792" s="8">
        <f>IF($C4792="","",T4792-X4792)</f>
        <v/>
      </c>
      <c r="Z4792" s="8">
        <f>IF($C4792="","",Y4792-M4792)</f>
        <v/>
      </c>
      <c r="AD4792" s="8" t="n"/>
      <c r="AG4792" s="14" t="n"/>
      <c r="AI4792">
        <f>IF($C4792="","",IF(COUNTIF($C$2:$C4792,$C4792)=1,1,0))</f>
        <v/>
      </c>
      <c r="AJ4792">
        <f>IF($AI4792=1,SUMPRODUCT(--($AM$2:$AM$7001&lt;$AM4792))+1,"")</f>
        <v/>
      </c>
      <c r="AK4792">
        <f>IF($C4792="","",IF(OR($P4792=TRUE(),$P4792="TRUE"),1,0))</f>
        <v/>
      </c>
      <c r="AL4792">
        <f>IF($C4792="","",IF(AND($V4792="Yes",SUMPRODUCT((LEN(Settings!$F$6:$F$13)&gt;0)*ISNUMBER(SEARCH(Settings!$F$6:$F$13,$O4792)))=0),1,0))</f>
        <v/>
      </c>
      <c r="AM4792">
        <f>IF($AI4792=1,IFERROR(IF(VALUE($C4792)&lt;100000000,VALUE($C4792),1000000000),IFERROR(IF(VALUE(MID($C4792,2,20))&lt;100000000,VALUE(MID($C4792,2,20)),1000000000),1000000000))+ROW()/100000,"")</f>
        <v/>
      </c>
    </row>
    <row r="4793">
      <c r="E4793" s="14" t="n"/>
      <c r="M4793" s="8">
        <f>IF($C4793="","",L4793*T4793/100)</f>
        <v/>
      </c>
      <c r="S4793" s="8" t="n"/>
      <c r="T4793" s="8" t="n"/>
      <c r="W4793">
        <f>IF($C4793="","",IF($AL4793=1,0,IF($AK4793=1,Settings!$C$6,Settings!$C$7))*100)</f>
        <v/>
      </c>
      <c r="X4793" s="8">
        <f>IF($C4793="","",T4793*W4793/100)</f>
        <v/>
      </c>
      <c r="Y4793" s="8">
        <f>IF($C4793="","",T4793-X4793)</f>
        <v/>
      </c>
      <c r="Z4793" s="8">
        <f>IF($C4793="","",Y4793-M4793)</f>
        <v/>
      </c>
      <c r="AD4793" s="8" t="n"/>
      <c r="AG4793" s="14" t="n"/>
      <c r="AI4793">
        <f>IF($C4793="","",IF(COUNTIF($C$2:$C4793,$C4793)=1,1,0))</f>
        <v/>
      </c>
      <c r="AJ4793">
        <f>IF($AI4793=1,SUMPRODUCT(--($AM$2:$AM$7001&lt;$AM4793))+1,"")</f>
        <v/>
      </c>
      <c r="AK4793">
        <f>IF($C4793="","",IF(OR($P4793=TRUE(),$P4793="TRUE"),1,0))</f>
        <v/>
      </c>
      <c r="AL4793">
        <f>IF($C4793="","",IF(AND($V4793="Yes",SUMPRODUCT((LEN(Settings!$F$6:$F$13)&gt;0)*ISNUMBER(SEARCH(Settings!$F$6:$F$13,$O4793)))=0),1,0))</f>
        <v/>
      </c>
      <c r="AM4793">
        <f>IF($AI4793=1,IFERROR(IF(VALUE($C4793)&lt;100000000,VALUE($C4793),1000000000),IFERROR(IF(VALUE(MID($C4793,2,20))&lt;100000000,VALUE(MID($C4793,2,20)),1000000000),1000000000))+ROW()/100000,"")</f>
        <v/>
      </c>
    </row>
    <row r="4794">
      <c r="E4794" s="14" t="n"/>
      <c r="M4794" s="8">
        <f>IF($C4794="","",L4794*T4794/100)</f>
        <v/>
      </c>
      <c r="S4794" s="8" t="n"/>
      <c r="T4794" s="8" t="n"/>
      <c r="W4794">
        <f>IF($C4794="","",IF($AL4794=1,0,IF($AK4794=1,Settings!$C$6,Settings!$C$7))*100)</f>
        <v/>
      </c>
      <c r="X4794" s="8">
        <f>IF($C4794="","",T4794*W4794/100)</f>
        <v/>
      </c>
      <c r="Y4794" s="8">
        <f>IF($C4794="","",T4794-X4794)</f>
        <v/>
      </c>
      <c r="Z4794" s="8">
        <f>IF($C4794="","",Y4794-M4794)</f>
        <v/>
      </c>
      <c r="AD4794" s="8" t="n"/>
      <c r="AG4794" s="14" t="n"/>
      <c r="AI4794">
        <f>IF($C4794="","",IF(COUNTIF($C$2:$C4794,$C4794)=1,1,0))</f>
        <v/>
      </c>
      <c r="AJ4794">
        <f>IF($AI4794=1,SUMPRODUCT(--($AM$2:$AM$7001&lt;$AM4794))+1,"")</f>
        <v/>
      </c>
      <c r="AK4794">
        <f>IF($C4794="","",IF(OR($P4794=TRUE(),$P4794="TRUE"),1,0))</f>
        <v/>
      </c>
      <c r="AL4794">
        <f>IF($C4794="","",IF(AND($V4794="Yes",SUMPRODUCT((LEN(Settings!$F$6:$F$13)&gt;0)*ISNUMBER(SEARCH(Settings!$F$6:$F$13,$O4794)))=0),1,0))</f>
        <v/>
      </c>
      <c r="AM4794">
        <f>IF($AI4794=1,IFERROR(IF(VALUE($C4794)&lt;100000000,VALUE($C4794),1000000000),IFERROR(IF(VALUE(MID($C4794,2,20))&lt;100000000,VALUE(MID($C4794,2,20)),1000000000),1000000000))+ROW()/100000,"")</f>
        <v/>
      </c>
    </row>
    <row r="4795">
      <c r="E4795" s="14" t="n"/>
      <c r="M4795" s="8">
        <f>IF($C4795="","",L4795*T4795/100)</f>
        <v/>
      </c>
      <c r="S4795" s="8" t="n"/>
      <c r="T4795" s="8" t="n"/>
      <c r="W4795">
        <f>IF($C4795="","",IF($AL4795=1,0,IF($AK4795=1,Settings!$C$6,Settings!$C$7))*100)</f>
        <v/>
      </c>
      <c r="X4795" s="8">
        <f>IF($C4795="","",T4795*W4795/100)</f>
        <v/>
      </c>
      <c r="Y4795" s="8">
        <f>IF($C4795="","",T4795-X4795)</f>
        <v/>
      </c>
      <c r="Z4795" s="8">
        <f>IF($C4795="","",Y4795-M4795)</f>
        <v/>
      </c>
      <c r="AD4795" s="8" t="n"/>
      <c r="AG4795" s="14" t="n"/>
      <c r="AI4795">
        <f>IF($C4795="","",IF(COUNTIF($C$2:$C4795,$C4795)=1,1,0))</f>
        <v/>
      </c>
      <c r="AJ4795">
        <f>IF($AI4795=1,SUMPRODUCT(--($AM$2:$AM$7001&lt;$AM4795))+1,"")</f>
        <v/>
      </c>
      <c r="AK4795">
        <f>IF($C4795="","",IF(OR($P4795=TRUE(),$P4795="TRUE"),1,0))</f>
        <v/>
      </c>
      <c r="AL4795">
        <f>IF($C4795="","",IF(AND($V4795="Yes",SUMPRODUCT((LEN(Settings!$F$6:$F$13)&gt;0)*ISNUMBER(SEARCH(Settings!$F$6:$F$13,$O4795)))=0),1,0))</f>
        <v/>
      </c>
      <c r="AM4795">
        <f>IF($AI4795=1,IFERROR(IF(VALUE($C4795)&lt;100000000,VALUE($C4795),1000000000),IFERROR(IF(VALUE(MID($C4795,2,20))&lt;100000000,VALUE(MID($C4795,2,20)),1000000000),1000000000))+ROW()/100000,"")</f>
        <v/>
      </c>
    </row>
    <row r="4796">
      <c r="E4796" s="14" t="n"/>
      <c r="M4796" s="8">
        <f>IF($C4796="","",L4796*T4796/100)</f>
        <v/>
      </c>
      <c r="S4796" s="8" t="n"/>
      <c r="T4796" s="8" t="n"/>
      <c r="W4796">
        <f>IF($C4796="","",IF($AL4796=1,0,IF($AK4796=1,Settings!$C$6,Settings!$C$7))*100)</f>
        <v/>
      </c>
      <c r="X4796" s="8">
        <f>IF($C4796="","",T4796*W4796/100)</f>
        <v/>
      </c>
      <c r="Y4796" s="8">
        <f>IF($C4796="","",T4796-X4796)</f>
        <v/>
      </c>
      <c r="Z4796" s="8">
        <f>IF($C4796="","",Y4796-M4796)</f>
        <v/>
      </c>
      <c r="AD4796" s="8" t="n"/>
      <c r="AG4796" s="14" t="n"/>
      <c r="AI4796">
        <f>IF($C4796="","",IF(COUNTIF($C$2:$C4796,$C4796)=1,1,0))</f>
        <v/>
      </c>
      <c r="AJ4796">
        <f>IF($AI4796=1,SUMPRODUCT(--($AM$2:$AM$7001&lt;$AM4796))+1,"")</f>
        <v/>
      </c>
      <c r="AK4796">
        <f>IF($C4796="","",IF(OR($P4796=TRUE(),$P4796="TRUE"),1,0))</f>
        <v/>
      </c>
      <c r="AL4796">
        <f>IF($C4796="","",IF(AND($V4796="Yes",SUMPRODUCT((LEN(Settings!$F$6:$F$13)&gt;0)*ISNUMBER(SEARCH(Settings!$F$6:$F$13,$O4796)))=0),1,0))</f>
        <v/>
      </c>
      <c r="AM4796">
        <f>IF($AI4796=1,IFERROR(IF(VALUE($C4796)&lt;100000000,VALUE($C4796),1000000000),IFERROR(IF(VALUE(MID($C4796,2,20))&lt;100000000,VALUE(MID($C4796,2,20)),1000000000),1000000000))+ROW()/100000,"")</f>
        <v/>
      </c>
    </row>
    <row r="4797">
      <c r="E4797" s="14" t="n"/>
      <c r="M4797" s="8">
        <f>IF($C4797="","",L4797*T4797/100)</f>
        <v/>
      </c>
      <c r="S4797" s="8" t="n"/>
      <c r="T4797" s="8" t="n"/>
      <c r="W4797">
        <f>IF($C4797="","",IF($AL4797=1,0,IF($AK4797=1,Settings!$C$6,Settings!$C$7))*100)</f>
        <v/>
      </c>
      <c r="X4797" s="8">
        <f>IF($C4797="","",T4797*W4797/100)</f>
        <v/>
      </c>
      <c r="Y4797" s="8">
        <f>IF($C4797="","",T4797-X4797)</f>
        <v/>
      </c>
      <c r="Z4797" s="8">
        <f>IF($C4797="","",Y4797-M4797)</f>
        <v/>
      </c>
      <c r="AD4797" s="8" t="n"/>
      <c r="AG4797" s="14" t="n"/>
      <c r="AI4797">
        <f>IF($C4797="","",IF(COUNTIF($C$2:$C4797,$C4797)=1,1,0))</f>
        <v/>
      </c>
      <c r="AJ4797">
        <f>IF($AI4797=1,SUMPRODUCT(--($AM$2:$AM$7001&lt;$AM4797))+1,"")</f>
        <v/>
      </c>
      <c r="AK4797">
        <f>IF($C4797="","",IF(OR($P4797=TRUE(),$P4797="TRUE"),1,0))</f>
        <v/>
      </c>
      <c r="AL4797">
        <f>IF($C4797="","",IF(AND($V4797="Yes",SUMPRODUCT((LEN(Settings!$F$6:$F$13)&gt;0)*ISNUMBER(SEARCH(Settings!$F$6:$F$13,$O4797)))=0),1,0))</f>
        <v/>
      </c>
      <c r="AM4797">
        <f>IF($AI4797=1,IFERROR(IF(VALUE($C4797)&lt;100000000,VALUE($C4797),1000000000),IFERROR(IF(VALUE(MID($C4797,2,20))&lt;100000000,VALUE(MID($C4797,2,20)),1000000000),1000000000))+ROW()/100000,"")</f>
        <v/>
      </c>
    </row>
    <row r="4798">
      <c r="E4798" s="14" t="n"/>
      <c r="M4798" s="8">
        <f>IF($C4798="","",L4798*T4798/100)</f>
        <v/>
      </c>
      <c r="S4798" s="8" t="n"/>
      <c r="T4798" s="8" t="n"/>
      <c r="W4798">
        <f>IF($C4798="","",IF($AL4798=1,0,IF($AK4798=1,Settings!$C$6,Settings!$C$7))*100)</f>
        <v/>
      </c>
      <c r="X4798" s="8">
        <f>IF($C4798="","",T4798*W4798/100)</f>
        <v/>
      </c>
      <c r="Y4798" s="8">
        <f>IF($C4798="","",T4798-X4798)</f>
        <v/>
      </c>
      <c r="Z4798" s="8">
        <f>IF($C4798="","",Y4798-M4798)</f>
        <v/>
      </c>
      <c r="AD4798" s="8" t="n"/>
      <c r="AG4798" s="14" t="n"/>
      <c r="AI4798">
        <f>IF($C4798="","",IF(COUNTIF($C$2:$C4798,$C4798)=1,1,0))</f>
        <v/>
      </c>
      <c r="AJ4798">
        <f>IF($AI4798=1,SUMPRODUCT(--($AM$2:$AM$7001&lt;$AM4798))+1,"")</f>
        <v/>
      </c>
      <c r="AK4798">
        <f>IF($C4798="","",IF(OR($P4798=TRUE(),$P4798="TRUE"),1,0))</f>
        <v/>
      </c>
      <c r="AL4798">
        <f>IF($C4798="","",IF(AND($V4798="Yes",SUMPRODUCT((LEN(Settings!$F$6:$F$13)&gt;0)*ISNUMBER(SEARCH(Settings!$F$6:$F$13,$O4798)))=0),1,0))</f>
        <v/>
      </c>
      <c r="AM4798">
        <f>IF($AI4798=1,IFERROR(IF(VALUE($C4798)&lt;100000000,VALUE($C4798),1000000000),IFERROR(IF(VALUE(MID($C4798,2,20))&lt;100000000,VALUE(MID($C4798,2,20)),1000000000),1000000000))+ROW()/100000,"")</f>
        <v/>
      </c>
    </row>
    <row r="4799">
      <c r="E4799" s="14" t="n"/>
      <c r="M4799" s="8">
        <f>IF($C4799="","",L4799*T4799/100)</f>
        <v/>
      </c>
      <c r="S4799" s="8" t="n"/>
      <c r="T4799" s="8" t="n"/>
      <c r="W4799">
        <f>IF($C4799="","",IF($AL4799=1,0,IF($AK4799=1,Settings!$C$6,Settings!$C$7))*100)</f>
        <v/>
      </c>
      <c r="X4799" s="8">
        <f>IF($C4799="","",T4799*W4799/100)</f>
        <v/>
      </c>
      <c r="Y4799" s="8">
        <f>IF($C4799="","",T4799-X4799)</f>
        <v/>
      </c>
      <c r="Z4799" s="8">
        <f>IF($C4799="","",Y4799-M4799)</f>
        <v/>
      </c>
      <c r="AD4799" s="8" t="n"/>
      <c r="AG4799" s="14" t="n"/>
      <c r="AI4799">
        <f>IF($C4799="","",IF(COUNTIF($C$2:$C4799,$C4799)=1,1,0))</f>
        <v/>
      </c>
      <c r="AJ4799">
        <f>IF($AI4799=1,SUMPRODUCT(--($AM$2:$AM$7001&lt;$AM4799))+1,"")</f>
        <v/>
      </c>
      <c r="AK4799">
        <f>IF($C4799="","",IF(OR($P4799=TRUE(),$P4799="TRUE"),1,0))</f>
        <v/>
      </c>
      <c r="AL4799">
        <f>IF($C4799="","",IF(AND($V4799="Yes",SUMPRODUCT((LEN(Settings!$F$6:$F$13)&gt;0)*ISNUMBER(SEARCH(Settings!$F$6:$F$13,$O4799)))=0),1,0))</f>
        <v/>
      </c>
      <c r="AM4799">
        <f>IF($AI4799=1,IFERROR(IF(VALUE($C4799)&lt;100000000,VALUE($C4799),1000000000),IFERROR(IF(VALUE(MID($C4799,2,20))&lt;100000000,VALUE(MID($C4799,2,20)),1000000000),1000000000))+ROW()/100000,"")</f>
        <v/>
      </c>
    </row>
    <row r="4800">
      <c r="E4800" s="14" t="n"/>
      <c r="M4800" s="8">
        <f>IF($C4800="","",L4800*T4800/100)</f>
        <v/>
      </c>
      <c r="S4800" s="8" t="n"/>
      <c r="T4800" s="8" t="n"/>
      <c r="W4800">
        <f>IF($C4800="","",IF($AL4800=1,0,IF($AK4800=1,Settings!$C$6,Settings!$C$7))*100)</f>
        <v/>
      </c>
      <c r="X4800" s="8">
        <f>IF($C4800="","",T4800*W4800/100)</f>
        <v/>
      </c>
      <c r="Y4800" s="8">
        <f>IF($C4800="","",T4800-X4800)</f>
        <v/>
      </c>
      <c r="Z4800" s="8">
        <f>IF($C4800="","",Y4800-M4800)</f>
        <v/>
      </c>
      <c r="AD4800" s="8" t="n"/>
      <c r="AG4800" s="14" t="n"/>
      <c r="AI4800">
        <f>IF($C4800="","",IF(COUNTIF($C$2:$C4800,$C4800)=1,1,0))</f>
        <v/>
      </c>
      <c r="AJ4800">
        <f>IF($AI4800=1,SUMPRODUCT(--($AM$2:$AM$7001&lt;$AM4800))+1,"")</f>
        <v/>
      </c>
      <c r="AK4800">
        <f>IF($C4800="","",IF(OR($P4800=TRUE(),$P4800="TRUE"),1,0))</f>
        <v/>
      </c>
      <c r="AL4800">
        <f>IF($C4800="","",IF(AND($V4800="Yes",SUMPRODUCT((LEN(Settings!$F$6:$F$13)&gt;0)*ISNUMBER(SEARCH(Settings!$F$6:$F$13,$O4800)))=0),1,0))</f>
        <v/>
      </c>
      <c r="AM4800">
        <f>IF($AI4800=1,IFERROR(IF(VALUE($C4800)&lt;100000000,VALUE($C4800),1000000000),IFERROR(IF(VALUE(MID($C4800,2,20))&lt;100000000,VALUE(MID($C4800,2,20)),1000000000),1000000000))+ROW()/100000,"")</f>
        <v/>
      </c>
    </row>
    <row r="4801">
      <c r="E4801" s="14" t="n"/>
      <c r="M4801" s="8">
        <f>IF($C4801="","",L4801*T4801/100)</f>
        <v/>
      </c>
      <c r="S4801" s="8" t="n"/>
      <c r="T4801" s="8" t="n"/>
      <c r="W4801">
        <f>IF($C4801="","",IF($AL4801=1,0,IF($AK4801=1,Settings!$C$6,Settings!$C$7))*100)</f>
        <v/>
      </c>
      <c r="X4801" s="8">
        <f>IF($C4801="","",T4801*W4801/100)</f>
        <v/>
      </c>
      <c r="Y4801" s="8">
        <f>IF($C4801="","",T4801-X4801)</f>
        <v/>
      </c>
      <c r="Z4801" s="8">
        <f>IF($C4801="","",Y4801-M4801)</f>
        <v/>
      </c>
      <c r="AD4801" s="8" t="n"/>
      <c r="AG4801" s="14" t="n"/>
      <c r="AI4801">
        <f>IF($C4801="","",IF(COUNTIF($C$2:$C4801,$C4801)=1,1,0))</f>
        <v/>
      </c>
      <c r="AJ4801">
        <f>IF($AI4801=1,SUMPRODUCT(--($AM$2:$AM$7001&lt;$AM4801))+1,"")</f>
        <v/>
      </c>
      <c r="AK4801">
        <f>IF($C4801="","",IF(OR($P4801=TRUE(),$P4801="TRUE"),1,0))</f>
        <v/>
      </c>
      <c r="AL4801">
        <f>IF($C4801="","",IF(AND($V4801="Yes",SUMPRODUCT((LEN(Settings!$F$6:$F$13)&gt;0)*ISNUMBER(SEARCH(Settings!$F$6:$F$13,$O4801)))=0),1,0))</f>
        <v/>
      </c>
      <c r="AM4801">
        <f>IF($AI4801=1,IFERROR(IF(VALUE($C4801)&lt;100000000,VALUE($C4801),1000000000),IFERROR(IF(VALUE(MID($C4801,2,20))&lt;100000000,VALUE(MID($C4801,2,20)),1000000000),1000000000))+ROW()/100000,"")</f>
        <v/>
      </c>
    </row>
    <row r="4802">
      <c r="E4802" s="14" t="n"/>
      <c r="M4802" s="8">
        <f>IF($C4802="","",L4802*T4802/100)</f>
        <v/>
      </c>
      <c r="S4802" s="8" t="n"/>
      <c r="T4802" s="8" t="n"/>
      <c r="W4802">
        <f>IF($C4802="","",IF($AL4802=1,0,IF($AK4802=1,Settings!$C$6,Settings!$C$7))*100)</f>
        <v/>
      </c>
      <c r="X4802" s="8">
        <f>IF($C4802="","",T4802*W4802/100)</f>
        <v/>
      </c>
      <c r="Y4802" s="8">
        <f>IF($C4802="","",T4802-X4802)</f>
        <v/>
      </c>
      <c r="Z4802" s="8">
        <f>IF($C4802="","",Y4802-M4802)</f>
        <v/>
      </c>
      <c r="AD4802" s="8" t="n"/>
      <c r="AG4802" s="14" t="n"/>
      <c r="AI4802">
        <f>IF($C4802="","",IF(COUNTIF($C$2:$C4802,$C4802)=1,1,0))</f>
        <v/>
      </c>
      <c r="AJ4802">
        <f>IF($AI4802=1,SUMPRODUCT(--($AM$2:$AM$7001&lt;$AM4802))+1,"")</f>
        <v/>
      </c>
      <c r="AK4802">
        <f>IF($C4802="","",IF(OR($P4802=TRUE(),$P4802="TRUE"),1,0))</f>
        <v/>
      </c>
      <c r="AL4802">
        <f>IF($C4802="","",IF(AND($V4802="Yes",SUMPRODUCT((LEN(Settings!$F$6:$F$13)&gt;0)*ISNUMBER(SEARCH(Settings!$F$6:$F$13,$O4802)))=0),1,0))</f>
        <v/>
      </c>
      <c r="AM4802">
        <f>IF($AI4802=1,IFERROR(IF(VALUE($C4802)&lt;100000000,VALUE($C4802),1000000000),IFERROR(IF(VALUE(MID($C4802,2,20))&lt;100000000,VALUE(MID($C4802,2,20)),1000000000),1000000000))+ROW()/100000,"")</f>
        <v/>
      </c>
    </row>
    <row r="4803">
      <c r="E4803" s="14" t="n"/>
      <c r="M4803" s="8">
        <f>IF($C4803="","",L4803*T4803/100)</f>
        <v/>
      </c>
      <c r="S4803" s="8" t="n"/>
      <c r="T4803" s="8" t="n"/>
      <c r="W4803">
        <f>IF($C4803="","",IF($AL4803=1,0,IF($AK4803=1,Settings!$C$6,Settings!$C$7))*100)</f>
        <v/>
      </c>
      <c r="X4803" s="8">
        <f>IF($C4803="","",T4803*W4803/100)</f>
        <v/>
      </c>
      <c r="Y4803" s="8">
        <f>IF($C4803="","",T4803-X4803)</f>
        <v/>
      </c>
      <c r="Z4803" s="8">
        <f>IF($C4803="","",Y4803-M4803)</f>
        <v/>
      </c>
      <c r="AD4803" s="8" t="n"/>
      <c r="AG4803" s="14" t="n"/>
      <c r="AI4803">
        <f>IF($C4803="","",IF(COUNTIF($C$2:$C4803,$C4803)=1,1,0))</f>
        <v/>
      </c>
      <c r="AJ4803">
        <f>IF($AI4803=1,SUMPRODUCT(--($AM$2:$AM$7001&lt;$AM4803))+1,"")</f>
        <v/>
      </c>
      <c r="AK4803">
        <f>IF($C4803="","",IF(OR($P4803=TRUE(),$P4803="TRUE"),1,0))</f>
        <v/>
      </c>
      <c r="AL4803">
        <f>IF($C4803="","",IF(AND($V4803="Yes",SUMPRODUCT((LEN(Settings!$F$6:$F$13)&gt;0)*ISNUMBER(SEARCH(Settings!$F$6:$F$13,$O4803)))=0),1,0))</f>
        <v/>
      </c>
      <c r="AM4803">
        <f>IF($AI4803=1,IFERROR(IF(VALUE($C4803)&lt;100000000,VALUE($C4803),1000000000),IFERROR(IF(VALUE(MID($C4803,2,20))&lt;100000000,VALUE(MID($C4803,2,20)),1000000000),1000000000))+ROW()/100000,"")</f>
        <v/>
      </c>
    </row>
    <row r="4804">
      <c r="E4804" s="14" t="n"/>
      <c r="M4804" s="8">
        <f>IF($C4804="","",L4804*T4804/100)</f>
        <v/>
      </c>
      <c r="S4804" s="8" t="n"/>
      <c r="T4804" s="8" t="n"/>
      <c r="W4804">
        <f>IF($C4804="","",IF($AL4804=1,0,IF($AK4804=1,Settings!$C$6,Settings!$C$7))*100)</f>
        <v/>
      </c>
      <c r="X4804" s="8">
        <f>IF($C4804="","",T4804*W4804/100)</f>
        <v/>
      </c>
      <c r="Y4804" s="8">
        <f>IF($C4804="","",T4804-X4804)</f>
        <v/>
      </c>
      <c r="Z4804" s="8">
        <f>IF($C4804="","",Y4804-M4804)</f>
        <v/>
      </c>
      <c r="AD4804" s="8" t="n"/>
      <c r="AG4804" s="14" t="n"/>
      <c r="AI4804">
        <f>IF($C4804="","",IF(COUNTIF($C$2:$C4804,$C4804)=1,1,0))</f>
        <v/>
      </c>
      <c r="AJ4804">
        <f>IF($AI4804=1,SUMPRODUCT(--($AM$2:$AM$7001&lt;$AM4804))+1,"")</f>
        <v/>
      </c>
      <c r="AK4804">
        <f>IF($C4804="","",IF(OR($P4804=TRUE(),$P4804="TRUE"),1,0))</f>
        <v/>
      </c>
      <c r="AL4804">
        <f>IF($C4804="","",IF(AND($V4804="Yes",SUMPRODUCT((LEN(Settings!$F$6:$F$13)&gt;0)*ISNUMBER(SEARCH(Settings!$F$6:$F$13,$O4804)))=0),1,0))</f>
        <v/>
      </c>
      <c r="AM4804">
        <f>IF($AI4804=1,IFERROR(IF(VALUE($C4804)&lt;100000000,VALUE($C4804),1000000000),IFERROR(IF(VALUE(MID($C4804,2,20))&lt;100000000,VALUE(MID($C4804,2,20)),1000000000),1000000000))+ROW()/100000,"")</f>
        <v/>
      </c>
    </row>
    <row r="4805">
      <c r="E4805" s="14" t="n"/>
      <c r="M4805" s="8">
        <f>IF($C4805="","",L4805*T4805/100)</f>
        <v/>
      </c>
      <c r="S4805" s="8" t="n"/>
      <c r="T4805" s="8" t="n"/>
      <c r="W4805">
        <f>IF($C4805="","",IF($AL4805=1,0,IF($AK4805=1,Settings!$C$6,Settings!$C$7))*100)</f>
        <v/>
      </c>
      <c r="X4805" s="8">
        <f>IF($C4805="","",T4805*W4805/100)</f>
        <v/>
      </c>
      <c r="Y4805" s="8">
        <f>IF($C4805="","",T4805-X4805)</f>
        <v/>
      </c>
      <c r="Z4805" s="8">
        <f>IF($C4805="","",Y4805-M4805)</f>
        <v/>
      </c>
      <c r="AD4805" s="8" t="n"/>
      <c r="AG4805" s="14" t="n"/>
      <c r="AI4805">
        <f>IF($C4805="","",IF(COUNTIF($C$2:$C4805,$C4805)=1,1,0))</f>
        <v/>
      </c>
      <c r="AJ4805">
        <f>IF($AI4805=1,SUMPRODUCT(--($AM$2:$AM$7001&lt;$AM4805))+1,"")</f>
        <v/>
      </c>
      <c r="AK4805">
        <f>IF($C4805="","",IF(OR($P4805=TRUE(),$P4805="TRUE"),1,0))</f>
        <v/>
      </c>
      <c r="AL4805">
        <f>IF($C4805="","",IF(AND($V4805="Yes",SUMPRODUCT((LEN(Settings!$F$6:$F$13)&gt;0)*ISNUMBER(SEARCH(Settings!$F$6:$F$13,$O4805)))=0),1,0))</f>
        <v/>
      </c>
      <c r="AM4805">
        <f>IF($AI4805=1,IFERROR(IF(VALUE($C4805)&lt;100000000,VALUE($C4805),1000000000),IFERROR(IF(VALUE(MID($C4805,2,20))&lt;100000000,VALUE(MID($C4805,2,20)),1000000000),1000000000))+ROW()/100000,"")</f>
        <v/>
      </c>
    </row>
    <row r="4806">
      <c r="E4806" s="14" t="n"/>
      <c r="M4806" s="8">
        <f>IF($C4806="","",L4806*T4806/100)</f>
        <v/>
      </c>
      <c r="S4806" s="8" t="n"/>
      <c r="T4806" s="8" t="n"/>
      <c r="W4806">
        <f>IF($C4806="","",IF($AL4806=1,0,IF($AK4806=1,Settings!$C$6,Settings!$C$7))*100)</f>
        <v/>
      </c>
      <c r="X4806" s="8">
        <f>IF($C4806="","",T4806*W4806/100)</f>
        <v/>
      </c>
      <c r="Y4806" s="8">
        <f>IF($C4806="","",T4806-X4806)</f>
        <v/>
      </c>
      <c r="Z4806" s="8">
        <f>IF($C4806="","",Y4806-M4806)</f>
        <v/>
      </c>
      <c r="AD4806" s="8" t="n"/>
      <c r="AG4806" s="14" t="n"/>
      <c r="AI4806">
        <f>IF($C4806="","",IF(COUNTIF($C$2:$C4806,$C4806)=1,1,0))</f>
        <v/>
      </c>
      <c r="AJ4806">
        <f>IF($AI4806=1,SUMPRODUCT(--($AM$2:$AM$7001&lt;$AM4806))+1,"")</f>
        <v/>
      </c>
      <c r="AK4806">
        <f>IF($C4806="","",IF(OR($P4806=TRUE(),$P4806="TRUE"),1,0))</f>
        <v/>
      </c>
      <c r="AL4806">
        <f>IF($C4806="","",IF(AND($V4806="Yes",SUMPRODUCT((LEN(Settings!$F$6:$F$13)&gt;0)*ISNUMBER(SEARCH(Settings!$F$6:$F$13,$O4806)))=0),1,0))</f>
        <v/>
      </c>
      <c r="AM4806">
        <f>IF($AI4806=1,IFERROR(IF(VALUE($C4806)&lt;100000000,VALUE($C4806),1000000000),IFERROR(IF(VALUE(MID($C4806,2,20))&lt;100000000,VALUE(MID($C4806,2,20)),1000000000),1000000000))+ROW()/100000,"")</f>
        <v/>
      </c>
    </row>
    <row r="4807">
      <c r="E4807" s="14" t="n"/>
      <c r="M4807" s="8">
        <f>IF($C4807="","",L4807*T4807/100)</f>
        <v/>
      </c>
      <c r="S4807" s="8" t="n"/>
      <c r="T4807" s="8" t="n"/>
      <c r="W4807">
        <f>IF($C4807="","",IF($AL4807=1,0,IF($AK4807=1,Settings!$C$6,Settings!$C$7))*100)</f>
        <v/>
      </c>
      <c r="X4807" s="8">
        <f>IF($C4807="","",T4807*W4807/100)</f>
        <v/>
      </c>
      <c r="Y4807" s="8">
        <f>IF($C4807="","",T4807-X4807)</f>
        <v/>
      </c>
      <c r="Z4807" s="8">
        <f>IF($C4807="","",Y4807-M4807)</f>
        <v/>
      </c>
      <c r="AD4807" s="8" t="n"/>
      <c r="AG4807" s="14" t="n"/>
      <c r="AI4807">
        <f>IF($C4807="","",IF(COUNTIF($C$2:$C4807,$C4807)=1,1,0))</f>
        <v/>
      </c>
      <c r="AJ4807">
        <f>IF($AI4807=1,SUMPRODUCT(--($AM$2:$AM$7001&lt;$AM4807))+1,"")</f>
        <v/>
      </c>
      <c r="AK4807">
        <f>IF($C4807="","",IF(OR($P4807=TRUE(),$P4807="TRUE"),1,0))</f>
        <v/>
      </c>
      <c r="AL4807">
        <f>IF($C4807="","",IF(AND($V4807="Yes",SUMPRODUCT((LEN(Settings!$F$6:$F$13)&gt;0)*ISNUMBER(SEARCH(Settings!$F$6:$F$13,$O4807)))=0),1,0))</f>
        <v/>
      </c>
      <c r="AM4807">
        <f>IF($AI4807=1,IFERROR(IF(VALUE($C4807)&lt;100000000,VALUE($C4807),1000000000),IFERROR(IF(VALUE(MID($C4807,2,20))&lt;100000000,VALUE(MID($C4807,2,20)),1000000000),1000000000))+ROW()/100000,"")</f>
        <v/>
      </c>
    </row>
    <row r="4808">
      <c r="E4808" s="14" t="n"/>
      <c r="M4808" s="8">
        <f>IF($C4808="","",L4808*T4808/100)</f>
        <v/>
      </c>
      <c r="S4808" s="8" t="n"/>
      <c r="T4808" s="8" t="n"/>
      <c r="W4808">
        <f>IF($C4808="","",IF($AL4808=1,0,IF($AK4808=1,Settings!$C$6,Settings!$C$7))*100)</f>
        <v/>
      </c>
      <c r="X4808" s="8">
        <f>IF($C4808="","",T4808*W4808/100)</f>
        <v/>
      </c>
      <c r="Y4808" s="8">
        <f>IF($C4808="","",T4808-X4808)</f>
        <v/>
      </c>
      <c r="Z4808" s="8">
        <f>IF($C4808="","",Y4808-M4808)</f>
        <v/>
      </c>
      <c r="AD4808" s="8" t="n"/>
      <c r="AG4808" s="14" t="n"/>
      <c r="AI4808">
        <f>IF($C4808="","",IF(COUNTIF($C$2:$C4808,$C4808)=1,1,0))</f>
        <v/>
      </c>
      <c r="AJ4808">
        <f>IF($AI4808=1,SUMPRODUCT(--($AM$2:$AM$7001&lt;$AM4808))+1,"")</f>
        <v/>
      </c>
      <c r="AK4808">
        <f>IF($C4808="","",IF(OR($P4808=TRUE(),$P4808="TRUE"),1,0))</f>
        <v/>
      </c>
      <c r="AL4808">
        <f>IF($C4808="","",IF(AND($V4808="Yes",SUMPRODUCT((LEN(Settings!$F$6:$F$13)&gt;0)*ISNUMBER(SEARCH(Settings!$F$6:$F$13,$O4808)))=0),1,0))</f>
        <v/>
      </c>
      <c r="AM4808">
        <f>IF($AI4808=1,IFERROR(IF(VALUE($C4808)&lt;100000000,VALUE($C4808),1000000000),IFERROR(IF(VALUE(MID($C4808,2,20))&lt;100000000,VALUE(MID($C4808,2,20)),1000000000),1000000000))+ROW()/100000,"")</f>
        <v/>
      </c>
    </row>
    <row r="4809">
      <c r="E4809" s="14" t="n"/>
      <c r="M4809" s="8">
        <f>IF($C4809="","",L4809*T4809/100)</f>
        <v/>
      </c>
      <c r="S4809" s="8" t="n"/>
      <c r="T4809" s="8" t="n"/>
      <c r="W4809">
        <f>IF($C4809="","",IF($AL4809=1,0,IF($AK4809=1,Settings!$C$6,Settings!$C$7))*100)</f>
        <v/>
      </c>
      <c r="X4809" s="8">
        <f>IF($C4809="","",T4809*W4809/100)</f>
        <v/>
      </c>
      <c r="Y4809" s="8">
        <f>IF($C4809="","",T4809-X4809)</f>
        <v/>
      </c>
      <c r="Z4809" s="8">
        <f>IF($C4809="","",Y4809-M4809)</f>
        <v/>
      </c>
      <c r="AD4809" s="8" t="n"/>
      <c r="AG4809" s="14" t="n"/>
      <c r="AI4809">
        <f>IF($C4809="","",IF(COUNTIF($C$2:$C4809,$C4809)=1,1,0))</f>
        <v/>
      </c>
      <c r="AJ4809">
        <f>IF($AI4809=1,SUMPRODUCT(--($AM$2:$AM$7001&lt;$AM4809))+1,"")</f>
        <v/>
      </c>
      <c r="AK4809">
        <f>IF($C4809="","",IF(OR($P4809=TRUE(),$P4809="TRUE"),1,0))</f>
        <v/>
      </c>
      <c r="AL4809">
        <f>IF($C4809="","",IF(AND($V4809="Yes",SUMPRODUCT((LEN(Settings!$F$6:$F$13)&gt;0)*ISNUMBER(SEARCH(Settings!$F$6:$F$13,$O4809)))=0),1,0))</f>
        <v/>
      </c>
      <c r="AM4809">
        <f>IF($AI4809=1,IFERROR(IF(VALUE($C4809)&lt;100000000,VALUE($C4809),1000000000),IFERROR(IF(VALUE(MID($C4809,2,20))&lt;100000000,VALUE(MID($C4809,2,20)),1000000000),1000000000))+ROW()/100000,"")</f>
        <v/>
      </c>
    </row>
    <row r="4810">
      <c r="E4810" s="14" t="n"/>
      <c r="M4810" s="8">
        <f>IF($C4810="","",L4810*T4810/100)</f>
        <v/>
      </c>
      <c r="S4810" s="8" t="n"/>
      <c r="T4810" s="8" t="n"/>
      <c r="W4810">
        <f>IF($C4810="","",IF($AL4810=1,0,IF($AK4810=1,Settings!$C$6,Settings!$C$7))*100)</f>
        <v/>
      </c>
      <c r="X4810" s="8">
        <f>IF($C4810="","",T4810*W4810/100)</f>
        <v/>
      </c>
      <c r="Y4810" s="8">
        <f>IF($C4810="","",T4810-X4810)</f>
        <v/>
      </c>
      <c r="Z4810" s="8">
        <f>IF($C4810="","",Y4810-M4810)</f>
        <v/>
      </c>
      <c r="AD4810" s="8" t="n"/>
      <c r="AG4810" s="14" t="n"/>
      <c r="AI4810">
        <f>IF($C4810="","",IF(COUNTIF($C$2:$C4810,$C4810)=1,1,0))</f>
        <v/>
      </c>
      <c r="AJ4810">
        <f>IF($AI4810=1,SUMPRODUCT(--($AM$2:$AM$7001&lt;$AM4810))+1,"")</f>
        <v/>
      </c>
      <c r="AK4810">
        <f>IF($C4810="","",IF(OR($P4810=TRUE(),$P4810="TRUE"),1,0))</f>
        <v/>
      </c>
      <c r="AL4810">
        <f>IF($C4810="","",IF(AND($V4810="Yes",SUMPRODUCT((LEN(Settings!$F$6:$F$13)&gt;0)*ISNUMBER(SEARCH(Settings!$F$6:$F$13,$O4810)))=0),1,0))</f>
        <v/>
      </c>
      <c r="AM4810">
        <f>IF($AI4810=1,IFERROR(IF(VALUE($C4810)&lt;100000000,VALUE($C4810),1000000000),IFERROR(IF(VALUE(MID($C4810,2,20))&lt;100000000,VALUE(MID($C4810,2,20)),1000000000),1000000000))+ROW()/100000,"")</f>
        <v/>
      </c>
    </row>
    <row r="4811">
      <c r="E4811" s="14" t="n"/>
      <c r="M4811" s="8">
        <f>IF($C4811="","",L4811*T4811/100)</f>
        <v/>
      </c>
      <c r="S4811" s="8" t="n"/>
      <c r="T4811" s="8" t="n"/>
      <c r="W4811">
        <f>IF($C4811="","",IF($AL4811=1,0,IF($AK4811=1,Settings!$C$6,Settings!$C$7))*100)</f>
        <v/>
      </c>
      <c r="X4811" s="8">
        <f>IF($C4811="","",T4811*W4811/100)</f>
        <v/>
      </c>
      <c r="Y4811" s="8">
        <f>IF($C4811="","",T4811-X4811)</f>
        <v/>
      </c>
      <c r="Z4811" s="8">
        <f>IF($C4811="","",Y4811-M4811)</f>
        <v/>
      </c>
      <c r="AD4811" s="8" t="n"/>
      <c r="AG4811" s="14" t="n"/>
      <c r="AI4811">
        <f>IF($C4811="","",IF(COUNTIF($C$2:$C4811,$C4811)=1,1,0))</f>
        <v/>
      </c>
      <c r="AJ4811">
        <f>IF($AI4811=1,SUMPRODUCT(--($AM$2:$AM$7001&lt;$AM4811))+1,"")</f>
        <v/>
      </c>
      <c r="AK4811">
        <f>IF($C4811="","",IF(OR($P4811=TRUE(),$P4811="TRUE"),1,0))</f>
        <v/>
      </c>
      <c r="AL4811">
        <f>IF($C4811="","",IF(AND($V4811="Yes",SUMPRODUCT((LEN(Settings!$F$6:$F$13)&gt;0)*ISNUMBER(SEARCH(Settings!$F$6:$F$13,$O4811)))=0),1,0))</f>
        <v/>
      </c>
      <c r="AM4811">
        <f>IF($AI4811=1,IFERROR(IF(VALUE($C4811)&lt;100000000,VALUE($C4811),1000000000),IFERROR(IF(VALUE(MID($C4811,2,20))&lt;100000000,VALUE(MID($C4811,2,20)),1000000000),1000000000))+ROW()/100000,"")</f>
        <v/>
      </c>
    </row>
    <row r="4812">
      <c r="E4812" s="14" t="n"/>
      <c r="M4812" s="8">
        <f>IF($C4812="","",L4812*T4812/100)</f>
        <v/>
      </c>
      <c r="S4812" s="8" t="n"/>
      <c r="T4812" s="8" t="n"/>
      <c r="W4812">
        <f>IF($C4812="","",IF($AL4812=1,0,IF($AK4812=1,Settings!$C$6,Settings!$C$7))*100)</f>
        <v/>
      </c>
      <c r="X4812" s="8">
        <f>IF($C4812="","",T4812*W4812/100)</f>
        <v/>
      </c>
      <c r="Y4812" s="8">
        <f>IF($C4812="","",T4812-X4812)</f>
        <v/>
      </c>
      <c r="Z4812" s="8">
        <f>IF($C4812="","",Y4812-M4812)</f>
        <v/>
      </c>
      <c r="AD4812" s="8" t="n"/>
      <c r="AG4812" s="14" t="n"/>
      <c r="AI4812">
        <f>IF($C4812="","",IF(COUNTIF($C$2:$C4812,$C4812)=1,1,0))</f>
        <v/>
      </c>
      <c r="AJ4812">
        <f>IF($AI4812=1,SUMPRODUCT(--($AM$2:$AM$7001&lt;$AM4812))+1,"")</f>
        <v/>
      </c>
      <c r="AK4812">
        <f>IF($C4812="","",IF(OR($P4812=TRUE(),$P4812="TRUE"),1,0))</f>
        <v/>
      </c>
      <c r="AL4812">
        <f>IF($C4812="","",IF(AND($V4812="Yes",SUMPRODUCT((LEN(Settings!$F$6:$F$13)&gt;0)*ISNUMBER(SEARCH(Settings!$F$6:$F$13,$O4812)))=0),1,0))</f>
        <v/>
      </c>
      <c r="AM4812">
        <f>IF($AI4812=1,IFERROR(IF(VALUE($C4812)&lt;100000000,VALUE($C4812),1000000000),IFERROR(IF(VALUE(MID($C4812,2,20))&lt;100000000,VALUE(MID($C4812,2,20)),1000000000),1000000000))+ROW()/100000,"")</f>
        <v/>
      </c>
    </row>
    <row r="4813">
      <c r="E4813" s="14" t="n"/>
      <c r="M4813" s="8">
        <f>IF($C4813="","",L4813*T4813/100)</f>
        <v/>
      </c>
      <c r="S4813" s="8" t="n"/>
      <c r="T4813" s="8" t="n"/>
      <c r="W4813">
        <f>IF($C4813="","",IF($AL4813=1,0,IF($AK4813=1,Settings!$C$6,Settings!$C$7))*100)</f>
        <v/>
      </c>
      <c r="X4813" s="8">
        <f>IF($C4813="","",T4813*W4813/100)</f>
        <v/>
      </c>
      <c r="Y4813" s="8">
        <f>IF($C4813="","",T4813-X4813)</f>
        <v/>
      </c>
      <c r="Z4813" s="8">
        <f>IF($C4813="","",Y4813-M4813)</f>
        <v/>
      </c>
      <c r="AD4813" s="8" t="n"/>
      <c r="AG4813" s="14" t="n"/>
      <c r="AI4813">
        <f>IF($C4813="","",IF(COUNTIF($C$2:$C4813,$C4813)=1,1,0))</f>
        <v/>
      </c>
      <c r="AJ4813">
        <f>IF($AI4813=1,SUMPRODUCT(--($AM$2:$AM$7001&lt;$AM4813))+1,"")</f>
        <v/>
      </c>
      <c r="AK4813">
        <f>IF($C4813="","",IF(OR($P4813=TRUE(),$P4813="TRUE"),1,0))</f>
        <v/>
      </c>
      <c r="AL4813">
        <f>IF($C4813="","",IF(AND($V4813="Yes",SUMPRODUCT((LEN(Settings!$F$6:$F$13)&gt;0)*ISNUMBER(SEARCH(Settings!$F$6:$F$13,$O4813)))=0),1,0))</f>
        <v/>
      </c>
      <c r="AM4813">
        <f>IF($AI4813=1,IFERROR(IF(VALUE($C4813)&lt;100000000,VALUE($C4813),1000000000),IFERROR(IF(VALUE(MID($C4813,2,20))&lt;100000000,VALUE(MID($C4813,2,20)),1000000000),1000000000))+ROW()/100000,"")</f>
        <v/>
      </c>
    </row>
    <row r="4814">
      <c r="E4814" s="14" t="n"/>
      <c r="M4814" s="8">
        <f>IF($C4814="","",L4814*T4814/100)</f>
        <v/>
      </c>
      <c r="S4814" s="8" t="n"/>
      <c r="T4814" s="8" t="n"/>
      <c r="W4814">
        <f>IF($C4814="","",IF($AL4814=1,0,IF($AK4814=1,Settings!$C$6,Settings!$C$7))*100)</f>
        <v/>
      </c>
      <c r="X4814" s="8">
        <f>IF($C4814="","",T4814*W4814/100)</f>
        <v/>
      </c>
      <c r="Y4814" s="8">
        <f>IF($C4814="","",T4814-X4814)</f>
        <v/>
      </c>
      <c r="Z4814" s="8">
        <f>IF($C4814="","",Y4814-M4814)</f>
        <v/>
      </c>
      <c r="AD4814" s="8" t="n"/>
      <c r="AG4814" s="14" t="n"/>
      <c r="AI4814">
        <f>IF($C4814="","",IF(COUNTIF($C$2:$C4814,$C4814)=1,1,0))</f>
        <v/>
      </c>
      <c r="AJ4814">
        <f>IF($AI4814=1,SUMPRODUCT(--($AM$2:$AM$7001&lt;$AM4814))+1,"")</f>
        <v/>
      </c>
      <c r="AK4814">
        <f>IF($C4814="","",IF(OR($P4814=TRUE(),$P4814="TRUE"),1,0))</f>
        <v/>
      </c>
      <c r="AL4814">
        <f>IF($C4814="","",IF(AND($V4814="Yes",SUMPRODUCT((LEN(Settings!$F$6:$F$13)&gt;0)*ISNUMBER(SEARCH(Settings!$F$6:$F$13,$O4814)))=0),1,0))</f>
        <v/>
      </c>
      <c r="AM4814">
        <f>IF($AI4814=1,IFERROR(IF(VALUE($C4814)&lt;100000000,VALUE($C4814),1000000000),IFERROR(IF(VALUE(MID($C4814,2,20))&lt;100000000,VALUE(MID($C4814,2,20)),1000000000),1000000000))+ROW()/100000,"")</f>
        <v/>
      </c>
    </row>
    <row r="4815">
      <c r="E4815" s="14" t="n"/>
      <c r="M4815" s="8">
        <f>IF($C4815="","",L4815*T4815/100)</f>
        <v/>
      </c>
      <c r="S4815" s="8" t="n"/>
      <c r="T4815" s="8" t="n"/>
      <c r="W4815">
        <f>IF($C4815="","",IF($AL4815=1,0,IF($AK4815=1,Settings!$C$6,Settings!$C$7))*100)</f>
        <v/>
      </c>
      <c r="X4815" s="8">
        <f>IF($C4815="","",T4815*W4815/100)</f>
        <v/>
      </c>
      <c r="Y4815" s="8">
        <f>IF($C4815="","",T4815-X4815)</f>
        <v/>
      </c>
      <c r="Z4815" s="8">
        <f>IF($C4815="","",Y4815-M4815)</f>
        <v/>
      </c>
      <c r="AD4815" s="8" t="n"/>
      <c r="AG4815" s="14" t="n"/>
      <c r="AI4815">
        <f>IF($C4815="","",IF(COUNTIF($C$2:$C4815,$C4815)=1,1,0))</f>
        <v/>
      </c>
      <c r="AJ4815">
        <f>IF($AI4815=1,SUMPRODUCT(--($AM$2:$AM$7001&lt;$AM4815))+1,"")</f>
        <v/>
      </c>
      <c r="AK4815">
        <f>IF($C4815="","",IF(OR($P4815=TRUE(),$P4815="TRUE"),1,0))</f>
        <v/>
      </c>
      <c r="AL4815">
        <f>IF($C4815="","",IF(AND($V4815="Yes",SUMPRODUCT((LEN(Settings!$F$6:$F$13)&gt;0)*ISNUMBER(SEARCH(Settings!$F$6:$F$13,$O4815)))=0),1,0))</f>
        <v/>
      </c>
      <c r="AM4815">
        <f>IF($AI4815=1,IFERROR(IF(VALUE($C4815)&lt;100000000,VALUE($C4815),1000000000),IFERROR(IF(VALUE(MID($C4815,2,20))&lt;100000000,VALUE(MID($C4815,2,20)),1000000000),1000000000))+ROW()/100000,"")</f>
        <v/>
      </c>
    </row>
    <row r="4816">
      <c r="E4816" s="14" t="n"/>
      <c r="M4816" s="8">
        <f>IF($C4816="","",L4816*T4816/100)</f>
        <v/>
      </c>
      <c r="S4816" s="8" t="n"/>
      <c r="T4816" s="8" t="n"/>
      <c r="W4816">
        <f>IF($C4816="","",IF($AL4816=1,0,IF($AK4816=1,Settings!$C$6,Settings!$C$7))*100)</f>
        <v/>
      </c>
      <c r="X4816" s="8">
        <f>IF($C4816="","",T4816*W4816/100)</f>
        <v/>
      </c>
      <c r="Y4816" s="8">
        <f>IF($C4816="","",T4816-X4816)</f>
        <v/>
      </c>
      <c r="Z4816" s="8">
        <f>IF($C4816="","",Y4816-M4816)</f>
        <v/>
      </c>
      <c r="AD4816" s="8" t="n"/>
      <c r="AG4816" s="14" t="n"/>
      <c r="AI4816">
        <f>IF($C4816="","",IF(COUNTIF($C$2:$C4816,$C4816)=1,1,0))</f>
        <v/>
      </c>
      <c r="AJ4816">
        <f>IF($AI4816=1,SUMPRODUCT(--($AM$2:$AM$7001&lt;$AM4816))+1,"")</f>
        <v/>
      </c>
      <c r="AK4816">
        <f>IF($C4816="","",IF(OR($P4816=TRUE(),$P4816="TRUE"),1,0))</f>
        <v/>
      </c>
      <c r="AL4816">
        <f>IF($C4816="","",IF(AND($V4816="Yes",SUMPRODUCT((LEN(Settings!$F$6:$F$13)&gt;0)*ISNUMBER(SEARCH(Settings!$F$6:$F$13,$O4816)))=0),1,0))</f>
        <v/>
      </c>
      <c r="AM4816">
        <f>IF($AI4816=1,IFERROR(IF(VALUE($C4816)&lt;100000000,VALUE($C4816),1000000000),IFERROR(IF(VALUE(MID($C4816,2,20))&lt;100000000,VALUE(MID($C4816,2,20)),1000000000),1000000000))+ROW()/100000,"")</f>
        <v/>
      </c>
    </row>
    <row r="4817">
      <c r="E4817" s="14" t="n"/>
      <c r="M4817" s="8">
        <f>IF($C4817="","",L4817*T4817/100)</f>
        <v/>
      </c>
      <c r="S4817" s="8" t="n"/>
      <c r="T4817" s="8" t="n"/>
      <c r="W4817">
        <f>IF($C4817="","",IF($AL4817=1,0,IF($AK4817=1,Settings!$C$6,Settings!$C$7))*100)</f>
        <v/>
      </c>
      <c r="X4817" s="8">
        <f>IF($C4817="","",T4817*W4817/100)</f>
        <v/>
      </c>
      <c r="Y4817" s="8">
        <f>IF($C4817="","",T4817-X4817)</f>
        <v/>
      </c>
      <c r="Z4817" s="8">
        <f>IF($C4817="","",Y4817-M4817)</f>
        <v/>
      </c>
      <c r="AD4817" s="8" t="n"/>
      <c r="AG4817" s="14" t="n"/>
      <c r="AI4817">
        <f>IF($C4817="","",IF(COUNTIF($C$2:$C4817,$C4817)=1,1,0))</f>
        <v/>
      </c>
      <c r="AJ4817">
        <f>IF($AI4817=1,SUMPRODUCT(--($AM$2:$AM$7001&lt;$AM4817))+1,"")</f>
        <v/>
      </c>
      <c r="AK4817">
        <f>IF($C4817="","",IF(OR($P4817=TRUE(),$P4817="TRUE"),1,0))</f>
        <v/>
      </c>
      <c r="AL4817">
        <f>IF($C4817="","",IF(AND($V4817="Yes",SUMPRODUCT((LEN(Settings!$F$6:$F$13)&gt;0)*ISNUMBER(SEARCH(Settings!$F$6:$F$13,$O4817)))=0),1,0))</f>
        <v/>
      </c>
      <c r="AM4817">
        <f>IF($AI4817=1,IFERROR(IF(VALUE($C4817)&lt;100000000,VALUE($C4817),1000000000),IFERROR(IF(VALUE(MID($C4817,2,20))&lt;100000000,VALUE(MID($C4817,2,20)),1000000000),1000000000))+ROW()/100000,"")</f>
        <v/>
      </c>
    </row>
    <row r="4818">
      <c r="E4818" s="14" t="n"/>
      <c r="M4818" s="8">
        <f>IF($C4818="","",L4818*T4818/100)</f>
        <v/>
      </c>
      <c r="S4818" s="8" t="n"/>
      <c r="T4818" s="8" t="n"/>
      <c r="W4818">
        <f>IF($C4818="","",IF($AL4818=1,0,IF($AK4818=1,Settings!$C$6,Settings!$C$7))*100)</f>
        <v/>
      </c>
      <c r="X4818" s="8">
        <f>IF($C4818="","",T4818*W4818/100)</f>
        <v/>
      </c>
      <c r="Y4818" s="8">
        <f>IF($C4818="","",T4818-X4818)</f>
        <v/>
      </c>
      <c r="Z4818" s="8">
        <f>IF($C4818="","",Y4818-M4818)</f>
        <v/>
      </c>
      <c r="AD4818" s="8" t="n"/>
      <c r="AG4818" s="14" t="n"/>
      <c r="AI4818">
        <f>IF($C4818="","",IF(COUNTIF($C$2:$C4818,$C4818)=1,1,0))</f>
        <v/>
      </c>
      <c r="AJ4818">
        <f>IF($AI4818=1,SUMPRODUCT(--($AM$2:$AM$7001&lt;$AM4818))+1,"")</f>
        <v/>
      </c>
      <c r="AK4818">
        <f>IF($C4818="","",IF(OR($P4818=TRUE(),$P4818="TRUE"),1,0))</f>
        <v/>
      </c>
      <c r="AL4818">
        <f>IF($C4818="","",IF(AND($V4818="Yes",SUMPRODUCT((LEN(Settings!$F$6:$F$13)&gt;0)*ISNUMBER(SEARCH(Settings!$F$6:$F$13,$O4818)))=0),1,0))</f>
        <v/>
      </c>
      <c r="AM4818">
        <f>IF($AI4818=1,IFERROR(IF(VALUE($C4818)&lt;100000000,VALUE($C4818),1000000000),IFERROR(IF(VALUE(MID($C4818,2,20))&lt;100000000,VALUE(MID($C4818,2,20)),1000000000),1000000000))+ROW()/100000,"")</f>
        <v/>
      </c>
    </row>
    <row r="4819">
      <c r="E4819" s="14" t="n"/>
      <c r="M4819" s="8">
        <f>IF($C4819="","",L4819*T4819/100)</f>
        <v/>
      </c>
      <c r="S4819" s="8" t="n"/>
      <c r="T4819" s="8" t="n"/>
      <c r="W4819">
        <f>IF($C4819="","",IF($AL4819=1,0,IF($AK4819=1,Settings!$C$6,Settings!$C$7))*100)</f>
        <v/>
      </c>
      <c r="X4819" s="8">
        <f>IF($C4819="","",T4819*W4819/100)</f>
        <v/>
      </c>
      <c r="Y4819" s="8">
        <f>IF($C4819="","",T4819-X4819)</f>
        <v/>
      </c>
      <c r="Z4819" s="8">
        <f>IF($C4819="","",Y4819-M4819)</f>
        <v/>
      </c>
      <c r="AD4819" s="8" t="n"/>
      <c r="AG4819" s="14" t="n"/>
      <c r="AI4819">
        <f>IF($C4819="","",IF(COUNTIF($C$2:$C4819,$C4819)=1,1,0))</f>
        <v/>
      </c>
      <c r="AJ4819">
        <f>IF($AI4819=1,SUMPRODUCT(--($AM$2:$AM$7001&lt;$AM4819))+1,"")</f>
        <v/>
      </c>
      <c r="AK4819">
        <f>IF($C4819="","",IF(OR($P4819=TRUE(),$P4819="TRUE"),1,0))</f>
        <v/>
      </c>
      <c r="AL4819">
        <f>IF($C4819="","",IF(AND($V4819="Yes",SUMPRODUCT((LEN(Settings!$F$6:$F$13)&gt;0)*ISNUMBER(SEARCH(Settings!$F$6:$F$13,$O4819)))=0),1,0))</f>
        <v/>
      </c>
      <c r="AM4819">
        <f>IF($AI4819=1,IFERROR(IF(VALUE($C4819)&lt;100000000,VALUE($C4819),1000000000),IFERROR(IF(VALUE(MID($C4819,2,20))&lt;100000000,VALUE(MID($C4819,2,20)),1000000000),1000000000))+ROW()/100000,"")</f>
        <v/>
      </c>
    </row>
    <row r="4820">
      <c r="E4820" s="14" t="n"/>
      <c r="M4820" s="8">
        <f>IF($C4820="","",L4820*T4820/100)</f>
        <v/>
      </c>
      <c r="S4820" s="8" t="n"/>
      <c r="T4820" s="8" t="n"/>
      <c r="W4820">
        <f>IF($C4820="","",IF($AL4820=1,0,IF($AK4820=1,Settings!$C$6,Settings!$C$7))*100)</f>
        <v/>
      </c>
      <c r="X4820" s="8">
        <f>IF($C4820="","",T4820*W4820/100)</f>
        <v/>
      </c>
      <c r="Y4820" s="8">
        <f>IF($C4820="","",T4820-X4820)</f>
        <v/>
      </c>
      <c r="Z4820" s="8">
        <f>IF($C4820="","",Y4820-M4820)</f>
        <v/>
      </c>
      <c r="AD4820" s="8" t="n"/>
      <c r="AG4820" s="14" t="n"/>
      <c r="AI4820">
        <f>IF($C4820="","",IF(COUNTIF($C$2:$C4820,$C4820)=1,1,0))</f>
        <v/>
      </c>
      <c r="AJ4820">
        <f>IF($AI4820=1,SUMPRODUCT(--($AM$2:$AM$7001&lt;$AM4820))+1,"")</f>
        <v/>
      </c>
      <c r="AK4820">
        <f>IF($C4820="","",IF(OR($P4820=TRUE(),$P4820="TRUE"),1,0))</f>
        <v/>
      </c>
      <c r="AL4820">
        <f>IF($C4820="","",IF(AND($V4820="Yes",SUMPRODUCT((LEN(Settings!$F$6:$F$13)&gt;0)*ISNUMBER(SEARCH(Settings!$F$6:$F$13,$O4820)))=0),1,0))</f>
        <v/>
      </c>
      <c r="AM4820">
        <f>IF($AI4820=1,IFERROR(IF(VALUE($C4820)&lt;100000000,VALUE($C4820),1000000000),IFERROR(IF(VALUE(MID($C4820,2,20))&lt;100000000,VALUE(MID($C4820,2,20)),1000000000),1000000000))+ROW()/100000,"")</f>
        <v/>
      </c>
    </row>
    <row r="4821">
      <c r="E4821" s="14" t="n"/>
      <c r="M4821" s="8">
        <f>IF($C4821="","",L4821*T4821/100)</f>
        <v/>
      </c>
      <c r="S4821" s="8" t="n"/>
      <c r="T4821" s="8" t="n"/>
      <c r="W4821">
        <f>IF($C4821="","",IF($AL4821=1,0,IF($AK4821=1,Settings!$C$6,Settings!$C$7))*100)</f>
        <v/>
      </c>
      <c r="X4821" s="8">
        <f>IF($C4821="","",T4821*W4821/100)</f>
        <v/>
      </c>
      <c r="Y4821" s="8">
        <f>IF($C4821="","",T4821-X4821)</f>
        <v/>
      </c>
      <c r="Z4821" s="8">
        <f>IF($C4821="","",Y4821-M4821)</f>
        <v/>
      </c>
      <c r="AD4821" s="8" t="n"/>
      <c r="AG4821" s="14" t="n"/>
      <c r="AI4821">
        <f>IF($C4821="","",IF(COUNTIF($C$2:$C4821,$C4821)=1,1,0))</f>
        <v/>
      </c>
      <c r="AJ4821">
        <f>IF($AI4821=1,SUMPRODUCT(--($AM$2:$AM$7001&lt;$AM4821))+1,"")</f>
        <v/>
      </c>
      <c r="AK4821">
        <f>IF($C4821="","",IF(OR($P4821=TRUE(),$P4821="TRUE"),1,0))</f>
        <v/>
      </c>
      <c r="AL4821">
        <f>IF($C4821="","",IF(AND($V4821="Yes",SUMPRODUCT((LEN(Settings!$F$6:$F$13)&gt;0)*ISNUMBER(SEARCH(Settings!$F$6:$F$13,$O4821)))=0),1,0))</f>
        <v/>
      </c>
      <c r="AM4821">
        <f>IF($AI4821=1,IFERROR(IF(VALUE($C4821)&lt;100000000,VALUE($C4821),1000000000),IFERROR(IF(VALUE(MID($C4821,2,20))&lt;100000000,VALUE(MID($C4821,2,20)),1000000000),1000000000))+ROW()/100000,"")</f>
        <v/>
      </c>
    </row>
    <row r="4822">
      <c r="E4822" s="14" t="n"/>
      <c r="M4822" s="8">
        <f>IF($C4822="","",L4822*T4822/100)</f>
        <v/>
      </c>
      <c r="S4822" s="8" t="n"/>
      <c r="T4822" s="8" t="n"/>
      <c r="W4822">
        <f>IF($C4822="","",IF($AL4822=1,0,IF($AK4822=1,Settings!$C$6,Settings!$C$7))*100)</f>
        <v/>
      </c>
      <c r="X4822" s="8">
        <f>IF($C4822="","",T4822*W4822/100)</f>
        <v/>
      </c>
      <c r="Y4822" s="8">
        <f>IF($C4822="","",T4822-X4822)</f>
        <v/>
      </c>
      <c r="Z4822" s="8">
        <f>IF($C4822="","",Y4822-M4822)</f>
        <v/>
      </c>
      <c r="AD4822" s="8" t="n"/>
      <c r="AG4822" s="14" t="n"/>
      <c r="AI4822">
        <f>IF($C4822="","",IF(COUNTIF($C$2:$C4822,$C4822)=1,1,0))</f>
        <v/>
      </c>
      <c r="AJ4822">
        <f>IF($AI4822=1,SUMPRODUCT(--($AM$2:$AM$7001&lt;$AM4822))+1,"")</f>
        <v/>
      </c>
      <c r="AK4822">
        <f>IF($C4822="","",IF(OR($P4822=TRUE(),$P4822="TRUE"),1,0))</f>
        <v/>
      </c>
      <c r="AL4822">
        <f>IF($C4822="","",IF(AND($V4822="Yes",SUMPRODUCT((LEN(Settings!$F$6:$F$13)&gt;0)*ISNUMBER(SEARCH(Settings!$F$6:$F$13,$O4822)))=0),1,0))</f>
        <v/>
      </c>
      <c r="AM4822">
        <f>IF($AI4822=1,IFERROR(IF(VALUE($C4822)&lt;100000000,VALUE($C4822),1000000000),IFERROR(IF(VALUE(MID($C4822,2,20))&lt;100000000,VALUE(MID($C4822,2,20)),1000000000),1000000000))+ROW()/100000,"")</f>
        <v/>
      </c>
    </row>
    <row r="4823">
      <c r="E4823" s="14" t="n"/>
      <c r="M4823" s="8">
        <f>IF($C4823="","",L4823*T4823/100)</f>
        <v/>
      </c>
      <c r="S4823" s="8" t="n"/>
      <c r="T4823" s="8" t="n"/>
      <c r="W4823">
        <f>IF($C4823="","",IF($AL4823=1,0,IF($AK4823=1,Settings!$C$6,Settings!$C$7))*100)</f>
        <v/>
      </c>
      <c r="X4823" s="8">
        <f>IF($C4823="","",T4823*W4823/100)</f>
        <v/>
      </c>
      <c r="Y4823" s="8">
        <f>IF($C4823="","",T4823-X4823)</f>
        <v/>
      </c>
      <c r="Z4823" s="8">
        <f>IF($C4823="","",Y4823-M4823)</f>
        <v/>
      </c>
      <c r="AD4823" s="8" t="n"/>
      <c r="AG4823" s="14" t="n"/>
      <c r="AI4823">
        <f>IF($C4823="","",IF(COUNTIF($C$2:$C4823,$C4823)=1,1,0))</f>
        <v/>
      </c>
      <c r="AJ4823">
        <f>IF($AI4823=1,SUMPRODUCT(--($AM$2:$AM$7001&lt;$AM4823))+1,"")</f>
        <v/>
      </c>
      <c r="AK4823">
        <f>IF($C4823="","",IF(OR($P4823=TRUE(),$P4823="TRUE"),1,0))</f>
        <v/>
      </c>
      <c r="AL4823">
        <f>IF($C4823="","",IF(AND($V4823="Yes",SUMPRODUCT((LEN(Settings!$F$6:$F$13)&gt;0)*ISNUMBER(SEARCH(Settings!$F$6:$F$13,$O4823)))=0),1,0))</f>
        <v/>
      </c>
      <c r="AM4823">
        <f>IF($AI4823=1,IFERROR(IF(VALUE($C4823)&lt;100000000,VALUE($C4823),1000000000),IFERROR(IF(VALUE(MID($C4823,2,20))&lt;100000000,VALUE(MID($C4823,2,20)),1000000000),1000000000))+ROW()/100000,"")</f>
        <v/>
      </c>
    </row>
    <row r="4824">
      <c r="E4824" s="14" t="n"/>
      <c r="M4824" s="8">
        <f>IF($C4824="","",L4824*T4824/100)</f>
        <v/>
      </c>
      <c r="S4824" s="8" t="n"/>
      <c r="T4824" s="8" t="n"/>
      <c r="W4824">
        <f>IF($C4824="","",IF($AL4824=1,0,IF($AK4824=1,Settings!$C$6,Settings!$C$7))*100)</f>
        <v/>
      </c>
      <c r="X4824" s="8">
        <f>IF($C4824="","",T4824*W4824/100)</f>
        <v/>
      </c>
      <c r="Y4824" s="8">
        <f>IF($C4824="","",T4824-X4824)</f>
        <v/>
      </c>
      <c r="Z4824" s="8">
        <f>IF($C4824="","",Y4824-M4824)</f>
        <v/>
      </c>
      <c r="AD4824" s="8" t="n"/>
      <c r="AG4824" s="14" t="n"/>
      <c r="AI4824">
        <f>IF($C4824="","",IF(COUNTIF($C$2:$C4824,$C4824)=1,1,0))</f>
        <v/>
      </c>
      <c r="AJ4824">
        <f>IF($AI4824=1,SUMPRODUCT(--($AM$2:$AM$7001&lt;$AM4824))+1,"")</f>
        <v/>
      </c>
      <c r="AK4824">
        <f>IF($C4824="","",IF(OR($P4824=TRUE(),$P4824="TRUE"),1,0))</f>
        <v/>
      </c>
      <c r="AL4824">
        <f>IF($C4824="","",IF(AND($V4824="Yes",SUMPRODUCT((LEN(Settings!$F$6:$F$13)&gt;0)*ISNUMBER(SEARCH(Settings!$F$6:$F$13,$O4824)))=0),1,0))</f>
        <v/>
      </c>
      <c r="AM4824">
        <f>IF($AI4824=1,IFERROR(IF(VALUE($C4824)&lt;100000000,VALUE($C4824),1000000000),IFERROR(IF(VALUE(MID($C4824,2,20))&lt;100000000,VALUE(MID($C4824,2,20)),1000000000),1000000000))+ROW()/100000,"")</f>
        <v/>
      </c>
    </row>
    <row r="4825">
      <c r="E4825" s="14" t="n"/>
      <c r="M4825" s="8">
        <f>IF($C4825="","",L4825*T4825/100)</f>
        <v/>
      </c>
      <c r="S4825" s="8" t="n"/>
      <c r="T4825" s="8" t="n"/>
      <c r="W4825">
        <f>IF($C4825="","",IF($AL4825=1,0,IF($AK4825=1,Settings!$C$6,Settings!$C$7))*100)</f>
        <v/>
      </c>
      <c r="X4825" s="8">
        <f>IF($C4825="","",T4825*W4825/100)</f>
        <v/>
      </c>
      <c r="Y4825" s="8">
        <f>IF($C4825="","",T4825-X4825)</f>
        <v/>
      </c>
      <c r="Z4825" s="8">
        <f>IF($C4825="","",Y4825-M4825)</f>
        <v/>
      </c>
      <c r="AD4825" s="8" t="n"/>
      <c r="AG4825" s="14" t="n"/>
      <c r="AI4825">
        <f>IF($C4825="","",IF(COUNTIF($C$2:$C4825,$C4825)=1,1,0))</f>
        <v/>
      </c>
      <c r="AJ4825">
        <f>IF($AI4825=1,SUMPRODUCT(--($AM$2:$AM$7001&lt;$AM4825))+1,"")</f>
        <v/>
      </c>
      <c r="AK4825">
        <f>IF($C4825="","",IF(OR($P4825=TRUE(),$P4825="TRUE"),1,0))</f>
        <v/>
      </c>
      <c r="AL4825">
        <f>IF($C4825="","",IF(AND($V4825="Yes",SUMPRODUCT((LEN(Settings!$F$6:$F$13)&gt;0)*ISNUMBER(SEARCH(Settings!$F$6:$F$13,$O4825)))=0),1,0))</f>
        <v/>
      </c>
      <c r="AM4825">
        <f>IF($AI4825=1,IFERROR(IF(VALUE($C4825)&lt;100000000,VALUE($C4825),1000000000),IFERROR(IF(VALUE(MID($C4825,2,20))&lt;100000000,VALUE(MID($C4825,2,20)),1000000000),1000000000))+ROW()/100000,"")</f>
        <v/>
      </c>
    </row>
    <row r="4826">
      <c r="E4826" s="14" t="n"/>
      <c r="M4826" s="8">
        <f>IF($C4826="","",L4826*T4826/100)</f>
        <v/>
      </c>
      <c r="S4826" s="8" t="n"/>
      <c r="T4826" s="8" t="n"/>
      <c r="W4826">
        <f>IF($C4826="","",IF($AL4826=1,0,IF($AK4826=1,Settings!$C$6,Settings!$C$7))*100)</f>
        <v/>
      </c>
      <c r="X4826" s="8">
        <f>IF($C4826="","",T4826*W4826/100)</f>
        <v/>
      </c>
      <c r="Y4826" s="8">
        <f>IF($C4826="","",T4826-X4826)</f>
        <v/>
      </c>
      <c r="Z4826" s="8">
        <f>IF($C4826="","",Y4826-M4826)</f>
        <v/>
      </c>
      <c r="AD4826" s="8" t="n"/>
      <c r="AG4826" s="14" t="n"/>
      <c r="AI4826">
        <f>IF($C4826="","",IF(COUNTIF($C$2:$C4826,$C4826)=1,1,0))</f>
        <v/>
      </c>
      <c r="AJ4826">
        <f>IF($AI4826=1,SUMPRODUCT(--($AM$2:$AM$7001&lt;$AM4826))+1,"")</f>
        <v/>
      </c>
      <c r="AK4826">
        <f>IF($C4826="","",IF(OR($P4826=TRUE(),$P4826="TRUE"),1,0))</f>
        <v/>
      </c>
      <c r="AL4826">
        <f>IF($C4826="","",IF(AND($V4826="Yes",SUMPRODUCT((LEN(Settings!$F$6:$F$13)&gt;0)*ISNUMBER(SEARCH(Settings!$F$6:$F$13,$O4826)))=0),1,0))</f>
        <v/>
      </c>
      <c r="AM4826">
        <f>IF($AI4826=1,IFERROR(IF(VALUE($C4826)&lt;100000000,VALUE($C4826),1000000000),IFERROR(IF(VALUE(MID($C4826,2,20))&lt;100000000,VALUE(MID($C4826,2,20)),1000000000),1000000000))+ROW()/100000,"")</f>
        <v/>
      </c>
    </row>
    <row r="4827">
      <c r="E4827" s="14" t="n"/>
      <c r="M4827" s="8">
        <f>IF($C4827="","",L4827*T4827/100)</f>
        <v/>
      </c>
      <c r="S4827" s="8" t="n"/>
      <c r="T4827" s="8" t="n"/>
      <c r="W4827">
        <f>IF($C4827="","",IF($AL4827=1,0,IF($AK4827=1,Settings!$C$6,Settings!$C$7))*100)</f>
        <v/>
      </c>
      <c r="X4827" s="8">
        <f>IF($C4827="","",T4827*W4827/100)</f>
        <v/>
      </c>
      <c r="Y4827" s="8">
        <f>IF($C4827="","",T4827-X4827)</f>
        <v/>
      </c>
      <c r="Z4827" s="8">
        <f>IF($C4827="","",Y4827-M4827)</f>
        <v/>
      </c>
      <c r="AD4827" s="8" t="n"/>
      <c r="AG4827" s="14" t="n"/>
      <c r="AI4827">
        <f>IF($C4827="","",IF(COUNTIF($C$2:$C4827,$C4827)=1,1,0))</f>
        <v/>
      </c>
      <c r="AJ4827">
        <f>IF($AI4827=1,SUMPRODUCT(--($AM$2:$AM$7001&lt;$AM4827))+1,"")</f>
        <v/>
      </c>
      <c r="AK4827">
        <f>IF($C4827="","",IF(OR($P4827=TRUE(),$P4827="TRUE"),1,0))</f>
        <v/>
      </c>
      <c r="AL4827">
        <f>IF($C4827="","",IF(AND($V4827="Yes",SUMPRODUCT((LEN(Settings!$F$6:$F$13)&gt;0)*ISNUMBER(SEARCH(Settings!$F$6:$F$13,$O4827)))=0),1,0))</f>
        <v/>
      </c>
      <c r="AM4827">
        <f>IF($AI4827=1,IFERROR(IF(VALUE($C4827)&lt;100000000,VALUE($C4827),1000000000),IFERROR(IF(VALUE(MID($C4827,2,20))&lt;100000000,VALUE(MID($C4827,2,20)),1000000000),1000000000))+ROW()/100000,"")</f>
        <v/>
      </c>
    </row>
    <row r="4828">
      <c r="E4828" s="14" t="n"/>
      <c r="M4828" s="8">
        <f>IF($C4828="","",L4828*T4828/100)</f>
        <v/>
      </c>
      <c r="S4828" s="8" t="n"/>
      <c r="T4828" s="8" t="n"/>
      <c r="W4828">
        <f>IF($C4828="","",IF($AL4828=1,0,IF($AK4828=1,Settings!$C$6,Settings!$C$7))*100)</f>
        <v/>
      </c>
      <c r="X4828" s="8">
        <f>IF($C4828="","",T4828*W4828/100)</f>
        <v/>
      </c>
      <c r="Y4828" s="8">
        <f>IF($C4828="","",T4828-X4828)</f>
        <v/>
      </c>
      <c r="Z4828" s="8">
        <f>IF($C4828="","",Y4828-M4828)</f>
        <v/>
      </c>
      <c r="AD4828" s="8" t="n"/>
      <c r="AG4828" s="14" t="n"/>
      <c r="AI4828">
        <f>IF($C4828="","",IF(COUNTIF($C$2:$C4828,$C4828)=1,1,0))</f>
        <v/>
      </c>
      <c r="AJ4828">
        <f>IF($AI4828=1,SUMPRODUCT(--($AM$2:$AM$7001&lt;$AM4828))+1,"")</f>
        <v/>
      </c>
      <c r="AK4828">
        <f>IF($C4828="","",IF(OR($P4828=TRUE(),$P4828="TRUE"),1,0))</f>
        <v/>
      </c>
      <c r="AL4828">
        <f>IF($C4828="","",IF(AND($V4828="Yes",SUMPRODUCT((LEN(Settings!$F$6:$F$13)&gt;0)*ISNUMBER(SEARCH(Settings!$F$6:$F$13,$O4828)))=0),1,0))</f>
        <v/>
      </c>
      <c r="AM4828">
        <f>IF($AI4828=1,IFERROR(IF(VALUE($C4828)&lt;100000000,VALUE($C4828),1000000000),IFERROR(IF(VALUE(MID($C4828,2,20))&lt;100000000,VALUE(MID($C4828,2,20)),1000000000),1000000000))+ROW()/100000,"")</f>
        <v/>
      </c>
    </row>
    <row r="4829">
      <c r="E4829" s="14" t="n"/>
      <c r="M4829" s="8">
        <f>IF($C4829="","",L4829*T4829/100)</f>
        <v/>
      </c>
      <c r="S4829" s="8" t="n"/>
      <c r="T4829" s="8" t="n"/>
      <c r="W4829">
        <f>IF($C4829="","",IF($AL4829=1,0,IF($AK4829=1,Settings!$C$6,Settings!$C$7))*100)</f>
        <v/>
      </c>
      <c r="X4829" s="8">
        <f>IF($C4829="","",T4829*W4829/100)</f>
        <v/>
      </c>
      <c r="Y4829" s="8">
        <f>IF($C4829="","",T4829-X4829)</f>
        <v/>
      </c>
      <c r="Z4829" s="8">
        <f>IF($C4829="","",Y4829-M4829)</f>
        <v/>
      </c>
      <c r="AD4829" s="8" t="n"/>
      <c r="AG4829" s="14" t="n"/>
      <c r="AI4829">
        <f>IF($C4829="","",IF(COUNTIF($C$2:$C4829,$C4829)=1,1,0))</f>
        <v/>
      </c>
      <c r="AJ4829">
        <f>IF($AI4829=1,SUMPRODUCT(--($AM$2:$AM$7001&lt;$AM4829))+1,"")</f>
        <v/>
      </c>
      <c r="AK4829">
        <f>IF($C4829="","",IF(OR($P4829=TRUE(),$P4829="TRUE"),1,0))</f>
        <v/>
      </c>
      <c r="AL4829">
        <f>IF($C4829="","",IF(AND($V4829="Yes",SUMPRODUCT((LEN(Settings!$F$6:$F$13)&gt;0)*ISNUMBER(SEARCH(Settings!$F$6:$F$13,$O4829)))=0),1,0))</f>
        <v/>
      </c>
      <c r="AM4829">
        <f>IF($AI4829=1,IFERROR(IF(VALUE($C4829)&lt;100000000,VALUE($C4829),1000000000),IFERROR(IF(VALUE(MID($C4829,2,20))&lt;100000000,VALUE(MID($C4829,2,20)),1000000000),1000000000))+ROW()/100000,"")</f>
        <v/>
      </c>
    </row>
    <row r="4830">
      <c r="E4830" s="14" t="n"/>
      <c r="M4830" s="8">
        <f>IF($C4830="","",L4830*T4830/100)</f>
        <v/>
      </c>
      <c r="S4830" s="8" t="n"/>
      <c r="T4830" s="8" t="n"/>
      <c r="W4830">
        <f>IF($C4830="","",IF($AL4830=1,0,IF($AK4830=1,Settings!$C$6,Settings!$C$7))*100)</f>
        <v/>
      </c>
      <c r="X4830" s="8">
        <f>IF($C4830="","",T4830*W4830/100)</f>
        <v/>
      </c>
      <c r="Y4830" s="8">
        <f>IF($C4830="","",T4830-X4830)</f>
        <v/>
      </c>
      <c r="Z4830" s="8">
        <f>IF($C4830="","",Y4830-M4830)</f>
        <v/>
      </c>
      <c r="AD4830" s="8" t="n"/>
      <c r="AG4830" s="14" t="n"/>
      <c r="AI4830">
        <f>IF($C4830="","",IF(COUNTIF($C$2:$C4830,$C4830)=1,1,0))</f>
        <v/>
      </c>
      <c r="AJ4830">
        <f>IF($AI4830=1,SUMPRODUCT(--($AM$2:$AM$7001&lt;$AM4830))+1,"")</f>
        <v/>
      </c>
      <c r="AK4830">
        <f>IF($C4830="","",IF(OR($P4830=TRUE(),$P4830="TRUE"),1,0))</f>
        <v/>
      </c>
      <c r="AL4830">
        <f>IF($C4830="","",IF(AND($V4830="Yes",SUMPRODUCT((LEN(Settings!$F$6:$F$13)&gt;0)*ISNUMBER(SEARCH(Settings!$F$6:$F$13,$O4830)))=0),1,0))</f>
        <v/>
      </c>
      <c r="AM4830">
        <f>IF($AI4830=1,IFERROR(IF(VALUE($C4830)&lt;100000000,VALUE($C4830),1000000000),IFERROR(IF(VALUE(MID($C4830,2,20))&lt;100000000,VALUE(MID($C4830,2,20)),1000000000),1000000000))+ROW()/100000,"")</f>
        <v/>
      </c>
    </row>
    <row r="4831">
      <c r="E4831" s="14" t="n"/>
      <c r="M4831" s="8">
        <f>IF($C4831="","",L4831*T4831/100)</f>
        <v/>
      </c>
      <c r="S4831" s="8" t="n"/>
      <c r="T4831" s="8" t="n"/>
      <c r="W4831">
        <f>IF($C4831="","",IF($AL4831=1,0,IF($AK4831=1,Settings!$C$6,Settings!$C$7))*100)</f>
        <v/>
      </c>
      <c r="X4831" s="8">
        <f>IF($C4831="","",T4831*W4831/100)</f>
        <v/>
      </c>
      <c r="Y4831" s="8">
        <f>IF($C4831="","",T4831-X4831)</f>
        <v/>
      </c>
      <c r="Z4831" s="8">
        <f>IF($C4831="","",Y4831-M4831)</f>
        <v/>
      </c>
      <c r="AD4831" s="8" t="n"/>
      <c r="AG4831" s="14" t="n"/>
      <c r="AI4831">
        <f>IF($C4831="","",IF(COUNTIF($C$2:$C4831,$C4831)=1,1,0))</f>
        <v/>
      </c>
      <c r="AJ4831">
        <f>IF($AI4831=1,SUMPRODUCT(--($AM$2:$AM$7001&lt;$AM4831))+1,"")</f>
        <v/>
      </c>
      <c r="AK4831">
        <f>IF($C4831="","",IF(OR($P4831=TRUE(),$P4831="TRUE"),1,0))</f>
        <v/>
      </c>
      <c r="AL4831">
        <f>IF($C4831="","",IF(AND($V4831="Yes",SUMPRODUCT((LEN(Settings!$F$6:$F$13)&gt;0)*ISNUMBER(SEARCH(Settings!$F$6:$F$13,$O4831)))=0),1,0))</f>
        <v/>
      </c>
      <c r="AM4831">
        <f>IF($AI4831=1,IFERROR(IF(VALUE($C4831)&lt;100000000,VALUE($C4831),1000000000),IFERROR(IF(VALUE(MID($C4831,2,20))&lt;100000000,VALUE(MID($C4831,2,20)),1000000000),1000000000))+ROW()/100000,"")</f>
        <v/>
      </c>
    </row>
    <row r="4832">
      <c r="E4832" s="14" t="n"/>
      <c r="M4832" s="8">
        <f>IF($C4832="","",L4832*T4832/100)</f>
        <v/>
      </c>
      <c r="S4832" s="8" t="n"/>
      <c r="T4832" s="8" t="n"/>
      <c r="W4832">
        <f>IF($C4832="","",IF($AL4832=1,0,IF($AK4832=1,Settings!$C$6,Settings!$C$7))*100)</f>
        <v/>
      </c>
      <c r="X4832" s="8">
        <f>IF($C4832="","",T4832*W4832/100)</f>
        <v/>
      </c>
      <c r="Y4832" s="8">
        <f>IF($C4832="","",T4832-X4832)</f>
        <v/>
      </c>
      <c r="Z4832" s="8">
        <f>IF($C4832="","",Y4832-M4832)</f>
        <v/>
      </c>
      <c r="AD4832" s="8" t="n"/>
      <c r="AG4832" s="14" t="n"/>
      <c r="AI4832">
        <f>IF($C4832="","",IF(COUNTIF($C$2:$C4832,$C4832)=1,1,0))</f>
        <v/>
      </c>
      <c r="AJ4832">
        <f>IF($AI4832=1,SUMPRODUCT(--($AM$2:$AM$7001&lt;$AM4832))+1,"")</f>
        <v/>
      </c>
      <c r="AK4832">
        <f>IF($C4832="","",IF(OR($P4832=TRUE(),$P4832="TRUE"),1,0))</f>
        <v/>
      </c>
      <c r="AL4832">
        <f>IF($C4832="","",IF(AND($V4832="Yes",SUMPRODUCT((LEN(Settings!$F$6:$F$13)&gt;0)*ISNUMBER(SEARCH(Settings!$F$6:$F$13,$O4832)))=0),1,0))</f>
        <v/>
      </c>
      <c r="AM4832">
        <f>IF($AI4832=1,IFERROR(IF(VALUE($C4832)&lt;100000000,VALUE($C4832),1000000000),IFERROR(IF(VALUE(MID($C4832,2,20))&lt;100000000,VALUE(MID($C4832,2,20)),1000000000),1000000000))+ROW()/100000,"")</f>
        <v/>
      </c>
    </row>
    <row r="4833">
      <c r="E4833" s="14" t="n"/>
      <c r="M4833" s="8">
        <f>IF($C4833="","",L4833*T4833/100)</f>
        <v/>
      </c>
      <c r="S4833" s="8" t="n"/>
      <c r="T4833" s="8" t="n"/>
      <c r="W4833">
        <f>IF($C4833="","",IF($AL4833=1,0,IF($AK4833=1,Settings!$C$6,Settings!$C$7))*100)</f>
        <v/>
      </c>
      <c r="X4833" s="8">
        <f>IF($C4833="","",T4833*W4833/100)</f>
        <v/>
      </c>
      <c r="Y4833" s="8">
        <f>IF($C4833="","",T4833-X4833)</f>
        <v/>
      </c>
      <c r="Z4833" s="8">
        <f>IF($C4833="","",Y4833-M4833)</f>
        <v/>
      </c>
      <c r="AD4833" s="8" t="n"/>
      <c r="AG4833" s="14" t="n"/>
      <c r="AI4833">
        <f>IF($C4833="","",IF(COUNTIF($C$2:$C4833,$C4833)=1,1,0))</f>
        <v/>
      </c>
      <c r="AJ4833">
        <f>IF($AI4833=1,SUMPRODUCT(--($AM$2:$AM$7001&lt;$AM4833))+1,"")</f>
        <v/>
      </c>
      <c r="AK4833">
        <f>IF($C4833="","",IF(OR($P4833=TRUE(),$P4833="TRUE"),1,0))</f>
        <v/>
      </c>
      <c r="AL4833">
        <f>IF($C4833="","",IF(AND($V4833="Yes",SUMPRODUCT((LEN(Settings!$F$6:$F$13)&gt;0)*ISNUMBER(SEARCH(Settings!$F$6:$F$13,$O4833)))=0),1,0))</f>
        <v/>
      </c>
      <c r="AM4833">
        <f>IF($AI4833=1,IFERROR(IF(VALUE($C4833)&lt;100000000,VALUE($C4833),1000000000),IFERROR(IF(VALUE(MID($C4833,2,20))&lt;100000000,VALUE(MID($C4833,2,20)),1000000000),1000000000))+ROW()/100000,"")</f>
        <v/>
      </c>
    </row>
    <row r="4834">
      <c r="E4834" s="14" t="n"/>
      <c r="M4834" s="8">
        <f>IF($C4834="","",L4834*T4834/100)</f>
        <v/>
      </c>
      <c r="S4834" s="8" t="n"/>
      <c r="T4834" s="8" t="n"/>
      <c r="W4834">
        <f>IF($C4834="","",IF($AL4834=1,0,IF($AK4834=1,Settings!$C$6,Settings!$C$7))*100)</f>
        <v/>
      </c>
      <c r="X4834" s="8">
        <f>IF($C4834="","",T4834*W4834/100)</f>
        <v/>
      </c>
      <c r="Y4834" s="8">
        <f>IF($C4834="","",T4834-X4834)</f>
        <v/>
      </c>
      <c r="Z4834" s="8">
        <f>IF($C4834="","",Y4834-M4834)</f>
        <v/>
      </c>
      <c r="AD4834" s="8" t="n"/>
      <c r="AG4834" s="14" t="n"/>
      <c r="AI4834">
        <f>IF($C4834="","",IF(COUNTIF($C$2:$C4834,$C4834)=1,1,0))</f>
        <v/>
      </c>
      <c r="AJ4834">
        <f>IF($AI4834=1,SUMPRODUCT(--($AM$2:$AM$7001&lt;$AM4834))+1,"")</f>
        <v/>
      </c>
      <c r="AK4834">
        <f>IF($C4834="","",IF(OR($P4834=TRUE(),$P4834="TRUE"),1,0))</f>
        <v/>
      </c>
      <c r="AL4834">
        <f>IF($C4834="","",IF(AND($V4834="Yes",SUMPRODUCT((LEN(Settings!$F$6:$F$13)&gt;0)*ISNUMBER(SEARCH(Settings!$F$6:$F$13,$O4834)))=0),1,0))</f>
        <v/>
      </c>
      <c r="AM4834">
        <f>IF($AI4834=1,IFERROR(IF(VALUE($C4834)&lt;100000000,VALUE($C4834),1000000000),IFERROR(IF(VALUE(MID($C4834,2,20))&lt;100000000,VALUE(MID($C4834,2,20)),1000000000),1000000000))+ROW()/100000,"")</f>
        <v/>
      </c>
    </row>
    <row r="4835">
      <c r="E4835" s="14" t="n"/>
      <c r="M4835" s="8">
        <f>IF($C4835="","",L4835*T4835/100)</f>
        <v/>
      </c>
      <c r="S4835" s="8" t="n"/>
      <c r="T4835" s="8" t="n"/>
      <c r="W4835">
        <f>IF($C4835="","",IF($AL4835=1,0,IF($AK4835=1,Settings!$C$6,Settings!$C$7))*100)</f>
        <v/>
      </c>
      <c r="X4835" s="8">
        <f>IF($C4835="","",T4835*W4835/100)</f>
        <v/>
      </c>
      <c r="Y4835" s="8">
        <f>IF($C4835="","",T4835-X4835)</f>
        <v/>
      </c>
      <c r="Z4835" s="8">
        <f>IF($C4835="","",Y4835-M4835)</f>
        <v/>
      </c>
      <c r="AD4835" s="8" t="n"/>
      <c r="AG4835" s="14" t="n"/>
      <c r="AI4835">
        <f>IF($C4835="","",IF(COUNTIF($C$2:$C4835,$C4835)=1,1,0))</f>
        <v/>
      </c>
      <c r="AJ4835">
        <f>IF($AI4835=1,SUMPRODUCT(--($AM$2:$AM$7001&lt;$AM4835))+1,"")</f>
        <v/>
      </c>
      <c r="AK4835">
        <f>IF($C4835="","",IF(OR($P4835=TRUE(),$P4835="TRUE"),1,0))</f>
        <v/>
      </c>
      <c r="AL4835">
        <f>IF($C4835="","",IF(AND($V4835="Yes",SUMPRODUCT((LEN(Settings!$F$6:$F$13)&gt;0)*ISNUMBER(SEARCH(Settings!$F$6:$F$13,$O4835)))=0),1,0))</f>
        <v/>
      </c>
      <c r="AM4835">
        <f>IF($AI4835=1,IFERROR(IF(VALUE($C4835)&lt;100000000,VALUE($C4835),1000000000),IFERROR(IF(VALUE(MID($C4835,2,20))&lt;100000000,VALUE(MID($C4835,2,20)),1000000000),1000000000))+ROW()/100000,"")</f>
        <v/>
      </c>
    </row>
    <row r="4836">
      <c r="E4836" s="14" t="n"/>
      <c r="M4836" s="8">
        <f>IF($C4836="","",L4836*T4836/100)</f>
        <v/>
      </c>
      <c r="S4836" s="8" t="n"/>
      <c r="T4836" s="8" t="n"/>
      <c r="W4836">
        <f>IF($C4836="","",IF($AL4836=1,0,IF($AK4836=1,Settings!$C$6,Settings!$C$7))*100)</f>
        <v/>
      </c>
      <c r="X4836" s="8">
        <f>IF($C4836="","",T4836*W4836/100)</f>
        <v/>
      </c>
      <c r="Y4836" s="8">
        <f>IF($C4836="","",T4836-X4836)</f>
        <v/>
      </c>
      <c r="Z4836" s="8">
        <f>IF($C4836="","",Y4836-M4836)</f>
        <v/>
      </c>
      <c r="AD4836" s="8" t="n"/>
      <c r="AG4836" s="14" t="n"/>
      <c r="AI4836">
        <f>IF($C4836="","",IF(COUNTIF($C$2:$C4836,$C4836)=1,1,0))</f>
        <v/>
      </c>
      <c r="AJ4836">
        <f>IF($AI4836=1,SUMPRODUCT(--($AM$2:$AM$7001&lt;$AM4836))+1,"")</f>
        <v/>
      </c>
      <c r="AK4836">
        <f>IF($C4836="","",IF(OR($P4836=TRUE(),$P4836="TRUE"),1,0))</f>
        <v/>
      </c>
      <c r="AL4836">
        <f>IF($C4836="","",IF(AND($V4836="Yes",SUMPRODUCT((LEN(Settings!$F$6:$F$13)&gt;0)*ISNUMBER(SEARCH(Settings!$F$6:$F$13,$O4836)))=0),1,0))</f>
        <v/>
      </c>
      <c r="AM4836">
        <f>IF($AI4836=1,IFERROR(IF(VALUE($C4836)&lt;100000000,VALUE($C4836),1000000000),IFERROR(IF(VALUE(MID($C4836,2,20))&lt;100000000,VALUE(MID($C4836,2,20)),1000000000),1000000000))+ROW()/100000,"")</f>
        <v/>
      </c>
    </row>
    <row r="4837">
      <c r="E4837" s="14" t="n"/>
      <c r="M4837" s="8">
        <f>IF($C4837="","",L4837*T4837/100)</f>
        <v/>
      </c>
      <c r="S4837" s="8" t="n"/>
      <c r="T4837" s="8" t="n"/>
      <c r="W4837">
        <f>IF($C4837="","",IF($AL4837=1,0,IF($AK4837=1,Settings!$C$6,Settings!$C$7))*100)</f>
        <v/>
      </c>
      <c r="X4837" s="8">
        <f>IF($C4837="","",T4837*W4837/100)</f>
        <v/>
      </c>
      <c r="Y4837" s="8">
        <f>IF($C4837="","",T4837-X4837)</f>
        <v/>
      </c>
      <c r="Z4837" s="8">
        <f>IF($C4837="","",Y4837-M4837)</f>
        <v/>
      </c>
      <c r="AD4837" s="8" t="n"/>
      <c r="AG4837" s="14" t="n"/>
      <c r="AI4837">
        <f>IF($C4837="","",IF(COUNTIF($C$2:$C4837,$C4837)=1,1,0))</f>
        <v/>
      </c>
      <c r="AJ4837">
        <f>IF($AI4837=1,SUMPRODUCT(--($AM$2:$AM$7001&lt;$AM4837))+1,"")</f>
        <v/>
      </c>
      <c r="AK4837">
        <f>IF($C4837="","",IF(OR($P4837=TRUE(),$P4837="TRUE"),1,0))</f>
        <v/>
      </c>
      <c r="AL4837">
        <f>IF($C4837="","",IF(AND($V4837="Yes",SUMPRODUCT((LEN(Settings!$F$6:$F$13)&gt;0)*ISNUMBER(SEARCH(Settings!$F$6:$F$13,$O4837)))=0),1,0))</f>
        <v/>
      </c>
      <c r="AM4837">
        <f>IF($AI4837=1,IFERROR(IF(VALUE($C4837)&lt;100000000,VALUE($C4837),1000000000),IFERROR(IF(VALUE(MID($C4837,2,20))&lt;100000000,VALUE(MID($C4837,2,20)),1000000000),1000000000))+ROW()/100000,"")</f>
        <v/>
      </c>
    </row>
    <row r="4838">
      <c r="E4838" s="14" t="n"/>
      <c r="M4838" s="8">
        <f>IF($C4838="","",L4838*T4838/100)</f>
        <v/>
      </c>
      <c r="S4838" s="8" t="n"/>
      <c r="T4838" s="8" t="n"/>
      <c r="W4838">
        <f>IF($C4838="","",IF($AL4838=1,0,IF($AK4838=1,Settings!$C$6,Settings!$C$7))*100)</f>
        <v/>
      </c>
      <c r="X4838" s="8">
        <f>IF($C4838="","",T4838*W4838/100)</f>
        <v/>
      </c>
      <c r="Y4838" s="8">
        <f>IF($C4838="","",T4838-X4838)</f>
        <v/>
      </c>
      <c r="Z4838" s="8">
        <f>IF($C4838="","",Y4838-M4838)</f>
        <v/>
      </c>
      <c r="AD4838" s="8" t="n"/>
      <c r="AG4838" s="14" t="n"/>
      <c r="AI4838">
        <f>IF($C4838="","",IF(COUNTIF($C$2:$C4838,$C4838)=1,1,0))</f>
        <v/>
      </c>
      <c r="AJ4838">
        <f>IF($AI4838=1,SUMPRODUCT(--($AM$2:$AM$7001&lt;$AM4838))+1,"")</f>
        <v/>
      </c>
      <c r="AK4838">
        <f>IF($C4838="","",IF(OR($P4838=TRUE(),$P4838="TRUE"),1,0))</f>
        <v/>
      </c>
      <c r="AL4838">
        <f>IF($C4838="","",IF(AND($V4838="Yes",SUMPRODUCT((LEN(Settings!$F$6:$F$13)&gt;0)*ISNUMBER(SEARCH(Settings!$F$6:$F$13,$O4838)))=0),1,0))</f>
        <v/>
      </c>
      <c r="AM4838">
        <f>IF($AI4838=1,IFERROR(IF(VALUE($C4838)&lt;100000000,VALUE($C4838),1000000000),IFERROR(IF(VALUE(MID($C4838,2,20))&lt;100000000,VALUE(MID($C4838,2,20)),1000000000),1000000000))+ROW()/100000,"")</f>
        <v/>
      </c>
    </row>
    <row r="4839">
      <c r="E4839" s="14" t="n"/>
      <c r="M4839" s="8">
        <f>IF($C4839="","",L4839*T4839/100)</f>
        <v/>
      </c>
      <c r="S4839" s="8" t="n"/>
      <c r="T4839" s="8" t="n"/>
      <c r="W4839">
        <f>IF($C4839="","",IF($AL4839=1,0,IF($AK4839=1,Settings!$C$6,Settings!$C$7))*100)</f>
        <v/>
      </c>
      <c r="X4839" s="8">
        <f>IF($C4839="","",T4839*W4839/100)</f>
        <v/>
      </c>
      <c r="Y4839" s="8">
        <f>IF($C4839="","",T4839-X4839)</f>
        <v/>
      </c>
      <c r="Z4839" s="8">
        <f>IF($C4839="","",Y4839-M4839)</f>
        <v/>
      </c>
      <c r="AD4839" s="8" t="n"/>
      <c r="AG4839" s="14" t="n"/>
      <c r="AI4839">
        <f>IF($C4839="","",IF(COUNTIF($C$2:$C4839,$C4839)=1,1,0))</f>
        <v/>
      </c>
      <c r="AJ4839">
        <f>IF($AI4839=1,SUMPRODUCT(--($AM$2:$AM$7001&lt;$AM4839))+1,"")</f>
        <v/>
      </c>
      <c r="AK4839">
        <f>IF($C4839="","",IF(OR($P4839=TRUE(),$P4839="TRUE"),1,0))</f>
        <v/>
      </c>
      <c r="AL4839">
        <f>IF($C4839="","",IF(AND($V4839="Yes",SUMPRODUCT((LEN(Settings!$F$6:$F$13)&gt;0)*ISNUMBER(SEARCH(Settings!$F$6:$F$13,$O4839)))=0),1,0))</f>
        <v/>
      </c>
      <c r="AM4839">
        <f>IF($AI4839=1,IFERROR(IF(VALUE($C4839)&lt;100000000,VALUE($C4839),1000000000),IFERROR(IF(VALUE(MID($C4839,2,20))&lt;100000000,VALUE(MID($C4839,2,20)),1000000000),1000000000))+ROW()/100000,"")</f>
        <v/>
      </c>
    </row>
    <row r="4840">
      <c r="E4840" s="14" t="n"/>
      <c r="M4840" s="8">
        <f>IF($C4840="","",L4840*T4840/100)</f>
        <v/>
      </c>
      <c r="S4840" s="8" t="n"/>
      <c r="T4840" s="8" t="n"/>
      <c r="W4840">
        <f>IF($C4840="","",IF($AL4840=1,0,IF($AK4840=1,Settings!$C$6,Settings!$C$7))*100)</f>
        <v/>
      </c>
      <c r="X4840" s="8">
        <f>IF($C4840="","",T4840*W4840/100)</f>
        <v/>
      </c>
      <c r="Y4840" s="8">
        <f>IF($C4840="","",T4840-X4840)</f>
        <v/>
      </c>
      <c r="Z4840" s="8">
        <f>IF($C4840="","",Y4840-M4840)</f>
        <v/>
      </c>
      <c r="AD4840" s="8" t="n"/>
      <c r="AG4840" s="14" t="n"/>
      <c r="AI4840">
        <f>IF($C4840="","",IF(COUNTIF($C$2:$C4840,$C4840)=1,1,0))</f>
        <v/>
      </c>
      <c r="AJ4840">
        <f>IF($AI4840=1,SUMPRODUCT(--($AM$2:$AM$7001&lt;$AM4840))+1,"")</f>
        <v/>
      </c>
      <c r="AK4840">
        <f>IF($C4840="","",IF(OR($P4840=TRUE(),$P4840="TRUE"),1,0))</f>
        <v/>
      </c>
      <c r="AL4840">
        <f>IF($C4840="","",IF(AND($V4840="Yes",SUMPRODUCT((LEN(Settings!$F$6:$F$13)&gt;0)*ISNUMBER(SEARCH(Settings!$F$6:$F$13,$O4840)))=0),1,0))</f>
        <v/>
      </c>
      <c r="AM4840">
        <f>IF($AI4840=1,IFERROR(IF(VALUE($C4840)&lt;100000000,VALUE($C4840),1000000000),IFERROR(IF(VALUE(MID($C4840,2,20))&lt;100000000,VALUE(MID($C4840,2,20)),1000000000),1000000000))+ROW()/100000,"")</f>
        <v/>
      </c>
    </row>
    <row r="4841">
      <c r="E4841" s="14" t="n"/>
      <c r="M4841" s="8">
        <f>IF($C4841="","",L4841*T4841/100)</f>
        <v/>
      </c>
      <c r="S4841" s="8" t="n"/>
      <c r="T4841" s="8" t="n"/>
      <c r="W4841">
        <f>IF($C4841="","",IF($AL4841=1,0,IF($AK4841=1,Settings!$C$6,Settings!$C$7))*100)</f>
        <v/>
      </c>
      <c r="X4841" s="8">
        <f>IF($C4841="","",T4841*W4841/100)</f>
        <v/>
      </c>
      <c r="Y4841" s="8">
        <f>IF($C4841="","",T4841-X4841)</f>
        <v/>
      </c>
      <c r="Z4841" s="8">
        <f>IF($C4841="","",Y4841-M4841)</f>
        <v/>
      </c>
      <c r="AD4841" s="8" t="n"/>
      <c r="AG4841" s="14" t="n"/>
      <c r="AI4841">
        <f>IF($C4841="","",IF(COUNTIF($C$2:$C4841,$C4841)=1,1,0))</f>
        <v/>
      </c>
      <c r="AJ4841">
        <f>IF($AI4841=1,SUMPRODUCT(--($AM$2:$AM$7001&lt;$AM4841))+1,"")</f>
        <v/>
      </c>
      <c r="AK4841">
        <f>IF($C4841="","",IF(OR($P4841=TRUE(),$P4841="TRUE"),1,0))</f>
        <v/>
      </c>
      <c r="AL4841">
        <f>IF($C4841="","",IF(AND($V4841="Yes",SUMPRODUCT((LEN(Settings!$F$6:$F$13)&gt;0)*ISNUMBER(SEARCH(Settings!$F$6:$F$13,$O4841)))=0),1,0))</f>
        <v/>
      </c>
      <c r="AM4841">
        <f>IF($AI4841=1,IFERROR(IF(VALUE($C4841)&lt;100000000,VALUE($C4841),1000000000),IFERROR(IF(VALUE(MID($C4841,2,20))&lt;100000000,VALUE(MID($C4841,2,20)),1000000000),1000000000))+ROW()/100000,"")</f>
        <v/>
      </c>
    </row>
    <row r="4842">
      <c r="E4842" s="14" t="n"/>
      <c r="M4842" s="8">
        <f>IF($C4842="","",L4842*T4842/100)</f>
        <v/>
      </c>
      <c r="S4842" s="8" t="n"/>
      <c r="T4842" s="8" t="n"/>
      <c r="W4842">
        <f>IF($C4842="","",IF($AL4842=1,0,IF($AK4842=1,Settings!$C$6,Settings!$C$7))*100)</f>
        <v/>
      </c>
      <c r="X4842" s="8">
        <f>IF($C4842="","",T4842*W4842/100)</f>
        <v/>
      </c>
      <c r="Y4842" s="8">
        <f>IF($C4842="","",T4842-X4842)</f>
        <v/>
      </c>
      <c r="Z4842" s="8">
        <f>IF($C4842="","",Y4842-M4842)</f>
        <v/>
      </c>
      <c r="AD4842" s="8" t="n"/>
      <c r="AG4842" s="14" t="n"/>
      <c r="AI4842">
        <f>IF($C4842="","",IF(COUNTIF($C$2:$C4842,$C4842)=1,1,0))</f>
        <v/>
      </c>
      <c r="AJ4842">
        <f>IF($AI4842=1,SUMPRODUCT(--($AM$2:$AM$7001&lt;$AM4842))+1,"")</f>
        <v/>
      </c>
      <c r="AK4842">
        <f>IF($C4842="","",IF(OR($P4842=TRUE(),$P4842="TRUE"),1,0))</f>
        <v/>
      </c>
      <c r="AL4842">
        <f>IF($C4842="","",IF(AND($V4842="Yes",SUMPRODUCT((LEN(Settings!$F$6:$F$13)&gt;0)*ISNUMBER(SEARCH(Settings!$F$6:$F$13,$O4842)))=0),1,0))</f>
        <v/>
      </c>
      <c r="AM4842">
        <f>IF($AI4842=1,IFERROR(IF(VALUE($C4842)&lt;100000000,VALUE($C4842),1000000000),IFERROR(IF(VALUE(MID($C4842,2,20))&lt;100000000,VALUE(MID($C4842,2,20)),1000000000),1000000000))+ROW()/100000,"")</f>
        <v/>
      </c>
    </row>
    <row r="4843">
      <c r="E4843" s="14" t="n"/>
      <c r="M4843" s="8">
        <f>IF($C4843="","",L4843*T4843/100)</f>
        <v/>
      </c>
      <c r="S4843" s="8" t="n"/>
      <c r="T4843" s="8" t="n"/>
      <c r="W4843">
        <f>IF($C4843="","",IF($AL4843=1,0,IF($AK4843=1,Settings!$C$6,Settings!$C$7))*100)</f>
        <v/>
      </c>
      <c r="X4843" s="8">
        <f>IF($C4843="","",T4843*W4843/100)</f>
        <v/>
      </c>
      <c r="Y4843" s="8">
        <f>IF($C4843="","",T4843-X4843)</f>
        <v/>
      </c>
      <c r="Z4843" s="8">
        <f>IF($C4843="","",Y4843-M4843)</f>
        <v/>
      </c>
      <c r="AD4843" s="8" t="n"/>
      <c r="AG4843" s="14" t="n"/>
      <c r="AI4843">
        <f>IF($C4843="","",IF(COUNTIF($C$2:$C4843,$C4843)=1,1,0))</f>
        <v/>
      </c>
      <c r="AJ4843">
        <f>IF($AI4843=1,SUMPRODUCT(--($AM$2:$AM$7001&lt;$AM4843))+1,"")</f>
        <v/>
      </c>
      <c r="AK4843">
        <f>IF($C4843="","",IF(OR($P4843=TRUE(),$P4843="TRUE"),1,0))</f>
        <v/>
      </c>
      <c r="AL4843">
        <f>IF($C4843="","",IF(AND($V4843="Yes",SUMPRODUCT((LEN(Settings!$F$6:$F$13)&gt;0)*ISNUMBER(SEARCH(Settings!$F$6:$F$13,$O4843)))=0),1,0))</f>
        <v/>
      </c>
      <c r="AM4843">
        <f>IF($AI4843=1,IFERROR(IF(VALUE($C4843)&lt;100000000,VALUE($C4843),1000000000),IFERROR(IF(VALUE(MID($C4843,2,20))&lt;100000000,VALUE(MID($C4843,2,20)),1000000000),1000000000))+ROW()/100000,"")</f>
        <v/>
      </c>
    </row>
    <row r="4844">
      <c r="E4844" s="14" t="n"/>
      <c r="M4844" s="8">
        <f>IF($C4844="","",L4844*T4844/100)</f>
        <v/>
      </c>
      <c r="S4844" s="8" t="n"/>
      <c r="T4844" s="8" t="n"/>
      <c r="W4844">
        <f>IF($C4844="","",IF($AL4844=1,0,IF($AK4844=1,Settings!$C$6,Settings!$C$7))*100)</f>
        <v/>
      </c>
      <c r="X4844" s="8">
        <f>IF($C4844="","",T4844*W4844/100)</f>
        <v/>
      </c>
      <c r="Y4844" s="8">
        <f>IF($C4844="","",T4844-X4844)</f>
        <v/>
      </c>
      <c r="Z4844" s="8">
        <f>IF($C4844="","",Y4844-M4844)</f>
        <v/>
      </c>
      <c r="AD4844" s="8" t="n"/>
      <c r="AG4844" s="14" t="n"/>
      <c r="AI4844">
        <f>IF($C4844="","",IF(COUNTIF($C$2:$C4844,$C4844)=1,1,0))</f>
        <v/>
      </c>
      <c r="AJ4844">
        <f>IF($AI4844=1,SUMPRODUCT(--($AM$2:$AM$7001&lt;$AM4844))+1,"")</f>
        <v/>
      </c>
      <c r="AK4844">
        <f>IF($C4844="","",IF(OR($P4844=TRUE(),$P4844="TRUE"),1,0))</f>
        <v/>
      </c>
      <c r="AL4844">
        <f>IF($C4844="","",IF(AND($V4844="Yes",SUMPRODUCT((LEN(Settings!$F$6:$F$13)&gt;0)*ISNUMBER(SEARCH(Settings!$F$6:$F$13,$O4844)))=0),1,0))</f>
        <v/>
      </c>
      <c r="AM4844">
        <f>IF($AI4844=1,IFERROR(IF(VALUE($C4844)&lt;100000000,VALUE($C4844),1000000000),IFERROR(IF(VALUE(MID($C4844,2,20))&lt;100000000,VALUE(MID($C4844,2,20)),1000000000),1000000000))+ROW()/100000,"")</f>
        <v/>
      </c>
    </row>
    <row r="4845">
      <c r="E4845" s="14" t="n"/>
      <c r="M4845" s="8">
        <f>IF($C4845="","",L4845*T4845/100)</f>
        <v/>
      </c>
      <c r="S4845" s="8" t="n"/>
      <c r="T4845" s="8" t="n"/>
      <c r="W4845">
        <f>IF($C4845="","",IF($AL4845=1,0,IF($AK4845=1,Settings!$C$6,Settings!$C$7))*100)</f>
        <v/>
      </c>
      <c r="X4845" s="8">
        <f>IF($C4845="","",T4845*W4845/100)</f>
        <v/>
      </c>
      <c r="Y4845" s="8">
        <f>IF($C4845="","",T4845-X4845)</f>
        <v/>
      </c>
      <c r="Z4845" s="8">
        <f>IF($C4845="","",Y4845-M4845)</f>
        <v/>
      </c>
      <c r="AD4845" s="8" t="n"/>
      <c r="AG4845" s="14" t="n"/>
      <c r="AI4845">
        <f>IF($C4845="","",IF(COUNTIF($C$2:$C4845,$C4845)=1,1,0))</f>
        <v/>
      </c>
      <c r="AJ4845">
        <f>IF($AI4845=1,SUMPRODUCT(--($AM$2:$AM$7001&lt;$AM4845))+1,"")</f>
        <v/>
      </c>
      <c r="AK4845">
        <f>IF($C4845="","",IF(OR($P4845=TRUE(),$P4845="TRUE"),1,0))</f>
        <v/>
      </c>
      <c r="AL4845">
        <f>IF($C4845="","",IF(AND($V4845="Yes",SUMPRODUCT((LEN(Settings!$F$6:$F$13)&gt;0)*ISNUMBER(SEARCH(Settings!$F$6:$F$13,$O4845)))=0),1,0))</f>
        <v/>
      </c>
      <c r="AM4845">
        <f>IF($AI4845=1,IFERROR(IF(VALUE($C4845)&lt;100000000,VALUE($C4845),1000000000),IFERROR(IF(VALUE(MID($C4845,2,20))&lt;100000000,VALUE(MID($C4845,2,20)),1000000000),1000000000))+ROW()/100000,"")</f>
        <v/>
      </c>
    </row>
    <row r="4846">
      <c r="E4846" s="14" t="n"/>
      <c r="M4846" s="8">
        <f>IF($C4846="","",L4846*T4846/100)</f>
        <v/>
      </c>
      <c r="S4846" s="8" t="n"/>
      <c r="T4846" s="8" t="n"/>
      <c r="W4846">
        <f>IF($C4846="","",IF($AL4846=1,0,IF($AK4846=1,Settings!$C$6,Settings!$C$7))*100)</f>
        <v/>
      </c>
      <c r="X4846" s="8">
        <f>IF($C4846="","",T4846*W4846/100)</f>
        <v/>
      </c>
      <c r="Y4846" s="8">
        <f>IF($C4846="","",T4846-X4846)</f>
        <v/>
      </c>
      <c r="Z4846" s="8">
        <f>IF($C4846="","",Y4846-M4846)</f>
        <v/>
      </c>
      <c r="AD4846" s="8" t="n"/>
      <c r="AG4846" s="14" t="n"/>
      <c r="AI4846">
        <f>IF($C4846="","",IF(COUNTIF($C$2:$C4846,$C4846)=1,1,0))</f>
        <v/>
      </c>
      <c r="AJ4846">
        <f>IF($AI4846=1,SUMPRODUCT(--($AM$2:$AM$7001&lt;$AM4846))+1,"")</f>
        <v/>
      </c>
      <c r="AK4846">
        <f>IF($C4846="","",IF(OR($P4846=TRUE(),$P4846="TRUE"),1,0))</f>
        <v/>
      </c>
      <c r="AL4846">
        <f>IF($C4846="","",IF(AND($V4846="Yes",SUMPRODUCT((LEN(Settings!$F$6:$F$13)&gt;0)*ISNUMBER(SEARCH(Settings!$F$6:$F$13,$O4846)))=0),1,0))</f>
        <v/>
      </c>
      <c r="AM4846">
        <f>IF($AI4846=1,IFERROR(IF(VALUE($C4846)&lt;100000000,VALUE($C4846),1000000000),IFERROR(IF(VALUE(MID($C4846,2,20))&lt;100000000,VALUE(MID($C4846,2,20)),1000000000),1000000000))+ROW()/100000,"")</f>
        <v/>
      </c>
    </row>
    <row r="4847">
      <c r="E4847" s="14" t="n"/>
      <c r="M4847" s="8">
        <f>IF($C4847="","",L4847*T4847/100)</f>
        <v/>
      </c>
      <c r="S4847" s="8" t="n"/>
      <c r="T4847" s="8" t="n"/>
      <c r="W4847">
        <f>IF($C4847="","",IF($AL4847=1,0,IF($AK4847=1,Settings!$C$6,Settings!$C$7))*100)</f>
        <v/>
      </c>
      <c r="X4847" s="8">
        <f>IF($C4847="","",T4847*W4847/100)</f>
        <v/>
      </c>
      <c r="Y4847" s="8">
        <f>IF($C4847="","",T4847-X4847)</f>
        <v/>
      </c>
      <c r="Z4847" s="8">
        <f>IF($C4847="","",Y4847-M4847)</f>
        <v/>
      </c>
      <c r="AD4847" s="8" t="n"/>
      <c r="AG4847" s="14" t="n"/>
      <c r="AI4847">
        <f>IF($C4847="","",IF(COUNTIF($C$2:$C4847,$C4847)=1,1,0))</f>
        <v/>
      </c>
      <c r="AJ4847">
        <f>IF($AI4847=1,SUMPRODUCT(--($AM$2:$AM$7001&lt;$AM4847))+1,"")</f>
        <v/>
      </c>
      <c r="AK4847">
        <f>IF($C4847="","",IF(OR($P4847=TRUE(),$P4847="TRUE"),1,0))</f>
        <v/>
      </c>
      <c r="AL4847">
        <f>IF($C4847="","",IF(AND($V4847="Yes",SUMPRODUCT((LEN(Settings!$F$6:$F$13)&gt;0)*ISNUMBER(SEARCH(Settings!$F$6:$F$13,$O4847)))=0),1,0))</f>
        <v/>
      </c>
      <c r="AM4847">
        <f>IF($AI4847=1,IFERROR(IF(VALUE($C4847)&lt;100000000,VALUE($C4847),1000000000),IFERROR(IF(VALUE(MID($C4847,2,20))&lt;100000000,VALUE(MID($C4847,2,20)),1000000000),1000000000))+ROW()/100000,"")</f>
        <v/>
      </c>
    </row>
    <row r="4848">
      <c r="E4848" s="14" t="n"/>
      <c r="M4848" s="8">
        <f>IF($C4848="","",L4848*T4848/100)</f>
        <v/>
      </c>
      <c r="S4848" s="8" t="n"/>
      <c r="T4848" s="8" t="n"/>
      <c r="W4848">
        <f>IF($C4848="","",IF($AL4848=1,0,IF($AK4848=1,Settings!$C$6,Settings!$C$7))*100)</f>
        <v/>
      </c>
      <c r="X4848" s="8">
        <f>IF($C4848="","",T4848*W4848/100)</f>
        <v/>
      </c>
      <c r="Y4848" s="8">
        <f>IF($C4848="","",T4848-X4848)</f>
        <v/>
      </c>
      <c r="Z4848" s="8">
        <f>IF($C4848="","",Y4848-M4848)</f>
        <v/>
      </c>
      <c r="AD4848" s="8" t="n"/>
      <c r="AG4848" s="14" t="n"/>
      <c r="AI4848">
        <f>IF($C4848="","",IF(COUNTIF($C$2:$C4848,$C4848)=1,1,0))</f>
        <v/>
      </c>
      <c r="AJ4848">
        <f>IF($AI4848=1,SUMPRODUCT(--($AM$2:$AM$7001&lt;$AM4848))+1,"")</f>
        <v/>
      </c>
      <c r="AK4848">
        <f>IF($C4848="","",IF(OR($P4848=TRUE(),$P4848="TRUE"),1,0))</f>
        <v/>
      </c>
      <c r="AL4848">
        <f>IF($C4848="","",IF(AND($V4848="Yes",SUMPRODUCT((LEN(Settings!$F$6:$F$13)&gt;0)*ISNUMBER(SEARCH(Settings!$F$6:$F$13,$O4848)))=0),1,0))</f>
        <v/>
      </c>
      <c r="AM4848">
        <f>IF($AI4848=1,IFERROR(IF(VALUE($C4848)&lt;100000000,VALUE($C4848),1000000000),IFERROR(IF(VALUE(MID($C4848,2,20))&lt;100000000,VALUE(MID($C4848,2,20)),1000000000),1000000000))+ROW()/100000,"")</f>
        <v/>
      </c>
    </row>
    <row r="4849">
      <c r="E4849" s="14" t="n"/>
      <c r="M4849" s="8">
        <f>IF($C4849="","",L4849*T4849/100)</f>
        <v/>
      </c>
      <c r="S4849" s="8" t="n"/>
      <c r="T4849" s="8" t="n"/>
      <c r="W4849">
        <f>IF($C4849="","",IF($AL4849=1,0,IF($AK4849=1,Settings!$C$6,Settings!$C$7))*100)</f>
        <v/>
      </c>
      <c r="X4849" s="8">
        <f>IF($C4849="","",T4849*W4849/100)</f>
        <v/>
      </c>
      <c r="Y4849" s="8">
        <f>IF($C4849="","",T4849-X4849)</f>
        <v/>
      </c>
      <c r="Z4849" s="8">
        <f>IF($C4849="","",Y4849-M4849)</f>
        <v/>
      </c>
      <c r="AD4849" s="8" t="n"/>
      <c r="AG4849" s="14" t="n"/>
      <c r="AI4849">
        <f>IF($C4849="","",IF(COUNTIF($C$2:$C4849,$C4849)=1,1,0))</f>
        <v/>
      </c>
      <c r="AJ4849">
        <f>IF($AI4849=1,SUMPRODUCT(--($AM$2:$AM$7001&lt;$AM4849))+1,"")</f>
        <v/>
      </c>
      <c r="AK4849">
        <f>IF($C4849="","",IF(OR($P4849=TRUE(),$P4849="TRUE"),1,0))</f>
        <v/>
      </c>
      <c r="AL4849">
        <f>IF($C4849="","",IF(AND($V4849="Yes",SUMPRODUCT((LEN(Settings!$F$6:$F$13)&gt;0)*ISNUMBER(SEARCH(Settings!$F$6:$F$13,$O4849)))=0),1,0))</f>
        <v/>
      </c>
      <c r="AM4849">
        <f>IF($AI4849=1,IFERROR(IF(VALUE($C4849)&lt;100000000,VALUE($C4849),1000000000),IFERROR(IF(VALUE(MID($C4849,2,20))&lt;100000000,VALUE(MID($C4849,2,20)),1000000000),1000000000))+ROW()/100000,"")</f>
        <v/>
      </c>
    </row>
    <row r="4850">
      <c r="E4850" s="14" t="n"/>
      <c r="M4850" s="8">
        <f>IF($C4850="","",L4850*T4850/100)</f>
        <v/>
      </c>
      <c r="S4850" s="8" t="n"/>
      <c r="T4850" s="8" t="n"/>
      <c r="W4850">
        <f>IF($C4850="","",IF($AL4850=1,0,IF($AK4850=1,Settings!$C$6,Settings!$C$7))*100)</f>
        <v/>
      </c>
      <c r="X4850" s="8">
        <f>IF($C4850="","",T4850*W4850/100)</f>
        <v/>
      </c>
      <c r="Y4850" s="8">
        <f>IF($C4850="","",T4850-X4850)</f>
        <v/>
      </c>
      <c r="Z4850" s="8">
        <f>IF($C4850="","",Y4850-M4850)</f>
        <v/>
      </c>
      <c r="AD4850" s="8" t="n"/>
      <c r="AG4850" s="14" t="n"/>
      <c r="AI4850">
        <f>IF($C4850="","",IF(COUNTIF($C$2:$C4850,$C4850)=1,1,0))</f>
        <v/>
      </c>
      <c r="AJ4850">
        <f>IF($AI4850=1,SUMPRODUCT(--($AM$2:$AM$7001&lt;$AM4850))+1,"")</f>
        <v/>
      </c>
      <c r="AK4850">
        <f>IF($C4850="","",IF(OR($P4850=TRUE(),$P4850="TRUE"),1,0))</f>
        <v/>
      </c>
      <c r="AL4850">
        <f>IF($C4850="","",IF(AND($V4850="Yes",SUMPRODUCT((LEN(Settings!$F$6:$F$13)&gt;0)*ISNUMBER(SEARCH(Settings!$F$6:$F$13,$O4850)))=0),1,0))</f>
        <v/>
      </c>
      <c r="AM4850">
        <f>IF($AI4850=1,IFERROR(IF(VALUE($C4850)&lt;100000000,VALUE($C4850),1000000000),IFERROR(IF(VALUE(MID($C4850,2,20))&lt;100000000,VALUE(MID($C4850,2,20)),1000000000),1000000000))+ROW()/100000,"")</f>
        <v/>
      </c>
    </row>
    <row r="4851">
      <c r="E4851" s="14" t="n"/>
      <c r="M4851" s="8">
        <f>IF($C4851="","",L4851*T4851/100)</f>
        <v/>
      </c>
      <c r="S4851" s="8" t="n"/>
      <c r="T4851" s="8" t="n"/>
      <c r="W4851">
        <f>IF($C4851="","",IF($AL4851=1,0,IF($AK4851=1,Settings!$C$6,Settings!$C$7))*100)</f>
        <v/>
      </c>
      <c r="X4851" s="8">
        <f>IF($C4851="","",T4851*W4851/100)</f>
        <v/>
      </c>
      <c r="Y4851" s="8">
        <f>IF($C4851="","",T4851-X4851)</f>
        <v/>
      </c>
      <c r="Z4851" s="8">
        <f>IF($C4851="","",Y4851-M4851)</f>
        <v/>
      </c>
      <c r="AD4851" s="8" t="n"/>
      <c r="AG4851" s="14" t="n"/>
      <c r="AI4851">
        <f>IF($C4851="","",IF(COUNTIF($C$2:$C4851,$C4851)=1,1,0))</f>
        <v/>
      </c>
      <c r="AJ4851">
        <f>IF($AI4851=1,SUMPRODUCT(--($AM$2:$AM$7001&lt;$AM4851))+1,"")</f>
        <v/>
      </c>
      <c r="AK4851">
        <f>IF($C4851="","",IF(OR($P4851=TRUE(),$P4851="TRUE"),1,0))</f>
        <v/>
      </c>
      <c r="AL4851">
        <f>IF($C4851="","",IF(AND($V4851="Yes",SUMPRODUCT((LEN(Settings!$F$6:$F$13)&gt;0)*ISNUMBER(SEARCH(Settings!$F$6:$F$13,$O4851)))=0),1,0))</f>
        <v/>
      </c>
      <c r="AM4851">
        <f>IF($AI4851=1,IFERROR(IF(VALUE($C4851)&lt;100000000,VALUE($C4851),1000000000),IFERROR(IF(VALUE(MID($C4851,2,20))&lt;100000000,VALUE(MID($C4851,2,20)),1000000000),1000000000))+ROW()/100000,"")</f>
        <v/>
      </c>
    </row>
    <row r="4852">
      <c r="E4852" s="14" t="n"/>
      <c r="M4852" s="8">
        <f>IF($C4852="","",L4852*T4852/100)</f>
        <v/>
      </c>
      <c r="S4852" s="8" t="n"/>
      <c r="T4852" s="8" t="n"/>
      <c r="W4852">
        <f>IF($C4852="","",IF($AL4852=1,0,IF($AK4852=1,Settings!$C$6,Settings!$C$7))*100)</f>
        <v/>
      </c>
      <c r="X4852" s="8">
        <f>IF($C4852="","",T4852*W4852/100)</f>
        <v/>
      </c>
      <c r="Y4852" s="8">
        <f>IF($C4852="","",T4852-X4852)</f>
        <v/>
      </c>
      <c r="Z4852" s="8">
        <f>IF($C4852="","",Y4852-M4852)</f>
        <v/>
      </c>
      <c r="AD4852" s="8" t="n"/>
      <c r="AG4852" s="14" t="n"/>
      <c r="AI4852">
        <f>IF($C4852="","",IF(COUNTIF($C$2:$C4852,$C4852)=1,1,0))</f>
        <v/>
      </c>
      <c r="AJ4852">
        <f>IF($AI4852=1,SUMPRODUCT(--($AM$2:$AM$7001&lt;$AM4852))+1,"")</f>
        <v/>
      </c>
      <c r="AK4852">
        <f>IF($C4852="","",IF(OR($P4852=TRUE(),$P4852="TRUE"),1,0))</f>
        <v/>
      </c>
      <c r="AL4852">
        <f>IF($C4852="","",IF(AND($V4852="Yes",SUMPRODUCT((LEN(Settings!$F$6:$F$13)&gt;0)*ISNUMBER(SEARCH(Settings!$F$6:$F$13,$O4852)))=0),1,0))</f>
        <v/>
      </c>
      <c r="AM4852">
        <f>IF($AI4852=1,IFERROR(IF(VALUE($C4852)&lt;100000000,VALUE($C4852),1000000000),IFERROR(IF(VALUE(MID($C4852,2,20))&lt;100000000,VALUE(MID($C4852,2,20)),1000000000),1000000000))+ROW()/100000,"")</f>
        <v/>
      </c>
    </row>
    <row r="4853">
      <c r="E4853" s="14" t="n"/>
      <c r="M4853" s="8">
        <f>IF($C4853="","",L4853*T4853/100)</f>
        <v/>
      </c>
      <c r="S4853" s="8" t="n"/>
      <c r="T4853" s="8" t="n"/>
      <c r="W4853">
        <f>IF($C4853="","",IF($AL4853=1,0,IF($AK4853=1,Settings!$C$6,Settings!$C$7))*100)</f>
        <v/>
      </c>
      <c r="X4853" s="8">
        <f>IF($C4853="","",T4853*W4853/100)</f>
        <v/>
      </c>
      <c r="Y4853" s="8">
        <f>IF($C4853="","",T4853-X4853)</f>
        <v/>
      </c>
      <c r="Z4853" s="8">
        <f>IF($C4853="","",Y4853-M4853)</f>
        <v/>
      </c>
      <c r="AD4853" s="8" t="n"/>
      <c r="AG4853" s="14" t="n"/>
      <c r="AI4853">
        <f>IF($C4853="","",IF(COUNTIF($C$2:$C4853,$C4853)=1,1,0))</f>
        <v/>
      </c>
      <c r="AJ4853">
        <f>IF($AI4853=1,SUMPRODUCT(--($AM$2:$AM$7001&lt;$AM4853))+1,"")</f>
        <v/>
      </c>
      <c r="AK4853">
        <f>IF($C4853="","",IF(OR($P4853=TRUE(),$P4853="TRUE"),1,0))</f>
        <v/>
      </c>
      <c r="AL4853">
        <f>IF($C4853="","",IF(AND($V4853="Yes",SUMPRODUCT((LEN(Settings!$F$6:$F$13)&gt;0)*ISNUMBER(SEARCH(Settings!$F$6:$F$13,$O4853)))=0),1,0))</f>
        <v/>
      </c>
      <c r="AM4853">
        <f>IF($AI4853=1,IFERROR(IF(VALUE($C4853)&lt;100000000,VALUE($C4853),1000000000),IFERROR(IF(VALUE(MID($C4853,2,20))&lt;100000000,VALUE(MID($C4853,2,20)),1000000000),1000000000))+ROW()/100000,"")</f>
        <v/>
      </c>
    </row>
    <row r="4854">
      <c r="E4854" s="14" t="n"/>
      <c r="M4854" s="8">
        <f>IF($C4854="","",L4854*T4854/100)</f>
        <v/>
      </c>
      <c r="S4854" s="8" t="n"/>
      <c r="T4854" s="8" t="n"/>
      <c r="W4854">
        <f>IF($C4854="","",IF($AL4854=1,0,IF($AK4854=1,Settings!$C$6,Settings!$C$7))*100)</f>
        <v/>
      </c>
      <c r="X4854" s="8">
        <f>IF($C4854="","",T4854*W4854/100)</f>
        <v/>
      </c>
      <c r="Y4854" s="8">
        <f>IF($C4854="","",T4854-X4854)</f>
        <v/>
      </c>
      <c r="Z4854" s="8">
        <f>IF($C4854="","",Y4854-M4854)</f>
        <v/>
      </c>
      <c r="AD4854" s="8" t="n"/>
      <c r="AG4854" s="14" t="n"/>
      <c r="AI4854">
        <f>IF($C4854="","",IF(COUNTIF($C$2:$C4854,$C4854)=1,1,0))</f>
        <v/>
      </c>
      <c r="AJ4854">
        <f>IF($AI4854=1,SUMPRODUCT(--($AM$2:$AM$7001&lt;$AM4854))+1,"")</f>
        <v/>
      </c>
      <c r="AK4854">
        <f>IF($C4854="","",IF(OR($P4854=TRUE(),$P4854="TRUE"),1,0))</f>
        <v/>
      </c>
      <c r="AL4854">
        <f>IF($C4854="","",IF(AND($V4854="Yes",SUMPRODUCT((LEN(Settings!$F$6:$F$13)&gt;0)*ISNUMBER(SEARCH(Settings!$F$6:$F$13,$O4854)))=0),1,0))</f>
        <v/>
      </c>
      <c r="AM4854">
        <f>IF($AI4854=1,IFERROR(IF(VALUE($C4854)&lt;100000000,VALUE($C4854),1000000000),IFERROR(IF(VALUE(MID($C4854,2,20))&lt;100000000,VALUE(MID($C4854,2,20)),1000000000),1000000000))+ROW()/100000,"")</f>
        <v/>
      </c>
    </row>
    <row r="4855">
      <c r="E4855" s="14" t="n"/>
      <c r="M4855" s="8">
        <f>IF($C4855="","",L4855*T4855/100)</f>
        <v/>
      </c>
      <c r="S4855" s="8" t="n"/>
      <c r="T4855" s="8" t="n"/>
      <c r="W4855">
        <f>IF($C4855="","",IF($AL4855=1,0,IF($AK4855=1,Settings!$C$6,Settings!$C$7))*100)</f>
        <v/>
      </c>
      <c r="X4855" s="8">
        <f>IF($C4855="","",T4855*W4855/100)</f>
        <v/>
      </c>
      <c r="Y4855" s="8">
        <f>IF($C4855="","",T4855-X4855)</f>
        <v/>
      </c>
      <c r="Z4855" s="8">
        <f>IF($C4855="","",Y4855-M4855)</f>
        <v/>
      </c>
      <c r="AD4855" s="8" t="n"/>
      <c r="AG4855" s="14" t="n"/>
      <c r="AI4855">
        <f>IF($C4855="","",IF(COUNTIF($C$2:$C4855,$C4855)=1,1,0))</f>
        <v/>
      </c>
      <c r="AJ4855">
        <f>IF($AI4855=1,SUMPRODUCT(--($AM$2:$AM$7001&lt;$AM4855))+1,"")</f>
        <v/>
      </c>
      <c r="AK4855">
        <f>IF($C4855="","",IF(OR($P4855=TRUE(),$P4855="TRUE"),1,0))</f>
        <v/>
      </c>
      <c r="AL4855">
        <f>IF($C4855="","",IF(AND($V4855="Yes",SUMPRODUCT((LEN(Settings!$F$6:$F$13)&gt;0)*ISNUMBER(SEARCH(Settings!$F$6:$F$13,$O4855)))=0),1,0))</f>
        <v/>
      </c>
      <c r="AM4855">
        <f>IF($AI4855=1,IFERROR(IF(VALUE($C4855)&lt;100000000,VALUE($C4855),1000000000),IFERROR(IF(VALUE(MID($C4855,2,20))&lt;100000000,VALUE(MID($C4855,2,20)),1000000000),1000000000))+ROW()/100000,"")</f>
        <v/>
      </c>
    </row>
    <row r="4856">
      <c r="E4856" s="14" t="n"/>
      <c r="M4856" s="8">
        <f>IF($C4856="","",L4856*T4856/100)</f>
        <v/>
      </c>
      <c r="S4856" s="8" t="n"/>
      <c r="T4856" s="8" t="n"/>
      <c r="W4856">
        <f>IF($C4856="","",IF($AL4856=1,0,IF($AK4856=1,Settings!$C$6,Settings!$C$7))*100)</f>
        <v/>
      </c>
      <c r="X4856" s="8">
        <f>IF($C4856="","",T4856*W4856/100)</f>
        <v/>
      </c>
      <c r="Y4856" s="8">
        <f>IF($C4856="","",T4856-X4856)</f>
        <v/>
      </c>
      <c r="Z4856" s="8">
        <f>IF($C4856="","",Y4856-M4856)</f>
        <v/>
      </c>
      <c r="AD4856" s="8" t="n"/>
      <c r="AG4856" s="14" t="n"/>
      <c r="AI4856">
        <f>IF($C4856="","",IF(COUNTIF($C$2:$C4856,$C4856)=1,1,0))</f>
        <v/>
      </c>
      <c r="AJ4856">
        <f>IF($AI4856=1,SUMPRODUCT(--($AM$2:$AM$7001&lt;$AM4856))+1,"")</f>
        <v/>
      </c>
      <c r="AK4856">
        <f>IF($C4856="","",IF(OR($P4856=TRUE(),$P4856="TRUE"),1,0))</f>
        <v/>
      </c>
      <c r="AL4856">
        <f>IF($C4856="","",IF(AND($V4856="Yes",SUMPRODUCT((LEN(Settings!$F$6:$F$13)&gt;0)*ISNUMBER(SEARCH(Settings!$F$6:$F$13,$O4856)))=0),1,0))</f>
        <v/>
      </c>
      <c r="AM4856">
        <f>IF($AI4856=1,IFERROR(IF(VALUE($C4856)&lt;100000000,VALUE($C4856),1000000000),IFERROR(IF(VALUE(MID($C4856,2,20))&lt;100000000,VALUE(MID($C4856,2,20)),1000000000),1000000000))+ROW()/100000,"")</f>
        <v/>
      </c>
    </row>
    <row r="4857">
      <c r="E4857" s="14" t="n"/>
      <c r="M4857" s="8">
        <f>IF($C4857="","",L4857*T4857/100)</f>
        <v/>
      </c>
      <c r="S4857" s="8" t="n"/>
      <c r="T4857" s="8" t="n"/>
      <c r="W4857">
        <f>IF($C4857="","",IF($AL4857=1,0,IF($AK4857=1,Settings!$C$6,Settings!$C$7))*100)</f>
        <v/>
      </c>
      <c r="X4857" s="8">
        <f>IF($C4857="","",T4857*W4857/100)</f>
        <v/>
      </c>
      <c r="Y4857" s="8">
        <f>IF($C4857="","",T4857-X4857)</f>
        <v/>
      </c>
      <c r="Z4857" s="8">
        <f>IF($C4857="","",Y4857-M4857)</f>
        <v/>
      </c>
      <c r="AD4857" s="8" t="n"/>
      <c r="AG4857" s="14" t="n"/>
      <c r="AI4857">
        <f>IF($C4857="","",IF(COUNTIF($C$2:$C4857,$C4857)=1,1,0))</f>
        <v/>
      </c>
      <c r="AJ4857">
        <f>IF($AI4857=1,SUMPRODUCT(--($AM$2:$AM$7001&lt;$AM4857))+1,"")</f>
        <v/>
      </c>
      <c r="AK4857">
        <f>IF($C4857="","",IF(OR($P4857=TRUE(),$P4857="TRUE"),1,0))</f>
        <v/>
      </c>
      <c r="AL4857">
        <f>IF($C4857="","",IF(AND($V4857="Yes",SUMPRODUCT((LEN(Settings!$F$6:$F$13)&gt;0)*ISNUMBER(SEARCH(Settings!$F$6:$F$13,$O4857)))=0),1,0))</f>
        <v/>
      </c>
      <c r="AM4857">
        <f>IF($AI4857=1,IFERROR(IF(VALUE($C4857)&lt;100000000,VALUE($C4857),1000000000),IFERROR(IF(VALUE(MID($C4857,2,20))&lt;100000000,VALUE(MID($C4857,2,20)),1000000000),1000000000))+ROW()/100000,"")</f>
        <v/>
      </c>
    </row>
    <row r="4858">
      <c r="E4858" s="14" t="n"/>
      <c r="M4858" s="8">
        <f>IF($C4858="","",L4858*T4858/100)</f>
        <v/>
      </c>
      <c r="S4858" s="8" t="n"/>
      <c r="T4858" s="8" t="n"/>
      <c r="W4858">
        <f>IF($C4858="","",IF($AL4858=1,0,IF($AK4858=1,Settings!$C$6,Settings!$C$7))*100)</f>
        <v/>
      </c>
      <c r="X4858" s="8">
        <f>IF($C4858="","",T4858*W4858/100)</f>
        <v/>
      </c>
      <c r="Y4858" s="8">
        <f>IF($C4858="","",T4858-X4858)</f>
        <v/>
      </c>
      <c r="Z4858" s="8">
        <f>IF($C4858="","",Y4858-M4858)</f>
        <v/>
      </c>
      <c r="AD4858" s="8" t="n"/>
      <c r="AG4858" s="14" t="n"/>
      <c r="AI4858">
        <f>IF($C4858="","",IF(COUNTIF($C$2:$C4858,$C4858)=1,1,0))</f>
        <v/>
      </c>
      <c r="AJ4858">
        <f>IF($AI4858=1,SUMPRODUCT(--($AM$2:$AM$7001&lt;$AM4858))+1,"")</f>
        <v/>
      </c>
      <c r="AK4858">
        <f>IF($C4858="","",IF(OR($P4858=TRUE(),$P4858="TRUE"),1,0))</f>
        <v/>
      </c>
      <c r="AL4858">
        <f>IF($C4858="","",IF(AND($V4858="Yes",SUMPRODUCT((LEN(Settings!$F$6:$F$13)&gt;0)*ISNUMBER(SEARCH(Settings!$F$6:$F$13,$O4858)))=0),1,0))</f>
        <v/>
      </c>
      <c r="AM4858">
        <f>IF($AI4858=1,IFERROR(IF(VALUE($C4858)&lt;100000000,VALUE($C4858),1000000000),IFERROR(IF(VALUE(MID($C4858,2,20))&lt;100000000,VALUE(MID($C4858,2,20)),1000000000),1000000000))+ROW()/100000,"")</f>
        <v/>
      </c>
    </row>
    <row r="4859">
      <c r="E4859" s="14" t="n"/>
      <c r="M4859" s="8">
        <f>IF($C4859="","",L4859*T4859/100)</f>
        <v/>
      </c>
      <c r="S4859" s="8" t="n"/>
      <c r="T4859" s="8" t="n"/>
      <c r="W4859">
        <f>IF($C4859="","",IF($AL4859=1,0,IF($AK4859=1,Settings!$C$6,Settings!$C$7))*100)</f>
        <v/>
      </c>
      <c r="X4859" s="8">
        <f>IF($C4859="","",T4859*W4859/100)</f>
        <v/>
      </c>
      <c r="Y4859" s="8">
        <f>IF($C4859="","",T4859-X4859)</f>
        <v/>
      </c>
      <c r="Z4859" s="8">
        <f>IF($C4859="","",Y4859-M4859)</f>
        <v/>
      </c>
      <c r="AD4859" s="8" t="n"/>
      <c r="AG4859" s="14" t="n"/>
      <c r="AI4859">
        <f>IF($C4859="","",IF(COUNTIF($C$2:$C4859,$C4859)=1,1,0))</f>
        <v/>
      </c>
      <c r="AJ4859">
        <f>IF($AI4859=1,SUMPRODUCT(--($AM$2:$AM$7001&lt;$AM4859))+1,"")</f>
        <v/>
      </c>
      <c r="AK4859">
        <f>IF($C4859="","",IF(OR($P4859=TRUE(),$P4859="TRUE"),1,0))</f>
        <v/>
      </c>
      <c r="AL4859">
        <f>IF($C4859="","",IF(AND($V4859="Yes",SUMPRODUCT((LEN(Settings!$F$6:$F$13)&gt;0)*ISNUMBER(SEARCH(Settings!$F$6:$F$13,$O4859)))=0),1,0))</f>
        <v/>
      </c>
      <c r="AM4859">
        <f>IF($AI4859=1,IFERROR(IF(VALUE($C4859)&lt;100000000,VALUE($C4859),1000000000),IFERROR(IF(VALUE(MID($C4859,2,20))&lt;100000000,VALUE(MID($C4859,2,20)),1000000000),1000000000))+ROW()/100000,"")</f>
        <v/>
      </c>
    </row>
    <row r="4860">
      <c r="E4860" s="14" t="n"/>
      <c r="M4860" s="8">
        <f>IF($C4860="","",L4860*T4860/100)</f>
        <v/>
      </c>
      <c r="S4860" s="8" t="n"/>
      <c r="T4860" s="8" t="n"/>
      <c r="W4860">
        <f>IF($C4860="","",IF($AL4860=1,0,IF($AK4860=1,Settings!$C$6,Settings!$C$7))*100)</f>
        <v/>
      </c>
      <c r="X4860" s="8">
        <f>IF($C4860="","",T4860*W4860/100)</f>
        <v/>
      </c>
      <c r="Y4860" s="8">
        <f>IF($C4860="","",T4860-X4860)</f>
        <v/>
      </c>
      <c r="Z4860" s="8">
        <f>IF($C4860="","",Y4860-M4860)</f>
        <v/>
      </c>
      <c r="AD4860" s="8" t="n"/>
      <c r="AG4860" s="14" t="n"/>
      <c r="AI4860">
        <f>IF($C4860="","",IF(COUNTIF($C$2:$C4860,$C4860)=1,1,0))</f>
        <v/>
      </c>
      <c r="AJ4860">
        <f>IF($AI4860=1,SUMPRODUCT(--($AM$2:$AM$7001&lt;$AM4860))+1,"")</f>
        <v/>
      </c>
      <c r="AK4860">
        <f>IF($C4860="","",IF(OR($P4860=TRUE(),$P4860="TRUE"),1,0))</f>
        <v/>
      </c>
      <c r="AL4860">
        <f>IF($C4860="","",IF(AND($V4860="Yes",SUMPRODUCT((LEN(Settings!$F$6:$F$13)&gt;0)*ISNUMBER(SEARCH(Settings!$F$6:$F$13,$O4860)))=0),1,0))</f>
        <v/>
      </c>
      <c r="AM4860">
        <f>IF($AI4860=1,IFERROR(IF(VALUE($C4860)&lt;100000000,VALUE($C4860),1000000000),IFERROR(IF(VALUE(MID($C4860,2,20))&lt;100000000,VALUE(MID($C4860,2,20)),1000000000),1000000000))+ROW()/100000,"")</f>
        <v/>
      </c>
    </row>
    <row r="4861">
      <c r="E4861" s="14" t="n"/>
      <c r="M4861" s="8">
        <f>IF($C4861="","",L4861*T4861/100)</f>
        <v/>
      </c>
      <c r="S4861" s="8" t="n"/>
      <c r="T4861" s="8" t="n"/>
      <c r="W4861">
        <f>IF($C4861="","",IF($AL4861=1,0,IF($AK4861=1,Settings!$C$6,Settings!$C$7))*100)</f>
        <v/>
      </c>
      <c r="X4861" s="8">
        <f>IF($C4861="","",T4861*W4861/100)</f>
        <v/>
      </c>
      <c r="Y4861" s="8">
        <f>IF($C4861="","",T4861-X4861)</f>
        <v/>
      </c>
      <c r="Z4861" s="8">
        <f>IF($C4861="","",Y4861-M4861)</f>
        <v/>
      </c>
      <c r="AD4861" s="8" t="n"/>
      <c r="AG4861" s="14" t="n"/>
      <c r="AI4861">
        <f>IF($C4861="","",IF(COUNTIF($C$2:$C4861,$C4861)=1,1,0))</f>
        <v/>
      </c>
      <c r="AJ4861">
        <f>IF($AI4861=1,SUMPRODUCT(--($AM$2:$AM$7001&lt;$AM4861))+1,"")</f>
        <v/>
      </c>
      <c r="AK4861">
        <f>IF($C4861="","",IF(OR($P4861=TRUE(),$P4861="TRUE"),1,0))</f>
        <v/>
      </c>
      <c r="AL4861">
        <f>IF($C4861="","",IF(AND($V4861="Yes",SUMPRODUCT((LEN(Settings!$F$6:$F$13)&gt;0)*ISNUMBER(SEARCH(Settings!$F$6:$F$13,$O4861)))=0),1,0))</f>
        <v/>
      </c>
      <c r="AM4861">
        <f>IF($AI4861=1,IFERROR(IF(VALUE($C4861)&lt;100000000,VALUE($C4861),1000000000),IFERROR(IF(VALUE(MID($C4861,2,20))&lt;100000000,VALUE(MID($C4861,2,20)),1000000000),1000000000))+ROW()/100000,"")</f>
        <v/>
      </c>
    </row>
    <row r="4862">
      <c r="E4862" s="14" t="n"/>
      <c r="M4862" s="8">
        <f>IF($C4862="","",L4862*T4862/100)</f>
        <v/>
      </c>
      <c r="S4862" s="8" t="n"/>
      <c r="T4862" s="8" t="n"/>
      <c r="W4862">
        <f>IF($C4862="","",IF($AL4862=1,0,IF($AK4862=1,Settings!$C$6,Settings!$C$7))*100)</f>
        <v/>
      </c>
      <c r="X4862" s="8">
        <f>IF($C4862="","",T4862*W4862/100)</f>
        <v/>
      </c>
      <c r="Y4862" s="8">
        <f>IF($C4862="","",T4862-X4862)</f>
        <v/>
      </c>
      <c r="Z4862" s="8">
        <f>IF($C4862="","",Y4862-M4862)</f>
        <v/>
      </c>
      <c r="AD4862" s="8" t="n"/>
      <c r="AG4862" s="14" t="n"/>
      <c r="AI4862">
        <f>IF($C4862="","",IF(COUNTIF($C$2:$C4862,$C4862)=1,1,0))</f>
        <v/>
      </c>
      <c r="AJ4862">
        <f>IF($AI4862=1,SUMPRODUCT(--($AM$2:$AM$7001&lt;$AM4862))+1,"")</f>
        <v/>
      </c>
      <c r="AK4862">
        <f>IF($C4862="","",IF(OR($P4862=TRUE(),$P4862="TRUE"),1,0))</f>
        <v/>
      </c>
      <c r="AL4862">
        <f>IF($C4862="","",IF(AND($V4862="Yes",SUMPRODUCT((LEN(Settings!$F$6:$F$13)&gt;0)*ISNUMBER(SEARCH(Settings!$F$6:$F$13,$O4862)))=0),1,0))</f>
        <v/>
      </c>
      <c r="AM4862">
        <f>IF($AI4862=1,IFERROR(IF(VALUE($C4862)&lt;100000000,VALUE($C4862),1000000000),IFERROR(IF(VALUE(MID($C4862,2,20))&lt;100000000,VALUE(MID($C4862,2,20)),1000000000),1000000000))+ROW()/100000,"")</f>
        <v/>
      </c>
    </row>
    <row r="4863">
      <c r="E4863" s="14" t="n"/>
      <c r="M4863" s="8">
        <f>IF($C4863="","",L4863*T4863/100)</f>
        <v/>
      </c>
      <c r="S4863" s="8" t="n"/>
      <c r="T4863" s="8" t="n"/>
      <c r="W4863">
        <f>IF($C4863="","",IF($AL4863=1,0,IF($AK4863=1,Settings!$C$6,Settings!$C$7))*100)</f>
        <v/>
      </c>
      <c r="X4863" s="8">
        <f>IF($C4863="","",T4863*W4863/100)</f>
        <v/>
      </c>
      <c r="Y4863" s="8">
        <f>IF($C4863="","",T4863-X4863)</f>
        <v/>
      </c>
      <c r="Z4863" s="8">
        <f>IF($C4863="","",Y4863-M4863)</f>
        <v/>
      </c>
      <c r="AD4863" s="8" t="n"/>
      <c r="AG4863" s="14" t="n"/>
      <c r="AI4863">
        <f>IF($C4863="","",IF(COUNTIF($C$2:$C4863,$C4863)=1,1,0))</f>
        <v/>
      </c>
      <c r="AJ4863">
        <f>IF($AI4863=1,SUMPRODUCT(--($AM$2:$AM$7001&lt;$AM4863))+1,"")</f>
        <v/>
      </c>
      <c r="AK4863">
        <f>IF($C4863="","",IF(OR($P4863=TRUE(),$P4863="TRUE"),1,0))</f>
        <v/>
      </c>
      <c r="AL4863">
        <f>IF($C4863="","",IF(AND($V4863="Yes",SUMPRODUCT((LEN(Settings!$F$6:$F$13)&gt;0)*ISNUMBER(SEARCH(Settings!$F$6:$F$13,$O4863)))=0),1,0))</f>
        <v/>
      </c>
      <c r="AM4863">
        <f>IF($AI4863=1,IFERROR(IF(VALUE($C4863)&lt;100000000,VALUE($C4863),1000000000),IFERROR(IF(VALUE(MID($C4863,2,20))&lt;100000000,VALUE(MID($C4863,2,20)),1000000000),1000000000))+ROW()/100000,"")</f>
        <v/>
      </c>
    </row>
    <row r="4864">
      <c r="E4864" s="14" t="n"/>
      <c r="M4864" s="8">
        <f>IF($C4864="","",L4864*T4864/100)</f>
        <v/>
      </c>
      <c r="S4864" s="8" t="n"/>
      <c r="T4864" s="8" t="n"/>
      <c r="W4864">
        <f>IF($C4864="","",IF($AL4864=1,0,IF($AK4864=1,Settings!$C$6,Settings!$C$7))*100)</f>
        <v/>
      </c>
      <c r="X4864" s="8">
        <f>IF($C4864="","",T4864*W4864/100)</f>
        <v/>
      </c>
      <c r="Y4864" s="8">
        <f>IF($C4864="","",T4864-X4864)</f>
        <v/>
      </c>
      <c r="Z4864" s="8">
        <f>IF($C4864="","",Y4864-M4864)</f>
        <v/>
      </c>
      <c r="AD4864" s="8" t="n"/>
      <c r="AG4864" s="14" t="n"/>
      <c r="AI4864">
        <f>IF($C4864="","",IF(COUNTIF($C$2:$C4864,$C4864)=1,1,0))</f>
        <v/>
      </c>
      <c r="AJ4864">
        <f>IF($AI4864=1,SUMPRODUCT(--($AM$2:$AM$7001&lt;$AM4864))+1,"")</f>
        <v/>
      </c>
      <c r="AK4864">
        <f>IF($C4864="","",IF(OR($P4864=TRUE(),$P4864="TRUE"),1,0))</f>
        <v/>
      </c>
      <c r="AL4864">
        <f>IF($C4864="","",IF(AND($V4864="Yes",SUMPRODUCT((LEN(Settings!$F$6:$F$13)&gt;0)*ISNUMBER(SEARCH(Settings!$F$6:$F$13,$O4864)))=0),1,0))</f>
        <v/>
      </c>
      <c r="AM4864">
        <f>IF($AI4864=1,IFERROR(IF(VALUE($C4864)&lt;100000000,VALUE($C4864),1000000000),IFERROR(IF(VALUE(MID($C4864,2,20))&lt;100000000,VALUE(MID($C4864,2,20)),1000000000),1000000000))+ROW()/100000,"")</f>
        <v/>
      </c>
    </row>
    <row r="4865">
      <c r="E4865" s="14" t="n"/>
      <c r="M4865" s="8">
        <f>IF($C4865="","",L4865*T4865/100)</f>
        <v/>
      </c>
      <c r="S4865" s="8" t="n"/>
      <c r="T4865" s="8" t="n"/>
      <c r="W4865">
        <f>IF($C4865="","",IF($AL4865=1,0,IF($AK4865=1,Settings!$C$6,Settings!$C$7))*100)</f>
        <v/>
      </c>
      <c r="X4865" s="8">
        <f>IF($C4865="","",T4865*W4865/100)</f>
        <v/>
      </c>
      <c r="Y4865" s="8">
        <f>IF($C4865="","",T4865-X4865)</f>
        <v/>
      </c>
      <c r="Z4865" s="8">
        <f>IF($C4865="","",Y4865-M4865)</f>
        <v/>
      </c>
      <c r="AD4865" s="8" t="n"/>
      <c r="AG4865" s="14" t="n"/>
      <c r="AI4865">
        <f>IF($C4865="","",IF(COUNTIF($C$2:$C4865,$C4865)=1,1,0))</f>
        <v/>
      </c>
      <c r="AJ4865">
        <f>IF($AI4865=1,SUMPRODUCT(--($AM$2:$AM$7001&lt;$AM4865))+1,"")</f>
        <v/>
      </c>
      <c r="AK4865">
        <f>IF($C4865="","",IF(OR($P4865=TRUE(),$P4865="TRUE"),1,0))</f>
        <v/>
      </c>
      <c r="AL4865">
        <f>IF($C4865="","",IF(AND($V4865="Yes",SUMPRODUCT((LEN(Settings!$F$6:$F$13)&gt;0)*ISNUMBER(SEARCH(Settings!$F$6:$F$13,$O4865)))=0),1,0))</f>
        <v/>
      </c>
      <c r="AM4865">
        <f>IF($AI4865=1,IFERROR(IF(VALUE($C4865)&lt;100000000,VALUE($C4865),1000000000),IFERROR(IF(VALUE(MID($C4865,2,20))&lt;100000000,VALUE(MID($C4865,2,20)),1000000000),1000000000))+ROW()/100000,"")</f>
        <v/>
      </c>
    </row>
    <row r="4866">
      <c r="E4866" s="14" t="n"/>
      <c r="M4866" s="8">
        <f>IF($C4866="","",L4866*T4866/100)</f>
        <v/>
      </c>
      <c r="S4866" s="8" t="n"/>
      <c r="T4866" s="8" t="n"/>
      <c r="W4866">
        <f>IF($C4866="","",IF($AL4866=1,0,IF($AK4866=1,Settings!$C$6,Settings!$C$7))*100)</f>
        <v/>
      </c>
      <c r="X4866" s="8">
        <f>IF($C4866="","",T4866*W4866/100)</f>
        <v/>
      </c>
      <c r="Y4866" s="8">
        <f>IF($C4866="","",T4866-X4866)</f>
        <v/>
      </c>
      <c r="Z4866" s="8">
        <f>IF($C4866="","",Y4866-M4866)</f>
        <v/>
      </c>
      <c r="AD4866" s="8" t="n"/>
      <c r="AG4866" s="14" t="n"/>
      <c r="AI4866">
        <f>IF($C4866="","",IF(COUNTIF($C$2:$C4866,$C4866)=1,1,0))</f>
        <v/>
      </c>
      <c r="AJ4866">
        <f>IF($AI4866=1,SUMPRODUCT(--($AM$2:$AM$7001&lt;$AM4866))+1,"")</f>
        <v/>
      </c>
      <c r="AK4866">
        <f>IF($C4866="","",IF(OR($P4866=TRUE(),$P4866="TRUE"),1,0))</f>
        <v/>
      </c>
      <c r="AL4866">
        <f>IF($C4866="","",IF(AND($V4866="Yes",SUMPRODUCT((LEN(Settings!$F$6:$F$13)&gt;0)*ISNUMBER(SEARCH(Settings!$F$6:$F$13,$O4866)))=0),1,0))</f>
        <v/>
      </c>
      <c r="AM4866">
        <f>IF($AI4866=1,IFERROR(IF(VALUE($C4866)&lt;100000000,VALUE($C4866),1000000000),IFERROR(IF(VALUE(MID($C4866,2,20))&lt;100000000,VALUE(MID($C4866,2,20)),1000000000),1000000000))+ROW()/100000,"")</f>
        <v/>
      </c>
    </row>
    <row r="4867">
      <c r="E4867" s="14" t="n"/>
      <c r="M4867" s="8">
        <f>IF($C4867="","",L4867*T4867/100)</f>
        <v/>
      </c>
      <c r="S4867" s="8" t="n"/>
      <c r="T4867" s="8" t="n"/>
      <c r="W4867">
        <f>IF($C4867="","",IF($AL4867=1,0,IF($AK4867=1,Settings!$C$6,Settings!$C$7))*100)</f>
        <v/>
      </c>
      <c r="X4867" s="8">
        <f>IF($C4867="","",T4867*W4867/100)</f>
        <v/>
      </c>
      <c r="Y4867" s="8">
        <f>IF($C4867="","",T4867-X4867)</f>
        <v/>
      </c>
      <c r="Z4867" s="8">
        <f>IF($C4867="","",Y4867-M4867)</f>
        <v/>
      </c>
      <c r="AD4867" s="8" t="n"/>
      <c r="AG4867" s="14" t="n"/>
      <c r="AI4867">
        <f>IF($C4867="","",IF(COUNTIF($C$2:$C4867,$C4867)=1,1,0))</f>
        <v/>
      </c>
      <c r="AJ4867">
        <f>IF($AI4867=1,SUMPRODUCT(--($AM$2:$AM$7001&lt;$AM4867))+1,"")</f>
        <v/>
      </c>
      <c r="AK4867">
        <f>IF($C4867="","",IF(OR($P4867=TRUE(),$P4867="TRUE"),1,0))</f>
        <v/>
      </c>
      <c r="AL4867">
        <f>IF($C4867="","",IF(AND($V4867="Yes",SUMPRODUCT((LEN(Settings!$F$6:$F$13)&gt;0)*ISNUMBER(SEARCH(Settings!$F$6:$F$13,$O4867)))=0),1,0))</f>
        <v/>
      </c>
      <c r="AM4867">
        <f>IF($AI4867=1,IFERROR(IF(VALUE($C4867)&lt;100000000,VALUE($C4867),1000000000),IFERROR(IF(VALUE(MID($C4867,2,20))&lt;100000000,VALUE(MID($C4867,2,20)),1000000000),1000000000))+ROW()/100000,"")</f>
        <v/>
      </c>
    </row>
    <row r="4868">
      <c r="E4868" s="14" t="n"/>
      <c r="M4868" s="8">
        <f>IF($C4868="","",L4868*T4868/100)</f>
        <v/>
      </c>
      <c r="S4868" s="8" t="n"/>
      <c r="T4868" s="8" t="n"/>
      <c r="W4868">
        <f>IF($C4868="","",IF($AL4868=1,0,IF($AK4868=1,Settings!$C$6,Settings!$C$7))*100)</f>
        <v/>
      </c>
      <c r="X4868" s="8">
        <f>IF($C4868="","",T4868*W4868/100)</f>
        <v/>
      </c>
      <c r="Y4868" s="8">
        <f>IF($C4868="","",T4868-X4868)</f>
        <v/>
      </c>
      <c r="Z4868" s="8">
        <f>IF($C4868="","",Y4868-M4868)</f>
        <v/>
      </c>
      <c r="AD4868" s="8" t="n"/>
      <c r="AG4868" s="14" t="n"/>
      <c r="AI4868">
        <f>IF($C4868="","",IF(COUNTIF($C$2:$C4868,$C4868)=1,1,0))</f>
        <v/>
      </c>
      <c r="AJ4868">
        <f>IF($AI4868=1,SUMPRODUCT(--($AM$2:$AM$7001&lt;$AM4868))+1,"")</f>
        <v/>
      </c>
      <c r="AK4868">
        <f>IF($C4868="","",IF(OR($P4868=TRUE(),$P4868="TRUE"),1,0))</f>
        <v/>
      </c>
      <c r="AL4868">
        <f>IF($C4868="","",IF(AND($V4868="Yes",SUMPRODUCT((LEN(Settings!$F$6:$F$13)&gt;0)*ISNUMBER(SEARCH(Settings!$F$6:$F$13,$O4868)))=0),1,0))</f>
        <v/>
      </c>
      <c r="AM4868">
        <f>IF($AI4868=1,IFERROR(IF(VALUE($C4868)&lt;100000000,VALUE($C4868),1000000000),IFERROR(IF(VALUE(MID($C4868,2,20))&lt;100000000,VALUE(MID($C4868,2,20)),1000000000),1000000000))+ROW()/100000,"")</f>
        <v/>
      </c>
    </row>
    <row r="4869">
      <c r="E4869" s="14" t="n"/>
      <c r="M4869" s="8">
        <f>IF($C4869="","",L4869*T4869/100)</f>
        <v/>
      </c>
      <c r="S4869" s="8" t="n"/>
      <c r="T4869" s="8" t="n"/>
      <c r="W4869">
        <f>IF($C4869="","",IF($AL4869=1,0,IF($AK4869=1,Settings!$C$6,Settings!$C$7))*100)</f>
        <v/>
      </c>
      <c r="X4869" s="8">
        <f>IF($C4869="","",T4869*W4869/100)</f>
        <v/>
      </c>
      <c r="Y4869" s="8">
        <f>IF($C4869="","",T4869-X4869)</f>
        <v/>
      </c>
      <c r="Z4869" s="8">
        <f>IF($C4869="","",Y4869-M4869)</f>
        <v/>
      </c>
      <c r="AD4869" s="8" t="n"/>
      <c r="AG4869" s="14" t="n"/>
      <c r="AI4869">
        <f>IF($C4869="","",IF(COUNTIF($C$2:$C4869,$C4869)=1,1,0))</f>
        <v/>
      </c>
      <c r="AJ4869">
        <f>IF($AI4869=1,SUMPRODUCT(--($AM$2:$AM$7001&lt;$AM4869))+1,"")</f>
        <v/>
      </c>
      <c r="AK4869">
        <f>IF($C4869="","",IF(OR($P4869=TRUE(),$P4869="TRUE"),1,0))</f>
        <v/>
      </c>
      <c r="AL4869">
        <f>IF($C4869="","",IF(AND($V4869="Yes",SUMPRODUCT((LEN(Settings!$F$6:$F$13)&gt;0)*ISNUMBER(SEARCH(Settings!$F$6:$F$13,$O4869)))=0),1,0))</f>
        <v/>
      </c>
      <c r="AM4869">
        <f>IF($AI4869=1,IFERROR(IF(VALUE($C4869)&lt;100000000,VALUE($C4869),1000000000),IFERROR(IF(VALUE(MID($C4869,2,20))&lt;100000000,VALUE(MID($C4869,2,20)),1000000000),1000000000))+ROW()/100000,"")</f>
        <v/>
      </c>
    </row>
    <row r="4870">
      <c r="E4870" s="14" t="n"/>
      <c r="M4870" s="8">
        <f>IF($C4870="","",L4870*T4870/100)</f>
        <v/>
      </c>
      <c r="S4870" s="8" t="n"/>
      <c r="T4870" s="8" t="n"/>
      <c r="W4870">
        <f>IF($C4870="","",IF($AL4870=1,0,IF($AK4870=1,Settings!$C$6,Settings!$C$7))*100)</f>
        <v/>
      </c>
      <c r="X4870" s="8">
        <f>IF($C4870="","",T4870*W4870/100)</f>
        <v/>
      </c>
      <c r="Y4870" s="8">
        <f>IF($C4870="","",T4870-X4870)</f>
        <v/>
      </c>
      <c r="Z4870" s="8">
        <f>IF($C4870="","",Y4870-M4870)</f>
        <v/>
      </c>
      <c r="AD4870" s="8" t="n"/>
      <c r="AG4870" s="14" t="n"/>
      <c r="AI4870">
        <f>IF($C4870="","",IF(COUNTIF($C$2:$C4870,$C4870)=1,1,0))</f>
        <v/>
      </c>
      <c r="AJ4870">
        <f>IF($AI4870=1,SUMPRODUCT(--($AM$2:$AM$7001&lt;$AM4870))+1,"")</f>
        <v/>
      </c>
      <c r="AK4870">
        <f>IF($C4870="","",IF(OR($P4870=TRUE(),$P4870="TRUE"),1,0))</f>
        <v/>
      </c>
      <c r="AL4870">
        <f>IF($C4870="","",IF(AND($V4870="Yes",SUMPRODUCT((LEN(Settings!$F$6:$F$13)&gt;0)*ISNUMBER(SEARCH(Settings!$F$6:$F$13,$O4870)))=0),1,0))</f>
        <v/>
      </c>
      <c r="AM4870">
        <f>IF($AI4870=1,IFERROR(IF(VALUE($C4870)&lt;100000000,VALUE($C4870),1000000000),IFERROR(IF(VALUE(MID($C4870,2,20))&lt;100000000,VALUE(MID($C4870,2,20)),1000000000),1000000000))+ROW()/100000,"")</f>
        <v/>
      </c>
    </row>
    <row r="4871">
      <c r="E4871" s="14" t="n"/>
      <c r="M4871" s="8">
        <f>IF($C4871="","",L4871*T4871/100)</f>
        <v/>
      </c>
      <c r="S4871" s="8" t="n"/>
      <c r="T4871" s="8" t="n"/>
      <c r="W4871">
        <f>IF($C4871="","",IF($AL4871=1,0,IF($AK4871=1,Settings!$C$6,Settings!$C$7))*100)</f>
        <v/>
      </c>
      <c r="X4871" s="8">
        <f>IF($C4871="","",T4871*W4871/100)</f>
        <v/>
      </c>
      <c r="Y4871" s="8">
        <f>IF($C4871="","",T4871-X4871)</f>
        <v/>
      </c>
      <c r="Z4871" s="8">
        <f>IF($C4871="","",Y4871-M4871)</f>
        <v/>
      </c>
      <c r="AD4871" s="8" t="n"/>
      <c r="AG4871" s="14" t="n"/>
      <c r="AI4871">
        <f>IF($C4871="","",IF(COUNTIF($C$2:$C4871,$C4871)=1,1,0))</f>
        <v/>
      </c>
      <c r="AJ4871">
        <f>IF($AI4871=1,SUMPRODUCT(--($AM$2:$AM$7001&lt;$AM4871))+1,"")</f>
        <v/>
      </c>
      <c r="AK4871">
        <f>IF($C4871="","",IF(OR($P4871=TRUE(),$P4871="TRUE"),1,0))</f>
        <v/>
      </c>
      <c r="AL4871">
        <f>IF($C4871="","",IF(AND($V4871="Yes",SUMPRODUCT((LEN(Settings!$F$6:$F$13)&gt;0)*ISNUMBER(SEARCH(Settings!$F$6:$F$13,$O4871)))=0),1,0))</f>
        <v/>
      </c>
      <c r="AM4871">
        <f>IF($AI4871=1,IFERROR(IF(VALUE($C4871)&lt;100000000,VALUE($C4871),1000000000),IFERROR(IF(VALUE(MID($C4871,2,20))&lt;100000000,VALUE(MID($C4871,2,20)),1000000000),1000000000))+ROW()/100000,"")</f>
        <v/>
      </c>
    </row>
    <row r="4872">
      <c r="E4872" s="14" t="n"/>
      <c r="M4872" s="8">
        <f>IF($C4872="","",L4872*T4872/100)</f>
        <v/>
      </c>
      <c r="S4872" s="8" t="n"/>
      <c r="T4872" s="8" t="n"/>
      <c r="W4872">
        <f>IF($C4872="","",IF($AL4872=1,0,IF($AK4872=1,Settings!$C$6,Settings!$C$7))*100)</f>
        <v/>
      </c>
      <c r="X4872" s="8">
        <f>IF($C4872="","",T4872*W4872/100)</f>
        <v/>
      </c>
      <c r="Y4872" s="8">
        <f>IF($C4872="","",T4872-X4872)</f>
        <v/>
      </c>
      <c r="Z4872" s="8">
        <f>IF($C4872="","",Y4872-M4872)</f>
        <v/>
      </c>
      <c r="AD4872" s="8" t="n"/>
      <c r="AG4872" s="14" t="n"/>
      <c r="AI4872">
        <f>IF($C4872="","",IF(COUNTIF($C$2:$C4872,$C4872)=1,1,0))</f>
        <v/>
      </c>
      <c r="AJ4872">
        <f>IF($AI4872=1,SUMPRODUCT(--($AM$2:$AM$7001&lt;$AM4872))+1,"")</f>
        <v/>
      </c>
      <c r="AK4872">
        <f>IF($C4872="","",IF(OR($P4872=TRUE(),$P4872="TRUE"),1,0))</f>
        <v/>
      </c>
      <c r="AL4872">
        <f>IF($C4872="","",IF(AND($V4872="Yes",SUMPRODUCT((LEN(Settings!$F$6:$F$13)&gt;0)*ISNUMBER(SEARCH(Settings!$F$6:$F$13,$O4872)))=0),1,0))</f>
        <v/>
      </c>
      <c r="AM4872">
        <f>IF($AI4872=1,IFERROR(IF(VALUE($C4872)&lt;100000000,VALUE($C4872),1000000000),IFERROR(IF(VALUE(MID($C4872,2,20))&lt;100000000,VALUE(MID($C4872,2,20)),1000000000),1000000000))+ROW()/100000,"")</f>
        <v/>
      </c>
    </row>
    <row r="4873">
      <c r="E4873" s="14" t="n"/>
      <c r="M4873" s="8">
        <f>IF($C4873="","",L4873*T4873/100)</f>
        <v/>
      </c>
      <c r="S4873" s="8" t="n"/>
      <c r="T4873" s="8" t="n"/>
      <c r="W4873">
        <f>IF($C4873="","",IF($AL4873=1,0,IF($AK4873=1,Settings!$C$6,Settings!$C$7))*100)</f>
        <v/>
      </c>
      <c r="X4873" s="8">
        <f>IF($C4873="","",T4873*W4873/100)</f>
        <v/>
      </c>
      <c r="Y4873" s="8">
        <f>IF($C4873="","",T4873-X4873)</f>
        <v/>
      </c>
      <c r="Z4873" s="8">
        <f>IF($C4873="","",Y4873-M4873)</f>
        <v/>
      </c>
      <c r="AD4873" s="8" t="n"/>
      <c r="AG4873" s="14" t="n"/>
      <c r="AI4873">
        <f>IF($C4873="","",IF(COUNTIF($C$2:$C4873,$C4873)=1,1,0))</f>
        <v/>
      </c>
      <c r="AJ4873">
        <f>IF($AI4873=1,SUMPRODUCT(--($AM$2:$AM$7001&lt;$AM4873))+1,"")</f>
        <v/>
      </c>
      <c r="AK4873">
        <f>IF($C4873="","",IF(OR($P4873=TRUE(),$P4873="TRUE"),1,0))</f>
        <v/>
      </c>
      <c r="AL4873">
        <f>IF($C4873="","",IF(AND($V4873="Yes",SUMPRODUCT((LEN(Settings!$F$6:$F$13)&gt;0)*ISNUMBER(SEARCH(Settings!$F$6:$F$13,$O4873)))=0),1,0))</f>
        <v/>
      </c>
      <c r="AM4873">
        <f>IF($AI4873=1,IFERROR(IF(VALUE($C4873)&lt;100000000,VALUE($C4873),1000000000),IFERROR(IF(VALUE(MID($C4873,2,20))&lt;100000000,VALUE(MID($C4873,2,20)),1000000000),1000000000))+ROW()/100000,"")</f>
        <v/>
      </c>
    </row>
    <row r="4874">
      <c r="E4874" s="14" t="n"/>
      <c r="M4874" s="8">
        <f>IF($C4874="","",L4874*T4874/100)</f>
        <v/>
      </c>
      <c r="S4874" s="8" t="n"/>
      <c r="T4874" s="8" t="n"/>
      <c r="W4874">
        <f>IF($C4874="","",IF($AL4874=1,0,IF($AK4874=1,Settings!$C$6,Settings!$C$7))*100)</f>
        <v/>
      </c>
      <c r="X4874" s="8">
        <f>IF($C4874="","",T4874*W4874/100)</f>
        <v/>
      </c>
      <c r="Y4874" s="8">
        <f>IF($C4874="","",T4874-X4874)</f>
        <v/>
      </c>
      <c r="Z4874" s="8">
        <f>IF($C4874="","",Y4874-M4874)</f>
        <v/>
      </c>
      <c r="AD4874" s="8" t="n"/>
      <c r="AG4874" s="14" t="n"/>
      <c r="AI4874">
        <f>IF($C4874="","",IF(COUNTIF($C$2:$C4874,$C4874)=1,1,0))</f>
        <v/>
      </c>
      <c r="AJ4874">
        <f>IF($AI4874=1,SUMPRODUCT(--($AM$2:$AM$7001&lt;$AM4874))+1,"")</f>
        <v/>
      </c>
      <c r="AK4874">
        <f>IF($C4874="","",IF(OR($P4874=TRUE(),$P4874="TRUE"),1,0))</f>
        <v/>
      </c>
      <c r="AL4874">
        <f>IF($C4874="","",IF(AND($V4874="Yes",SUMPRODUCT((LEN(Settings!$F$6:$F$13)&gt;0)*ISNUMBER(SEARCH(Settings!$F$6:$F$13,$O4874)))=0),1,0))</f>
        <v/>
      </c>
      <c r="AM4874">
        <f>IF($AI4874=1,IFERROR(IF(VALUE($C4874)&lt;100000000,VALUE($C4874),1000000000),IFERROR(IF(VALUE(MID($C4874,2,20))&lt;100000000,VALUE(MID($C4874,2,20)),1000000000),1000000000))+ROW()/100000,"")</f>
        <v/>
      </c>
    </row>
    <row r="4875">
      <c r="E4875" s="14" t="n"/>
      <c r="M4875" s="8">
        <f>IF($C4875="","",L4875*T4875/100)</f>
        <v/>
      </c>
      <c r="S4875" s="8" t="n"/>
      <c r="T4875" s="8" t="n"/>
      <c r="W4875">
        <f>IF($C4875="","",IF($AL4875=1,0,IF($AK4875=1,Settings!$C$6,Settings!$C$7))*100)</f>
        <v/>
      </c>
      <c r="X4875" s="8">
        <f>IF($C4875="","",T4875*W4875/100)</f>
        <v/>
      </c>
      <c r="Y4875" s="8">
        <f>IF($C4875="","",T4875-X4875)</f>
        <v/>
      </c>
      <c r="Z4875" s="8">
        <f>IF($C4875="","",Y4875-M4875)</f>
        <v/>
      </c>
      <c r="AD4875" s="8" t="n"/>
      <c r="AG4875" s="14" t="n"/>
      <c r="AI4875">
        <f>IF($C4875="","",IF(COUNTIF($C$2:$C4875,$C4875)=1,1,0))</f>
        <v/>
      </c>
      <c r="AJ4875">
        <f>IF($AI4875=1,SUMPRODUCT(--($AM$2:$AM$7001&lt;$AM4875))+1,"")</f>
        <v/>
      </c>
      <c r="AK4875">
        <f>IF($C4875="","",IF(OR($P4875=TRUE(),$P4875="TRUE"),1,0))</f>
        <v/>
      </c>
      <c r="AL4875">
        <f>IF($C4875="","",IF(AND($V4875="Yes",SUMPRODUCT((LEN(Settings!$F$6:$F$13)&gt;0)*ISNUMBER(SEARCH(Settings!$F$6:$F$13,$O4875)))=0),1,0))</f>
        <v/>
      </c>
      <c r="AM4875">
        <f>IF($AI4875=1,IFERROR(IF(VALUE($C4875)&lt;100000000,VALUE($C4875),1000000000),IFERROR(IF(VALUE(MID($C4875,2,20))&lt;100000000,VALUE(MID($C4875,2,20)),1000000000),1000000000))+ROW()/100000,"")</f>
        <v/>
      </c>
    </row>
    <row r="4876">
      <c r="E4876" s="14" t="n"/>
      <c r="M4876" s="8">
        <f>IF($C4876="","",L4876*T4876/100)</f>
        <v/>
      </c>
      <c r="S4876" s="8" t="n"/>
      <c r="T4876" s="8" t="n"/>
      <c r="W4876">
        <f>IF($C4876="","",IF($AL4876=1,0,IF($AK4876=1,Settings!$C$6,Settings!$C$7))*100)</f>
        <v/>
      </c>
      <c r="X4876" s="8">
        <f>IF($C4876="","",T4876*W4876/100)</f>
        <v/>
      </c>
      <c r="Y4876" s="8">
        <f>IF($C4876="","",T4876-X4876)</f>
        <v/>
      </c>
      <c r="Z4876" s="8">
        <f>IF($C4876="","",Y4876-M4876)</f>
        <v/>
      </c>
      <c r="AD4876" s="8" t="n"/>
      <c r="AG4876" s="14" t="n"/>
      <c r="AI4876">
        <f>IF($C4876="","",IF(COUNTIF($C$2:$C4876,$C4876)=1,1,0))</f>
        <v/>
      </c>
      <c r="AJ4876">
        <f>IF($AI4876=1,SUMPRODUCT(--($AM$2:$AM$7001&lt;$AM4876))+1,"")</f>
        <v/>
      </c>
      <c r="AK4876">
        <f>IF($C4876="","",IF(OR($P4876=TRUE(),$P4876="TRUE"),1,0))</f>
        <v/>
      </c>
      <c r="AL4876">
        <f>IF($C4876="","",IF(AND($V4876="Yes",SUMPRODUCT((LEN(Settings!$F$6:$F$13)&gt;0)*ISNUMBER(SEARCH(Settings!$F$6:$F$13,$O4876)))=0),1,0))</f>
        <v/>
      </c>
      <c r="AM4876">
        <f>IF($AI4876=1,IFERROR(IF(VALUE($C4876)&lt;100000000,VALUE($C4876),1000000000),IFERROR(IF(VALUE(MID($C4876,2,20))&lt;100000000,VALUE(MID($C4876,2,20)),1000000000),1000000000))+ROW()/100000,"")</f>
        <v/>
      </c>
    </row>
    <row r="4877">
      <c r="E4877" s="14" t="n"/>
      <c r="M4877" s="8">
        <f>IF($C4877="","",L4877*T4877/100)</f>
        <v/>
      </c>
      <c r="S4877" s="8" t="n"/>
      <c r="T4877" s="8" t="n"/>
      <c r="W4877">
        <f>IF($C4877="","",IF($AL4877=1,0,IF($AK4877=1,Settings!$C$6,Settings!$C$7))*100)</f>
        <v/>
      </c>
      <c r="X4877" s="8">
        <f>IF($C4877="","",T4877*W4877/100)</f>
        <v/>
      </c>
      <c r="Y4877" s="8">
        <f>IF($C4877="","",T4877-X4877)</f>
        <v/>
      </c>
      <c r="Z4877" s="8">
        <f>IF($C4877="","",Y4877-M4877)</f>
        <v/>
      </c>
      <c r="AD4877" s="8" t="n"/>
      <c r="AG4877" s="14" t="n"/>
      <c r="AI4877">
        <f>IF($C4877="","",IF(COUNTIF($C$2:$C4877,$C4877)=1,1,0))</f>
        <v/>
      </c>
      <c r="AJ4877">
        <f>IF($AI4877=1,SUMPRODUCT(--($AM$2:$AM$7001&lt;$AM4877))+1,"")</f>
        <v/>
      </c>
      <c r="AK4877">
        <f>IF($C4877="","",IF(OR($P4877=TRUE(),$P4877="TRUE"),1,0))</f>
        <v/>
      </c>
      <c r="AL4877">
        <f>IF($C4877="","",IF(AND($V4877="Yes",SUMPRODUCT((LEN(Settings!$F$6:$F$13)&gt;0)*ISNUMBER(SEARCH(Settings!$F$6:$F$13,$O4877)))=0),1,0))</f>
        <v/>
      </c>
      <c r="AM4877">
        <f>IF($AI4877=1,IFERROR(IF(VALUE($C4877)&lt;100000000,VALUE($C4877),1000000000),IFERROR(IF(VALUE(MID($C4877,2,20))&lt;100000000,VALUE(MID($C4877,2,20)),1000000000),1000000000))+ROW()/100000,"")</f>
        <v/>
      </c>
    </row>
    <row r="4878">
      <c r="E4878" s="14" t="n"/>
      <c r="M4878" s="8">
        <f>IF($C4878="","",L4878*T4878/100)</f>
        <v/>
      </c>
      <c r="S4878" s="8" t="n"/>
      <c r="T4878" s="8" t="n"/>
      <c r="W4878">
        <f>IF($C4878="","",IF($AL4878=1,0,IF($AK4878=1,Settings!$C$6,Settings!$C$7))*100)</f>
        <v/>
      </c>
      <c r="X4878" s="8">
        <f>IF($C4878="","",T4878*W4878/100)</f>
        <v/>
      </c>
      <c r="Y4878" s="8">
        <f>IF($C4878="","",T4878-X4878)</f>
        <v/>
      </c>
      <c r="Z4878" s="8">
        <f>IF($C4878="","",Y4878-M4878)</f>
        <v/>
      </c>
      <c r="AD4878" s="8" t="n"/>
      <c r="AG4878" s="14" t="n"/>
      <c r="AI4878">
        <f>IF($C4878="","",IF(COUNTIF($C$2:$C4878,$C4878)=1,1,0))</f>
        <v/>
      </c>
      <c r="AJ4878">
        <f>IF($AI4878=1,SUMPRODUCT(--($AM$2:$AM$7001&lt;$AM4878))+1,"")</f>
        <v/>
      </c>
      <c r="AK4878">
        <f>IF($C4878="","",IF(OR($P4878=TRUE(),$P4878="TRUE"),1,0))</f>
        <v/>
      </c>
      <c r="AL4878">
        <f>IF($C4878="","",IF(AND($V4878="Yes",SUMPRODUCT((LEN(Settings!$F$6:$F$13)&gt;0)*ISNUMBER(SEARCH(Settings!$F$6:$F$13,$O4878)))=0),1,0))</f>
        <v/>
      </c>
      <c r="AM4878">
        <f>IF($AI4878=1,IFERROR(IF(VALUE($C4878)&lt;100000000,VALUE($C4878),1000000000),IFERROR(IF(VALUE(MID($C4878,2,20))&lt;100000000,VALUE(MID($C4878,2,20)),1000000000),1000000000))+ROW()/100000,"")</f>
        <v/>
      </c>
    </row>
    <row r="4879">
      <c r="E4879" s="14" t="n"/>
      <c r="M4879" s="8">
        <f>IF($C4879="","",L4879*T4879/100)</f>
        <v/>
      </c>
      <c r="S4879" s="8" t="n"/>
      <c r="T4879" s="8" t="n"/>
      <c r="W4879">
        <f>IF($C4879="","",IF($AL4879=1,0,IF($AK4879=1,Settings!$C$6,Settings!$C$7))*100)</f>
        <v/>
      </c>
      <c r="X4879" s="8">
        <f>IF($C4879="","",T4879*W4879/100)</f>
        <v/>
      </c>
      <c r="Y4879" s="8">
        <f>IF($C4879="","",T4879-X4879)</f>
        <v/>
      </c>
      <c r="Z4879" s="8">
        <f>IF($C4879="","",Y4879-M4879)</f>
        <v/>
      </c>
      <c r="AD4879" s="8" t="n"/>
      <c r="AG4879" s="14" t="n"/>
      <c r="AI4879">
        <f>IF($C4879="","",IF(COUNTIF($C$2:$C4879,$C4879)=1,1,0))</f>
        <v/>
      </c>
      <c r="AJ4879">
        <f>IF($AI4879=1,SUMPRODUCT(--($AM$2:$AM$7001&lt;$AM4879))+1,"")</f>
        <v/>
      </c>
      <c r="AK4879">
        <f>IF($C4879="","",IF(OR($P4879=TRUE(),$P4879="TRUE"),1,0))</f>
        <v/>
      </c>
      <c r="AL4879">
        <f>IF($C4879="","",IF(AND($V4879="Yes",SUMPRODUCT((LEN(Settings!$F$6:$F$13)&gt;0)*ISNUMBER(SEARCH(Settings!$F$6:$F$13,$O4879)))=0),1,0))</f>
        <v/>
      </c>
      <c r="AM4879">
        <f>IF($AI4879=1,IFERROR(IF(VALUE($C4879)&lt;100000000,VALUE($C4879),1000000000),IFERROR(IF(VALUE(MID($C4879,2,20))&lt;100000000,VALUE(MID($C4879,2,20)),1000000000),1000000000))+ROW()/100000,"")</f>
        <v/>
      </c>
    </row>
    <row r="4880">
      <c r="E4880" s="14" t="n"/>
      <c r="M4880" s="8">
        <f>IF($C4880="","",L4880*T4880/100)</f>
        <v/>
      </c>
      <c r="S4880" s="8" t="n"/>
      <c r="T4880" s="8" t="n"/>
      <c r="W4880">
        <f>IF($C4880="","",IF($AL4880=1,0,IF($AK4880=1,Settings!$C$6,Settings!$C$7))*100)</f>
        <v/>
      </c>
      <c r="X4880" s="8">
        <f>IF($C4880="","",T4880*W4880/100)</f>
        <v/>
      </c>
      <c r="Y4880" s="8">
        <f>IF($C4880="","",T4880-X4880)</f>
        <v/>
      </c>
      <c r="Z4880" s="8">
        <f>IF($C4880="","",Y4880-M4880)</f>
        <v/>
      </c>
      <c r="AD4880" s="8" t="n"/>
      <c r="AG4880" s="14" t="n"/>
      <c r="AI4880">
        <f>IF($C4880="","",IF(COUNTIF($C$2:$C4880,$C4880)=1,1,0))</f>
        <v/>
      </c>
      <c r="AJ4880">
        <f>IF($AI4880=1,SUMPRODUCT(--($AM$2:$AM$7001&lt;$AM4880))+1,"")</f>
        <v/>
      </c>
      <c r="AK4880">
        <f>IF($C4880="","",IF(OR($P4880=TRUE(),$P4880="TRUE"),1,0))</f>
        <v/>
      </c>
      <c r="AL4880">
        <f>IF($C4880="","",IF(AND($V4880="Yes",SUMPRODUCT((LEN(Settings!$F$6:$F$13)&gt;0)*ISNUMBER(SEARCH(Settings!$F$6:$F$13,$O4880)))=0),1,0))</f>
        <v/>
      </c>
      <c r="AM4880">
        <f>IF($AI4880=1,IFERROR(IF(VALUE($C4880)&lt;100000000,VALUE($C4880),1000000000),IFERROR(IF(VALUE(MID($C4880,2,20))&lt;100000000,VALUE(MID($C4880,2,20)),1000000000),1000000000))+ROW()/100000,"")</f>
        <v/>
      </c>
    </row>
    <row r="4881">
      <c r="E4881" s="14" t="n"/>
      <c r="M4881" s="8">
        <f>IF($C4881="","",L4881*T4881/100)</f>
        <v/>
      </c>
      <c r="S4881" s="8" t="n"/>
      <c r="T4881" s="8" t="n"/>
      <c r="W4881">
        <f>IF($C4881="","",IF($AL4881=1,0,IF($AK4881=1,Settings!$C$6,Settings!$C$7))*100)</f>
        <v/>
      </c>
      <c r="X4881" s="8">
        <f>IF($C4881="","",T4881*W4881/100)</f>
        <v/>
      </c>
      <c r="Y4881" s="8">
        <f>IF($C4881="","",T4881-X4881)</f>
        <v/>
      </c>
      <c r="Z4881" s="8">
        <f>IF($C4881="","",Y4881-M4881)</f>
        <v/>
      </c>
      <c r="AD4881" s="8" t="n"/>
      <c r="AG4881" s="14" t="n"/>
      <c r="AI4881">
        <f>IF($C4881="","",IF(COUNTIF($C$2:$C4881,$C4881)=1,1,0))</f>
        <v/>
      </c>
      <c r="AJ4881">
        <f>IF($AI4881=1,SUMPRODUCT(--($AM$2:$AM$7001&lt;$AM4881))+1,"")</f>
        <v/>
      </c>
      <c r="AK4881">
        <f>IF($C4881="","",IF(OR($P4881=TRUE(),$P4881="TRUE"),1,0))</f>
        <v/>
      </c>
      <c r="AL4881">
        <f>IF($C4881="","",IF(AND($V4881="Yes",SUMPRODUCT((LEN(Settings!$F$6:$F$13)&gt;0)*ISNUMBER(SEARCH(Settings!$F$6:$F$13,$O4881)))=0),1,0))</f>
        <v/>
      </c>
      <c r="AM4881">
        <f>IF($AI4881=1,IFERROR(IF(VALUE($C4881)&lt;100000000,VALUE($C4881),1000000000),IFERROR(IF(VALUE(MID($C4881,2,20))&lt;100000000,VALUE(MID($C4881,2,20)),1000000000),1000000000))+ROW()/100000,"")</f>
        <v/>
      </c>
    </row>
    <row r="4882">
      <c r="E4882" s="14" t="n"/>
      <c r="M4882" s="8">
        <f>IF($C4882="","",L4882*T4882/100)</f>
        <v/>
      </c>
      <c r="S4882" s="8" t="n"/>
      <c r="T4882" s="8" t="n"/>
      <c r="W4882">
        <f>IF($C4882="","",IF($AL4882=1,0,IF($AK4882=1,Settings!$C$6,Settings!$C$7))*100)</f>
        <v/>
      </c>
      <c r="X4882" s="8">
        <f>IF($C4882="","",T4882*W4882/100)</f>
        <v/>
      </c>
      <c r="Y4882" s="8">
        <f>IF($C4882="","",T4882-X4882)</f>
        <v/>
      </c>
      <c r="Z4882" s="8">
        <f>IF($C4882="","",Y4882-M4882)</f>
        <v/>
      </c>
      <c r="AD4882" s="8" t="n"/>
      <c r="AG4882" s="14" t="n"/>
      <c r="AI4882">
        <f>IF($C4882="","",IF(COUNTIF($C$2:$C4882,$C4882)=1,1,0))</f>
        <v/>
      </c>
      <c r="AJ4882">
        <f>IF($AI4882=1,SUMPRODUCT(--($AM$2:$AM$7001&lt;$AM4882))+1,"")</f>
        <v/>
      </c>
      <c r="AK4882">
        <f>IF($C4882="","",IF(OR($P4882=TRUE(),$P4882="TRUE"),1,0))</f>
        <v/>
      </c>
      <c r="AL4882">
        <f>IF($C4882="","",IF(AND($V4882="Yes",SUMPRODUCT((LEN(Settings!$F$6:$F$13)&gt;0)*ISNUMBER(SEARCH(Settings!$F$6:$F$13,$O4882)))=0),1,0))</f>
        <v/>
      </c>
      <c r="AM4882">
        <f>IF($AI4882=1,IFERROR(IF(VALUE($C4882)&lt;100000000,VALUE($C4882),1000000000),IFERROR(IF(VALUE(MID($C4882,2,20))&lt;100000000,VALUE(MID($C4882,2,20)),1000000000),1000000000))+ROW()/100000,"")</f>
        <v/>
      </c>
    </row>
    <row r="4883">
      <c r="E4883" s="14" t="n"/>
      <c r="M4883" s="8">
        <f>IF($C4883="","",L4883*T4883/100)</f>
        <v/>
      </c>
      <c r="S4883" s="8" t="n"/>
      <c r="T4883" s="8" t="n"/>
      <c r="W4883">
        <f>IF($C4883="","",IF($AL4883=1,0,IF($AK4883=1,Settings!$C$6,Settings!$C$7))*100)</f>
        <v/>
      </c>
      <c r="X4883" s="8">
        <f>IF($C4883="","",T4883*W4883/100)</f>
        <v/>
      </c>
      <c r="Y4883" s="8">
        <f>IF($C4883="","",T4883-X4883)</f>
        <v/>
      </c>
      <c r="Z4883" s="8">
        <f>IF($C4883="","",Y4883-M4883)</f>
        <v/>
      </c>
      <c r="AD4883" s="8" t="n"/>
      <c r="AG4883" s="14" t="n"/>
      <c r="AI4883">
        <f>IF($C4883="","",IF(COUNTIF($C$2:$C4883,$C4883)=1,1,0))</f>
        <v/>
      </c>
      <c r="AJ4883">
        <f>IF($AI4883=1,SUMPRODUCT(--($AM$2:$AM$7001&lt;$AM4883))+1,"")</f>
        <v/>
      </c>
      <c r="AK4883">
        <f>IF($C4883="","",IF(OR($P4883=TRUE(),$P4883="TRUE"),1,0))</f>
        <v/>
      </c>
      <c r="AL4883">
        <f>IF($C4883="","",IF(AND($V4883="Yes",SUMPRODUCT((LEN(Settings!$F$6:$F$13)&gt;0)*ISNUMBER(SEARCH(Settings!$F$6:$F$13,$O4883)))=0),1,0))</f>
        <v/>
      </c>
      <c r="AM4883">
        <f>IF($AI4883=1,IFERROR(IF(VALUE($C4883)&lt;100000000,VALUE($C4883),1000000000),IFERROR(IF(VALUE(MID($C4883,2,20))&lt;100000000,VALUE(MID($C4883,2,20)),1000000000),1000000000))+ROW()/100000,"")</f>
        <v/>
      </c>
    </row>
    <row r="4884">
      <c r="E4884" s="14" t="n"/>
      <c r="M4884" s="8">
        <f>IF($C4884="","",L4884*T4884/100)</f>
        <v/>
      </c>
      <c r="S4884" s="8" t="n"/>
      <c r="T4884" s="8" t="n"/>
      <c r="W4884">
        <f>IF($C4884="","",IF($AL4884=1,0,IF($AK4884=1,Settings!$C$6,Settings!$C$7))*100)</f>
        <v/>
      </c>
      <c r="X4884" s="8">
        <f>IF($C4884="","",T4884*W4884/100)</f>
        <v/>
      </c>
      <c r="Y4884" s="8">
        <f>IF($C4884="","",T4884-X4884)</f>
        <v/>
      </c>
      <c r="Z4884" s="8">
        <f>IF($C4884="","",Y4884-M4884)</f>
        <v/>
      </c>
      <c r="AD4884" s="8" t="n"/>
      <c r="AG4884" s="14" t="n"/>
      <c r="AI4884">
        <f>IF($C4884="","",IF(COUNTIF($C$2:$C4884,$C4884)=1,1,0))</f>
        <v/>
      </c>
      <c r="AJ4884">
        <f>IF($AI4884=1,SUMPRODUCT(--($AM$2:$AM$7001&lt;$AM4884))+1,"")</f>
        <v/>
      </c>
      <c r="AK4884">
        <f>IF($C4884="","",IF(OR($P4884=TRUE(),$P4884="TRUE"),1,0))</f>
        <v/>
      </c>
      <c r="AL4884">
        <f>IF($C4884="","",IF(AND($V4884="Yes",SUMPRODUCT((LEN(Settings!$F$6:$F$13)&gt;0)*ISNUMBER(SEARCH(Settings!$F$6:$F$13,$O4884)))=0),1,0))</f>
        <v/>
      </c>
      <c r="AM4884">
        <f>IF($AI4884=1,IFERROR(IF(VALUE($C4884)&lt;100000000,VALUE($C4884),1000000000),IFERROR(IF(VALUE(MID($C4884,2,20))&lt;100000000,VALUE(MID($C4884,2,20)),1000000000),1000000000))+ROW()/100000,"")</f>
        <v/>
      </c>
    </row>
    <row r="4885">
      <c r="E4885" s="14" t="n"/>
      <c r="M4885" s="8">
        <f>IF($C4885="","",L4885*T4885/100)</f>
        <v/>
      </c>
      <c r="S4885" s="8" t="n"/>
      <c r="T4885" s="8" t="n"/>
      <c r="W4885">
        <f>IF($C4885="","",IF($AL4885=1,0,IF($AK4885=1,Settings!$C$6,Settings!$C$7))*100)</f>
        <v/>
      </c>
      <c r="X4885" s="8">
        <f>IF($C4885="","",T4885*W4885/100)</f>
        <v/>
      </c>
      <c r="Y4885" s="8">
        <f>IF($C4885="","",T4885-X4885)</f>
        <v/>
      </c>
      <c r="Z4885" s="8">
        <f>IF($C4885="","",Y4885-M4885)</f>
        <v/>
      </c>
      <c r="AD4885" s="8" t="n"/>
      <c r="AG4885" s="14" t="n"/>
      <c r="AI4885">
        <f>IF($C4885="","",IF(COUNTIF($C$2:$C4885,$C4885)=1,1,0))</f>
        <v/>
      </c>
      <c r="AJ4885">
        <f>IF($AI4885=1,SUMPRODUCT(--($AM$2:$AM$7001&lt;$AM4885))+1,"")</f>
        <v/>
      </c>
      <c r="AK4885">
        <f>IF($C4885="","",IF(OR($P4885=TRUE(),$P4885="TRUE"),1,0))</f>
        <v/>
      </c>
      <c r="AL4885">
        <f>IF($C4885="","",IF(AND($V4885="Yes",SUMPRODUCT((LEN(Settings!$F$6:$F$13)&gt;0)*ISNUMBER(SEARCH(Settings!$F$6:$F$13,$O4885)))=0),1,0))</f>
        <v/>
      </c>
      <c r="AM4885">
        <f>IF($AI4885=1,IFERROR(IF(VALUE($C4885)&lt;100000000,VALUE($C4885),1000000000),IFERROR(IF(VALUE(MID($C4885,2,20))&lt;100000000,VALUE(MID($C4885,2,20)),1000000000),1000000000))+ROW()/100000,"")</f>
        <v/>
      </c>
    </row>
    <row r="4886">
      <c r="E4886" s="14" t="n"/>
      <c r="M4886" s="8">
        <f>IF($C4886="","",L4886*T4886/100)</f>
        <v/>
      </c>
      <c r="S4886" s="8" t="n"/>
      <c r="T4886" s="8" t="n"/>
      <c r="W4886">
        <f>IF($C4886="","",IF($AL4886=1,0,IF($AK4886=1,Settings!$C$6,Settings!$C$7))*100)</f>
        <v/>
      </c>
      <c r="X4886" s="8">
        <f>IF($C4886="","",T4886*W4886/100)</f>
        <v/>
      </c>
      <c r="Y4886" s="8">
        <f>IF($C4886="","",T4886-X4886)</f>
        <v/>
      </c>
      <c r="Z4886" s="8">
        <f>IF($C4886="","",Y4886-M4886)</f>
        <v/>
      </c>
      <c r="AD4886" s="8" t="n"/>
      <c r="AG4886" s="14" t="n"/>
      <c r="AI4886">
        <f>IF($C4886="","",IF(COUNTIF($C$2:$C4886,$C4886)=1,1,0))</f>
        <v/>
      </c>
      <c r="AJ4886">
        <f>IF($AI4886=1,SUMPRODUCT(--($AM$2:$AM$7001&lt;$AM4886))+1,"")</f>
        <v/>
      </c>
      <c r="AK4886">
        <f>IF($C4886="","",IF(OR($P4886=TRUE(),$P4886="TRUE"),1,0))</f>
        <v/>
      </c>
      <c r="AL4886">
        <f>IF($C4886="","",IF(AND($V4886="Yes",SUMPRODUCT((LEN(Settings!$F$6:$F$13)&gt;0)*ISNUMBER(SEARCH(Settings!$F$6:$F$13,$O4886)))=0),1,0))</f>
        <v/>
      </c>
      <c r="AM4886">
        <f>IF($AI4886=1,IFERROR(IF(VALUE($C4886)&lt;100000000,VALUE($C4886),1000000000),IFERROR(IF(VALUE(MID($C4886,2,20))&lt;100000000,VALUE(MID($C4886,2,20)),1000000000),1000000000))+ROW()/100000,"")</f>
        <v/>
      </c>
    </row>
    <row r="4887">
      <c r="E4887" s="14" t="n"/>
      <c r="M4887" s="8">
        <f>IF($C4887="","",L4887*T4887/100)</f>
        <v/>
      </c>
      <c r="S4887" s="8" t="n"/>
      <c r="T4887" s="8" t="n"/>
      <c r="W4887">
        <f>IF($C4887="","",IF($AL4887=1,0,IF($AK4887=1,Settings!$C$6,Settings!$C$7))*100)</f>
        <v/>
      </c>
      <c r="X4887" s="8">
        <f>IF($C4887="","",T4887*W4887/100)</f>
        <v/>
      </c>
      <c r="Y4887" s="8">
        <f>IF($C4887="","",T4887-X4887)</f>
        <v/>
      </c>
      <c r="Z4887" s="8">
        <f>IF($C4887="","",Y4887-M4887)</f>
        <v/>
      </c>
      <c r="AD4887" s="8" t="n"/>
      <c r="AG4887" s="14" t="n"/>
      <c r="AI4887">
        <f>IF($C4887="","",IF(COUNTIF($C$2:$C4887,$C4887)=1,1,0))</f>
        <v/>
      </c>
      <c r="AJ4887">
        <f>IF($AI4887=1,SUMPRODUCT(--($AM$2:$AM$7001&lt;$AM4887))+1,"")</f>
        <v/>
      </c>
      <c r="AK4887">
        <f>IF($C4887="","",IF(OR($P4887=TRUE(),$P4887="TRUE"),1,0))</f>
        <v/>
      </c>
      <c r="AL4887">
        <f>IF($C4887="","",IF(AND($V4887="Yes",SUMPRODUCT((LEN(Settings!$F$6:$F$13)&gt;0)*ISNUMBER(SEARCH(Settings!$F$6:$F$13,$O4887)))=0),1,0))</f>
        <v/>
      </c>
      <c r="AM4887">
        <f>IF($AI4887=1,IFERROR(IF(VALUE($C4887)&lt;100000000,VALUE($C4887),1000000000),IFERROR(IF(VALUE(MID($C4887,2,20))&lt;100000000,VALUE(MID($C4887,2,20)),1000000000),1000000000))+ROW()/100000,"")</f>
        <v/>
      </c>
    </row>
    <row r="4888">
      <c r="E4888" s="14" t="n"/>
      <c r="M4888" s="8">
        <f>IF($C4888="","",L4888*T4888/100)</f>
        <v/>
      </c>
      <c r="S4888" s="8" t="n"/>
      <c r="T4888" s="8" t="n"/>
      <c r="W4888">
        <f>IF($C4888="","",IF($AL4888=1,0,IF($AK4888=1,Settings!$C$6,Settings!$C$7))*100)</f>
        <v/>
      </c>
      <c r="X4888" s="8">
        <f>IF($C4888="","",T4888*W4888/100)</f>
        <v/>
      </c>
      <c r="Y4888" s="8">
        <f>IF($C4888="","",T4888-X4888)</f>
        <v/>
      </c>
      <c r="Z4888" s="8">
        <f>IF($C4888="","",Y4888-M4888)</f>
        <v/>
      </c>
      <c r="AD4888" s="8" t="n"/>
      <c r="AG4888" s="14" t="n"/>
      <c r="AI4888">
        <f>IF($C4888="","",IF(COUNTIF($C$2:$C4888,$C4888)=1,1,0))</f>
        <v/>
      </c>
      <c r="AJ4888">
        <f>IF($AI4888=1,SUMPRODUCT(--($AM$2:$AM$7001&lt;$AM4888))+1,"")</f>
        <v/>
      </c>
      <c r="AK4888">
        <f>IF($C4888="","",IF(OR($P4888=TRUE(),$P4888="TRUE"),1,0))</f>
        <v/>
      </c>
      <c r="AL4888">
        <f>IF($C4888="","",IF(AND($V4888="Yes",SUMPRODUCT((LEN(Settings!$F$6:$F$13)&gt;0)*ISNUMBER(SEARCH(Settings!$F$6:$F$13,$O4888)))=0),1,0))</f>
        <v/>
      </c>
      <c r="AM4888">
        <f>IF($AI4888=1,IFERROR(IF(VALUE($C4888)&lt;100000000,VALUE($C4888),1000000000),IFERROR(IF(VALUE(MID($C4888,2,20))&lt;100000000,VALUE(MID($C4888,2,20)),1000000000),1000000000))+ROW()/100000,"")</f>
        <v/>
      </c>
    </row>
    <row r="4889">
      <c r="E4889" s="14" t="n"/>
      <c r="M4889" s="8">
        <f>IF($C4889="","",L4889*T4889/100)</f>
        <v/>
      </c>
      <c r="S4889" s="8" t="n"/>
      <c r="T4889" s="8" t="n"/>
      <c r="W4889">
        <f>IF($C4889="","",IF($AL4889=1,0,IF($AK4889=1,Settings!$C$6,Settings!$C$7))*100)</f>
        <v/>
      </c>
      <c r="X4889" s="8">
        <f>IF($C4889="","",T4889*W4889/100)</f>
        <v/>
      </c>
      <c r="Y4889" s="8">
        <f>IF($C4889="","",T4889-X4889)</f>
        <v/>
      </c>
      <c r="Z4889" s="8">
        <f>IF($C4889="","",Y4889-M4889)</f>
        <v/>
      </c>
      <c r="AD4889" s="8" t="n"/>
      <c r="AG4889" s="14" t="n"/>
      <c r="AI4889">
        <f>IF($C4889="","",IF(COUNTIF($C$2:$C4889,$C4889)=1,1,0))</f>
        <v/>
      </c>
      <c r="AJ4889">
        <f>IF($AI4889=1,SUMPRODUCT(--($AM$2:$AM$7001&lt;$AM4889))+1,"")</f>
        <v/>
      </c>
      <c r="AK4889">
        <f>IF($C4889="","",IF(OR($P4889=TRUE(),$P4889="TRUE"),1,0))</f>
        <v/>
      </c>
      <c r="AL4889">
        <f>IF($C4889="","",IF(AND($V4889="Yes",SUMPRODUCT((LEN(Settings!$F$6:$F$13)&gt;0)*ISNUMBER(SEARCH(Settings!$F$6:$F$13,$O4889)))=0),1,0))</f>
        <v/>
      </c>
      <c r="AM4889">
        <f>IF($AI4889=1,IFERROR(IF(VALUE($C4889)&lt;100000000,VALUE($C4889),1000000000),IFERROR(IF(VALUE(MID($C4889,2,20))&lt;100000000,VALUE(MID($C4889,2,20)),1000000000),1000000000))+ROW()/100000,"")</f>
        <v/>
      </c>
    </row>
    <row r="4890">
      <c r="E4890" s="14" t="n"/>
      <c r="M4890" s="8">
        <f>IF($C4890="","",L4890*T4890/100)</f>
        <v/>
      </c>
      <c r="S4890" s="8" t="n"/>
      <c r="T4890" s="8" t="n"/>
      <c r="W4890">
        <f>IF($C4890="","",IF($AL4890=1,0,IF($AK4890=1,Settings!$C$6,Settings!$C$7))*100)</f>
        <v/>
      </c>
      <c r="X4890" s="8">
        <f>IF($C4890="","",T4890*W4890/100)</f>
        <v/>
      </c>
      <c r="Y4890" s="8">
        <f>IF($C4890="","",T4890-X4890)</f>
        <v/>
      </c>
      <c r="Z4890" s="8">
        <f>IF($C4890="","",Y4890-M4890)</f>
        <v/>
      </c>
      <c r="AD4890" s="8" t="n"/>
      <c r="AG4890" s="14" t="n"/>
      <c r="AI4890">
        <f>IF($C4890="","",IF(COUNTIF($C$2:$C4890,$C4890)=1,1,0))</f>
        <v/>
      </c>
      <c r="AJ4890">
        <f>IF($AI4890=1,SUMPRODUCT(--($AM$2:$AM$7001&lt;$AM4890))+1,"")</f>
        <v/>
      </c>
      <c r="AK4890">
        <f>IF($C4890="","",IF(OR($P4890=TRUE(),$P4890="TRUE"),1,0))</f>
        <v/>
      </c>
      <c r="AL4890">
        <f>IF($C4890="","",IF(AND($V4890="Yes",SUMPRODUCT((LEN(Settings!$F$6:$F$13)&gt;0)*ISNUMBER(SEARCH(Settings!$F$6:$F$13,$O4890)))=0),1,0))</f>
        <v/>
      </c>
      <c r="AM4890">
        <f>IF($AI4890=1,IFERROR(IF(VALUE($C4890)&lt;100000000,VALUE($C4890),1000000000),IFERROR(IF(VALUE(MID($C4890,2,20))&lt;100000000,VALUE(MID($C4890,2,20)),1000000000),1000000000))+ROW()/100000,"")</f>
        <v/>
      </c>
    </row>
    <row r="4891">
      <c r="E4891" s="14" t="n"/>
      <c r="M4891" s="8">
        <f>IF($C4891="","",L4891*T4891/100)</f>
        <v/>
      </c>
      <c r="S4891" s="8" t="n"/>
      <c r="T4891" s="8" t="n"/>
      <c r="W4891">
        <f>IF($C4891="","",IF($AL4891=1,0,IF($AK4891=1,Settings!$C$6,Settings!$C$7))*100)</f>
        <v/>
      </c>
      <c r="X4891" s="8">
        <f>IF($C4891="","",T4891*W4891/100)</f>
        <v/>
      </c>
      <c r="Y4891" s="8">
        <f>IF($C4891="","",T4891-X4891)</f>
        <v/>
      </c>
      <c r="Z4891" s="8">
        <f>IF($C4891="","",Y4891-M4891)</f>
        <v/>
      </c>
      <c r="AD4891" s="8" t="n"/>
      <c r="AG4891" s="14" t="n"/>
      <c r="AI4891">
        <f>IF($C4891="","",IF(COUNTIF($C$2:$C4891,$C4891)=1,1,0))</f>
        <v/>
      </c>
      <c r="AJ4891">
        <f>IF($AI4891=1,SUMPRODUCT(--($AM$2:$AM$7001&lt;$AM4891))+1,"")</f>
        <v/>
      </c>
      <c r="AK4891">
        <f>IF($C4891="","",IF(OR($P4891=TRUE(),$P4891="TRUE"),1,0))</f>
        <v/>
      </c>
      <c r="AL4891">
        <f>IF($C4891="","",IF(AND($V4891="Yes",SUMPRODUCT((LEN(Settings!$F$6:$F$13)&gt;0)*ISNUMBER(SEARCH(Settings!$F$6:$F$13,$O4891)))=0),1,0))</f>
        <v/>
      </c>
      <c r="AM4891">
        <f>IF($AI4891=1,IFERROR(IF(VALUE($C4891)&lt;100000000,VALUE($C4891),1000000000),IFERROR(IF(VALUE(MID($C4891,2,20))&lt;100000000,VALUE(MID($C4891,2,20)),1000000000),1000000000))+ROW()/100000,"")</f>
        <v/>
      </c>
    </row>
    <row r="4892">
      <c r="E4892" s="14" t="n"/>
      <c r="M4892" s="8">
        <f>IF($C4892="","",L4892*T4892/100)</f>
        <v/>
      </c>
      <c r="S4892" s="8" t="n"/>
      <c r="T4892" s="8" t="n"/>
      <c r="W4892">
        <f>IF($C4892="","",IF($AL4892=1,0,IF($AK4892=1,Settings!$C$6,Settings!$C$7))*100)</f>
        <v/>
      </c>
      <c r="X4892" s="8">
        <f>IF($C4892="","",T4892*W4892/100)</f>
        <v/>
      </c>
      <c r="Y4892" s="8">
        <f>IF($C4892="","",T4892-X4892)</f>
        <v/>
      </c>
      <c r="Z4892" s="8">
        <f>IF($C4892="","",Y4892-M4892)</f>
        <v/>
      </c>
      <c r="AD4892" s="8" t="n"/>
      <c r="AG4892" s="14" t="n"/>
      <c r="AI4892">
        <f>IF($C4892="","",IF(COUNTIF($C$2:$C4892,$C4892)=1,1,0))</f>
        <v/>
      </c>
      <c r="AJ4892">
        <f>IF($AI4892=1,SUMPRODUCT(--($AM$2:$AM$7001&lt;$AM4892))+1,"")</f>
        <v/>
      </c>
      <c r="AK4892">
        <f>IF($C4892="","",IF(OR($P4892=TRUE(),$P4892="TRUE"),1,0))</f>
        <v/>
      </c>
      <c r="AL4892">
        <f>IF($C4892="","",IF(AND($V4892="Yes",SUMPRODUCT((LEN(Settings!$F$6:$F$13)&gt;0)*ISNUMBER(SEARCH(Settings!$F$6:$F$13,$O4892)))=0),1,0))</f>
        <v/>
      </c>
      <c r="AM4892">
        <f>IF($AI4892=1,IFERROR(IF(VALUE($C4892)&lt;100000000,VALUE($C4892),1000000000),IFERROR(IF(VALUE(MID($C4892,2,20))&lt;100000000,VALUE(MID($C4892,2,20)),1000000000),1000000000))+ROW()/100000,"")</f>
        <v/>
      </c>
    </row>
    <row r="4893">
      <c r="E4893" s="14" t="n"/>
      <c r="M4893" s="8">
        <f>IF($C4893="","",L4893*T4893/100)</f>
        <v/>
      </c>
      <c r="S4893" s="8" t="n"/>
      <c r="T4893" s="8" t="n"/>
      <c r="W4893">
        <f>IF($C4893="","",IF($AL4893=1,0,IF($AK4893=1,Settings!$C$6,Settings!$C$7))*100)</f>
        <v/>
      </c>
      <c r="X4893" s="8">
        <f>IF($C4893="","",T4893*W4893/100)</f>
        <v/>
      </c>
      <c r="Y4893" s="8">
        <f>IF($C4893="","",T4893-X4893)</f>
        <v/>
      </c>
      <c r="Z4893" s="8">
        <f>IF($C4893="","",Y4893-M4893)</f>
        <v/>
      </c>
      <c r="AD4893" s="8" t="n"/>
      <c r="AG4893" s="14" t="n"/>
      <c r="AI4893">
        <f>IF($C4893="","",IF(COUNTIF($C$2:$C4893,$C4893)=1,1,0))</f>
        <v/>
      </c>
      <c r="AJ4893">
        <f>IF($AI4893=1,SUMPRODUCT(--($AM$2:$AM$7001&lt;$AM4893))+1,"")</f>
        <v/>
      </c>
      <c r="AK4893">
        <f>IF($C4893="","",IF(OR($P4893=TRUE(),$P4893="TRUE"),1,0))</f>
        <v/>
      </c>
      <c r="AL4893">
        <f>IF($C4893="","",IF(AND($V4893="Yes",SUMPRODUCT((LEN(Settings!$F$6:$F$13)&gt;0)*ISNUMBER(SEARCH(Settings!$F$6:$F$13,$O4893)))=0),1,0))</f>
        <v/>
      </c>
      <c r="AM4893">
        <f>IF($AI4893=1,IFERROR(IF(VALUE($C4893)&lt;100000000,VALUE($C4893),1000000000),IFERROR(IF(VALUE(MID($C4893,2,20))&lt;100000000,VALUE(MID($C4893,2,20)),1000000000),1000000000))+ROW()/100000,"")</f>
        <v/>
      </c>
    </row>
    <row r="4894">
      <c r="E4894" s="14" t="n"/>
      <c r="M4894" s="8">
        <f>IF($C4894="","",L4894*T4894/100)</f>
        <v/>
      </c>
      <c r="S4894" s="8" t="n"/>
      <c r="T4894" s="8" t="n"/>
      <c r="W4894">
        <f>IF($C4894="","",IF($AL4894=1,0,IF($AK4894=1,Settings!$C$6,Settings!$C$7))*100)</f>
        <v/>
      </c>
      <c r="X4894" s="8">
        <f>IF($C4894="","",T4894*W4894/100)</f>
        <v/>
      </c>
      <c r="Y4894" s="8">
        <f>IF($C4894="","",T4894-X4894)</f>
        <v/>
      </c>
      <c r="Z4894" s="8">
        <f>IF($C4894="","",Y4894-M4894)</f>
        <v/>
      </c>
      <c r="AD4894" s="8" t="n"/>
      <c r="AG4894" s="14" t="n"/>
      <c r="AI4894">
        <f>IF($C4894="","",IF(COUNTIF($C$2:$C4894,$C4894)=1,1,0))</f>
        <v/>
      </c>
      <c r="AJ4894">
        <f>IF($AI4894=1,SUMPRODUCT(--($AM$2:$AM$7001&lt;$AM4894))+1,"")</f>
        <v/>
      </c>
      <c r="AK4894">
        <f>IF($C4894="","",IF(OR($P4894=TRUE(),$P4894="TRUE"),1,0))</f>
        <v/>
      </c>
      <c r="AL4894">
        <f>IF($C4894="","",IF(AND($V4894="Yes",SUMPRODUCT((LEN(Settings!$F$6:$F$13)&gt;0)*ISNUMBER(SEARCH(Settings!$F$6:$F$13,$O4894)))=0),1,0))</f>
        <v/>
      </c>
      <c r="AM4894">
        <f>IF($AI4894=1,IFERROR(IF(VALUE($C4894)&lt;100000000,VALUE($C4894),1000000000),IFERROR(IF(VALUE(MID($C4894,2,20))&lt;100000000,VALUE(MID($C4894,2,20)),1000000000),1000000000))+ROW()/100000,"")</f>
        <v/>
      </c>
    </row>
    <row r="4895">
      <c r="E4895" s="14" t="n"/>
      <c r="M4895" s="8">
        <f>IF($C4895="","",L4895*T4895/100)</f>
        <v/>
      </c>
      <c r="S4895" s="8" t="n"/>
      <c r="T4895" s="8" t="n"/>
      <c r="W4895">
        <f>IF($C4895="","",IF($AL4895=1,0,IF($AK4895=1,Settings!$C$6,Settings!$C$7))*100)</f>
        <v/>
      </c>
      <c r="X4895" s="8">
        <f>IF($C4895="","",T4895*W4895/100)</f>
        <v/>
      </c>
      <c r="Y4895" s="8">
        <f>IF($C4895="","",T4895-X4895)</f>
        <v/>
      </c>
      <c r="Z4895" s="8">
        <f>IF($C4895="","",Y4895-M4895)</f>
        <v/>
      </c>
      <c r="AD4895" s="8" t="n"/>
      <c r="AG4895" s="14" t="n"/>
      <c r="AI4895">
        <f>IF($C4895="","",IF(COUNTIF($C$2:$C4895,$C4895)=1,1,0))</f>
        <v/>
      </c>
      <c r="AJ4895">
        <f>IF($AI4895=1,SUMPRODUCT(--($AM$2:$AM$7001&lt;$AM4895))+1,"")</f>
        <v/>
      </c>
      <c r="AK4895">
        <f>IF($C4895="","",IF(OR($P4895=TRUE(),$P4895="TRUE"),1,0))</f>
        <v/>
      </c>
      <c r="AL4895">
        <f>IF($C4895="","",IF(AND($V4895="Yes",SUMPRODUCT((LEN(Settings!$F$6:$F$13)&gt;0)*ISNUMBER(SEARCH(Settings!$F$6:$F$13,$O4895)))=0),1,0))</f>
        <v/>
      </c>
      <c r="AM4895">
        <f>IF($AI4895=1,IFERROR(IF(VALUE($C4895)&lt;100000000,VALUE($C4895),1000000000),IFERROR(IF(VALUE(MID($C4895,2,20))&lt;100000000,VALUE(MID($C4895,2,20)),1000000000),1000000000))+ROW()/100000,"")</f>
        <v/>
      </c>
    </row>
    <row r="4896">
      <c r="E4896" s="14" t="n"/>
      <c r="M4896" s="8">
        <f>IF($C4896="","",L4896*T4896/100)</f>
        <v/>
      </c>
      <c r="S4896" s="8" t="n"/>
      <c r="T4896" s="8" t="n"/>
      <c r="W4896">
        <f>IF($C4896="","",IF($AL4896=1,0,IF($AK4896=1,Settings!$C$6,Settings!$C$7))*100)</f>
        <v/>
      </c>
      <c r="X4896" s="8">
        <f>IF($C4896="","",T4896*W4896/100)</f>
        <v/>
      </c>
      <c r="Y4896" s="8">
        <f>IF($C4896="","",T4896-X4896)</f>
        <v/>
      </c>
      <c r="Z4896" s="8">
        <f>IF($C4896="","",Y4896-M4896)</f>
        <v/>
      </c>
      <c r="AD4896" s="8" t="n"/>
      <c r="AG4896" s="14" t="n"/>
      <c r="AI4896">
        <f>IF($C4896="","",IF(COUNTIF($C$2:$C4896,$C4896)=1,1,0))</f>
        <v/>
      </c>
      <c r="AJ4896">
        <f>IF($AI4896=1,SUMPRODUCT(--($AM$2:$AM$7001&lt;$AM4896))+1,"")</f>
        <v/>
      </c>
      <c r="AK4896">
        <f>IF($C4896="","",IF(OR($P4896=TRUE(),$P4896="TRUE"),1,0))</f>
        <v/>
      </c>
      <c r="AL4896">
        <f>IF($C4896="","",IF(AND($V4896="Yes",SUMPRODUCT((LEN(Settings!$F$6:$F$13)&gt;0)*ISNUMBER(SEARCH(Settings!$F$6:$F$13,$O4896)))=0),1,0))</f>
        <v/>
      </c>
      <c r="AM4896">
        <f>IF($AI4896=1,IFERROR(IF(VALUE($C4896)&lt;100000000,VALUE($C4896),1000000000),IFERROR(IF(VALUE(MID($C4896,2,20))&lt;100000000,VALUE(MID($C4896,2,20)),1000000000),1000000000))+ROW()/100000,"")</f>
        <v/>
      </c>
    </row>
    <row r="4897">
      <c r="E4897" s="14" t="n"/>
      <c r="M4897" s="8">
        <f>IF($C4897="","",L4897*T4897/100)</f>
        <v/>
      </c>
      <c r="S4897" s="8" t="n"/>
      <c r="T4897" s="8" t="n"/>
      <c r="W4897">
        <f>IF($C4897="","",IF($AL4897=1,0,IF($AK4897=1,Settings!$C$6,Settings!$C$7))*100)</f>
        <v/>
      </c>
      <c r="X4897" s="8">
        <f>IF($C4897="","",T4897*W4897/100)</f>
        <v/>
      </c>
      <c r="Y4897" s="8">
        <f>IF($C4897="","",T4897-X4897)</f>
        <v/>
      </c>
      <c r="Z4897" s="8">
        <f>IF($C4897="","",Y4897-M4897)</f>
        <v/>
      </c>
      <c r="AD4897" s="8" t="n"/>
      <c r="AG4897" s="14" t="n"/>
      <c r="AI4897">
        <f>IF($C4897="","",IF(COUNTIF($C$2:$C4897,$C4897)=1,1,0))</f>
        <v/>
      </c>
      <c r="AJ4897">
        <f>IF($AI4897=1,SUMPRODUCT(--($AM$2:$AM$7001&lt;$AM4897))+1,"")</f>
        <v/>
      </c>
      <c r="AK4897">
        <f>IF($C4897="","",IF(OR($P4897=TRUE(),$P4897="TRUE"),1,0))</f>
        <v/>
      </c>
      <c r="AL4897">
        <f>IF($C4897="","",IF(AND($V4897="Yes",SUMPRODUCT((LEN(Settings!$F$6:$F$13)&gt;0)*ISNUMBER(SEARCH(Settings!$F$6:$F$13,$O4897)))=0),1,0))</f>
        <v/>
      </c>
      <c r="AM4897">
        <f>IF($AI4897=1,IFERROR(IF(VALUE($C4897)&lt;100000000,VALUE($C4897),1000000000),IFERROR(IF(VALUE(MID($C4897,2,20))&lt;100000000,VALUE(MID($C4897,2,20)),1000000000),1000000000))+ROW()/100000,"")</f>
        <v/>
      </c>
    </row>
    <row r="4898">
      <c r="E4898" s="14" t="n"/>
      <c r="M4898" s="8">
        <f>IF($C4898="","",L4898*T4898/100)</f>
        <v/>
      </c>
      <c r="S4898" s="8" t="n"/>
      <c r="T4898" s="8" t="n"/>
      <c r="W4898">
        <f>IF($C4898="","",IF($AL4898=1,0,IF($AK4898=1,Settings!$C$6,Settings!$C$7))*100)</f>
        <v/>
      </c>
      <c r="X4898" s="8">
        <f>IF($C4898="","",T4898*W4898/100)</f>
        <v/>
      </c>
      <c r="Y4898" s="8">
        <f>IF($C4898="","",T4898-X4898)</f>
        <v/>
      </c>
      <c r="Z4898" s="8">
        <f>IF($C4898="","",Y4898-M4898)</f>
        <v/>
      </c>
      <c r="AD4898" s="8" t="n"/>
      <c r="AG4898" s="14" t="n"/>
      <c r="AI4898">
        <f>IF($C4898="","",IF(COUNTIF($C$2:$C4898,$C4898)=1,1,0))</f>
        <v/>
      </c>
      <c r="AJ4898">
        <f>IF($AI4898=1,SUMPRODUCT(--($AM$2:$AM$7001&lt;$AM4898))+1,"")</f>
        <v/>
      </c>
      <c r="AK4898">
        <f>IF($C4898="","",IF(OR($P4898=TRUE(),$P4898="TRUE"),1,0))</f>
        <v/>
      </c>
      <c r="AL4898">
        <f>IF($C4898="","",IF(AND($V4898="Yes",SUMPRODUCT((LEN(Settings!$F$6:$F$13)&gt;0)*ISNUMBER(SEARCH(Settings!$F$6:$F$13,$O4898)))=0),1,0))</f>
        <v/>
      </c>
      <c r="AM4898">
        <f>IF($AI4898=1,IFERROR(IF(VALUE($C4898)&lt;100000000,VALUE($C4898),1000000000),IFERROR(IF(VALUE(MID($C4898,2,20))&lt;100000000,VALUE(MID($C4898,2,20)),1000000000),1000000000))+ROW()/100000,"")</f>
        <v/>
      </c>
    </row>
    <row r="4899">
      <c r="E4899" s="14" t="n"/>
      <c r="M4899" s="8">
        <f>IF($C4899="","",L4899*T4899/100)</f>
        <v/>
      </c>
      <c r="S4899" s="8" t="n"/>
      <c r="T4899" s="8" t="n"/>
      <c r="W4899">
        <f>IF($C4899="","",IF($AL4899=1,0,IF($AK4899=1,Settings!$C$6,Settings!$C$7))*100)</f>
        <v/>
      </c>
      <c r="X4899" s="8">
        <f>IF($C4899="","",T4899*W4899/100)</f>
        <v/>
      </c>
      <c r="Y4899" s="8">
        <f>IF($C4899="","",T4899-X4899)</f>
        <v/>
      </c>
      <c r="Z4899" s="8">
        <f>IF($C4899="","",Y4899-M4899)</f>
        <v/>
      </c>
      <c r="AD4899" s="8" t="n"/>
      <c r="AG4899" s="14" t="n"/>
      <c r="AI4899">
        <f>IF($C4899="","",IF(COUNTIF($C$2:$C4899,$C4899)=1,1,0))</f>
        <v/>
      </c>
      <c r="AJ4899">
        <f>IF($AI4899=1,SUMPRODUCT(--($AM$2:$AM$7001&lt;$AM4899))+1,"")</f>
        <v/>
      </c>
      <c r="AK4899">
        <f>IF($C4899="","",IF(OR($P4899=TRUE(),$P4899="TRUE"),1,0))</f>
        <v/>
      </c>
      <c r="AL4899">
        <f>IF($C4899="","",IF(AND($V4899="Yes",SUMPRODUCT((LEN(Settings!$F$6:$F$13)&gt;0)*ISNUMBER(SEARCH(Settings!$F$6:$F$13,$O4899)))=0),1,0))</f>
        <v/>
      </c>
      <c r="AM4899">
        <f>IF($AI4899=1,IFERROR(IF(VALUE($C4899)&lt;100000000,VALUE($C4899),1000000000),IFERROR(IF(VALUE(MID($C4899,2,20))&lt;100000000,VALUE(MID($C4899,2,20)),1000000000),1000000000))+ROW()/100000,"")</f>
        <v/>
      </c>
    </row>
    <row r="4900">
      <c r="E4900" s="14" t="n"/>
      <c r="M4900" s="8">
        <f>IF($C4900="","",L4900*T4900/100)</f>
        <v/>
      </c>
      <c r="S4900" s="8" t="n"/>
      <c r="T4900" s="8" t="n"/>
      <c r="W4900">
        <f>IF($C4900="","",IF($AL4900=1,0,IF($AK4900=1,Settings!$C$6,Settings!$C$7))*100)</f>
        <v/>
      </c>
      <c r="X4900" s="8">
        <f>IF($C4900="","",T4900*W4900/100)</f>
        <v/>
      </c>
      <c r="Y4900" s="8">
        <f>IF($C4900="","",T4900-X4900)</f>
        <v/>
      </c>
      <c r="Z4900" s="8">
        <f>IF($C4900="","",Y4900-M4900)</f>
        <v/>
      </c>
      <c r="AD4900" s="8" t="n"/>
      <c r="AG4900" s="14" t="n"/>
      <c r="AI4900">
        <f>IF($C4900="","",IF(COUNTIF($C$2:$C4900,$C4900)=1,1,0))</f>
        <v/>
      </c>
      <c r="AJ4900">
        <f>IF($AI4900=1,SUMPRODUCT(--($AM$2:$AM$7001&lt;$AM4900))+1,"")</f>
        <v/>
      </c>
      <c r="AK4900">
        <f>IF($C4900="","",IF(OR($P4900=TRUE(),$P4900="TRUE"),1,0))</f>
        <v/>
      </c>
      <c r="AL4900">
        <f>IF($C4900="","",IF(AND($V4900="Yes",SUMPRODUCT((LEN(Settings!$F$6:$F$13)&gt;0)*ISNUMBER(SEARCH(Settings!$F$6:$F$13,$O4900)))=0),1,0))</f>
        <v/>
      </c>
      <c r="AM4900">
        <f>IF($AI4900=1,IFERROR(IF(VALUE($C4900)&lt;100000000,VALUE($C4900),1000000000),IFERROR(IF(VALUE(MID($C4900,2,20))&lt;100000000,VALUE(MID($C4900,2,20)),1000000000),1000000000))+ROW()/100000,"")</f>
        <v/>
      </c>
    </row>
    <row r="4901">
      <c r="E4901" s="14" t="n"/>
      <c r="M4901" s="8">
        <f>IF($C4901="","",L4901*T4901/100)</f>
        <v/>
      </c>
      <c r="S4901" s="8" t="n"/>
      <c r="T4901" s="8" t="n"/>
      <c r="W4901">
        <f>IF($C4901="","",IF($AL4901=1,0,IF($AK4901=1,Settings!$C$6,Settings!$C$7))*100)</f>
        <v/>
      </c>
      <c r="X4901" s="8">
        <f>IF($C4901="","",T4901*W4901/100)</f>
        <v/>
      </c>
      <c r="Y4901" s="8">
        <f>IF($C4901="","",T4901-X4901)</f>
        <v/>
      </c>
      <c r="Z4901" s="8">
        <f>IF($C4901="","",Y4901-M4901)</f>
        <v/>
      </c>
      <c r="AD4901" s="8" t="n"/>
      <c r="AG4901" s="14" t="n"/>
      <c r="AI4901">
        <f>IF($C4901="","",IF(COUNTIF($C$2:$C4901,$C4901)=1,1,0))</f>
        <v/>
      </c>
      <c r="AJ4901">
        <f>IF($AI4901=1,SUMPRODUCT(--($AM$2:$AM$7001&lt;$AM4901))+1,"")</f>
        <v/>
      </c>
      <c r="AK4901">
        <f>IF($C4901="","",IF(OR($P4901=TRUE(),$P4901="TRUE"),1,0))</f>
        <v/>
      </c>
      <c r="AL4901">
        <f>IF($C4901="","",IF(AND($V4901="Yes",SUMPRODUCT((LEN(Settings!$F$6:$F$13)&gt;0)*ISNUMBER(SEARCH(Settings!$F$6:$F$13,$O4901)))=0),1,0))</f>
        <v/>
      </c>
      <c r="AM4901">
        <f>IF($AI4901=1,IFERROR(IF(VALUE($C4901)&lt;100000000,VALUE($C4901),1000000000),IFERROR(IF(VALUE(MID($C4901,2,20))&lt;100000000,VALUE(MID($C4901,2,20)),1000000000),1000000000))+ROW()/100000,"")</f>
        <v/>
      </c>
    </row>
    <row r="4902">
      <c r="E4902" s="14" t="n"/>
      <c r="M4902" s="8">
        <f>IF($C4902="","",L4902*T4902/100)</f>
        <v/>
      </c>
      <c r="S4902" s="8" t="n"/>
      <c r="T4902" s="8" t="n"/>
      <c r="W4902">
        <f>IF($C4902="","",IF($AL4902=1,0,IF($AK4902=1,Settings!$C$6,Settings!$C$7))*100)</f>
        <v/>
      </c>
      <c r="X4902" s="8">
        <f>IF($C4902="","",T4902*W4902/100)</f>
        <v/>
      </c>
      <c r="Y4902" s="8">
        <f>IF($C4902="","",T4902-X4902)</f>
        <v/>
      </c>
      <c r="Z4902" s="8">
        <f>IF($C4902="","",Y4902-M4902)</f>
        <v/>
      </c>
      <c r="AD4902" s="8" t="n"/>
      <c r="AG4902" s="14" t="n"/>
      <c r="AI4902">
        <f>IF($C4902="","",IF(COUNTIF($C$2:$C4902,$C4902)=1,1,0))</f>
        <v/>
      </c>
      <c r="AJ4902">
        <f>IF($AI4902=1,SUMPRODUCT(--($AM$2:$AM$7001&lt;$AM4902))+1,"")</f>
        <v/>
      </c>
      <c r="AK4902">
        <f>IF($C4902="","",IF(OR($P4902=TRUE(),$P4902="TRUE"),1,0))</f>
        <v/>
      </c>
      <c r="AL4902">
        <f>IF($C4902="","",IF(AND($V4902="Yes",SUMPRODUCT((LEN(Settings!$F$6:$F$13)&gt;0)*ISNUMBER(SEARCH(Settings!$F$6:$F$13,$O4902)))=0),1,0))</f>
        <v/>
      </c>
      <c r="AM4902">
        <f>IF($AI4902=1,IFERROR(IF(VALUE($C4902)&lt;100000000,VALUE($C4902),1000000000),IFERROR(IF(VALUE(MID($C4902,2,20))&lt;100000000,VALUE(MID($C4902,2,20)),1000000000),1000000000))+ROW()/100000,"")</f>
        <v/>
      </c>
    </row>
    <row r="4903">
      <c r="E4903" s="14" t="n"/>
      <c r="M4903" s="8">
        <f>IF($C4903="","",L4903*T4903/100)</f>
        <v/>
      </c>
      <c r="S4903" s="8" t="n"/>
      <c r="T4903" s="8" t="n"/>
      <c r="W4903">
        <f>IF($C4903="","",IF($AL4903=1,0,IF($AK4903=1,Settings!$C$6,Settings!$C$7))*100)</f>
        <v/>
      </c>
      <c r="X4903" s="8">
        <f>IF($C4903="","",T4903*W4903/100)</f>
        <v/>
      </c>
      <c r="Y4903" s="8">
        <f>IF($C4903="","",T4903-X4903)</f>
        <v/>
      </c>
      <c r="Z4903" s="8">
        <f>IF($C4903="","",Y4903-M4903)</f>
        <v/>
      </c>
      <c r="AD4903" s="8" t="n"/>
      <c r="AG4903" s="14" t="n"/>
      <c r="AI4903">
        <f>IF($C4903="","",IF(COUNTIF($C$2:$C4903,$C4903)=1,1,0))</f>
        <v/>
      </c>
      <c r="AJ4903">
        <f>IF($AI4903=1,SUMPRODUCT(--($AM$2:$AM$7001&lt;$AM4903))+1,"")</f>
        <v/>
      </c>
      <c r="AK4903">
        <f>IF($C4903="","",IF(OR($P4903=TRUE(),$P4903="TRUE"),1,0))</f>
        <v/>
      </c>
      <c r="AL4903">
        <f>IF($C4903="","",IF(AND($V4903="Yes",SUMPRODUCT((LEN(Settings!$F$6:$F$13)&gt;0)*ISNUMBER(SEARCH(Settings!$F$6:$F$13,$O4903)))=0),1,0))</f>
        <v/>
      </c>
      <c r="AM4903">
        <f>IF($AI4903=1,IFERROR(IF(VALUE($C4903)&lt;100000000,VALUE($C4903),1000000000),IFERROR(IF(VALUE(MID($C4903,2,20))&lt;100000000,VALUE(MID($C4903,2,20)),1000000000),1000000000))+ROW()/100000,"")</f>
        <v/>
      </c>
    </row>
    <row r="4904">
      <c r="E4904" s="14" t="n"/>
      <c r="M4904" s="8">
        <f>IF($C4904="","",L4904*T4904/100)</f>
        <v/>
      </c>
      <c r="S4904" s="8" t="n"/>
      <c r="T4904" s="8" t="n"/>
      <c r="W4904">
        <f>IF($C4904="","",IF($AL4904=1,0,IF($AK4904=1,Settings!$C$6,Settings!$C$7))*100)</f>
        <v/>
      </c>
      <c r="X4904" s="8">
        <f>IF($C4904="","",T4904*W4904/100)</f>
        <v/>
      </c>
      <c r="Y4904" s="8">
        <f>IF($C4904="","",T4904-X4904)</f>
        <v/>
      </c>
      <c r="Z4904" s="8">
        <f>IF($C4904="","",Y4904-M4904)</f>
        <v/>
      </c>
      <c r="AD4904" s="8" t="n"/>
      <c r="AG4904" s="14" t="n"/>
      <c r="AI4904">
        <f>IF($C4904="","",IF(COUNTIF($C$2:$C4904,$C4904)=1,1,0))</f>
        <v/>
      </c>
      <c r="AJ4904">
        <f>IF($AI4904=1,SUMPRODUCT(--($AM$2:$AM$7001&lt;$AM4904))+1,"")</f>
        <v/>
      </c>
      <c r="AK4904">
        <f>IF($C4904="","",IF(OR($P4904=TRUE(),$P4904="TRUE"),1,0))</f>
        <v/>
      </c>
      <c r="AL4904">
        <f>IF($C4904="","",IF(AND($V4904="Yes",SUMPRODUCT((LEN(Settings!$F$6:$F$13)&gt;0)*ISNUMBER(SEARCH(Settings!$F$6:$F$13,$O4904)))=0),1,0))</f>
        <v/>
      </c>
      <c r="AM4904">
        <f>IF($AI4904=1,IFERROR(IF(VALUE($C4904)&lt;100000000,VALUE($C4904),1000000000),IFERROR(IF(VALUE(MID($C4904,2,20))&lt;100000000,VALUE(MID($C4904,2,20)),1000000000),1000000000))+ROW()/100000,"")</f>
        <v/>
      </c>
    </row>
    <row r="4905">
      <c r="E4905" s="14" t="n"/>
      <c r="M4905" s="8">
        <f>IF($C4905="","",L4905*T4905/100)</f>
        <v/>
      </c>
      <c r="S4905" s="8" t="n"/>
      <c r="T4905" s="8" t="n"/>
      <c r="W4905">
        <f>IF($C4905="","",IF($AL4905=1,0,IF($AK4905=1,Settings!$C$6,Settings!$C$7))*100)</f>
        <v/>
      </c>
      <c r="X4905" s="8">
        <f>IF($C4905="","",T4905*W4905/100)</f>
        <v/>
      </c>
      <c r="Y4905" s="8">
        <f>IF($C4905="","",T4905-X4905)</f>
        <v/>
      </c>
      <c r="Z4905" s="8">
        <f>IF($C4905="","",Y4905-M4905)</f>
        <v/>
      </c>
      <c r="AD4905" s="8" t="n"/>
      <c r="AG4905" s="14" t="n"/>
      <c r="AI4905">
        <f>IF($C4905="","",IF(COUNTIF($C$2:$C4905,$C4905)=1,1,0))</f>
        <v/>
      </c>
      <c r="AJ4905">
        <f>IF($AI4905=1,SUMPRODUCT(--($AM$2:$AM$7001&lt;$AM4905))+1,"")</f>
        <v/>
      </c>
      <c r="AK4905">
        <f>IF($C4905="","",IF(OR($P4905=TRUE(),$P4905="TRUE"),1,0))</f>
        <v/>
      </c>
      <c r="AL4905">
        <f>IF($C4905="","",IF(AND($V4905="Yes",SUMPRODUCT((LEN(Settings!$F$6:$F$13)&gt;0)*ISNUMBER(SEARCH(Settings!$F$6:$F$13,$O4905)))=0),1,0))</f>
        <v/>
      </c>
      <c r="AM4905">
        <f>IF($AI4905=1,IFERROR(IF(VALUE($C4905)&lt;100000000,VALUE($C4905),1000000000),IFERROR(IF(VALUE(MID($C4905,2,20))&lt;100000000,VALUE(MID($C4905,2,20)),1000000000),1000000000))+ROW()/100000,"")</f>
        <v/>
      </c>
    </row>
    <row r="4906">
      <c r="E4906" s="14" t="n"/>
      <c r="M4906" s="8">
        <f>IF($C4906="","",L4906*T4906/100)</f>
        <v/>
      </c>
      <c r="S4906" s="8" t="n"/>
      <c r="T4906" s="8" t="n"/>
      <c r="W4906">
        <f>IF($C4906="","",IF($AL4906=1,0,IF($AK4906=1,Settings!$C$6,Settings!$C$7))*100)</f>
        <v/>
      </c>
      <c r="X4906" s="8">
        <f>IF($C4906="","",T4906*W4906/100)</f>
        <v/>
      </c>
      <c r="Y4906" s="8">
        <f>IF($C4906="","",T4906-X4906)</f>
        <v/>
      </c>
      <c r="Z4906" s="8">
        <f>IF($C4906="","",Y4906-M4906)</f>
        <v/>
      </c>
      <c r="AD4906" s="8" t="n"/>
      <c r="AG4906" s="14" t="n"/>
      <c r="AI4906">
        <f>IF($C4906="","",IF(COUNTIF($C$2:$C4906,$C4906)=1,1,0))</f>
        <v/>
      </c>
      <c r="AJ4906">
        <f>IF($AI4906=1,SUMPRODUCT(--($AM$2:$AM$7001&lt;$AM4906))+1,"")</f>
        <v/>
      </c>
      <c r="AK4906">
        <f>IF($C4906="","",IF(OR($P4906=TRUE(),$P4906="TRUE"),1,0))</f>
        <v/>
      </c>
      <c r="AL4906">
        <f>IF($C4906="","",IF(AND($V4906="Yes",SUMPRODUCT((LEN(Settings!$F$6:$F$13)&gt;0)*ISNUMBER(SEARCH(Settings!$F$6:$F$13,$O4906)))=0),1,0))</f>
        <v/>
      </c>
      <c r="AM4906">
        <f>IF($AI4906=1,IFERROR(IF(VALUE($C4906)&lt;100000000,VALUE($C4906),1000000000),IFERROR(IF(VALUE(MID($C4906,2,20))&lt;100000000,VALUE(MID($C4906,2,20)),1000000000),1000000000))+ROW()/100000,"")</f>
        <v/>
      </c>
    </row>
    <row r="4907">
      <c r="E4907" s="14" t="n"/>
      <c r="M4907" s="8">
        <f>IF($C4907="","",L4907*T4907/100)</f>
        <v/>
      </c>
      <c r="S4907" s="8" t="n"/>
      <c r="T4907" s="8" t="n"/>
      <c r="W4907">
        <f>IF($C4907="","",IF($AL4907=1,0,IF($AK4907=1,Settings!$C$6,Settings!$C$7))*100)</f>
        <v/>
      </c>
      <c r="X4907" s="8">
        <f>IF($C4907="","",T4907*W4907/100)</f>
        <v/>
      </c>
      <c r="Y4907" s="8">
        <f>IF($C4907="","",T4907-X4907)</f>
        <v/>
      </c>
      <c r="Z4907" s="8">
        <f>IF($C4907="","",Y4907-M4907)</f>
        <v/>
      </c>
      <c r="AD4907" s="8" t="n"/>
      <c r="AG4907" s="14" t="n"/>
      <c r="AI4907">
        <f>IF($C4907="","",IF(COUNTIF($C$2:$C4907,$C4907)=1,1,0))</f>
        <v/>
      </c>
      <c r="AJ4907">
        <f>IF($AI4907=1,SUMPRODUCT(--($AM$2:$AM$7001&lt;$AM4907))+1,"")</f>
        <v/>
      </c>
      <c r="AK4907">
        <f>IF($C4907="","",IF(OR($P4907=TRUE(),$P4907="TRUE"),1,0))</f>
        <v/>
      </c>
      <c r="AL4907">
        <f>IF($C4907="","",IF(AND($V4907="Yes",SUMPRODUCT((LEN(Settings!$F$6:$F$13)&gt;0)*ISNUMBER(SEARCH(Settings!$F$6:$F$13,$O4907)))=0),1,0))</f>
        <v/>
      </c>
      <c r="AM4907">
        <f>IF($AI4907=1,IFERROR(IF(VALUE($C4907)&lt;100000000,VALUE($C4907),1000000000),IFERROR(IF(VALUE(MID($C4907,2,20))&lt;100000000,VALUE(MID($C4907,2,20)),1000000000),1000000000))+ROW()/100000,"")</f>
        <v/>
      </c>
    </row>
    <row r="4908">
      <c r="E4908" s="14" t="n"/>
      <c r="M4908" s="8">
        <f>IF($C4908="","",L4908*T4908/100)</f>
        <v/>
      </c>
      <c r="S4908" s="8" t="n"/>
      <c r="T4908" s="8" t="n"/>
      <c r="W4908">
        <f>IF($C4908="","",IF($AL4908=1,0,IF($AK4908=1,Settings!$C$6,Settings!$C$7))*100)</f>
        <v/>
      </c>
      <c r="X4908" s="8">
        <f>IF($C4908="","",T4908*W4908/100)</f>
        <v/>
      </c>
      <c r="Y4908" s="8">
        <f>IF($C4908="","",T4908-X4908)</f>
        <v/>
      </c>
      <c r="Z4908" s="8">
        <f>IF($C4908="","",Y4908-M4908)</f>
        <v/>
      </c>
      <c r="AD4908" s="8" t="n"/>
      <c r="AG4908" s="14" t="n"/>
      <c r="AI4908">
        <f>IF($C4908="","",IF(COUNTIF($C$2:$C4908,$C4908)=1,1,0))</f>
        <v/>
      </c>
      <c r="AJ4908">
        <f>IF($AI4908=1,SUMPRODUCT(--($AM$2:$AM$7001&lt;$AM4908))+1,"")</f>
        <v/>
      </c>
      <c r="AK4908">
        <f>IF($C4908="","",IF(OR($P4908=TRUE(),$P4908="TRUE"),1,0))</f>
        <v/>
      </c>
      <c r="AL4908">
        <f>IF($C4908="","",IF(AND($V4908="Yes",SUMPRODUCT((LEN(Settings!$F$6:$F$13)&gt;0)*ISNUMBER(SEARCH(Settings!$F$6:$F$13,$O4908)))=0),1,0))</f>
        <v/>
      </c>
      <c r="AM4908">
        <f>IF($AI4908=1,IFERROR(IF(VALUE($C4908)&lt;100000000,VALUE($C4908),1000000000),IFERROR(IF(VALUE(MID($C4908,2,20))&lt;100000000,VALUE(MID($C4908,2,20)),1000000000),1000000000))+ROW()/100000,"")</f>
        <v/>
      </c>
    </row>
    <row r="4909">
      <c r="E4909" s="14" t="n"/>
      <c r="M4909" s="8">
        <f>IF($C4909="","",L4909*T4909/100)</f>
        <v/>
      </c>
      <c r="S4909" s="8" t="n"/>
      <c r="T4909" s="8" t="n"/>
      <c r="W4909">
        <f>IF($C4909="","",IF($AL4909=1,0,IF($AK4909=1,Settings!$C$6,Settings!$C$7))*100)</f>
        <v/>
      </c>
      <c r="X4909" s="8">
        <f>IF($C4909="","",T4909*W4909/100)</f>
        <v/>
      </c>
      <c r="Y4909" s="8">
        <f>IF($C4909="","",T4909-X4909)</f>
        <v/>
      </c>
      <c r="Z4909" s="8">
        <f>IF($C4909="","",Y4909-M4909)</f>
        <v/>
      </c>
      <c r="AD4909" s="8" t="n"/>
      <c r="AG4909" s="14" t="n"/>
      <c r="AI4909">
        <f>IF($C4909="","",IF(COUNTIF($C$2:$C4909,$C4909)=1,1,0))</f>
        <v/>
      </c>
      <c r="AJ4909">
        <f>IF($AI4909=1,SUMPRODUCT(--($AM$2:$AM$7001&lt;$AM4909))+1,"")</f>
        <v/>
      </c>
      <c r="AK4909">
        <f>IF($C4909="","",IF(OR($P4909=TRUE(),$P4909="TRUE"),1,0))</f>
        <v/>
      </c>
      <c r="AL4909">
        <f>IF($C4909="","",IF(AND($V4909="Yes",SUMPRODUCT((LEN(Settings!$F$6:$F$13)&gt;0)*ISNUMBER(SEARCH(Settings!$F$6:$F$13,$O4909)))=0),1,0))</f>
        <v/>
      </c>
      <c r="AM4909">
        <f>IF($AI4909=1,IFERROR(IF(VALUE($C4909)&lt;100000000,VALUE($C4909),1000000000),IFERROR(IF(VALUE(MID($C4909,2,20))&lt;100000000,VALUE(MID($C4909,2,20)),1000000000),1000000000))+ROW()/100000,"")</f>
        <v/>
      </c>
    </row>
    <row r="4910">
      <c r="E4910" s="14" t="n"/>
      <c r="M4910" s="8">
        <f>IF($C4910="","",L4910*T4910/100)</f>
        <v/>
      </c>
      <c r="S4910" s="8" t="n"/>
      <c r="T4910" s="8" t="n"/>
      <c r="W4910">
        <f>IF($C4910="","",IF($AL4910=1,0,IF($AK4910=1,Settings!$C$6,Settings!$C$7))*100)</f>
        <v/>
      </c>
      <c r="X4910" s="8">
        <f>IF($C4910="","",T4910*W4910/100)</f>
        <v/>
      </c>
      <c r="Y4910" s="8">
        <f>IF($C4910="","",T4910-X4910)</f>
        <v/>
      </c>
      <c r="Z4910" s="8">
        <f>IF($C4910="","",Y4910-M4910)</f>
        <v/>
      </c>
      <c r="AD4910" s="8" t="n"/>
      <c r="AG4910" s="14" t="n"/>
      <c r="AI4910">
        <f>IF($C4910="","",IF(COUNTIF($C$2:$C4910,$C4910)=1,1,0))</f>
        <v/>
      </c>
      <c r="AJ4910">
        <f>IF($AI4910=1,SUMPRODUCT(--($AM$2:$AM$7001&lt;$AM4910))+1,"")</f>
        <v/>
      </c>
      <c r="AK4910">
        <f>IF($C4910="","",IF(OR($P4910=TRUE(),$P4910="TRUE"),1,0))</f>
        <v/>
      </c>
      <c r="AL4910">
        <f>IF($C4910="","",IF(AND($V4910="Yes",SUMPRODUCT((LEN(Settings!$F$6:$F$13)&gt;0)*ISNUMBER(SEARCH(Settings!$F$6:$F$13,$O4910)))=0),1,0))</f>
        <v/>
      </c>
      <c r="AM4910">
        <f>IF($AI4910=1,IFERROR(IF(VALUE($C4910)&lt;100000000,VALUE($C4910),1000000000),IFERROR(IF(VALUE(MID($C4910,2,20))&lt;100000000,VALUE(MID($C4910,2,20)),1000000000),1000000000))+ROW()/100000,"")</f>
        <v/>
      </c>
    </row>
    <row r="4911">
      <c r="E4911" s="14" t="n"/>
      <c r="M4911" s="8">
        <f>IF($C4911="","",L4911*T4911/100)</f>
        <v/>
      </c>
      <c r="S4911" s="8" t="n"/>
      <c r="T4911" s="8" t="n"/>
      <c r="W4911">
        <f>IF($C4911="","",IF($AL4911=1,0,IF($AK4911=1,Settings!$C$6,Settings!$C$7))*100)</f>
        <v/>
      </c>
      <c r="X4911" s="8">
        <f>IF($C4911="","",T4911*W4911/100)</f>
        <v/>
      </c>
      <c r="Y4911" s="8">
        <f>IF($C4911="","",T4911-X4911)</f>
        <v/>
      </c>
      <c r="Z4911" s="8">
        <f>IF($C4911="","",Y4911-M4911)</f>
        <v/>
      </c>
      <c r="AD4911" s="8" t="n"/>
      <c r="AG4911" s="14" t="n"/>
      <c r="AI4911">
        <f>IF($C4911="","",IF(COUNTIF($C$2:$C4911,$C4911)=1,1,0))</f>
        <v/>
      </c>
      <c r="AJ4911">
        <f>IF($AI4911=1,SUMPRODUCT(--($AM$2:$AM$7001&lt;$AM4911))+1,"")</f>
        <v/>
      </c>
      <c r="AK4911">
        <f>IF($C4911="","",IF(OR($P4911=TRUE(),$P4911="TRUE"),1,0))</f>
        <v/>
      </c>
      <c r="AL4911">
        <f>IF($C4911="","",IF(AND($V4911="Yes",SUMPRODUCT((LEN(Settings!$F$6:$F$13)&gt;0)*ISNUMBER(SEARCH(Settings!$F$6:$F$13,$O4911)))=0),1,0))</f>
        <v/>
      </c>
      <c r="AM4911">
        <f>IF($AI4911=1,IFERROR(IF(VALUE($C4911)&lt;100000000,VALUE($C4911),1000000000),IFERROR(IF(VALUE(MID($C4911,2,20))&lt;100000000,VALUE(MID($C4911,2,20)),1000000000),1000000000))+ROW()/100000,"")</f>
        <v/>
      </c>
    </row>
    <row r="4912">
      <c r="E4912" s="14" t="n"/>
      <c r="M4912" s="8">
        <f>IF($C4912="","",L4912*T4912/100)</f>
        <v/>
      </c>
      <c r="S4912" s="8" t="n"/>
      <c r="T4912" s="8" t="n"/>
      <c r="W4912">
        <f>IF($C4912="","",IF($AL4912=1,0,IF($AK4912=1,Settings!$C$6,Settings!$C$7))*100)</f>
        <v/>
      </c>
      <c r="X4912" s="8">
        <f>IF($C4912="","",T4912*W4912/100)</f>
        <v/>
      </c>
      <c r="Y4912" s="8">
        <f>IF($C4912="","",T4912-X4912)</f>
        <v/>
      </c>
      <c r="Z4912" s="8">
        <f>IF($C4912="","",Y4912-M4912)</f>
        <v/>
      </c>
      <c r="AD4912" s="8" t="n"/>
      <c r="AG4912" s="14" t="n"/>
      <c r="AI4912">
        <f>IF($C4912="","",IF(COUNTIF($C$2:$C4912,$C4912)=1,1,0))</f>
        <v/>
      </c>
      <c r="AJ4912">
        <f>IF($AI4912=1,SUMPRODUCT(--($AM$2:$AM$7001&lt;$AM4912))+1,"")</f>
        <v/>
      </c>
      <c r="AK4912">
        <f>IF($C4912="","",IF(OR($P4912=TRUE(),$P4912="TRUE"),1,0))</f>
        <v/>
      </c>
      <c r="AL4912">
        <f>IF($C4912="","",IF(AND($V4912="Yes",SUMPRODUCT((LEN(Settings!$F$6:$F$13)&gt;0)*ISNUMBER(SEARCH(Settings!$F$6:$F$13,$O4912)))=0),1,0))</f>
        <v/>
      </c>
      <c r="AM4912">
        <f>IF($AI4912=1,IFERROR(IF(VALUE($C4912)&lt;100000000,VALUE($C4912),1000000000),IFERROR(IF(VALUE(MID($C4912,2,20))&lt;100000000,VALUE(MID($C4912,2,20)),1000000000),1000000000))+ROW()/100000,"")</f>
        <v/>
      </c>
    </row>
    <row r="4913">
      <c r="E4913" s="14" t="n"/>
      <c r="M4913" s="8">
        <f>IF($C4913="","",L4913*T4913/100)</f>
        <v/>
      </c>
      <c r="S4913" s="8" t="n"/>
      <c r="T4913" s="8" t="n"/>
      <c r="W4913">
        <f>IF($C4913="","",IF($AL4913=1,0,IF($AK4913=1,Settings!$C$6,Settings!$C$7))*100)</f>
        <v/>
      </c>
      <c r="X4913" s="8">
        <f>IF($C4913="","",T4913*W4913/100)</f>
        <v/>
      </c>
      <c r="Y4913" s="8">
        <f>IF($C4913="","",T4913-X4913)</f>
        <v/>
      </c>
      <c r="Z4913" s="8">
        <f>IF($C4913="","",Y4913-M4913)</f>
        <v/>
      </c>
      <c r="AD4913" s="8" t="n"/>
      <c r="AG4913" s="14" t="n"/>
      <c r="AI4913">
        <f>IF($C4913="","",IF(COUNTIF($C$2:$C4913,$C4913)=1,1,0))</f>
        <v/>
      </c>
      <c r="AJ4913">
        <f>IF($AI4913=1,SUMPRODUCT(--($AM$2:$AM$7001&lt;$AM4913))+1,"")</f>
        <v/>
      </c>
      <c r="AK4913">
        <f>IF($C4913="","",IF(OR($P4913=TRUE(),$P4913="TRUE"),1,0))</f>
        <v/>
      </c>
      <c r="AL4913">
        <f>IF($C4913="","",IF(AND($V4913="Yes",SUMPRODUCT((LEN(Settings!$F$6:$F$13)&gt;0)*ISNUMBER(SEARCH(Settings!$F$6:$F$13,$O4913)))=0),1,0))</f>
        <v/>
      </c>
      <c r="AM4913">
        <f>IF($AI4913=1,IFERROR(IF(VALUE($C4913)&lt;100000000,VALUE($C4913),1000000000),IFERROR(IF(VALUE(MID($C4913,2,20))&lt;100000000,VALUE(MID($C4913,2,20)),1000000000),1000000000))+ROW()/100000,"")</f>
        <v/>
      </c>
    </row>
    <row r="4914">
      <c r="E4914" s="14" t="n"/>
      <c r="M4914" s="8">
        <f>IF($C4914="","",L4914*T4914/100)</f>
        <v/>
      </c>
      <c r="S4914" s="8" t="n"/>
      <c r="T4914" s="8" t="n"/>
      <c r="W4914">
        <f>IF($C4914="","",IF($AL4914=1,0,IF($AK4914=1,Settings!$C$6,Settings!$C$7))*100)</f>
        <v/>
      </c>
      <c r="X4914" s="8">
        <f>IF($C4914="","",T4914*W4914/100)</f>
        <v/>
      </c>
      <c r="Y4914" s="8">
        <f>IF($C4914="","",T4914-X4914)</f>
        <v/>
      </c>
      <c r="Z4914" s="8">
        <f>IF($C4914="","",Y4914-M4914)</f>
        <v/>
      </c>
      <c r="AD4914" s="8" t="n"/>
      <c r="AG4914" s="14" t="n"/>
      <c r="AI4914">
        <f>IF($C4914="","",IF(COUNTIF($C$2:$C4914,$C4914)=1,1,0))</f>
        <v/>
      </c>
      <c r="AJ4914">
        <f>IF($AI4914=1,SUMPRODUCT(--($AM$2:$AM$7001&lt;$AM4914))+1,"")</f>
        <v/>
      </c>
      <c r="AK4914">
        <f>IF($C4914="","",IF(OR($P4914=TRUE(),$P4914="TRUE"),1,0))</f>
        <v/>
      </c>
      <c r="AL4914">
        <f>IF($C4914="","",IF(AND($V4914="Yes",SUMPRODUCT((LEN(Settings!$F$6:$F$13)&gt;0)*ISNUMBER(SEARCH(Settings!$F$6:$F$13,$O4914)))=0),1,0))</f>
        <v/>
      </c>
      <c r="AM4914">
        <f>IF($AI4914=1,IFERROR(IF(VALUE($C4914)&lt;100000000,VALUE($C4914),1000000000),IFERROR(IF(VALUE(MID($C4914,2,20))&lt;100000000,VALUE(MID($C4914,2,20)),1000000000),1000000000))+ROW()/100000,"")</f>
        <v/>
      </c>
    </row>
    <row r="4915">
      <c r="E4915" s="14" t="n"/>
      <c r="M4915" s="8">
        <f>IF($C4915="","",L4915*T4915/100)</f>
        <v/>
      </c>
      <c r="S4915" s="8" t="n"/>
      <c r="T4915" s="8" t="n"/>
      <c r="W4915">
        <f>IF($C4915="","",IF($AL4915=1,0,IF($AK4915=1,Settings!$C$6,Settings!$C$7))*100)</f>
        <v/>
      </c>
      <c r="X4915" s="8">
        <f>IF($C4915="","",T4915*W4915/100)</f>
        <v/>
      </c>
      <c r="Y4915" s="8">
        <f>IF($C4915="","",T4915-X4915)</f>
        <v/>
      </c>
      <c r="Z4915" s="8">
        <f>IF($C4915="","",Y4915-M4915)</f>
        <v/>
      </c>
      <c r="AD4915" s="8" t="n"/>
      <c r="AG4915" s="14" t="n"/>
      <c r="AI4915">
        <f>IF($C4915="","",IF(COUNTIF($C$2:$C4915,$C4915)=1,1,0))</f>
        <v/>
      </c>
      <c r="AJ4915">
        <f>IF($AI4915=1,SUMPRODUCT(--($AM$2:$AM$7001&lt;$AM4915))+1,"")</f>
        <v/>
      </c>
      <c r="AK4915">
        <f>IF($C4915="","",IF(OR($P4915=TRUE(),$P4915="TRUE"),1,0))</f>
        <v/>
      </c>
      <c r="AL4915">
        <f>IF($C4915="","",IF(AND($V4915="Yes",SUMPRODUCT((LEN(Settings!$F$6:$F$13)&gt;0)*ISNUMBER(SEARCH(Settings!$F$6:$F$13,$O4915)))=0),1,0))</f>
        <v/>
      </c>
      <c r="AM4915">
        <f>IF($AI4915=1,IFERROR(IF(VALUE($C4915)&lt;100000000,VALUE($C4915),1000000000),IFERROR(IF(VALUE(MID($C4915,2,20))&lt;100000000,VALUE(MID($C4915,2,20)),1000000000),1000000000))+ROW()/100000,"")</f>
        <v/>
      </c>
    </row>
    <row r="4916">
      <c r="E4916" s="14" t="n"/>
      <c r="M4916" s="8">
        <f>IF($C4916="","",L4916*T4916/100)</f>
        <v/>
      </c>
      <c r="S4916" s="8" t="n"/>
      <c r="T4916" s="8" t="n"/>
      <c r="W4916">
        <f>IF($C4916="","",IF($AL4916=1,0,IF($AK4916=1,Settings!$C$6,Settings!$C$7))*100)</f>
        <v/>
      </c>
      <c r="X4916" s="8">
        <f>IF($C4916="","",T4916*W4916/100)</f>
        <v/>
      </c>
      <c r="Y4916" s="8">
        <f>IF($C4916="","",T4916-X4916)</f>
        <v/>
      </c>
      <c r="Z4916" s="8">
        <f>IF($C4916="","",Y4916-M4916)</f>
        <v/>
      </c>
      <c r="AD4916" s="8" t="n"/>
      <c r="AG4916" s="14" t="n"/>
      <c r="AI4916">
        <f>IF($C4916="","",IF(COUNTIF($C$2:$C4916,$C4916)=1,1,0))</f>
        <v/>
      </c>
      <c r="AJ4916">
        <f>IF($AI4916=1,SUMPRODUCT(--($AM$2:$AM$7001&lt;$AM4916))+1,"")</f>
        <v/>
      </c>
      <c r="AK4916">
        <f>IF($C4916="","",IF(OR($P4916=TRUE(),$P4916="TRUE"),1,0))</f>
        <v/>
      </c>
      <c r="AL4916">
        <f>IF($C4916="","",IF(AND($V4916="Yes",SUMPRODUCT((LEN(Settings!$F$6:$F$13)&gt;0)*ISNUMBER(SEARCH(Settings!$F$6:$F$13,$O4916)))=0),1,0))</f>
        <v/>
      </c>
      <c r="AM4916">
        <f>IF($AI4916=1,IFERROR(IF(VALUE($C4916)&lt;100000000,VALUE($C4916),1000000000),IFERROR(IF(VALUE(MID($C4916,2,20))&lt;100000000,VALUE(MID($C4916,2,20)),1000000000),1000000000))+ROW()/100000,"")</f>
        <v/>
      </c>
    </row>
    <row r="4917">
      <c r="E4917" s="14" t="n"/>
      <c r="M4917" s="8">
        <f>IF($C4917="","",L4917*T4917/100)</f>
        <v/>
      </c>
      <c r="S4917" s="8" t="n"/>
      <c r="T4917" s="8" t="n"/>
      <c r="W4917">
        <f>IF($C4917="","",IF($AL4917=1,0,IF($AK4917=1,Settings!$C$6,Settings!$C$7))*100)</f>
        <v/>
      </c>
      <c r="X4917" s="8">
        <f>IF($C4917="","",T4917*W4917/100)</f>
        <v/>
      </c>
      <c r="Y4917" s="8">
        <f>IF($C4917="","",T4917-X4917)</f>
        <v/>
      </c>
      <c r="Z4917" s="8">
        <f>IF($C4917="","",Y4917-M4917)</f>
        <v/>
      </c>
      <c r="AD4917" s="8" t="n"/>
      <c r="AG4917" s="14" t="n"/>
      <c r="AI4917">
        <f>IF($C4917="","",IF(COUNTIF($C$2:$C4917,$C4917)=1,1,0))</f>
        <v/>
      </c>
      <c r="AJ4917">
        <f>IF($AI4917=1,SUMPRODUCT(--($AM$2:$AM$7001&lt;$AM4917))+1,"")</f>
        <v/>
      </c>
      <c r="AK4917">
        <f>IF($C4917="","",IF(OR($P4917=TRUE(),$P4917="TRUE"),1,0))</f>
        <v/>
      </c>
      <c r="AL4917">
        <f>IF($C4917="","",IF(AND($V4917="Yes",SUMPRODUCT((LEN(Settings!$F$6:$F$13)&gt;0)*ISNUMBER(SEARCH(Settings!$F$6:$F$13,$O4917)))=0),1,0))</f>
        <v/>
      </c>
      <c r="AM4917">
        <f>IF($AI4917=1,IFERROR(IF(VALUE($C4917)&lt;100000000,VALUE($C4917),1000000000),IFERROR(IF(VALUE(MID($C4917,2,20))&lt;100000000,VALUE(MID($C4917,2,20)),1000000000),1000000000))+ROW()/100000,"")</f>
        <v/>
      </c>
    </row>
    <row r="4918">
      <c r="E4918" s="14" t="n"/>
      <c r="M4918" s="8">
        <f>IF($C4918="","",L4918*T4918/100)</f>
        <v/>
      </c>
      <c r="S4918" s="8" t="n"/>
      <c r="T4918" s="8" t="n"/>
      <c r="W4918">
        <f>IF($C4918="","",IF($AL4918=1,0,IF($AK4918=1,Settings!$C$6,Settings!$C$7))*100)</f>
        <v/>
      </c>
      <c r="X4918" s="8">
        <f>IF($C4918="","",T4918*W4918/100)</f>
        <v/>
      </c>
      <c r="Y4918" s="8">
        <f>IF($C4918="","",T4918-X4918)</f>
        <v/>
      </c>
      <c r="Z4918" s="8">
        <f>IF($C4918="","",Y4918-M4918)</f>
        <v/>
      </c>
      <c r="AD4918" s="8" t="n"/>
      <c r="AG4918" s="14" t="n"/>
      <c r="AI4918">
        <f>IF($C4918="","",IF(COUNTIF($C$2:$C4918,$C4918)=1,1,0))</f>
        <v/>
      </c>
      <c r="AJ4918">
        <f>IF($AI4918=1,SUMPRODUCT(--($AM$2:$AM$7001&lt;$AM4918))+1,"")</f>
        <v/>
      </c>
      <c r="AK4918">
        <f>IF($C4918="","",IF(OR($P4918=TRUE(),$P4918="TRUE"),1,0))</f>
        <v/>
      </c>
      <c r="AL4918">
        <f>IF($C4918="","",IF(AND($V4918="Yes",SUMPRODUCT((LEN(Settings!$F$6:$F$13)&gt;0)*ISNUMBER(SEARCH(Settings!$F$6:$F$13,$O4918)))=0),1,0))</f>
        <v/>
      </c>
      <c r="AM4918">
        <f>IF($AI4918=1,IFERROR(IF(VALUE($C4918)&lt;100000000,VALUE($C4918),1000000000),IFERROR(IF(VALUE(MID($C4918,2,20))&lt;100000000,VALUE(MID($C4918,2,20)),1000000000),1000000000))+ROW()/100000,"")</f>
        <v/>
      </c>
    </row>
    <row r="4919">
      <c r="E4919" s="14" t="n"/>
      <c r="M4919" s="8">
        <f>IF($C4919="","",L4919*T4919/100)</f>
        <v/>
      </c>
      <c r="S4919" s="8" t="n"/>
      <c r="T4919" s="8" t="n"/>
      <c r="W4919">
        <f>IF($C4919="","",IF($AL4919=1,0,IF($AK4919=1,Settings!$C$6,Settings!$C$7))*100)</f>
        <v/>
      </c>
      <c r="X4919" s="8">
        <f>IF($C4919="","",T4919*W4919/100)</f>
        <v/>
      </c>
      <c r="Y4919" s="8">
        <f>IF($C4919="","",T4919-X4919)</f>
        <v/>
      </c>
      <c r="Z4919" s="8">
        <f>IF($C4919="","",Y4919-M4919)</f>
        <v/>
      </c>
      <c r="AD4919" s="8" t="n"/>
      <c r="AG4919" s="14" t="n"/>
      <c r="AI4919">
        <f>IF($C4919="","",IF(COUNTIF($C$2:$C4919,$C4919)=1,1,0))</f>
        <v/>
      </c>
      <c r="AJ4919">
        <f>IF($AI4919=1,SUMPRODUCT(--($AM$2:$AM$7001&lt;$AM4919))+1,"")</f>
        <v/>
      </c>
      <c r="AK4919">
        <f>IF($C4919="","",IF(OR($P4919=TRUE(),$P4919="TRUE"),1,0))</f>
        <v/>
      </c>
      <c r="AL4919">
        <f>IF($C4919="","",IF(AND($V4919="Yes",SUMPRODUCT((LEN(Settings!$F$6:$F$13)&gt;0)*ISNUMBER(SEARCH(Settings!$F$6:$F$13,$O4919)))=0),1,0))</f>
        <v/>
      </c>
      <c r="AM4919">
        <f>IF($AI4919=1,IFERROR(IF(VALUE($C4919)&lt;100000000,VALUE($C4919),1000000000),IFERROR(IF(VALUE(MID($C4919,2,20))&lt;100000000,VALUE(MID($C4919,2,20)),1000000000),1000000000))+ROW()/100000,"")</f>
        <v/>
      </c>
    </row>
    <row r="4920">
      <c r="E4920" s="14" t="n"/>
      <c r="M4920" s="8">
        <f>IF($C4920="","",L4920*T4920/100)</f>
        <v/>
      </c>
      <c r="S4920" s="8" t="n"/>
      <c r="T4920" s="8" t="n"/>
      <c r="W4920">
        <f>IF($C4920="","",IF($AL4920=1,0,IF($AK4920=1,Settings!$C$6,Settings!$C$7))*100)</f>
        <v/>
      </c>
      <c r="X4920" s="8">
        <f>IF($C4920="","",T4920*W4920/100)</f>
        <v/>
      </c>
      <c r="Y4920" s="8">
        <f>IF($C4920="","",T4920-X4920)</f>
        <v/>
      </c>
      <c r="Z4920" s="8">
        <f>IF($C4920="","",Y4920-M4920)</f>
        <v/>
      </c>
      <c r="AD4920" s="8" t="n"/>
      <c r="AG4920" s="14" t="n"/>
      <c r="AI4920">
        <f>IF($C4920="","",IF(COUNTIF($C$2:$C4920,$C4920)=1,1,0))</f>
        <v/>
      </c>
      <c r="AJ4920">
        <f>IF($AI4920=1,SUMPRODUCT(--($AM$2:$AM$7001&lt;$AM4920))+1,"")</f>
        <v/>
      </c>
      <c r="AK4920">
        <f>IF($C4920="","",IF(OR($P4920=TRUE(),$P4920="TRUE"),1,0))</f>
        <v/>
      </c>
      <c r="AL4920">
        <f>IF($C4920="","",IF(AND($V4920="Yes",SUMPRODUCT((LEN(Settings!$F$6:$F$13)&gt;0)*ISNUMBER(SEARCH(Settings!$F$6:$F$13,$O4920)))=0),1,0))</f>
        <v/>
      </c>
      <c r="AM4920">
        <f>IF($AI4920=1,IFERROR(IF(VALUE($C4920)&lt;100000000,VALUE($C4920),1000000000),IFERROR(IF(VALUE(MID($C4920,2,20))&lt;100000000,VALUE(MID($C4920,2,20)),1000000000),1000000000))+ROW()/100000,"")</f>
        <v/>
      </c>
    </row>
    <row r="4921">
      <c r="E4921" s="14" t="n"/>
      <c r="M4921" s="8">
        <f>IF($C4921="","",L4921*T4921/100)</f>
        <v/>
      </c>
      <c r="S4921" s="8" t="n"/>
      <c r="T4921" s="8" t="n"/>
      <c r="W4921">
        <f>IF($C4921="","",IF($AL4921=1,0,IF($AK4921=1,Settings!$C$6,Settings!$C$7))*100)</f>
        <v/>
      </c>
      <c r="X4921" s="8">
        <f>IF($C4921="","",T4921*W4921/100)</f>
        <v/>
      </c>
      <c r="Y4921" s="8">
        <f>IF($C4921="","",T4921-X4921)</f>
        <v/>
      </c>
      <c r="Z4921" s="8">
        <f>IF($C4921="","",Y4921-M4921)</f>
        <v/>
      </c>
      <c r="AD4921" s="8" t="n"/>
      <c r="AG4921" s="14" t="n"/>
      <c r="AI4921">
        <f>IF($C4921="","",IF(COUNTIF($C$2:$C4921,$C4921)=1,1,0))</f>
        <v/>
      </c>
      <c r="AJ4921">
        <f>IF($AI4921=1,SUMPRODUCT(--($AM$2:$AM$7001&lt;$AM4921))+1,"")</f>
        <v/>
      </c>
      <c r="AK4921">
        <f>IF($C4921="","",IF(OR($P4921=TRUE(),$P4921="TRUE"),1,0))</f>
        <v/>
      </c>
      <c r="AL4921">
        <f>IF($C4921="","",IF(AND($V4921="Yes",SUMPRODUCT((LEN(Settings!$F$6:$F$13)&gt;0)*ISNUMBER(SEARCH(Settings!$F$6:$F$13,$O4921)))=0),1,0))</f>
        <v/>
      </c>
      <c r="AM4921">
        <f>IF($AI4921=1,IFERROR(IF(VALUE($C4921)&lt;100000000,VALUE($C4921),1000000000),IFERROR(IF(VALUE(MID($C4921,2,20))&lt;100000000,VALUE(MID($C4921,2,20)),1000000000),1000000000))+ROW()/100000,"")</f>
        <v/>
      </c>
    </row>
    <row r="4922">
      <c r="E4922" s="14" t="n"/>
      <c r="M4922" s="8">
        <f>IF($C4922="","",L4922*T4922/100)</f>
        <v/>
      </c>
      <c r="S4922" s="8" t="n"/>
      <c r="T4922" s="8" t="n"/>
      <c r="W4922">
        <f>IF($C4922="","",IF($AL4922=1,0,IF($AK4922=1,Settings!$C$6,Settings!$C$7))*100)</f>
        <v/>
      </c>
      <c r="X4922" s="8">
        <f>IF($C4922="","",T4922*W4922/100)</f>
        <v/>
      </c>
      <c r="Y4922" s="8">
        <f>IF($C4922="","",T4922-X4922)</f>
        <v/>
      </c>
      <c r="Z4922" s="8">
        <f>IF($C4922="","",Y4922-M4922)</f>
        <v/>
      </c>
      <c r="AD4922" s="8" t="n"/>
      <c r="AG4922" s="14" t="n"/>
      <c r="AI4922">
        <f>IF($C4922="","",IF(COUNTIF($C$2:$C4922,$C4922)=1,1,0))</f>
        <v/>
      </c>
      <c r="AJ4922">
        <f>IF($AI4922=1,SUMPRODUCT(--($AM$2:$AM$7001&lt;$AM4922))+1,"")</f>
        <v/>
      </c>
      <c r="AK4922">
        <f>IF($C4922="","",IF(OR($P4922=TRUE(),$P4922="TRUE"),1,0))</f>
        <v/>
      </c>
      <c r="AL4922">
        <f>IF($C4922="","",IF(AND($V4922="Yes",SUMPRODUCT((LEN(Settings!$F$6:$F$13)&gt;0)*ISNUMBER(SEARCH(Settings!$F$6:$F$13,$O4922)))=0),1,0))</f>
        <v/>
      </c>
      <c r="AM4922">
        <f>IF($AI4922=1,IFERROR(IF(VALUE($C4922)&lt;100000000,VALUE($C4922),1000000000),IFERROR(IF(VALUE(MID($C4922,2,20))&lt;100000000,VALUE(MID($C4922,2,20)),1000000000),1000000000))+ROW()/100000,"")</f>
        <v/>
      </c>
    </row>
    <row r="4923">
      <c r="E4923" s="14" t="n"/>
      <c r="M4923" s="8">
        <f>IF($C4923="","",L4923*T4923/100)</f>
        <v/>
      </c>
      <c r="S4923" s="8" t="n"/>
      <c r="T4923" s="8" t="n"/>
      <c r="W4923">
        <f>IF($C4923="","",IF($AL4923=1,0,IF($AK4923=1,Settings!$C$6,Settings!$C$7))*100)</f>
        <v/>
      </c>
      <c r="X4923" s="8">
        <f>IF($C4923="","",T4923*W4923/100)</f>
        <v/>
      </c>
      <c r="Y4923" s="8">
        <f>IF($C4923="","",T4923-X4923)</f>
        <v/>
      </c>
      <c r="Z4923" s="8">
        <f>IF($C4923="","",Y4923-M4923)</f>
        <v/>
      </c>
      <c r="AD4923" s="8" t="n"/>
      <c r="AG4923" s="14" t="n"/>
      <c r="AI4923">
        <f>IF($C4923="","",IF(COUNTIF($C$2:$C4923,$C4923)=1,1,0))</f>
        <v/>
      </c>
      <c r="AJ4923">
        <f>IF($AI4923=1,SUMPRODUCT(--($AM$2:$AM$7001&lt;$AM4923))+1,"")</f>
        <v/>
      </c>
      <c r="AK4923">
        <f>IF($C4923="","",IF(OR($P4923=TRUE(),$P4923="TRUE"),1,0))</f>
        <v/>
      </c>
      <c r="AL4923">
        <f>IF($C4923="","",IF(AND($V4923="Yes",SUMPRODUCT((LEN(Settings!$F$6:$F$13)&gt;0)*ISNUMBER(SEARCH(Settings!$F$6:$F$13,$O4923)))=0),1,0))</f>
        <v/>
      </c>
      <c r="AM4923">
        <f>IF($AI4923=1,IFERROR(IF(VALUE($C4923)&lt;100000000,VALUE($C4923),1000000000),IFERROR(IF(VALUE(MID($C4923,2,20))&lt;100000000,VALUE(MID($C4923,2,20)),1000000000),1000000000))+ROW()/100000,"")</f>
        <v/>
      </c>
    </row>
    <row r="4924">
      <c r="E4924" s="14" t="n"/>
      <c r="M4924" s="8">
        <f>IF($C4924="","",L4924*T4924/100)</f>
        <v/>
      </c>
      <c r="S4924" s="8" t="n"/>
      <c r="T4924" s="8" t="n"/>
      <c r="W4924">
        <f>IF($C4924="","",IF($AL4924=1,0,IF($AK4924=1,Settings!$C$6,Settings!$C$7))*100)</f>
        <v/>
      </c>
      <c r="X4924" s="8">
        <f>IF($C4924="","",T4924*W4924/100)</f>
        <v/>
      </c>
      <c r="Y4924" s="8">
        <f>IF($C4924="","",T4924-X4924)</f>
        <v/>
      </c>
      <c r="Z4924" s="8">
        <f>IF($C4924="","",Y4924-M4924)</f>
        <v/>
      </c>
      <c r="AD4924" s="8" t="n"/>
      <c r="AG4924" s="14" t="n"/>
      <c r="AI4924">
        <f>IF($C4924="","",IF(COUNTIF($C$2:$C4924,$C4924)=1,1,0))</f>
        <v/>
      </c>
      <c r="AJ4924">
        <f>IF($AI4924=1,SUMPRODUCT(--($AM$2:$AM$7001&lt;$AM4924))+1,"")</f>
        <v/>
      </c>
      <c r="AK4924">
        <f>IF($C4924="","",IF(OR($P4924=TRUE(),$P4924="TRUE"),1,0))</f>
        <v/>
      </c>
      <c r="AL4924">
        <f>IF($C4924="","",IF(AND($V4924="Yes",SUMPRODUCT((LEN(Settings!$F$6:$F$13)&gt;0)*ISNUMBER(SEARCH(Settings!$F$6:$F$13,$O4924)))=0),1,0))</f>
        <v/>
      </c>
      <c r="AM4924">
        <f>IF($AI4924=1,IFERROR(IF(VALUE($C4924)&lt;100000000,VALUE($C4924),1000000000),IFERROR(IF(VALUE(MID($C4924,2,20))&lt;100000000,VALUE(MID($C4924,2,20)),1000000000),1000000000))+ROW()/100000,"")</f>
        <v/>
      </c>
    </row>
    <row r="4925">
      <c r="E4925" s="14" t="n"/>
      <c r="M4925" s="8">
        <f>IF($C4925="","",L4925*T4925/100)</f>
        <v/>
      </c>
      <c r="S4925" s="8" t="n"/>
      <c r="T4925" s="8" t="n"/>
      <c r="W4925">
        <f>IF($C4925="","",IF($AL4925=1,0,IF($AK4925=1,Settings!$C$6,Settings!$C$7))*100)</f>
        <v/>
      </c>
      <c r="X4925" s="8">
        <f>IF($C4925="","",T4925*W4925/100)</f>
        <v/>
      </c>
      <c r="Y4925" s="8">
        <f>IF($C4925="","",T4925-X4925)</f>
        <v/>
      </c>
      <c r="Z4925" s="8">
        <f>IF($C4925="","",Y4925-M4925)</f>
        <v/>
      </c>
      <c r="AD4925" s="8" t="n"/>
      <c r="AG4925" s="14" t="n"/>
      <c r="AI4925">
        <f>IF($C4925="","",IF(COUNTIF($C$2:$C4925,$C4925)=1,1,0))</f>
        <v/>
      </c>
      <c r="AJ4925">
        <f>IF($AI4925=1,SUMPRODUCT(--($AM$2:$AM$7001&lt;$AM4925))+1,"")</f>
        <v/>
      </c>
      <c r="AK4925">
        <f>IF($C4925="","",IF(OR($P4925=TRUE(),$P4925="TRUE"),1,0))</f>
        <v/>
      </c>
      <c r="AL4925">
        <f>IF($C4925="","",IF(AND($V4925="Yes",SUMPRODUCT((LEN(Settings!$F$6:$F$13)&gt;0)*ISNUMBER(SEARCH(Settings!$F$6:$F$13,$O4925)))=0),1,0))</f>
        <v/>
      </c>
      <c r="AM4925">
        <f>IF($AI4925=1,IFERROR(IF(VALUE($C4925)&lt;100000000,VALUE($C4925),1000000000),IFERROR(IF(VALUE(MID($C4925,2,20))&lt;100000000,VALUE(MID($C4925,2,20)),1000000000),1000000000))+ROW()/100000,"")</f>
        <v/>
      </c>
    </row>
    <row r="4926">
      <c r="E4926" s="14" t="n"/>
      <c r="M4926" s="8">
        <f>IF($C4926="","",L4926*T4926/100)</f>
        <v/>
      </c>
      <c r="S4926" s="8" t="n"/>
      <c r="T4926" s="8" t="n"/>
      <c r="W4926">
        <f>IF($C4926="","",IF($AL4926=1,0,IF($AK4926=1,Settings!$C$6,Settings!$C$7))*100)</f>
        <v/>
      </c>
      <c r="X4926" s="8">
        <f>IF($C4926="","",T4926*W4926/100)</f>
        <v/>
      </c>
      <c r="Y4926" s="8">
        <f>IF($C4926="","",T4926-X4926)</f>
        <v/>
      </c>
      <c r="Z4926" s="8">
        <f>IF($C4926="","",Y4926-M4926)</f>
        <v/>
      </c>
      <c r="AD4926" s="8" t="n"/>
      <c r="AG4926" s="14" t="n"/>
      <c r="AI4926">
        <f>IF($C4926="","",IF(COUNTIF($C$2:$C4926,$C4926)=1,1,0))</f>
        <v/>
      </c>
      <c r="AJ4926">
        <f>IF($AI4926=1,SUMPRODUCT(--($AM$2:$AM$7001&lt;$AM4926))+1,"")</f>
        <v/>
      </c>
      <c r="AK4926">
        <f>IF($C4926="","",IF(OR($P4926=TRUE(),$P4926="TRUE"),1,0))</f>
        <v/>
      </c>
      <c r="AL4926">
        <f>IF($C4926="","",IF(AND($V4926="Yes",SUMPRODUCT((LEN(Settings!$F$6:$F$13)&gt;0)*ISNUMBER(SEARCH(Settings!$F$6:$F$13,$O4926)))=0),1,0))</f>
        <v/>
      </c>
      <c r="AM4926">
        <f>IF($AI4926=1,IFERROR(IF(VALUE($C4926)&lt;100000000,VALUE($C4926),1000000000),IFERROR(IF(VALUE(MID($C4926,2,20))&lt;100000000,VALUE(MID($C4926,2,20)),1000000000),1000000000))+ROW()/100000,"")</f>
        <v/>
      </c>
    </row>
    <row r="4927">
      <c r="E4927" s="14" t="n"/>
      <c r="M4927" s="8">
        <f>IF($C4927="","",L4927*T4927/100)</f>
        <v/>
      </c>
      <c r="S4927" s="8" t="n"/>
      <c r="T4927" s="8" t="n"/>
      <c r="W4927">
        <f>IF($C4927="","",IF($AL4927=1,0,IF($AK4927=1,Settings!$C$6,Settings!$C$7))*100)</f>
        <v/>
      </c>
      <c r="X4927" s="8">
        <f>IF($C4927="","",T4927*W4927/100)</f>
        <v/>
      </c>
      <c r="Y4927" s="8">
        <f>IF($C4927="","",T4927-X4927)</f>
        <v/>
      </c>
      <c r="Z4927" s="8">
        <f>IF($C4927="","",Y4927-M4927)</f>
        <v/>
      </c>
      <c r="AD4927" s="8" t="n"/>
      <c r="AG4927" s="14" t="n"/>
      <c r="AI4927">
        <f>IF($C4927="","",IF(COUNTIF($C$2:$C4927,$C4927)=1,1,0))</f>
        <v/>
      </c>
      <c r="AJ4927">
        <f>IF($AI4927=1,SUMPRODUCT(--($AM$2:$AM$7001&lt;$AM4927))+1,"")</f>
        <v/>
      </c>
      <c r="AK4927">
        <f>IF($C4927="","",IF(OR($P4927=TRUE(),$P4927="TRUE"),1,0))</f>
        <v/>
      </c>
      <c r="AL4927">
        <f>IF($C4927="","",IF(AND($V4927="Yes",SUMPRODUCT((LEN(Settings!$F$6:$F$13)&gt;0)*ISNUMBER(SEARCH(Settings!$F$6:$F$13,$O4927)))=0),1,0))</f>
        <v/>
      </c>
      <c r="AM4927">
        <f>IF($AI4927=1,IFERROR(IF(VALUE($C4927)&lt;100000000,VALUE($C4927),1000000000),IFERROR(IF(VALUE(MID($C4927,2,20))&lt;100000000,VALUE(MID($C4927,2,20)),1000000000),1000000000))+ROW()/100000,"")</f>
        <v/>
      </c>
    </row>
    <row r="4928">
      <c r="E4928" s="14" t="n"/>
      <c r="M4928" s="8">
        <f>IF($C4928="","",L4928*T4928/100)</f>
        <v/>
      </c>
      <c r="S4928" s="8" t="n"/>
      <c r="T4928" s="8" t="n"/>
      <c r="W4928">
        <f>IF($C4928="","",IF($AL4928=1,0,IF($AK4928=1,Settings!$C$6,Settings!$C$7))*100)</f>
        <v/>
      </c>
      <c r="X4928" s="8">
        <f>IF($C4928="","",T4928*W4928/100)</f>
        <v/>
      </c>
      <c r="Y4928" s="8">
        <f>IF($C4928="","",T4928-X4928)</f>
        <v/>
      </c>
      <c r="Z4928" s="8">
        <f>IF($C4928="","",Y4928-M4928)</f>
        <v/>
      </c>
      <c r="AD4928" s="8" t="n"/>
      <c r="AG4928" s="14" t="n"/>
      <c r="AI4928">
        <f>IF($C4928="","",IF(COUNTIF($C$2:$C4928,$C4928)=1,1,0))</f>
        <v/>
      </c>
      <c r="AJ4928">
        <f>IF($AI4928=1,SUMPRODUCT(--($AM$2:$AM$7001&lt;$AM4928))+1,"")</f>
        <v/>
      </c>
      <c r="AK4928">
        <f>IF($C4928="","",IF(OR($P4928=TRUE(),$P4928="TRUE"),1,0))</f>
        <v/>
      </c>
      <c r="AL4928">
        <f>IF($C4928="","",IF(AND($V4928="Yes",SUMPRODUCT((LEN(Settings!$F$6:$F$13)&gt;0)*ISNUMBER(SEARCH(Settings!$F$6:$F$13,$O4928)))=0),1,0))</f>
        <v/>
      </c>
      <c r="AM4928">
        <f>IF($AI4928=1,IFERROR(IF(VALUE($C4928)&lt;100000000,VALUE($C4928),1000000000),IFERROR(IF(VALUE(MID($C4928,2,20))&lt;100000000,VALUE(MID($C4928,2,20)),1000000000),1000000000))+ROW()/100000,"")</f>
        <v/>
      </c>
    </row>
    <row r="4929">
      <c r="E4929" s="14" t="n"/>
      <c r="M4929" s="8">
        <f>IF($C4929="","",L4929*T4929/100)</f>
        <v/>
      </c>
      <c r="S4929" s="8" t="n"/>
      <c r="T4929" s="8" t="n"/>
      <c r="W4929">
        <f>IF($C4929="","",IF($AL4929=1,0,IF($AK4929=1,Settings!$C$6,Settings!$C$7))*100)</f>
        <v/>
      </c>
      <c r="X4929" s="8">
        <f>IF($C4929="","",T4929*W4929/100)</f>
        <v/>
      </c>
      <c r="Y4929" s="8">
        <f>IF($C4929="","",T4929-X4929)</f>
        <v/>
      </c>
      <c r="Z4929" s="8">
        <f>IF($C4929="","",Y4929-M4929)</f>
        <v/>
      </c>
      <c r="AD4929" s="8" t="n"/>
      <c r="AG4929" s="14" t="n"/>
      <c r="AI4929">
        <f>IF($C4929="","",IF(COUNTIF($C$2:$C4929,$C4929)=1,1,0))</f>
        <v/>
      </c>
      <c r="AJ4929">
        <f>IF($AI4929=1,SUMPRODUCT(--($AM$2:$AM$7001&lt;$AM4929))+1,"")</f>
        <v/>
      </c>
      <c r="AK4929">
        <f>IF($C4929="","",IF(OR($P4929=TRUE(),$P4929="TRUE"),1,0))</f>
        <v/>
      </c>
      <c r="AL4929">
        <f>IF($C4929="","",IF(AND($V4929="Yes",SUMPRODUCT((LEN(Settings!$F$6:$F$13)&gt;0)*ISNUMBER(SEARCH(Settings!$F$6:$F$13,$O4929)))=0),1,0))</f>
        <v/>
      </c>
      <c r="AM4929">
        <f>IF($AI4929=1,IFERROR(IF(VALUE($C4929)&lt;100000000,VALUE($C4929),1000000000),IFERROR(IF(VALUE(MID($C4929,2,20))&lt;100000000,VALUE(MID($C4929,2,20)),1000000000),1000000000))+ROW()/100000,"")</f>
        <v/>
      </c>
    </row>
    <row r="4930">
      <c r="E4930" s="14" t="n"/>
      <c r="M4930" s="8">
        <f>IF($C4930="","",L4930*T4930/100)</f>
        <v/>
      </c>
      <c r="S4930" s="8" t="n"/>
      <c r="T4930" s="8" t="n"/>
      <c r="W4930">
        <f>IF($C4930="","",IF($AL4930=1,0,IF($AK4930=1,Settings!$C$6,Settings!$C$7))*100)</f>
        <v/>
      </c>
      <c r="X4930" s="8">
        <f>IF($C4930="","",T4930*W4930/100)</f>
        <v/>
      </c>
      <c r="Y4930" s="8">
        <f>IF($C4930="","",T4930-X4930)</f>
        <v/>
      </c>
      <c r="Z4930" s="8">
        <f>IF($C4930="","",Y4930-M4930)</f>
        <v/>
      </c>
      <c r="AD4930" s="8" t="n"/>
      <c r="AG4930" s="14" t="n"/>
      <c r="AI4930">
        <f>IF($C4930="","",IF(COUNTIF($C$2:$C4930,$C4930)=1,1,0))</f>
        <v/>
      </c>
      <c r="AJ4930">
        <f>IF($AI4930=1,SUMPRODUCT(--($AM$2:$AM$7001&lt;$AM4930))+1,"")</f>
        <v/>
      </c>
      <c r="AK4930">
        <f>IF($C4930="","",IF(OR($P4930=TRUE(),$P4930="TRUE"),1,0))</f>
        <v/>
      </c>
      <c r="AL4930">
        <f>IF($C4930="","",IF(AND($V4930="Yes",SUMPRODUCT((LEN(Settings!$F$6:$F$13)&gt;0)*ISNUMBER(SEARCH(Settings!$F$6:$F$13,$O4930)))=0),1,0))</f>
        <v/>
      </c>
      <c r="AM4930">
        <f>IF($AI4930=1,IFERROR(IF(VALUE($C4930)&lt;100000000,VALUE($C4930),1000000000),IFERROR(IF(VALUE(MID($C4930,2,20))&lt;100000000,VALUE(MID($C4930,2,20)),1000000000),1000000000))+ROW()/100000,"")</f>
        <v/>
      </c>
    </row>
    <row r="4931">
      <c r="E4931" s="14" t="n"/>
      <c r="M4931" s="8">
        <f>IF($C4931="","",L4931*T4931/100)</f>
        <v/>
      </c>
      <c r="S4931" s="8" t="n"/>
      <c r="T4931" s="8" t="n"/>
      <c r="W4931">
        <f>IF($C4931="","",IF($AL4931=1,0,IF($AK4931=1,Settings!$C$6,Settings!$C$7))*100)</f>
        <v/>
      </c>
      <c r="X4931" s="8">
        <f>IF($C4931="","",T4931*W4931/100)</f>
        <v/>
      </c>
      <c r="Y4931" s="8">
        <f>IF($C4931="","",T4931-X4931)</f>
        <v/>
      </c>
      <c r="Z4931" s="8">
        <f>IF($C4931="","",Y4931-M4931)</f>
        <v/>
      </c>
      <c r="AD4931" s="8" t="n"/>
      <c r="AG4931" s="14" t="n"/>
      <c r="AI4931">
        <f>IF($C4931="","",IF(COUNTIF($C$2:$C4931,$C4931)=1,1,0))</f>
        <v/>
      </c>
      <c r="AJ4931">
        <f>IF($AI4931=1,SUMPRODUCT(--($AM$2:$AM$7001&lt;$AM4931))+1,"")</f>
        <v/>
      </c>
      <c r="AK4931">
        <f>IF($C4931="","",IF(OR($P4931=TRUE(),$P4931="TRUE"),1,0))</f>
        <v/>
      </c>
      <c r="AL4931">
        <f>IF($C4931="","",IF(AND($V4931="Yes",SUMPRODUCT((LEN(Settings!$F$6:$F$13)&gt;0)*ISNUMBER(SEARCH(Settings!$F$6:$F$13,$O4931)))=0),1,0))</f>
        <v/>
      </c>
      <c r="AM4931">
        <f>IF($AI4931=1,IFERROR(IF(VALUE($C4931)&lt;100000000,VALUE($C4931),1000000000),IFERROR(IF(VALUE(MID($C4931,2,20))&lt;100000000,VALUE(MID($C4931,2,20)),1000000000),1000000000))+ROW()/100000,"")</f>
        <v/>
      </c>
    </row>
    <row r="4932">
      <c r="E4932" s="14" t="n"/>
      <c r="M4932" s="8">
        <f>IF($C4932="","",L4932*T4932/100)</f>
        <v/>
      </c>
      <c r="S4932" s="8" t="n"/>
      <c r="T4932" s="8" t="n"/>
      <c r="W4932">
        <f>IF($C4932="","",IF($AL4932=1,0,IF($AK4932=1,Settings!$C$6,Settings!$C$7))*100)</f>
        <v/>
      </c>
      <c r="X4932" s="8">
        <f>IF($C4932="","",T4932*W4932/100)</f>
        <v/>
      </c>
      <c r="Y4932" s="8">
        <f>IF($C4932="","",T4932-X4932)</f>
        <v/>
      </c>
      <c r="Z4932" s="8">
        <f>IF($C4932="","",Y4932-M4932)</f>
        <v/>
      </c>
      <c r="AD4932" s="8" t="n"/>
      <c r="AG4932" s="14" t="n"/>
      <c r="AI4932">
        <f>IF($C4932="","",IF(COUNTIF($C$2:$C4932,$C4932)=1,1,0))</f>
        <v/>
      </c>
      <c r="AJ4932">
        <f>IF($AI4932=1,SUMPRODUCT(--($AM$2:$AM$7001&lt;$AM4932))+1,"")</f>
        <v/>
      </c>
      <c r="AK4932">
        <f>IF($C4932="","",IF(OR($P4932=TRUE(),$P4932="TRUE"),1,0))</f>
        <v/>
      </c>
      <c r="AL4932">
        <f>IF($C4932="","",IF(AND($V4932="Yes",SUMPRODUCT((LEN(Settings!$F$6:$F$13)&gt;0)*ISNUMBER(SEARCH(Settings!$F$6:$F$13,$O4932)))=0),1,0))</f>
        <v/>
      </c>
      <c r="AM4932">
        <f>IF($AI4932=1,IFERROR(IF(VALUE($C4932)&lt;100000000,VALUE($C4932),1000000000),IFERROR(IF(VALUE(MID($C4932,2,20))&lt;100000000,VALUE(MID($C4932,2,20)),1000000000),1000000000))+ROW()/100000,"")</f>
        <v/>
      </c>
    </row>
    <row r="4933">
      <c r="E4933" s="14" t="n"/>
      <c r="M4933" s="8">
        <f>IF($C4933="","",L4933*T4933/100)</f>
        <v/>
      </c>
      <c r="S4933" s="8" t="n"/>
      <c r="T4933" s="8" t="n"/>
      <c r="W4933">
        <f>IF($C4933="","",IF($AL4933=1,0,IF($AK4933=1,Settings!$C$6,Settings!$C$7))*100)</f>
        <v/>
      </c>
      <c r="X4933" s="8">
        <f>IF($C4933="","",T4933*W4933/100)</f>
        <v/>
      </c>
      <c r="Y4933" s="8">
        <f>IF($C4933="","",T4933-X4933)</f>
        <v/>
      </c>
      <c r="Z4933" s="8">
        <f>IF($C4933="","",Y4933-M4933)</f>
        <v/>
      </c>
      <c r="AD4933" s="8" t="n"/>
      <c r="AG4933" s="14" t="n"/>
      <c r="AI4933">
        <f>IF($C4933="","",IF(COUNTIF($C$2:$C4933,$C4933)=1,1,0))</f>
        <v/>
      </c>
      <c r="AJ4933">
        <f>IF($AI4933=1,SUMPRODUCT(--($AM$2:$AM$7001&lt;$AM4933))+1,"")</f>
        <v/>
      </c>
      <c r="AK4933">
        <f>IF($C4933="","",IF(OR($P4933=TRUE(),$P4933="TRUE"),1,0))</f>
        <v/>
      </c>
      <c r="AL4933">
        <f>IF($C4933="","",IF(AND($V4933="Yes",SUMPRODUCT((LEN(Settings!$F$6:$F$13)&gt;0)*ISNUMBER(SEARCH(Settings!$F$6:$F$13,$O4933)))=0),1,0))</f>
        <v/>
      </c>
      <c r="AM4933">
        <f>IF($AI4933=1,IFERROR(IF(VALUE($C4933)&lt;100000000,VALUE($C4933),1000000000),IFERROR(IF(VALUE(MID($C4933,2,20))&lt;100000000,VALUE(MID($C4933,2,20)),1000000000),1000000000))+ROW()/100000,"")</f>
        <v/>
      </c>
    </row>
    <row r="4934">
      <c r="E4934" s="14" t="n"/>
      <c r="M4934" s="8">
        <f>IF($C4934="","",L4934*T4934/100)</f>
        <v/>
      </c>
      <c r="S4934" s="8" t="n"/>
      <c r="T4934" s="8" t="n"/>
      <c r="W4934">
        <f>IF($C4934="","",IF($AL4934=1,0,IF($AK4934=1,Settings!$C$6,Settings!$C$7))*100)</f>
        <v/>
      </c>
      <c r="X4934" s="8">
        <f>IF($C4934="","",T4934*W4934/100)</f>
        <v/>
      </c>
      <c r="Y4934" s="8">
        <f>IF($C4934="","",T4934-X4934)</f>
        <v/>
      </c>
      <c r="Z4934" s="8">
        <f>IF($C4934="","",Y4934-M4934)</f>
        <v/>
      </c>
      <c r="AD4934" s="8" t="n"/>
      <c r="AG4934" s="14" t="n"/>
      <c r="AI4934">
        <f>IF($C4934="","",IF(COUNTIF($C$2:$C4934,$C4934)=1,1,0))</f>
        <v/>
      </c>
      <c r="AJ4934">
        <f>IF($AI4934=1,SUMPRODUCT(--($AM$2:$AM$7001&lt;$AM4934))+1,"")</f>
        <v/>
      </c>
      <c r="AK4934">
        <f>IF($C4934="","",IF(OR($P4934=TRUE(),$P4934="TRUE"),1,0))</f>
        <v/>
      </c>
      <c r="AL4934">
        <f>IF($C4934="","",IF(AND($V4934="Yes",SUMPRODUCT((LEN(Settings!$F$6:$F$13)&gt;0)*ISNUMBER(SEARCH(Settings!$F$6:$F$13,$O4934)))=0),1,0))</f>
        <v/>
      </c>
      <c r="AM4934">
        <f>IF($AI4934=1,IFERROR(IF(VALUE($C4934)&lt;100000000,VALUE($C4934),1000000000),IFERROR(IF(VALUE(MID($C4934,2,20))&lt;100000000,VALUE(MID($C4934,2,20)),1000000000),1000000000))+ROW()/100000,"")</f>
        <v/>
      </c>
    </row>
    <row r="4935">
      <c r="E4935" s="14" t="n"/>
      <c r="M4935" s="8">
        <f>IF($C4935="","",L4935*T4935/100)</f>
        <v/>
      </c>
      <c r="S4935" s="8" t="n"/>
      <c r="T4935" s="8" t="n"/>
      <c r="W4935">
        <f>IF($C4935="","",IF($AL4935=1,0,IF($AK4935=1,Settings!$C$6,Settings!$C$7))*100)</f>
        <v/>
      </c>
      <c r="X4935" s="8">
        <f>IF($C4935="","",T4935*W4935/100)</f>
        <v/>
      </c>
      <c r="Y4935" s="8">
        <f>IF($C4935="","",T4935-X4935)</f>
        <v/>
      </c>
      <c r="Z4935" s="8">
        <f>IF($C4935="","",Y4935-M4935)</f>
        <v/>
      </c>
      <c r="AD4935" s="8" t="n"/>
      <c r="AG4935" s="14" t="n"/>
      <c r="AI4935">
        <f>IF($C4935="","",IF(COUNTIF($C$2:$C4935,$C4935)=1,1,0))</f>
        <v/>
      </c>
      <c r="AJ4935">
        <f>IF($AI4935=1,SUMPRODUCT(--($AM$2:$AM$7001&lt;$AM4935))+1,"")</f>
        <v/>
      </c>
      <c r="AK4935">
        <f>IF($C4935="","",IF(OR($P4935=TRUE(),$P4935="TRUE"),1,0))</f>
        <v/>
      </c>
      <c r="AL4935">
        <f>IF($C4935="","",IF(AND($V4935="Yes",SUMPRODUCT((LEN(Settings!$F$6:$F$13)&gt;0)*ISNUMBER(SEARCH(Settings!$F$6:$F$13,$O4935)))=0),1,0))</f>
        <v/>
      </c>
      <c r="AM4935">
        <f>IF($AI4935=1,IFERROR(IF(VALUE($C4935)&lt;100000000,VALUE($C4935),1000000000),IFERROR(IF(VALUE(MID($C4935,2,20))&lt;100000000,VALUE(MID($C4935,2,20)),1000000000),1000000000))+ROW()/100000,"")</f>
        <v/>
      </c>
    </row>
    <row r="4936">
      <c r="E4936" s="14" t="n"/>
      <c r="M4936" s="8">
        <f>IF($C4936="","",L4936*T4936/100)</f>
        <v/>
      </c>
      <c r="S4936" s="8" t="n"/>
      <c r="T4936" s="8" t="n"/>
      <c r="W4936">
        <f>IF($C4936="","",IF($AL4936=1,0,IF($AK4936=1,Settings!$C$6,Settings!$C$7))*100)</f>
        <v/>
      </c>
      <c r="X4936" s="8">
        <f>IF($C4936="","",T4936*W4936/100)</f>
        <v/>
      </c>
      <c r="Y4936" s="8">
        <f>IF($C4936="","",T4936-X4936)</f>
        <v/>
      </c>
      <c r="Z4936" s="8">
        <f>IF($C4936="","",Y4936-M4936)</f>
        <v/>
      </c>
      <c r="AD4936" s="8" t="n"/>
      <c r="AG4936" s="14" t="n"/>
      <c r="AI4936">
        <f>IF($C4936="","",IF(COUNTIF($C$2:$C4936,$C4936)=1,1,0))</f>
        <v/>
      </c>
      <c r="AJ4936">
        <f>IF($AI4936=1,SUMPRODUCT(--($AM$2:$AM$7001&lt;$AM4936))+1,"")</f>
        <v/>
      </c>
      <c r="AK4936">
        <f>IF($C4936="","",IF(OR($P4936=TRUE(),$P4936="TRUE"),1,0))</f>
        <v/>
      </c>
      <c r="AL4936">
        <f>IF($C4936="","",IF(AND($V4936="Yes",SUMPRODUCT((LEN(Settings!$F$6:$F$13)&gt;0)*ISNUMBER(SEARCH(Settings!$F$6:$F$13,$O4936)))=0),1,0))</f>
        <v/>
      </c>
      <c r="AM4936">
        <f>IF($AI4936=1,IFERROR(IF(VALUE($C4936)&lt;100000000,VALUE($C4936),1000000000),IFERROR(IF(VALUE(MID($C4936,2,20))&lt;100000000,VALUE(MID($C4936,2,20)),1000000000),1000000000))+ROW()/100000,"")</f>
        <v/>
      </c>
    </row>
    <row r="4937">
      <c r="E4937" s="14" t="n"/>
      <c r="M4937" s="8">
        <f>IF($C4937="","",L4937*T4937/100)</f>
        <v/>
      </c>
      <c r="S4937" s="8" t="n"/>
      <c r="T4937" s="8" t="n"/>
      <c r="W4937">
        <f>IF($C4937="","",IF($AL4937=1,0,IF($AK4937=1,Settings!$C$6,Settings!$C$7))*100)</f>
        <v/>
      </c>
      <c r="X4937" s="8">
        <f>IF($C4937="","",T4937*W4937/100)</f>
        <v/>
      </c>
      <c r="Y4937" s="8">
        <f>IF($C4937="","",T4937-X4937)</f>
        <v/>
      </c>
      <c r="Z4937" s="8">
        <f>IF($C4937="","",Y4937-M4937)</f>
        <v/>
      </c>
      <c r="AD4937" s="8" t="n"/>
      <c r="AG4937" s="14" t="n"/>
      <c r="AI4937">
        <f>IF($C4937="","",IF(COUNTIF($C$2:$C4937,$C4937)=1,1,0))</f>
        <v/>
      </c>
      <c r="AJ4937">
        <f>IF($AI4937=1,SUMPRODUCT(--($AM$2:$AM$7001&lt;$AM4937))+1,"")</f>
        <v/>
      </c>
      <c r="AK4937">
        <f>IF($C4937="","",IF(OR($P4937=TRUE(),$P4937="TRUE"),1,0))</f>
        <v/>
      </c>
      <c r="AL4937">
        <f>IF($C4937="","",IF(AND($V4937="Yes",SUMPRODUCT((LEN(Settings!$F$6:$F$13)&gt;0)*ISNUMBER(SEARCH(Settings!$F$6:$F$13,$O4937)))=0),1,0))</f>
        <v/>
      </c>
      <c r="AM4937">
        <f>IF($AI4937=1,IFERROR(IF(VALUE($C4937)&lt;100000000,VALUE($C4937),1000000000),IFERROR(IF(VALUE(MID($C4937,2,20))&lt;100000000,VALUE(MID($C4937,2,20)),1000000000),1000000000))+ROW()/100000,"")</f>
        <v/>
      </c>
    </row>
    <row r="4938">
      <c r="E4938" s="14" t="n"/>
      <c r="M4938" s="8">
        <f>IF($C4938="","",L4938*T4938/100)</f>
        <v/>
      </c>
      <c r="S4938" s="8" t="n"/>
      <c r="T4938" s="8" t="n"/>
      <c r="W4938">
        <f>IF($C4938="","",IF($AL4938=1,0,IF($AK4938=1,Settings!$C$6,Settings!$C$7))*100)</f>
        <v/>
      </c>
      <c r="X4938" s="8">
        <f>IF($C4938="","",T4938*W4938/100)</f>
        <v/>
      </c>
      <c r="Y4938" s="8">
        <f>IF($C4938="","",T4938-X4938)</f>
        <v/>
      </c>
      <c r="Z4938" s="8">
        <f>IF($C4938="","",Y4938-M4938)</f>
        <v/>
      </c>
      <c r="AD4938" s="8" t="n"/>
      <c r="AG4938" s="14" t="n"/>
      <c r="AI4938">
        <f>IF($C4938="","",IF(COUNTIF($C$2:$C4938,$C4938)=1,1,0))</f>
        <v/>
      </c>
      <c r="AJ4938">
        <f>IF($AI4938=1,SUMPRODUCT(--($AM$2:$AM$7001&lt;$AM4938))+1,"")</f>
        <v/>
      </c>
      <c r="AK4938">
        <f>IF($C4938="","",IF(OR($P4938=TRUE(),$P4938="TRUE"),1,0))</f>
        <v/>
      </c>
      <c r="AL4938">
        <f>IF($C4938="","",IF(AND($V4938="Yes",SUMPRODUCT((LEN(Settings!$F$6:$F$13)&gt;0)*ISNUMBER(SEARCH(Settings!$F$6:$F$13,$O4938)))=0),1,0))</f>
        <v/>
      </c>
      <c r="AM4938">
        <f>IF($AI4938=1,IFERROR(IF(VALUE($C4938)&lt;100000000,VALUE($C4938),1000000000),IFERROR(IF(VALUE(MID($C4938,2,20))&lt;100000000,VALUE(MID($C4938,2,20)),1000000000),1000000000))+ROW()/100000,"")</f>
        <v/>
      </c>
    </row>
    <row r="4939">
      <c r="E4939" s="14" t="n"/>
      <c r="M4939" s="8">
        <f>IF($C4939="","",L4939*T4939/100)</f>
        <v/>
      </c>
      <c r="S4939" s="8" t="n"/>
      <c r="T4939" s="8" t="n"/>
      <c r="W4939">
        <f>IF($C4939="","",IF($AL4939=1,0,IF($AK4939=1,Settings!$C$6,Settings!$C$7))*100)</f>
        <v/>
      </c>
      <c r="X4939" s="8">
        <f>IF($C4939="","",T4939*W4939/100)</f>
        <v/>
      </c>
      <c r="Y4939" s="8">
        <f>IF($C4939="","",T4939-X4939)</f>
        <v/>
      </c>
      <c r="Z4939" s="8">
        <f>IF($C4939="","",Y4939-M4939)</f>
        <v/>
      </c>
      <c r="AD4939" s="8" t="n"/>
      <c r="AG4939" s="14" t="n"/>
      <c r="AI4939">
        <f>IF($C4939="","",IF(COUNTIF($C$2:$C4939,$C4939)=1,1,0))</f>
        <v/>
      </c>
      <c r="AJ4939">
        <f>IF($AI4939=1,SUMPRODUCT(--($AM$2:$AM$7001&lt;$AM4939))+1,"")</f>
        <v/>
      </c>
      <c r="AK4939">
        <f>IF($C4939="","",IF(OR($P4939=TRUE(),$P4939="TRUE"),1,0))</f>
        <v/>
      </c>
      <c r="AL4939">
        <f>IF($C4939="","",IF(AND($V4939="Yes",SUMPRODUCT((LEN(Settings!$F$6:$F$13)&gt;0)*ISNUMBER(SEARCH(Settings!$F$6:$F$13,$O4939)))=0),1,0))</f>
        <v/>
      </c>
      <c r="AM4939">
        <f>IF($AI4939=1,IFERROR(IF(VALUE($C4939)&lt;100000000,VALUE($C4939),1000000000),IFERROR(IF(VALUE(MID($C4939,2,20))&lt;100000000,VALUE(MID($C4939,2,20)),1000000000),1000000000))+ROW()/100000,"")</f>
        <v/>
      </c>
    </row>
    <row r="4940">
      <c r="E4940" s="14" t="n"/>
      <c r="M4940" s="8">
        <f>IF($C4940="","",L4940*T4940/100)</f>
        <v/>
      </c>
      <c r="S4940" s="8" t="n"/>
      <c r="T4940" s="8" t="n"/>
      <c r="W4940">
        <f>IF($C4940="","",IF($AL4940=1,0,IF($AK4940=1,Settings!$C$6,Settings!$C$7))*100)</f>
        <v/>
      </c>
      <c r="X4940" s="8">
        <f>IF($C4940="","",T4940*W4940/100)</f>
        <v/>
      </c>
      <c r="Y4940" s="8">
        <f>IF($C4940="","",T4940-X4940)</f>
        <v/>
      </c>
      <c r="Z4940" s="8">
        <f>IF($C4940="","",Y4940-M4940)</f>
        <v/>
      </c>
      <c r="AD4940" s="8" t="n"/>
      <c r="AG4940" s="14" t="n"/>
      <c r="AI4940">
        <f>IF($C4940="","",IF(COUNTIF($C$2:$C4940,$C4940)=1,1,0))</f>
        <v/>
      </c>
      <c r="AJ4940">
        <f>IF($AI4940=1,SUMPRODUCT(--($AM$2:$AM$7001&lt;$AM4940))+1,"")</f>
        <v/>
      </c>
      <c r="AK4940">
        <f>IF($C4940="","",IF(OR($P4940=TRUE(),$P4940="TRUE"),1,0))</f>
        <v/>
      </c>
      <c r="AL4940">
        <f>IF($C4940="","",IF(AND($V4940="Yes",SUMPRODUCT((LEN(Settings!$F$6:$F$13)&gt;0)*ISNUMBER(SEARCH(Settings!$F$6:$F$13,$O4940)))=0),1,0))</f>
        <v/>
      </c>
      <c r="AM4940">
        <f>IF($AI4940=1,IFERROR(IF(VALUE($C4940)&lt;100000000,VALUE($C4940),1000000000),IFERROR(IF(VALUE(MID($C4940,2,20))&lt;100000000,VALUE(MID($C4940,2,20)),1000000000),1000000000))+ROW()/100000,"")</f>
        <v/>
      </c>
    </row>
    <row r="4941">
      <c r="E4941" s="14" t="n"/>
      <c r="M4941" s="8">
        <f>IF($C4941="","",L4941*T4941/100)</f>
        <v/>
      </c>
      <c r="S4941" s="8" t="n"/>
      <c r="T4941" s="8" t="n"/>
      <c r="W4941">
        <f>IF($C4941="","",IF($AL4941=1,0,IF($AK4941=1,Settings!$C$6,Settings!$C$7))*100)</f>
        <v/>
      </c>
      <c r="X4941" s="8">
        <f>IF($C4941="","",T4941*W4941/100)</f>
        <v/>
      </c>
      <c r="Y4941" s="8">
        <f>IF($C4941="","",T4941-X4941)</f>
        <v/>
      </c>
      <c r="Z4941" s="8">
        <f>IF($C4941="","",Y4941-M4941)</f>
        <v/>
      </c>
      <c r="AD4941" s="8" t="n"/>
      <c r="AG4941" s="14" t="n"/>
      <c r="AI4941">
        <f>IF($C4941="","",IF(COUNTIF($C$2:$C4941,$C4941)=1,1,0))</f>
        <v/>
      </c>
      <c r="AJ4941">
        <f>IF($AI4941=1,SUMPRODUCT(--($AM$2:$AM$7001&lt;$AM4941))+1,"")</f>
        <v/>
      </c>
      <c r="AK4941">
        <f>IF($C4941="","",IF(OR($P4941=TRUE(),$P4941="TRUE"),1,0))</f>
        <v/>
      </c>
      <c r="AL4941">
        <f>IF($C4941="","",IF(AND($V4941="Yes",SUMPRODUCT((LEN(Settings!$F$6:$F$13)&gt;0)*ISNUMBER(SEARCH(Settings!$F$6:$F$13,$O4941)))=0),1,0))</f>
        <v/>
      </c>
      <c r="AM4941">
        <f>IF($AI4941=1,IFERROR(IF(VALUE($C4941)&lt;100000000,VALUE($C4941),1000000000),IFERROR(IF(VALUE(MID($C4941,2,20))&lt;100000000,VALUE(MID($C4941,2,20)),1000000000),1000000000))+ROW()/100000,"")</f>
        <v/>
      </c>
    </row>
    <row r="4942">
      <c r="E4942" s="14" t="n"/>
      <c r="M4942" s="8">
        <f>IF($C4942="","",L4942*T4942/100)</f>
        <v/>
      </c>
      <c r="S4942" s="8" t="n"/>
      <c r="T4942" s="8" t="n"/>
      <c r="W4942">
        <f>IF($C4942="","",IF($AL4942=1,0,IF($AK4942=1,Settings!$C$6,Settings!$C$7))*100)</f>
        <v/>
      </c>
      <c r="X4942" s="8">
        <f>IF($C4942="","",T4942*W4942/100)</f>
        <v/>
      </c>
      <c r="Y4942" s="8">
        <f>IF($C4942="","",T4942-X4942)</f>
        <v/>
      </c>
      <c r="Z4942" s="8">
        <f>IF($C4942="","",Y4942-M4942)</f>
        <v/>
      </c>
      <c r="AD4942" s="8" t="n"/>
      <c r="AG4942" s="14" t="n"/>
      <c r="AI4942">
        <f>IF($C4942="","",IF(COUNTIF($C$2:$C4942,$C4942)=1,1,0))</f>
        <v/>
      </c>
      <c r="AJ4942">
        <f>IF($AI4942=1,SUMPRODUCT(--($AM$2:$AM$7001&lt;$AM4942))+1,"")</f>
        <v/>
      </c>
      <c r="AK4942">
        <f>IF($C4942="","",IF(OR($P4942=TRUE(),$P4942="TRUE"),1,0))</f>
        <v/>
      </c>
      <c r="AL4942">
        <f>IF($C4942="","",IF(AND($V4942="Yes",SUMPRODUCT((LEN(Settings!$F$6:$F$13)&gt;0)*ISNUMBER(SEARCH(Settings!$F$6:$F$13,$O4942)))=0),1,0))</f>
        <v/>
      </c>
      <c r="AM4942">
        <f>IF($AI4942=1,IFERROR(IF(VALUE($C4942)&lt;100000000,VALUE($C4942),1000000000),IFERROR(IF(VALUE(MID($C4942,2,20))&lt;100000000,VALUE(MID($C4942,2,20)),1000000000),1000000000))+ROW()/100000,"")</f>
        <v/>
      </c>
    </row>
    <row r="4943">
      <c r="E4943" s="14" t="n"/>
      <c r="M4943" s="8">
        <f>IF($C4943="","",L4943*T4943/100)</f>
        <v/>
      </c>
      <c r="S4943" s="8" t="n"/>
      <c r="T4943" s="8" t="n"/>
      <c r="W4943">
        <f>IF($C4943="","",IF($AL4943=1,0,IF($AK4943=1,Settings!$C$6,Settings!$C$7))*100)</f>
        <v/>
      </c>
      <c r="X4943" s="8">
        <f>IF($C4943="","",T4943*W4943/100)</f>
        <v/>
      </c>
      <c r="Y4943" s="8">
        <f>IF($C4943="","",T4943-X4943)</f>
        <v/>
      </c>
      <c r="Z4943" s="8">
        <f>IF($C4943="","",Y4943-M4943)</f>
        <v/>
      </c>
      <c r="AD4943" s="8" t="n"/>
      <c r="AG4943" s="14" t="n"/>
      <c r="AI4943">
        <f>IF($C4943="","",IF(COUNTIF($C$2:$C4943,$C4943)=1,1,0))</f>
        <v/>
      </c>
      <c r="AJ4943">
        <f>IF($AI4943=1,SUMPRODUCT(--($AM$2:$AM$7001&lt;$AM4943))+1,"")</f>
        <v/>
      </c>
      <c r="AK4943">
        <f>IF($C4943="","",IF(OR($P4943=TRUE(),$P4943="TRUE"),1,0))</f>
        <v/>
      </c>
      <c r="AL4943">
        <f>IF($C4943="","",IF(AND($V4943="Yes",SUMPRODUCT((LEN(Settings!$F$6:$F$13)&gt;0)*ISNUMBER(SEARCH(Settings!$F$6:$F$13,$O4943)))=0),1,0))</f>
        <v/>
      </c>
      <c r="AM4943">
        <f>IF($AI4943=1,IFERROR(IF(VALUE($C4943)&lt;100000000,VALUE($C4943),1000000000),IFERROR(IF(VALUE(MID($C4943,2,20))&lt;100000000,VALUE(MID($C4943,2,20)),1000000000),1000000000))+ROW()/100000,"")</f>
        <v/>
      </c>
    </row>
    <row r="4944">
      <c r="E4944" s="14" t="n"/>
      <c r="M4944" s="8">
        <f>IF($C4944="","",L4944*T4944/100)</f>
        <v/>
      </c>
      <c r="S4944" s="8" t="n"/>
      <c r="T4944" s="8" t="n"/>
      <c r="W4944">
        <f>IF($C4944="","",IF($AL4944=1,0,IF($AK4944=1,Settings!$C$6,Settings!$C$7))*100)</f>
        <v/>
      </c>
      <c r="X4944" s="8">
        <f>IF($C4944="","",T4944*W4944/100)</f>
        <v/>
      </c>
      <c r="Y4944" s="8">
        <f>IF($C4944="","",T4944-X4944)</f>
        <v/>
      </c>
      <c r="Z4944" s="8">
        <f>IF($C4944="","",Y4944-M4944)</f>
        <v/>
      </c>
      <c r="AD4944" s="8" t="n"/>
      <c r="AG4944" s="14" t="n"/>
      <c r="AI4944">
        <f>IF($C4944="","",IF(COUNTIF($C$2:$C4944,$C4944)=1,1,0))</f>
        <v/>
      </c>
      <c r="AJ4944">
        <f>IF($AI4944=1,SUMPRODUCT(--($AM$2:$AM$7001&lt;$AM4944))+1,"")</f>
        <v/>
      </c>
      <c r="AK4944">
        <f>IF($C4944="","",IF(OR($P4944=TRUE(),$P4944="TRUE"),1,0))</f>
        <v/>
      </c>
      <c r="AL4944">
        <f>IF($C4944="","",IF(AND($V4944="Yes",SUMPRODUCT((LEN(Settings!$F$6:$F$13)&gt;0)*ISNUMBER(SEARCH(Settings!$F$6:$F$13,$O4944)))=0),1,0))</f>
        <v/>
      </c>
      <c r="AM4944">
        <f>IF($AI4944=1,IFERROR(IF(VALUE($C4944)&lt;100000000,VALUE($C4944),1000000000),IFERROR(IF(VALUE(MID($C4944,2,20))&lt;100000000,VALUE(MID($C4944,2,20)),1000000000),1000000000))+ROW()/100000,"")</f>
        <v/>
      </c>
    </row>
    <row r="4945">
      <c r="E4945" s="14" t="n"/>
      <c r="M4945" s="8">
        <f>IF($C4945="","",L4945*T4945/100)</f>
        <v/>
      </c>
      <c r="S4945" s="8" t="n"/>
      <c r="T4945" s="8" t="n"/>
      <c r="W4945">
        <f>IF($C4945="","",IF($AL4945=1,0,IF($AK4945=1,Settings!$C$6,Settings!$C$7))*100)</f>
        <v/>
      </c>
      <c r="X4945" s="8">
        <f>IF($C4945="","",T4945*W4945/100)</f>
        <v/>
      </c>
      <c r="Y4945" s="8">
        <f>IF($C4945="","",T4945-X4945)</f>
        <v/>
      </c>
      <c r="Z4945" s="8">
        <f>IF($C4945="","",Y4945-M4945)</f>
        <v/>
      </c>
      <c r="AD4945" s="8" t="n"/>
      <c r="AG4945" s="14" t="n"/>
      <c r="AI4945">
        <f>IF($C4945="","",IF(COUNTIF($C$2:$C4945,$C4945)=1,1,0))</f>
        <v/>
      </c>
      <c r="AJ4945">
        <f>IF($AI4945=1,SUMPRODUCT(--($AM$2:$AM$7001&lt;$AM4945))+1,"")</f>
        <v/>
      </c>
      <c r="AK4945">
        <f>IF($C4945="","",IF(OR($P4945=TRUE(),$P4945="TRUE"),1,0))</f>
        <v/>
      </c>
      <c r="AL4945">
        <f>IF($C4945="","",IF(AND($V4945="Yes",SUMPRODUCT((LEN(Settings!$F$6:$F$13)&gt;0)*ISNUMBER(SEARCH(Settings!$F$6:$F$13,$O4945)))=0),1,0))</f>
        <v/>
      </c>
      <c r="AM4945">
        <f>IF($AI4945=1,IFERROR(IF(VALUE($C4945)&lt;100000000,VALUE($C4945),1000000000),IFERROR(IF(VALUE(MID($C4945,2,20))&lt;100000000,VALUE(MID($C4945,2,20)),1000000000),1000000000))+ROW()/100000,"")</f>
        <v/>
      </c>
    </row>
    <row r="4946">
      <c r="E4946" s="14" t="n"/>
      <c r="M4946" s="8">
        <f>IF($C4946="","",L4946*T4946/100)</f>
        <v/>
      </c>
      <c r="S4946" s="8" t="n"/>
      <c r="T4946" s="8" t="n"/>
      <c r="W4946">
        <f>IF($C4946="","",IF($AL4946=1,0,IF($AK4946=1,Settings!$C$6,Settings!$C$7))*100)</f>
        <v/>
      </c>
      <c r="X4946" s="8">
        <f>IF($C4946="","",T4946*W4946/100)</f>
        <v/>
      </c>
      <c r="Y4946" s="8">
        <f>IF($C4946="","",T4946-X4946)</f>
        <v/>
      </c>
      <c r="Z4946" s="8">
        <f>IF($C4946="","",Y4946-M4946)</f>
        <v/>
      </c>
      <c r="AD4946" s="8" t="n"/>
      <c r="AG4946" s="14" t="n"/>
      <c r="AI4946">
        <f>IF($C4946="","",IF(COUNTIF($C$2:$C4946,$C4946)=1,1,0))</f>
        <v/>
      </c>
      <c r="AJ4946">
        <f>IF($AI4946=1,SUMPRODUCT(--($AM$2:$AM$7001&lt;$AM4946))+1,"")</f>
        <v/>
      </c>
      <c r="AK4946">
        <f>IF($C4946="","",IF(OR($P4946=TRUE(),$P4946="TRUE"),1,0))</f>
        <v/>
      </c>
      <c r="AL4946">
        <f>IF($C4946="","",IF(AND($V4946="Yes",SUMPRODUCT((LEN(Settings!$F$6:$F$13)&gt;0)*ISNUMBER(SEARCH(Settings!$F$6:$F$13,$O4946)))=0),1,0))</f>
        <v/>
      </c>
      <c r="AM4946">
        <f>IF($AI4946=1,IFERROR(IF(VALUE($C4946)&lt;100000000,VALUE($C4946),1000000000),IFERROR(IF(VALUE(MID($C4946,2,20))&lt;100000000,VALUE(MID($C4946,2,20)),1000000000),1000000000))+ROW()/100000,"")</f>
        <v/>
      </c>
    </row>
    <row r="4947">
      <c r="E4947" s="14" t="n"/>
      <c r="M4947" s="8">
        <f>IF($C4947="","",L4947*T4947/100)</f>
        <v/>
      </c>
      <c r="S4947" s="8" t="n"/>
      <c r="T4947" s="8" t="n"/>
      <c r="W4947">
        <f>IF($C4947="","",IF($AL4947=1,0,IF($AK4947=1,Settings!$C$6,Settings!$C$7))*100)</f>
        <v/>
      </c>
      <c r="X4947" s="8">
        <f>IF($C4947="","",T4947*W4947/100)</f>
        <v/>
      </c>
      <c r="Y4947" s="8">
        <f>IF($C4947="","",T4947-X4947)</f>
        <v/>
      </c>
      <c r="Z4947" s="8">
        <f>IF($C4947="","",Y4947-M4947)</f>
        <v/>
      </c>
      <c r="AD4947" s="8" t="n"/>
      <c r="AG4947" s="14" t="n"/>
      <c r="AI4947">
        <f>IF($C4947="","",IF(COUNTIF($C$2:$C4947,$C4947)=1,1,0))</f>
        <v/>
      </c>
      <c r="AJ4947">
        <f>IF($AI4947=1,SUMPRODUCT(--($AM$2:$AM$7001&lt;$AM4947))+1,"")</f>
        <v/>
      </c>
      <c r="AK4947">
        <f>IF($C4947="","",IF(OR($P4947=TRUE(),$P4947="TRUE"),1,0))</f>
        <v/>
      </c>
      <c r="AL4947">
        <f>IF($C4947="","",IF(AND($V4947="Yes",SUMPRODUCT((LEN(Settings!$F$6:$F$13)&gt;0)*ISNUMBER(SEARCH(Settings!$F$6:$F$13,$O4947)))=0),1,0))</f>
        <v/>
      </c>
      <c r="AM4947">
        <f>IF($AI4947=1,IFERROR(IF(VALUE($C4947)&lt;100000000,VALUE($C4947),1000000000),IFERROR(IF(VALUE(MID($C4947,2,20))&lt;100000000,VALUE(MID($C4947,2,20)),1000000000),1000000000))+ROW()/100000,"")</f>
        <v/>
      </c>
    </row>
    <row r="4948">
      <c r="E4948" s="14" t="n"/>
      <c r="M4948" s="8">
        <f>IF($C4948="","",L4948*T4948/100)</f>
        <v/>
      </c>
      <c r="S4948" s="8" t="n"/>
      <c r="T4948" s="8" t="n"/>
      <c r="W4948">
        <f>IF($C4948="","",IF($AL4948=1,0,IF($AK4948=1,Settings!$C$6,Settings!$C$7))*100)</f>
        <v/>
      </c>
      <c r="X4948" s="8">
        <f>IF($C4948="","",T4948*W4948/100)</f>
        <v/>
      </c>
      <c r="Y4948" s="8">
        <f>IF($C4948="","",T4948-X4948)</f>
        <v/>
      </c>
      <c r="Z4948" s="8">
        <f>IF($C4948="","",Y4948-M4948)</f>
        <v/>
      </c>
      <c r="AD4948" s="8" t="n"/>
      <c r="AG4948" s="14" t="n"/>
      <c r="AI4948">
        <f>IF($C4948="","",IF(COUNTIF($C$2:$C4948,$C4948)=1,1,0))</f>
        <v/>
      </c>
      <c r="AJ4948">
        <f>IF($AI4948=1,SUMPRODUCT(--($AM$2:$AM$7001&lt;$AM4948))+1,"")</f>
        <v/>
      </c>
      <c r="AK4948">
        <f>IF($C4948="","",IF(OR($P4948=TRUE(),$P4948="TRUE"),1,0))</f>
        <v/>
      </c>
      <c r="AL4948">
        <f>IF($C4948="","",IF(AND($V4948="Yes",SUMPRODUCT((LEN(Settings!$F$6:$F$13)&gt;0)*ISNUMBER(SEARCH(Settings!$F$6:$F$13,$O4948)))=0),1,0))</f>
        <v/>
      </c>
      <c r="AM4948">
        <f>IF($AI4948=1,IFERROR(IF(VALUE($C4948)&lt;100000000,VALUE($C4948),1000000000),IFERROR(IF(VALUE(MID($C4948,2,20))&lt;100000000,VALUE(MID($C4948,2,20)),1000000000),1000000000))+ROW()/100000,"")</f>
        <v/>
      </c>
    </row>
    <row r="4949">
      <c r="E4949" s="14" t="n"/>
      <c r="M4949" s="8">
        <f>IF($C4949="","",L4949*T4949/100)</f>
        <v/>
      </c>
      <c r="S4949" s="8" t="n"/>
      <c r="T4949" s="8" t="n"/>
      <c r="W4949">
        <f>IF($C4949="","",IF($AL4949=1,0,IF($AK4949=1,Settings!$C$6,Settings!$C$7))*100)</f>
        <v/>
      </c>
      <c r="X4949" s="8">
        <f>IF($C4949="","",T4949*W4949/100)</f>
        <v/>
      </c>
      <c r="Y4949" s="8">
        <f>IF($C4949="","",T4949-X4949)</f>
        <v/>
      </c>
      <c r="Z4949" s="8">
        <f>IF($C4949="","",Y4949-M4949)</f>
        <v/>
      </c>
      <c r="AD4949" s="8" t="n"/>
      <c r="AG4949" s="14" t="n"/>
      <c r="AI4949">
        <f>IF($C4949="","",IF(COUNTIF($C$2:$C4949,$C4949)=1,1,0))</f>
        <v/>
      </c>
      <c r="AJ4949">
        <f>IF($AI4949=1,SUMPRODUCT(--($AM$2:$AM$7001&lt;$AM4949))+1,"")</f>
        <v/>
      </c>
      <c r="AK4949">
        <f>IF($C4949="","",IF(OR($P4949=TRUE(),$P4949="TRUE"),1,0))</f>
        <v/>
      </c>
      <c r="AL4949">
        <f>IF($C4949="","",IF(AND($V4949="Yes",SUMPRODUCT((LEN(Settings!$F$6:$F$13)&gt;0)*ISNUMBER(SEARCH(Settings!$F$6:$F$13,$O4949)))=0),1,0))</f>
        <v/>
      </c>
      <c r="AM4949">
        <f>IF($AI4949=1,IFERROR(IF(VALUE($C4949)&lt;100000000,VALUE($C4949),1000000000),IFERROR(IF(VALUE(MID($C4949,2,20))&lt;100000000,VALUE(MID($C4949,2,20)),1000000000),1000000000))+ROW()/100000,"")</f>
        <v/>
      </c>
    </row>
    <row r="4950">
      <c r="E4950" s="14" t="n"/>
      <c r="M4950" s="8">
        <f>IF($C4950="","",L4950*T4950/100)</f>
        <v/>
      </c>
      <c r="S4950" s="8" t="n"/>
      <c r="T4950" s="8" t="n"/>
      <c r="W4950">
        <f>IF($C4950="","",IF($AL4950=1,0,IF($AK4950=1,Settings!$C$6,Settings!$C$7))*100)</f>
        <v/>
      </c>
      <c r="X4950" s="8">
        <f>IF($C4950="","",T4950*W4950/100)</f>
        <v/>
      </c>
      <c r="Y4950" s="8">
        <f>IF($C4950="","",T4950-X4950)</f>
        <v/>
      </c>
      <c r="Z4950" s="8">
        <f>IF($C4950="","",Y4950-M4950)</f>
        <v/>
      </c>
      <c r="AD4950" s="8" t="n"/>
      <c r="AG4950" s="14" t="n"/>
      <c r="AI4950">
        <f>IF($C4950="","",IF(COUNTIF($C$2:$C4950,$C4950)=1,1,0))</f>
        <v/>
      </c>
      <c r="AJ4950">
        <f>IF($AI4950=1,SUMPRODUCT(--($AM$2:$AM$7001&lt;$AM4950))+1,"")</f>
        <v/>
      </c>
      <c r="AK4950">
        <f>IF($C4950="","",IF(OR($P4950=TRUE(),$P4950="TRUE"),1,0))</f>
        <v/>
      </c>
      <c r="AL4950">
        <f>IF($C4950="","",IF(AND($V4950="Yes",SUMPRODUCT((LEN(Settings!$F$6:$F$13)&gt;0)*ISNUMBER(SEARCH(Settings!$F$6:$F$13,$O4950)))=0),1,0))</f>
        <v/>
      </c>
      <c r="AM4950">
        <f>IF($AI4950=1,IFERROR(IF(VALUE($C4950)&lt;100000000,VALUE($C4950),1000000000),IFERROR(IF(VALUE(MID($C4950,2,20))&lt;100000000,VALUE(MID($C4950,2,20)),1000000000),1000000000))+ROW()/100000,"")</f>
        <v/>
      </c>
    </row>
    <row r="4951">
      <c r="E4951" s="14" t="n"/>
      <c r="M4951" s="8">
        <f>IF($C4951="","",L4951*T4951/100)</f>
        <v/>
      </c>
      <c r="S4951" s="8" t="n"/>
      <c r="T4951" s="8" t="n"/>
      <c r="W4951">
        <f>IF($C4951="","",IF($AL4951=1,0,IF($AK4951=1,Settings!$C$6,Settings!$C$7))*100)</f>
        <v/>
      </c>
      <c r="X4951" s="8">
        <f>IF($C4951="","",T4951*W4951/100)</f>
        <v/>
      </c>
      <c r="Y4951" s="8">
        <f>IF($C4951="","",T4951-X4951)</f>
        <v/>
      </c>
      <c r="Z4951" s="8">
        <f>IF($C4951="","",Y4951-M4951)</f>
        <v/>
      </c>
      <c r="AD4951" s="8" t="n"/>
      <c r="AG4951" s="14" t="n"/>
      <c r="AI4951">
        <f>IF($C4951="","",IF(COUNTIF($C$2:$C4951,$C4951)=1,1,0))</f>
        <v/>
      </c>
      <c r="AJ4951">
        <f>IF($AI4951=1,SUMPRODUCT(--($AM$2:$AM$7001&lt;$AM4951))+1,"")</f>
        <v/>
      </c>
      <c r="AK4951">
        <f>IF($C4951="","",IF(OR($P4951=TRUE(),$P4951="TRUE"),1,0))</f>
        <v/>
      </c>
      <c r="AL4951">
        <f>IF($C4951="","",IF(AND($V4951="Yes",SUMPRODUCT((LEN(Settings!$F$6:$F$13)&gt;0)*ISNUMBER(SEARCH(Settings!$F$6:$F$13,$O4951)))=0),1,0))</f>
        <v/>
      </c>
      <c r="AM4951">
        <f>IF($AI4951=1,IFERROR(IF(VALUE($C4951)&lt;100000000,VALUE($C4951),1000000000),IFERROR(IF(VALUE(MID($C4951,2,20))&lt;100000000,VALUE(MID($C4951,2,20)),1000000000),1000000000))+ROW()/100000,"")</f>
        <v/>
      </c>
    </row>
    <row r="4952">
      <c r="E4952" s="14" t="n"/>
      <c r="M4952" s="8">
        <f>IF($C4952="","",L4952*T4952/100)</f>
        <v/>
      </c>
      <c r="S4952" s="8" t="n"/>
      <c r="T4952" s="8" t="n"/>
      <c r="W4952">
        <f>IF($C4952="","",IF($AL4952=1,0,IF($AK4952=1,Settings!$C$6,Settings!$C$7))*100)</f>
        <v/>
      </c>
      <c r="X4952" s="8">
        <f>IF($C4952="","",T4952*W4952/100)</f>
        <v/>
      </c>
      <c r="Y4952" s="8">
        <f>IF($C4952="","",T4952-X4952)</f>
        <v/>
      </c>
      <c r="Z4952" s="8">
        <f>IF($C4952="","",Y4952-M4952)</f>
        <v/>
      </c>
      <c r="AD4952" s="8" t="n"/>
      <c r="AG4952" s="14" t="n"/>
      <c r="AI4952">
        <f>IF($C4952="","",IF(COUNTIF($C$2:$C4952,$C4952)=1,1,0))</f>
        <v/>
      </c>
      <c r="AJ4952">
        <f>IF($AI4952=1,SUMPRODUCT(--($AM$2:$AM$7001&lt;$AM4952))+1,"")</f>
        <v/>
      </c>
      <c r="AK4952">
        <f>IF($C4952="","",IF(OR($P4952=TRUE(),$P4952="TRUE"),1,0))</f>
        <v/>
      </c>
      <c r="AL4952">
        <f>IF($C4952="","",IF(AND($V4952="Yes",SUMPRODUCT((LEN(Settings!$F$6:$F$13)&gt;0)*ISNUMBER(SEARCH(Settings!$F$6:$F$13,$O4952)))=0),1,0))</f>
        <v/>
      </c>
      <c r="AM4952">
        <f>IF($AI4952=1,IFERROR(IF(VALUE($C4952)&lt;100000000,VALUE($C4952),1000000000),IFERROR(IF(VALUE(MID($C4952,2,20))&lt;100000000,VALUE(MID($C4952,2,20)),1000000000),1000000000))+ROW()/100000,"")</f>
        <v/>
      </c>
    </row>
    <row r="4953">
      <c r="E4953" s="14" t="n"/>
      <c r="M4953" s="8">
        <f>IF($C4953="","",L4953*T4953/100)</f>
        <v/>
      </c>
      <c r="S4953" s="8" t="n"/>
      <c r="T4953" s="8" t="n"/>
      <c r="W4953">
        <f>IF($C4953="","",IF($AL4953=1,0,IF($AK4953=1,Settings!$C$6,Settings!$C$7))*100)</f>
        <v/>
      </c>
      <c r="X4953" s="8">
        <f>IF($C4953="","",T4953*W4953/100)</f>
        <v/>
      </c>
      <c r="Y4953" s="8">
        <f>IF($C4953="","",T4953-X4953)</f>
        <v/>
      </c>
      <c r="Z4953" s="8">
        <f>IF($C4953="","",Y4953-M4953)</f>
        <v/>
      </c>
      <c r="AD4953" s="8" t="n"/>
      <c r="AG4953" s="14" t="n"/>
      <c r="AI4953">
        <f>IF($C4953="","",IF(COUNTIF($C$2:$C4953,$C4953)=1,1,0))</f>
        <v/>
      </c>
      <c r="AJ4953">
        <f>IF($AI4953=1,SUMPRODUCT(--($AM$2:$AM$7001&lt;$AM4953))+1,"")</f>
        <v/>
      </c>
      <c r="AK4953">
        <f>IF($C4953="","",IF(OR($P4953=TRUE(),$P4953="TRUE"),1,0))</f>
        <v/>
      </c>
      <c r="AL4953">
        <f>IF($C4953="","",IF(AND($V4953="Yes",SUMPRODUCT((LEN(Settings!$F$6:$F$13)&gt;0)*ISNUMBER(SEARCH(Settings!$F$6:$F$13,$O4953)))=0),1,0))</f>
        <v/>
      </c>
      <c r="AM4953">
        <f>IF($AI4953=1,IFERROR(IF(VALUE($C4953)&lt;100000000,VALUE($C4953),1000000000),IFERROR(IF(VALUE(MID($C4953,2,20))&lt;100000000,VALUE(MID($C4953,2,20)),1000000000),1000000000))+ROW()/100000,"")</f>
        <v/>
      </c>
    </row>
    <row r="4954">
      <c r="E4954" s="14" t="n"/>
      <c r="M4954" s="8">
        <f>IF($C4954="","",L4954*T4954/100)</f>
        <v/>
      </c>
      <c r="S4954" s="8" t="n"/>
      <c r="T4954" s="8" t="n"/>
      <c r="W4954">
        <f>IF($C4954="","",IF($AL4954=1,0,IF($AK4954=1,Settings!$C$6,Settings!$C$7))*100)</f>
        <v/>
      </c>
      <c r="X4954" s="8">
        <f>IF($C4954="","",T4954*W4954/100)</f>
        <v/>
      </c>
      <c r="Y4954" s="8">
        <f>IF($C4954="","",T4954-X4954)</f>
        <v/>
      </c>
      <c r="Z4954" s="8">
        <f>IF($C4954="","",Y4954-M4954)</f>
        <v/>
      </c>
      <c r="AD4954" s="8" t="n"/>
      <c r="AG4954" s="14" t="n"/>
      <c r="AI4954">
        <f>IF($C4954="","",IF(COUNTIF($C$2:$C4954,$C4954)=1,1,0))</f>
        <v/>
      </c>
      <c r="AJ4954">
        <f>IF($AI4954=1,SUMPRODUCT(--($AM$2:$AM$7001&lt;$AM4954))+1,"")</f>
        <v/>
      </c>
      <c r="AK4954">
        <f>IF($C4954="","",IF(OR($P4954=TRUE(),$P4954="TRUE"),1,0))</f>
        <v/>
      </c>
      <c r="AL4954">
        <f>IF($C4954="","",IF(AND($V4954="Yes",SUMPRODUCT((LEN(Settings!$F$6:$F$13)&gt;0)*ISNUMBER(SEARCH(Settings!$F$6:$F$13,$O4954)))=0),1,0))</f>
        <v/>
      </c>
      <c r="AM4954">
        <f>IF($AI4954=1,IFERROR(IF(VALUE($C4954)&lt;100000000,VALUE($C4954),1000000000),IFERROR(IF(VALUE(MID($C4954,2,20))&lt;100000000,VALUE(MID($C4954,2,20)),1000000000),1000000000))+ROW()/100000,"")</f>
        <v/>
      </c>
    </row>
    <row r="4955">
      <c r="E4955" s="14" t="n"/>
      <c r="M4955" s="8">
        <f>IF($C4955="","",L4955*T4955/100)</f>
        <v/>
      </c>
      <c r="S4955" s="8" t="n"/>
      <c r="T4955" s="8" t="n"/>
      <c r="W4955">
        <f>IF($C4955="","",IF($AL4955=1,0,IF($AK4955=1,Settings!$C$6,Settings!$C$7))*100)</f>
        <v/>
      </c>
      <c r="X4955" s="8">
        <f>IF($C4955="","",T4955*W4955/100)</f>
        <v/>
      </c>
      <c r="Y4955" s="8">
        <f>IF($C4955="","",T4955-X4955)</f>
        <v/>
      </c>
      <c r="Z4955" s="8">
        <f>IF($C4955="","",Y4955-M4955)</f>
        <v/>
      </c>
      <c r="AD4955" s="8" t="n"/>
      <c r="AG4955" s="14" t="n"/>
      <c r="AI4955">
        <f>IF($C4955="","",IF(COUNTIF($C$2:$C4955,$C4955)=1,1,0))</f>
        <v/>
      </c>
      <c r="AJ4955">
        <f>IF($AI4955=1,SUMPRODUCT(--($AM$2:$AM$7001&lt;$AM4955))+1,"")</f>
        <v/>
      </c>
      <c r="AK4955">
        <f>IF($C4955="","",IF(OR($P4955=TRUE(),$P4955="TRUE"),1,0))</f>
        <v/>
      </c>
      <c r="AL4955">
        <f>IF($C4955="","",IF(AND($V4955="Yes",SUMPRODUCT((LEN(Settings!$F$6:$F$13)&gt;0)*ISNUMBER(SEARCH(Settings!$F$6:$F$13,$O4955)))=0),1,0))</f>
        <v/>
      </c>
      <c r="AM4955">
        <f>IF($AI4955=1,IFERROR(IF(VALUE($C4955)&lt;100000000,VALUE($C4955),1000000000),IFERROR(IF(VALUE(MID($C4955,2,20))&lt;100000000,VALUE(MID($C4955,2,20)),1000000000),1000000000))+ROW()/100000,"")</f>
        <v/>
      </c>
    </row>
    <row r="4956">
      <c r="E4956" s="14" t="n"/>
      <c r="M4956" s="8">
        <f>IF($C4956="","",L4956*T4956/100)</f>
        <v/>
      </c>
      <c r="S4956" s="8" t="n"/>
      <c r="T4956" s="8" t="n"/>
      <c r="W4956">
        <f>IF($C4956="","",IF($AL4956=1,0,IF($AK4956=1,Settings!$C$6,Settings!$C$7))*100)</f>
        <v/>
      </c>
      <c r="X4956" s="8">
        <f>IF($C4956="","",T4956*W4956/100)</f>
        <v/>
      </c>
      <c r="Y4956" s="8">
        <f>IF($C4956="","",T4956-X4956)</f>
        <v/>
      </c>
      <c r="Z4956" s="8">
        <f>IF($C4956="","",Y4956-M4956)</f>
        <v/>
      </c>
      <c r="AD4956" s="8" t="n"/>
      <c r="AG4956" s="14" t="n"/>
      <c r="AI4956">
        <f>IF($C4956="","",IF(COUNTIF($C$2:$C4956,$C4956)=1,1,0))</f>
        <v/>
      </c>
      <c r="AJ4956">
        <f>IF($AI4956=1,SUMPRODUCT(--($AM$2:$AM$7001&lt;$AM4956))+1,"")</f>
        <v/>
      </c>
      <c r="AK4956">
        <f>IF($C4956="","",IF(OR($P4956=TRUE(),$P4956="TRUE"),1,0))</f>
        <v/>
      </c>
      <c r="AL4956">
        <f>IF($C4956="","",IF(AND($V4956="Yes",SUMPRODUCT((LEN(Settings!$F$6:$F$13)&gt;0)*ISNUMBER(SEARCH(Settings!$F$6:$F$13,$O4956)))=0),1,0))</f>
        <v/>
      </c>
      <c r="AM4956">
        <f>IF($AI4956=1,IFERROR(IF(VALUE($C4956)&lt;100000000,VALUE($C4956),1000000000),IFERROR(IF(VALUE(MID($C4956,2,20))&lt;100000000,VALUE(MID($C4956,2,20)),1000000000),1000000000))+ROW()/100000,"")</f>
        <v/>
      </c>
    </row>
    <row r="4957">
      <c r="E4957" s="14" t="n"/>
      <c r="M4957" s="8">
        <f>IF($C4957="","",L4957*T4957/100)</f>
        <v/>
      </c>
      <c r="S4957" s="8" t="n"/>
      <c r="T4957" s="8" t="n"/>
      <c r="W4957">
        <f>IF($C4957="","",IF($AL4957=1,0,IF($AK4957=1,Settings!$C$6,Settings!$C$7))*100)</f>
        <v/>
      </c>
      <c r="X4957" s="8">
        <f>IF($C4957="","",T4957*W4957/100)</f>
        <v/>
      </c>
      <c r="Y4957" s="8">
        <f>IF($C4957="","",T4957-X4957)</f>
        <v/>
      </c>
      <c r="Z4957" s="8">
        <f>IF($C4957="","",Y4957-M4957)</f>
        <v/>
      </c>
      <c r="AD4957" s="8" t="n"/>
      <c r="AG4957" s="14" t="n"/>
      <c r="AI4957">
        <f>IF($C4957="","",IF(COUNTIF($C$2:$C4957,$C4957)=1,1,0))</f>
        <v/>
      </c>
      <c r="AJ4957">
        <f>IF($AI4957=1,SUMPRODUCT(--($AM$2:$AM$7001&lt;$AM4957))+1,"")</f>
        <v/>
      </c>
      <c r="AK4957">
        <f>IF($C4957="","",IF(OR($P4957=TRUE(),$P4957="TRUE"),1,0))</f>
        <v/>
      </c>
      <c r="AL4957">
        <f>IF($C4957="","",IF(AND($V4957="Yes",SUMPRODUCT((LEN(Settings!$F$6:$F$13)&gt;0)*ISNUMBER(SEARCH(Settings!$F$6:$F$13,$O4957)))=0),1,0))</f>
        <v/>
      </c>
      <c r="AM4957">
        <f>IF($AI4957=1,IFERROR(IF(VALUE($C4957)&lt;100000000,VALUE($C4957),1000000000),IFERROR(IF(VALUE(MID($C4957,2,20))&lt;100000000,VALUE(MID($C4957,2,20)),1000000000),1000000000))+ROW()/100000,"")</f>
        <v/>
      </c>
    </row>
    <row r="4958">
      <c r="E4958" s="14" t="n"/>
      <c r="M4958" s="8">
        <f>IF($C4958="","",L4958*T4958/100)</f>
        <v/>
      </c>
      <c r="S4958" s="8" t="n"/>
      <c r="T4958" s="8" t="n"/>
      <c r="W4958">
        <f>IF($C4958="","",IF($AL4958=1,0,IF($AK4958=1,Settings!$C$6,Settings!$C$7))*100)</f>
        <v/>
      </c>
      <c r="X4958" s="8">
        <f>IF($C4958="","",T4958*W4958/100)</f>
        <v/>
      </c>
      <c r="Y4958" s="8">
        <f>IF($C4958="","",T4958-X4958)</f>
        <v/>
      </c>
      <c r="Z4958" s="8">
        <f>IF($C4958="","",Y4958-M4958)</f>
        <v/>
      </c>
      <c r="AD4958" s="8" t="n"/>
      <c r="AG4958" s="14" t="n"/>
      <c r="AI4958">
        <f>IF($C4958="","",IF(COUNTIF($C$2:$C4958,$C4958)=1,1,0))</f>
        <v/>
      </c>
      <c r="AJ4958">
        <f>IF($AI4958=1,SUMPRODUCT(--($AM$2:$AM$7001&lt;$AM4958))+1,"")</f>
        <v/>
      </c>
      <c r="AK4958">
        <f>IF($C4958="","",IF(OR($P4958=TRUE(),$P4958="TRUE"),1,0))</f>
        <v/>
      </c>
      <c r="AL4958">
        <f>IF($C4958="","",IF(AND($V4958="Yes",SUMPRODUCT((LEN(Settings!$F$6:$F$13)&gt;0)*ISNUMBER(SEARCH(Settings!$F$6:$F$13,$O4958)))=0),1,0))</f>
        <v/>
      </c>
      <c r="AM4958">
        <f>IF($AI4958=1,IFERROR(IF(VALUE($C4958)&lt;100000000,VALUE($C4958),1000000000),IFERROR(IF(VALUE(MID($C4958,2,20))&lt;100000000,VALUE(MID($C4958,2,20)),1000000000),1000000000))+ROW()/100000,"")</f>
        <v/>
      </c>
    </row>
    <row r="4959">
      <c r="E4959" s="14" t="n"/>
      <c r="M4959" s="8">
        <f>IF($C4959="","",L4959*T4959/100)</f>
        <v/>
      </c>
      <c r="S4959" s="8" t="n"/>
      <c r="T4959" s="8" t="n"/>
      <c r="W4959">
        <f>IF($C4959="","",IF($AL4959=1,0,IF($AK4959=1,Settings!$C$6,Settings!$C$7))*100)</f>
        <v/>
      </c>
      <c r="X4959" s="8">
        <f>IF($C4959="","",T4959*W4959/100)</f>
        <v/>
      </c>
      <c r="Y4959" s="8">
        <f>IF($C4959="","",T4959-X4959)</f>
        <v/>
      </c>
      <c r="Z4959" s="8">
        <f>IF($C4959="","",Y4959-M4959)</f>
        <v/>
      </c>
      <c r="AD4959" s="8" t="n"/>
      <c r="AG4959" s="14" t="n"/>
      <c r="AI4959">
        <f>IF($C4959="","",IF(COUNTIF($C$2:$C4959,$C4959)=1,1,0))</f>
        <v/>
      </c>
      <c r="AJ4959">
        <f>IF($AI4959=1,SUMPRODUCT(--($AM$2:$AM$7001&lt;$AM4959))+1,"")</f>
        <v/>
      </c>
      <c r="AK4959">
        <f>IF($C4959="","",IF(OR($P4959=TRUE(),$P4959="TRUE"),1,0))</f>
        <v/>
      </c>
      <c r="AL4959">
        <f>IF($C4959="","",IF(AND($V4959="Yes",SUMPRODUCT((LEN(Settings!$F$6:$F$13)&gt;0)*ISNUMBER(SEARCH(Settings!$F$6:$F$13,$O4959)))=0),1,0))</f>
        <v/>
      </c>
      <c r="AM4959">
        <f>IF($AI4959=1,IFERROR(IF(VALUE($C4959)&lt;100000000,VALUE($C4959),1000000000),IFERROR(IF(VALUE(MID($C4959,2,20))&lt;100000000,VALUE(MID($C4959,2,20)),1000000000),1000000000))+ROW()/100000,"")</f>
        <v/>
      </c>
    </row>
    <row r="4960">
      <c r="E4960" s="14" t="n"/>
      <c r="M4960" s="8">
        <f>IF($C4960="","",L4960*T4960/100)</f>
        <v/>
      </c>
      <c r="S4960" s="8" t="n"/>
      <c r="T4960" s="8" t="n"/>
      <c r="W4960">
        <f>IF($C4960="","",IF($AL4960=1,0,IF($AK4960=1,Settings!$C$6,Settings!$C$7))*100)</f>
        <v/>
      </c>
      <c r="X4960" s="8">
        <f>IF($C4960="","",T4960*W4960/100)</f>
        <v/>
      </c>
      <c r="Y4960" s="8">
        <f>IF($C4960="","",T4960-X4960)</f>
        <v/>
      </c>
      <c r="Z4960" s="8">
        <f>IF($C4960="","",Y4960-M4960)</f>
        <v/>
      </c>
      <c r="AD4960" s="8" t="n"/>
      <c r="AG4960" s="14" t="n"/>
      <c r="AI4960">
        <f>IF($C4960="","",IF(COUNTIF($C$2:$C4960,$C4960)=1,1,0))</f>
        <v/>
      </c>
      <c r="AJ4960">
        <f>IF($AI4960=1,SUMPRODUCT(--($AM$2:$AM$7001&lt;$AM4960))+1,"")</f>
        <v/>
      </c>
      <c r="AK4960">
        <f>IF($C4960="","",IF(OR($P4960=TRUE(),$P4960="TRUE"),1,0))</f>
        <v/>
      </c>
      <c r="AL4960">
        <f>IF($C4960="","",IF(AND($V4960="Yes",SUMPRODUCT((LEN(Settings!$F$6:$F$13)&gt;0)*ISNUMBER(SEARCH(Settings!$F$6:$F$13,$O4960)))=0),1,0))</f>
        <v/>
      </c>
      <c r="AM4960">
        <f>IF($AI4960=1,IFERROR(IF(VALUE($C4960)&lt;100000000,VALUE($C4960),1000000000),IFERROR(IF(VALUE(MID($C4960,2,20))&lt;100000000,VALUE(MID($C4960,2,20)),1000000000),1000000000))+ROW()/100000,"")</f>
        <v/>
      </c>
    </row>
    <row r="4961">
      <c r="E4961" s="14" t="n"/>
      <c r="M4961" s="8">
        <f>IF($C4961="","",L4961*T4961/100)</f>
        <v/>
      </c>
      <c r="S4961" s="8" t="n"/>
      <c r="T4961" s="8" t="n"/>
      <c r="W4961">
        <f>IF($C4961="","",IF($AL4961=1,0,IF($AK4961=1,Settings!$C$6,Settings!$C$7))*100)</f>
        <v/>
      </c>
      <c r="X4961" s="8">
        <f>IF($C4961="","",T4961*W4961/100)</f>
        <v/>
      </c>
      <c r="Y4961" s="8">
        <f>IF($C4961="","",T4961-X4961)</f>
        <v/>
      </c>
      <c r="Z4961" s="8">
        <f>IF($C4961="","",Y4961-M4961)</f>
        <v/>
      </c>
      <c r="AD4961" s="8" t="n"/>
      <c r="AG4961" s="14" t="n"/>
      <c r="AI4961">
        <f>IF($C4961="","",IF(COUNTIF($C$2:$C4961,$C4961)=1,1,0))</f>
        <v/>
      </c>
      <c r="AJ4961">
        <f>IF($AI4961=1,SUMPRODUCT(--($AM$2:$AM$7001&lt;$AM4961))+1,"")</f>
        <v/>
      </c>
      <c r="AK4961">
        <f>IF($C4961="","",IF(OR($P4961=TRUE(),$P4961="TRUE"),1,0))</f>
        <v/>
      </c>
      <c r="AL4961">
        <f>IF($C4961="","",IF(AND($V4961="Yes",SUMPRODUCT((LEN(Settings!$F$6:$F$13)&gt;0)*ISNUMBER(SEARCH(Settings!$F$6:$F$13,$O4961)))=0),1,0))</f>
        <v/>
      </c>
      <c r="AM4961">
        <f>IF($AI4961=1,IFERROR(IF(VALUE($C4961)&lt;100000000,VALUE($C4961),1000000000),IFERROR(IF(VALUE(MID($C4961,2,20))&lt;100000000,VALUE(MID($C4961,2,20)),1000000000),1000000000))+ROW()/100000,"")</f>
        <v/>
      </c>
    </row>
    <row r="4962">
      <c r="E4962" s="14" t="n"/>
      <c r="M4962" s="8">
        <f>IF($C4962="","",L4962*T4962/100)</f>
        <v/>
      </c>
      <c r="S4962" s="8" t="n"/>
      <c r="T4962" s="8" t="n"/>
      <c r="W4962">
        <f>IF($C4962="","",IF($AL4962=1,0,IF($AK4962=1,Settings!$C$6,Settings!$C$7))*100)</f>
        <v/>
      </c>
      <c r="X4962" s="8">
        <f>IF($C4962="","",T4962*W4962/100)</f>
        <v/>
      </c>
      <c r="Y4962" s="8">
        <f>IF($C4962="","",T4962-X4962)</f>
        <v/>
      </c>
      <c r="Z4962" s="8">
        <f>IF($C4962="","",Y4962-M4962)</f>
        <v/>
      </c>
      <c r="AD4962" s="8" t="n"/>
      <c r="AG4962" s="14" t="n"/>
      <c r="AI4962">
        <f>IF($C4962="","",IF(COUNTIF($C$2:$C4962,$C4962)=1,1,0))</f>
        <v/>
      </c>
      <c r="AJ4962">
        <f>IF($AI4962=1,SUMPRODUCT(--($AM$2:$AM$7001&lt;$AM4962))+1,"")</f>
        <v/>
      </c>
      <c r="AK4962">
        <f>IF($C4962="","",IF(OR($P4962=TRUE(),$P4962="TRUE"),1,0))</f>
        <v/>
      </c>
      <c r="AL4962">
        <f>IF($C4962="","",IF(AND($V4962="Yes",SUMPRODUCT((LEN(Settings!$F$6:$F$13)&gt;0)*ISNUMBER(SEARCH(Settings!$F$6:$F$13,$O4962)))=0),1,0))</f>
        <v/>
      </c>
      <c r="AM4962">
        <f>IF($AI4962=1,IFERROR(IF(VALUE($C4962)&lt;100000000,VALUE($C4962),1000000000),IFERROR(IF(VALUE(MID($C4962,2,20))&lt;100000000,VALUE(MID($C4962,2,20)),1000000000),1000000000))+ROW()/100000,"")</f>
        <v/>
      </c>
    </row>
    <row r="4963">
      <c r="E4963" s="14" t="n"/>
      <c r="M4963" s="8">
        <f>IF($C4963="","",L4963*T4963/100)</f>
        <v/>
      </c>
      <c r="S4963" s="8" t="n"/>
      <c r="T4963" s="8" t="n"/>
      <c r="W4963">
        <f>IF($C4963="","",IF($AL4963=1,0,IF($AK4963=1,Settings!$C$6,Settings!$C$7))*100)</f>
        <v/>
      </c>
      <c r="X4963" s="8">
        <f>IF($C4963="","",T4963*W4963/100)</f>
        <v/>
      </c>
      <c r="Y4963" s="8">
        <f>IF($C4963="","",T4963-X4963)</f>
        <v/>
      </c>
      <c r="Z4963" s="8">
        <f>IF($C4963="","",Y4963-M4963)</f>
        <v/>
      </c>
      <c r="AD4963" s="8" t="n"/>
      <c r="AG4963" s="14" t="n"/>
      <c r="AI4963">
        <f>IF($C4963="","",IF(COUNTIF($C$2:$C4963,$C4963)=1,1,0))</f>
        <v/>
      </c>
      <c r="AJ4963">
        <f>IF($AI4963=1,SUMPRODUCT(--($AM$2:$AM$7001&lt;$AM4963))+1,"")</f>
        <v/>
      </c>
      <c r="AK4963">
        <f>IF($C4963="","",IF(OR($P4963=TRUE(),$P4963="TRUE"),1,0))</f>
        <v/>
      </c>
      <c r="AL4963">
        <f>IF($C4963="","",IF(AND($V4963="Yes",SUMPRODUCT((LEN(Settings!$F$6:$F$13)&gt;0)*ISNUMBER(SEARCH(Settings!$F$6:$F$13,$O4963)))=0),1,0))</f>
        <v/>
      </c>
      <c r="AM4963">
        <f>IF($AI4963=1,IFERROR(IF(VALUE($C4963)&lt;100000000,VALUE($C4963),1000000000),IFERROR(IF(VALUE(MID($C4963,2,20))&lt;100000000,VALUE(MID($C4963,2,20)),1000000000),1000000000))+ROW()/100000,"")</f>
        <v/>
      </c>
    </row>
    <row r="4964">
      <c r="E4964" s="14" t="n"/>
      <c r="M4964" s="8">
        <f>IF($C4964="","",L4964*T4964/100)</f>
        <v/>
      </c>
      <c r="S4964" s="8" t="n"/>
      <c r="T4964" s="8" t="n"/>
      <c r="W4964">
        <f>IF($C4964="","",IF($AL4964=1,0,IF($AK4964=1,Settings!$C$6,Settings!$C$7))*100)</f>
        <v/>
      </c>
      <c r="X4964" s="8">
        <f>IF($C4964="","",T4964*W4964/100)</f>
        <v/>
      </c>
      <c r="Y4964" s="8">
        <f>IF($C4964="","",T4964-X4964)</f>
        <v/>
      </c>
      <c r="Z4964" s="8">
        <f>IF($C4964="","",Y4964-M4964)</f>
        <v/>
      </c>
      <c r="AD4964" s="8" t="n"/>
      <c r="AG4964" s="14" t="n"/>
      <c r="AI4964">
        <f>IF($C4964="","",IF(COUNTIF($C$2:$C4964,$C4964)=1,1,0))</f>
        <v/>
      </c>
      <c r="AJ4964">
        <f>IF($AI4964=1,SUMPRODUCT(--($AM$2:$AM$7001&lt;$AM4964))+1,"")</f>
        <v/>
      </c>
      <c r="AK4964">
        <f>IF($C4964="","",IF(OR($P4964=TRUE(),$P4964="TRUE"),1,0))</f>
        <v/>
      </c>
      <c r="AL4964">
        <f>IF($C4964="","",IF(AND($V4964="Yes",SUMPRODUCT((LEN(Settings!$F$6:$F$13)&gt;0)*ISNUMBER(SEARCH(Settings!$F$6:$F$13,$O4964)))=0),1,0))</f>
        <v/>
      </c>
      <c r="AM4964">
        <f>IF($AI4964=1,IFERROR(IF(VALUE($C4964)&lt;100000000,VALUE($C4964),1000000000),IFERROR(IF(VALUE(MID($C4964,2,20))&lt;100000000,VALUE(MID($C4964,2,20)),1000000000),1000000000))+ROW()/100000,"")</f>
        <v/>
      </c>
    </row>
    <row r="4965">
      <c r="E4965" s="14" t="n"/>
      <c r="M4965" s="8">
        <f>IF($C4965="","",L4965*T4965/100)</f>
        <v/>
      </c>
      <c r="S4965" s="8" t="n"/>
      <c r="T4965" s="8" t="n"/>
      <c r="W4965">
        <f>IF($C4965="","",IF($AL4965=1,0,IF($AK4965=1,Settings!$C$6,Settings!$C$7))*100)</f>
        <v/>
      </c>
      <c r="X4965" s="8">
        <f>IF($C4965="","",T4965*W4965/100)</f>
        <v/>
      </c>
      <c r="Y4965" s="8">
        <f>IF($C4965="","",T4965-X4965)</f>
        <v/>
      </c>
      <c r="Z4965" s="8">
        <f>IF($C4965="","",Y4965-M4965)</f>
        <v/>
      </c>
      <c r="AD4965" s="8" t="n"/>
      <c r="AG4965" s="14" t="n"/>
      <c r="AI4965">
        <f>IF($C4965="","",IF(COUNTIF($C$2:$C4965,$C4965)=1,1,0))</f>
        <v/>
      </c>
      <c r="AJ4965">
        <f>IF($AI4965=1,SUMPRODUCT(--($AM$2:$AM$7001&lt;$AM4965))+1,"")</f>
        <v/>
      </c>
      <c r="AK4965">
        <f>IF($C4965="","",IF(OR($P4965=TRUE(),$P4965="TRUE"),1,0))</f>
        <v/>
      </c>
      <c r="AL4965">
        <f>IF($C4965="","",IF(AND($V4965="Yes",SUMPRODUCT((LEN(Settings!$F$6:$F$13)&gt;0)*ISNUMBER(SEARCH(Settings!$F$6:$F$13,$O4965)))=0),1,0))</f>
        <v/>
      </c>
      <c r="AM4965">
        <f>IF($AI4965=1,IFERROR(IF(VALUE($C4965)&lt;100000000,VALUE($C4965),1000000000),IFERROR(IF(VALUE(MID($C4965,2,20))&lt;100000000,VALUE(MID($C4965,2,20)),1000000000),1000000000))+ROW()/100000,"")</f>
        <v/>
      </c>
    </row>
    <row r="4966">
      <c r="E4966" s="14" t="n"/>
      <c r="M4966" s="8">
        <f>IF($C4966="","",L4966*T4966/100)</f>
        <v/>
      </c>
      <c r="S4966" s="8" t="n"/>
      <c r="T4966" s="8" t="n"/>
      <c r="W4966">
        <f>IF($C4966="","",IF($AL4966=1,0,IF($AK4966=1,Settings!$C$6,Settings!$C$7))*100)</f>
        <v/>
      </c>
      <c r="X4966" s="8">
        <f>IF($C4966="","",T4966*W4966/100)</f>
        <v/>
      </c>
      <c r="Y4966" s="8">
        <f>IF($C4966="","",T4966-X4966)</f>
        <v/>
      </c>
      <c r="Z4966" s="8">
        <f>IF($C4966="","",Y4966-M4966)</f>
        <v/>
      </c>
      <c r="AD4966" s="8" t="n"/>
      <c r="AG4966" s="14" t="n"/>
      <c r="AI4966">
        <f>IF($C4966="","",IF(COUNTIF($C$2:$C4966,$C4966)=1,1,0))</f>
        <v/>
      </c>
      <c r="AJ4966">
        <f>IF($AI4966=1,SUMPRODUCT(--($AM$2:$AM$7001&lt;$AM4966))+1,"")</f>
        <v/>
      </c>
      <c r="AK4966">
        <f>IF($C4966="","",IF(OR($P4966=TRUE(),$P4966="TRUE"),1,0))</f>
        <v/>
      </c>
      <c r="AL4966">
        <f>IF($C4966="","",IF(AND($V4966="Yes",SUMPRODUCT((LEN(Settings!$F$6:$F$13)&gt;0)*ISNUMBER(SEARCH(Settings!$F$6:$F$13,$O4966)))=0),1,0))</f>
        <v/>
      </c>
      <c r="AM4966">
        <f>IF($AI4966=1,IFERROR(IF(VALUE($C4966)&lt;100000000,VALUE($C4966),1000000000),IFERROR(IF(VALUE(MID($C4966,2,20))&lt;100000000,VALUE(MID($C4966,2,20)),1000000000),1000000000))+ROW()/100000,"")</f>
        <v/>
      </c>
    </row>
    <row r="4967">
      <c r="E4967" s="14" t="n"/>
      <c r="M4967" s="8">
        <f>IF($C4967="","",L4967*T4967/100)</f>
        <v/>
      </c>
      <c r="S4967" s="8" t="n"/>
      <c r="T4967" s="8" t="n"/>
      <c r="W4967">
        <f>IF($C4967="","",IF($AL4967=1,0,IF($AK4967=1,Settings!$C$6,Settings!$C$7))*100)</f>
        <v/>
      </c>
      <c r="X4967" s="8">
        <f>IF($C4967="","",T4967*W4967/100)</f>
        <v/>
      </c>
      <c r="Y4967" s="8">
        <f>IF($C4967="","",T4967-X4967)</f>
        <v/>
      </c>
      <c r="Z4967" s="8">
        <f>IF($C4967="","",Y4967-M4967)</f>
        <v/>
      </c>
      <c r="AD4967" s="8" t="n"/>
      <c r="AG4967" s="14" t="n"/>
      <c r="AI4967">
        <f>IF($C4967="","",IF(COUNTIF($C$2:$C4967,$C4967)=1,1,0))</f>
        <v/>
      </c>
      <c r="AJ4967">
        <f>IF($AI4967=1,SUMPRODUCT(--($AM$2:$AM$7001&lt;$AM4967))+1,"")</f>
        <v/>
      </c>
      <c r="AK4967">
        <f>IF($C4967="","",IF(OR($P4967=TRUE(),$P4967="TRUE"),1,0))</f>
        <v/>
      </c>
      <c r="AL4967">
        <f>IF($C4967="","",IF(AND($V4967="Yes",SUMPRODUCT((LEN(Settings!$F$6:$F$13)&gt;0)*ISNUMBER(SEARCH(Settings!$F$6:$F$13,$O4967)))=0),1,0))</f>
        <v/>
      </c>
      <c r="AM4967">
        <f>IF($AI4967=1,IFERROR(IF(VALUE($C4967)&lt;100000000,VALUE($C4967),1000000000),IFERROR(IF(VALUE(MID($C4967,2,20))&lt;100000000,VALUE(MID($C4967,2,20)),1000000000),1000000000))+ROW()/100000,"")</f>
        <v/>
      </c>
    </row>
    <row r="4968">
      <c r="E4968" s="14" t="n"/>
      <c r="M4968" s="8">
        <f>IF($C4968="","",L4968*T4968/100)</f>
        <v/>
      </c>
      <c r="S4968" s="8" t="n"/>
      <c r="T4968" s="8" t="n"/>
      <c r="W4968">
        <f>IF($C4968="","",IF($AL4968=1,0,IF($AK4968=1,Settings!$C$6,Settings!$C$7))*100)</f>
        <v/>
      </c>
      <c r="X4968" s="8">
        <f>IF($C4968="","",T4968*W4968/100)</f>
        <v/>
      </c>
      <c r="Y4968" s="8">
        <f>IF($C4968="","",T4968-X4968)</f>
        <v/>
      </c>
      <c r="Z4968" s="8">
        <f>IF($C4968="","",Y4968-M4968)</f>
        <v/>
      </c>
      <c r="AD4968" s="8" t="n"/>
      <c r="AG4968" s="14" t="n"/>
      <c r="AI4968">
        <f>IF($C4968="","",IF(COUNTIF($C$2:$C4968,$C4968)=1,1,0))</f>
        <v/>
      </c>
      <c r="AJ4968">
        <f>IF($AI4968=1,SUMPRODUCT(--($AM$2:$AM$7001&lt;$AM4968))+1,"")</f>
        <v/>
      </c>
      <c r="AK4968">
        <f>IF($C4968="","",IF(OR($P4968=TRUE(),$P4968="TRUE"),1,0))</f>
        <v/>
      </c>
      <c r="AL4968">
        <f>IF($C4968="","",IF(AND($V4968="Yes",SUMPRODUCT((LEN(Settings!$F$6:$F$13)&gt;0)*ISNUMBER(SEARCH(Settings!$F$6:$F$13,$O4968)))=0),1,0))</f>
        <v/>
      </c>
      <c r="AM4968">
        <f>IF($AI4968=1,IFERROR(IF(VALUE($C4968)&lt;100000000,VALUE($C4968),1000000000),IFERROR(IF(VALUE(MID($C4968,2,20))&lt;100000000,VALUE(MID($C4968,2,20)),1000000000),1000000000))+ROW()/100000,"")</f>
        <v/>
      </c>
    </row>
    <row r="4969">
      <c r="E4969" s="14" t="n"/>
      <c r="M4969" s="8">
        <f>IF($C4969="","",L4969*T4969/100)</f>
        <v/>
      </c>
      <c r="S4969" s="8" t="n"/>
      <c r="T4969" s="8" t="n"/>
      <c r="W4969">
        <f>IF($C4969="","",IF($AL4969=1,0,IF($AK4969=1,Settings!$C$6,Settings!$C$7))*100)</f>
        <v/>
      </c>
      <c r="X4969" s="8">
        <f>IF($C4969="","",T4969*W4969/100)</f>
        <v/>
      </c>
      <c r="Y4969" s="8">
        <f>IF($C4969="","",T4969-X4969)</f>
        <v/>
      </c>
      <c r="Z4969" s="8">
        <f>IF($C4969="","",Y4969-M4969)</f>
        <v/>
      </c>
      <c r="AD4969" s="8" t="n"/>
      <c r="AG4969" s="14" t="n"/>
      <c r="AI4969">
        <f>IF($C4969="","",IF(COUNTIF($C$2:$C4969,$C4969)=1,1,0))</f>
        <v/>
      </c>
      <c r="AJ4969">
        <f>IF($AI4969=1,SUMPRODUCT(--($AM$2:$AM$7001&lt;$AM4969))+1,"")</f>
        <v/>
      </c>
      <c r="AK4969">
        <f>IF($C4969="","",IF(OR($P4969=TRUE(),$P4969="TRUE"),1,0))</f>
        <v/>
      </c>
      <c r="AL4969">
        <f>IF($C4969="","",IF(AND($V4969="Yes",SUMPRODUCT((LEN(Settings!$F$6:$F$13)&gt;0)*ISNUMBER(SEARCH(Settings!$F$6:$F$13,$O4969)))=0),1,0))</f>
        <v/>
      </c>
      <c r="AM4969">
        <f>IF($AI4969=1,IFERROR(IF(VALUE($C4969)&lt;100000000,VALUE($C4969),1000000000),IFERROR(IF(VALUE(MID($C4969,2,20))&lt;100000000,VALUE(MID($C4969,2,20)),1000000000),1000000000))+ROW()/100000,"")</f>
        <v/>
      </c>
    </row>
    <row r="4970">
      <c r="E4970" s="14" t="n"/>
      <c r="M4970" s="8">
        <f>IF($C4970="","",L4970*T4970/100)</f>
        <v/>
      </c>
      <c r="S4970" s="8" t="n"/>
      <c r="T4970" s="8" t="n"/>
      <c r="W4970">
        <f>IF($C4970="","",IF($AL4970=1,0,IF($AK4970=1,Settings!$C$6,Settings!$C$7))*100)</f>
        <v/>
      </c>
      <c r="X4970" s="8">
        <f>IF($C4970="","",T4970*W4970/100)</f>
        <v/>
      </c>
      <c r="Y4970" s="8">
        <f>IF($C4970="","",T4970-X4970)</f>
        <v/>
      </c>
      <c r="Z4970" s="8">
        <f>IF($C4970="","",Y4970-M4970)</f>
        <v/>
      </c>
      <c r="AD4970" s="8" t="n"/>
      <c r="AG4970" s="14" t="n"/>
      <c r="AI4970">
        <f>IF($C4970="","",IF(COUNTIF($C$2:$C4970,$C4970)=1,1,0))</f>
        <v/>
      </c>
      <c r="AJ4970">
        <f>IF($AI4970=1,SUMPRODUCT(--($AM$2:$AM$7001&lt;$AM4970))+1,"")</f>
        <v/>
      </c>
      <c r="AK4970">
        <f>IF($C4970="","",IF(OR($P4970=TRUE(),$P4970="TRUE"),1,0))</f>
        <v/>
      </c>
      <c r="AL4970">
        <f>IF($C4970="","",IF(AND($V4970="Yes",SUMPRODUCT((LEN(Settings!$F$6:$F$13)&gt;0)*ISNUMBER(SEARCH(Settings!$F$6:$F$13,$O4970)))=0),1,0))</f>
        <v/>
      </c>
      <c r="AM4970">
        <f>IF($AI4970=1,IFERROR(IF(VALUE($C4970)&lt;100000000,VALUE($C4970),1000000000),IFERROR(IF(VALUE(MID($C4970,2,20))&lt;100000000,VALUE(MID($C4970,2,20)),1000000000),1000000000))+ROW()/100000,"")</f>
        <v/>
      </c>
    </row>
    <row r="4971">
      <c r="E4971" s="14" t="n"/>
      <c r="M4971" s="8">
        <f>IF($C4971="","",L4971*T4971/100)</f>
        <v/>
      </c>
      <c r="S4971" s="8" t="n"/>
      <c r="T4971" s="8" t="n"/>
      <c r="W4971">
        <f>IF($C4971="","",IF($AL4971=1,0,IF($AK4971=1,Settings!$C$6,Settings!$C$7))*100)</f>
        <v/>
      </c>
      <c r="X4971" s="8">
        <f>IF($C4971="","",T4971*W4971/100)</f>
        <v/>
      </c>
      <c r="Y4971" s="8">
        <f>IF($C4971="","",T4971-X4971)</f>
        <v/>
      </c>
      <c r="Z4971" s="8">
        <f>IF($C4971="","",Y4971-M4971)</f>
        <v/>
      </c>
      <c r="AD4971" s="8" t="n"/>
      <c r="AG4971" s="14" t="n"/>
      <c r="AI4971">
        <f>IF($C4971="","",IF(COUNTIF($C$2:$C4971,$C4971)=1,1,0))</f>
        <v/>
      </c>
      <c r="AJ4971">
        <f>IF($AI4971=1,SUMPRODUCT(--($AM$2:$AM$7001&lt;$AM4971))+1,"")</f>
        <v/>
      </c>
      <c r="AK4971">
        <f>IF($C4971="","",IF(OR($P4971=TRUE(),$P4971="TRUE"),1,0))</f>
        <v/>
      </c>
      <c r="AL4971">
        <f>IF($C4971="","",IF(AND($V4971="Yes",SUMPRODUCT((LEN(Settings!$F$6:$F$13)&gt;0)*ISNUMBER(SEARCH(Settings!$F$6:$F$13,$O4971)))=0),1,0))</f>
        <v/>
      </c>
      <c r="AM4971">
        <f>IF($AI4971=1,IFERROR(IF(VALUE($C4971)&lt;100000000,VALUE($C4971),1000000000),IFERROR(IF(VALUE(MID($C4971,2,20))&lt;100000000,VALUE(MID($C4971,2,20)),1000000000),1000000000))+ROW()/100000,"")</f>
        <v/>
      </c>
    </row>
    <row r="4972">
      <c r="E4972" s="14" t="n"/>
      <c r="M4972" s="8">
        <f>IF($C4972="","",L4972*T4972/100)</f>
        <v/>
      </c>
      <c r="S4972" s="8" t="n"/>
      <c r="T4972" s="8" t="n"/>
      <c r="W4972">
        <f>IF($C4972="","",IF($AL4972=1,0,IF($AK4972=1,Settings!$C$6,Settings!$C$7))*100)</f>
        <v/>
      </c>
      <c r="X4972" s="8">
        <f>IF($C4972="","",T4972*W4972/100)</f>
        <v/>
      </c>
      <c r="Y4972" s="8">
        <f>IF($C4972="","",T4972-X4972)</f>
        <v/>
      </c>
      <c r="Z4972" s="8">
        <f>IF($C4972="","",Y4972-M4972)</f>
        <v/>
      </c>
      <c r="AD4972" s="8" t="n"/>
      <c r="AG4972" s="14" t="n"/>
      <c r="AI4972">
        <f>IF($C4972="","",IF(COUNTIF($C$2:$C4972,$C4972)=1,1,0))</f>
        <v/>
      </c>
      <c r="AJ4972">
        <f>IF($AI4972=1,SUMPRODUCT(--($AM$2:$AM$7001&lt;$AM4972))+1,"")</f>
        <v/>
      </c>
      <c r="AK4972">
        <f>IF($C4972="","",IF(OR($P4972=TRUE(),$P4972="TRUE"),1,0))</f>
        <v/>
      </c>
      <c r="AL4972">
        <f>IF($C4972="","",IF(AND($V4972="Yes",SUMPRODUCT((LEN(Settings!$F$6:$F$13)&gt;0)*ISNUMBER(SEARCH(Settings!$F$6:$F$13,$O4972)))=0),1,0))</f>
        <v/>
      </c>
      <c r="AM4972">
        <f>IF($AI4972=1,IFERROR(IF(VALUE($C4972)&lt;100000000,VALUE($C4972),1000000000),IFERROR(IF(VALUE(MID($C4972,2,20))&lt;100000000,VALUE(MID($C4972,2,20)),1000000000),1000000000))+ROW()/100000,"")</f>
        <v/>
      </c>
    </row>
    <row r="4973">
      <c r="E4973" s="14" t="n"/>
      <c r="M4973" s="8">
        <f>IF($C4973="","",L4973*T4973/100)</f>
        <v/>
      </c>
      <c r="S4973" s="8" t="n"/>
      <c r="T4973" s="8" t="n"/>
      <c r="W4973">
        <f>IF($C4973="","",IF($AL4973=1,0,IF($AK4973=1,Settings!$C$6,Settings!$C$7))*100)</f>
        <v/>
      </c>
      <c r="X4973" s="8">
        <f>IF($C4973="","",T4973*W4973/100)</f>
        <v/>
      </c>
      <c r="Y4973" s="8">
        <f>IF($C4973="","",T4973-X4973)</f>
        <v/>
      </c>
      <c r="Z4973" s="8">
        <f>IF($C4973="","",Y4973-M4973)</f>
        <v/>
      </c>
      <c r="AD4973" s="8" t="n"/>
      <c r="AG4973" s="14" t="n"/>
      <c r="AI4973">
        <f>IF($C4973="","",IF(COUNTIF($C$2:$C4973,$C4973)=1,1,0))</f>
        <v/>
      </c>
      <c r="AJ4973">
        <f>IF($AI4973=1,SUMPRODUCT(--($AM$2:$AM$7001&lt;$AM4973))+1,"")</f>
        <v/>
      </c>
      <c r="AK4973">
        <f>IF($C4973="","",IF(OR($P4973=TRUE(),$P4973="TRUE"),1,0))</f>
        <v/>
      </c>
      <c r="AL4973">
        <f>IF($C4973="","",IF(AND($V4973="Yes",SUMPRODUCT((LEN(Settings!$F$6:$F$13)&gt;0)*ISNUMBER(SEARCH(Settings!$F$6:$F$13,$O4973)))=0),1,0))</f>
        <v/>
      </c>
      <c r="AM4973">
        <f>IF($AI4973=1,IFERROR(IF(VALUE($C4973)&lt;100000000,VALUE($C4973),1000000000),IFERROR(IF(VALUE(MID($C4973,2,20))&lt;100000000,VALUE(MID($C4973,2,20)),1000000000),1000000000))+ROW()/100000,"")</f>
        <v/>
      </c>
    </row>
    <row r="4974">
      <c r="E4974" s="14" t="n"/>
      <c r="M4974" s="8">
        <f>IF($C4974="","",L4974*T4974/100)</f>
        <v/>
      </c>
      <c r="S4974" s="8" t="n"/>
      <c r="T4974" s="8" t="n"/>
      <c r="W4974">
        <f>IF($C4974="","",IF($AL4974=1,0,IF($AK4974=1,Settings!$C$6,Settings!$C$7))*100)</f>
        <v/>
      </c>
      <c r="X4974" s="8">
        <f>IF($C4974="","",T4974*W4974/100)</f>
        <v/>
      </c>
      <c r="Y4974" s="8">
        <f>IF($C4974="","",T4974-X4974)</f>
        <v/>
      </c>
      <c r="Z4974" s="8">
        <f>IF($C4974="","",Y4974-M4974)</f>
        <v/>
      </c>
      <c r="AD4974" s="8" t="n"/>
      <c r="AG4974" s="14" t="n"/>
      <c r="AI4974">
        <f>IF($C4974="","",IF(COUNTIF($C$2:$C4974,$C4974)=1,1,0))</f>
        <v/>
      </c>
      <c r="AJ4974">
        <f>IF($AI4974=1,SUMPRODUCT(--($AM$2:$AM$7001&lt;$AM4974))+1,"")</f>
        <v/>
      </c>
      <c r="AK4974">
        <f>IF($C4974="","",IF(OR($P4974=TRUE(),$P4974="TRUE"),1,0))</f>
        <v/>
      </c>
      <c r="AL4974">
        <f>IF($C4974="","",IF(AND($V4974="Yes",SUMPRODUCT((LEN(Settings!$F$6:$F$13)&gt;0)*ISNUMBER(SEARCH(Settings!$F$6:$F$13,$O4974)))=0),1,0))</f>
        <v/>
      </c>
      <c r="AM4974">
        <f>IF($AI4974=1,IFERROR(IF(VALUE($C4974)&lt;100000000,VALUE($C4974),1000000000),IFERROR(IF(VALUE(MID($C4974,2,20))&lt;100000000,VALUE(MID($C4974,2,20)),1000000000),1000000000))+ROW()/100000,"")</f>
        <v/>
      </c>
    </row>
    <row r="4975">
      <c r="E4975" s="14" t="n"/>
      <c r="M4975" s="8">
        <f>IF($C4975="","",L4975*T4975/100)</f>
        <v/>
      </c>
      <c r="S4975" s="8" t="n"/>
      <c r="T4975" s="8" t="n"/>
      <c r="W4975">
        <f>IF($C4975="","",IF($AL4975=1,0,IF($AK4975=1,Settings!$C$6,Settings!$C$7))*100)</f>
        <v/>
      </c>
      <c r="X4975" s="8">
        <f>IF($C4975="","",T4975*W4975/100)</f>
        <v/>
      </c>
      <c r="Y4975" s="8">
        <f>IF($C4975="","",T4975-X4975)</f>
        <v/>
      </c>
      <c r="Z4975" s="8">
        <f>IF($C4975="","",Y4975-M4975)</f>
        <v/>
      </c>
      <c r="AD4975" s="8" t="n"/>
      <c r="AG4975" s="14" t="n"/>
      <c r="AI4975">
        <f>IF($C4975="","",IF(COUNTIF($C$2:$C4975,$C4975)=1,1,0))</f>
        <v/>
      </c>
      <c r="AJ4975">
        <f>IF($AI4975=1,SUMPRODUCT(--($AM$2:$AM$7001&lt;$AM4975))+1,"")</f>
        <v/>
      </c>
      <c r="AK4975">
        <f>IF($C4975="","",IF(OR($P4975=TRUE(),$P4975="TRUE"),1,0))</f>
        <v/>
      </c>
      <c r="AL4975">
        <f>IF($C4975="","",IF(AND($V4975="Yes",SUMPRODUCT((LEN(Settings!$F$6:$F$13)&gt;0)*ISNUMBER(SEARCH(Settings!$F$6:$F$13,$O4975)))=0),1,0))</f>
        <v/>
      </c>
      <c r="AM4975">
        <f>IF($AI4975=1,IFERROR(IF(VALUE($C4975)&lt;100000000,VALUE($C4975),1000000000),IFERROR(IF(VALUE(MID($C4975,2,20))&lt;100000000,VALUE(MID($C4975,2,20)),1000000000),1000000000))+ROW()/100000,"")</f>
        <v/>
      </c>
    </row>
    <row r="4976">
      <c r="E4976" s="14" t="n"/>
      <c r="M4976" s="8">
        <f>IF($C4976="","",L4976*T4976/100)</f>
        <v/>
      </c>
      <c r="S4976" s="8" t="n"/>
      <c r="T4976" s="8" t="n"/>
      <c r="W4976">
        <f>IF($C4976="","",IF($AL4976=1,0,IF($AK4976=1,Settings!$C$6,Settings!$C$7))*100)</f>
        <v/>
      </c>
      <c r="X4976" s="8">
        <f>IF($C4976="","",T4976*W4976/100)</f>
        <v/>
      </c>
      <c r="Y4976" s="8">
        <f>IF($C4976="","",T4976-X4976)</f>
        <v/>
      </c>
      <c r="Z4976" s="8">
        <f>IF($C4976="","",Y4976-M4976)</f>
        <v/>
      </c>
      <c r="AD4976" s="8" t="n"/>
      <c r="AG4976" s="14" t="n"/>
      <c r="AI4976">
        <f>IF($C4976="","",IF(COUNTIF($C$2:$C4976,$C4976)=1,1,0))</f>
        <v/>
      </c>
      <c r="AJ4976">
        <f>IF($AI4976=1,SUMPRODUCT(--($AM$2:$AM$7001&lt;$AM4976))+1,"")</f>
        <v/>
      </c>
      <c r="AK4976">
        <f>IF($C4976="","",IF(OR($P4976=TRUE(),$P4976="TRUE"),1,0))</f>
        <v/>
      </c>
      <c r="AL4976">
        <f>IF($C4976="","",IF(AND($V4976="Yes",SUMPRODUCT((LEN(Settings!$F$6:$F$13)&gt;0)*ISNUMBER(SEARCH(Settings!$F$6:$F$13,$O4976)))=0),1,0))</f>
        <v/>
      </c>
      <c r="AM4976">
        <f>IF($AI4976=1,IFERROR(IF(VALUE($C4976)&lt;100000000,VALUE($C4976),1000000000),IFERROR(IF(VALUE(MID($C4976,2,20))&lt;100000000,VALUE(MID($C4976,2,20)),1000000000),1000000000))+ROW()/100000,"")</f>
        <v/>
      </c>
    </row>
    <row r="4977">
      <c r="E4977" s="14" t="n"/>
      <c r="M4977" s="8">
        <f>IF($C4977="","",L4977*T4977/100)</f>
        <v/>
      </c>
      <c r="S4977" s="8" t="n"/>
      <c r="T4977" s="8" t="n"/>
      <c r="W4977">
        <f>IF($C4977="","",IF($AL4977=1,0,IF($AK4977=1,Settings!$C$6,Settings!$C$7))*100)</f>
        <v/>
      </c>
      <c r="X4977" s="8">
        <f>IF($C4977="","",T4977*W4977/100)</f>
        <v/>
      </c>
      <c r="Y4977" s="8">
        <f>IF($C4977="","",T4977-X4977)</f>
        <v/>
      </c>
      <c r="Z4977" s="8">
        <f>IF($C4977="","",Y4977-M4977)</f>
        <v/>
      </c>
      <c r="AD4977" s="8" t="n"/>
      <c r="AG4977" s="14" t="n"/>
      <c r="AI4977">
        <f>IF($C4977="","",IF(COUNTIF($C$2:$C4977,$C4977)=1,1,0))</f>
        <v/>
      </c>
      <c r="AJ4977">
        <f>IF($AI4977=1,SUMPRODUCT(--($AM$2:$AM$7001&lt;$AM4977))+1,"")</f>
        <v/>
      </c>
      <c r="AK4977">
        <f>IF($C4977="","",IF(OR($P4977=TRUE(),$P4977="TRUE"),1,0))</f>
        <v/>
      </c>
      <c r="AL4977">
        <f>IF($C4977="","",IF(AND($V4977="Yes",SUMPRODUCT((LEN(Settings!$F$6:$F$13)&gt;0)*ISNUMBER(SEARCH(Settings!$F$6:$F$13,$O4977)))=0),1,0))</f>
        <v/>
      </c>
      <c r="AM4977">
        <f>IF($AI4977=1,IFERROR(IF(VALUE($C4977)&lt;100000000,VALUE($C4977),1000000000),IFERROR(IF(VALUE(MID($C4977,2,20))&lt;100000000,VALUE(MID($C4977,2,20)),1000000000),1000000000))+ROW()/100000,"")</f>
        <v/>
      </c>
    </row>
    <row r="4978">
      <c r="E4978" s="14" t="n"/>
      <c r="M4978" s="8">
        <f>IF($C4978="","",L4978*T4978/100)</f>
        <v/>
      </c>
      <c r="S4978" s="8" t="n"/>
      <c r="T4978" s="8" t="n"/>
      <c r="W4978">
        <f>IF($C4978="","",IF($AL4978=1,0,IF($AK4978=1,Settings!$C$6,Settings!$C$7))*100)</f>
        <v/>
      </c>
      <c r="X4978" s="8">
        <f>IF($C4978="","",T4978*W4978/100)</f>
        <v/>
      </c>
      <c r="Y4978" s="8">
        <f>IF($C4978="","",T4978-X4978)</f>
        <v/>
      </c>
      <c r="Z4978" s="8">
        <f>IF($C4978="","",Y4978-M4978)</f>
        <v/>
      </c>
      <c r="AD4978" s="8" t="n"/>
      <c r="AG4978" s="14" t="n"/>
      <c r="AI4978">
        <f>IF($C4978="","",IF(COUNTIF($C$2:$C4978,$C4978)=1,1,0))</f>
        <v/>
      </c>
      <c r="AJ4978">
        <f>IF($AI4978=1,SUMPRODUCT(--($AM$2:$AM$7001&lt;$AM4978))+1,"")</f>
        <v/>
      </c>
      <c r="AK4978">
        <f>IF($C4978="","",IF(OR($P4978=TRUE(),$P4978="TRUE"),1,0))</f>
        <v/>
      </c>
      <c r="AL4978">
        <f>IF($C4978="","",IF(AND($V4978="Yes",SUMPRODUCT((LEN(Settings!$F$6:$F$13)&gt;0)*ISNUMBER(SEARCH(Settings!$F$6:$F$13,$O4978)))=0),1,0))</f>
        <v/>
      </c>
      <c r="AM4978">
        <f>IF($AI4978=1,IFERROR(IF(VALUE($C4978)&lt;100000000,VALUE($C4978),1000000000),IFERROR(IF(VALUE(MID($C4978,2,20))&lt;100000000,VALUE(MID($C4978,2,20)),1000000000),1000000000))+ROW()/100000,"")</f>
        <v/>
      </c>
    </row>
    <row r="4979">
      <c r="E4979" s="14" t="n"/>
      <c r="M4979" s="8">
        <f>IF($C4979="","",L4979*T4979/100)</f>
        <v/>
      </c>
      <c r="S4979" s="8" t="n"/>
      <c r="T4979" s="8" t="n"/>
      <c r="W4979">
        <f>IF($C4979="","",IF($AL4979=1,0,IF($AK4979=1,Settings!$C$6,Settings!$C$7))*100)</f>
        <v/>
      </c>
      <c r="X4979" s="8">
        <f>IF($C4979="","",T4979*W4979/100)</f>
        <v/>
      </c>
      <c r="Y4979" s="8">
        <f>IF($C4979="","",T4979-X4979)</f>
        <v/>
      </c>
      <c r="Z4979" s="8">
        <f>IF($C4979="","",Y4979-M4979)</f>
        <v/>
      </c>
      <c r="AD4979" s="8" t="n"/>
      <c r="AG4979" s="14" t="n"/>
      <c r="AI4979">
        <f>IF($C4979="","",IF(COUNTIF($C$2:$C4979,$C4979)=1,1,0))</f>
        <v/>
      </c>
      <c r="AJ4979">
        <f>IF($AI4979=1,SUMPRODUCT(--($AM$2:$AM$7001&lt;$AM4979))+1,"")</f>
        <v/>
      </c>
      <c r="AK4979">
        <f>IF($C4979="","",IF(OR($P4979=TRUE(),$P4979="TRUE"),1,0))</f>
        <v/>
      </c>
      <c r="AL4979">
        <f>IF($C4979="","",IF(AND($V4979="Yes",SUMPRODUCT((LEN(Settings!$F$6:$F$13)&gt;0)*ISNUMBER(SEARCH(Settings!$F$6:$F$13,$O4979)))=0),1,0))</f>
        <v/>
      </c>
      <c r="AM4979">
        <f>IF($AI4979=1,IFERROR(IF(VALUE($C4979)&lt;100000000,VALUE($C4979),1000000000),IFERROR(IF(VALUE(MID($C4979,2,20))&lt;100000000,VALUE(MID($C4979,2,20)),1000000000),1000000000))+ROW()/100000,"")</f>
        <v/>
      </c>
    </row>
    <row r="4980">
      <c r="E4980" s="14" t="n"/>
      <c r="M4980" s="8">
        <f>IF($C4980="","",L4980*T4980/100)</f>
        <v/>
      </c>
      <c r="S4980" s="8" t="n"/>
      <c r="T4980" s="8" t="n"/>
      <c r="W4980">
        <f>IF($C4980="","",IF($AL4980=1,0,IF($AK4980=1,Settings!$C$6,Settings!$C$7))*100)</f>
        <v/>
      </c>
      <c r="X4980" s="8">
        <f>IF($C4980="","",T4980*W4980/100)</f>
        <v/>
      </c>
      <c r="Y4980" s="8">
        <f>IF($C4980="","",T4980-X4980)</f>
        <v/>
      </c>
      <c r="Z4980" s="8">
        <f>IF($C4980="","",Y4980-M4980)</f>
        <v/>
      </c>
      <c r="AD4980" s="8" t="n"/>
      <c r="AG4980" s="14" t="n"/>
      <c r="AI4980">
        <f>IF($C4980="","",IF(COUNTIF($C$2:$C4980,$C4980)=1,1,0))</f>
        <v/>
      </c>
      <c r="AJ4980">
        <f>IF($AI4980=1,SUMPRODUCT(--($AM$2:$AM$7001&lt;$AM4980))+1,"")</f>
        <v/>
      </c>
      <c r="AK4980">
        <f>IF($C4980="","",IF(OR($P4980=TRUE(),$P4980="TRUE"),1,0))</f>
        <v/>
      </c>
      <c r="AL4980">
        <f>IF($C4980="","",IF(AND($V4980="Yes",SUMPRODUCT((LEN(Settings!$F$6:$F$13)&gt;0)*ISNUMBER(SEARCH(Settings!$F$6:$F$13,$O4980)))=0),1,0))</f>
        <v/>
      </c>
      <c r="AM4980">
        <f>IF($AI4980=1,IFERROR(IF(VALUE($C4980)&lt;100000000,VALUE($C4980),1000000000),IFERROR(IF(VALUE(MID($C4980,2,20))&lt;100000000,VALUE(MID($C4980,2,20)),1000000000),1000000000))+ROW()/100000,"")</f>
        <v/>
      </c>
    </row>
    <row r="4981">
      <c r="E4981" s="14" t="n"/>
      <c r="M4981" s="8">
        <f>IF($C4981="","",L4981*T4981/100)</f>
        <v/>
      </c>
      <c r="S4981" s="8" t="n"/>
      <c r="T4981" s="8" t="n"/>
      <c r="W4981">
        <f>IF($C4981="","",IF($AL4981=1,0,IF($AK4981=1,Settings!$C$6,Settings!$C$7))*100)</f>
        <v/>
      </c>
      <c r="X4981" s="8">
        <f>IF($C4981="","",T4981*W4981/100)</f>
        <v/>
      </c>
      <c r="Y4981" s="8">
        <f>IF($C4981="","",T4981-X4981)</f>
        <v/>
      </c>
      <c r="Z4981" s="8">
        <f>IF($C4981="","",Y4981-M4981)</f>
        <v/>
      </c>
      <c r="AD4981" s="8" t="n"/>
      <c r="AG4981" s="14" t="n"/>
      <c r="AI4981">
        <f>IF($C4981="","",IF(COUNTIF($C$2:$C4981,$C4981)=1,1,0))</f>
        <v/>
      </c>
      <c r="AJ4981">
        <f>IF($AI4981=1,SUMPRODUCT(--($AM$2:$AM$7001&lt;$AM4981))+1,"")</f>
        <v/>
      </c>
      <c r="AK4981">
        <f>IF($C4981="","",IF(OR($P4981=TRUE(),$P4981="TRUE"),1,0))</f>
        <v/>
      </c>
      <c r="AL4981">
        <f>IF($C4981="","",IF(AND($V4981="Yes",SUMPRODUCT((LEN(Settings!$F$6:$F$13)&gt;0)*ISNUMBER(SEARCH(Settings!$F$6:$F$13,$O4981)))=0),1,0))</f>
        <v/>
      </c>
      <c r="AM4981">
        <f>IF($AI4981=1,IFERROR(IF(VALUE($C4981)&lt;100000000,VALUE($C4981),1000000000),IFERROR(IF(VALUE(MID($C4981,2,20))&lt;100000000,VALUE(MID($C4981,2,20)),1000000000),1000000000))+ROW()/100000,"")</f>
        <v/>
      </c>
    </row>
    <row r="4982">
      <c r="E4982" s="14" t="n"/>
      <c r="M4982" s="8">
        <f>IF($C4982="","",L4982*T4982/100)</f>
        <v/>
      </c>
      <c r="S4982" s="8" t="n"/>
      <c r="T4982" s="8" t="n"/>
      <c r="W4982">
        <f>IF($C4982="","",IF($AL4982=1,0,IF($AK4982=1,Settings!$C$6,Settings!$C$7))*100)</f>
        <v/>
      </c>
      <c r="X4982" s="8">
        <f>IF($C4982="","",T4982*W4982/100)</f>
        <v/>
      </c>
      <c r="Y4982" s="8">
        <f>IF($C4982="","",T4982-X4982)</f>
        <v/>
      </c>
      <c r="Z4982" s="8">
        <f>IF($C4982="","",Y4982-M4982)</f>
        <v/>
      </c>
      <c r="AD4982" s="8" t="n"/>
      <c r="AG4982" s="14" t="n"/>
      <c r="AI4982">
        <f>IF($C4982="","",IF(COUNTIF($C$2:$C4982,$C4982)=1,1,0))</f>
        <v/>
      </c>
      <c r="AJ4982">
        <f>IF($AI4982=1,SUMPRODUCT(--($AM$2:$AM$7001&lt;$AM4982))+1,"")</f>
        <v/>
      </c>
      <c r="AK4982">
        <f>IF($C4982="","",IF(OR($P4982=TRUE(),$P4982="TRUE"),1,0))</f>
        <v/>
      </c>
      <c r="AL4982">
        <f>IF($C4982="","",IF(AND($V4982="Yes",SUMPRODUCT((LEN(Settings!$F$6:$F$13)&gt;0)*ISNUMBER(SEARCH(Settings!$F$6:$F$13,$O4982)))=0),1,0))</f>
        <v/>
      </c>
      <c r="AM4982">
        <f>IF($AI4982=1,IFERROR(IF(VALUE($C4982)&lt;100000000,VALUE($C4982),1000000000),IFERROR(IF(VALUE(MID($C4982,2,20))&lt;100000000,VALUE(MID($C4982,2,20)),1000000000),1000000000))+ROW()/100000,"")</f>
        <v/>
      </c>
    </row>
    <row r="4983">
      <c r="E4983" s="14" t="n"/>
      <c r="M4983" s="8">
        <f>IF($C4983="","",L4983*T4983/100)</f>
        <v/>
      </c>
      <c r="S4983" s="8" t="n"/>
      <c r="T4983" s="8" t="n"/>
      <c r="W4983">
        <f>IF($C4983="","",IF($AL4983=1,0,IF($AK4983=1,Settings!$C$6,Settings!$C$7))*100)</f>
        <v/>
      </c>
      <c r="X4983" s="8">
        <f>IF($C4983="","",T4983*W4983/100)</f>
        <v/>
      </c>
      <c r="Y4983" s="8">
        <f>IF($C4983="","",T4983-X4983)</f>
        <v/>
      </c>
      <c r="Z4983" s="8">
        <f>IF($C4983="","",Y4983-M4983)</f>
        <v/>
      </c>
      <c r="AD4983" s="8" t="n"/>
      <c r="AG4983" s="14" t="n"/>
      <c r="AI4983">
        <f>IF($C4983="","",IF(COUNTIF($C$2:$C4983,$C4983)=1,1,0))</f>
        <v/>
      </c>
      <c r="AJ4983">
        <f>IF($AI4983=1,SUMPRODUCT(--($AM$2:$AM$7001&lt;$AM4983))+1,"")</f>
        <v/>
      </c>
      <c r="AK4983">
        <f>IF($C4983="","",IF(OR($P4983=TRUE(),$P4983="TRUE"),1,0))</f>
        <v/>
      </c>
      <c r="AL4983">
        <f>IF($C4983="","",IF(AND($V4983="Yes",SUMPRODUCT((LEN(Settings!$F$6:$F$13)&gt;0)*ISNUMBER(SEARCH(Settings!$F$6:$F$13,$O4983)))=0),1,0))</f>
        <v/>
      </c>
      <c r="AM4983">
        <f>IF($AI4983=1,IFERROR(IF(VALUE($C4983)&lt;100000000,VALUE($C4983),1000000000),IFERROR(IF(VALUE(MID($C4983,2,20))&lt;100000000,VALUE(MID($C4983,2,20)),1000000000),1000000000))+ROW()/100000,"")</f>
        <v/>
      </c>
    </row>
    <row r="4984">
      <c r="E4984" s="14" t="n"/>
      <c r="M4984" s="8">
        <f>IF($C4984="","",L4984*T4984/100)</f>
        <v/>
      </c>
      <c r="S4984" s="8" t="n"/>
      <c r="T4984" s="8" t="n"/>
      <c r="W4984">
        <f>IF($C4984="","",IF($AL4984=1,0,IF($AK4984=1,Settings!$C$6,Settings!$C$7))*100)</f>
        <v/>
      </c>
      <c r="X4984" s="8">
        <f>IF($C4984="","",T4984*W4984/100)</f>
        <v/>
      </c>
      <c r="Y4984" s="8">
        <f>IF($C4984="","",T4984-X4984)</f>
        <v/>
      </c>
      <c r="Z4984" s="8">
        <f>IF($C4984="","",Y4984-M4984)</f>
        <v/>
      </c>
      <c r="AD4984" s="8" t="n"/>
      <c r="AG4984" s="14" t="n"/>
      <c r="AI4984">
        <f>IF($C4984="","",IF(COUNTIF($C$2:$C4984,$C4984)=1,1,0))</f>
        <v/>
      </c>
      <c r="AJ4984">
        <f>IF($AI4984=1,SUMPRODUCT(--($AM$2:$AM$7001&lt;$AM4984))+1,"")</f>
        <v/>
      </c>
      <c r="AK4984">
        <f>IF($C4984="","",IF(OR($P4984=TRUE(),$P4984="TRUE"),1,0))</f>
        <v/>
      </c>
      <c r="AL4984">
        <f>IF($C4984="","",IF(AND($V4984="Yes",SUMPRODUCT((LEN(Settings!$F$6:$F$13)&gt;0)*ISNUMBER(SEARCH(Settings!$F$6:$F$13,$O4984)))=0),1,0))</f>
        <v/>
      </c>
      <c r="AM4984">
        <f>IF($AI4984=1,IFERROR(IF(VALUE($C4984)&lt;100000000,VALUE($C4984),1000000000),IFERROR(IF(VALUE(MID($C4984,2,20))&lt;100000000,VALUE(MID($C4984,2,20)),1000000000),1000000000))+ROW()/100000,"")</f>
        <v/>
      </c>
    </row>
    <row r="4985">
      <c r="E4985" s="14" t="n"/>
      <c r="M4985" s="8">
        <f>IF($C4985="","",L4985*T4985/100)</f>
        <v/>
      </c>
      <c r="S4985" s="8" t="n"/>
      <c r="T4985" s="8" t="n"/>
      <c r="W4985">
        <f>IF($C4985="","",IF($AL4985=1,0,IF($AK4985=1,Settings!$C$6,Settings!$C$7))*100)</f>
        <v/>
      </c>
      <c r="X4985" s="8">
        <f>IF($C4985="","",T4985*W4985/100)</f>
        <v/>
      </c>
      <c r="Y4985" s="8">
        <f>IF($C4985="","",T4985-X4985)</f>
        <v/>
      </c>
      <c r="Z4985" s="8">
        <f>IF($C4985="","",Y4985-M4985)</f>
        <v/>
      </c>
      <c r="AD4985" s="8" t="n"/>
      <c r="AG4985" s="14" t="n"/>
      <c r="AI4985">
        <f>IF($C4985="","",IF(COUNTIF($C$2:$C4985,$C4985)=1,1,0))</f>
        <v/>
      </c>
      <c r="AJ4985">
        <f>IF($AI4985=1,SUMPRODUCT(--($AM$2:$AM$7001&lt;$AM4985))+1,"")</f>
        <v/>
      </c>
      <c r="AK4985">
        <f>IF($C4985="","",IF(OR($P4985=TRUE(),$P4985="TRUE"),1,0))</f>
        <v/>
      </c>
      <c r="AL4985">
        <f>IF($C4985="","",IF(AND($V4985="Yes",SUMPRODUCT((LEN(Settings!$F$6:$F$13)&gt;0)*ISNUMBER(SEARCH(Settings!$F$6:$F$13,$O4985)))=0),1,0))</f>
        <v/>
      </c>
      <c r="AM4985">
        <f>IF($AI4985=1,IFERROR(IF(VALUE($C4985)&lt;100000000,VALUE($C4985),1000000000),IFERROR(IF(VALUE(MID($C4985,2,20))&lt;100000000,VALUE(MID($C4985,2,20)),1000000000),1000000000))+ROW()/100000,"")</f>
        <v/>
      </c>
    </row>
    <row r="4986">
      <c r="E4986" s="14" t="n"/>
      <c r="M4986" s="8">
        <f>IF($C4986="","",L4986*T4986/100)</f>
        <v/>
      </c>
      <c r="S4986" s="8" t="n"/>
      <c r="T4986" s="8" t="n"/>
      <c r="W4986">
        <f>IF($C4986="","",IF($AL4986=1,0,IF($AK4986=1,Settings!$C$6,Settings!$C$7))*100)</f>
        <v/>
      </c>
      <c r="X4986" s="8">
        <f>IF($C4986="","",T4986*W4986/100)</f>
        <v/>
      </c>
      <c r="Y4986" s="8">
        <f>IF($C4986="","",T4986-X4986)</f>
        <v/>
      </c>
      <c r="Z4986" s="8">
        <f>IF($C4986="","",Y4986-M4986)</f>
        <v/>
      </c>
      <c r="AD4986" s="8" t="n"/>
      <c r="AG4986" s="14" t="n"/>
      <c r="AI4986">
        <f>IF($C4986="","",IF(COUNTIF($C$2:$C4986,$C4986)=1,1,0))</f>
        <v/>
      </c>
      <c r="AJ4986">
        <f>IF($AI4986=1,SUMPRODUCT(--($AM$2:$AM$7001&lt;$AM4986))+1,"")</f>
        <v/>
      </c>
      <c r="AK4986">
        <f>IF($C4986="","",IF(OR($P4986=TRUE(),$P4986="TRUE"),1,0))</f>
        <v/>
      </c>
      <c r="AL4986">
        <f>IF($C4986="","",IF(AND($V4986="Yes",SUMPRODUCT((LEN(Settings!$F$6:$F$13)&gt;0)*ISNUMBER(SEARCH(Settings!$F$6:$F$13,$O4986)))=0),1,0))</f>
        <v/>
      </c>
      <c r="AM4986">
        <f>IF($AI4986=1,IFERROR(IF(VALUE($C4986)&lt;100000000,VALUE($C4986),1000000000),IFERROR(IF(VALUE(MID($C4986,2,20))&lt;100000000,VALUE(MID($C4986,2,20)),1000000000),1000000000))+ROW()/100000,"")</f>
        <v/>
      </c>
    </row>
    <row r="4987">
      <c r="E4987" s="14" t="n"/>
      <c r="M4987" s="8">
        <f>IF($C4987="","",L4987*T4987/100)</f>
        <v/>
      </c>
      <c r="S4987" s="8" t="n"/>
      <c r="T4987" s="8" t="n"/>
      <c r="W4987">
        <f>IF($C4987="","",IF($AL4987=1,0,IF($AK4987=1,Settings!$C$6,Settings!$C$7))*100)</f>
        <v/>
      </c>
      <c r="X4987" s="8">
        <f>IF($C4987="","",T4987*W4987/100)</f>
        <v/>
      </c>
      <c r="Y4987" s="8">
        <f>IF($C4987="","",T4987-X4987)</f>
        <v/>
      </c>
      <c r="Z4987" s="8">
        <f>IF($C4987="","",Y4987-M4987)</f>
        <v/>
      </c>
      <c r="AD4987" s="8" t="n"/>
      <c r="AG4987" s="14" t="n"/>
      <c r="AI4987">
        <f>IF($C4987="","",IF(COUNTIF($C$2:$C4987,$C4987)=1,1,0))</f>
        <v/>
      </c>
      <c r="AJ4987">
        <f>IF($AI4987=1,SUMPRODUCT(--($AM$2:$AM$7001&lt;$AM4987))+1,"")</f>
        <v/>
      </c>
      <c r="AK4987">
        <f>IF($C4987="","",IF(OR($P4987=TRUE(),$P4987="TRUE"),1,0))</f>
        <v/>
      </c>
      <c r="AL4987">
        <f>IF($C4987="","",IF(AND($V4987="Yes",SUMPRODUCT((LEN(Settings!$F$6:$F$13)&gt;0)*ISNUMBER(SEARCH(Settings!$F$6:$F$13,$O4987)))=0),1,0))</f>
        <v/>
      </c>
      <c r="AM4987">
        <f>IF($AI4987=1,IFERROR(IF(VALUE($C4987)&lt;100000000,VALUE($C4987),1000000000),IFERROR(IF(VALUE(MID($C4987,2,20))&lt;100000000,VALUE(MID($C4987,2,20)),1000000000),1000000000))+ROW()/100000,"")</f>
        <v/>
      </c>
    </row>
    <row r="4988">
      <c r="E4988" s="14" t="n"/>
      <c r="M4988" s="8">
        <f>IF($C4988="","",L4988*T4988/100)</f>
        <v/>
      </c>
      <c r="S4988" s="8" t="n"/>
      <c r="T4988" s="8" t="n"/>
      <c r="W4988">
        <f>IF($C4988="","",IF($AL4988=1,0,IF($AK4988=1,Settings!$C$6,Settings!$C$7))*100)</f>
        <v/>
      </c>
      <c r="X4988" s="8">
        <f>IF($C4988="","",T4988*W4988/100)</f>
        <v/>
      </c>
      <c r="Y4988" s="8">
        <f>IF($C4988="","",T4988-X4988)</f>
        <v/>
      </c>
      <c r="Z4988" s="8">
        <f>IF($C4988="","",Y4988-M4988)</f>
        <v/>
      </c>
      <c r="AD4988" s="8" t="n"/>
      <c r="AG4988" s="14" t="n"/>
      <c r="AI4988">
        <f>IF($C4988="","",IF(COUNTIF($C$2:$C4988,$C4988)=1,1,0))</f>
        <v/>
      </c>
      <c r="AJ4988">
        <f>IF($AI4988=1,SUMPRODUCT(--($AM$2:$AM$7001&lt;$AM4988))+1,"")</f>
        <v/>
      </c>
      <c r="AK4988">
        <f>IF($C4988="","",IF(OR($P4988=TRUE(),$P4988="TRUE"),1,0))</f>
        <v/>
      </c>
      <c r="AL4988">
        <f>IF($C4988="","",IF(AND($V4988="Yes",SUMPRODUCT((LEN(Settings!$F$6:$F$13)&gt;0)*ISNUMBER(SEARCH(Settings!$F$6:$F$13,$O4988)))=0),1,0))</f>
        <v/>
      </c>
      <c r="AM4988">
        <f>IF($AI4988=1,IFERROR(IF(VALUE($C4988)&lt;100000000,VALUE($C4988),1000000000),IFERROR(IF(VALUE(MID($C4988,2,20))&lt;100000000,VALUE(MID($C4988,2,20)),1000000000),1000000000))+ROW()/100000,"")</f>
        <v/>
      </c>
    </row>
    <row r="4989">
      <c r="E4989" s="14" t="n"/>
      <c r="M4989" s="8">
        <f>IF($C4989="","",L4989*T4989/100)</f>
        <v/>
      </c>
      <c r="S4989" s="8" t="n"/>
      <c r="T4989" s="8" t="n"/>
      <c r="W4989">
        <f>IF($C4989="","",IF($AL4989=1,0,IF($AK4989=1,Settings!$C$6,Settings!$C$7))*100)</f>
        <v/>
      </c>
      <c r="X4989" s="8">
        <f>IF($C4989="","",T4989*W4989/100)</f>
        <v/>
      </c>
      <c r="Y4989" s="8">
        <f>IF($C4989="","",T4989-X4989)</f>
        <v/>
      </c>
      <c r="Z4989" s="8">
        <f>IF($C4989="","",Y4989-M4989)</f>
        <v/>
      </c>
      <c r="AD4989" s="8" t="n"/>
      <c r="AG4989" s="14" t="n"/>
      <c r="AI4989">
        <f>IF($C4989="","",IF(COUNTIF($C$2:$C4989,$C4989)=1,1,0))</f>
        <v/>
      </c>
      <c r="AJ4989">
        <f>IF($AI4989=1,SUMPRODUCT(--($AM$2:$AM$7001&lt;$AM4989))+1,"")</f>
        <v/>
      </c>
      <c r="AK4989">
        <f>IF($C4989="","",IF(OR($P4989=TRUE(),$P4989="TRUE"),1,0))</f>
        <v/>
      </c>
      <c r="AL4989">
        <f>IF($C4989="","",IF(AND($V4989="Yes",SUMPRODUCT((LEN(Settings!$F$6:$F$13)&gt;0)*ISNUMBER(SEARCH(Settings!$F$6:$F$13,$O4989)))=0),1,0))</f>
        <v/>
      </c>
      <c r="AM4989">
        <f>IF($AI4989=1,IFERROR(IF(VALUE($C4989)&lt;100000000,VALUE($C4989),1000000000),IFERROR(IF(VALUE(MID($C4989,2,20))&lt;100000000,VALUE(MID($C4989,2,20)),1000000000),1000000000))+ROW()/100000,"")</f>
        <v/>
      </c>
    </row>
    <row r="4990">
      <c r="E4990" s="14" t="n"/>
      <c r="M4990" s="8">
        <f>IF($C4990="","",L4990*T4990/100)</f>
        <v/>
      </c>
      <c r="S4990" s="8" t="n"/>
      <c r="T4990" s="8" t="n"/>
      <c r="W4990">
        <f>IF($C4990="","",IF($AL4990=1,0,IF($AK4990=1,Settings!$C$6,Settings!$C$7))*100)</f>
        <v/>
      </c>
      <c r="X4990" s="8">
        <f>IF($C4990="","",T4990*W4990/100)</f>
        <v/>
      </c>
      <c r="Y4990" s="8">
        <f>IF($C4990="","",T4990-X4990)</f>
        <v/>
      </c>
      <c r="Z4990" s="8">
        <f>IF($C4990="","",Y4990-M4990)</f>
        <v/>
      </c>
      <c r="AD4990" s="8" t="n"/>
      <c r="AG4990" s="14" t="n"/>
      <c r="AI4990">
        <f>IF($C4990="","",IF(COUNTIF($C$2:$C4990,$C4990)=1,1,0))</f>
        <v/>
      </c>
      <c r="AJ4990">
        <f>IF($AI4990=1,SUMPRODUCT(--($AM$2:$AM$7001&lt;$AM4990))+1,"")</f>
        <v/>
      </c>
      <c r="AK4990">
        <f>IF($C4990="","",IF(OR($P4990=TRUE(),$P4990="TRUE"),1,0))</f>
        <v/>
      </c>
      <c r="AL4990">
        <f>IF($C4990="","",IF(AND($V4990="Yes",SUMPRODUCT((LEN(Settings!$F$6:$F$13)&gt;0)*ISNUMBER(SEARCH(Settings!$F$6:$F$13,$O4990)))=0),1,0))</f>
        <v/>
      </c>
      <c r="AM4990">
        <f>IF($AI4990=1,IFERROR(IF(VALUE($C4990)&lt;100000000,VALUE($C4990),1000000000),IFERROR(IF(VALUE(MID($C4990,2,20))&lt;100000000,VALUE(MID($C4990,2,20)),1000000000),1000000000))+ROW()/100000,"")</f>
        <v/>
      </c>
    </row>
    <row r="4991">
      <c r="E4991" s="14" t="n"/>
      <c r="M4991" s="8">
        <f>IF($C4991="","",L4991*T4991/100)</f>
        <v/>
      </c>
      <c r="S4991" s="8" t="n"/>
      <c r="T4991" s="8" t="n"/>
      <c r="W4991">
        <f>IF($C4991="","",IF($AL4991=1,0,IF($AK4991=1,Settings!$C$6,Settings!$C$7))*100)</f>
        <v/>
      </c>
      <c r="X4991" s="8">
        <f>IF($C4991="","",T4991*W4991/100)</f>
        <v/>
      </c>
      <c r="Y4991" s="8">
        <f>IF($C4991="","",T4991-X4991)</f>
        <v/>
      </c>
      <c r="Z4991" s="8">
        <f>IF($C4991="","",Y4991-M4991)</f>
        <v/>
      </c>
      <c r="AD4991" s="8" t="n"/>
      <c r="AG4991" s="14" t="n"/>
      <c r="AI4991">
        <f>IF($C4991="","",IF(COUNTIF($C$2:$C4991,$C4991)=1,1,0))</f>
        <v/>
      </c>
      <c r="AJ4991">
        <f>IF($AI4991=1,SUMPRODUCT(--($AM$2:$AM$7001&lt;$AM4991))+1,"")</f>
        <v/>
      </c>
      <c r="AK4991">
        <f>IF($C4991="","",IF(OR($P4991=TRUE(),$P4991="TRUE"),1,0))</f>
        <v/>
      </c>
      <c r="AL4991">
        <f>IF($C4991="","",IF(AND($V4991="Yes",SUMPRODUCT((LEN(Settings!$F$6:$F$13)&gt;0)*ISNUMBER(SEARCH(Settings!$F$6:$F$13,$O4991)))=0),1,0))</f>
        <v/>
      </c>
      <c r="AM4991">
        <f>IF($AI4991=1,IFERROR(IF(VALUE($C4991)&lt;100000000,VALUE($C4991),1000000000),IFERROR(IF(VALUE(MID($C4991,2,20))&lt;100000000,VALUE(MID($C4991,2,20)),1000000000),1000000000))+ROW()/100000,"")</f>
        <v/>
      </c>
    </row>
    <row r="4992">
      <c r="E4992" s="14" t="n"/>
      <c r="M4992" s="8">
        <f>IF($C4992="","",L4992*T4992/100)</f>
        <v/>
      </c>
      <c r="S4992" s="8" t="n"/>
      <c r="T4992" s="8" t="n"/>
      <c r="W4992">
        <f>IF($C4992="","",IF($AL4992=1,0,IF($AK4992=1,Settings!$C$6,Settings!$C$7))*100)</f>
        <v/>
      </c>
      <c r="X4992" s="8">
        <f>IF($C4992="","",T4992*W4992/100)</f>
        <v/>
      </c>
      <c r="Y4992" s="8">
        <f>IF($C4992="","",T4992-X4992)</f>
        <v/>
      </c>
      <c r="Z4992" s="8">
        <f>IF($C4992="","",Y4992-M4992)</f>
        <v/>
      </c>
      <c r="AD4992" s="8" t="n"/>
      <c r="AG4992" s="14" t="n"/>
      <c r="AI4992">
        <f>IF($C4992="","",IF(COUNTIF($C$2:$C4992,$C4992)=1,1,0))</f>
        <v/>
      </c>
      <c r="AJ4992">
        <f>IF($AI4992=1,SUMPRODUCT(--($AM$2:$AM$7001&lt;$AM4992))+1,"")</f>
        <v/>
      </c>
      <c r="AK4992">
        <f>IF($C4992="","",IF(OR($P4992=TRUE(),$P4992="TRUE"),1,0))</f>
        <v/>
      </c>
      <c r="AL4992">
        <f>IF($C4992="","",IF(AND($V4992="Yes",SUMPRODUCT((LEN(Settings!$F$6:$F$13)&gt;0)*ISNUMBER(SEARCH(Settings!$F$6:$F$13,$O4992)))=0),1,0))</f>
        <v/>
      </c>
      <c r="AM4992">
        <f>IF($AI4992=1,IFERROR(IF(VALUE($C4992)&lt;100000000,VALUE($C4992),1000000000),IFERROR(IF(VALUE(MID($C4992,2,20))&lt;100000000,VALUE(MID($C4992,2,20)),1000000000),1000000000))+ROW()/100000,"")</f>
        <v/>
      </c>
    </row>
    <row r="4993">
      <c r="E4993" s="14" t="n"/>
      <c r="M4993" s="8">
        <f>IF($C4993="","",L4993*T4993/100)</f>
        <v/>
      </c>
      <c r="S4993" s="8" t="n"/>
      <c r="T4993" s="8" t="n"/>
      <c r="W4993">
        <f>IF($C4993="","",IF($AL4993=1,0,IF($AK4993=1,Settings!$C$6,Settings!$C$7))*100)</f>
        <v/>
      </c>
      <c r="X4993" s="8">
        <f>IF($C4993="","",T4993*W4993/100)</f>
        <v/>
      </c>
      <c r="Y4993" s="8">
        <f>IF($C4993="","",T4993-X4993)</f>
        <v/>
      </c>
      <c r="Z4993" s="8">
        <f>IF($C4993="","",Y4993-M4993)</f>
        <v/>
      </c>
      <c r="AD4993" s="8" t="n"/>
      <c r="AG4993" s="14" t="n"/>
      <c r="AI4993">
        <f>IF($C4993="","",IF(COUNTIF($C$2:$C4993,$C4993)=1,1,0))</f>
        <v/>
      </c>
      <c r="AJ4993">
        <f>IF($AI4993=1,SUMPRODUCT(--($AM$2:$AM$7001&lt;$AM4993))+1,"")</f>
        <v/>
      </c>
      <c r="AK4993">
        <f>IF($C4993="","",IF(OR($P4993=TRUE(),$P4993="TRUE"),1,0))</f>
        <v/>
      </c>
      <c r="AL4993">
        <f>IF($C4993="","",IF(AND($V4993="Yes",SUMPRODUCT((LEN(Settings!$F$6:$F$13)&gt;0)*ISNUMBER(SEARCH(Settings!$F$6:$F$13,$O4993)))=0),1,0))</f>
        <v/>
      </c>
      <c r="AM4993">
        <f>IF($AI4993=1,IFERROR(IF(VALUE($C4993)&lt;100000000,VALUE($C4993),1000000000),IFERROR(IF(VALUE(MID($C4993,2,20))&lt;100000000,VALUE(MID($C4993,2,20)),1000000000),1000000000))+ROW()/100000,"")</f>
        <v/>
      </c>
    </row>
    <row r="4994">
      <c r="E4994" s="14" t="n"/>
      <c r="M4994" s="8">
        <f>IF($C4994="","",L4994*T4994/100)</f>
        <v/>
      </c>
      <c r="S4994" s="8" t="n"/>
      <c r="T4994" s="8" t="n"/>
      <c r="W4994">
        <f>IF($C4994="","",IF($AL4994=1,0,IF($AK4994=1,Settings!$C$6,Settings!$C$7))*100)</f>
        <v/>
      </c>
      <c r="X4994" s="8">
        <f>IF($C4994="","",T4994*W4994/100)</f>
        <v/>
      </c>
      <c r="Y4994" s="8">
        <f>IF($C4994="","",T4994-X4994)</f>
        <v/>
      </c>
      <c r="Z4994" s="8">
        <f>IF($C4994="","",Y4994-M4994)</f>
        <v/>
      </c>
      <c r="AD4994" s="8" t="n"/>
      <c r="AG4994" s="14" t="n"/>
      <c r="AI4994">
        <f>IF($C4994="","",IF(COUNTIF($C$2:$C4994,$C4994)=1,1,0))</f>
        <v/>
      </c>
      <c r="AJ4994">
        <f>IF($AI4994=1,SUMPRODUCT(--($AM$2:$AM$7001&lt;$AM4994))+1,"")</f>
        <v/>
      </c>
      <c r="AK4994">
        <f>IF($C4994="","",IF(OR($P4994=TRUE(),$P4994="TRUE"),1,0))</f>
        <v/>
      </c>
      <c r="AL4994">
        <f>IF($C4994="","",IF(AND($V4994="Yes",SUMPRODUCT((LEN(Settings!$F$6:$F$13)&gt;0)*ISNUMBER(SEARCH(Settings!$F$6:$F$13,$O4994)))=0),1,0))</f>
        <v/>
      </c>
      <c r="AM4994">
        <f>IF($AI4994=1,IFERROR(IF(VALUE($C4994)&lt;100000000,VALUE($C4994),1000000000),IFERROR(IF(VALUE(MID($C4994,2,20))&lt;100000000,VALUE(MID($C4994,2,20)),1000000000),1000000000))+ROW()/100000,"")</f>
        <v/>
      </c>
    </row>
    <row r="4995">
      <c r="E4995" s="14" t="n"/>
      <c r="M4995" s="8">
        <f>IF($C4995="","",L4995*T4995/100)</f>
        <v/>
      </c>
      <c r="S4995" s="8" t="n"/>
      <c r="T4995" s="8" t="n"/>
      <c r="W4995">
        <f>IF($C4995="","",IF($AL4995=1,0,IF($AK4995=1,Settings!$C$6,Settings!$C$7))*100)</f>
        <v/>
      </c>
      <c r="X4995" s="8">
        <f>IF($C4995="","",T4995*W4995/100)</f>
        <v/>
      </c>
      <c r="Y4995" s="8">
        <f>IF($C4995="","",T4995-X4995)</f>
        <v/>
      </c>
      <c r="Z4995" s="8">
        <f>IF($C4995="","",Y4995-M4995)</f>
        <v/>
      </c>
      <c r="AD4995" s="8" t="n"/>
      <c r="AG4995" s="14" t="n"/>
      <c r="AI4995">
        <f>IF($C4995="","",IF(COUNTIF($C$2:$C4995,$C4995)=1,1,0))</f>
        <v/>
      </c>
      <c r="AJ4995">
        <f>IF($AI4995=1,SUMPRODUCT(--($AM$2:$AM$7001&lt;$AM4995))+1,"")</f>
        <v/>
      </c>
      <c r="AK4995">
        <f>IF($C4995="","",IF(OR($P4995=TRUE(),$P4995="TRUE"),1,0))</f>
        <v/>
      </c>
      <c r="AL4995">
        <f>IF($C4995="","",IF(AND($V4995="Yes",SUMPRODUCT((LEN(Settings!$F$6:$F$13)&gt;0)*ISNUMBER(SEARCH(Settings!$F$6:$F$13,$O4995)))=0),1,0))</f>
        <v/>
      </c>
      <c r="AM4995">
        <f>IF($AI4995=1,IFERROR(IF(VALUE($C4995)&lt;100000000,VALUE($C4995),1000000000),IFERROR(IF(VALUE(MID($C4995,2,20))&lt;100000000,VALUE(MID($C4995,2,20)),1000000000),1000000000))+ROW()/100000,"")</f>
        <v/>
      </c>
    </row>
    <row r="4996">
      <c r="E4996" s="14" t="n"/>
      <c r="M4996" s="8">
        <f>IF($C4996="","",L4996*T4996/100)</f>
        <v/>
      </c>
      <c r="S4996" s="8" t="n"/>
      <c r="T4996" s="8" t="n"/>
      <c r="W4996">
        <f>IF($C4996="","",IF($AL4996=1,0,IF($AK4996=1,Settings!$C$6,Settings!$C$7))*100)</f>
        <v/>
      </c>
      <c r="X4996" s="8">
        <f>IF($C4996="","",T4996*W4996/100)</f>
        <v/>
      </c>
      <c r="Y4996" s="8">
        <f>IF($C4996="","",T4996-X4996)</f>
        <v/>
      </c>
      <c r="Z4996" s="8">
        <f>IF($C4996="","",Y4996-M4996)</f>
        <v/>
      </c>
      <c r="AD4996" s="8" t="n"/>
      <c r="AG4996" s="14" t="n"/>
      <c r="AI4996">
        <f>IF($C4996="","",IF(COUNTIF($C$2:$C4996,$C4996)=1,1,0))</f>
        <v/>
      </c>
      <c r="AJ4996">
        <f>IF($AI4996=1,SUMPRODUCT(--($AM$2:$AM$7001&lt;$AM4996))+1,"")</f>
        <v/>
      </c>
      <c r="AK4996">
        <f>IF($C4996="","",IF(OR($P4996=TRUE(),$P4996="TRUE"),1,0))</f>
        <v/>
      </c>
      <c r="AL4996">
        <f>IF($C4996="","",IF(AND($V4996="Yes",SUMPRODUCT((LEN(Settings!$F$6:$F$13)&gt;0)*ISNUMBER(SEARCH(Settings!$F$6:$F$13,$O4996)))=0),1,0))</f>
        <v/>
      </c>
      <c r="AM4996">
        <f>IF($AI4996=1,IFERROR(IF(VALUE($C4996)&lt;100000000,VALUE($C4996),1000000000),IFERROR(IF(VALUE(MID($C4996,2,20))&lt;100000000,VALUE(MID($C4996,2,20)),1000000000),1000000000))+ROW()/100000,"")</f>
        <v/>
      </c>
    </row>
    <row r="4997">
      <c r="E4997" s="14" t="n"/>
      <c r="M4997" s="8">
        <f>IF($C4997="","",L4997*T4997/100)</f>
        <v/>
      </c>
      <c r="S4997" s="8" t="n"/>
      <c r="T4997" s="8" t="n"/>
      <c r="W4997">
        <f>IF($C4997="","",IF($AL4997=1,0,IF($AK4997=1,Settings!$C$6,Settings!$C$7))*100)</f>
        <v/>
      </c>
      <c r="X4997" s="8">
        <f>IF($C4997="","",T4997*W4997/100)</f>
        <v/>
      </c>
      <c r="Y4997" s="8">
        <f>IF($C4997="","",T4997-X4997)</f>
        <v/>
      </c>
      <c r="Z4997" s="8">
        <f>IF($C4997="","",Y4997-M4997)</f>
        <v/>
      </c>
      <c r="AD4997" s="8" t="n"/>
      <c r="AG4997" s="14" t="n"/>
      <c r="AI4997">
        <f>IF($C4997="","",IF(COUNTIF($C$2:$C4997,$C4997)=1,1,0))</f>
        <v/>
      </c>
      <c r="AJ4997">
        <f>IF($AI4997=1,SUMPRODUCT(--($AM$2:$AM$7001&lt;$AM4997))+1,"")</f>
        <v/>
      </c>
      <c r="AK4997">
        <f>IF($C4997="","",IF(OR($P4997=TRUE(),$P4997="TRUE"),1,0))</f>
        <v/>
      </c>
      <c r="AL4997">
        <f>IF($C4997="","",IF(AND($V4997="Yes",SUMPRODUCT((LEN(Settings!$F$6:$F$13)&gt;0)*ISNUMBER(SEARCH(Settings!$F$6:$F$13,$O4997)))=0),1,0))</f>
        <v/>
      </c>
      <c r="AM4997">
        <f>IF($AI4997=1,IFERROR(IF(VALUE($C4997)&lt;100000000,VALUE($C4997),1000000000),IFERROR(IF(VALUE(MID($C4997,2,20))&lt;100000000,VALUE(MID($C4997,2,20)),1000000000),1000000000))+ROW()/100000,"")</f>
        <v/>
      </c>
    </row>
    <row r="4998">
      <c r="E4998" s="14" t="n"/>
      <c r="M4998" s="8">
        <f>IF($C4998="","",L4998*T4998/100)</f>
        <v/>
      </c>
      <c r="S4998" s="8" t="n"/>
      <c r="T4998" s="8" t="n"/>
      <c r="W4998">
        <f>IF($C4998="","",IF($AL4998=1,0,IF($AK4998=1,Settings!$C$6,Settings!$C$7))*100)</f>
        <v/>
      </c>
      <c r="X4998" s="8">
        <f>IF($C4998="","",T4998*W4998/100)</f>
        <v/>
      </c>
      <c r="Y4998" s="8">
        <f>IF($C4998="","",T4998-X4998)</f>
        <v/>
      </c>
      <c r="Z4998" s="8">
        <f>IF($C4998="","",Y4998-M4998)</f>
        <v/>
      </c>
      <c r="AD4998" s="8" t="n"/>
      <c r="AG4998" s="14" t="n"/>
      <c r="AI4998">
        <f>IF($C4998="","",IF(COUNTIF($C$2:$C4998,$C4998)=1,1,0))</f>
        <v/>
      </c>
      <c r="AJ4998">
        <f>IF($AI4998=1,SUMPRODUCT(--($AM$2:$AM$7001&lt;$AM4998))+1,"")</f>
        <v/>
      </c>
      <c r="AK4998">
        <f>IF($C4998="","",IF(OR($P4998=TRUE(),$P4998="TRUE"),1,0))</f>
        <v/>
      </c>
      <c r="AL4998">
        <f>IF($C4998="","",IF(AND($V4998="Yes",SUMPRODUCT((LEN(Settings!$F$6:$F$13)&gt;0)*ISNUMBER(SEARCH(Settings!$F$6:$F$13,$O4998)))=0),1,0))</f>
        <v/>
      </c>
      <c r="AM4998">
        <f>IF($AI4998=1,IFERROR(IF(VALUE($C4998)&lt;100000000,VALUE($C4998),1000000000),IFERROR(IF(VALUE(MID($C4998,2,20))&lt;100000000,VALUE(MID($C4998,2,20)),1000000000),1000000000))+ROW()/100000,"")</f>
        <v/>
      </c>
    </row>
    <row r="4999">
      <c r="E4999" s="14" t="n"/>
      <c r="M4999" s="8">
        <f>IF($C4999="","",L4999*T4999/100)</f>
        <v/>
      </c>
      <c r="S4999" s="8" t="n"/>
      <c r="T4999" s="8" t="n"/>
      <c r="W4999">
        <f>IF($C4999="","",IF($AL4999=1,0,IF($AK4999=1,Settings!$C$6,Settings!$C$7))*100)</f>
        <v/>
      </c>
      <c r="X4999" s="8">
        <f>IF($C4999="","",T4999*W4999/100)</f>
        <v/>
      </c>
      <c r="Y4999" s="8">
        <f>IF($C4999="","",T4999-X4999)</f>
        <v/>
      </c>
      <c r="Z4999" s="8">
        <f>IF($C4999="","",Y4999-M4999)</f>
        <v/>
      </c>
      <c r="AD4999" s="8" t="n"/>
      <c r="AG4999" s="14" t="n"/>
      <c r="AI4999">
        <f>IF($C4999="","",IF(COUNTIF($C$2:$C4999,$C4999)=1,1,0))</f>
        <v/>
      </c>
      <c r="AJ4999">
        <f>IF($AI4999=1,SUMPRODUCT(--($AM$2:$AM$7001&lt;$AM4999))+1,"")</f>
        <v/>
      </c>
      <c r="AK4999">
        <f>IF($C4999="","",IF(OR($P4999=TRUE(),$P4999="TRUE"),1,0))</f>
        <v/>
      </c>
      <c r="AL4999">
        <f>IF($C4999="","",IF(AND($V4999="Yes",SUMPRODUCT((LEN(Settings!$F$6:$F$13)&gt;0)*ISNUMBER(SEARCH(Settings!$F$6:$F$13,$O4999)))=0),1,0))</f>
        <v/>
      </c>
      <c r="AM4999">
        <f>IF($AI4999=1,IFERROR(IF(VALUE($C4999)&lt;100000000,VALUE($C4999),1000000000),IFERROR(IF(VALUE(MID($C4999,2,20))&lt;100000000,VALUE(MID($C4999,2,20)),1000000000),1000000000))+ROW()/100000,"")</f>
        <v/>
      </c>
    </row>
    <row r="5000">
      <c r="E5000" s="14" t="n"/>
      <c r="M5000" s="8">
        <f>IF($C5000="","",L5000*T5000/100)</f>
        <v/>
      </c>
      <c r="S5000" s="8" t="n"/>
      <c r="T5000" s="8" t="n"/>
      <c r="W5000">
        <f>IF($C5000="","",IF($AL5000=1,0,IF($AK5000=1,Settings!$C$6,Settings!$C$7))*100)</f>
        <v/>
      </c>
      <c r="X5000" s="8">
        <f>IF($C5000="","",T5000*W5000/100)</f>
        <v/>
      </c>
      <c r="Y5000" s="8">
        <f>IF($C5000="","",T5000-X5000)</f>
        <v/>
      </c>
      <c r="Z5000" s="8">
        <f>IF($C5000="","",Y5000-M5000)</f>
        <v/>
      </c>
      <c r="AD5000" s="8" t="n"/>
      <c r="AG5000" s="14" t="n"/>
      <c r="AI5000">
        <f>IF($C5000="","",IF(COUNTIF($C$2:$C5000,$C5000)=1,1,0))</f>
        <v/>
      </c>
      <c r="AJ5000">
        <f>IF($AI5000=1,SUMPRODUCT(--($AM$2:$AM$7001&lt;$AM5000))+1,"")</f>
        <v/>
      </c>
      <c r="AK5000">
        <f>IF($C5000="","",IF(OR($P5000=TRUE(),$P5000="TRUE"),1,0))</f>
        <v/>
      </c>
      <c r="AL5000">
        <f>IF($C5000="","",IF(AND($V5000="Yes",SUMPRODUCT((LEN(Settings!$F$6:$F$13)&gt;0)*ISNUMBER(SEARCH(Settings!$F$6:$F$13,$O5000)))=0),1,0))</f>
        <v/>
      </c>
      <c r="AM5000">
        <f>IF($AI5000=1,IFERROR(IF(VALUE($C5000)&lt;100000000,VALUE($C5000),1000000000),IFERROR(IF(VALUE(MID($C5000,2,20))&lt;100000000,VALUE(MID($C5000,2,20)),1000000000),1000000000))+ROW()/100000,"")</f>
        <v/>
      </c>
    </row>
    <row r="5001">
      <c r="E5001" s="14" t="n"/>
      <c r="M5001" s="8">
        <f>IF($C5001="","",L5001*T5001/100)</f>
        <v/>
      </c>
      <c r="S5001" s="8" t="n"/>
      <c r="T5001" s="8" t="n"/>
      <c r="W5001">
        <f>IF($C5001="","",IF($AL5001=1,0,IF($AK5001=1,Settings!$C$6,Settings!$C$7))*100)</f>
        <v/>
      </c>
      <c r="X5001" s="8">
        <f>IF($C5001="","",T5001*W5001/100)</f>
        <v/>
      </c>
      <c r="Y5001" s="8">
        <f>IF($C5001="","",T5001-X5001)</f>
        <v/>
      </c>
      <c r="Z5001" s="8">
        <f>IF($C5001="","",Y5001-M5001)</f>
        <v/>
      </c>
      <c r="AD5001" s="8" t="n"/>
      <c r="AG5001" s="14" t="n"/>
      <c r="AI5001">
        <f>IF($C5001="","",IF(COUNTIF($C$2:$C5001,$C5001)=1,1,0))</f>
        <v/>
      </c>
      <c r="AJ5001">
        <f>IF($AI5001=1,SUMPRODUCT(--($AM$2:$AM$7001&lt;$AM5001))+1,"")</f>
        <v/>
      </c>
      <c r="AK5001">
        <f>IF($C5001="","",IF(OR($P5001=TRUE(),$P5001="TRUE"),1,0))</f>
        <v/>
      </c>
      <c r="AL5001">
        <f>IF($C5001="","",IF(AND($V5001="Yes",SUMPRODUCT((LEN(Settings!$F$6:$F$13)&gt;0)*ISNUMBER(SEARCH(Settings!$F$6:$F$13,$O5001)))=0),1,0))</f>
        <v/>
      </c>
      <c r="AM5001">
        <f>IF($AI5001=1,IFERROR(IF(VALUE($C5001)&lt;100000000,VALUE($C5001),1000000000),IFERROR(IF(VALUE(MID($C5001,2,20))&lt;100000000,VALUE(MID($C5001,2,20)),1000000000),1000000000))+ROW()/100000,"")</f>
        <v/>
      </c>
    </row>
    <row r="5002">
      <c r="E5002" s="14" t="n"/>
      <c r="M5002" s="8">
        <f>IF($C5002="","",L5002*T5002/100)</f>
        <v/>
      </c>
      <c r="S5002" s="8" t="n"/>
      <c r="T5002" s="8" t="n"/>
      <c r="W5002">
        <f>IF($C5002="","",IF($AL5002=1,0,IF($AK5002=1,Settings!$C$6,Settings!$C$7))*100)</f>
        <v/>
      </c>
      <c r="X5002" s="8">
        <f>IF($C5002="","",T5002*W5002/100)</f>
        <v/>
      </c>
      <c r="Y5002" s="8">
        <f>IF($C5002="","",T5002-X5002)</f>
        <v/>
      </c>
      <c r="Z5002" s="8">
        <f>IF($C5002="","",Y5002-M5002)</f>
        <v/>
      </c>
      <c r="AD5002" s="8" t="n"/>
      <c r="AG5002" s="14" t="n"/>
      <c r="AI5002">
        <f>IF($C5002="","",IF(COUNTIF($C$2:$C5002,$C5002)=1,1,0))</f>
        <v/>
      </c>
      <c r="AJ5002">
        <f>IF($AI5002=1,SUMPRODUCT(--($AM$2:$AM$7001&lt;$AM5002))+1,"")</f>
        <v/>
      </c>
      <c r="AK5002">
        <f>IF($C5002="","",IF(OR($P5002=TRUE(),$P5002="TRUE"),1,0))</f>
        <v/>
      </c>
      <c r="AL5002">
        <f>IF($C5002="","",IF(AND($V5002="Yes",SUMPRODUCT((LEN(Settings!$F$6:$F$13)&gt;0)*ISNUMBER(SEARCH(Settings!$F$6:$F$13,$O5002)))=0),1,0))</f>
        <v/>
      </c>
      <c r="AM5002">
        <f>IF($AI5002=1,IFERROR(IF(VALUE($C5002)&lt;100000000,VALUE($C5002),1000000000),IFERROR(IF(VALUE(MID($C5002,2,20))&lt;100000000,VALUE(MID($C5002,2,20)),1000000000),1000000000))+ROW()/100000,"")</f>
        <v/>
      </c>
    </row>
    <row r="5003">
      <c r="E5003" s="14" t="n"/>
      <c r="M5003" s="8">
        <f>IF($C5003="","",L5003*T5003/100)</f>
        <v/>
      </c>
      <c r="S5003" s="8" t="n"/>
      <c r="T5003" s="8" t="n"/>
      <c r="W5003">
        <f>IF($C5003="","",IF($AL5003=1,0,IF($AK5003=1,Settings!$C$6,Settings!$C$7))*100)</f>
        <v/>
      </c>
      <c r="X5003" s="8">
        <f>IF($C5003="","",T5003*W5003/100)</f>
        <v/>
      </c>
      <c r="Y5003" s="8">
        <f>IF($C5003="","",T5003-X5003)</f>
        <v/>
      </c>
      <c r="Z5003" s="8">
        <f>IF($C5003="","",Y5003-M5003)</f>
        <v/>
      </c>
      <c r="AD5003" s="8" t="n"/>
      <c r="AG5003" s="14" t="n"/>
      <c r="AI5003">
        <f>IF($C5003="","",IF(COUNTIF($C$2:$C5003,$C5003)=1,1,0))</f>
        <v/>
      </c>
      <c r="AJ5003">
        <f>IF($AI5003=1,SUMPRODUCT(--($AM$2:$AM$7001&lt;$AM5003))+1,"")</f>
        <v/>
      </c>
      <c r="AK5003">
        <f>IF($C5003="","",IF(OR($P5003=TRUE(),$P5003="TRUE"),1,0))</f>
        <v/>
      </c>
      <c r="AL5003">
        <f>IF($C5003="","",IF(AND($V5003="Yes",SUMPRODUCT((LEN(Settings!$F$6:$F$13)&gt;0)*ISNUMBER(SEARCH(Settings!$F$6:$F$13,$O5003)))=0),1,0))</f>
        <v/>
      </c>
      <c r="AM5003">
        <f>IF($AI5003=1,IFERROR(IF(VALUE($C5003)&lt;100000000,VALUE($C5003),1000000000),IFERROR(IF(VALUE(MID($C5003,2,20))&lt;100000000,VALUE(MID($C5003,2,20)),1000000000),1000000000))+ROW()/100000,"")</f>
        <v/>
      </c>
    </row>
    <row r="5004">
      <c r="E5004" s="14" t="n"/>
      <c r="M5004" s="8">
        <f>IF($C5004="","",L5004*T5004/100)</f>
        <v/>
      </c>
      <c r="S5004" s="8" t="n"/>
      <c r="T5004" s="8" t="n"/>
      <c r="W5004">
        <f>IF($C5004="","",IF($AL5004=1,0,IF($AK5004=1,Settings!$C$6,Settings!$C$7))*100)</f>
        <v/>
      </c>
      <c r="X5004" s="8">
        <f>IF($C5004="","",T5004*W5004/100)</f>
        <v/>
      </c>
      <c r="Y5004" s="8">
        <f>IF($C5004="","",T5004-X5004)</f>
        <v/>
      </c>
      <c r="Z5004" s="8">
        <f>IF($C5004="","",Y5004-M5004)</f>
        <v/>
      </c>
      <c r="AD5004" s="8" t="n"/>
      <c r="AG5004" s="14" t="n"/>
      <c r="AI5004">
        <f>IF($C5004="","",IF(COUNTIF($C$2:$C5004,$C5004)=1,1,0))</f>
        <v/>
      </c>
      <c r="AJ5004">
        <f>IF($AI5004=1,SUMPRODUCT(--($AM$2:$AM$7001&lt;$AM5004))+1,"")</f>
        <v/>
      </c>
      <c r="AK5004">
        <f>IF($C5004="","",IF(OR($P5004=TRUE(),$P5004="TRUE"),1,0))</f>
        <v/>
      </c>
      <c r="AL5004">
        <f>IF($C5004="","",IF(AND($V5004="Yes",SUMPRODUCT((LEN(Settings!$F$6:$F$13)&gt;0)*ISNUMBER(SEARCH(Settings!$F$6:$F$13,$O5004)))=0),1,0))</f>
        <v/>
      </c>
      <c r="AM5004">
        <f>IF($AI5004=1,IFERROR(IF(VALUE($C5004)&lt;100000000,VALUE($C5004),1000000000),IFERROR(IF(VALUE(MID($C5004,2,20))&lt;100000000,VALUE(MID($C5004,2,20)),1000000000),1000000000))+ROW()/100000,"")</f>
        <v/>
      </c>
    </row>
    <row r="5005">
      <c r="E5005" s="14" t="n"/>
      <c r="M5005" s="8">
        <f>IF($C5005="","",L5005*T5005/100)</f>
        <v/>
      </c>
      <c r="S5005" s="8" t="n"/>
      <c r="T5005" s="8" t="n"/>
      <c r="W5005">
        <f>IF($C5005="","",IF($AL5005=1,0,IF($AK5005=1,Settings!$C$6,Settings!$C$7))*100)</f>
        <v/>
      </c>
      <c r="X5005" s="8">
        <f>IF($C5005="","",T5005*W5005/100)</f>
        <v/>
      </c>
      <c r="Y5005" s="8">
        <f>IF($C5005="","",T5005-X5005)</f>
        <v/>
      </c>
      <c r="Z5005" s="8">
        <f>IF($C5005="","",Y5005-M5005)</f>
        <v/>
      </c>
      <c r="AD5005" s="8" t="n"/>
      <c r="AG5005" s="14" t="n"/>
      <c r="AI5005">
        <f>IF($C5005="","",IF(COUNTIF($C$2:$C5005,$C5005)=1,1,0))</f>
        <v/>
      </c>
      <c r="AJ5005">
        <f>IF($AI5005=1,SUMPRODUCT(--($AM$2:$AM$7001&lt;$AM5005))+1,"")</f>
        <v/>
      </c>
      <c r="AK5005">
        <f>IF($C5005="","",IF(OR($P5005=TRUE(),$P5005="TRUE"),1,0))</f>
        <v/>
      </c>
      <c r="AL5005">
        <f>IF($C5005="","",IF(AND($V5005="Yes",SUMPRODUCT((LEN(Settings!$F$6:$F$13)&gt;0)*ISNUMBER(SEARCH(Settings!$F$6:$F$13,$O5005)))=0),1,0))</f>
        <v/>
      </c>
      <c r="AM5005">
        <f>IF($AI5005=1,IFERROR(IF(VALUE($C5005)&lt;100000000,VALUE($C5005),1000000000),IFERROR(IF(VALUE(MID($C5005,2,20))&lt;100000000,VALUE(MID($C5005,2,20)),1000000000),1000000000))+ROW()/100000,"")</f>
        <v/>
      </c>
    </row>
    <row r="5006">
      <c r="E5006" s="14" t="n"/>
      <c r="M5006" s="8">
        <f>IF($C5006="","",L5006*T5006/100)</f>
        <v/>
      </c>
      <c r="S5006" s="8" t="n"/>
      <c r="T5006" s="8" t="n"/>
      <c r="W5006">
        <f>IF($C5006="","",IF($AL5006=1,0,IF($AK5006=1,Settings!$C$6,Settings!$C$7))*100)</f>
        <v/>
      </c>
      <c r="X5006" s="8">
        <f>IF($C5006="","",T5006*W5006/100)</f>
        <v/>
      </c>
      <c r="Y5006" s="8">
        <f>IF($C5006="","",T5006-X5006)</f>
        <v/>
      </c>
      <c r="Z5006" s="8">
        <f>IF($C5006="","",Y5006-M5006)</f>
        <v/>
      </c>
      <c r="AD5006" s="8" t="n"/>
      <c r="AG5006" s="14" t="n"/>
      <c r="AI5006">
        <f>IF($C5006="","",IF(COUNTIF($C$2:$C5006,$C5006)=1,1,0))</f>
        <v/>
      </c>
      <c r="AJ5006">
        <f>IF($AI5006=1,SUMPRODUCT(--($AM$2:$AM$7001&lt;$AM5006))+1,"")</f>
        <v/>
      </c>
      <c r="AK5006">
        <f>IF($C5006="","",IF(OR($P5006=TRUE(),$P5006="TRUE"),1,0))</f>
        <v/>
      </c>
      <c r="AL5006">
        <f>IF($C5006="","",IF(AND($V5006="Yes",SUMPRODUCT((LEN(Settings!$F$6:$F$13)&gt;0)*ISNUMBER(SEARCH(Settings!$F$6:$F$13,$O5006)))=0),1,0))</f>
        <v/>
      </c>
      <c r="AM5006">
        <f>IF($AI5006=1,IFERROR(IF(VALUE($C5006)&lt;100000000,VALUE($C5006),1000000000),IFERROR(IF(VALUE(MID($C5006,2,20))&lt;100000000,VALUE(MID($C5006,2,20)),1000000000),1000000000))+ROW()/100000,"")</f>
        <v/>
      </c>
    </row>
    <row r="5007">
      <c r="E5007" s="14" t="n"/>
      <c r="M5007" s="8">
        <f>IF($C5007="","",L5007*T5007/100)</f>
        <v/>
      </c>
      <c r="S5007" s="8" t="n"/>
      <c r="T5007" s="8" t="n"/>
      <c r="W5007">
        <f>IF($C5007="","",IF($AL5007=1,0,IF($AK5007=1,Settings!$C$6,Settings!$C$7))*100)</f>
        <v/>
      </c>
      <c r="X5007" s="8">
        <f>IF($C5007="","",T5007*W5007/100)</f>
        <v/>
      </c>
      <c r="Y5007" s="8">
        <f>IF($C5007="","",T5007-X5007)</f>
        <v/>
      </c>
      <c r="Z5007" s="8">
        <f>IF($C5007="","",Y5007-M5007)</f>
        <v/>
      </c>
      <c r="AD5007" s="8" t="n"/>
      <c r="AG5007" s="14" t="n"/>
      <c r="AI5007">
        <f>IF($C5007="","",IF(COUNTIF($C$2:$C5007,$C5007)=1,1,0))</f>
        <v/>
      </c>
      <c r="AJ5007">
        <f>IF($AI5007=1,SUMPRODUCT(--($AM$2:$AM$7001&lt;$AM5007))+1,"")</f>
        <v/>
      </c>
      <c r="AK5007">
        <f>IF($C5007="","",IF(OR($P5007=TRUE(),$P5007="TRUE"),1,0))</f>
        <v/>
      </c>
      <c r="AL5007">
        <f>IF($C5007="","",IF(AND($V5007="Yes",SUMPRODUCT((LEN(Settings!$F$6:$F$13)&gt;0)*ISNUMBER(SEARCH(Settings!$F$6:$F$13,$O5007)))=0),1,0))</f>
        <v/>
      </c>
      <c r="AM5007">
        <f>IF($AI5007=1,IFERROR(IF(VALUE($C5007)&lt;100000000,VALUE($C5007),1000000000),IFERROR(IF(VALUE(MID($C5007,2,20))&lt;100000000,VALUE(MID($C5007,2,20)),1000000000),1000000000))+ROW()/100000,"")</f>
        <v/>
      </c>
    </row>
    <row r="5008">
      <c r="E5008" s="14" t="n"/>
      <c r="M5008" s="8">
        <f>IF($C5008="","",L5008*T5008/100)</f>
        <v/>
      </c>
      <c r="S5008" s="8" t="n"/>
      <c r="T5008" s="8" t="n"/>
      <c r="W5008">
        <f>IF($C5008="","",IF($AL5008=1,0,IF($AK5008=1,Settings!$C$6,Settings!$C$7))*100)</f>
        <v/>
      </c>
      <c r="X5008" s="8">
        <f>IF($C5008="","",T5008*W5008/100)</f>
        <v/>
      </c>
      <c r="Y5008" s="8">
        <f>IF($C5008="","",T5008-X5008)</f>
        <v/>
      </c>
      <c r="Z5008" s="8">
        <f>IF($C5008="","",Y5008-M5008)</f>
        <v/>
      </c>
      <c r="AD5008" s="8" t="n"/>
      <c r="AG5008" s="14" t="n"/>
      <c r="AI5008">
        <f>IF($C5008="","",IF(COUNTIF($C$2:$C5008,$C5008)=1,1,0))</f>
        <v/>
      </c>
      <c r="AJ5008">
        <f>IF($AI5008=1,SUMPRODUCT(--($AM$2:$AM$7001&lt;$AM5008))+1,"")</f>
        <v/>
      </c>
      <c r="AK5008">
        <f>IF($C5008="","",IF(OR($P5008=TRUE(),$P5008="TRUE"),1,0))</f>
        <v/>
      </c>
      <c r="AL5008">
        <f>IF($C5008="","",IF(AND($V5008="Yes",SUMPRODUCT((LEN(Settings!$F$6:$F$13)&gt;0)*ISNUMBER(SEARCH(Settings!$F$6:$F$13,$O5008)))=0),1,0))</f>
        <v/>
      </c>
      <c r="AM5008">
        <f>IF($AI5008=1,IFERROR(IF(VALUE($C5008)&lt;100000000,VALUE($C5008),1000000000),IFERROR(IF(VALUE(MID($C5008,2,20))&lt;100000000,VALUE(MID($C5008,2,20)),1000000000),1000000000))+ROW()/100000,"")</f>
        <v/>
      </c>
    </row>
    <row r="5009">
      <c r="E5009" s="14" t="n"/>
      <c r="M5009" s="8">
        <f>IF($C5009="","",L5009*T5009/100)</f>
        <v/>
      </c>
      <c r="S5009" s="8" t="n"/>
      <c r="T5009" s="8" t="n"/>
      <c r="W5009">
        <f>IF($C5009="","",IF($AL5009=1,0,IF($AK5009=1,Settings!$C$6,Settings!$C$7))*100)</f>
        <v/>
      </c>
      <c r="X5009" s="8">
        <f>IF($C5009="","",T5009*W5009/100)</f>
        <v/>
      </c>
      <c r="Y5009" s="8">
        <f>IF($C5009="","",T5009-X5009)</f>
        <v/>
      </c>
      <c r="Z5009" s="8">
        <f>IF($C5009="","",Y5009-M5009)</f>
        <v/>
      </c>
      <c r="AD5009" s="8" t="n"/>
      <c r="AG5009" s="14" t="n"/>
      <c r="AI5009">
        <f>IF($C5009="","",IF(COUNTIF($C$2:$C5009,$C5009)=1,1,0))</f>
        <v/>
      </c>
      <c r="AJ5009">
        <f>IF($AI5009=1,SUMPRODUCT(--($AM$2:$AM$7001&lt;$AM5009))+1,"")</f>
        <v/>
      </c>
      <c r="AK5009">
        <f>IF($C5009="","",IF(OR($P5009=TRUE(),$P5009="TRUE"),1,0))</f>
        <v/>
      </c>
      <c r="AL5009">
        <f>IF($C5009="","",IF(AND($V5009="Yes",SUMPRODUCT((LEN(Settings!$F$6:$F$13)&gt;0)*ISNUMBER(SEARCH(Settings!$F$6:$F$13,$O5009)))=0),1,0))</f>
        <v/>
      </c>
      <c r="AM5009">
        <f>IF($AI5009=1,IFERROR(IF(VALUE($C5009)&lt;100000000,VALUE($C5009),1000000000),IFERROR(IF(VALUE(MID($C5009,2,20))&lt;100000000,VALUE(MID($C5009,2,20)),1000000000),1000000000))+ROW()/100000,"")</f>
        <v/>
      </c>
    </row>
    <row r="5010">
      <c r="E5010" s="14" t="n"/>
      <c r="M5010" s="8">
        <f>IF($C5010="","",L5010*T5010/100)</f>
        <v/>
      </c>
      <c r="S5010" s="8" t="n"/>
      <c r="T5010" s="8" t="n"/>
      <c r="W5010">
        <f>IF($C5010="","",IF($AL5010=1,0,IF($AK5010=1,Settings!$C$6,Settings!$C$7))*100)</f>
        <v/>
      </c>
      <c r="X5010" s="8">
        <f>IF($C5010="","",T5010*W5010/100)</f>
        <v/>
      </c>
      <c r="Y5010" s="8">
        <f>IF($C5010="","",T5010-X5010)</f>
        <v/>
      </c>
      <c r="Z5010" s="8">
        <f>IF($C5010="","",Y5010-M5010)</f>
        <v/>
      </c>
      <c r="AD5010" s="8" t="n"/>
      <c r="AG5010" s="14" t="n"/>
      <c r="AI5010">
        <f>IF($C5010="","",IF(COUNTIF($C$2:$C5010,$C5010)=1,1,0))</f>
        <v/>
      </c>
      <c r="AJ5010">
        <f>IF($AI5010=1,SUMPRODUCT(--($AM$2:$AM$7001&lt;$AM5010))+1,"")</f>
        <v/>
      </c>
      <c r="AK5010">
        <f>IF($C5010="","",IF(OR($P5010=TRUE(),$P5010="TRUE"),1,0))</f>
        <v/>
      </c>
      <c r="AL5010">
        <f>IF($C5010="","",IF(AND($V5010="Yes",SUMPRODUCT((LEN(Settings!$F$6:$F$13)&gt;0)*ISNUMBER(SEARCH(Settings!$F$6:$F$13,$O5010)))=0),1,0))</f>
        <v/>
      </c>
      <c r="AM5010">
        <f>IF($AI5010=1,IFERROR(IF(VALUE($C5010)&lt;100000000,VALUE($C5010),1000000000),IFERROR(IF(VALUE(MID($C5010,2,20))&lt;100000000,VALUE(MID($C5010,2,20)),1000000000),1000000000))+ROW()/100000,"")</f>
        <v/>
      </c>
    </row>
    <row r="5011">
      <c r="E5011" s="14" t="n"/>
      <c r="M5011" s="8">
        <f>IF($C5011="","",L5011*T5011/100)</f>
        <v/>
      </c>
      <c r="S5011" s="8" t="n"/>
      <c r="T5011" s="8" t="n"/>
      <c r="W5011">
        <f>IF($C5011="","",IF($AL5011=1,0,IF($AK5011=1,Settings!$C$6,Settings!$C$7))*100)</f>
        <v/>
      </c>
      <c r="X5011" s="8">
        <f>IF($C5011="","",T5011*W5011/100)</f>
        <v/>
      </c>
      <c r="Y5011" s="8">
        <f>IF($C5011="","",T5011-X5011)</f>
        <v/>
      </c>
      <c r="Z5011" s="8">
        <f>IF($C5011="","",Y5011-M5011)</f>
        <v/>
      </c>
      <c r="AD5011" s="8" t="n"/>
      <c r="AG5011" s="14" t="n"/>
      <c r="AI5011">
        <f>IF($C5011="","",IF(COUNTIF($C$2:$C5011,$C5011)=1,1,0))</f>
        <v/>
      </c>
      <c r="AJ5011">
        <f>IF($AI5011=1,SUMPRODUCT(--($AM$2:$AM$7001&lt;$AM5011))+1,"")</f>
        <v/>
      </c>
      <c r="AK5011">
        <f>IF($C5011="","",IF(OR($P5011=TRUE(),$P5011="TRUE"),1,0))</f>
        <v/>
      </c>
      <c r="AL5011">
        <f>IF($C5011="","",IF(AND($V5011="Yes",SUMPRODUCT((LEN(Settings!$F$6:$F$13)&gt;0)*ISNUMBER(SEARCH(Settings!$F$6:$F$13,$O5011)))=0),1,0))</f>
        <v/>
      </c>
      <c r="AM5011">
        <f>IF($AI5011=1,IFERROR(IF(VALUE($C5011)&lt;100000000,VALUE($C5011),1000000000),IFERROR(IF(VALUE(MID($C5011,2,20))&lt;100000000,VALUE(MID($C5011,2,20)),1000000000),1000000000))+ROW()/100000,"")</f>
        <v/>
      </c>
    </row>
    <row r="5012">
      <c r="E5012" s="14" t="n"/>
      <c r="M5012" s="8">
        <f>IF($C5012="","",L5012*T5012/100)</f>
        <v/>
      </c>
      <c r="S5012" s="8" t="n"/>
      <c r="T5012" s="8" t="n"/>
      <c r="W5012">
        <f>IF($C5012="","",IF($AL5012=1,0,IF($AK5012=1,Settings!$C$6,Settings!$C$7))*100)</f>
        <v/>
      </c>
      <c r="X5012" s="8">
        <f>IF($C5012="","",T5012*W5012/100)</f>
        <v/>
      </c>
      <c r="Y5012" s="8">
        <f>IF($C5012="","",T5012-X5012)</f>
        <v/>
      </c>
      <c r="Z5012" s="8">
        <f>IF($C5012="","",Y5012-M5012)</f>
        <v/>
      </c>
      <c r="AD5012" s="8" t="n"/>
      <c r="AG5012" s="14" t="n"/>
      <c r="AI5012">
        <f>IF($C5012="","",IF(COUNTIF($C$2:$C5012,$C5012)=1,1,0))</f>
        <v/>
      </c>
      <c r="AJ5012">
        <f>IF($AI5012=1,SUMPRODUCT(--($AM$2:$AM$7001&lt;$AM5012))+1,"")</f>
        <v/>
      </c>
      <c r="AK5012">
        <f>IF($C5012="","",IF(OR($P5012=TRUE(),$P5012="TRUE"),1,0))</f>
        <v/>
      </c>
      <c r="AL5012">
        <f>IF($C5012="","",IF(AND($V5012="Yes",SUMPRODUCT((LEN(Settings!$F$6:$F$13)&gt;0)*ISNUMBER(SEARCH(Settings!$F$6:$F$13,$O5012)))=0),1,0))</f>
        <v/>
      </c>
      <c r="AM5012">
        <f>IF($AI5012=1,IFERROR(IF(VALUE($C5012)&lt;100000000,VALUE($C5012),1000000000),IFERROR(IF(VALUE(MID($C5012,2,20))&lt;100000000,VALUE(MID($C5012,2,20)),1000000000),1000000000))+ROW()/100000,"")</f>
        <v/>
      </c>
    </row>
    <row r="5013">
      <c r="E5013" s="14" t="n"/>
      <c r="M5013" s="8">
        <f>IF($C5013="","",L5013*T5013/100)</f>
        <v/>
      </c>
      <c r="S5013" s="8" t="n"/>
      <c r="T5013" s="8" t="n"/>
      <c r="W5013">
        <f>IF($C5013="","",IF($AL5013=1,0,IF($AK5013=1,Settings!$C$6,Settings!$C$7))*100)</f>
        <v/>
      </c>
      <c r="X5013" s="8">
        <f>IF($C5013="","",T5013*W5013/100)</f>
        <v/>
      </c>
      <c r="Y5013" s="8">
        <f>IF($C5013="","",T5013-X5013)</f>
        <v/>
      </c>
      <c r="Z5013" s="8">
        <f>IF($C5013="","",Y5013-M5013)</f>
        <v/>
      </c>
      <c r="AD5013" s="8" t="n"/>
      <c r="AG5013" s="14" t="n"/>
      <c r="AI5013">
        <f>IF($C5013="","",IF(COUNTIF($C$2:$C5013,$C5013)=1,1,0))</f>
        <v/>
      </c>
      <c r="AJ5013">
        <f>IF($AI5013=1,SUMPRODUCT(--($AM$2:$AM$7001&lt;$AM5013))+1,"")</f>
        <v/>
      </c>
      <c r="AK5013">
        <f>IF($C5013="","",IF(OR($P5013=TRUE(),$P5013="TRUE"),1,0))</f>
        <v/>
      </c>
      <c r="AL5013">
        <f>IF($C5013="","",IF(AND($V5013="Yes",SUMPRODUCT((LEN(Settings!$F$6:$F$13)&gt;0)*ISNUMBER(SEARCH(Settings!$F$6:$F$13,$O5013)))=0),1,0))</f>
        <v/>
      </c>
      <c r="AM5013">
        <f>IF($AI5013=1,IFERROR(IF(VALUE($C5013)&lt;100000000,VALUE($C5013),1000000000),IFERROR(IF(VALUE(MID($C5013,2,20))&lt;100000000,VALUE(MID($C5013,2,20)),1000000000),1000000000))+ROW()/100000,"")</f>
        <v/>
      </c>
    </row>
    <row r="5014">
      <c r="E5014" s="14" t="n"/>
      <c r="M5014" s="8">
        <f>IF($C5014="","",L5014*T5014/100)</f>
        <v/>
      </c>
      <c r="S5014" s="8" t="n"/>
      <c r="T5014" s="8" t="n"/>
      <c r="W5014">
        <f>IF($C5014="","",IF($AL5014=1,0,IF($AK5014=1,Settings!$C$6,Settings!$C$7))*100)</f>
        <v/>
      </c>
      <c r="X5014" s="8">
        <f>IF($C5014="","",T5014*W5014/100)</f>
        <v/>
      </c>
      <c r="Y5014" s="8">
        <f>IF($C5014="","",T5014-X5014)</f>
        <v/>
      </c>
      <c r="Z5014" s="8">
        <f>IF($C5014="","",Y5014-M5014)</f>
        <v/>
      </c>
      <c r="AD5014" s="8" t="n"/>
      <c r="AG5014" s="14" t="n"/>
      <c r="AI5014">
        <f>IF($C5014="","",IF(COUNTIF($C$2:$C5014,$C5014)=1,1,0))</f>
        <v/>
      </c>
      <c r="AJ5014">
        <f>IF($AI5014=1,SUMPRODUCT(--($AM$2:$AM$7001&lt;$AM5014))+1,"")</f>
        <v/>
      </c>
      <c r="AK5014">
        <f>IF($C5014="","",IF(OR($P5014=TRUE(),$P5014="TRUE"),1,0))</f>
        <v/>
      </c>
      <c r="AL5014">
        <f>IF($C5014="","",IF(AND($V5014="Yes",SUMPRODUCT((LEN(Settings!$F$6:$F$13)&gt;0)*ISNUMBER(SEARCH(Settings!$F$6:$F$13,$O5014)))=0),1,0))</f>
        <v/>
      </c>
      <c r="AM5014">
        <f>IF($AI5014=1,IFERROR(IF(VALUE($C5014)&lt;100000000,VALUE($C5014),1000000000),IFERROR(IF(VALUE(MID($C5014,2,20))&lt;100000000,VALUE(MID($C5014,2,20)),1000000000),1000000000))+ROW()/100000,"")</f>
        <v/>
      </c>
    </row>
    <row r="5015">
      <c r="E5015" s="14" t="n"/>
      <c r="M5015" s="8">
        <f>IF($C5015="","",L5015*T5015/100)</f>
        <v/>
      </c>
      <c r="S5015" s="8" t="n"/>
      <c r="T5015" s="8" t="n"/>
      <c r="W5015">
        <f>IF($C5015="","",IF($AL5015=1,0,IF($AK5015=1,Settings!$C$6,Settings!$C$7))*100)</f>
        <v/>
      </c>
      <c r="X5015" s="8">
        <f>IF($C5015="","",T5015*W5015/100)</f>
        <v/>
      </c>
      <c r="Y5015" s="8">
        <f>IF($C5015="","",T5015-X5015)</f>
        <v/>
      </c>
      <c r="Z5015" s="8">
        <f>IF($C5015="","",Y5015-M5015)</f>
        <v/>
      </c>
      <c r="AD5015" s="8" t="n"/>
      <c r="AG5015" s="14" t="n"/>
      <c r="AI5015">
        <f>IF($C5015="","",IF(COUNTIF($C$2:$C5015,$C5015)=1,1,0))</f>
        <v/>
      </c>
      <c r="AJ5015">
        <f>IF($AI5015=1,SUMPRODUCT(--($AM$2:$AM$7001&lt;$AM5015))+1,"")</f>
        <v/>
      </c>
      <c r="AK5015">
        <f>IF($C5015="","",IF(OR($P5015=TRUE(),$P5015="TRUE"),1,0))</f>
        <v/>
      </c>
      <c r="AL5015">
        <f>IF($C5015="","",IF(AND($V5015="Yes",SUMPRODUCT((LEN(Settings!$F$6:$F$13)&gt;0)*ISNUMBER(SEARCH(Settings!$F$6:$F$13,$O5015)))=0),1,0))</f>
        <v/>
      </c>
      <c r="AM5015">
        <f>IF($AI5015=1,IFERROR(IF(VALUE($C5015)&lt;100000000,VALUE($C5015),1000000000),IFERROR(IF(VALUE(MID($C5015,2,20))&lt;100000000,VALUE(MID($C5015,2,20)),1000000000),1000000000))+ROW()/100000,"")</f>
        <v/>
      </c>
    </row>
    <row r="5016">
      <c r="E5016" s="14" t="n"/>
      <c r="M5016" s="8">
        <f>IF($C5016="","",L5016*T5016/100)</f>
        <v/>
      </c>
      <c r="S5016" s="8" t="n"/>
      <c r="T5016" s="8" t="n"/>
      <c r="W5016">
        <f>IF($C5016="","",IF($AL5016=1,0,IF($AK5016=1,Settings!$C$6,Settings!$C$7))*100)</f>
        <v/>
      </c>
      <c r="X5016" s="8">
        <f>IF($C5016="","",T5016*W5016/100)</f>
        <v/>
      </c>
      <c r="Y5016" s="8">
        <f>IF($C5016="","",T5016-X5016)</f>
        <v/>
      </c>
      <c r="Z5016" s="8">
        <f>IF($C5016="","",Y5016-M5016)</f>
        <v/>
      </c>
      <c r="AD5016" s="8" t="n"/>
      <c r="AG5016" s="14" t="n"/>
      <c r="AI5016">
        <f>IF($C5016="","",IF(COUNTIF($C$2:$C5016,$C5016)=1,1,0))</f>
        <v/>
      </c>
      <c r="AJ5016">
        <f>IF($AI5016=1,SUMPRODUCT(--($AM$2:$AM$7001&lt;$AM5016))+1,"")</f>
        <v/>
      </c>
      <c r="AK5016">
        <f>IF($C5016="","",IF(OR($P5016=TRUE(),$P5016="TRUE"),1,0))</f>
        <v/>
      </c>
      <c r="AL5016">
        <f>IF($C5016="","",IF(AND($V5016="Yes",SUMPRODUCT((LEN(Settings!$F$6:$F$13)&gt;0)*ISNUMBER(SEARCH(Settings!$F$6:$F$13,$O5016)))=0),1,0))</f>
        <v/>
      </c>
      <c r="AM5016">
        <f>IF($AI5016=1,IFERROR(IF(VALUE($C5016)&lt;100000000,VALUE($C5016),1000000000),IFERROR(IF(VALUE(MID($C5016,2,20))&lt;100000000,VALUE(MID($C5016,2,20)),1000000000),1000000000))+ROW()/100000,"")</f>
        <v/>
      </c>
    </row>
    <row r="5017">
      <c r="E5017" s="14" t="n"/>
      <c r="M5017" s="8">
        <f>IF($C5017="","",L5017*T5017/100)</f>
        <v/>
      </c>
      <c r="S5017" s="8" t="n"/>
      <c r="T5017" s="8" t="n"/>
      <c r="W5017">
        <f>IF($C5017="","",IF($AL5017=1,0,IF($AK5017=1,Settings!$C$6,Settings!$C$7))*100)</f>
        <v/>
      </c>
      <c r="X5017" s="8">
        <f>IF($C5017="","",T5017*W5017/100)</f>
        <v/>
      </c>
      <c r="Y5017" s="8">
        <f>IF($C5017="","",T5017-X5017)</f>
        <v/>
      </c>
      <c r="Z5017" s="8">
        <f>IF($C5017="","",Y5017-M5017)</f>
        <v/>
      </c>
      <c r="AD5017" s="8" t="n"/>
      <c r="AG5017" s="14" t="n"/>
      <c r="AI5017">
        <f>IF($C5017="","",IF(COUNTIF($C$2:$C5017,$C5017)=1,1,0))</f>
        <v/>
      </c>
      <c r="AJ5017">
        <f>IF($AI5017=1,SUMPRODUCT(--($AM$2:$AM$7001&lt;$AM5017))+1,"")</f>
        <v/>
      </c>
      <c r="AK5017">
        <f>IF($C5017="","",IF(OR($P5017=TRUE(),$P5017="TRUE"),1,0))</f>
        <v/>
      </c>
      <c r="AL5017">
        <f>IF($C5017="","",IF(AND($V5017="Yes",SUMPRODUCT((LEN(Settings!$F$6:$F$13)&gt;0)*ISNUMBER(SEARCH(Settings!$F$6:$F$13,$O5017)))=0),1,0))</f>
        <v/>
      </c>
      <c r="AM5017">
        <f>IF($AI5017=1,IFERROR(IF(VALUE($C5017)&lt;100000000,VALUE($C5017),1000000000),IFERROR(IF(VALUE(MID($C5017,2,20))&lt;100000000,VALUE(MID($C5017,2,20)),1000000000),1000000000))+ROW()/100000,"")</f>
        <v/>
      </c>
    </row>
    <row r="5018">
      <c r="E5018" s="14" t="n"/>
      <c r="M5018" s="8">
        <f>IF($C5018="","",L5018*T5018/100)</f>
        <v/>
      </c>
      <c r="S5018" s="8" t="n"/>
      <c r="T5018" s="8" t="n"/>
      <c r="W5018">
        <f>IF($C5018="","",IF($AL5018=1,0,IF($AK5018=1,Settings!$C$6,Settings!$C$7))*100)</f>
        <v/>
      </c>
      <c r="X5018" s="8">
        <f>IF($C5018="","",T5018*W5018/100)</f>
        <v/>
      </c>
      <c r="Y5018" s="8">
        <f>IF($C5018="","",T5018-X5018)</f>
        <v/>
      </c>
      <c r="Z5018" s="8">
        <f>IF($C5018="","",Y5018-M5018)</f>
        <v/>
      </c>
      <c r="AD5018" s="8" t="n"/>
      <c r="AG5018" s="14" t="n"/>
      <c r="AI5018">
        <f>IF($C5018="","",IF(COUNTIF($C$2:$C5018,$C5018)=1,1,0))</f>
        <v/>
      </c>
      <c r="AJ5018">
        <f>IF($AI5018=1,SUMPRODUCT(--($AM$2:$AM$7001&lt;$AM5018))+1,"")</f>
        <v/>
      </c>
      <c r="AK5018">
        <f>IF($C5018="","",IF(OR($P5018=TRUE(),$P5018="TRUE"),1,0))</f>
        <v/>
      </c>
      <c r="AL5018">
        <f>IF($C5018="","",IF(AND($V5018="Yes",SUMPRODUCT((LEN(Settings!$F$6:$F$13)&gt;0)*ISNUMBER(SEARCH(Settings!$F$6:$F$13,$O5018)))=0),1,0))</f>
        <v/>
      </c>
      <c r="AM5018">
        <f>IF($AI5018=1,IFERROR(IF(VALUE($C5018)&lt;100000000,VALUE($C5018),1000000000),IFERROR(IF(VALUE(MID($C5018,2,20))&lt;100000000,VALUE(MID($C5018,2,20)),1000000000),1000000000))+ROW()/100000,"")</f>
        <v/>
      </c>
    </row>
    <row r="5019">
      <c r="E5019" s="14" t="n"/>
      <c r="M5019" s="8">
        <f>IF($C5019="","",L5019*T5019/100)</f>
        <v/>
      </c>
      <c r="S5019" s="8" t="n"/>
      <c r="T5019" s="8" t="n"/>
      <c r="W5019">
        <f>IF($C5019="","",IF($AL5019=1,0,IF($AK5019=1,Settings!$C$6,Settings!$C$7))*100)</f>
        <v/>
      </c>
      <c r="X5019" s="8">
        <f>IF($C5019="","",T5019*W5019/100)</f>
        <v/>
      </c>
      <c r="Y5019" s="8">
        <f>IF($C5019="","",T5019-X5019)</f>
        <v/>
      </c>
      <c r="Z5019" s="8">
        <f>IF($C5019="","",Y5019-M5019)</f>
        <v/>
      </c>
      <c r="AD5019" s="8" t="n"/>
      <c r="AG5019" s="14" t="n"/>
      <c r="AI5019">
        <f>IF($C5019="","",IF(COUNTIF($C$2:$C5019,$C5019)=1,1,0))</f>
        <v/>
      </c>
      <c r="AJ5019">
        <f>IF($AI5019=1,SUMPRODUCT(--($AM$2:$AM$7001&lt;$AM5019))+1,"")</f>
        <v/>
      </c>
      <c r="AK5019">
        <f>IF($C5019="","",IF(OR($P5019=TRUE(),$P5019="TRUE"),1,0))</f>
        <v/>
      </c>
      <c r="AL5019">
        <f>IF($C5019="","",IF(AND($V5019="Yes",SUMPRODUCT((LEN(Settings!$F$6:$F$13)&gt;0)*ISNUMBER(SEARCH(Settings!$F$6:$F$13,$O5019)))=0),1,0))</f>
        <v/>
      </c>
      <c r="AM5019">
        <f>IF($AI5019=1,IFERROR(IF(VALUE($C5019)&lt;100000000,VALUE($C5019),1000000000),IFERROR(IF(VALUE(MID($C5019,2,20))&lt;100000000,VALUE(MID($C5019,2,20)),1000000000),1000000000))+ROW()/100000,"")</f>
        <v/>
      </c>
    </row>
    <row r="5020">
      <c r="E5020" s="14" t="n"/>
      <c r="M5020" s="8">
        <f>IF($C5020="","",L5020*T5020/100)</f>
        <v/>
      </c>
      <c r="S5020" s="8" t="n"/>
      <c r="T5020" s="8" t="n"/>
      <c r="W5020">
        <f>IF($C5020="","",IF($AL5020=1,0,IF($AK5020=1,Settings!$C$6,Settings!$C$7))*100)</f>
        <v/>
      </c>
      <c r="X5020" s="8">
        <f>IF($C5020="","",T5020*W5020/100)</f>
        <v/>
      </c>
      <c r="Y5020" s="8">
        <f>IF($C5020="","",T5020-X5020)</f>
        <v/>
      </c>
      <c r="Z5020" s="8">
        <f>IF($C5020="","",Y5020-M5020)</f>
        <v/>
      </c>
      <c r="AD5020" s="8" t="n"/>
      <c r="AG5020" s="14" t="n"/>
      <c r="AI5020">
        <f>IF($C5020="","",IF(COUNTIF($C$2:$C5020,$C5020)=1,1,0))</f>
        <v/>
      </c>
      <c r="AJ5020">
        <f>IF($AI5020=1,SUMPRODUCT(--($AM$2:$AM$7001&lt;$AM5020))+1,"")</f>
        <v/>
      </c>
      <c r="AK5020">
        <f>IF($C5020="","",IF(OR($P5020=TRUE(),$P5020="TRUE"),1,0))</f>
        <v/>
      </c>
      <c r="AL5020">
        <f>IF($C5020="","",IF(AND($V5020="Yes",SUMPRODUCT((LEN(Settings!$F$6:$F$13)&gt;0)*ISNUMBER(SEARCH(Settings!$F$6:$F$13,$O5020)))=0),1,0))</f>
        <v/>
      </c>
      <c r="AM5020">
        <f>IF($AI5020=1,IFERROR(IF(VALUE($C5020)&lt;100000000,VALUE($C5020),1000000000),IFERROR(IF(VALUE(MID($C5020,2,20))&lt;100000000,VALUE(MID($C5020,2,20)),1000000000),1000000000))+ROW()/100000,"")</f>
        <v/>
      </c>
    </row>
    <row r="5021">
      <c r="E5021" s="14" t="n"/>
      <c r="M5021" s="8">
        <f>IF($C5021="","",L5021*T5021/100)</f>
        <v/>
      </c>
      <c r="S5021" s="8" t="n"/>
      <c r="T5021" s="8" t="n"/>
      <c r="W5021">
        <f>IF($C5021="","",IF($AL5021=1,0,IF($AK5021=1,Settings!$C$6,Settings!$C$7))*100)</f>
        <v/>
      </c>
      <c r="X5021" s="8">
        <f>IF($C5021="","",T5021*W5021/100)</f>
        <v/>
      </c>
      <c r="Y5021" s="8">
        <f>IF($C5021="","",T5021-X5021)</f>
        <v/>
      </c>
      <c r="Z5021" s="8">
        <f>IF($C5021="","",Y5021-M5021)</f>
        <v/>
      </c>
      <c r="AD5021" s="8" t="n"/>
      <c r="AG5021" s="14" t="n"/>
      <c r="AI5021">
        <f>IF($C5021="","",IF(COUNTIF($C$2:$C5021,$C5021)=1,1,0))</f>
        <v/>
      </c>
      <c r="AJ5021">
        <f>IF($AI5021=1,SUMPRODUCT(--($AM$2:$AM$7001&lt;$AM5021))+1,"")</f>
        <v/>
      </c>
      <c r="AK5021">
        <f>IF($C5021="","",IF(OR($P5021=TRUE(),$P5021="TRUE"),1,0))</f>
        <v/>
      </c>
      <c r="AL5021">
        <f>IF($C5021="","",IF(AND($V5021="Yes",SUMPRODUCT((LEN(Settings!$F$6:$F$13)&gt;0)*ISNUMBER(SEARCH(Settings!$F$6:$F$13,$O5021)))=0),1,0))</f>
        <v/>
      </c>
      <c r="AM5021">
        <f>IF($AI5021=1,IFERROR(IF(VALUE($C5021)&lt;100000000,VALUE($C5021),1000000000),IFERROR(IF(VALUE(MID($C5021,2,20))&lt;100000000,VALUE(MID($C5021,2,20)),1000000000),1000000000))+ROW()/100000,"")</f>
        <v/>
      </c>
    </row>
    <row r="5022">
      <c r="E5022" s="14" t="n"/>
      <c r="M5022" s="8">
        <f>IF($C5022="","",L5022*T5022/100)</f>
        <v/>
      </c>
      <c r="S5022" s="8" t="n"/>
      <c r="T5022" s="8" t="n"/>
      <c r="W5022">
        <f>IF($C5022="","",IF($AL5022=1,0,IF($AK5022=1,Settings!$C$6,Settings!$C$7))*100)</f>
        <v/>
      </c>
      <c r="X5022" s="8">
        <f>IF($C5022="","",T5022*W5022/100)</f>
        <v/>
      </c>
      <c r="Y5022" s="8">
        <f>IF($C5022="","",T5022-X5022)</f>
        <v/>
      </c>
      <c r="Z5022" s="8">
        <f>IF($C5022="","",Y5022-M5022)</f>
        <v/>
      </c>
      <c r="AD5022" s="8" t="n"/>
      <c r="AG5022" s="14" t="n"/>
      <c r="AI5022">
        <f>IF($C5022="","",IF(COUNTIF($C$2:$C5022,$C5022)=1,1,0))</f>
        <v/>
      </c>
      <c r="AJ5022">
        <f>IF($AI5022=1,SUMPRODUCT(--($AM$2:$AM$7001&lt;$AM5022))+1,"")</f>
        <v/>
      </c>
      <c r="AK5022">
        <f>IF($C5022="","",IF(OR($P5022=TRUE(),$P5022="TRUE"),1,0))</f>
        <v/>
      </c>
      <c r="AL5022">
        <f>IF($C5022="","",IF(AND($V5022="Yes",SUMPRODUCT((LEN(Settings!$F$6:$F$13)&gt;0)*ISNUMBER(SEARCH(Settings!$F$6:$F$13,$O5022)))=0),1,0))</f>
        <v/>
      </c>
      <c r="AM5022">
        <f>IF($AI5022=1,IFERROR(IF(VALUE($C5022)&lt;100000000,VALUE($C5022),1000000000),IFERROR(IF(VALUE(MID($C5022,2,20))&lt;100000000,VALUE(MID($C5022,2,20)),1000000000),1000000000))+ROW()/100000,"")</f>
        <v/>
      </c>
    </row>
    <row r="5023">
      <c r="E5023" s="14" t="n"/>
      <c r="M5023" s="8">
        <f>IF($C5023="","",L5023*T5023/100)</f>
        <v/>
      </c>
      <c r="S5023" s="8" t="n"/>
      <c r="T5023" s="8" t="n"/>
      <c r="W5023">
        <f>IF($C5023="","",IF($AL5023=1,0,IF($AK5023=1,Settings!$C$6,Settings!$C$7))*100)</f>
        <v/>
      </c>
      <c r="X5023" s="8">
        <f>IF($C5023="","",T5023*W5023/100)</f>
        <v/>
      </c>
      <c r="Y5023" s="8">
        <f>IF($C5023="","",T5023-X5023)</f>
        <v/>
      </c>
      <c r="Z5023" s="8">
        <f>IF($C5023="","",Y5023-M5023)</f>
        <v/>
      </c>
      <c r="AD5023" s="8" t="n"/>
      <c r="AG5023" s="14" t="n"/>
      <c r="AI5023">
        <f>IF($C5023="","",IF(COUNTIF($C$2:$C5023,$C5023)=1,1,0))</f>
        <v/>
      </c>
      <c r="AJ5023">
        <f>IF($AI5023=1,SUMPRODUCT(--($AM$2:$AM$7001&lt;$AM5023))+1,"")</f>
        <v/>
      </c>
      <c r="AK5023">
        <f>IF($C5023="","",IF(OR($P5023=TRUE(),$P5023="TRUE"),1,0))</f>
        <v/>
      </c>
      <c r="AL5023">
        <f>IF($C5023="","",IF(AND($V5023="Yes",SUMPRODUCT((LEN(Settings!$F$6:$F$13)&gt;0)*ISNUMBER(SEARCH(Settings!$F$6:$F$13,$O5023)))=0),1,0))</f>
        <v/>
      </c>
      <c r="AM5023">
        <f>IF($AI5023=1,IFERROR(IF(VALUE($C5023)&lt;100000000,VALUE($C5023),1000000000),IFERROR(IF(VALUE(MID($C5023,2,20))&lt;100000000,VALUE(MID($C5023,2,20)),1000000000),1000000000))+ROW()/100000,"")</f>
        <v/>
      </c>
    </row>
    <row r="5024">
      <c r="E5024" s="14" t="n"/>
      <c r="M5024" s="8">
        <f>IF($C5024="","",L5024*T5024/100)</f>
        <v/>
      </c>
      <c r="S5024" s="8" t="n"/>
      <c r="T5024" s="8" t="n"/>
      <c r="W5024">
        <f>IF($C5024="","",IF($AL5024=1,0,IF($AK5024=1,Settings!$C$6,Settings!$C$7))*100)</f>
        <v/>
      </c>
      <c r="X5024" s="8">
        <f>IF($C5024="","",T5024*W5024/100)</f>
        <v/>
      </c>
      <c r="Y5024" s="8">
        <f>IF($C5024="","",T5024-X5024)</f>
        <v/>
      </c>
      <c r="Z5024" s="8">
        <f>IF($C5024="","",Y5024-M5024)</f>
        <v/>
      </c>
      <c r="AD5024" s="8" t="n"/>
      <c r="AG5024" s="14" t="n"/>
      <c r="AI5024">
        <f>IF($C5024="","",IF(COUNTIF($C$2:$C5024,$C5024)=1,1,0))</f>
        <v/>
      </c>
      <c r="AJ5024">
        <f>IF($AI5024=1,SUMPRODUCT(--($AM$2:$AM$7001&lt;$AM5024))+1,"")</f>
        <v/>
      </c>
      <c r="AK5024">
        <f>IF($C5024="","",IF(OR($P5024=TRUE(),$P5024="TRUE"),1,0))</f>
        <v/>
      </c>
      <c r="AL5024">
        <f>IF($C5024="","",IF(AND($V5024="Yes",SUMPRODUCT((LEN(Settings!$F$6:$F$13)&gt;0)*ISNUMBER(SEARCH(Settings!$F$6:$F$13,$O5024)))=0),1,0))</f>
        <v/>
      </c>
      <c r="AM5024">
        <f>IF($AI5024=1,IFERROR(IF(VALUE($C5024)&lt;100000000,VALUE($C5024),1000000000),IFERROR(IF(VALUE(MID($C5024,2,20))&lt;100000000,VALUE(MID($C5024,2,20)),1000000000),1000000000))+ROW()/100000,"")</f>
        <v/>
      </c>
    </row>
    <row r="5025">
      <c r="E5025" s="14" t="n"/>
      <c r="M5025" s="8">
        <f>IF($C5025="","",L5025*T5025/100)</f>
        <v/>
      </c>
      <c r="S5025" s="8" t="n"/>
      <c r="T5025" s="8" t="n"/>
      <c r="W5025">
        <f>IF($C5025="","",IF($AL5025=1,0,IF($AK5025=1,Settings!$C$6,Settings!$C$7))*100)</f>
        <v/>
      </c>
      <c r="X5025" s="8">
        <f>IF($C5025="","",T5025*W5025/100)</f>
        <v/>
      </c>
      <c r="Y5025" s="8">
        <f>IF($C5025="","",T5025-X5025)</f>
        <v/>
      </c>
      <c r="Z5025" s="8">
        <f>IF($C5025="","",Y5025-M5025)</f>
        <v/>
      </c>
      <c r="AD5025" s="8" t="n"/>
      <c r="AG5025" s="14" t="n"/>
      <c r="AI5025">
        <f>IF($C5025="","",IF(COUNTIF($C$2:$C5025,$C5025)=1,1,0))</f>
        <v/>
      </c>
      <c r="AJ5025">
        <f>IF($AI5025=1,SUMPRODUCT(--($AM$2:$AM$7001&lt;$AM5025))+1,"")</f>
        <v/>
      </c>
      <c r="AK5025">
        <f>IF($C5025="","",IF(OR($P5025=TRUE(),$P5025="TRUE"),1,0))</f>
        <v/>
      </c>
      <c r="AL5025">
        <f>IF($C5025="","",IF(AND($V5025="Yes",SUMPRODUCT((LEN(Settings!$F$6:$F$13)&gt;0)*ISNUMBER(SEARCH(Settings!$F$6:$F$13,$O5025)))=0),1,0))</f>
        <v/>
      </c>
      <c r="AM5025">
        <f>IF($AI5025=1,IFERROR(IF(VALUE($C5025)&lt;100000000,VALUE($C5025),1000000000),IFERROR(IF(VALUE(MID($C5025,2,20))&lt;100000000,VALUE(MID($C5025,2,20)),1000000000),1000000000))+ROW()/100000,"")</f>
        <v/>
      </c>
    </row>
    <row r="5026">
      <c r="E5026" s="14" t="n"/>
      <c r="M5026" s="8">
        <f>IF($C5026="","",L5026*T5026/100)</f>
        <v/>
      </c>
      <c r="S5026" s="8" t="n"/>
      <c r="T5026" s="8" t="n"/>
      <c r="W5026">
        <f>IF($C5026="","",IF($AL5026=1,0,IF($AK5026=1,Settings!$C$6,Settings!$C$7))*100)</f>
        <v/>
      </c>
      <c r="X5026" s="8">
        <f>IF($C5026="","",T5026*W5026/100)</f>
        <v/>
      </c>
      <c r="Y5026" s="8">
        <f>IF($C5026="","",T5026-X5026)</f>
        <v/>
      </c>
      <c r="Z5026" s="8">
        <f>IF($C5026="","",Y5026-M5026)</f>
        <v/>
      </c>
      <c r="AD5026" s="8" t="n"/>
      <c r="AG5026" s="14" t="n"/>
      <c r="AI5026">
        <f>IF($C5026="","",IF(COUNTIF($C$2:$C5026,$C5026)=1,1,0))</f>
        <v/>
      </c>
      <c r="AJ5026">
        <f>IF($AI5026=1,SUMPRODUCT(--($AM$2:$AM$7001&lt;$AM5026))+1,"")</f>
        <v/>
      </c>
      <c r="AK5026">
        <f>IF($C5026="","",IF(OR($P5026=TRUE(),$P5026="TRUE"),1,0))</f>
        <v/>
      </c>
      <c r="AL5026">
        <f>IF($C5026="","",IF(AND($V5026="Yes",SUMPRODUCT((LEN(Settings!$F$6:$F$13)&gt;0)*ISNUMBER(SEARCH(Settings!$F$6:$F$13,$O5026)))=0),1,0))</f>
        <v/>
      </c>
      <c r="AM5026">
        <f>IF($AI5026=1,IFERROR(IF(VALUE($C5026)&lt;100000000,VALUE($C5026),1000000000),IFERROR(IF(VALUE(MID($C5026,2,20))&lt;100000000,VALUE(MID($C5026,2,20)),1000000000),1000000000))+ROW()/100000,"")</f>
        <v/>
      </c>
    </row>
    <row r="5027">
      <c r="E5027" s="14" t="n"/>
      <c r="M5027" s="8">
        <f>IF($C5027="","",L5027*T5027/100)</f>
        <v/>
      </c>
      <c r="S5027" s="8" t="n"/>
      <c r="T5027" s="8" t="n"/>
      <c r="W5027">
        <f>IF($C5027="","",IF($AL5027=1,0,IF($AK5027=1,Settings!$C$6,Settings!$C$7))*100)</f>
        <v/>
      </c>
      <c r="X5027" s="8">
        <f>IF($C5027="","",T5027*W5027/100)</f>
        <v/>
      </c>
      <c r="Y5027" s="8">
        <f>IF($C5027="","",T5027-X5027)</f>
        <v/>
      </c>
      <c r="Z5027" s="8">
        <f>IF($C5027="","",Y5027-M5027)</f>
        <v/>
      </c>
      <c r="AD5027" s="8" t="n"/>
      <c r="AG5027" s="14" t="n"/>
      <c r="AI5027">
        <f>IF($C5027="","",IF(COUNTIF($C$2:$C5027,$C5027)=1,1,0))</f>
        <v/>
      </c>
      <c r="AJ5027">
        <f>IF($AI5027=1,SUMPRODUCT(--($AM$2:$AM$7001&lt;$AM5027))+1,"")</f>
        <v/>
      </c>
      <c r="AK5027">
        <f>IF($C5027="","",IF(OR($P5027=TRUE(),$P5027="TRUE"),1,0))</f>
        <v/>
      </c>
      <c r="AL5027">
        <f>IF($C5027="","",IF(AND($V5027="Yes",SUMPRODUCT((LEN(Settings!$F$6:$F$13)&gt;0)*ISNUMBER(SEARCH(Settings!$F$6:$F$13,$O5027)))=0),1,0))</f>
        <v/>
      </c>
      <c r="AM5027">
        <f>IF($AI5027=1,IFERROR(IF(VALUE($C5027)&lt;100000000,VALUE($C5027),1000000000),IFERROR(IF(VALUE(MID($C5027,2,20))&lt;100000000,VALUE(MID($C5027,2,20)),1000000000),1000000000))+ROW()/100000,"")</f>
        <v/>
      </c>
    </row>
    <row r="5028">
      <c r="E5028" s="14" t="n"/>
      <c r="M5028" s="8">
        <f>IF($C5028="","",L5028*T5028/100)</f>
        <v/>
      </c>
      <c r="S5028" s="8" t="n"/>
      <c r="T5028" s="8" t="n"/>
      <c r="W5028">
        <f>IF($C5028="","",IF($AL5028=1,0,IF($AK5028=1,Settings!$C$6,Settings!$C$7))*100)</f>
        <v/>
      </c>
      <c r="X5028" s="8">
        <f>IF($C5028="","",T5028*W5028/100)</f>
        <v/>
      </c>
      <c r="Y5028" s="8">
        <f>IF($C5028="","",T5028-X5028)</f>
        <v/>
      </c>
      <c r="Z5028" s="8">
        <f>IF($C5028="","",Y5028-M5028)</f>
        <v/>
      </c>
      <c r="AD5028" s="8" t="n"/>
      <c r="AG5028" s="14" t="n"/>
      <c r="AI5028">
        <f>IF($C5028="","",IF(COUNTIF($C$2:$C5028,$C5028)=1,1,0))</f>
        <v/>
      </c>
      <c r="AJ5028">
        <f>IF($AI5028=1,SUMPRODUCT(--($AM$2:$AM$7001&lt;$AM5028))+1,"")</f>
        <v/>
      </c>
      <c r="AK5028">
        <f>IF($C5028="","",IF(OR($P5028=TRUE(),$P5028="TRUE"),1,0))</f>
        <v/>
      </c>
      <c r="AL5028">
        <f>IF($C5028="","",IF(AND($V5028="Yes",SUMPRODUCT((LEN(Settings!$F$6:$F$13)&gt;0)*ISNUMBER(SEARCH(Settings!$F$6:$F$13,$O5028)))=0),1,0))</f>
        <v/>
      </c>
      <c r="AM5028">
        <f>IF($AI5028=1,IFERROR(IF(VALUE($C5028)&lt;100000000,VALUE($C5028),1000000000),IFERROR(IF(VALUE(MID($C5028,2,20))&lt;100000000,VALUE(MID($C5028,2,20)),1000000000),1000000000))+ROW()/100000,"")</f>
        <v/>
      </c>
    </row>
    <row r="5029">
      <c r="E5029" s="14" t="n"/>
      <c r="M5029" s="8">
        <f>IF($C5029="","",L5029*T5029/100)</f>
        <v/>
      </c>
      <c r="S5029" s="8" t="n"/>
      <c r="T5029" s="8" t="n"/>
      <c r="W5029">
        <f>IF($C5029="","",IF($AL5029=1,0,IF($AK5029=1,Settings!$C$6,Settings!$C$7))*100)</f>
        <v/>
      </c>
      <c r="X5029" s="8">
        <f>IF($C5029="","",T5029*W5029/100)</f>
        <v/>
      </c>
      <c r="Y5029" s="8">
        <f>IF($C5029="","",T5029-X5029)</f>
        <v/>
      </c>
      <c r="Z5029" s="8">
        <f>IF($C5029="","",Y5029-M5029)</f>
        <v/>
      </c>
      <c r="AD5029" s="8" t="n"/>
      <c r="AG5029" s="14" t="n"/>
      <c r="AI5029">
        <f>IF($C5029="","",IF(COUNTIF($C$2:$C5029,$C5029)=1,1,0))</f>
        <v/>
      </c>
      <c r="AJ5029">
        <f>IF($AI5029=1,SUMPRODUCT(--($AM$2:$AM$7001&lt;$AM5029))+1,"")</f>
        <v/>
      </c>
      <c r="AK5029">
        <f>IF($C5029="","",IF(OR($P5029=TRUE(),$P5029="TRUE"),1,0))</f>
        <v/>
      </c>
      <c r="AL5029">
        <f>IF($C5029="","",IF(AND($V5029="Yes",SUMPRODUCT((LEN(Settings!$F$6:$F$13)&gt;0)*ISNUMBER(SEARCH(Settings!$F$6:$F$13,$O5029)))=0),1,0))</f>
        <v/>
      </c>
      <c r="AM5029">
        <f>IF($AI5029=1,IFERROR(IF(VALUE($C5029)&lt;100000000,VALUE($C5029),1000000000),IFERROR(IF(VALUE(MID($C5029,2,20))&lt;100000000,VALUE(MID($C5029,2,20)),1000000000),1000000000))+ROW()/100000,"")</f>
        <v/>
      </c>
    </row>
    <row r="5030">
      <c r="E5030" s="14" t="n"/>
      <c r="M5030" s="8">
        <f>IF($C5030="","",L5030*T5030/100)</f>
        <v/>
      </c>
      <c r="S5030" s="8" t="n"/>
      <c r="T5030" s="8" t="n"/>
      <c r="W5030">
        <f>IF($C5030="","",IF($AL5030=1,0,IF($AK5030=1,Settings!$C$6,Settings!$C$7))*100)</f>
        <v/>
      </c>
      <c r="X5030" s="8">
        <f>IF($C5030="","",T5030*W5030/100)</f>
        <v/>
      </c>
      <c r="Y5030" s="8">
        <f>IF($C5030="","",T5030-X5030)</f>
        <v/>
      </c>
      <c r="Z5030" s="8">
        <f>IF($C5030="","",Y5030-M5030)</f>
        <v/>
      </c>
      <c r="AD5030" s="8" t="n"/>
      <c r="AG5030" s="14" t="n"/>
      <c r="AI5030">
        <f>IF($C5030="","",IF(COUNTIF($C$2:$C5030,$C5030)=1,1,0))</f>
        <v/>
      </c>
      <c r="AJ5030">
        <f>IF($AI5030=1,SUMPRODUCT(--($AM$2:$AM$7001&lt;$AM5030))+1,"")</f>
        <v/>
      </c>
      <c r="AK5030">
        <f>IF($C5030="","",IF(OR($P5030=TRUE(),$P5030="TRUE"),1,0))</f>
        <v/>
      </c>
      <c r="AL5030">
        <f>IF($C5030="","",IF(AND($V5030="Yes",SUMPRODUCT((LEN(Settings!$F$6:$F$13)&gt;0)*ISNUMBER(SEARCH(Settings!$F$6:$F$13,$O5030)))=0),1,0))</f>
        <v/>
      </c>
      <c r="AM5030">
        <f>IF($AI5030=1,IFERROR(IF(VALUE($C5030)&lt;100000000,VALUE($C5030),1000000000),IFERROR(IF(VALUE(MID($C5030,2,20))&lt;100000000,VALUE(MID($C5030,2,20)),1000000000),1000000000))+ROW()/100000,"")</f>
        <v/>
      </c>
    </row>
    <row r="5031">
      <c r="E5031" s="14" t="n"/>
      <c r="M5031" s="8">
        <f>IF($C5031="","",L5031*T5031/100)</f>
        <v/>
      </c>
      <c r="S5031" s="8" t="n"/>
      <c r="T5031" s="8" t="n"/>
      <c r="W5031">
        <f>IF($C5031="","",IF($AL5031=1,0,IF($AK5031=1,Settings!$C$6,Settings!$C$7))*100)</f>
        <v/>
      </c>
      <c r="X5031" s="8">
        <f>IF($C5031="","",T5031*W5031/100)</f>
        <v/>
      </c>
      <c r="Y5031" s="8">
        <f>IF($C5031="","",T5031-X5031)</f>
        <v/>
      </c>
      <c r="Z5031" s="8">
        <f>IF($C5031="","",Y5031-M5031)</f>
        <v/>
      </c>
      <c r="AD5031" s="8" t="n"/>
      <c r="AG5031" s="14" t="n"/>
      <c r="AI5031">
        <f>IF($C5031="","",IF(COUNTIF($C$2:$C5031,$C5031)=1,1,0))</f>
        <v/>
      </c>
      <c r="AJ5031">
        <f>IF($AI5031=1,SUMPRODUCT(--($AM$2:$AM$7001&lt;$AM5031))+1,"")</f>
        <v/>
      </c>
      <c r="AK5031">
        <f>IF($C5031="","",IF(OR($P5031=TRUE(),$P5031="TRUE"),1,0))</f>
        <v/>
      </c>
      <c r="AL5031">
        <f>IF($C5031="","",IF(AND($V5031="Yes",SUMPRODUCT((LEN(Settings!$F$6:$F$13)&gt;0)*ISNUMBER(SEARCH(Settings!$F$6:$F$13,$O5031)))=0),1,0))</f>
        <v/>
      </c>
      <c r="AM5031">
        <f>IF($AI5031=1,IFERROR(IF(VALUE($C5031)&lt;100000000,VALUE($C5031),1000000000),IFERROR(IF(VALUE(MID($C5031,2,20))&lt;100000000,VALUE(MID($C5031,2,20)),1000000000),1000000000))+ROW()/100000,"")</f>
        <v/>
      </c>
    </row>
    <row r="5032">
      <c r="E5032" s="14" t="n"/>
      <c r="M5032" s="8">
        <f>IF($C5032="","",L5032*T5032/100)</f>
        <v/>
      </c>
      <c r="S5032" s="8" t="n"/>
      <c r="T5032" s="8" t="n"/>
      <c r="W5032">
        <f>IF($C5032="","",IF($AL5032=1,0,IF($AK5032=1,Settings!$C$6,Settings!$C$7))*100)</f>
        <v/>
      </c>
      <c r="X5032" s="8">
        <f>IF($C5032="","",T5032*W5032/100)</f>
        <v/>
      </c>
      <c r="Y5032" s="8">
        <f>IF($C5032="","",T5032-X5032)</f>
        <v/>
      </c>
      <c r="Z5032" s="8">
        <f>IF($C5032="","",Y5032-M5032)</f>
        <v/>
      </c>
      <c r="AD5032" s="8" t="n"/>
      <c r="AG5032" s="14" t="n"/>
      <c r="AI5032">
        <f>IF($C5032="","",IF(COUNTIF($C$2:$C5032,$C5032)=1,1,0))</f>
        <v/>
      </c>
      <c r="AJ5032">
        <f>IF($AI5032=1,SUMPRODUCT(--($AM$2:$AM$7001&lt;$AM5032))+1,"")</f>
        <v/>
      </c>
      <c r="AK5032">
        <f>IF($C5032="","",IF(OR($P5032=TRUE(),$P5032="TRUE"),1,0))</f>
        <v/>
      </c>
      <c r="AL5032">
        <f>IF($C5032="","",IF(AND($V5032="Yes",SUMPRODUCT((LEN(Settings!$F$6:$F$13)&gt;0)*ISNUMBER(SEARCH(Settings!$F$6:$F$13,$O5032)))=0),1,0))</f>
        <v/>
      </c>
      <c r="AM5032">
        <f>IF($AI5032=1,IFERROR(IF(VALUE($C5032)&lt;100000000,VALUE($C5032),1000000000),IFERROR(IF(VALUE(MID($C5032,2,20))&lt;100000000,VALUE(MID($C5032,2,20)),1000000000),1000000000))+ROW()/100000,"")</f>
        <v/>
      </c>
    </row>
    <row r="5033">
      <c r="E5033" s="14" t="n"/>
      <c r="M5033" s="8">
        <f>IF($C5033="","",L5033*T5033/100)</f>
        <v/>
      </c>
      <c r="S5033" s="8" t="n"/>
      <c r="T5033" s="8" t="n"/>
      <c r="W5033">
        <f>IF($C5033="","",IF($AL5033=1,0,IF($AK5033=1,Settings!$C$6,Settings!$C$7))*100)</f>
        <v/>
      </c>
      <c r="X5033" s="8">
        <f>IF($C5033="","",T5033*W5033/100)</f>
        <v/>
      </c>
      <c r="Y5033" s="8">
        <f>IF($C5033="","",T5033-X5033)</f>
        <v/>
      </c>
      <c r="Z5033" s="8">
        <f>IF($C5033="","",Y5033-M5033)</f>
        <v/>
      </c>
      <c r="AD5033" s="8" t="n"/>
      <c r="AG5033" s="14" t="n"/>
      <c r="AI5033">
        <f>IF($C5033="","",IF(COUNTIF($C$2:$C5033,$C5033)=1,1,0))</f>
        <v/>
      </c>
      <c r="AJ5033">
        <f>IF($AI5033=1,SUMPRODUCT(--($AM$2:$AM$7001&lt;$AM5033))+1,"")</f>
        <v/>
      </c>
      <c r="AK5033">
        <f>IF($C5033="","",IF(OR($P5033=TRUE(),$P5033="TRUE"),1,0))</f>
        <v/>
      </c>
      <c r="AL5033">
        <f>IF($C5033="","",IF(AND($V5033="Yes",SUMPRODUCT((LEN(Settings!$F$6:$F$13)&gt;0)*ISNUMBER(SEARCH(Settings!$F$6:$F$13,$O5033)))=0),1,0))</f>
        <v/>
      </c>
      <c r="AM5033">
        <f>IF($AI5033=1,IFERROR(IF(VALUE($C5033)&lt;100000000,VALUE($C5033),1000000000),IFERROR(IF(VALUE(MID($C5033,2,20))&lt;100000000,VALUE(MID($C5033,2,20)),1000000000),1000000000))+ROW()/100000,"")</f>
        <v/>
      </c>
    </row>
    <row r="5034">
      <c r="E5034" s="14" t="n"/>
      <c r="M5034" s="8">
        <f>IF($C5034="","",L5034*T5034/100)</f>
        <v/>
      </c>
      <c r="S5034" s="8" t="n"/>
      <c r="T5034" s="8" t="n"/>
      <c r="W5034">
        <f>IF($C5034="","",IF($AL5034=1,0,IF($AK5034=1,Settings!$C$6,Settings!$C$7))*100)</f>
        <v/>
      </c>
      <c r="X5034" s="8">
        <f>IF($C5034="","",T5034*W5034/100)</f>
        <v/>
      </c>
      <c r="Y5034" s="8">
        <f>IF($C5034="","",T5034-X5034)</f>
        <v/>
      </c>
      <c r="Z5034" s="8">
        <f>IF($C5034="","",Y5034-M5034)</f>
        <v/>
      </c>
      <c r="AD5034" s="8" t="n"/>
      <c r="AG5034" s="14" t="n"/>
      <c r="AI5034">
        <f>IF($C5034="","",IF(COUNTIF($C$2:$C5034,$C5034)=1,1,0))</f>
        <v/>
      </c>
      <c r="AJ5034">
        <f>IF($AI5034=1,SUMPRODUCT(--($AM$2:$AM$7001&lt;$AM5034))+1,"")</f>
        <v/>
      </c>
      <c r="AK5034">
        <f>IF($C5034="","",IF(OR($P5034=TRUE(),$P5034="TRUE"),1,0))</f>
        <v/>
      </c>
      <c r="AL5034">
        <f>IF($C5034="","",IF(AND($V5034="Yes",SUMPRODUCT((LEN(Settings!$F$6:$F$13)&gt;0)*ISNUMBER(SEARCH(Settings!$F$6:$F$13,$O5034)))=0),1,0))</f>
        <v/>
      </c>
      <c r="AM5034">
        <f>IF($AI5034=1,IFERROR(IF(VALUE($C5034)&lt;100000000,VALUE($C5034),1000000000),IFERROR(IF(VALUE(MID($C5034,2,20))&lt;100000000,VALUE(MID($C5034,2,20)),1000000000),1000000000))+ROW()/100000,"")</f>
        <v/>
      </c>
    </row>
    <row r="5035">
      <c r="E5035" s="14" t="n"/>
      <c r="M5035" s="8">
        <f>IF($C5035="","",L5035*T5035/100)</f>
        <v/>
      </c>
      <c r="S5035" s="8" t="n"/>
      <c r="T5035" s="8" t="n"/>
      <c r="W5035">
        <f>IF($C5035="","",IF($AL5035=1,0,IF($AK5035=1,Settings!$C$6,Settings!$C$7))*100)</f>
        <v/>
      </c>
      <c r="X5035" s="8">
        <f>IF($C5035="","",T5035*W5035/100)</f>
        <v/>
      </c>
      <c r="Y5035" s="8">
        <f>IF($C5035="","",T5035-X5035)</f>
        <v/>
      </c>
      <c r="Z5035" s="8">
        <f>IF($C5035="","",Y5035-M5035)</f>
        <v/>
      </c>
      <c r="AD5035" s="8" t="n"/>
      <c r="AG5035" s="14" t="n"/>
      <c r="AI5035">
        <f>IF($C5035="","",IF(COUNTIF($C$2:$C5035,$C5035)=1,1,0))</f>
        <v/>
      </c>
      <c r="AJ5035">
        <f>IF($AI5035=1,SUMPRODUCT(--($AM$2:$AM$7001&lt;$AM5035))+1,"")</f>
        <v/>
      </c>
      <c r="AK5035">
        <f>IF($C5035="","",IF(OR($P5035=TRUE(),$P5035="TRUE"),1,0))</f>
        <v/>
      </c>
      <c r="AL5035">
        <f>IF($C5035="","",IF(AND($V5035="Yes",SUMPRODUCT((LEN(Settings!$F$6:$F$13)&gt;0)*ISNUMBER(SEARCH(Settings!$F$6:$F$13,$O5035)))=0),1,0))</f>
        <v/>
      </c>
      <c r="AM5035">
        <f>IF($AI5035=1,IFERROR(IF(VALUE($C5035)&lt;100000000,VALUE($C5035),1000000000),IFERROR(IF(VALUE(MID($C5035,2,20))&lt;100000000,VALUE(MID($C5035,2,20)),1000000000),1000000000))+ROW()/100000,"")</f>
        <v/>
      </c>
    </row>
    <row r="5036">
      <c r="E5036" s="14" t="n"/>
      <c r="M5036" s="8">
        <f>IF($C5036="","",L5036*T5036/100)</f>
        <v/>
      </c>
      <c r="S5036" s="8" t="n"/>
      <c r="T5036" s="8" t="n"/>
      <c r="W5036">
        <f>IF($C5036="","",IF($AL5036=1,0,IF($AK5036=1,Settings!$C$6,Settings!$C$7))*100)</f>
        <v/>
      </c>
      <c r="X5036" s="8">
        <f>IF($C5036="","",T5036*W5036/100)</f>
        <v/>
      </c>
      <c r="Y5036" s="8">
        <f>IF($C5036="","",T5036-X5036)</f>
        <v/>
      </c>
      <c r="Z5036" s="8">
        <f>IF($C5036="","",Y5036-M5036)</f>
        <v/>
      </c>
      <c r="AD5036" s="8" t="n"/>
      <c r="AG5036" s="14" t="n"/>
      <c r="AI5036">
        <f>IF($C5036="","",IF(COUNTIF($C$2:$C5036,$C5036)=1,1,0))</f>
        <v/>
      </c>
      <c r="AJ5036">
        <f>IF($AI5036=1,SUMPRODUCT(--($AM$2:$AM$7001&lt;$AM5036))+1,"")</f>
        <v/>
      </c>
      <c r="AK5036">
        <f>IF($C5036="","",IF(OR($P5036=TRUE(),$P5036="TRUE"),1,0))</f>
        <v/>
      </c>
      <c r="AL5036">
        <f>IF($C5036="","",IF(AND($V5036="Yes",SUMPRODUCT((LEN(Settings!$F$6:$F$13)&gt;0)*ISNUMBER(SEARCH(Settings!$F$6:$F$13,$O5036)))=0),1,0))</f>
        <v/>
      </c>
      <c r="AM5036">
        <f>IF($AI5036=1,IFERROR(IF(VALUE($C5036)&lt;100000000,VALUE($C5036),1000000000),IFERROR(IF(VALUE(MID($C5036,2,20))&lt;100000000,VALUE(MID($C5036,2,20)),1000000000),1000000000))+ROW()/100000,"")</f>
        <v/>
      </c>
    </row>
    <row r="5037">
      <c r="E5037" s="14" t="n"/>
      <c r="M5037" s="8">
        <f>IF($C5037="","",L5037*T5037/100)</f>
        <v/>
      </c>
      <c r="S5037" s="8" t="n"/>
      <c r="T5037" s="8" t="n"/>
      <c r="W5037">
        <f>IF($C5037="","",IF($AL5037=1,0,IF($AK5037=1,Settings!$C$6,Settings!$C$7))*100)</f>
        <v/>
      </c>
      <c r="X5037" s="8">
        <f>IF($C5037="","",T5037*W5037/100)</f>
        <v/>
      </c>
      <c r="Y5037" s="8">
        <f>IF($C5037="","",T5037-X5037)</f>
        <v/>
      </c>
      <c r="Z5037" s="8">
        <f>IF($C5037="","",Y5037-M5037)</f>
        <v/>
      </c>
      <c r="AD5037" s="8" t="n"/>
      <c r="AG5037" s="14" t="n"/>
      <c r="AI5037">
        <f>IF($C5037="","",IF(COUNTIF($C$2:$C5037,$C5037)=1,1,0))</f>
        <v/>
      </c>
      <c r="AJ5037">
        <f>IF($AI5037=1,SUMPRODUCT(--($AM$2:$AM$7001&lt;$AM5037))+1,"")</f>
        <v/>
      </c>
      <c r="AK5037">
        <f>IF($C5037="","",IF(OR($P5037=TRUE(),$P5037="TRUE"),1,0))</f>
        <v/>
      </c>
      <c r="AL5037">
        <f>IF($C5037="","",IF(AND($V5037="Yes",SUMPRODUCT((LEN(Settings!$F$6:$F$13)&gt;0)*ISNUMBER(SEARCH(Settings!$F$6:$F$13,$O5037)))=0),1,0))</f>
        <v/>
      </c>
      <c r="AM5037">
        <f>IF($AI5037=1,IFERROR(IF(VALUE($C5037)&lt;100000000,VALUE($C5037),1000000000),IFERROR(IF(VALUE(MID($C5037,2,20))&lt;100000000,VALUE(MID($C5037,2,20)),1000000000),1000000000))+ROW()/100000,"")</f>
        <v/>
      </c>
    </row>
    <row r="5038">
      <c r="E5038" s="14" t="n"/>
      <c r="M5038" s="8">
        <f>IF($C5038="","",L5038*T5038/100)</f>
        <v/>
      </c>
      <c r="S5038" s="8" t="n"/>
      <c r="T5038" s="8" t="n"/>
      <c r="W5038">
        <f>IF($C5038="","",IF($AL5038=1,0,IF($AK5038=1,Settings!$C$6,Settings!$C$7))*100)</f>
        <v/>
      </c>
      <c r="X5038" s="8">
        <f>IF($C5038="","",T5038*W5038/100)</f>
        <v/>
      </c>
      <c r="Y5038" s="8">
        <f>IF($C5038="","",T5038-X5038)</f>
        <v/>
      </c>
      <c r="Z5038" s="8">
        <f>IF($C5038="","",Y5038-M5038)</f>
        <v/>
      </c>
      <c r="AD5038" s="8" t="n"/>
      <c r="AG5038" s="14" t="n"/>
      <c r="AI5038">
        <f>IF($C5038="","",IF(COUNTIF($C$2:$C5038,$C5038)=1,1,0))</f>
        <v/>
      </c>
      <c r="AJ5038">
        <f>IF($AI5038=1,SUMPRODUCT(--($AM$2:$AM$7001&lt;$AM5038))+1,"")</f>
        <v/>
      </c>
      <c r="AK5038">
        <f>IF($C5038="","",IF(OR($P5038=TRUE(),$P5038="TRUE"),1,0))</f>
        <v/>
      </c>
      <c r="AL5038">
        <f>IF($C5038="","",IF(AND($V5038="Yes",SUMPRODUCT((LEN(Settings!$F$6:$F$13)&gt;0)*ISNUMBER(SEARCH(Settings!$F$6:$F$13,$O5038)))=0),1,0))</f>
        <v/>
      </c>
      <c r="AM5038">
        <f>IF($AI5038=1,IFERROR(IF(VALUE($C5038)&lt;100000000,VALUE($C5038),1000000000),IFERROR(IF(VALUE(MID($C5038,2,20))&lt;100000000,VALUE(MID($C5038,2,20)),1000000000),1000000000))+ROW()/100000,"")</f>
        <v/>
      </c>
    </row>
    <row r="5039">
      <c r="E5039" s="14" t="n"/>
      <c r="M5039" s="8">
        <f>IF($C5039="","",L5039*T5039/100)</f>
        <v/>
      </c>
      <c r="S5039" s="8" t="n"/>
      <c r="T5039" s="8" t="n"/>
      <c r="W5039">
        <f>IF($C5039="","",IF($AL5039=1,0,IF($AK5039=1,Settings!$C$6,Settings!$C$7))*100)</f>
        <v/>
      </c>
      <c r="X5039" s="8">
        <f>IF($C5039="","",T5039*W5039/100)</f>
        <v/>
      </c>
      <c r="Y5039" s="8">
        <f>IF($C5039="","",T5039-X5039)</f>
        <v/>
      </c>
      <c r="Z5039" s="8">
        <f>IF($C5039="","",Y5039-M5039)</f>
        <v/>
      </c>
      <c r="AD5039" s="8" t="n"/>
      <c r="AG5039" s="14" t="n"/>
      <c r="AI5039">
        <f>IF($C5039="","",IF(COUNTIF($C$2:$C5039,$C5039)=1,1,0))</f>
        <v/>
      </c>
      <c r="AJ5039">
        <f>IF($AI5039=1,SUMPRODUCT(--($AM$2:$AM$7001&lt;$AM5039))+1,"")</f>
        <v/>
      </c>
      <c r="AK5039">
        <f>IF($C5039="","",IF(OR($P5039=TRUE(),$P5039="TRUE"),1,0))</f>
        <v/>
      </c>
      <c r="AL5039">
        <f>IF($C5039="","",IF(AND($V5039="Yes",SUMPRODUCT((LEN(Settings!$F$6:$F$13)&gt;0)*ISNUMBER(SEARCH(Settings!$F$6:$F$13,$O5039)))=0),1,0))</f>
        <v/>
      </c>
      <c r="AM5039">
        <f>IF($AI5039=1,IFERROR(IF(VALUE($C5039)&lt;100000000,VALUE($C5039),1000000000),IFERROR(IF(VALUE(MID($C5039,2,20))&lt;100000000,VALUE(MID($C5039,2,20)),1000000000),1000000000))+ROW()/100000,"")</f>
        <v/>
      </c>
    </row>
    <row r="5040">
      <c r="E5040" s="14" t="n"/>
      <c r="M5040" s="8">
        <f>IF($C5040="","",L5040*T5040/100)</f>
        <v/>
      </c>
      <c r="S5040" s="8" t="n"/>
      <c r="T5040" s="8" t="n"/>
      <c r="W5040">
        <f>IF($C5040="","",IF($AL5040=1,0,IF($AK5040=1,Settings!$C$6,Settings!$C$7))*100)</f>
        <v/>
      </c>
      <c r="X5040" s="8">
        <f>IF($C5040="","",T5040*W5040/100)</f>
        <v/>
      </c>
      <c r="Y5040" s="8">
        <f>IF($C5040="","",T5040-X5040)</f>
        <v/>
      </c>
      <c r="Z5040" s="8">
        <f>IF($C5040="","",Y5040-M5040)</f>
        <v/>
      </c>
      <c r="AD5040" s="8" t="n"/>
      <c r="AG5040" s="14" t="n"/>
      <c r="AI5040">
        <f>IF($C5040="","",IF(COUNTIF($C$2:$C5040,$C5040)=1,1,0))</f>
        <v/>
      </c>
      <c r="AJ5040">
        <f>IF($AI5040=1,SUMPRODUCT(--($AM$2:$AM$7001&lt;$AM5040))+1,"")</f>
        <v/>
      </c>
      <c r="AK5040">
        <f>IF($C5040="","",IF(OR($P5040=TRUE(),$P5040="TRUE"),1,0))</f>
        <v/>
      </c>
      <c r="AL5040">
        <f>IF($C5040="","",IF(AND($V5040="Yes",SUMPRODUCT((LEN(Settings!$F$6:$F$13)&gt;0)*ISNUMBER(SEARCH(Settings!$F$6:$F$13,$O5040)))=0),1,0))</f>
        <v/>
      </c>
      <c r="AM5040">
        <f>IF($AI5040=1,IFERROR(IF(VALUE($C5040)&lt;100000000,VALUE($C5040),1000000000),IFERROR(IF(VALUE(MID($C5040,2,20))&lt;100000000,VALUE(MID($C5040,2,20)),1000000000),1000000000))+ROW()/100000,"")</f>
        <v/>
      </c>
    </row>
    <row r="5041">
      <c r="E5041" s="14" t="n"/>
      <c r="M5041" s="8">
        <f>IF($C5041="","",L5041*T5041/100)</f>
        <v/>
      </c>
      <c r="S5041" s="8" t="n"/>
      <c r="T5041" s="8" t="n"/>
      <c r="W5041">
        <f>IF($C5041="","",IF($AL5041=1,0,IF($AK5041=1,Settings!$C$6,Settings!$C$7))*100)</f>
        <v/>
      </c>
      <c r="X5041" s="8">
        <f>IF($C5041="","",T5041*W5041/100)</f>
        <v/>
      </c>
      <c r="Y5041" s="8">
        <f>IF($C5041="","",T5041-X5041)</f>
        <v/>
      </c>
      <c r="Z5041" s="8">
        <f>IF($C5041="","",Y5041-M5041)</f>
        <v/>
      </c>
      <c r="AD5041" s="8" t="n"/>
      <c r="AG5041" s="14" t="n"/>
      <c r="AI5041">
        <f>IF($C5041="","",IF(COUNTIF($C$2:$C5041,$C5041)=1,1,0))</f>
        <v/>
      </c>
      <c r="AJ5041">
        <f>IF($AI5041=1,SUMPRODUCT(--($AM$2:$AM$7001&lt;$AM5041))+1,"")</f>
        <v/>
      </c>
      <c r="AK5041">
        <f>IF($C5041="","",IF(OR($P5041=TRUE(),$P5041="TRUE"),1,0))</f>
        <v/>
      </c>
      <c r="AL5041">
        <f>IF($C5041="","",IF(AND($V5041="Yes",SUMPRODUCT((LEN(Settings!$F$6:$F$13)&gt;0)*ISNUMBER(SEARCH(Settings!$F$6:$F$13,$O5041)))=0),1,0))</f>
        <v/>
      </c>
      <c r="AM5041">
        <f>IF($AI5041=1,IFERROR(IF(VALUE($C5041)&lt;100000000,VALUE($C5041),1000000000),IFERROR(IF(VALUE(MID($C5041,2,20))&lt;100000000,VALUE(MID($C5041,2,20)),1000000000),1000000000))+ROW()/100000,"")</f>
        <v/>
      </c>
    </row>
    <row r="5042">
      <c r="E5042" s="14" t="n"/>
      <c r="M5042" s="8">
        <f>IF($C5042="","",L5042*T5042/100)</f>
        <v/>
      </c>
      <c r="S5042" s="8" t="n"/>
      <c r="T5042" s="8" t="n"/>
      <c r="W5042">
        <f>IF($C5042="","",IF($AL5042=1,0,IF($AK5042=1,Settings!$C$6,Settings!$C$7))*100)</f>
        <v/>
      </c>
      <c r="X5042" s="8">
        <f>IF($C5042="","",T5042*W5042/100)</f>
        <v/>
      </c>
      <c r="Y5042" s="8">
        <f>IF($C5042="","",T5042-X5042)</f>
        <v/>
      </c>
      <c r="Z5042" s="8">
        <f>IF($C5042="","",Y5042-M5042)</f>
        <v/>
      </c>
      <c r="AD5042" s="8" t="n"/>
      <c r="AG5042" s="14" t="n"/>
      <c r="AI5042">
        <f>IF($C5042="","",IF(COUNTIF($C$2:$C5042,$C5042)=1,1,0))</f>
        <v/>
      </c>
      <c r="AJ5042">
        <f>IF($AI5042=1,SUMPRODUCT(--($AM$2:$AM$7001&lt;$AM5042))+1,"")</f>
        <v/>
      </c>
      <c r="AK5042">
        <f>IF($C5042="","",IF(OR($P5042=TRUE(),$P5042="TRUE"),1,0))</f>
        <v/>
      </c>
      <c r="AL5042">
        <f>IF($C5042="","",IF(AND($V5042="Yes",SUMPRODUCT((LEN(Settings!$F$6:$F$13)&gt;0)*ISNUMBER(SEARCH(Settings!$F$6:$F$13,$O5042)))=0),1,0))</f>
        <v/>
      </c>
      <c r="AM5042">
        <f>IF($AI5042=1,IFERROR(IF(VALUE($C5042)&lt;100000000,VALUE($C5042),1000000000),IFERROR(IF(VALUE(MID($C5042,2,20))&lt;100000000,VALUE(MID($C5042,2,20)),1000000000),1000000000))+ROW()/100000,"")</f>
        <v/>
      </c>
    </row>
    <row r="5043">
      <c r="E5043" s="14" t="n"/>
      <c r="M5043" s="8">
        <f>IF($C5043="","",L5043*T5043/100)</f>
        <v/>
      </c>
      <c r="S5043" s="8" t="n"/>
      <c r="T5043" s="8" t="n"/>
      <c r="W5043">
        <f>IF($C5043="","",IF($AL5043=1,0,IF($AK5043=1,Settings!$C$6,Settings!$C$7))*100)</f>
        <v/>
      </c>
      <c r="X5043" s="8">
        <f>IF($C5043="","",T5043*W5043/100)</f>
        <v/>
      </c>
      <c r="Y5043" s="8">
        <f>IF($C5043="","",T5043-X5043)</f>
        <v/>
      </c>
      <c r="Z5043" s="8">
        <f>IF($C5043="","",Y5043-M5043)</f>
        <v/>
      </c>
      <c r="AD5043" s="8" t="n"/>
      <c r="AG5043" s="14" t="n"/>
      <c r="AI5043">
        <f>IF($C5043="","",IF(COUNTIF($C$2:$C5043,$C5043)=1,1,0))</f>
        <v/>
      </c>
      <c r="AJ5043">
        <f>IF($AI5043=1,SUMPRODUCT(--($AM$2:$AM$7001&lt;$AM5043))+1,"")</f>
        <v/>
      </c>
      <c r="AK5043">
        <f>IF($C5043="","",IF(OR($P5043=TRUE(),$P5043="TRUE"),1,0))</f>
        <v/>
      </c>
      <c r="AL5043">
        <f>IF($C5043="","",IF(AND($V5043="Yes",SUMPRODUCT((LEN(Settings!$F$6:$F$13)&gt;0)*ISNUMBER(SEARCH(Settings!$F$6:$F$13,$O5043)))=0),1,0))</f>
        <v/>
      </c>
      <c r="AM5043">
        <f>IF($AI5043=1,IFERROR(IF(VALUE($C5043)&lt;100000000,VALUE($C5043),1000000000),IFERROR(IF(VALUE(MID($C5043,2,20))&lt;100000000,VALUE(MID($C5043,2,20)),1000000000),1000000000))+ROW()/100000,"")</f>
        <v/>
      </c>
    </row>
    <row r="5044">
      <c r="E5044" s="14" t="n"/>
      <c r="M5044" s="8">
        <f>IF($C5044="","",L5044*T5044/100)</f>
        <v/>
      </c>
      <c r="S5044" s="8" t="n"/>
      <c r="T5044" s="8" t="n"/>
      <c r="W5044">
        <f>IF($C5044="","",IF($AL5044=1,0,IF($AK5044=1,Settings!$C$6,Settings!$C$7))*100)</f>
        <v/>
      </c>
      <c r="X5044" s="8">
        <f>IF($C5044="","",T5044*W5044/100)</f>
        <v/>
      </c>
      <c r="Y5044" s="8">
        <f>IF($C5044="","",T5044-X5044)</f>
        <v/>
      </c>
      <c r="Z5044" s="8">
        <f>IF($C5044="","",Y5044-M5044)</f>
        <v/>
      </c>
      <c r="AD5044" s="8" t="n"/>
      <c r="AG5044" s="14" t="n"/>
      <c r="AI5044">
        <f>IF($C5044="","",IF(COUNTIF($C$2:$C5044,$C5044)=1,1,0))</f>
        <v/>
      </c>
      <c r="AJ5044">
        <f>IF($AI5044=1,SUMPRODUCT(--($AM$2:$AM$7001&lt;$AM5044))+1,"")</f>
        <v/>
      </c>
      <c r="AK5044">
        <f>IF($C5044="","",IF(OR($P5044=TRUE(),$P5044="TRUE"),1,0))</f>
        <v/>
      </c>
      <c r="AL5044">
        <f>IF($C5044="","",IF(AND($V5044="Yes",SUMPRODUCT((LEN(Settings!$F$6:$F$13)&gt;0)*ISNUMBER(SEARCH(Settings!$F$6:$F$13,$O5044)))=0),1,0))</f>
        <v/>
      </c>
      <c r="AM5044">
        <f>IF($AI5044=1,IFERROR(IF(VALUE($C5044)&lt;100000000,VALUE($C5044),1000000000),IFERROR(IF(VALUE(MID($C5044,2,20))&lt;100000000,VALUE(MID($C5044,2,20)),1000000000),1000000000))+ROW()/100000,"")</f>
        <v/>
      </c>
    </row>
    <row r="5045">
      <c r="E5045" s="14" t="n"/>
      <c r="M5045" s="8">
        <f>IF($C5045="","",L5045*T5045/100)</f>
        <v/>
      </c>
      <c r="S5045" s="8" t="n"/>
      <c r="T5045" s="8" t="n"/>
      <c r="W5045">
        <f>IF($C5045="","",IF($AL5045=1,0,IF($AK5045=1,Settings!$C$6,Settings!$C$7))*100)</f>
        <v/>
      </c>
      <c r="X5045" s="8">
        <f>IF($C5045="","",T5045*W5045/100)</f>
        <v/>
      </c>
      <c r="Y5045" s="8">
        <f>IF($C5045="","",T5045-X5045)</f>
        <v/>
      </c>
      <c r="Z5045" s="8">
        <f>IF($C5045="","",Y5045-M5045)</f>
        <v/>
      </c>
      <c r="AD5045" s="8" t="n"/>
      <c r="AG5045" s="14" t="n"/>
      <c r="AI5045">
        <f>IF($C5045="","",IF(COUNTIF($C$2:$C5045,$C5045)=1,1,0))</f>
        <v/>
      </c>
      <c r="AJ5045">
        <f>IF($AI5045=1,SUMPRODUCT(--($AM$2:$AM$7001&lt;$AM5045))+1,"")</f>
        <v/>
      </c>
      <c r="AK5045">
        <f>IF($C5045="","",IF(OR($P5045=TRUE(),$P5045="TRUE"),1,0))</f>
        <v/>
      </c>
      <c r="AL5045">
        <f>IF($C5045="","",IF(AND($V5045="Yes",SUMPRODUCT((LEN(Settings!$F$6:$F$13)&gt;0)*ISNUMBER(SEARCH(Settings!$F$6:$F$13,$O5045)))=0),1,0))</f>
        <v/>
      </c>
      <c r="AM5045">
        <f>IF($AI5045=1,IFERROR(IF(VALUE($C5045)&lt;100000000,VALUE($C5045),1000000000),IFERROR(IF(VALUE(MID($C5045,2,20))&lt;100000000,VALUE(MID($C5045,2,20)),1000000000),1000000000))+ROW()/100000,"")</f>
        <v/>
      </c>
    </row>
    <row r="5046">
      <c r="E5046" s="14" t="n"/>
      <c r="M5046" s="8">
        <f>IF($C5046="","",L5046*T5046/100)</f>
        <v/>
      </c>
      <c r="S5046" s="8" t="n"/>
      <c r="T5046" s="8" t="n"/>
      <c r="W5046">
        <f>IF($C5046="","",IF($AL5046=1,0,IF($AK5046=1,Settings!$C$6,Settings!$C$7))*100)</f>
        <v/>
      </c>
      <c r="X5046" s="8">
        <f>IF($C5046="","",T5046*W5046/100)</f>
        <v/>
      </c>
      <c r="Y5046" s="8">
        <f>IF($C5046="","",T5046-X5046)</f>
        <v/>
      </c>
      <c r="Z5046" s="8">
        <f>IF($C5046="","",Y5046-M5046)</f>
        <v/>
      </c>
      <c r="AD5046" s="8" t="n"/>
      <c r="AG5046" s="14" t="n"/>
      <c r="AI5046">
        <f>IF($C5046="","",IF(COUNTIF($C$2:$C5046,$C5046)=1,1,0))</f>
        <v/>
      </c>
      <c r="AJ5046">
        <f>IF($AI5046=1,SUMPRODUCT(--($AM$2:$AM$7001&lt;$AM5046))+1,"")</f>
        <v/>
      </c>
      <c r="AK5046">
        <f>IF($C5046="","",IF(OR($P5046=TRUE(),$P5046="TRUE"),1,0))</f>
        <v/>
      </c>
      <c r="AL5046">
        <f>IF($C5046="","",IF(AND($V5046="Yes",SUMPRODUCT((LEN(Settings!$F$6:$F$13)&gt;0)*ISNUMBER(SEARCH(Settings!$F$6:$F$13,$O5046)))=0),1,0))</f>
        <v/>
      </c>
      <c r="AM5046">
        <f>IF($AI5046=1,IFERROR(IF(VALUE($C5046)&lt;100000000,VALUE($C5046),1000000000),IFERROR(IF(VALUE(MID($C5046,2,20))&lt;100000000,VALUE(MID($C5046,2,20)),1000000000),1000000000))+ROW()/100000,"")</f>
        <v/>
      </c>
    </row>
    <row r="5047">
      <c r="E5047" s="14" t="n"/>
      <c r="M5047" s="8">
        <f>IF($C5047="","",L5047*T5047/100)</f>
        <v/>
      </c>
      <c r="S5047" s="8" t="n"/>
      <c r="T5047" s="8" t="n"/>
      <c r="W5047">
        <f>IF($C5047="","",IF($AL5047=1,0,IF($AK5047=1,Settings!$C$6,Settings!$C$7))*100)</f>
        <v/>
      </c>
      <c r="X5047" s="8">
        <f>IF($C5047="","",T5047*W5047/100)</f>
        <v/>
      </c>
      <c r="Y5047" s="8">
        <f>IF($C5047="","",T5047-X5047)</f>
        <v/>
      </c>
      <c r="Z5047" s="8">
        <f>IF($C5047="","",Y5047-M5047)</f>
        <v/>
      </c>
      <c r="AD5047" s="8" t="n"/>
      <c r="AG5047" s="14" t="n"/>
      <c r="AI5047">
        <f>IF($C5047="","",IF(COUNTIF($C$2:$C5047,$C5047)=1,1,0))</f>
        <v/>
      </c>
      <c r="AJ5047">
        <f>IF($AI5047=1,SUMPRODUCT(--($AM$2:$AM$7001&lt;$AM5047))+1,"")</f>
        <v/>
      </c>
      <c r="AK5047">
        <f>IF($C5047="","",IF(OR($P5047=TRUE(),$P5047="TRUE"),1,0))</f>
        <v/>
      </c>
      <c r="AL5047">
        <f>IF($C5047="","",IF(AND($V5047="Yes",SUMPRODUCT((LEN(Settings!$F$6:$F$13)&gt;0)*ISNUMBER(SEARCH(Settings!$F$6:$F$13,$O5047)))=0),1,0))</f>
        <v/>
      </c>
      <c r="AM5047">
        <f>IF($AI5047=1,IFERROR(IF(VALUE($C5047)&lt;100000000,VALUE($C5047),1000000000),IFERROR(IF(VALUE(MID($C5047,2,20))&lt;100000000,VALUE(MID($C5047,2,20)),1000000000),1000000000))+ROW()/100000,"")</f>
        <v/>
      </c>
    </row>
    <row r="5048">
      <c r="E5048" s="14" t="n"/>
      <c r="M5048" s="8">
        <f>IF($C5048="","",L5048*T5048/100)</f>
        <v/>
      </c>
      <c r="S5048" s="8" t="n"/>
      <c r="T5048" s="8" t="n"/>
      <c r="W5048">
        <f>IF($C5048="","",IF($AL5048=1,0,IF($AK5048=1,Settings!$C$6,Settings!$C$7))*100)</f>
        <v/>
      </c>
      <c r="X5048" s="8">
        <f>IF($C5048="","",T5048*W5048/100)</f>
        <v/>
      </c>
      <c r="Y5048" s="8">
        <f>IF($C5048="","",T5048-X5048)</f>
        <v/>
      </c>
      <c r="Z5048" s="8">
        <f>IF($C5048="","",Y5048-M5048)</f>
        <v/>
      </c>
      <c r="AD5048" s="8" t="n"/>
      <c r="AG5048" s="14" t="n"/>
      <c r="AI5048">
        <f>IF($C5048="","",IF(COUNTIF($C$2:$C5048,$C5048)=1,1,0))</f>
        <v/>
      </c>
      <c r="AJ5048">
        <f>IF($AI5048=1,SUMPRODUCT(--($AM$2:$AM$7001&lt;$AM5048))+1,"")</f>
        <v/>
      </c>
      <c r="AK5048">
        <f>IF($C5048="","",IF(OR($P5048=TRUE(),$P5048="TRUE"),1,0))</f>
        <v/>
      </c>
      <c r="AL5048">
        <f>IF($C5048="","",IF(AND($V5048="Yes",SUMPRODUCT((LEN(Settings!$F$6:$F$13)&gt;0)*ISNUMBER(SEARCH(Settings!$F$6:$F$13,$O5048)))=0),1,0))</f>
        <v/>
      </c>
      <c r="AM5048">
        <f>IF($AI5048=1,IFERROR(IF(VALUE($C5048)&lt;100000000,VALUE($C5048),1000000000),IFERROR(IF(VALUE(MID($C5048,2,20))&lt;100000000,VALUE(MID($C5048,2,20)),1000000000),1000000000))+ROW()/100000,"")</f>
        <v/>
      </c>
    </row>
    <row r="5049">
      <c r="E5049" s="14" t="n"/>
      <c r="M5049" s="8">
        <f>IF($C5049="","",L5049*T5049/100)</f>
        <v/>
      </c>
      <c r="S5049" s="8" t="n"/>
      <c r="T5049" s="8" t="n"/>
      <c r="W5049">
        <f>IF($C5049="","",IF($AL5049=1,0,IF($AK5049=1,Settings!$C$6,Settings!$C$7))*100)</f>
        <v/>
      </c>
      <c r="X5049" s="8">
        <f>IF($C5049="","",T5049*W5049/100)</f>
        <v/>
      </c>
      <c r="Y5049" s="8">
        <f>IF($C5049="","",T5049-X5049)</f>
        <v/>
      </c>
      <c r="Z5049" s="8">
        <f>IF($C5049="","",Y5049-M5049)</f>
        <v/>
      </c>
      <c r="AD5049" s="8" t="n"/>
      <c r="AG5049" s="14" t="n"/>
      <c r="AI5049">
        <f>IF($C5049="","",IF(COUNTIF($C$2:$C5049,$C5049)=1,1,0))</f>
        <v/>
      </c>
      <c r="AJ5049">
        <f>IF($AI5049=1,SUMPRODUCT(--($AM$2:$AM$7001&lt;$AM5049))+1,"")</f>
        <v/>
      </c>
      <c r="AK5049">
        <f>IF($C5049="","",IF(OR($P5049=TRUE(),$P5049="TRUE"),1,0))</f>
        <v/>
      </c>
      <c r="AL5049">
        <f>IF($C5049="","",IF(AND($V5049="Yes",SUMPRODUCT((LEN(Settings!$F$6:$F$13)&gt;0)*ISNUMBER(SEARCH(Settings!$F$6:$F$13,$O5049)))=0),1,0))</f>
        <v/>
      </c>
      <c r="AM5049">
        <f>IF($AI5049=1,IFERROR(IF(VALUE($C5049)&lt;100000000,VALUE($C5049),1000000000),IFERROR(IF(VALUE(MID($C5049,2,20))&lt;100000000,VALUE(MID($C5049,2,20)),1000000000),1000000000))+ROW()/100000,"")</f>
        <v/>
      </c>
    </row>
    <row r="5050">
      <c r="E5050" s="14" t="n"/>
      <c r="M5050" s="8">
        <f>IF($C5050="","",L5050*T5050/100)</f>
        <v/>
      </c>
      <c r="S5050" s="8" t="n"/>
      <c r="T5050" s="8" t="n"/>
      <c r="W5050">
        <f>IF($C5050="","",IF($AL5050=1,0,IF($AK5050=1,Settings!$C$6,Settings!$C$7))*100)</f>
        <v/>
      </c>
      <c r="X5050" s="8">
        <f>IF($C5050="","",T5050*W5050/100)</f>
        <v/>
      </c>
      <c r="Y5050" s="8">
        <f>IF($C5050="","",T5050-X5050)</f>
        <v/>
      </c>
      <c r="Z5050" s="8">
        <f>IF($C5050="","",Y5050-M5050)</f>
        <v/>
      </c>
      <c r="AD5050" s="8" t="n"/>
      <c r="AG5050" s="14" t="n"/>
      <c r="AI5050">
        <f>IF($C5050="","",IF(COUNTIF($C$2:$C5050,$C5050)=1,1,0))</f>
        <v/>
      </c>
      <c r="AJ5050">
        <f>IF($AI5050=1,SUMPRODUCT(--($AM$2:$AM$7001&lt;$AM5050))+1,"")</f>
        <v/>
      </c>
      <c r="AK5050">
        <f>IF($C5050="","",IF(OR($P5050=TRUE(),$P5050="TRUE"),1,0))</f>
        <v/>
      </c>
      <c r="AL5050">
        <f>IF($C5050="","",IF(AND($V5050="Yes",SUMPRODUCT((LEN(Settings!$F$6:$F$13)&gt;0)*ISNUMBER(SEARCH(Settings!$F$6:$F$13,$O5050)))=0),1,0))</f>
        <v/>
      </c>
      <c r="AM5050">
        <f>IF($AI5050=1,IFERROR(IF(VALUE($C5050)&lt;100000000,VALUE($C5050),1000000000),IFERROR(IF(VALUE(MID($C5050,2,20))&lt;100000000,VALUE(MID($C5050,2,20)),1000000000),1000000000))+ROW()/100000,"")</f>
        <v/>
      </c>
    </row>
    <row r="5051">
      <c r="E5051" s="14" t="n"/>
      <c r="M5051" s="8">
        <f>IF($C5051="","",L5051*T5051/100)</f>
        <v/>
      </c>
      <c r="S5051" s="8" t="n"/>
      <c r="T5051" s="8" t="n"/>
      <c r="W5051">
        <f>IF($C5051="","",IF($AL5051=1,0,IF($AK5051=1,Settings!$C$6,Settings!$C$7))*100)</f>
        <v/>
      </c>
      <c r="X5051" s="8">
        <f>IF($C5051="","",T5051*W5051/100)</f>
        <v/>
      </c>
      <c r="Y5051" s="8">
        <f>IF($C5051="","",T5051-X5051)</f>
        <v/>
      </c>
      <c r="Z5051" s="8">
        <f>IF($C5051="","",Y5051-M5051)</f>
        <v/>
      </c>
      <c r="AD5051" s="8" t="n"/>
      <c r="AG5051" s="14" t="n"/>
      <c r="AI5051">
        <f>IF($C5051="","",IF(COUNTIF($C$2:$C5051,$C5051)=1,1,0))</f>
        <v/>
      </c>
      <c r="AJ5051">
        <f>IF($AI5051=1,SUMPRODUCT(--($AM$2:$AM$7001&lt;$AM5051))+1,"")</f>
        <v/>
      </c>
      <c r="AK5051">
        <f>IF($C5051="","",IF(OR($P5051=TRUE(),$P5051="TRUE"),1,0))</f>
        <v/>
      </c>
      <c r="AL5051">
        <f>IF($C5051="","",IF(AND($V5051="Yes",SUMPRODUCT((LEN(Settings!$F$6:$F$13)&gt;0)*ISNUMBER(SEARCH(Settings!$F$6:$F$13,$O5051)))=0),1,0))</f>
        <v/>
      </c>
      <c r="AM5051">
        <f>IF($AI5051=1,IFERROR(IF(VALUE($C5051)&lt;100000000,VALUE($C5051),1000000000),IFERROR(IF(VALUE(MID($C5051,2,20))&lt;100000000,VALUE(MID($C5051,2,20)),1000000000),1000000000))+ROW()/100000,"")</f>
        <v/>
      </c>
    </row>
    <row r="5052">
      <c r="E5052" s="14" t="n"/>
      <c r="M5052" s="8">
        <f>IF($C5052="","",L5052*T5052/100)</f>
        <v/>
      </c>
      <c r="S5052" s="8" t="n"/>
      <c r="T5052" s="8" t="n"/>
      <c r="W5052">
        <f>IF($C5052="","",IF($AL5052=1,0,IF($AK5052=1,Settings!$C$6,Settings!$C$7))*100)</f>
        <v/>
      </c>
      <c r="X5052" s="8">
        <f>IF($C5052="","",T5052*W5052/100)</f>
        <v/>
      </c>
      <c r="Y5052" s="8">
        <f>IF($C5052="","",T5052-X5052)</f>
        <v/>
      </c>
      <c r="Z5052" s="8">
        <f>IF($C5052="","",Y5052-M5052)</f>
        <v/>
      </c>
      <c r="AD5052" s="8" t="n"/>
      <c r="AG5052" s="14" t="n"/>
      <c r="AI5052">
        <f>IF($C5052="","",IF(COUNTIF($C$2:$C5052,$C5052)=1,1,0))</f>
        <v/>
      </c>
      <c r="AJ5052">
        <f>IF($AI5052=1,SUMPRODUCT(--($AM$2:$AM$7001&lt;$AM5052))+1,"")</f>
        <v/>
      </c>
      <c r="AK5052">
        <f>IF($C5052="","",IF(OR($P5052=TRUE(),$P5052="TRUE"),1,0))</f>
        <v/>
      </c>
      <c r="AL5052">
        <f>IF($C5052="","",IF(AND($V5052="Yes",SUMPRODUCT((LEN(Settings!$F$6:$F$13)&gt;0)*ISNUMBER(SEARCH(Settings!$F$6:$F$13,$O5052)))=0),1,0))</f>
        <v/>
      </c>
      <c r="AM5052">
        <f>IF($AI5052=1,IFERROR(IF(VALUE($C5052)&lt;100000000,VALUE($C5052),1000000000),IFERROR(IF(VALUE(MID($C5052,2,20))&lt;100000000,VALUE(MID($C5052,2,20)),1000000000),1000000000))+ROW()/100000,"")</f>
        <v/>
      </c>
    </row>
    <row r="5053">
      <c r="E5053" s="14" t="n"/>
      <c r="M5053" s="8">
        <f>IF($C5053="","",L5053*T5053/100)</f>
        <v/>
      </c>
      <c r="S5053" s="8" t="n"/>
      <c r="T5053" s="8" t="n"/>
      <c r="W5053">
        <f>IF($C5053="","",IF($AL5053=1,0,IF($AK5053=1,Settings!$C$6,Settings!$C$7))*100)</f>
        <v/>
      </c>
      <c r="X5053" s="8">
        <f>IF($C5053="","",T5053*W5053/100)</f>
        <v/>
      </c>
      <c r="Y5053" s="8">
        <f>IF($C5053="","",T5053-X5053)</f>
        <v/>
      </c>
      <c r="Z5053" s="8">
        <f>IF($C5053="","",Y5053-M5053)</f>
        <v/>
      </c>
      <c r="AD5053" s="8" t="n"/>
      <c r="AG5053" s="14" t="n"/>
      <c r="AI5053">
        <f>IF($C5053="","",IF(COUNTIF($C$2:$C5053,$C5053)=1,1,0))</f>
        <v/>
      </c>
      <c r="AJ5053">
        <f>IF($AI5053=1,SUMPRODUCT(--($AM$2:$AM$7001&lt;$AM5053))+1,"")</f>
        <v/>
      </c>
      <c r="AK5053">
        <f>IF($C5053="","",IF(OR($P5053=TRUE(),$P5053="TRUE"),1,0))</f>
        <v/>
      </c>
      <c r="AL5053">
        <f>IF($C5053="","",IF(AND($V5053="Yes",SUMPRODUCT((LEN(Settings!$F$6:$F$13)&gt;0)*ISNUMBER(SEARCH(Settings!$F$6:$F$13,$O5053)))=0),1,0))</f>
        <v/>
      </c>
      <c r="AM5053">
        <f>IF($AI5053=1,IFERROR(IF(VALUE($C5053)&lt;100000000,VALUE($C5053),1000000000),IFERROR(IF(VALUE(MID($C5053,2,20))&lt;100000000,VALUE(MID($C5053,2,20)),1000000000),1000000000))+ROW()/100000,"")</f>
        <v/>
      </c>
    </row>
    <row r="5054">
      <c r="E5054" s="14" t="n"/>
      <c r="M5054" s="8">
        <f>IF($C5054="","",L5054*T5054/100)</f>
        <v/>
      </c>
      <c r="S5054" s="8" t="n"/>
      <c r="T5054" s="8" t="n"/>
      <c r="W5054">
        <f>IF($C5054="","",IF($AL5054=1,0,IF($AK5054=1,Settings!$C$6,Settings!$C$7))*100)</f>
        <v/>
      </c>
      <c r="X5054" s="8">
        <f>IF($C5054="","",T5054*W5054/100)</f>
        <v/>
      </c>
      <c r="Y5054" s="8">
        <f>IF($C5054="","",T5054-X5054)</f>
        <v/>
      </c>
      <c r="Z5054" s="8">
        <f>IF($C5054="","",Y5054-M5054)</f>
        <v/>
      </c>
      <c r="AD5054" s="8" t="n"/>
      <c r="AG5054" s="14" t="n"/>
      <c r="AI5054">
        <f>IF($C5054="","",IF(COUNTIF($C$2:$C5054,$C5054)=1,1,0))</f>
        <v/>
      </c>
      <c r="AJ5054">
        <f>IF($AI5054=1,SUMPRODUCT(--($AM$2:$AM$7001&lt;$AM5054))+1,"")</f>
        <v/>
      </c>
      <c r="AK5054">
        <f>IF($C5054="","",IF(OR($P5054=TRUE(),$P5054="TRUE"),1,0))</f>
        <v/>
      </c>
      <c r="AL5054">
        <f>IF($C5054="","",IF(AND($V5054="Yes",SUMPRODUCT((LEN(Settings!$F$6:$F$13)&gt;0)*ISNUMBER(SEARCH(Settings!$F$6:$F$13,$O5054)))=0),1,0))</f>
        <v/>
      </c>
      <c r="AM5054">
        <f>IF($AI5054=1,IFERROR(IF(VALUE($C5054)&lt;100000000,VALUE($C5054),1000000000),IFERROR(IF(VALUE(MID($C5054,2,20))&lt;100000000,VALUE(MID($C5054,2,20)),1000000000),1000000000))+ROW()/100000,"")</f>
        <v/>
      </c>
    </row>
    <row r="5055">
      <c r="E5055" s="14" t="n"/>
      <c r="M5055" s="8">
        <f>IF($C5055="","",L5055*T5055/100)</f>
        <v/>
      </c>
      <c r="S5055" s="8" t="n"/>
      <c r="T5055" s="8" t="n"/>
      <c r="W5055">
        <f>IF($C5055="","",IF($AL5055=1,0,IF($AK5055=1,Settings!$C$6,Settings!$C$7))*100)</f>
        <v/>
      </c>
      <c r="X5055" s="8">
        <f>IF($C5055="","",T5055*W5055/100)</f>
        <v/>
      </c>
      <c r="Y5055" s="8">
        <f>IF($C5055="","",T5055-X5055)</f>
        <v/>
      </c>
      <c r="Z5055" s="8">
        <f>IF($C5055="","",Y5055-M5055)</f>
        <v/>
      </c>
      <c r="AD5055" s="8" t="n"/>
      <c r="AG5055" s="14" t="n"/>
      <c r="AI5055">
        <f>IF($C5055="","",IF(COUNTIF($C$2:$C5055,$C5055)=1,1,0))</f>
        <v/>
      </c>
      <c r="AJ5055">
        <f>IF($AI5055=1,SUMPRODUCT(--($AM$2:$AM$7001&lt;$AM5055))+1,"")</f>
        <v/>
      </c>
      <c r="AK5055">
        <f>IF($C5055="","",IF(OR($P5055=TRUE(),$P5055="TRUE"),1,0))</f>
        <v/>
      </c>
      <c r="AL5055">
        <f>IF($C5055="","",IF(AND($V5055="Yes",SUMPRODUCT((LEN(Settings!$F$6:$F$13)&gt;0)*ISNUMBER(SEARCH(Settings!$F$6:$F$13,$O5055)))=0),1,0))</f>
        <v/>
      </c>
      <c r="AM5055">
        <f>IF($AI5055=1,IFERROR(IF(VALUE($C5055)&lt;100000000,VALUE($C5055),1000000000),IFERROR(IF(VALUE(MID($C5055,2,20))&lt;100000000,VALUE(MID($C5055,2,20)),1000000000),1000000000))+ROW()/100000,"")</f>
        <v/>
      </c>
    </row>
    <row r="5056">
      <c r="E5056" s="14" t="n"/>
      <c r="M5056" s="8">
        <f>IF($C5056="","",L5056*T5056/100)</f>
        <v/>
      </c>
      <c r="S5056" s="8" t="n"/>
      <c r="T5056" s="8" t="n"/>
      <c r="W5056">
        <f>IF($C5056="","",IF($AL5056=1,0,IF($AK5056=1,Settings!$C$6,Settings!$C$7))*100)</f>
        <v/>
      </c>
      <c r="X5056" s="8">
        <f>IF($C5056="","",T5056*W5056/100)</f>
        <v/>
      </c>
      <c r="Y5056" s="8">
        <f>IF($C5056="","",T5056-X5056)</f>
        <v/>
      </c>
      <c r="Z5056" s="8">
        <f>IF($C5056="","",Y5056-M5056)</f>
        <v/>
      </c>
      <c r="AD5056" s="8" t="n"/>
      <c r="AG5056" s="14" t="n"/>
      <c r="AI5056">
        <f>IF($C5056="","",IF(COUNTIF($C$2:$C5056,$C5056)=1,1,0))</f>
        <v/>
      </c>
      <c r="AJ5056">
        <f>IF($AI5056=1,SUMPRODUCT(--($AM$2:$AM$7001&lt;$AM5056))+1,"")</f>
        <v/>
      </c>
      <c r="AK5056">
        <f>IF($C5056="","",IF(OR($P5056=TRUE(),$P5056="TRUE"),1,0))</f>
        <v/>
      </c>
      <c r="AL5056">
        <f>IF($C5056="","",IF(AND($V5056="Yes",SUMPRODUCT((LEN(Settings!$F$6:$F$13)&gt;0)*ISNUMBER(SEARCH(Settings!$F$6:$F$13,$O5056)))=0),1,0))</f>
        <v/>
      </c>
      <c r="AM5056">
        <f>IF($AI5056=1,IFERROR(IF(VALUE($C5056)&lt;100000000,VALUE($C5056),1000000000),IFERROR(IF(VALUE(MID($C5056,2,20))&lt;100000000,VALUE(MID($C5056,2,20)),1000000000),1000000000))+ROW()/100000,"")</f>
        <v/>
      </c>
    </row>
    <row r="5057">
      <c r="E5057" s="14" t="n"/>
      <c r="M5057" s="8">
        <f>IF($C5057="","",L5057*T5057/100)</f>
        <v/>
      </c>
      <c r="S5057" s="8" t="n"/>
      <c r="T5057" s="8" t="n"/>
      <c r="W5057">
        <f>IF($C5057="","",IF($AL5057=1,0,IF($AK5057=1,Settings!$C$6,Settings!$C$7))*100)</f>
        <v/>
      </c>
      <c r="X5057" s="8">
        <f>IF($C5057="","",T5057*W5057/100)</f>
        <v/>
      </c>
      <c r="Y5057" s="8">
        <f>IF($C5057="","",T5057-X5057)</f>
        <v/>
      </c>
      <c r="Z5057" s="8">
        <f>IF($C5057="","",Y5057-M5057)</f>
        <v/>
      </c>
      <c r="AD5057" s="8" t="n"/>
      <c r="AG5057" s="14" t="n"/>
      <c r="AI5057">
        <f>IF($C5057="","",IF(COUNTIF($C$2:$C5057,$C5057)=1,1,0))</f>
        <v/>
      </c>
      <c r="AJ5057">
        <f>IF($AI5057=1,SUMPRODUCT(--($AM$2:$AM$7001&lt;$AM5057))+1,"")</f>
        <v/>
      </c>
      <c r="AK5057">
        <f>IF($C5057="","",IF(OR($P5057=TRUE(),$P5057="TRUE"),1,0))</f>
        <v/>
      </c>
      <c r="AL5057">
        <f>IF($C5057="","",IF(AND($V5057="Yes",SUMPRODUCT((LEN(Settings!$F$6:$F$13)&gt;0)*ISNUMBER(SEARCH(Settings!$F$6:$F$13,$O5057)))=0),1,0))</f>
        <v/>
      </c>
      <c r="AM5057">
        <f>IF($AI5057=1,IFERROR(IF(VALUE($C5057)&lt;100000000,VALUE($C5057),1000000000),IFERROR(IF(VALUE(MID($C5057,2,20))&lt;100000000,VALUE(MID($C5057,2,20)),1000000000),1000000000))+ROW()/100000,"")</f>
        <v/>
      </c>
    </row>
    <row r="5058">
      <c r="E5058" s="14" t="n"/>
      <c r="M5058" s="8">
        <f>IF($C5058="","",L5058*T5058/100)</f>
        <v/>
      </c>
      <c r="S5058" s="8" t="n"/>
      <c r="T5058" s="8" t="n"/>
      <c r="W5058">
        <f>IF($C5058="","",IF($AL5058=1,0,IF($AK5058=1,Settings!$C$6,Settings!$C$7))*100)</f>
        <v/>
      </c>
      <c r="X5058" s="8">
        <f>IF($C5058="","",T5058*W5058/100)</f>
        <v/>
      </c>
      <c r="Y5058" s="8">
        <f>IF($C5058="","",T5058-X5058)</f>
        <v/>
      </c>
      <c r="Z5058" s="8">
        <f>IF($C5058="","",Y5058-M5058)</f>
        <v/>
      </c>
      <c r="AD5058" s="8" t="n"/>
      <c r="AG5058" s="14" t="n"/>
      <c r="AI5058">
        <f>IF($C5058="","",IF(COUNTIF($C$2:$C5058,$C5058)=1,1,0))</f>
        <v/>
      </c>
      <c r="AJ5058">
        <f>IF($AI5058=1,SUMPRODUCT(--($AM$2:$AM$7001&lt;$AM5058))+1,"")</f>
        <v/>
      </c>
      <c r="AK5058">
        <f>IF($C5058="","",IF(OR($P5058=TRUE(),$P5058="TRUE"),1,0))</f>
        <v/>
      </c>
      <c r="AL5058">
        <f>IF($C5058="","",IF(AND($V5058="Yes",SUMPRODUCT((LEN(Settings!$F$6:$F$13)&gt;0)*ISNUMBER(SEARCH(Settings!$F$6:$F$13,$O5058)))=0),1,0))</f>
        <v/>
      </c>
      <c r="AM5058">
        <f>IF($AI5058=1,IFERROR(IF(VALUE($C5058)&lt;100000000,VALUE($C5058),1000000000),IFERROR(IF(VALUE(MID($C5058,2,20))&lt;100000000,VALUE(MID($C5058,2,20)),1000000000),1000000000))+ROW()/100000,"")</f>
        <v/>
      </c>
    </row>
    <row r="5059">
      <c r="E5059" s="14" t="n"/>
      <c r="M5059" s="8">
        <f>IF($C5059="","",L5059*T5059/100)</f>
        <v/>
      </c>
      <c r="S5059" s="8" t="n"/>
      <c r="T5059" s="8" t="n"/>
      <c r="W5059">
        <f>IF($C5059="","",IF($AL5059=1,0,IF($AK5059=1,Settings!$C$6,Settings!$C$7))*100)</f>
        <v/>
      </c>
      <c r="X5059" s="8">
        <f>IF($C5059="","",T5059*W5059/100)</f>
        <v/>
      </c>
      <c r="Y5059" s="8">
        <f>IF($C5059="","",T5059-X5059)</f>
        <v/>
      </c>
      <c r="Z5059" s="8">
        <f>IF($C5059="","",Y5059-M5059)</f>
        <v/>
      </c>
      <c r="AD5059" s="8" t="n"/>
      <c r="AG5059" s="14" t="n"/>
      <c r="AI5059">
        <f>IF($C5059="","",IF(COUNTIF($C$2:$C5059,$C5059)=1,1,0))</f>
        <v/>
      </c>
      <c r="AJ5059">
        <f>IF($AI5059=1,SUMPRODUCT(--($AM$2:$AM$7001&lt;$AM5059))+1,"")</f>
        <v/>
      </c>
      <c r="AK5059">
        <f>IF($C5059="","",IF(OR($P5059=TRUE(),$P5059="TRUE"),1,0))</f>
        <v/>
      </c>
      <c r="AL5059">
        <f>IF($C5059="","",IF(AND($V5059="Yes",SUMPRODUCT((LEN(Settings!$F$6:$F$13)&gt;0)*ISNUMBER(SEARCH(Settings!$F$6:$F$13,$O5059)))=0),1,0))</f>
        <v/>
      </c>
      <c r="AM5059">
        <f>IF($AI5059=1,IFERROR(IF(VALUE($C5059)&lt;100000000,VALUE($C5059),1000000000),IFERROR(IF(VALUE(MID($C5059,2,20))&lt;100000000,VALUE(MID($C5059,2,20)),1000000000),1000000000))+ROW()/100000,"")</f>
        <v/>
      </c>
    </row>
    <row r="5060">
      <c r="E5060" s="14" t="n"/>
      <c r="M5060" s="8">
        <f>IF($C5060="","",L5060*T5060/100)</f>
        <v/>
      </c>
      <c r="S5060" s="8" t="n"/>
      <c r="T5060" s="8" t="n"/>
      <c r="W5060">
        <f>IF($C5060="","",IF($AL5060=1,0,IF($AK5060=1,Settings!$C$6,Settings!$C$7))*100)</f>
        <v/>
      </c>
      <c r="X5060" s="8">
        <f>IF($C5060="","",T5060*W5060/100)</f>
        <v/>
      </c>
      <c r="Y5060" s="8">
        <f>IF($C5060="","",T5060-X5060)</f>
        <v/>
      </c>
      <c r="Z5060" s="8">
        <f>IF($C5060="","",Y5060-M5060)</f>
        <v/>
      </c>
      <c r="AD5060" s="8" t="n"/>
      <c r="AG5060" s="14" t="n"/>
      <c r="AI5060">
        <f>IF($C5060="","",IF(COUNTIF($C$2:$C5060,$C5060)=1,1,0))</f>
        <v/>
      </c>
      <c r="AJ5060">
        <f>IF($AI5060=1,SUMPRODUCT(--($AM$2:$AM$7001&lt;$AM5060))+1,"")</f>
        <v/>
      </c>
      <c r="AK5060">
        <f>IF($C5060="","",IF(OR($P5060=TRUE(),$P5060="TRUE"),1,0))</f>
        <v/>
      </c>
      <c r="AL5060">
        <f>IF($C5060="","",IF(AND($V5060="Yes",SUMPRODUCT((LEN(Settings!$F$6:$F$13)&gt;0)*ISNUMBER(SEARCH(Settings!$F$6:$F$13,$O5060)))=0),1,0))</f>
        <v/>
      </c>
      <c r="AM5060">
        <f>IF($AI5060=1,IFERROR(IF(VALUE($C5060)&lt;100000000,VALUE($C5060),1000000000),IFERROR(IF(VALUE(MID($C5060,2,20))&lt;100000000,VALUE(MID($C5060,2,20)),1000000000),1000000000))+ROW()/100000,"")</f>
        <v/>
      </c>
    </row>
    <row r="5061">
      <c r="E5061" s="14" t="n"/>
      <c r="M5061" s="8">
        <f>IF($C5061="","",L5061*T5061/100)</f>
        <v/>
      </c>
      <c r="S5061" s="8" t="n"/>
      <c r="T5061" s="8" t="n"/>
      <c r="W5061">
        <f>IF($C5061="","",IF($AL5061=1,0,IF($AK5061=1,Settings!$C$6,Settings!$C$7))*100)</f>
        <v/>
      </c>
      <c r="X5061" s="8">
        <f>IF($C5061="","",T5061*W5061/100)</f>
        <v/>
      </c>
      <c r="Y5061" s="8">
        <f>IF($C5061="","",T5061-X5061)</f>
        <v/>
      </c>
      <c r="Z5061" s="8">
        <f>IF($C5061="","",Y5061-M5061)</f>
        <v/>
      </c>
      <c r="AD5061" s="8" t="n"/>
      <c r="AG5061" s="14" t="n"/>
      <c r="AI5061">
        <f>IF($C5061="","",IF(COUNTIF($C$2:$C5061,$C5061)=1,1,0))</f>
        <v/>
      </c>
      <c r="AJ5061">
        <f>IF($AI5061=1,SUMPRODUCT(--($AM$2:$AM$7001&lt;$AM5061))+1,"")</f>
        <v/>
      </c>
      <c r="AK5061">
        <f>IF($C5061="","",IF(OR($P5061=TRUE(),$P5061="TRUE"),1,0))</f>
        <v/>
      </c>
      <c r="AL5061">
        <f>IF($C5061="","",IF(AND($V5061="Yes",SUMPRODUCT((LEN(Settings!$F$6:$F$13)&gt;0)*ISNUMBER(SEARCH(Settings!$F$6:$F$13,$O5061)))=0),1,0))</f>
        <v/>
      </c>
      <c r="AM5061">
        <f>IF($AI5061=1,IFERROR(IF(VALUE($C5061)&lt;100000000,VALUE($C5061),1000000000),IFERROR(IF(VALUE(MID($C5061,2,20))&lt;100000000,VALUE(MID($C5061,2,20)),1000000000),1000000000))+ROW()/100000,"")</f>
        <v/>
      </c>
    </row>
    <row r="5062">
      <c r="E5062" s="14" t="n"/>
      <c r="M5062" s="8">
        <f>IF($C5062="","",L5062*T5062/100)</f>
        <v/>
      </c>
      <c r="S5062" s="8" t="n"/>
      <c r="T5062" s="8" t="n"/>
      <c r="W5062">
        <f>IF($C5062="","",IF($AL5062=1,0,IF($AK5062=1,Settings!$C$6,Settings!$C$7))*100)</f>
        <v/>
      </c>
      <c r="X5062" s="8">
        <f>IF($C5062="","",T5062*W5062/100)</f>
        <v/>
      </c>
      <c r="Y5062" s="8">
        <f>IF($C5062="","",T5062-X5062)</f>
        <v/>
      </c>
      <c r="Z5062" s="8">
        <f>IF($C5062="","",Y5062-M5062)</f>
        <v/>
      </c>
      <c r="AD5062" s="8" t="n"/>
      <c r="AG5062" s="14" t="n"/>
      <c r="AI5062">
        <f>IF($C5062="","",IF(COUNTIF($C$2:$C5062,$C5062)=1,1,0))</f>
        <v/>
      </c>
      <c r="AJ5062">
        <f>IF($AI5062=1,SUMPRODUCT(--($AM$2:$AM$7001&lt;$AM5062))+1,"")</f>
        <v/>
      </c>
      <c r="AK5062">
        <f>IF($C5062="","",IF(OR($P5062=TRUE(),$P5062="TRUE"),1,0))</f>
        <v/>
      </c>
      <c r="AL5062">
        <f>IF($C5062="","",IF(AND($V5062="Yes",SUMPRODUCT((LEN(Settings!$F$6:$F$13)&gt;0)*ISNUMBER(SEARCH(Settings!$F$6:$F$13,$O5062)))=0),1,0))</f>
        <v/>
      </c>
      <c r="AM5062">
        <f>IF($AI5062=1,IFERROR(IF(VALUE($C5062)&lt;100000000,VALUE($C5062),1000000000),IFERROR(IF(VALUE(MID($C5062,2,20))&lt;100000000,VALUE(MID($C5062,2,20)),1000000000),1000000000))+ROW()/100000,"")</f>
        <v/>
      </c>
    </row>
    <row r="5063">
      <c r="E5063" s="14" t="n"/>
      <c r="M5063" s="8">
        <f>IF($C5063="","",L5063*T5063/100)</f>
        <v/>
      </c>
      <c r="S5063" s="8" t="n"/>
      <c r="T5063" s="8" t="n"/>
      <c r="W5063">
        <f>IF($C5063="","",IF($AL5063=1,0,IF($AK5063=1,Settings!$C$6,Settings!$C$7))*100)</f>
        <v/>
      </c>
      <c r="X5063" s="8">
        <f>IF($C5063="","",T5063*W5063/100)</f>
        <v/>
      </c>
      <c r="Y5063" s="8">
        <f>IF($C5063="","",T5063-X5063)</f>
        <v/>
      </c>
      <c r="Z5063" s="8">
        <f>IF($C5063="","",Y5063-M5063)</f>
        <v/>
      </c>
      <c r="AD5063" s="8" t="n"/>
      <c r="AG5063" s="14" t="n"/>
      <c r="AI5063">
        <f>IF($C5063="","",IF(COUNTIF($C$2:$C5063,$C5063)=1,1,0))</f>
        <v/>
      </c>
      <c r="AJ5063">
        <f>IF($AI5063=1,SUMPRODUCT(--($AM$2:$AM$7001&lt;$AM5063))+1,"")</f>
        <v/>
      </c>
      <c r="AK5063">
        <f>IF($C5063="","",IF(OR($P5063=TRUE(),$P5063="TRUE"),1,0))</f>
        <v/>
      </c>
      <c r="AL5063">
        <f>IF($C5063="","",IF(AND($V5063="Yes",SUMPRODUCT((LEN(Settings!$F$6:$F$13)&gt;0)*ISNUMBER(SEARCH(Settings!$F$6:$F$13,$O5063)))=0),1,0))</f>
        <v/>
      </c>
      <c r="AM5063">
        <f>IF($AI5063=1,IFERROR(IF(VALUE($C5063)&lt;100000000,VALUE($C5063),1000000000),IFERROR(IF(VALUE(MID($C5063,2,20))&lt;100000000,VALUE(MID($C5063,2,20)),1000000000),1000000000))+ROW()/100000,"")</f>
        <v/>
      </c>
    </row>
    <row r="5064">
      <c r="E5064" s="14" t="n"/>
      <c r="M5064" s="8">
        <f>IF($C5064="","",L5064*T5064/100)</f>
        <v/>
      </c>
      <c r="S5064" s="8" t="n"/>
      <c r="T5064" s="8" t="n"/>
      <c r="W5064">
        <f>IF($C5064="","",IF($AL5064=1,0,IF($AK5064=1,Settings!$C$6,Settings!$C$7))*100)</f>
        <v/>
      </c>
      <c r="X5064" s="8">
        <f>IF($C5064="","",T5064*W5064/100)</f>
        <v/>
      </c>
      <c r="Y5064" s="8">
        <f>IF($C5064="","",T5064-X5064)</f>
        <v/>
      </c>
      <c r="Z5064" s="8">
        <f>IF($C5064="","",Y5064-M5064)</f>
        <v/>
      </c>
      <c r="AD5064" s="8" t="n"/>
      <c r="AG5064" s="14" t="n"/>
      <c r="AI5064">
        <f>IF($C5064="","",IF(COUNTIF($C$2:$C5064,$C5064)=1,1,0))</f>
        <v/>
      </c>
      <c r="AJ5064">
        <f>IF($AI5064=1,SUMPRODUCT(--($AM$2:$AM$7001&lt;$AM5064))+1,"")</f>
        <v/>
      </c>
      <c r="AK5064">
        <f>IF($C5064="","",IF(OR($P5064=TRUE(),$P5064="TRUE"),1,0))</f>
        <v/>
      </c>
      <c r="AL5064">
        <f>IF($C5064="","",IF(AND($V5064="Yes",SUMPRODUCT((LEN(Settings!$F$6:$F$13)&gt;0)*ISNUMBER(SEARCH(Settings!$F$6:$F$13,$O5064)))=0),1,0))</f>
        <v/>
      </c>
      <c r="AM5064">
        <f>IF($AI5064=1,IFERROR(IF(VALUE($C5064)&lt;100000000,VALUE($C5064),1000000000),IFERROR(IF(VALUE(MID($C5064,2,20))&lt;100000000,VALUE(MID($C5064,2,20)),1000000000),1000000000))+ROW()/100000,"")</f>
        <v/>
      </c>
    </row>
    <row r="5065">
      <c r="E5065" s="14" t="n"/>
      <c r="M5065" s="8">
        <f>IF($C5065="","",L5065*T5065/100)</f>
        <v/>
      </c>
      <c r="S5065" s="8" t="n"/>
      <c r="T5065" s="8" t="n"/>
      <c r="W5065">
        <f>IF($C5065="","",IF($AL5065=1,0,IF($AK5065=1,Settings!$C$6,Settings!$C$7))*100)</f>
        <v/>
      </c>
      <c r="X5065" s="8">
        <f>IF($C5065="","",T5065*W5065/100)</f>
        <v/>
      </c>
      <c r="Y5065" s="8">
        <f>IF($C5065="","",T5065-X5065)</f>
        <v/>
      </c>
      <c r="Z5065" s="8">
        <f>IF($C5065="","",Y5065-M5065)</f>
        <v/>
      </c>
      <c r="AD5065" s="8" t="n"/>
      <c r="AG5065" s="14" t="n"/>
      <c r="AI5065">
        <f>IF($C5065="","",IF(COUNTIF($C$2:$C5065,$C5065)=1,1,0))</f>
        <v/>
      </c>
      <c r="AJ5065">
        <f>IF($AI5065=1,SUMPRODUCT(--($AM$2:$AM$7001&lt;$AM5065))+1,"")</f>
        <v/>
      </c>
      <c r="AK5065">
        <f>IF($C5065="","",IF(OR($P5065=TRUE(),$P5065="TRUE"),1,0))</f>
        <v/>
      </c>
      <c r="AL5065">
        <f>IF($C5065="","",IF(AND($V5065="Yes",SUMPRODUCT((LEN(Settings!$F$6:$F$13)&gt;0)*ISNUMBER(SEARCH(Settings!$F$6:$F$13,$O5065)))=0),1,0))</f>
        <v/>
      </c>
      <c r="AM5065">
        <f>IF($AI5065=1,IFERROR(IF(VALUE($C5065)&lt;100000000,VALUE($C5065),1000000000),IFERROR(IF(VALUE(MID($C5065,2,20))&lt;100000000,VALUE(MID($C5065,2,20)),1000000000),1000000000))+ROW()/100000,"")</f>
        <v/>
      </c>
    </row>
    <row r="5066">
      <c r="E5066" s="14" t="n"/>
      <c r="M5066" s="8">
        <f>IF($C5066="","",L5066*T5066/100)</f>
        <v/>
      </c>
      <c r="S5066" s="8" t="n"/>
      <c r="T5066" s="8" t="n"/>
      <c r="W5066">
        <f>IF($C5066="","",IF($AL5066=1,0,IF($AK5066=1,Settings!$C$6,Settings!$C$7))*100)</f>
        <v/>
      </c>
      <c r="X5066" s="8">
        <f>IF($C5066="","",T5066*W5066/100)</f>
        <v/>
      </c>
      <c r="Y5066" s="8">
        <f>IF($C5066="","",T5066-X5066)</f>
        <v/>
      </c>
      <c r="Z5066" s="8">
        <f>IF($C5066="","",Y5066-M5066)</f>
        <v/>
      </c>
      <c r="AD5066" s="8" t="n"/>
      <c r="AG5066" s="14" t="n"/>
      <c r="AI5066">
        <f>IF($C5066="","",IF(COUNTIF($C$2:$C5066,$C5066)=1,1,0))</f>
        <v/>
      </c>
      <c r="AJ5066">
        <f>IF($AI5066=1,SUMPRODUCT(--($AM$2:$AM$7001&lt;$AM5066))+1,"")</f>
        <v/>
      </c>
      <c r="AK5066">
        <f>IF($C5066="","",IF(OR($P5066=TRUE(),$P5066="TRUE"),1,0))</f>
        <v/>
      </c>
      <c r="AL5066">
        <f>IF($C5066="","",IF(AND($V5066="Yes",SUMPRODUCT((LEN(Settings!$F$6:$F$13)&gt;0)*ISNUMBER(SEARCH(Settings!$F$6:$F$13,$O5066)))=0),1,0))</f>
        <v/>
      </c>
      <c r="AM5066">
        <f>IF($AI5066=1,IFERROR(IF(VALUE($C5066)&lt;100000000,VALUE($C5066),1000000000),IFERROR(IF(VALUE(MID($C5066,2,20))&lt;100000000,VALUE(MID($C5066,2,20)),1000000000),1000000000))+ROW()/100000,"")</f>
        <v/>
      </c>
    </row>
    <row r="5067">
      <c r="E5067" s="14" t="n"/>
      <c r="M5067" s="8">
        <f>IF($C5067="","",L5067*T5067/100)</f>
        <v/>
      </c>
      <c r="S5067" s="8" t="n"/>
      <c r="T5067" s="8" t="n"/>
      <c r="W5067">
        <f>IF($C5067="","",IF($AL5067=1,0,IF($AK5067=1,Settings!$C$6,Settings!$C$7))*100)</f>
        <v/>
      </c>
      <c r="X5067" s="8">
        <f>IF($C5067="","",T5067*W5067/100)</f>
        <v/>
      </c>
      <c r="Y5067" s="8">
        <f>IF($C5067="","",T5067-X5067)</f>
        <v/>
      </c>
      <c r="Z5067" s="8">
        <f>IF($C5067="","",Y5067-M5067)</f>
        <v/>
      </c>
      <c r="AD5067" s="8" t="n"/>
      <c r="AG5067" s="14" t="n"/>
      <c r="AI5067">
        <f>IF($C5067="","",IF(COUNTIF($C$2:$C5067,$C5067)=1,1,0))</f>
        <v/>
      </c>
      <c r="AJ5067">
        <f>IF($AI5067=1,SUMPRODUCT(--($AM$2:$AM$7001&lt;$AM5067))+1,"")</f>
        <v/>
      </c>
      <c r="AK5067">
        <f>IF($C5067="","",IF(OR($P5067=TRUE(),$P5067="TRUE"),1,0))</f>
        <v/>
      </c>
      <c r="AL5067">
        <f>IF($C5067="","",IF(AND($V5067="Yes",SUMPRODUCT((LEN(Settings!$F$6:$F$13)&gt;0)*ISNUMBER(SEARCH(Settings!$F$6:$F$13,$O5067)))=0),1,0))</f>
        <v/>
      </c>
      <c r="AM5067">
        <f>IF($AI5067=1,IFERROR(IF(VALUE($C5067)&lt;100000000,VALUE($C5067),1000000000),IFERROR(IF(VALUE(MID($C5067,2,20))&lt;100000000,VALUE(MID($C5067,2,20)),1000000000),1000000000))+ROW()/100000,"")</f>
        <v/>
      </c>
    </row>
    <row r="5068">
      <c r="E5068" s="14" t="n"/>
      <c r="M5068" s="8">
        <f>IF($C5068="","",L5068*T5068/100)</f>
        <v/>
      </c>
      <c r="S5068" s="8" t="n"/>
      <c r="T5068" s="8" t="n"/>
      <c r="W5068">
        <f>IF($C5068="","",IF($AL5068=1,0,IF($AK5068=1,Settings!$C$6,Settings!$C$7))*100)</f>
        <v/>
      </c>
      <c r="X5068" s="8">
        <f>IF($C5068="","",T5068*W5068/100)</f>
        <v/>
      </c>
      <c r="Y5068" s="8">
        <f>IF($C5068="","",T5068-X5068)</f>
        <v/>
      </c>
      <c r="Z5068" s="8">
        <f>IF($C5068="","",Y5068-M5068)</f>
        <v/>
      </c>
      <c r="AD5068" s="8" t="n"/>
      <c r="AG5068" s="14" t="n"/>
      <c r="AI5068">
        <f>IF($C5068="","",IF(COUNTIF($C$2:$C5068,$C5068)=1,1,0))</f>
        <v/>
      </c>
      <c r="AJ5068">
        <f>IF($AI5068=1,SUMPRODUCT(--($AM$2:$AM$7001&lt;$AM5068))+1,"")</f>
        <v/>
      </c>
      <c r="AK5068">
        <f>IF($C5068="","",IF(OR($P5068=TRUE(),$P5068="TRUE"),1,0))</f>
        <v/>
      </c>
      <c r="AL5068">
        <f>IF($C5068="","",IF(AND($V5068="Yes",SUMPRODUCT((LEN(Settings!$F$6:$F$13)&gt;0)*ISNUMBER(SEARCH(Settings!$F$6:$F$13,$O5068)))=0),1,0))</f>
        <v/>
      </c>
      <c r="AM5068">
        <f>IF($AI5068=1,IFERROR(IF(VALUE($C5068)&lt;100000000,VALUE($C5068),1000000000),IFERROR(IF(VALUE(MID($C5068,2,20))&lt;100000000,VALUE(MID($C5068,2,20)),1000000000),1000000000))+ROW()/100000,"")</f>
        <v/>
      </c>
    </row>
    <row r="5069">
      <c r="E5069" s="14" t="n"/>
      <c r="M5069" s="8">
        <f>IF($C5069="","",L5069*T5069/100)</f>
        <v/>
      </c>
      <c r="S5069" s="8" t="n"/>
      <c r="T5069" s="8" t="n"/>
      <c r="W5069">
        <f>IF($C5069="","",IF($AL5069=1,0,IF($AK5069=1,Settings!$C$6,Settings!$C$7))*100)</f>
        <v/>
      </c>
      <c r="X5069" s="8">
        <f>IF($C5069="","",T5069*W5069/100)</f>
        <v/>
      </c>
      <c r="Y5069" s="8">
        <f>IF($C5069="","",T5069-X5069)</f>
        <v/>
      </c>
      <c r="Z5069" s="8">
        <f>IF($C5069="","",Y5069-M5069)</f>
        <v/>
      </c>
      <c r="AD5069" s="8" t="n"/>
      <c r="AG5069" s="14" t="n"/>
      <c r="AI5069">
        <f>IF($C5069="","",IF(COUNTIF($C$2:$C5069,$C5069)=1,1,0))</f>
        <v/>
      </c>
      <c r="AJ5069">
        <f>IF($AI5069=1,SUMPRODUCT(--($AM$2:$AM$7001&lt;$AM5069))+1,"")</f>
        <v/>
      </c>
      <c r="AK5069">
        <f>IF($C5069="","",IF(OR($P5069=TRUE(),$P5069="TRUE"),1,0))</f>
        <v/>
      </c>
      <c r="AL5069">
        <f>IF($C5069="","",IF(AND($V5069="Yes",SUMPRODUCT((LEN(Settings!$F$6:$F$13)&gt;0)*ISNUMBER(SEARCH(Settings!$F$6:$F$13,$O5069)))=0),1,0))</f>
        <v/>
      </c>
      <c r="AM5069">
        <f>IF($AI5069=1,IFERROR(IF(VALUE($C5069)&lt;100000000,VALUE($C5069),1000000000),IFERROR(IF(VALUE(MID($C5069,2,20))&lt;100000000,VALUE(MID($C5069,2,20)),1000000000),1000000000))+ROW()/100000,"")</f>
        <v/>
      </c>
    </row>
    <row r="5070">
      <c r="E5070" s="14" t="n"/>
      <c r="M5070" s="8">
        <f>IF($C5070="","",L5070*T5070/100)</f>
        <v/>
      </c>
      <c r="S5070" s="8" t="n"/>
      <c r="T5070" s="8" t="n"/>
      <c r="W5070">
        <f>IF($C5070="","",IF($AL5070=1,0,IF($AK5070=1,Settings!$C$6,Settings!$C$7))*100)</f>
        <v/>
      </c>
      <c r="X5070" s="8">
        <f>IF($C5070="","",T5070*W5070/100)</f>
        <v/>
      </c>
      <c r="Y5070" s="8">
        <f>IF($C5070="","",T5070-X5070)</f>
        <v/>
      </c>
      <c r="Z5070" s="8">
        <f>IF($C5070="","",Y5070-M5070)</f>
        <v/>
      </c>
      <c r="AD5070" s="8" t="n"/>
      <c r="AG5070" s="14" t="n"/>
      <c r="AI5070">
        <f>IF($C5070="","",IF(COUNTIF($C$2:$C5070,$C5070)=1,1,0))</f>
        <v/>
      </c>
      <c r="AJ5070">
        <f>IF($AI5070=1,SUMPRODUCT(--($AM$2:$AM$7001&lt;$AM5070))+1,"")</f>
        <v/>
      </c>
      <c r="AK5070">
        <f>IF($C5070="","",IF(OR($P5070=TRUE(),$P5070="TRUE"),1,0))</f>
        <v/>
      </c>
      <c r="AL5070">
        <f>IF($C5070="","",IF(AND($V5070="Yes",SUMPRODUCT((LEN(Settings!$F$6:$F$13)&gt;0)*ISNUMBER(SEARCH(Settings!$F$6:$F$13,$O5070)))=0),1,0))</f>
        <v/>
      </c>
      <c r="AM5070">
        <f>IF($AI5070=1,IFERROR(IF(VALUE($C5070)&lt;100000000,VALUE($C5070),1000000000),IFERROR(IF(VALUE(MID($C5070,2,20))&lt;100000000,VALUE(MID($C5070,2,20)),1000000000),1000000000))+ROW()/100000,"")</f>
        <v/>
      </c>
    </row>
    <row r="5071">
      <c r="E5071" s="14" t="n"/>
      <c r="M5071" s="8">
        <f>IF($C5071="","",L5071*T5071/100)</f>
        <v/>
      </c>
      <c r="S5071" s="8" t="n"/>
      <c r="T5071" s="8" t="n"/>
      <c r="W5071">
        <f>IF($C5071="","",IF($AL5071=1,0,IF($AK5071=1,Settings!$C$6,Settings!$C$7))*100)</f>
        <v/>
      </c>
      <c r="X5071" s="8">
        <f>IF($C5071="","",T5071*W5071/100)</f>
        <v/>
      </c>
      <c r="Y5071" s="8">
        <f>IF($C5071="","",T5071-X5071)</f>
        <v/>
      </c>
      <c r="Z5071" s="8">
        <f>IF($C5071="","",Y5071-M5071)</f>
        <v/>
      </c>
      <c r="AD5071" s="8" t="n"/>
      <c r="AG5071" s="14" t="n"/>
      <c r="AI5071">
        <f>IF($C5071="","",IF(COUNTIF($C$2:$C5071,$C5071)=1,1,0))</f>
        <v/>
      </c>
      <c r="AJ5071">
        <f>IF($AI5071=1,SUMPRODUCT(--($AM$2:$AM$7001&lt;$AM5071))+1,"")</f>
        <v/>
      </c>
      <c r="AK5071">
        <f>IF($C5071="","",IF(OR($P5071=TRUE(),$P5071="TRUE"),1,0))</f>
        <v/>
      </c>
      <c r="AL5071">
        <f>IF($C5071="","",IF(AND($V5071="Yes",SUMPRODUCT((LEN(Settings!$F$6:$F$13)&gt;0)*ISNUMBER(SEARCH(Settings!$F$6:$F$13,$O5071)))=0),1,0))</f>
        <v/>
      </c>
      <c r="AM5071">
        <f>IF($AI5071=1,IFERROR(IF(VALUE($C5071)&lt;100000000,VALUE($C5071),1000000000),IFERROR(IF(VALUE(MID($C5071,2,20))&lt;100000000,VALUE(MID($C5071,2,20)),1000000000),1000000000))+ROW()/100000,"")</f>
        <v/>
      </c>
    </row>
    <row r="5072">
      <c r="E5072" s="14" t="n"/>
      <c r="M5072" s="8">
        <f>IF($C5072="","",L5072*T5072/100)</f>
        <v/>
      </c>
      <c r="S5072" s="8" t="n"/>
      <c r="T5072" s="8" t="n"/>
      <c r="W5072">
        <f>IF($C5072="","",IF($AL5072=1,0,IF($AK5072=1,Settings!$C$6,Settings!$C$7))*100)</f>
        <v/>
      </c>
      <c r="X5072" s="8">
        <f>IF($C5072="","",T5072*W5072/100)</f>
        <v/>
      </c>
      <c r="Y5072" s="8">
        <f>IF($C5072="","",T5072-X5072)</f>
        <v/>
      </c>
      <c r="Z5072" s="8">
        <f>IF($C5072="","",Y5072-M5072)</f>
        <v/>
      </c>
      <c r="AD5072" s="8" t="n"/>
      <c r="AG5072" s="14" t="n"/>
      <c r="AI5072">
        <f>IF($C5072="","",IF(COUNTIF($C$2:$C5072,$C5072)=1,1,0))</f>
        <v/>
      </c>
      <c r="AJ5072">
        <f>IF($AI5072=1,SUMPRODUCT(--($AM$2:$AM$7001&lt;$AM5072))+1,"")</f>
        <v/>
      </c>
      <c r="AK5072">
        <f>IF($C5072="","",IF(OR($P5072=TRUE(),$P5072="TRUE"),1,0))</f>
        <v/>
      </c>
      <c r="AL5072">
        <f>IF($C5072="","",IF(AND($V5072="Yes",SUMPRODUCT((LEN(Settings!$F$6:$F$13)&gt;0)*ISNUMBER(SEARCH(Settings!$F$6:$F$13,$O5072)))=0),1,0))</f>
        <v/>
      </c>
      <c r="AM5072">
        <f>IF($AI5072=1,IFERROR(IF(VALUE($C5072)&lt;100000000,VALUE($C5072),1000000000),IFERROR(IF(VALUE(MID($C5072,2,20))&lt;100000000,VALUE(MID($C5072,2,20)),1000000000),1000000000))+ROW()/100000,"")</f>
        <v/>
      </c>
    </row>
    <row r="5073">
      <c r="E5073" s="14" t="n"/>
      <c r="M5073" s="8">
        <f>IF($C5073="","",L5073*T5073/100)</f>
        <v/>
      </c>
      <c r="S5073" s="8" t="n"/>
      <c r="T5073" s="8" t="n"/>
      <c r="W5073">
        <f>IF($C5073="","",IF($AL5073=1,0,IF($AK5073=1,Settings!$C$6,Settings!$C$7))*100)</f>
        <v/>
      </c>
      <c r="X5073" s="8">
        <f>IF($C5073="","",T5073*W5073/100)</f>
        <v/>
      </c>
      <c r="Y5073" s="8">
        <f>IF($C5073="","",T5073-X5073)</f>
        <v/>
      </c>
      <c r="Z5073" s="8">
        <f>IF($C5073="","",Y5073-M5073)</f>
        <v/>
      </c>
      <c r="AD5073" s="8" t="n"/>
      <c r="AG5073" s="14" t="n"/>
      <c r="AI5073">
        <f>IF($C5073="","",IF(COUNTIF($C$2:$C5073,$C5073)=1,1,0))</f>
        <v/>
      </c>
      <c r="AJ5073">
        <f>IF($AI5073=1,SUMPRODUCT(--($AM$2:$AM$7001&lt;$AM5073))+1,"")</f>
        <v/>
      </c>
      <c r="AK5073">
        <f>IF($C5073="","",IF(OR($P5073=TRUE(),$P5073="TRUE"),1,0))</f>
        <v/>
      </c>
      <c r="AL5073">
        <f>IF($C5073="","",IF(AND($V5073="Yes",SUMPRODUCT((LEN(Settings!$F$6:$F$13)&gt;0)*ISNUMBER(SEARCH(Settings!$F$6:$F$13,$O5073)))=0),1,0))</f>
        <v/>
      </c>
      <c r="AM5073">
        <f>IF($AI5073=1,IFERROR(IF(VALUE($C5073)&lt;100000000,VALUE($C5073),1000000000),IFERROR(IF(VALUE(MID($C5073,2,20))&lt;100000000,VALUE(MID($C5073,2,20)),1000000000),1000000000))+ROW()/100000,"")</f>
        <v/>
      </c>
    </row>
    <row r="5074">
      <c r="E5074" s="14" t="n"/>
      <c r="M5074" s="8">
        <f>IF($C5074="","",L5074*T5074/100)</f>
        <v/>
      </c>
      <c r="S5074" s="8" t="n"/>
      <c r="T5074" s="8" t="n"/>
      <c r="W5074">
        <f>IF($C5074="","",IF($AL5074=1,0,IF($AK5074=1,Settings!$C$6,Settings!$C$7))*100)</f>
        <v/>
      </c>
      <c r="X5074" s="8">
        <f>IF($C5074="","",T5074*W5074/100)</f>
        <v/>
      </c>
      <c r="Y5074" s="8">
        <f>IF($C5074="","",T5074-X5074)</f>
        <v/>
      </c>
      <c r="Z5074" s="8">
        <f>IF($C5074="","",Y5074-M5074)</f>
        <v/>
      </c>
      <c r="AD5074" s="8" t="n"/>
      <c r="AG5074" s="14" t="n"/>
      <c r="AI5074">
        <f>IF($C5074="","",IF(COUNTIF($C$2:$C5074,$C5074)=1,1,0))</f>
        <v/>
      </c>
      <c r="AJ5074">
        <f>IF($AI5074=1,SUMPRODUCT(--($AM$2:$AM$7001&lt;$AM5074))+1,"")</f>
        <v/>
      </c>
      <c r="AK5074">
        <f>IF($C5074="","",IF(OR($P5074=TRUE(),$P5074="TRUE"),1,0))</f>
        <v/>
      </c>
      <c r="AL5074">
        <f>IF($C5074="","",IF(AND($V5074="Yes",SUMPRODUCT((LEN(Settings!$F$6:$F$13)&gt;0)*ISNUMBER(SEARCH(Settings!$F$6:$F$13,$O5074)))=0),1,0))</f>
        <v/>
      </c>
      <c r="AM5074">
        <f>IF($AI5074=1,IFERROR(IF(VALUE($C5074)&lt;100000000,VALUE($C5074),1000000000),IFERROR(IF(VALUE(MID($C5074,2,20))&lt;100000000,VALUE(MID($C5074,2,20)),1000000000),1000000000))+ROW()/100000,"")</f>
        <v/>
      </c>
    </row>
    <row r="5075">
      <c r="E5075" s="14" t="n"/>
      <c r="M5075" s="8">
        <f>IF($C5075="","",L5075*T5075/100)</f>
        <v/>
      </c>
      <c r="S5075" s="8" t="n"/>
      <c r="T5075" s="8" t="n"/>
      <c r="W5075">
        <f>IF($C5075="","",IF($AL5075=1,0,IF($AK5075=1,Settings!$C$6,Settings!$C$7))*100)</f>
        <v/>
      </c>
      <c r="X5075" s="8">
        <f>IF($C5075="","",T5075*W5075/100)</f>
        <v/>
      </c>
      <c r="Y5075" s="8">
        <f>IF($C5075="","",T5075-X5075)</f>
        <v/>
      </c>
      <c r="Z5075" s="8">
        <f>IF($C5075="","",Y5075-M5075)</f>
        <v/>
      </c>
      <c r="AD5075" s="8" t="n"/>
      <c r="AG5075" s="14" t="n"/>
      <c r="AI5075">
        <f>IF($C5075="","",IF(COUNTIF($C$2:$C5075,$C5075)=1,1,0))</f>
        <v/>
      </c>
      <c r="AJ5075">
        <f>IF($AI5075=1,SUMPRODUCT(--($AM$2:$AM$7001&lt;$AM5075))+1,"")</f>
        <v/>
      </c>
      <c r="AK5075">
        <f>IF($C5075="","",IF(OR($P5075=TRUE(),$P5075="TRUE"),1,0))</f>
        <v/>
      </c>
      <c r="AL5075">
        <f>IF($C5075="","",IF(AND($V5075="Yes",SUMPRODUCT((LEN(Settings!$F$6:$F$13)&gt;0)*ISNUMBER(SEARCH(Settings!$F$6:$F$13,$O5075)))=0),1,0))</f>
        <v/>
      </c>
      <c r="AM5075">
        <f>IF($AI5075=1,IFERROR(IF(VALUE($C5075)&lt;100000000,VALUE($C5075),1000000000),IFERROR(IF(VALUE(MID($C5075,2,20))&lt;100000000,VALUE(MID($C5075,2,20)),1000000000),1000000000))+ROW()/100000,"")</f>
        <v/>
      </c>
    </row>
    <row r="5076">
      <c r="E5076" s="14" t="n"/>
      <c r="M5076" s="8">
        <f>IF($C5076="","",L5076*T5076/100)</f>
        <v/>
      </c>
      <c r="S5076" s="8" t="n"/>
      <c r="T5076" s="8" t="n"/>
      <c r="W5076">
        <f>IF($C5076="","",IF($AL5076=1,0,IF($AK5076=1,Settings!$C$6,Settings!$C$7))*100)</f>
        <v/>
      </c>
      <c r="X5076" s="8">
        <f>IF($C5076="","",T5076*W5076/100)</f>
        <v/>
      </c>
      <c r="Y5076" s="8">
        <f>IF($C5076="","",T5076-X5076)</f>
        <v/>
      </c>
      <c r="Z5076" s="8">
        <f>IF($C5076="","",Y5076-M5076)</f>
        <v/>
      </c>
      <c r="AD5076" s="8" t="n"/>
      <c r="AG5076" s="14" t="n"/>
      <c r="AI5076">
        <f>IF($C5076="","",IF(COUNTIF($C$2:$C5076,$C5076)=1,1,0))</f>
        <v/>
      </c>
      <c r="AJ5076">
        <f>IF($AI5076=1,SUMPRODUCT(--($AM$2:$AM$7001&lt;$AM5076))+1,"")</f>
        <v/>
      </c>
      <c r="AK5076">
        <f>IF($C5076="","",IF(OR($P5076=TRUE(),$P5076="TRUE"),1,0))</f>
        <v/>
      </c>
      <c r="AL5076">
        <f>IF($C5076="","",IF(AND($V5076="Yes",SUMPRODUCT((LEN(Settings!$F$6:$F$13)&gt;0)*ISNUMBER(SEARCH(Settings!$F$6:$F$13,$O5076)))=0),1,0))</f>
        <v/>
      </c>
      <c r="AM5076">
        <f>IF($AI5076=1,IFERROR(IF(VALUE($C5076)&lt;100000000,VALUE($C5076),1000000000),IFERROR(IF(VALUE(MID($C5076,2,20))&lt;100000000,VALUE(MID($C5076,2,20)),1000000000),1000000000))+ROW()/100000,"")</f>
        <v/>
      </c>
    </row>
    <row r="5077">
      <c r="E5077" s="14" t="n"/>
      <c r="M5077" s="8">
        <f>IF($C5077="","",L5077*T5077/100)</f>
        <v/>
      </c>
      <c r="S5077" s="8" t="n"/>
      <c r="T5077" s="8" t="n"/>
      <c r="W5077">
        <f>IF($C5077="","",IF($AL5077=1,0,IF($AK5077=1,Settings!$C$6,Settings!$C$7))*100)</f>
        <v/>
      </c>
      <c r="X5077" s="8">
        <f>IF($C5077="","",T5077*W5077/100)</f>
        <v/>
      </c>
      <c r="Y5077" s="8">
        <f>IF($C5077="","",T5077-X5077)</f>
        <v/>
      </c>
      <c r="Z5077" s="8">
        <f>IF($C5077="","",Y5077-M5077)</f>
        <v/>
      </c>
      <c r="AD5077" s="8" t="n"/>
      <c r="AG5077" s="14" t="n"/>
      <c r="AI5077">
        <f>IF($C5077="","",IF(COUNTIF($C$2:$C5077,$C5077)=1,1,0))</f>
        <v/>
      </c>
      <c r="AJ5077">
        <f>IF($AI5077=1,SUMPRODUCT(--($AM$2:$AM$7001&lt;$AM5077))+1,"")</f>
        <v/>
      </c>
      <c r="AK5077">
        <f>IF($C5077="","",IF(OR($P5077=TRUE(),$P5077="TRUE"),1,0))</f>
        <v/>
      </c>
      <c r="AL5077">
        <f>IF($C5077="","",IF(AND($V5077="Yes",SUMPRODUCT((LEN(Settings!$F$6:$F$13)&gt;0)*ISNUMBER(SEARCH(Settings!$F$6:$F$13,$O5077)))=0),1,0))</f>
        <v/>
      </c>
      <c r="AM5077">
        <f>IF($AI5077=1,IFERROR(IF(VALUE($C5077)&lt;100000000,VALUE($C5077),1000000000),IFERROR(IF(VALUE(MID($C5077,2,20))&lt;100000000,VALUE(MID($C5077,2,20)),1000000000),1000000000))+ROW()/100000,"")</f>
        <v/>
      </c>
    </row>
    <row r="5078">
      <c r="E5078" s="14" t="n"/>
      <c r="M5078" s="8">
        <f>IF($C5078="","",L5078*T5078/100)</f>
        <v/>
      </c>
      <c r="S5078" s="8" t="n"/>
      <c r="T5078" s="8" t="n"/>
      <c r="W5078">
        <f>IF($C5078="","",IF($AL5078=1,0,IF($AK5078=1,Settings!$C$6,Settings!$C$7))*100)</f>
        <v/>
      </c>
      <c r="X5078" s="8">
        <f>IF($C5078="","",T5078*W5078/100)</f>
        <v/>
      </c>
      <c r="Y5078" s="8">
        <f>IF($C5078="","",T5078-X5078)</f>
        <v/>
      </c>
      <c r="Z5078" s="8">
        <f>IF($C5078="","",Y5078-M5078)</f>
        <v/>
      </c>
      <c r="AD5078" s="8" t="n"/>
      <c r="AG5078" s="14" t="n"/>
      <c r="AI5078">
        <f>IF($C5078="","",IF(COUNTIF($C$2:$C5078,$C5078)=1,1,0))</f>
        <v/>
      </c>
      <c r="AJ5078">
        <f>IF($AI5078=1,SUMPRODUCT(--($AM$2:$AM$7001&lt;$AM5078))+1,"")</f>
        <v/>
      </c>
      <c r="AK5078">
        <f>IF($C5078="","",IF(OR($P5078=TRUE(),$P5078="TRUE"),1,0))</f>
        <v/>
      </c>
      <c r="AL5078">
        <f>IF($C5078="","",IF(AND($V5078="Yes",SUMPRODUCT((LEN(Settings!$F$6:$F$13)&gt;0)*ISNUMBER(SEARCH(Settings!$F$6:$F$13,$O5078)))=0),1,0))</f>
        <v/>
      </c>
      <c r="AM5078">
        <f>IF($AI5078=1,IFERROR(IF(VALUE($C5078)&lt;100000000,VALUE($C5078),1000000000),IFERROR(IF(VALUE(MID($C5078,2,20))&lt;100000000,VALUE(MID($C5078,2,20)),1000000000),1000000000))+ROW()/100000,"")</f>
        <v/>
      </c>
    </row>
    <row r="5079">
      <c r="E5079" s="14" t="n"/>
      <c r="M5079" s="8">
        <f>IF($C5079="","",L5079*T5079/100)</f>
        <v/>
      </c>
      <c r="S5079" s="8" t="n"/>
      <c r="T5079" s="8" t="n"/>
      <c r="W5079">
        <f>IF($C5079="","",IF($AL5079=1,0,IF($AK5079=1,Settings!$C$6,Settings!$C$7))*100)</f>
        <v/>
      </c>
      <c r="X5079" s="8">
        <f>IF($C5079="","",T5079*W5079/100)</f>
        <v/>
      </c>
      <c r="Y5079" s="8">
        <f>IF($C5079="","",T5079-X5079)</f>
        <v/>
      </c>
      <c r="Z5079" s="8">
        <f>IF($C5079="","",Y5079-M5079)</f>
        <v/>
      </c>
      <c r="AD5079" s="8" t="n"/>
      <c r="AG5079" s="14" t="n"/>
      <c r="AI5079">
        <f>IF($C5079="","",IF(COUNTIF($C$2:$C5079,$C5079)=1,1,0))</f>
        <v/>
      </c>
      <c r="AJ5079">
        <f>IF($AI5079=1,SUMPRODUCT(--($AM$2:$AM$7001&lt;$AM5079))+1,"")</f>
        <v/>
      </c>
      <c r="AK5079">
        <f>IF($C5079="","",IF(OR($P5079=TRUE(),$P5079="TRUE"),1,0))</f>
        <v/>
      </c>
      <c r="AL5079">
        <f>IF($C5079="","",IF(AND($V5079="Yes",SUMPRODUCT((LEN(Settings!$F$6:$F$13)&gt;0)*ISNUMBER(SEARCH(Settings!$F$6:$F$13,$O5079)))=0),1,0))</f>
        <v/>
      </c>
      <c r="AM5079">
        <f>IF($AI5079=1,IFERROR(IF(VALUE($C5079)&lt;100000000,VALUE($C5079),1000000000),IFERROR(IF(VALUE(MID($C5079,2,20))&lt;100000000,VALUE(MID($C5079,2,20)),1000000000),1000000000))+ROW()/100000,"")</f>
        <v/>
      </c>
    </row>
    <row r="5080">
      <c r="E5080" s="14" t="n"/>
      <c r="M5080" s="8">
        <f>IF($C5080="","",L5080*T5080/100)</f>
        <v/>
      </c>
      <c r="S5080" s="8" t="n"/>
      <c r="T5080" s="8" t="n"/>
      <c r="W5080">
        <f>IF($C5080="","",IF($AL5080=1,0,IF($AK5080=1,Settings!$C$6,Settings!$C$7))*100)</f>
        <v/>
      </c>
      <c r="X5080" s="8">
        <f>IF($C5080="","",T5080*W5080/100)</f>
        <v/>
      </c>
      <c r="Y5080" s="8">
        <f>IF($C5080="","",T5080-X5080)</f>
        <v/>
      </c>
      <c r="Z5080" s="8">
        <f>IF($C5080="","",Y5080-M5080)</f>
        <v/>
      </c>
      <c r="AD5080" s="8" t="n"/>
      <c r="AG5080" s="14" t="n"/>
      <c r="AI5080">
        <f>IF($C5080="","",IF(COUNTIF($C$2:$C5080,$C5080)=1,1,0))</f>
        <v/>
      </c>
      <c r="AJ5080">
        <f>IF($AI5080=1,SUMPRODUCT(--($AM$2:$AM$7001&lt;$AM5080))+1,"")</f>
        <v/>
      </c>
      <c r="AK5080">
        <f>IF($C5080="","",IF(OR($P5080=TRUE(),$P5080="TRUE"),1,0))</f>
        <v/>
      </c>
      <c r="AL5080">
        <f>IF($C5080="","",IF(AND($V5080="Yes",SUMPRODUCT((LEN(Settings!$F$6:$F$13)&gt;0)*ISNUMBER(SEARCH(Settings!$F$6:$F$13,$O5080)))=0),1,0))</f>
        <v/>
      </c>
      <c r="AM5080">
        <f>IF($AI5080=1,IFERROR(IF(VALUE($C5080)&lt;100000000,VALUE($C5080),1000000000),IFERROR(IF(VALUE(MID($C5080,2,20))&lt;100000000,VALUE(MID($C5080,2,20)),1000000000),1000000000))+ROW()/100000,"")</f>
        <v/>
      </c>
    </row>
    <row r="5081">
      <c r="E5081" s="14" t="n"/>
      <c r="M5081" s="8">
        <f>IF($C5081="","",L5081*T5081/100)</f>
        <v/>
      </c>
      <c r="S5081" s="8" t="n"/>
      <c r="T5081" s="8" t="n"/>
      <c r="W5081">
        <f>IF($C5081="","",IF($AL5081=1,0,IF($AK5081=1,Settings!$C$6,Settings!$C$7))*100)</f>
        <v/>
      </c>
      <c r="X5081" s="8">
        <f>IF($C5081="","",T5081*W5081/100)</f>
        <v/>
      </c>
      <c r="Y5081" s="8">
        <f>IF($C5081="","",T5081-X5081)</f>
        <v/>
      </c>
      <c r="Z5081" s="8">
        <f>IF($C5081="","",Y5081-M5081)</f>
        <v/>
      </c>
      <c r="AD5081" s="8" t="n"/>
      <c r="AG5081" s="14" t="n"/>
      <c r="AI5081">
        <f>IF($C5081="","",IF(COUNTIF($C$2:$C5081,$C5081)=1,1,0))</f>
        <v/>
      </c>
      <c r="AJ5081">
        <f>IF($AI5081=1,SUMPRODUCT(--($AM$2:$AM$7001&lt;$AM5081))+1,"")</f>
        <v/>
      </c>
      <c r="AK5081">
        <f>IF($C5081="","",IF(OR($P5081=TRUE(),$P5081="TRUE"),1,0))</f>
        <v/>
      </c>
      <c r="AL5081">
        <f>IF($C5081="","",IF(AND($V5081="Yes",SUMPRODUCT((LEN(Settings!$F$6:$F$13)&gt;0)*ISNUMBER(SEARCH(Settings!$F$6:$F$13,$O5081)))=0),1,0))</f>
        <v/>
      </c>
      <c r="AM5081">
        <f>IF($AI5081=1,IFERROR(IF(VALUE($C5081)&lt;100000000,VALUE($C5081),1000000000),IFERROR(IF(VALUE(MID($C5081,2,20))&lt;100000000,VALUE(MID($C5081,2,20)),1000000000),1000000000))+ROW()/100000,"")</f>
        <v/>
      </c>
    </row>
    <row r="5082">
      <c r="E5082" s="14" t="n"/>
      <c r="M5082" s="8">
        <f>IF($C5082="","",L5082*T5082/100)</f>
        <v/>
      </c>
      <c r="S5082" s="8" t="n"/>
      <c r="T5082" s="8" t="n"/>
      <c r="W5082">
        <f>IF($C5082="","",IF($AL5082=1,0,IF($AK5082=1,Settings!$C$6,Settings!$C$7))*100)</f>
        <v/>
      </c>
      <c r="X5082" s="8">
        <f>IF($C5082="","",T5082*W5082/100)</f>
        <v/>
      </c>
      <c r="Y5082" s="8">
        <f>IF($C5082="","",T5082-X5082)</f>
        <v/>
      </c>
      <c r="Z5082" s="8">
        <f>IF($C5082="","",Y5082-M5082)</f>
        <v/>
      </c>
      <c r="AD5082" s="8" t="n"/>
      <c r="AG5082" s="14" t="n"/>
      <c r="AI5082">
        <f>IF($C5082="","",IF(COUNTIF($C$2:$C5082,$C5082)=1,1,0))</f>
        <v/>
      </c>
      <c r="AJ5082">
        <f>IF($AI5082=1,SUMPRODUCT(--($AM$2:$AM$7001&lt;$AM5082))+1,"")</f>
        <v/>
      </c>
      <c r="AK5082">
        <f>IF($C5082="","",IF(OR($P5082=TRUE(),$P5082="TRUE"),1,0))</f>
        <v/>
      </c>
      <c r="AL5082">
        <f>IF($C5082="","",IF(AND($V5082="Yes",SUMPRODUCT((LEN(Settings!$F$6:$F$13)&gt;0)*ISNUMBER(SEARCH(Settings!$F$6:$F$13,$O5082)))=0),1,0))</f>
        <v/>
      </c>
      <c r="AM5082">
        <f>IF($AI5082=1,IFERROR(IF(VALUE($C5082)&lt;100000000,VALUE($C5082),1000000000),IFERROR(IF(VALUE(MID($C5082,2,20))&lt;100000000,VALUE(MID($C5082,2,20)),1000000000),1000000000))+ROW()/100000,"")</f>
        <v/>
      </c>
    </row>
    <row r="5083">
      <c r="E5083" s="14" t="n"/>
      <c r="M5083" s="8">
        <f>IF($C5083="","",L5083*T5083/100)</f>
        <v/>
      </c>
      <c r="S5083" s="8" t="n"/>
      <c r="T5083" s="8" t="n"/>
      <c r="W5083">
        <f>IF($C5083="","",IF($AL5083=1,0,IF($AK5083=1,Settings!$C$6,Settings!$C$7))*100)</f>
        <v/>
      </c>
      <c r="X5083" s="8">
        <f>IF($C5083="","",T5083*W5083/100)</f>
        <v/>
      </c>
      <c r="Y5083" s="8">
        <f>IF($C5083="","",T5083-X5083)</f>
        <v/>
      </c>
      <c r="Z5083" s="8">
        <f>IF($C5083="","",Y5083-M5083)</f>
        <v/>
      </c>
      <c r="AD5083" s="8" t="n"/>
      <c r="AG5083" s="14" t="n"/>
      <c r="AI5083">
        <f>IF($C5083="","",IF(COUNTIF($C$2:$C5083,$C5083)=1,1,0))</f>
        <v/>
      </c>
      <c r="AJ5083">
        <f>IF($AI5083=1,SUMPRODUCT(--($AM$2:$AM$7001&lt;$AM5083))+1,"")</f>
        <v/>
      </c>
      <c r="AK5083">
        <f>IF($C5083="","",IF(OR($P5083=TRUE(),$P5083="TRUE"),1,0))</f>
        <v/>
      </c>
      <c r="AL5083">
        <f>IF($C5083="","",IF(AND($V5083="Yes",SUMPRODUCT((LEN(Settings!$F$6:$F$13)&gt;0)*ISNUMBER(SEARCH(Settings!$F$6:$F$13,$O5083)))=0),1,0))</f>
        <v/>
      </c>
      <c r="AM5083">
        <f>IF($AI5083=1,IFERROR(IF(VALUE($C5083)&lt;100000000,VALUE($C5083),1000000000),IFERROR(IF(VALUE(MID($C5083,2,20))&lt;100000000,VALUE(MID($C5083,2,20)),1000000000),1000000000))+ROW()/100000,"")</f>
        <v/>
      </c>
    </row>
    <row r="5084">
      <c r="E5084" s="14" t="n"/>
      <c r="M5084" s="8">
        <f>IF($C5084="","",L5084*T5084/100)</f>
        <v/>
      </c>
      <c r="S5084" s="8" t="n"/>
      <c r="T5084" s="8" t="n"/>
      <c r="W5084">
        <f>IF($C5084="","",IF($AL5084=1,0,IF($AK5084=1,Settings!$C$6,Settings!$C$7))*100)</f>
        <v/>
      </c>
      <c r="X5084" s="8">
        <f>IF($C5084="","",T5084*W5084/100)</f>
        <v/>
      </c>
      <c r="Y5084" s="8">
        <f>IF($C5084="","",T5084-X5084)</f>
        <v/>
      </c>
      <c r="Z5084" s="8">
        <f>IF($C5084="","",Y5084-M5084)</f>
        <v/>
      </c>
      <c r="AD5084" s="8" t="n"/>
      <c r="AG5084" s="14" t="n"/>
      <c r="AI5084">
        <f>IF($C5084="","",IF(COUNTIF($C$2:$C5084,$C5084)=1,1,0))</f>
        <v/>
      </c>
      <c r="AJ5084">
        <f>IF($AI5084=1,SUMPRODUCT(--($AM$2:$AM$7001&lt;$AM5084))+1,"")</f>
        <v/>
      </c>
      <c r="AK5084">
        <f>IF($C5084="","",IF(OR($P5084=TRUE(),$P5084="TRUE"),1,0))</f>
        <v/>
      </c>
      <c r="AL5084">
        <f>IF($C5084="","",IF(AND($V5084="Yes",SUMPRODUCT((LEN(Settings!$F$6:$F$13)&gt;0)*ISNUMBER(SEARCH(Settings!$F$6:$F$13,$O5084)))=0),1,0))</f>
        <v/>
      </c>
      <c r="AM5084">
        <f>IF($AI5084=1,IFERROR(IF(VALUE($C5084)&lt;100000000,VALUE($C5084),1000000000),IFERROR(IF(VALUE(MID($C5084,2,20))&lt;100000000,VALUE(MID($C5084,2,20)),1000000000),1000000000))+ROW()/100000,"")</f>
        <v/>
      </c>
    </row>
    <row r="5085">
      <c r="E5085" s="14" t="n"/>
      <c r="M5085" s="8">
        <f>IF($C5085="","",L5085*T5085/100)</f>
        <v/>
      </c>
      <c r="S5085" s="8" t="n"/>
      <c r="T5085" s="8" t="n"/>
      <c r="W5085">
        <f>IF($C5085="","",IF($AL5085=1,0,IF($AK5085=1,Settings!$C$6,Settings!$C$7))*100)</f>
        <v/>
      </c>
      <c r="X5085" s="8">
        <f>IF($C5085="","",T5085*W5085/100)</f>
        <v/>
      </c>
      <c r="Y5085" s="8">
        <f>IF($C5085="","",T5085-X5085)</f>
        <v/>
      </c>
      <c r="Z5085" s="8">
        <f>IF($C5085="","",Y5085-M5085)</f>
        <v/>
      </c>
      <c r="AD5085" s="8" t="n"/>
      <c r="AG5085" s="14" t="n"/>
      <c r="AI5085">
        <f>IF($C5085="","",IF(COUNTIF($C$2:$C5085,$C5085)=1,1,0))</f>
        <v/>
      </c>
      <c r="AJ5085">
        <f>IF($AI5085=1,SUMPRODUCT(--($AM$2:$AM$7001&lt;$AM5085))+1,"")</f>
        <v/>
      </c>
      <c r="AK5085">
        <f>IF($C5085="","",IF(OR($P5085=TRUE(),$P5085="TRUE"),1,0))</f>
        <v/>
      </c>
      <c r="AL5085">
        <f>IF($C5085="","",IF(AND($V5085="Yes",SUMPRODUCT((LEN(Settings!$F$6:$F$13)&gt;0)*ISNUMBER(SEARCH(Settings!$F$6:$F$13,$O5085)))=0),1,0))</f>
        <v/>
      </c>
      <c r="AM5085">
        <f>IF($AI5085=1,IFERROR(IF(VALUE($C5085)&lt;100000000,VALUE($C5085),1000000000),IFERROR(IF(VALUE(MID($C5085,2,20))&lt;100000000,VALUE(MID($C5085,2,20)),1000000000),1000000000))+ROW()/100000,"")</f>
        <v/>
      </c>
    </row>
    <row r="5086">
      <c r="E5086" s="14" t="n"/>
      <c r="M5086" s="8">
        <f>IF($C5086="","",L5086*T5086/100)</f>
        <v/>
      </c>
      <c r="S5086" s="8" t="n"/>
      <c r="T5086" s="8" t="n"/>
      <c r="W5086">
        <f>IF($C5086="","",IF($AL5086=1,0,IF($AK5086=1,Settings!$C$6,Settings!$C$7))*100)</f>
        <v/>
      </c>
      <c r="X5086" s="8">
        <f>IF($C5086="","",T5086*W5086/100)</f>
        <v/>
      </c>
      <c r="Y5086" s="8">
        <f>IF($C5086="","",T5086-X5086)</f>
        <v/>
      </c>
      <c r="Z5086" s="8">
        <f>IF($C5086="","",Y5086-M5086)</f>
        <v/>
      </c>
      <c r="AD5086" s="8" t="n"/>
      <c r="AG5086" s="14" t="n"/>
      <c r="AI5086">
        <f>IF($C5086="","",IF(COUNTIF($C$2:$C5086,$C5086)=1,1,0))</f>
        <v/>
      </c>
      <c r="AJ5086">
        <f>IF($AI5086=1,SUMPRODUCT(--($AM$2:$AM$7001&lt;$AM5086))+1,"")</f>
        <v/>
      </c>
      <c r="AK5086">
        <f>IF($C5086="","",IF(OR($P5086=TRUE(),$P5086="TRUE"),1,0))</f>
        <v/>
      </c>
      <c r="AL5086">
        <f>IF($C5086="","",IF(AND($V5086="Yes",SUMPRODUCT((LEN(Settings!$F$6:$F$13)&gt;0)*ISNUMBER(SEARCH(Settings!$F$6:$F$13,$O5086)))=0),1,0))</f>
        <v/>
      </c>
      <c r="AM5086">
        <f>IF($AI5086=1,IFERROR(IF(VALUE($C5086)&lt;100000000,VALUE($C5086),1000000000),IFERROR(IF(VALUE(MID($C5086,2,20))&lt;100000000,VALUE(MID($C5086,2,20)),1000000000),1000000000))+ROW()/100000,"")</f>
        <v/>
      </c>
    </row>
    <row r="5087">
      <c r="E5087" s="14" t="n"/>
      <c r="M5087" s="8">
        <f>IF($C5087="","",L5087*T5087/100)</f>
        <v/>
      </c>
      <c r="S5087" s="8" t="n"/>
      <c r="T5087" s="8" t="n"/>
      <c r="W5087">
        <f>IF($C5087="","",IF($AL5087=1,0,IF($AK5087=1,Settings!$C$6,Settings!$C$7))*100)</f>
        <v/>
      </c>
      <c r="X5087" s="8">
        <f>IF($C5087="","",T5087*W5087/100)</f>
        <v/>
      </c>
      <c r="Y5087" s="8">
        <f>IF($C5087="","",T5087-X5087)</f>
        <v/>
      </c>
      <c r="Z5087" s="8">
        <f>IF($C5087="","",Y5087-M5087)</f>
        <v/>
      </c>
      <c r="AD5087" s="8" t="n"/>
      <c r="AG5087" s="14" t="n"/>
      <c r="AI5087">
        <f>IF($C5087="","",IF(COUNTIF($C$2:$C5087,$C5087)=1,1,0))</f>
        <v/>
      </c>
      <c r="AJ5087">
        <f>IF($AI5087=1,SUMPRODUCT(--($AM$2:$AM$7001&lt;$AM5087))+1,"")</f>
        <v/>
      </c>
      <c r="AK5087">
        <f>IF($C5087="","",IF(OR($P5087=TRUE(),$P5087="TRUE"),1,0))</f>
        <v/>
      </c>
      <c r="AL5087">
        <f>IF($C5087="","",IF(AND($V5087="Yes",SUMPRODUCT((LEN(Settings!$F$6:$F$13)&gt;0)*ISNUMBER(SEARCH(Settings!$F$6:$F$13,$O5087)))=0),1,0))</f>
        <v/>
      </c>
      <c r="AM5087">
        <f>IF($AI5087=1,IFERROR(IF(VALUE($C5087)&lt;100000000,VALUE($C5087),1000000000),IFERROR(IF(VALUE(MID($C5087,2,20))&lt;100000000,VALUE(MID($C5087,2,20)),1000000000),1000000000))+ROW()/100000,"")</f>
        <v/>
      </c>
    </row>
    <row r="5088">
      <c r="E5088" s="14" t="n"/>
      <c r="M5088" s="8">
        <f>IF($C5088="","",L5088*T5088/100)</f>
        <v/>
      </c>
      <c r="S5088" s="8" t="n"/>
      <c r="T5088" s="8" t="n"/>
      <c r="W5088">
        <f>IF($C5088="","",IF($AL5088=1,0,IF($AK5088=1,Settings!$C$6,Settings!$C$7))*100)</f>
        <v/>
      </c>
      <c r="X5088" s="8">
        <f>IF($C5088="","",T5088*W5088/100)</f>
        <v/>
      </c>
      <c r="Y5088" s="8">
        <f>IF($C5088="","",T5088-X5088)</f>
        <v/>
      </c>
      <c r="Z5088" s="8">
        <f>IF($C5088="","",Y5088-M5088)</f>
        <v/>
      </c>
      <c r="AD5088" s="8" t="n"/>
      <c r="AG5088" s="14" t="n"/>
      <c r="AI5088">
        <f>IF($C5088="","",IF(COUNTIF($C$2:$C5088,$C5088)=1,1,0))</f>
        <v/>
      </c>
      <c r="AJ5088">
        <f>IF($AI5088=1,SUMPRODUCT(--($AM$2:$AM$7001&lt;$AM5088))+1,"")</f>
        <v/>
      </c>
      <c r="AK5088">
        <f>IF($C5088="","",IF(OR($P5088=TRUE(),$P5088="TRUE"),1,0))</f>
        <v/>
      </c>
      <c r="AL5088">
        <f>IF($C5088="","",IF(AND($V5088="Yes",SUMPRODUCT((LEN(Settings!$F$6:$F$13)&gt;0)*ISNUMBER(SEARCH(Settings!$F$6:$F$13,$O5088)))=0),1,0))</f>
        <v/>
      </c>
      <c r="AM5088">
        <f>IF($AI5088=1,IFERROR(IF(VALUE($C5088)&lt;100000000,VALUE($C5088),1000000000),IFERROR(IF(VALUE(MID($C5088,2,20))&lt;100000000,VALUE(MID($C5088,2,20)),1000000000),1000000000))+ROW()/100000,"")</f>
        <v/>
      </c>
    </row>
    <row r="5089">
      <c r="E5089" s="14" t="n"/>
      <c r="M5089" s="8">
        <f>IF($C5089="","",L5089*T5089/100)</f>
        <v/>
      </c>
      <c r="S5089" s="8" t="n"/>
      <c r="T5089" s="8" t="n"/>
      <c r="W5089">
        <f>IF($C5089="","",IF($AL5089=1,0,IF($AK5089=1,Settings!$C$6,Settings!$C$7))*100)</f>
        <v/>
      </c>
      <c r="X5089" s="8">
        <f>IF($C5089="","",T5089*W5089/100)</f>
        <v/>
      </c>
      <c r="Y5089" s="8">
        <f>IF($C5089="","",T5089-X5089)</f>
        <v/>
      </c>
      <c r="Z5089" s="8">
        <f>IF($C5089="","",Y5089-M5089)</f>
        <v/>
      </c>
      <c r="AD5089" s="8" t="n"/>
      <c r="AG5089" s="14" t="n"/>
      <c r="AI5089">
        <f>IF($C5089="","",IF(COUNTIF($C$2:$C5089,$C5089)=1,1,0))</f>
        <v/>
      </c>
      <c r="AJ5089">
        <f>IF($AI5089=1,SUMPRODUCT(--($AM$2:$AM$7001&lt;$AM5089))+1,"")</f>
        <v/>
      </c>
      <c r="AK5089">
        <f>IF($C5089="","",IF(OR($P5089=TRUE(),$P5089="TRUE"),1,0))</f>
        <v/>
      </c>
      <c r="AL5089">
        <f>IF($C5089="","",IF(AND($V5089="Yes",SUMPRODUCT((LEN(Settings!$F$6:$F$13)&gt;0)*ISNUMBER(SEARCH(Settings!$F$6:$F$13,$O5089)))=0),1,0))</f>
        <v/>
      </c>
      <c r="AM5089">
        <f>IF($AI5089=1,IFERROR(IF(VALUE($C5089)&lt;100000000,VALUE($C5089),1000000000),IFERROR(IF(VALUE(MID($C5089,2,20))&lt;100000000,VALUE(MID($C5089,2,20)),1000000000),1000000000))+ROW()/100000,"")</f>
        <v/>
      </c>
    </row>
    <row r="5090">
      <c r="E5090" s="14" t="n"/>
      <c r="M5090" s="8">
        <f>IF($C5090="","",L5090*T5090/100)</f>
        <v/>
      </c>
      <c r="S5090" s="8" t="n"/>
      <c r="T5090" s="8" t="n"/>
      <c r="W5090">
        <f>IF($C5090="","",IF($AL5090=1,0,IF($AK5090=1,Settings!$C$6,Settings!$C$7))*100)</f>
        <v/>
      </c>
      <c r="X5090" s="8">
        <f>IF($C5090="","",T5090*W5090/100)</f>
        <v/>
      </c>
      <c r="Y5090" s="8">
        <f>IF($C5090="","",T5090-X5090)</f>
        <v/>
      </c>
      <c r="Z5090" s="8">
        <f>IF($C5090="","",Y5090-M5090)</f>
        <v/>
      </c>
      <c r="AD5090" s="8" t="n"/>
      <c r="AG5090" s="14" t="n"/>
      <c r="AI5090">
        <f>IF($C5090="","",IF(COUNTIF($C$2:$C5090,$C5090)=1,1,0))</f>
        <v/>
      </c>
      <c r="AJ5090">
        <f>IF($AI5090=1,SUMPRODUCT(--($AM$2:$AM$7001&lt;$AM5090))+1,"")</f>
        <v/>
      </c>
      <c r="AK5090">
        <f>IF($C5090="","",IF(OR($P5090=TRUE(),$P5090="TRUE"),1,0))</f>
        <v/>
      </c>
      <c r="AL5090">
        <f>IF($C5090="","",IF(AND($V5090="Yes",SUMPRODUCT((LEN(Settings!$F$6:$F$13)&gt;0)*ISNUMBER(SEARCH(Settings!$F$6:$F$13,$O5090)))=0),1,0))</f>
        <v/>
      </c>
      <c r="AM5090">
        <f>IF($AI5090=1,IFERROR(IF(VALUE($C5090)&lt;100000000,VALUE($C5090),1000000000),IFERROR(IF(VALUE(MID($C5090,2,20))&lt;100000000,VALUE(MID($C5090,2,20)),1000000000),1000000000))+ROW()/100000,"")</f>
        <v/>
      </c>
    </row>
    <row r="5091">
      <c r="E5091" s="14" t="n"/>
      <c r="M5091" s="8">
        <f>IF($C5091="","",L5091*T5091/100)</f>
        <v/>
      </c>
      <c r="S5091" s="8" t="n"/>
      <c r="T5091" s="8" t="n"/>
      <c r="W5091">
        <f>IF($C5091="","",IF($AL5091=1,0,IF($AK5091=1,Settings!$C$6,Settings!$C$7))*100)</f>
        <v/>
      </c>
      <c r="X5091" s="8">
        <f>IF($C5091="","",T5091*W5091/100)</f>
        <v/>
      </c>
      <c r="Y5091" s="8">
        <f>IF($C5091="","",T5091-X5091)</f>
        <v/>
      </c>
      <c r="Z5091" s="8">
        <f>IF($C5091="","",Y5091-M5091)</f>
        <v/>
      </c>
      <c r="AD5091" s="8" t="n"/>
      <c r="AG5091" s="14" t="n"/>
      <c r="AI5091">
        <f>IF($C5091="","",IF(COUNTIF($C$2:$C5091,$C5091)=1,1,0))</f>
        <v/>
      </c>
      <c r="AJ5091">
        <f>IF($AI5091=1,SUMPRODUCT(--($AM$2:$AM$7001&lt;$AM5091))+1,"")</f>
        <v/>
      </c>
      <c r="AK5091">
        <f>IF($C5091="","",IF(OR($P5091=TRUE(),$P5091="TRUE"),1,0))</f>
        <v/>
      </c>
      <c r="AL5091">
        <f>IF($C5091="","",IF(AND($V5091="Yes",SUMPRODUCT((LEN(Settings!$F$6:$F$13)&gt;0)*ISNUMBER(SEARCH(Settings!$F$6:$F$13,$O5091)))=0),1,0))</f>
        <v/>
      </c>
      <c r="AM5091">
        <f>IF($AI5091=1,IFERROR(IF(VALUE($C5091)&lt;100000000,VALUE($C5091),1000000000),IFERROR(IF(VALUE(MID($C5091,2,20))&lt;100000000,VALUE(MID($C5091,2,20)),1000000000),1000000000))+ROW()/100000,"")</f>
        <v/>
      </c>
    </row>
    <row r="5092">
      <c r="E5092" s="14" t="n"/>
      <c r="M5092" s="8">
        <f>IF($C5092="","",L5092*T5092/100)</f>
        <v/>
      </c>
      <c r="S5092" s="8" t="n"/>
      <c r="T5092" s="8" t="n"/>
      <c r="W5092">
        <f>IF($C5092="","",IF($AL5092=1,0,IF($AK5092=1,Settings!$C$6,Settings!$C$7))*100)</f>
        <v/>
      </c>
      <c r="X5092" s="8">
        <f>IF($C5092="","",T5092*W5092/100)</f>
        <v/>
      </c>
      <c r="Y5092" s="8">
        <f>IF($C5092="","",T5092-X5092)</f>
        <v/>
      </c>
      <c r="Z5092" s="8">
        <f>IF($C5092="","",Y5092-M5092)</f>
        <v/>
      </c>
      <c r="AD5092" s="8" t="n"/>
      <c r="AG5092" s="14" t="n"/>
      <c r="AI5092">
        <f>IF($C5092="","",IF(COUNTIF($C$2:$C5092,$C5092)=1,1,0))</f>
        <v/>
      </c>
      <c r="AJ5092">
        <f>IF($AI5092=1,SUMPRODUCT(--($AM$2:$AM$7001&lt;$AM5092))+1,"")</f>
        <v/>
      </c>
      <c r="AK5092">
        <f>IF($C5092="","",IF(OR($P5092=TRUE(),$P5092="TRUE"),1,0))</f>
        <v/>
      </c>
      <c r="AL5092">
        <f>IF($C5092="","",IF(AND($V5092="Yes",SUMPRODUCT((LEN(Settings!$F$6:$F$13)&gt;0)*ISNUMBER(SEARCH(Settings!$F$6:$F$13,$O5092)))=0),1,0))</f>
        <v/>
      </c>
      <c r="AM5092">
        <f>IF($AI5092=1,IFERROR(IF(VALUE($C5092)&lt;100000000,VALUE($C5092),1000000000),IFERROR(IF(VALUE(MID($C5092,2,20))&lt;100000000,VALUE(MID($C5092,2,20)),1000000000),1000000000))+ROW()/100000,"")</f>
        <v/>
      </c>
    </row>
    <row r="5093">
      <c r="E5093" s="14" t="n"/>
      <c r="M5093" s="8">
        <f>IF($C5093="","",L5093*T5093/100)</f>
        <v/>
      </c>
      <c r="S5093" s="8" t="n"/>
      <c r="T5093" s="8" t="n"/>
      <c r="W5093">
        <f>IF($C5093="","",IF($AL5093=1,0,IF($AK5093=1,Settings!$C$6,Settings!$C$7))*100)</f>
        <v/>
      </c>
      <c r="X5093" s="8">
        <f>IF($C5093="","",T5093*W5093/100)</f>
        <v/>
      </c>
      <c r="Y5093" s="8">
        <f>IF($C5093="","",T5093-X5093)</f>
        <v/>
      </c>
      <c r="Z5093" s="8">
        <f>IF($C5093="","",Y5093-M5093)</f>
        <v/>
      </c>
      <c r="AD5093" s="8" t="n"/>
      <c r="AG5093" s="14" t="n"/>
      <c r="AI5093">
        <f>IF($C5093="","",IF(COUNTIF($C$2:$C5093,$C5093)=1,1,0))</f>
        <v/>
      </c>
      <c r="AJ5093">
        <f>IF($AI5093=1,SUMPRODUCT(--($AM$2:$AM$7001&lt;$AM5093))+1,"")</f>
        <v/>
      </c>
      <c r="AK5093">
        <f>IF($C5093="","",IF(OR($P5093=TRUE(),$P5093="TRUE"),1,0))</f>
        <v/>
      </c>
      <c r="AL5093">
        <f>IF($C5093="","",IF(AND($V5093="Yes",SUMPRODUCT((LEN(Settings!$F$6:$F$13)&gt;0)*ISNUMBER(SEARCH(Settings!$F$6:$F$13,$O5093)))=0),1,0))</f>
        <v/>
      </c>
      <c r="AM5093">
        <f>IF($AI5093=1,IFERROR(IF(VALUE($C5093)&lt;100000000,VALUE($C5093),1000000000),IFERROR(IF(VALUE(MID($C5093,2,20))&lt;100000000,VALUE(MID($C5093,2,20)),1000000000),1000000000))+ROW()/100000,"")</f>
        <v/>
      </c>
    </row>
    <row r="5094">
      <c r="E5094" s="14" t="n"/>
      <c r="M5094" s="8">
        <f>IF($C5094="","",L5094*T5094/100)</f>
        <v/>
      </c>
      <c r="S5094" s="8" t="n"/>
      <c r="T5094" s="8" t="n"/>
      <c r="W5094">
        <f>IF($C5094="","",IF($AL5094=1,0,IF($AK5094=1,Settings!$C$6,Settings!$C$7))*100)</f>
        <v/>
      </c>
      <c r="X5094" s="8">
        <f>IF($C5094="","",T5094*W5094/100)</f>
        <v/>
      </c>
      <c r="Y5094" s="8">
        <f>IF($C5094="","",T5094-X5094)</f>
        <v/>
      </c>
      <c r="Z5094" s="8">
        <f>IF($C5094="","",Y5094-M5094)</f>
        <v/>
      </c>
      <c r="AD5094" s="8" t="n"/>
      <c r="AG5094" s="14" t="n"/>
      <c r="AI5094">
        <f>IF($C5094="","",IF(COUNTIF($C$2:$C5094,$C5094)=1,1,0))</f>
        <v/>
      </c>
      <c r="AJ5094">
        <f>IF($AI5094=1,SUMPRODUCT(--($AM$2:$AM$7001&lt;$AM5094))+1,"")</f>
        <v/>
      </c>
      <c r="AK5094">
        <f>IF($C5094="","",IF(OR($P5094=TRUE(),$P5094="TRUE"),1,0))</f>
        <v/>
      </c>
      <c r="AL5094">
        <f>IF($C5094="","",IF(AND($V5094="Yes",SUMPRODUCT((LEN(Settings!$F$6:$F$13)&gt;0)*ISNUMBER(SEARCH(Settings!$F$6:$F$13,$O5094)))=0),1,0))</f>
        <v/>
      </c>
      <c r="AM5094">
        <f>IF($AI5094=1,IFERROR(IF(VALUE($C5094)&lt;100000000,VALUE($C5094),1000000000),IFERROR(IF(VALUE(MID($C5094,2,20))&lt;100000000,VALUE(MID($C5094,2,20)),1000000000),1000000000))+ROW()/100000,"")</f>
        <v/>
      </c>
    </row>
    <row r="5095">
      <c r="E5095" s="14" t="n"/>
      <c r="M5095" s="8">
        <f>IF($C5095="","",L5095*T5095/100)</f>
        <v/>
      </c>
      <c r="S5095" s="8" t="n"/>
      <c r="T5095" s="8" t="n"/>
      <c r="W5095">
        <f>IF($C5095="","",IF($AL5095=1,0,IF($AK5095=1,Settings!$C$6,Settings!$C$7))*100)</f>
        <v/>
      </c>
      <c r="X5095" s="8">
        <f>IF($C5095="","",T5095*W5095/100)</f>
        <v/>
      </c>
      <c r="Y5095" s="8">
        <f>IF($C5095="","",T5095-X5095)</f>
        <v/>
      </c>
      <c r="Z5095" s="8">
        <f>IF($C5095="","",Y5095-M5095)</f>
        <v/>
      </c>
      <c r="AD5095" s="8" t="n"/>
      <c r="AG5095" s="14" t="n"/>
      <c r="AI5095">
        <f>IF($C5095="","",IF(COUNTIF($C$2:$C5095,$C5095)=1,1,0))</f>
        <v/>
      </c>
      <c r="AJ5095">
        <f>IF($AI5095=1,SUMPRODUCT(--($AM$2:$AM$7001&lt;$AM5095))+1,"")</f>
        <v/>
      </c>
      <c r="AK5095">
        <f>IF($C5095="","",IF(OR($P5095=TRUE(),$P5095="TRUE"),1,0))</f>
        <v/>
      </c>
      <c r="AL5095">
        <f>IF($C5095="","",IF(AND($V5095="Yes",SUMPRODUCT((LEN(Settings!$F$6:$F$13)&gt;0)*ISNUMBER(SEARCH(Settings!$F$6:$F$13,$O5095)))=0),1,0))</f>
        <v/>
      </c>
      <c r="AM5095">
        <f>IF($AI5095=1,IFERROR(IF(VALUE($C5095)&lt;100000000,VALUE($C5095),1000000000),IFERROR(IF(VALUE(MID($C5095,2,20))&lt;100000000,VALUE(MID($C5095,2,20)),1000000000),1000000000))+ROW()/100000,"")</f>
        <v/>
      </c>
    </row>
    <row r="5096">
      <c r="E5096" s="14" t="n"/>
      <c r="M5096" s="8">
        <f>IF($C5096="","",L5096*T5096/100)</f>
        <v/>
      </c>
      <c r="S5096" s="8" t="n"/>
      <c r="T5096" s="8" t="n"/>
      <c r="W5096">
        <f>IF($C5096="","",IF($AL5096=1,0,IF($AK5096=1,Settings!$C$6,Settings!$C$7))*100)</f>
        <v/>
      </c>
      <c r="X5096" s="8">
        <f>IF($C5096="","",T5096*W5096/100)</f>
        <v/>
      </c>
      <c r="Y5096" s="8">
        <f>IF($C5096="","",T5096-X5096)</f>
        <v/>
      </c>
      <c r="Z5096" s="8">
        <f>IF($C5096="","",Y5096-M5096)</f>
        <v/>
      </c>
      <c r="AD5096" s="8" t="n"/>
      <c r="AG5096" s="14" t="n"/>
      <c r="AI5096">
        <f>IF($C5096="","",IF(COUNTIF($C$2:$C5096,$C5096)=1,1,0))</f>
        <v/>
      </c>
      <c r="AJ5096">
        <f>IF($AI5096=1,SUMPRODUCT(--($AM$2:$AM$7001&lt;$AM5096))+1,"")</f>
        <v/>
      </c>
      <c r="AK5096">
        <f>IF($C5096="","",IF(OR($P5096=TRUE(),$P5096="TRUE"),1,0))</f>
        <v/>
      </c>
      <c r="AL5096">
        <f>IF($C5096="","",IF(AND($V5096="Yes",SUMPRODUCT((LEN(Settings!$F$6:$F$13)&gt;0)*ISNUMBER(SEARCH(Settings!$F$6:$F$13,$O5096)))=0),1,0))</f>
        <v/>
      </c>
      <c r="AM5096">
        <f>IF($AI5096=1,IFERROR(IF(VALUE($C5096)&lt;100000000,VALUE($C5096),1000000000),IFERROR(IF(VALUE(MID($C5096,2,20))&lt;100000000,VALUE(MID($C5096,2,20)),1000000000),1000000000))+ROW()/100000,"")</f>
        <v/>
      </c>
    </row>
    <row r="5097">
      <c r="E5097" s="14" t="n"/>
      <c r="M5097" s="8">
        <f>IF($C5097="","",L5097*T5097/100)</f>
        <v/>
      </c>
      <c r="S5097" s="8" t="n"/>
      <c r="T5097" s="8" t="n"/>
      <c r="W5097">
        <f>IF($C5097="","",IF($AL5097=1,0,IF($AK5097=1,Settings!$C$6,Settings!$C$7))*100)</f>
        <v/>
      </c>
      <c r="X5097" s="8">
        <f>IF($C5097="","",T5097*W5097/100)</f>
        <v/>
      </c>
      <c r="Y5097" s="8">
        <f>IF($C5097="","",T5097-X5097)</f>
        <v/>
      </c>
      <c r="Z5097" s="8">
        <f>IF($C5097="","",Y5097-M5097)</f>
        <v/>
      </c>
      <c r="AD5097" s="8" t="n"/>
      <c r="AG5097" s="14" t="n"/>
      <c r="AI5097">
        <f>IF($C5097="","",IF(COUNTIF($C$2:$C5097,$C5097)=1,1,0))</f>
        <v/>
      </c>
      <c r="AJ5097">
        <f>IF($AI5097=1,SUMPRODUCT(--($AM$2:$AM$7001&lt;$AM5097))+1,"")</f>
        <v/>
      </c>
      <c r="AK5097">
        <f>IF($C5097="","",IF(OR($P5097=TRUE(),$P5097="TRUE"),1,0))</f>
        <v/>
      </c>
      <c r="AL5097">
        <f>IF($C5097="","",IF(AND($V5097="Yes",SUMPRODUCT((LEN(Settings!$F$6:$F$13)&gt;0)*ISNUMBER(SEARCH(Settings!$F$6:$F$13,$O5097)))=0),1,0))</f>
        <v/>
      </c>
      <c r="AM5097">
        <f>IF($AI5097=1,IFERROR(IF(VALUE($C5097)&lt;100000000,VALUE($C5097),1000000000),IFERROR(IF(VALUE(MID($C5097,2,20))&lt;100000000,VALUE(MID($C5097,2,20)),1000000000),1000000000))+ROW()/100000,"")</f>
        <v/>
      </c>
    </row>
    <row r="5098">
      <c r="E5098" s="14" t="n"/>
      <c r="M5098" s="8">
        <f>IF($C5098="","",L5098*T5098/100)</f>
        <v/>
      </c>
      <c r="S5098" s="8" t="n"/>
      <c r="T5098" s="8" t="n"/>
      <c r="W5098">
        <f>IF($C5098="","",IF($AL5098=1,0,IF($AK5098=1,Settings!$C$6,Settings!$C$7))*100)</f>
        <v/>
      </c>
      <c r="X5098" s="8">
        <f>IF($C5098="","",T5098*W5098/100)</f>
        <v/>
      </c>
      <c r="Y5098" s="8">
        <f>IF($C5098="","",T5098-X5098)</f>
        <v/>
      </c>
      <c r="Z5098" s="8">
        <f>IF($C5098="","",Y5098-M5098)</f>
        <v/>
      </c>
      <c r="AD5098" s="8" t="n"/>
      <c r="AG5098" s="14" t="n"/>
      <c r="AI5098">
        <f>IF($C5098="","",IF(COUNTIF($C$2:$C5098,$C5098)=1,1,0))</f>
        <v/>
      </c>
      <c r="AJ5098">
        <f>IF($AI5098=1,SUMPRODUCT(--($AM$2:$AM$7001&lt;$AM5098))+1,"")</f>
        <v/>
      </c>
      <c r="AK5098">
        <f>IF($C5098="","",IF(OR($P5098=TRUE(),$P5098="TRUE"),1,0))</f>
        <v/>
      </c>
      <c r="AL5098">
        <f>IF($C5098="","",IF(AND($V5098="Yes",SUMPRODUCT((LEN(Settings!$F$6:$F$13)&gt;0)*ISNUMBER(SEARCH(Settings!$F$6:$F$13,$O5098)))=0),1,0))</f>
        <v/>
      </c>
      <c r="AM5098">
        <f>IF($AI5098=1,IFERROR(IF(VALUE($C5098)&lt;100000000,VALUE($C5098),1000000000),IFERROR(IF(VALUE(MID($C5098,2,20))&lt;100000000,VALUE(MID($C5098,2,20)),1000000000),1000000000))+ROW()/100000,"")</f>
        <v/>
      </c>
    </row>
    <row r="5099">
      <c r="E5099" s="14" t="n"/>
      <c r="M5099" s="8">
        <f>IF($C5099="","",L5099*T5099/100)</f>
        <v/>
      </c>
      <c r="S5099" s="8" t="n"/>
      <c r="T5099" s="8" t="n"/>
      <c r="W5099">
        <f>IF($C5099="","",IF($AL5099=1,0,IF($AK5099=1,Settings!$C$6,Settings!$C$7))*100)</f>
        <v/>
      </c>
      <c r="X5099" s="8">
        <f>IF($C5099="","",T5099*W5099/100)</f>
        <v/>
      </c>
      <c r="Y5099" s="8">
        <f>IF($C5099="","",T5099-X5099)</f>
        <v/>
      </c>
      <c r="Z5099" s="8">
        <f>IF($C5099="","",Y5099-M5099)</f>
        <v/>
      </c>
      <c r="AD5099" s="8" t="n"/>
      <c r="AG5099" s="14" t="n"/>
      <c r="AI5099">
        <f>IF($C5099="","",IF(COUNTIF($C$2:$C5099,$C5099)=1,1,0))</f>
        <v/>
      </c>
      <c r="AJ5099">
        <f>IF($AI5099=1,SUMPRODUCT(--($AM$2:$AM$7001&lt;$AM5099))+1,"")</f>
        <v/>
      </c>
      <c r="AK5099">
        <f>IF($C5099="","",IF(OR($P5099=TRUE(),$P5099="TRUE"),1,0))</f>
        <v/>
      </c>
      <c r="AL5099">
        <f>IF($C5099="","",IF(AND($V5099="Yes",SUMPRODUCT((LEN(Settings!$F$6:$F$13)&gt;0)*ISNUMBER(SEARCH(Settings!$F$6:$F$13,$O5099)))=0),1,0))</f>
        <v/>
      </c>
      <c r="AM5099">
        <f>IF($AI5099=1,IFERROR(IF(VALUE($C5099)&lt;100000000,VALUE($C5099),1000000000),IFERROR(IF(VALUE(MID($C5099,2,20))&lt;100000000,VALUE(MID($C5099,2,20)),1000000000),1000000000))+ROW()/100000,"")</f>
        <v/>
      </c>
    </row>
    <row r="5100">
      <c r="E5100" s="14" t="n"/>
      <c r="M5100" s="8">
        <f>IF($C5100="","",L5100*T5100/100)</f>
        <v/>
      </c>
      <c r="S5100" s="8" t="n"/>
      <c r="T5100" s="8" t="n"/>
      <c r="W5100">
        <f>IF($C5100="","",IF($AL5100=1,0,IF($AK5100=1,Settings!$C$6,Settings!$C$7))*100)</f>
        <v/>
      </c>
      <c r="X5100" s="8">
        <f>IF($C5100="","",T5100*W5100/100)</f>
        <v/>
      </c>
      <c r="Y5100" s="8">
        <f>IF($C5100="","",T5100-X5100)</f>
        <v/>
      </c>
      <c r="Z5100" s="8">
        <f>IF($C5100="","",Y5100-M5100)</f>
        <v/>
      </c>
      <c r="AD5100" s="8" t="n"/>
      <c r="AG5100" s="14" t="n"/>
      <c r="AI5100">
        <f>IF($C5100="","",IF(COUNTIF($C$2:$C5100,$C5100)=1,1,0))</f>
        <v/>
      </c>
      <c r="AJ5100">
        <f>IF($AI5100=1,SUMPRODUCT(--($AM$2:$AM$7001&lt;$AM5100))+1,"")</f>
        <v/>
      </c>
      <c r="AK5100">
        <f>IF($C5100="","",IF(OR($P5100=TRUE(),$P5100="TRUE"),1,0))</f>
        <v/>
      </c>
      <c r="AL5100">
        <f>IF($C5100="","",IF(AND($V5100="Yes",SUMPRODUCT((LEN(Settings!$F$6:$F$13)&gt;0)*ISNUMBER(SEARCH(Settings!$F$6:$F$13,$O5100)))=0),1,0))</f>
        <v/>
      </c>
      <c r="AM5100">
        <f>IF($AI5100=1,IFERROR(IF(VALUE($C5100)&lt;100000000,VALUE($C5100),1000000000),IFERROR(IF(VALUE(MID($C5100,2,20))&lt;100000000,VALUE(MID($C5100,2,20)),1000000000),1000000000))+ROW()/100000,"")</f>
        <v/>
      </c>
    </row>
    <row r="5101">
      <c r="E5101" s="14" t="n"/>
      <c r="M5101" s="8">
        <f>IF($C5101="","",L5101*T5101/100)</f>
        <v/>
      </c>
      <c r="S5101" s="8" t="n"/>
      <c r="T5101" s="8" t="n"/>
      <c r="W5101">
        <f>IF($C5101="","",IF($AL5101=1,0,IF($AK5101=1,Settings!$C$6,Settings!$C$7))*100)</f>
        <v/>
      </c>
      <c r="X5101" s="8">
        <f>IF($C5101="","",T5101*W5101/100)</f>
        <v/>
      </c>
      <c r="Y5101" s="8">
        <f>IF($C5101="","",T5101-X5101)</f>
        <v/>
      </c>
      <c r="Z5101" s="8">
        <f>IF($C5101="","",Y5101-M5101)</f>
        <v/>
      </c>
      <c r="AD5101" s="8" t="n"/>
      <c r="AG5101" s="14" t="n"/>
      <c r="AI5101">
        <f>IF($C5101="","",IF(COUNTIF($C$2:$C5101,$C5101)=1,1,0))</f>
        <v/>
      </c>
      <c r="AJ5101">
        <f>IF($AI5101=1,SUMPRODUCT(--($AM$2:$AM$7001&lt;$AM5101))+1,"")</f>
        <v/>
      </c>
      <c r="AK5101">
        <f>IF($C5101="","",IF(OR($P5101=TRUE(),$P5101="TRUE"),1,0))</f>
        <v/>
      </c>
      <c r="AL5101">
        <f>IF($C5101="","",IF(AND($V5101="Yes",SUMPRODUCT((LEN(Settings!$F$6:$F$13)&gt;0)*ISNUMBER(SEARCH(Settings!$F$6:$F$13,$O5101)))=0),1,0))</f>
        <v/>
      </c>
      <c r="AM5101">
        <f>IF($AI5101=1,IFERROR(IF(VALUE($C5101)&lt;100000000,VALUE($C5101),1000000000),IFERROR(IF(VALUE(MID($C5101,2,20))&lt;100000000,VALUE(MID($C5101,2,20)),1000000000),1000000000))+ROW()/100000,"")</f>
        <v/>
      </c>
    </row>
    <row r="5102">
      <c r="E5102" s="14" t="n"/>
      <c r="M5102" s="8">
        <f>IF($C5102="","",L5102*T5102/100)</f>
        <v/>
      </c>
      <c r="S5102" s="8" t="n"/>
      <c r="T5102" s="8" t="n"/>
      <c r="W5102">
        <f>IF($C5102="","",IF($AL5102=1,0,IF($AK5102=1,Settings!$C$6,Settings!$C$7))*100)</f>
        <v/>
      </c>
      <c r="X5102" s="8">
        <f>IF($C5102="","",T5102*W5102/100)</f>
        <v/>
      </c>
      <c r="Y5102" s="8">
        <f>IF($C5102="","",T5102-X5102)</f>
        <v/>
      </c>
      <c r="Z5102" s="8">
        <f>IF($C5102="","",Y5102-M5102)</f>
        <v/>
      </c>
      <c r="AD5102" s="8" t="n"/>
      <c r="AG5102" s="14" t="n"/>
      <c r="AI5102">
        <f>IF($C5102="","",IF(COUNTIF($C$2:$C5102,$C5102)=1,1,0))</f>
        <v/>
      </c>
      <c r="AJ5102">
        <f>IF($AI5102=1,SUMPRODUCT(--($AM$2:$AM$7001&lt;$AM5102))+1,"")</f>
        <v/>
      </c>
      <c r="AK5102">
        <f>IF($C5102="","",IF(OR($P5102=TRUE(),$P5102="TRUE"),1,0))</f>
        <v/>
      </c>
      <c r="AL5102">
        <f>IF($C5102="","",IF(AND($V5102="Yes",SUMPRODUCT((LEN(Settings!$F$6:$F$13)&gt;0)*ISNUMBER(SEARCH(Settings!$F$6:$F$13,$O5102)))=0),1,0))</f>
        <v/>
      </c>
      <c r="AM5102">
        <f>IF($AI5102=1,IFERROR(IF(VALUE($C5102)&lt;100000000,VALUE($C5102),1000000000),IFERROR(IF(VALUE(MID($C5102,2,20))&lt;100000000,VALUE(MID($C5102,2,20)),1000000000),1000000000))+ROW()/100000,"")</f>
        <v/>
      </c>
    </row>
    <row r="5103">
      <c r="E5103" s="14" t="n"/>
      <c r="M5103" s="8">
        <f>IF($C5103="","",L5103*T5103/100)</f>
        <v/>
      </c>
      <c r="S5103" s="8" t="n"/>
      <c r="T5103" s="8" t="n"/>
      <c r="W5103">
        <f>IF($C5103="","",IF($AL5103=1,0,IF($AK5103=1,Settings!$C$6,Settings!$C$7))*100)</f>
        <v/>
      </c>
      <c r="X5103" s="8">
        <f>IF($C5103="","",T5103*W5103/100)</f>
        <v/>
      </c>
      <c r="Y5103" s="8">
        <f>IF($C5103="","",T5103-X5103)</f>
        <v/>
      </c>
      <c r="Z5103" s="8">
        <f>IF($C5103="","",Y5103-M5103)</f>
        <v/>
      </c>
      <c r="AD5103" s="8" t="n"/>
      <c r="AG5103" s="14" t="n"/>
      <c r="AI5103">
        <f>IF($C5103="","",IF(COUNTIF($C$2:$C5103,$C5103)=1,1,0))</f>
        <v/>
      </c>
      <c r="AJ5103">
        <f>IF($AI5103=1,SUMPRODUCT(--($AM$2:$AM$7001&lt;$AM5103))+1,"")</f>
        <v/>
      </c>
      <c r="AK5103">
        <f>IF($C5103="","",IF(OR($P5103=TRUE(),$P5103="TRUE"),1,0))</f>
        <v/>
      </c>
      <c r="AL5103">
        <f>IF($C5103="","",IF(AND($V5103="Yes",SUMPRODUCT((LEN(Settings!$F$6:$F$13)&gt;0)*ISNUMBER(SEARCH(Settings!$F$6:$F$13,$O5103)))=0),1,0))</f>
        <v/>
      </c>
      <c r="AM5103">
        <f>IF($AI5103=1,IFERROR(IF(VALUE($C5103)&lt;100000000,VALUE($C5103),1000000000),IFERROR(IF(VALUE(MID($C5103,2,20))&lt;100000000,VALUE(MID($C5103,2,20)),1000000000),1000000000))+ROW()/100000,"")</f>
        <v/>
      </c>
    </row>
    <row r="5104">
      <c r="E5104" s="14" t="n"/>
      <c r="M5104" s="8">
        <f>IF($C5104="","",L5104*T5104/100)</f>
        <v/>
      </c>
      <c r="S5104" s="8" t="n"/>
      <c r="T5104" s="8" t="n"/>
      <c r="W5104">
        <f>IF($C5104="","",IF($AL5104=1,0,IF($AK5104=1,Settings!$C$6,Settings!$C$7))*100)</f>
        <v/>
      </c>
      <c r="X5104" s="8">
        <f>IF($C5104="","",T5104*W5104/100)</f>
        <v/>
      </c>
      <c r="Y5104" s="8">
        <f>IF($C5104="","",T5104-X5104)</f>
        <v/>
      </c>
      <c r="Z5104" s="8">
        <f>IF($C5104="","",Y5104-M5104)</f>
        <v/>
      </c>
      <c r="AD5104" s="8" t="n"/>
      <c r="AG5104" s="14" t="n"/>
      <c r="AI5104">
        <f>IF($C5104="","",IF(COUNTIF($C$2:$C5104,$C5104)=1,1,0))</f>
        <v/>
      </c>
      <c r="AJ5104">
        <f>IF($AI5104=1,SUMPRODUCT(--($AM$2:$AM$7001&lt;$AM5104))+1,"")</f>
        <v/>
      </c>
      <c r="AK5104">
        <f>IF($C5104="","",IF(OR($P5104=TRUE(),$P5104="TRUE"),1,0))</f>
        <v/>
      </c>
      <c r="AL5104">
        <f>IF($C5104="","",IF(AND($V5104="Yes",SUMPRODUCT((LEN(Settings!$F$6:$F$13)&gt;0)*ISNUMBER(SEARCH(Settings!$F$6:$F$13,$O5104)))=0),1,0))</f>
        <v/>
      </c>
      <c r="AM5104">
        <f>IF($AI5104=1,IFERROR(IF(VALUE($C5104)&lt;100000000,VALUE($C5104),1000000000),IFERROR(IF(VALUE(MID($C5104,2,20))&lt;100000000,VALUE(MID($C5104,2,20)),1000000000),1000000000))+ROW()/100000,"")</f>
        <v/>
      </c>
    </row>
    <row r="5105">
      <c r="E5105" s="14" t="n"/>
      <c r="M5105" s="8">
        <f>IF($C5105="","",L5105*T5105/100)</f>
        <v/>
      </c>
      <c r="S5105" s="8" t="n"/>
      <c r="T5105" s="8" t="n"/>
      <c r="W5105">
        <f>IF($C5105="","",IF($AL5105=1,0,IF($AK5105=1,Settings!$C$6,Settings!$C$7))*100)</f>
        <v/>
      </c>
      <c r="X5105" s="8">
        <f>IF($C5105="","",T5105*W5105/100)</f>
        <v/>
      </c>
      <c r="Y5105" s="8">
        <f>IF($C5105="","",T5105-X5105)</f>
        <v/>
      </c>
      <c r="Z5105" s="8">
        <f>IF($C5105="","",Y5105-M5105)</f>
        <v/>
      </c>
      <c r="AD5105" s="8" t="n"/>
      <c r="AG5105" s="14" t="n"/>
      <c r="AI5105">
        <f>IF($C5105="","",IF(COUNTIF($C$2:$C5105,$C5105)=1,1,0))</f>
        <v/>
      </c>
      <c r="AJ5105">
        <f>IF($AI5105=1,SUMPRODUCT(--($AM$2:$AM$7001&lt;$AM5105))+1,"")</f>
        <v/>
      </c>
      <c r="AK5105">
        <f>IF($C5105="","",IF(OR($P5105=TRUE(),$P5105="TRUE"),1,0))</f>
        <v/>
      </c>
      <c r="AL5105">
        <f>IF($C5105="","",IF(AND($V5105="Yes",SUMPRODUCT((LEN(Settings!$F$6:$F$13)&gt;0)*ISNUMBER(SEARCH(Settings!$F$6:$F$13,$O5105)))=0),1,0))</f>
        <v/>
      </c>
      <c r="AM5105">
        <f>IF($AI5105=1,IFERROR(IF(VALUE($C5105)&lt;100000000,VALUE($C5105),1000000000),IFERROR(IF(VALUE(MID($C5105,2,20))&lt;100000000,VALUE(MID($C5105,2,20)),1000000000),1000000000))+ROW()/100000,"")</f>
        <v/>
      </c>
    </row>
    <row r="5106">
      <c r="E5106" s="14" t="n"/>
      <c r="M5106" s="8">
        <f>IF($C5106="","",L5106*T5106/100)</f>
        <v/>
      </c>
      <c r="S5106" s="8" t="n"/>
      <c r="T5106" s="8" t="n"/>
      <c r="W5106">
        <f>IF($C5106="","",IF($AL5106=1,0,IF($AK5106=1,Settings!$C$6,Settings!$C$7))*100)</f>
        <v/>
      </c>
      <c r="X5106" s="8">
        <f>IF($C5106="","",T5106*W5106/100)</f>
        <v/>
      </c>
      <c r="Y5106" s="8">
        <f>IF($C5106="","",T5106-X5106)</f>
        <v/>
      </c>
      <c r="Z5106" s="8">
        <f>IF($C5106="","",Y5106-M5106)</f>
        <v/>
      </c>
      <c r="AD5106" s="8" t="n"/>
      <c r="AG5106" s="14" t="n"/>
      <c r="AI5106">
        <f>IF($C5106="","",IF(COUNTIF($C$2:$C5106,$C5106)=1,1,0))</f>
        <v/>
      </c>
      <c r="AJ5106">
        <f>IF($AI5106=1,SUMPRODUCT(--($AM$2:$AM$7001&lt;$AM5106))+1,"")</f>
        <v/>
      </c>
      <c r="AK5106">
        <f>IF($C5106="","",IF(OR($P5106=TRUE(),$P5106="TRUE"),1,0))</f>
        <v/>
      </c>
      <c r="AL5106">
        <f>IF($C5106="","",IF(AND($V5106="Yes",SUMPRODUCT((LEN(Settings!$F$6:$F$13)&gt;0)*ISNUMBER(SEARCH(Settings!$F$6:$F$13,$O5106)))=0),1,0))</f>
        <v/>
      </c>
      <c r="AM5106">
        <f>IF($AI5106=1,IFERROR(IF(VALUE($C5106)&lt;100000000,VALUE($C5106),1000000000),IFERROR(IF(VALUE(MID($C5106,2,20))&lt;100000000,VALUE(MID($C5106,2,20)),1000000000),1000000000))+ROW()/100000,"")</f>
        <v/>
      </c>
    </row>
    <row r="5107">
      <c r="E5107" s="14" t="n"/>
      <c r="M5107" s="8">
        <f>IF($C5107="","",L5107*T5107/100)</f>
        <v/>
      </c>
      <c r="S5107" s="8" t="n"/>
      <c r="T5107" s="8" t="n"/>
      <c r="W5107">
        <f>IF($C5107="","",IF($AL5107=1,0,IF($AK5107=1,Settings!$C$6,Settings!$C$7))*100)</f>
        <v/>
      </c>
      <c r="X5107" s="8">
        <f>IF($C5107="","",T5107*W5107/100)</f>
        <v/>
      </c>
      <c r="Y5107" s="8">
        <f>IF($C5107="","",T5107-X5107)</f>
        <v/>
      </c>
      <c r="Z5107" s="8">
        <f>IF($C5107="","",Y5107-M5107)</f>
        <v/>
      </c>
      <c r="AD5107" s="8" t="n"/>
      <c r="AG5107" s="14" t="n"/>
      <c r="AI5107">
        <f>IF($C5107="","",IF(COUNTIF($C$2:$C5107,$C5107)=1,1,0))</f>
        <v/>
      </c>
      <c r="AJ5107">
        <f>IF($AI5107=1,SUMPRODUCT(--($AM$2:$AM$7001&lt;$AM5107))+1,"")</f>
        <v/>
      </c>
      <c r="AK5107">
        <f>IF($C5107="","",IF(OR($P5107=TRUE(),$P5107="TRUE"),1,0))</f>
        <v/>
      </c>
      <c r="AL5107">
        <f>IF($C5107="","",IF(AND($V5107="Yes",SUMPRODUCT((LEN(Settings!$F$6:$F$13)&gt;0)*ISNUMBER(SEARCH(Settings!$F$6:$F$13,$O5107)))=0),1,0))</f>
        <v/>
      </c>
      <c r="AM5107">
        <f>IF($AI5107=1,IFERROR(IF(VALUE($C5107)&lt;100000000,VALUE($C5107),1000000000),IFERROR(IF(VALUE(MID($C5107,2,20))&lt;100000000,VALUE(MID($C5107,2,20)),1000000000),1000000000))+ROW()/100000,"")</f>
        <v/>
      </c>
    </row>
    <row r="5108">
      <c r="E5108" s="14" t="n"/>
      <c r="M5108" s="8">
        <f>IF($C5108="","",L5108*T5108/100)</f>
        <v/>
      </c>
      <c r="S5108" s="8" t="n"/>
      <c r="T5108" s="8" t="n"/>
      <c r="W5108">
        <f>IF($C5108="","",IF($AL5108=1,0,IF($AK5108=1,Settings!$C$6,Settings!$C$7))*100)</f>
        <v/>
      </c>
      <c r="X5108" s="8">
        <f>IF($C5108="","",T5108*W5108/100)</f>
        <v/>
      </c>
      <c r="Y5108" s="8">
        <f>IF($C5108="","",T5108-X5108)</f>
        <v/>
      </c>
      <c r="Z5108" s="8">
        <f>IF($C5108="","",Y5108-M5108)</f>
        <v/>
      </c>
      <c r="AD5108" s="8" t="n"/>
      <c r="AG5108" s="14" t="n"/>
      <c r="AI5108">
        <f>IF($C5108="","",IF(COUNTIF($C$2:$C5108,$C5108)=1,1,0))</f>
        <v/>
      </c>
      <c r="AJ5108">
        <f>IF($AI5108=1,SUMPRODUCT(--($AM$2:$AM$7001&lt;$AM5108))+1,"")</f>
        <v/>
      </c>
      <c r="AK5108">
        <f>IF($C5108="","",IF(OR($P5108=TRUE(),$P5108="TRUE"),1,0))</f>
        <v/>
      </c>
      <c r="AL5108">
        <f>IF($C5108="","",IF(AND($V5108="Yes",SUMPRODUCT((LEN(Settings!$F$6:$F$13)&gt;0)*ISNUMBER(SEARCH(Settings!$F$6:$F$13,$O5108)))=0),1,0))</f>
        <v/>
      </c>
      <c r="AM5108">
        <f>IF($AI5108=1,IFERROR(IF(VALUE($C5108)&lt;100000000,VALUE($C5108),1000000000),IFERROR(IF(VALUE(MID($C5108,2,20))&lt;100000000,VALUE(MID($C5108,2,20)),1000000000),1000000000))+ROW()/100000,"")</f>
        <v/>
      </c>
    </row>
    <row r="5109">
      <c r="E5109" s="14" t="n"/>
      <c r="M5109" s="8">
        <f>IF($C5109="","",L5109*T5109/100)</f>
        <v/>
      </c>
      <c r="S5109" s="8" t="n"/>
      <c r="T5109" s="8" t="n"/>
      <c r="W5109">
        <f>IF($C5109="","",IF($AL5109=1,0,IF($AK5109=1,Settings!$C$6,Settings!$C$7))*100)</f>
        <v/>
      </c>
      <c r="X5109" s="8">
        <f>IF($C5109="","",T5109*W5109/100)</f>
        <v/>
      </c>
      <c r="Y5109" s="8">
        <f>IF($C5109="","",T5109-X5109)</f>
        <v/>
      </c>
      <c r="Z5109" s="8">
        <f>IF($C5109="","",Y5109-M5109)</f>
        <v/>
      </c>
      <c r="AD5109" s="8" t="n"/>
      <c r="AG5109" s="14" t="n"/>
      <c r="AI5109">
        <f>IF($C5109="","",IF(COUNTIF($C$2:$C5109,$C5109)=1,1,0))</f>
        <v/>
      </c>
      <c r="AJ5109">
        <f>IF($AI5109=1,SUMPRODUCT(--($AM$2:$AM$7001&lt;$AM5109))+1,"")</f>
        <v/>
      </c>
      <c r="AK5109">
        <f>IF($C5109="","",IF(OR($P5109=TRUE(),$P5109="TRUE"),1,0))</f>
        <v/>
      </c>
      <c r="AL5109">
        <f>IF($C5109="","",IF(AND($V5109="Yes",SUMPRODUCT((LEN(Settings!$F$6:$F$13)&gt;0)*ISNUMBER(SEARCH(Settings!$F$6:$F$13,$O5109)))=0),1,0))</f>
        <v/>
      </c>
      <c r="AM5109">
        <f>IF($AI5109=1,IFERROR(IF(VALUE($C5109)&lt;100000000,VALUE($C5109),1000000000),IFERROR(IF(VALUE(MID($C5109,2,20))&lt;100000000,VALUE(MID($C5109,2,20)),1000000000),1000000000))+ROW()/100000,"")</f>
        <v/>
      </c>
    </row>
    <row r="5110">
      <c r="E5110" s="14" t="n"/>
      <c r="M5110" s="8">
        <f>IF($C5110="","",L5110*T5110/100)</f>
        <v/>
      </c>
      <c r="S5110" s="8" t="n"/>
      <c r="T5110" s="8" t="n"/>
      <c r="W5110">
        <f>IF($C5110="","",IF($AL5110=1,0,IF($AK5110=1,Settings!$C$6,Settings!$C$7))*100)</f>
        <v/>
      </c>
      <c r="X5110" s="8">
        <f>IF($C5110="","",T5110*W5110/100)</f>
        <v/>
      </c>
      <c r="Y5110" s="8">
        <f>IF($C5110="","",T5110-X5110)</f>
        <v/>
      </c>
      <c r="Z5110" s="8">
        <f>IF($C5110="","",Y5110-M5110)</f>
        <v/>
      </c>
      <c r="AD5110" s="8" t="n"/>
      <c r="AG5110" s="14" t="n"/>
      <c r="AI5110">
        <f>IF($C5110="","",IF(COUNTIF($C$2:$C5110,$C5110)=1,1,0))</f>
        <v/>
      </c>
      <c r="AJ5110">
        <f>IF($AI5110=1,SUMPRODUCT(--($AM$2:$AM$7001&lt;$AM5110))+1,"")</f>
        <v/>
      </c>
      <c r="AK5110">
        <f>IF($C5110="","",IF(OR($P5110=TRUE(),$P5110="TRUE"),1,0))</f>
        <v/>
      </c>
      <c r="AL5110">
        <f>IF($C5110="","",IF(AND($V5110="Yes",SUMPRODUCT((LEN(Settings!$F$6:$F$13)&gt;0)*ISNUMBER(SEARCH(Settings!$F$6:$F$13,$O5110)))=0),1,0))</f>
        <v/>
      </c>
      <c r="AM5110">
        <f>IF($AI5110=1,IFERROR(IF(VALUE($C5110)&lt;100000000,VALUE($C5110),1000000000),IFERROR(IF(VALUE(MID($C5110,2,20))&lt;100000000,VALUE(MID($C5110,2,20)),1000000000),1000000000))+ROW()/100000,"")</f>
        <v/>
      </c>
    </row>
    <row r="5111">
      <c r="E5111" s="14" t="n"/>
      <c r="M5111" s="8">
        <f>IF($C5111="","",L5111*T5111/100)</f>
        <v/>
      </c>
      <c r="S5111" s="8" t="n"/>
      <c r="T5111" s="8" t="n"/>
      <c r="W5111">
        <f>IF($C5111="","",IF($AL5111=1,0,IF($AK5111=1,Settings!$C$6,Settings!$C$7))*100)</f>
        <v/>
      </c>
      <c r="X5111" s="8">
        <f>IF($C5111="","",T5111*W5111/100)</f>
        <v/>
      </c>
      <c r="Y5111" s="8">
        <f>IF($C5111="","",T5111-X5111)</f>
        <v/>
      </c>
      <c r="Z5111" s="8">
        <f>IF($C5111="","",Y5111-M5111)</f>
        <v/>
      </c>
      <c r="AD5111" s="8" t="n"/>
      <c r="AG5111" s="14" t="n"/>
      <c r="AI5111">
        <f>IF($C5111="","",IF(COUNTIF($C$2:$C5111,$C5111)=1,1,0))</f>
        <v/>
      </c>
      <c r="AJ5111">
        <f>IF($AI5111=1,SUMPRODUCT(--($AM$2:$AM$7001&lt;$AM5111))+1,"")</f>
        <v/>
      </c>
      <c r="AK5111">
        <f>IF($C5111="","",IF(OR($P5111=TRUE(),$P5111="TRUE"),1,0))</f>
        <v/>
      </c>
      <c r="AL5111">
        <f>IF($C5111="","",IF(AND($V5111="Yes",SUMPRODUCT((LEN(Settings!$F$6:$F$13)&gt;0)*ISNUMBER(SEARCH(Settings!$F$6:$F$13,$O5111)))=0),1,0))</f>
        <v/>
      </c>
      <c r="AM5111">
        <f>IF($AI5111=1,IFERROR(IF(VALUE($C5111)&lt;100000000,VALUE($C5111),1000000000),IFERROR(IF(VALUE(MID($C5111,2,20))&lt;100000000,VALUE(MID($C5111,2,20)),1000000000),1000000000))+ROW()/100000,"")</f>
        <v/>
      </c>
    </row>
    <row r="5112">
      <c r="E5112" s="14" t="n"/>
      <c r="M5112" s="8">
        <f>IF($C5112="","",L5112*T5112/100)</f>
        <v/>
      </c>
      <c r="S5112" s="8" t="n"/>
      <c r="T5112" s="8" t="n"/>
      <c r="W5112">
        <f>IF($C5112="","",IF($AL5112=1,0,IF($AK5112=1,Settings!$C$6,Settings!$C$7))*100)</f>
        <v/>
      </c>
      <c r="X5112" s="8">
        <f>IF($C5112="","",T5112*W5112/100)</f>
        <v/>
      </c>
      <c r="Y5112" s="8">
        <f>IF($C5112="","",T5112-X5112)</f>
        <v/>
      </c>
      <c r="Z5112" s="8">
        <f>IF($C5112="","",Y5112-M5112)</f>
        <v/>
      </c>
      <c r="AD5112" s="8" t="n"/>
      <c r="AG5112" s="14" t="n"/>
      <c r="AI5112">
        <f>IF($C5112="","",IF(COUNTIF($C$2:$C5112,$C5112)=1,1,0))</f>
        <v/>
      </c>
      <c r="AJ5112">
        <f>IF($AI5112=1,SUMPRODUCT(--($AM$2:$AM$7001&lt;$AM5112))+1,"")</f>
        <v/>
      </c>
      <c r="AK5112">
        <f>IF($C5112="","",IF(OR($P5112=TRUE(),$P5112="TRUE"),1,0))</f>
        <v/>
      </c>
      <c r="AL5112">
        <f>IF($C5112="","",IF(AND($V5112="Yes",SUMPRODUCT((LEN(Settings!$F$6:$F$13)&gt;0)*ISNUMBER(SEARCH(Settings!$F$6:$F$13,$O5112)))=0),1,0))</f>
        <v/>
      </c>
      <c r="AM5112">
        <f>IF($AI5112=1,IFERROR(IF(VALUE($C5112)&lt;100000000,VALUE($C5112),1000000000),IFERROR(IF(VALUE(MID($C5112,2,20))&lt;100000000,VALUE(MID($C5112,2,20)),1000000000),1000000000))+ROW()/100000,"")</f>
        <v/>
      </c>
    </row>
    <row r="5113">
      <c r="E5113" s="14" t="n"/>
      <c r="M5113" s="8">
        <f>IF($C5113="","",L5113*T5113/100)</f>
        <v/>
      </c>
      <c r="S5113" s="8" t="n"/>
      <c r="T5113" s="8" t="n"/>
      <c r="W5113">
        <f>IF($C5113="","",IF($AL5113=1,0,IF($AK5113=1,Settings!$C$6,Settings!$C$7))*100)</f>
        <v/>
      </c>
      <c r="X5113" s="8">
        <f>IF($C5113="","",T5113*W5113/100)</f>
        <v/>
      </c>
      <c r="Y5113" s="8">
        <f>IF($C5113="","",T5113-X5113)</f>
        <v/>
      </c>
      <c r="Z5113" s="8">
        <f>IF($C5113="","",Y5113-M5113)</f>
        <v/>
      </c>
      <c r="AD5113" s="8" t="n"/>
      <c r="AG5113" s="14" t="n"/>
      <c r="AI5113">
        <f>IF($C5113="","",IF(COUNTIF($C$2:$C5113,$C5113)=1,1,0))</f>
        <v/>
      </c>
      <c r="AJ5113">
        <f>IF($AI5113=1,SUMPRODUCT(--($AM$2:$AM$7001&lt;$AM5113))+1,"")</f>
        <v/>
      </c>
      <c r="AK5113">
        <f>IF($C5113="","",IF(OR($P5113=TRUE(),$P5113="TRUE"),1,0))</f>
        <v/>
      </c>
      <c r="AL5113">
        <f>IF($C5113="","",IF(AND($V5113="Yes",SUMPRODUCT((LEN(Settings!$F$6:$F$13)&gt;0)*ISNUMBER(SEARCH(Settings!$F$6:$F$13,$O5113)))=0),1,0))</f>
        <v/>
      </c>
      <c r="AM5113">
        <f>IF($AI5113=1,IFERROR(IF(VALUE($C5113)&lt;100000000,VALUE($C5113),1000000000),IFERROR(IF(VALUE(MID($C5113,2,20))&lt;100000000,VALUE(MID($C5113,2,20)),1000000000),1000000000))+ROW()/100000,"")</f>
        <v/>
      </c>
    </row>
    <row r="5114">
      <c r="E5114" s="14" t="n"/>
      <c r="M5114" s="8">
        <f>IF($C5114="","",L5114*T5114/100)</f>
        <v/>
      </c>
      <c r="S5114" s="8" t="n"/>
      <c r="T5114" s="8" t="n"/>
      <c r="W5114">
        <f>IF($C5114="","",IF($AL5114=1,0,IF($AK5114=1,Settings!$C$6,Settings!$C$7))*100)</f>
        <v/>
      </c>
      <c r="X5114" s="8">
        <f>IF($C5114="","",T5114*W5114/100)</f>
        <v/>
      </c>
      <c r="Y5114" s="8">
        <f>IF($C5114="","",T5114-X5114)</f>
        <v/>
      </c>
      <c r="Z5114" s="8">
        <f>IF($C5114="","",Y5114-M5114)</f>
        <v/>
      </c>
      <c r="AD5114" s="8" t="n"/>
      <c r="AG5114" s="14" t="n"/>
      <c r="AI5114">
        <f>IF($C5114="","",IF(COUNTIF($C$2:$C5114,$C5114)=1,1,0))</f>
        <v/>
      </c>
      <c r="AJ5114">
        <f>IF($AI5114=1,SUMPRODUCT(--($AM$2:$AM$7001&lt;$AM5114))+1,"")</f>
        <v/>
      </c>
      <c r="AK5114">
        <f>IF($C5114="","",IF(OR($P5114=TRUE(),$P5114="TRUE"),1,0))</f>
        <v/>
      </c>
      <c r="AL5114">
        <f>IF($C5114="","",IF(AND($V5114="Yes",SUMPRODUCT((LEN(Settings!$F$6:$F$13)&gt;0)*ISNUMBER(SEARCH(Settings!$F$6:$F$13,$O5114)))=0),1,0))</f>
        <v/>
      </c>
      <c r="AM5114">
        <f>IF($AI5114=1,IFERROR(IF(VALUE($C5114)&lt;100000000,VALUE($C5114),1000000000),IFERROR(IF(VALUE(MID($C5114,2,20))&lt;100000000,VALUE(MID($C5114,2,20)),1000000000),1000000000))+ROW()/100000,"")</f>
        <v/>
      </c>
    </row>
    <row r="5115">
      <c r="E5115" s="14" t="n"/>
      <c r="M5115" s="8">
        <f>IF($C5115="","",L5115*T5115/100)</f>
        <v/>
      </c>
      <c r="S5115" s="8" t="n"/>
      <c r="T5115" s="8" t="n"/>
      <c r="W5115">
        <f>IF($C5115="","",IF($AL5115=1,0,IF($AK5115=1,Settings!$C$6,Settings!$C$7))*100)</f>
        <v/>
      </c>
      <c r="X5115" s="8">
        <f>IF($C5115="","",T5115*W5115/100)</f>
        <v/>
      </c>
      <c r="Y5115" s="8">
        <f>IF($C5115="","",T5115-X5115)</f>
        <v/>
      </c>
      <c r="Z5115" s="8">
        <f>IF($C5115="","",Y5115-M5115)</f>
        <v/>
      </c>
      <c r="AD5115" s="8" t="n"/>
      <c r="AG5115" s="14" t="n"/>
      <c r="AI5115">
        <f>IF($C5115="","",IF(COUNTIF($C$2:$C5115,$C5115)=1,1,0))</f>
        <v/>
      </c>
      <c r="AJ5115">
        <f>IF($AI5115=1,SUMPRODUCT(--($AM$2:$AM$7001&lt;$AM5115))+1,"")</f>
        <v/>
      </c>
      <c r="AK5115">
        <f>IF($C5115="","",IF(OR($P5115=TRUE(),$P5115="TRUE"),1,0))</f>
        <v/>
      </c>
      <c r="AL5115">
        <f>IF($C5115="","",IF(AND($V5115="Yes",SUMPRODUCT((LEN(Settings!$F$6:$F$13)&gt;0)*ISNUMBER(SEARCH(Settings!$F$6:$F$13,$O5115)))=0),1,0))</f>
        <v/>
      </c>
      <c r="AM5115">
        <f>IF($AI5115=1,IFERROR(IF(VALUE($C5115)&lt;100000000,VALUE($C5115),1000000000),IFERROR(IF(VALUE(MID($C5115,2,20))&lt;100000000,VALUE(MID($C5115,2,20)),1000000000),1000000000))+ROW()/100000,"")</f>
        <v/>
      </c>
    </row>
    <row r="5116">
      <c r="E5116" s="14" t="n"/>
      <c r="M5116" s="8">
        <f>IF($C5116="","",L5116*T5116/100)</f>
        <v/>
      </c>
      <c r="S5116" s="8" t="n"/>
      <c r="T5116" s="8" t="n"/>
      <c r="W5116">
        <f>IF($C5116="","",IF($AL5116=1,0,IF($AK5116=1,Settings!$C$6,Settings!$C$7))*100)</f>
        <v/>
      </c>
      <c r="X5116" s="8">
        <f>IF($C5116="","",T5116*W5116/100)</f>
        <v/>
      </c>
      <c r="Y5116" s="8">
        <f>IF($C5116="","",T5116-X5116)</f>
        <v/>
      </c>
      <c r="Z5116" s="8">
        <f>IF($C5116="","",Y5116-M5116)</f>
        <v/>
      </c>
      <c r="AD5116" s="8" t="n"/>
      <c r="AG5116" s="14" t="n"/>
      <c r="AI5116">
        <f>IF($C5116="","",IF(COUNTIF($C$2:$C5116,$C5116)=1,1,0))</f>
        <v/>
      </c>
      <c r="AJ5116">
        <f>IF($AI5116=1,SUMPRODUCT(--($AM$2:$AM$7001&lt;$AM5116))+1,"")</f>
        <v/>
      </c>
      <c r="AK5116">
        <f>IF($C5116="","",IF(OR($P5116=TRUE(),$P5116="TRUE"),1,0))</f>
        <v/>
      </c>
      <c r="AL5116">
        <f>IF($C5116="","",IF(AND($V5116="Yes",SUMPRODUCT((LEN(Settings!$F$6:$F$13)&gt;0)*ISNUMBER(SEARCH(Settings!$F$6:$F$13,$O5116)))=0),1,0))</f>
        <v/>
      </c>
      <c r="AM5116">
        <f>IF($AI5116=1,IFERROR(IF(VALUE($C5116)&lt;100000000,VALUE($C5116),1000000000),IFERROR(IF(VALUE(MID($C5116,2,20))&lt;100000000,VALUE(MID($C5116,2,20)),1000000000),1000000000))+ROW()/100000,"")</f>
        <v/>
      </c>
    </row>
    <row r="5117">
      <c r="E5117" s="14" t="n"/>
      <c r="M5117" s="8">
        <f>IF($C5117="","",L5117*T5117/100)</f>
        <v/>
      </c>
      <c r="S5117" s="8" t="n"/>
      <c r="T5117" s="8" t="n"/>
      <c r="W5117">
        <f>IF($C5117="","",IF($AL5117=1,0,IF($AK5117=1,Settings!$C$6,Settings!$C$7))*100)</f>
        <v/>
      </c>
      <c r="X5117" s="8">
        <f>IF($C5117="","",T5117*W5117/100)</f>
        <v/>
      </c>
      <c r="Y5117" s="8">
        <f>IF($C5117="","",T5117-X5117)</f>
        <v/>
      </c>
      <c r="Z5117" s="8">
        <f>IF($C5117="","",Y5117-M5117)</f>
        <v/>
      </c>
      <c r="AD5117" s="8" t="n"/>
      <c r="AG5117" s="14" t="n"/>
      <c r="AI5117">
        <f>IF($C5117="","",IF(COUNTIF($C$2:$C5117,$C5117)=1,1,0))</f>
        <v/>
      </c>
      <c r="AJ5117">
        <f>IF($AI5117=1,SUMPRODUCT(--($AM$2:$AM$7001&lt;$AM5117))+1,"")</f>
        <v/>
      </c>
      <c r="AK5117">
        <f>IF($C5117="","",IF(OR($P5117=TRUE(),$P5117="TRUE"),1,0))</f>
        <v/>
      </c>
      <c r="AL5117">
        <f>IF($C5117="","",IF(AND($V5117="Yes",SUMPRODUCT((LEN(Settings!$F$6:$F$13)&gt;0)*ISNUMBER(SEARCH(Settings!$F$6:$F$13,$O5117)))=0),1,0))</f>
        <v/>
      </c>
      <c r="AM5117">
        <f>IF($AI5117=1,IFERROR(IF(VALUE($C5117)&lt;100000000,VALUE($C5117),1000000000),IFERROR(IF(VALUE(MID($C5117,2,20))&lt;100000000,VALUE(MID($C5117,2,20)),1000000000),1000000000))+ROW()/100000,"")</f>
        <v/>
      </c>
    </row>
    <row r="5118">
      <c r="E5118" s="14" t="n"/>
      <c r="M5118" s="8">
        <f>IF($C5118="","",L5118*T5118/100)</f>
        <v/>
      </c>
      <c r="S5118" s="8" t="n"/>
      <c r="T5118" s="8" t="n"/>
      <c r="W5118">
        <f>IF($C5118="","",IF($AL5118=1,0,IF($AK5118=1,Settings!$C$6,Settings!$C$7))*100)</f>
        <v/>
      </c>
      <c r="X5118" s="8">
        <f>IF($C5118="","",T5118*W5118/100)</f>
        <v/>
      </c>
      <c r="Y5118" s="8">
        <f>IF($C5118="","",T5118-X5118)</f>
        <v/>
      </c>
      <c r="Z5118" s="8">
        <f>IF($C5118="","",Y5118-M5118)</f>
        <v/>
      </c>
      <c r="AD5118" s="8" t="n"/>
      <c r="AG5118" s="14" t="n"/>
      <c r="AI5118">
        <f>IF($C5118="","",IF(COUNTIF($C$2:$C5118,$C5118)=1,1,0))</f>
        <v/>
      </c>
      <c r="AJ5118">
        <f>IF($AI5118=1,SUMPRODUCT(--($AM$2:$AM$7001&lt;$AM5118))+1,"")</f>
        <v/>
      </c>
      <c r="AK5118">
        <f>IF($C5118="","",IF(OR($P5118=TRUE(),$P5118="TRUE"),1,0))</f>
        <v/>
      </c>
      <c r="AL5118">
        <f>IF($C5118="","",IF(AND($V5118="Yes",SUMPRODUCT((LEN(Settings!$F$6:$F$13)&gt;0)*ISNUMBER(SEARCH(Settings!$F$6:$F$13,$O5118)))=0),1,0))</f>
        <v/>
      </c>
      <c r="AM5118">
        <f>IF($AI5118=1,IFERROR(IF(VALUE($C5118)&lt;100000000,VALUE($C5118),1000000000),IFERROR(IF(VALUE(MID($C5118,2,20))&lt;100000000,VALUE(MID($C5118,2,20)),1000000000),1000000000))+ROW()/100000,"")</f>
        <v/>
      </c>
    </row>
    <row r="5119">
      <c r="E5119" s="14" t="n"/>
      <c r="M5119" s="8">
        <f>IF($C5119="","",L5119*T5119/100)</f>
        <v/>
      </c>
      <c r="S5119" s="8" t="n"/>
      <c r="T5119" s="8" t="n"/>
      <c r="W5119">
        <f>IF($C5119="","",IF($AL5119=1,0,IF($AK5119=1,Settings!$C$6,Settings!$C$7))*100)</f>
        <v/>
      </c>
      <c r="X5119" s="8">
        <f>IF($C5119="","",T5119*W5119/100)</f>
        <v/>
      </c>
      <c r="Y5119" s="8">
        <f>IF($C5119="","",T5119-X5119)</f>
        <v/>
      </c>
      <c r="Z5119" s="8">
        <f>IF($C5119="","",Y5119-M5119)</f>
        <v/>
      </c>
      <c r="AD5119" s="8" t="n"/>
      <c r="AG5119" s="14" t="n"/>
      <c r="AI5119">
        <f>IF($C5119="","",IF(COUNTIF($C$2:$C5119,$C5119)=1,1,0))</f>
        <v/>
      </c>
      <c r="AJ5119">
        <f>IF($AI5119=1,SUMPRODUCT(--($AM$2:$AM$7001&lt;$AM5119))+1,"")</f>
        <v/>
      </c>
      <c r="AK5119">
        <f>IF($C5119="","",IF(OR($P5119=TRUE(),$P5119="TRUE"),1,0))</f>
        <v/>
      </c>
      <c r="AL5119">
        <f>IF($C5119="","",IF(AND($V5119="Yes",SUMPRODUCT((LEN(Settings!$F$6:$F$13)&gt;0)*ISNUMBER(SEARCH(Settings!$F$6:$F$13,$O5119)))=0),1,0))</f>
        <v/>
      </c>
      <c r="AM5119">
        <f>IF($AI5119=1,IFERROR(IF(VALUE($C5119)&lt;100000000,VALUE($C5119),1000000000),IFERROR(IF(VALUE(MID($C5119,2,20))&lt;100000000,VALUE(MID($C5119,2,20)),1000000000),1000000000))+ROW()/100000,"")</f>
        <v/>
      </c>
    </row>
    <row r="5120">
      <c r="E5120" s="14" t="n"/>
      <c r="M5120" s="8">
        <f>IF($C5120="","",L5120*T5120/100)</f>
        <v/>
      </c>
      <c r="S5120" s="8" t="n"/>
      <c r="T5120" s="8" t="n"/>
      <c r="W5120">
        <f>IF($C5120="","",IF($AL5120=1,0,IF($AK5120=1,Settings!$C$6,Settings!$C$7))*100)</f>
        <v/>
      </c>
      <c r="X5120" s="8">
        <f>IF($C5120="","",T5120*W5120/100)</f>
        <v/>
      </c>
      <c r="Y5120" s="8">
        <f>IF($C5120="","",T5120-X5120)</f>
        <v/>
      </c>
      <c r="Z5120" s="8">
        <f>IF($C5120="","",Y5120-M5120)</f>
        <v/>
      </c>
      <c r="AD5120" s="8" t="n"/>
      <c r="AG5120" s="14" t="n"/>
      <c r="AI5120">
        <f>IF($C5120="","",IF(COUNTIF($C$2:$C5120,$C5120)=1,1,0))</f>
        <v/>
      </c>
      <c r="AJ5120">
        <f>IF($AI5120=1,SUMPRODUCT(--($AM$2:$AM$7001&lt;$AM5120))+1,"")</f>
        <v/>
      </c>
      <c r="AK5120">
        <f>IF($C5120="","",IF(OR($P5120=TRUE(),$P5120="TRUE"),1,0))</f>
        <v/>
      </c>
      <c r="AL5120">
        <f>IF($C5120="","",IF(AND($V5120="Yes",SUMPRODUCT((LEN(Settings!$F$6:$F$13)&gt;0)*ISNUMBER(SEARCH(Settings!$F$6:$F$13,$O5120)))=0),1,0))</f>
        <v/>
      </c>
      <c r="AM5120">
        <f>IF($AI5120=1,IFERROR(IF(VALUE($C5120)&lt;100000000,VALUE($C5120),1000000000),IFERROR(IF(VALUE(MID($C5120,2,20))&lt;100000000,VALUE(MID($C5120,2,20)),1000000000),1000000000))+ROW()/100000,"")</f>
        <v/>
      </c>
    </row>
    <row r="5121">
      <c r="E5121" s="14" t="n"/>
      <c r="M5121" s="8">
        <f>IF($C5121="","",L5121*T5121/100)</f>
        <v/>
      </c>
      <c r="S5121" s="8" t="n"/>
      <c r="T5121" s="8" t="n"/>
      <c r="W5121">
        <f>IF($C5121="","",IF($AL5121=1,0,IF($AK5121=1,Settings!$C$6,Settings!$C$7))*100)</f>
        <v/>
      </c>
      <c r="X5121" s="8">
        <f>IF($C5121="","",T5121*W5121/100)</f>
        <v/>
      </c>
      <c r="Y5121" s="8">
        <f>IF($C5121="","",T5121-X5121)</f>
        <v/>
      </c>
      <c r="Z5121" s="8">
        <f>IF($C5121="","",Y5121-M5121)</f>
        <v/>
      </c>
      <c r="AD5121" s="8" t="n"/>
      <c r="AG5121" s="14" t="n"/>
      <c r="AI5121">
        <f>IF($C5121="","",IF(COUNTIF($C$2:$C5121,$C5121)=1,1,0))</f>
        <v/>
      </c>
      <c r="AJ5121">
        <f>IF($AI5121=1,SUMPRODUCT(--($AM$2:$AM$7001&lt;$AM5121))+1,"")</f>
        <v/>
      </c>
      <c r="AK5121">
        <f>IF($C5121="","",IF(OR($P5121=TRUE(),$P5121="TRUE"),1,0))</f>
        <v/>
      </c>
      <c r="AL5121">
        <f>IF($C5121="","",IF(AND($V5121="Yes",SUMPRODUCT((LEN(Settings!$F$6:$F$13)&gt;0)*ISNUMBER(SEARCH(Settings!$F$6:$F$13,$O5121)))=0),1,0))</f>
        <v/>
      </c>
      <c r="AM5121">
        <f>IF($AI5121=1,IFERROR(IF(VALUE($C5121)&lt;100000000,VALUE($C5121),1000000000),IFERROR(IF(VALUE(MID($C5121,2,20))&lt;100000000,VALUE(MID($C5121,2,20)),1000000000),1000000000))+ROW()/100000,"")</f>
        <v/>
      </c>
    </row>
    <row r="5122">
      <c r="E5122" s="14" t="n"/>
      <c r="M5122" s="8">
        <f>IF($C5122="","",L5122*T5122/100)</f>
        <v/>
      </c>
      <c r="S5122" s="8" t="n"/>
      <c r="T5122" s="8" t="n"/>
      <c r="W5122">
        <f>IF($C5122="","",IF($AL5122=1,0,IF($AK5122=1,Settings!$C$6,Settings!$C$7))*100)</f>
        <v/>
      </c>
      <c r="X5122" s="8">
        <f>IF($C5122="","",T5122*W5122/100)</f>
        <v/>
      </c>
      <c r="Y5122" s="8">
        <f>IF($C5122="","",T5122-X5122)</f>
        <v/>
      </c>
      <c r="Z5122" s="8">
        <f>IF($C5122="","",Y5122-M5122)</f>
        <v/>
      </c>
      <c r="AD5122" s="8" t="n"/>
      <c r="AG5122" s="14" t="n"/>
      <c r="AI5122">
        <f>IF($C5122="","",IF(COUNTIF($C$2:$C5122,$C5122)=1,1,0))</f>
        <v/>
      </c>
      <c r="AJ5122">
        <f>IF($AI5122=1,SUMPRODUCT(--($AM$2:$AM$7001&lt;$AM5122))+1,"")</f>
        <v/>
      </c>
      <c r="AK5122">
        <f>IF($C5122="","",IF(OR($P5122=TRUE(),$P5122="TRUE"),1,0))</f>
        <v/>
      </c>
      <c r="AL5122">
        <f>IF($C5122="","",IF(AND($V5122="Yes",SUMPRODUCT((LEN(Settings!$F$6:$F$13)&gt;0)*ISNUMBER(SEARCH(Settings!$F$6:$F$13,$O5122)))=0),1,0))</f>
        <v/>
      </c>
      <c r="AM5122">
        <f>IF($AI5122=1,IFERROR(IF(VALUE($C5122)&lt;100000000,VALUE($C5122),1000000000),IFERROR(IF(VALUE(MID($C5122,2,20))&lt;100000000,VALUE(MID($C5122,2,20)),1000000000),1000000000))+ROW()/100000,"")</f>
        <v/>
      </c>
    </row>
    <row r="5123">
      <c r="E5123" s="14" t="n"/>
      <c r="M5123" s="8">
        <f>IF($C5123="","",L5123*T5123/100)</f>
        <v/>
      </c>
      <c r="S5123" s="8" t="n"/>
      <c r="T5123" s="8" t="n"/>
      <c r="W5123">
        <f>IF($C5123="","",IF($AL5123=1,0,IF($AK5123=1,Settings!$C$6,Settings!$C$7))*100)</f>
        <v/>
      </c>
      <c r="X5123" s="8">
        <f>IF($C5123="","",T5123*W5123/100)</f>
        <v/>
      </c>
      <c r="Y5123" s="8">
        <f>IF($C5123="","",T5123-X5123)</f>
        <v/>
      </c>
      <c r="Z5123" s="8">
        <f>IF($C5123="","",Y5123-M5123)</f>
        <v/>
      </c>
      <c r="AD5123" s="8" t="n"/>
      <c r="AG5123" s="14" t="n"/>
      <c r="AI5123">
        <f>IF($C5123="","",IF(COUNTIF($C$2:$C5123,$C5123)=1,1,0))</f>
        <v/>
      </c>
      <c r="AJ5123">
        <f>IF($AI5123=1,SUMPRODUCT(--($AM$2:$AM$7001&lt;$AM5123))+1,"")</f>
        <v/>
      </c>
      <c r="AK5123">
        <f>IF($C5123="","",IF(OR($P5123=TRUE(),$P5123="TRUE"),1,0))</f>
        <v/>
      </c>
      <c r="AL5123">
        <f>IF($C5123="","",IF(AND($V5123="Yes",SUMPRODUCT((LEN(Settings!$F$6:$F$13)&gt;0)*ISNUMBER(SEARCH(Settings!$F$6:$F$13,$O5123)))=0),1,0))</f>
        <v/>
      </c>
      <c r="AM5123">
        <f>IF($AI5123=1,IFERROR(IF(VALUE($C5123)&lt;100000000,VALUE($C5123),1000000000),IFERROR(IF(VALUE(MID($C5123,2,20))&lt;100000000,VALUE(MID($C5123,2,20)),1000000000),1000000000))+ROW()/100000,"")</f>
        <v/>
      </c>
    </row>
    <row r="5124">
      <c r="E5124" s="14" t="n"/>
      <c r="M5124" s="8">
        <f>IF($C5124="","",L5124*T5124/100)</f>
        <v/>
      </c>
      <c r="S5124" s="8" t="n"/>
      <c r="T5124" s="8" t="n"/>
      <c r="W5124">
        <f>IF($C5124="","",IF($AL5124=1,0,IF($AK5124=1,Settings!$C$6,Settings!$C$7))*100)</f>
        <v/>
      </c>
      <c r="X5124" s="8">
        <f>IF($C5124="","",T5124*W5124/100)</f>
        <v/>
      </c>
      <c r="Y5124" s="8">
        <f>IF($C5124="","",T5124-X5124)</f>
        <v/>
      </c>
      <c r="Z5124" s="8">
        <f>IF($C5124="","",Y5124-M5124)</f>
        <v/>
      </c>
      <c r="AD5124" s="8" t="n"/>
      <c r="AG5124" s="14" t="n"/>
      <c r="AI5124">
        <f>IF($C5124="","",IF(COUNTIF($C$2:$C5124,$C5124)=1,1,0))</f>
        <v/>
      </c>
      <c r="AJ5124">
        <f>IF($AI5124=1,SUMPRODUCT(--($AM$2:$AM$7001&lt;$AM5124))+1,"")</f>
        <v/>
      </c>
      <c r="AK5124">
        <f>IF($C5124="","",IF(OR($P5124=TRUE(),$P5124="TRUE"),1,0))</f>
        <v/>
      </c>
      <c r="AL5124">
        <f>IF($C5124="","",IF(AND($V5124="Yes",SUMPRODUCT((LEN(Settings!$F$6:$F$13)&gt;0)*ISNUMBER(SEARCH(Settings!$F$6:$F$13,$O5124)))=0),1,0))</f>
        <v/>
      </c>
      <c r="AM5124">
        <f>IF($AI5124=1,IFERROR(IF(VALUE($C5124)&lt;100000000,VALUE($C5124),1000000000),IFERROR(IF(VALUE(MID($C5124,2,20))&lt;100000000,VALUE(MID($C5124,2,20)),1000000000),1000000000))+ROW()/100000,"")</f>
        <v/>
      </c>
    </row>
    <row r="5125">
      <c r="E5125" s="14" t="n"/>
      <c r="M5125" s="8">
        <f>IF($C5125="","",L5125*T5125/100)</f>
        <v/>
      </c>
      <c r="S5125" s="8" t="n"/>
      <c r="T5125" s="8" t="n"/>
      <c r="W5125">
        <f>IF($C5125="","",IF($AL5125=1,0,IF($AK5125=1,Settings!$C$6,Settings!$C$7))*100)</f>
        <v/>
      </c>
      <c r="X5125" s="8">
        <f>IF($C5125="","",T5125*W5125/100)</f>
        <v/>
      </c>
      <c r="Y5125" s="8">
        <f>IF($C5125="","",T5125-X5125)</f>
        <v/>
      </c>
      <c r="Z5125" s="8">
        <f>IF($C5125="","",Y5125-M5125)</f>
        <v/>
      </c>
      <c r="AD5125" s="8" t="n"/>
      <c r="AG5125" s="14" t="n"/>
      <c r="AI5125">
        <f>IF($C5125="","",IF(COUNTIF($C$2:$C5125,$C5125)=1,1,0))</f>
        <v/>
      </c>
      <c r="AJ5125">
        <f>IF($AI5125=1,SUMPRODUCT(--($AM$2:$AM$7001&lt;$AM5125))+1,"")</f>
        <v/>
      </c>
      <c r="AK5125">
        <f>IF($C5125="","",IF(OR($P5125=TRUE(),$P5125="TRUE"),1,0))</f>
        <v/>
      </c>
      <c r="AL5125">
        <f>IF($C5125="","",IF(AND($V5125="Yes",SUMPRODUCT((LEN(Settings!$F$6:$F$13)&gt;0)*ISNUMBER(SEARCH(Settings!$F$6:$F$13,$O5125)))=0),1,0))</f>
        <v/>
      </c>
      <c r="AM5125">
        <f>IF($AI5125=1,IFERROR(IF(VALUE($C5125)&lt;100000000,VALUE($C5125),1000000000),IFERROR(IF(VALUE(MID($C5125,2,20))&lt;100000000,VALUE(MID($C5125,2,20)),1000000000),1000000000))+ROW()/100000,"")</f>
        <v/>
      </c>
    </row>
    <row r="5126">
      <c r="E5126" s="14" t="n"/>
      <c r="M5126" s="8">
        <f>IF($C5126="","",L5126*T5126/100)</f>
        <v/>
      </c>
      <c r="S5126" s="8" t="n"/>
      <c r="T5126" s="8" t="n"/>
      <c r="W5126">
        <f>IF($C5126="","",IF($AL5126=1,0,IF($AK5126=1,Settings!$C$6,Settings!$C$7))*100)</f>
        <v/>
      </c>
      <c r="X5126" s="8">
        <f>IF($C5126="","",T5126*W5126/100)</f>
        <v/>
      </c>
      <c r="Y5126" s="8">
        <f>IF($C5126="","",T5126-X5126)</f>
        <v/>
      </c>
      <c r="Z5126" s="8">
        <f>IF($C5126="","",Y5126-M5126)</f>
        <v/>
      </c>
      <c r="AD5126" s="8" t="n"/>
      <c r="AG5126" s="14" t="n"/>
      <c r="AI5126">
        <f>IF($C5126="","",IF(COUNTIF($C$2:$C5126,$C5126)=1,1,0))</f>
        <v/>
      </c>
      <c r="AJ5126">
        <f>IF($AI5126=1,SUMPRODUCT(--($AM$2:$AM$7001&lt;$AM5126))+1,"")</f>
        <v/>
      </c>
      <c r="AK5126">
        <f>IF($C5126="","",IF(OR($P5126=TRUE(),$P5126="TRUE"),1,0))</f>
        <v/>
      </c>
      <c r="AL5126">
        <f>IF($C5126="","",IF(AND($V5126="Yes",SUMPRODUCT((LEN(Settings!$F$6:$F$13)&gt;0)*ISNUMBER(SEARCH(Settings!$F$6:$F$13,$O5126)))=0),1,0))</f>
        <v/>
      </c>
      <c r="AM5126">
        <f>IF($AI5126=1,IFERROR(IF(VALUE($C5126)&lt;100000000,VALUE($C5126),1000000000),IFERROR(IF(VALUE(MID($C5126,2,20))&lt;100000000,VALUE(MID($C5126,2,20)),1000000000),1000000000))+ROW()/100000,"")</f>
        <v/>
      </c>
    </row>
    <row r="5127">
      <c r="E5127" s="14" t="n"/>
      <c r="M5127" s="8">
        <f>IF($C5127="","",L5127*T5127/100)</f>
        <v/>
      </c>
      <c r="S5127" s="8" t="n"/>
      <c r="T5127" s="8" t="n"/>
      <c r="W5127">
        <f>IF($C5127="","",IF($AL5127=1,0,IF($AK5127=1,Settings!$C$6,Settings!$C$7))*100)</f>
        <v/>
      </c>
      <c r="X5127" s="8">
        <f>IF($C5127="","",T5127*W5127/100)</f>
        <v/>
      </c>
      <c r="Y5127" s="8">
        <f>IF($C5127="","",T5127-X5127)</f>
        <v/>
      </c>
      <c r="Z5127" s="8">
        <f>IF($C5127="","",Y5127-M5127)</f>
        <v/>
      </c>
      <c r="AD5127" s="8" t="n"/>
      <c r="AG5127" s="14" t="n"/>
      <c r="AI5127">
        <f>IF($C5127="","",IF(COUNTIF($C$2:$C5127,$C5127)=1,1,0))</f>
        <v/>
      </c>
      <c r="AJ5127">
        <f>IF($AI5127=1,SUMPRODUCT(--($AM$2:$AM$7001&lt;$AM5127))+1,"")</f>
        <v/>
      </c>
      <c r="AK5127">
        <f>IF($C5127="","",IF(OR($P5127=TRUE(),$P5127="TRUE"),1,0))</f>
        <v/>
      </c>
      <c r="AL5127">
        <f>IF($C5127="","",IF(AND($V5127="Yes",SUMPRODUCT((LEN(Settings!$F$6:$F$13)&gt;0)*ISNUMBER(SEARCH(Settings!$F$6:$F$13,$O5127)))=0),1,0))</f>
        <v/>
      </c>
      <c r="AM5127">
        <f>IF($AI5127=1,IFERROR(IF(VALUE($C5127)&lt;100000000,VALUE($C5127),1000000000),IFERROR(IF(VALUE(MID($C5127,2,20))&lt;100000000,VALUE(MID($C5127,2,20)),1000000000),1000000000))+ROW()/100000,"")</f>
        <v/>
      </c>
    </row>
    <row r="5128">
      <c r="E5128" s="14" t="n"/>
      <c r="M5128" s="8">
        <f>IF($C5128="","",L5128*T5128/100)</f>
        <v/>
      </c>
      <c r="S5128" s="8" t="n"/>
      <c r="T5128" s="8" t="n"/>
      <c r="W5128">
        <f>IF($C5128="","",IF($AL5128=1,0,IF($AK5128=1,Settings!$C$6,Settings!$C$7))*100)</f>
        <v/>
      </c>
      <c r="X5128" s="8">
        <f>IF($C5128="","",T5128*W5128/100)</f>
        <v/>
      </c>
      <c r="Y5128" s="8">
        <f>IF($C5128="","",T5128-X5128)</f>
        <v/>
      </c>
      <c r="Z5128" s="8">
        <f>IF($C5128="","",Y5128-M5128)</f>
        <v/>
      </c>
      <c r="AD5128" s="8" t="n"/>
      <c r="AG5128" s="14" t="n"/>
      <c r="AI5128">
        <f>IF($C5128="","",IF(COUNTIF($C$2:$C5128,$C5128)=1,1,0))</f>
        <v/>
      </c>
      <c r="AJ5128">
        <f>IF($AI5128=1,SUMPRODUCT(--($AM$2:$AM$7001&lt;$AM5128))+1,"")</f>
        <v/>
      </c>
      <c r="AK5128">
        <f>IF($C5128="","",IF(OR($P5128=TRUE(),$P5128="TRUE"),1,0))</f>
        <v/>
      </c>
      <c r="AL5128">
        <f>IF($C5128="","",IF(AND($V5128="Yes",SUMPRODUCT((LEN(Settings!$F$6:$F$13)&gt;0)*ISNUMBER(SEARCH(Settings!$F$6:$F$13,$O5128)))=0),1,0))</f>
        <v/>
      </c>
      <c r="AM5128">
        <f>IF($AI5128=1,IFERROR(IF(VALUE($C5128)&lt;100000000,VALUE($C5128),1000000000),IFERROR(IF(VALUE(MID($C5128,2,20))&lt;100000000,VALUE(MID($C5128,2,20)),1000000000),1000000000))+ROW()/100000,"")</f>
        <v/>
      </c>
    </row>
    <row r="5129">
      <c r="E5129" s="14" t="n"/>
      <c r="M5129" s="8">
        <f>IF($C5129="","",L5129*T5129/100)</f>
        <v/>
      </c>
      <c r="S5129" s="8" t="n"/>
      <c r="T5129" s="8" t="n"/>
      <c r="W5129">
        <f>IF($C5129="","",IF($AL5129=1,0,IF($AK5129=1,Settings!$C$6,Settings!$C$7))*100)</f>
        <v/>
      </c>
      <c r="X5129" s="8">
        <f>IF($C5129="","",T5129*W5129/100)</f>
        <v/>
      </c>
      <c r="Y5129" s="8">
        <f>IF($C5129="","",T5129-X5129)</f>
        <v/>
      </c>
      <c r="Z5129" s="8">
        <f>IF($C5129="","",Y5129-M5129)</f>
        <v/>
      </c>
      <c r="AD5129" s="8" t="n"/>
      <c r="AG5129" s="14" t="n"/>
      <c r="AI5129">
        <f>IF($C5129="","",IF(COUNTIF($C$2:$C5129,$C5129)=1,1,0))</f>
        <v/>
      </c>
      <c r="AJ5129">
        <f>IF($AI5129=1,SUMPRODUCT(--($AM$2:$AM$7001&lt;$AM5129))+1,"")</f>
        <v/>
      </c>
      <c r="AK5129">
        <f>IF($C5129="","",IF(OR($P5129=TRUE(),$P5129="TRUE"),1,0))</f>
        <v/>
      </c>
      <c r="AL5129">
        <f>IF($C5129="","",IF(AND($V5129="Yes",SUMPRODUCT((LEN(Settings!$F$6:$F$13)&gt;0)*ISNUMBER(SEARCH(Settings!$F$6:$F$13,$O5129)))=0),1,0))</f>
        <v/>
      </c>
      <c r="AM5129">
        <f>IF($AI5129=1,IFERROR(IF(VALUE($C5129)&lt;100000000,VALUE($C5129),1000000000),IFERROR(IF(VALUE(MID($C5129,2,20))&lt;100000000,VALUE(MID($C5129,2,20)),1000000000),1000000000))+ROW()/100000,"")</f>
        <v/>
      </c>
    </row>
    <row r="5130">
      <c r="E5130" s="14" t="n"/>
      <c r="M5130" s="8">
        <f>IF($C5130="","",L5130*T5130/100)</f>
        <v/>
      </c>
      <c r="S5130" s="8" t="n"/>
      <c r="T5130" s="8" t="n"/>
      <c r="W5130">
        <f>IF($C5130="","",IF($AL5130=1,0,IF($AK5130=1,Settings!$C$6,Settings!$C$7))*100)</f>
        <v/>
      </c>
      <c r="X5130" s="8">
        <f>IF($C5130="","",T5130*W5130/100)</f>
        <v/>
      </c>
      <c r="Y5130" s="8">
        <f>IF($C5130="","",T5130-X5130)</f>
        <v/>
      </c>
      <c r="Z5130" s="8">
        <f>IF($C5130="","",Y5130-M5130)</f>
        <v/>
      </c>
      <c r="AD5130" s="8" t="n"/>
      <c r="AG5130" s="14" t="n"/>
      <c r="AI5130">
        <f>IF($C5130="","",IF(COUNTIF($C$2:$C5130,$C5130)=1,1,0))</f>
        <v/>
      </c>
      <c r="AJ5130">
        <f>IF($AI5130=1,SUMPRODUCT(--($AM$2:$AM$7001&lt;$AM5130))+1,"")</f>
        <v/>
      </c>
      <c r="AK5130">
        <f>IF($C5130="","",IF(OR($P5130=TRUE(),$P5130="TRUE"),1,0))</f>
        <v/>
      </c>
      <c r="AL5130">
        <f>IF($C5130="","",IF(AND($V5130="Yes",SUMPRODUCT((LEN(Settings!$F$6:$F$13)&gt;0)*ISNUMBER(SEARCH(Settings!$F$6:$F$13,$O5130)))=0),1,0))</f>
        <v/>
      </c>
      <c r="AM5130">
        <f>IF($AI5130=1,IFERROR(IF(VALUE($C5130)&lt;100000000,VALUE($C5130),1000000000),IFERROR(IF(VALUE(MID($C5130,2,20))&lt;100000000,VALUE(MID($C5130,2,20)),1000000000),1000000000))+ROW()/100000,"")</f>
        <v/>
      </c>
    </row>
    <row r="5131">
      <c r="E5131" s="14" t="n"/>
      <c r="M5131" s="8">
        <f>IF($C5131="","",L5131*T5131/100)</f>
        <v/>
      </c>
      <c r="S5131" s="8" t="n"/>
      <c r="T5131" s="8" t="n"/>
      <c r="W5131">
        <f>IF($C5131="","",IF($AL5131=1,0,IF($AK5131=1,Settings!$C$6,Settings!$C$7))*100)</f>
        <v/>
      </c>
      <c r="X5131" s="8">
        <f>IF($C5131="","",T5131*W5131/100)</f>
        <v/>
      </c>
      <c r="Y5131" s="8">
        <f>IF($C5131="","",T5131-X5131)</f>
        <v/>
      </c>
      <c r="Z5131" s="8">
        <f>IF($C5131="","",Y5131-M5131)</f>
        <v/>
      </c>
      <c r="AD5131" s="8" t="n"/>
      <c r="AG5131" s="14" t="n"/>
      <c r="AI5131">
        <f>IF($C5131="","",IF(COUNTIF($C$2:$C5131,$C5131)=1,1,0))</f>
        <v/>
      </c>
      <c r="AJ5131">
        <f>IF($AI5131=1,SUMPRODUCT(--($AM$2:$AM$7001&lt;$AM5131))+1,"")</f>
        <v/>
      </c>
      <c r="AK5131">
        <f>IF($C5131="","",IF(OR($P5131=TRUE(),$P5131="TRUE"),1,0))</f>
        <v/>
      </c>
      <c r="AL5131">
        <f>IF($C5131="","",IF(AND($V5131="Yes",SUMPRODUCT((LEN(Settings!$F$6:$F$13)&gt;0)*ISNUMBER(SEARCH(Settings!$F$6:$F$13,$O5131)))=0),1,0))</f>
        <v/>
      </c>
      <c r="AM5131">
        <f>IF($AI5131=1,IFERROR(IF(VALUE($C5131)&lt;100000000,VALUE($C5131),1000000000),IFERROR(IF(VALUE(MID($C5131,2,20))&lt;100000000,VALUE(MID($C5131,2,20)),1000000000),1000000000))+ROW()/100000,"")</f>
        <v/>
      </c>
    </row>
    <row r="5132">
      <c r="E5132" s="14" t="n"/>
      <c r="M5132" s="8">
        <f>IF($C5132="","",L5132*T5132/100)</f>
        <v/>
      </c>
      <c r="S5132" s="8" t="n"/>
      <c r="T5132" s="8" t="n"/>
      <c r="W5132">
        <f>IF($C5132="","",IF($AL5132=1,0,IF($AK5132=1,Settings!$C$6,Settings!$C$7))*100)</f>
        <v/>
      </c>
      <c r="X5132" s="8">
        <f>IF($C5132="","",T5132*W5132/100)</f>
        <v/>
      </c>
      <c r="Y5132" s="8">
        <f>IF($C5132="","",T5132-X5132)</f>
        <v/>
      </c>
      <c r="Z5132" s="8">
        <f>IF($C5132="","",Y5132-M5132)</f>
        <v/>
      </c>
      <c r="AD5132" s="8" t="n"/>
      <c r="AG5132" s="14" t="n"/>
      <c r="AI5132">
        <f>IF($C5132="","",IF(COUNTIF($C$2:$C5132,$C5132)=1,1,0))</f>
        <v/>
      </c>
      <c r="AJ5132">
        <f>IF($AI5132=1,SUMPRODUCT(--($AM$2:$AM$7001&lt;$AM5132))+1,"")</f>
        <v/>
      </c>
      <c r="AK5132">
        <f>IF($C5132="","",IF(OR($P5132=TRUE(),$P5132="TRUE"),1,0))</f>
        <v/>
      </c>
      <c r="AL5132">
        <f>IF($C5132="","",IF(AND($V5132="Yes",SUMPRODUCT((LEN(Settings!$F$6:$F$13)&gt;0)*ISNUMBER(SEARCH(Settings!$F$6:$F$13,$O5132)))=0),1,0))</f>
        <v/>
      </c>
      <c r="AM5132">
        <f>IF($AI5132=1,IFERROR(IF(VALUE($C5132)&lt;100000000,VALUE($C5132),1000000000),IFERROR(IF(VALUE(MID($C5132,2,20))&lt;100000000,VALUE(MID($C5132,2,20)),1000000000),1000000000))+ROW()/100000,"")</f>
        <v/>
      </c>
    </row>
    <row r="5133">
      <c r="E5133" s="14" t="n"/>
      <c r="M5133" s="8">
        <f>IF($C5133="","",L5133*T5133/100)</f>
        <v/>
      </c>
      <c r="S5133" s="8" t="n"/>
      <c r="T5133" s="8" t="n"/>
      <c r="W5133">
        <f>IF($C5133="","",IF($AL5133=1,0,IF($AK5133=1,Settings!$C$6,Settings!$C$7))*100)</f>
        <v/>
      </c>
      <c r="X5133" s="8">
        <f>IF($C5133="","",T5133*W5133/100)</f>
        <v/>
      </c>
      <c r="Y5133" s="8">
        <f>IF($C5133="","",T5133-X5133)</f>
        <v/>
      </c>
      <c r="Z5133" s="8">
        <f>IF($C5133="","",Y5133-M5133)</f>
        <v/>
      </c>
      <c r="AD5133" s="8" t="n"/>
      <c r="AG5133" s="14" t="n"/>
      <c r="AI5133">
        <f>IF($C5133="","",IF(COUNTIF($C$2:$C5133,$C5133)=1,1,0))</f>
        <v/>
      </c>
      <c r="AJ5133">
        <f>IF($AI5133=1,SUMPRODUCT(--($AM$2:$AM$7001&lt;$AM5133))+1,"")</f>
        <v/>
      </c>
      <c r="AK5133">
        <f>IF($C5133="","",IF(OR($P5133=TRUE(),$P5133="TRUE"),1,0))</f>
        <v/>
      </c>
      <c r="AL5133">
        <f>IF($C5133="","",IF(AND($V5133="Yes",SUMPRODUCT((LEN(Settings!$F$6:$F$13)&gt;0)*ISNUMBER(SEARCH(Settings!$F$6:$F$13,$O5133)))=0),1,0))</f>
        <v/>
      </c>
      <c r="AM5133">
        <f>IF($AI5133=1,IFERROR(IF(VALUE($C5133)&lt;100000000,VALUE($C5133),1000000000),IFERROR(IF(VALUE(MID($C5133,2,20))&lt;100000000,VALUE(MID($C5133,2,20)),1000000000),1000000000))+ROW()/100000,"")</f>
        <v/>
      </c>
    </row>
    <row r="5134">
      <c r="E5134" s="14" t="n"/>
      <c r="M5134" s="8">
        <f>IF($C5134="","",L5134*T5134/100)</f>
        <v/>
      </c>
      <c r="S5134" s="8" t="n"/>
      <c r="T5134" s="8" t="n"/>
      <c r="W5134">
        <f>IF($C5134="","",IF($AL5134=1,0,IF($AK5134=1,Settings!$C$6,Settings!$C$7))*100)</f>
        <v/>
      </c>
      <c r="X5134" s="8">
        <f>IF($C5134="","",T5134*W5134/100)</f>
        <v/>
      </c>
      <c r="Y5134" s="8">
        <f>IF($C5134="","",T5134-X5134)</f>
        <v/>
      </c>
      <c r="Z5134" s="8">
        <f>IF($C5134="","",Y5134-M5134)</f>
        <v/>
      </c>
      <c r="AD5134" s="8" t="n"/>
      <c r="AG5134" s="14" t="n"/>
      <c r="AI5134">
        <f>IF($C5134="","",IF(COUNTIF($C$2:$C5134,$C5134)=1,1,0))</f>
        <v/>
      </c>
      <c r="AJ5134">
        <f>IF($AI5134=1,SUMPRODUCT(--($AM$2:$AM$7001&lt;$AM5134))+1,"")</f>
        <v/>
      </c>
      <c r="AK5134">
        <f>IF($C5134="","",IF(OR($P5134=TRUE(),$P5134="TRUE"),1,0))</f>
        <v/>
      </c>
      <c r="AL5134">
        <f>IF($C5134="","",IF(AND($V5134="Yes",SUMPRODUCT((LEN(Settings!$F$6:$F$13)&gt;0)*ISNUMBER(SEARCH(Settings!$F$6:$F$13,$O5134)))=0),1,0))</f>
        <v/>
      </c>
      <c r="AM5134">
        <f>IF($AI5134=1,IFERROR(IF(VALUE($C5134)&lt;100000000,VALUE($C5134),1000000000),IFERROR(IF(VALUE(MID($C5134,2,20))&lt;100000000,VALUE(MID($C5134,2,20)),1000000000),1000000000))+ROW()/100000,"")</f>
        <v/>
      </c>
    </row>
    <row r="5135">
      <c r="E5135" s="14" t="n"/>
      <c r="M5135" s="8">
        <f>IF($C5135="","",L5135*T5135/100)</f>
        <v/>
      </c>
      <c r="S5135" s="8" t="n"/>
      <c r="T5135" s="8" t="n"/>
      <c r="W5135">
        <f>IF($C5135="","",IF($AL5135=1,0,IF($AK5135=1,Settings!$C$6,Settings!$C$7))*100)</f>
        <v/>
      </c>
      <c r="X5135" s="8">
        <f>IF($C5135="","",T5135*W5135/100)</f>
        <v/>
      </c>
      <c r="Y5135" s="8">
        <f>IF($C5135="","",T5135-X5135)</f>
        <v/>
      </c>
      <c r="Z5135" s="8">
        <f>IF($C5135="","",Y5135-M5135)</f>
        <v/>
      </c>
      <c r="AD5135" s="8" t="n"/>
      <c r="AG5135" s="14" t="n"/>
      <c r="AI5135">
        <f>IF($C5135="","",IF(COUNTIF($C$2:$C5135,$C5135)=1,1,0))</f>
        <v/>
      </c>
      <c r="AJ5135">
        <f>IF($AI5135=1,SUMPRODUCT(--($AM$2:$AM$7001&lt;$AM5135))+1,"")</f>
        <v/>
      </c>
      <c r="AK5135">
        <f>IF($C5135="","",IF(OR($P5135=TRUE(),$P5135="TRUE"),1,0))</f>
        <v/>
      </c>
      <c r="AL5135">
        <f>IF($C5135="","",IF(AND($V5135="Yes",SUMPRODUCT((LEN(Settings!$F$6:$F$13)&gt;0)*ISNUMBER(SEARCH(Settings!$F$6:$F$13,$O5135)))=0),1,0))</f>
        <v/>
      </c>
      <c r="AM5135">
        <f>IF($AI5135=1,IFERROR(IF(VALUE($C5135)&lt;100000000,VALUE($C5135),1000000000),IFERROR(IF(VALUE(MID($C5135,2,20))&lt;100000000,VALUE(MID($C5135,2,20)),1000000000),1000000000))+ROW()/100000,"")</f>
        <v/>
      </c>
    </row>
    <row r="5136">
      <c r="E5136" s="14" t="n"/>
      <c r="M5136" s="8">
        <f>IF($C5136="","",L5136*T5136/100)</f>
        <v/>
      </c>
      <c r="S5136" s="8" t="n"/>
      <c r="T5136" s="8" t="n"/>
      <c r="W5136">
        <f>IF($C5136="","",IF($AL5136=1,0,IF($AK5136=1,Settings!$C$6,Settings!$C$7))*100)</f>
        <v/>
      </c>
      <c r="X5136" s="8">
        <f>IF($C5136="","",T5136*W5136/100)</f>
        <v/>
      </c>
      <c r="Y5136" s="8">
        <f>IF($C5136="","",T5136-X5136)</f>
        <v/>
      </c>
      <c r="Z5136" s="8">
        <f>IF($C5136="","",Y5136-M5136)</f>
        <v/>
      </c>
      <c r="AD5136" s="8" t="n"/>
      <c r="AG5136" s="14" t="n"/>
      <c r="AI5136">
        <f>IF($C5136="","",IF(COUNTIF($C$2:$C5136,$C5136)=1,1,0))</f>
        <v/>
      </c>
      <c r="AJ5136">
        <f>IF($AI5136=1,SUMPRODUCT(--($AM$2:$AM$7001&lt;$AM5136))+1,"")</f>
        <v/>
      </c>
      <c r="AK5136">
        <f>IF($C5136="","",IF(OR($P5136=TRUE(),$P5136="TRUE"),1,0))</f>
        <v/>
      </c>
      <c r="AL5136">
        <f>IF($C5136="","",IF(AND($V5136="Yes",SUMPRODUCT((LEN(Settings!$F$6:$F$13)&gt;0)*ISNUMBER(SEARCH(Settings!$F$6:$F$13,$O5136)))=0),1,0))</f>
        <v/>
      </c>
      <c r="AM5136">
        <f>IF($AI5136=1,IFERROR(IF(VALUE($C5136)&lt;100000000,VALUE($C5136),1000000000),IFERROR(IF(VALUE(MID($C5136,2,20))&lt;100000000,VALUE(MID($C5136,2,20)),1000000000),1000000000))+ROW()/100000,"")</f>
        <v/>
      </c>
    </row>
    <row r="5137">
      <c r="E5137" s="14" t="n"/>
      <c r="M5137" s="8">
        <f>IF($C5137="","",L5137*T5137/100)</f>
        <v/>
      </c>
      <c r="S5137" s="8" t="n"/>
      <c r="T5137" s="8" t="n"/>
      <c r="W5137">
        <f>IF($C5137="","",IF($AL5137=1,0,IF($AK5137=1,Settings!$C$6,Settings!$C$7))*100)</f>
        <v/>
      </c>
      <c r="X5137" s="8">
        <f>IF($C5137="","",T5137*W5137/100)</f>
        <v/>
      </c>
      <c r="Y5137" s="8">
        <f>IF($C5137="","",T5137-X5137)</f>
        <v/>
      </c>
      <c r="Z5137" s="8">
        <f>IF($C5137="","",Y5137-M5137)</f>
        <v/>
      </c>
      <c r="AD5137" s="8" t="n"/>
      <c r="AG5137" s="14" t="n"/>
      <c r="AI5137">
        <f>IF($C5137="","",IF(COUNTIF($C$2:$C5137,$C5137)=1,1,0))</f>
        <v/>
      </c>
      <c r="AJ5137">
        <f>IF($AI5137=1,SUMPRODUCT(--($AM$2:$AM$7001&lt;$AM5137))+1,"")</f>
        <v/>
      </c>
      <c r="AK5137">
        <f>IF($C5137="","",IF(OR($P5137=TRUE(),$P5137="TRUE"),1,0))</f>
        <v/>
      </c>
      <c r="AL5137">
        <f>IF($C5137="","",IF(AND($V5137="Yes",SUMPRODUCT((LEN(Settings!$F$6:$F$13)&gt;0)*ISNUMBER(SEARCH(Settings!$F$6:$F$13,$O5137)))=0),1,0))</f>
        <v/>
      </c>
      <c r="AM5137">
        <f>IF($AI5137=1,IFERROR(IF(VALUE($C5137)&lt;100000000,VALUE($C5137),1000000000),IFERROR(IF(VALUE(MID($C5137,2,20))&lt;100000000,VALUE(MID($C5137,2,20)),1000000000),1000000000))+ROW()/100000,"")</f>
        <v/>
      </c>
    </row>
    <row r="5138">
      <c r="E5138" s="14" t="n"/>
      <c r="M5138" s="8">
        <f>IF($C5138="","",L5138*T5138/100)</f>
        <v/>
      </c>
      <c r="S5138" s="8" t="n"/>
      <c r="T5138" s="8" t="n"/>
      <c r="W5138">
        <f>IF($C5138="","",IF($AL5138=1,0,IF($AK5138=1,Settings!$C$6,Settings!$C$7))*100)</f>
        <v/>
      </c>
      <c r="X5138" s="8">
        <f>IF($C5138="","",T5138*W5138/100)</f>
        <v/>
      </c>
      <c r="Y5138" s="8">
        <f>IF($C5138="","",T5138-X5138)</f>
        <v/>
      </c>
      <c r="Z5138" s="8">
        <f>IF($C5138="","",Y5138-M5138)</f>
        <v/>
      </c>
      <c r="AD5138" s="8" t="n"/>
      <c r="AG5138" s="14" t="n"/>
      <c r="AI5138">
        <f>IF($C5138="","",IF(COUNTIF($C$2:$C5138,$C5138)=1,1,0))</f>
        <v/>
      </c>
      <c r="AJ5138">
        <f>IF($AI5138=1,SUMPRODUCT(--($AM$2:$AM$7001&lt;$AM5138))+1,"")</f>
        <v/>
      </c>
      <c r="AK5138">
        <f>IF($C5138="","",IF(OR($P5138=TRUE(),$P5138="TRUE"),1,0))</f>
        <v/>
      </c>
      <c r="AL5138">
        <f>IF($C5138="","",IF(AND($V5138="Yes",SUMPRODUCT((LEN(Settings!$F$6:$F$13)&gt;0)*ISNUMBER(SEARCH(Settings!$F$6:$F$13,$O5138)))=0),1,0))</f>
        <v/>
      </c>
      <c r="AM5138">
        <f>IF($AI5138=1,IFERROR(IF(VALUE($C5138)&lt;100000000,VALUE($C5138),1000000000),IFERROR(IF(VALUE(MID($C5138,2,20))&lt;100000000,VALUE(MID($C5138,2,20)),1000000000),1000000000))+ROW()/100000,"")</f>
        <v/>
      </c>
    </row>
    <row r="5139">
      <c r="E5139" s="14" t="n"/>
      <c r="M5139" s="8">
        <f>IF($C5139="","",L5139*T5139/100)</f>
        <v/>
      </c>
      <c r="S5139" s="8" t="n"/>
      <c r="T5139" s="8" t="n"/>
      <c r="W5139">
        <f>IF($C5139="","",IF($AL5139=1,0,IF($AK5139=1,Settings!$C$6,Settings!$C$7))*100)</f>
        <v/>
      </c>
      <c r="X5139" s="8">
        <f>IF($C5139="","",T5139*W5139/100)</f>
        <v/>
      </c>
      <c r="Y5139" s="8">
        <f>IF($C5139="","",T5139-X5139)</f>
        <v/>
      </c>
      <c r="Z5139" s="8">
        <f>IF($C5139="","",Y5139-M5139)</f>
        <v/>
      </c>
      <c r="AD5139" s="8" t="n"/>
      <c r="AG5139" s="14" t="n"/>
      <c r="AI5139">
        <f>IF($C5139="","",IF(COUNTIF($C$2:$C5139,$C5139)=1,1,0))</f>
        <v/>
      </c>
      <c r="AJ5139">
        <f>IF($AI5139=1,SUMPRODUCT(--($AM$2:$AM$7001&lt;$AM5139))+1,"")</f>
        <v/>
      </c>
      <c r="AK5139">
        <f>IF($C5139="","",IF(OR($P5139=TRUE(),$P5139="TRUE"),1,0))</f>
        <v/>
      </c>
      <c r="AL5139">
        <f>IF($C5139="","",IF(AND($V5139="Yes",SUMPRODUCT((LEN(Settings!$F$6:$F$13)&gt;0)*ISNUMBER(SEARCH(Settings!$F$6:$F$13,$O5139)))=0),1,0))</f>
        <v/>
      </c>
      <c r="AM5139">
        <f>IF($AI5139=1,IFERROR(IF(VALUE($C5139)&lt;100000000,VALUE($C5139),1000000000),IFERROR(IF(VALUE(MID($C5139,2,20))&lt;100000000,VALUE(MID($C5139,2,20)),1000000000),1000000000))+ROW()/100000,"")</f>
        <v/>
      </c>
    </row>
    <row r="5140">
      <c r="E5140" s="14" t="n"/>
      <c r="M5140" s="8">
        <f>IF($C5140="","",L5140*T5140/100)</f>
        <v/>
      </c>
      <c r="S5140" s="8" t="n"/>
      <c r="T5140" s="8" t="n"/>
      <c r="W5140">
        <f>IF($C5140="","",IF($AL5140=1,0,IF($AK5140=1,Settings!$C$6,Settings!$C$7))*100)</f>
        <v/>
      </c>
      <c r="X5140" s="8">
        <f>IF($C5140="","",T5140*W5140/100)</f>
        <v/>
      </c>
      <c r="Y5140" s="8">
        <f>IF($C5140="","",T5140-X5140)</f>
        <v/>
      </c>
      <c r="Z5140" s="8">
        <f>IF($C5140="","",Y5140-M5140)</f>
        <v/>
      </c>
      <c r="AD5140" s="8" t="n"/>
      <c r="AG5140" s="14" t="n"/>
      <c r="AI5140">
        <f>IF($C5140="","",IF(COUNTIF($C$2:$C5140,$C5140)=1,1,0))</f>
        <v/>
      </c>
      <c r="AJ5140">
        <f>IF($AI5140=1,SUMPRODUCT(--($AM$2:$AM$7001&lt;$AM5140))+1,"")</f>
        <v/>
      </c>
      <c r="AK5140">
        <f>IF($C5140="","",IF(OR($P5140=TRUE(),$P5140="TRUE"),1,0))</f>
        <v/>
      </c>
      <c r="AL5140">
        <f>IF($C5140="","",IF(AND($V5140="Yes",SUMPRODUCT((LEN(Settings!$F$6:$F$13)&gt;0)*ISNUMBER(SEARCH(Settings!$F$6:$F$13,$O5140)))=0),1,0))</f>
        <v/>
      </c>
      <c r="AM5140">
        <f>IF($AI5140=1,IFERROR(IF(VALUE($C5140)&lt;100000000,VALUE($C5140),1000000000),IFERROR(IF(VALUE(MID($C5140,2,20))&lt;100000000,VALUE(MID($C5140,2,20)),1000000000),1000000000))+ROW()/100000,"")</f>
        <v/>
      </c>
    </row>
    <row r="5141">
      <c r="E5141" s="14" t="n"/>
      <c r="M5141" s="8">
        <f>IF($C5141="","",L5141*T5141/100)</f>
        <v/>
      </c>
      <c r="S5141" s="8" t="n"/>
      <c r="T5141" s="8" t="n"/>
      <c r="W5141">
        <f>IF($C5141="","",IF($AL5141=1,0,IF($AK5141=1,Settings!$C$6,Settings!$C$7))*100)</f>
        <v/>
      </c>
      <c r="X5141" s="8">
        <f>IF($C5141="","",T5141*W5141/100)</f>
        <v/>
      </c>
      <c r="Y5141" s="8">
        <f>IF($C5141="","",T5141-X5141)</f>
        <v/>
      </c>
      <c r="Z5141" s="8">
        <f>IF($C5141="","",Y5141-M5141)</f>
        <v/>
      </c>
      <c r="AD5141" s="8" t="n"/>
      <c r="AG5141" s="14" t="n"/>
      <c r="AI5141">
        <f>IF($C5141="","",IF(COUNTIF($C$2:$C5141,$C5141)=1,1,0))</f>
        <v/>
      </c>
      <c r="AJ5141">
        <f>IF($AI5141=1,SUMPRODUCT(--($AM$2:$AM$7001&lt;$AM5141))+1,"")</f>
        <v/>
      </c>
      <c r="AK5141">
        <f>IF($C5141="","",IF(OR($P5141=TRUE(),$P5141="TRUE"),1,0))</f>
        <v/>
      </c>
      <c r="AL5141">
        <f>IF($C5141="","",IF(AND($V5141="Yes",SUMPRODUCT((LEN(Settings!$F$6:$F$13)&gt;0)*ISNUMBER(SEARCH(Settings!$F$6:$F$13,$O5141)))=0),1,0))</f>
        <v/>
      </c>
      <c r="AM5141">
        <f>IF($AI5141=1,IFERROR(IF(VALUE($C5141)&lt;100000000,VALUE($C5141),1000000000),IFERROR(IF(VALUE(MID($C5141,2,20))&lt;100000000,VALUE(MID($C5141,2,20)),1000000000),1000000000))+ROW()/100000,"")</f>
        <v/>
      </c>
    </row>
    <row r="5142">
      <c r="E5142" s="14" t="n"/>
      <c r="M5142" s="8">
        <f>IF($C5142="","",L5142*T5142/100)</f>
        <v/>
      </c>
      <c r="S5142" s="8" t="n"/>
      <c r="T5142" s="8" t="n"/>
      <c r="W5142">
        <f>IF($C5142="","",IF($AL5142=1,0,IF($AK5142=1,Settings!$C$6,Settings!$C$7))*100)</f>
        <v/>
      </c>
      <c r="X5142" s="8">
        <f>IF($C5142="","",T5142*W5142/100)</f>
        <v/>
      </c>
      <c r="Y5142" s="8">
        <f>IF($C5142="","",T5142-X5142)</f>
        <v/>
      </c>
      <c r="Z5142" s="8">
        <f>IF($C5142="","",Y5142-M5142)</f>
        <v/>
      </c>
      <c r="AD5142" s="8" t="n"/>
      <c r="AG5142" s="14" t="n"/>
      <c r="AI5142">
        <f>IF($C5142="","",IF(COUNTIF($C$2:$C5142,$C5142)=1,1,0))</f>
        <v/>
      </c>
      <c r="AJ5142">
        <f>IF($AI5142=1,SUMPRODUCT(--($AM$2:$AM$7001&lt;$AM5142))+1,"")</f>
        <v/>
      </c>
      <c r="AK5142">
        <f>IF($C5142="","",IF(OR($P5142=TRUE(),$P5142="TRUE"),1,0))</f>
        <v/>
      </c>
      <c r="AL5142">
        <f>IF($C5142="","",IF(AND($V5142="Yes",SUMPRODUCT((LEN(Settings!$F$6:$F$13)&gt;0)*ISNUMBER(SEARCH(Settings!$F$6:$F$13,$O5142)))=0),1,0))</f>
        <v/>
      </c>
      <c r="AM5142">
        <f>IF($AI5142=1,IFERROR(IF(VALUE($C5142)&lt;100000000,VALUE($C5142),1000000000),IFERROR(IF(VALUE(MID($C5142,2,20))&lt;100000000,VALUE(MID($C5142,2,20)),1000000000),1000000000))+ROW()/100000,"")</f>
        <v/>
      </c>
    </row>
    <row r="5143">
      <c r="E5143" s="14" t="n"/>
      <c r="M5143" s="8">
        <f>IF($C5143="","",L5143*T5143/100)</f>
        <v/>
      </c>
      <c r="S5143" s="8" t="n"/>
      <c r="T5143" s="8" t="n"/>
      <c r="W5143">
        <f>IF($C5143="","",IF($AL5143=1,0,IF($AK5143=1,Settings!$C$6,Settings!$C$7))*100)</f>
        <v/>
      </c>
      <c r="X5143" s="8">
        <f>IF($C5143="","",T5143*W5143/100)</f>
        <v/>
      </c>
      <c r="Y5143" s="8">
        <f>IF($C5143="","",T5143-X5143)</f>
        <v/>
      </c>
      <c r="Z5143" s="8">
        <f>IF($C5143="","",Y5143-M5143)</f>
        <v/>
      </c>
      <c r="AD5143" s="8" t="n"/>
      <c r="AG5143" s="14" t="n"/>
      <c r="AI5143">
        <f>IF($C5143="","",IF(COUNTIF($C$2:$C5143,$C5143)=1,1,0))</f>
        <v/>
      </c>
      <c r="AJ5143">
        <f>IF($AI5143=1,SUMPRODUCT(--($AM$2:$AM$7001&lt;$AM5143))+1,"")</f>
        <v/>
      </c>
      <c r="AK5143">
        <f>IF($C5143="","",IF(OR($P5143=TRUE(),$P5143="TRUE"),1,0))</f>
        <v/>
      </c>
      <c r="AL5143">
        <f>IF($C5143="","",IF(AND($V5143="Yes",SUMPRODUCT((LEN(Settings!$F$6:$F$13)&gt;0)*ISNUMBER(SEARCH(Settings!$F$6:$F$13,$O5143)))=0),1,0))</f>
        <v/>
      </c>
      <c r="AM5143">
        <f>IF($AI5143=1,IFERROR(IF(VALUE($C5143)&lt;100000000,VALUE($C5143),1000000000),IFERROR(IF(VALUE(MID($C5143,2,20))&lt;100000000,VALUE(MID($C5143,2,20)),1000000000),1000000000))+ROW()/100000,"")</f>
        <v/>
      </c>
    </row>
    <row r="5144">
      <c r="E5144" s="14" t="n"/>
      <c r="M5144" s="8">
        <f>IF($C5144="","",L5144*T5144/100)</f>
        <v/>
      </c>
      <c r="S5144" s="8" t="n"/>
      <c r="T5144" s="8" t="n"/>
      <c r="W5144">
        <f>IF($C5144="","",IF($AL5144=1,0,IF($AK5144=1,Settings!$C$6,Settings!$C$7))*100)</f>
        <v/>
      </c>
      <c r="X5144" s="8">
        <f>IF($C5144="","",T5144*W5144/100)</f>
        <v/>
      </c>
      <c r="Y5144" s="8">
        <f>IF($C5144="","",T5144-X5144)</f>
        <v/>
      </c>
      <c r="Z5144" s="8">
        <f>IF($C5144="","",Y5144-M5144)</f>
        <v/>
      </c>
      <c r="AD5144" s="8" t="n"/>
      <c r="AG5144" s="14" t="n"/>
      <c r="AI5144">
        <f>IF($C5144="","",IF(COUNTIF($C$2:$C5144,$C5144)=1,1,0))</f>
        <v/>
      </c>
      <c r="AJ5144">
        <f>IF($AI5144=1,SUMPRODUCT(--($AM$2:$AM$7001&lt;$AM5144))+1,"")</f>
        <v/>
      </c>
      <c r="AK5144">
        <f>IF($C5144="","",IF(OR($P5144=TRUE(),$P5144="TRUE"),1,0))</f>
        <v/>
      </c>
      <c r="AL5144">
        <f>IF($C5144="","",IF(AND($V5144="Yes",SUMPRODUCT((LEN(Settings!$F$6:$F$13)&gt;0)*ISNUMBER(SEARCH(Settings!$F$6:$F$13,$O5144)))=0),1,0))</f>
        <v/>
      </c>
      <c r="AM5144">
        <f>IF($AI5144=1,IFERROR(IF(VALUE($C5144)&lt;100000000,VALUE($C5144),1000000000),IFERROR(IF(VALUE(MID($C5144,2,20))&lt;100000000,VALUE(MID($C5144,2,20)),1000000000),1000000000))+ROW()/100000,"")</f>
        <v/>
      </c>
    </row>
    <row r="5145">
      <c r="E5145" s="14" t="n"/>
      <c r="M5145" s="8">
        <f>IF($C5145="","",L5145*T5145/100)</f>
        <v/>
      </c>
      <c r="S5145" s="8" t="n"/>
      <c r="T5145" s="8" t="n"/>
      <c r="W5145">
        <f>IF($C5145="","",IF($AL5145=1,0,IF($AK5145=1,Settings!$C$6,Settings!$C$7))*100)</f>
        <v/>
      </c>
      <c r="X5145" s="8">
        <f>IF($C5145="","",T5145*W5145/100)</f>
        <v/>
      </c>
      <c r="Y5145" s="8">
        <f>IF($C5145="","",T5145-X5145)</f>
        <v/>
      </c>
      <c r="Z5145" s="8">
        <f>IF($C5145="","",Y5145-M5145)</f>
        <v/>
      </c>
      <c r="AD5145" s="8" t="n"/>
      <c r="AG5145" s="14" t="n"/>
      <c r="AI5145">
        <f>IF($C5145="","",IF(COUNTIF($C$2:$C5145,$C5145)=1,1,0))</f>
        <v/>
      </c>
      <c r="AJ5145">
        <f>IF($AI5145=1,SUMPRODUCT(--($AM$2:$AM$7001&lt;$AM5145))+1,"")</f>
        <v/>
      </c>
      <c r="AK5145">
        <f>IF($C5145="","",IF(OR($P5145=TRUE(),$P5145="TRUE"),1,0))</f>
        <v/>
      </c>
      <c r="AL5145">
        <f>IF($C5145="","",IF(AND($V5145="Yes",SUMPRODUCT((LEN(Settings!$F$6:$F$13)&gt;0)*ISNUMBER(SEARCH(Settings!$F$6:$F$13,$O5145)))=0),1,0))</f>
        <v/>
      </c>
      <c r="AM5145">
        <f>IF($AI5145=1,IFERROR(IF(VALUE($C5145)&lt;100000000,VALUE($C5145),1000000000),IFERROR(IF(VALUE(MID($C5145,2,20))&lt;100000000,VALUE(MID($C5145,2,20)),1000000000),1000000000))+ROW()/100000,"")</f>
        <v/>
      </c>
    </row>
    <row r="5146">
      <c r="E5146" s="14" t="n"/>
      <c r="M5146" s="8">
        <f>IF($C5146="","",L5146*T5146/100)</f>
        <v/>
      </c>
      <c r="S5146" s="8" t="n"/>
      <c r="T5146" s="8" t="n"/>
      <c r="W5146">
        <f>IF($C5146="","",IF($AL5146=1,0,IF($AK5146=1,Settings!$C$6,Settings!$C$7))*100)</f>
        <v/>
      </c>
      <c r="X5146" s="8">
        <f>IF($C5146="","",T5146*W5146/100)</f>
        <v/>
      </c>
      <c r="Y5146" s="8">
        <f>IF($C5146="","",T5146-X5146)</f>
        <v/>
      </c>
      <c r="Z5146" s="8">
        <f>IF($C5146="","",Y5146-M5146)</f>
        <v/>
      </c>
      <c r="AD5146" s="8" t="n"/>
      <c r="AG5146" s="14" t="n"/>
      <c r="AI5146">
        <f>IF($C5146="","",IF(COUNTIF($C$2:$C5146,$C5146)=1,1,0))</f>
        <v/>
      </c>
      <c r="AJ5146">
        <f>IF($AI5146=1,SUMPRODUCT(--($AM$2:$AM$7001&lt;$AM5146))+1,"")</f>
        <v/>
      </c>
      <c r="AK5146">
        <f>IF($C5146="","",IF(OR($P5146=TRUE(),$P5146="TRUE"),1,0))</f>
        <v/>
      </c>
      <c r="AL5146">
        <f>IF($C5146="","",IF(AND($V5146="Yes",SUMPRODUCT((LEN(Settings!$F$6:$F$13)&gt;0)*ISNUMBER(SEARCH(Settings!$F$6:$F$13,$O5146)))=0),1,0))</f>
        <v/>
      </c>
      <c r="AM5146">
        <f>IF($AI5146=1,IFERROR(IF(VALUE($C5146)&lt;100000000,VALUE($C5146),1000000000),IFERROR(IF(VALUE(MID($C5146,2,20))&lt;100000000,VALUE(MID($C5146,2,20)),1000000000),1000000000))+ROW()/100000,"")</f>
        <v/>
      </c>
    </row>
    <row r="5147">
      <c r="E5147" s="14" t="n"/>
      <c r="M5147" s="8">
        <f>IF($C5147="","",L5147*T5147/100)</f>
        <v/>
      </c>
      <c r="S5147" s="8" t="n"/>
      <c r="T5147" s="8" t="n"/>
      <c r="W5147">
        <f>IF($C5147="","",IF($AL5147=1,0,IF($AK5147=1,Settings!$C$6,Settings!$C$7))*100)</f>
        <v/>
      </c>
      <c r="X5147" s="8">
        <f>IF($C5147="","",T5147*W5147/100)</f>
        <v/>
      </c>
      <c r="Y5147" s="8">
        <f>IF($C5147="","",T5147-X5147)</f>
        <v/>
      </c>
      <c r="Z5147" s="8">
        <f>IF($C5147="","",Y5147-M5147)</f>
        <v/>
      </c>
      <c r="AD5147" s="8" t="n"/>
      <c r="AG5147" s="14" t="n"/>
      <c r="AI5147">
        <f>IF($C5147="","",IF(COUNTIF($C$2:$C5147,$C5147)=1,1,0))</f>
        <v/>
      </c>
      <c r="AJ5147">
        <f>IF($AI5147=1,SUMPRODUCT(--($AM$2:$AM$7001&lt;$AM5147))+1,"")</f>
        <v/>
      </c>
      <c r="AK5147">
        <f>IF($C5147="","",IF(OR($P5147=TRUE(),$P5147="TRUE"),1,0))</f>
        <v/>
      </c>
      <c r="AL5147">
        <f>IF($C5147="","",IF(AND($V5147="Yes",SUMPRODUCT((LEN(Settings!$F$6:$F$13)&gt;0)*ISNUMBER(SEARCH(Settings!$F$6:$F$13,$O5147)))=0),1,0))</f>
        <v/>
      </c>
      <c r="AM5147">
        <f>IF($AI5147=1,IFERROR(IF(VALUE($C5147)&lt;100000000,VALUE($C5147),1000000000),IFERROR(IF(VALUE(MID($C5147,2,20))&lt;100000000,VALUE(MID($C5147,2,20)),1000000000),1000000000))+ROW()/100000,"")</f>
        <v/>
      </c>
    </row>
    <row r="5148">
      <c r="E5148" s="14" t="n"/>
      <c r="M5148" s="8">
        <f>IF($C5148="","",L5148*T5148/100)</f>
        <v/>
      </c>
      <c r="S5148" s="8" t="n"/>
      <c r="T5148" s="8" t="n"/>
      <c r="W5148">
        <f>IF($C5148="","",IF($AL5148=1,0,IF($AK5148=1,Settings!$C$6,Settings!$C$7))*100)</f>
        <v/>
      </c>
      <c r="X5148" s="8">
        <f>IF($C5148="","",T5148*W5148/100)</f>
        <v/>
      </c>
      <c r="Y5148" s="8">
        <f>IF($C5148="","",T5148-X5148)</f>
        <v/>
      </c>
      <c r="Z5148" s="8">
        <f>IF($C5148="","",Y5148-M5148)</f>
        <v/>
      </c>
      <c r="AD5148" s="8" t="n"/>
      <c r="AG5148" s="14" t="n"/>
      <c r="AI5148">
        <f>IF($C5148="","",IF(COUNTIF($C$2:$C5148,$C5148)=1,1,0))</f>
        <v/>
      </c>
      <c r="AJ5148">
        <f>IF($AI5148=1,SUMPRODUCT(--($AM$2:$AM$7001&lt;$AM5148))+1,"")</f>
        <v/>
      </c>
      <c r="AK5148">
        <f>IF($C5148="","",IF(OR($P5148=TRUE(),$P5148="TRUE"),1,0))</f>
        <v/>
      </c>
      <c r="AL5148">
        <f>IF($C5148="","",IF(AND($V5148="Yes",SUMPRODUCT((LEN(Settings!$F$6:$F$13)&gt;0)*ISNUMBER(SEARCH(Settings!$F$6:$F$13,$O5148)))=0),1,0))</f>
        <v/>
      </c>
      <c r="AM5148">
        <f>IF($AI5148=1,IFERROR(IF(VALUE($C5148)&lt;100000000,VALUE($C5148),1000000000),IFERROR(IF(VALUE(MID($C5148,2,20))&lt;100000000,VALUE(MID($C5148,2,20)),1000000000),1000000000))+ROW()/100000,"")</f>
        <v/>
      </c>
    </row>
    <row r="5149">
      <c r="E5149" s="14" t="n"/>
      <c r="M5149" s="8">
        <f>IF($C5149="","",L5149*T5149/100)</f>
        <v/>
      </c>
      <c r="S5149" s="8" t="n"/>
      <c r="T5149" s="8" t="n"/>
      <c r="W5149">
        <f>IF($C5149="","",IF($AL5149=1,0,IF($AK5149=1,Settings!$C$6,Settings!$C$7))*100)</f>
        <v/>
      </c>
      <c r="X5149" s="8">
        <f>IF($C5149="","",T5149*W5149/100)</f>
        <v/>
      </c>
      <c r="Y5149" s="8">
        <f>IF($C5149="","",T5149-X5149)</f>
        <v/>
      </c>
      <c r="Z5149" s="8">
        <f>IF($C5149="","",Y5149-M5149)</f>
        <v/>
      </c>
      <c r="AD5149" s="8" t="n"/>
      <c r="AG5149" s="14" t="n"/>
      <c r="AI5149">
        <f>IF($C5149="","",IF(COUNTIF($C$2:$C5149,$C5149)=1,1,0))</f>
        <v/>
      </c>
      <c r="AJ5149">
        <f>IF($AI5149=1,SUMPRODUCT(--($AM$2:$AM$7001&lt;$AM5149))+1,"")</f>
        <v/>
      </c>
      <c r="AK5149">
        <f>IF($C5149="","",IF(OR($P5149=TRUE(),$P5149="TRUE"),1,0))</f>
        <v/>
      </c>
      <c r="AL5149">
        <f>IF($C5149="","",IF(AND($V5149="Yes",SUMPRODUCT((LEN(Settings!$F$6:$F$13)&gt;0)*ISNUMBER(SEARCH(Settings!$F$6:$F$13,$O5149)))=0),1,0))</f>
        <v/>
      </c>
      <c r="AM5149">
        <f>IF($AI5149=1,IFERROR(IF(VALUE($C5149)&lt;100000000,VALUE($C5149),1000000000),IFERROR(IF(VALUE(MID($C5149,2,20))&lt;100000000,VALUE(MID($C5149,2,20)),1000000000),1000000000))+ROW()/100000,"")</f>
        <v/>
      </c>
    </row>
    <row r="5150">
      <c r="E5150" s="14" t="n"/>
      <c r="M5150" s="8">
        <f>IF($C5150="","",L5150*T5150/100)</f>
        <v/>
      </c>
      <c r="S5150" s="8" t="n"/>
      <c r="T5150" s="8" t="n"/>
      <c r="W5150">
        <f>IF($C5150="","",IF($AL5150=1,0,IF($AK5150=1,Settings!$C$6,Settings!$C$7))*100)</f>
        <v/>
      </c>
      <c r="X5150" s="8">
        <f>IF($C5150="","",T5150*W5150/100)</f>
        <v/>
      </c>
      <c r="Y5150" s="8">
        <f>IF($C5150="","",T5150-X5150)</f>
        <v/>
      </c>
      <c r="Z5150" s="8">
        <f>IF($C5150="","",Y5150-M5150)</f>
        <v/>
      </c>
      <c r="AD5150" s="8" t="n"/>
      <c r="AG5150" s="14" t="n"/>
      <c r="AI5150">
        <f>IF($C5150="","",IF(COUNTIF($C$2:$C5150,$C5150)=1,1,0))</f>
        <v/>
      </c>
      <c r="AJ5150">
        <f>IF($AI5150=1,SUMPRODUCT(--($AM$2:$AM$7001&lt;$AM5150))+1,"")</f>
        <v/>
      </c>
      <c r="AK5150">
        <f>IF($C5150="","",IF(OR($P5150=TRUE(),$P5150="TRUE"),1,0))</f>
        <v/>
      </c>
      <c r="AL5150">
        <f>IF($C5150="","",IF(AND($V5150="Yes",SUMPRODUCT((LEN(Settings!$F$6:$F$13)&gt;0)*ISNUMBER(SEARCH(Settings!$F$6:$F$13,$O5150)))=0),1,0))</f>
        <v/>
      </c>
      <c r="AM5150">
        <f>IF($AI5150=1,IFERROR(IF(VALUE($C5150)&lt;100000000,VALUE($C5150),1000000000),IFERROR(IF(VALUE(MID($C5150,2,20))&lt;100000000,VALUE(MID($C5150,2,20)),1000000000),1000000000))+ROW()/100000,"")</f>
        <v/>
      </c>
    </row>
    <row r="5151">
      <c r="E5151" s="14" t="n"/>
      <c r="M5151" s="8">
        <f>IF($C5151="","",L5151*T5151/100)</f>
        <v/>
      </c>
      <c r="S5151" s="8" t="n"/>
      <c r="T5151" s="8" t="n"/>
      <c r="W5151">
        <f>IF($C5151="","",IF($AL5151=1,0,IF($AK5151=1,Settings!$C$6,Settings!$C$7))*100)</f>
        <v/>
      </c>
      <c r="X5151" s="8">
        <f>IF($C5151="","",T5151*W5151/100)</f>
        <v/>
      </c>
      <c r="Y5151" s="8">
        <f>IF($C5151="","",T5151-X5151)</f>
        <v/>
      </c>
      <c r="Z5151" s="8">
        <f>IF($C5151="","",Y5151-M5151)</f>
        <v/>
      </c>
      <c r="AD5151" s="8" t="n"/>
      <c r="AG5151" s="14" t="n"/>
      <c r="AI5151">
        <f>IF($C5151="","",IF(COUNTIF($C$2:$C5151,$C5151)=1,1,0))</f>
        <v/>
      </c>
      <c r="AJ5151">
        <f>IF($AI5151=1,SUMPRODUCT(--($AM$2:$AM$7001&lt;$AM5151))+1,"")</f>
        <v/>
      </c>
      <c r="AK5151">
        <f>IF($C5151="","",IF(OR($P5151=TRUE(),$P5151="TRUE"),1,0))</f>
        <v/>
      </c>
      <c r="AL5151">
        <f>IF($C5151="","",IF(AND($V5151="Yes",SUMPRODUCT((LEN(Settings!$F$6:$F$13)&gt;0)*ISNUMBER(SEARCH(Settings!$F$6:$F$13,$O5151)))=0),1,0))</f>
        <v/>
      </c>
      <c r="AM5151">
        <f>IF($AI5151=1,IFERROR(IF(VALUE($C5151)&lt;100000000,VALUE($C5151),1000000000),IFERROR(IF(VALUE(MID($C5151,2,20))&lt;100000000,VALUE(MID($C5151,2,20)),1000000000),1000000000))+ROW()/100000,"")</f>
        <v/>
      </c>
    </row>
    <row r="5152">
      <c r="E5152" s="14" t="n"/>
      <c r="M5152" s="8">
        <f>IF($C5152="","",L5152*T5152/100)</f>
        <v/>
      </c>
      <c r="S5152" s="8" t="n"/>
      <c r="T5152" s="8" t="n"/>
      <c r="W5152">
        <f>IF($C5152="","",IF($AL5152=1,0,IF($AK5152=1,Settings!$C$6,Settings!$C$7))*100)</f>
        <v/>
      </c>
      <c r="X5152" s="8">
        <f>IF($C5152="","",T5152*W5152/100)</f>
        <v/>
      </c>
      <c r="Y5152" s="8">
        <f>IF($C5152="","",T5152-X5152)</f>
        <v/>
      </c>
      <c r="Z5152" s="8">
        <f>IF($C5152="","",Y5152-M5152)</f>
        <v/>
      </c>
      <c r="AD5152" s="8" t="n"/>
      <c r="AG5152" s="14" t="n"/>
      <c r="AI5152">
        <f>IF($C5152="","",IF(COUNTIF($C$2:$C5152,$C5152)=1,1,0))</f>
        <v/>
      </c>
      <c r="AJ5152">
        <f>IF($AI5152=1,SUMPRODUCT(--($AM$2:$AM$7001&lt;$AM5152))+1,"")</f>
        <v/>
      </c>
      <c r="AK5152">
        <f>IF($C5152="","",IF(OR($P5152=TRUE(),$P5152="TRUE"),1,0))</f>
        <v/>
      </c>
      <c r="AL5152">
        <f>IF($C5152="","",IF(AND($V5152="Yes",SUMPRODUCT((LEN(Settings!$F$6:$F$13)&gt;0)*ISNUMBER(SEARCH(Settings!$F$6:$F$13,$O5152)))=0),1,0))</f>
        <v/>
      </c>
      <c r="AM5152">
        <f>IF($AI5152=1,IFERROR(IF(VALUE($C5152)&lt;100000000,VALUE($C5152),1000000000),IFERROR(IF(VALUE(MID($C5152,2,20))&lt;100000000,VALUE(MID($C5152,2,20)),1000000000),1000000000))+ROW()/100000,"")</f>
        <v/>
      </c>
    </row>
    <row r="5153">
      <c r="E5153" s="14" t="n"/>
      <c r="M5153" s="8">
        <f>IF($C5153="","",L5153*T5153/100)</f>
        <v/>
      </c>
      <c r="S5153" s="8" t="n"/>
      <c r="T5153" s="8" t="n"/>
      <c r="W5153">
        <f>IF($C5153="","",IF($AL5153=1,0,IF($AK5153=1,Settings!$C$6,Settings!$C$7))*100)</f>
        <v/>
      </c>
      <c r="X5153" s="8">
        <f>IF($C5153="","",T5153*W5153/100)</f>
        <v/>
      </c>
      <c r="Y5153" s="8">
        <f>IF($C5153="","",T5153-X5153)</f>
        <v/>
      </c>
      <c r="Z5153" s="8">
        <f>IF($C5153="","",Y5153-M5153)</f>
        <v/>
      </c>
      <c r="AD5153" s="8" t="n"/>
      <c r="AG5153" s="14" t="n"/>
      <c r="AI5153">
        <f>IF($C5153="","",IF(COUNTIF($C$2:$C5153,$C5153)=1,1,0))</f>
        <v/>
      </c>
      <c r="AJ5153">
        <f>IF($AI5153=1,SUMPRODUCT(--($AM$2:$AM$7001&lt;$AM5153))+1,"")</f>
        <v/>
      </c>
      <c r="AK5153">
        <f>IF($C5153="","",IF(OR($P5153=TRUE(),$P5153="TRUE"),1,0))</f>
        <v/>
      </c>
      <c r="AL5153">
        <f>IF($C5153="","",IF(AND($V5153="Yes",SUMPRODUCT((LEN(Settings!$F$6:$F$13)&gt;0)*ISNUMBER(SEARCH(Settings!$F$6:$F$13,$O5153)))=0),1,0))</f>
        <v/>
      </c>
      <c r="AM5153">
        <f>IF($AI5153=1,IFERROR(IF(VALUE($C5153)&lt;100000000,VALUE($C5153),1000000000),IFERROR(IF(VALUE(MID($C5153,2,20))&lt;100000000,VALUE(MID($C5153,2,20)),1000000000),1000000000))+ROW()/100000,"")</f>
        <v/>
      </c>
    </row>
    <row r="5154">
      <c r="E5154" s="14" t="n"/>
      <c r="M5154" s="8">
        <f>IF($C5154="","",L5154*T5154/100)</f>
        <v/>
      </c>
      <c r="S5154" s="8" t="n"/>
      <c r="T5154" s="8" t="n"/>
      <c r="W5154">
        <f>IF($C5154="","",IF($AL5154=1,0,IF($AK5154=1,Settings!$C$6,Settings!$C$7))*100)</f>
        <v/>
      </c>
      <c r="X5154" s="8">
        <f>IF($C5154="","",T5154*W5154/100)</f>
        <v/>
      </c>
      <c r="Y5154" s="8">
        <f>IF($C5154="","",T5154-X5154)</f>
        <v/>
      </c>
      <c r="Z5154" s="8">
        <f>IF($C5154="","",Y5154-M5154)</f>
        <v/>
      </c>
      <c r="AD5154" s="8" t="n"/>
      <c r="AG5154" s="14" t="n"/>
      <c r="AI5154">
        <f>IF($C5154="","",IF(COUNTIF($C$2:$C5154,$C5154)=1,1,0))</f>
        <v/>
      </c>
      <c r="AJ5154">
        <f>IF($AI5154=1,SUMPRODUCT(--($AM$2:$AM$7001&lt;$AM5154))+1,"")</f>
        <v/>
      </c>
      <c r="AK5154">
        <f>IF($C5154="","",IF(OR($P5154=TRUE(),$P5154="TRUE"),1,0))</f>
        <v/>
      </c>
      <c r="AL5154">
        <f>IF($C5154="","",IF(AND($V5154="Yes",SUMPRODUCT((LEN(Settings!$F$6:$F$13)&gt;0)*ISNUMBER(SEARCH(Settings!$F$6:$F$13,$O5154)))=0),1,0))</f>
        <v/>
      </c>
      <c r="AM5154">
        <f>IF($AI5154=1,IFERROR(IF(VALUE($C5154)&lt;100000000,VALUE($C5154),1000000000),IFERROR(IF(VALUE(MID($C5154,2,20))&lt;100000000,VALUE(MID($C5154,2,20)),1000000000),1000000000))+ROW()/100000,"")</f>
        <v/>
      </c>
    </row>
    <row r="5155">
      <c r="E5155" s="14" t="n"/>
      <c r="M5155" s="8">
        <f>IF($C5155="","",L5155*T5155/100)</f>
        <v/>
      </c>
      <c r="S5155" s="8" t="n"/>
      <c r="T5155" s="8" t="n"/>
      <c r="W5155">
        <f>IF($C5155="","",IF($AL5155=1,0,IF($AK5155=1,Settings!$C$6,Settings!$C$7))*100)</f>
        <v/>
      </c>
      <c r="X5155" s="8">
        <f>IF($C5155="","",T5155*W5155/100)</f>
        <v/>
      </c>
      <c r="Y5155" s="8">
        <f>IF($C5155="","",T5155-X5155)</f>
        <v/>
      </c>
      <c r="Z5155" s="8">
        <f>IF($C5155="","",Y5155-M5155)</f>
        <v/>
      </c>
      <c r="AD5155" s="8" t="n"/>
      <c r="AG5155" s="14" t="n"/>
      <c r="AI5155">
        <f>IF($C5155="","",IF(COUNTIF($C$2:$C5155,$C5155)=1,1,0))</f>
        <v/>
      </c>
      <c r="AJ5155">
        <f>IF($AI5155=1,SUMPRODUCT(--($AM$2:$AM$7001&lt;$AM5155))+1,"")</f>
        <v/>
      </c>
      <c r="AK5155">
        <f>IF($C5155="","",IF(OR($P5155=TRUE(),$P5155="TRUE"),1,0))</f>
        <v/>
      </c>
      <c r="AL5155">
        <f>IF($C5155="","",IF(AND($V5155="Yes",SUMPRODUCT((LEN(Settings!$F$6:$F$13)&gt;0)*ISNUMBER(SEARCH(Settings!$F$6:$F$13,$O5155)))=0),1,0))</f>
        <v/>
      </c>
      <c r="AM5155">
        <f>IF($AI5155=1,IFERROR(IF(VALUE($C5155)&lt;100000000,VALUE($C5155),1000000000),IFERROR(IF(VALUE(MID($C5155,2,20))&lt;100000000,VALUE(MID($C5155,2,20)),1000000000),1000000000))+ROW()/100000,"")</f>
        <v/>
      </c>
    </row>
    <row r="5156">
      <c r="E5156" s="14" t="n"/>
      <c r="M5156" s="8">
        <f>IF($C5156="","",L5156*T5156/100)</f>
        <v/>
      </c>
      <c r="S5156" s="8" t="n"/>
      <c r="T5156" s="8" t="n"/>
      <c r="W5156">
        <f>IF($C5156="","",IF($AL5156=1,0,IF($AK5156=1,Settings!$C$6,Settings!$C$7))*100)</f>
        <v/>
      </c>
      <c r="X5156" s="8">
        <f>IF($C5156="","",T5156*W5156/100)</f>
        <v/>
      </c>
      <c r="Y5156" s="8">
        <f>IF($C5156="","",T5156-X5156)</f>
        <v/>
      </c>
      <c r="Z5156" s="8">
        <f>IF($C5156="","",Y5156-M5156)</f>
        <v/>
      </c>
      <c r="AD5156" s="8" t="n"/>
      <c r="AG5156" s="14" t="n"/>
      <c r="AI5156">
        <f>IF($C5156="","",IF(COUNTIF($C$2:$C5156,$C5156)=1,1,0))</f>
        <v/>
      </c>
      <c r="AJ5156">
        <f>IF($AI5156=1,SUMPRODUCT(--($AM$2:$AM$7001&lt;$AM5156))+1,"")</f>
        <v/>
      </c>
      <c r="AK5156">
        <f>IF($C5156="","",IF(OR($P5156=TRUE(),$P5156="TRUE"),1,0))</f>
        <v/>
      </c>
      <c r="AL5156">
        <f>IF($C5156="","",IF(AND($V5156="Yes",SUMPRODUCT((LEN(Settings!$F$6:$F$13)&gt;0)*ISNUMBER(SEARCH(Settings!$F$6:$F$13,$O5156)))=0),1,0))</f>
        <v/>
      </c>
      <c r="AM5156">
        <f>IF($AI5156=1,IFERROR(IF(VALUE($C5156)&lt;100000000,VALUE($C5156),1000000000),IFERROR(IF(VALUE(MID($C5156,2,20))&lt;100000000,VALUE(MID($C5156,2,20)),1000000000),1000000000))+ROW()/100000,"")</f>
        <v/>
      </c>
    </row>
    <row r="5157">
      <c r="E5157" s="14" t="n"/>
      <c r="M5157" s="8">
        <f>IF($C5157="","",L5157*T5157/100)</f>
        <v/>
      </c>
      <c r="S5157" s="8" t="n"/>
      <c r="T5157" s="8" t="n"/>
      <c r="W5157">
        <f>IF($C5157="","",IF($AL5157=1,0,IF($AK5157=1,Settings!$C$6,Settings!$C$7))*100)</f>
        <v/>
      </c>
      <c r="X5157" s="8">
        <f>IF($C5157="","",T5157*W5157/100)</f>
        <v/>
      </c>
      <c r="Y5157" s="8">
        <f>IF($C5157="","",T5157-X5157)</f>
        <v/>
      </c>
      <c r="Z5157" s="8">
        <f>IF($C5157="","",Y5157-M5157)</f>
        <v/>
      </c>
      <c r="AD5157" s="8" t="n"/>
      <c r="AG5157" s="14" t="n"/>
      <c r="AI5157">
        <f>IF($C5157="","",IF(COUNTIF($C$2:$C5157,$C5157)=1,1,0))</f>
        <v/>
      </c>
      <c r="AJ5157">
        <f>IF($AI5157=1,SUMPRODUCT(--($AM$2:$AM$7001&lt;$AM5157))+1,"")</f>
        <v/>
      </c>
      <c r="AK5157">
        <f>IF($C5157="","",IF(OR($P5157=TRUE(),$P5157="TRUE"),1,0))</f>
        <v/>
      </c>
      <c r="AL5157">
        <f>IF($C5157="","",IF(AND($V5157="Yes",SUMPRODUCT((LEN(Settings!$F$6:$F$13)&gt;0)*ISNUMBER(SEARCH(Settings!$F$6:$F$13,$O5157)))=0),1,0))</f>
        <v/>
      </c>
      <c r="AM5157">
        <f>IF($AI5157=1,IFERROR(IF(VALUE($C5157)&lt;100000000,VALUE($C5157),1000000000),IFERROR(IF(VALUE(MID($C5157,2,20))&lt;100000000,VALUE(MID($C5157,2,20)),1000000000),1000000000))+ROW()/100000,"")</f>
        <v/>
      </c>
    </row>
    <row r="5158">
      <c r="E5158" s="14" t="n"/>
      <c r="M5158" s="8">
        <f>IF($C5158="","",L5158*T5158/100)</f>
        <v/>
      </c>
      <c r="S5158" s="8" t="n"/>
      <c r="T5158" s="8" t="n"/>
      <c r="W5158">
        <f>IF($C5158="","",IF($AL5158=1,0,IF($AK5158=1,Settings!$C$6,Settings!$C$7))*100)</f>
        <v/>
      </c>
      <c r="X5158" s="8">
        <f>IF($C5158="","",T5158*W5158/100)</f>
        <v/>
      </c>
      <c r="Y5158" s="8">
        <f>IF($C5158="","",T5158-X5158)</f>
        <v/>
      </c>
      <c r="Z5158" s="8">
        <f>IF($C5158="","",Y5158-M5158)</f>
        <v/>
      </c>
      <c r="AD5158" s="8" t="n"/>
      <c r="AG5158" s="14" t="n"/>
      <c r="AI5158">
        <f>IF($C5158="","",IF(COUNTIF($C$2:$C5158,$C5158)=1,1,0))</f>
        <v/>
      </c>
      <c r="AJ5158">
        <f>IF($AI5158=1,SUMPRODUCT(--($AM$2:$AM$7001&lt;$AM5158))+1,"")</f>
        <v/>
      </c>
      <c r="AK5158">
        <f>IF($C5158="","",IF(OR($P5158=TRUE(),$P5158="TRUE"),1,0))</f>
        <v/>
      </c>
      <c r="AL5158">
        <f>IF($C5158="","",IF(AND($V5158="Yes",SUMPRODUCT((LEN(Settings!$F$6:$F$13)&gt;0)*ISNUMBER(SEARCH(Settings!$F$6:$F$13,$O5158)))=0),1,0))</f>
        <v/>
      </c>
      <c r="AM5158">
        <f>IF($AI5158=1,IFERROR(IF(VALUE($C5158)&lt;100000000,VALUE($C5158),1000000000),IFERROR(IF(VALUE(MID($C5158,2,20))&lt;100000000,VALUE(MID($C5158,2,20)),1000000000),1000000000))+ROW()/100000,"")</f>
        <v/>
      </c>
    </row>
    <row r="5159">
      <c r="E5159" s="14" t="n"/>
      <c r="M5159" s="8">
        <f>IF($C5159="","",L5159*T5159/100)</f>
        <v/>
      </c>
      <c r="S5159" s="8" t="n"/>
      <c r="T5159" s="8" t="n"/>
      <c r="W5159">
        <f>IF($C5159="","",IF($AL5159=1,0,IF($AK5159=1,Settings!$C$6,Settings!$C$7))*100)</f>
        <v/>
      </c>
      <c r="X5159" s="8">
        <f>IF($C5159="","",T5159*W5159/100)</f>
        <v/>
      </c>
      <c r="Y5159" s="8">
        <f>IF($C5159="","",T5159-X5159)</f>
        <v/>
      </c>
      <c r="Z5159" s="8">
        <f>IF($C5159="","",Y5159-M5159)</f>
        <v/>
      </c>
      <c r="AD5159" s="8" t="n"/>
      <c r="AG5159" s="14" t="n"/>
      <c r="AI5159">
        <f>IF($C5159="","",IF(COUNTIF($C$2:$C5159,$C5159)=1,1,0))</f>
        <v/>
      </c>
      <c r="AJ5159">
        <f>IF($AI5159=1,SUMPRODUCT(--($AM$2:$AM$7001&lt;$AM5159))+1,"")</f>
        <v/>
      </c>
      <c r="AK5159">
        <f>IF($C5159="","",IF(OR($P5159=TRUE(),$P5159="TRUE"),1,0))</f>
        <v/>
      </c>
      <c r="AL5159">
        <f>IF($C5159="","",IF(AND($V5159="Yes",SUMPRODUCT((LEN(Settings!$F$6:$F$13)&gt;0)*ISNUMBER(SEARCH(Settings!$F$6:$F$13,$O5159)))=0),1,0))</f>
        <v/>
      </c>
      <c r="AM5159">
        <f>IF($AI5159=1,IFERROR(IF(VALUE($C5159)&lt;100000000,VALUE($C5159),1000000000),IFERROR(IF(VALUE(MID($C5159,2,20))&lt;100000000,VALUE(MID($C5159,2,20)),1000000000),1000000000))+ROW()/100000,"")</f>
        <v/>
      </c>
    </row>
    <row r="5160">
      <c r="E5160" s="14" t="n"/>
      <c r="M5160" s="8">
        <f>IF($C5160="","",L5160*T5160/100)</f>
        <v/>
      </c>
      <c r="S5160" s="8" t="n"/>
      <c r="T5160" s="8" t="n"/>
      <c r="W5160">
        <f>IF($C5160="","",IF($AL5160=1,0,IF($AK5160=1,Settings!$C$6,Settings!$C$7))*100)</f>
        <v/>
      </c>
      <c r="X5160" s="8">
        <f>IF($C5160="","",T5160*W5160/100)</f>
        <v/>
      </c>
      <c r="Y5160" s="8">
        <f>IF($C5160="","",T5160-X5160)</f>
        <v/>
      </c>
      <c r="Z5160" s="8">
        <f>IF($C5160="","",Y5160-M5160)</f>
        <v/>
      </c>
      <c r="AD5160" s="8" t="n"/>
      <c r="AG5160" s="14" t="n"/>
      <c r="AI5160">
        <f>IF($C5160="","",IF(COUNTIF($C$2:$C5160,$C5160)=1,1,0))</f>
        <v/>
      </c>
      <c r="AJ5160">
        <f>IF($AI5160=1,SUMPRODUCT(--($AM$2:$AM$7001&lt;$AM5160))+1,"")</f>
        <v/>
      </c>
      <c r="AK5160">
        <f>IF($C5160="","",IF(OR($P5160=TRUE(),$P5160="TRUE"),1,0))</f>
        <v/>
      </c>
      <c r="AL5160">
        <f>IF($C5160="","",IF(AND($V5160="Yes",SUMPRODUCT((LEN(Settings!$F$6:$F$13)&gt;0)*ISNUMBER(SEARCH(Settings!$F$6:$F$13,$O5160)))=0),1,0))</f>
        <v/>
      </c>
      <c r="AM5160">
        <f>IF($AI5160=1,IFERROR(IF(VALUE($C5160)&lt;100000000,VALUE($C5160),1000000000),IFERROR(IF(VALUE(MID($C5160,2,20))&lt;100000000,VALUE(MID($C5160,2,20)),1000000000),1000000000))+ROW()/100000,"")</f>
        <v/>
      </c>
    </row>
    <row r="5161">
      <c r="E5161" s="14" t="n"/>
      <c r="M5161" s="8">
        <f>IF($C5161="","",L5161*T5161/100)</f>
        <v/>
      </c>
      <c r="S5161" s="8" t="n"/>
      <c r="T5161" s="8" t="n"/>
      <c r="W5161">
        <f>IF($C5161="","",IF($AL5161=1,0,IF($AK5161=1,Settings!$C$6,Settings!$C$7))*100)</f>
        <v/>
      </c>
      <c r="X5161" s="8">
        <f>IF($C5161="","",T5161*W5161/100)</f>
        <v/>
      </c>
      <c r="Y5161" s="8">
        <f>IF($C5161="","",T5161-X5161)</f>
        <v/>
      </c>
      <c r="Z5161" s="8">
        <f>IF($C5161="","",Y5161-M5161)</f>
        <v/>
      </c>
      <c r="AD5161" s="8" t="n"/>
      <c r="AG5161" s="14" t="n"/>
      <c r="AI5161">
        <f>IF($C5161="","",IF(COUNTIF($C$2:$C5161,$C5161)=1,1,0))</f>
        <v/>
      </c>
      <c r="AJ5161">
        <f>IF($AI5161=1,SUMPRODUCT(--($AM$2:$AM$7001&lt;$AM5161))+1,"")</f>
        <v/>
      </c>
      <c r="AK5161">
        <f>IF($C5161="","",IF(OR($P5161=TRUE(),$P5161="TRUE"),1,0))</f>
        <v/>
      </c>
      <c r="AL5161">
        <f>IF($C5161="","",IF(AND($V5161="Yes",SUMPRODUCT((LEN(Settings!$F$6:$F$13)&gt;0)*ISNUMBER(SEARCH(Settings!$F$6:$F$13,$O5161)))=0),1,0))</f>
        <v/>
      </c>
      <c r="AM5161">
        <f>IF($AI5161=1,IFERROR(IF(VALUE($C5161)&lt;100000000,VALUE($C5161),1000000000),IFERROR(IF(VALUE(MID($C5161,2,20))&lt;100000000,VALUE(MID($C5161,2,20)),1000000000),1000000000))+ROW()/100000,"")</f>
        <v/>
      </c>
    </row>
    <row r="5162">
      <c r="E5162" s="14" t="n"/>
      <c r="M5162" s="8">
        <f>IF($C5162="","",L5162*T5162/100)</f>
        <v/>
      </c>
      <c r="S5162" s="8" t="n"/>
      <c r="T5162" s="8" t="n"/>
      <c r="W5162">
        <f>IF($C5162="","",IF($AL5162=1,0,IF($AK5162=1,Settings!$C$6,Settings!$C$7))*100)</f>
        <v/>
      </c>
      <c r="X5162" s="8">
        <f>IF($C5162="","",T5162*W5162/100)</f>
        <v/>
      </c>
      <c r="Y5162" s="8">
        <f>IF($C5162="","",T5162-X5162)</f>
        <v/>
      </c>
      <c r="Z5162" s="8">
        <f>IF($C5162="","",Y5162-M5162)</f>
        <v/>
      </c>
      <c r="AD5162" s="8" t="n"/>
      <c r="AG5162" s="14" t="n"/>
      <c r="AI5162">
        <f>IF($C5162="","",IF(COUNTIF($C$2:$C5162,$C5162)=1,1,0))</f>
        <v/>
      </c>
      <c r="AJ5162">
        <f>IF($AI5162=1,SUMPRODUCT(--($AM$2:$AM$7001&lt;$AM5162))+1,"")</f>
        <v/>
      </c>
      <c r="AK5162">
        <f>IF($C5162="","",IF(OR($P5162=TRUE(),$P5162="TRUE"),1,0))</f>
        <v/>
      </c>
      <c r="AL5162">
        <f>IF($C5162="","",IF(AND($V5162="Yes",SUMPRODUCT((LEN(Settings!$F$6:$F$13)&gt;0)*ISNUMBER(SEARCH(Settings!$F$6:$F$13,$O5162)))=0),1,0))</f>
        <v/>
      </c>
      <c r="AM5162">
        <f>IF($AI5162=1,IFERROR(IF(VALUE($C5162)&lt;100000000,VALUE($C5162),1000000000),IFERROR(IF(VALUE(MID($C5162,2,20))&lt;100000000,VALUE(MID($C5162,2,20)),1000000000),1000000000))+ROW()/100000,"")</f>
        <v/>
      </c>
    </row>
    <row r="5163">
      <c r="E5163" s="14" t="n"/>
      <c r="M5163" s="8">
        <f>IF($C5163="","",L5163*T5163/100)</f>
        <v/>
      </c>
      <c r="S5163" s="8" t="n"/>
      <c r="T5163" s="8" t="n"/>
      <c r="W5163">
        <f>IF($C5163="","",IF($AL5163=1,0,IF($AK5163=1,Settings!$C$6,Settings!$C$7))*100)</f>
        <v/>
      </c>
      <c r="X5163" s="8">
        <f>IF($C5163="","",T5163*W5163/100)</f>
        <v/>
      </c>
      <c r="Y5163" s="8">
        <f>IF($C5163="","",T5163-X5163)</f>
        <v/>
      </c>
      <c r="Z5163" s="8">
        <f>IF($C5163="","",Y5163-M5163)</f>
        <v/>
      </c>
      <c r="AD5163" s="8" t="n"/>
      <c r="AG5163" s="14" t="n"/>
      <c r="AI5163">
        <f>IF($C5163="","",IF(COUNTIF($C$2:$C5163,$C5163)=1,1,0))</f>
        <v/>
      </c>
      <c r="AJ5163">
        <f>IF($AI5163=1,SUMPRODUCT(--($AM$2:$AM$7001&lt;$AM5163))+1,"")</f>
        <v/>
      </c>
      <c r="AK5163">
        <f>IF($C5163="","",IF(OR($P5163=TRUE(),$P5163="TRUE"),1,0))</f>
        <v/>
      </c>
      <c r="AL5163">
        <f>IF($C5163="","",IF(AND($V5163="Yes",SUMPRODUCT((LEN(Settings!$F$6:$F$13)&gt;0)*ISNUMBER(SEARCH(Settings!$F$6:$F$13,$O5163)))=0),1,0))</f>
        <v/>
      </c>
      <c r="AM5163">
        <f>IF($AI5163=1,IFERROR(IF(VALUE($C5163)&lt;100000000,VALUE($C5163),1000000000),IFERROR(IF(VALUE(MID($C5163,2,20))&lt;100000000,VALUE(MID($C5163,2,20)),1000000000),1000000000))+ROW()/100000,"")</f>
        <v/>
      </c>
    </row>
    <row r="5164">
      <c r="E5164" s="14" t="n"/>
      <c r="M5164" s="8">
        <f>IF($C5164="","",L5164*T5164/100)</f>
        <v/>
      </c>
      <c r="S5164" s="8" t="n"/>
      <c r="T5164" s="8" t="n"/>
      <c r="W5164">
        <f>IF($C5164="","",IF($AL5164=1,0,IF($AK5164=1,Settings!$C$6,Settings!$C$7))*100)</f>
        <v/>
      </c>
      <c r="X5164" s="8">
        <f>IF($C5164="","",T5164*W5164/100)</f>
        <v/>
      </c>
      <c r="Y5164" s="8">
        <f>IF($C5164="","",T5164-X5164)</f>
        <v/>
      </c>
      <c r="Z5164" s="8">
        <f>IF($C5164="","",Y5164-M5164)</f>
        <v/>
      </c>
      <c r="AD5164" s="8" t="n"/>
      <c r="AG5164" s="14" t="n"/>
      <c r="AI5164">
        <f>IF($C5164="","",IF(COUNTIF($C$2:$C5164,$C5164)=1,1,0))</f>
        <v/>
      </c>
      <c r="AJ5164">
        <f>IF($AI5164=1,SUMPRODUCT(--($AM$2:$AM$7001&lt;$AM5164))+1,"")</f>
        <v/>
      </c>
      <c r="AK5164">
        <f>IF($C5164="","",IF(OR($P5164=TRUE(),$P5164="TRUE"),1,0))</f>
        <v/>
      </c>
      <c r="AL5164">
        <f>IF($C5164="","",IF(AND($V5164="Yes",SUMPRODUCT((LEN(Settings!$F$6:$F$13)&gt;0)*ISNUMBER(SEARCH(Settings!$F$6:$F$13,$O5164)))=0),1,0))</f>
        <v/>
      </c>
      <c r="AM5164">
        <f>IF($AI5164=1,IFERROR(IF(VALUE($C5164)&lt;100000000,VALUE($C5164),1000000000),IFERROR(IF(VALUE(MID($C5164,2,20))&lt;100000000,VALUE(MID($C5164,2,20)),1000000000),1000000000))+ROW()/100000,"")</f>
        <v/>
      </c>
    </row>
    <row r="5165">
      <c r="E5165" s="14" t="n"/>
      <c r="M5165" s="8">
        <f>IF($C5165="","",L5165*T5165/100)</f>
        <v/>
      </c>
      <c r="S5165" s="8" t="n"/>
      <c r="T5165" s="8" t="n"/>
      <c r="W5165">
        <f>IF($C5165="","",IF($AL5165=1,0,IF($AK5165=1,Settings!$C$6,Settings!$C$7))*100)</f>
        <v/>
      </c>
      <c r="X5165" s="8">
        <f>IF($C5165="","",T5165*W5165/100)</f>
        <v/>
      </c>
      <c r="Y5165" s="8">
        <f>IF($C5165="","",T5165-X5165)</f>
        <v/>
      </c>
      <c r="Z5165" s="8">
        <f>IF($C5165="","",Y5165-M5165)</f>
        <v/>
      </c>
      <c r="AD5165" s="8" t="n"/>
      <c r="AG5165" s="14" t="n"/>
      <c r="AI5165">
        <f>IF($C5165="","",IF(COUNTIF($C$2:$C5165,$C5165)=1,1,0))</f>
        <v/>
      </c>
      <c r="AJ5165">
        <f>IF($AI5165=1,SUMPRODUCT(--($AM$2:$AM$7001&lt;$AM5165))+1,"")</f>
        <v/>
      </c>
      <c r="AK5165">
        <f>IF($C5165="","",IF(OR($P5165=TRUE(),$P5165="TRUE"),1,0))</f>
        <v/>
      </c>
      <c r="AL5165">
        <f>IF($C5165="","",IF(AND($V5165="Yes",SUMPRODUCT((LEN(Settings!$F$6:$F$13)&gt;0)*ISNUMBER(SEARCH(Settings!$F$6:$F$13,$O5165)))=0),1,0))</f>
        <v/>
      </c>
      <c r="AM5165">
        <f>IF($AI5165=1,IFERROR(IF(VALUE($C5165)&lt;100000000,VALUE($C5165),1000000000),IFERROR(IF(VALUE(MID($C5165,2,20))&lt;100000000,VALUE(MID($C5165,2,20)),1000000000),1000000000))+ROW()/100000,"")</f>
        <v/>
      </c>
    </row>
    <row r="5166">
      <c r="E5166" s="14" t="n"/>
      <c r="M5166" s="8">
        <f>IF($C5166="","",L5166*T5166/100)</f>
        <v/>
      </c>
      <c r="S5166" s="8" t="n"/>
      <c r="T5166" s="8" t="n"/>
      <c r="W5166">
        <f>IF($C5166="","",IF($AL5166=1,0,IF($AK5166=1,Settings!$C$6,Settings!$C$7))*100)</f>
        <v/>
      </c>
      <c r="X5166" s="8">
        <f>IF($C5166="","",T5166*W5166/100)</f>
        <v/>
      </c>
      <c r="Y5166" s="8">
        <f>IF($C5166="","",T5166-X5166)</f>
        <v/>
      </c>
      <c r="Z5166" s="8">
        <f>IF($C5166="","",Y5166-M5166)</f>
        <v/>
      </c>
      <c r="AD5166" s="8" t="n"/>
      <c r="AG5166" s="14" t="n"/>
      <c r="AI5166">
        <f>IF($C5166="","",IF(COUNTIF($C$2:$C5166,$C5166)=1,1,0))</f>
        <v/>
      </c>
      <c r="AJ5166">
        <f>IF($AI5166=1,SUMPRODUCT(--($AM$2:$AM$7001&lt;$AM5166))+1,"")</f>
        <v/>
      </c>
      <c r="AK5166">
        <f>IF($C5166="","",IF(OR($P5166=TRUE(),$P5166="TRUE"),1,0))</f>
        <v/>
      </c>
      <c r="AL5166">
        <f>IF($C5166="","",IF(AND($V5166="Yes",SUMPRODUCT((LEN(Settings!$F$6:$F$13)&gt;0)*ISNUMBER(SEARCH(Settings!$F$6:$F$13,$O5166)))=0),1,0))</f>
        <v/>
      </c>
      <c r="AM5166">
        <f>IF($AI5166=1,IFERROR(IF(VALUE($C5166)&lt;100000000,VALUE($C5166),1000000000),IFERROR(IF(VALUE(MID($C5166,2,20))&lt;100000000,VALUE(MID($C5166,2,20)),1000000000),1000000000))+ROW()/100000,"")</f>
        <v/>
      </c>
    </row>
    <row r="5167">
      <c r="E5167" s="14" t="n"/>
      <c r="M5167" s="8">
        <f>IF($C5167="","",L5167*T5167/100)</f>
        <v/>
      </c>
      <c r="S5167" s="8" t="n"/>
      <c r="T5167" s="8" t="n"/>
      <c r="W5167">
        <f>IF($C5167="","",IF($AL5167=1,0,IF($AK5167=1,Settings!$C$6,Settings!$C$7))*100)</f>
        <v/>
      </c>
      <c r="X5167" s="8">
        <f>IF($C5167="","",T5167*W5167/100)</f>
        <v/>
      </c>
      <c r="Y5167" s="8">
        <f>IF($C5167="","",T5167-X5167)</f>
        <v/>
      </c>
      <c r="Z5167" s="8">
        <f>IF($C5167="","",Y5167-M5167)</f>
        <v/>
      </c>
      <c r="AD5167" s="8" t="n"/>
      <c r="AG5167" s="14" t="n"/>
      <c r="AI5167">
        <f>IF($C5167="","",IF(COUNTIF($C$2:$C5167,$C5167)=1,1,0))</f>
        <v/>
      </c>
      <c r="AJ5167">
        <f>IF($AI5167=1,SUMPRODUCT(--($AM$2:$AM$7001&lt;$AM5167))+1,"")</f>
        <v/>
      </c>
      <c r="AK5167">
        <f>IF($C5167="","",IF(OR($P5167=TRUE(),$P5167="TRUE"),1,0))</f>
        <v/>
      </c>
      <c r="AL5167">
        <f>IF($C5167="","",IF(AND($V5167="Yes",SUMPRODUCT((LEN(Settings!$F$6:$F$13)&gt;0)*ISNUMBER(SEARCH(Settings!$F$6:$F$13,$O5167)))=0),1,0))</f>
        <v/>
      </c>
      <c r="AM5167">
        <f>IF($AI5167=1,IFERROR(IF(VALUE($C5167)&lt;100000000,VALUE($C5167),1000000000),IFERROR(IF(VALUE(MID($C5167,2,20))&lt;100000000,VALUE(MID($C5167,2,20)),1000000000),1000000000))+ROW()/100000,"")</f>
        <v/>
      </c>
    </row>
    <row r="5168">
      <c r="E5168" s="14" t="n"/>
      <c r="M5168" s="8">
        <f>IF($C5168="","",L5168*T5168/100)</f>
        <v/>
      </c>
      <c r="S5168" s="8" t="n"/>
      <c r="T5168" s="8" t="n"/>
      <c r="W5168">
        <f>IF($C5168="","",IF($AL5168=1,0,IF($AK5168=1,Settings!$C$6,Settings!$C$7))*100)</f>
        <v/>
      </c>
      <c r="X5168" s="8">
        <f>IF($C5168="","",T5168*W5168/100)</f>
        <v/>
      </c>
      <c r="Y5168" s="8">
        <f>IF($C5168="","",T5168-X5168)</f>
        <v/>
      </c>
      <c r="Z5168" s="8">
        <f>IF($C5168="","",Y5168-M5168)</f>
        <v/>
      </c>
      <c r="AD5168" s="8" t="n"/>
      <c r="AG5168" s="14" t="n"/>
      <c r="AI5168">
        <f>IF($C5168="","",IF(COUNTIF($C$2:$C5168,$C5168)=1,1,0))</f>
        <v/>
      </c>
      <c r="AJ5168">
        <f>IF($AI5168=1,SUMPRODUCT(--($AM$2:$AM$7001&lt;$AM5168))+1,"")</f>
        <v/>
      </c>
      <c r="AK5168">
        <f>IF($C5168="","",IF(OR($P5168=TRUE(),$P5168="TRUE"),1,0))</f>
        <v/>
      </c>
      <c r="AL5168">
        <f>IF($C5168="","",IF(AND($V5168="Yes",SUMPRODUCT((LEN(Settings!$F$6:$F$13)&gt;0)*ISNUMBER(SEARCH(Settings!$F$6:$F$13,$O5168)))=0),1,0))</f>
        <v/>
      </c>
      <c r="AM5168">
        <f>IF($AI5168=1,IFERROR(IF(VALUE($C5168)&lt;100000000,VALUE($C5168),1000000000),IFERROR(IF(VALUE(MID($C5168,2,20))&lt;100000000,VALUE(MID($C5168,2,20)),1000000000),1000000000))+ROW()/100000,"")</f>
        <v/>
      </c>
    </row>
    <row r="5169">
      <c r="E5169" s="14" t="n"/>
      <c r="M5169" s="8">
        <f>IF($C5169="","",L5169*T5169/100)</f>
        <v/>
      </c>
      <c r="S5169" s="8" t="n"/>
      <c r="T5169" s="8" t="n"/>
      <c r="W5169">
        <f>IF($C5169="","",IF($AL5169=1,0,IF($AK5169=1,Settings!$C$6,Settings!$C$7))*100)</f>
        <v/>
      </c>
      <c r="X5169" s="8">
        <f>IF($C5169="","",T5169*W5169/100)</f>
        <v/>
      </c>
      <c r="Y5169" s="8">
        <f>IF($C5169="","",T5169-X5169)</f>
        <v/>
      </c>
      <c r="Z5169" s="8">
        <f>IF($C5169="","",Y5169-M5169)</f>
        <v/>
      </c>
      <c r="AD5169" s="8" t="n"/>
      <c r="AG5169" s="14" t="n"/>
      <c r="AI5169">
        <f>IF($C5169="","",IF(COUNTIF($C$2:$C5169,$C5169)=1,1,0))</f>
        <v/>
      </c>
      <c r="AJ5169">
        <f>IF($AI5169=1,SUMPRODUCT(--($AM$2:$AM$7001&lt;$AM5169))+1,"")</f>
        <v/>
      </c>
      <c r="AK5169">
        <f>IF($C5169="","",IF(OR($P5169=TRUE(),$P5169="TRUE"),1,0))</f>
        <v/>
      </c>
      <c r="AL5169">
        <f>IF($C5169="","",IF(AND($V5169="Yes",SUMPRODUCT((LEN(Settings!$F$6:$F$13)&gt;0)*ISNUMBER(SEARCH(Settings!$F$6:$F$13,$O5169)))=0),1,0))</f>
        <v/>
      </c>
      <c r="AM5169">
        <f>IF($AI5169=1,IFERROR(IF(VALUE($C5169)&lt;100000000,VALUE($C5169),1000000000),IFERROR(IF(VALUE(MID($C5169,2,20))&lt;100000000,VALUE(MID($C5169,2,20)),1000000000),1000000000))+ROW()/100000,"")</f>
        <v/>
      </c>
    </row>
    <row r="5170">
      <c r="E5170" s="14" t="n"/>
      <c r="M5170" s="8">
        <f>IF($C5170="","",L5170*T5170/100)</f>
        <v/>
      </c>
      <c r="S5170" s="8" t="n"/>
      <c r="T5170" s="8" t="n"/>
      <c r="W5170">
        <f>IF($C5170="","",IF($AL5170=1,0,IF($AK5170=1,Settings!$C$6,Settings!$C$7))*100)</f>
        <v/>
      </c>
      <c r="X5170" s="8">
        <f>IF($C5170="","",T5170*W5170/100)</f>
        <v/>
      </c>
      <c r="Y5170" s="8">
        <f>IF($C5170="","",T5170-X5170)</f>
        <v/>
      </c>
      <c r="Z5170" s="8">
        <f>IF($C5170="","",Y5170-M5170)</f>
        <v/>
      </c>
      <c r="AD5170" s="8" t="n"/>
      <c r="AG5170" s="14" t="n"/>
      <c r="AI5170">
        <f>IF($C5170="","",IF(COUNTIF($C$2:$C5170,$C5170)=1,1,0))</f>
        <v/>
      </c>
      <c r="AJ5170">
        <f>IF($AI5170=1,SUMPRODUCT(--($AM$2:$AM$7001&lt;$AM5170))+1,"")</f>
        <v/>
      </c>
      <c r="AK5170">
        <f>IF($C5170="","",IF(OR($P5170=TRUE(),$P5170="TRUE"),1,0))</f>
        <v/>
      </c>
      <c r="AL5170">
        <f>IF($C5170="","",IF(AND($V5170="Yes",SUMPRODUCT((LEN(Settings!$F$6:$F$13)&gt;0)*ISNUMBER(SEARCH(Settings!$F$6:$F$13,$O5170)))=0),1,0))</f>
        <v/>
      </c>
      <c r="AM5170">
        <f>IF($AI5170=1,IFERROR(IF(VALUE($C5170)&lt;100000000,VALUE($C5170),1000000000),IFERROR(IF(VALUE(MID($C5170,2,20))&lt;100000000,VALUE(MID($C5170,2,20)),1000000000),1000000000))+ROW()/100000,"")</f>
        <v/>
      </c>
    </row>
    <row r="5171">
      <c r="E5171" s="14" t="n"/>
      <c r="M5171" s="8">
        <f>IF($C5171="","",L5171*T5171/100)</f>
        <v/>
      </c>
      <c r="S5171" s="8" t="n"/>
      <c r="T5171" s="8" t="n"/>
      <c r="W5171">
        <f>IF($C5171="","",IF($AL5171=1,0,IF($AK5171=1,Settings!$C$6,Settings!$C$7))*100)</f>
        <v/>
      </c>
      <c r="X5171" s="8">
        <f>IF($C5171="","",T5171*W5171/100)</f>
        <v/>
      </c>
      <c r="Y5171" s="8">
        <f>IF($C5171="","",T5171-X5171)</f>
        <v/>
      </c>
      <c r="Z5171" s="8">
        <f>IF($C5171="","",Y5171-M5171)</f>
        <v/>
      </c>
      <c r="AD5171" s="8" t="n"/>
      <c r="AG5171" s="14" t="n"/>
      <c r="AI5171">
        <f>IF($C5171="","",IF(COUNTIF($C$2:$C5171,$C5171)=1,1,0))</f>
        <v/>
      </c>
      <c r="AJ5171">
        <f>IF($AI5171=1,SUMPRODUCT(--($AM$2:$AM$7001&lt;$AM5171))+1,"")</f>
        <v/>
      </c>
      <c r="AK5171">
        <f>IF($C5171="","",IF(OR($P5171=TRUE(),$P5171="TRUE"),1,0))</f>
        <v/>
      </c>
      <c r="AL5171">
        <f>IF($C5171="","",IF(AND($V5171="Yes",SUMPRODUCT((LEN(Settings!$F$6:$F$13)&gt;0)*ISNUMBER(SEARCH(Settings!$F$6:$F$13,$O5171)))=0),1,0))</f>
        <v/>
      </c>
      <c r="AM5171">
        <f>IF($AI5171=1,IFERROR(IF(VALUE($C5171)&lt;100000000,VALUE($C5171),1000000000),IFERROR(IF(VALUE(MID($C5171,2,20))&lt;100000000,VALUE(MID($C5171,2,20)),1000000000),1000000000))+ROW()/100000,"")</f>
        <v/>
      </c>
    </row>
    <row r="5172">
      <c r="E5172" s="14" t="n"/>
      <c r="M5172" s="8">
        <f>IF($C5172="","",L5172*T5172/100)</f>
        <v/>
      </c>
      <c r="S5172" s="8" t="n"/>
      <c r="T5172" s="8" t="n"/>
      <c r="W5172">
        <f>IF($C5172="","",IF($AL5172=1,0,IF($AK5172=1,Settings!$C$6,Settings!$C$7))*100)</f>
        <v/>
      </c>
      <c r="X5172" s="8">
        <f>IF($C5172="","",T5172*W5172/100)</f>
        <v/>
      </c>
      <c r="Y5172" s="8">
        <f>IF($C5172="","",T5172-X5172)</f>
        <v/>
      </c>
      <c r="Z5172" s="8">
        <f>IF($C5172="","",Y5172-M5172)</f>
        <v/>
      </c>
      <c r="AD5172" s="8" t="n"/>
      <c r="AG5172" s="14" t="n"/>
      <c r="AI5172">
        <f>IF($C5172="","",IF(COUNTIF($C$2:$C5172,$C5172)=1,1,0))</f>
        <v/>
      </c>
      <c r="AJ5172">
        <f>IF($AI5172=1,SUMPRODUCT(--($AM$2:$AM$7001&lt;$AM5172))+1,"")</f>
        <v/>
      </c>
      <c r="AK5172">
        <f>IF($C5172="","",IF(OR($P5172=TRUE(),$P5172="TRUE"),1,0))</f>
        <v/>
      </c>
      <c r="AL5172">
        <f>IF($C5172="","",IF(AND($V5172="Yes",SUMPRODUCT((LEN(Settings!$F$6:$F$13)&gt;0)*ISNUMBER(SEARCH(Settings!$F$6:$F$13,$O5172)))=0),1,0))</f>
        <v/>
      </c>
      <c r="AM5172">
        <f>IF($AI5172=1,IFERROR(IF(VALUE($C5172)&lt;100000000,VALUE($C5172),1000000000),IFERROR(IF(VALUE(MID($C5172,2,20))&lt;100000000,VALUE(MID($C5172,2,20)),1000000000),1000000000))+ROW()/100000,"")</f>
        <v/>
      </c>
    </row>
    <row r="5173">
      <c r="E5173" s="14" t="n"/>
      <c r="M5173" s="8">
        <f>IF($C5173="","",L5173*T5173/100)</f>
        <v/>
      </c>
      <c r="S5173" s="8" t="n"/>
      <c r="T5173" s="8" t="n"/>
      <c r="W5173">
        <f>IF($C5173="","",IF($AL5173=1,0,IF($AK5173=1,Settings!$C$6,Settings!$C$7))*100)</f>
        <v/>
      </c>
      <c r="X5173" s="8">
        <f>IF($C5173="","",T5173*W5173/100)</f>
        <v/>
      </c>
      <c r="Y5173" s="8">
        <f>IF($C5173="","",T5173-X5173)</f>
        <v/>
      </c>
      <c r="Z5173" s="8">
        <f>IF($C5173="","",Y5173-M5173)</f>
        <v/>
      </c>
      <c r="AD5173" s="8" t="n"/>
      <c r="AG5173" s="14" t="n"/>
      <c r="AI5173">
        <f>IF($C5173="","",IF(COUNTIF($C$2:$C5173,$C5173)=1,1,0))</f>
        <v/>
      </c>
      <c r="AJ5173">
        <f>IF($AI5173=1,SUMPRODUCT(--($AM$2:$AM$7001&lt;$AM5173))+1,"")</f>
        <v/>
      </c>
      <c r="AK5173">
        <f>IF($C5173="","",IF(OR($P5173=TRUE(),$P5173="TRUE"),1,0))</f>
        <v/>
      </c>
      <c r="AL5173">
        <f>IF($C5173="","",IF(AND($V5173="Yes",SUMPRODUCT((LEN(Settings!$F$6:$F$13)&gt;0)*ISNUMBER(SEARCH(Settings!$F$6:$F$13,$O5173)))=0),1,0))</f>
        <v/>
      </c>
      <c r="AM5173">
        <f>IF($AI5173=1,IFERROR(IF(VALUE($C5173)&lt;100000000,VALUE($C5173),1000000000),IFERROR(IF(VALUE(MID($C5173,2,20))&lt;100000000,VALUE(MID($C5173,2,20)),1000000000),1000000000))+ROW()/100000,"")</f>
        <v/>
      </c>
    </row>
    <row r="5174">
      <c r="E5174" s="14" t="n"/>
      <c r="M5174" s="8">
        <f>IF($C5174="","",L5174*T5174/100)</f>
        <v/>
      </c>
      <c r="S5174" s="8" t="n"/>
      <c r="T5174" s="8" t="n"/>
      <c r="W5174">
        <f>IF($C5174="","",IF($AL5174=1,0,IF($AK5174=1,Settings!$C$6,Settings!$C$7))*100)</f>
        <v/>
      </c>
      <c r="X5174" s="8">
        <f>IF($C5174="","",T5174*W5174/100)</f>
        <v/>
      </c>
      <c r="Y5174" s="8">
        <f>IF($C5174="","",T5174-X5174)</f>
        <v/>
      </c>
      <c r="Z5174" s="8">
        <f>IF($C5174="","",Y5174-M5174)</f>
        <v/>
      </c>
      <c r="AD5174" s="8" t="n"/>
      <c r="AG5174" s="14" t="n"/>
      <c r="AI5174">
        <f>IF($C5174="","",IF(COUNTIF($C$2:$C5174,$C5174)=1,1,0))</f>
        <v/>
      </c>
      <c r="AJ5174">
        <f>IF($AI5174=1,SUMPRODUCT(--($AM$2:$AM$7001&lt;$AM5174))+1,"")</f>
        <v/>
      </c>
      <c r="AK5174">
        <f>IF($C5174="","",IF(OR($P5174=TRUE(),$P5174="TRUE"),1,0))</f>
        <v/>
      </c>
      <c r="AL5174">
        <f>IF($C5174="","",IF(AND($V5174="Yes",SUMPRODUCT((LEN(Settings!$F$6:$F$13)&gt;0)*ISNUMBER(SEARCH(Settings!$F$6:$F$13,$O5174)))=0),1,0))</f>
        <v/>
      </c>
      <c r="AM5174">
        <f>IF($AI5174=1,IFERROR(IF(VALUE($C5174)&lt;100000000,VALUE($C5174),1000000000),IFERROR(IF(VALUE(MID($C5174,2,20))&lt;100000000,VALUE(MID($C5174,2,20)),1000000000),1000000000))+ROW()/100000,"")</f>
        <v/>
      </c>
    </row>
    <row r="5175">
      <c r="E5175" s="14" t="n"/>
      <c r="M5175" s="8">
        <f>IF($C5175="","",L5175*T5175/100)</f>
        <v/>
      </c>
      <c r="S5175" s="8" t="n"/>
      <c r="T5175" s="8" t="n"/>
      <c r="W5175">
        <f>IF($C5175="","",IF($AL5175=1,0,IF($AK5175=1,Settings!$C$6,Settings!$C$7))*100)</f>
        <v/>
      </c>
      <c r="X5175" s="8">
        <f>IF($C5175="","",T5175*W5175/100)</f>
        <v/>
      </c>
      <c r="Y5175" s="8">
        <f>IF($C5175="","",T5175-X5175)</f>
        <v/>
      </c>
      <c r="Z5175" s="8">
        <f>IF($C5175="","",Y5175-M5175)</f>
        <v/>
      </c>
      <c r="AD5175" s="8" t="n"/>
      <c r="AG5175" s="14" t="n"/>
      <c r="AI5175">
        <f>IF($C5175="","",IF(COUNTIF($C$2:$C5175,$C5175)=1,1,0))</f>
        <v/>
      </c>
      <c r="AJ5175">
        <f>IF($AI5175=1,SUMPRODUCT(--($AM$2:$AM$7001&lt;$AM5175))+1,"")</f>
        <v/>
      </c>
      <c r="AK5175">
        <f>IF($C5175="","",IF(OR($P5175=TRUE(),$P5175="TRUE"),1,0))</f>
        <v/>
      </c>
      <c r="AL5175">
        <f>IF($C5175="","",IF(AND($V5175="Yes",SUMPRODUCT((LEN(Settings!$F$6:$F$13)&gt;0)*ISNUMBER(SEARCH(Settings!$F$6:$F$13,$O5175)))=0),1,0))</f>
        <v/>
      </c>
      <c r="AM5175">
        <f>IF($AI5175=1,IFERROR(IF(VALUE($C5175)&lt;100000000,VALUE($C5175),1000000000),IFERROR(IF(VALUE(MID($C5175,2,20))&lt;100000000,VALUE(MID($C5175,2,20)),1000000000),1000000000))+ROW()/100000,"")</f>
        <v/>
      </c>
    </row>
    <row r="5176">
      <c r="E5176" s="14" t="n"/>
      <c r="M5176" s="8">
        <f>IF($C5176="","",L5176*T5176/100)</f>
        <v/>
      </c>
      <c r="S5176" s="8" t="n"/>
      <c r="T5176" s="8" t="n"/>
      <c r="W5176">
        <f>IF($C5176="","",IF($AL5176=1,0,IF($AK5176=1,Settings!$C$6,Settings!$C$7))*100)</f>
        <v/>
      </c>
      <c r="X5176" s="8">
        <f>IF($C5176="","",T5176*W5176/100)</f>
        <v/>
      </c>
      <c r="Y5176" s="8">
        <f>IF($C5176="","",T5176-X5176)</f>
        <v/>
      </c>
      <c r="Z5176" s="8">
        <f>IF($C5176="","",Y5176-M5176)</f>
        <v/>
      </c>
      <c r="AD5176" s="8" t="n"/>
      <c r="AG5176" s="14" t="n"/>
      <c r="AI5176">
        <f>IF($C5176="","",IF(COUNTIF($C$2:$C5176,$C5176)=1,1,0))</f>
        <v/>
      </c>
      <c r="AJ5176">
        <f>IF($AI5176=1,SUMPRODUCT(--($AM$2:$AM$7001&lt;$AM5176))+1,"")</f>
        <v/>
      </c>
      <c r="AK5176">
        <f>IF($C5176="","",IF(OR($P5176=TRUE(),$P5176="TRUE"),1,0))</f>
        <v/>
      </c>
      <c r="AL5176">
        <f>IF($C5176="","",IF(AND($V5176="Yes",SUMPRODUCT((LEN(Settings!$F$6:$F$13)&gt;0)*ISNUMBER(SEARCH(Settings!$F$6:$F$13,$O5176)))=0),1,0))</f>
        <v/>
      </c>
      <c r="AM5176">
        <f>IF($AI5176=1,IFERROR(IF(VALUE($C5176)&lt;100000000,VALUE($C5176),1000000000),IFERROR(IF(VALUE(MID($C5176,2,20))&lt;100000000,VALUE(MID($C5176,2,20)),1000000000),1000000000))+ROW()/100000,"")</f>
        <v/>
      </c>
    </row>
    <row r="5177">
      <c r="E5177" s="14" t="n"/>
      <c r="M5177" s="8">
        <f>IF($C5177="","",L5177*T5177/100)</f>
        <v/>
      </c>
      <c r="S5177" s="8" t="n"/>
      <c r="T5177" s="8" t="n"/>
      <c r="W5177">
        <f>IF($C5177="","",IF($AL5177=1,0,IF($AK5177=1,Settings!$C$6,Settings!$C$7))*100)</f>
        <v/>
      </c>
      <c r="X5177" s="8">
        <f>IF($C5177="","",T5177*W5177/100)</f>
        <v/>
      </c>
      <c r="Y5177" s="8">
        <f>IF($C5177="","",T5177-X5177)</f>
        <v/>
      </c>
      <c r="Z5177" s="8">
        <f>IF($C5177="","",Y5177-M5177)</f>
        <v/>
      </c>
      <c r="AD5177" s="8" t="n"/>
      <c r="AG5177" s="14" t="n"/>
      <c r="AI5177">
        <f>IF($C5177="","",IF(COUNTIF($C$2:$C5177,$C5177)=1,1,0))</f>
        <v/>
      </c>
      <c r="AJ5177">
        <f>IF($AI5177=1,SUMPRODUCT(--($AM$2:$AM$7001&lt;$AM5177))+1,"")</f>
        <v/>
      </c>
      <c r="AK5177">
        <f>IF($C5177="","",IF(OR($P5177=TRUE(),$P5177="TRUE"),1,0))</f>
        <v/>
      </c>
      <c r="AL5177">
        <f>IF($C5177="","",IF(AND($V5177="Yes",SUMPRODUCT((LEN(Settings!$F$6:$F$13)&gt;0)*ISNUMBER(SEARCH(Settings!$F$6:$F$13,$O5177)))=0),1,0))</f>
        <v/>
      </c>
      <c r="AM5177">
        <f>IF($AI5177=1,IFERROR(IF(VALUE($C5177)&lt;100000000,VALUE($C5177),1000000000),IFERROR(IF(VALUE(MID($C5177,2,20))&lt;100000000,VALUE(MID($C5177,2,20)),1000000000),1000000000))+ROW()/100000,"")</f>
        <v/>
      </c>
    </row>
    <row r="5178">
      <c r="E5178" s="14" t="n"/>
      <c r="M5178" s="8">
        <f>IF($C5178="","",L5178*T5178/100)</f>
        <v/>
      </c>
      <c r="S5178" s="8" t="n"/>
      <c r="T5178" s="8" t="n"/>
      <c r="W5178">
        <f>IF($C5178="","",IF($AL5178=1,0,IF($AK5178=1,Settings!$C$6,Settings!$C$7))*100)</f>
        <v/>
      </c>
      <c r="X5178" s="8">
        <f>IF($C5178="","",T5178*W5178/100)</f>
        <v/>
      </c>
      <c r="Y5178" s="8">
        <f>IF($C5178="","",T5178-X5178)</f>
        <v/>
      </c>
      <c r="Z5178" s="8">
        <f>IF($C5178="","",Y5178-M5178)</f>
        <v/>
      </c>
      <c r="AD5178" s="8" t="n"/>
      <c r="AG5178" s="14" t="n"/>
      <c r="AI5178">
        <f>IF($C5178="","",IF(COUNTIF($C$2:$C5178,$C5178)=1,1,0))</f>
        <v/>
      </c>
      <c r="AJ5178">
        <f>IF($AI5178=1,SUMPRODUCT(--($AM$2:$AM$7001&lt;$AM5178))+1,"")</f>
        <v/>
      </c>
      <c r="AK5178">
        <f>IF($C5178="","",IF(OR($P5178=TRUE(),$P5178="TRUE"),1,0))</f>
        <v/>
      </c>
      <c r="AL5178">
        <f>IF($C5178="","",IF(AND($V5178="Yes",SUMPRODUCT((LEN(Settings!$F$6:$F$13)&gt;0)*ISNUMBER(SEARCH(Settings!$F$6:$F$13,$O5178)))=0),1,0))</f>
        <v/>
      </c>
      <c r="AM5178">
        <f>IF($AI5178=1,IFERROR(IF(VALUE($C5178)&lt;100000000,VALUE($C5178),1000000000),IFERROR(IF(VALUE(MID($C5178,2,20))&lt;100000000,VALUE(MID($C5178,2,20)),1000000000),1000000000))+ROW()/100000,"")</f>
        <v/>
      </c>
    </row>
    <row r="5179">
      <c r="E5179" s="14" t="n"/>
      <c r="M5179" s="8">
        <f>IF($C5179="","",L5179*T5179/100)</f>
        <v/>
      </c>
      <c r="S5179" s="8" t="n"/>
      <c r="T5179" s="8" t="n"/>
      <c r="W5179">
        <f>IF($C5179="","",IF($AL5179=1,0,IF($AK5179=1,Settings!$C$6,Settings!$C$7))*100)</f>
        <v/>
      </c>
      <c r="X5179" s="8">
        <f>IF($C5179="","",T5179*W5179/100)</f>
        <v/>
      </c>
      <c r="Y5179" s="8">
        <f>IF($C5179="","",T5179-X5179)</f>
        <v/>
      </c>
      <c r="Z5179" s="8">
        <f>IF($C5179="","",Y5179-M5179)</f>
        <v/>
      </c>
      <c r="AD5179" s="8" t="n"/>
      <c r="AG5179" s="14" t="n"/>
      <c r="AI5179">
        <f>IF($C5179="","",IF(COUNTIF($C$2:$C5179,$C5179)=1,1,0))</f>
        <v/>
      </c>
      <c r="AJ5179">
        <f>IF($AI5179=1,SUMPRODUCT(--($AM$2:$AM$7001&lt;$AM5179))+1,"")</f>
        <v/>
      </c>
      <c r="AK5179">
        <f>IF($C5179="","",IF(OR($P5179=TRUE(),$P5179="TRUE"),1,0))</f>
        <v/>
      </c>
      <c r="AL5179">
        <f>IF($C5179="","",IF(AND($V5179="Yes",SUMPRODUCT((LEN(Settings!$F$6:$F$13)&gt;0)*ISNUMBER(SEARCH(Settings!$F$6:$F$13,$O5179)))=0),1,0))</f>
        <v/>
      </c>
      <c r="AM5179">
        <f>IF($AI5179=1,IFERROR(IF(VALUE($C5179)&lt;100000000,VALUE($C5179),1000000000),IFERROR(IF(VALUE(MID($C5179,2,20))&lt;100000000,VALUE(MID($C5179,2,20)),1000000000),1000000000))+ROW()/100000,"")</f>
        <v/>
      </c>
    </row>
    <row r="5180">
      <c r="E5180" s="14" t="n"/>
      <c r="M5180" s="8">
        <f>IF($C5180="","",L5180*T5180/100)</f>
        <v/>
      </c>
      <c r="S5180" s="8" t="n"/>
      <c r="T5180" s="8" t="n"/>
      <c r="W5180">
        <f>IF($C5180="","",IF($AL5180=1,0,IF($AK5180=1,Settings!$C$6,Settings!$C$7))*100)</f>
        <v/>
      </c>
      <c r="X5180" s="8">
        <f>IF($C5180="","",T5180*W5180/100)</f>
        <v/>
      </c>
      <c r="Y5180" s="8">
        <f>IF($C5180="","",T5180-X5180)</f>
        <v/>
      </c>
      <c r="Z5180" s="8">
        <f>IF($C5180="","",Y5180-M5180)</f>
        <v/>
      </c>
      <c r="AD5180" s="8" t="n"/>
      <c r="AG5180" s="14" t="n"/>
      <c r="AI5180">
        <f>IF($C5180="","",IF(COUNTIF($C$2:$C5180,$C5180)=1,1,0))</f>
        <v/>
      </c>
      <c r="AJ5180">
        <f>IF($AI5180=1,SUMPRODUCT(--($AM$2:$AM$7001&lt;$AM5180))+1,"")</f>
        <v/>
      </c>
      <c r="AK5180">
        <f>IF($C5180="","",IF(OR($P5180=TRUE(),$P5180="TRUE"),1,0))</f>
        <v/>
      </c>
      <c r="AL5180">
        <f>IF($C5180="","",IF(AND($V5180="Yes",SUMPRODUCT((LEN(Settings!$F$6:$F$13)&gt;0)*ISNUMBER(SEARCH(Settings!$F$6:$F$13,$O5180)))=0),1,0))</f>
        <v/>
      </c>
      <c r="AM5180">
        <f>IF($AI5180=1,IFERROR(IF(VALUE($C5180)&lt;100000000,VALUE($C5180),1000000000),IFERROR(IF(VALUE(MID($C5180,2,20))&lt;100000000,VALUE(MID($C5180,2,20)),1000000000),1000000000))+ROW()/100000,"")</f>
        <v/>
      </c>
    </row>
    <row r="5181">
      <c r="E5181" s="14" t="n"/>
      <c r="M5181" s="8">
        <f>IF($C5181="","",L5181*T5181/100)</f>
        <v/>
      </c>
      <c r="S5181" s="8" t="n"/>
      <c r="T5181" s="8" t="n"/>
      <c r="W5181">
        <f>IF($C5181="","",IF($AL5181=1,0,IF($AK5181=1,Settings!$C$6,Settings!$C$7))*100)</f>
        <v/>
      </c>
      <c r="X5181" s="8">
        <f>IF($C5181="","",T5181*W5181/100)</f>
        <v/>
      </c>
      <c r="Y5181" s="8">
        <f>IF($C5181="","",T5181-X5181)</f>
        <v/>
      </c>
      <c r="Z5181" s="8">
        <f>IF($C5181="","",Y5181-M5181)</f>
        <v/>
      </c>
      <c r="AD5181" s="8" t="n"/>
      <c r="AG5181" s="14" t="n"/>
      <c r="AI5181">
        <f>IF($C5181="","",IF(COUNTIF($C$2:$C5181,$C5181)=1,1,0))</f>
        <v/>
      </c>
      <c r="AJ5181">
        <f>IF($AI5181=1,SUMPRODUCT(--($AM$2:$AM$7001&lt;$AM5181))+1,"")</f>
        <v/>
      </c>
      <c r="AK5181">
        <f>IF($C5181="","",IF(OR($P5181=TRUE(),$P5181="TRUE"),1,0))</f>
        <v/>
      </c>
      <c r="AL5181">
        <f>IF($C5181="","",IF(AND($V5181="Yes",SUMPRODUCT((LEN(Settings!$F$6:$F$13)&gt;0)*ISNUMBER(SEARCH(Settings!$F$6:$F$13,$O5181)))=0),1,0))</f>
        <v/>
      </c>
      <c r="AM5181">
        <f>IF($AI5181=1,IFERROR(IF(VALUE($C5181)&lt;100000000,VALUE($C5181),1000000000),IFERROR(IF(VALUE(MID($C5181,2,20))&lt;100000000,VALUE(MID($C5181,2,20)),1000000000),1000000000))+ROW()/100000,"")</f>
        <v/>
      </c>
    </row>
    <row r="5182">
      <c r="E5182" s="14" t="n"/>
      <c r="M5182" s="8">
        <f>IF($C5182="","",L5182*T5182/100)</f>
        <v/>
      </c>
      <c r="S5182" s="8" t="n"/>
      <c r="T5182" s="8" t="n"/>
      <c r="W5182">
        <f>IF($C5182="","",IF($AL5182=1,0,IF($AK5182=1,Settings!$C$6,Settings!$C$7))*100)</f>
        <v/>
      </c>
      <c r="X5182" s="8">
        <f>IF($C5182="","",T5182*W5182/100)</f>
        <v/>
      </c>
      <c r="Y5182" s="8">
        <f>IF($C5182="","",T5182-X5182)</f>
        <v/>
      </c>
      <c r="Z5182" s="8">
        <f>IF($C5182="","",Y5182-M5182)</f>
        <v/>
      </c>
      <c r="AD5182" s="8" t="n"/>
      <c r="AG5182" s="14" t="n"/>
      <c r="AI5182">
        <f>IF($C5182="","",IF(COUNTIF($C$2:$C5182,$C5182)=1,1,0))</f>
        <v/>
      </c>
      <c r="AJ5182">
        <f>IF($AI5182=1,SUMPRODUCT(--($AM$2:$AM$7001&lt;$AM5182))+1,"")</f>
        <v/>
      </c>
      <c r="AK5182">
        <f>IF($C5182="","",IF(OR($P5182=TRUE(),$P5182="TRUE"),1,0))</f>
        <v/>
      </c>
      <c r="AL5182">
        <f>IF($C5182="","",IF(AND($V5182="Yes",SUMPRODUCT((LEN(Settings!$F$6:$F$13)&gt;0)*ISNUMBER(SEARCH(Settings!$F$6:$F$13,$O5182)))=0),1,0))</f>
        <v/>
      </c>
      <c r="AM5182">
        <f>IF($AI5182=1,IFERROR(IF(VALUE($C5182)&lt;100000000,VALUE($C5182),1000000000),IFERROR(IF(VALUE(MID($C5182,2,20))&lt;100000000,VALUE(MID($C5182,2,20)),1000000000),1000000000))+ROW()/100000,"")</f>
        <v/>
      </c>
    </row>
    <row r="5183">
      <c r="E5183" s="14" t="n"/>
      <c r="M5183" s="8">
        <f>IF($C5183="","",L5183*T5183/100)</f>
        <v/>
      </c>
      <c r="S5183" s="8" t="n"/>
      <c r="T5183" s="8" t="n"/>
      <c r="W5183">
        <f>IF($C5183="","",IF($AL5183=1,0,IF($AK5183=1,Settings!$C$6,Settings!$C$7))*100)</f>
        <v/>
      </c>
      <c r="X5183" s="8">
        <f>IF($C5183="","",T5183*W5183/100)</f>
        <v/>
      </c>
      <c r="Y5183" s="8">
        <f>IF($C5183="","",T5183-X5183)</f>
        <v/>
      </c>
      <c r="Z5183" s="8">
        <f>IF($C5183="","",Y5183-M5183)</f>
        <v/>
      </c>
      <c r="AD5183" s="8" t="n"/>
      <c r="AG5183" s="14" t="n"/>
      <c r="AI5183">
        <f>IF($C5183="","",IF(COUNTIF($C$2:$C5183,$C5183)=1,1,0))</f>
        <v/>
      </c>
      <c r="AJ5183">
        <f>IF($AI5183=1,SUMPRODUCT(--($AM$2:$AM$7001&lt;$AM5183))+1,"")</f>
        <v/>
      </c>
      <c r="AK5183">
        <f>IF($C5183="","",IF(OR($P5183=TRUE(),$P5183="TRUE"),1,0))</f>
        <v/>
      </c>
      <c r="AL5183">
        <f>IF($C5183="","",IF(AND($V5183="Yes",SUMPRODUCT((LEN(Settings!$F$6:$F$13)&gt;0)*ISNUMBER(SEARCH(Settings!$F$6:$F$13,$O5183)))=0),1,0))</f>
        <v/>
      </c>
      <c r="AM5183">
        <f>IF($AI5183=1,IFERROR(IF(VALUE($C5183)&lt;100000000,VALUE($C5183),1000000000),IFERROR(IF(VALUE(MID($C5183,2,20))&lt;100000000,VALUE(MID($C5183,2,20)),1000000000),1000000000))+ROW()/100000,"")</f>
        <v/>
      </c>
    </row>
    <row r="5184">
      <c r="E5184" s="14" t="n"/>
      <c r="M5184" s="8">
        <f>IF($C5184="","",L5184*T5184/100)</f>
        <v/>
      </c>
      <c r="S5184" s="8" t="n"/>
      <c r="T5184" s="8" t="n"/>
      <c r="W5184">
        <f>IF($C5184="","",IF($AL5184=1,0,IF($AK5184=1,Settings!$C$6,Settings!$C$7))*100)</f>
        <v/>
      </c>
      <c r="X5184" s="8">
        <f>IF($C5184="","",T5184*W5184/100)</f>
        <v/>
      </c>
      <c r="Y5184" s="8">
        <f>IF($C5184="","",T5184-X5184)</f>
        <v/>
      </c>
      <c r="Z5184" s="8">
        <f>IF($C5184="","",Y5184-M5184)</f>
        <v/>
      </c>
      <c r="AD5184" s="8" t="n"/>
      <c r="AG5184" s="14" t="n"/>
      <c r="AI5184">
        <f>IF($C5184="","",IF(COUNTIF($C$2:$C5184,$C5184)=1,1,0))</f>
        <v/>
      </c>
      <c r="AJ5184">
        <f>IF($AI5184=1,SUMPRODUCT(--($AM$2:$AM$7001&lt;$AM5184))+1,"")</f>
        <v/>
      </c>
      <c r="AK5184">
        <f>IF($C5184="","",IF(OR($P5184=TRUE(),$P5184="TRUE"),1,0))</f>
        <v/>
      </c>
      <c r="AL5184">
        <f>IF($C5184="","",IF(AND($V5184="Yes",SUMPRODUCT((LEN(Settings!$F$6:$F$13)&gt;0)*ISNUMBER(SEARCH(Settings!$F$6:$F$13,$O5184)))=0),1,0))</f>
        <v/>
      </c>
      <c r="AM5184">
        <f>IF($AI5184=1,IFERROR(IF(VALUE($C5184)&lt;100000000,VALUE($C5184),1000000000),IFERROR(IF(VALUE(MID($C5184,2,20))&lt;100000000,VALUE(MID($C5184,2,20)),1000000000),1000000000))+ROW()/100000,"")</f>
        <v/>
      </c>
    </row>
    <row r="5185">
      <c r="E5185" s="14" t="n"/>
      <c r="M5185" s="8">
        <f>IF($C5185="","",L5185*T5185/100)</f>
        <v/>
      </c>
      <c r="S5185" s="8" t="n"/>
      <c r="T5185" s="8" t="n"/>
      <c r="W5185">
        <f>IF($C5185="","",IF($AL5185=1,0,IF($AK5185=1,Settings!$C$6,Settings!$C$7))*100)</f>
        <v/>
      </c>
      <c r="X5185" s="8">
        <f>IF($C5185="","",T5185*W5185/100)</f>
        <v/>
      </c>
      <c r="Y5185" s="8">
        <f>IF($C5185="","",T5185-X5185)</f>
        <v/>
      </c>
      <c r="Z5185" s="8">
        <f>IF($C5185="","",Y5185-M5185)</f>
        <v/>
      </c>
      <c r="AD5185" s="8" t="n"/>
      <c r="AG5185" s="14" t="n"/>
      <c r="AI5185">
        <f>IF($C5185="","",IF(COUNTIF($C$2:$C5185,$C5185)=1,1,0))</f>
        <v/>
      </c>
      <c r="AJ5185">
        <f>IF($AI5185=1,SUMPRODUCT(--($AM$2:$AM$7001&lt;$AM5185))+1,"")</f>
        <v/>
      </c>
      <c r="AK5185">
        <f>IF($C5185="","",IF(OR($P5185=TRUE(),$P5185="TRUE"),1,0))</f>
        <v/>
      </c>
      <c r="AL5185">
        <f>IF($C5185="","",IF(AND($V5185="Yes",SUMPRODUCT((LEN(Settings!$F$6:$F$13)&gt;0)*ISNUMBER(SEARCH(Settings!$F$6:$F$13,$O5185)))=0),1,0))</f>
        <v/>
      </c>
      <c r="AM5185">
        <f>IF($AI5185=1,IFERROR(IF(VALUE($C5185)&lt;100000000,VALUE($C5185),1000000000),IFERROR(IF(VALUE(MID($C5185,2,20))&lt;100000000,VALUE(MID($C5185,2,20)),1000000000),1000000000))+ROW()/100000,"")</f>
        <v/>
      </c>
    </row>
    <row r="5186">
      <c r="E5186" s="14" t="n"/>
      <c r="M5186" s="8">
        <f>IF($C5186="","",L5186*T5186/100)</f>
        <v/>
      </c>
      <c r="S5186" s="8" t="n"/>
      <c r="T5186" s="8" t="n"/>
      <c r="W5186">
        <f>IF($C5186="","",IF($AL5186=1,0,IF($AK5186=1,Settings!$C$6,Settings!$C$7))*100)</f>
        <v/>
      </c>
      <c r="X5186" s="8">
        <f>IF($C5186="","",T5186*W5186/100)</f>
        <v/>
      </c>
      <c r="Y5186" s="8">
        <f>IF($C5186="","",T5186-X5186)</f>
        <v/>
      </c>
      <c r="Z5186" s="8">
        <f>IF($C5186="","",Y5186-M5186)</f>
        <v/>
      </c>
      <c r="AD5186" s="8" t="n"/>
      <c r="AG5186" s="14" t="n"/>
      <c r="AI5186">
        <f>IF($C5186="","",IF(COUNTIF($C$2:$C5186,$C5186)=1,1,0))</f>
        <v/>
      </c>
      <c r="AJ5186">
        <f>IF($AI5186=1,SUMPRODUCT(--($AM$2:$AM$7001&lt;$AM5186))+1,"")</f>
        <v/>
      </c>
      <c r="AK5186">
        <f>IF($C5186="","",IF(OR($P5186=TRUE(),$P5186="TRUE"),1,0))</f>
        <v/>
      </c>
      <c r="AL5186">
        <f>IF($C5186="","",IF(AND($V5186="Yes",SUMPRODUCT((LEN(Settings!$F$6:$F$13)&gt;0)*ISNUMBER(SEARCH(Settings!$F$6:$F$13,$O5186)))=0),1,0))</f>
        <v/>
      </c>
      <c r="AM5186">
        <f>IF($AI5186=1,IFERROR(IF(VALUE($C5186)&lt;100000000,VALUE($C5186),1000000000),IFERROR(IF(VALUE(MID($C5186,2,20))&lt;100000000,VALUE(MID($C5186,2,20)),1000000000),1000000000))+ROW()/100000,"")</f>
        <v/>
      </c>
    </row>
    <row r="5187">
      <c r="E5187" s="14" t="n"/>
      <c r="M5187" s="8">
        <f>IF($C5187="","",L5187*T5187/100)</f>
        <v/>
      </c>
      <c r="S5187" s="8" t="n"/>
      <c r="T5187" s="8" t="n"/>
      <c r="W5187">
        <f>IF($C5187="","",IF($AL5187=1,0,IF($AK5187=1,Settings!$C$6,Settings!$C$7))*100)</f>
        <v/>
      </c>
      <c r="X5187" s="8">
        <f>IF($C5187="","",T5187*W5187/100)</f>
        <v/>
      </c>
      <c r="Y5187" s="8">
        <f>IF($C5187="","",T5187-X5187)</f>
        <v/>
      </c>
      <c r="Z5187" s="8">
        <f>IF($C5187="","",Y5187-M5187)</f>
        <v/>
      </c>
      <c r="AD5187" s="8" t="n"/>
      <c r="AG5187" s="14" t="n"/>
      <c r="AI5187">
        <f>IF($C5187="","",IF(COUNTIF($C$2:$C5187,$C5187)=1,1,0))</f>
        <v/>
      </c>
      <c r="AJ5187">
        <f>IF($AI5187=1,SUMPRODUCT(--($AM$2:$AM$7001&lt;$AM5187))+1,"")</f>
        <v/>
      </c>
      <c r="AK5187">
        <f>IF($C5187="","",IF(OR($P5187=TRUE(),$P5187="TRUE"),1,0))</f>
        <v/>
      </c>
      <c r="AL5187">
        <f>IF($C5187="","",IF(AND($V5187="Yes",SUMPRODUCT((LEN(Settings!$F$6:$F$13)&gt;0)*ISNUMBER(SEARCH(Settings!$F$6:$F$13,$O5187)))=0),1,0))</f>
        <v/>
      </c>
      <c r="AM5187">
        <f>IF($AI5187=1,IFERROR(IF(VALUE($C5187)&lt;100000000,VALUE($C5187),1000000000),IFERROR(IF(VALUE(MID($C5187,2,20))&lt;100000000,VALUE(MID($C5187,2,20)),1000000000),1000000000))+ROW()/100000,"")</f>
        <v/>
      </c>
    </row>
    <row r="5188">
      <c r="E5188" s="14" t="n"/>
      <c r="M5188" s="8">
        <f>IF($C5188="","",L5188*T5188/100)</f>
        <v/>
      </c>
      <c r="S5188" s="8" t="n"/>
      <c r="T5188" s="8" t="n"/>
      <c r="W5188">
        <f>IF($C5188="","",IF($AL5188=1,0,IF($AK5188=1,Settings!$C$6,Settings!$C$7))*100)</f>
        <v/>
      </c>
      <c r="X5188" s="8">
        <f>IF($C5188="","",T5188*W5188/100)</f>
        <v/>
      </c>
      <c r="Y5188" s="8">
        <f>IF($C5188="","",T5188-X5188)</f>
        <v/>
      </c>
      <c r="Z5188" s="8">
        <f>IF($C5188="","",Y5188-M5188)</f>
        <v/>
      </c>
      <c r="AD5188" s="8" t="n"/>
      <c r="AG5188" s="14" t="n"/>
      <c r="AI5188">
        <f>IF($C5188="","",IF(COUNTIF($C$2:$C5188,$C5188)=1,1,0))</f>
        <v/>
      </c>
      <c r="AJ5188">
        <f>IF($AI5188=1,SUMPRODUCT(--($AM$2:$AM$7001&lt;$AM5188))+1,"")</f>
        <v/>
      </c>
      <c r="AK5188">
        <f>IF($C5188="","",IF(OR($P5188=TRUE(),$P5188="TRUE"),1,0))</f>
        <v/>
      </c>
      <c r="AL5188">
        <f>IF($C5188="","",IF(AND($V5188="Yes",SUMPRODUCT((LEN(Settings!$F$6:$F$13)&gt;0)*ISNUMBER(SEARCH(Settings!$F$6:$F$13,$O5188)))=0),1,0))</f>
        <v/>
      </c>
      <c r="AM5188">
        <f>IF($AI5188=1,IFERROR(IF(VALUE($C5188)&lt;100000000,VALUE($C5188),1000000000),IFERROR(IF(VALUE(MID($C5188,2,20))&lt;100000000,VALUE(MID($C5188,2,20)),1000000000),1000000000))+ROW()/100000,"")</f>
        <v/>
      </c>
    </row>
    <row r="5189">
      <c r="E5189" s="14" t="n"/>
      <c r="M5189" s="8">
        <f>IF($C5189="","",L5189*T5189/100)</f>
        <v/>
      </c>
      <c r="S5189" s="8" t="n"/>
      <c r="T5189" s="8" t="n"/>
      <c r="W5189">
        <f>IF($C5189="","",IF($AL5189=1,0,IF($AK5189=1,Settings!$C$6,Settings!$C$7))*100)</f>
        <v/>
      </c>
      <c r="X5189" s="8">
        <f>IF($C5189="","",T5189*W5189/100)</f>
        <v/>
      </c>
      <c r="Y5189" s="8">
        <f>IF($C5189="","",T5189-X5189)</f>
        <v/>
      </c>
      <c r="Z5189" s="8">
        <f>IF($C5189="","",Y5189-M5189)</f>
        <v/>
      </c>
      <c r="AD5189" s="8" t="n"/>
      <c r="AG5189" s="14" t="n"/>
      <c r="AI5189">
        <f>IF($C5189="","",IF(COUNTIF($C$2:$C5189,$C5189)=1,1,0))</f>
        <v/>
      </c>
      <c r="AJ5189">
        <f>IF($AI5189=1,SUMPRODUCT(--($AM$2:$AM$7001&lt;$AM5189))+1,"")</f>
        <v/>
      </c>
      <c r="AK5189">
        <f>IF($C5189="","",IF(OR($P5189=TRUE(),$P5189="TRUE"),1,0))</f>
        <v/>
      </c>
      <c r="AL5189">
        <f>IF($C5189="","",IF(AND($V5189="Yes",SUMPRODUCT((LEN(Settings!$F$6:$F$13)&gt;0)*ISNUMBER(SEARCH(Settings!$F$6:$F$13,$O5189)))=0),1,0))</f>
        <v/>
      </c>
      <c r="AM5189">
        <f>IF($AI5189=1,IFERROR(IF(VALUE($C5189)&lt;100000000,VALUE($C5189),1000000000),IFERROR(IF(VALUE(MID($C5189,2,20))&lt;100000000,VALUE(MID($C5189,2,20)),1000000000),1000000000))+ROW()/100000,"")</f>
        <v/>
      </c>
    </row>
    <row r="5190">
      <c r="E5190" s="14" t="n"/>
      <c r="M5190" s="8">
        <f>IF($C5190="","",L5190*T5190/100)</f>
        <v/>
      </c>
      <c r="S5190" s="8" t="n"/>
      <c r="T5190" s="8" t="n"/>
      <c r="W5190">
        <f>IF($C5190="","",IF($AL5190=1,0,IF($AK5190=1,Settings!$C$6,Settings!$C$7))*100)</f>
        <v/>
      </c>
      <c r="X5190" s="8">
        <f>IF($C5190="","",T5190*W5190/100)</f>
        <v/>
      </c>
      <c r="Y5190" s="8">
        <f>IF($C5190="","",T5190-X5190)</f>
        <v/>
      </c>
      <c r="Z5190" s="8">
        <f>IF($C5190="","",Y5190-M5190)</f>
        <v/>
      </c>
      <c r="AD5190" s="8" t="n"/>
      <c r="AG5190" s="14" t="n"/>
      <c r="AI5190">
        <f>IF($C5190="","",IF(COUNTIF($C$2:$C5190,$C5190)=1,1,0))</f>
        <v/>
      </c>
      <c r="AJ5190">
        <f>IF($AI5190=1,SUMPRODUCT(--($AM$2:$AM$7001&lt;$AM5190))+1,"")</f>
        <v/>
      </c>
      <c r="AK5190">
        <f>IF($C5190="","",IF(OR($P5190=TRUE(),$P5190="TRUE"),1,0))</f>
        <v/>
      </c>
      <c r="AL5190">
        <f>IF($C5190="","",IF(AND($V5190="Yes",SUMPRODUCT((LEN(Settings!$F$6:$F$13)&gt;0)*ISNUMBER(SEARCH(Settings!$F$6:$F$13,$O5190)))=0),1,0))</f>
        <v/>
      </c>
      <c r="AM5190">
        <f>IF($AI5190=1,IFERROR(IF(VALUE($C5190)&lt;100000000,VALUE($C5190),1000000000),IFERROR(IF(VALUE(MID($C5190,2,20))&lt;100000000,VALUE(MID($C5190,2,20)),1000000000),1000000000))+ROW()/100000,"")</f>
        <v/>
      </c>
    </row>
    <row r="5191">
      <c r="E5191" s="14" t="n"/>
      <c r="M5191" s="8">
        <f>IF($C5191="","",L5191*T5191/100)</f>
        <v/>
      </c>
      <c r="S5191" s="8" t="n"/>
      <c r="T5191" s="8" t="n"/>
      <c r="W5191">
        <f>IF($C5191="","",IF($AL5191=1,0,IF($AK5191=1,Settings!$C$6,Settings!$C$7))*100)</f>
        <v/>
      </c>
      <c r="X5191" s="8">
        <f>IF($C5191="","",T5191*W5191/100)</f>
        <v/>
      </c>
      <c r="Y5191" s="8">
        <f>IF($C5191="","",T5191-X5191)</f>
        <v/>
      </c>
      <c r="Z5191" s="8">
        <f>IF($C5191="","",Y5191-M5191)</f>
        <v/>
      </c>
      <c r="AD5191" s="8" t="n"/>
      <c r="AG5191" s="14" t="n"/>
      <c r="AI5191">
        <f>IF($C5191="","",IF(COUNTIF($C$2:$C5191,$C5191)=1,1,0))</f>
        <v/>
      </c>
      <c r="AJ5191">
        <f>IF($AI5191=1,SUMPRODUCT(--($AM$2:$AM$7001&lt;$AM5191))+1,"")</f>
        <v/>
      </c>
      <c r="AK5191">
        <f>IF($C5191="","",IF(OR($P5191=TRUE(),$P5191="TRUE"),1,0))</f>
        <v/>
      </c>
      <c r="AL5191">
        <f>IF($C5191="","",IF(AND($V5191="Yes",SUMPRODUCT((LEN(Settings!$F$6:$F$13)&gt;0)*ISNUMBER(SEARCH(Settings!$F$6:$F$13,$O5191)))=0),1,0))</f>
        <v/>
      </c>
      <c r="AM5191">
        <f>IF($AI5191=1,IFERROR(IF(VALUE($C5191)&lt;100000000,VALUE($C5191),1000000000),IFERROR(IF(VALUE(MID($C5191,2,20))&lt;100000000,VALUE(MID($C5191,2,20)),1000000000),1000000000))+ROW()/100000,"")</f>
        <v/>
      </c>
    </row>
    <row r="5192">
      <c r="E5192" s="14" t="n"/>
      <c r="M5192" s="8">
        <f>IF($C5192="","",L5192*T5192/100)</f>
        <v/>
      </c>
      <c r="S5192" s="8" t="n"/>
      <c r="T5192" s="8" t="n"/>
      <c r="W5192">
        <f>IF($C5192="","",IF($AL5192=1,0,IF($AK5192=1,Settings!$C$6,Settings!$C$7))*100)</f>
        <v/>
      </c>
      <c r="X5192" s="8">
        <f>IF($C5192="","",T5192*W5192/100)</f>
        <v/>
      </c>
      <c r="Y5192" s="8">
        <f>IF($C5192="","",T5192-X5192)</f>
        <v/>
      </c>
      <c r="Z5192" s="8">
        <f>IF($C5192="","",Y5192-M5192)</f>
        <v/>
      </c>
      <c r="AD5192" s="8" t="n"/>
      <c r="AG5192" s="14" t="n"/>
      <c r="AI5192">
        <f>IF($C5192="","",IF(COUNTIF($C$2:$C5192,$C5192)=1,1,0))</f>
        <v/>
      </c>
      <c r="AJ5192">
        <f>IF($AI5192=1,SUMPRODUCT(--($AM$2:$AM$7001&lt;$AM5192))+1,"")</f>
        <v/>
      </c>
      <c r="AK5192">
        <f>IF($C5192="","",IF(OR($P5192=TRUE(),$P5192="TRUE"),1,0))</f>
        <v/>
      </c>
      <c r="AL5192">
        <f>IF($C5192="","",IF(AND($V5192="Yes",SUMPRODUCT((LEN(Settings!$F$6:$F$13)&gt;0)*ISNUMBER(SEARCH(Settings!$F$6:$F$13,$O5192)))=0),1,0))</f>
        <v/>
      </c>
      <c r="AM5192">
        <f>IF($AI5192=1,IFERROR(IF(VALUE($C5192)&lt;100000000,VALUE($C5192),1000000000),IFERROR(IF(VALUE(MID($C5192,2,20))&lt;100000000,VALUE(MID($C5192,2,20)),1000000000),1000000000))+ROW()/100000,"")</f>
        <v/>
      </c>
    </row>
    <row r="5193">
      <c r="E5193" s="14" t="n"/>
      <c r="M5193" s="8">
        <f>IF($C5193="","",L5193*T5193/100)</f>
        <v/>
      </c>
      <c r="S5193" s="8" t="n"/>
      <c r="T5193" s="8" t="n"/>
      <c r="W5193">
        <f>IF($C5193="","",IF($AL5193=1,0,IF($AK5193=1,Settings!$C$6,Settings!$C$7))*100)</f>
        <v/>
      </c>
      <c r="X5193" s="8">
        <f>IF($C5193="","",T5193*W5193/100)</f>
        <v/>
      </c>
      <c r="Y5193" s="8">
        <f>IF($C5193="","",T5193-X5193)</f>
        <v/>
      </c>
      <c r="Z5193" s="8">
        <f>IF($C5193="","",Y5193-M5193)</f>
        <v/>
      </c>
      <c r="AD5193" s="8" t="n"/>
      <c r="AG5193" s="14" t="n"/>
      <c r="AI5193">
        <f>IF($C5193="","",IF(COUNTIF($C$2:$C5193,$C5193)=1,1,0))</f>
        <v/>
      </c>
      <c r="AJ5193">
        <f>IF($AI5193=1,SUMPRODUCT(--($AM$2:$AM$7001&lt;$AM5193))+1,"")</f>
        <v/>
      </c>
      <c r="AK5193">
        <f>IF($C5193="","",IF(OR($P5193=TRUE(),$P5193="TRUE"),1,0))</f>
        <v/>
      </c>
      <c r="AL5193">
        <f>IF($C5193="","",IF(AND($V5193="Yes",SUMPRODUCT((LEN(Settings!$F$6:$F$13)&gt;0)*ISNUMBER(SEARCH(Settings!$F$6:$F$13,$O5193)))=0),1,0))</f>
        <v/>
      </c>
      <c r="AM5193">
        <f>IF($AI5193=1,IFERROR(IF(VALUE($C5193)&lt;100000000,VALUE($C5193),1000000000),IFERROR(IF(VALUE(MID($C5193,2,20))&lt;100000000,VALUE(MID($C5193,2,20)),1000000000),1000000000))+ROW()/100000,"")</f>
        <v/>
      </c>
    </row>
    <row r="5194">
      <c r="E5194" s="14" t="n"/>
      <c r="M5194" s="8">
        <f>IF($C5194="","",L5194*T5194/100)</f>
        <v/>
      </c>
      <c r="S5194" s="8" t="n"/>
      <c r="T5194" s="8" t="n"/>
      <c r="W5194">
        <f>IF($C5194="","",IF($AL5194=1,0,IF($AK5194=1,Settings!$C$6,Settings!$C$7))*100)</f>
        <v/>
      </c>
      <c r="X5194" s="8">
        <f>IF($C5194="","",T5194*W5194/100)</f>
        <v/>
      </c>
      <c r="Y5194" s="8">
        <f>IF($C5194="","",T5194-X5194)</f>
        <v/>
      </c>
      <c r="Z5194" s="8">
        <f>IF($C5194="","",Y5194-M5194)</f>
        <v/>
      </c>
      <c r="AD5194" s="8" t="n"/>
      <c r="AG5194" s="14" t="n"/>
      <c r="AI5194">
        <f>IF($C5194="","",IF(COUNTIF($C$2:$C5194,$C5194)=1,1,0))</f>
        <v/>
      </c>
      <c r="AJ5194">
        <f>IF($AI5194=1,SUMPRODUCT(--($AM$2:$AM$7001&lt;$AM5194))+1,"")</f>
        <v/>
      </c>
      <c r="AK5194">
        <f>IF($C5194="","",IF(OR($P5194=TRUE(),$P5194="TRUE"),1,0))</f>
        <v/>
      </c>
      <c r="AL5194">
        <f>IF($C5194="","",IF(AND($V5194="Yes",SUMPRODUCT((LEN(Settings!$F$6:$F$13)&gt;0)*ISNUMBER(SEARCH(Settings!$F$6:$F$13,$O5194)))=0),1,0))</f>
        <v/>
      </c>
      <c r="AM5194">
        <f>IF($AI5194=1,IFERROR(IF(VALUE($C5194)&lt;100000000,VALUE($C5194),1000000000),IFERROR(IF(VALUE(MID($C5194,2,20))&lt;100000000,VALUE(MID($C5194,2,20)),1000000000),1000000000))+ROW()/100000,"")</f>
        <v/>
      </c>
    </row>
    <row r="5195">
      <c r="E5195" s="14" t="n"/>
      <c r="M5195" s="8">
        <f>IF($C5195="","",L5195*T5195/100)</f>
        <v/>
      </c>
      <c r="S5195" s="8" t="n"/>
      <c r="T5195" s="8" t="n"/>
      <c r="W5195">
        <f>IF($C5195="","",IF($AL5195=1,0,IF($AK5195=1,Settings!$C$6,Settings!$C$7))*100)</f>
        <v/>
      </c>
      <c r="X5195" s="8">
        <f>IF($C5195="","",T5195*W5195/100)</f>
        <v/>
      </c>
      <c r="Y5195" s="8">
        <f>IF($C5195="","",T5195-X5195)</f>
        <v/>
      </c>
      <c r="Z5195" s="8">
        <f>IF($C5195="","",Y5195-M5195)</f>
        <v/>
      </c>
      <c r="AD5195" s="8" t="n"/>
      <c r="AG5195" s="14" t="n"/>
      <c r="AI5195">
        <f>IF($C5195="","",IF(COUNTIF($C$2:$C5195,$C5195)=1,1,0))</f>
        <v/>
      </c>
      <c r="AJ5195">
        <f>IF($AI5195=1,SUMPRODUCT(--($AM$2:$AM$7001&lt;$AM5195))+1,"")</f>
        <v/>
      </c>
      <c r="AK5195">
        <f>IF($C5195="","",IF(OR($P5195=TRUE(),$P5195="TRUE"),1,0))</f>
        <v/>
      </c>
      <c r="AL5195">
        <f>IF($C5195="","",IF(AND($V5195="Yes",SUMPRODUCT((LEN(Settings!$F$6:$F$13)&gt;0)*ISNUMBER(SEARCH(Settings!$F$6:$F$13,$O5195)))=0),1,0))</f>
        <v/>
      </c>
      <c r="AM5195">
        <f>IF($AI5195=1,IFERROR(IF(VALUE($C5195)&lt;100000000,VALUE($C5195),1000000000),IFERROR(IF(VALUE(MID($C5195,2,20))&lt;100000000,VALUE(MID($C5195,2,20)),1000000000),1000000000))+ROW()/100000,"")</f>
        <v/>
      </c>
    </row>
    <row r="5196">
      <c r="E5196" s="14" t="n"/>
      <c r="M5196" s="8">
        <f>IF($C5196="","",L5196*T5196/100)</f>
        <v/>
      </c>
      <c r="S5196" s="8" t="n"/>
      <c r="T5196" s="8" t="n"/>
      <c r="W5196">
        <f>IF($C5196="","",IF($AL5196=1,0,IF($AK5196=1,Settings!$C$6,Settings!$C$7))*100)</f>
        <v/>
      </c>
      <c r="X5196" s="8">
        <f>IF($C5196="","",T5196*W5196/100)</f>
        <v/>
      </c>
      <c r="Y5196" s="8">
        <f>IF($C5196="","",T5196-X5196)</f>
        <v/>
      </c>
      <c r="Z5196" s="8">
        <f>IF($C5196="","",Y5196-M5196)</f>
        <v/>
      </c>
      <c r="AD5196" s="8" t="n"/>
      <c r="AG5196" s="14" t="n"/>
      <c r="AI5196">
        <f>IF($C5196="","",IF(COUNTIF($C$2:$C5196,$C5196)=1,1,0))</f>
        <v/>
      </c>
      <c r="AJ5196">
        <f>IF($AI5196=1,SUMPRODUCT(--($AM$2:$AM$7001&lt;$AM5196))+1,"")</f>
        <v/>
      </c>
      <c r="AK5196">
        <f>IF($C5196="","",IF(OR($P5196=TRUE(),$P5196="TRUE"),1,0))</f>
        <v/>
      </c>
      <c r="AL5196">
        <f>IF($C5196="","",IF(AND($V5196="Yes",SUMPRODUCT((LEN(Settings!$F$6:$F$13)&gt;0)*ISNUMBER(SEARCH(Settings!$F$6:$F$13,$O5196)))=0),1,0))</f>
        <v/>
      </c>
      <c r="AM5196">
        <f>IF($AI5196=1,IFERROR(IF(VALUE($C5196)&lt;100000000,VALUE($C5196),1000000000),IFERROR(IF(VALUE(MID($C5196,2,20))&lt;100000000,VALUE(MID($C5196,2,20)),1000000000),1000000000))+ROW()/100000,"")</f>
        <v/>
      </c>
    </row>
    <row r="5197">
      <c r="E5197" s="14" t="n"/>
      <c r="M5197" s="8">
        <f>IF($C5197="","",L5197*T5197/100)</f>
        <v/>
      </c>
      <c r="S5197" s="8" t="n"/>
      <c r="T5197" s="8" t="n"/>
      <c r="W5197">
        <f>IF($C5197="","",IF($AL5197=1,0,IF($AK5197=1,Settings!$C$6,Settings!$C$7))*100)</f>
        <v/>
      </c>
      <c r="X5197" s="8">
        <f>IF($C5197="","",T5197*W5197/100)</f>
        <v/>
      </c>
      <c r="Y5197" s="8">
        <f>IF($C5197="","",T5197-X5197)</f>
        <v/>
      </c>
      <c r="Z5197" s="8">
        <f>IF($C5197="","",Y5197-M5197)</f>
        <v/>
      </c>
      <c r="AD5197" s="8" t="n"/>
      <c r="AG5197" s="14" t="n"/>
      <c r="AI5197">
        <f>IF($C5197="","",IF(COUNTIF($C$2:$C5197,$C5197)=1,1,0))</f>
        <v/>
      </c>
      <c r="AJ5197">
        <f>IF($AI5197=1,SUMPRODUCT(--($AM$2:$AM$7001&lt;$AM5197))+1,"")</f>
        <v/>
      </c>
      <c r="AK5197">
        <f>IF($C5197="","",IF(OR($P5197=TRUE(),$P5197="TRUE"),1,0))</f>
        <v/>
      </c>
      <c r="AL5197">
        <f>IF($C5197="","",IF(AND($V5197="Yes",SUMPRODUCT((LEN(Settings!$F$6:$F$13)&gt;0)*ISNUMBER(SEARCH(Settings!$F$6:$F$13,$O5197)))=0),1,0))</f>
        <v/>
      </c>
      <c r="AM5197">
        <f>IF($AI5197=1,IFERROR(IF(VALUE($C5197)&lt;100000000,VALUE($C5197),1000000000),IFERROR(IF(VALUE(MID($C5197,2,20))&lt;100000000,VALUE(MID($C5197,2,20)),1000000000),1000000000))+ROW()/100000,"")</f>
        <v/>
      </c>
    </row>
    <row r="5198">
      <c r="E5198" s="14" t="n"/>
      <c r="M5198" s="8">
        <f>IF($C5198="","",L5198*T5198/100)</f>
        <v/>
      </c>
      <c r="S5198" s="8" t="n"/>
      <c r="T5198" s="8" t="n"/>
      <c r="W5198">
        <f>IF($C5198="","",IF($AL5198=1,0,IF($AK5198=1,Settings!$C$6,Settings!$C$7))*100)</f>
        <v/>
      </c>
      <c r="X5198" s="8">
        <f>IF($C5198="","",T5198*W5198/100)</f>
        <v/>
      </c>
      <c r="Y5198" s="8">
        <f>IF($C5198="","",T5198-X5198)</f>
        <v/>
      </c>
      <c r="Z5198" s="8">
        <f>IF($C5198="","",Y5198-M5198)</f>
        <v/>
      </c>
      <c r="AD5198" s="8" t="n"/>
      <c r="AG5198" s="14" t="n"/>
      <c r="AI5198">
        <f>IF($C5198="","",IF(COUNTIF($C$2:$C5198,$C5198)=1,1,0))</f>
        <v/>
      </c>
      <c r="AJ5198">
        <f>IF($AI5198=1,SUMPRODUCT(--($AM$2:$AM$7001&lt;$AM5198))+1,"")</f>
        <v/>
      </c>
      <c r="AK5198">
        <f>IF($C5198="","",IF(OR($P5198=TRUE(),$P5198="TRUE"),1,0))</f>
        <v/>
      </c>
      <c r="AL5198">
        <f>IF($C5198="","",IF(AND($V5198="Yes",SUMPRODUCT((LEN(Settings!$F$6:$F$13)&gt;0)*ISNUMBER(SEARCH(Settings!$F$6:$F$13,$O5198)))=0),1,0))</f>
        <v/>
      </c>
      <c r="AM5198">
        <f>IF($AI5198=1,IFERROR(IF(VALUE($C5198)&lt;100000000,VALUE($C5198),1000000000),IFERROR(IF(VALUE(MID($C5198,2,20))&lt;100000000,VALUE(MID($C5198,2,20)),1000000000),1000000000))+ROW()/100000,"")</f>
        <v/>
      </c>
    </row>
    <row r="5199">
      <c r="E5199" s="14" t="n"/>
      <c r="M5199" s="8">
        <f>IF($C5199="","",L5199*T5199/100)</f>
        <v/>
      </c>
      <c r="S5199" s="8" t="n"/>
      <c r="T5199" s="8" t="n"/>
      <c r="W5199">
        <f>IF($C5199="","",IF($AL5199=1,0,IF($AK5199=1,Settings!$C$6,Settings!$C$7))*100)</f>
        <v/>
      </c>
      <c r="X5199" s="8">
        <f>IF($C5199="","",T5199*W5199/100)</f>
        <v/>
      </c>
      <c r="Y5199" s="8">
        <f>IF($C5199="","",T5199-X5199)</f>
        <v/>
      </c>
      <c r="Z5199" s="8">
        <f>IF($C5199="","",Y5199-M5199)</f>
        <v/>
      </c>
      <c r="AD5199" s="8" t="n"/>
      <c r="AG5199" s="14" t="n"/>
      <c r="AI5199">
        <f>IF($C5199="","",IF(COUNTIF($C$2:$C5199,$C5199)=1,1,0))</f>
        <v/>
      </c>
      <c r="AJ5199">
        <f>IF($AI5199=1,SUMPRODUCT(--($AM$2:$AM$7001&lt;$AM5199))+1,"")</f>
        <v/>
      </c>
      <c r="AK5199">
        <f>IF($C5199="","",IF(OR($P5199=TRUE(),$P5199="TRUE"),1,0))</f>
        <v/>
      </c>
      <c r="AL5199">
        <f>IF($C5199="","",IF(AND($V5199="Yes",SUMPRODUCT((LEN(Settings!$F$6:$F$13)&gt;0)*ISNUMBER(SEARCH(Settings!$F$6:$F$13,$O5199)))=0),1,0))</f>
        <v/>
      </c>
      <c r="AM5199">
        <f>IF($AI5199=1,IFERROR(IF(VALUE($C5199)&lt;100000000,VALUE($C5199),1000000000),IFERROR(IF(VALUE(MID($C5199,2,20))&lt;100000000,VALUE(MID($C5199,2,20)),1000000000),1000000000))+ROW()/100000,"")</f>
        <v/>
      </c>
    </row>
    <row r="5200">
      <c r="E5200" s="14" t="n"/>
      <c r="M5200" s="8">
        <f>IF($C5200="","",L5200*T5200/100)</f>
        <v/>
      </c>
      <c r="S5200" s="8" t="n"/>
      <c r="T5200" s="8" t="n"/>
      <c r="W5200">
        <f>IF($C5200="","",IF($AL5200=1,0,IF($AK5200=1,Settings!$C$6,Settings!$C$7))*100)</f>
        <v/>
      </c>
      <c r="X5200" s="8">
        <f>IF($C5200="","",T5200*W5200/100)</f>
        <v/>
      </c>
      <c r="Y5200" s="8">
        <f>IF($C5200="","",T5200-X5200)</f>
        <v/>
      </c>
      <c r="Z5200" s="8">
        <f>IF($C5200="","",Y5200-M5200)</f>
        <v/>
      </c>
      <c r="AD5200" s="8" t="n"/>
      <c r="AG5200" s="14" t="n"/>
      <c r="AI5200">
        <f>IF($C5200="","",IF(COUNTIF($C$2:$C5200,$C5200)=1,1,0))</f>
        <v/>
      </c>
      <c r="AJ5200">
        <f>IF($AI5200=1,SUMPRODUCT(--($AM$2:$AM$7001&lt;$AM5200))+1,"")</f>
        <v/>
      </c>
      <c r="AK5200">
        <f>IF($C5200="","",IF(OR($P5200=TRUE(),$P5200="TRUE"),1,0))</f>
        <v/>
      </c>
      <c r="AL5200">
        <f>IF($C5200="","",IF(AND($V5200="Yes",SUMPRODUCT((LEN(Settings!$F$6:$F$13)&gt;0)*ISNUMBER(SEARCH(Settings!$F$6:$F$13,$O5200)))=0),1,0))</f>
        <v/>
      </c>
      <c r="AM5200">
        <f>IF($AI5200=1,IFERROR(IF(VALUE($C5200)&lt;100000000,VALUE($C5200),1000000000),IFERROR(IF(VALUE(MID($C5200,2,20))&lt;100000000,VALUE(MID($C5200,2,20)),1000000000),1000000000))+ROW()/100000,"")</f>
        <v/>
      </c>
    </row>
    <row r="5201">
      <c r="E5201" s="14" t="n"/>
      <c r="M5201" s="8">
        <f>IF($C5201="","",L5201*T5201/100)</f>
        <v/>
      </c>
      <c r="S5201" s="8" t="n"/>
      <c r="T5201" s="8" t="n"/>
      <c r="W5201">
        <f>IF($C5201="","",IF($AL5201=1,0,IF($AK5201=1,Settings!$C$6,Settings!$C$7))*100)</f>
        <v/>
      </c>
      <c r="X5201" s="8">
        <f>IF($C5201="","",T5201*W5201/100)</f>
        <v/>
      </c>
      <c r="Y5201" s="8">
        <f>IF($C5201="","",T5201-X5201)</f>
        <v/>
      </c>
      <c r="Z5201" s="8">
        <f>IF($C5201="","",Y5201-M5201)</f>
        <v/>
      </c>
      <c r="AD5201" s="8" t="n"/>
      <c r="AG5201" s="14" t="n"/>
      <c r="AI5201">
        <f>IF($C5201="","",IF(COUNTIF($C$2:$C5201,$C5201)=1,1,0))</f>
        <v/>
      </c>
      <c r="AJ5201">
        <f>IF($AI5201=1,SUMPRODUCT(--($AM$2:$AM$7001&lt;$AM5201))+1,"")</f>
        <v/>
      </c>
      <c r="AK5201">
        <f>IF($C5201="","",IF(OR($P5201=TRUE(),$P5201="TRUE"),1,0))</f>
        <v/>
      </c>
      <c r="AL5201">
        <f>IF($C5201="","",IF(AND($V5201="Yes",SUMPRODUCT((LEN(Settings!$F$6:$F$13)&gt;0)*ISNUMBER(SEARCH(Settings!$F$6:$F$13,$O5201)))=0),1,0))</f>
        <v/>
      </c>
      <c r="AM5201">
        <f>IF($AI5201=1,IFERROR(IF(VALUE($C5201)&lt;100000000,VALUE($C5201),1000000000),IFERROR(IF(VALUE(MID($C5201,2,20))&lt;100000000,VALUE(MID($C5201,2,20)),1000000000),1000000000))+ROW()/100000,"")</f>
        <v/>
      </c>
    </row>
    <row r="5202">
      <c r="E5202" s="14" t="n"/>
      <c r="M5202" s="8">
        <f>IF($C5202="","",L5202*T5202/100)</f>
        <v/>
      </c>
      <c r="S5202" s="8" t="n"/>
      <c r="T5202" s="8" t="n"/>
      <c r="W5202">
        <f>IF($C5202="","",IF($AL5202=1,0,IF($AK5202=1,Settings!$C$6,Settings!$C$7))*100)</f>
        <v/>
      </c>
      <c r="X5202" s="8">
        <f>IF($C5202="","",T5202*W5202/100)</f>
        <v/>
      </c>
      <c r="Y5202" s="8">
        <f>IF($C5202="","",T5202-X5202)</f>
        <v/>
      </c>
      <c r="Z5202" s="8">
        <f>IF($C5202="","",Y5202-M5202)</f>
        <v/>
      </c>
      <c r="AD5202" s="8" t="n"/>
      <c r="AG5202" s="14" t="n"/>
      <c r="AI5202">
        <f>IF($C5202="","",IF(COUNTIF($C$2:$C5202,$C5202)=1,1,0))</f>
        <v/>
      </c>
      <c r="AJ5202">
        <f>IF($AI5202=1,SUMPRODUCT(--($AM$2:$AM$7001&lt;$AM5202))+1,"")</f>
        <v/>
      </c>
      <c r="AK5202">
        <f>IF($C5202="","",IF(OR($P5202=TRUE(),$P5202="TRUE"),1,0))</f>
        <v/>
      </c>
      <c r="AL5202">
        <f>IF($C5202="","",IF(AND($V5202="Yes",SUMPRODUCT((LEN(Settings!$F$6:$F$13)&gt;0)*ISNUMBER(SEARCH(Settings!$F$6:$F$13,$O5202)))=0),1,0))</f>
        <v/>
      </c>
      <c r="AM5202">
        <f>IF($AI5202=1,IFERROR(IF(VALUE($C5202)&lt;100000000,VALUE($C5202),1000000000),IFERROR(IF(VALUE(MID($C5202,2,20))&lt;100000000,VALUE(MID($C5202,2,20)),1000000000),1000000000))+ROW()/100000,"")</f>
        <v/>
      </c>
    </row>
    <row r="5203">
      <c r="E5203" s="14" t="n"/>
      <c r="M5203" s="8">
        <f>IF($C5203="","",L5203*T5203/100)</f>
        <v/>
      </c>
      <c r="S5203" s="8" t="n"/>
      <c r="T5203" s="8" t="n"/>
      <c r="W5203">
        <f>IF($C5203="","",IF($AL5203=1,0,IF($AK5203=1,Settings!$C$6,Settings!$C$7))*100)</f>
        <v/>
      </c>
      <c r="X5203" s="8">
        <f>IF($C5203="","",T5203*W5203/100)</f>
        <v/>
      </c>
      <c r="Y5203" s="8">
        <f>IF($C5203="","",T5203-X5203)</f>
        <v/>
      </c>
      <c r="Z5203" s="8">
        <f>IF($C5203="","",Y5203-M5203)</f>
        <v/>
      </c>
      <c r="AD5203" s="8" t="n"/>
      <c r="AG5203" s="14" t="n"/>
      <c r="AI5203">
        <f>IF($C5203="","",IF(COUNTIF($C$2:$C5203,$C5203)=1,1,0))</f>
        <v/>
      </c>
      <c r="AJ5203">
        <f>IF($AI5203=1,SUMPRODUCT(--($AM$2:$AM$7001&lt;$AM5203))+1,"")</f>
        <v/>
      </c>
      <c r="AK5203">
        <f>IF($C5203="","",IF(OR($P5203=TRUE(),$P5203="TRUE"),1,0))</f>
        <v/>
      </c>
      <c r="AL5203">
        <f>IF($C5203="","",IF(AND($V5203="Yes",SUMPRODUCT((LEN(Settings!$F$6:$F$13)&gt;0)*ISNUMBER(SEARCH(Settings!$F$6:$F$13,$O5203)))=0),1,0))</f>
        <v/>
      </c>
      <c r="AM5203">
        <f>IF($AI5203=1,IFERROR(IF(VALUE($C5203)&lt;100000000,VALUE($C5203),1000000000),IFERROR(IF(VALUE(MID($C5203,2,20))&lt;100000000,VALUE(MID($C5203,2,20)),1000000000),1000000000))+ROW()/100000,"")</f>
        <v/>
      </c>
    </row>
    <row r="5204">
      <c r="E5204" s="14" t="n"/>
      <c r="M5204" s="8">
        <f>IF($C5204="","",L5204*T5204/100)</f>
        <v/>
      </c>
      <c r="S5204" s="8" t="n"/>
      <c r="T5204" s="8" t="n"/>
      <c r="W5204">
        <f>IF($C5204="","",IF($AL5204=1,0,IF($AK5204=1,Settings!$C$6,Settings!$C$7))*100)</f>
        <v/>
      </c>
      <c r="X5204" s="8">
        <f>IF($C5204="","",T5204*W5204/100)</f>
        <v/>
      </c>
      <c r="Y5204" s="8">
        <f>IF($C5204="","",T5204-X5204)</f>
        <v/>
      </c>
      <c r="Z5204" s="8">
        <f>IF($C5204="","",Y5204-M5204)</f>
        <v/>
      </c>
      <c r="AD5204" s="8" t="n"/>
      <c r="AG5204" s="14" t="n"/>
      <c r="AI5204">
        <f>IF($C5204="","",IF(COUNTIF($C$2:$C5204,$C5204)=1,1,0))</f>
        <v/>
      </c>
      <c r="AJ5204">
        <f>IF($AI5204=1,SUMPRODUCT(--($AM$2:$AM$7001&lt;$AM5204))+1,"")</f>
        <v/>
      </c>
      <c r="AK5204">
        <f>IF($C5204="","",IF(OR($P5204=TRUE(),$P5204="TRUE"),1,0))</f>
        <v/>
      </c>
      <c r="AL5204">
        <f>IF($C5204="","",IF(AND($V5204="Yes",SUMPRODUCT((LEN(Settings!$F$6:$F$13)&gt;0)*ISNUMBER(SEARCH(Settings!$F$6:$F$13,$O5204)))=0),1,0))</f>
        <v/>
      </c>
      <c r="AM5204">
        <f>IF($AI5204=1,IFERROR(IF(VALUE($C5204)&lt;100000000,VALUE($C5204),1000000000),IFERROR(IF(VALUE(MID($C5204,2,20))&lt;100000000,VALUE(MID($C5204,2,20)),1000000000),1000000000))+ROW()/100000,"")</f>
        <v/>
      </c>
    </row>
    <row r="5205">
      <c r="E5205" s="14" t="n"/>
      <c r="M5205" s="8">
        <f>IF($C5205="","",L5205*T5205/100)</f>
        <v/>
      </c>
      <c r="S5205" s="8" t="n"/>
      <c r="T5205" s="8" t="n"/>
      <c r="W5205">
        <f>IF($C5205="","",IF($AL5205=1,0,IF($AK5205=1,Settings!$C$6,Settings!$C$7))*100)</f>
        <v/>
      </c>
      <c r="X5205" s="8">
        <f>IF($C5205="","",T5205*W5205/100)</f>
        <v/>
      </c>
      <c r="Y5205" s="8">
        <f>IF($C5205="","",T5205-X5205)</f>
        <v/>
      </c>
      <c r="Z5205" s="8">
        <f>IF($C5205="","",Y5205-M5205)</f>
        <v/>
      </c>
      <c r="AD5205" s="8" t="n"/>
      <c r="AG5205" s="14" t="n"/>
      <c r="AI5205">
        <f>IF($C5205="","",IF(COUNTIF($C$2:$C5205,$C5205)=1,1,0))</f>
        <v/>
      </c>
      <c r="AJ5205">
        <f>IF($AI5205=1,SUMPRODUCT(--($AM$2:$AM$7001&lt;$AM5205))+1,"")</f>
        <v/>
      </c>
      <c r="AK5205">
        <f>IF($C5205="","",IF(OR($P5205=TRUE(),$P5205="TRUE"),1,0))</f>
        <v/>
      </c>
      <c r="AL5205">
        <f>IF($C5205="","",IF(AND($V5205="Yes",SUMPRODUCT((LEN(Settings!$F$6:$F$13)&gt;0)*ISNUMBER(SEARCH(Settings!$F$6:$F$13,$O5205)))=0),1,0))</f>
        <v/>
      </c>
      <c r="AM5205">
        <f>IF($AI5205=1,IFERROR(IF(VALUE($C5205)&lt;100000000,VALUE($C5205),1000000000),IFERROR(IF(VALUE(MID($C5205,2,20))&lt;100000000,VALUE(MID($C5205,2,20)),1000000000),1000000000))+ROW()/100000,"")</f>
        <v/>
      </c>
    </row>
    <row r="5206">
      <c r="E5206" s="14" t="n"/>
      <c r="M5206" s="8">
        <f>IF($C5206="","",L5206*T5206/100)</f>
        <v/>
      </c>
      <c r="S5206" s="8" t="n"/>
      <c r="T5206" s="8" t="n"/>
      <c r="W5206">
        <f>IF($C5206="","",IF($AL5206=1,0,IF($AK5206=1,Settings!$C$6,Settings!$C$7))*100)</f>
        <v/>
      </c>
      <c r="X5206" s="8">
        <f>IF($C5206="","",T5206*W5206/100)</f>
        <v/>
      </c>
      <c r="Y5206" s="8">
        <f>IF($C5206="","",T5206-X5206)</f>
        <v/>
      </c>
      <c r="Z5206" s="8">
        <f>IF($C5206="","",Y5206-M5206)</f>
        <v/>
      </c>
      <c r="AD5206" s="8" t="n"/>
      <c r="AG5206" s="14" t="n"/>
      <c r="AI5206">
        <f>IF($C5206="","",IF(COUNTIF($C$2:$C5206,$C5206)=1,1,0))</f>
        <v/>
      </c>
      <c r="AJ5206">
        <f>IF($AI5206=1,SUMPRODUCT(--($AM$2:$AM$7001&lt;$AM5206))+1,"")</f>
        <v/>
      </c>
      <c r="AK5206">
        <f>IF($C5206="","",IF(OR($P5206=TRUE(),$P5206="TRUE"),1,0))</f>
        <v/>
      </c>
      <c r="AL5206">
        <f>IF($C5206="","",IF(AND($V5206="Yes",SUMPRODUCT((LEN(Settings!$F$6:$F$13)&gt;0)*ISNUMBER(SEARCH(Settings!$F$6:$F$13,$O5206)))=0),1,0))</f>
        <v/>
      </c>
      <c r="AM5206">
        <f>IF($AI5206=1,IFERROR(IF(VALUE($C5206)&lt;100000000,VALUE($C5206),1000000000),IFERROR(IF(VALUE(MID($C5206,2,20))&lt;100000000,VALUE(MID($C5206,2,20)),1000000000),1000000000))+ROW()/100000,"")</f>
        <v/>
      </c>
    </row>
    <row r="5207">
      <c r="E5207" s="14" t="n"/>
      <c r="M5207" s="8">
        <f>IF($C5207="","",L5207*T5207/100)</f>
        <v/>
      </c>
      <c r="S5207" s="8" t="n"/>
      <c r="T5207" s="8" t="n"/>
      <c r="W5207">
        <f>IF($C5207="","",IF($AL5207=1,0,IF($AK5207=1,Settings!$C$6,Settings!$C$7))*100)</f>
        <v/>
      </c>
      <c r="X5207" s="8">
        <f>IF($C5207="","",T5207*W5207/100)</f>
        <v/>
      </c>
      <c r="Y5207" s="8">
        <f>IF($C5207="","",T5207-X5207)</f>
        <v/>
      </c>
      <c r="Z5207" s="8">
        <f>IF($C5207="","",Y5207-M5207)</f>
        <v/>
      </c>
      <c r="AD5207" s="8" t="n"/>
      <c r="AG5207" s="14" t="n"/>
      <c r="AI5207">
        <f>IF($C5207="","",IF(COUNTIF($C$2:$C5207,$C5207)=1,1,0))</f>
        <v/>
      </c>
      <c r="AJ5207">
        <f>IF($AI5207=1,SUMPRODUCT(--($AM$2:$AM$7001&lt;$AM5207))+1,"")</f>
        <v/>
      </c>
      <c r="AK5207">
        <f>IF($C5207="","",IF(OR($P5207=TRUE(),$P5207="TRUE"),1,0))</f>
        <v/>
      </c>
      <c r="AL5207">
        <f>IF($C5207="","",IF(AND($V5207="Yes",SUMPRODUCT((LEN(Settings!$F$6:$F$13)&gt;0)*ISNUMBER(SEARCH(Settings!$F$6:$F$13,$O5207)))=0),1,0))</f>
        <v/>
      </c>
      <c r="AM5207">
        <f>IF($AI5207=1,IFERROR(IF(VALUE($C5207)&lt;100000000,VALUE($C5207),1000000000),IFERROR(IF(VALUE(MID($C5207,2,20))&lt;100000000,VALUE(MID($C5207,2,20)),1000000000),1000000000))+ROW()/100000,"")</f>
        <v/>
      </c>
    </row>
    <row r="5208">
      <c r="E5208" s="14" t="n"/>
      <c r="M5208" s="8">
        <f>IF($C5208="","",L5208*T5208/100)</f>
        <v/>
      </c>
      <c r="S5208" s="8" t="n"/>
      <c r="T5208" s="8" t="n"/>
      <c r="W5208">
        <f>IF($C5208="","",IF($AL5208=1,0,IF($AK5208=1,Settings!$C$6,Settings!$C$7))*100)</f>
        <v/>
      </c>
      <c r="X5208" s="8">
        <f>IF($C5208="","",T5208*W5208/100)</f>
        <v/>
      </c>
      <c r="Y5208" s="8">
        <f>IF($C5208="","",T5208-X5208)</f>
        <v/>
      </c>
      <c r="Z5208" s="8">
        <f>IF($C5208="","",Y5208-M5208)</f>
        <v/>
      </c>
      <c r="AD5208" s="8" t="n"/>
      <c r="AG5208" s="14" t="n"/>
      <c r="AI5208">
        <f>IF($C5208="","",IF(COUNTIF($C$2:$C5208,$C5208)=1,1,0))</f>
        <v/>
      </c>
      <c r="AJ5208">
        <f>IF($AI5208=1,SUMPRODUCT(--($AM$2:$AM$7001&lt;$AM5208))+1,"")</f>
        <v/>
      </c>
      <c r="AK5208">
        <f>IF($C5208="","",IF(OR($P5208=TRUE(),$P5208="TRUE"),1,0))</f>
        <v/>
      </c>
      <c r="AL5208">
        <f>IF($C5208="","",IF(AND($V5208="Yes",SUMPRODUCT((LEN(Settings!$F$6:$F$13)&gt;0)*ISNUMBER(SEARCH(Settings!$F$6:$F$13,$O5208)))=0),1,0))</f>
        <v/>
      </c>
      <c r="AM5208">
        <f>IF($AI5208=1,IFERROR(IF(VALUE($C5208)&lt;100000000,VALUE($C5208),1000000000),IFERROR(IF(VALUE(MID($C5208,2,20))&lt;100000000,VALUE(MID($C5208,2,20)),1000000000),1000000000))+ROW()/100000,"")</f>
        <v/>
      </c>
    </row>
    <row r="5209">
      <c r="E5209" s="14" t="n"/>
      <c r="M5209" s="8">
        <f>IF($C5209="","",L5209*T5209/100)</f>
        <v/>
      </c>
      <c r="S5209" s="8" t="n"/>
      <c r="T5209" s="8" t="n"/>
      <c r="W5209">
        <f>IF($C5209="","",IF($AL5209=1,0,IF($AK5209=1,Settings!$C$6,Settings!$C$7))*100)</f>
        <v/>
      </c>
      <c r="X5209" s="8">
        <f>IF($C5209="","",T5209*W5209/100)</f>
        <v/>
      </c>
      <c r="Y5209" s="8">
        <f>IF($C5209="","",T5209-X5209)</f>
        <v/>
      </c>
      <c r="Z5209" s="8">
        <f>IF($C5209="","",Y5209-M5209)</f>
        <v/>
      </c>
      <c r="AD5209" s="8" t="n"/>
      <c r="AG5209" s="14" t="n"/>
      <c r="AI5209">
        <f>IF($C5209="","",IF(COUNTIF($C$2:$C5209,$C5209)=1,1,0))</f>
        <v/>
      </c>
      <c r="AJ5209">
        <f>IF($AI5209=1,SUMPRODUCT(--($AM$2:$AM$7001&lt;$AM5209))+1,"")</f>
        <v/>
      </c>
      <c r="AK5209">
        <f>IF($C5209="","",IF(OR($P5209=TRUE(),$P5209="TRUE"),1,0))</f>
        <v/>
      </c>
      <c r="AL5209">
        <f>IF($C5209="","",IF(AND($V5209="Yes",SUMPRODUCT((LEN(Settings!$F$6:$F$13)&gt;0)*ISNUMBER(SEARCH(Settings!$F$6:$F$13,$O5209)))=0),1,0))</f>
        <v/>
      </c>
      <c r="AM5209">
        <f>IF($AI5209=1,IFERROR(IF(VALUE($C5209)&lt;100000000,VALUE($C5209),1000000000),IFERROR(IF(VALUE(MID($C5209,2,20))&lt;100000000,VALUE(MID($C5209,2,20)),1000000000),1000000000))+ROW()/100000,"")</f>
        <v/>
      </c>
    </row>
    <row r="5210">
      <c r="E5210" s="14" t="n"/>
      <c r="M5210" s="8">
        <f>IF($C5210="","",L5210*T5210/100)</f>
        <v/>
      </c>
      <c r="S5210" s="8" t="n"/>
      <c r="T5210" s="8" t="n"/>
      <c r="W5210">
        <f>IF($C5210="","",IF($AL5210=1,0,IF($AK5210=1,Settings!$C$6,Settings!$C$7))*100)</f>
        <v/>
      </c>
      <c r="X5210" s="8">
        <f>IF($C5210="","",T5210*W5210/100)</f>
        <v/>
      </c>
      <c r="Y5210" s="8">
        <f>IF($C5210="","",T5210-X5210)</f>
        <v/>
      </c>
      <c r="Z5210" s="8">
        <f>IF($C5210="","",Y5210-M5210)</f>
        <v/>
      </c>
      <c r="AD5210" s="8" t="n"/>
      <c r="AG5210" s="14" t="n"/>
      <c r="AI5210">
        <f>IF($C5210="","",IF(COUNTIF($C$2:$C5210,$C5210)=1,1,0))</f>
        <v/>
      </c>
      <c r="AJ5210">
        <f>IF($AI5210=1,SUMPRODUCT(--($AM$2:$AM$7001&lt;$AM5210))+1,"")</f>
        <v/>
      </c>
      <c r="AK5210">
        <f>IF($C5210="","",IF(OR($P5210=TRUE(),$P5210="TRUE"),1,0))</f>
        <v/>
      </c>
      <c r="AL5210">
        <f>IF($C5210="","",IF(AND($V5210="Yes",SUMPRODUCT((LEN(Settings!$F$6:$F$13)&gt;0)*ISNUMBER(SEARCH(Settings!$F$6:$F$13,$O5210)))=0),1,0))</f>
        <v/>
      </c>
      <c r="AM5210">
        <f>IF($AI5210=1,IFERROR(IF(VALUE($C5210)&lt;100000000,VALUE($C5210),1000000000),IFERROR(IF(VALUE(MID($C5210,2,20))&lt;100000000,VALUE(MID($C5210,2,20)),1000000000),1000000000))+ROW()/100000,"")</f>
        <v/>
      </c>
    </row>
    <row r="5211">
      <c r="E5211" s="14" t="n"/>
      <c r="M5211" s="8">
        <f>IF($C5211="","",L5211*T5211/100)</f>
        <v/>
      </c>
      <c r="S5211" s="8" t="n"/>
      <c r="T5211" s="8" t="n"/>
      <c r="W5211">
        <f>IF($C5211="","",IF($AL5211=1,0,IF($AK5211=1,Settings!$C$6,Settings!$C$7))*100)</f>
        <v/>
      </c>
      <c r="X5211" s="8">
        <f>IF($C5211="","",T5211*W5211/100)</f>
        <v/>
      </c>
      <c r="Y5211" s="8">
        <f>IF($C5211="","",T5211-X5211)</f>
        <v/>
      </c>
      <c r="Z5211" s="8">
        <f>IF($C5211="","",Y5211-M5211)</f>
        <v/>
      </c>
      <c r="AD5211" s="8" t="n"/>
      <c r="AG5211" s="14" t="n"/>
      <c r="AI5211">
        <f>IF($C5211="","",IF(COUNTIF($C$2:$C5211,$C5211)=1,1,0))</f>
        <v/>
      </c>
      <c r="AJ5211">
        <f>IF($AI5211=1,SUMPRODUCT(--($AM$2:$AM$7001&lt;$AM5211))+1,"")</f>
        <v/>
      </c>
      <c r="AK5211">
        <f>IF($C5211="","",IF(OR($P5211=TRUE(),$P5211="TRUE"),1,0))</f>
        <v/>
      </c>
      <c r="AL5211">
        <f>IF($C5211="","",IF(AND($V5211="Yes",SUMPRODUCT((LEN(Settings!$F$6:$F$13)&gt;0)*ISNUMBER(SEARCH(Settings!$F$6:$F$13,$O5211)))=0),1,0))</f>
        <v/>
      </c>
      <c r="AM5211">
        <f>IF($AI5211=1,IFERROR(IF(VALUE($C5211)&lt;100000000,VALUE($C5211),1000000000),IFERROR(IF(VALUE(MID($C5211,2,20))&lt;100000000,VALUE(MID($C5211,2,20)),1000000000),1000000000))+ROW()/100000,"")</f>
        <v/>
      </c>
    </row>
    <row r="5212">
      <c r="E5212" s="14" t="n"/>
      <c r="M5212" s="8">
        <f>IF($C5212="","",L5212*T5212/100)</f>
        <v/>
      </c>
      <c r="S5212" s="8" t="n"/>
      <c r="T5212" s="8" t="n"/>
      <c r="W5212">
        <f>IF($C5212="","",IF($AL5212=1,0,IF($AK5212=1,Settings!$C$6,Settings!$C$7))*100)</f>
        <v/>
      </c>
      <c r="X5212" s="8">
        <f>IF($C5212="","",T5212*W5212/100)</f>
        <v/>
      </c>
      <c r="Y5212" s="8">
        <f>IF($C5212="","",T5212-X5212)</f>
        <v/>
      </c>
      <c r="Z5212" s="8">
        <f>IF($C5212="","",Y5212-M5212)</f>
        <v/>
      </c>
      <c r="AD5212" s="8" t="n"/>
      <c r="AG5212" s="14" t="n"/>
      <c r="AI5212">
        <f>IF($C5212="","",IF(COUNTIF($C$2:$C5212,$C5212)=1,1,0))</f>
        <v/>
      </c>
      <c r="AJ5212">
        <f>IF($AI5212=1,SUMPRODUCT(--($AM$2:$AM$7001&lt;$AM5212))+1,"")</f>
        <v/>
      </c>
      <c r="AK5212">
        <f>IF($C5212="","",IF(OR($P5212=TRUE(),$P5212="TRUE"),1,0))</f>
        <v/>
      </c>
      <c r="AL5212">
        <f>IF($C5212="","",IF(AND($V5212="Yes",SUMPRODUCT((LEN(Settings!$F$6:$F$13)&gt;0)*ISNUMBER(SEARCH(Settings!$F$6:$F$13,$O5212)))=0),1,0))</f>
        <v/>
      </c>
      <c r="AM5212">
        <f>IF($AI5212=1,IFERROR(IF(VALUE($C5212)&lt;100000000,VALUE($C5212),1000000000),IFERROR(IF(VALUE(MID($C5212,2,20))&lt;100000000,VALUE(MID($C5212,2,20)),1000000000),1000000000))+ROW()/100000,"")</f>
        <v/>
      </c>
    </row>
    <row r="5213">
      <c r="E5213" s="14" t="n"/>
      <c r="M5213" s="8">
        <f>IF($C5213="","",L5213*T5213/100)</f>
        <v/>
      </c>
      <c r="S5213" s="8" t="n"/>
      <c r="T5213" s="8" t="n"/>
      <c r="W5213">
        <f>IF($C5213="","",IF($AL5213=1,0,IF($AK5213=1,Settings!$C$6,Settings!$C$7))*100)</f>
        <v/>
      </c>
      <c r="X5213" s="8">
        <f>IF($C5213="","",T5213*W5213/100)</f>
        <v/>
      </c>
      <c r="Y5213" s="8">
        <f>IF($C5213="","",T5213-X5213)</f>
        <v/>
      </c>
      <c r="Z5213" s="8">
        <f>IF($C5213="","",Y5213-M5213)</f>
        <v/>
      </c>
      <c r="AD5213" s="8" t="n"/>
      <c r="AG5213" s="14" t="n"/>
      <c r="AI5213">
        <f>IF($C5213="","",IF(COUNTIF($C$2:$C5213,$C5213)=1,1,0))</f>
        <v/>
      </c>
      <c r="AJ5213">
        <f>IF($AI5213=1,SUMPRODUCT(--($AM$2:$AM$7001&lt;$AM5213))+1,"")</f>
        <v/>
      </c>
      <c r="AK5213">
        <f>IF($C5213="","",IF(OR($P5213=TRUE(),$P5213="TRUE"),1,0))</f>
        <v/>
      </c>
      <c r="AL5213">
        <f>IF($C5213="","",IF(AND($V5213="Yes",SUMPRODUCT((LEN(Settings!$F$6:$F$13)&gt;0)*ISNUMBER(SEARCH(Settings!$F$6:$F$13,$O5213)))=0),1,0))</f>
        <v/>
      </c>
      <c r="AM5213">
        <f>IF($AI5213=1,IFERROR(IF(VALUE($C5213)&lt;100000000,VALUE($C5213),1000000000),IFERROR(IF(VALUE(MID($C5213,2,20))&lt;100000000,VALUE(MID($C5213,2,20)),1000000000),1000000000))+ROW()/100000,"")</f>
        <v/>
      </c>
    </row>
    <row r="5214">
      <c r="E5214" s="14" t="n"/>
      <c r="M5214" s="8">
        <f>IF($C5214="","",L5214*T5214/100)</f>
        <v/>
      </c>
      <c r="S5214" s="8" t="n"/>
      <c r="T5214" s="8" t="n"/>
      <c r="W5214">
        <f>IF($C5214="","",IF($AL5214=1,0,IF($AK5214=1,Settings!$C$6,Settings!$C$7))*100)</f>
        <v/>
      </c>
      <c r="X5214" s="8">
        <f>IF($C5214="","",T5214*W5214/100)</f>
        <v/>
      </c>
      <c r="Y5214" s="8">
        <f>IF($C5214="","",T5214-X5214)</f>
        <v/>
      </c>
      <c r="Z5214" s="8">
        <f>IF($C5214="","",Y5214-M5214)</f>
        <v/>
      </c>
      <c r="AD5214" s="8" t="n"/>
      <c r="AG5214" s="14" t="n"/>
      <c r="AI5214">
        <f>IF($C5214="","",IF(COUNTIF($C$2:$C5214,$C5214)=1,1,0))</f>
        <v/>
      </c>
      <c r="AJ5214">
        <f>IF($AI5214=1,SUMPRODUCT(--($AM$2:$AM$7001&lt;$AM5214))+1,"")</f>
        <v/>
      </c>
      <c r="AK5214">
        <f>IF($C5214="","",IF(OR($P5214=TRUE(),$P5214="TRUE"),1,0))</f>
        <v/>
      </c>
      <c r="AL5214">
        <f>IF($C5214="","",IF(AND($V5214="Yes",SUMPRODUCT((LEN(Settings!$F$6:$F$13)&gt;0)*ISNUMBER(SEARCH(Settings!$F$6:$F$13,$O5214)))=0),1,0))</f>
        <v/>
      </c>
      <c r="AM5214">
        <f>IF($AI5214=1,IFERROR(IF(VALUE($C5214)&lt;100000000,VALUE($C5214),1000000000),IFERROR(IF(VALUE(MID($C5214,2,20))&lt;100000000,VALUE(MID($C5214,2,20)),1000000000),1000000000))+ROW()/100000,"")</f>
        <v/>
      </c>
    </row>
    <row r="5215">
      <c r="E5215" s="14" t="n"/>
      <c r="M5215" s="8">
        <f>IF($C5215="","",L5215*T5215/100)</f>
        <v/>
      </c>
      <c r="S5215" s="8" t="n"/>
      <c r="T5215" s="8" t="n"/>
      <c r="W5215">
        <f>IF($C5215="","",IF($AL5215=1,0,IF($AK5215=1,Settings!$C$6,Settings!$C$7))*100)</f>
        <v/>
      </c>
      <c r="X5215" s="8">
        <f>IF($C5215="","",T5215*W5215/100)</f>
        <v/>
      </c>
      <c r="Y5215" s="8">
        <f>IF($C5215="","",T5215-X5215)</f>
        <v/>
      </c>
      <c r="Z5215" s="8">
        <f>IF($C5215="","",Y5215-M5215)</f>
        <v/>
      </c>
      <c r="AD5215" s="8" t="n"/>
      <c r="AG5215" s="14" t="n"/>
      <c r="AI5215">
        <f>IF($C5215="","",IF(COUNTIF($C$2:$C5215,$C5215)=1,1,0))</f>
        <v/>
      </c>
      <c r="AJ5215">
        <f>IF($AI5215=1,SUMPRODUCT(--($AM$2:$AM$7001&lt;$AM5215))+1,"")</f>
        <v/>
      </c>
      <c r="AK5215">
        <f>IF($C5215="","",IF(OR($P5215=TRUE(),$P5215="TRUE"),1,0))</f>
        <v/>
      </c>
      <c r="AL5215">
        <f>IF($C5215="","",IF(AND($V5215="Yes",SUMPRODUCT((LEN(Settings!$F$6:$F$13)&gt;0)*ISNUMBER(SEARCH(Settings!$F$6:$F$13,$O5215)))=0),1,0))</f>
        <v/>
      </c>
      <c r="AM5215">
        <f>IF($AI5215=1,IFERROR(IF(VALUE($C5215)&lt;100000000,VALUE($C5215),1000000000),IFERROR(IF(VALUE(MID($C5215,2,20))&lt;100000000,VALUE(MID($C5215,2,20)),1000000000),1000000000))+ROW()/100000,"")</f>
        <v/>
      </c>
    </row>
    <row r="5216">
      <c r="E5216" s="14" t="n"/>
      <c r="M5216" s="8">
        <f>IF($C5216="","",L5216*T5216/100)</f>
        <v/>
      </c>
      <c r="S5216" s="8" t="n"/>
      <c r="T5216" s="8" t="n"/>
      <c r="W5216">
        <f>IF($C5216="","",IF($AL5216=1,0,IF($AK5216=1,Settings!$C$6,Settings!$C$7))*100)</f>
        <v/>
      </c>
      <c r="X5216" s="8">
        <f>IF($C5216="","",T5216*W5216/100)</f>
        <v/>
      </c>
      <c r="Y5216" s="8">
        <f>IF($C5216="","",T5216-X5216)</f>
        <v/>
      </c>
      <c r="Z5216" s="8">
        <f>IF($C5216="","",Y5216-M5216)</f>
        <v/>
      </c>
      <c r="AD5216" s="8" t="n"/>
      <c r="AG5216" s="14" t="n"/>
      <c r="AI5216">
        <f>IF($C5216="","",IF(COUNTIF($C$2:$C5216,$C5216)=1,1,0))</f>
        <v/>
      </c>
      <c r="AJ5216">
        <f>IF($AI5216=1,SUMPRODUCT(--($AM$2:$AM$7001&lt;$AM5216))+1,"")</f>
        <v/>
      </c>
      <c r="AK5216">
        <f>IF($C5216="","",IF(OR($P5216=TRUE(),$P5216="TRUE"),1,0))</f>
        <v/>
      </c>
      <c r="AL5216">
        <f>IF($C5216="","",IF(AND($V5216="Yes",SUMPRODUCT((LEN(Settings!$F$6:$F$13)&gt;0)*ISNUMBER(SEARCH(Settings!$F$6:$F$13,$O5216)))=0),1,0))</f>
        <v/>
      </c>
      <c r="AM5216">
        <f>IF($AI5216=1,IFERROR(IF(VALUE($C5216)&lt;100000000,VALUE($C5216),1000000000),IFERROR(IF(VALUE(MID($C5216,2,20))&lt;100000000,VALUE(MID($C5216,2,20)),1000000000),1000000000))+ROW()/100000,"")</f>
        <v/>
      </c>
    </row>
    <row r="5217">
      <c r="E5217" s="14" t="n"/>
      <c r="M5217" s="8">
        <f>IF($C5217="","",L5217*T5217/100)</f>
        <v/>
      </c>
      <c r="S5217" s="8" t="n"/>
      <c r="T5217" s="8" t="n"/>
      <c r="W5217">
        <f>IF($C5217="","",IF($AL5217=1,0,IF($AK5217=1,Settings!$C$6,Settings!$C$7))*100)</f>
        <v/>
      </c>
      <c r="X5217" s="8">
        <f>IF($C5217="","",T5217*W5217/100)</f>
        <v/>
      </c>
      <c r="Y5217" s="8">
        <f>IF($C5217="","",T5217-X5217)</f>
        <v/>
      </c>
      <c r="Z5217" s="8">
        <f>IF($C5217="","",Y5217-M5217)</f>
        <v/>
      </c>
      <c r="AD5217" s="8" t="n"/>
      <c r="AG5217" s="14" t="n"/>
      <c r="AI5217">
        <f>IF($C5217="","",IF(COUNTIF($C$2:$C5217,$C5217)=1,1,0))</f>
        <v/>
      </c>
      <c r="AJ5217">
        <f>IF($AI5217=1,SUMPRODUCT(--($AM$2:$AM$7001&lt;$AM5217))+1,"")</f>
        <v/>
      </c>
      <c r="AK5217">
        <f>IF($C5217="","",IF(OR($P5217=TRUE(),$P5217="TRUE"),1,0))</f>
        <v/>
      </c>
      <c r="AL5217">
        <f>IF($C5217="","",IF(AND($V5217="Yes",SUMPRODUCT((LEN(Settings!$F$6:$F$13)&gt;0)*ISNUMBER(SEARCH(Settings!$F$6:$F$13,$O5217)))=0),1,0))</f>
        <v/>
      </c>
      <c r="AM5217">
        <f>IF($AI5217=1,IFERROR(IF(VALUE($C5217)&lt;100000000,VALUE($C5217),1000000000),IFERROR(IF(VALUE(MID($C5217,2,20))&lt;100000000,VALUE(MID($C5217,2,20)),1000000000),1000000000))+ROW()/100000,"")</f>
        <v/>
      </c>
    </row>
    <row r="5218">
      <c r="E5218" s="14" t="n"/>
      <c r="M5218" s="8">
        <f>IF($C5218="","",L5218*T5218/100)</f>
        <v/>
      </c>
      <c r="S5218" s="8" t="n"/>
      <c r="T5218" s="8" t="n"/>
      <c r="W5218">
        <f>IF($C5218="","",IF($AL5218=1,0,IF($AK5218=1,Settings!$C$6,Settings!$C$7))*100)</f>
        <v/>
      </c>
      <c r="X5218" s="8">
        <f>IF($C5218="","",T5218*W5218/100)</f>
        <v/>
      </c>
      <c r="Y5218" s="8">
        <f>IF($C5218="","",T5218-X5218)</f>
        <v/>
      </c>
      <c r="Z5218" s="8">
        <f>IF($C5218="","",Y5218-M5218)</f>
        <v/>
      </c>
      <c r="AD5218" s="8" t="n"/>
      <c r="AG5218" s="14" t="n"/>
      <c r="AI5218">
        <f>IF($C5218="","",IF(COUNTIF($C$2:$C5218,$C5218)=1,1,0))</f>
        <v/>
      </c>
      <c r="AJ5218">
        <f>IF($AI5218=1,SUMPRODUCT(--($AM$2:$AM$7001&lt;$AM5218))+1,"")</f>
        <v/>
      </c>
      <c r="AK5218">
        <f>IF($C5218="","",IF(OR($P5218=TRUE(),$P5218="TRUE"),1,0))</f>
        <v/>
      </c>
      <c r="AL5218">
        <f>IF($C5218="","",IF(AND($V5218="Yes",SUMPRODUCT((LEN(Settings!$F$6:$F$13)&gt;0)*ISNUMBER(SEARCH(Settings!$F$6:$F$13,$O5218)))=0),1,0))</f>
        <v/>
      </c>
      <c r="AM5218">
        <f>IF($AI5218=1,IFERROR(IF(VALUE($C5218)&lt;100000000,VALUE($C5218),1000000000),IFERROR(IF(VALUE(MID($C5218,2,20))&lt;100000000,VALUE(MID($C5218,2,20)),1000000000),1000000000))+ROW()/100000,"")</f>
        <v/>
      </c>
    </row>
    <row r="5219">
      <c r="E5219" s="14" t="n"/>
      <c r="M5219" s="8">
        <f>IF($C5219="","",L5219*T5219/100)</f>
        <v/>
      </c>
      <c r="S5219" s="8" t="n"/>
      <c r="T5219" s="8" t="n"/>
      <c r="W5219">
        <f>IF($C5219="","",IF($AL5219=1,0,IF($AK5219=1,Settings!$C$6,Settings!$C$7))*100)</f>
        <v/>
      </c>
      <c r="X5219" s="8">
        <f>IF($C5219="","",T5219*W5219/100)</f>
        <v/>
      </c>
      <c r="Y5219" s="8">
        <f>IF($C5219="","",T5219-X5219)</f>
        <v/>
      </c>
      <c r="Z5219" s="8">
        <f>IF($C5219="","",Y5219-M5219)</f>
        <v/>
      </c>
      <c r="AD5219" s="8" t="n"/>
      <c r="AG5219" s="14" t="n"/>
      <c r="AI5219">
        <f>IF($C5219="","",IF(COUNTIF($C$2:$C5219,$C5219)=1,1,0))</f>
        <v/>
      </c>
      <c r="AJ5219">
        <f>IF($AI5219=1,SUMPRODUCT(--($AM$2:$AM$7001&lt;$AM5219))+1,"")</f>
        <v/>
      </c>
      <c r="AK5219">
        <f>IF($C5219="","",IF(OR($P5219=TRUE(),$P5219="TRUE"),1,0))</f>
        <v/>
      </c>
      <c r="AL5219">
        <f>IF($C5219="","",IF(AND($V5219="Yes",SUMPRODUCT((LEN(Settings!$F$6:$F$13)&gt;0)*ISNUMBER(SEARCH(Settings!$F$6:$F$13,$O5219)))=0),1,0))</f>
        <v/>
      </c>
      <c r="AM5219">
        <f>IF($AI5219=1,IFERROR(IF(VALUE($C5219)&lt;100000000,VALUE($C5219),1000000000),IFERROR(IF(VALUE(MID($C5219,2,20))&lt;100000000,VALUE(MID($C5219,2,20)),1000000000),1000000000))+ROW()/100000,"")</f>
        <v/>
      </c>
    </row>
    <row r="5220">
      <c r="E5220" s="14" t="n"/>
      <c r="M5220" s="8">
        <f>IF($C5220="","",L5220*T5220/100)</f>
        <v/>
      </c>
      <c r="S5220" s="8" t="n"/>
      <c r="T5220" s="8" t="n"/>
      <c r="W5220">
        <f>IF($C5220="","",IF($AL5220=1,0,IF($AK5220=1,Settings!$C$6,Settings!$C$7))*100)</f>
        <v/>
      </c>
      <c r="X5220" s="8">
        <f>IF($C5220="","",T5220*W5220/100)</f>
        <v/>
      </c>
      <c r="Y5220" s="8">
        <f>IF($C5220="","",T5220-X5220)</f>
        <v/>
      </c>
      <c r="Z5220" s="8">
        <f>IF($C5220="","",Y5220-M5220)</f>
        <v/>
      </c>
      <c r="AD5220" s="8" t="n"/>
      <c r="AG5220" s="14" t="n"/>
      <c r="AI5220">
        <f>IF($C5220="","",IF(COUNTIF($C$2:$C5220,$C5220)=1,1,0))</f>
        <v/>
      </c>
      <c r="AJ5220">
        <f>IF($AI5220=1,SUMPRODUCT(--($AM$2:$AM$7001&lt;$AM5220))+1,"")</f>
        <v/>
      </c>
      <c r="AK5220">
        <f>IF($C5220="","",IF(OR($P5220=TRUE(),$P5220="TRUE"),1,0))</f>
        <v/>
      </c>
      <c r="AL5220">
        <f>IF($C5220="","",IF(AND($V5220="Yes",SUMPRODUCT((LEN(Settings!$F$6:$F$13)&gt;0)*ISNUMBER(SEARCH(Settings!$F$6:$F$13,$O5220)))=0),1,0))</f>
        <v/>
      </c>
      <c r="AM5220">
        <f>IF($AI5220=1,IFERROR(IF(VALUE($C5220)&lt;100000000,VALUE($C5220),1000000000),IFERROR(IF(VALUE(MID($C5220,2,20))&lt;100000000,VALUE(MID($C5220,2,20)),1000000000),1000000000))+ROW()/100000,"")</f>
        <v/>
      </c>
    </row>
    <row r="5221">
      <c r="E5221" s="14" t="n"/>
      <c r="M5221" s="8">
        <f>IF($C5221="","",L5221*T5221/100)</f>
        <v/>
      </c>
      <c r="S5221" s="8" t="n"/>
      <c r="T5221" s="8" t="n"/>
      <c r="W5221">
        <f>IF($C5221="","",IF($AL5221=1,0,IF($AK5221=1,Settings!$C$6,Settings!$C$7))*100)</f>
        <v/>
      </c>
      <c r="X5221" s="8">
        <f>IF($C5221="","",T5221*W5221/100)</f>
        <v/>
      </c>
      <c r="Y5221" s="8">
        <f>IF($C5221="","",T5221-X5221)</f>
        <v/>
      </c>
      <c r="Z5221" s="8">
        <f>IF($C5221="","",Y5221-M5221)</f>
        <v/>
      </c>
      <c r="AD5221" s="8" t="n"/>
      <c r="AG5221" s="14" t="n"/>
      <c r="AI5221">
        <f>IF($C5221="","",IF(COUNTIF($C$2:$C5221,$C5221)=1,1,0))</f>
        <v/>
      </c>
      <c r="AJ5221">
        <f>IF($AI5221=1,SUMPRODUCT(--($AM$2:$AM$7001&lt;$AM5221))+1,"")</f>
        <v/>
      </c>
      <c r="AK5221">
        <f>IF($C5221="","",IF(OR($P5221=TRUE(),$P5221="TRUE"),1,0))</f>
        <v/>
      </c>
      <c r="AL5221">
        <f>IF($C5221="","",IF(AND($V5221="Yes",SUMPRODUCT((LEN(Settings!$F$6:$F$13)&gt;0)*ISNUMBER(SEARCH(Settings!$F$6:$F$13,$O5221)))=0),1,0))</f>
        <v/>
      </c>
      <c r="AM5221">
        <f>IF($AI5221=1,IFERROR(IF(VALUE($C5221)&lt;100000000,VALUE($C5221),1000000000),IFERROR(IF(VALUE(MID($C5221,2,20))&lt;100000000,VALUE(MID($C5221,2,20)),1000000000),1000000000))+ROW()/100000,"")</f>
        <v/>
      </c>
    </row>
    <row r="5222">
      <c r="E5222" s="14" t="n"/>
      <c r="M5222" s="8">
        <f>IF($C5222="","",L5222*T5222/100)</f>
        <v/>
      </c>
      <c r="S5222" s="8" t="n"/>
      <c r="T5222" s="8" t="n"/>
      <c r="W5222">
        <f>IF($C5222="","",IF($AL5222=1,0,IF($AK5222=1,Settings!$C$6,Settings!$C$7))*100)</f>
        <v/>
      </c>
      <c r="X5222" s="8">
        <f>IF($C5222="","",T5222*W5222/100)</f>
        <v/>
      </c>
      <c r="Y5222" s="8">
        <f>IF($C5222="","",T5222-X5222)</f>
        <v/>
      </c>
      <c r="Z5222" s="8">
        <f>IF($C5222="","",Y5222-M5222)</f>
        <v/>
      </c>
      <c r="AD5222" s="8" t="n"/>
      <c r="AG5222" s="14" t="n"/>
      <c r="AI5222">
        <f>IF($C5222="","",IF(COUNTIF($C$2:$C5222,$C5222)=1,1,0))</f>
        <v/>
      </c>
      <c r="AJ5222">
        <f>IF($AI5222=1,SUMPRODUCT(--($AM$2:$AM$7001&lt;$AM5222))+1,"")</f>
        <v/>
      </c>
      <c r="AK5222">
        <f>IF($C5222="","",IF(OR($P5222=TRUE(),$P5222="TRUE"),1,0))</f>
        <v/>
      </c>
      <c r="AL5222">
        <f>IF($C5222="","",IF(AND($V5222="Yes",SUMPRODUCT((LEN(Settings!$F$6:$F$13)&gt;0)*ISNUMBER(SEARCH(Settings!$F$6:$F$13,$O5222)))=0),1,0))</f>
        <v/>
      </c>
      <c r="AM5222">
        <f>IF($AI5222=1,IFERROR(IF(VALUE($C5222)&lt;100000000,VALUE($C5222),1000000000),IFERROR(IF(VALUE(MID($C5222,2,20))&lt;100000000,VALUE(MID($C5222,2,20)),1000000000),1000000000))+ROW()/100000,"")</f>
        <v/>
      </c>
    </row>
    <row r="5223">
      <c r="E5223" s="14" t="n"/>
      <c r="M5223" s="8">
        <f>IF($C5223="","",L5223*T5223/100)</f>
        <v/>
      </c>
      <c r="S5223" s="8" t="n"/>
      <c r="T5223" s="8" t="n"/>
      <c r="W5223">
        <f>IF($C5223="","",IF($AL5223=1,0,IF($AK5223=1,Settings!$C$6,Settings!$C$7))*100)</f>
        <v/>
      </c>
      <c r="X5223" s="8">
        <f>IF($C5223="","",T5223*W5223/100)</f>
        <v/>
      </c>
      <c r="Y5223" s="8">
        <f>IF($C5223="","",T5223-X5223)</f>
        <v/>
      </c>
      <c r="Z5223" s="8">
        <f>IF($C5223="","",Y5223-M5223)</f>
        <v/>
      </c>
      <c r="AD5223" s="8" t="n"/>
      <c r="AG5223" s="14" t="n"/>
      <c r="AI5223">
        <f>IF($C5223="","",IF(COUNTIF($C$2:$C5223,$C5223)=1,1,0))</f>
        <v/>
      </c>
      <c r="AJ5223">
        <f>IF($AI5223=1,SUMPRODUCT(--($AM$2:$AM$7001&lt;$AM5223))+1,"")</f>
        <v/>
      </c>
      <c r="AK5223">
        <f>IF($C5223="","",IF(OR($P5223=TRUE(),$P5223="TRUE"),1,0))</f>
        <v/>
      </c>
      <c r="AL5223">
        <f>IF($C5223="","",IF(AND($V5223="Yes",SUMPRODUCT((LEN(Settings!$F$6:$F$13)&gt;0)*ISNUMBER(SEARCH(Settings!$F$6:$F$13,$O5223)))=0),1,0))</f>
        <v/>
      </c>
      <c r="AM5223">
        <f>IF($AI5223=1,IFERROR(IF(VALUE($C5223)&lt;100000000,VALUE($C5223),1000000000),IFERROR(IF(VALUE(MID($C5223,2,20))&lt;100000000,VALUE(MID($C5223,2,20)),1000000000),1000000000))+ROW()/100000,"")</f>
        <v/>
      </c>
    </row>
    <row r="5224">
      <c r="E5224" s="14" t="n"/>
      <c r="M5224" s="8">
        <f>IF($C5224="","",L5224*T5224/100)</f>
        <v/>
      </c>
      <c r="S5224" s="8" t="n"/>
      <c r="T5224" s="8" t="n"/>
      <c r="W5224">
        <f>IF($C5224="","",IF($AL5224=1,0,IF($AK5224=1,Settings!$C$6,Settings!$C$7))*100)</f>
        <v/>
      </c>
      <c r="X5224" s="8">
        <f>IF($C5224="","",T5224*W5224/100)</f>
        <v/>
      </c>
      <c r="Y5224" s="8">
        <f>IF($C5224="","",T5224-X5224)</f>
        <v/>
      </c>
      <c r="Z5224" s="8">
        <f>IF($C5224="","",Y5224-M5224)</f>
        <v/>
      </c>
      <c r="AD5224" s="8" t="n"/>
      <c r="AG5224" s="14" t="n"/>
      <c r="AI5224">
        <f>IF($C5224="","",IF(COUNTIF($C$2:$C5224,$C5224)=1,1,0))</f>
        <v/>
      </c>
      <c r="AJ5224">
        <f>IF($AI5224=1,SUMPRODUCT(--($AM$2:$AM$7001&lt;$AM5224))+1,"")</f>
        <v/>
      </c>
      <c r="AK5224">
        <f>IF($C5224="","",IF(OR($P5224=TRUE(),$P5224="TRUE"),1,0))</f>
        <v/>
      </c>
      <c r="AL5224">
        <f>IF($C5224="","",IF(AND($V5224="Yes",SUMPRODUCT((LEN(Settings!$F$6:$F$13)&gt;0)*ISNUMBER(SEARCH(Settings!$F$6:$F$13,$O5224)))=0),1,0))</f>
        <v/>
      </c>
      <c r="AM5224">
        <f>IF($AI5224=1,IFERROR(IF(VALUE($C5224)&lt;100000000,VALUE($C5224),1000000000),IFERROR(IF(VALUE(MID($C5224,2,20))&lt;100000000,VALUE(MID($C5224,2,20)),1000000000),1000000000))+ROW()/100000,"")</f>
        <v/>
      </c>
    </row>
    <row r="5225">
      <c r="E5225" s="14" t="n"/>
      <c r="M5225" s="8">
        <f>IF($C5225="","",L5225*T5225/100)</f>
        <v/>
      </c>
      <c r="S5225" s="8" t="n"/>
      <c r="T5225" s="8" t="n"/>
      <c r="W5225">
        <f>IF($C5225="","",IF($AL5225=1,0,IF($AK5225=1,Settings!$C$6,Settings!$C$7))*100)</f>
        <v/>
      </c>
      <c r="X5225" s="8">
        <f>IF($C5225="","",T5225*W5225/100)</f>
        <v/>
      </c>
      <c r="Y5225" s="8">
        <f>IF($C5225="","",T5225-X5225)</f>
        <v/>
      </c>
      <c r="Z5225" s="8">
        <f>IF($C5225="","",Y5225-M5225)</f>
        <v/>
      </c>
      <c r="AD5225" s="8" t="n"/>
      <c r="AG5225" s="14" t="n"/>
      <c r="AI5225">
        <f>IF($C5225="","",IF(COUNTIF($C$2:$C5225,$C5225)=1,1,0))</f>
        <v/>
      </c>
      <c r="AJ5225">
        <f>IF($AI5225=1,SUMPRODUCT(--($AM$2:$AM$7001&lt;$AM5225))+1,"")</f>
        <v/>
      </c>
      <c r="AK5225">
        <f>IF($C5225="","",IF(OR($P5225=TRUE(),$P5225="TRUE"),1,0))</f>
        <v/>
      </c>
      <c r="AL5225">
        <f>IF($C5225="","",IF(AND($V5225="Yes",SUMPRODUCT((LEN(Settings!$F$6:$F$13)&gt;0)*ISNUMBER(SEARCH(Settings!$F$6:$F$13,$O5225)))=0),1,0))</f>
        <v/>
      </c>
      <c r="AM5225">
        <f>IF($AI5225=1,IFERROR(IF(VALUE($C5225)&lt;100000000,VALUE($C5225),1000000000),IFERROR(IF(VALUE(MID($C5225,2,20))&lt;100000000,VALUE(MID($C5225,2,20)),1000000000),1000000000))+ROW()/100000,"")</f>
        <v/>
      </c>
    </row>
    <row r="5226">
      <c r="E5226" s="14" t="n"/>
      <c r="M5226" s="8">
        <f>IF($C5226="","",L5226*T5226/100)</f>
        <v/>
      </c>
      <c r="S5226" s="8" t="n"/>
      <c r="T5226" s="8" t="n"/>
      <c r="W5226">
        <f>IF($C5226="","",IF($AL5226=1,0,IF($AK5226=1,Settings!$C$6,Settings!$C$7))*100)</f>
        <v/>
      </c>
      <c r="X5226" s="8">
        <f>IF($C5226="","",T5226*W5226/100)</f>
        <v/>
      </c>
      <c r="Y5226" s="8">
        <f>IF($C5226="","",T5226-X5226)</f>
        <v/>
      </c>
      <c r="Z5226" s="8">
        <f>IF($C5226="","",Y5226-M5226)</f>
        <v/>
      </c>
      <c r="AD5226" s="8" t="n"/>
      <c r="AG5226" s="14" t="n"/>
      <c r="AI5226">
        <f>IF($C5226="","",IF(COUNTIF($C$2:$C5226,$C5226)=1,1,0))</f>
        <v/>
      </c>
      <c r="AJ5226">
        <f>IF($AI5226=1,SUMPRODUCT(--($AM$2:$AM$7001&lt;$AM5226))+1,"")</f>
        <v/>
      </c>
      <c r="AK5226">
        <f>IF($C5226="","",IF(OR($P5226=TRUE(),$P5226="TRUE"),1,0))</f>
        <v/>
      </c>
      <c r="AL5226">
        <f>IF($C5226="","",IF(AND($V5226="Yes",SUMPRODUCT((LEN(Settings!$F$6:$F$13)&gt;0)*ISNUMBER(SEARCH(Settings!$F$6:$F$13,$O5226)))=0),1,0))</f>
        <v/>
      </c>
      <c r="AM5226">
        <f>IF($AI5226=1,IFERROR(IF(VALUE($C5226)&lt;100000000,VALUE($C5226),1000000000),IFERROR(IF(VALUE(MID($C5226,2,20))&lt;100000000,VALUE(MID($C5226,2,20)),1000000000),1000000000))+ROW()/100000,"")</f>
        <v/>
      </c>
    </row>
    <row r="5227">
      <c r="E5227" s="14" t="n"/>
      <c r="M5227" s="8">
        <f>IF($C5227="","",L5227*T5227/100)</f>
        <v/>
      </c>
      <c r="S5227" s="8" t="n"/>
      <c r="T5227" s="8" t="n"/>
      <c r="W5227">
        <f>IF($C5227="","",IF($AL5227=1,0,IF($AK5227=1,Settings!$C$6,Settings!$C$7))*100)</f>
        <v/>
      </c>
      <c r="X5227" s="8">
        <f>IF($C5227="","",T5227*W5227/100)</f>
        <v/>
      </c>
      <c r="Y5227" s="8">
        <f>IF($C5227="","",T5227-X5227)</f>
        <v/>
      </c>
      <c r="Z5227" s="8">
        <f>IF($C5227="","",Y5227-M5227)</f>
        <v/>
      </c>
      <c r="AD5227" s="8" t="n"/>
      <c r="AG5227" s="14" t="n"/>
      <c r="AI5227">
        <f>IF($C5227="","",IF(COUNTIF($C$2:$C5227,$C5227)=1,1,0))</f>
        <v/>
      </c>
      <c r="AJ5227">
        <f>IF($AI5227=1,SUMPRODUCT(--($AM$2:$AM$7001&lt;$AM5227))+1,"")</f>
        <v/>
      </c>
      <c r="AK5227">
        <f>IF($C5227="","",IF(OR($P5227=TRUE(),$P5227="TRUE"),1,0))</f>
        <v/>
      </c>
      <c r="AL5227">
        <f>IF($C5227="","",IF(AND($V5227="Yes",SUMPRODUCT((LEN(Settings!$F$6:$F$13)&gt;0)*ISNUMBER(SEARCH(Settings!$F$6:$F$13,$O5227)))=0),1,0))</f>
        <v/>
      </c>
      <c r="AM5227">
        <f>IF($AI5227=1,IFERROR(IF(VALUE($C5227)&lt;100000000,VALUE($C5227),1000000000),IFERROR(IF(VALUE(MID($C5227,2,20))&lt;100000000,VALUE(MID($C5227,2,20)),1000000000),1000000000))+ROW()/100000,"")</f>
        <v/>
      </c>
    </row>
    <row r="5228">
      <c r="E5228" s="14" t="n"/>
      <c r="M5228" s="8">
        <f>IF($C5228="","",L5228*T5228/100)</f>
        <v/>
      </c>
      <c r="S5228" s="8" t="n"/>
      <c r="T5228" s="8" t="n"/>
      <c r="W5228">
        <f>IF($C5228="","",IF($AL5228=1,0,IF($AK5228=1,Settings!$C$6,Settings!$C$7))*100)</f>
        <v/>
      </c>
      <c r="X5228" s="8">
        <f>IF($C5228="","",T5228*W5228/100)</f>
        <v/>
      </c>
      <c r="Y5228" s="8">
        <f>IF($C5228="","",T5228-X5228)</f>
        <v/>
      </c>
      <c r="Z5228" s="8">
        <f>IF($C5228="","",Y5228-M5228)</f>
        <v/>
      </c>
      <c r="AD5228" s="8" t="n"/>
      <c r="AG5228" s="14" t="n"/>
      <c r="AI5228">
        <f>IF($C5228="","",IF(COUNTIF($C$2:$C5228,$C5228)=1,1,0))</f>
        <v/>
      </c>
      <c r="AJ5228">
        <f>IF($AI5228=1,SUMPRODUCT(--($AM$2:$AM$7001&lt;$AM5228))+1,"")</f>
        <v/>
      </c>
      <c r="AK5228">
        <f>IF($C5228="","",IF(OR($P5228=TRUE(),$P5228="TRUE"),1,0))</f>
        <v/>
      </c>
      <c r="AL5228">
        <f>IF($C5228="","",IF(AND($V5228="Yes",SUMPRODUCT((LEN(Settings!$F$6:$F$13)&gt;0)*ISNUMBER(SEARCH(Settings!$F$6:$F$13,$O5228)))=0),1,0))</f>
        <v/>
      </c>
      <c r="AM5228">
        <f>IF($AI5228=1,IFERROR(IF(VALUE($C5228)&lt;100000000,VALUE($C5228),1000000000),IFERROR(IF(VALUE(MID($C5228,2,20))&lt;100000000,VALUE(MID($C5228,2,20)),1000000000),1000000000))+ROW()/100000,"")</f>
        <v/>
      </c>
    </row>
    <row r="5229">
      <c r="E5229" s="14" t="n"/>
      <c r="M5229" s="8">
        <f>IF($C5229="","",L5229*T5229/100)</f>
        <v/>
      </c>
      <c r="S5229" s="8" t="n"/>
      <c r="T5229" s="8" t="n"/>
      <c r="W5229">
        <f>IF($C5229="","",IF($AL5229=1,0,IF($AK5229=1,Settings!$C$6,Settings!$C$7))*100)</f>
        <v/>
      </c>
      <c r="X5229" s="8">
        <f>IF($C5229="","",T5229*W5229/100)</f>
        <v/>
      </c>
      <c r="Y5229" s="8">
        <f>IF($C5229="","",T5229-X5229)</f>
        <v/>
      </c>
      <c r="Z5229" s="8">
        <f>IF($C5229="","",Y5229-M5229)</f>
        <v/>
      </c>
      <c r="AD5229" s="8" t="n"/>
      <c r="AG5229" s="14" t="n"/>
      <c r="AI5229">
        <f>IF($C5229="","",IF(COUNTIF($C$2:$C5229,$C5229)=1,1,0))</f>
        <v/>
      </c>
      <c r="AJ5229">
        <f>IF($AI5229=1,SUMPRODUCT(--($AM$2:$AM$7001&lt;$AM5229))+1,"")</f>
        <v/>
      </c>
      <c r="AK5229">
        <f>IF($C5229="","",IF(OR($P5229=TRUE(),$P5229="TRUE"),1,0))</f>
        <v/>
      </c>
      <c r="AL5229">
        <f>IF($C5229="","",IF(AND($V5229="Yes",SUMPRODUCT((LEN(Settings!$F$6:$F$13)&gt;0)*ISNUMBER(SEARCH(Settings!$F$6:$F$13,$O5229)))=0),1,0))</f>
        <v/>
      </c>
      <c r="AM5229">
        <f>IF($AI5229=1,IFERROR(IF(VALUE($C5229)&lt;100000000,VALUE($C5229),1000000000),IFERROR(IF(VALUE(MID($C5229,2,20))&lt;100000000,VALUE(MID($C5229,2,20)),1000000000),1000000000))+ROW()/100000,"")</f>
        <v/>
      </c>
    </row>
    <row r="5230">
      <c r="E5230" s="14" t="n"/>
      <c r="M5230" s="8">
        <f>IF($C5230="","",L5230*T5230/100)</f>
        <v/>
      </c>
      <c r="S5230" s="8" t="n"/>
      <c r="T5230" s="8" t="n"/>
      <c r="W5230">
        <f>IF($C5230="","",IF($AL5230=1,0,IF($AK5230=1,Settings!$C$6,Settings!$C$7))*100)</f>
        <v/>
      </c>
      <c r="X5230" s="8">
        <f>IF($C5230="","",T5230*W5230/100)</f>
        <v/>
      </c>
      <c r="Y5230" s="8">
        <f>IF($C5230="","",T5230-X5230)</f>
        <v/>
      </c>
      <c r="Z5230" s="8">
        <f>IF($C5230="","",Y5230-M5230)</f>
        <v/>
      </c>
      <c r="AD5230" s="8" t="n"/>
      <c r="AG5230" s="14" t="n"/>
      <c r="AI5230">
        <f>IF($C5230="","",IF(COUNTIF($C$2:$C5230,$C5230)=1,1,0))</f>
        <v/>
      </c>
      <c r="AJ5230">
        <f>IF($AI5230=1,SUMPRODUCT(--($AM$2:$AM$7001&lt;$AM5230))+1,"")</f>
        <v/>
      </c>
      <c r="AK5230">
        <f>IF($C5230="","",IF(OR($P5230=TRUE(),$P5230="TRUE"),1,0))</f>
        <v/>
      </c>
      <c r="AL5230">
        <f>IF($C5230="","",IF(AND($V5230="Yes",SUMPRODUCT((LEN(Settings!$F$6:$F$13)&gt;0)*ISNUMBER(SEARCH(Settings!$F$6:$F$13,$O5230)))=0),1,0))</f>
        <v/>
      </c>
      <c r="AM5230">
        <f>IF($AI5230=1,IFERROR(IF(VALUE($C5230)&lt;100000000,VALUE($C5230),1000000000),IFERROR(IF(VALUE(MID($C5230,2,20))&lt;100000000,VALUE(MID($C5230,2,20)),1000000000),1000000000))+ROW()/100000,"")</f>
        <v/>
      </c>
    </row>
    <row r="5231">
      <c r="E5231" s="14" t="n"/>
      <c r="M5231" s="8">
        <f>IF($C5231="","",L5231*T5231/100)</f>
        <v/>
      </c>
      <c r="S5231" s="8" t="n"/>
      <c r="T5231" s="8" t="n"/>
      <c r="W5231">
        <f>IF($C5231="","",IF($AL5231=1,0,IF($AK5231=1,Settings!$C$6,Settings!$C$7))*100)</f>
        <v/>
      </c>
      <c r="X5231" s="8">
        <f>IF($C5231="","",T5231*W5231/100)</f>
        <v/>
      </c>
      <c r="Y5231" s="8">
        <f>IF($C5231="","",T5231-X5231)</f>
        <v/>
      </c>
      <c r="Z5231" s="8">
        <f>IF($C5231="","",Y5231-M5231)</f>
        <v/>
      </c>
      <c r="AD5231" s="8" t="n"/>
      <c r="AG5231" s="14" t="n"/>
      <c r="AI5231">
        <f>IF($C5231="","",IF(COUNTIF($C$2:$C5231,$C5231)=1,1,0))</f>
        <v/>
      </c>
      <c r="AJ5231">
        <f>IF($AI5231=1,SUMPRODUCT(--($AM$2:$AM$7001&lt;$AM5231))+1,"")</f>
        <v/>
      </c>
      <c r="AK5231">
        <f>IF($C5231="","",IF(OR($P5231=TRUE(),$P5231="TRUE"),1,0))</f>
        <v/>
      </c>
      <c r="AL5231">
        <f>IF($C5231="","",IF(AND($V5231="Yes",SUMPRODUCT((LEN(Settings!$F$6:$F$13)&gt;0)*ISNUMBER(SEARCH(Settings!$F$6:$F$13,$O5231)))=0),1,0))</f>
        <v/>
      </c>
      <c r="AM5231">
        <f>IF($AI5231=1,IFERROR(IF(VALUE($C5231)&lt;100000000,VALUE($C5231),1000000000),IFERROR(IF(VALUE(MID($C5231,2,20))&lt;100000000,VALUE(MID($C5231,2,20)),1000000000),1000000000))+ROW()/100000,"")</f>
        <v/>
      </c>
    </row>
    <row r="5232">
      <c r="E5232" s="14" t="n"/>
      <c r="M5232" s="8">
        <f>IF($C5232="","",L5232*T5232/100)</f>
        <v/>
      </c>
      <c r="S5232" s="8" t="n"/>
      <c r="T5232" s="8" t="n"/>
      <c r="W5232">
        <f>IF($C5232="","",IF($AL5232=1,0,IF($AK5232=1,Settings!$C$6,Settings!$C$7))*100)</f>
        <v/>
      </c>
      <c r="X5232" s="8">
        <f>IF($C5232="","",T5232*W5232/100)</f>
        <v/>
      </c>
      <c r="Y5232" s="8">
        <f>IF($C5232="","",T5232-X5232)</f>
        <v/>
      </c>
      <c r="Z5232" s="8">
        <f>IF($C5232="","",Y5232-M5232)</f>
        <v/>
      </c>
      <c r="AD5232" s="8" t="n"/>
      <c r="AG5232" s="14" t="n"/>
      <c r="AI5232">
        <f>IF($C5232="","",IF(COUNTIF($C$2:$C5232,$C5232)=1,1,0))</f>
        <v/>
      </c>
      <c r="AJ5232">
        <f>IF($AI5232=1,SUMPRODUCT(--($AM$2:$AM$7001&lt;$AM5232))+1,"")</f>
        <v/>
      </c>
      <c r="AK5232">
        <f>IF($C5232="","",IF(OR($P5232=TRUE(),$P5232="TRUE"),1,0))</f>
        <v/>
      </c>
      <c r="AL5232">
        <f>IF($C5232="","",IF(AND($V5232="Yes",SUMPRODUCT((LEN(Settings!$F$6:$F$13)&gt;0)*ISNUMBER(SEARCH(Settings!$F$6:$F$13,$O5232)))=0),1,0))</f>
        <v/>
      </c>
      <c r="AM5232">
        <f>IF($AI5232=1,IFERROR(IF(VALUE($C5232)&lt;100000000,VALUE($C5232),1000000000),IFERROR(IF(VALUE(MID($C5232,2,20))&lt;100000000,VALUE(MID($C5232,2,20)),1000000000),1000000000))+ROW()/100000,"")</f>
        <v/>
      </c>
    </row>
    <row r="5233">
      <c r="E5233" s="14" t="n"/>
      <c r="M5233" s="8">
        <f>IF($C5233="","",L5233*T5233/100)</f>
        <v/>
      </c>
      <c r="S5233" s="8" t="n"/>
      <c r="T5233" s="8" t="n"/>
      <c r="W5233">
        <f>IF($C5233="","",IF($AL5233=1,0,IF($AK5233=1,Settings!$C$6,Settings!$C$7))*100)</f>
        <v/>
      </c>
      <c r="X5233" s="8">
        <f>IF($C5233="","",T5233*W5233/100)</f>
        <v/>
      </c>
      <c r="Y5233" s="8">
        <f>IF($C5233="","",T5233-X5233)</f>
        <v/>
      </c>
      <c r="Z5233" s="8">
        <f>IF($C5233="","",Y5233-M5233)</f>
        <v/>
      </c>
      <c r="AD5233" s="8" t="n"/>
      <c r="AG5233" s="14" t="n"/>
      <c r="AI5233">
        <f>IF($C5233="","",IF(COUNTIF($C$2:$C5233,$C5233)=1,1,0))</f>
        <v/>
      </c>
      <c r="AJ5233">
        <f>IF($AI5233=1,SUMPRODUCT(--($AM$2:$AM$7001&lt;$AM5233))+1,"")</f>
        <v/>
      </c>
      <c r="AK5233">
        <f>IF($C5233="","",IF(OR($P5233=TRUE(),$P5233="TRUE"),1,0))</f>
        <v/>
      </c>
      <c r="AL5233">
        <f>IF($C5233="","",IF(AND($V5233="Yes",SUMPRODUCT((LEN(Settings!$F$6:$F$13)&gt;0)*ISNUMBER(SEARCH(Settings!$F$6:$F$13,$O5233)))=0),1,0))</f>
        <v/>
      </c>
      <c r="AM5233">
        <f>IF($AI5233=1,IFERROR(IF(VALUE($C5233)&lt;100000000,VALUE($C5233),1000000000),IFERROR(IF(VALUE(MID($C5233,2,20))&lt;100000000,VALUE(MID($C5233,2,20)),1000000000),1000000000))+ROW()/100000,"")</f>
        <v/>
      </c>
    </row>
    <row r="5234">
      <c r="E5234" s="14" t="n"/>
      <c r="M5234" s="8">
        <f>IF($C5234="","",L5234*T5234/100)</f>
        <v/>
      </c>
      <c r="S5234" s="8" t="n"/>
      <c r="T5234" s="8" t="n"/>
      <c r="W5234">
        <f>IF($C5234="","",IF($AL5234=1,0,IF($AK5234=1,Settings!$C$6,Settings!$C$7))*100)</f>
        <v/>
      </c>
      <c r="X5234" s="8">
        <f>IF($C5234="","",T5234*W5234/100)</f>
        <v/>
      </c>
      <c r="Y5234" s="8">
        <f>IF($C5234="","",T5234-X5234)</f>
        <v/>
      </c>
      <c r="Z5234" s="8">
        <f>IF($C5234="","",Y5234-M5234)</f>
        <v/>
      </c>
      <c r="AD5234" s="8" t="n"/>
      <c r="AG5234" s="14" t="n"/>
      <c r="AI5234">
        <f>IF($C5234="","",IF(COUNTIF($C$2:$C5234,$C5234)=1,1,0))</f>
        <v/>
      </c>
      <c r="AJ5234">
        <f>IF($AI5234=1,SUMPRODUCT(--($AM$2:$AM$7001&lt;$AM5234))+1,"")</f>
        <v/>
      </c>
      <c r="AK5234">
        <f>IF($C5234="","",IF(OR($P5234=TRUE(),$P5234="TRUE"),1,0))</f>
        <v/>
      </c>
      <c r="AL5234">
        <f>IF($C5234="","",IF(AND($V5234="Yes",SUMPRODUCT((LEN(Settings!$F$6:$F$13)&gt;0)*ISNUMBER(SEARCH(Settings!$F$6:$F$13,$O5234)))=0),1,0))</f>
        <v/>
      </c>
      <c r="AM5234">
        <f>IF($AI5234=1,IFERROR(IF(VALUE($C5234)&lt;100000000,VALUE($C5234),1000000000),IFERROR(IF(VALUE(MID($C5234,2,20))&lt;100000000,VALUE(MID($C5234,2,20)),1000000000),1000000000))+ROW()/100000,"")</f>
        <v/>
      </c>
    </row>
    <row r="5235">
      <c r="E5235" s="14" t="n"/>
      <c r="M5235" s="8">
        <f>IF($C5235="","",L5235*T5235/100)</f>
        <v/>
      </c>
      <c r="S5235" s="8" t="n"/>
      <c r="T5235" s="8" t="n"/>
      <c r="W5235">
        <f>IF($C5235="","",IF($AL5235=1,0,IF($AK5235=1,Settings!$C$6,Settings!$C$7))*100)</f>
        <v/>
      </c>
      <c r="X5235" s="8">
        <f>IF($C5235="","",T5235*W5235/100)</f>
        <v/>
      </c>
      <c r="Y5235" s="8">
        <f>IF($C5235="","",T5235-X5235)</f>
        <v/>
      </c>
      <c r="Z5235" s="8">
        <f>IF($C5235="","",Y5235-M5235)</f>
        <v/>
      </c>
      <c r="AD5235" s="8" t="n"/>
      <c r="AG5235" s="14" t="n"/>
      <c r="AI5235">
        <f>IF($C5235="","",IF(COUNTIF($C$2:$C5235,$C5235)=1,1,0))</f>
        <v/>
      </c>
      <c r="AJ5235">
        <f>IF($AI5235=1,SUMPRODUCT(--($AM$2:$AM$7001&lt;$AM5235))+1,"")</f>
        <v/>
      </c>
      <c r="AK5235">
        <f>IF($C5235="","",IF(OR($P5235=TRUE(),$P5235="TRUE"),1,0))</f>
        <v/>
      </c>
      <c r="AL5235">
        <f>IF($C5235="","",IF(AND($V5235="Yes",SUMPRODUCT((LEN(Settings!$F$6:$F$13)&gt;0)*ISNUMBER(SEARCH(Settings!$F$6:$F$13,$O5235)))=0),1,0))</f>
        <v/>
      </c>
      <c r="AM5235">
        <f>IF($AI5235=1,IFERROR(IF(VALUE($C5235)&lt;100000000,VALUE($C5235),1000000000),IFERROR(IF(VALUE(MID($C5235,2,20))&lt;100000000,VALUE(MID($C5235,2,20)),1000000000),1000000000))+ROW()/100000,"")</f>
        <v/>
      </c>
    </row>
    <row r="5236">
      <c r="E5236" s="14" t="n"/>
      <c r="M5236" s="8">
        <f>IF($C5236="","",L5236*T5236/100)</f>
        <v/>
      </c>
      <c r="S5236" s="8" t="n"/>
      <c r="T5236" s="8" t="n"/>
      <c r="W5236">
        <f>IF($C5236="","",IF($AL5236=1,0,IF($AK5236=1,Settings!$C$6,Settings!$C$7))*100)</f>
        <v/>
      </c>
      <c r="X5236" s="8">
        <f>IF($C5236="","",T5236*W5236/100)</f>
        <v/>
      </c>
      <c r="Y5236" s="8">
        <f>IF($C5236="","",T5236-X5236)</f>
        <v/>
      </c>
      <c r="Z5236" s="8">
        <f>IF($C5236="","",Y5236-M5236)</f>
        <v/>
      </c>
      <c r="AD5236" s="8" t="n"/>
      <c r="AG5236" s="14" t="n"/>
      <c r="AI5236">
        <f>IF($C5236="","",IF(COUNTIF($C$2:$C5236,$C5236)=1,1,0))</f>
        <v/>
      </c>
      <c r="AJ5236">
        <f>IF($AI5236=1,SUMPRODUCT(--($AM$2:$AM$7001&lt;$AM5236))+1,"")</f>
        <v/>
      </c>
      <c r="AK5236">
        <f>IF($C5236="","",IF(OR($P5236=TRUE(),$P5236="TRUE"),1,0))</f>
        <v/>
      </c>
      <c r="AL5236">
        <f>IF($C5236="","",IF(AND($V5236="Yes",SUMPRODUCT((LEN(Settings!$F$6:$F$13)&gt;0)*ISNUMBER(SEARCH(Settings!$F$6:$F$13,$O5236)))=0),1,0))</f>
        <v/>
      </c>
      <c r="AM5236">
        <f>IF($AI5236=1,IFERROR(IF(VALUE($C5236)&lt;100000000,VALUE($C5236),1000000000),IFERROR(IF(VALUE(MID($C5236,2,20))&lt;100000000,VALUE(MID($C5236,2,20)),1000000000),1000000000))+ROW()/100000,"")</f>
        <v/>
      </c>
    </row>
    <row r="5237">
      <c r="E5237" s="14" t="n"/>
      <c r="M5237" s="8">
        <f>IF($C5237="","",L5237*T5237/100)</f>
        <v/>
      </c>
      <c r="S5237" s="8" t="n"/>
      <c r="T5237" s="8" t="n"/>
      <c r="W5237">
        <f>IF($C5237="","",IF($AL5237=1,0,IF($AK5237=1,Settings!$C$6,Settings!$C$7))*100)</f>
        <v/>
      </c>
      <c r="X5237" s="8">
        <f>IF($C5237="","",T5237*W5237/100)</f>
        <v/>
      </c>
      <c r="Y5237" s="8">
        <f>IF($C5237="","",T5237-X5237)</f>
        <v/>
      </c>
      <c r="Z5237" s="8">
        <f>IF($C5237="","",Y5237-M5237)</f>
        <v/>
      </c>
      <c r="AD5237" s="8" t="n"/>
      <c r="AG5237" s="14" t="n"/>
      <c r="AI5237">
        <f>IF($C5237="","",IF(COUNTIF($C$2:$C5237,$C5237)=1,1,0))</f>
        <v/>
      </c>
      <c r="AJ5237">
        <f>IF($AI5237=1,SUMPRODUCT(--($AM$2:$AM$7001&lt;$AM5237))+1,"")</f>
        <v/>
      </c>
      <c r="AK5237">
        <f>IF($C5237="","",IF(OR($P5237=TRUE(),$P5237="TRUE"),1,0))</f>
        <v/>
      </c>
      <c r="AL5237">
        <f>IF($C5237="","",IF(AND($V5237="Yes",SUMPRODUCT((LEN(Settings!$F$6:$F$13)&gt;0)*ISNUMBER(SEARCH(Settings!$F$6:$F$13,$O5237)))=0),1,0))</f>
        <v/>
      </c>
      <c r="AM5237">
        <f>IF($AI5237=1,IFERROR(IF(VALUE($C5237)&lt;100000000,VALUE($C5237),1000000000),IFERROR(IF(VALUE(MID($C5237,2,20))&lt;100000000,VALUE(MID($C5237,2,20)),1000000000),1000000000))+ROW()/100000,"")</f>
        <v/>
      </c>
    </row>
    <row r="5238">
      <c r="E5238" s="14" t="n"/>
      <c r="M5238" s="8">
        <f>IF($C5238="","",L5238*T5238/100)</f>
        <v/>
      </c>
      <c r="S5238" s="8" t="n"/>
      <c r="T5238" s="8" t="n"/>
      <c r="W5238">
        <f>IF($C5238="","",IF($AL5238=1,0,IF($AK5238=1,Settings!$C$6,Settings!$C$7))*100)</f>
        <v/>
      </c>
      <c r="X5238" s="8">
        <f>IF($C5238="","",T5238*W5238/100)</f>
        <v/>
      </c>
      <c r="Y5238" s="8">
        <f>IF($C5238="","",T5238-X5238)</f>
        <v/>
      </c>
      <c r="Z5238" s="8">
        <f>IF($C5238="","",Y5238-M5238)</f>
        <v/>
      </c>
      <c r="AD5238" s="8" t="n"/>
      <c r="AG5238" s="14" t="n"/>
      <c r="AI5238">
        <f>IF($C5238="","",IF(COUNTIF($C$2:$C5238,$C5238)=1,1,0))</f>
        <v/>
      </c>
      <c r="AJ5238">
        <f>IF($AI5238=1,SUMPRODUCT(--($AM$2:$AM$7001&lt;$AM5238))+1,"")</f>
        <v/>
      </c>
      <c r="AK5238">
        <f>IF($C5238="","",IF(OR($P5238=TRUE(),$P5238="TRUE"),1,0))</f>
        <v/>
      </c>
      <c r="AL5238">
        <f>IF($C5238="","",IF(AND($V5238="Yes",SUMPRODUCT((LEN(Settings!$F$6:$F$13)&gt;0)*ISNUMBER(SEARCH(Settings!$F$6:$F$13,$O5238)))=0),1,0))</f>
        <v/>
      </c>
      <c r="AM5238">
        <f>IF($AI5238=1,IFERROR(IF(VALUE($C5238)&lt;100000000,VALUE($C5238),1000000000),IFERROR(IF(VALUE(MID($C5238,2,20))&lt;100000000,VALUE(MID($C5238,2,20)),1000000000),1000000000))+ROW()/100000,"")</f>
        <v/>
      </c>
    </row>
    <row r="5239">
      <c r="E5239" s="14" t="n"/>
      <c r="M5239" s="8">
        <f>IF($C5239="","",L5239*T5239/100)</f>
        <v/>
      </c>
      <c r="S5239" s="8" t="n"/>
      <c r="T5239" s="8" t="n"/>
      <c r="W5239">
        <f>IF($C5239="","",IF($AL5239=1,0,IF($AK5239=1,Settings!$C$6,Settings!$C$7))*100)</f>
        <v/>
      </c>
      <c r="X5239" s="8">
        <f>IF($C5239="","",T5239*W5239/100)</f>
        <v/>
      </c>
      <c r="Y5239" s="8">
        <f>IF($C5239="","",T5239-X5239)</f>
        <v/>
      </c>
      <c r="Z5239" s="8">
        <f>IF($C5239="","",Y5239-M5239)</f>
        <v/>
      </c>
      <c r="AD5239" s="8" t="n"/>
      <c r="AG5239" s="14" t="n"/>
      <c r="AI5239">
        <f>IF($C5239="","",IF(COUNTIF($C$2:$C5239,$C5239)=1,1,0))</f>
        <v/>
      </c>
      <c r="AJ5239">
        <f>IF($AI5239=1,SUMPRODUCT(--($AM$2:$AM$7001&lt;$AM5239))+1,"")</f>
        <v/>
      </c>
      <c r="AK5239">
        <f>IF($C5239="","",IF(OR($P5239=TRUE(),$P5239="TRUE"),1,0))</f>
        <v/>
      </c>
      <c r="AL5239">
        <f>IF($C5239="","",IF(AND($V5239="Yes",SUMPRODUCT((LEN(Settings!$F$6:$F$13)&gt;0)*ISNUMBER(SEARCH(Settings!$F$6:$F$13,$O5239)))=0),1,0))</f>
        <v/>
      </c>
      <c r="AM5239">
        <f>IF($AI5239=1,IFERROR(IF(VALUE($C5239)&lt;100000000,VALUE($C5239),1000000000),IFERROR(IF(VALUE(MID($C5239,2,20))&lt;100000000,VALUE(MID($C5239,2,20)),1000000000),1000000000))+ROW()/100000,"")</f>
        <v/>
      </c>
    </row>
    <row r="5240">
      <c r="E5240" s="14" t="n"/>
      <c r="M5240" s="8">
        <f>IF($C5240="","",L5240*T5240/100)</f>
        <v/>
      </c>
      <c r="S5240" s="8" t="n"/>
      <c r="T5240" s="8" t="n"/>
      <c r="W5240">
        <f>IF($C5240="","",IF($AL5240=1,0,IF($AK5240=1,Settings!$C$6,Settings!$C$7))*100)</f>
        <v/>
      </c>
      <c r="X5240" s="8">
        <f>IF($C5240="","",T5240*W5240/100)</f>
        <v/>
      </c>
      <c r="Y5240" s="8">
        <f>IF($C5240="","",T5240-X5240)</f>
        <v/>
      </c>
      <c r="Z5240" s="8">
        <f>IF($C5240="","",Y5240-M5240)</f>
        <v/>
      </c>
      <c r="AD5240" s="8" t="n"/>
      <c r="AG5240" s="14" t="n"/>
      <c r="AI5240">
        <f>IF($C5240="","",IF(COUNTIF($C$2:$C5240,$C5240)=1,1,0))</f>
        <v/>
      </c>
      <c r="AJ5240">
        <f>IF($AI5240=1,SUMPRODUCT(--($AM$2:$AM$7001&lt;$AM5240))+1,"")</f>
        <v/>
      </c>
      <c r="AK5240">
        <f>IF($C5240="","",IF(OR($P5240=TRUE(),$P5240="TRUE"),1,0))</f>
        <v/>
      </c>
      <c r="AL5240">
        <f>IF($C5240="","",IF(AND($V5240="Yes",SUMPRODUCT((LEN(Settings!$F$6:$F$13)&gt;0)*ISNUMBER(SEARCH(Settings!$F$6:$F$13,$O5240)))=0),1,0))</f>
        <v/>
      </c>
      <c r="AM5240">
        <f>IF($AI5240=1,IFERROR(IF(VALUE($C5240)&lt;100000000,VALUE($C5240),1000000000),IFERROR(IF(VALUE(MID($C5240,2,20))&lt;100000000,VALUE(MID($C5240,2,20)),1000000000),1000000000))+ROW()/100000,"")</f>
        <v/>
      </c>
    </row>
    <row r="5241">
      <c r="E5241" s="14" t="n"/>
      <c r="M5241" s="8">
        <f>IF($C5241="","",L5241*T5241/100)</f>
        <v/>
      </c>
      <c r="S5241" s="8" t="n"/>
      <c r="T5241" s="8" t="n"/>
      <c r="W5241">
        <f>IF($C5241="","",IF($AL5241=1,0,IF($AK5241=1,Settings!$C$6,Settings!$C$7))*100)</f>
        <v/>
      </c>
      <c r="X5241" s="8">
        <f>IF($C5241="","",T5241*W5241/100)</f>
        <v/>
      </c>
      <c r="Y5241" s="8">
        <f>IF($C5241="","",T5241-X5241)</f>
        <v/>
      </c>
      <c r="Z5241" s="8">
        <f>IF($C5241="","",Y5241-M5241)</f>
        <v/>
      </c>
      <c r="AD5241" s="8" t="n"/>
      <c r="AG5241" s="14" t="n"/>
      <c r="AI5241">
        <f>IF($C5241="","",IF(COUNTIF($C$2:$C5241,$C5241)=1,1,0))</f>
        <v/>
      </c>
      <c r="AJ5241">
        <f>IF($AI5241=1,SUMPRODUCT(--($AM$2:$AM$7001&lt;$AM5241))+1,"")</f>
        <v/>
      </c>
      <c r="AK5241">
        <f>IF($C5241="","",IF(OR($P5241=TRUE(),$P5241="TRUE"),1,0))</f>
        <v/>
      </c>
      <c r="AL5241">
        <f>IF($C5241="","",IF(AND($V5241="Yes",SUMPRODUCT((LEN(Settings!$F$6:$F$13)&gt;0)*ISNUMBER(SEARCH(Settings!$F$6:$F$13,$O5241)))=0),1,0))</f>
        <v/>
      </c>
      <c r="AM5241">
        <f>IF($AI5241=1,IFERROR(IF(VALUE($C5241)&lt;100000000,VALUE($C5241),1000000000),IFERROR(IF(VALUE(MID($C5241,2,20))&lt;100000000,VALUE(MID($C5241,2,20)),1000000000),1000000000))+ROW()/100000,"")</f>
        <v/>
      </c>
    </row>
    <row r="5242">
      <c r="E5242" s="14" t="n"/>
      <c r="M5242" s="8">
        <f>IF($C5242="","",L5242*T5242/100)</f>
        <v/>
      </c>
      <c r="S5242" s="8" t="n"/>
      <c r="T5242" s="8" t="n"/>
      <c r="W5242">
        <f>IF($C5242="","",IF($AL5242=1,0,IF($AK5242=1,Settings!$C$6,Settings!$C$7))*100)</f>
        <v/>
      </c>
      <c r="X5242" s="8">
        <f>IF($C5242="","",T5242*W5242/100)</f>
        <v/>
      </c>
      <c r="Y5242" s="8">
        <f>IF($C5242="","",T5242-X5242)</f>
        <v/>
      </c>
      <c r="Z5242" s="8">
        <f>IF($C5242="","",Y5242-M5242)</f>
        <v/>
      </c>
      <c r="AD5242" s="8" t="n"/>
      <c r="AG5242" s="14" t="n"/>
      <c r="AI5242">
        <f>IF($C5242="","",IF(COUNTIF($C$2:$C5242,$C5242)=1,1,0))</f>
        <v/>
      </c>
      <c r="AJ5242">
        <f>IF($AI5242=1,SUMPRODUCT(--($AM$2:$AM$7001&lt;$AM5242))+1,"")</f>
        <v/>
      </c>
      <c r="AK5242">
        <f>IF($C5242="","",IF(OR($P5242=TRUE(),$P5242="TRUE"),1,0))</f>
        <v/>
      </c>
      <c r="AL5242">
        <f>IF($C5242="","",IF(AND($V5242="Yes",SUMPRODUCT((LEN(Settings!$F$6:$F$13)&gt;0)*ISNUMBER(SEARCH(Settings!$F$6:$F$13,$O5242)))=0),1,0))</f>
        <v/>
      </c>
      <c r="AM5242">
        <f>IF($AI5242=1,IFERROR(IF(VALUE($C5242)&lt;100000000,VALUE($C5242),1000000000),IFERROR(IF(VALUE(MID($C5242,2,20))&lt;100000000,VALUE(MID($C5242,2,20)),1000000000),1000000000))+ROW()/100000,"")</f>
        <v/>
      </c>
    </row>
    <row r="5243">
      <c r="E5243" s="14" t="n"/>
      <c r="M5243" s="8">
        <f>IF($C5243="","",L5243*T5243/100)</f>
        <v/>
      </c>
      <c r="S5243" s="8" t="n"/>
      <c r="T5243" s="8" t="n"/>
      <c r="W5243">
        <f>IF($C5243="","",IF($AL5243=1,0,IF($AK5243=1,Settings!$C$6,Settings!$C$7))*100)</f>
        <v/>
      </c>
      <c r="X5243" s="8">
        <f>IF($C5243="","",T5243*W5243/100)</f>
        <v/>
      </c>
      <c r="Y5243" s="8">
        <f>IF($C5243="","",T5243-X5243)</f>
        <v/>
      </c>
      <c r="Z5243" s="8">
        <f>IF($C5243="","",Y5243-M5243)</f>
        <v/>
      </c>
      <c r="AD5243" s="8" t="n"/>
      <c r="AG5243" s="14" t="n"/>
      <c r="AI5243">
        <f>IF($C5243="","",IF(COUNTIF($C$2:$C5243,$C5243)=1,1,0))</f>
        <v/>
      </c>
      <c r="AJ5243">
        <f>IF($AI5243=1,SUMPRODUCT(--($AM$2:$AM$7001&lt;$AM5243))+1,"")</f>
        <v/>
      </c>
      <c r="AK5243">
        <f>IF($C5243="","",IF(OR($P5243=TRUE(),$P5243="TRUE"),1,0))</f>
        <v/>
      </c>
      <c r="AL5243">
        <f>IF($C5243="","",IF(AND($V5243="Yes",SUMPRODUCT((LEN(Settings!$F$6:$F$13)&gt;0)*ISNUMBER(SEARCH(Settings!$F$6:$F$13,$O5243)))=0),1,0))</f>
        <v/>
      </c>
      <c r="AM5243">
        <f>IF($AI5243=1,IFERROR(IF(VALUE($C5243)&lt;100000000,VALUE($C5243),1000000000),IFERROR(IF(VALUE(MID($C5243,2,20))&lt;100000000,VALUE(MID($C5243,2,20)),1000000000),1000000000))+ROW()/100000,"")</f>
        <v/>
      </c>
    </row>
    <row r="5244">
      <c r="E5244" s="14" t="n"/>
      <c r="M5244" s="8">
        <f>IF($C5244="","",L5244*T5244/100)</f>
        <v/>
      </c>
      <c r="S5244" s="8" t="n"/>
      <c r="T5244" s="8" t="n"/>
      <c r="W5244">
        <f>IF($C5244="","",IF($AL5244=1,0,IF($AK5244=1,Settings!$C$6,Settings!$C$7))*100)</f>
        <v/>
      </c>
      <c r="X5244" s="8">
        <f>IF($C5244="","",T5244*W5244/100)</f>
        <v/>
      </c>
      <c r="Y5244" s="8">
        <f>IF($C5244="","",T5244-X5244)</f>
        <v/>
      </c>
      <c r="Z5244" s="8">
        <f>IF($C5244="","",Y5244-M5244)</f>
        <v/>
      </c>
      <c r="AD5244" s="8" t="n"/>
      <c r="AG5244" s="14" t="n"/>
      <c r="AI5244">
        <f>IF($C5244="","",IF(COUNTIF($C$2:$C5244,$C5244)=1,1,0))</f>
        <v/>
      </c>
      <c r="AJ5244">
        <f>IF($AI5244=1,SUMPRODUCT(--($AM$2:$AM$7001&lt;$AM5244))+1,"")</f>
        <v/>
      </c>
      <c r="AK5244">
        <f>IF($C5244="","",IF(OR($P5244=TRUE(),$P5244="TRUE"),1,0))</f>
        <v/>
      </c>
      <c r="AL5244">
        <f>IF($C5244="","",IF(AND($V5244="Yes",SUMPRODUCT((LEN(Settings!$F$6:$F$13)&gt;0)*ISNUMBER(SEARCH(Settings!$F$6:$F$13,$O5244)))=0),1,0))</f>
        <v/>
      </c>
      <c r="AM5244">
        <f>IF($AI5244=1,IFERROR(IF(VALUE($C5244)&lt;100000000,VALUE($C5244),1000000000),IFERROR(IF(VALUE(MID($C5244,2,20))&lt;100000000,VALUE(MID($C5244,2,20)),1000000000),1000000000))+ROW()/100000,"")</f>
        <v/>
      </c>
    </row>
    <row r="5245">
      <c r="E5245" s="14" t="n"/>
      <c r="M5245" s="8">
        <f>IF($C5245="","",L5245*T5245/100)</f>
        <v/>
      </c>
      <c r="S5245" s="8" t="n"/>
      <c r="T5245" s="8" t="n"/>
      <c r="W5245">
        <f>IF($C5245="","",IF($AL5245=1,0,IF($AK5245=1,Settings!$C$6,Settings!$C$7))*100)</f>
        <v/>
      </c>
      <c r="X5245" s="8">
        <f>IF($C5245="","",T5245*W5245/100)</f>
        <v/>
      </c>
      <c r="Y5245" s="8">
        <f>IF($C5245="","",T5245-X5245)</f>
        <v/>
      </c>
      <c r="Z5245" s="8">
        <f>IF($C5245="","",Y5245-M5245)</f>
        <v/>
      </c>
      <c r="AD5245" s="8" t="n"/>
      <c r="AG5245" s="14" t="n"/>
      <c r="AI5245">
        <f>IF($C5245="","",IF(COUNTIF($C$2:$C5245,$C5245)=1,1,0))</f>
        <v/>
      </c>
      <c r="AJ5245">
        <f>IF($AI5245=1,SUMPRODUCT(--($AM$2:$AM$7001&lt;$AM5245))+1,"")</f>
        <v/>
      </c>
      <c r="AK5245">
        <f>IF($C5245="","",IF(OR($P5245=TRUE(),$P5245="TRUE"),1,0))</f>
        <v/>
      </c>
      <c r="AL5245">
        <f>IF($C5245="","",IF(AND($V5245="Yes",SUMPRODUCT((LEN(Settings!$F$6:$F$13)&gt;0)*ISNUMBER(SEARCH(Settings!$F$6:$F$13,$O5245)))=0),1,0))</f>
        <v/>
      </c>
      <c r="AM5245">
        <f>IF($AI5245=1,IFERROR(IF(VALUE($C5245)&lt;100000000,VALUE($C5245),1000000000),IFERROR(IF(VALUE(MID($C5245,2,20))&lt;100000000,VALUE(MID($C5245,2,20)),1000000000),1000000000))+ROW()/100000,"")</f>
        <v/>
      </c>
    </row>
    <row r="5246">
      <c r="E5246" s="14" t="n"/>
      <c r="M5246" s="8">
        <f>IF($C5246="","",L5246*T5246/100)</f>
        <v/>
      </c>
      <c r="S5246" s="8" t="n"/>
      <c r="T5246" s="8" t="n"/>
      <c r="W5246">
        <f>IF($C5246="","",IF($AL5246=1,0,IF($AK5246=1,Settings!$C$6,Settings!$C$7))*100)</f>
        <v/>
      </c>
      <c r="X5246" s="8">
        <f>IF($C5246="","",T5246*W5246/100)</f>
        <v/>
      </c>
      <c r="Y5246" s="8">
        <f>IF($C5246="","",T5246-X5246)</f>
        <v/>
      </c>
      <c r="Z5246" s="8">
        <f>IF($C5246="","",Y5246-M5246)</f>
        <v/>
      </c>
      <c r="AD5246" s="8" t="n"/>
      <c r="AG5246" s="14" t="n"/>
      <c r="AI5246">
        <f>IF($C5246="","",IF(COUNTIF($C$2:$C5246,$C5246)=1,1,0))</f>
        <v/>
      </c>
      <c r="AJ5246">
        <f>IF($AI5246=1,SUMPRODUCT(--($AM$2:$AM$7001&lt;$AM5246))+1,"")</f>
        <v/>
      </c>
      <c r="AK5246">
        <f>IF($C5246="","",IF(OR($P5246=TRUE(),$P5246="TRUE"),1,0))</f>
        <v/>
      </c>
      <c r="AL5246">
        <f>IF($C5246="","",IF(AND($V5246="Yes",SUMPRODUCT((LEN(Settings!$F$6:$F$13)&gt;0)*ISNUMBER(SEARCH(Settings!$F$6:$F$13,$O5246)))=0),1,0))</f>
        <v/>
      </c>
      <c r="AM5246">
        <f>IF($AI5246=1,IFERROR(IF(VALUE($C5246)&lt;100000000,VALUE($C5246),1000000000),IFERROR(IF(VALUE(MID($C5246,2,20))&lt;100000000,VALUE(MID($C5246,2,20)),1000000000),1000000000))+ROW()/100000,"")</f>
        <v/>
      </c>
    </row>
    <row r="5247">
      <c r="E5247" s="14" t="n"/>
      <c r="M5247" s="8">
        <f>IF($C5247="","",L5247*T5247/100)</f>
        <v/>
      </c>
      <c r="S5247" s="8" t="n"/>
      <c r="T5247" s="8" t="n"/>
      <c r="W5247">
        <f>IF($C5247="","",IF($AL5247=1,0,IF($AK5247=1,Settings!$C$6,Settings!$C$7))*100)</f>
        <v/>
      </c>
      <c r="X5247" s="8">
        <f>IF($C5247="","",T5247*W5247/100)</f>
        <v/>
      </c>
      <c r="Y5247" s="8">
        <f>IF($C5247="","",T5247-X5247)</f>
        <v/>
      </c>
      <c r="Z5247" s="8">
        <f>IF($C5247="","",Y5247-M5247)</f>
        <v/>
      </c>
      <c r="AD5247" s="8" t="n"/>
      <c r="AG5247" s="14" t="n"/>
      <c r="AI5247">
        <f>IF($C5247="","",IF(COUNTIF($C$2:$C5247,$C5247)=1,1,0))</f>
        <v/>
      </c>
      <c r="AJ5247">
        <f>IF($AI5247=1,SUMPRODUCT(--($AM$2:$AM$7001&lt;$AM5247))+1,"")</f>
        <v/>
      </c>
      <c r="AK5247">
        <f>IF($C5247="","",IF(OR($P5247=TRUE(),$P5247="TRUE"),1,0))</f>
        <v/>
      </c>
      <c r="AL5247">
        <f>IF($C5247="","",IF(AND($V5247="Yes",SUMPRODUCT((LEN(Settings!$F$6:$F$13)&gt;0)*ISNUMBER(SEARCH(Settings!$F$6:$F$13,$O5247)))=0),1,0))</f>
        <v/>
      </c>
      <c r="AM5247">
        <f>IF($AI5247=1,IFERROR(IF(VALUE($C5247)&lt;100000000,VALUE($C5247),1000000000),IFERROR(IF(VALUE(MID($C5247,2,20))&lt;100000000,VALUE(MID($C5247,2,20)),1000000000),1000000000))+ROW()/100000,"")</f>
        <v/>
      </c>
    </row>
    <row r="5248">
      <c r="E5248" s="14" t="n"/>
      <c r="M5248" s="8">
        <f>IF($C5248="","",L5248*T5248/100)</f>
        <v/>
      </c>
      <c r="S5248" s="8" t="n"/>
      <c r="T5248" s="8" t="n"/>
      <c r="W5248">
        <f>IF($C5248="","",IF($AL5248=1,0,IF($AK5248=1,Settings!$C$6,Settings!$C$7))*100)</f>
        <v/>
      </c>
      <c r="X5248" s="8">
        <f>IF($C5248="","",T5248*W5248/100)</f>
        <v/>
      </c>
      <c r="Y5248" s="8">
        <f>IF($C5248="","",T5248-X5248)</f>
        <v/>
      </c>
      <c r="Z5248" s="8">
        <f>IF($C5248="","",Y5248-M5248)</f>
        <v/>
      </c>
      <c r="AD5248" s="8" t="n"/>
      <c r="AG5248" s="14" t="n"/>
      <c r="AI5248">
        <f>IF($C5248="","",IF(COUNTIF($C$2:$C5248,$C5248)=1,1,0))</f>
        <v/>
      </c>
      <c r="AJ5248">
        <f>IF($AI5248=1,SUMPRODUCT(--($AM$2:$AM$7001&lt;$AM5248))+1,"")</f>
        <v/>
      </c>
      <c r="AK5248">
        <f>IF($C5248="","",IF(OR($P5248=TRUE(),$P5248="TRUE"),1,0))</f>
        <v/>
      </c>
      <c r="AL5248">
        <f>IF($C5248="","",IF(AND($V5248="Yes",SUMPRODUCT((LEN(Settings!$F$6:$F$13)&gt;0)*ISNUMBER(SEARCH(Settings!$F$6:$F$13,$O5248)))=0),1,0))</f>
        <v/>
      </c>
      <c r="AM5248">
        <f>IF($AI5248=1,IFERROR(IF(VALUE($C5248)&lt;100000000,VALUE($C5248),1000000000),IFERROR(IF(VALUE(MID($C5248,2,20))&lt;100000000,VALUE(MID($C5248,2,20)),1000000000),1000000000))+ROW()/100000,"")</f>
        <v/>
      </c>
    </row>
    <row r="5249">
      <c r="E5249" s="14" t="n"/>
      <c r="M5249" s="8">
        <f>IF($C5249="","",L5249*T5249/100)</f>
        <v/>
      </c>
      <c r="S5249" s="8" t="n"/>
      <c r="T5249" s="8" t="n"/>
      <c r="W5249">
        <f>IF($C5249="","",IF($AL5249=1,0,IF($AK5249=1,Settings!$C$6,Settings!$C$7))*100)</f>
        <v/>
      </c>
      <c r="X5249" s="8">
        <f>IF($C5249="","",T5249*W5249/100)</f>
        <v/>
      </c>
      <c r="Y5249" s="8">
        <f>IF($C5249="","",T5249-X5249)</f>
        <v/>
      </c>
      <c r="Z5249" s="8">
        <f>IF($C5249="","",Y5249-M5249)</f>
        <v/>
      </c>
      <c r="AD5249" s="8" t="n"/>
      <c r="AG5249" s="14" t="n"/>
      <c r="AI5249">
        <f>IF($C5249="","",IF(COUNTIF($C$2:$C5249,$C5249)=1,1,0))</f>
        <v/>
      </c>
      <c r="AJ5249">
        <f>IF($AI5249=1,SUMPRODUCT(--($AM$2:$AM$7001&lt;$AM5249))+1,"")</f>
        <v/>
      </c>
      <c r="AK5249">
        <f>IF($C5249="","",IF(OR($P5249=TRUE(),$P5249="TRUE"),1,0))</f>
        <v/>
      </c>
      <c r="AL5249">
        <f>IF($C5249="","",IF(AND($V5249="Yes",SUMPRODUCT((LEN(Settings!$F$6:$F$13)&gt;0)*ISNUMBER(SEARCH(Settings!$F$6:$F$13,$O5249)))=0),1,0))</f>
        <v/>
      </c>
      <c r="AM5249">
        <f>IF($AI5249=1,IFERROR(IF(VALUE($C5249)&lt;100000000,VALUE($C5249),1000000000),IFERROR(IF(VALUE(MID($C5249,2,20))&lt;100000000,VALUE(MID($C5249,2,20)),1000000000),1000000000))+ROW()/100000,"")</f>
        <v/>
      </c>
    </row>
    <row r="5250">
      <c r="E5250" s="14" t="n"/>
      <c r="M5250" s="8">
        <f>IF($C5250="","",L5250*T5250/100)</f>
        <v/>
      </c>
      <c r="S5250" s="8" t="n"/>
      <c r="T5250" s="8" t="n"/>
      <c r="W5250">
        <f>IF($C5250="","",IF($AL5250=1,0,IF($AK5250=1,Settings!$C$6,Settings!$C$7))*100)</f>
        <v/>
      </c>
      <c r="X5250" s="8">
        <f>IF($C5250="","",T5250*W5250/100)</f>
        <v/>
      </c>
      <c r="Y5250" s="8">
        <f>IF($C5250="","",T5250-X5250)</f>
        <v/>
      </c>
      <c r="Z5250" s="8">
        <f>IF($C5250="","",Y5250-M5250)</f>
        <v/>
      </c>
      <c r="AD5250" s="8" t="n"/>
      <c r="AG5250" s="14" t="n"/>
      <c r="AI5250">
        <f>IF($C5250="","",IF(COUNTIF($C$2:$C5250,$C5250)=1,1,0))</f>
        <v/>
      </c>
      <c r="AJ5250">
        <f>IF($AI5250=1,SUMPRODUCT(--($AM$2:$AM$7001&lt;$AM5250))+1,"")</f>
        <v/>
      </c>
      <c r="AK5250">
        <f>IF($C5250="","",IF(OR($P5250=TRUE(),$P5250="TRUE"),1,0))</f>
        <v/>
      </c>
      <c r="AL5250">
        <f>IF($C5250="","",IF(AND($V5250="Yes",SUMPRODUCT((LEN(Settings!$F$6:$F$13)&gt;0)*ISNUMBER(SEARCH(Settings!$F$6:$F$13,$O5250)))=0),1,0))</f>
        <v/>
      </c>
      <c r="AM5250">
        <f>IF($AI5250=1,IFERROR(IF(VALUE($C5250)&lt;100000000,VALUE($C5250),1000000000),IFERROR(IF(VALUE(MID($C5250,2,20))&lt;100000000,VALUE(MID($C5250,2,20)),1000000000),1000000000))+ROW()/100000,"")</f>
        <v/>
      </c>
    </row>
    <row r="5251">
      <c r="E5251" s="14" t="n"/>
      <c r="M5251" s="8">
        <f>IF($C5251="","",L5251*T5251/100)</f>
        <v/>
      </c>
      <c r="S5251" s="8" t="n"/>
      <c r="T5251" s="8" t="n"/>
      <c r="W5251">
        <f>IF($C5251="","",IF($AL5251=1,0,IF($AK5251=1,Settings!$C$6,Settings!$C$7))*100)</f>
        <v/>
      </c>
      <c r="X5251" s="8">
        <f>IF($C5251="","",T5251*W5251/100)</f>
        <v/>
      </c>
      <c r="Y5251" s="8">
        <f>IF($C5251="","",T5251-X5251)</f>
        <v/>
      </c>
      <c r="Z5251" s="8">
        <f>IF($C5251="","",Y5251-M5251)</f>
        <v/>
      </c>
      <c r="AD5251" s="8" t="n"/>
      <c r="AG5251" s="14" t="n"/>
      <c r="AI5251">
        <f>IF($C5251="","",IF(COUNTIF($C$2:$C5251,$C5251)=1,1,0))</f>
        <v/>
      </c>
      <c r="AJ5251">
        <f>IF($AI5251=1,SUMPRODUCT(--($AM$2:$AM$7001&lt;$AM5251))+1,"")</f>
        <v/>
      </c>
      <c r="AK5251">
        <f>IF($C5251="","",IF(OR($P5251=TRUE(),$P5251="TRUE"),1,0))</f>
        <v/>
      </c>
      <c r="AL5251">
        <f>IF($C5251="","",IF(AND($V5251="Yes",SUMPRODUCT((LEN(Settings!$F$6:$F$13)&gt;0)*ISNUMBER(SEARCH(Settings!$F$6:$F$13,$O5251)))=0),1,0))</f>
        <v/>
      </c>
      <c r="AM5251">
        <f>IF($AI5251=1,IFERROR(IF(VALUE($C5251)&lt;100000000,VALUE($C5251),1000000000),IFERROR(IF(VALUE(MID($C5251,2,20))&lt;100000000,VALUE(MID($C5251,2,20)),1000000000),1000000000))+ROW()/100000,"")</f>
        <v/>
      </c>
    </row>
    <row r="5252">
      <c r="E5252" s="14" t="n"/>
      <c r="M5252" s="8">
        <f>IF($C5252="","",L5252*T5252/100)</f>
        <v/>
      </c>
      <c r="S5252" s="8" t="n"/>
      <c r="T5252" s="8" t="n"/>
      <c r="W5252">
        <f>IF($C5252="","",IF($AL5252=1,0,IF($AK5252=1,Settings!$C$6,Settings!$C$7))*100)</f>
        <v/>
      </c>
      <c r="X5252" s="8">
        <f>IF($C5252="","",T5252*W5252/100)</f>
        <v/>
      </c>
      <c r="Y5252" s="8">
        <f>IF($C5252="","",T5252-X5252)</f>
        <v/>
      </c>
      <c r="Z5252" s="8">
        <f>IF($C5252="","",Y5252-M5252)</f>
        <v/>
      </c>
      <c r="AD5252" s="8" t="n"/>
      <c r="AG5252" s="14" t="n"/>
      <c r="AI5252">
        <f>IF($C5252="","",IF(COUNTIF($C$2:$C5252,$C5252)=1,1,0))</f>
        <v/>
      </c>
      <c r="AJ5252">
        <f>IF($AI5252=1,SUMPRODUCT(--($AM$2:$AM$7001&lt;$AM5252))+1,"")</f>
        <v/>
      </c>
      <c r="AK5252">
        <f>IF($C5252="","",IF(OR($P5252=TRUE(),$P5252="TRUE"),1,0))</f>
        <v/>
      </c>
      <c r="AL5252">
        <f>IF($C5252="","",IF(AND($V5252="Yes",SUMPRODUCT((LEN(Settings!$F$6:$F$13)&gt;0)*ISNUMBER(SEARCH(Settings!$F$6:$F$13,$O5252)))=0),1,0))</f>
        <v/>
      </c>
      <c r="AM5252">
        <f>IF($AI5252=1,IFERROR(IF(VALUE($C5252)&lt;100000000,VALUE($C5252),1000000000),IFERROR(IF(VALUE(MID($C5252,2,20))&lt;100000000,VALUE(MID($C5252,2,20)),1000000000),1000000000))+ROW()/100000,"")</f>
        <v/>
      </c>
    </row>
    <row r="5253">
      <c r="E5253" s="14" t="n"/>
      <c r="M5253" s="8">
        <f>IF($C5253="","",L5253*T5253/100)</f>
        <v/>
      </c>
      <c r="S5253" s="8" t="n"/>
      <c r="T5253" s="8" t="n"/>
      <c r="W5253">
        <f>IF($C5253="","",IF($AL5253=1,0,IF($AK5253=1,Settings!$C$6,Settings!$C$7))*100)</f>
        <v/>
      </c>
      <c r="X5253" s="8">
        <f>IF($C5253="","",T5253*W5253/100)</f>
        <v/>
      </c>
      <c r="Y5253" s="8">
        <f>IF($C5253="","",T5253-X5253)</f>
        <v/>
      </c>
      <c r="Z5253" s="8">
        <f>IF($C5253="","",Y5253-M5253)</f>
        <v/>
      </c>
      <c r="AD5253" s="8" t="n"/>
      <c r="AG5253" s="14" t="n"/>
      <c r="AI5253">
        <f>IF($C5253="","",IF(COUNTIF($C$2:$C5253,$C5253)=1,1,0))</f>
        <v/>
      </c>
      <c r="AJ5253">
        <f>IF($AI5253=1,SUMPRODUCT(--($AM$2:$AM$7001&lt;$AM5253))+1,"")</f>
        <v/>
      </c>
      <c r="AK5253">
        <f>IF($C5253="","",IF(OR($P5253=TRUE(),$P5253="TRUE"),1,0))</f>
        <v/>
      </c>
      <c r="AL5253">
        <f>IF($C5253="","",IF(AND($V5253="Yes",SUMPRODUCT((LEN(Settings!$F$6:$F$13)&gt;0)*ISNUMBER(SEARCH(Settings!$F$6:$F$13,$O5253)))=0),1,0))</f>
        <v/>
      </c>
      <c r="AM5253">
        <f>IF($AI5253=1,IFERROR(IF(VALUE($C5253)&lt;100000000,VALUE($C5253),1000000000),IFERROR(IF(VALUE(MID($C5253,2,20))&lt;100000000,VALUE(MID($C5253,2,20)),1000000000),1000000000))+ROW()/100000,"")</f>
        <v/>
      </c>
    </row>
    <row r="5254">
      <c r="E5254" s="14" t="n"/>
      <c r="M5254" s="8">
        <f>IF($C5254="","",L5254*T5254/100)</f>
        <v/>
      </c>
      <c r="S5254" s="8" t="n"/>
      <c r="T5254" s="8" t="n"/>
      <c r="W5254">
        <f>IF($C5254="","",IF($AL5254=1,0,IF($AK5254=1,Settings!$C$6,Settings!$C$7))*100)</f>
        <v/>
      </c>
      <c r="X5254" s="8">
        <f>IF($C5254="","",T5254*W5254/100)</f>
        <v/>
      </c>
      <c r="Y5254" s="8">
        <f>IF($C5254="","",T5254-X5254)</f>
        <v/>
      </c>
      <c r="Z5254" s="8">
        <f>IF($C5254="","",Y5254-M5254)</f>
        <v/>
      </c>
      <c r="AD5254" s="8" t="n"/>
      <c r="AG5254" s="14" t="n"/>
      <c r="AI5254">
        <f>IF($C5254="","",IF(COUNTIF($C$2:$C5254,$C5254)=1,1,0))</f>
        <v/>
      </c>
      <c r="AJ5254">
        <f>IF($AI5254=1,SUMPRODUCT(--($AM$2:$AM$7001&lt;$AM5254))+1,"")</f>
        <v/>
      </c>
      <c r="AK5254">
        <f>IF($C5254="","",IF(OR($P5254=TRUE(),$P5254="TRUE"),1,0))</f>
        <v/>
      </c>
      <c r="AL5254">
        <f>IF($C5254="","",IF(AND($V5254="Yes",SUMPRODUCT((LEN(Settings!$F$6:$F$13)&gt;0)*ISNUMBER(SEARCH(Settings!$F$6:$F$13,$O5254)))=0),1,0))</f>
        <v/>
      </c>
      <c r="AM5254">
        <f>IF($AI5254=1,IFERROR(IF(VALUE($C5254)&lt;100000000,VALUE($C5254),1000000000),IFERROR(IF(VALUE(MID($C5254,2,20))&lt;100000000,VALUE(MID($C5254,2,20)),1000000000),1000000000))+ROW()/100000,"")</f>
        <v/>
      </c>
    </row>
    <row r="5255">
      <c r="E5255" s="14" t="n"/>
      <c r="M5255" s="8">
        <f>IF($C5255="","",L5255*T5255/100)</f>
        <v/>
      </c>
      <c r="S5255" s="8" t="n"/>
      <c r="T5255" s="8" t="n"/>
      <c r="W5255">
        <f>IF($C5255="","",IF($AL5255=1,0,IF($AK5255=1,Settings!$C$6,Settings!$C$7))*100)</f>
        <v/>
      </c>
      <c r="X5255" s="8">
        <f>IF($C5255="","",T5255*W5255/100)</f>
        <v/>
      </c>
      <c r="Y5255" s="8">
        <f>IF($C5255="","",T5255-X5255)</f>
        <v/>
      </c>
      <c r="Z5255" s="8">
        <f>IF($C5255="","",Y5255-M5255)</f>
        <v/>
      </c>
      <c r="AD5255" s="8" t="n"/>
      <c r="AG5255" s="14" t="n"/>
      <c r="AI5255">
        <f>IF($C5255="","",IF(COUNTIF($C$2:$C5255,$C5255)=1,1,0))</f>
        <v/>
      </c>
      <c r="AJ5255">
        <f>IF($AI5255=1,SUMPRODUCT(--($AM$2:$AM$7001&lt;$AM5255))+1,"")</f>
        <v/>
      </c>
      <c r="AK5255">
        <f>IF($C5255="","",IF(OR($P5255=TRUE(),$P5255="TRUE"),1,0))</f>
        <v/>
      </c>
      <c r="AL5255">
        <f>IF($C5255="","",IF(AND($V5255="Yes",SUMPRODUCT((LEN(Settings!$F$6:$F$13)&gt;0)*ISNUMBER(SEARCH(Settings!$F$6:$F$13,$O5255)))=0),1,0))</f>
        <v/>
      </c>
      <c r="AM5255">
        <f>IF($AI5255=1,IFERROR(IF(VALUE($C5255)&lt;100000000,VALUE($C5255),1000000000),IFERROR(IF(VALUE(MID($C5255,2,20))&lt;100000000,VALUE(MID($C5255,2,20)),1000000000),1000000000))+ROW()/100000,"")</f>
        <v/>
      </c>
    </row>
    <row r="5256">
      <c r="E5256" s="14" t="n"/>
      <c r="M5256" s="8">
        <f>IF($C5256="","",L5256*T5256/100)</f>
        <v/>
      </c>
      <c r="S5256" s="8" t="n"/>
      <c r="T5256" s="8" t="n"/>
      <c r="W5256">
        <f>IF($C5256="","",IF($AL5256=1,0,IF($AK5256=1,Settings!$C$6,Settings!$C$7))*100)</f>
        <v/>
      </c>
      <c r="X5256" s="8">
        <f>IF($C5256="","",T5256*W5256/100)</f>
        <v/>
      </c>
      <c r="Y5256" s="8">
        <f>IF($C5256="","",T5256-X5256)</f>
        <v/>
      </c>
      <c r="Z5256" s="8">
        <f>IF($C5256="","",Y5256-M5256)</f>
        <v/>
      </c>
      <c r="AD5256" s="8" t="n"/>
      <c r="AG5256" s="14" t="n"/>
      <c r="AI5256">
        <f>IF($C5256="","",IF(COUNTIF($C$2:$C5256,$C5256)=1,1,0))</f>
        <v/>
      </c>
      <c r="AJ5256">
        <f>IF($AI5256=1,SUMPRODUCT(--($AM$2:$AM$7001&lt;$AM5256))+1,"")</f>
        <v/>
      </c>
      <c r="AK5256">
        <f>IF($C5256="","",IF(OR($P5256=TRUE(),$P5256="TRUE"),1,0))</f>
        <v/>
      </c>
      <c r="AL5256">
        <f>IF($C5256="","",IF(AND($V5256="Yes",SUMPRODUCT((LEN(Settings!$F$6:$F$13)&gt;0)*ISNUMBER(SEARCH(Settings!$F$6:$F$13,$O5256)))=0),1,0))</f>
        <v/>
      </c>
      <c r="AM5256">
        <f>IF($AI5256=1,IFERROR(IF(VALUE($C5256)&lt;100000000,VALUE($C5256),1000000000),IFERROR(IF(VALUE(MID($C5256,2,20))&lt;100000000,VALUE(MID($C5256,2,20)),1000000000),1000000000))+ROW()/100000,"")</f>
        <v/>
      </c>
    </row>
    <row r="5257">
      <c r="E5257" s="14" t="n"/>
      <c r="M5257" s="8">
        <f>IF($C5257="","",L5257*T5257/100)</f>
        <v/>
      </c>
      <c r="S5257" s="8" t="n"/>
      <c r="T5257" s="8" t="n"/>
      <c r="W5257">
        <f>IF($C5257="","",IF($AL5257=1,0,IF($AK5257=1,Settings!$C$6,Settings!$C$7))*100)</f>
        <v/>
      </c>
      <c r="X5257" s="8">
        <f>IF($C5257="","",T5257*W5257/100)</f>
        <v/>
      </c>
      <c r="Y5257" s="8">
        <f>IF($C5257="","",T5257-X5257)</f>
        <v/>
      </c>
      <c r="Z5257" s="8">
        <f>IF($C5257="","",Y5257-M5257)</f>
        <v/>
      </c>
      <c r="AD5257" s="8" t="n"/>
      <c r="AG5257" s="14" t="n"/>
      <c r="AI5257">
        <f>IF($C5257="","",IF(COUNTIF($C$2:$C5257,$C5257)=1,1,0))</f>
        <v/>
      </c>
      <c r="AJ5257">
        <f>IF($AI5257=1,SUMPRODUCT(--($AM$2:$AM$7001&lt;$AM5257))+1,"")</f>
        <v/>
      </c>
      <c r="AK5257">
        <f>IF($C5257="","",IF(OR($P5257=TRUE(),$P5257="TRUE"),1,0))</f>
        <v/>
      </c>
      <c r="AL5257">
        <f>IF($C5257="","",IF(AND($V5257="Yes",SUMPRODUCT((LEN(Settings!$F$6:$F$13)&gt;0)*ISNUMBER(SEARCH(Settings!$F$6:$F$13,$O5257)))=0),1,0))</f>
        <v/>
      </c>
      <c r="AM5257">
        <f>IF($AI5257=1,IFERROR(IF(VALUE($C5257)&lt;100000000,VALUE($C5257),1000000000),IFERROR(IF(VALUE(MID($C5257,2,20))&lt;100000000,VALUE(MID($C5257,2,20)),1000000000),1000000000))+ROW()/100000,"")</f>
        <v/>
      </c>
    </row>
    <row r="5258">
      <c r="E5258" s="14" t="n"/>
      <c r="M5258" s="8">
        <f>IF($C5258="","",L5258*T5258/100)</f>
        <v/>
      </c>
      <c r="S5258" s="8" t="n"/>
      <c r="T5258" s="8" t="n"/>
      <c r="W5258">
        <f>IF($C5258="","",IF($AL5258=1,0,IF($AK5258=1,Settings!$C$6,Settings!$C$7))*100)</f>
        <v/>
      </c>
      <c r="X5258" s="8">
        <f>IF($C5258="","",T5258*W5258/100)</f>
        <v/>
      </c>
      <c r="Y5258" s="8">
        <f>IF($C5258="","",T5258-X5258)</f>
        <v/>
      </c>
      <c r="Z5258" s="8">
        <f>IF($C5258="","",Y5258-M5258)</f>
        <v/>
      </c>
      <c r="AD5258" s="8" t="n"/>
      <c r="AG5258" s="14" t="n"/>
      <c r="AI5258">
        <f>IF($C5258="","",IF(COUNTIF($C$2:$C5258,$C5258)=1,1,0))</f>
        <v/>
      </c>
      <c r="AJ5258">
        <f>IF($AI5258=1,SUMPRODUCT(--($AM$2:$AM$7001&lt;$AM5258))+1,"")</f>
        <v/>
      </c>
      <c r="AK5258">
        <f>IF($C5258="","",IF(OR($P5258=TRUE(),$P5258="TRUE"),1,0))</f>
        <v/>
      </c>
      <c r="AL5258">
        <f>IF($C5258="","",IF(AND($V5258="Yes",SUMPRODUCT((LEN(Settings!$F$6:$F$13)&gt;0)*ISNUMBER(SEARCH(Settings!$F$6:$F$13,$O5258)))=0),1,0))</f>
        <v/>
      </c>
      <c r="AM5258">
        <f>IF($AI5258=1,IFERROR(IF(VALUE($C5258)&lt;100000000,VALUE($C5258),1000000000),IFERROR(IF(VALUE(MID($C5258,2,20))&lt;100000000,VALUE(MID($C5258,2,20)),1000000000),1000000000))+ROW()/100000,"")</f>
        <v/>
      </c>
    </row>
    <row r="5259">
      <c r="E5259" s="14" t="n"/>
      <c r="M5259" s="8">
        <f>IF($C5259="","",L5259*T5259/100)</f>
        <v/>
      </c>
      <c r="S5259" s="8" t="n"/>
      <c r="T5259" s="8" t="n"/>
      <c r="W5259">
        <f>IF($C5259="","",IF($AL5259=1,0,IF($AK5259=1,Settings!$C$6,Settings!$C$7))*100)</f>
        <v/>
      </c>
      <c r="X5259" s="8">
        <f>IF($C5259="","",T5259*W5259/100)</f>
        <v/>
      </c>
      <c r="Y5259" s="8">
        <f>IF($C5259="","",T5259-X5259)</f>
        <v/>
      </c>
      <c r="Z5259" s="8">
        <f>IF($C5259="","",Y5259-M5259)</f>
        <v/>
      </c>
      <c r="AD5259" s="8" t="n"/>
      <c r="AG5259" s="14" t="n"/>
      <c r="AI5259">
        <f>IF($C5259="","",IF(COUNTIF($C$2:$C5259,$C5259)=1,1,0))</f>
        <v/>
      </c>
      <c r="AJ5259">
        <f>IF($AI5259=1,SUMPRODUCT(--($AM$2:$AM$7001&lt;$AM5259))+1,"")</f>
        <v/>
      </c>
      <c r="AK5259">
        <f>IF($C5259="","",IF(OR($P5259=TRUE(),$P5259="TRUE"),1,0))</f>
        <v/>
      </c>
      <c r="AL5259">
        <f>IF($C5259="","",IF(AND($V5259="Yes",SUMPRODUCT((LEN(Settings!$F$6:$F$13)&gt;0)*ISNUMBER(SEARCH(Settings!$F$6:$F$13,$O5259)))=0),1,0))</f>
        <v/>
      </c>
      <c r="AM5259">
        <f>IF($AI5259=1,IFERROR(IF(VALUE($C5259)&lt;100000000,VALUE($C5259),1000000000),IFERROR(IF(VALUE(MID($C5259,2,20))&lt;100000000,VALUE(MID($C5259,2,20)),1000000000),1000000000))+ROW()/100000,"")</f>
        <v/>
      </c>
    </row>
    <row r="5260">
      <c r="E5260" s="14" t="n"/>
      <c r="M5260" s="8">
        <f>IF($C5260="","",L5260*T5260/100)</f>
        <v/>
      </c>
      <c r="S5260" s="8" t="n"/>
      <c r="T5260" s="8" t="n"/>
      <c r="W5260">
        <f>IF($C5260="","",IF($AL5260=1,0,IF($AK5260=1,Settings!$C$6,Settings!$C$7))*100)</f>
        <v/>
      </c>
      <c r="X5260" s="8">
        <f>IF($C5260="","",T5260*W5260/100)</f>
        <v/>
      </c>
      <c r="Y5260" s="8">
        <f>IF($C5260="","",T5260-X5260)</f>
        <v/>
      </c>
      <c r="Z5260" s="8">
        <f>IF($C5260="","",Y5260-M5260)</f>
        <v/>
      </c>
      <c r="AD5260" s="8" t="n"/>
      <c r="AG5260" s="14" t="n"/>
      <c r="AI5260">
        <f>IF($C5260="","",IF(COUNTIF($C$2:$C5260,$C5260)=1,1,0))</f>
        <v/>
      </c>
      <c r="AJ5260">
        <f>IF($AI5260=1,SUMPRODUCT(--($AM$2:$AM$7001&lt;$AM5260))+1,"")</f>
        <v/>
      </c>
      <c r="AK5260">
        <f>IF($C5260="","",IF(OR($P5260=TRUE(),$P5260="TRUE"),1,0))</f>
        <v/>
      </c>
      <c r="AL5260">
        <f>IF($C5260="","",IF(AND($V5260="Yes",SUMPRODUCT((LEN(Settings!$F$6:$F$13)&gt;0)*ISNUMBER(SEARCH(Settings!$F$6:$F$13,$O5260)))=0),1,0))</f>
        <v/>
      </c>
      <c r="AM5260">
        <f>IF($AI5260=1,IFERROR(IF(VALUE($C5260)&lt;100000000,VALUE($C5260),1000000000),IFERROR(IF(VALUE(MID($C5260,2,20))&lt;100000000,VALUE(MID($C5260,2,20)),1000000000),1000000000))+ROW()/100000,"")</f>
        <v/>
      </c>
    </row>
    <row r="5261">
      <c r="E5261" s="14" t="n"/>
      <c r="M5261" s="8">
        <f>IF($C5261="","",L5261*T5261/100)</f>
        <v/>
      </c>
      <c r="S5261" s="8" t="n"/>
      <c r="T5261" s="8" t="n"/>
      <c r="W5261">
        <f>IF($C5261="","",IF($AL5261=1,0,IF($AK5261=1,Settings!$C$6,Settings!$C$7))*100)</f>
        <v/>
      </c>
      <c r="X5261" s="8">
        <f>IF($C5261="","",T5261*W5261/100)</f>
        <v/>
      </c>
      <c r="Y5261" s="8">
        <f>IF($C5261="","",T5261-X5261)</f>
        <v/>
      </c>
      <c r="Z5261" s="8">
        <f>IF($C5261="","",Y5261-M5261)</f>
        <v/>
      </c>
      <c r="AD5261" s="8" t="n"/>
      <c r="AG5261" s="14" t="n"/>
      <c r="AI5261">
        <f>IF($C5261="","",IF(COUNTIF($C$2:$C5261,$C5261)=1,1,0))</f>
        <v/>
      </c>
      <c r="AJ5261">
        <f>IF($AI5261=1,SUMPRODUCT(--($AM$2:$AM$7001&lt;$AM5261))+1,"")</f>
        <v/>
      </c>
      <c r="AK5261">
        <f>IF($C5261="","",IF(OR($P5261=TRUE(),$P5261="TRUE"),1,0))</f>
        <v/>
      </c>
      <c r="AL5261">
        <f>IF($C5261="","",IF(AND($V5261="Yes",SUMPRODUCT((LEN(Settings!$F$6:$F$13)&gt;0)*ISNUMBER(SEARCH(Settings!$F$6:$F$13,$O5261)))=0),1,0))</f>
        <v/>
      </c>
      <c r="AM5261">
        <f>IF($AI5261=1,IFERROR(IF(VALUE($C5261)&lt;100000000,VALUE($C5261),1000000000),IFERROR(IF(VALUE(MID($C5261,2,20))&lt;100000000,VALUE(MID($C5261,2,20)),1000000000),1000000000))+ROW()/100000,"")</f>
        <v/>
      </c>
    </row>
    <row r="5262">
      <c r="E5262" s="14" t="n"/>
      <c r="M5262" s="8">
        <f>IF($C5262="","",L5262*T5262/100)</f>
        <v/>
      </c>
      <c r="S5262" s="8" t="n"/>
      <c r="T5262" s="8" t="n"/>
      <c r="W5262">
        <f>IF($C5262="","",IF($AL5262=1,0,IF($AK5262=1,Settings!$C$6,Settings!$C$7))*100)</f>
        <v/>
      </c>
      <c r="X5262" s="8">
        <f>IF($C5262="","",T5262*W5262/100)</f>
        <v/>
      </c>
      <c r="Y5262" s="8">
        <f>IF($C5262="","",T5262-X5262)</f>
        <v/>
      </c>
      <c r="Z5262" s="8">
        <f>IF($C5262="","",Y5262-M5262)</f>
        <v/>
      </c>
      <c r="AD5262" s="8" t="n"/>
      <c r="AG5262" s="14" t="n"/>
      <c r="AI5262">
        <f>IF($C5262="","",IF(COUNTIF($C$2:$C5262,$C5262)=1,1,0))</f>
        <v/>
      </c>
      <c r="AJ5262">
        <f>IF($AI5262=1,SUMPRODUCT(--($AM$2:$AM$7001&lt;$AM5262))+1,"")</f>
        <v/>
      </c>
      <c r="AK5262">
        <f>IF($C5262="","",IF(OR($P5262=TRUE(),$P5262="TRUE"),1,0))</f>
        <v/>
      </c>
      <c r="AL5262">
        <f>IF($C5262="","",IF(AND($V5262="Yes",SUMPRODUCT((LEN(Settings!$F$6:$F$13)&gt;0)*ISNUMBER(SEARCH(Settings!$F$6:$F$13,$O5262)))=0),1,0))</f>
        <v/>
      </c>
      <c r="AM5262">
        <f>IF($AI5262=1,IFERROR(IF(VALUE($C5262)&lt;100000000,VALUE($C5262),1000000000),IFERROR(IF(VALUE(MID($C5262,2,20))&lt;100000000,VALUE(MID($C5262,2,20)),1000000000),1000000000))+ROW()/100000,"")</f>
        <v/>
      </c>
    </row>
    <row r="5263">
      <c r="E5263" s="14" t="n"/>
      <c r="M5263" s="8">
        <f>IF($C5263="","",L5263*T5263/100)</f>
        <v/>
      </c>
      <c r="S5263" s="8" t="n"/>
      <c r="T5263" s="8" t="n"/>
      <c r="W5263">
        <f>IF($C5263="","",IF($AL5263=1,0,IF($AK5263=1,Settings!$C$6,Settings!$C$7))*100)</f>
        <v/>
      </c>
      <c r="X5263" s="8">
        <f>IF($C5263="","",T5263*W5263/100)</f>
        <v/>
      </c>
      <c r="Y5263" s="8">
        <f>IF($C5263="","",T5263-X5263)</f>
        <v/>
      </c>
      <c r="Z5263" s="8">
        <f>IF($C5263="","",Y5263-M5263)</f>
        <v/>
      </c>
      <c r="AD5263" s="8" t="n"/>
      <c r="AG5263" s="14" t="n"/>
      <c r="AI5263">
        <f>IF($C5263="","",IF(COUNTIF($C$2:$C5263,$C5263)=1,1,0))</f>
        <v/>
      </c>
      <c r="AJ5263">
        <f>IF($AI5263=1,SUMPRODUCT(--($AM$2:$AM$7001&lt;$AM5263))+1,"")</f>
        <v/>
      </c>
      <c r="AK5263">
        <f>IF($C5263="","",IF(OR($P5263=TRUE(),$P5263="TRUE"),1,0))</f>
        <v/>
      </c>
      <c r="AL5263">
        <f>IF($C5263="","",IF(AND($V5263="Yes",SUMPRODUCT((LEN(Settings!$F$6:$F$13)&gt;0)*ISNUMBER(SEARCH(Settings!$F$6:$F$13,$O5263)))=0),1,0))</f>
        <v/>
      </c>
      <c r="AM5263">
        <f>IF($AI5263=1,IFERROR(IF(VALUE($C5263)&lt;100000000,VALUE($C5263),1000000000),IFERROR(IF(VALUE(MID($C5263,2,20))&lt;100000000,VALUE(MID($C5263,2,20)),1000000000),1000000000))+ROW()/100000,"")</f>
        <v/>
      </c>
    </row>
    <row r="5264">
      <c r="E5264" s="14" t="n"/>
      <c r="M5264" s="8">
        <f>IF($C5264="","",L5264*T5264/100)</f>
        <v/>
      </c>
      <c r="S5264" s="8" t="n"/>
      <c r="T5264" s="8" t="n"/>
      <c r="W5264">
        <f>IF($C5264="","",IF($AL5264=1,0,IF($AK5264=1,Settings!$C$6,Settings!$C$7))*100)</f>
        <v/>
      </c>
      <c r="X5264" s="8">
        <f>IF($C5264="","",T5264*W5264/100)</f>
        <v/>
      </c>
      <c r="Y5264" s="8">
        <f>IF($C5264="","",T5264-X5264)</f>
        <v/>
      </c>
      <c r="Z5264" s="8">
        <f>IF($C5264="","",Y5264-M5264)</f>
        <v/>
      </c>
      <c r="AD5264" s="8" t="n"/>
      <c r="AG5264" s="14" t="n"/>
      <c r="AI5264">
        <f>IF($C5264="","",IF(COUNTIF($C$2:$C5264,$C5264)=1,1,0))</f>
        <v/>
      </c>
      <c r="AJ5264">
        <f>IF($AI5264=1,SUMPRODUCT(--($AM$2:$AM$7001&lt;$AM5264))+1,"")</f>
        <v/>
      </c>
      <c r="AK5264">
        <f>IF($C5264="","",IF(OR($P5264=TRUE(),$P5264="TRUE"),1,0))</f>
        <v/>
      </c>
      <c r="AL5264">
        <f>IF($C5264="","",IF(AND($V5264="Yes",SUMPRODUCT((LEN(Settings!$F$6:$F$13)&gt;0)*ISNUMBER(SEARCH(Settings!$F$6:$F$13,$O5264)))=0),1,0))</f>
        <v/>
      </c>
      <c r="AM5264">
        <f>IF($AI5264=1,IFERROR(IF(VALUE($C5264)&lt;100000000,VALUE($C5264),1000000000),IFERROR(IF(VALUE(MID($C5264,2,20))&lt;100000000,VALUE(MID($C5264,2,20)),1000000000),1000000000))+ROW()/100000,"")</f>
        <v/>
      </c>
    </row>
    <row r="5265">
      <c r="E5265" s="14" t="n"/>
      <c r="M5265" s="8">
        <f>IF($C5265="","",L5265*T5265/100)</f>
        <v/>
      </c>
      <c r="S5265" s="8" t="n"/>
      <c r="T5265" s="8" t="n"/>
      <c r="W5265">
        <f>IF($C5265="","",IF($AL5265=1,0,IF($AK5265=1,Settings!$C$6,Settings!$C$7))*100)</f>
        <v/>
      </c>
      <c r="X5265" s="8">
        <f>IF($C5265="","",T5265*W5265/100)</f>
        <v/>
      </c>
      <c r="Y5265" s="8">
        <f>IF($C5265="","",T5265-X5265)</f>
        <v/>
      </c>
      <c r="Z5265" s="8">
        <f>IF($C5265="","",Y5265-M5265)</f>
        <v/>
      </c>
      <c r="AD5265" s="8" t="n"/>
      <c r="AG5265" s="14" t="n"/>
      <c r="AI5265">
        <f>IF($C5265="","",IF(COUNTIF($C$2:$C5265,$C5265)=1,1,0))</f>
        <v/>
      </c>
      <c r="AJ5265">
        <f>IF($AI5265=1,SUMPRODUCT(--($AM$2:$AM$7001&lt;$AM5265))+1,"")</f>
        <v/>
      </c>
      <c r="AK5265">
        <f>IF($C5265="","",IF(OR($P5265=TRUE(),$P5265="TRUE"),1,0))</f>
        <v/>
      </c>
      <c r="AL5265">
        <f>IF($C5265="","",IF(AND($V5265="Yes",SUMPRODUCT((LEN(Settings!$F$6:$F$13)&gt;0)*ISNUMBER(SEARCH(Settings!$F$6:$F$13,$O5265)))=0),1,0))</f>
        <v/>
      </c>
      <c r="AM5265">
        <f>IF($AI5265=1,IFERROR(IF(VALUE($C5265)&lt;100000000,VALUE($C5265),1000000000),IFERROR(IF(VALUE(MID($C5265,2,20))&lt;100000000,VALUE(MID($C5265,2,20)),1000000000),1000000000))+ROW()/100000,"")</f>
        <v/>
      </c>
    </row>
    <row r="5266">
      <c r="E5266" s="14" t="n"/>
      <c r="M5266" s="8">
        <f>IF($C5266="","",L5266*T5266/100)</f>
        <v/>
      </c>
      <c r="S5266" s="8" t="n"/>
      <c r="T5266" s="8" t="n"/>
      <c r="W5266">
        <f>IF($C5266="","",IF($AL5266=1,0,IF($AK5266=1,Settings!$C$6,Settings!$C$7))*100)</f>
        <v/>
      </c>
      <c r="X5266" s="8">
        <f>IF($C5266="","",T5266*W5266/100)</f>
        <v/>
      </c>
      <c r="Y5266" s="8">
        <f>IF($C5266="","",T5266-X5266)</f>
        <v/>
      </c>
      <c r="Z5266" s="8">
        <f>IF($C5266="","",Y5266-M5266)</f>
        <v/>
      </c>
      <c r="AD5266" s="8" t="n"/>
      <c r="AG5266" s="14" t="n"/>
      <c r="AI5266">
        <f>IF($C5266="","",IF(COUNTIF($C$2:$C5266,$C5266)=1,1,0))</f>
        <v/>
      </c>
      <c r="AJ5266">
        <f>IF($AI5266=1,SUMPRODUCT(--($AM$2:$AM$7001&lt;$AM5266))+1,"")</f>
        <v/>
      </c>
      <c r="AK5266">
        <f>IF($C5266="","",IF(OR($P5266=TRUE(),$P5266="TRUE"),1,0))</f>
        <v/>
      </c>
      <c r="AL5266">
        <f>IF($C5266="","",IF(AND($V5266="Yes",SUMPRODUCT((LEN(Settings!$F$6:$F$13)&gt;0)*ISNUMBER(SEARCH(Settings!$F$6:$F$13,$O5266)))=0),1,0))</f>
        <v/>
      </c>
      <c r="AM5266">
        <f>IF($AI5266=1,IFERROR(IF(VALUE($C5266)&lt;100000000,VALUE($C5266),1000000000),IFERROR(IF(VALUE(MID($C5266,2,20))&lt;100000000,VALUE(MID($C5266,2,20)),1000000000),1000000000))+ROW()/100000,"")</f>
        <v/>
      </c>
    </row>
    <row r="5267">
      <c r="E5267" s="14" t="n"/>
      <c r="M5267" s="8">
        <f>IF($C5267="","",L5267*T5267/100)</f>
        <v/>
      </c>
      <c r="S5267" s="8" t="n"/>
      <c r="T5267" s="8" t="n"/>
      <c r="W5267">
        <f>IF($C5267="","",IF($AL5267=1,0,IF($AK5267=1,Settings!$C$6,Settings!$C$7))*100)</f>
        <v/>
      </c>
      <c r="X5267" s="8">
        <f>IF($C5267="","",T5267*W5267/100)</f>
        <v/>
      </c>
      <c r="Y5267" s="8">
        <f>IF($C5267="","",T5267-X5267)</f>
        <v/>
      </c>
      <c r="Z5267" s="8">
        <f>IF($C5267="","",Y5267-M5267)</f>
        <v/>
      </c>
      <c r="AD5267" s="8" t="n"/>
      <c r="AG5267" s="14" t="n"/>
      <c r="AI5267">
        <f>IF($C5267="","",IF(COUNTIF($C$2:$C5267,$C5267)=1,1,0))</f>
        <v/>
      </c>
      <c r="AJ5267">
        <f>IF($AI5267=1,SUMPRODUCT(--($AM$2:$AM$7001&lt;$AM5267))+1,"")</f>
        <v/>
      </c>
      <c r="AK5267">
        <f>IF($C5267="","",IF(OR($P5267=TRUE(),$P5267="TRUE"),1,0))</f>
        <v/>
      </c>
      <c r="AL5267">
        <f>IF($C5267="","",IF(AND($V5267="Yes",SUMPRODUCT((LEN(Settings!$F$6:$F$13)&gt;0)*ISNUMBER(SEARCH(Settings!$F$6:$F$13,$O5267)))=0),1,0))</f>
        <v/>
      </c>
      <c r="AM5267">
        <f>IF($AI5267=1,IFERROR(IF(VALUE($C5267)&lt;100000000,VALUE($C5267),1000000000),IFERROR(IF(VALUE(MID($C5267,2,20))&lt;100000000,VALUE(MID($C5267,2,20)),1000000000),1000000000))+ROW()/100000,"")</f>
        <v/>
      </c>
    </row>
    <row r="5268">
      <c r="E5268" s="14" t="n"/>
      <c r="M5268" s="8">
        <f>IF($C5268="","",L5268*T5268/100)</f>
        <v/>
      </c>
      <c r="S5268" s="8" t="n"/>
      <c r="T5268" s="8" t="n"/>
      <c r="W5268">
        <f>IF($C5268="","",IF($AL5268=1,0,IF($AK5268=1,Settings!$C$6,Settings!$C$7))*100)</f>
        <v/>
      </c>
      <c r="X5268" s="8">
        <f>IF($C5268="","",T5268*W5268/100)</f>
        <v/>
      </c>
      <c r="Y5268" s="8">
        <f>IF($C5268="","",T5268-X5268)</f>
        <v/>
      </c>
      <c r="Z5268" s="8">
        <f>IF($C5268="","",Y5268-M5268)</f>
        <v/>
      </c>
      <c r="AD5268" s="8" t="n"/>
      <c r="AG5268" s="14" t="n"/>
      <c r="AI5268">
        <f>IF($C5268="","",IF(COUNTIF($C$2:$C5268,$C5268)=1,1,0))</f>
        <v/>
      </c>
      <c r="AJ5268">
        <f>IF($AI5268=1,SUMPRODUCT(--($AM$2:$AM$7001&lt;$AM5268))+1,"")</f>
        <v/>
      </c>
      <c r="AK5268">
        <f>IF($C5268="","",IF(OR($P5268=TRUE(),$P5268="TRUE"),1,0))</f>
        <v/>
      </c>
      <c r="AL5268">
        <f>IF($C5268="","",IF(AND($V5268="Yes",SUMPRODUCT((LEN(Settings!$F$6:$F$13)&gt;0)*ISNUMBER(SEARCH(Settings!$F$6:$F$13,$O5268)))=0),1,0))</f>
        <v/>
      </c>
      <c r="AM5268">
        <f>IF($AI5268=1,IFERROR(IF(VALUE($C5268)&lt;100000000,VALUE($C5268),1000000000),IFERROR(IF(VALUE(MID($C5268,2,20))&lt;100000000,VALUE(MID($C5268,2,20)),1000000000),1000000000))+ROW()/100000,"")</f>
        <v/>
      </c>
    </row>
    <row r="5269">
      <c r="E5269" s="14" t="n"/>
      <c r="M5269" s="8">
        <f>IF($C5269="","",L5269*T5269/100)</f>
        <v/>
      </c>
      <c r="S5269" s="8" t="n"/>
      <c r="T5269" s="8" t="n"/>
      <c r="W5269">
        <f>IF($C5269="","",IF($AL5269=1,0,IF($AK5269=1,Settings!$C$6,Settings!$C$7))*100)</f>
        <v/>
      </c>
      <c r="X5269" s="8">
        <f>IF($C5269="","",T5269*W5269/100)</f>
        <v/>
      </c>
      <c r="Y5269" s="8">
        <f>IF($C5269="","",T5269-X5269)</f>
        <v/>
      </c>
      <c r="Z5269" s="8">
        <f>IF($C5269="","",Y5269-M5269)</f>
        <v/>
      </c>
      <c r="AD5269" s="8" t="n"/>
      <c r="AG5269" s="14" t="n"/>
      <c r="AI5269">
        <f>IF($C5269="","",IF(COUNTIF($C$2:$C5269,$C5269)=1,1,0))</f>
        <v/>
      </c>
      <c r="AJ5269">
        <f>IF($AI5269=1,SUMPRODUCT(--($AM$2:$AM$7001&lt;$AM5269))+1,"")</f>
        <v/>
      </c>
      <c r="AK5269">
        <f>IF($C5269="","",IF(OR($P5269=TRUE(),$P5269="TRUE"),1,0))</f>
        <v/>
      </c>
      <c r="AL5269">
        <f>IF($C5269="","",IF(AND($V5269="Yes",SUMPRODUCT((LEN(Settings!$F$6:$F$13)&gt;0)*ISNUMBER(SEARCH(Settings!$F$6:$F$13,$O5269)))=0),1,0))</f>
        <v/>
      </c>
      <c r="AM5269">
        <f>IF($AI5269=1,IFERROR(IF(VALUE($C5269)&lt;100000000,VALUE($C5269),1000000000),IFERROR(IF(VALUE(MID($C5269,2,20))&lt;100000000,VALUE(MID($C5269,2,20)),1000000000),1000000000))+ROW()/100000,"")</f>
        <v/>
      </c>
    </row>
    <row r="5270">
      <c r="E5270" s="14" t="n"/>
      <c r="M5270" s="8">
        <f>IF($C5270="","",L5270*T5270/100)</f>
        <v/>
      </c>
      <c r="S5270" s="8" t="n"/>
      <c r="T5270" s="8" t="n"/>
      <c r="W5270">
        <f>IF($C5270="","",IF($AL5270=1,0,IF($AK5270=1,Settings!$C$6,Settings!$C$7))*100)</f>
        <v/>
      </c>
      <c r="X5270" s="8">
        <f>IF($C5270="","",T5270*W5270/100)</f>
        <v/>
      </c>
      <c r="Y5270" s="8">
        <f>IF($C5270="","",T5270-X5270)</f>
        <v/>
      </c>
      <c r="Z5270" s="8">
        <f>IF($C5270="","",Y5270-M5270)</f>
        <v/>
      </c>
      <c r="AD5270" s="8" t="n"/>
      <c r="AG5270" s="14" t="n"/>
      <c r="AI5270">
        <f>IF($C5270="","",IF(COUNTIF($C$2:$C5270,$C5270)=1,1,0))</f>
        <v/>
      </c>
      <c r="AJ5270">
        <f>IF($AI5270=1,SUMPRODUCT(--($AM$2:$AM$7001&lt;$AM5270))+1,"")</f>
        <v/>
      </c>
      <c r="AK5270">
        <f>IF($C5270="","",IF(OR($P5270=TRUE(),$P5270="TRUE"),1,0))</f>
        <v/>
      </c>
      <c r="AL5270">
        <f>IF($C5270="","",IF(AND($V5270="Yes",SUMPRODUCT((LEN(Settings!$F$6:$F$13)&gt;0)*ISNUMBER(SEARCH(Settings!$F$6:$F$13,$O5270)))=0),1,0))</f>
        <v/>
      </c>
      <c r="AM5270">
        <f>IF($AI5270=1,IFERROR(IF(VALUE($C5270)&lt;100000000,VALUE($C5270),1000000000),IFERROR(IF(VALUE(MID($C5270,2,20))&lt;100000000,VALUE(MID($C5270,2,20)),1000000000),1000000000))+ROW()/100000,"")</f>
        <v/>
      </c>
    </row>
    <row r="5271">
      <c r="E5271" s="14" t="n"/>
      <c r="M5271" s="8">
        <f>IF($C5271="","",L5271*T5271/100)</f>
        <v/>
      </c>
      <c r="S5271" s="8" t="n"/>
      <c r="T5271" s="8" t="n"/>
      <c r="W5271">
        <f>IF($C5271="","",IF($AL5271=1,0,IF($AK5271=1,Settings!$C$6,Settings!$C$7))*100)</f>
        <v/>
      </c>
      <c r="X5271" s="8">
        <f>IF($C5271="","",T5271*W5271/100)</f>
        <v/>
      </c>
      <c r="Y5271" s="8">
        <f>IF($C5271="","",T5271-X5271)</f>
        <v/>
      </c>
      <c r="Z5271" s="8">
        <f>IF($C5271="","",Y5271-M5271)</f>
        <v/>
      </c>
      <c r="AD5271" s="8" t="n"/>
      <c r="AG5271" s="14" t="n"/>
      <c r="AI5271">
        <f>IF($C5271="","",IF(COUNTIF($C$2:$C5271,$C5271)=1,1,0))</f>
        <v/>
      </c>
      <c r="AJ5271">
        <f>IF($AI5271=1,SUMPRODUCT(--($AM$2:$AM$7001&lt;$AM5271))+1,"")</f>
        <v/>
      </c>
      <c r="AK5271">
        <f>IF($C5271="","",IF(OR($P5271=TRUE(),$P5271="TRUE"),1,0))</f>
        <v/>
      </c>
      <c r="AL5271">
        <f>IF($C5271="","",IF(AND($V5271="Yes",SUMPRODUCT((LEN(Settings!$F$6:$F$13)&gt;0)*ISNUMBER(SEARCH(Settings!$F$6:$F$13,$O5271)))=0),1,0))</f>
        <v/>
      </c>
      <c r="AM5271">
        <f>IF($AI5271=1,IFERROR(IF(VALUE($C5271)&lt;100000000,VALUE($C5271),1000000000),IFERROR(IF(VALUE(MID($C5271,2,20))&lt;100000000,VALUE(MID($C5271,2,20)),1000000000),1000000000))+ROW()/100000,"")</f>
        <v/>
      </c>
    </row>
    <row r="5272">
      <c r="E5272" s="14" t="n"/>
      <c r="M5272" s="8">
        <f>IF($C5272="","",L5272*T5272/100)</f>
        <v/>
      </c>
      <c r="S5272" s="8" t="n"/>
      <c r="T5272" s="8" t="n"/>
      <c r="W5272">
        <f>IF($C5272="","",IF($AL5272=1,0,IF($AK5272=1,Settings!$C$6,Settings!$C$7))*100)</f>
        <v/>
      </c>
      <c r="X5272" s="8">
        <f>IF($C5272="","",T5272*W5272/100)</f>
        <v/>
      </c>
      <c r="Y5272" s="8">
        <f>IF($C5272="","",T5272-X5272)</f>
        <v/>
      </c>
      <c r="Z5272" s="8">
        <f>IF($C5272="","",Y5272-M5272)</f>
        <v/>
      </c>
      <c r="AD5272" s="8" t="n"/>
      <c r="AG5272" s="14" t="n"/>
      <c r="AI5272">
        <f>IF($C5272="","",IF(COUNTIF($C$2:$C5272,$C5272)=1,1,0))</f>
        <v/>
      </c>
      <c r="AJ5272">
        <f>IF($AI5272=1,SUMPRODUCT(--($AM$2:$AM$7001&lt;$AM5272))+1,"")</f>
        <v/>
      </c>
      <c r="AK5272">
        <f>IF($C5272="","",IF(OR($P5272=TRUE(),$P5272="TRUE"),1,0))</f>
        <v/>
      </c>
      <c r="AL5272">
        <f>IF($C5272="","",IF(AND($V5272="Yes",SUMPRODUCT((LEN(Settings!$F$6:$F$13)&gt;0)*ISNUMBER(SEARCH(Settings!$F$6:$F$13,$O5272)))=0),1,0))</f>
        <v/>
      </c>
      <c r="AM5272">
        <f>IF($AI5272=1,IFERROR(IF(VALUE($C5272)&lt;100000000,VALUE($C5272),1000000000),IFERROR(IF(VALUE(MID($C5272,2,20))&lt;100000000,VALUE(MID($C5272,2,20)),1000000000),1000000000))+ROW()/100000,"")</f>
        <v/>
      </c>
    </row>
    <row r="5273">
      <c r="E5273" s="14" t="n"/>
      <c r="M5273" s="8">
        <f>IF($C5273="","",L5273*T5273/100)</f>
        <v/>
      </c>
      <c r="S5273" s="8" t="n"/>
      <c r="T5273" s="8" t="n"/>
      <c r="W5273">
        <f>IF($C5273="","",IF($AL5273=1,0,IF($AK5273=1,Settings!$C$6,Settings!$C$7))*100)</f>
        <v/>
      </c>
      <c r="X5273" s="8">
        <f>IF($C5273="","",T5273*W5273/100)</f>
        <v/>
      </c>
      <c r="Y5273" s="8">
        <f>IF($C5273="","",T5273-X5273)</f>
        <v/>
      </c>
      <c r="Z5273" s="8">
        <f>IF($C5273="","",Y5273-M5273)</f>
        <v/>
      </c>
      <c r="AD5273" s="8" t="n"/>
      <c r="AG5273" s="14" t="n"/>
      <c r="AI5273">
        <f>IF($C5273="","",IF(COUNTIF($C$2:$C5273,$C5273)=1,1,0))</f>
        <v/>
      </c>
      <c r="AJ5273">
        <f>IF($AI5273=1,SUMPRODUCT(--($AM$2:$AM$7001&lt;$AM5273))+1,"")</f>
        <v/>
      </c>
      <c r="AK5273">
        <f>IF($C5273="","",IF(OR($P5273=TRUE(),$P5273="TRUE"),1,0))</f>
        <v/>
      </c>
      <c r="AL5273">
        <f>IF($C5273="","",IF(AND($V5273="Yes",SUMPRODUCT((LEN(Settings!$F$6:$F$13)&gt;0)*ISNUMBER(SEARCH(Settings!$F$6:$F$13,$O5273)))=0),1,0))</f>
        <v/>
      </c>
      <c r="AM5273">
        <f>IF($AI5273=1,IFERROR(IF(VALUE($C5273)&lt;100000000,VALUE($C5273),1000000000),IFERROR(IF(VALUE(MID($C5273,2,20))&lt;100000000,VALUE(MID($C5273,2,20)),1000000000),1000000000))+ROW()/100000,"")</f>
        <v/>
      </c>
    </row>
    <row r="5274">
      <c r="E5274" s="14" t="n"/>
      <c r="M5274" s="8">
        <f>IF($C5274="","",L5274*T5274/100)</f>
        <v/>
      </c>
      <c r="S5274" s="8" t="n"/>
      <c r="T5274" s="8" t="n"/>
      <c r="W5274">
        <f>IF($C5274="","",IF($AL5274=1,0,IF($AK5274=1,Settings!$C$6,Settings!$C$7))*100)</f>
        <v/>
      </c>
      <c r="X5274" s="8">
        <f>IF($C5274="","",T5274*W5274/100)</f>
        <v/>
      </c>
      <c r="Y5274" s="8">
        <f>IF($C5274="","",T5274-X5274)</f>
        <v/>
      </c>
      <c r="Z5274" s="8">
        <f>IF($C5274="","",Y5274-M5274)</f>
        <v/>
      </c>
      <c r="AD5274" s="8" t="n"/>
      <c r="AG5274" s="14" t="n"/>
      <c r="AI5274">
        <f>IF($C5274="","",IF(COUNTIF($C$2:$C5274,$C5274)=1,1,0))</f>
        <v/>
      </c>
      <c r="AJ5274">
        <f>IF($AI5274=1,SUMPRODUCT(--($AM$2:$AM$7001&lt;$AM5274))+1,"")</f>
        <v/>
      </c>
      <c r="AK5274">
        <f>IF($C5274="","",IF(OR($P5274=TRUE(),$P5274="TRUE"),1,0))</f>
        <v/>
      </c>
      <c r="AL5274">
        <f>IF($C5274="","",IF(AND($V5274="Yes",SUMPRODUCT((LEN(Settings!$F$6:$F$13)&gt;0)*ISNUMBER(SEARCH(Settings!$F$6:$F$13,$O5274)))=0),1,0))</f>
        <v/>
      </c>
      <c r="AM5274">
        <f>IF($AI5274=1,IFERROR(IF(VALUE($C5274)&lt;100000000,VALUE($C5274),1000000000),IFERROR(IF(VALUE(MID($C5274,2,20))&lt;100000000,VALUE(MID($C5274,2,20)),1000000000),1000000000))+ROW()/100000,"")</f>
        <v/>
      </c>
    </row>
    <row r="5275">
      <c r="E5275" s="14" t="n"/>
      <c r="M5275" s="8">
        <f>IF($C5275="","",L5275*T5275/100)</f>
        <v/>
      </c>
      <c r="S5275" s="8" t="n"/>
      <c r="T5275" s="8" t="n"/>
      <c r="W5275">
        <f>IF($C5275="","",IF($AL5275=1,0,IF($AK5275=1,Settings!$C$6,Settings!$C$7))*100)</f>
        <v/>
      </c>
      <c r="X5275" s="8">
        <f>IF($C5275="","",T5275*W5275/100)</f>
        <v/>
      </c>
      <c r="Y5275" s="8">
        <f>IF($C5275="","",T5275-X5275)</f>
        <v/>
      </c>
      <c r="Z5275" s="8">
        <f>IF($C5275="","",Y5275-M5275)</f>
        <v/>
      </c>
      <c r="AD5275" s="8" t="n"/>
      <c r="AG5275" s="14" t="n"/>
      <c r="AI5275">
        <f>IF($C5275="","",IF(COUNTIF($C$2:$C5275,$C5275)=1,1,0))</f>
        <v/>
      </c>
      <c r="AJ5275">
        <f>IF($AI5275=1,SUMPRODUCT(--($AM$2:$AM$7001&lt;$AM5275))+1,"")</f>
        <v/>
      </c>
      <c r="AK5275">
        <f>IF($C5275="","",IF(OR($P5275=TRUE(),$P5275="TRUE"),1,0))</f>
        <v/>
      </c>
      <c r="AL5275">
        <f>IF($C5275="","",IF(AND($V5275="Yes",SUMPRODUCT((LEN(Settings!$F$6:$F$13)&gt;0)*ISNUMBER(SEARCH(Settings!$F$6:$F$13,$O5275)))=0),1,0))</f>
        <v/>
      </c>
      <c r="AM5275">
        <f>IF($AI5275=1,IFERROR(IF(VALUE($C5275)&lt;100000000,VALUE($C5275),1000000000),IFERROR(IF(VALUE(MID($C5275,2,20))&lt;100000000,VALUE(MID($C5275,2,20)),1000000000),1000000000))+ROW()/100000,"")</f>
        <v/>
      </c>
    </row>
    <row r="5276">
      <c r="E5276" s="14" t="n"/>
      <c r="M5276" s="8">
        <f>IF($C5276="","",L5276*T5276/100)</f>
        <v/>
      </c>
      <c r="S5276" s="8" t="n"/>
      <c r="T5276" s="8" t="n"/>
      <c r="W5276">
        <f>IF($C5276="","",IF($AL5276=1,0,IF($AK5276=1,Settings!$C$6,Settings!$C$7))*100)</f>
        <v/>
      </c>
      <c r="X5276" s="8">
        <f>IF($C5276="","",T5276*W5276/100)</f>
        <v/>
      </c>
      <c r="Y5276" s="8">
        <f>IF($C5276="","",T5276-X5276)</f>
        <v/>
      </c>
      <c r="Z5276" s="8">
        <f>IF($C5276="","",Y5276-M5276)</f>
        <v/>
      </c>
      <c r="AD5276" s="8" t="n"/>
      <c r="AG5276" s="14" t="n"/>
      <c r="AI5276">
        <f>IF($C5276="","",IF(COUNTIF($C$2:$C5276,$C5276)=1,1,0))</f>
        <v/>
      </c>
      <c r="AJ5276">
        <f>IF($AI5276=1,SUMPRODUCT(--($AM$2:$AM$7001&lt;$AM5276))+1,"")</f>
        <v/>
      </c>
      <c r="AK5276">
        <f>IF($C5276="","",IF(OR($P5276=TRUE(),$P5276="TRUE"),1,0))</f>
        <v/>
      </c>
      <c r="AL5276">
        <f>IF($C5276="","",IF(AND($V5276="Yes",SUMPRODUCT((LEN(Settings!$F$6:$F$13)&gt;0)*ISNUMBER(SEARCH(Settings!$F$6:$F$13,$O5276)))=0),1,0))</f>
        <v/>
      </c>
      <c r="AM5276">
        <f>IF($AI5276=1,IFERROR(IF(VALUE($C5276)&lt;100000000,VALUE($C5276),1000000000),IFERROR(IF(VALUE(MID($C5276,2,20))&lt;100000000,VALUE(MID($C5276,2,20)),1000000000),1000000000))+ROW()/100000,"")</f>
        <v/>
      </c>
    </row>
    <row r="5277">
      <c r="E5277" s="14" t="n"/>
      <c r="M5277" s="8">
        <f>IF($C5277="","",L5277*T5277/100)</f>
        <v/>
      </c>
      <c r="S5277" s="8" t="n"/>
      <c r="T5277" s="8" t="n"/>
      <c r="W5277">
        <f>IF($C5277="","",IF($AL5277=1,0,IF($AK5277=1,Settings!$C$6,Settings!$C$7))*100)</f>
        <v/>
      </c>
      <c r="X5277" s="8">
        <f>IF($C5277="","",T5277*W5277/100)</f>
        <v/>
      </c>
      <c r="Y5277" s="8">
        <f>IF($C5277="","",T5277-X5277)</f>
        <v/>
      </c>
      <c r="Z5277" s="8">
        <f>IF($C5277="","",Y5277-M5277)</f>
        <v/>
      </c>
      <c r="AD5277" s="8" t="n"/>
      <c r="AG5277" s="14" t="n"/>
      <c r="AI5277">
        <f>IF($C5277="","",IF(COUNTIF($C$2:$C5277,$C5277)=1,1,0))</f>
        <v/>
      </c>
      <c r="AJ5277">
        <f>IF($AI5277=1,SUMPRODUCT(--($AM$2:$AM$7001&lt;$AM5277))+1,"")</f>
        <v/>
      </c>
      <c r="AK5277">
        <f>IF($C5277="","",IF(OR($P5277=TRUE(),$P5277="TRUE"),1,0))</f>
        <v/>
      </c>
      <c r="AL5277">
        <f>IF($C5277="","",IF(AND($V5277="Yes",SUMPRODUCT((LEN(Settings!$F$6:$F$13)&gt;0)*ISNUMBER(SEARCH(Settings!$F$6:$F$13,$O5277)))=0),1,0))</f>
        <v/>
      </c>
      <c r="AM5277">
        <f>IF($AI5277=1,IFERROR(IF(VALUE($C5277)&lt;100000000,VALUE($C5277),1000000000),IFERROR(IF(VALUE(MID($C5277,2,20))&lt;100000000,VALUE(MID($C5277,2,20)),1000000000),1000000000))+ROW()/100000,"")</f>
        <v/>
      </c>
    </row>
    <row r="5278">
      <c r="E5278" s="14" t="n"/>
      <c r="M5278" s="8">
        <f>IF($C5278="","",L5278*T5278/100)</f>
        <v/>
      </c>
      <c r="S5278" s="8" t="n"/>
      <c r="T5278" s="8" t="n"/>
      <c r="W5278">
        <f>IF($C5278="","",IF($AL5278=1,0,IF($AK5278=1,Settings!$C$6,Settings!$C$7))*100)</f>
        <v/>
      </c>
      <c r="X5278" s="8">
        <f>IF($C5278="","",T5278*W5278/100)</f>
        <v/>
      </c>
      <c r="Y5278" s="8">
        <f>IF($C5278="","",T5278-X5278)</f>
        <v/>
      </c>
      <c r="Z5278" s="8">
        <f>IF($C5278="","",Y5278-M5278)</f>
        <v/>
      </c>
      <c r="AD5278" s="8" t="n"/>
      <c r="AG5278" s="14" t="n"/>
      <c r="AI5278">
        <f>IF($C5278="","",IF(COUNTIF($C$2:$C5278,$C5278)=1,1,0))</f>
        <v/>
      </c>
      <c r="AJ5278">
        <f>IF($AI5278=1,SUMPRODUCT(--($AM$2:$AM$7001&lt;$AM5278))+1,"")</f>
        <v/>
      </c>
      <c r="AK5278">
        <f>IF($C5278="","",IF(OR($P5278=TRUE(),$P5278="TRUE"),1,0))</f>
        <v/>
      </c>
      <c r="AL5278">
        <f>IF($C5278="","",IF(AND($V5278="Yes",SUMPRODUCT((LEN(Settings!$F$6:$F$13)&gt;0)*ISNUMBER(SEARCH(Settings!$F$6:$F$13,$O5278)))=0),1,0))</f>
        <v/>
      </c>
      <c r="AM5278">
        <f>IF($AI5278=1,IFERROR(IF(VALUE($C5278)&lt;100000000,VALUE($C5278),1000000000),IFERROR(IF(VALUE(MID($C5278,2,20))&lt;100000000,VALUE(MID($C5278,2,20)),1000000000),1000000000))+ROW()/100000,"")</f>
        <v/>
      </c>
    </row>
    <row r="5279">
      <c r="E5279" s="14" t="n"/>
      <c r="M5279" s="8">
        <f>IF($C5279="","",L5279*T5279/100)</f>
        <v/>
      </c>
      <c r="S5279" s="8" t="n"/>
      <c r="T5279" s="8" t="n"/>
      <c r="W5279">
        <f>IF($C5279="","",IF($AL5279=1,0,IF($AK5279=1,Settings!$C$6,Settings!$C$7))*100)</f>
        <v/>
      </c>
      <c r="X5279" s="8">
        <f>IF($C5279="","",T5279*W5279/100)</f>
        <v/>
      </c>
      <c r="Y5279" s="8">
        <f>IF($C5279="","",T5279-X5279)</f>
        <v/>
      </c>
      <c r="Z5279" s="8">
        <f>IF($C5279="","",Y5279-M5279)</f>
        <v/>
      </c>
      <c r="AD5279" s="8" t="n"/>
      <c r="AG5279" s="14" t="n"/>
      <c r="AI5279">
        <f>IF($C5279="","",IF(COUNTIF($C$2:$C5279,$C5279)=1,1,0))</f>
        <v/>
      </c>
      <c r="AJ5279">
        <f>IF($AI5279=1,SUMPRODUCT(--($AM$2:$AM$7001&lt;$AM5279))+1,"")</f>
        <v/>
      </c>
      <c r="AK5279">
        <f>IF($C5279="","",IF(OR($P5279=TRUE(),$P5279="TRUE"),1,0))</f>
        <v/>
      </c>
      <c r="AL5279">
        <f>IF($C5279="","",IF(AND($V5279="Yes",SUMPRODUCT((LEN(Settings!$F$6:$F$13)&gt;0)*ISNUMBER(SEARCH(Settings!$F$6:$F$13,$O5279)))=0),1,0))</f>
        <v/>
      </c>
      <c r="AM5279">
        <f>IF($AI5279=1,IFERROR(IF(VALUE($C5279)&lt;100000000,VALUE($C5279),1000000000),IFERROR(IF(VALUE(MID($C5279,2,20))&lt;100000000,VALUE(MID($C5279,2,20)),1000000000),1000000000))+ROW()/100000,"")</f>
        <v/>
      </c>
    </row>
    <row r="5280">
      <c r="E5280" s="14" t="n"/>
      <c r="M5280" s="8">
        <f>IF($C5280="","",L5280*T5280/100)</f>
        <v/>
      </c>
      <c r="S5280" s="8" t="n"/>
      <c r="T5280" s="8" t="n"/>
      <c r="W5280">
        <f>IF($C5280="","",IF($AL5280=1,0,IF($AK5280=1,Settings!$C$6,Settings!$C$7))*100)</f>
        <v/>
      </c>
      <c r="X5280" s="8">
        <f>IF($C5280="","",T5280*W5280/100)</f>
        <v/>
      </c>
      <c r="Y5280" s="8">
        <f>IF($C5280="","",T5280-X5280)</f>
        <v/>
      </c>
      <c r="Z5280" s="8">
        <f>IF($C5280="","",Y5280-M5280)</f>
        <v/>
      </c>
      <c r="AD5280" s="8" t="n"/>
      <c r="AG5280" s="14" t="n"/>
      <c r="AI5280">
        <f>IF($C5280="","",IF(COUNTIF($C$2:$C5280,$C5280)=1,1,0))</f>
        <v/>
      </c>
      <c r="AJ5280">
        <f>IF($AI5280=1,SUMPRODUCT(--($AM$2:$AM$7001&lt;$AM5280))+1,"")</f>
        <v/>
      </c>
      <c r="AK5280">
        <f>IF($C5280="","",IF(OR($P5280=TRUE(),$P5280="TRUE"),1,0))</f>
        <v/>
      </c>
      <c r="AL5280">
        <f>IF($C5280="","",IF(AND($V5280="Yes",SUMPRODUCT((LEN(Settings!$F$6:$F$13)&gt;0)*ISNUMBER(SEARCH(Settings!$F$6:$F$13,$O5280)))=0),1,0))</f>
        <v/>
      </c>
      <c r="AM5280">
        <f>IF($AI5280=1,IFERROR(IF(VALUE($C5280)&lt;100000000,VALUE($C5280),1000000000),IFERROR(IF(VALUE(MID($C5280,2,20))&lt;100000000,VALUE(MID($C5280,2,20)),1000000000),1000000000))+ROW()/100000,"")</f>
        <v/>
      </c>
    </row>
    <row r="5281">
      <c r="E5281" s="14" t="n"/>
      <c r="M5281" s="8">
        <f>IF($C5281="","",L5281*T5281/100)</f>
        <v/>
      </c>
      <c r="S5281" s="8" t="n"/>
      <c r="T5281" s="8" t="n"/>
      <c r="W5281">
        <f>IF($C5281="","",IF($AL5281=1,0,IF($AK5281=1,Settings!$C$6,Settings!$C$7))*100)</f>
        <v/>
      </c>
      <c r="X5281" s="8">
        <f>IF($C5281="","",T5281*W5281/100)</f>
        <v/>
      </c>
      <c r="Y5281" s="8">
        <f>IF($C5281="","",T5281-X5281)</f>
        <v/>
      </c>
      <c r="Z5281" s="8">
        <f>IF($C5281="","",Y5281-M5281)</f>
        <v/>
      </c>
      <c r="AD5281" s="8" t="n"/>
      <c r="AG5281" s="14" t="n"/>
      <c r="AI5281">
        <f>IF($C5281="","",IF(COUNTIF($C$2:$C5281,$C5281)=1,1,0))</f>
        <v/>
      </c>
      <c r="AJ5281">
        <f>IF($AI5281=1,SUMPRODUCT(--($AM$2:$AM$7001&lt;$AM5281))+1,"")</f>
        <v/>
      </c>
      <c r="AK5281">
        <f>IF($C5281="","",IF(OR($P5281=TRUE(),$P5281="TRUE"),1,0))</f>
        <v/>
      </c>
      <c r="AL5281">
        <f>IF($C5281="","",IF(AND($V5281="Yes",SUMPRODUCT((LEN(Settings!$F$6:$F$13)&gt;0)*ISNUMBER(SEARCH(Settings!$F$6:$F$13,$O5281)))=0),1,0))</f>
        <v/>
      </c>
      <c r="AM5281">
        <f>IF($AI5281=1,IFERROR(IF(VALUE($C5281)&lt;100000000,VALUE($C5281),1000000000),IFERROR(IF(VALUE(MID($C5281,2,20))&lt;100000000,VALUE(MID($C5281,2,20)),1000000000),1000000000))+ROW()/100000,"")</f>
        <v/>
      </c>
    </row>
    <row r="5282">
      <c r="E5282" s="14" t="n"/>
      <c r="M5282" s="8">
        <f>IF($C5282="","",L5282*T5282/100)</f>
        <v/>
      </c>
      <c r="S5282" s="8" t="n"/>
      <c r="T5282" s="8" t="n"/>
      <c r="W5282">
        <f>IF($C5282="","",IF($AL5282=1,0,IF($AK5282=1,Settings!$C$6,Settings!$C$7))*100)</f>
        <v/>
      </c>
      <c r="X5282" s="8">
        <f>IF($C5282="","",T5282*W5282/100)</f>
        <v/>
      </c>
      <c r="Y5282" s="8">
        <f>IF($C5282="","",T5282-X5282)</f>
        <v/>
      </c>
      <c r="Z5282" s="8">
        <f>IF($C5282="","",Y5282-M5282)</f>
        <v/>
      </c>
      <c r="AD5282" s="8" t="n"/>
      <c r="AG5282" s="14" t="n"/>
      <c r="AI5282">
        <f>IF($C5282="","",IF(COUNTIF($C$2:$C5282,$C5282)=1,1,0))</f>
        <v/>
      </c>
      <c r="AJ5282">
        <f>IF($AI5282=1,SUMPRODUCT(--($AM$2:$AM$7001&lt;$AM5282))+1,"")</f>
        <v/>
      </c>
      <c r="AK5282">
        <f>IF($C5282="","",IF(OR($P5282=TRUE(),$P5282="TRUE"),1,0))</f>
        <v/>
      </c>
      <c r="AL5282">
        <f>IF($C5282="","",IF(AND($V5282="Yes",SUMPRODUCT((LEN(Settings!$F$6:$F$13)&gt;0)*ISNUMBER(SEARCH(Settings!$F$6:$F$13,$O5282)))=0),1,0))</f>
        <v/>
      </c>
      <c r="AM5282">
        <f>IF($AI5282=1,IFERROR(IF(VALUE($C5282)&lt;100000000,VALUE($C5282),1000000000),IFERROR(IF(VALUE(MID($C5282,2,20))&lt;100000000,VALUE(MID($C5282,2,20)),1000000000),1000000000))+ROW()/100000,"")</f>
        <v/>
      </c>
    </row>
    <row r="5283">
      <c r="E5283" s="14" t="n"/>
      <c r="M5283" s="8">
        <f>IF($C5283="","",L5283*T5283/100)</f>
        <v/>
      </c>
      <c r="S5283" s="8" t="n"/>
      <c r="T5283" s="8" t="n"/>
      <c r="W5283">
        <f>IF($C5283="","",IF($AL5283=1,0,IF($AK5283=1,Settings!$C$6,Settings!$C$7))*100)</f>
        <v/>
      </c>
      <c r="X5283" s="8">
        <f>IF($C5283="","",T5283*W5283/100)</f>
        <v/>
      </c>
      <c r="Y5283" s="8">
        <f>IF($C5283="","",T5283-X5283)</f>
        <v/>
      </c>
      <c r="Z5283" s="8">
        <f>IF($C5283="","",Y5283-M5283)</f>
        <v/>
      </c>
      <c r="AD5283" s="8" t="n"/>
      <c r="AG5283" s="14" t="n"/>
      <c r="AI5283">
        <f>IF($C5283="","",IF(COUNTIF($C$2:$C5283,$C5283)=1,1,0))</f>
        <v/>
      </c>
      <c r="AJ5283">
        <f>IF($AI5283=1,SUMPRODUCT(--($AM$2:$AM$7001&lt;$AM5283))+1,"")</f>
        <v/>
      </c>
      <c r="AK5283">
        <f>IF($C5283="","",IF(OR($P5283=TRUE(),$P5283="TRUE"),1,0))</f>
        <v/>
      </c>
      <c r="AL5283">
        <f>IF($C5283="","",IF(AND($V5283="Yes",SUMPRODUCT((LEN(Settings!$F$6:$F$13)&gt;0)*ISNUMBER(SEARCH(Settings!$F$6:$F$13,$O5283)))=0),1,0))</f>
        <v/>
      </c>
      <c r="AM5283">
        <f>IF($AI5283=1,IFERROR(IF(VALUE($C5283)&lt;100000000,VALUE($C5283),1000000000),IFERROR(IF(VALUE(MID($C5283,2,20))&lt;100000000,VALUE(MID($C5283,2,20)),1000000000),1000000000))+ROW()/100000,"")</f>
        <v/>
      </c>
    </row>
    <row r="5284">
      <c r="E5284" s="14" t="n"/>
      <c r="M5284" s="8">
        <f>IF($C5284="","",L5284*T5284/100)</f>
        <v/>
      </c>
      <c r="S5284" s="8" t="n"/>
      <c r="T5284" s="8" t="n"/>
      <c r="W5284">
        <f>IF($C5284="","",IF($AL5284=1,0,IF($AK5284=1,Settings!$C$6,Settings!$C$7))*100)</f>
        <v/>
      </c>
      <c r="X5284" s="8">
        <f>IF($C5284="","",T5284*W5284/100)</f>
        <v/>
      </c>
      <c r="Y5284" s="8">
        <f>IF($C5284="","",T5284-X5284)</f>
        <v/>
      </c>
      <c r="Z5284" s="8">
        <f>IF($C5284="","",Y5284-M5284)</f>
        <v/>
      </c>
      <c r="AD5284" s="8" t="n"/>
      <c r="AG5284" s="14" t="n"/>
      <c r="AI5284">
        <f>IF($C5284="","",IF(COUNTIF($C$2:$C5284,$C5284)=1,1,0))</f>
        <v/>
      </c>
      <c r="AJ5284">
        <f>IF($AI5284=1,SUMPRODUCT(--($AM$2:$AM$7001&lt;$AM5284))+1,"")</f>
        <v/>
      </c>
      <c r="AK5284">
        <f>IF($C5284="","",IF(OR($P5284=TRUE(),$P5284="TRUE"),1,0))</f>
        <v/>
      </c>
      <c r="AL5284">
        <f>IF($C5284="","",IF(AND($V5284="Yes",SUMPRODUCT((LEN(Settings!$F$6:$F$13)&gt;0)*ISNUMBER(SEARCH(Settings!$F$6:$F$13,$O5284)))=0),1,0))</f>
        <v/>
      </c>
      <c r="AM5284">
        <f>IF($AI5284=1,IFERROR(IF(VALUE($C5284)&lt;100000000,VALUE($C5284),1000000000),IFERROR(IF(VALUE(MID($C5284,2,20))&lt;100000000,VALUE(MID($C5284,2,20)),1000000000),1000000000))+ROW()/100000,"")</f>
        <v/>
      </c>
    </row>
    <row r="5285">
      <c r="E5285" s="14" t="n"/>
      <c r="M5285" s="8">
        <f>IF($C5285="","",L5285*T5285/100)</f>
        <v/>
      </c>
      <c r="S5285" s="8" t="n"/>
      <c r="T5285" s="8" t="n"/>
      <c r="W5285">
        <f>IF($C5285="","",IF($AL5285=1,0,IF($AK5285=1,Settings!$C$6,Settings!$C$7))*100)</f>
        <v/>
      </c>
      <c r="X5285" s="8">
        <f>IF($C5285="","",T5285*W5285/100)</f>
        <v/>
      </c>
      <c r="Y5285" s="8">
        <f>IF($C5285="","",T5285-X5285)</f>
        <v/>
      </c>
      <c r="Z5285" s="8">
        <f>IF($C5285="","",Y5285-M5285)</f>
        <v/>
      </c>
      <c r="AD5285" s="8" t="n"/>
      <c r="AG5285" s="14" t="n"/>
      <c r="AI5285">
        <f>IF($C5285="","",IF(COUNTIF($C$2:$C5285,$C5285)=1,1,0))</f>
        <v/>
      </c>
      <c r="AJ5285">
        <f>IF($AI5285=1,SUMPRODUCT(--($AM$2:$AM$7001&lt;$AM5285))+1,"")</f>
        <v/>
      </c>
      <c r="AK5285">
        <f>IF($C5285="","",IF(OR($P5285=TRUE(),$P5285="TRUE"),1,0))</f>
        <v/>
      </c>
      <c r="AL5285">
        <f>IF($C5285="","",IF(AND($V5285="Yes",SUMPRODUCT((LEN(Settings!$F$6:$F$13)&gt;0)*ISNUMBER(SEARCH(Settings!$F$6:$F$13,$O5285)))=0),1,0))</f>
        <v/>
      </c>
      <c r="AM5285">
        <f>IF($AI5285=1,IFERROR(IF(VALUE($C5285)&lt;100000000,VALUE($C5285),1000000000),IFERROR(IF(VALUE(MID($C5285,2,20))&lt;100000000,VALUE(MID($C5285,2,20)),1000000000),1000000000))+ROW()/100000,"")</f>
        <v/>
      </c>
    </row>
    <row r="5286">
      <c r="E5286" s="14" t="n"/>
      <c r="M5286" s="8">
        <f>IF($C5286="","",L5286*T5286/100)</f>
        <v/>
      </c>
      <c r="S5286" s="8" t="n"/>
      <c r="T5286" s="8" t="n"/>
      <c r="W5286">
        <f>IF($C5286="","",IF($AL5286=1,0,IF($AK5286=1,Settings!$C$6,Settings!$C$7))*100)</f>
        <v/>
      </c>
      <c r="X5286" s="8">
        <f>IF($C5286="","",T5286*W5286/100)</f>
        <v/>
      </c>
      <c r="Y5286" s="8">
        <f>IF($C5286="","",T5286-X5286)</f>
        <v/>
      </c>
      <c r="Z5286" s="8">
        <f>IF($C5286="","",Y5286-M5286)</f>
        <v/>
      </c>
      <c r="AD5286" s="8" t="n"/>
      <c r="AG5286" s="14" t="n"/>
      <c r="AI5286">
        <f>IF($C5286="","",IF(COUNTIF($C$2:$C5286,$C5286)=1,1,0))</f>
        <v/>
      </c>
      <c r="AJ5286">
        <f>IF($AI5286=1,SUMPRODUCT(--($AM$2:$AM$7001&lt;$AM5286))+1,"")</f>
        <v/>
      </c>
      <c r="AK5286">
        <f>IF($C5286="","",IF(OR($P5286=TRUE(),$P5286="TRUE"),1,0))</f>
        <v/>
      </c>
      <c r="AL5286">
        <f>IF($C5286="","",IF(AND($V5286="Yes",SUMPRODUCT((LEN(Settings!$F$6:$F$13)&gt;0)*ISNUMBER(SEARCH(Settings!$F$6:$F$13,$O5286)))=0),1,0))</f>
        <v/>
      </c>
      <c r="AM5286">
        <f>IF($AI5286=1,IFERROR(IF(VALUE($C5286)&lt;100000000,VALUE($C5286),1000000000),IFERROR(IF(VALUE(MID($C5286,2,20))&lt;100000000,VALUE(MID($C5286,2,20)),1000000000),1000000000))+ROW()/100000,"")</f>
        <v/>
      </c>
    </row>
    <row r="5287">
      <c r="E5287" s="14" t="n"/>
      <c r="M5287" s="8">
        <f>IF($C5287="","",L5287*T5287/100)</f>
        <v/>
      </c>
      <c r="S5287" s="8" t="n"/>
      <c r="T5287" s="8" t="n"/>
      <c r="W5287">
        <f>IF($C5287="","",IF($AL5287=1,0,IF($AK5287=1,Settings!$C$6,Settings!$C$7))*100)</f>
        <v/>
      </c>
      <c r="X5287" s="8">
        <f>IF($C5287="","",T5287*W5287/100)</f>
        <v/>
      </c>
      <c r="Y5287" s="8">
        <f>IF($C5287="","",T5287-X5287)</f>
        <v/>
      </c>
      <c r="Z5287" s="8">
        <f>IF($C5287="","",Y5287-M5287)</f>
        <v/>
      </c>
      <c r="AD5287" s="8" t="n"/>
      <c r="AG5287" s="14" t="n"/>
      <c r="AI5287">
        <f>IF($C5287="","",IF(COUNTIF($C$2:$C5287,$C5287)=1,1,0))</f>
        <v/>
      </c>
      <c r="AJ5287">
        <f>IF($AI5287=1,SUMPRODUCT(--($AM$2:$AM$7001&lt;$AM5287))+1,"")</f>
        <v/>
      </c>
      <c r="AK5287">
        <f>IF($C5287="","",IF(OR($P5287=TRUE(),$P5287="TRUE"),1,0))</f>
        <v/>
      </c>
      <c r="AL5287">
        <f>IF($C5287="","",IF(AND($V5287="Yes",SUMPRODUCT((LEN(Settings!$F$6:$F$13)&gt;0)*ISNUMBER(SEARCH(Settings!$F$6:$F$13,$O5287)))=0),1,0))</f>
        <v/>
      </c>
      <c r="AM5287">
        <f>IF($AI5287=1,IFERROR(IF(VALUE($C5287)&lt;100000000,VALUE($C5287),1000000000),IFERROR(IF(VALUE(MID($C5287,2,20))&lt;100000000,VALUE(MID($C5287,2,20)),1000000000),1000000000))+ROW()/100000,"")</f>
        <v/>
      </c>
    </row>
    <row r="5288">
      <c r="E5288" s="14" t="n"/>
      <c r="M5288" s="8">
        <f>IF($C5288="","",L5288*T5288/100)</f>
        <v/>
      </c>
      <c r="S5288" s="8" t="n"/>
      <c r="T5288" s="8" t="n"/>
      <c r="W5288">
        <f>IF($C5288="","",IF($AL5288=1,0,IF($AK5288=1,Settings!$C$6,Settings!$C$7))*100)</f>
        <v/>
      </c>
      <c r="X5288" s="8">
        <f>IF($C5288="","",T5288*W5288/100)</f>
        <v/>
      </c>
      <c r="Y5288" s="8">
        <f>IF($C5288="","",T5288-X5288)</f>
        <v/>
      </c>
      <c r="Z5288" s="8">
        <f>IF($C5288="","",Y5288-M5288)</f>
        <v/>
      </c>
      <c r="AD5288" s="8" t="n"/>
      <c r="AG5288" s="14" t="n"/>
      <c r="AI5288">
        <f>IF($C5288="","",IF(COUNTIF($C$2:$C5288,$C5288)=1,1,0))</f>
        <v/>
      </c>
      <c r="AJ5288">
        <f>IF($AI5288=1,SUMPRODUCT(--($AM$2:$AM$7001&lt;$AM5288))+1,"")</f>
        <v/>
      </c>
      <c r="AK5288">
        <f>IF($C5288="","",IF(OR($P5288=TRUE(),$P5288="TRUE"),1,0))</f>
        <v/>
      </c>
      <c r="AL5288">
        <f>IF($C5288="","",IF(AND($V5288="Yes",SUMPRODUCT((LEN(Settings!$F$6:$F$13)&gt;0)*ISNUMBER(SEARCH(Settings!$F$6:$F$13,$O5288)))=0),1,0))</f>
        <v/>
      </c>
      <c r="AM5288">
        <f>IF($AI5288=1,IFERROR(IF(VALUE($C5288)&lt;100000000,VALUE($C5288),1000000000),IFERROR(IF(VALUE(MID($C5288,2,20))&lt;100000000,VALUE(MID($C5288,2,20)),1000000000),1000000000))+ROW()/100000,"")</f>
        <v/>
      </c>
    </row>
    <row r="5289">
      <c r="E5289" s="14" t="n"/>
      <c r="M5289" s="8">
        <f>IF($C5289="","",L5289*T5289/100)</f>
        <v/>
      </c>
      <c r="S5289" s="8" t="n"/>
      <c r="T5289" s="8" t="n"/>
      <c r="W5289">
        <f>IF($C5289="","",IF($AL5289=1,0,IF($AK5289=1,Settings!$C$6,Settings!$C$7))*100)</f>
        <v/>
      </c>
      <c r="X5289" s="8">
        <f>IF($C5289="","",T5289*W5289/100)</f>
        <v/>
      </c>
      <c r="Y5289" s="8">
        <f>IF($C5289="","",T5289-X5289)</f>
        <v/>
      </c>
      <c r="Z5289" s="8">
        <f>IF($C5289="","",Y5289-M5289)</f>
        <v/>
      </c>
      <c r="AD5289" s="8" t="n"/>
      <c r="AG5289" s="14" t="n"/>
      <c r="AI5289">
        <f>IF($C5289="","",IF(COUNTIF($C$2:$C5289,$C5289)=1,1,0))</f>
        <v/>
      </c>
      <c r="AJ5289">
        <f>IF($AI5289=1,SUMPRODUCT(--($AM$2:$AM$7001&lt;$AM5289))+1,"")</f>
        <v/>
      </c>
      <c r="AK5289">
        <f>IF($C5289="","",IF(OR($P5289=TRUE(),$P5289="TRUE"),1,0))</f>
        <v/>
      </c>
      <c r="AL5289">
        <f>IF($C5289="","",IF(AND($V5289="Yes",SUMPRODUCT((LEN(Settings!$F$6:$F$13)&gt;0)*ISNUMBER(SEARCH(Settings!$F$6:$F$13,$O5289)))=0),1,0))</f>
        <v/>
      </c>
      <c r="AM5289">
        <f>IF($AI5289=1,IFERROR(IF(VALUE($C5289)&lt;100000000,VALUE($C5289),1000000000),IFERROR(IF(VALUE(MID($C5289,2,20))&lt;100000000,VALUE(MID($C5289,2,20)),1000000000),1000000000))+ROW()/100000,"")</f>
        <v/>
      </c>
    </row>
    <row r="5290">
      <c r="E5290" s="14" t="n"/>
      <c r="M5290" s="8">
        <f>IF($C5290="","",L5290*T5290/100)</f>
        <v/>
      </c>
      <c r="S5290" s="8" t="n"/>
      <c r="T5290" s="8" t="n"/>
      <c r="W5290">
        <f>IF($C5290="","",IF($AL5290=1,0,IF($AK5290=1,Settings!$C$6,Settings!$C$7))*100)</f>
        <v/>
      </c>
      <c r="X5290" s="8">
        <f>IF($C5290="","",T5290*W5290/100)</f>
        <v/>
      </c>
      <c r="Y5290" s="8">
        <f>IF($C5290="","",T5290-X5290)</f>
        <v/>
      </c>
      <c r="Z5290" s="8">
        <f>IF($C5290="","",Y5290-M5290)</f>
        <v/>
      </c>
      <c r="AD5290" s="8" t="n"/>
      <c r="AG5290" s="14" t="n"/>
      <c r="AI5290">
        <f>IF($C5290="","",IF(COUNTIF($C$2:$C5290,$C5290)=1,1,0))</f>
        <v/>
      </c>
      <c r="AJ5290">
        <f>IF($AI5290=1,SUMPRODUCT(--($AM$2:$AM$7001&lt;$AM5290))+1,"")</f>
        <v/>
      </c>
      <c r="AK5290">
        <f>IF($C5290="","",IF(OR($P5290=TRUE(),$P5290="TRUE"),1,0))</f>
        <v/>
      </c>
      <c r="AL5290">
        <f>IF($C5290="","",IF(AND($V5290="Yes",SUMPRODUCT((LEN(Settings!$F$6:$F$13)&gt;0)*ISNUMBER(SEARCH(Settings!$F$6:$F$13,$O5290)))=0),1,0))</f>
        <v/>
      </c>
      <c r="AM5290">
        <f>IF($AI5290=1,IFERROR(IF(VALUE($C5290)&lt;100000000,VALUE($C5290),1000000000),IFERROR(IF(VALUE(MID($C5290,2,20))&lt;100000000,VALUE(MID($C5290,2,20)),1000000000),1000000000))+ROW()/100000,"")</f>
        <v/>
      </c>
    </row>
    <row r="5291">
      <c r="E5291" s="14" t="n"/>
      <c r="M5291" s="8">
        <f>IF($C5291="","",L5291*T5291/100)</f>
        <v/>
      </c>
      <c r="S5291" s="8" t="n"/>
      <c r="T5291" s="8" t="n"/>
      <c r="W5291">
        <f>IF($C5291="","",IF($AL5291=1,0,IF($AK5291=1,Settings!$C$6,Settings!$C$7))*100)</f>
        <v/>
      </c>
      <c r="X5291" s="8">
        <f>IF($C5291="","",T5291*W5291/100)</f>
        <v/>
      </c>
      <c r="Y5291" s="8">
        <f>IF($C5291="","",T5291-X5291)</f>
        <v/>
      </c>
      <c r="Z5291" s="8">
        <f>IF($C5291="","",Y5291-M5291)</f>
        <v/>
      </c>
      <c r="AD5291" s="8" t="n"/>
      <c r="AG5291" s="14" t="n"/>
      <c r="AI5291">
        <f>IF($C5291="","",IF(COUNTIF($C$2:$C5291,$C5291)=1,1,0))</f>
        <v/>
      </c>
      <c r="AJ5291">
        <f>IF($AI5291=1,SUMPRODUCT(--($AM$2:$AM$7001&lt;$AM5291))+1,"")</f>
        <v/>
      </c>
      <c r="AK5291">
        <f>IF($C5291="","",IF(OR($P5291=TRUE(),$P5291="TRUE"),1,0))</f>
        <v/>
      </c>
      <c r="AL5291">
        <f>IF($C5291="","",IF(AND($V5291="Yes",SUMPRODUCT((LEN(Settings!$F$6:$F$13)&gt;0)*ISNUMBER(SEARCH(Settings!$F$6:$F$13,$O5291)))=0),1,0))</f>
        <v/>
      </c>
      <c r="AM5291">
        <f>IF($AI5291=1,IFERROR(IF(VALUE($C5291)&lt;100000000,VALUE($C5291),1000000000),IFERROR(IF(VALUE(MID($C5291,2,20))&lt;100000000,VALUE(MID($C5291,2,20)),1000000000),1000000000))+ROW()/100000,"")</f>
        <v/>
      </c>
    </row>
    <row r="5292">
      <c r="E5292" s="14" t="n"/>
      <c r="M5292" s="8">
        <f>IF($C5292="","",L5292*T5292/100)</f>
        <v/>
      </c>
      <c r="S5292" s="8" t="n"/>
      <c r="T5292" s="8" t="n"/>
      <c r="W5292">
        <f>IF($C5292="","",IF($AL5292=1,0,IF($AK5292=1,Settings!$C$6,Settings!$C$7))*100)</f>
        <v/>
      </c>
      <c r="X5292" s="8">
        <f>IF($C5292="","",T5292*W5292/100)</f>
        <v/>
      </c>
      <c r="Y5292" s="8">
        <f>IF($C5292="","",T5292-X5292)</f>
        <v/>
      </c>
      <c r="Z5292" s="8">
        <f>IF($C5292="","",Y5292-M5292)</f>
        <v/>
      </c>
      <c r="AD5292" s="8" t="n"/>
      <c r="AG5292" s="14" t="n"/>
      <c r="AI5292">
        <f>IF($C5292="","",IF(COUNTIF($C$2:$C5292,$C5292)=1,1,0))</f>
        <v/>
      </c>
      <c r="AJ5292">
        <f>IF($AI5292=1,SUMPRODUCT(--($AM$2:$AM$7001&lt;$AM5292))+1,"")</f>
        <v/>
      </c>
      <c r="AK5292">
        <f>IF($C5292="","",IF(OR($P5292=TRUE(),$P5292="TRUE"),1,0))</f>
        <v/>
      </c>
      <c r="AL5292">
        <f>IF($C5292="","",IF(AND($V5292="Yes",SUMPRODUCT((LEN(Settings!$F$6:$F$13)&gt;0)*ISNUMBER(SEARCH(Settings!$F$6:$F$13,$O5292)))=0),1,0))</f>
        <v/>
      </c>
      <c r="AM5292">
        <f>IF($AI5292=1,IFERROR(IF(VALUE($C5292)&lt;100000000,VALUE($C5292),1000000000),IFERROR(IF(VALUE(MID($C5292,2,20))&lt;100000000,VALUE(MID($C5292,2,20)),1000000000),1000000000))+ROW()/100000,"")</f>
        <v/>
      </c>
    </row>
    <row r="5293">
      <c r="E5293" s="14" t="n"/>
      <c r="M5293" s="8">
        <f>IF($C5293="","",L5293*T5293/100)</f>
        <v/>
      </c>
      <c r="S5293" s="8" t="n"/>
      <c r="T5293" s="8" t="n"/>
      <c r="W5293">
        <f>IF($C5293="","",IF($AL5293=1,0,IF($AK5293=1,Settings!$C$6,Settings!$C$7))*100)</f>
        <v/>
      </c>
      <c r="X5293" s="8">
        <f>IF($C5293="","",T5293*W5293/100)</f>
        <v/>
      </c>
      <c r="Y5293" s="8">
        <f>IF($C5293="","",T5293-X5293)</f>
        <v/>
      </c>
      <c r="Z5293" s="8">
        <f>IF($C5293="","",Y5293-M5293)</f>
        <v/>
      </c>
      <c r="AD5293" s="8" t="n"/>
      <c r="AG5293" s="14" t="n"/>
      <c r="AI5293">
        <f>IF($C5293="","",IF(COUNTIF($C$2:$C5293,$C5293)=1,1,0))</f>
        <v/>
      </c>
      <c r="AJ5293">
        <f>IF($AI5293=1,SUMPRODUCT(--($AM$2:$AM$7001&lt;$AM5293))+1,"")</f>
        <v/>
      </c>
      <c r="AK5293">
        <f>IF($C5293="","",IF(OR($P5293=TRUE(),$P5293="TRUE"),1,0))</f>
        <v/>
      </c>
      <c r="AL5293">
        <f>IF($C5293="","",IF(AND($V5293="Yes",SUMPRODUCT((LEN(Settings!$F$6:$F$13)&gt;0)*ISNUMBER(SEARCH(Settings!$F$6:$F$13,$O5293)))=0),1,0))</f>
        <v/>
      </c>
      <c r="AM5293">
        <f>IF($AI5293=1,IFERROR(IF(VALUE($C5293)&lt;100000000,VALUE($C5293),1000000000),IFERROR(IF(VALUE(MID($C5293,2,20))&lt;100000000,VALUE(MID($C5293,2,20)),1000000000),1000000000))+ROW()/100000,"")</f>
        <v/>
      </c>
    </row>
    <row r="5294">
      <c r="E5294" s="14" t="n"/>
      <c r="M5294" s="8">
        <f>IF($C5294="","",L5294*T5294/100)</f>
        <v/>
      </c>
      <c r="S5294" s="8" t="n"/>
      <c r="T5294" s="8" t="n"/>
      <c r="W5294">
        <f>IF($C5294="","",IF($AL5294=1,0,IF($AK5294=1,Settings!$C$6,Settings!$C$7))*100)</f>
        <v/>
      </c>
      <c r="X5294" s="8">
        <f>IF($C5294="","",T5294*W5294/100)</f>
        <v/>
      </c>
      <c r="Y5294" s="8">
        <f>IF($C5294="","",T5294-X5294)</f>
        <v/>
      </c>
      <c r="Z5294" s="8">
        <f>IF($C5294="","",Y5294-M5294)</f>
        <v/>
      </c>
      <c r="AD5294" s="8" t="n"/>
      <c r="AG5294" s="14" t="n"/>
      <c r="AI5294">
        <f>IF($C5294="","",IF(COUNTIF($C$2:$C5294,$C5294)=1,1,0))</f>
        <v/>
      </c>
      <c r="AJ5294">
        <f>IF($AI5294=1,SUMPRODUCT(--($AM$2:$AM$7001&lt;$AM5294))+1,"")</f>
        <v/>
      </c>
      <c r="AK5294">
        <f>IF($C5294="","",IF(OR($P5294=TRUE(),$P5294="TRUE"),1,0))</f>
        <v/>
      </c>
      <c r="AL5294">
        <f>IF($C5294="","",IF(AND($V5294="Yes",SUMPRODUCT((LEN(Settings!$F$6:$F$13)&gt;0)*ISNUMBER(SEARCH(Settings!$F$6:$F$13,$O5294)))=0),1,0))</f>
        <v/>
      </c>
      <c r="AM5294">
        <f>IF($AI5294=1,IFERROR(IF(VALUE($C5294)&lt;100000000,VALUE($C5294),1000000000),IFERROR(IF(VALUE(MID($C5294,2,20))&lt;100000000,VALUE(MID($C5294,2,20)),1000000000),1000000000))+ROW()/100000,"")</f>
        <v/>
      </c>
    </row>
    <row r="5295">
      <c r="E5295" s="14" t="n"/>
      <c r="M5295" s="8">
        <f>IF($C5295="","",L5295*T5295/100)</f>
        <v/>
      </c>
      <c r="S5295" s="8" t="n"/>
      <c r="T5295" s="8" t="n"/>
      <c r="W5295">
        <f>IF($C5295="","",IF($AL5295=1,0,IF($AK5295=1,Settings!$C$6,Settings!$C$7))*100)</f>
        <v/>
      </c>
      <c r="X5295" s="8">
        <f>IF($C5295="","",T5295*W5295/100)</f>
        <v/>
      </c>
      <c r="Y5295" s="8">
        <f>IF($C5295="","",T5295-X5295)</f>
        <v/>
      </c>
      <c r="Z5295" s="8">
        <f>IF($C5295="","",Y5295-M5295)</f>
        <v/>
      </c>
      <c r="AD5295" s="8" t="n"/>
      <c r="AG5295" s="14" t="n"/>
      <c r="AI5295">
        <f>IF($C5295="","",IF(COUNTIF($C$2:$C5295,$C5295)=1,1,0))</f>
        <v/>
      </c>
      <c r="AJ5295">
        <f>IF($AI5295=1,SUMPRODUCT(--($AM$2:$AM$7001&lt;$AM5295))+1,"")</f>
        <v/>
      </c>
      <c r="AK5295">
        <f>IF($C5295="","",IF(OR($P5295=TRUE(),$P5295="TRUE"),1,0))</f>
        <v/>
      </c>
      <c r="AL5295">
        <f>IF($C5295="","",IF(AND($V5295="Yes",SUMPRODUCT((LEN(Settings!$F$6:$F$13)&gt;0)*ISNUMBER(SEARCH(Settings!$F$6:$F$13,$O5295)))=0),1,0))</f>
        <v/>
      </c>
      <c r="AM5295">
        <f>IF($AI5295=1,IFERROR(IF(VALUE($C5295)&lt;100000000,VALUE($C5295),1000000000),IFERROR(IF(VALUE(MID($C5295,2,20))&lt;100000000,VALUE(MID($C5295,2,20)),1000000000),1000000000))+ROW()/100000,"")</f>
        <v/>
      </c>
    </row>
    <row r="5296">
      <c r="E5296" s="14" t="n"/>
      <c r="M5296" s="8">
        <f>IF($C5296="","",L5296*T5296/100)</f>
        <v/>
      </c>
      <c r="S5296" s="8" t="n"/>
      <c r="T5296" s="8" t="n"/>
      <c r="W5296">
        <f>IF($C5296="","",IF($AL5296=1,0,IF($AK5296=1,Settings!$C$6,Settings!$C$7))*100)</f>
        <v/>
      </c>
      <c r="X5296" s="8">
        <f>IF($C5296="","",T5296*W5296/100)</f>
        <v/>
      </c>
      <c r="Y5296" s="8">
        <f>IF($C5296="","",T5296-X5296)</f>
        <v/>
      </c>
      <c r="Z5296" s="8">
        <f>IF($C5296="","",Y5296-M5296)</f>
        <v/>
      </c>
      <c r="AD5296" s="8" t="n"/>
      <c r="AG5296" s="14" t="n"/>
      <c r="AI5296">
        <f>IF($C5296="","",IF(COUNTIF($C$2:$C5296,$C5296)=1,1,0))</f>
        <v/>
      </c>
      <c r="AJ5296">
        <f>IF($AI5296=1,SUMPRODUCT(--($AM$2:$AM$7001&lt;$AM5296))+1,"")</f>
        <v/>
      </c>
      <c r="AK5296">
        <f>IF($C5296="","",IF(OR($P5296=TRUE(),$P5296="TRUE"),1,0))</f>
        <v/>
      </c>
      <c r="AL5296">
        <f>IF($C5296="","",IF(AND($V5296="Yes",SUMPRODUCT((LEN(Settings!$F$6:$F$13)&gt;0)*ISNUMBER(SEARCH(Settings!$F$6:$F$13,$O5296)))=0),1,0))</f>
        <v/>
      </c>
      <c r="AM5296">
        <f>IF($AI5296=1,IFERROR(IF(VALUE($C5296)&lt;100000000,VALUE($C5296),1000000000),IFERROR(IF(VALUE(MID($C5296,2,20))&lt;100000000,VALUE(MID($C5296,2,20)),1000000000),1000000000))+ROW()/100000,"")</f>
        <v/>
      </c>
    </row>
    <row r="5297">
      <c r="E5297" s="14" t="n"/>
      <c r="M5297" s="8">
        <f>IF($C5297="","",L5297*T5297/100)</f>
        <v/>
      </c>
      <c r="S5297" s="8" t="n"/>
      <c r="T5297" s="8" t="n"/>
      <c r="W5297">
        <f>IF($C5297="","",IF($AL5297=1,0,IF($AK5297=1,Settings!$C$6,Settings!$C$7))*100)</f>
        <v/>
      </c>
      <c r="X5297" s="8">
        <f>IF($C5297="","",T5297*W5297/100)</f>
        <v/>
      </c>
      <c r="Y5297" s="8">
        <f>IF($C5297="","",T5297-X5297)</f>
        <v/>
      </c>
      <c r="Z5297" s="8">
        <f>IF($C5297="","",Y5297-M5297)</f>
        <v/>
      </c>
      <c r="AD5297" s="8" t="n"/>
      <c r="AG5297" s="14" t="n"/>
      <c r="AI5297">
        <f>IF($C5297="","",IF(COUNTIF($C$2:$C5297,$C5297)=1,1,0))</f>
        <v/>
      </c>
      <c r="AJ5297">
        <f>IF($AI5297=1,SUMPRODUCT(--($AM$2:$AM$7001&lt;$AM5297))+1,"")</f>
        <v/>
      </c>
      <c r="AK5297">
        <f>IF($C5297="","",IF(OR($P5297=TRUE(),$P5297="TRUE"),1,0))</f>
        <v/>
      </c>
      <c r="AL5297">
        <f>IF($C5297="","",IF(AND($V5297="Yes",SUMPRODUCT((LEN(Settings!$F$6:$F$13)&gt;0)*ISNUMBER(SEARCH(Settings!$F$6:$F$13,$O5297)))=0),1,0))</f>
        <v/>
      </c>
      <c r="AM5297">
        <f>IF($AI5297=1,IFERROR(IF(VALUE($C5297)&lt;100000000,VALUE($C5297),1000000000),IFERROR(IF(VALUE(MID($C5297,2,20))&lt;100000000,VALUE(MID($C5297,2,20)),1000000000),1000000000))+ROW()/100000,"")</f>
        <v/>
      </c>
    </row>
    <row r="5298">
      <c r="E5298" s="14" t="n"/>
      <c r="M5298" s="8">
        <f>IF($C5298="","",L5298*T5298/100)</f>
        <v/>
      </c>
      <c r="S5298" s="8" t="n"/>
      <c r="T5298" s="8" t="n"/>
      <c r="W5298">
        <f>IF($C5298="","",IF($AL5298=1,0,IF($AK5298=1,Settings!$C$6,Settings!$C$7))*100)</f>
        <v/>
      </c>
      <c r="X5298" s="8">
        <f>IF($C5298="","",T5298*W5298/100)</f>
        <v/>
      </c>
      <c r="Y5298" s="8">
        <f>IF($C5298="","",T5298-X5298)</f>
        <v/>
      </c>
      <c r="Z5298" s="8">
        <f>IF($C5298="","",Y5298-M5298)</f>
        <v/>
      </c>
      <c r="AD5298" s="8" t="n"/>
      <c r="AG5298" s="14" t="n"/>
      <c r="AI5298">
        <f>IF($C5298="","",IF(COUNTIF($C$2:$C5298,$C5298)=1,1,0))</f>
        <v/>
      </c>
      <c r="AJ5298">
        <f>IF($AI5298=1,SUMPRODUCT(--($AM$2:$AM$7001&lt;$AM5298))+1,"")</f>
        <v/>
      </c>
      <c r="AK5298">
        <f>IF($C5298="","",IF(OR($P5298=TRUE(),$P5298="TRUE"),1,0))</f>
        <v/>
      </c>
      <c r="AL5298">
        <f>IF($C5298="","",IF(AND($V5298="Yes",SUMPRODUCT((LEN(Settings!$F$6:$F$13)&gt;0)*ISNUMBER(SEARCH(Settings!$F$6:$F$13,$O5298)))=0),1,0))</f>
        <v/>
      </c>
      <c r="AM5298">
        <f>IF($AI5298=1,IFERROR(IF(VALUE($C5298)&lt;100000000,VALUE($C5298),1000000000),IFERROR(IF(VALUE(MID($C5298,2,20))&lt;100000000,VALUE(MID($C5298,2,20)),1000000000),1000000000))+ROW()/100000,"")</f>
        <v/>
      </c>
    </row>
    <row r="5299">
      <c r="E5299" s="14" t="n"/>
      <c r="M5299" s="8">
        <f>IF($C5299="","",L5299*T5299/100)</f>
        <v/>
      </c>
      <c r="S5299" s="8" t="n"/>
      <c r="T5299" s="8" t="n"/>
      <c r="W5299">
        <f>IF($C5299="","",IF($AL5299=1,0,IF($AK5299=1,Settings!$C$6,Settings!$C$7))*100)</f>
        <v/>
      </c>
      <c r="X5299" s="8">
        <f>IF($C5299="","",T5299*W5299/100)</f>
        <v/>
      </c>
      <c r="Y5299" s="8">
        <f>IF($C5299="","",T5299-X5299)</f>
        <v/>
      </c>
      <c r="Z5299" s="8">
        <f>IF($C5299="","",Y5299-M5299)</f>
        <v/>
      </c>
      <c r="AD5299" s="8" t="n"/>
      <c r="AG5299" s="14" t="n"/>
      <c r="AI5299">
        <f>IF($C5299="","",IF(COUNTIF($C$2:$C5299,$C5299)=1,1,0))</f>
        <v/>
      </c>
      <c r="AJ5299">
        <f>IF($AI5299=1,SUMPRODUCT(--($AM$2:$AM$7001&lt;$AM5299))+1,"")</f>
        <v/>
      </c>
      <c r="AK5299">
        <f>IF($C5299="","",IF(OR($P5299=TRUE(),$P5299="TRUE"),1,0))</f>
        <v/>
      </c>
      <c r="AL5299">
        <f>IF($C5299="","",IF(AND($V5299="Yes",SUMPRODUCT((LEN(Settings!$F$6:$F$13)&gt;0)*ISNUMBER(SEARCH(Settings!$F$6:$F$13,$O5299)))=0),1,0))</f>
        <v/>
      </c>
      <c r="AM5299">
        <f>IF($AI5299=1,IFERROR(IF(VALUE($C5299)&lt;100000000,VALUE($C5299),1000000000),IFERROR(IF(VALUE(MID($C5299,2,20))&lt;100000000,VALUE(MID($C5299,2,20)),1000000000),1000000000))+ROW()/100000,"")</f>
        <v/>
      </c>
    </row>
    <row r="5300">
      <c r="E5300" s="14" t="n"/>
      <c r="M5300" s="8">
        <f>IF($C5300="","",L5300*T5300/100)</f>
        <v/>
      </c>
      <c r="S5300" s="8" t="n"/>
      <c r="T5300" s="8" t="n"/>
      <c r="W5300">
        <f>IF($C5300="","",IF($AL5300=1,0,IF($AK5300=1,Settings!$C$6,Settings!$C$7))*100)</f>
        <v/>
      </c>
      <c r="X5300" s="8">
        <f>IF($C5300="","",T5300*W5300/100)</f>
        <v/>
      </c>
      <c r="Y5300" s="8">
        <f>IF($C5300="","",T5300-X5300)</f>
        <v/>
      </c>
      <c r="Z5300" s="8">
        <f>IF($C5300="","",Y5300-M5300)</f>
        <v/>
      </c>
      <c r="AD5300" s="8" t="n"/>
      <c r="AG5300" s="14" t="n"/>
      <c r="AI5300">
        <f>IF($C5300="","",IF(COUNTIF($C$2:$C5300,$C5300)=1,1,0))</f>
        <v/>
      </c>
      <c r="AJ5300">
        <f>IF($AI5300=1,SUMPRODUCT(--($AM$2:$AM$7001&lt;$AM5300))+1,"")</f>
        <v/>
      </c>
      <c r="AK5300">
        <f>IF($C5300="","",IF(OR($P5300=TRUE(),$P5300="TRUE"),1,0))</f>
        <v/>
      </c>
      <c r="AL5300">
        <f>IF($C5300="","",IF(AND($V5300="Yes",SUMPRODUCT((LEN(Settings!$F$6:$F$13)&gt;0)*ISNUMBER(SEARCH(Settings!$F$6:$F$13,$O5300)))=0),1,0))</f>
        <v/>
      </c>
      <c r="AM5300">
        <f>IF($AI5300=1,IFERROR(IF(VALUE($C5300)&lt;100000000,VALUE($C5300),1000000000),IFERROR(IF(VALUE(MID($C5300,2,20))&lt;100000000,VALUE(MID($C5300,2,20)),1000000000),1000000000))+ROW()/100000,"")</f>
        <v/>
      </c>
    </row>
    <row r="5301">
      <c r="E5301" s="14" t="n"/>
      <c r="M5301" s="8">
        <f>IF($C5301="","",L5301*T5301/100)</f>
        <v/>
      </c>
      <c r="S5301" s="8" t="n"/>
      <c r="T5301" s="8" t="n"/>
      <c r="W5301">
        <f>IF($C5301="","",IF($AL5301=1,0,IF($AK5301=1,Settings!$C$6,Settings!$C$7))*100)</f>
        <v/>
      </c>
      <c r="X5301" s="8">
        <f>IF($C5301="","",T5301*W5301/100)</f>
        <v/>
      </c>
      <c r="Y5301" s="8">
        <f>IF($C5301="","",T5301-X5301)</f>
        <v/>
      </c>
      <c r="Z5301" s="8">
        <f>IF($C5301="","",Y5301-M5301)</f>
        <v/>
      </c>
      <c r="AD5301" s="8" t="n"/>
      <c r="AG5301" s="14" t="n"/>
      <c r="AI5301">
        <f>IF($C5301="","",IF(COUNTIF($C$2:$C5301,$C5301)=1,1,0))</f>
        <v/>
      </c>
      <c r="AJ5301">
        <f>IF($AI5301=1,SUMPRODUCT(--($AM$2:$AM$7001&lt;$AM5301))+1,"")</f>
        <v/>
      </c>
      <c r="AK5301">
        <f>IF($C5301="","",IF(OR($P5301=TRUE(),$P5301="TRUE"),1,0))</f>
        <v/>
      </c>
      <c r="AL5301">
        <f>IF($C5301="","",IF(AND($V5301="Yes",SUMPRODUCT((LEN(Settings!$F$6:$F$13)&gt;0)*ISNUMBER(SEARCH(Settings!$F$6:$F$13,$O5301)))=0),1,0))</f>
        <v/>
      </c>
      <c r="AM5301">
        <f>IF($AI5301=1,IFERROR(IF(VALUE($C5301)&lt;100000000,VALUE($C5301),1000000000),IFERROR(IF(VALUE(MID($C5301,2,20))&lt;100000000,VALUE(MID($C5301,2,20)),1000000000),1000000000))+ROW()/100000,"")</f>
        <v/>
      </c>
    </row>
    <row r="5302">
      <c r="E5302" s="14" t="n"/>
      <c r="M5302" s="8">
        <f>IF($C5302="","",L5302*T5302/100)</f>
        <v/>
      </c>
      <c r="S5302" s="8" t="n"/>
      <c r="T5302" s="8" t="n"/>
      <c r="W5302">
        <f>IF($C5302="","",IF($AL5302=1,0,IF($AK5302=1,Settings!$C$6,Settings!$C$7))*100)</f>
        <v/>
      </c>
      <c r="X5302" s="8">
        <f>IF($C5302="","",T5302*W5302/100)</f>
        <v/>
      </c>
      <c r="Y5302" s="8">
        <f>IF($C5302="","",T5302-X5302)</f>
        <v/>
      </c>
      <c r="Z5302" s="8">
        <f>IF($C5302="","",Y5302-M5302)</f>
        <v/>
      </c>
      <c r="AD5302" s="8" t="n"/>
      <c r="AG5302" s="14" t="n"/>
      <c r="AI5302">
        <f>IF($C5302="","",IF(COUNTIF($C$2:$C5302,$C5302)=1,1,0))</f>
        <v/>
      </c>
      <c r="AJ5302">
        <f>IF($AI5302=1,SUMPRODUCT(--($AM$2:$AM$7001&lt;$AM5302))+1,"")</f>
        <v/>
      </c>
      <c r="AK5302">
        <f>IF($C5302="","",IF(OR($P5302=TRUE(),$P5302="TRUE"),1,0))</f>
        <v/>
      </c>
      <c r="AL5302">
        <f>IF($C5302="","",IF(AND($V5302="Yes",SUMPRODUCT((LEN(Settings!$F$6:$F$13)&gt;0)*ISNUMBER(SEARCH(Settings!$F$6:$F$13,$O5302)))=0),1,0))</f>
        <v/>
      </c>
      <c r="AM5302">
        <f>IF($AI5302=1,IFERROR(IF(VALUE($C5302)&lt;100000000,VALUE($C5302),1000000000),IFERROR(IF(VALUE(MID($C5302,2,20))&lt;100000000,VALUE(MID($C5302,2,20)),1000000000),1000000000))+ROW()/100000,"")</f>
        <v/>
      </c>
    </row>
    <row r="5303">
      <c r="E5303" s="14" t="n"/>
      <c r="M5303" s="8">
        <f>IF($C5303="","",L5303*T5303/100)</f>
        <v/>
      </c>
      <c r="S5303" s="8" t="n"/>
      <c r="T5303" s="8" t="n"/>
      <c r="W5303">
        <f>IF($C5303="","",IF($AL5303=1,0,IF($AK5303=1,Settings!$C$6,Settings!$C$7))*100)</f>
        <v/>
      </c>
      <c r="X5303" s="8">
        <f>IF($C5303="","",T5303*W5303/100)</f>
        <v/>
      </c>
      <c r="Y5303" s="8">
        <f>IF($C5303="","",T5303-X5303)</f>
        <v/>
      </c>
      <c r="Z5303" s="8">
        <f>IF($C5303="","",Y5303-M5303)</f>
        <v/>
      </c>
      <c r="AD5303" s="8" t="n"/>
      <c r="AG5303" s="14" t="n"/>
      <c r="AI5303">
        <f>IF($C5303="","",IF(COUNTIF($C$2:$C5303,$C5303)=1,1,0))</f>
        <v/>
      </c>
      <c r="AJ5303">
        <f>IF($AI5303=1,SUMPRODUCT(--($AM$2:$AM$7001&lt;$AM5303))+1,"")</f>
        <v/>
      </c>
      <c r="AK5303">
        <f>IF($C5303="","",IF(OR($P5303=TRUE(),$P5303="TRUE"),1,0))</f>
        <v/>
      </c>
      <c r="AL5303">
        <f>IF($C5303="","",IF(AND($V5303="Yes",SUMPRODUCT((LEN(Settings!$F$6:$F$13)&gt;0)*ISNUMBER(SEARCH(Settings!$F$6:$F$13,$O5303)))=0),1,0))</f>
        <v/>
      </c>
      <c r="AM5303">
        <f>IF($AI5303=1,IFERROR(IF(VALUE($C5303)&lt;100000000,VALUE($C5303),1000000000),IFERROR(IF(VALUE(MID($C5303,2,20))&lt;100000000,VALUE(MID($C5303,2,20)),1000000000),1000000000))+ROW()/100000,"")</f>
        <v/>
      </c>
    </row>
    <row r="5304">
      <c r="E5304" s="14" t="n"/>
      <c r="M5304" s="8">
        <f>IF($C5304="","",L5304*T5304/100)</f>
        <v/>
      </c>
      <c r="S5304" s="8" t="n"/>
      <c r="T5304" s="8" t="n"/>
      <c r="W5304">
        <f>IF($C5304="","",IF($AL5304=1,0,IF($AK5304=1,Settings!$C$6,Settings!$C$7))*100)</f>
        <v/>
      </c>
      <c r="X5304" s="8">
        <f>IF($C5304="","",T5304*W5304/100)</f>
        <v/>
      </c>
      <c r="Y5304" s="8">
        <f>IF($C5304="","",T5304-X5304)</f>
        <v/>
      </c>
      <c r="Z5304" s="8">
        <f>IF($C5304="","",Y5304-M5304)</f>
        <v/>
      </c>
      <c r="AD5304" s="8" t="n"/>
      <c r="AG5304" s="14" t="n"/>
      <c r="AI5304">
        <f>IF($C5304="","",IF(COUNTIF($C$2:$C5304,$C5304)=1,1,0))</f>
        <v/>
      </c>
      <c r="AJ5304">
        <f>IF($AI5304=1,SUMPRODUCT(--($AM$2:$AM$7001&lt;$AM5304))+1,"")</f>
        <v/>
      </c>
      <c r="AK5304">
        <f>IF($C5304="","",IF(OR($P5304=TRUE(),$P5304="TRUE"),1,0))</f>
        <v/>
      </c>
      <c r="AL5304">
        <f>IF($C5304="","",IF(AND($V5304="Yes",SUMPRODUCT((LEN(Settings!$F$6:$F$13)&gt;0)*ISNUMBER(SEARCH(Settings!$F$6:$F$13,$O5304)))=0),1,0))</f>
        <v/>
      </c>
      <c r="AM5304">
        <f>IF($AI5304=1,IFERROR(IF(VALUE($C5304)&lt;100000000,VALUE($C5304),1000000000),IFERROR(IF(VALUE(MID($C5304,2,20))&lt;100000000,VALUE(MID($C5304,2,20)),1000000000),1000000000))+ROW()/100000,"")</f>
        <v/>
      </c>
    </row>
    <row r="5305">
      <c r="E5305" s="14" t="n"/>
      <c r="M5305" s="8">
        <f>IF($C5305="","",L5305*T5305/100)</f>
        <v/>
      </c>
      <c r="S5305" s="8" t="n"/>
      <c r="T5305" s="8" t="n"/>
      <c r="W5305">
        <f>IF($C5305="","",IF($AL5305=1,0,IF($AK5305=1,Settings!$C$6,Settings!$C$7))*100)</f>
        <v/>
      </c>
      <c r="X5305" s="8">
        <f>IF($C5305="","",T5305*W5305/100)</f>
        <v/>
      </c>
      <c r="Y5305" s="8">
        <f>IF($C5305="","",T5305-X5305)</f>
        <v/>
      </c>
      <c r="Z5305" s="8">
        <f>IF($C5305="","",Y5305-M5305)</f>
        <v/>
      </c>
      <c r="AD5305" s="8" t="n"/>
      <c r="AG5305" s="14" t="n"/>
      <c r="AI5305">
        <f>IF($C5305="","",IF(COUNTIF($C$2:$C5305,$C5305)=1,1,0))</f>
        <v/>
      </c>
      <c r="AJ5305">
        <f>IF($AI5305=1,SUMPRODUCT(--($AM$2:$AM$7001&lt;$AM5305))+1,"")</f>
        <v/>
      </c>
      <c r="AK5305">
        <f>IF($C5305="","",IF(OR($P5305=TRUE(),$P5305="TRUE"),1,0))</f>
        <v/>
      </c>
      <c r="AL5305">
        <f>IF($C5305="","",IF(AND($V5305="Yes",SUMPRODUCT((LEN(Settings!$F$6:$F$13)&gt;0)*ISNUMBER(SEARCH(Settings!$F$6:$F$13,$O5305)))=0),1,0))</f>
        <v/>
      </c>
      <c r="AM5305">
        <f>IF($AI5305=1,IFERROR(IF(VALUE($C5305)&lt;100000000,VALUE($C5305),1000000000),IFERROR(IF(VALUE(MID($C5305,2,20))&lt;100000000,VALUE(MID($C5305,2,20)),1000000000),1000000000))+ROW()/100000,"")</f>
        <v/>
      </c>
    </row>
    <row r="5306">
      <c r="E5306" s="14" t="n"/>
      <c r="M5306" s="8">
        <f>IF($C5306="","",L5306*T5306/100)</f>
        <v/>
      </c>
      <c r="S5306" s="8" t="n"/>
      <c r="T5306" s="8" t="n"/>
      <c r="W5306">
        <f>IF($C5306="","",IF($AL5306=1,0,IF($AK5306=1,Settings!$C$6,Settings!$C$7))*100)</f>
        <v/>
      </c>
      <c r="X5306" s="8">
        <f>IF($C5306="","",T5306*W5306/100)</f>
        <v/>
      </c>
      <c r="Y5306" s="8">
        <f>IF($C5306="","",T5306-X5306)</f>
        <v/>
      </c>
      <c r="Z5306" s="8">
        <f>IF($C5306="","",Y5306-M5306)</f>
        <v/>
      </c>
      <c r="AD5306" s="8" t="n"/>
      <c r="AG5306" s="14" t="n"/>
      <c r="AI5306">
        <f>IF($C5306="","",IF(COUNTIF($C$2:$C5306,$C5306)=1,1,0))</f>
        <v/>
      </c>
      <c r="AJ5306">
        <f>IF($AI5306=1,SUMPRODUCT(--($AM$2:$AM$7001&lt;$AM5306))+1,"")</f>
        <v/>
      </c>
      <c r="AK5306">
        <f>IF($C5306="","",IF(OR($P5306=TRUE(),$P5306="TRUE"),1,0))</f>
        <v/>
      </c>
      <c r="AL5306">
        <f>IF($C5306="","",IF(AND($V5306="Yes",SUMPRODUCT((LEN(Settings!$F$6:$F$13)&gt;0)*ISNUMBER(SEARCH(Settings!$F$6:$F$13,$O5306)))=0),1,0))</f>
        <v/>
      </c>
      <c r="AM5306">
        <f>IF($AI5306=1,IFERROR(IF(VALUE($C5306)&lt;100000000,VALUE($C5306),1000000000),IFERROR(IF(VALUE(MID($C5306,2,20))&lt;100000000,VALUE(MID($C5306,2,20)),1000000000),1000000000))+ROW()/100000,"")</f>
        <v/>
      </c>
    </row>
    <row r="5307">
      <c r="E5307" s="14" t="n"/>
      <c r="M5307" s="8">
        <f>IF($C5307="","",L5307*T5307/100)</f>
        <v/>
      </c>
      <c r="S5307" s="8" t="n"/>
      <c r="T5307" s="8" t="n"/>
      <c r="W5307">
        <f>IF($C5307="","",IF($AL5307=1,0,IF($AK5307=1,Settings!$C$6,Settings!$C$7))*100)</f>
        <v/>
      </c>
      <c r="X5307" s="8">
        <f>IF($C5307="","",T5307*W5307/100)</f>
        <v/>
      </c>
      <c r="Y5307" s="8">
        <f>IF($C5307="","",T5307-X5307)</f>
        <v/>
      </c>
      <c r="Z5307" s="8">
        <f>IF($C5307="","",Y5307-M5307)</f>
        <v/>
      </c>
      <c r="AD5307" s="8" t="n"/>
      <c r="AG5307" s="14" t="n"/>
      <c r="AI5307">
        <f>IF($C5307="","",IF(COUNTIF($C$2:$C5307,$C5307)=1,1,0))</f>
        <v/>
      </c>
      <c r="AJ5307">
        <f>IF($AI5307=1,SUMPRODUCT(--($AM$2:$AM$7001&lt;$AM5307))+1,"")</f>
        <v/>
      </c>
      <c r="AK5307">
        <f>IF($C5307="","",IF(OR($P5307=TRUE(),$P5307="TRUE"),1,0))</f>
        <v/>
      </c>
      <c r="AL5307">
        <f>IF($C5307="","",IF(AND($V5307="Yes",SUMPRODUCT((LEN(Settings!$F$6:$F$13)&gt;0)*ISNUMBER(SEARCH(Settings!$F$6:$F$13,$O5307)))=0),1,0))</f>
        <v/>
      </c>
      <c r="AM5307">
        <f>IF($AI5307=1,IFERROR(IF(VALUE($C5307)&lt;100000000,VALUE($C5307),1000000000),IFERROR(IF(VALUE(MID($C5307,2,20))&lt;100000000,VALUE(MID($C5307,2,20)),1000000000),1000000000))+ROW()/100000,"")</f>
        <v/>
      </c>
    </row>
    <row r="5308">
      <c r="E5308" s="14" t="n"/>
      <c r="M5308" s="8">
        <f>IF($C5308="","",L5308*T5308/100)</f>
        <v/>
      </c>
      <c r="S5308" s="8" t="n"/>
      <c r="T5308" s="8" t="n"/>
      <c r="W5308">
        <f>IF($C5308="","",IF($AL5308=1,0,IF($AK5308=1,Settings!$C$6,Settings!$C$7))*100)</f>
        <v/>
      </c>
      <c r="X5308" s="8">
        <f>IF($C5308="","",T5308*W5308/100)</f>
        <v/>
      </c>
      <c r="Y5308" s="8">
        <f>IF($C5308="","",T5308-X5308)</f>
        <v/>
      </c>
      <c r="Z5308" s="8">
        <f>IF($C5308="","",Y5308-M5308)</f>
        <v/>
      </c>
      <c r="AD5308" s="8" t="n"/>
      <c r="AG5308" s="14" t="n"/>
      <c r="AI5308">
        <f>IF($C5308="","",IF(COUNTIF($C$2:$C5308,$C5308)=1,1,0))</f>
        <v/>
      </c>
      <c r="AJ5308">
        <f>IF($AI5308=1,SUMPRODUCT(--($AM$2:$AM$7001&lt;$AM5308))+1,"")</f>
        <v/>
      </c>
      <c r="AK5308">
        <f>IF($C5308="","",IF(OR($P5308=TRUE(),$P5308="TRUE"),1,0))</f>
        <v/>
      </c>
      <c r="AL5308">
        <f>IF($C5308="","",IF(AND($V5308="Yes",SUMPRODUCT((LEN(Settings!$F$6:$F$13)&gt;0)*ISNUMBER(SEARCH(Settings!$F$6:$F$13,$O5308)))=0),1,0))</f>
        <v/>
      </c>
      <c r="AM5308">
        <f>IF($AI5308=1,IFERROR(IF(VALUE($C5308)&lt;100000000,VALUE($C5308),1000000000),IFERROR(IF(VALUE(MID($C5308,2,20))&lt;100000000,VALUE(MID($C5308,2,20)),1000000000),1000000000))+ROW()/100000,"")</f>
        <v/>
      </c>
    </row>
    <row r="5309">
      <c r="E5309" s="14" t="n"/>
      <c r="M5309" s="8">
        <f>IF($C5309="","",L5309*T5309/100)</f>
        <v/>
      </c>
      <c r="S5309" s="8" t="n"/>
      <c r="T5309" s="8" t="n"/>
      <c r="W5309">
        <f>IF($C5309="","",IF($AL5309=1,0,IF($AK5309=1,Settings!$C$6,Settings!$C$7))*100)</f>
        <v/>
      </c>
      <c r="X5309" s="8">
        <f>IF($C5309="","",T5309*W5309/100)</f>
        <v/>
      </c>
      <c r="Y5309" s="8">
        <f>IF($C5309="","",T5309-X5309)</f>
        <v/>
      </c>
      <c r="Z5309" s="8">
        <f>IF($C5309="","",Y5309-M5309)</f>
        <v/>
      </c>
      <c r="AD5309" s="8" t="n"/>
      <c r="AG5309" s="14" t="n"/>
      <c r="AI5309">
        <f>IF($C5309="","",IF(COUNTIF($C$2:$C5309,$C5309)=1,1,0))</f>
        <v/>
      </c>
      <c r="AJ5309">
        <f>IF($AI5309=1,SUMPRODUCT(--($AM$2:$AM$7001&lt;$AM5309))+1,"")</f>
        <v/>
      </c>
      <c r="AK5309">
        <f>IF($C5309="","",IF(OR($P5309=TRUE(),$P5309="TRUE"),1,0))</f>
        <v/>
      </c>
      <c r="AL5309">
        <f>IF($C5309="","",IF(AND($V5309="Yes",SUMPRODUCT((LEN(Settings!$F$6:$F$13)&gt;0)*ISNUMBER(SEARCH(Settings!$F$6:$F$13,$O5309)))=0),1,0))</f>
        <v/>
      </c>
      <c r="AM5309">
        <f>IF($AI5309=1,IFERROR(IF(VALUE($C5309)&lt;100000000,VALUE($C5309),1000000000),IFERROR(IF(VALUE(MID($C5309,2,20))&lt;100000000,VALUE(MID($C5309,2,20)),1000000000),1000000000))+ROW()/100000,"")</f>
        <v/>
      </c>
    </row>
    <row r="5310">
      <c r="E5310" s="14" t="n"/>
      <c r="M5310" s="8">
        <f>IF($C5310="","",L5310*T5310/100)</f>
        <v/>
      </c>
      <c r="S5310" s="8" t="n"/>
      <c r="T5310" s="8" t="n"/>
      <c r="W5310">
        <f>IF($C5310="","",IF($AL5310=1,0,IF($AK5310=1,Settings!$C$6,Settings!$C$7))*100)</f>
        <v/>
      </c>
      <c r="X5310" s="8">
        <f>IF($C5310="","",T5310*W5310/100)</f>
        <v/>
      </c>
      <c r="Y5310" s="8">
        <f>IF($C5310="","",T5310-X5310)</f>
        <v/>
      </c>
      <c r="Z5310" s="8">
        <f>IF($C5310="","",Y5310-M5310)</f>
        <v/>
      </c>
      <c r="AD5310" s="8" t="n"/>
      <c r="AG5310" s="14" t="n"/>
      <c r="AI5310">
        <f>IF($C5310="","",IF(COUNTIF($C$2:$C5310,$C5310)=1,1,0))</f>
        <v/>
      </c>
      <c r="AJ5310">
        <f>IF($AI5310=1,SUMPRODUCT(--($AM$2:$AM$7001&lt;$AM5310))+1,"")</f>
        <v/>
      </c>
      <c r="AK5310">
        <f>IF($C5310="","",IF(OR($P5310=TRUE(),$P5310="TRUE"),1,0))</f>
        <v/>
      </c>
      <c r="AL5310">
        <f>IF($C5310="","",IF(AND($V5310="Yes",SUMPRODUCT((LEN(Settings!$F$6:$F$13)&gt;0)*ISNUMBER(SEARCH(Settings!$F$6:$F$13,$O5310)))=0),1,0))</f>
        <v/>
      </c>
      <c r="AM5310">
        <f>IF($AI5310=1,IFERROR(IF(VALUE($C5310)&lt;100000000,VALUE($C5310),1000000000),IFERROR(IF(VALUE(MID($C5310,2,20))&lt;100000000,VALUE(MID($C5310,2,20)),1000000000),1000000000))+ROW()/100000,"")</f>
        <v/>
      </c>
    </row>
    <row r="5311">
      <c r="E5311" s="14" t="n"/>
      <c r="M5311" s="8">
        <f>IF($C5311="","",L5311*T5311/100)</f>
        <v/>
      </c>
      <c r="S5311" s="8" t="n"/>
      <c r="T5311" s="8" t="n"/>
      <c r="W5311">
        <f>IF($C5311="","",IF($AL5311=1,0,IF($AK5311=1,Settings!$C$6,Settings!$C$7))*100)</f>
        <v/>
      </c>
      <c r="X5311" s="8">
        <f>IF($C5311="","",T5311*W5311/100)</f>
        <v/>
      </c>
      <c r="Y5311" s="8">
        <f>IF($C5311="","",T5311-X5311)</f>
        <v/>
      </c>
      <c r="Z5311" s="8">
        <f>IF($C5311="","",Y5311-M5311)</f>
        <v/>
      </c>
      <c r="AD5311" s="8" t="n"/>
      <c r="AG5311" s="14" t="n"/>
      <c r="AI5311">
        <f>IF($C5311="","",IF(COUNTIF($C$2:$C5311,$C5311)=1,1,0))</f>
        <v/>
      </c>
      <c r="AJ5311">
        <f>IF($AI5311=1,SUMPRODUCT(--($AM$2:$AM$7001&lt;$AM5311))+1,"")</f>
        <v/>
      </c>
      <c r="AK5311">
        <f>IF($C5311="","",IF(OR($P5311=TRUE(),$P5311="TRUE"),1,0))</f>
        <v/>
      </c>
      <c r="AL5311">
        <f>IF($C5311="","",IF(AND($V5311="Yes",SUMPRODUCT((LEN(Settings!$F$6:$F$13)&gt;0)*ISNUMBER(SEARCH(Settings!$F$6:$F$13,$O5311)))=0),1,0))</f>
        <v/>
      </c>
      <c r="AM5311">
        <f>IF($AI5311=1,IFERROR(IF(VALUE($C5311)&lt;100000000,VALUE($C5311),1000000000),IFERROR(IF(VALUE(MID($C5311,2,20))&lt;100000000,VALUE(MID($C5311,2,20)),1000000000),1000000000))+ROW()/100000,"")</f>
        <v/>
      </c>
    </row>
    <row r="5312">
      <c r="E5312" s="14" t="n"/>
      <c r="M5312" s="8">
        <f>IF($C5312="","",L5312*T5312/100)</f>
        <v/>
      </c>
      <c r="S5312" s="8" t="n"/>
      <c r="T5312" s="8" t="n"/>
      <c r="W5312">
        <f>IF($C5312="","",IF($AL5312=1,0,IF($AK5312=1,Settings!$C$6,Settings!$C$7))*100)</f>
        <v/>
      </c>
      <c r="X5312" s="8">
        <f>IF($C5312="","",T5312*W5312/100)</f>
        <v/>
      </c>
      <c r="Y5312" s="8">
        <f>IF($C5312="","",T5312-X5312)</f>
        <v/>
      </c>
      <c r="Z5312" s="8">
        <f>IF($C5312="","",Y5312-M5312)</f>
        <v/>
      </c>
      <c r="AD5312" s="8" t="n"/>
      <c r="AG5312" s="14" t="n"/>
      <c r="AI5312">
        <f>IF($C5312="","",IF(COUNTIF($C$2:$C5312,$C5312)=1,1,0))</f>
        <v/>
      </c>
      <c r="AJ5312">
        <f>IF($AI5312=1,SUMPRODUCT(--($AM$2:$AM$7001&lt;$AM5312))+1,"")</f>
        <v/>
      </c>
      <c r="AK5312">
        <f>IF($C5312="","",IF(OR($P5312=TRUE(),$P5312="TRUE"),1,0))</f>
        <v/>
      </c>
      <c r="AL5312">
        <f>IF($C5312="","",IF(AND($V5312="Yes",SUMPRODUCT((LEN(Settings!$F$6:$F$13)&gt;0)*ISNUMBER(SEARCH(Settings!$F$6:$F$13,$O5312)))=0),1,0))</f>
        <v/>
      </c>
      <c r="AM5312">
        <f>IF($AI5312=1,IFERROR(IF(VALUE($C5312)&lt;100000000,VALUE($C5312),1000000000),IFERROR(IF(VALUE(MID($C5312,2,20))&lt;100000000,VALUE(MID($C5312,2,20)),1000000000),1000000000))+ROW()/100000,"")</f>
        <v/>
      </c>
    </row>
    <row r="5313">
      <c r="E5313" s="14" t="n"/>
      <c r="M5313" s="8">
        <f>IF($C5313="","",L5313*T5313/100)</f>
        <v/>
      </c>
      <c r="S5313" s="8" t="n"/>
      <c r="T5313" s="8" t="n"/>
      <c r="W5313">
        <f>IF($C5313="","",IF($AL5313=1,0,IF($AK5313=1,Settings!$C$6,Settings!$C$7))*100)</f>
        <v/>
      </c>
      <c r="X5313" s="8">
        <f>IF($C5313="","",T5313*W5313/100)</f>
        <v/>
      </c>
      <c r="Y5313" s="8">
        <f>IF($C5313="","",T5313-X5313)</f>
        <v/>
      </c>
      <c r="Z5313" s="8">
        <f>IF($C5313="","",Y5313-M5313)</f>
        <v/>
      </c>
      <c r="AD5313" s="8" t="n"/>
      <c r="AG5313" s="14" t="n"/>
      <c r="AI5313">
        <f>IF($C5313="","",IF(COUNTIF($C$2:$C5313,$C5313)=1,1,0))</f>
        <v/>
      </c>
      <c r="AJ5313">
        <f>IF($AI5313=1,SUMPRODUCT(--($AM$2:$AM$7001&lt;$AM5313))+1,"")</f>
        <v/>
      </c>
      <c r="AK5313">
        <f>IF($C5313="","",IF(OR($P5313=TRUE(),$P5313="TRUE"),1,0))</f>
        <v/>
      </c>
      <c r="AL5313">
        <f>IF($C5313="","",IF(AND($V5313="Yes",SUMPRODUCT((LEN(Settings!$F$6:$F$13)&gt;0)*ISNUMBER(SEARCH(Settings!$F$6:$F$13,$O5313)))=0),1,0))</f>
        <v/>
      </c>
      <c r="AM5313">
        <f>IF($AI5313=1,IFERROR(IF(VALUE($C5313)&lt;100000000,VALUE($C5313),1000000000),IFERROR(IF(VALUE(MID($C5313,2,20))&lt;100000000,VALUE(MID($C5313,2,20)),1000000000),1000000000))+ROW()/100000,"")</f>
        <v/>
      </c>
    </row>
    <row r="5314">
      <c r="E5314" s="14" t="n"/>
      <c r="M5314" s="8">
        <f>IF($C5314="","",L5314*T5314/100)</f>
        <v/>
      </c>
      <c r="S5314" s="8" t="n"/>
      <c r="T5314" s="8" t="n"/>
      <c r="W5314">
        <f>IF($C5314="","",IF($AL5314=1,0,IF($AK5314=1,Settings!$C$6,Settings!$C$7))*100)</f>
        <v/>
      </c>
      <c r="X5314" s="8">
        <f>IF($C5314="","",T5314*W5314/100)</f>
        <v/>
      </c>
      <c r="Y5314" s="8">
        <f>IF($C5314="","",T5314-X5314)</f>
        <v/>
      </c>
      <c r="Z5314" s="8">
        <f>IF($C5314="","",Y5314-M5314)</f>
        <v/>
      </c>
      <c r="AD5314" s="8" t="n"/>
      <c r="AG5314" s="14" t="n"/>
      <c r="AI5314">
        <f>IF($C5314="","",IF(COUNTIF($C$2:$C5314,$C5314)=1,1,0))</f>
        <v/>
      </c>
      <c r="AJ5314">
        <f>IF($AI5314=1,SUMPRODUCT(--($AM$2:$AM$7001&lt;$AM5314))+1,"")</f>
        <v/>
      </c>
      <c r="AK5314">
        <f>IF($C5314="","",IF(OR($P5314=TRUE(),$P5314="TRUE"),1,0))</f>
        <v/>
      </c>
      <c r="AL5314">
        <f>IF($C5314="","",IF(AND($V5314="Yes",SUMPRODUCT((LEN(Settings!$F$6:$F$13)&gt;0)*ISNUMBER(SEARCH(Settings!$F$6:$F$13,$O5314)))=0),1,0))</f>
        <v/>
      </c>
      <c r="AM5314">
        <f>IF($AI5314=1,IFERROR(IF(VALUE($C5314)&lt;100000000,VALUE($C5314),1000000000),IFERROR(IF(VALUE(MID($C5314,2,20))&lt;100000000,VALUE(MID($C5314,2,20)),1000000000),1000000000))+ROW()/100000,"")</f>
        <v/>
      </c>
    </row>
    <row r="5315">
      <c r="E5315" s="14" t="n"/>
      <c r="M5315" s="8">
        <f>IF($C5315="","",L5315*T5315/100)</f>
        <v/>
      </c>
      <c r="S5315" s="8" t="n"/>
      <c r="T5315" s="8" t="n"/>
      <c r="W5315">
        <f>IF($C5315="","",IF($AL5315=1,0,IF($AK5315=1,Settings!$C$6,Settings!$C$7))*100)</f>
        <v/>
      </c>
      <c r="X5315" s="8">
        <f>IF($C5315="","",T5315*W5315/100)</f>
        <v/>
      </c>
      <c r="Y5315" s="8">
        <f>IF($C5315="","",T5315-X5315)</f>
        <v/>
      </c>
      <c r="Z5315" s="8">
        <f>IF($C5315="","",Y5315-M5315)</f>
        <v/>
      </c>
      <c r="AD5315" s="8" t="n"/>
      <c r="AG5315" s="14" t="n"/>
      <c r="AI5315">
        <f>IF($C5315="","",IF(COUNTIF($C$2:$C5315,$C5315)=1,1,0))</f>
        <v/>
      </c>
      <c r="AJ5315">
        <f>IF($AI5315=1,SUMPRODUCT(--($AM$2:$AM$7001&lt;$AM5315))+1,"")</f>
        <v/>
      </c>
      <c r="AK5315">
        <f>IF($C5315="","",IF(OR($P5315=TRUE(),$P5315="TRUE"),1,0))</f>
        <v/>
      </c>
      <c r="AL5315">
        <f>IF($C5315="","",IF(AND($V5315="Yes",SUMPRODUCT((LEN(Settings!$F$6:$F$13)&gt;0)*ISNUMBER(SEARCH(Settings!$F$6:$F$13,$O5315)))=0),1,0))</f>
        <v/>
      </c>
      <c r="AM5315">
        <f>IF($AI5315=1,IFERROR(IF(VALUE($C5315)&lt;100000000,VALUE($C5315),1000000000),IFERROR(IF(VALUE(MID($C5315,2,20))&lt;100000000,VALUE(MID($C5315,2,20)),1000000000),1000000000))+ROW()/100000,"")</f>
        <v/>
      </c>
    </row>
    <row r="5316">
      <c r="E5316" s="14" t="n"/>
      <c r="M5316" s="8">
        <f>IF($C5316="","",L5316*T5316/100)</f>
        <v/>
      </c>
      <c r="S5316" s="8" t="n"/>
      <c r="T5316" s="8" t="n"/>
      <c r="W5316">
        <f>IF($C5316="","",IF($AL5316=1,0,IF($AK5316=1,Settings!$C$6,Settings!$C$7))*100)</f>
        <v/>
      </c>
      <c r="X5316" s="8">
        <f>IF($C5316="","",T5316*W5316/100)</f>
        <v/>
      </c>
      <c r="Y5316" s="8">
        <f>IF($C5316="","",T5316-X5316)</f>
        <v/>
      </c>
      <c r="Z5316" s="8">
        <f>IF($C5316="","",Y5316-M5316)</f>
        <v/>
      </c>
      <c r="AD5316" s="8" t="n"/>
      <c r="AG5316" s="14" t="n"/>
      <c r="AI5316">
        <f>IF($C5316="","",IF(COUNTIF($C$2:$C5316,$C5316)=1,1,0))</f>
        <v/>
      </c>
      <c r="AJ5316">
        <f>IF($AI5316=1,SUMPRODUCT(--($AM$2:$AM$7001&lt;$AM5316))+1,"")</f>
        <v/>
      </c>
      <c r="AK5316">
        <f>IF($C5316="","",IF(OR($P5316=TRUE(),$P5316="TRUE"),1,0))</f>
        <v/>
      </c>
      <c r="AL5316">
        <f>IF($C5316="","",IF(AND($V5316="Yes",SUMPRODUCT((LEN(Settings!$F$6:$F$13)&gt;0)*ISNUMBER(SEARCH(Settings!$F$6:$F$13,$O5316)))=0),1,0))</f>
        <v/>
      </c>
      <c r="AM5316">
        <f>IF($AI5316=1,IFERROR(IF(VALUE($C5316)&lt;100000000,VALUE($C5316),1000000000),IFERROR(IF(VALUE(MID($C5316,2,20))&lt;100000000,VALUE(MID($C5316,2,20)),1000000000),1000000000))+ROW()/100000,"")</f>
        <v/>
      </c>
    </row>
    <row r="5317">
      <c r="E5317" s="14" t="n"/>
      <c r="M5317" s="8">
        <f>IF($C5317="","",L5317*T5317/100)</f>
        <v/>
      </c>
      <c r="S5317" s="8" t="n"/>
      <c r="T5317" s="8" t="n"/>
      <c r="W5317">
        <f>IF($C5317="","",IF($AL5317=1,0,IF($AK5317=1,Settings!$C$6,Settings!$C$7))*100)</f>
        <v/>
      </c>
      <c r="X5317" s="8">
        <f>IF($C5317="","",T5317*W5317/100)</f>
        <v/>
      </c>
      <c r="Y5317" s="8">
        <f>IF($C5317="","",T5317-X5317)</f>
        <v/>
      </c>
      <c r="Z5317" s="8">
        <f>IF($C5317="","",Y5317-M5317)</f>
        <v/>
      </c>
      <c r="AD5317" s="8" t="n"/>
      <c r="AG5317" s="14" t="n"/>
      <c r="AI5317">
        <f>IF($C5317="","",IF(COUNTIF($C$2:$C5317,$C5317)=1,1,0))</f>
        <v/>
      </c>
      <c r="AJ5317">
        <f>IF($AI5317=1,SUMPRODUCT(--($AM$2:$AM$7001&lt;$AM5317))+1,"")</f>
        <v/>
      </c>
      <c r="AK5317">
        <f>IF($C5317="","",IF(OR($P5317=TRUE(),$P5317="TRUE"),1,0))</f>
        <v/>
      </c>
      <c r="AL5317">
        <f>IF($C5317="","",IF(AND($V5317="Yes",SUMPRODUCT((LEN(Settings!$F$6:$F$13)&gt;0)*ISNUMBER(SEARCH(Settings!$F$6:$F$13,$O5317)))=0),1,0))</f>
        <v/>
      </c>
      <c r="AM5317">
        <f>IF($AI5317=1,IFERROR(IF(VALUE($C5317)&lt;100000000,VALUE($C5317),1000000000),IFERROR(IF(VALUE(MID($C5317,2,20))&lt;100000000,VALUE(MID($C5317,2,20)),1000000000),1000000000))+ROW()/100000,"")</f>
        <v/>
      </c>
    </row>
    <row r="5318">
      <c r="E5318" s="14" t="n"/>
      <c r="M5318" s="8">
        <f>IF($C5318="","",L5318*T5318/100)</f>
        <v/>
      </c>
      <c r="S5318" s="8" t="n"/>
      <c r="T5318" s="8" t="n"/>
      <c r="W5318">
        <f>IF($C5318="","",IF($AL5318=1,0,IF($AK5318=1,Settings!$C$6,Settings!$C$7))*100)</f>
        <v/>
      </c>
      <c r="X5318" s="8">
        <f>IF($C5318="","",T5318*W5318/100)</f>
        <v/>
      </c>
      <c r="Y5318" s="8">
        <f>IF($C5318="","",T5318-X5318)</f>
        <v/>
      </c>
      <c r="Z5318" s="8">
        <f>IF($C5318="","",Y5318-M5318)</f>
        <v/>
      </c>
      <c r="AD5318" s="8" t="n"/>
      <c r="AG5318" s="14" t="n"/>
      <c r="AI5318">
        <f>IF($C5318="","",IF(COUNTIF($C$2:$C5318,$C5318)=1,1,0))</f>
        <v/>
      </c>
      <c r="AJ5318">
        <f>IF($AI5318=1,SUMPRODUCT(--($AM$2:$AM$7001&lt;$AM5318))+1,"")</f>
        <v/>
      </c>
      <c r="AK5318">
        <f>IF($C5318="","",IF(OR($P5318=TRUE(),$P5318="TRUE"),1,0))</f>
        <v/>
      </c>
      <c r="AL5318">
        <f>IF($C5318="","",IF(AND($V5318="Yes",SUMPRODUCT((LEN(Settings!$F$6:$F$13)&gt;0)*ISNUMBER(SEARCH(Settings!$F$6:$F$13,$O5318)))=0),1,0))</f>
        <v/>
      </c>
      <c r="AM5318">
        <f>IF($AI5318=1,IFERROR(IF(VALUE($C5318)&lt;100000000,VALUE($C5318),1000000000),IFERROR(IF(VALUE(MID($C5318,2,20))&lt;100000000,VALUE(MID($C5318,2,20)),1000000000),1000000000))+ROW()/100000,"")</f>
        <v/>
      </c>
    </row>
    <row r="5319">
      <c r="E5319" s="14" t="n"/>
      <c r="M5319" s="8">
        <f>IF($C5319="","",L5319*T5319/100)</f>
        <v/>
      </c>
      <c r="S5319" s="8" t="n"/>
      <c r="T5319" s="8" t="n"/>
      <c r="W5319">
        <f>IF($C5319="","",IF($AL5319=1,0,IF($AK5319=1,Settings!$C$6,Settings!$C$7))*100)</f>
        <v/>
      </c>
      <c r="X5319" s="8">
        <f>IF($C5319="","",T5319*W5319/100)</f>
        <v/>
      </c>
      <c r="Y5319" s="8">
        <f>IF($C5319="","",T5319-X5319)</f>
        <v/>
      </c>
      <c r="Z5319" s="8">
        <f>IF($C5319="","",Y5319-M5319)</f>
        <v/>
      </c>
      <c r="AD5319" s="8" t="n"/>
      <c r="AG5319" s="14" t="n"/>
      <c r="AI5319">
        <f>IF($C5319="","",IF(COUNTIF($C$2:$C5319,$C5319)=1,1,0))</f>
        <v/>
      </c>
      <c r="AJ5319">
        <f>IF($AI5319=1,SUMPRODUCT(--($AM$2:$AM$7001&lt;$AM5319))+1,"")</f>
        <v/>
      </c>
      <c r="AK5319">
        <f>IF($C5319="","",IF(OR($P5319=TRUE(),$P5319="TRUE"),1,0))</f>
        <v/>
      </c>
      <c r="AL5319">
        <f>IF($C5319="","",IF(AND($V5319="Yes",SUMPRODUCT((LEN(Settings!$F$6:$F$13)&gt;0)*ISNUMBER(SEARCH(Settings!$F$6:$F$13,$O5319)))=0),1,0))</f>
        <v/>
      </c>
      <c r="AM5319">
        <f>IF($AI5319=1,IFERROR(IF(VALUE($C5319)&lt;100000000,VALUE($C5319),1000000000),IFERROR(IF(VALUE(MID($C5319,2,20))&lt;100000000,VALUE(MID($C5319,2,20)),1000000000),1000000000))+ROW()/100000,"")</f>
        <v/>
      </c>
    </row>
    <row r="5320">
      <c r="E5320" s="14" t="n"/>
      <c r="M5320" s="8">
        <f>IF($C5320="","",L5320*T5320/100)</f>
        <v/>
      </c>
      <c r="S5320" s="8" t="n"/>
      <c r="T5320" s="8" t="n"/>
      <c r="W5320">
        <f>IF($C5320="","",IF($AL5320=1,0,IF($AK5320=1,Settings!$C$6,Settings!$C$7))*100)</f>
        <v/>
      </c>
      <c r="X5320" s="8">
        <f>IF($C5320="","",T5320*W5320/100)</f>
        <v/>
      </c>
      <c r="Y5320" s="8">
        <f>IF($C5320="","",T5320-X5320)</f>
        <v/>
      </c>
      <c r="Z5320" s="8">
        <f>IF($C5320="","",Y5320-M5320)</f>
        <v/>
      </c>
      <c r="AD5320" s="8" t="n"/>
      <c r="AG5320" s="14" t="n"/>
      <c r="AI5320">
        <f>IF($C5320="","",IF(COUNTIF($C$2:$C5320,$C5320)=1,1,0))</f>
        <v/>
      </c>
      <c r="AJ5320">
        <f>IF($AI5320=1,SUMPRODUCT(--($AM$2:$AM$7001&lt;$AM5320))+1,"")</f>
        <v/>
      </c>
      <c r="AK5320">
        <f>IF($C5320="","",IF(OR($P5320=TRUE(),$P5320="TRUE"),1,0))</f>
        <v/>
      </c>
      <c r="AL5320">
        <f>IF($C5320="","",IF(AND($V5320="Yes",SUMPRODUCT((LEN(Settings!$F$6:$F$13)&gt;0)*ISNUMBER(SEARCH(Settings!$F$6:$F$13,$O5320)))=0),1,0))</f>
        <v/>
      </c>
      <c r="AM5320">
        <f>IF($AI5320=1,IFERROR(IF(VALUE($C5320)&lt;100000000,VALUE($C5320),1000000000),IFERROR(IF(VALUE(MID($C5320,2,20))&lt;100000000,VALUE(MID($C5320,2,20)),1000000000),1000000000))+ROW()/100000,"")</f>
        <v/>
      </c>
    </row>
    <row r="5321">
      <c r="E5321" s="14" t="n"/>
      <c r="M5321" s="8">
        <f>IF($C5321="","",L5321*T5321/100)</f>
        <v/>
      </c>
      <c r="S5321" s="8" t="n"/>
      <c r="T5321" s="8" t="n"/>
      <c r="W5321">
        <f>IF($C5321="","",IF($AL5321=1,0,IF($AK5321=1,Settings!$C$6,Settings!$C$7))*100)</f>
        <v/>
      </c>
      <c r="X5321" s="8">
        <f>IF($C5321="","",T5321*W5321/100)</f>
        <v/>
      </c>
      <c r="Y5321" s="8">
        <f>IF($C5321="","",T5321-X5321)</f>
        <v/>
      </c>
      <c r="Z5321" s="8">
        <f>IF($C5321="","",Y5321-M5321)</f>
        <v/>
      </c>
      <c r="AD5321" s="8" t="n"/>
      <c r="AG5321" s="14" t="n"/>
      <c r="AI5321">
        <f>IF($C5321="","",IF(COUNTIF($C$2:$C5321,$C5321)=1,1,0))</f>
        <v/>
      </c>
      <c r="AJ5321">
        <f>IF($AI5321=1,SUMPRODUCT(--($AM$2:$AM$7001&lt;$AM5321))+1,"")</f>
        <v/>
      </c>
      <c r="AK5321">
        <f>IF($C5321="","",IF(OR($P5321=TRUE(),$P5321="TRUE"),1,0))</f>
        <v/>
      </c>
      <c r="AL5321">
        <f>IF($C5321="","",IF(AND($V5321="Yes",SUMPRODUCT((LEN(Settings!$F$6:$F$13)&gt;0)*ISNUMBER(SEARCH(Settings!$F$6:$F$13,$O5321)))=0),1,0))</f>
        <v/>
      </c>
      <c r="AM5321">
        <f>IF($AI5321=1,IFERROR(IF(VALUE($C5321)&lt;100000000,VALUE($C5321),1000000000),IFERROR(IF(VALUE(MID($C5321,2,20))&lt;100000000,VALUE(MID($C5321,2,20)),1000000000),1000000000))+ROW()/100000,"")</f>
        <v/>
      </c>
    </row>
    <row r="5322">
      <c r="E5322" s="14" t="n"/>
      <c r="M5322" s="8">
        <f>IF($C5322="","",L5322*T5322/100)</f>
        <v/>
      </c>
      <c r="S5322" s="8" t="n"/>
      <c r="T5322" s="8" t="n"/>
      <c r="W5322">
        <f>IF($C5322="","",IF($AL5322=1,0,IF($AK5322=1,Settings!$C$6,Settings!$C$7))*100)</f>
        <v/>
      </c>
      <c r="X5322" s="8">
        <f>IF($C5322="","",T5322*W5322/100)</f>
        <v/>
      </c>
      <c r="Y5322" s="8">
        <f>IF($C5322="","",T5322-X5322)</f>
        <v/>
      </c>
      <c r="Z5322" s="8">
        <f>IF($C5322="","",Y5322-M5322)</f>
        <v/>
      </c>
      <c r="AD5322" s="8" t="n"/>
      <c r="AG5322" s="14" t="n"/>
      <c r="AI5322">
        <f>IF($C5322="","",IF(COUNTIF($C$2:$C5322,$C5322)=1,1,0))</f>
        <v/>
      </c>
      <c r="AJ5322">
        <f>IF($AI5322=1,SUMPRODUCT(--($AM$2:$AM$7001&lt;$AM5322))+1,"")</f>
        <v/>
      </c>
      <c r="AK5322">
        <f>IF($C5322="","",IF(OR($P5322=TRUE(),$P5322="TRUE"),1,0))</f>
        <v/>
      </c>
      <c r="AL5322">
        <f>IF($C5322="","",IF(AND($V5322="Yes",SUMPRODUCT((LEN(Settings!$F$6:$F$13)&gt;0)*ISNUMBER(SEARCH(Settings!$F$6:$F$13,$O5322)))=0),1,0))</f>
        <v/>
      </c>
      <c r="AM5322">
        <f>IF($AI5322=1,IFERROR(IF(VALUE($C5322)&lt;100000000,VALUE($C5322),1000000000),IFERROR(IF(VALUE(MID($C5322,2,20))&lt;100000000,VALUE(MID($C5322,2,20)),1000000000),1000000000))+ROW()/100000,"")</f>
        <v/>
      </c>
    </row>
    <row r="5323">
      <c r="E5323" s="14" t="n"/>
      <c r="M5323" s="8">
        <f>IF($C5323="","",L5323*T5323/100)</f>
        <v/>
      </c>
      <c r="S5323" s="8" t="n"/>
      <c r="T5323" s="8" t="n"/>
      <c r="W5323">
        <f>IF($C5323="","",IF($AL5323=1,0,IF($AK5323=1,Settings!$C$6,Settings!$C$7))*100)</f>
        <v/>
      </c>
      <c r="X5323" s="8">
        <f>IF($C5323="","",T5323*W5323/100)</f>
        <v/>
      </c>
      <c r="Y5323" s="8">
        <f>IF($C5323="","",T5323-X5323)</f>
        <v/>
      </c>
      <c r="Z5323" s="8">
        <f>IF($C5323="","",Y5323-M5323)</f>
        <v/>
      </c>
      <c r="AD5323" s="8" t="n"/>
      <c r="AG5323" s="14" t="n"/>
      <c r="AI5323">
        <f>IF($C5323="","",IF(COUNTIF($C$2:$C5323,$C5323)=1,1,0))</f>
        <v/>
      </c>
      <c r="AJ5323">
        <f>IF($AI5323=1,SUMPRODUCT(--($AM$2:$AM$7001&lt;$AM5323))+1,"")</f>
        <v/>
      </c>
      <c r="AK5323">
        <f>IF($C5323="","",IF(OR($P5323=TRUE(),$P5323="TRUE"),1,0))</f>
        <v/>
      </c>
      <c r="AL5323">
        <f>IF($C5323="","",IF(AND($V5323="Yes",SUMPRODUCT((LEN(Settings!$F$6:$F$13)&gt;0)*ISNUMBER(SEARCH(Settings!$F$6:$F$13,$O5323)))=0),1,0))</f>
        <v/>
      </c>
      <c r="AM5323">
        <f>IF($AI5323=1,IFERROR(IF(VALUE($C5323)&lt;100000000,VALUE($C5323),1000000000),IFERROR(IF(VALUE(MID($C5323,2,20))&lt;100000000,VALUE(MID($C5323,2,20)),1000000000),1000000000))+ROW()/100000,"")</f>
        <v/>
      </c>
    </row>
    <row r="5324">
      <c r="E5324" s="14" t="n"/>
      <c r="M5324" s="8">
        <f>IF($C5324="","",L5324*T5324/100)</f>
        <v/>
      </c>
      <c r="S5324" s="8" t="n"/>
      <c r="T5324" s="8" t="n"/>
      <c r="W5324">
        <f>IF($C5324="","",IF($AL5324=1,0,IF($AK5324=1,Settings!$C$6,Settings!$C$7))*100)</f>
        <v/>
      </c>
      <c r="X5324" s="8">
        <f>IF($C5324="","",T5324*W5324/100)</f>
        <v/>
      </c>
      <c r="Y5324" s="8">
        <f>IF($C5324="","",T5324-X5324)</f>
        <v/>
      </c>
      <c r="Z5324" s="8">
        <f>IF($C5324="","",Y5324-M5324)</f>
        <v/>
      </c>
      <c r="AD5324" s="8" t="n"/>
      <c r="AG5324" s="14" t="n"/>
      <c r="AI5324">
        <f>IF($C5324="","",IF(COUNTIF($C$2:$C5324,$C5324)=1,1,0))</f>
        <v/>
      </c>
      <c r="AJ5324">
        <f>IF($AI5324=1,SUMPRODUCT(--($AM$2:$AM$7001&lt;$AM5324))+1,"")</f>
        <v/>
      </c>
      <c r="AK5324">
        <f>IF($C5324="","",IF(OR($P5324=TRUE(),$P5324="TRUE"),1,0))</f>
        <v/>
      </c>
      <c r="AL5324">
        <f>IF($C5324="","",IF(AND($V5324="Yes",SUMPRODUCT((LEN(Settings!$F$6:$F$13)&gt;0)*ISNUMBER(SEARCH(Settings!$F$6:$F$13,$O5324)))=0),1,0))</f>
        <v/>
      </c>
      <c r="AM5324">
        <f>IF($AI5324=1,IFERROR(IF(VALUE($C5324)&lt;100000000,VALUE($C5324),1000000000),IFERROR(IF(VALUE(MID($C5324,2,20))&lt;100000000,VALUE(MID($C5324,2,20)),1000000000),1000000000))+ROW()/100000,"")</f>
        <v/>
      </c>
    </row>
    <row r="5325">
      <c r="E5325" s="14" t="n"/>
      <c r="M5325" s="8">
        <f>IF($C5325="","",L5325*T5325/100)</f>
        <v/>
      </c>
      <c r="S5325" s="8" t="n"/>
      <c r="T5325" s="8" t="n"/>
      <c r="W5325">
        <f>IF($C5325="","",IF($AL5325=1,0,IF($AK5325=1,Settings!$C$6,Settings!$C$7))*100)</f>
        <v/>
      </c>
      <c r="X5325" s="8">
        <f>IF($C5325="","",T5325*W5325/100)</f>
        <v/>
      </c>
      <c r="Y5325" s="8">
        <f>IF($C5325="","",T5325-X5325)</f>
        <v/>
      </c>
      <c r="Z5325" s="8">
        <f>IF($C5325="","",Y5325-M5325)</f>
        <v/>
      </c>
      <c r="AD5325" s="8" t="n"/>
      <c r="AG5325" s="14" t="n"/>
      <c r="AI5325">
        <f>IF($C5325="","",IF(COUNTIF($C$2:$C5325,$C5325)=1,1,0))</f>
        <v/>
      </c>
      <c r="AJ5325">
        <f>IF($AI5325=1,SUMPRODUCT(--($AM$2:$AM$7001&lt;$AM5325))+1,"")</f>
        <v/>
      </c>
      <c r="AK5325">
        <f>IF($C5325="","",IF(OR($P5325=TRUE(),$P5325="TRUE"),1,0))</f>
        <v/>
      </c>
      <c r="AL5325">
        <f>IF($C5325="","",IF(AND($V5325="Yes",SUMPRODUCT((LEN(Settings!$F$6:$F$13)&gt;0)*ISNUMBER(SEARCH(Settings!$F$6:$F$13,$O5325)))=0),1,0))</f>
        <v/>
      </c>
      <c r="AM5325">
        <f>IF($AI5325=1,IFERROR(IF(VALUE($C5325)&lt;100000000,VALUE($C5325),1000000000),IFERROR(IF(VALUE(MID($C5325,2,20))&lt;100000000,VALUE(MID($C5325,2,20)),1000000000),1000000000))+ROW()/100000,"")</f>
        <v/>
      </c>
    </row>
    <row r="5326">
      <c r="E5326" s="14" t="n"/>
      <c r="M5326" s="8">
        <f>IF($C5326="","",L5326*T5326/100)</f>
        <v/>
      </c>
      <c r="S5326" s="8" t="n"/>
      <c r="T5326" s="8" t="n"/>
      <c r="W5326">
        <f>IF($C5326="","",IF($AL5326=1,0,IF($AK5326=1,Settings!$C$6,Settings!$C$7))*100)</f>
        <v/>
      </c>
      <c r="X5326" s="8">
        <f>IF($C5326="","",T5326*W5326/100)</f>
        <v/>
      </c>
      <c r="Y5326" s="8">
        <f>IF($C5326="","",T5326-X5326)</f>
        <v/>
      </c>
      <c r="Z5326" s="8">
        <f>IF($C5326="","",Y5326-M5326)</f>
        <v/>
      </c>
      <c r="AD5326" s="8" t="n"/>
      <c r="AG5326" s="14" t="n"/>
      <c r="AI5326">
        <f>IF($C5326="","",IF(COUNTIF($C$2:$C5326,$C5326)=1,1,0))</f>
        <v/>
      </c>
      <c r="AJ5326">
        <f>IF($AI5326=1,SUMPRODUCT(--($AM$2:$AM$7001&lt;$AM5326))+1,"")</f>
        <v/>
      </c>
      <c r="AK5326">
        <f>IF($C5326="","",IF(OR($P5326=TRUE(),$P5326="TRUE"),1,0))</f>
        <v/>
      </c>
      <c r="AL5326">
        <f>IF($C5326="","",IF(AND($V5326="Yes",SUMPRODUCT((LEN(Settings!$F$6:$F$13)&gt;0)*ISNUMBER(SEARCH(Settings!$F$6:$F$13,$O5326)))=0),1,0))</f>
        <v/>
      </c>
      <c r="AM5326">
        <f>IF($AI5326=1,IFERROR(IF(VALUE($C5326)&lt;100000000,VALUE($C5326),1000000000),IFERROR(IF(VALUE(MID($C5326,2,20))&lt;100000000,VALUE(MID($C5326,2,20)),1000000000),1000000000))+ROW()/100000,"")</f>
        <v/>
      </c>
    </row>
    <row r="5327">
      <c r="E5327" s="14" t="n"/>
      <c r="M5327" s="8">
        <f>IF($C5327="","",L5327*T5327/100)</f>
        <v/>
      </c>
      <c r="S5327" s="8" t="n"/>
      <c r="T5327" s="8" t="n"/>
      <c r="W5327">
        <f>IF($C5327="","",IF($AL5327=1,0,IF($AK5327=1,Settings!$C$6,Settings!$C$7))*100)</f>
        <v/>
      </c>
      <c r="X5327" s="8">
        <f>IF($C5327="","",T5327*W5327/100)</f>
        <v/>
      </c>
      <c r="Y5327" s="8">
        <f>IF($C5327="","",T5327-X5327)</f>
        <v/>
      </c>
      <c r="Z5327" s="8">
        <f>IF($C5327="","",Y5327-M5327)</f>
        <v/>
      </c>
      <c r="AD5327" s="8" t="n"/>
      <c r="AG5327" s="14" t="n"/>
      <c r="AI5327">
        <f>IF($C5327="","",IF(COUNTIF($C$2:$C5327,$C5327)=1,1,0))</f>
        <v/>
      </c>
      <c r="AJ5327">
        <f>IF($AI5327=1,SUMPRODUCT(--($AM$2:$AM$7001&lt;$AM5327))+1,"")</f>
        <v/>
      </c>
      <c r="AK5327">
        <f>IF($C5327="","",IF(OR($P5327=TRUE(),$P5327="TRUE"),1,0))</f>
        <v/>
      </c>
      <c r="AL5327">
        <f>IF($C5327="","",IF(AND($V5327="Yes",SUMPRODUCT((LEN(Settings!$F$6:$F$13)&gt;0)*ISNUMBER(SEARCH(Settings!$F$6:$F$13,$O5327)))=0),1,0))</f>
        <v/>
      </c>
      <c r="AM5327">
        <f>IF($AI5327=1,IFERROR(IF(VALUE($C5327)&lt;100000000,VALUE($C5327),1000000000),IFERROR(IF(VALUE(MID($C5327,2,20))&lt;100000000,VALUE(MID($C5327,2,20)),1000000000),1000000000))+ROW()/100000,"")</f>
        <v/>
      </c>
    </row>
    <row r="5328">
      <c r="E5328" s="14" t="n"/>
      <c r="M5328" s="8">
        <f>IF($C5328="","",L5328*T5328/100)</f>
        <v/>
      </c>
      <c r="S5328" s="8" t="n"/>
      <c r="T5328" s="8" t="n"/>
      <c r="W5328">
        <f>IF($C5328="","",IF($AL5328=1,0,IF($AK5328=1,Settings!$C$6,Settings!$C$7))*100)</f>
        <v/>
      </c>
      <c r="X5328" s="8">
        <f>IF($C5328="","",T5328*W5328/100)</f>
        <v/>
      </c>
      <c r="Y5328" s="8">
        <f>IF($C5328="","",T5328-X5328)</f>
        <v/>
      </c>
      <c r="Z5328" s="8">
        <f>IF($C5328="","",Y5328-M5328)</f>
        <v/>
      </c>
      <c r="AD5328" s="8" t="n"/>
      <c r="AG5328" s="14" t="n"/>
      <c r="AI5328">
        <f>IF($C5328="","",IF(COUNTIF($C$2:$C5328,$C5328)=1,1,0))</f>
        <v/>
      </c>
      <c r="AJ5328">
        <f>IF($AI5328=1,SUMPRODUCT(--($AM$2:$AM$7001&lt;$AM5328))+1,"")</f>
        <v/>
      </c>
      <c r="AK5328">
        <f>IF($C5328="","",IF(OR($P5328=TRUE(),$P5328="TRUE"),1,0))</f>
        <v/>
      </c>
      <c r="AL5328">
        <f>IF($C5328="","",IF(AND($V5328="Yes",SUMPRODUCT((LEN(Settings!$F$6:$F$13)&gt;0)*ISNUMBER(SEARCH(Settings!$F$6:$F$13,$O5328)))=0),1,0))</f>
        <v/>
      </c>
      <c r="AM5328">
        <f>IF($AI5328=1,IFERROR(IF(VALUE($C5328)&lt;100000000,VALUE($C5328),1000000000),IFERROR(IF(VALUE(MID($C5328,2,20))&lt;100000000,VALUE(MID($C5328,2,20)),1000000000),1000000000))+ROW()/100000,"")</f>
        <v/>
      </c>
    </row>
    <row r="5329">
      <c r="E5329" s="14" t="n"/>
      <c r="M5329" s="8">
        <f>IF($C5329="","",L5329*T5329/100)</f>
        <v/>
      </c>
      <c r="S5329" s="8" t="n"/>
      <c r="T5329" s="8" t="n"/>
      <c r="W5329">
        <f>IF($C5329="","",IF($AL5329=1,0,IF($AK5329=1,Settings!$C$6,Settings!$C$7))*100)</f>
        <v/>
      </c>
      <c r="X5329" s="8">
        <f>IF($C5329="","",T5329*W5329/100)</f>
        <v/>
      </c>
      <c r="Y5329" s="8">
        <f>IF($C5329="","",T5329-X5329)</f>
        <v/>
      </c>
      <c r="Z5329" s="8">
        <f>IF($C5329="","",Y5329-M5329)</f>
        <v/>
      </c>
      <c r="AD5329" s="8" t="n"/>
      <c r="AG5329" s="14" t="n"/>
      <c r="AI5329">
        <f>IF($C5329="","",IF(COUNTIF($C$2:$C5329,$C5329)=1,1,0))</f>
        <v/>
      </c>
      <c r="AJ5329">
        <f>IF($AI5329=1,SUMPRODUCT(--($AM$2:$AM$7001&lt;$AM5329))+1,"")</f>
        <v/>
      </c>
      <c r="AK5329">
        <f>IF($C5329="","",IF(OR($P5329=TRUE(),$P5329="TRUE"),1,0))</f>
        <v/>
      </c>
      <c r="AL5329">
        <f>IF($C5329="","",IF(AND($V5329="Yes",SUMPRODUCT((LEN(Settings!$F$6:$F$13)&gt;0)*ISNUMBER(SEARCH(Settings!$F$6:$F$13,$O5329)))=0),1,0))</f>
        <v/>
      </c>
      <c r="AM5329">
        <f>IF($AI5329=1,IFERROR(IF(VALUE($C5329)&lt;100000000,VALUE($C5329),1000000000),IFERROR(IF(VALUE(MID($C5329,2,20))&lt;100000000,VALUE(MID($C5329,2,20)),1000000000),1000000000))+ROW()/100000,"")</f>
        <v/>
      </c>
    </row>
    <row r="5330">
      <c r="E5330" s="14" t="n"/>
      <c r="M5330" s="8">
        <f>IF($C5330="","",L5330*T5330/100)</f>
        <v/>
      </c>
      <c r="S5330" s="8" t="n"/>
      <c r="T5330" s="8" t="n"/>
      <c r="W5330">
        <f>IF($C5330="","",IF($AL5330=1,0,IF($AK5330=1,Settings!$C$6,Settings!$C$7))*100)</f>
        <v/>
      </c>
      <c r="X5330" s="8">
        <f>IF($C5330="","",T5330*W5330/100)</f>
        <v/>
      </c>
      <c r="Y5330" s="8">
        <f>IF($C5330="","",T5330-X5330)</f>
        <v/>
      </c>
      <c r="Z5330" s="8">
        <f>IF($C5330="","",Y5330-M5330)</f>
        <v/>
      </c>
      <c r="AD5330" s="8" t="n"/>
      <c r="AG5330" s="14" t="n"/>
      <c r="AI5330">
        <f>IF($C5330="","",IF(COUNTIF($C$2:$C5330,$C5330)=1,1,0))</f>
        <v/>
      </c>
      <c r="AJ5330">
        <f>IF($AI5330=1,SUMPRODUCT(--($AM$2:$AM$7001&lt;$AM5330))+1,"")</f>
        <v/>
      </c>
      <c r="AK5330">
        <f>IF($C5330="","",IF(OR($P5330=TRUE(),$P5330="TRUE"),1,0))</f>
        <v/>
      </c>
      <c r="AL5330">
        <f>IF($C5330="","",IF(AND($V5330="Yes",SUMPRODUCT((LEN(Settings!$F$6:$F$13)&gt;0)*ISNUMBER(SEARCH(Settings!$F$6:$F$13,$O5330)))=0),1,0))</f>
        <v/>
      </c>
      <c r="AM5330">
        <f>IF($AI5330=1,IFERROR(IF(VALUE($C5330)&lt;100000000,VALUE($C5330),1000000000),IFERROR(IF(VALUE(MID($C5330,2,20))&lt;100000000,VALUE(MID($C5330,2,20)),1000000000),1000000000))+ROW()/100000,"")</f>
        <v/>
      </c>
    </row>
    <row r="5331">
      <c r="E5331" s="14" t="n"/>
      <c r="M5331" s="8">
        <f>IF($C5331="","",L5331*T5331/100)</f>
        <v/>
      </c>
      <c r="S5331" s="8" t="n"/>
      <c r="T5331" s="8" t="n"/>
      <c r="W5331">
        <f>IF($C5331="","",IF($AL5331=1,0,IF($AK5331=1,Settings!$C$6,Settings!$C$7))*100)</f>
        <v/>
      </c>
      <c r="X5331" s="8">
        <f>IF($C5331="","",T5331*W5331/100)</f>
        <v/>
      </c>
      <c r="Y5331" s="8">
        <f>IF($C5331="","",T5331-X5331)</f>
        <v/>
      </c>
      <c r="Z5331" s="8">
        <f>IF($C5331="","",Y5331-M5331)</f>
        <v/>
      </c>
      <c r="AD5331" s="8" t="n"/>
      <c r="AG5331" s="14" t="n"/>
      <c r="AI5331">
        <f>IF($C5331="","",IF(COUNTIF($C$2:$C5331,$C5331)=1,1,0))</f>
        <v/>
      </c>
      <c r="AJ5331">
        <f>IF($AI5331=1,SUMPRODUCT(--($AM$2:$AM$7001&lt;$AM5331))+1,"")</f>
        <v/>
      </c>
      <c r="AK5331">
        <f>IF($C5331="","",IF(OR($P5331=TRUE(),$P5331="TRUE"),1,0))</f>
        <v/>
      </c>
      <c r="AL5331">
        <f>IF($C5331="","",IF(AND($V5331="Yes",SUMPRODUCT((LEN(Settings!$F$6:$F$13)&gt;0)*ISNUMBER(SEARCH(Settings!$F$6:$F$13,$O5331)))=0),1,0))</f>
        <v/>
      </c>
      <c r="AM5331">
        <f>IF($AI5331=1,IFERROR(IF(VALUE($C5331)&lt;100000000,VALUE($C5331),1000000000),IFERROR(IF(VALUE(MID($C5331,2,20))&lt;100000000,VALUE(MID($C5331,2,20)),1000000000),1000000000))+ROW()/100000,"")</f>
        <v/>
      </c>
    </row>
    <row r="5332">
      <c r="E5332" s="14" t="n"/>
      <c r="M5332" s="8">
        <f>IF($C5332="","",L5332*T5332/100)</f>
        <v/>
      </c>
      <c r="S5332" s="8" t="n"/>
      <c r="T5332" s="8" t="n"/>
      <c r="W5332">
        <f>IF($C5332="","",IF($AL5332=1,0,IF($AK5332=1,Settings!$C$6,Settings!$C$7))*100)</f>
        <v/>
      </c>
      <c r="X5332" s="8">
        <f>IF($C5332="","",T5332*W5332/100)</f>
        <v/>
      </c>
      <c r="Y5332" s="8">
        <f>IF($C5332="","",T5332-X5332)</f>
        <v/>
      </c>
      <c r="Z5332" s="8">
        <f>IF($C5332="","",Y5332-M5332)</f>
        <v/>
      </c>
      <c r="AD5332" s="8" t="n"/>
      <c r="AG5332" s="14" t="n"/>
      <c r="AI5332">
        <f>IF($C5332="","",IF(COUNTIF($C$2:$C5332,$C5332)=1,1,0))</f>
        <v/>
      </c>
      <c r="AJ5332">
        <f>IF($AI5332=1,SUMPRODUCT(--($AM$2:$AM$7001&lt;$AM5332))+1,"")</f>
        <v/>
      </c>
      <c r="AK5332">
        <f>IF($C5332="","",IF(OR($P5332=TRUE(),$P5332="TRUE"),1,0))</f>
        <v/>
      </c>
      <c r="AL5332">
        <f>IF($C5332="","",IF(AND($V5332="Yes",SUMPRODUCT((LEN(Settings!$F$6:$F$13)&gt;0)*ISNUMBER(SEARCH(Settings!$F$6:$F$13,$O5332)))=0),1,0))</f>
        <v/>
      </c>
      <c r="AM5332">
        <f>IF($AI5332=1,IFERROR(IF(VALUE($C5332)&lt;100000000,VALUE($C5332),1000000000),IFERROR(IF(VALUE(MID($C5332,2,20))&lt;100000000,VALUE(MID($C5332,2,20)),1000000000),1000000000))+ROW()/100000,"")</f>
        <v/>
      </c>
    </row>
    <row r="5333">
      <c r="E5333" s="14" t="n"/>
      <c r="M5333" s="8">
        <f>IF($C5333="","",L5333*T5333/100)</f>
        <v/>
      </c>
      <c r="S5333" s="8" t="n"/>
      <c r="T5333" s="8" t="n"/>
      <c r="W5333">
        <f>IF($C5333="","",IF($AL5333=1,0,IF($AK5333=1,Settings!$C$6,Settings!$C$7))*100)</f>
        <v/>
      </c>
      <c r="X5333" s="8">
        <f>IF($C5333="","",T5333*W5333/100)</f>
        <v/>
      </c>
      <c r="Y5333" s="8">
        <f>IF($C5333="","",T5333-X5333)</f>
        <v/>
      </c>
      <c r="Z5333" s="8">
        <f>IF($C5333="","",Y5333-M5333)</f>
        <v/>
      </c>
      <c r="AD5333" s="8" t="n"/>
      <c r="AG5333" s="14" t="n"/>
      <c r="AI5333">
        <f>IF($C5333="","",IF(COUNTIF($C$2:$C5333,$C5333)=1,1,0))</f>
        <v/>
      </c>
      <c r="AJ5333">
        <f>IF($AI5333=1,SUMPRODUCT(--($AM$2:$AM$7001&lt;$AM5333))+1,"")</f>
        <v/>
      </c>
      <c r="AK5333">
        <f>IF($C5333="","",IF(OR($P5333=TRUE(),$P5333="TRUE"),1,0))</f>
        <v/>
      </c>
      <c r="AL5333">
        <f>IF($C5333="","",IF(AND($V5333="Yes",SUMPRODUCT((LEN(Settings!$F$6:$F$13)&gt;0)*ISNUMBER(SEARCH(Settings!$F$6:$F$13,$O5333)))=0),1,0))</f>
        <v/>
      </c>
      <c r="AM5333">
        <f>IF($AI5333=1,IFERROR(IF(VALUE($C5333)&lt;100000000,VALUE($C5333),1000000000),IFERROR(IF(VALUE(MID($C5333,2,20))&lt;100000000,VALUE(MID($C5333,2,20)),1000000000),1000000000))+ROW()/100000,"")</f>
        <v/>
      </c>
    </row>
    <row r="5334">
      <c r="E5334" s="14" t="n"/>
      <c r="M5334" s="8">
        <f>IF($C5334="","",L5334*T5334/100)</f>
        <v/>
      </c>
      <c r="S5334" s="8" t="n"/>
      <c r="T5334" s="8" t="n"/>
      <c r="W5334">
        <f>IF($C5334="","",IF($AL5334=1,0,IF($AK5334=1,Settings!$C$6,Settings!$C$7))*100)</f>
        <v/>
      </c>
      <c r="X5334" s="8">
        <f>IF($C5334="","",T5334*W5334/100)</f>
        <v/>
      </c>
      <c r="Y5334" s="8">
        <f>IF($C5334="","",T5334-X5334)</f>
        <v/>
      </c>
      <c r="Z5334" s="8">
        <f>IF($C5334="","",Y5334-M5334)</f>
        <v/>
      </c>
      <c r="AD5334" s="8" t="n"/>
      <c r="AG5334" s="14" t="n"/>
      <c r="AI5334">
        <f>IF($C5334="","",IF(COUNTIF($C$2:$C5334,$C5334)=1,1,0))</f>
        <v/>
      </c>
      <c r="AJ5334">
        <f>IF($AI5334=1,SUMPRODUCT(--($AM$2:$AM$7001&lt;$AM5334))+1,"")</f>
        <v/>
      </c>
      <c r="AK5334">
        <f>IF($C5334="","",IF(OR($P5334=TRUE(),$P5334="TRUE"),1,0))</f>
        <v/>
      </c>
      <c r="AL5334">
        <f>IF($C5334="","",IF(AND($V5334="Yes",SUMPRODUCT((LEN(Settings!$F$6:$F$13)&gt;0)*ISNUMBER(SEARCH(Settings!$F$6:$F$13,$O5334)))=0),1,0))</f>
        <v/>
      </c>
      <c r="AM5334">
        <f>IF($AI5334=1,IFERROR(IF(VALUE($C5334)&lt;100000000,VALUE($C5334),1000000000),IFERROR(IF(VALUE(MID($C5334,2,20))&lt;100000000,VALUE(MID($C5334,2,20)),1000000000),1000000000))+ROW()/100000,"")</f>
        <v/>
      </c>
    </row>
    <row r="5335">
      <c r="E5335" s="14" t="n"/>
      <c r="M5335" s="8">
        <f>IF($C5335="","",L5335*T5335/100)</f>
        <v/>
      </c>
      <c r="S5335" s="8" t="n"/>
      <c r="T5335" s="8" t="n"/>
      <c r="W5335">
        <f>IF($C5335="","",IF($AL5335=1,0,IF($AK5335=1,Settings!$C$6,Settings!$C$7))*100)</f>
        <v/>
      </c>
      <c r="X5335" s="8">
        <f>IF($C5335="","",T5335*W5335/100)</f>
        <v/>
      </c>
      <c r="Y5335" s="8">
        <f>IF($C5335="","",T5335-X5335)</f>
        <v/>
      </c>
      <c r="Z5335" s="8">
        <f>IF($C5335="","",Y5335-M5335)</f>
        <v/>
      </c>
      <c r="AD5335" s="8" t="n"/>
      <c r="AG5335" s="14" t="n"/>
      <c r="AI5335">
        <f>IF($C5335="","",IF(COUNTIF($C$2:$C5335,$C5335)=1,1,0))</f>
        <v/>
      </c>
      <c r="AJ5335">
        <f>IF($AI5335=1,SUMPRODUCT(--($AM$2:$AM$7001&lt;$AM5335))+1,"")</f>
        <v/>
      </c>
      <c r="AK5335">
        <f>IF($C5335="","",IF(OR($P5335=TRUE(),$P5335="TRUE"),1,0))</f>
        <v/>
      </c>
      <c r="AL5335">
        <f>IF($C5335="","",IF(AND($V5335="Yes",SUMPRODUCT((LEN(Settings!$F$6:$F$13)&gt;0)*ISNUMBER(SEARCH(Settings!$F$6:$F$13,$O5335)))=0),1,0))</f>
        <v/>
      </c>
      <c r="AM5335">
        <f>IF($AI5335=1,IFERROR(IF(VALUE($C5335)&lt;100000000,VALUE($C5335),1000000000),IFERROR(IF(VALUE(MID($C5335,2,20))&lt;100000000,VALUE(MID($C5335,2,20)),1000000000),1000000000))+ROW()/100000,"")</f>
        <v/>
      </c>
    </row>
    <row r="5336">
      <c r="E5336" s="14" t="n"/>
      <c r="M5336" s="8">
        <f>IF($C5336="","",L5336*T5336/100)</f>
        <v/>
      </c>
      <c r="S5336" s="8" t="n"/>
      <c r="T5336" s="8" t="n"/>
      <c r="W5336">
        <f>IF($C5336="","",IF($AL5336=1,0,IF($AK5336=1,Settings!$C$6,Settings!$C$7))*100)</f>
        <v/>
      </c>
      <c r="X5336" s="8">
        <f>IF($C5336="","",T5336*W5336/100)</f>
        <v/>
      </c>
      <c r="Y5336" s="8">
        <f>IF($C5336="","",T5336-X5336)</f>
        <v/>
      </c>
      <c r="Z5336" s="8">
        <f>IF($C5336="","",Y5336-M5336)</f>
        <v/>
      </c>
      <c r="AD5336" s="8" t="n"/>
      <c r="AG5336" s="14" t="n"/>
      <c r="AI5336">
        <f>IF($C5336="","",IF(COUNTIF($C$2:$C5336,$C5336)=1,1,0))</f>
        <v/>
      </c>
      <c r="AJ5336">
        <f>IF($AI5336=1,SUMPRODUCT(--($AM$2:$AM$7001&lt;$AM5336))+1,"")</f>
        <v/>
      </c>
      <c r="AK5336">
        <f>IF($C5336="","",IF(OR($P5336=TRUE(),$P5336="TRUE"),1,0))</f>
        <v/>
      </c>
      <c r="AL5336">
        <f>IF($C5336="","",IF(AND($V5336="Yes",SUMPRODUCT((LEN(Settings!$F$6:$F$13)&gt;0)*ISNUMBER(SEARCH(Settings!$F$6:$F$13,$O5336)))=0),1,0))</f>
        <v/>
      </c>
      <c r="AM5336">
        <f>IF($AI5336=1,IFERROR(IF(VALUE($C5336)&lt;100000000,VALUE($C5336),1000000000),IFERROR(IF(VALUE(MID($C5336,2,20))&lt;100000000,VALUE(MID($C5336,2,20)),1000000000),1000000000))+ROW()/100000,"")</f>
        <v/>
      </c>
    </row>
    <row r="5337">
      <c r="E5337" s="14" t="n"/>
      <c r="M5337" s="8">
        <f>IF($C5337="","",L5337*T5337/100)</f>
        <v/>
      </c>
      <c r="S5337" s="8" t="n"/>
      <c r="T5337" s="8" t="n"/>
      <c r="W5337">
        <f>IF($C5337="","",IF($AL5337=1,0,IF($AK5337=1,Settings!$C$6,Settings!$C$7))*100)</f>
        <v/>
      </c>
      <c r="X5337" s="8">
        <f>IF($C5337="","",T5337*W5337/100)</f>
        <v/>
      </c>
      <c r="Y5337" s="8">
        <f>IF($C5337="","",T5337-X5337)</f>
        <v/>
      </c>
      <c r="Z5337" s="8">
        <f>IF($C5337="","",Y5337-M5337)</f>
        <v/>
      </c>
      <c r="AD5337" s="8" t="n"/>
      <c r="AG5337" s="14" t="n"/>
      <c r="AI5337">
        <f>IF($C5337="","",IF(COUNTIF($C$2:$C5337,$C5337)=1,1,0))</f>
        <v/>
      </c>
      <c r="AJ5337">
        <f>IF($AI5337=1,SUMPRODUCT(--($AM$2:$AM$7001&lt;$AM5337))+1,"")</f>
        <v/>
      </c>
      <c r="AK5337">
        <f>IF($C5337="","",IF(OR($P5337=TRUE(),$P5337="TRUE"),1,0))</f>
        <v/>
      </c>
      <c r="AL5337">
        <f>IF($C5337="","",IF(AND($V5337="Yes",SUMPRODUCT((LEN(Settings!$F$6:$F$13)&gt;0)*ISNUMBER(SEARCH(Settings!$F$6:$F$13,$O5337)))=0),1,0))</f>
        <v/>
      </c>
      <c r="AM5337">
        <f>IF($AI5337=1,IFERROR(IF(VALUE($C5337)&lt;100000000,VALUE($C5337),1000000000),IFERROR(IF(VALUE(MID($C5337,2,20))&lt;100000000,VALUE(MID($C5337,2,20)),1000000000),1000000000))+ROW()/100000,"")</f>
        <v/>
      </c>
    </row>
    <row r="5338">
      <c r="E5338" s="14" t="n"/>
      <c r="M5338" s="8">
        <f>IF($C5338="","",L5338*T5338/100)</f>
        <v/>
      </c>
      <c r="S5338" s="8" t="n"/>
      <c r="T5338" s="8" t="n"/>
      <c r="W5338">
        <f>IF($C5338="","",IF($AL5338=1,0,IF($AK5338=1,Settings!$C$6,Settings!$C$7))*100)</f>
        <v/>
      </c>
      <c r="X5338" s="8">
        <f>IF($C5338="","",T5338*W5338/100)</f>
        <v/>
      </c>
      <c r="Y5338" s="8">
        <f>IF($C5338="","",T5338-X5338)</f>
        <v/>
      </c>
      <c r="Z5338" s="8">
        <f>IF($C5338="","",Y5338-M5338)</f>
        <v/>
      </c>
      <c r="AD5338" s="8" t="n"/>
      <c r="AG5338" s="14" t="n"/>
      <c r="AI5338">
        <f>IF($C5338="","",IF(COUNTIF($C$2:$C5338,$C5338)=1,1,0))</f>
        <v/>
      </c>
      <c r="AJ5338">
        <f>IF($AI5338=1,SUMPRODUCT(--($AM$2:$AM$7001&lt;$AM5338))+1,"")</f>
        <v/>
      </c>
      <c r="AK5338">
        <f>IF($C5338="","",IF(OR($P5338=TRUE(),$P5338="TRUE"),1,0))</f>
        <v/>
      </c>
      <c r="AL5338">
        <f>IF($C5338="","",IF(AND($V5338="Yes",SUMPRODUCT((LEN(Settings!$F$6:$F$13)&gt;0)*ISNUMBER(SEARCH(Settings!$F$6:$F$13,$O5338)))=0),1,0))</f>
        <v/>
      </c>
      <c r="AM5338">
        <f>IF($AI5338=1,IFERROR(IF(VALUE($C5338)&lt;100000000,VALUE($C5338),1000000000),IFERROR(IF(VALUE(MID($C5338,2,20))&lt;100000000,VALUE(MID($C5338,2,20)),1000000000),1000000000))+ROW()/100000,"")</f>
        <v/>
      </c>
    </row>
    <row r="5339">
      <c r="E5339" s="14" t="n"/>
      <c r="M5339" s="8">
        <f>IF($C5339="","",L5339*T5339/100)</f>
        <v/>
      </c>
      <c r="S5339" s="8" t="n"/>
      <c r="T5339" s="8" t="n"/>
      <c r="W5339">
        <f>IF($C5339="","",IF($AL5339=1,0,IF($AK5339=1,Settings!$C$6,Settings!$C$7))*100)</f>
        <v/>
      </c>
      <c r="X5339" s="8">
        <f>IF($C5339="","",T5339*W5339/100)</f>
        <v/>
      </c>
      <c r="Y5339" s="8">
        <f>IF($C5339="","",T5339-X5339)</f>
        <v/>
      </c>
      <c r="Z5339" s="8">
        <f>IF($C5339="","",Y5339-M5339)</f>
        <v/>
      </c>
      <c r="AD5339" s="8" t="n"/>
      <c r="AG5339" s="14" t="n"/>
      <c r="AI5339">
        <f>IF($C5339="","",IF(COUNTIF($C$2:$C5339,$C5339)=1,1,0))</f>
        <v/>
      </c>
      <c r="AJ5339">
        <f>IF($AI5339=1,SUMPRODUCT(--($AM$2:$AM$7001&lt;$AM5339))+1,"")</f>
        <v/>
      </c>
      <c r="AK5339">
        <f>IF($C5339="","",IF(OR($P5339=TRUE(),$P5339="TRUE"),1,0))</f>
        <v/>
      </c>
      <c r="AL5339">
        <f>IF($C5339="","",IF(AND($V5339="Yes",SUMPRODUCT((LEN(Settings!$F$6:$F$13)&gt;0)*ISNUMBER(SEARCH(Settings!$F$6:$F$13,$O5339)))=0),1,0))</f>
        <v/>
      </c>
      <c r="AM5339">
        <f>IF($AI5339=1,IFERROR(IF(VALUE($C5339)&lt;100000000,VALUE($C5339),1000000000),IFERROR(IF(VALUE(MID($C5339,2,20))&lt;100000000,VALUE(MID($C5339,2,20)),1000000000),1000000000))+ROW()/100000,"")</f>
        <v/>
      </c>
    </row>
    <row r="5340">
      <c r="E5340" s="14" t="n"/>
      <c r="M5340" s="8">
        <f>IF($C5340="","",L5340*T5340/100)</f>
        <v/>
      </c>
      <c r="S5340" s="8" t="n"/>
      <c r="T5340" s="8" t="n"/>
      <c r="W5340">
        <f>IF($C5340="","",IF($AL5340=1,0,IF($AK5340=1,Settings!$C$6,Settings!$C$7))*100)</f>
        <v/>
      </c>
      <c r="X5340" s="8">
        <f>IF($C5340="","",T5340*W5340/100)</f>
        <v/>
      </c>
      <c r="Y5340" s="8">
        <f>IF($C5340="","",T5340-X5340)</f>
        <v/>
      </c>
      <c r="Z5340" s="8">
        <f>IF($C5340="","",Y5340-M5340)</f>
        <v/>
      </c>
      <c r="AD5340" s="8" t="n"/>
      <c r="AG5340" s="14" t="n"/>
      <c r="AI5340">
        <f>IF($C5340="","",IF(COUNTIF($C$2:$C5340,$C5340)=1,1,0))</f>
        <v/>
      </c>
      <c r="AJ5340">
        <f>IF($AI5340=1,SUMPRODUCT(--($AM$2:$AM$7001&lt;$AM5340))+1,"")</f>
        <v/>
      </c>
      <c r="AK5340">
        <f>IF($C5340="","",IF(OR($P5340=TRUE(),$P5340="TRUE"),1,0))</f>
        <v/>
      </c>
      <c r="AL5340">
        <f>IF($C5340="","",IF(AND($V5340="Yes",SUMPRODUCT((LEN(Settings!$F$6:$F$13)&gt;0)*ISNUMBER(SEARCH(Settings!$F$6:$F$13,$O5340)))=0),1,0))</f>
        <v/>
      </c>
      <c r="AM5340">
        <f>IF($AI5340=1,IFERROR(IF(VALUE($C5340)&lt;100000000,VALUE($C5340),1000000000),IFERROR(IF(VALUE(MID($C5340,2,20))&lt;100000000,VALUE(MID($C5340,2,20)),1000000000),1000000000))+ROW()/100000,"")</f>
        <v/>
      </c>
    </row>
    <row r="5341">
      <c r="E5341" s="14" t="n"/>
      <c r="M5341" s="8">
        <f>IF($C5341="","",L5341*T5341/100)</f>
        <v/>
      </c>
      <c r="S5341" s="8" t="n"/>
      <c r="T5341" s="8" t="n"/>
      <c r="W5341">
        <f>IF($C5341="","",IF($AL5341=1,0,IF($AK5341=1,Settings!$C$6,Settings!$C$7))*100)</f>
        <v/>
      </c>
      <c r="X5341" s="8">
        <f>IF($C5341="","",T5341*W5341/100)</f>
        <v/>
      </c>
      <c r="Y5341" s="8">
        <f>IF($C5341="","",T5341-X5341)</f>
        <v/>
      </c>
      <c r="Z5341" s="8">
        <f>IF($C5341="","",Y5341-M5341)</f>
        <v/>
      </c>
      <c r="AD5341" s="8" t="n"/>
      <c r="AG5341" s="14" t="n"/>
      <c r="AI5341">
        <f>IF($C5341="","",IF(COUNTIF($C$2:$C5341,$C5341)=1,1,0))</f>
        <v/>
      </c>
      <c r="AJ5341">
        <f>IF($AI5341=1,SUMPRODUCT(--($AM$2:$AM$7001&lt;$AM5341))+1,"")</f>
        <v/>
      </c>
      <c r="AK5341">
        <f>IF($C5341="","",IF(OR($P5341=TRUE(),$P5341="TRUE"),1,0))</f>
        <v/>
      </c>
      <c r="AL5341">
        <f>IF($C5341="","",IF(AND($V5341="Yes",SUMPRODUCT((LEN(Settings!$F$6:$F$13)&gt;0)*ISNUMBER(SEARCH(Settings!$F$6:$F$13,$O5341)))=0),1,0))</f>
        <v/>
      </c>
      <c r="AM5341">
        <f>IF($AI5341=1,IFERROR(IF(VALUE($C5341)&lt;100000000,VALUE($C5341),1000000000),IFERROR(IF(VALUE(MID($C5341,2,20))&lt;100000000,VALUE(MID($C5341,2,20)),1000000000),1000000000))+ROW()/100000,"")</f>
        <v/>
      </c>
    </row>
    <row r="5342">
      <c r="E5342" s="14" t="n"/>
      <c r="M5342" s="8">
        <f>IF($C5342="","",L5342*T5342/100)</f>
        <v/>
      </c>
      <c r="S5342" s="8" t="n"/>
      <c r="T5342" s="8" t="n"/>
      <c r="W5342">
        <f>IF($C5342="","",IF($AL5342=1,0,IF($AK5342=1,Settings!$C$6,Settings!$C$7))*100)</f>
        <v/>
      </c>
      <c r="X5342" s="8">
        <f>IF($C5342="","",T5342*W5342/100)</f>
        <v/>
      </c>
      <c r="Y5342" s="8">
        <f>IF($C5342="","",T5342-X5342)</f>
        <v/>
      </c>
      <c r="Z5342" s="8">
        <f>IF($C5342="","",Y5342-M5342)</f>
        <v/>
      </c>
      <c r="AD5342" s="8" t="n"/>
      <c r="AG5342" s="14" t="n"/>
      <c r="AI5342">
        <f>IF($C5342="","",IF(COUNTIF($C$2:$C5342,$C5342)=1,1,0))</f>
        <v/>
      </c>
      <c r="AJ5342">
        <f>IF($AI5342=1,SUMPRODUCT(--($AM$2:$AM$7001&lt;$AM5342))+1,"")</f>
        <v/>
      </c>
      <c r="AK5342">
        <f>IF($C5342="","",IF(OR($P5342=TRUE(),$P5342="TRUE"),1,0))</f>
        <v/>
      </c>
      <c r="AL5342">
        <f>IF($C5342="","",IF(AND($V5342="Yes",SUMPRODUCT((LEN(Settings!$F$6:$F$13)&gt;0)*ISNUMBER(SEARCH(Settings!$F$6:$F$13,$O5342)))=0),1,0))</f>
        <v/>
      </c>
      <c r="AM5342">
        <f>IF($AI5342=1,IFERROR(IF(VALUE($C5342)&lt;100000000,VALUE($C5342),1000000000),IFERROR(IF(VALUE(MID($C5342,2,20))&lt;100000000,VALUE(MID($C5342,2,20)),1000000000),1000000000))+ROW()/100000,"")</f>
        <v/>
      </c>
    </row>
    <row r="5343">
      <c r="E5343" s="14" t="n"/>
      <c r="M5343" s="8">
        <f>IF($C5343="","",L5343*T5343/100)</f>
        <v/>
      </c>
      <c r="S5343" s="8" t="n"/>
      <c r="T5343" s="8" t="n"/>
      <c r="W5343">
        <f>IF($C5343="","",IF($AL5343=1,0,IF($AK5343=1,Settings!$C$6,Settings!$C$7))*100)</f>
        <v/>
      </c>
      <c r="X5343" s="8">
        <f>IF($C5343="","",T5343*W5343/100)</f>
        <v/>
      </c>
      <c r="Y5343" s="8">
        <f>IF($C5343="","",T5343-X5343)</f>
        <v/>
      </c>
      <c r="Z5343" s="8">
        <f>IF($C5343="","",Y5343-M5343)</f>
        <v/>
      </c>
      <c r="AD5343" s="8" t="n"/>
      <c r="AG5343" s="14" t="n"/>
      <c r="AI5343">
        <f>IF($C5343="","",IF(COUNTIF($C$2:$C5343,$C5343)=1,1,0))</f>
        <v/>
      </c>
      <c r="AJ5343">
        <f>IF($AI5343=1,SUMPRODUCT(--($AM$2:$AM$7001&lt;$AM5343))+1,"")</f>
        <v/>
      </c>
      <c r="AK5343">
        <f>IF($C5343="","",IF(OR($P5343=TRUE(),$P5343="TRUE"),1,0))</f>
        <v/>
      </c>
      <c r="AL5343">
        <f>IF($C5343="","",IF(AND($V5343="Yes",SUMPRODUCT((LEN(Settings!$F$6:$F$13)&gt;0)*ISNUMBER(SEARCH(Settings!$F$6:$F$13,$O5343)))=0),1,0))</f>
        <v/>
      </c>
      <c r="AM5343">
        <f>IF($AI5343=1,IFERROR(IF(VALUE($C5343)&lt;100000000,VALUE($C5343),1000000000),IFERROR(IF(VALUE(MID($C5343,2,20))&lt;100000000,VALUE(MID($C5343,2,20)),1000000000),1000000000))+ROW()/100000,"")</f>
        <v/>
      </c>
    </row>
    <row r="5344">
      <c r="E5344" s="14" t="n"/>
      <c r="M5344" s="8">
        <f>IF($C5344="","",L5344*T5344/100)</f>
        <v/>
      </c>
      <c r="S5344" s="8" t="n"/>
      <c r="T5344" s="8" t="n"/>
      <c r="W5344">
        <f>IF($C5344="","",IF($AL5344=1,0,IF($AK5344=1,Settings!$C$6,Settings!$C$7))*100)</f>
        <v/>
      </c>
      <c r="X5344" s="8">
        <f>IF($C5344="","",T5344*W5344/100)</f>
        <v/>
      </c>
      <c r="Y5344" s="8">
        <f>IF($C5344="","",T5344-X5344)</f>
        <v/>
      </c>
      <c r="Z5344" s="8">
        <f>IF($C5344="","",Y5344-M5344)</f>
        <v/>
      </c>
      <c r="AD5344" s="8" t="n"/>
      <c r="AG5344" s="14" t="n"/>
      <c r="AI5344">
        <f>IF($C5344="","",IF(COUNTIF($C$2:$C5344,$C5344)=1,1,0))</f>
        <v/>
      </c>
      <c r="AJ5344">
        <f>IF($AI5344=1,SUMPRODUCT(--($AM$2:$AM$7001&lt;$AM5344))+1,"")</f>
        <v/>
      </c>
      <c r="AK5344">
        <f>IF($C5344="","",IF(OR($P5344=TRUE(),$P5344="TRUE"),1,0))</f>
        <v/>
      </c>
      <c r="AL5344">
        <f>IF($C5344="","",IF(AND($V5344="Yes",SUMPRODUCT((LEN(Settings!$F$6:$F$13)&gt;0)*ISNUMBER(SEARCH(Settings!$F$6:$F$13,$O5344)))=0),1,0))</f>
        <v/>
      </c>
      <c r="AM5344">
        <f>IF($AI5344=1,IFERROR(IF(VALUE($C5344)&lt;100000000,VALUE($C5344),1000000000),IFERROR(IF(VALUE(MID($C5344,2,20))&lt;100000000,VALUE(MID($C5344,2,20)),1000000000),1000000000))+ROW()/100000,"")</f>
        <v/>
      </c>
    </row>
    <row r="5345">
      <c r="E5345" s="14" t="n"/>
      <c r="M5345" s="8">
        <f>IF($C5345="","",L5345*T5345/100)</f>
        <v/>
      </c>
      <c r="S5345" s="8" t="n"/>
      <c r="T5345" s="8" t="n"/>
      <c r="W5345">
        <f>IF($C5345="","",IF($AL5345=1,0,IF($AK5345=1,Settings!$C$6,Settings!$C$7))*100)</f>
        <v/>
      </c>
      <c r="X5345" s="8">
        <f>IF($C5345="","",T5345*W5345/100)</f>
        <v/>
      </c>
      <c r="Y5345" s="8">
        <f>IF($C5345="","",T5345-X5345)</f>
        <v/>
      </c>
      <c r="Z5345" s="8">
        <f>IF($C5345="","",Y5345-M5345)</f>
        <v/>
      </c>
      <c r="AD5345" s="8" t="n"/>
      <c r="AG5345" s="14" t="n"/>
      <c r="AI5345">
        <f>IF($C5345="","",IF(COUNTIF($C$2:$C5345,$C5345)=1,1,0))</f>
        <v/>
      </c>
      <c r="AJ5345">
        <f>IF($AI5345=1,SUMPRODUCT(--($AM$2:$AM$7001&lt;$AM5345))+1,"")</f>
        <v/>
      </c>
      <c r="AK5345">
        <f>IF($C5345="","",IF(OR($P5345=TRUE(),$P5345="TRUE"),1,0))</f>
        <v/>
      </c>
      <c r="AL5345">
        <f>IF($C5345="","",IF(AND($V5345="Yes",SUMPRODUCT((LEN(Settings!$F$6:$F$13)&gt;0)*ISNUMBER(SEARCH(Settings!$F$6:$F$13,$O5345)))=0),1,0))</f>
        <v/>
      </c>
      <c r="AM5345">
        <f>IF($AI5345=1,IFERROR(IF(VALUE($C5345)&lt;100000000,VALUE($C5345),1000000000),IFERROR(IF(VALUE(MID($C5345,2,20))&lt;100000000,VALUE(MID($C5345,2,20)),1000000000),1000000000))+ROW()/100000,"")</f>
        <v/>
      </c>
    </row>
    <row r="5346">
      <c r="E5346" s="14" t="n"/>
      <c r="M5346" s="8">
        <f>IF($C5346="","",L5346*T5346/100)</f>
        <v/>
      </c>
      <c r="S5346" s="8" t="n"/>
      <c r="T5346" s="8" t="n"/>
      <c r="W5346">
        <f>IF($C5346="","",IF($AL5346=1,0,IF($AK5346=1,Settings!$C$6,Settings!$C$7))*100)</f>
        <v/>
      </c>
      <c r="X5346" s="8">
        <f>IF($C5346="","",T5346*W5346/100)</f>
        <v/>
      </c>
      <c r="Y5346" s="8">
        <f>IF($C5346="","",T5346-X5346)</f>
        <v/>
      </c>
      <c r="Z5346" s="8">
        <f>IF($C5346="","",Y5346-M5346)</f>
        <v/>
      </c>
      <c r="AD5346" s="8" t="n"/>
      <c r="AG5346" s="14" t="n"/>
      <c r="AI5346">
        <f>IF($C5346="","",IF(COUNTIF($C$2:$C5346,$C5346)=1,1,0))</f>
        <v/>
      </c>
      <c r="AJ5346">
        <f>IF($AI5346=1,SUMPRODUCT(--($AM$2:$AM$7001&lt;$AM5346))+1,"")</f>
        <v/>
      </c>
      <c r="AK5346">
        <f>IF($C5346="","",IF(OR($P5346=TRUE(),$P5346="TRUE"),1,0))</f>
        <v/>
      </c>
      <c r="AL5346">
        <f>IF($C5346="","",IF(AND($V5346="Yes",SUMPRODUCT((LEN(Settings!$F$6:$F$13)&gt;0)*ISNUMBER(SEARCH(Settings!$F$6:$F$13,$O5346)))=0),1,0))</f>
        <v/>
      </c>
      <c r="AM5346">
        <f>IF($AI5346=1,IFERROR(IF(VALUE($C5346)&lt;100000000,VALUE($C5346),1000000000),IFERROR(IF(VALUE(MID($C5346,2,20))&lt;100000000,VALUE(MID($C5346,2,20)),1000000000),1000000000))+ROW()/100000,"")</f>
        <v/>
      </c>
    </row>
    <row r="5347">
      <c r="E5347" s="14" t="n"/>
      <c r="M5347" s="8">
        <f>IF($C5347="","",L5347*T5347/100)</f>
        <v/>
      </c>
      <c r="S5347" s="8" t="n"/>
      <c r="T5347" s="8" t="n"/>
      <c r="W5347">
        <f>IF($C5347="","",IF($AL5347=1,0,IF($AK5347=1,Settings!$C$6,Settings!$C$7))*100)</f>
        <v/>
      </c>
      <c r="X5347" s="8">
        <f>IF($C5347="","",T5347*W5347/100)</f>
        <v/>
      </c>
      <c r="Y5347" s="8">
        <f>IF($C5347="","",T5347-X5347)</f>
        <v/>
      </c>
      <c r="Z5347" s="8">
        <f>IF($C5347="","",Y5347-M5347)</f>
        <v/>
      </c>
      <c r="AD5347" s="8" t="n"/>
      <c r="AG5347" s="14" t="n"/>
      <c r="AI5347">
        <f>IF($C5347="","",IF(COUNTIF($C$2:$C5347,$C5347)=1,1,0))</f>
        <v/>
      </c>
      <c r="AJ5347">
        <f>IF($AI5347=1,SUMPRODUCT(--($AM$2:$AM$7001&lt;$AM5347))+1,"")</f>
        <v/>
      </c>
      <c r="AK5347">
        <f>IF($C5347="","",IF(OR($P5347=TRUE(),$P5347="TRUE"),1,0))</f>
        <v/>
      </c>
      <c r="AL5347">
        <f>IF($C5347="","",IF(AND($V5347="Yes",SUMPRODUCT((LEN(Settings!$F$6:$F$13)&gt;0)*ISNUMBER(SEARCH(Settings!$F$6:$F$13,$O5347)))=0),1,0))</f>
        <v/>
      </c>
      <c r="AM5347">
        <f>IF($AI5347=1,IFERROR(IF(VALUE($C5347)&lt;100000000,VALUE($C5347),1000000000),IFERROR(IF(VALUE(MID($C5347,2,20))&lt;100000000,VALUE(MID($C5347,2,20)),1000000000),1000000000))+ROW()/100000,"")</f>
        <v/>
      </c>
    </row>
    <row r="5348">
      <c r="E5348" s="14" t="n"/>
      <c r="M5348" s="8">
        <f>IF($C5348="","",L5348*T5348/100)</f>
        <v/>
      </c>
      <c r="S5348" s="8" t="n"/>
      <c r="T5348" s="8" t="n"/>
      <c r="W5348">
        <f>IF($C5348="","",IF($AL5348=1,0,IF($AK5348=1,Settings!$C$6,Settings!$C$7))*100)</f>
        <v/>
      </c>
      <c r="X5348" s="8">
        <f>IF($C5348="","",T5348*W5348/100)</f>
        <v/>
      </c>
      <c r="Y5348" s="8">
        <f>IF($C5348="","",T5348-X5348)</f>
        <v/>
      </c>
      <c r="Z5348" s="8">
        <f>IF($C5348="","",Y5348-M5348)</f>
        <v/>
      </c>
      <c r="AD5348" s="8" t="n"/>
      <c r="AG5348" s="14" t="n"/>
      <c r="AI5348">
        <f>IF($C5348="","",IF(COUNTIF($C$2:$C5348,$C5348)=1,1,0))</f>
        <v/>
      </c>
      <c r="AJ5348">
        <f>IF($AI5348=1,SUMPRODUCT(--($AM$2:$AM$7001&lt;$AM5348))+1,"")</f>
        <v/>
      </c>
      <c r="AK5348">
        <f>IF($C5348="","",IF(OR($P5348=TRUE(),$P5348="TRUE"),1,0))</f>
        <v/>
      </c>
      <c r="AL5348">
        <f>IF($C5348="","",IF(AND($V5348="Yes",SUMPRODUCT((LEN(Settings!$F$6:$F$13)&gt;0)*ISNUMBER(SEARCH(Settings!$F$6:$F$13,$O5348)))=0),1,0))</f>
        <v/>
      </c>
      <c r="AM5348">
        <f>IF($AI5348=1,IFERROR(IF(VALUE($C5348)&lt;100000000,VALUE($C5348),1000000000),IFERROR(IF(VALUE(MID($C5348,2,20))&lt;100000000,VALUE(MID($C5348,2,20)),1000000000),1000000000))+ROW()/100000,"")</f>
        <v/>
      </c>
    </row>
    <row r="5349">
      <c r="E5349" s="14" t="n"/>
      <c r="M5349" s="8">
        <f>IF($C5349="","",L5349*T5349/100)</f>
        <v/>
      </c>
      <c r="S5349" s="8" t="n"/>
      <c r="T5349" s="8" t="n"/>
      <c r="W5349">
        <f>IF($C5349="","",IF($AL5349=1,0,IF($AK5349=1,Settings!$C$6,Settings!$C$7))*100)</f>
        <v/>
      </c>
      <c r="X5349" s="8">
        <f>IF($C5349="","",T5349*W5349/100)</f>
        <v/>
      </c>
      <c r="Y5349" s="8">
        <f>IF($C5349="","",T5349-X5349)</f>
        <v/>
      </c>
      <c r="Z5349" s="8">
        <f>IF($C5349="","",Y5349-M5349)</f>
        <v/>
      </c>
      <c r="AD5349" s="8" t="n"/>
      <c r="AG5349" s="14" t="n"/>
      <c r="AI5349">
        <f>IF($C5349="","",IF(COUNTIF($C$2:$C5349,$C5349)=1,1,0))</f>
        <v/>
      </c>
      <c r="AJ5349">
        <f>IF($AI5349=1,SUMPRODUCT(--($AM$2:$AM$7001&lt;$AM5349))+1,"")</f>
        <v/>
      </c>
      <c r="AK5349">
        <f>IF($C5349="","",IF(OR($P5349=TRUE(),$P5349="TRUE"),1,0))</f>
        <v/>
      </c>
      <c r="AL5349">
        <f>IF($C5349="","",IF(AND($V5349="Yes",SUMPRODUCT((LEN(Settings!$F$6:$F$13)&gt;0)*ISNUMBER(SEARCH(Settings!$F$6:$F$13,$O5349)))=0),1,0))</f>
        <v/>
      </c>
      <c r="AM5349">
        <f>IF($AI5349=1,IFERROR(IF(VALUE($C5349)&lt;100000000,VALUE($C5349),1000000000),IFERROR(IF(VALUE(MID($C5349,2,20))&lt;100000000,VALUE(MID($C5349,2,20)),1000000000),1000000000))+ROW()/100000,"")</f>
        <v/>
      </c>
    </row>
    <row r="5350">
      <c r="E5350" s="14" t="n"/>
      <c r="M5350" s="8">
        <f>IF($C5350="","",L5350*T5350/100)</f>
        <v/>
      </c>
      <c r="S5350" s="8" t="n"/>
      <c r="T5350" s="8" t="n"/>
      <c r="W5350">
        <f>IF($C5350="","",IF($AL5350=1,0,IF($AK5350=1,Settings!$C$6,Settings!$C$7))*100)</f>
        <v/>
      </c>
      <c r="X5350" s="8">
        <f>IF($C5350="","",T5350*W5350/100)</f>
        <v/>
      </c>
      <c r="Y5350" s="8">
        <f>IF($C5350="","",T5350-X5350)</f>
        <v/>
      </c>
      <c r="Z5350" s="8">
        <f>IF($C5350="","",Y5350-M5350)</f>
        <v/>
      </c>
      <c r="AD5350" s="8" t="n"/>
      <c r="AG5350" s="14" t="n"/>
      <c r="AI5350">
        <f>IF($C5350="","",IF(COUNTIF($C$2:$C5350,$C5350)=1,1,0))</f>
        <v/>
      </c>
      <c r="AJ5350">
        <f>IF($AI5350=1,SUMPRODUCT(--($AM$2:$AM$7001&lt;$AM5350))+1,"")</f>
        <v/>
      </c>
      <c r="AK5350">
        <f>IF($C5350="","",IF(OR($P5350=TRUE(),$P5350="TRUE"),1,0))</f>
        <v/>
      </c>
      <c r="AL5350">
        <f>IF($C5350="","",IF(AND($V5350="Yes",SUMPRODUCT((LEN(Settings!$F$6:$F$13)&gt;0)*ISNUMBER(SEARCH(Settings!$F$6:$F$13,$O5350)))=0),1,0))</f>
        <v/>
      </c>
      <c r="AM5350">
        <f>IF($AI5350=1,IFERROR(IF(VALUE($C5350)&lt;100000000,VALUE($C5350),1000000000),IFERROR(IF(VALUE(MID($C5350,2,20))&lt;100000000,VALUE(MID($C5350,2,20)),1000000000),1000000000))+ROW()/100000,"")</f>
        <v/>
      </c>
    </row>
    <row r="5351">
      <c r="E5351" s="14" t="n"/>
      <c r="M5351" s="8">
        <f>IF($C5351="","",L5351*T5351/100)</f>
        <v/>
      </c>
      <c r="S5351" s="8" t="n"/>
      <c r="T5351" s="8" t="n"/>
      <c r="W5351">
        <f>IF($C5351="","",IF($AL5351=1,0,IF($AK5351=1,Settings!$C$6,Settings!$C$7))*100)</f>
        <v/>
      </c>
      <c r="X5351" s="8">
        <f>IF($C5351="","",T5351*W5351/100)</f>
        <v/>
      </c>
      <c r="Y5351" s="8">
        <f>IF($C5351="","",T5351-X5351)</f>
        <v/>
      </c>
      <c r="Z5351" s="8">
        <f>IF($C5351="","",Y5351-M5351)</f>
        <v/>
      </c>
      <c r="AD5351" s="8" t="n"/>
      <c r="AG5351" s="14" t="n"/>
      <c r="AI5351">
        <f>IF($C5351="","",IF(COUNTIF($C$2:$C5351,$C5351)=1,1,0))</f>
        <v/>
      </c>
      <c r="AJ5351">
        <f>IF($AI5351=1,SUMPRODUCT(--($AM$2:$AM$7001&lt;$AM5351))+1,"")</f>
        <v/>
      </c>
      <c r="AK5351">
        <f>IF($C5351="","",IF(OR($P5351=TRUE(),$P5351="TRUE"),1,0))</f>
        <v/>
      </c>
      <c r="AL5351">
        <f>IF($C5351="","",IF(AND($V5351="Yes",SUMPRODUCT((LEN(Settings!$F$6:$F$13)&gt;0)*ISNUMBER(SEARCH(Settings!$F$6:$F$13,$O5351)))=0),1,0))</f>
        <v/>
      </c>
      <c r="AM5351">
        <f>IF($AI5351=1,IFERROR(IF(VALUE($C5351)&lt;100000000,VALUE($C5351),1000000000),IFERROR(IF(VALUE(MID($C5351,2,20))&lt;100000000,VALUE(MID($C5351,2,20)),1000000000),1000000000))+ROW()/100000,"")</f>
        <v/>
      </c>
    </row>
    <row r="5352">
      <c r="E5352" s="14" t="n"/>
      <c r="M5352" s="8">
        <f>IF($C5352="","",L5352*T5352/100)</f>
        <v/>
      </c>
      <c r="S5352" s="8" t="n"/>
      <c r="T5352" s="8" t="n"/>
      <c r="W5352">
        <f>IF($C5352="","",IF($AL5352=1,0,IF($AK5352=1,Settings!$C$6,Settings!$C$7))*100)</f>
        <v/>
      </c>
      <c r="X5352" s="8">
        <f>IF($C5352="","",T5352*W5352/100)</f>
        <v/>
      </c>
      <c r="Y5352" s="8">
        <f>IF($C5352="","",T5352-X5352)</f>
        <v/>
      </c>
      <c r="Z5352" s="8">
        <f>IF($C5352="","",Y5352-M5352)</f>
        <v/>
      </c>
      <c r="AD5352" s="8" t="n"/>
      <c r="AG5352" s="14" t="n"/>
      <c r="AI5352">
        <f>IF($C5352="","",IF(COUNTIF($C$2:$C5352,$C5352)=1,1,0))</f>
        <v/>
      </c>
      <c r="AJ5352">
        <f>IF($AI5352=1,SUMPRODUCT(--($AM$2:$AM$7001&lt;$AM5352))+1,"")</f>
        <v/>
      </c>
      <c r="AK5352">
        <f>IF($C5352="","",IF(OR($P5352=TRUE(),$P5352="TRUE"),1,0))</f>
        <v/>
      </c>
      <c r="AL5352">
        <f>IF($C5352="","",IF(AND($V5352="Yes",SUMPRODUCT((LEN(Settings!$F$6:$F$13)&gt;0)*ISNUMBER(SEARCH(Settings!$F$6:$F$13,$O5352)))=0),1,0))</f>
        <v/>
      </c>
      <c r="AM5352">
        <f>IF($AI5352=1,IFERROR(IF(VALUE($C5352)&lt;100000000,VALUE($C5352),1000000000),IFERROR(IF(VALUE(MID($C5352,2,20))&lt;100000000,VALUE(MID($C5352,2,20)),1000000000),1000000000))+ROW()/100000,"")</f>
        <v/>
      </c>
    </row>
    <row r="5353">
      <c r="E5353" s="14" t="n"/>
      <c r="M5353" s="8">
        <f>IF($C5353="","",L5353*T5353/100)</f>
        <v/>
      </c>
      <c r="S5353" s="8" t="n"/>
      <c r="T5353" s="8" t="n"/>
      <c r="W5353">
        <f>IF($C5353="","",IF($AL5353=1,0,IF($AK5353=1,Settings!$C$6,Settings!$C$7))*100)</f>
        <v/>
      </c>
      <c r="X5353" s="8">
        <f>IF($C5353="","",T5353*W5353/100)</f>
        <v/>
      </c>
      <c r="Y5353" s="8">
        <f>IF($C5353="","",T5353-X5353)</f>
        <v/>
      </c>
      <c r="Z5353" s="8">
        <f>IF($C5353="","",Y5353-M5353)</f>
        <v/>
      </c>
      <c r="AD5353" s="8" t="n"/>
      <c r="AG5353" s="14" t="n"/>
      <c r="AI5353">
        <f>IF($C5353="","",IF(COUNTIF($C$2:$C5353,$C5353)=1,1,0))</f>
        <v/>
      </c>
      <c r="AJ5353">
        <f>IF($AI5353=1,SUMPRODUCT(--($AM$2:$AM$7001&lt;$AM5353))+1,"")</f>
        <v/>
      </c>
      <c r="AK5353">
        <f>IF($C5353="","",IF(OR($P5353=TRUE(),$P5353="TRUE"),1,0))</f>
        <v/>
      </c>
      <c r="AL5353">
        <f>IF($C5353="","",IF(AND($V5353="Yes",SUMPRODUCT((LEN(Settings!$F$6:$F$13)&gt;0)*ISNUMBER(SEARCH(Settings!$F$6:$F$13,$O5353)))=0),1,0))</f>
        <v/>
      </c>
      <c r="AM5353">
        <f>IF($AI5353=1,IFERROR(IF(VALUE($C5353)&lt;100000000,VALUE($C5353),1000000000),IFERROR(IF(VALUE(MID($C5353,2,20))&lt;100000000,VALUE(MID($C5353,2,20)),1000000000),1000000000))+ROW()/100000,"")</f>
        <v/>
      </c>
    </row>
    <row r="5354">
      <c r="E5354" s="14" t="n"/>
      <c r="M5354" s="8">
        <f>IF($C5354="","",L5354*T5354/100)</f>
        <v/>
      </c>
      <c r="S5354" s="8" t="n"/>
      <c r="T5354" s="8" t="n"/>
      <c r="W5354">
        <f>IF($C5354="","",IF($AL5354=1,0,IF($AK5354=1,Settings!$C$6,Settings!$C$7))*100)</f>
        <v/>
      </c>
      <c r="X5354" s="8">
        <f>IF($C5354="","",T5354*W5354/100)</f>
        <v/>
      </c>
      <c r="Y5354" s="8">
        <f>IF($C5354="","",T5354-X5354)</f>
        <v/>
      </c>
      <c r="Z5354" s="8">
        <f>IF($C5354="","",Y5354-M5354)</f>
        <v/>
      </c>
      <c r="AD5354" s="8" t="n"/>
      <c r="AG5354" s="14" t="n"/>
      <c r="AI5354">
        <f>IF($C5354="","",IF(COUNTIF($C$2:$C5354,$C5354)=1,1,0))</f>
        <v/>
      </c>
      <c r="AJ5354">
        <f>IF($AI5354=1,SUMPRODUCT(--($AM$2:$AM$7001&lt;$AM5354))+1,"")</f>
        <v/>
      </c>
      <c r="AK5354">
        <f>IF($C5354="","",IF(OR($P5354=TRUE(),$P5354="TRUE"),1,0))</f>
        <v/>
      </c>
      <c r="AL5354">
        <f>IF($C5354="","",IF(AND($V5354="Yes",SUMPRODUCT((LEN(Settings!$F$6:$F$13)&gt;0)*ISNUMBER(SEARCH(Settings!$F$6:$F$13,$O5354)))=0),1,0))</f>
        <v/>
      </c>
      <c r="AM5354">
        <f>IF($AI5354=1,IFERROR(IF(VALUE($C5354)&lt;100000000,VALUE($C5354),1000000000),IFERROR(IF(VALUE(MID($C5354,2,20))&lt;100000000,VALUE(MID($C5354,2,20)),1000000000),1000000000))+ROW()/100000,"")</f>
        <v/>
      </c>
    </row>
    <row r="5355">
      <c r="E5355" s="14" t="n"/>
      <c r="M5355" s="8">
        <f>IF($C5355="","",L5355*T5355/100)</f>
        <v/>
      </c>
      <c r="S5355" s="8" t="n"/>
      <c r="T5355" s="8" t="n"/>
      <c r="W5355">
        <f>IF($C5355="","",IF($AL5355=1,0,IF($AK5355=1,Settings!$C$6,Settings!$C$7))*100)</f>
        <v/>
      </c>
      <c r="X5355" s="8">
        <f>IF($C5355="","",T5355*W5355/100)</f>
        <v/>
      </c>
      <c r="Y5355" s="8">
        <f>IF($C5355="","",T5355-X5355)</f>
        <v/>
      </c>
      <c r="Z5355" s="8">
        <f>IF($C5355="","",Y5355-M5355)</f>
        <v/>
      </c>
      <c r="AD5355" s="8" t="n"/>
      <c r="AG5355" s="14" t="n"/>
      <c r="AI5355">
        <f>IF($C5355="","",IF(COUNTIF($C$2:$C5355,$C5355)=1,1,0))</f>
        <v/>
      </c>
      <c r="AJ5355">
        <f>IF($AI5355=1,SUMPRODUCT(--($AM$2:$AM$7001&lt;$AM5355))+1,"")</f>
        <v/>
      </c>
      <c r="AK5355">
        <f>IF($C5355="","",IF(OR($P5355=TRUE(),$P5355="TRUE"),1,0))</f>
        <v/>
      </c>
      <c r="AL5355">
        <f>IF($C5355="","",IF(AND($V5355="Yes",SUMPRODUCT((LEN(Settings!$F$6:$F$13)&gt;0)*ISNUMBER(SEARCH(Settings!$F$6:$F$13,$O5355)))=0),1,0))</f>
        <v/>
      </c>
      <c r="AM5355">
        <f>IF($AI5355=1,IFERROR(IF(VALUE($C5355)&lt;100000000,VALUE($C5355),1000000000),IFERROR(IF(VALUE(MID($C5355,2,20))&lt;100000000,VALUE(MID($C5355,2,20)),1000000000),1000000000))+ROW()/100000,"")</f>
        <v/>
      </c>
    </row>
    <row r="5356">
      <c r="E5356" s="14" t="n"/>
      <c r="M5356" s="8">
        <f>IF($C5356="","",L5356*T5356/100)</f>
        <v/>
      </c>
      <c r="S5356" s="8" t="n"/>
      <c r="T5356" s="8" t="n"/>
      <c r="W5356">
        <f>IF($C5356="","",IF($AL5356=1,0,IF($AK5356=1,Settings!$C$6,Settings!$C$7))*100)</f>
        <v/>
      </c>
      <c r="X5356" s="8">
        <f>IF($C5356="","",T5356*W5356/100)</f>
        <v/>
      </c>
      <c r="Y5356" s="8">
        <f>IF($C5356="","",T5356-X5356)</f>
        <v/>
      </c>
      <c r="Z5356" s="8">
        <f>IF($C5356="","",Y5356-M5356)</f>
        <v/>
      </c>
      <c r="AD5356" s="8" t="n"/>
      <c r="AG5356" s="14" t="n"/>
      <c r="AI5356">
        <f>IF($C5356="","",IF(COUNTIF($C$2:$C5356,$C5356)=1,1,0))</f>
        <v/>
      </c>
      <c r="AJ5356">
        <f>IF($AI5356=1,SUMPRODUCT(--($AM$2:$AM$7001&lt;$AM5356))+1,"")</f>
        <v/>
      </c>
      <c r="AK5356">
        <f>IF($C5356="","",IF(OR($P5356=TRUE(),$P5356="TRUE"),1,0))</f>
        <v/>
      </c>
      <c r="AL5356">
        <f>IF($C5356="","",IF(AND($V5356="Yes",SUMPRODUCT((LEN(Settings!$F$6:$F$13)&gt;0)*ISNUMBER(SEARCH(Settings!$F$6:$F$13,$O5356)))=0),1,0))</f>
        <v/>
      </c>
      <c r="AM5356">
        <f>IF($AI5356=1,IFERROR(IF(VALUE($C5356)&lt;100000000,VALUE($C5356),1000000000),IFERROR(IF(VALUE(MID($C5356,2,20))&lt;100000000,VALUE(MID($C5356,2,20)),1000000000),1000000000))+ROW()/100000,"")</f>
        <v/>
      </c>
    </row>
    <row r="5357">
      <c r="E5357" s="14" t="n"/>
      <c r="M5357" s="8">
        <f>IF($C5357="","",L5357*T5357/100)</f>
        <v/>
      </c>
      <c r="S5357" s="8" t="n"/>
      <c r="T5357" s="8" t="n"/>
      <c r="W5357">
        <f>IF($C5357="","",IF($AL5357=1,0,IF($AK5357=1,Settings!$C$6,Settings!$C$7))*100)</f>
        <v/>
      </c>
      <c r="X5357" s="8">
        <f>IF($C5357="","",T5357*W5357/100)</f>
        <v/>
      </c>
      <c r="Y5357" s="8">
        <f>IF($C5357="","",T5357-X5357)</f>
        <v/>
      </c>
      <c r="Z5357" s="8">
        <f>IF($C5357="","",Y5357-M5357)</f>
        <v/>
      </c>
      <c r="AD5357" s="8" t="n"/>
      <c r="AG5357" s="14" t="n"/>
      <c r="AI5357">
        <f>IF($C5357="","",IF(COUNTIF($C$2:$C5357,$C5357)=1,1,0))</f>
        <v/>
      </c>
      <c r="AJ5357">
        <f>IF($AI5357=1,SUMPRODUCT(--($AM$2:$AM$7001&lt;$AM5357))+1,"")</f>
        <v/>
      </c>
      <c r="AK5357">
        <f>IF($C5357="","",IF(OR($P5357=TRUE(),$P5357="TRUE"),1,0))</f>
        <v/>
      </c>
      <c r="AL5357">
        <f>IF($C5357="","",IF(AND($V5357="Yes",SUMPRODUCT((LEN(Settings!$F$6:$F$13)&gt;0)*ISNUMBER(SEARCH(Settings!$F$6:$F$13,$O5357)))=0),1,0))</f>
        <v/>
      </c>
      <c r="AM5357">
        <f>IF($AI5357=1,IFERROR(IF(VALUE($C5357)&lt;100000000,VALUE($C5357),1000000000),IFERROR(IF(VALUE(MID($C5357,2,20))&lt;100000000,VALUE(MID($C5357,2,20)),1000000000),1000000000))+ROW()/100000,"")</f>
        <v/>
      </c>
    </row>
    <row r="5358">
      <c r="E5358" s="14" t="n"/>
      <c r="M5358" s="8">
        <f>IF($C5358="","",L5358*T5358/100)</f>
        <v/>
      </c>
      <c r="S5358" s="8" t="n"/>
      <c r="T5358" s="8" t="n"/>
      <c r="W5358">
        <f>IF($C5358="","",IF($AL5358=1,0,IF($AK5358=1,Settings!$C$6,Settings!$C$7))*100)</f>
        <v/>
      </c>
      <c r="X5358" s="8">
        <f>IF($C5358="","",T5358*W5358/100)</f>
        <v/>
      </c>
      <c r="Y5358" s="8">
        <f>IF($C5358="","",T5358-X5358)</f>
        <v/>
      </c>
      <c r="Z5358" s="8">
        <f>IF($C5358="","",Y5358-M5358)</f>
        <v/>
      </c>
      <c r="AD5358" s="8" t="n"/>
      <c r="AG5358" s="14" t="n"/>
      <c r="AI5358">
        <f>IF($C5358="","",IF(COUNTIF($C$2:$C5358,$C5358)=1,1,0))</f>
        <v/>
      </c>
      <c r="AJ5358">
        <f>IF($AI5358=1,SUMPRODUCT(--($AM$2:$AM$7001&lt;$AM5358))+1,"")</f>
        <v/>
      </c>
      <c r="AK5358">
        <f>IF($C5358="","",IF(OR($P5358=TRUE(),$P5358="TRUE"),1,0))</f>
        <v/>
      </c>
      <c r="AL5358">
        <f>IF($C5358="","",IF(AND($V5358="Yes",SUMPRODUCT((LEN(Settings!$F$6:$F$13)&gt;0)*ISNUMBER(SEARCH(Settings!$F$6:$F$13,$O5358)))=0),1,0))</f>
        <v/>
      </c>
      <c r="AM5358">
        <f>IF($AI5358=1,IFERROR(IF(VALUE($C5358)&lt;100000000,VALUE($C5358),1000000000),IFERROR(IF(VALUE(MID($C5358,2,20))&lt;100000000,VALUE(MID($C5358,2,20)),1000000000),1000000000))+ROW()/100000,"")</f>
        <v/>
      </c>
    </row>
    <row r="5359">
      <c r="E5359" s="14" t="n"/>
      <c r="M5359" s="8">
        <f>IF($C5359="","",L5359*T5359/100)</f>
        <v/>
      </c>
      <c r="S5359" s="8" t="n"/>
      <c r="T5359" s="8" t="n"/>
      <c r="W5359">
        <f>IF($C5359="","",IF($AL5359=1,0,IF($AK5359=1,Settings!$C$6,Settings!$C$7))*100)</f>
        <v/>
      </c>
      <c r="X5359" s="8">
        <f>IF($C5359="","",T5359*W5359/100)</f>
        <v/>
      </c>
      <c r="Y5359" s="8">
        <f>IF($C5359="","",T5359-X5359)</f>
        <v/>
      </c>
      <c r="Z5359" s="8">
        <f>IF($C5359="","",Y5359-M5359)</f>
        <v/>
      </c>
      <c r="AD5359" s="8" t="n"/>
      <c r="AG5359" s="14" t="n"/>
      <c r="AI5359">
        <f>IF($C5359="","",IF(COUNTIF($C$2:$C5359,$C5359)=1,1,0))</f>
        <v/>
      </c>
      <c r="AJ5359">
        <f>IF($AI5359=1,SUMPRODUCT(--($AM$2:$AM$7001&lt;$AM5359))+1,"")</f>
        <v/>
      </c>
      <c r="AK5359">
        <f>IF($C5359="","",IF(OR($P5359=TRUE(),$P5359="TRUE"),1,0))</f>
        <v/>
      </c>
      <c r="AL5359">
        <f>IF($C5359="","",IF(AND($V5359="Yes",SUMPRODUCT((LEN(Settings!$F$6:$F$13)&gt;0)*ISNUMBER(SEARCH(Settings!$F$6:$F$13,$O5359)))=0),1,0))</f>
        <v/>
      </c>
      <c r="AM5359">
        <f>IF($AI5359=1,IFERROR(IF(VALUE($C5359)&lt;100000000,VALUE($C5359),1000000000),IFERROR(IF(VALUE(MID($C5359,2,20))&lt;100000000,VALUE(MID($C5359,2,20)),1000000000),1000000000))+ROW()/100000,"")</f>
        <v/>
      </c>
    </row>
    <row r="5360">
      <c r="E5360" s="14" t="n"/>
      <c r="M5360" s="8">
        <f>IF($C5360="","",L5360*T5360/100)</f>
        <v/>
      </c>
      <c r="S5360" s="8" t="n"/>
      <c r="T5360" s="8" t="n"/>
      <c r="W5360">
        <f>IF($C5360="","",IF($AL5360=1,0,IF($AK5360=1,Settings!$C$6,Settings!$C$7))*100)</f>
        <v/>
      </c>
      <c r="X5360" s="8">
        <f>IF($C5360="","",T5360*W5360/100)</f>
        <v/>
      </c>
      <c r="Y5360" s="8">
        <f>IF($C5360="","",T5360-X5360)</f>
        <v/>
      </c>
      <c r="Z5360" s="8">
        <f>IF($C5360="","",Y5360-M5360)</f>
        <v/>
      </c>
      <c r="AD5360" s="8" t="n"/>
      <c r="AG5360" s="14" t="n"/>
      <c r="AI5360">
        <f>IF($C5360="","",IF(COUNTIF($C$2:$C5360,$C5360)=1,1,0))</f>
        <v/>
      </c>
      <c r="AJ5360">
        <f>IF($AI5360=1,SUMPRODUCT(--($AM$2:$AM$7001&lt;$AM5360))+1,"")</f>
        <v/>
      </c>
      <c r="AK5360">
        <f>IF($C5360="","",IF(OR($P5360=TRUE(),$P5360="TRUE"),1,0))</f>
        <v/>
      </c>
      <c r="AL5360">
        <f>IF($C5360="","",IF(AND($V5360="Yes",SUMPRODUCT((LEN(Settings!$F$6:$F$13)&gt;0)*ISNUMBER(SEARCH(Settings!$F$6:$F$13,$O5360)))=0),1,0))</f>
        <v/>
      </c>
      <c r="AM5360">
        <f>IF($AI5360=1,IFERROR(IF(VALUE($C5360)&lt;100000000,VALUE($C5360),1000000000),IFERROR(IF(VALUE(MID($C5360,2,20))&lt;100000000,VALUE(MID($C5360,2,20)),1000000000),1000000000))+ROW()/100000,"")</f>
        <v/>
      </c>
    </row>
    <row r="5361">
      <c r="E5361" s="14" t="n"/>
      <c r="M5361" s="8">
        <f>IF($C5361="","",L5361*T5361/100)</f>
        <v/>
      </c>
      <c r="S5361" s="8" t="n"/>
      <c r="T5361" s="8" t="n"/>
      <c r="W5361">
        <f>IF($C5361="","",IF($AL5361=1,0,IF($AK5361=1,Settings!$C$6,Settings!$C$7))*100)</f>
        <v/>
      </c>
      <c r="X5361" s="8">
        <f>IF($C5361="","",T5361*W5361/100)</f>
        <v/>
      </c>
      <c r="Y5361" s="8">
        <f>IF($C5361="","",T5361-X5361)</f>
        <v/>
      </c>
      <c r="Z5361" s="8">
        <f>IF($C5361="","",Y5361-M5361)</f>
        <v/>
      </c>
      <c r="AD5361" s="8" t="n"/>
      <c r="AG5361" s="14" t="n"/>
      <c r="AI5361">
        <f>IF($C5361="","",IF(COUNTIF($C$2:$C5361,$C5361)=1,1,0))</f>
        <v/>
      </c>
      <c r="AJ5361">
        <f>IF($AI5361=1,SUMPRODUCT(--($AM$2:$AM$7001&lt;$AM5361))+1,"")</f>
        <v/>
      </c>
      <c r="AK5361">
        <f>IF($C5361="","",IF(OR($P5361=TRUE(),$P5361="TRUE"),1,0))</f>
        <v/>
      </c>
      <c r="AL5361">
        <f>IF($C5361="","",IF(AND($V5361="Yes",SUMPRODUCT((LEN(Settings!$F$6:$F$13)&gt;0)*ISNUMBER(SEARCH(Settings!$F$6:$F$13,$O5361)))=0),1,0))</f>
        <v/>
      </c>
      <c r="AM5361">
        <f>IF($AI5361=1,IFERROR(IF(VALUE($C5361)&lt;100000000,VALUE($C5361),1000000000),IFERROR(IF(VALUE(MID($C5361,2,20))&lt;100000000,VALUE(MID($C5361,2,20)),1000000000),1000000000))+ROW()/100000,"")</f>
        <v/>
      </c>
    </row>
    <row r="5362">
      <c r="E5362" s="14" t="n"/>
      <c r="M5362" s="8">
        <f>IF($C5362="","",L5362*T5362/100)</f>
        <v/>
      </c>
      <c r="S5362" s="8" t="n"/>
      <c r="T5362" s="8" t="n"/>
      <c r="W5362">
        <f>IF($C5362="","",IF($AL5362=1,0,IF($AK5362=1,Settings!$C$6,Settings!$C$7))*100)</f>
        <v/>
      </c>
      <c r="X5362" s="8">
        <f>IF($C5362="","",T5362*W5362/100)</f>
        <v/>
      </c>
      <c r="Y5362" s="8">
        <f>IF($C5362="","",T5362-X5362)</f>
        <v/>
      </c>
      <c r="Z5362" s="8">
        <f>IF($C5362="","",Y5362-M5362)</f>
        <v/>
      </c>
      <c r="AD5362" s="8" t="n"/>
      <c r="AG5362" s="14" t="n"/>
      <c r="AI5362">
        <f>IF($C5362="","",IF(COUNTIF($C$2:$C5362,$C5362)=1,1,0))</f>
        <v/>
      </c>
      <c r="AJ5362">
        <f>IF($AI5362=1,SUMPRODUCT(--($AM$2:$AM$7001&lt;$AM5362))+1,"")</f>
        <v/>
      </c>
      <c r="AK5362">
        <f>IF($C5362="","",IF(OR($P5362=TRUE(),$P5362="TRUE"),1,0))</f>
        <v/>
      </c>
      <c r="AL5362">
        <f>IF($C5362="","",IF(AND($V5362="Yes",SUMPRODUCT((LEN(Settings!$F$6:$F$13)&gt;0)*ISNUMBER(SEARCH(Settings!$F$6:$F$13,$O5362)))=0),1,0))</f>
        <v/>
      </c>
      <c r="AM5362">
        <f>IF($AI5362=1,IFERROR(IF(VALUE($C5362)&lt;100000000,VALUE($C5362),1000000000),IFERROR(IF(VALUE(MID($C5362,2,20))&lt;100000000,VALUE(MID($C5362,2,20)),1000000000),1000000000))+ROW()/100000,"")</f>
        <v/>
      </c>
    </row>
    <row r="5363">
      <c r="E5363" s="14" t="n"/>
      <c r="M5363" s="8">
        <f>IF($C5363="","",L5363*T5363/100)</f>
        <v/>
      </c>
      <c r="S5363" s="8" t="n"/>
      <c r="T5363" s="8" t="n"/>
      <c r="W5363">
        <f>IF($C5363="","",IF($AL5363=1,0,IF($AK5363=1,Settings!$C$6,Settings!$C$7))*100)</f>
        <v/>
      </c>
      <c r="X5363" s="8">
        <f>IF($C5363="","",T5363*W5363/100)</f>
        <v/>
      </c>
      <c r="Y5363" s="8">
        <f>IF($C5363="","",T5363-X5363)</f>
        <v/>
      </c>
      <c r="Z5363" s="8">
        <f>IF($C5363="","",Y5363-M5363)</f>
        <v/>
      </c>
      <c r="AD5363" s="8" t="n"/>
      <c r="AG5363" s="14" t="n"/>
      <c r="AI5363">
        <f>IF($C5363="","",IF(COUNTIF($C$2:$C5363,$C5363)=1,1,0))</f>
        <v/>
      </c>
      <c r="AJ5363">
        <f>IF($AI5363=1,SUMPRODUCT(--($AM$2:$AM$7001&lt;$AM5363))+1,"")</f>
        <v/>
      </c>
      <c r="AK5363">
        <f>IF($C5363="","",IF(OR($P5363=TRUE(),$P5363="TRUE"),1,0))</f>
        <v/>
      </c>
      <c r="AL5363">
        <f>IF($C5363="","",IF(AND($V5363="Yes",SUMPRODUCT((LEN(Settings!$F$6:$F$13)&gt;0)*ISNUMBER(SEARCH(Settings!$F$6:$F$13,$O5363)))=0),1,0))</f>
        <v/>
      </c>
      <c r="AM5363">
        <f>IF($AI5363=1,IFERROR(IF(VALUE($C5363)&lt;100000000,VALUE($C5363),1000000000),IFERROR(IF(VALUE(MID($C5363,2,20))&lt;100000000,VALUE(MID($C5363,2,20)),1000000000),1000000000))+ROW()/100000,"")</f>
        <v/>
      </c>
    </row>
    <row r="5364">
      <c r="E5364" s="14" t="n"/>
      <c r="M5364" s="8">
        <f>IF($C5364="","",L5364*T5364/100)</f>
        <v/>
      </c>
      <c r="S5364" s="8" t="n"/>
      <c r="T5364" s="8" t="n"/>
      <c r="W5364">
        <f>IF($C5364="","",IF($AL5364=1,0,IF($AK5364=1,Settings!$C$6,Settings!$C$7))*100)</f>
        <v/>
      </c>
      <c r="X5364" s="8">
        <f>IF($C5364="","",T5364*W5364/100)</f>
        <v/>
      </c>
      <c r="Y5364" s="8">
        <f>IF($C5364="","",T5364-X5364)</f>
        <v/>
      </c>
      <c r="Z5364" s="8">
        <f>IF($C5364="","",Y5364-M5364)</f>
        <v/>
      </c>
      <c r="AD5364" s="8" t="n"/>
      <c r="AG5364" s="14" t="n"/>
      <c r="AI5364">
        <f>IF($C5364="","",IF(COUNTIF($C$2:$C5364,$C5364)=1,1,0))</f>
        <v/>
      </c>
      <c r="AJ5364">
        <f>IF($AI5364=1,SUMPRODUCT(--($AM$2:$AM$7001&lt;$AM5364))+1,"")</f>
        <v/>
      </c>
      <c r="AK5364">
        <f>IF($C5364="","",IF(OR($P5364=TRUE(),$P5364="TRUE"),1,0))</f>
        <v/>
      </c>
      <c r="AL5364">
        <f>IF($C5364="","",IF(AND($V5364="Yes",SUMPRODUCT((LEN(Settings!$F$6:$F$13)&gt;0)*ISNUMBER(SEARCH(Settings!$F$6:$F$13,$O5364)))=0),1,0))</f>
        <v/>
      </c>
      <c r="AM5364">
        <f>IF($AI5364=1,IFERROR(IF(VALUE($C5364)&lt;100000000,VALUE($C5364),1000000000),IFERROR(IF(VALUE(MID($C5364,2,20))&lt;100000000,VALUE(MID($C5364,2,20)),1000000000),1000000000))+ROW()/100000,"")</f>
        <v/>
      </c>
    </row>
    <row r="5365">
      <c r="E5365" s="14" t="n"/>
      <c r="M5365" s="8">
        <f>IF($C5365="","",L5365*T5365/100)</f>
        <v/>
      </c>
      <c r="S5365" s="8" t="n"/>
      <c r="T5365" s="8" t="n"/>
      <c r="W5365">
        <f>IF($C5365="","",IF($AL5365=1,0,IF($AK5365=1,Settings!$C$6,Settings!$C$7))*100)</f>
        <v/>
      </c>
      <c r="X5365" s="8">
        <f>IF($C5365="","",T5365*W5365/100)</f>
        <v/>
      </c>
      <c r="Y5365" s="8">
        <f>IF($C5365="","",T5365-X5365)</f>
        <v/>
      </c>
      <c r="Z5365" s="8">
        <f>IF($C5365="","",Y5365-M5365)</f>
        <v/>
      </c>
      <c r="AD5365" s="8" t="n"/>
      <c r="AG5365" s="14" t="n"/>
      <c r="AI5365">
        <f>IF($C5365="","",IF(COUNTIF($C$2:$C5365,$C5365)=1,1,0))</f>
        <v/>
      </c>
      <c r="AJ5365">
        <f>IF($AI5365=1,SUMPRODUCT(--($AM$2:$AM$7001&lt;$AM5365))+1,"")</f>
        <v/>
      </c>
      <c r="AK5365">
        <f>IF($C5365="","",IF(OR($P5365=TRUE(),$P5365="TRUE"),1,0))</f>
        <v/>
      </c>
      <c r="AL5365">
        <f>IF($C5365="","",IF(AND($V5365="Yes",SUMPRODUCT((LEN(Settings!$F$6:$F$13)&gt;0)*ISNUMBER(SEARCH(Settings!$F$6:$F$13,$O5365)))=0),1,0))</f>
        <v/>
      </c>
      <c r="AM5365">
        <f>IF($AI5365=1,IFERROR(IF(VALUE($C5365)&lt;100000000,VALUE($C5365),1000000000),IFERROR(IF(VALUE(MID($C5365,2,20))&lt;100000000,VALUE(MID($C5365,2,20)),1000000000),1000000000))+ROW()/100000,"")</f>
        <v/>
      </c>
    </row>
    <row r="5366">
      <c r="E5366" s="14" t="n"/>
      <c r="M5366" s="8">
        <f>IF($C5366="","",L5366*T5366/100)</f>
        <v/>
      </c>
      <c r="S5366" s="8" t="n"/>
      <c r="T5366" s="8" t="n"/>
      <c r="W5366">
        <f>IF($C5366="","",IF($AL5366=1,0,IF($AK5366=1,Settings!$C$6,Settings!$C$7))*100)</f>
        <v/>
      </c>
      <c r="X5366" s="8">
        <f>IF($C5366="","",T5366*W5366/100)</f>
        <v/>
      </c>
      <c r="Y5366" s="8">
        <f>IF($C5366="","",T5366-X5366)</f>
        <v/>
      </c>
      <c r="Z5366" s="8">
        <f>IF($C5366="","",Y5366-M5366)</f>
        <v/>
      </c>
      <c r="AD5366" s="8" t="n"/>
      <c r="AG5366" s="14" t="n"/>
      <c r="AI5366">
        <f>IF($C5366="","",IF(COUNTIF($C$2:$C5366,$C5366)=1,1,0))</f>
        <v/>
      </c>
      <c r="AJ5366">
        <f>IF($AI5366=1,SUMPRODUCT(--($AM$2:$AM$7001&lt;$AM5366))+1,"")</f>
        <v/>
      </c>
      <c r="AK5366">
        <f>IF($C5366="","",IF(OR($P5366=TRUE(),$P5366="TRUE"),1,0))</f>
        <v/>
      </c>
      <c r="AL5366">
        <f>IF($C5366="","",IF(AND($V5366="Yes",SUMPRODUCT((LEN(Settings!$F$6:$F$13)&gt;0)*ISNUMBER(SEARCH(Settings!$F$6:$F$13,$O5366)))=0),1,0))</f>
        <v/>
      </c>
      <c r="AM5366">
        <f>IF($AI5366=1,IFERROR(IF(VALUE($C5366)&lt;100000000,VALUE($C5366),1000000000),IFERROR(IF(VALUE(MID($C5366,2,20))&lt;100000000,VALUE(MID($C5366,2,20)),1000000000),1000000000))+ROW()/100000,"")</f>
        <v/>
      </c>
    </row>
    <row r="5367">
      <c r="E5367" s="14" t="n"/>
      <c r="M5367" s="8">
        <f>IF($C5367="","",L5367*T5367/100)</f>
        <v/>
      </c>
      <c r="S5367" s="8" t="n"/>
      <c r="T5367" s="8" t="n"/>
      <c r="W5367">
        <f>IF($C5367="","",IF($AL5367=1,0,IF($AK5367=1,Settings!$C$6,Settings!$C$7))*100)</f>
        <v/>
      </c>
      <c r="X5367" s="8">
        <f>IF($C5367="","",T5367*W5367/100)</f>
        <v/>
      </c>
      <c r="Y5367" s="8">
        <f>IF($C5367="","",T5367-X5367)</f>
        <v/>
      </c>
      <c r="Z5367" s="8">
        <f>IF($C5367="","",Y5367-M5367)</f>
        <v/>
      </c>
      <c r="AD5367" s="8" t="n"/>
      <c r="AG5367" s="14" t="n"/>
      <c r="AI5367">
        <f>IF($C5367="","",IF(COUNTIF($C$2:$C5367,$C5367)=1,1,0))</f>
        <v/>
      </c>
      <c r="AJ5367">
        <f>IF($AI5367=1,SUMPRODUCT(--($AM$2:$AM$7001&lt;$AM5367))+1,"")</f>
        <v/>
      </c>
      <c r="AK5367">
        <f>IF($C5367="","",IF(OR($P5367=TRUE(),$P5367="TRUE"),1,0))</f>
        <v/>
      </c>
      <c r="AL5367">
        <f>IF($C5367="","",IF(AND($V5367="Yes",SUMPRODUCT((LEN(Settings!$F$6:$F$13)&gt;0)*ISNUMBER(SEARCH(Settings!$F$6:$F$13,$O5367)))=0),1,0))</f>
        <v/>
      </c>
      <c r="AM5367">
        <f>IF($AI5367=1,IFERROR(IF(VALUE($C5367)&lt;100000000,VALUE($C5367),1000000000),IFERROR(IF(VALUE(MID($C5367,2,20))&lt;100000000,VALUE(MID($C5367,2,20)),1000000000),1000000000))+ROW()/100000,"")</f>
        <v/>
      </c>
    </row>
    <row r="5368">
      <c r="E5368" s="14" t="n"/>
      <c r="M5368" s="8">
        <f>IF($C5368="","",L5368*T5368/100)</f>
        <v/>
      </c>
      <c r="S5368" s="8" t="n"/>
      <c r="T5368" s="8" t="n"/>
      <c r="W5368">
        <f>IF($C5368="","",IF($AL5368=1,0,IF($AK5368=1,Settings!$C$6,Settings!$C$7))*100)</f>
        <v/>
      </c>
      <c r="X5368" s="8">
        <f>IF($C5368="","",T5368*W5368/100)</f>
        <v/>
      </c>
      <c r="Y5368" s="8">
        <f>IF($C5368="","",T5368-X5368)</f>
        <v/>
      </c>
      <c r="Z5368" s="8">
        <f>IF($C5368="","",Y5368-M5368)</f>
        <v/>
      </c>
      <c r="AD5368" s="8" t="n"/>
      <c r="AG5368" s="14" t="n"/>
      <c r="AI5368">
        <f>IF($C5368="","",IF(COUNTIF($C$2:$C5368,$C5368)=1,1,0))</f>
        <v/>
      </c>
      <c r="AJ5368">
        <f>IF($AI5368=1,SUMPRODUCT(--($AM$2:$AM$7001&lt;$AM5368))+1,"")</f>
        <v/>
      </c>
      <c r="AK5368">
        <f>IF($C5368="","",IF(OR($P5368=TRUE(),$P5368="TRUE"),1,0))</f>
        <v/>
      </c>
      <c r="AL5368">
        <f>IF($C5368="","",IF(AND($V5368="Yes",SUMPRODUCT((LEN(Settings!$F$6:$F$13)&gt;0)*ISNUMBER(SEARCH(Settings!$F$6:$F$13,$O5368)))=0),1,0))</f>
        <v/>
      </c>
      <c r="AM5368">
        <f>IF($AI5368=1,IFERROR(IF(VALUE($C5368)&lt;100000000,VALUE($C5368),1000000000),IFERROR(IF(VALUE(MID($C5368,2,20))&lt;100000000,VALUE(MID($C5368,2,20)),1000000000),1000000000))+ROW()/100000,"")</f>
        <v/>
      </c>
    </row>
    <row r="5369">
      <c r="E5369" s="14" t="n"/>
      <c r="M5369" s="8">
        <f>IF($C5369="","",L5369*T5369/100)</f>
        <v/>
      </c>
      <c r="S5369" s="8" t="n"/>
      <c r="T5369" s="8" t="n"/>
      <c r="W5369">
        <f>IF($C5369="","",IF($AL5369=1,0,IF($AK5369=1,Settings!$C$6,Settings!$C$7))*100)</f>
        <v/>
      </c>
      <c r="X5369" s="8">
        <f>IF($C5369="","",T5369*W5369/100)</f>
        <v/>
      </c>
      <c r="Y5369" s="8">
        <f>IF($C5369="","",T5369-X5369)</f>
        <v/>
      </c>
      <c r="Z5369" s="8">
        <f>IF($C5369="","",Y5369-M5369)</f>
        <v/>
      </c>
      <c r="AD5369" s="8" t="n"/>
      <c r="AG5369" s="14" t="n"/>
      <c r="AI5369">
        <f>IF($C5369="","",IF(COUNTIF($C$2:$C5369,$C5369)=1,1,0))</f>
        <v/>
      </c>
      <c r="AJ5369">
        <f>IF($AI5369=1,SUMPRODUCT(--($AM$2:$AM$7001&lt;$AM5369))+1,"")</f>
        <v/>
      </c>
      <c r="AK5369">
        <f>IF($C5369="","",IF(OR($P5369=TRUE(),$P5369="TRUE"),1,0))</f>
        <v/>
      </c>
      <c r="AL5369">
        <f>IF($C5369="","",IF(AND($V5369="Yes",SUMPRODUCT((LEN(Settings!$F$6:$F$13)&gt;0)*ISNUMBER(SEARCH(Settings!$F$6:$F$13,$O5369)))=0),1,0))</f>
        <v/>
      </c>
      <c r="AM5369">
        <f>IF($AI5369=1,IFERROR(IF(VALUE($C5369)&lt;100000000,VALUE($C5369),1000000000),IFERROR(IF(VALUE(MID($C5369,2,20))&lt;100000000,VALUE(MID($C5369,2,20)),1000000000),1000000000))+ROW()/100000,"")</f>
        <v/>
      </c>
    </row>
    <row r="5370">
      <c r="E5370" s="14" t="n"/>
      <c r="M5370" s="8">
        <f>IF($C5370="","",L5370*T5370/100)</f>
        <v/>
      </c>
      <c r="S5370" s="8" t="n"/>
      <c r="T5370" s="8" t="n"/>
      <c r="W5370">
        <f>IF($C5370="","",IF($AL5370=1,0,IF($AK5370=1,Settings!$C$6,Settings!$C$7))*100)</f>
        <v/>
      </c>
      <c r="X5370" s="8">
        <f>IF($C5370="","",T5370*W5370/100)</f>
        <v/>
      </c>
      <c r="Y5370" s="8">
        <f>IF($C5370="","",T5370-X5370)</f>
        <v/>
      </c>
      <c r="Z5370" s="8">
        <f>IF($C5370="","",Y5370-M5370)</f>
        <v/>
      </c>
      <c r="AD5370" s="8" t="n"/>
      <c r="AG5370" s="14" t="n"/>
      <c r="AI5370">
        <f>IF($C5370="","",IF(COUNTIF($C$2:$C5370,$C5370)=1,1,0))</f>
        <v/>
      </c>
      <c r="AJ5370">
        <f>IF($AI5370=1,SUMPRODUCT(--($AM$2:$AM$7001&lt;$AM5370))+1,"")</f>
        <v/>
      </c>
      <c r="AK5370">
        <f>IF($C5370="","",IF(OR($P5370=TRUE(),$P5370="TRUE"),1,0))</f>
        <v/>
      </c>
      <c r="AL5370">
        <f>IF($C5370="","",IF(AND($V5370="Yes",SUMPRODUCT((LEN(Settings!$F$6:$F$13)&gt;0)*ISNUMBER(SEARCH(Settings!$F$6:$F$13,$O5370)))=0),1,0))</f>
        <v/>
      </c>
      <c r="AM5370">
        <f>IF($AI5370=1,IFERROR(IF(VALUE($C5370)&lt;100000000,VALUE($C5370),1000000000),IFERROR(IF(VALUE(MID($C5370,2,20))&lt;100000000,VALUE(MID($C5370,2,20)),1000000000),1000000000))+ROW()/100000,"")</f>
        <v/>
      </c>
    </row>
    <row r="5371">
      <c r="E5371" s="14" t="n"/>
      <c r="M5371" s="8">
        <f>IF($C5371="","",L5371*T5371/100)</f>
        <v/>
      </c>
      <c r="S5371" s="8" t="n"/>
      <c r="T5371" s="8" t="n"/>
      <c r="W5371">
        <f>IF($C5371="","",IF($AL5371=1,0,IF($AK5371=1,Settings!$C$6,Settings!$C$7))*100)</f>
        <v/>
      </c>
      <c r="X5371" s="8">
        <f>IF($C5371="","",T5371*W5371/100)</f>
        <v/>
      </c>
      <c r="Y5371" s="8">
        <f>IF($C5371="","",T5371-X5371)</f>
        <v/>
      </c>
      <c r="Z5371" s="8">
        <f>IF($C5371="","",Y5371-M5371)</f>
        <v/>
      </c>
      <c r="AD5371" s="8" t="n"/>
      <c r="AG5371" s="14" t="n"/>
      <c r="AI5371">
        <f>IF($C5371="","",IF(COUNTIF($C$2:$C5371,$C5371)=1,1,0))</f>
        <v/>
      </c>
      <c r="AJ5371">
        <f>IF($AI5371=1,SUMPRODUCT(--($AM$2:$AM$7001&lt;$AM5371))+1,"")</f>
        <v/>
      </c>
      <c r="AK5371">
        <f>IF($C5371="","",IF(OR($P5371=TRUE(),$P5371="TRUE"),1,0))</f>
        <v/>
      </c>
      <c r="AL5371">
        <f>IF($C5371="","",IF(AND($V5371="Yes",SUMPRODUCT((LEN(Settings!$F$6:$F$13)&gt;0)*ISNUMBER(SEARCH(Settings!$F$6:$F$13,$O5371)))=0),1,0))</f>
        <v/>
      </c>
      <c r="AM5371">
        <f>IF($AI5371=1,IFERROR(IF(VALUE($C5371)&lt;100000000,VALUE($C5371),1000000000),IFERROR(IF(VALUE(MID($C5371,2,20))&lt;100000000,VALUE(MID($C5371,2,20)),1000000000),1000000000))+ROW()/100000,"")</f>
        <v/>
      </c>
    </row>
    <row r="5372">
      <c r="E5372" s="14" t="n"/>
      <c r="M5372" s="8">
        <f>IF($C5372="","",L5372*T5372/100)</f>
        <v/>
      </c>
      <c r="S5372" s="8" t="n"/>
      <c r="T5372" s="8" t="n"/>
      <c r="W5372">
        <f>IF($C5372="","",IF($AL5372=1,0,IF($AK5372=1,Settings!$C$6,Settings!$C$7))*100)</f>
        <v/>
      </c>
      <c r="X5372" s="8">
        <f>IF($C5372="","",T5372*W5372/100)</f>
        <v/>
      </c>
      <c r="Y5372" s="8">
        <f>IF($C5372="","",T5372-X5372)</f>
        <v/>
      </c>
      <c r="Z5372" s="8">
        <f>IF($C5372="","",Y5372-M5372)</f>
        <v/>
      </c>
      <c r="AD5372" s="8" t="n"/>
      <c r="AG5372" s="14" t="n"/>
      <c r="AI5372">
        <f>IF($C5372="","",IF(COUNTIF($C$2:$C5372,$C5372)=1,1,0))</f>
        <v/>
      </c>
      <c r="AJ5372">
        <f>IF($AI5372=1,SUMPRODUCT(--($AM$2:$AM$7001&lt;$AM5372))+1,"")</f>
        <v/>
      </c>
      <c r="AK5372">
        <f>IF($C5372="","",IF(OR($P5372=TRUE(),$P5372="TRUE"),1,0))</f>
        <v/>
      </c>
      <c r="AL5372">
        <f>IF($C5372="","",IF(AND($V5372="Yes",SUMPRODUCT((LEN(Settings!$F$6:$F$13)&gt;0)*ISNUMBER(SEARCH(Settings!$F$6:$F$13,$O5372)))=0),1,0))</f>
        <v/>
      </c>
      <c r="AM5372">
        <f>IF($AI5372=1,IFERROR(IF(VALUE($C5372)&lt;100000000,VALUE($C5372),1000000000),IFERROR(IF(VALUE(MID($C5372,2,20))&lt;100000000,VALUE(MID($C5372,2,20)),1000000000),1000000000))+ROW()/100000,"")</f>
        <v/>
      </c>
    </row>
    <row r="5373">
      <c r="E5373" s="14" t="n"/>
      <c r="M5373" s="8">
        <f>IF($C5373="","",L5373*T5373/100)</f>
        <v/>
      </c>
      <c r="S5373" s="8" t="n"/>
      <c r="T5373" s="8" t="n"/>
      <c r="W5373">
        <f>IF($C5373="","",IF($AL5373=1,0,IF($AK5373=1,Settings!$C$6,Settings!$C$7))*100)</f>
        <v/>
      </c>
      <c r="X5373" s="8">
        <f>IF($C5373="","",T5373*W5373/100)</f>
        <v/>
      </c>
      <c r="Y5373" s="8">
        <f>IF($C5373="","",T5373-X5373)</f>
        <v/>
      </c>
      <c r="Z5373" s="8">
        <f>IF($C5373="","",Y5373-M5373)</f>
        <v/>
      </c>
      <c r="AD5373" s="8" t="n"/>
      <c r="AG5373" s="14" t="n"/>
      <c r="AI5373">
        <f>IF($C5373="","",IF(COUNTIF($C$2:$C5373,$C5373)=1,1,0))</f>
        <v/>
      </c>
      <c r="AJ5373">
        <f>IF($AI5373=1,SUMPRODUCT(--($AM$2:$AM$7001&lt;$AM5373))+1,"")</f>
        <v/>
      </c>
      <c r="AK5373">
        <f>IF($C5373="","",IF(OR($P5373=TRUE(),$P5373="TRUE"),1,0))</f>
        <v/>
      </c>
      <c r="AL5373">
        <f>IF($C5373="","",IF(AND($V5373="Yes",SUMPRODUCT((LEN(Settings!$F$6:$F$13)&gt;0)*ISNUMBER(SEARCH(Settings!$F$6:$F$13,$O5373)))=0),1,0))</f>
        <v/>
      </c>
      <c r="AM5373">
        <f>IF($AI5373=1,IFERROR(IF(VALUE($C5373)&lt;100000000,VALUE($C5373),1000000000),IFERROR(IF(VALUE(MID($C5373,2,20))&lt;100000000,VALUE(MID($C5373,2,20)),1000000000),1000000000))+ROW()/100000,"")</f>
        <v/>
      </c>
    </row>
    <row r="5374">
      <c r="E5374" s="14" t="n"/>
      <c r="M5374" s="8">
        <f>IF($C5374="","",L5374*T5374/100)</f>
        <v/>
      </c>
      <c r="S5374" s="8" t="n"/>
      <c r="T5374" s="8" t="n"/>
      <c r="W5374">
        <f>IF($C5374="","",IF($AL5374=1,0,IF($AK5374=1,Settings!$C$6,Settings!$C$7))*100)</f>
        <v/>
      </c>
      <c r="X5374" s="8">
        <f>IF($C5374="","",T5374*W5374/100)</f>
        <v/>
      </c>
      <c r="Y5374" s="8">
        <f>IF($C5374="","",T5374-X5374)</f>
        <v/>
      </c>
      <c r="Z5374" s="8">
        <f>IF($C5374="","",Y5374-M5374)</f>
        <v/>
      </c>
      <c r="AD5374" s="8" t="n"/>
      <c r="AG5374" s="14" t="n"/>
      <c r="AI5374">
        <f>IF($C5374="","",IF(COUNTIF($C$2:$C5374,$C5374)=1,1,0))</f>
        <v/>
      </c>
      <c r="AJ5374">
        <f>IF($AI5374=1,SUMPRODUCT(--($AM$2:$AM$7001&lt;$AM5374))+1,"")</f>
        <v/>
      </c>
      <c r="AK5374">
        <f>IF($C5374="","",IF(OR($P5374=TRUE(),$P5374="TRUE"),1,0))</f>
        <v/>
      </c>
      <c r="AL5374">
        <f>IF($C5374="","",IF(AND($V5374="Yes",SUMPRODUCT((LEN(Settings!$F$6:$F$13)&gt;0)*ISNUMBER(SEARCH(Settings!$F$6:$F$13,$O5374)))=0),1,0))</f>
        <v/>
      </c>
      <c r="AM5374">
        <f>IF($AI5374=1,IFERROR(IF(VALUE($C5374)&lt;100000000,VALUE($C5374),1000000000),IFERROR(IF(VALUE(MID($C5374,2,20))&lt;100000000,VALUE(MID($C5374,2,20)),1000000000),1000000000))+ROW()/100000,"")</f>
        <v/>
      </c>
    </row>
    <row r="5375">
      <c r="E5375" s="14" t="n"/>
      <c r="M5375" s="8">
        <f>IF($C5375="","",L5375*T5375/100)</f>
        <v/>
      </c>
      <c r="S5375" s="8" t="n"/>
      <c r="T5375" s="8" t="n"/>
      <c r="W5375">
        <f>IF($C5375="","",IF($AL5375=1,0,IF($AK5375=1,Settings!$C$6,Settings!$C$7))*100)</f>
        <v/>
      </c>
      <c r="X5375" s="8">
        <f>IF($C5375="","",T5375*W5375/100)</f>
        <v/>
      </c>
      <c r="Y5375" s="8">
        <f>IF($C5375="","",T5375-X5375)</f>
        <v/>
      </c>
      <c r="Z5375" s="8">
        <f>IF($C5375="","",Y5375-M5375)</f>
        <v/>
      </c>
      <c r="AD5375" s="8" t="n"/>
      <c r="AG5375" s="14" t="n"/>
      <c r="AI5375">
        <f>IF($C5375="","",IF(COUNTIF($C$2:$C5375,$C5375)=1,1,0))</f>
        <v/>
      </c>
      <c r="AJ5375">
        <f>IF($AI5375=1,SUMPRODUCT(--($AM$2:$AM$7001&lt;$AM5375))+1,"")</f>
        <v/>
      </c>
      <c r="AK5375">
        <f>IF($C5375="","",IF(OR($P5375=TRUE(),$P5375="TRUE"),1,0))</f>
        <v/>
      </c>
      <c r="AL5375">
        <f>IF($C5375="","",IF(AND($V5375="Yes",SUMPRODUCT((LEN(Settings!$F$6:$F$13)&gt;0)*ISNUMBER(SEARCH(Settings!$F$6:$F$13,$O5375)))=0),1,0))</f>
        <v/>
      </c>
      <c r="AM5375">
        <f>IF($AI5375=1,IFERROR(IF(VALUE($C5375)&lt;100000000,VALUE($C5375),1000000000),IFERROR(IF(VALUE(MID($C5375,2,20))&lt;100000000,VALUE(MID($C5375,2,20)),1000000000),1000000000))+ROW()/100000,"")</f>
        <v/>
      </c>
    </row>
    <row r="5376">
      <c r="E5376" s="14" t="n"/>
      <c r="M5376" s="8">
        <f>IF($C5376="","",L5376*T5376/100)</f>
        <v/>
      </c>
      <c r="S5376" s="8" t="n"/>
      <c r="T5376" s="8" t="n"/>
      <c r="W5376">
        <f>IF($C5376="","",IF($AL5376=1,0,IF($AK5376=1,Settings!$C$6,Settings!$C$7))*100)</f>
        <v/>
      </c>
      <c r="X5376" s="8">
        <f>IF($C5376="","",T5376*W5376/100)</f>
        <v/>
      </c>
      <c r="Y5376" s="8">
        <f>IF($C5376="","",T5376-X5376)</f>
        <v/>
      </c>
      <c r="Z5376" s="8">
        <f>IF($C5376="","",Y5376-M5376)</f>
        <v/>
      </c>
      <c r="AD5376" s="8" t="n"/>
      <c r="AG5376" s="14" t="n"/>
      <c r="AI5376">
        <f>IF($C5376="","",IF(COUNTIF($C$2:$C5376,$C5376)=1,1,0))</f>
        <v/>
      </c>
      <c r="AJ5376">
        <f>IF($AI5376=1,SUMPRODUCT(--($AM$2:$AM$7001&lt;$AM5376))+1,"")</f>
        <v/>
      </c>
      <c r="AK5376">
        <f>IF($C5376="","",IF(OR($P5376=TRUE(),$P5376="TRUE"),1,0))</f>
        <v/>
      </c>
      <c r="AL5376">
        <f>IF($C5376="","",IF(AND($V5376="Yes",SUMPRODUCT((LEN(Settings!$F$6:$F$13)&gt;0)*ISNUMBER(SEARCH(Settings!$F$6:$F$13,$O5376)))=0),1,0))</f>
        <v/>
      </c>
      <c r="AM5376">
        <f>IF($AI5376=1,IFERROR(IF(VALUE($C5376)&lt;100000000,VALUE($C5376),1000000000),IFERROR(IF(VALUE(MID($C5376,2,20))&lt;100000000,VALUE(MID($C5376,2,20)),1000000000),1000000000))+ROW()/100000,"")</f>
        <v/>
      </c>
    </row>
    <row r="5377">
      <c r="E5377" s="14" t="n"/>
      <c r="M5377" s="8">
        <f>IF($C5377="","",L5377*T5377/100)</f>
        <v/>
      </c>
      <c r="S5377" s="8" t="n"/>
      <c r="T5377" s="8" t="n"/>
      <c r="W5377">
        <f>IF($C5377="","",IF($AL5377=1,0,IF($AK5377=1,Settings!$C$6,Settings!$C$7))*100)</f>
        <v/>
      </c>
      <c r="X5377" s="8">
        <f>IF($C5377="","",T5377*W5377/100)</f>
        <v/>
      </c>
      <c r="Y5377" s="8">
        <f>IF($C5377="","",T5377-X5377)</f>
        <v/>
      </c>
      <c r="Z5377" s="8">
        <f>IF($C5377="","",Y5377-M5377)</f>
        <v/>
      </c>
      <c r="AD5377" s="8" t="n"/>
      <c r="AG5377" s="14" t="n"/>
      <c r="AI5377">
        <f>IF($C5377="","",IF(COUNTIF($C$2:$C5377,$C5377)=1,1,0))</f>
        <v/>
      </c>
      <c r="AJ5377">
        <f>IF($AI5377=1,SUMPRODUCT(--($AM$2:$AM$7001&lt;$AM5377))+1,"")</f>
        <v/>
      </c>
      <c r="AK5377">
        <f>IF($C5377="","",IF(OR($P5377=TRUE(),$P5377="TRUE"),1,0))</f>
        <v/>
      </c>
      <c r="AL5377">
        <f>IF($C5377="","",IF(AND($V5377="Yes",SUMPRODUCT((LEN(Settings!$F$6:$F$13)&gt;0)*ISNUMBER(SEARCH(Settings!$F$6:$F$13,$O5377)))=0),1,0))</f>
        <v/>
      </c>
      <c r="AM5377">
        <f>IF($AI5377=1,IFERROR(IF(VALUE($C5377)&lt;100000000,VALUE($C5377),1000000000),IFERROR(IF(VALUE(MID($C5377,2,20))&lt;100000000,VALUE(MID($C5377,2,20)),1000000000),1000000000))+ROW()/100000,"")</f>
        <v/>
      </c>
    </row>
    <row r="5378">
      <c r="E5378" s="14" t="n"/>
      <c r="M5378" s="8">
        <f>IF($C5378="","",L5378*T5378/100)</f>
        <v/>
      </c>
      <c r="S5378" s="8" t="n"/>
      <c r="T5378" s="8" t="n"/>
      <c r="W5378">
        <f>IF($C5378="","",IF($AL5378=1,0,IF($AK5378=1,Settings!$C$6,Settings!$C$7))*100)</f>
        <v/>
      </c>
      <c r="X5378" s="8">
        <f>IF($C5378="","",T5378*W5378/100)</f>
        <v/>
      </c>
      <c r="Y5378" s="8">
        <f>IF($C5378="","",T5378-X5378)</f>
        <v/>
      </c>
      <c r="Z5378" s="8">
        <f>IF($C5378="","",Y5378-M5378)</f>
        <v/>
      </c>
      <c r="AD5378" s="8" t="n"/>
      <c r="AG5378" s="14" t="n"/>
      <c r="AI5378">
        <f>IF($C5378="","",IF(COUNTIF($C$2:$C5378,$C5378)=1,1,0))</f>
        <v/>
      </c>
      <c r="AJ5378">
        <f>IF($AI5378=1,SUMPRODUCT(--($AM$2:$AM$7001&lt;$AM5378))+1,"")</f>
        <v/>
      </c>
      <c r="AK5378">
        <f>IF($C5378="","",IF(OR($P5378=TRUE(),$P5378="TRUE"),1,0))</f>
        <v/>
      </c>
      <c r="AL5378">
        <f>IF($C5378="","",IF(AND($V5378="Yes",SUMPRODUCT((LEN(Settings!$F$6:$F$13)&gt;0)*ISNUMBER(SEARCH(Settings!$F$6:$F$13,$O5378)))=0),1,0))</f>
        <v/>
      </c>
      <c r="AM5378">
        <f>IF($AI5378=1,IFERROR(IF(VALUE($C5378)&lt;100000000,VALUE($C5378),1000000000),IFERROR(IF(VALUE(MID($C5378,2,20))&lt;100000000,VALUE(MID($C5378,2,20)),1000000000),1000000000))+ROW()/100000,"")</f>
        <v/>
      </c>
    </row>
    <row r="5379">
      <c r="E5379" s="14" t="n"/>
      <c r="M5379" s="8">
        <f>IF($C5379="","",L5379*T5379/100)</f>
        <v/>
      </c>
      <c r="S5379" s="8" t="n"/>
      <c r="T5379" s="8" t="n"/>
      <c r="W5379">
        <f>IF($C5379="","",IF($AL5379=1,0,IF($AK5379=1,Settings!$C$6,Settings!$C$7))*100)</f>
        <v/>
      </c>
      <c r="X5379" s="8">
        <f>IF($C5379="","",T5379*W5379/100)</f>
        <v/>
      </c>
      <c r="Y5379" s="8">
        <f>IF($C5379="","",T5379-X5379)</f>
        <v/>
      </c>
      <c r="Z5379" s="8">
        <f>IF($C5379="","",Y5379-M5379)</f>
        <v/>
      </c>
      <c r="AD5379" s="8" t="n"/>
      <c r="AG5379" s="14" t="n"/>
      <c r="AI5379">
        <f>IF($C5379="","",IF(COUNTIF($C$2:$C5379,$C5379)=1,1,0))</f>
        <v/>
      </c>
      <c r="AJ5379">
        <f>IF($AI5379=1,SUMPRODUCT(--($AM$2:$AM$7001&lt;$AM5379))+1,"")</f>
        <v/>
      </c>
      <c r="AK5379">
        <f>IF($C5379="","",IF(OR($P5379=TRUE(),$P5379="TRUE"),1,0))</f>
        <v/>
      </c>
      <c r="AL5379">
        <f>IF($C5379="","",IF(AND($V5379="Yes",SUMPRODUCT((LEN(Settings!$F$6:$F$13)&gt;0)*ISNUMBER(SEARCH(Settings!$F$6:$F$13,$O5379)))=0),1,0))</f>
        <v/>
      </c>
      <c r="AM5379">
        <f>IF($AI5379=1,IFERROR(IF(VALUE($C5379)&lt;100000000,VALUE($C5379),1000000000),IFERROR(IF(VALUE(MID($C5379,2,20))&lt;100000000,VALUE(MID($C5379,2,20)),1000000000),1000000000))+ROW()/100000,"")</f>
        <v/>
      </c>
    </row>
    <row r="5380">
      <c r="E5380" s="14" t="n"/>
      <c r="M5380" s="8">
        <f>IF($C5380="","",L5380*T5380/100)</f>
        <v/>
      </c>
      <c r="S5380" s="8" t="n"/>
      <c r="T5380" s="8" t="n"/>
      <c r="W5380">
        <f>IF($C5380="","",IF($AL5380=1,0,IF($AK5380=1,Settings!$C$6,Settings!$C$7))*100)</f>
        <v/>
      </c>
      <c r="X5380" s="8">
        <f>IF($C5380="","",T5380*W5380/100)</f>
        <v/>
      </c>
      <c r="Y5380" s="8">
        <f>IF($C5380="","",T5380-X5380)</f>
        <v/>
      </c>
      <c r="Z5380" s="8">
        <f>IF($C5380="","",Y5380-M5380)</f>
        <v/>
      </c>
      <c r="AD5380" s="8" t="n"/>
      <c r="AG5380" s="14" t="n"/>
      <c r="AI5380">
        <f>IF($C5380="","",IF(COUNTIF($C$2:$C5380,$C5380)=1,1,0))</f>
        <v/>
      </c>
      <c r="AJ5380">
        <f>IF($AI5380=1,SUMPRODUCT(--($AM$2:$AM$7001&lt;$AM5380))+1,"")</f>
        <v/>
      </c>
      <c r="AK5380">
        <f>IF($C5380="","",IF(OR($P5380=TRUE(),$P5380="TRUE"),1,0))</f>
        <v/>
      </c>
      <c r="AL5380">
        <f>IF($C5380="","",IF(AND($V5380="Yes",SUMPRODUCT((LEN(Settings!$F$6:$F$13)&gt;0)*ISNUMBER(SEARCH(Settings!$F$6:$F$13,$O5380)))=0),1,0))</f>
        <v/>
      </c>
      <c r="AM5380">
        <f>IF($AI5380=1,IFERROR(IF(VALUE($C5380)&lt;100000000,VALUE($C5380),1000000000),IFERROR(IF(VALUE(MID($C5380,2,20))&lt;100000000,VALUE(MID($C5380,2,20)),1000000000),1000000000))+ROW()/100000,"")</f>
        <v/>
      </c>
    </row>
    <row r="5381">
      <c r="E5381" s="14" t="n"/>
      <c r="M5381" s="8">
        <f>IF($C5381="","",L5381*T5381/100)</f>
        <v/>
      </c>
      <c r="S5381" s="8" t="n"/>
      <c r="T5381" s="8" t="n"/>
      <c r="W5381">
        <f>IF($C5381="","",IF($AL5381=1,0,IF($AK5381=1,Settings!$C$6,Settings!$C$7))*100)</f>
        <v/>
      </c>
      <c r="X5381" s="8">
        <f>IF($C5381="","",T5381*W5381/100)</f>
        <v/>
      </c>
      <c r="Y5381" s="8">
        <f>IF($C5381="","",T5381-X5381)</f>
        <v/>
      </c>
      <c r="Z5381" s="8">
        <f>IF($C5381="","",Y5381-M5381)</f>
        <v/>
      </c>
      <c r="AD5381" s="8" t="n"/>
      <c r="AG5381" s="14" t="n"/>
      <c r="AI5381">
        <f>IF($C5381="","",IF(COUNTIF($C$2:$C5381,$C5381)=1,1,0))</f>
        <v/>
      </c>
      <c r="AJ5381">
        <f>IF($AI5381=1,SUMPRODUCT(--($AM$2:$AM$7001&lt;$AM5381))+1,"")</f>
        <v/>
      </c>
      <c r="AK5381">
        <f>IF($C5381="","",IF(OR($P5381=TRUE(),$P5381="TRUE"),1,0))</f>
        <v/>
      </c>
      <c r="AL5381">
        <f>IF($C5381="","",IF(AND($V5381="Yes",SUMPRODUCT((LEN(Settings!$F$6:$F$13)&gt;0)*ISNUMBER(SEARCH(Settings!$F$6:$F$13,$O5381)))=0),1,0))</f>
        <v/>
      </c>
      <c r="AM5381">
        <f>IF($AI5381=1,IFERROR(IF(VALUE($C5381)&lt;100000000,VALUE($C5381),1000000000),IFERROR(IF(VALUE(MID($C5381,2,20))&lt;100000000,VALUE(MID($C5381,2,20)),1000000000),1000000000))+ROW()/100000,"")</f>
        <v/>
      </c>
    </row>
    <row r="5382">
      <c r="E5382" s="14" t="n"/>
      <c r="M5382" s="8">
        <f>IF($C5382="","",L5382*T5382/100)</f>
        <v/>
      </c>
      <c r="S5382" s="8" t="n"/>
      <c r="T5382" s="8" t="n"/>
      <c r="W5382">
        <f>IF($C5382="","",IF($AL5382=1,0,IF($AK5382=1,Settings!$C$6,Settings!$C$7))*100)</f>
        <v/>
      </c>
      <c r="X5382" s="8">
        <f>IF($C5382="","",T5382*W5382/100)</f>
        <v/>
      </c>
      <c r="Y5382" s="8">
        <f>IF($C5382="","",T5382-X5382)</f>
        <v/>
      </c>
      <c r="Z5382" s="8">
        <f>IF($C5382="","",Y5382-M5382)</f>
        <v/>
      </c>
      <c r="AD5382" s="8" t="n"/>
      <c r="AG5382" s="14" t="n"/>
      <c r="AI5382">
        <f>IF($C5382="","",IF(COUNTIF($C$2:$C5382,$C5382)=1,1,0))</f>
        <v/>
      </c>
      <c r="AJ5382">
        <f>IF($AI5382=1,SUMPRODUCT(--($AM$2:$AM$7001&lt;$AM5382))+1,"")</f>
        <v/>
      </c>
      <c r="AK5382">
        <f>IF($C5382="","",IF(OR($P5382=TRUE(),$P5382="TRUE"),1,0))</f>
        <v/>
      </c>
      <c r="AL5382">
        <f>IF($C5382="","",IF(AND($V5382="Yes",SUMPRODUCT((LEN(Settings!$F$6:$F$13)&gt;0)*ISNUMBER(SEARCH(Settings!$F$6:$F$13,$O5382)))=0),1,0))</f>
        <v/>
      </c>
      <c r="AM5382">
        <f>IF($AI5382=1,IFERROR(IF(VALUE($C5382)&lt;100000000,VALUE($C5382),1000000000),IFERROR(IF(VALUE(MID($C5382,2,20))&lt;100000000,VALUE(MID($C5382,2,20)),1000000000),1000000000))+ROW()/100000,"")</f>
        <v/>
      </c>
    </row>
    <row r="5383">
      <c r="E5383" s="14" t="n"/>
      <c r="M5383" s="8">
        <f>IF($C5383="","",L5383*T5383/100)</f>
        <v/>
      </c>
      <c r="S5383" s="8" t="n"/>
      <c r="T5383" s="8" t="n"/>
      <c r="W5383">
        <f>IF($C5383="","",IF($AL5383=1,0,IF($AK5383=1,Settings!$C$6,Settings!$C$7))*100)</f>
        <v/>
      </c>
      <c r="X5383" s="8">
        <f>IF($C5383="","",T5383*W5383/100)</f>
        <v/>
      </c>
      <c r="Y5383" s="8">
        <f>IF($C5383="","",T5383-X5383)</f>
        <v/>
      </c>
      <c r="Z5383" s="8">
        <f>IF($C5383="","",Y5383-M5383)</f>
        <v/>
      </c>
      <c r="AD5383" s="8" t="n"/>
      <c r="AG5383" s="14" t="n"/>
      <c r="AI5383">
        <f>IF($C5383="","",IF(COUNTIF($C$2:$C5383,$C5383)=1,1,0))</f>
        <v/>
      </c>
      <c r="AJ5383">
        <f>IF($AI5383=1,SUMPRODUCT(--($AM$2:$AM$7001&lt;$AM5383))+1,"")</f>
        <v/>
      </c>
      <c r="AK5383">
        <f>IF($C5383="","",IF(OR($P5383=TRUE(),$P5383="TRUE"),1,0))</f>
        <v/>
      </c>
      <c r="AL5383">
        <f>IF($C5383="","",IF(AND($V5383="Yes",SUMPRODUCT((LEN(Settings!$F$6:$F$13)&gt;0)*ISNUMBER(SEARCH(Settings!$F$6:$F$13,$O5383)))=0),1,0))</f>
        <v/>
      </c>
      <c r="AM5383">
        <f>IF($AI5383=1,IFERROR(IF(VALUE($C5383)&lt;100000000,VALUE($C5383),1000000000),IFERROR(IF(VALUE(MID($C5383,2,20))&lt;100000000,VALUE(MID($C5383,2,20)),1000000000),1000000000))+ROW()/100000,"")</f>
        <v/>
      </c>
    </row>
    <row r="5384">
      <c r="E5384" s="14" t="n"/>
      <c r="M5384" s="8">
        <f>IF($C5384="","",L5384*T5384/100)</f>
        <v/>
      </c>
      <c r="S5384" s="8" t="n"/>
      <c r="T5384" s="8" t="n"/>
      <c r="W5384">
        <f>IF($C5384="","",IF($AL5384=1,0,IF($AK5384=1,Settings!$C$6,Settings!$C$7))*100)</f>
        <v/>
      </c>
      <c r="X5384" s="8">
        <f>IF($C5384="","",T5384*W5384/100)</f>
        <v/>
      </c>
      <c r="Y5384" s="8">
        <f>IF($C5384="","",T5384-X5384)</f>
        <v/>
      </c>
      <c r="Z5384" s="8">
        <f>IF($C5384="","",Y5384-M5384)</f>
        <v/>
      </c>
      <c r="AD5384" s="8" t="n"/>
      <c r="AG5384" s="14" t="n"/>
      <c r="AI5384">
        <f>IF($C5384="","",IF(COUNTIF($C$2:$C5384,$C5384)=1,1,0))</f>
        <v/>
      </c>
      <c r="AJ5384">
        <f>IF($AI5384=1,SUMPRODUCT(--($AM$2:$AM$7001&lt;$AM5384))+1,"")</f>
        <v/>
      </c>
      <c r="AK5384">
        <f>IF($C5384="","",IF(OR($P5384=TRUE(),$P5384="TRUE"),1,0))</f>
        <v/>
      </c>
      <c r="AL5384">
        <f>IF($C5384="","",IF(AND($V5384="Yes",SUMPRODUCT((LEN(Settings!$F$6:$F$13)&gt;0)*ISNUMBER(SEARCH(Settings!$F$6:$F$13,$O5384)))=0),1,0))</f>
        <v/>
      </c>
      <c r="AM5384">
        <f>IF($AI5384=1,IFERROR(IF(VALUE($C5384)&lt;100000000,VALUE($C5384),1000000000),IFERROR(IF(VALUE(MID($C5384,2,20))&lt;100000000,VALUE(MID($C5384,2,20)),1000000000),1000000000))+ROW()/100000,"")</f>
        <v/>
      </c>
    </row>
    <row r="5385">
      <c r="E5385" s="14" t="n"/>
      <c r="M5385" s="8">
        <f>IF($C5385="","",L5385*T5385/100)</f>
        <v/>
      </c>
      <c r="S5385" s="8" t="n"/>
      <c r="T5385" s="8" t="n"/>
      <c r="W5385">
        <f>IF($C5385="","",IF($AL5385=1,0,IF($AK5385=1,Settings!$C$6,Settings!$C$7))*100)</f>
        <v/>
      </c>
      <c r="X5385" s="8">
        <f>IF($C5385="","",T5385*W5385/100)</f>
        <v/>
      </c>
      <c r="Y5385" s="8">
        <f>IF($C5385="","",T5385-X5385)</f>
        <v/>
      </c>
      <c r="Z5385" s="8">
        <f>IF($C5385="","",Y5385-M5385)</f>
        <v/>
      </c>
      <c r="AD5385" s="8" t="n"/>
      <c r="AG5385" s="14" t="n"/>
      <c r="AI5385">
        <f>IF($C5385="","",IF(COUNTIF($C$2:$C5385,$C5385)=1,1,0))</f>
        <v/>
      </c>
      <c r="AJ5385">
        <f>IF($AI5385=1,SUMPRODUCT(--($AM$2:$AM$7001&lt;$AM5385))+1,"")</f>
        <v/>
      </c>
      <c r="AK5385">
        <f>IF($C5385="","",IF(OR($P5385=TRUE(),$P5385="TRUE"),1,0))</f>
        <v/>
      </c>
      <c r="AL5385">
        <f>IF($C5385="","",IF(AND($V5385="Yes",SUMPRODUCT((LEN(Settings!$F$6:$F$13)&gt;0)*ISNUMBER(SEARCH(Settings!$F$6:$F$13,$O5385)))=0),1,0))</f>
        <v/>
      </c>
      <c r="AM5385">
        <f>IF($AI5385=1,IFERROR(IF(VALUE($C5385)&lt;100000000,VALUE($C5385),1000000000),IFERROR(IF(VALUE(MID($C5385,2,20))&lt;100000000,VALUE(MID($C5385,2,20)),1000000000),1000000000))+ROW()/100000,"")</f>
        <v/>
      </c>
    </row>
    <row r="5386">
      <c r="E5386" s="14" t="n"/>
      <c r="M5386" s="8">
        <f>IF($C5386="","",L5386*T5386/100)</f>
        <v/>
      </c>
      <c r="S5386" s="8" t="n"/>
      <c r="T5386" s="8" t="n"/>
      <c r="W5386">
        <f>IF($C5386="","",IF($AL5386=1,0,IF($AK5386=1,Settings!$C$6,Settings!$C$7))*100)</f>
        <v/>
      </c>
      <c r="X5386" s="8">
        <f>IF($C5386="","",T5386*W5386/100)</f>
        <v/>
      </c>
      <c r="Y5386" s="8">
        <f>IF($C5386="","",T5386-X5386)</f>
        <v/>
      </c>
      <c r="Z5386" s="8">
        <f>IF($C5386="","",Y5386-M5386)</f>
        <v/>
      </c>
      <c r="AD5386" s="8" t="n"/>
      <c r="AG5386" s="14" t="n"/>
      <c r="AI5386">
        <f>IF($C5386="","",IF(COUNTIF($C$2:$C5386,$C5386)=1,1,0))</f>
        <v/>
      </c>
      <c r="AJ5386">
        <f>IF($AI5386=1,SUMPRODUCT(--($AM$2:$AM$7001&lt;$AM5386))+1,"")</f>
        <v/>
      </c>
      <c r="AK5386">
        <f>IF($C5386="","",IF(OR($P5386=TRUE(),$P5386="TRUE"),1,0))</f>
        <v/>
      </c>
      <c r="AL5386">
        <f>IF($C5386="","",IF(AND($V5386="Yes",SUMPRODUCT((LEN(Settings!$F$6:$F$13)&gt;0)*ISNUMBER(SEARCH(Settings!$F$6:$F$13,$O5386)))=0),1,0))</f>
        <v/>
      </c>
      <c r="AM5386">
        <f>IF($AI5386=1,IFERROR(IF(VALUE($C5386)&lt;100000000,VALUE($C5386),1000000000),IFERROR(IF(VALUE(MID($C5386,2,20))&lt;100000000,VALUE(MID($C5386,2,20)),1000000000),1000000000))+ROW()/100000,"")</f>
        <v/>
      </c>
    </row>
    <row r="5387">
      <c r="E5387" s="14" t="n"/>
      <c r="M5387" s="8">
        <f>IF($C5387="","",L5387*T5387/100)</f>
        <v/>
      </c>
      <c r="S5387" s="8" t="n"/>
      <c r="T5387" s="8" t="n"/>
      <c r="W5387">
        <f>IF($C5387="","",IF($AL5387=1,0,IF($AK5387=1,Settings!$C$6,Settings!$C$7))*100)</f>
        <v/>
      </c>
      <c r="X5387" s="8">
        <f>IF($C5387="","",T5387*W5387/100)</f>
        <v/>
      </c>
      <c r="Y5387" s="8">
        <f>IF($C5387="","",T5387-X5387)</f>
        <v/>
      </c>
      <c r="Z5387" s="8">
        <f>IF($C5387="","",Y5387-M5387)</f>
        <v/>
      </c>
      <c r="AD5387" s="8" t="n"/>
      <c r="AG5387" s="14" t="n"/>
      <c r="AI5387">
        <f>IF($C5387="","",IF(COUNTIF($C$2:$C5387,$C5387)=1,1,0))</f>
        <v/>
      </c>
      <c r="AJ5387">
        <f>IF($AI5387=1,SUMPRODUCT(--($AM$2:$AM$7001&lt;$AM5387))+1,"")</f>
        <v/>
      </c>
      <c r="AK5387">
        <f>IF($C5387="","",IF(OR($P5387=TRUE(),$P5387="TRUE"),1,0))</f>
        <v/>
      </c>
      <c r="AL5387">
        <f>IF($C5387="","",IF(AND($V5387="Yes",SUMPRODUCT((LEN(Settings!$F$6:$F$13)&gt;0)*ISNUMBER(SEARCH(Settings!$F$6:$F$13,$O5387)))=0),1,0))</f>
        <v/>
      </c>
      <c r="AM5387">
        <f>IF($AI5387=1,IFERROR(IF(VALUE($C5387)&lt;100000000,VALUE($C5387),1000000000),IFERROR(IF(VALUE(MID($C5387,2,20))&lt;100000000,VALUE(MID($C5387,2,20)),1000000000),1000000000))+ROW()/100000,"")</f>
        <v/>
      </c>
    </row>
    <row r="5388">
      <c r="E5388" s="14" t="n"/>
      <c r="M5388" s="8">
        <f>IF($C5388="","",L5388*T5388/100)</f>
        <v/>
      </c>
      <c r="S5388" s="8" t="n"/>
      <c r="T5388" s="8" t="n"/>
      <c r="W5388">
        <f>IF($C5388="","",IF($AL5388=1,0,IF($AK5388=1,Settings!$C$6,Settings!$C$7))*100)</f>
        <v/>
      </c>
      <c r="X5388" s="8">
        <f>IF($C5388="","",T5388*W5388/100)</f>
        <v/>
      </c>
      <c r="Y5388" s="8">
        <f>IF($C5388="","",T5388-X5388)</f>
        <v/>
      </c>
      <c r="Z5388" s="8">
        <f>IF($C5388="","",Y5388-M5388)</f>
        <v/>
      </c>
      <c r="AD5388" s="8" t="n"/>
      <c r="AG5388" s="14" t="n"/>
      <c r="AI5388">
        <f>IF($C5388="","",IF(COUNTIF($C$2:$C5388,$C5388)=1,1,0))</f>
        <v/>
      </c>
      <c r="AJ5388">
        <f>IF($AI5388=1,SUMPRODUCT(--($AM$2:$AM$7001&lt;$AM5388))+1,"")</f>
        <v/>
      </c>
      <c r="AK5388">
        <f>IF($C5388="","",IF(OR($P5388=TRUE(),$P5388="TRUE"),1,0))</f>
        <v/>
      </c>
      <c r="AL5388">
        <f>IF($C5388="","",IF(AND($V5388="Yes",SUMPRODUCT((LEN(Settings!$F$6:$F$13)&gt;0)*ISNUMBER(SEARCH(Settings!$F$6:$F$13,$O5388)))=0),1,0))</f>
        <v/>
      </c>
      <c r="AM5388">
        <f>IF($AI5388=1,IFERROR(IF(VALUE($C5388)&lt;100000000,VALUE($C5388),1000000000),IFERROR(IF(VALUE(MID($C5388,2,20))&lt;100000000,VALUE(MID($C5388,2,20)),1000000000),1000000000))+ROW()/100000,"")</f>
        <v/>
      </c>
    </row>
    <row r="5389">
      <c r="E5389" s="14" t="n"/>
      <c r="M5389" s="8">
        <f>IF($C5389="","",L5389*T5389/100)</f>
        <v/>
      </c>
      <c r="S5389" s="8" t="n"/>
      <c r="T5389" s="8" t="n"/>
      <c r="W5389">
        <f>IF($C5389="","",IF($AL5389=1,0,IF($AK5389=1,Settings!$C$6,Settings!$C$7))*100)</f>
        <v/>
      </c>
      <c r="X5389" s="8">
        <f>IF($C5389="","",T5389*W5389/100)</f>
        <v/>
      </c>
      <c r="Y5389" s="8">
        <f>IF($C5389="","",T5389-X5389)</f>
        <v/>
      </c>
      <c r="Z5389" s="8">
        <f>IF($C5389="","",Y5389-M5389)</f>
        <v/>
      </c>
      <c r="AD5389" s="8" t="n"/>
      <c r="AG5389" s="14" t="n"/>
      <c r="AI5389">
        <f>IF($C5389="","",IF(COUNTIF($C$2:$C5389,$C5389)=1,1,0))</f>
        <v/>
      </c>
      <c r="AJ5389">
        <f>IF($AI5389=1,SUMPRODUCT(--($AM$2:$AM$7001&lt;$AM5389))+1,"")</f>
        <v/>
      </c>
      <c r="AK5389">
        <f>IF($C5389="","",IF(OR($P5389=TRUE(),$P5389="TRUE"),1,0))</f>
        <v/>
      </c>
      <c r="AL5389">
        <f>IF($C5389="","",IF(AND($V5389="Yes",SUMPRODUCT((LEN(Settings!$F$6:$F$13)&gt;0)*ISNUMBER(SEARCH(Settings!$F$6:$F$13,$O5389)))=0),1,0))</f>
        <v/>
      </c>
      <c r="AM5389">
        <f>IF($AI5389=1,IFERROR(IF(VALUE($C5389)&lt;100000000,VALUE($C5389),1000000000),IFERROR(IF(VALUE(MID($C5389,2,20))&lt;100000000,VALUE(MID($C5389,2,20)),1000000000),1000000000))+ROW()/100000,"")</f>
        <v/>
      </c>
    </row>
    <row r="5390">
      <c r="E5390" s="14" t="n"/>
      <c r="M5390" s="8">
        <f>IF($C5390="","",L5390*T5390/100)</f>
        <v/>
      </c>
      <c r="S5390" s="8" t="n"/>
      <c r="T5390" s="8" t="n"/>
      <c r="W5390">
        <f>IF($C5390="","",IF($AL5390=1,0,IF($AK5390=1,Settings!$C$6,Settings!$C$7))*100)</f>
        <v/>
      </c>
      <c r="X5390" s="8">
        <f>IF($C5390="","",T5390*W5390/100)</f>
        <v/>
      </c>
      <c r="Y5390" s="8">
        <f>IF($C5390="","",T5390-X5390)</f>
        <v/>
      </c>
      <c r="Z5390" s="8">
        <f>IF($C5390="","",Y5390-M5390)</f>
        <v/>
      </c>
      <c r="AD5390" s="8" t="n"/>
      <c r="AG5390" s="14" t="n"/>
      <c r="AI5390">
        <f>IF($C5390="","",IF(COUNTIF($C$2:$C5390,$C5390)=1,1,0))</f>
        <v/>
      </c>
      <c r="AJ5390">
        <f>IF($AI5390=1,SUMPRODUCT(--($AM$2:$AM$7001&lt;$AM5390))+1,"")</f>
        <v/>
      </c>
      <c r="AK5390">
        <f>IF($C5390="","",IF(OR($P5390=TRUE(),$P5390="TRUE"),1,0))</f>
        <v/>
      </c>
      <c r="AL5390">
        <f>IF($C5390="","",IF(AND($V5390="Yes",SUMPRODUCT((LEN(Settings!$F$6:$F$13)&gt;0)*ISNUMBER(SEARCH(Settings!$F$6:$F$13,$O5390)))=0),1,0))</f>
        <v/>
      </c>
      <c r="AM5390">
        <f>IF($AI5390=1,IFERROR(IF(VALUE($C5390)&lt;100000000,VALUE($C5390),1000000000),IFERROR(IF(VALUE(MID($C5390,2,20))&lt;100000000,VALUE(MID($C5390,2,20)),1000000000),1000000000))+ROW()/100000,"")</f>
        <v/>
      </c>
    </row>
    <row r="5391">
      <c r="E5391" s="14" t="n"/>
      <c r="M5391" s="8">
        <f>IF($C5391="","",L5391*T5391/100)</f>
        <v/>
      </c>
      <c r="S5391" s="8" t="n"/>
      <c r="T5391" s="8" t="n"/>
      <c r="W5391">
        <f>IF($C5391="","",IF($AL5391=1,0,IF($AK5391=1,Settings!$C$6,Settings!$C$7))*100)</f>
        <v/>
      </c>
      <c r="X5391" s="8">
        <f>IF($C5391="","",T5391*W5391/100)</f>
        <v/>
      </c>
      <c r="Y5391" s="8">
        <f>IF($C5391="","",T5391-X5391)</f>
        <v/>
      </c>
      <c r="Z5391" s="8">
        <f>IF($C5391="","",Y5391-M5391)</f>
        <v/>
      </c>
      <c r="AD5391" s="8" t="n"/>
      <c r="AG5391" s="14" t="n"/>
      <c r="AI5391">
        <f>IF($C5391="","",IF(COUNTIF($C$2:$C5391,$C5391)=1,1,0))</f>
        <v/>
      </c>
      <c r="AJ5391">
        <f>IF($AI5391=1,SUMPRODUCT(--($AM$2:$AM$7001&lt;$AM5391))+1,"")</f>
        <v/>
      </c>
      <c r="AK5391">
        <f>IF($C5391="","",IF(OR($P5391=TRUE(),$P5391="TRUE"),1,0))</f>
        <v/>
      </c>
      <c r="AL5391">
        <f>IF($C5391="","",IF(AND($V5391="Yes",SUMPRODUCT((LEN(Settings!$F$6:$F$13)&gt;0)*ISNUMBER(SEARCH(Settings!$F$6:$F$13,$O5391)))=0),1,0))</f>
        <v/>
      </c>
      <c r="AM5391">
        <f>IF($AI5391=1,IFERROR(IF(VALUE($C5391)&lt;100000000,VALUE($C5391),1000000000),IFERROR(IF(VALUE(MID($C5391,2,20))&lt;100000000,VALUE(MID($C5391,2,20)),1000000000),1000000000))+ROW()/100000,"")</f>
        <v/>
      </c>
    </row>
    <row r="5392">
      <c r="E5392" s="14" t="n"/>
      <c r="M5392" s="8">
        <f>IF($C5392="","",L5392*T5392/100)</f>
        <v/>
      </c>
      <c r="S5392" s="8" t="n"/>
      <c r="T5392" s="8" t="n"/>
      <c r="W5392">
        <f>IF($C5392="","",IF($AL5392=1,0,IF($AK5392=1,Settings!$C$6,Settings!$C$7))*100)</f>
        <v/>
      </c>
      <c r="X5392" s="8">
        <f>IF($C5392="","",T5392*W5392/100)</f>
        <v/>
      </c>
      <c r="Y5392" s="8">
        <f>IF($C5392="","",T5392-X5392)</f>
        <v/>
      </c>
      <c r="Z5392" s="8">
        <f>IF($C5392="","",Y5392-M5392)</f>
        <v/>
      </c>
      <c r="AD5392" s="8" t="n"/>
      <c r="AG5392" s="14" t="n"/>
      <c r="AI5392">
        <f>IF($C5392="","",IF(COUNTIF($C$2:$C5392,$C5392)=1,1,0))</f>
        <v/>
      </c>
      <c r="AJ5392">
        <f>IF($AI5392=1,SUMPRODUCT(--($AM$2:$AM$7001&lt;$AM5392))+1,"")</f>
        <v/>
      </c>
      <c r="AK5392">
        <f>IF($C5392="","",IF(OR($P5392=TRUE(),$P5392="TRUE"),1,0))</f>
        <v/>
      </c>
      <c r="AL5392">
        <f>IF($C5392="","",IF(AND($V5392="Yes",SUMPRODUCT((LEN(Settings!$F$6:$F$13)&gt;0)*ISNUMBER(SEARCH(Settings!$F$6:$F$13,$O5392)))=0),1,0))</f>
        <v/>
      </c>
      <c r="AM5392">
        <f>IF($AI5392=1,IFERROR(IF(VALUE($C5392)&lt;100000000,VALUE($C5392),1000000000),IFERROR(IF(VALUE(MID($C5392,2,20))&lt;100000000,VALUE(MID($C5392,2,20)),1000000000),1000000000))+ROW()/100000,"")</f>
        <v/>
      </c>
    </row>
    <row r="5393">
      <c r="E5393" s="14" t="n"/>
      <c r="M5393" s="8">
        <f>IF($C5393="","",L5393*T5393/100)</f>
        <v/>
      </c>
      <c r="S5393" s="8" t="n"/>
      <c r="T5393" s="8" t="n"/>
      <c r="W5393">
        <f>IF($C5393="","",IF($AL5393=1,0,IF($AK5393=1,Settings!$C$6,Settings!$C$7))*100)</f>
        <v/>
      </c>
      <c r="X5393" s="8">
        <f>IF($C5393="","",T5393*W5393/100)</f>
        <v/>
      </c>
      <c r="Y5393" s="8">
        <f>IF($C5393="","",T5393-X5393)</f>
        <v/>
      </c>
      <c r="Z5393" s="8">
        <f>IF($C5393="","",Y5393-M5393)</f>
        <v/>
      </c>
      <c r="AD5393" s="8" t="n"/>
      <c r="AG5393" s="14" t="n"/>
      <c r="AI5393">
        <f>IF($C5393="","",IF(COUNTIF($C$2:$C5393,$C5393)=1,1,0))</f>
        <v/>
      </c>
      <c r="AJ5393">
        <f>IF($AI5393=1,SUMPRODUCT(--($AM$2:$AM$7001&lt;$AM5393))+1,"")</f>
        <v/>
      </c>
      <c r="AK5393">
        <f>IF($C5393="","",IF(OR($P5393=TRUE(),$P5393="TRUE"),1,0))</f>
        <v/>
      </c>
      <c r="AL5393">
        <f>IF($C5393="","",IF(AND($V5393="Yes",SUMPRODUCT((LEN(Settings!$F$6:$F$13)&gt;0)*ISNUMBER(SEARCH(Settings!$F$6:$F$13,$O5393)))=0),1,0))</f>
        <v/>
      </c>
      <c r="AM5393">
        <f>IF($AI5393=1,IFERROR(IF(VALUE($C5393)&lt;100000000,VALUE($C5393),1000000000),IFERROR(IF(VALUE(MID($C5393,2,20))&lt;100000000,VALUE(MID($C5393,2,20)),1000000000),1000000000))+ROW()/100000,"")</f>
        <v/>
      </c>
    </row>
    <row r="5394">
      <c r="E5394" s="14" t="n"/>
      <c r="M5394" s="8">
        <f>IF($C5394="","",L5394*T5394/100)</f>
        <v/>
      </c>
      <c r="S5394" s="8" t="n"/>
      <c r="T5394" s="8" t="n"/>
      <c r="W5394">
        <f>IF($C5394="","",IF($AL5394=1,0,IF($AK5394=1,Settings!$C$6,Settings!$C$7))*100)</f>
        <v/>
      </c>
      <c r="X5394" s="8">
        <f>IF($C5394="","",T5394*W5394/100)</f>
        <v/>
      </c>
      <c r="Y5394" s="8">
        <f>IF($C5394="","",T5394-X5394)</f>
        <v/>
      </c>
      <c r="Z5394" s="8">
        <f>IF($C5394="","",Y5394-M5394)</f>
        <v/>
      </c>
      <c r="AD5394" s="8" t="n"/>
      <c r="AG5394" s="14" t="n"/>
      <c r="AI5394">
        <f>IF($C5394="","",IF(COUNTIF($C$2:$C5394,$C5394)=1,1,0))</f>
        <v/>
      </c>
      <c r="AJ5394">
        <f>IF($AI5394=1,SUMPRODUCT(--($AM$2:$AM$7001&lt;$AM5394))+1,"")</f>
        <v/>
      </c>
      <c r="AK5394">
        <f>IF($C5394="","",IF(OR($P5394=TRUE(),$P5394="TRUE"),1,0))</f>
        <v/>
      </c>
      <c r="AL5394">
        <f>IF($C5394="","",IF(AND($V5394="Yes",SUMPRODUCT((LEN(Settings!$F$6:$F$13)&gt;0)*ISNUMBER(SEARCH(Settings!$F$6:$F$13,$O5394)))=0),1,0))</f>
        <v/>
      </c>
      <c r="AM5394">
        <f>IF($AI5394=1,IFERROR(IF(VALUE($C5394)&lt;100000000,VALUE($C5394),1000000000),IFERROR(IF(VALUE(MID($C5394,2,20))&lt;100000000,VALUE(MID($C5394,2,20)),1000000000),1000000000))+ROW()/100000,"")</f>
        <v/>
      </c>
    </row>
    <row r="5395">
      <c r="E5395" s="14" t="n"/>
      <c r="M5395" s="8">
        <f>IF($C5395="","",L5395*T5395/100)</f>
        <v/>
      </c>
      <c r="S5395" s="8" t="n"/>
      <c r="T5395" s="8" t="n"/>
      <c r="W5395">
        <f>IF($C5395="","",IF($AL5395=1,0,IF($AK5395=1,Settings!$C$6,Settings!$C$7))*100)</f>
        <v/>
      </c>
      <c r="X5395" s="8">
        <f>IF($C5395="","",T5395*W5395/100)</f>
        <v/>
      </c>
      <c r="Y5395" s="8">
        <f>IF($C5395="","",T5395-X5395)</f>
        <v/>
      </c>
      <c r="Z5395" s="8">
        <f>IF($C5395="","",Y5395-M5395)</f>
        <v/>
      </c>
      <c r="AD5395" s="8" t="n"/>
      <c r="AG5395" s="14" t="n"/>
      <c r="AI5395">
        <f>IF($C5395="","",IF(COUNTIF($C$2:$C5395,$C5395)=1,1,0))</f>
        <v/>
      </c>
      <c r="AJ5395">
        <f>IF($AI5395=1,SUMPRODUCT(--($AM$2:$AM$7001&lt;$AM5395))+1,"")</f>
        <v/>
      </c>
      <c r="AK5395">
        <f>IF($C5395="","",IF(OR($P5395=TRUE(),$P5395="TRUE"),1,0))</f>
        <v/>
      </c>
      <c r="AL5395">
        <f>IF($C5395="","",IF(AND($V5395="Yes",SUMPRODUCT((LEN(Settings!$F$6:$F$13)&gt;0)*ISNUMBER(SEARCH(Settings!$F$6:$F$13,$O5395)))=0),1,0))</f>
        <v/>
      </c>
      <c r="AM5395">
        <f>IF($AI5395=1,IFERROR(IF(VALUE($C5395)&lt;100000000,VALUE($C5395),1000000000),IFERROR(IF(VALUE(MID($C5395,2,20))&lt;100000000,VALUE(MID($C5395,2,20)),1000000000),1000000000))+ROW()/100000,"")</f>
        <v/>
      </c>
    </row>
    <row r="5396">
      <c r="E5396" s="14" t="n"/>
      <c r="M5396" s="8">
        <f>IF($C5396="","",L5396*T5396/100)</f>
        <v/>
      </c>
      <c r="S5396" s="8" t="n"/>
      <c r="T5396" s="8" t="n"/>
      <c r="W5396">
        <f>IF($C5396="","",IF($AL5396=1,0,IF($AK5396=1,Settings!$C$6,Settings!$C$7))*100)</f>
        <v/>
      </c>
      <c r="X5396" s="8">
        <f>IF($C5396="","",T5396*W5396/100)</f>
        <v/>
      </c>
      <c r="Y5396" s="8">
        <f>IF($C5396="","",T5396-X5396)</f>
        <v/>
      </c>
      <c r="Z5396" s="8">
        <f>IF($C5396="","",Y5396-M5396)</f>
        <v/>
      </c>
      <c r="AD5396" s="8" t="n"/>
      <c r="AG5396" s="14" t="n"/>
      <c r="AI5396">
        <f>IF($C5396="","",IF(COUNTIF($C$2:$C5396,$C5396)=1,1,0))</f>
        <v/>
      </c>
      <c r="AJ5396">
        <f>IF($AI5396=1,SUMPRODUCT(--($AM$2:$AM$7001&lt;$AM5396))+1,"")</f>
        <v/>
      </c>
      <c r="AK5396">
        <f>IF($C5396="","",IF(OR($P5396=TRUE(),$P5396="TRUE"),1,0))</f>
        <v/>
      </c>
      <c r="AL5396">
        <f>IF($C5396="","",IF(AND($V5396="Yes",SUMPRODUCT((LEN(Settings!$F$6:$F$13)&gt;0)*ISNUMBER(SEARCH(Settings!$F$6:$F$13,$O5396)))=0),1,0))</f>
        <v/>
      </c>
      <c r="AM5396">
        <f>IF($AI5396=1,IFERROR(IF(VALUE($C5396)&lt;100000000,VALUE($C5396),1000000000),IFERROR(IF(VALUE(MID($C5396,2,20))&lt;100000000,VALUE(MID($C5396,2,20)),1000000000),1000000000))+ROW()/100000,"")</f>
        <v/>
      </c>
    </row>
    <row r="5397">
      <c r="E5397" s="14" t="n"/>
      <c r="M5397" s="8">
        <f>IF($C5397="","",L5397*T5397/100)</f>
        <v/>
      </c>
      <c r="S5397" s="8" t="n"/>
      <c r="T5397" s="8" t="n"/>
      <c r="W5397">
        <f>IF($C5397="","",IF($AL5397=1,0,IF($AK5397=1,Settings!$C$6,Settings!$C$7))*100)</f>
        <v/>
      </c>
      <c r="X5397" s="8">
        <f>IF($C5397="","",T5397*W5397/100)</f>
        <v/>
      </c>
      <c r="Y5397" s="8">
        <f>IF($C5397="","",T5397-X5397)</f>
        <v/>
      </c>
      <c r="Z5397" s="8">
        <f>IF($C5397="","",Y5397-M5397)</f>
        <v/>
      </c>
      <c r="AD5397" s="8" t="n"/>
      <c r="AG5397" s="14" t="n"/>
      <c r="AI5397">
        <f>IF($C5397="","",IF(COUNTIF($C$2:$C5397,$C5397)=1,1,0))</f>
        <v/>
      </c>
      <c r="AJ5397">
        <f>IF($AI5397=1,SUMPRODUCT(--($AM$2:$AM$7001&lt;$AM5397))+1,"")</f>
        <v/>
      </c>
      <c r="AK5397">
        <f>IF($C5397="","",IF(OR($P5397=TRUE(),$P5397="TRUE"),1,0))</f>
        <v/>
      </c>
      <c r="AL5397">
        <f>IF($C5397="","",IF(AND($V5397="Yes",SUMPRODUCT((LEN(Settings!$F$6:$F$13)&gt;0)*ISNUMBER(SEARCH(Settings!$F$6:$F$13,$O5397)))=0),1,0))</f>
        <v/>
      </c>
      <c r="AM5397">
        <f>IF($AI5397=1,IFERROR(IF(VALUE($C5397)&lt;100000000,VALUE($C5397),1000000000),IFERROR(IF(VALUE(MID($C5397,2,20))&lt;100000000,VALUE(MID($C5397,2,20)),1000000000),1000000000))+ROW()/100000,"")</f>
        <v/>
      </c>
    </row>
    <row r="5398">
      <c r="E5398" s="14" t="n"/>
      <c r="M5398" s="8">
        <f>IF($C5398="","",L5398*T5398/100)</f>
        <v/>
      </c>
      <c r="S5398" s="8" t="n"/>
      <c r="T5398" s="8" t="n"/>
      <c r="W5398">
        <f>IF($C5398="","",IF($AL5398=1,0,IF($AK5398=1,Settings!$C$6,Settings!$C$7))*100)</f>
        <v/>
      </c>
      <c r="X5398" s="8">
        <f>IF($C5398="","",T5398*W5398/100)</f>
        <v/>
      </c>
      <c r="Y5398" s="8">
        <f>IF($C5398="","",T5398-X5398)</f>
        <v/>
      </c>
      <c r="Z5398" s="8">
        <f>IF($C5398="","",Y5398-M5398)</f>
        <v/>
      </c>
      <c r="AD5398" s="8" t="n"/>
      <c r="AG5398" s="14" t="n"/>
      <c r="AI5398">
        <f>IF($C5398="","",IF(COUNTIF($C$2:$C5398,$C5398)=1,1,0))</f>
        <v/>
      </c>
      <c r="AJ5398">
        <f>IF($AI5398=1,SUMPRODUCT(--($AM$2:$AM$7001&lt;$AM5398))+1,"")</f>
        <v/>
      </c>
      <c r="AK5398">
        <f>IF($C5398="","",IF(OR($P5398=TRUE(),$P5398="TRUE"),1,0))</f>
        <v/>
      </c>
      <c r="AL5398">
        <f>IF($C5398="","",IF(AND($V5398="Yes",SUMPRODUCT((LEN(Settings!$F$6:$F$13)&gt;0)*ISNUMBER(SEARCH(Settings!$F$6:$F$13,$O5398)))=0),1,0))</f>
        <v/>
      </c>
      <c r="AM5398">
        <f>IF($AI5398=1,IFERROR(IF(VALUE($C5398)&lt;100000000,VALUE($C5398),1000000000),IFERROR(IF(VALUE(MID($C5398,2,20))&lt;100000000,VALUE(MID($C5398,2,20)),1000000000),1000000000))+ROW()/100000,"")</f>
        <v/>
      </c>
    </row>
    <row r="5399">
      <c r="E5399" s="14" t="n"/>
      <c r="M5399" s="8">
        <f>IF($C5399="","",L5399*T5399/100)</f>
        <v/>
      </c>
      <c r="S5399" s="8" t="n"/>
      <c r="T5399" s="8" t="n"/>
      <c r="W5399">
        <f>IF($C5399="","",IF($AL5399=1,0,IF($AK5399=1,Settings!$C$6,Settings!$C$7))*100)</f>
        <v/>
      </c>
      <c r="X5399" s="8">
        <f>IF($C5399="","",T5399*W5399/100)</f>
        <v/>
      </c>
      <c r="Y5399" s="8">
        <f>IF($C5399="","",T5399-X5399)</f>
        <v/>
      </c>
      <c r="Z5399" s="8">
        <f>IF($C5399="","",Y5399-M5399)</f>
        <v/>
      </c>
      <c r="AD5399" s="8" t="n"/>
      <c r="AG5399" s="14" t="n"/>
      <c r="AI5399">
        <f>IF($C5399="","",IF(COUNTIF($C$2:$C5399,$C5399)=1,1,0))</f>
        <v/>
      </c>
      <c r="AJ5399">
        <f>IF($AI5399=1,SUMPRODUCT(--($AM$2:$AM$7001&lt;$AM5399))+1,"")</f>
        <v/>
      </c>
      <c r="AK5399">
        <f>IF($C5399="","",IF(OR($P5399=TRUE(),$P5399="TRUE"),1,0))</f>
        <v/>
      </c>
      <c r="AL5399">
        <f>IF($C5399="","",IF(AND($V5399="Yes",SUMPRODUCT((LEN(Settings!$F$6:$F$13)&gt;0)*ISNUMBER(SEARCH(Settings!$F$6:$F$13,$O5399)))=0),1,0))</f>
        <v/>
      </c>
      <c r="AM5399">
        <f>IF($AI5399=1,IFERROR(IF(VALUE($C5399)&lt;100000000,VALUE($C5399),1000000000),IFERROR(IF(VALUE(MID($C5399,2,20))&lt;100000000,VALUE(MID($C5399,2,20)),1000000000),1000000000))+ROW()/100000,"")</f>
        <v/>
      </c>
    </row>
    <row r="5400">
      <c r="E5400" s="14" t="n"/>
      <c r="M5400" s="8">
        <f>IF($C5400="","",L5400*T5400/100)</f>
        <v/>
      </c>
      <c r="S5400" s="8" t="n"/>
      <c r="T5400" s="8" t="n"/>
      <c r="W5400">
        <f>IF($C5400="","",IF($AL5400=1,0,IF($AK5400=1,Settings!$C$6,Settings!$C$7))*100)</f>
        <v/>
      </c>
      <c r="X5400" s="8">
        <f>IF($C5400="","",T5400*W5400/100)</f>
        <v/>
      </c>
      <c r="Y5400" s="8">
        <f>IF($C5400="","",T5400-X5400)</f>
        <v/>
      </c>
      <c r="Z5400" s="8">
        <f>IF($C5400="","",Y5400-M5400)</f>
        <v/>
      </c>
      <c r="AD5400" s="8" t="n"/>
      <c r="AG5400" s="14" t="n"/>
      <c r="AI5400">
        <f>IF($C5400="","",IF(COUNTIF($C$2:$C5400,$C5400)=1,1,0))</f>
        <v/>
      </c>
      <c r="AJ5400">
        <f>IF($AI5400=1,SUMPRODUCT(--($AM$2:$AM$7001&lt;$AM5400))+1,"")</f>
        <v/>
      </c>
      <c r="AK5400">
        <f>IF($C5400="","",IF(OR($P5400=TRUE(),$P5400="TRUE"),1,0))</f>
        <v/>
      </c>
      <c r="AL5400">
        <f>IF($C5400="","",IF(AND($V5400="Yes",SUMPRODUCT((LEN(Settings!$F$6:$F$13)&gt;0)*ISNUMBER(SEARCH(Settings!$F$6:$F$13,$O5400)))=0),1,0))</f>
        <v/>
      </c>
      <c r="AM5400">
        <f>IF($AI5400=1,IFERROR(IF(VALUE($C5400)&lt;100000000,VALUE($C5400),1000000000),IFERROR(IF(VALUE(MID($C5400,2,20))&lt;100000000,VALUE(MID($C5400,2,20)),1000000000),1000000000))+ROW()/100000,"")</f>
        <v/>
      </c>
    </row>
    <row r="5401">
      <c r="E5401" s="14" t="n"/>
      <c r="M5401" s="8">
        <f>IF($C5401="","",L5401*T5401/100)</f>
        <v/>
      </c>
      <c r="S5401" s="8" t="n"/>
      <c r="T5401" s="8" t="n"/>
      <c r="W5401">
        <f>IF($C5401="","",IF($AL5401=1,0,IF($AK5401=1,Settings!$C$6,Settings!$C$7))*100)</f>
        <v/>
      </c>
      <c r="X5401" s="8">
        <f>IF($C5401="","",T5401*W5401/100)</f>
        <v/>
      </c>
      <c r="Y5401" s="8">
        <f>IF($C5401="","",T5401-X5401)</f>
        <v/>
      </c>
      <c r="Z5401" s="8">
        <f>IF($C5401="","",Y5401-M5401)</f>
        <v/>
      </c>
      <c r="AD5401" s="8" t="n"/>
      <c r="AG5401" s="14" t="n"/>
      <c r="AI5401">
        <f>IF($C5401="","",IF(COUNTIF($C$2:$C5401,$C5401)=1,1,0))</f>
        <v/>
      </c>
      <c r="AJ5401">
        <f>IF($AI5401=1,SUMPRODUCT(--($AM$2:$AM$7001&lt;$AM5401))+1,"")</f>
        <v/>
      </c>
      <c r="AK5401">
        <f>IF($C5401="","",IF(OR($P5401=TRUE(),$P5401="TRUE"),1,0))</f>
        <v/>
      </c>
      <c r="AL5401">
        <f>IF($C5401="","",IF(AND($V5401="Yes",SUMPRODUCT((LEN(Settings!$F$6:$F$13)&gt;0)*ISNUMBER(SEARCH(Settings!$F$6:$F$13,$O5401)))=0),1,0))</f>
        <v/>
      </c>
      <c r="AM5401">
        <f>IF($AI5401=1,IFERROR(IF(VALUE($C5401)&lt;100000000,VALUE($C5401),1000000000),IFERROR(IF(VALUE(MID($C5401,2,20))&lt;100000000,VALUE(MID($C5401,2,20)),1000000000),1000000000))+ROW()/100000,"")</f>
        <v/>
      </c>
    </row>
    <row r="5402">
      <c r="E5402" s="14" t="n"/>
      <c r="M5402" s="8">
        <f>IF($C5402="","",L5402*T5402/100)</f>
        <v/>
      </c>
      <c r="S5402" s="8" t="n"/>
      <c r="T5402" s="8" t="n"/>
      <c r="W5402">
        <f>IF($C5402="","",IF($AL5402=1,0,IF($AK5402=1,Settings!$C$6,Settings!$C$7))*100)</f>
        <v/>
      </c>
      <c r="X5402" s="8">
        <f>IF($C5402="","",T5402*W5402/100)</f>
        <v/>
      </c>
      <c r="Y5402" s="8">
        <f>IF($C5402="","",T5402-X5402)</f>
        <v/>
      </c>
      <c r="Z5402" s="8">
        <f>IF($C5402="","",Y5402-M5402)</f>
        <v/>
      </c>
      <c r="AD5402" s="8" t="n"/>
      <c r="AG5402" s="14" t="n"/>
      <c r="AI5402">
        <f>IF($C5402="","",IF(COUNTIF($C$2:$C5402,$C5402)=1,1,0))</f>
        <v/>
      </c>
      <c r="AJ5402">
        <f>IF($AI5402=1,SUMPRODUCT(--($AM$2:$AM$7001&lt;$AM5402))+1,"")</f>
        <v/>
      </c>
      <c r="AK5402">
        <f>IF($C5402="","",IF(OR($P5402=TRUE(),$P5402="TRUE"),1,0))</f>
        <v/>
      </c>
      <c r="AL5402">
        <f>IF($C5402="","",IF(AND($V5402="Yes",SUMPRODUCT((LEN(Settings!$F$6:$F$13)&gt;0)*ISNUMBER(SEARCH(Settings!$F$6:$F$13,$O5402)))=0),1,0))</f>
        <v/>
      </c>
      <c r="AM5402">
        <f>IF($AI5402=1,IFERROR(IF(VALUE($C5402)&lt;100000000,VALUE($C5402),1000000000),IFERROR(IF(VALUE(MID($C5402,2,20))&lt;100000000,VALUE(MID($C5402,2,20)),1000000000),1000000000))+ROW()/100000,"")</f>
        <v/>
      </c>
    </row>
    <row r="5403">
      <c r="E5403" s="14" t="n"/>
      <c r="M5403" s="8">
        <f>IF($C5403="","",L5403*T5403/100)</f>
        <v/>
      </c>
      <c r="S5403" s="8" t="n"/>
      <c r="T5403" s="8" t="n"/>
      <c r="W5403">
        <f>IF($C5403="","",IF($AL5403=1,0,IF($AK5403=1,Settings!$C$6,Settings!$C$7))*100)</f>
        <v/>
      </c>
      <c r="X5403" s="8">
        <f>IF($C5403="","",T5403*W5403/100)</f>
        <v/>
      </c>
      <c r="Y5403" s="8">
        <f>IF($C5403="","",T5403-X5403)</f>
        <v/>
      </c>
      <c r="Z5403" s="8">
        <f>IF($C5403="","",Y5403-M5403)</f>
        <v/>
      </c>
      <c r="AD5403" s="8" t="n"/>
      <c r="AG5403" s="14" t="n"/>
      <c r="AI5403">
        <f>IF($C5403="","",IF(COUNTIF($C$2:$C5403,$C5403)=1,1,0))</f>
        <v/>
      </c>
      <c r="AJ5403">
        <f>IF($AI5403=1,SUMPRODUCT(--($AM$2:$AM$7001&lt;$AM5403))+1,"")</f>
        <v/>
      </c>
      <c r="AK5403">
        <f>IF($C5403="","",IF(OR($P5403=TRUE(),$P5403="TRUE"),1,0))</f>
        <v/>
      </c>
      <c r="AL5403">
        <f>IF($C5403="","",IF(AND($V5403="Yes",SUMPRODUCT((LEN(Settings!$F$6:$F$13)&gt;0)*ISNUMBER(SEARCH(Settings!$F$6:$F$13,$O5403)))=0),1,0))</f>
        <v/>
      </c>
      <c r="AM5403">
        <f>IF($AI5403=1,IFERROR(IF(VALUE($C5403)&lt;100000000,VALUE($C5403),1000000000),IFERROR(IF(VALUE(MID($C5403,2,20))&lt;100000000,VALUE(MID($C5403,2,20)),1000000000),1000000000))+ROW()/100000,"")</f>
        <v/>
      </c>
    </row>
    <row r="5404">
      <c r="E5404" s="14" t="n"/>
      <c r="M5404" s="8">
        <f>IF($C5404="","",L5404*T5404/100)</f>
        <v/>
      </c>
      <c r="S5404" s="8" t="n"/>
      <c r="T5404" s="8" t="n"/>
      <c r="W5404">
        <f>IF($C5404="","",IF($AL5404=1,0,IF($AK5404=1,Settings!$C$6,Settings!$C$7))*100)</f>
        <v/>
      </c>
      <c r="X5404" s="8">
        <f>IF($C5404="","",T5404*W5404/100)</f>
        <v/>
      </c>
      <c r="Y5404" s="8">
        <f>IF($C5404="","",T5404-X5404)</f>
        <v/>
      </c>
      <c r="Z5404" s="8">
        <f>IF($C5404="","",Y5404-M5404)</f>
        <v/>
      </c>
      <c r="AD5404" s="8" t="n"/>
      <c r="AG5404" s="14" t="n"/>
      <c r="AI5404">
        <f>IF($C5404="","",IF(COUNTIF($C$2:$C5404,$C5404)=1,1,0))</f>
        <v/>
      </c>
      <c r="AJ5404">
        <f>IF($AI5404=1,SUMPRODUCT(--($AM$2:$AM$7001&lt;$AM5404))+1,"")</f>
        <v/>
      </c>
      <c r="AK5404">
        <f>IF($C5404="","",IF(OR($P5404=TRUE(),$P5404="TRUE"),1,0))</f>
        <v/>
      </c>
      <c r="AL5404">
        <f>IF($C5404="","",IF(AND($V5404="Yes",SUMPRODUCT((LEN(Settings!$F$6:$F$13)&gt;0)*ISNUMBER(SEARCH(Settings!$F$6:$F$13,$O5404)))=0),1,0))</f>
        <v/>
      </c>
      <c r="AM5404">
        <f>IF($AI5404=1,IFERROR(IF(VALUE($C5404)&lt;100000000,VALUE($C5404),1000000000),IFERROR(IF(VALUE(MID($C5404,2,20))&lt;100000000,VALUE(MID($C5404,2,20)),1000000000),1000000000))+ROW()/100000,"")</f>
        <v/>
      </c>
    </row>
    <row r="5405">
      <c r="E5405" s="14" t="n"/>
      <c r="M5405" s="8">
        <f>IF($C5405="","",L5405*T5405/100)</f>
        <v/>
      </c>
      <c r="S5405" s="8" t="n"/>
      <c r="T5405" s="8" t="n"/>
      <c r="W5405">
        <f>IF($C5405="","",IF($AL5405=1,0,IF($AK5405=1,Settings!$C$6,Settings!$C$7))*100)</f>
        <v/>
      </c>
      <c r="X5405" s="8">
        <f>IF($C5405="","",T5405*W5405/100)</f>
        <v/>
      </c>
      <c r="Y5405" s="8">
        <f>IF($C5405="","",T5405-X5405)</f>
        <v/>
      </c>
      <c r="Z5405" s="8">
        <f>IF($C5405="","",Y5405-M5405)</f>
        <v/>
      </c>
      <c r="AD5405" s="8" t="n"/>
      <c r="AG5405" s="14" t="n"/>
      <c r="AI5405">
        <f>IF($C5405="","",IF(COUNTIF($C$2:$C5405,$C5405)=1,1,0))</f>
        <v/>
      </c>
      <c r="AJ5405">
        <f>IF($AI5405=1,SUMPRODUCT(--($AM$2:$AM$7001&lt;$AM5405))+1,"")</f>
        <v/>
      </c>
      <c r="AK5405">
        <f>IF($C5405="","",IF(OR($P5405=TRUE(),$P5405="TRUE"),1,0))</f>
        <v/>
      </c>
      <c r="AL5405">
        <f>IF($C5405="","",IF(AND($V5405="Yes",SUMPRODUCT((LEN(Settings!$F$6:$F$13)&gt;0)*ISNUMBER(SEARCH(Settings!$F$6:$F$13,$O5405)))=0),1,0))</f>
        <v/>
      </c>
      <c r="AM5405">
        <f>IF($AI5405=1,IFERROR(IF(VALUE($C5405)&lt;100000000,VALUE($C5405),1000000000),IFERROR(IF(VALUE(MID($C5405,2,20))&lt;100000000,VALUE(MID($C5405,2,20)),1000000000),1000000000))+ROW()/100000,"")</f>
        <v/>
      </c>
    </row>
    <row r="5406">
      <c r="E5406" s="14" t="n"/>
      <c r="M5406" s="8">
        <f>IF($C5406="","",L5406*T5406/100)</f>
        <v/>
      </c>
      <c r="S5406" s="8" t="n"/>
      <c r="T5406" s="8" t="n"/>
      <c r="W5406">
        <f>IF($C5406="","",IF($AL5406=1,0,IF($AK5406=1,Settings!$C$6,Settings!$C$7))*100)</f>
        <v/>
      </c>
      <c r="X5406" s="8">
        <f>IF($C5406="","",T5406*W5406/100)</f>
        <v/>
      </c>
      <c r="Y5406" s="8">
        <f>IF($C5406="","",T5406-X5406)</f>
        <v/>
      </c>
      <c r="Z5406" s="8">
        <f>IF($C5406="","",Y5406-M5406)</f>
        <v/>
      </c>
      <c r="AD5406" s="8" t="n"/>
      <c r="AG5406" s="14" t="n"/>
      <c r="AI5406">
        <f>IF($C5406="","",IF(COUNTIF($C$2:$C5406,$C5406)=1,1,0))</f>
        <v/>
      </c>
      <c r="AJ5406">
        <f>IF($AI5406=1,SUMPRODUCT(--($AM$2:$AM$7001&lt;$AM5406))+1,"")</f>
        <v/>
      </c>
      <c r="AK5406">
        <f>IF($C5406="","",IF(OR($P5406=TRUE(),$P5406="TRUE"),1,0))</f>
        <v/>
      </c>
      <c r="AL5406">
        <f>IF($C5406="","",IF(AND($V5406="Yes",SUMPRODUCT((LEN(Settings!$F$6:$F$13)&gt;0)*ISNUMBER(SEARCH(Settings!$F$6:$F$13,$O5406)))=0),1,0))</f>
        <v/>
      </c>
      <c r="AM5406">
        <f>IF($AI5406=1,IFERROR(IF(VALUE($C5406)&lt;100000000,VALUE($C5406),1000000000),IFERROR(IF(VALUE(MID($C5406,2,20))&lt;100000000,VALUE(MID($C5406,2,20)),1000000000),1000000000))+ROW()/100000,"")</f>
        <v/>
      </c>
    </row>
    <row r="5407">
      <c r="E5407" s="14" t="n"/>
      <c r="M5407" s="8">
        <f>IF($C5407="","",L5407*T5407/100)</f>
        <v/>
      </c>
      <c r="S5407" s="8" t="n"/>
      <c r="T5407" s="8" t="n"/>
      <c r="W5407">
        <f>IF($C5407="","",IF($AL5407=1,0,IF($AK5407=1,Settings!$C$6,Settings!$C$7))*100)</f>
        <v/>
      </c>
      <c r="X5407" s="8">
        <f>IF($C5407="","",T5407*W5407/100)</f>
        <v/>
      </c>
      <c r="Y5407" s="8">
        <f>IF($C5407="","",T5407-X5407)</f>
        <v/>
      </c>
      <c r="Z5407" s="8">
        <f>IF($C5407="","",Y5407-M5407)</f>
        <v/>
      </c>
      <c r="AD5407" s="8" t="n"/>
      <c r="AG5407" s="14" t="n"/>
      <c r="AI5407">
        <f>IF($C5407="","",IF(COUNTIF($C$2:$C5407,$C5407)=1,1,0))</f>
        <v/>
      </c>
      <c r="AJ5407">
        <f>IF($AI5407=1,SUMPRODUCT(--($AM$2:$AM$7001&lt;$AM5407))+1,"")</f>
        <v/>
      </c>
      <c r="AK5407">
        <f>IF($C5407="","",IF(OR($P5407=TRUE(),$P5407="TRUE"),1,0))</f>
        <v/>
      </c>
      <c r="AL5407">
        <f>IF($C5407="","",IF(AND($V5407="Yes",SUMPRODUCT((LEN(Settings!$F$6:$F$13)&gt;0)*ISNUMBER(SEARCH(Settings!$F$6:$F$13,$O5407)))=0),1,0))</f>
        <v/>
      </c>
      <c r="AM5407">
        <f>IF($AI5407=1,IFERROR(IF(VALUE($C5407)&lt;100000000,VALUE($C5407),1000000000),IFERROR(IF(VALUE(MID($C5407,2,20))&lt;100000000,VALUE(MID($C5407,2,20)),1000000000),1000000000))+ROW()/100000,"")</f>
        <v/>
      </c>
    </row>
    <row r="5408">
      <c r="E5408" s="14" t="n"/>
      <c r="M5408" s="8">
        <f>IF($C5408="","",L5408*T5408/100)</f>
        <v/>
      </c>
      <c r="S5408" s="8" t="n"/>
      <c r="T5408" s="8" t="n"/>
      <c r="W5408">
        <f>IF($C5408="","",IF($AL5408=1,0,IF($AK5408=1,Settings!$C$6,Settings!$C$7))*100)</f>
        <v/>
      </c>
      <c r="X5408" s="8">
        <f>IF($C5408="","",T5408*W5408/100)</f>
        <v/>
      </c>
      <c r="Y5408" s="8">
        <f>IF($C5408="","",T5408-X5408)</f>
        <v/>
      </c>
      <c r="Z5408" s="8">
        <f>IF($C5408="","",Y5408-M5408)</f>
        <v/>
      </c>
      <c r="AD5408" s="8" t="n"/>
      <c r="AG5408" s="14" t="n"/>
      <c r="AI5408">
        <f>IF($C5408="","",IF(COUNTIF($C$2:$C5408,$C5408)=1,1,0))</f>
        <v/>
      </c>
      <c r="AJ5408">
        <f>IF($AI5408=1,SUMPRODUCT(--($AM$2:$AM$7001&lt;$AM5408))+1,"")</f>
        <v/>
      </c>
      <c r="AK5408">
        <f>IF($C5408="","",IF(OR($P5408=TRUE(),$P5408="TRUE"),1,0))</f>
        <v/>
      </c>
      <c r="AL5408">
        <f>IF($C5408="","",IF(AND($V5408="Yes",SUMPRODUCT((LEN(Settings!$F$6:$F$13)&gt;0)*ISNUMBER(SEARCH(Settings!$F$6:$F$13,$O5408)))=0),1,0))</f>
        <v/>
      </c>
      <c r="AM5408">
        <f>IF($AI5408=1,IFERROR(IF(VALUE($C5408)&lt;100000000,VALUE($C5408),1000000000),IFERROR(IF(VALUE(MID($C5408,2,20))&lt;100000000,VALUE(MID($C5408,2,20)),1000000000),1000000000))+ROW()/100000,"")</f>
        <v/>
      </c>
    </row>
    <row r="5409">
      <c r="E5409" s="14" t="n"/>
      <c r="M5409" s="8">
        <f>IF($C5409="","",L5409*T5409/100)</f>
        <v/>
      </c>
      <c r="S5409" s="8" t="n"/>
      <c r="T5409" s="8" t="n"/>
      <c r="W5409">
        <f>IF($C5409="","",IF($AL5409=1,0,IF($AK5409=1,Settings!$C$6,Settings!$C$7))*100)</f>
        <v/>
      </c>
      <c r="X5409" s="8">
        <f>IF($C5409="","",T5409*W5409/100)</f>
        <v/>
      </c>
      <c r="Y5409" s="8">
        <f>IF($C5409="","",T5409-X5409)</f>
        <v/>
      </c>
      <c r="Z5409" s="8">
        <f>IF($C5409="","",Y5409-M5409)</f>
        <v/>
      </c>
      <c r="AD5409" s="8" t="n"/>
      <c r="AG5409" s="14" t="n"/>
      <c r="AI5409">
        <f>IF($C5409="","",IF(COUNTIF($C$2:$C5409,$C5409)=1,1,0))</f>
        <v/>
      </c>
      <c r="AJ5409">
        <f>IF($AI5409=1,SUMPRODUCT(--($AM$2:$AM$7001&lt;$AM5409))+1,"")</f>
        <v/>
      </c>
      <c r="AK5409">
        <f>IF($C5409="","",IF(OR($P5409=TRUE(),$P5409="TRUE"),1,0))</f>
        <v/>
      </c>
      <c r="AL5409">
        <f>IF($C5409="","",IF(AND($V5409="Yes",SUMPRODUCT((LEN(Settings!$F$6:$F$13)&gt;0)*ISNUMBER(SEARCH(Settings!$F$6:$F$13,$O5409)))=0),1,0))</f>
        <v/>
      </c>
      <c r="AM5409">
        <f>IF($AI5409=1,IFERROR(IF(VALUE($C5409)&lt;100000000,VALUE($C5409),1000000000),IFERROR(IF(VALUE(MID($C5409,2,20))&lt;100000000,VALUE(MID($C5409,2,20)),1000000000),1000000000))+ROW()/100000,"")</f>
        <v/>
      </c>
    </row>
    <row r="5410">
      <c r="E5410" s="14" t="n"/>
      <c r="M5410" s="8">
        <f>IF($C5410="","",L5410*T5410/100)</f>
        <v/>
      </c>
      <c r="S5410" s="8" t="n"/>
      <c r="T5410" s="8" t="n"/>
      <c r="W5410">
        <f>IF($C5410="","",IF($AL5410=1,0,IF($AK5410=1,Settings!$C$6,Settings!$C$7))*100)</f>
        <v/>
      </c>
      <c r="X5410" s="8">
        <f>IF($C5410="","",T5410*W5410/100)</f>
        <v/>
      </c>
      <c r="Y5410" s="8">
        <f>IF($C5410="","",T5410-X5410)</f>
        <v/>
      </c>
      <c r="Z5410" s="8">
        <f>IF($C5410="","",Y5410-M5410)</f>
        <v/>
      </c>
      <c r="AD5410" s="8" t="n"/>
      <c r="AG5410" s="14" t="n"/>
      <c r="AI5410">
        <f>IF($C5410="","",IF(COUNTIF($C$2:$C5410,$C5410)=1,1,0))</f>
        <v/>
      </c>
      <c r="AJ5410">
        <f>IF($AI5410=1,SUMPRODUCT(--($AM$2:$AM$7001&lt;$AM5410))+1,"")</f>
        <v/>
      </c>
      <c r="AK5410">
        <f>IF($C5410="","",IF(OR($P5410=TRUE(),$P5410="TRUE"),1,0))</f>
        <v/>
      </c>
      <c r="AL5410">
        <f>IF($C5410="","",IF(AND($V5410="Yes",SUMPRODUCT((LEN(Settings!$F$6:$F$13)&gt;0)*ISNUMBER(SEARCH(Settings!$F$6:$F$13,$O5410)))=0),1,0))</f>
        <v/>
      </c>
      <c r="AM5410">
        <f>IF($AI5410=1,IFERROR(IF(VALUE($C5410)&lt;100000000,VALUE($C5410),1000000000),IFERROR(IF(VALUE(MID($C5410,2,20))&lt;100000000,VALUE(MID($C5410,2,20)),1000000000),1000000000))+ROW()/100000,"")</f>
        <v/>
      </c>
    </row>
    <row r="5411">
      <c r="E5411" s="14" t="n"/>
      <c r="M5411" s="8">
        <f>IF($C5411="","",L5411*T5411/100)</f>
        <v/>
      </c>
      <c r="S5411" s="8" t="n"/>
      <c r="T5411" s="8" t="n"/>
      <c r="W5411">
        <f>IF($C5411="","",IF($AL5411=1,0,IF($AK5411=1,Settings!$C$6,Settings!$C$7))*100)</f>
        <v/>
      </c>
      <c r="X5411" s="8">
        <f>IF($C5411="","",T5411*W5411/100)</f>
        <v/>
      </c>
      <c r="Y5411" s="8">
        <f>IF($C5411="","",T5411-X5411)</f>
        <v/>
      </c>
      <c r="Z5411" s="8">
        <f>IF($C5411="","",Y5411-M5411)</f>
        <v/>
      </c>
      <c r="AD5411" s="8" t="n"/>
      <c r="AG5411" s="14" t="n"/>
      <c r="AI5411">
        <f>IF($C5411="","",IF(COUNTIF($C$2:$C5411,$C5411)=1,1,0))</f>
        <v/>
      </c>
      <c r="AJ5411">
        <f>IF($AI5411=1,SUMPRODUCT(--($AM$2:$AM$7001&lt;$AM5411))+1,"")</f>
        <v/>
      </c>
      <c r="AK5411">
        <f>IF($C5411="","",IF(OR($P5411=TRUE(),$P5411="TRUE"),1,0))</f>
        <v/>
      </c>
      <c r="AL5411">
        <f>IF($C5411="","",IF(AND($V5411="Yes",SUMPRODUCT((LEN(Settings!$F$6:$F$13)&gt;0)*ISNUMBER(SEARCH(Settings!$F$6:$F$13,$O5411)))=0),1,0))</f>
        <v/>
      </c>
      <c r="AM5411">
        <f>IF($AI5411=1,IFERROR(IF(VALUE($C5411)&lt;100000000,VALUE($C5411),1000000000),IFERROR(IF(VALUE(MID($C5411,2,20))&lt;100000000,VALUE(MID($C5411,2,20)),1000000000),1000000000))+ROW()/100000,"")</f>
        <v/>
      </c>
    </row>
    <row r="5412">
      <c r="E5412" s="14" t="n"/>
      <c r="M5412" s="8">
        <f>IF($C5412="","",L5412*T5412/100)</f>
        <v/>
      </c>
      <c r="S5412" s="8" t="n"/>
      <c r="T5412" s="8" t="n"/>
      <c r="W5412">
        <f>IF($C5412="","",IF($AL5412=1,0,IF($AK5412=1,Settings!$C$6,Settings!$C$7))*100)</f>
        <v/>
      </c>
      <c r="X5412" s="8">
        <f>IF($C5412="","",T5412*W5412/100)</f>
        <v/>
      </c>
      <c r="Y5412" s="8">
        <f>IF($C5412="","",T5412-X5412)</f>
        <v/>
      </c>
      <c r="Z5412" s="8">
        <f>IF($C5412="","",Y5412-M5412)</f>
        <v/>
      </c>
      <c r="AD5412" s="8" t="n"/>
      <c r="AG5412" s="14" t="n"/>
      <c r="AI5412">
        <f>IF($C5412="","",IF(COUNTIF($C$2:$C5412,$C5412)=1,1,0))</f>
        <v/>
      </c>
      <c r="AJ5412">
        <f>IF($AI5412=1,SUMPRODUCT(--($AM$2:$AM$7001&lt;$AM5412))+1,"")</f>
        <v/>
      </c>
      <c r="AK5412">
        <f>IF($C5412="","",IF(OR($P5412=TRUE(),$P5412="TRUE"),1,0))</f>
        <v/>
      </c>
      <c r="AL5412">
        <f>IF($C5412="","",IF(AND($V5412="Yes",SUMPRODUCT((LEN(Settings!$F$6:$F$13)&gt;0)*ISNUMBER(SEARCH(Settings!$F$6:$F$13,$O5412)))=0),1,0))</f>
        <v/>
      </c>
      <c r="AM5412">
        <f>IF($AI5412=1,IFERROR(IF(VALUE($C5412)&lt;100000000,VALUE($C5412),1000000000),IFERROR(IF(VALUE(MID($C5412,2,20))&lt;100000000,VALUE(MID($C5412,2,20)),1000000000),1000000000))+ROW()/100000,"")</f>
        <v/>
      </c>
    </row>
    <row r="5413">
      <c r="E5413" s="14" t="n"/>
      <c r="M5413" s="8">
        <f>IF($C5413="","",L5413*T5413/100)</f>
        <v/>
      </c>
      <c r="S5413" s="8" t="n"/>
      <c r="T5413" s="8" t="n"/>
      <c r="W5413">
        <f>IF($C5413="","",IF($AL5413=1,0,IF($AK5413=1,Settings!$C$6,Settings!$C$7))*100)</f>
        <v/>
      </c>
      <c r="X5413" s="8">
        <f>IF($C5413="","",T5413*W5413/100)</f>
        <v/>
      </c>
      <c r="Y5413" s="8">
        <f>IF($C5413="","",T5413-X5413)</f>
        <v/>
      </c>
      <c r="Z5413" s="8">
        <f>IF($C5413="","",Y5413-M5413)</f>
        <v/>
      </c>
      <c r="AD5413" s="8" t="n"/>
      <c r="AG5413" s="14" t="n"/>
      <c r="AI5413">
        <f>IF($C5413="","",IF(COUNTIF($C$2:$C5413,$C5413)=1,1,0))</f>
        <v/>
      </c>
      <c r="AJ5413">
        <f>IF($AI5413=1,SUMPRODUCT(--($AM$2:$AM$7001&lt;$AM5413))+1,"")</f>
        <v/>
      </c>
      <c r="AK5413">
        <f>IF($C5413="","",IF(OR($P5413=TRUE(),$P5413="TRUE"),1,0))</f>
        <v/>
      </c>
      <c r="AL5413">
        <f>IF($C5413="","",IF(AND($V5413="Yes",SUMPRODUCT((LEN(Settings!$F$6:$F$13)&gt;0)*ISNUMBER(SEARCH(Settings!$F$6:$F$13,$O5413)))=0),1,0))</f>
        <v/>
      </c>
      <c r="AM5413">
        <f>IF($AI5413=1,IFERROR(IF(VALUE($C5413)&lt;100000000,VALUE($C5413),1000000000),IFERROR(IF(VALUE(MID($C5413,2,20))&lt;100000000,VALUE(MID($C5413,2,20)),1000000000),1000000000))+ROW()/100000,"")</f>
        <v/>
      </c>
    </row>
    <row r="5414">
      <c r="E5414" s="14" t="n"/>
      <c r="M5414" s="8">
        <f>IF($C5414="","",L5414*T5414/100)</f>
        <v/>
      </c>
      <c r="S5414" s="8" t="n"/>
      <c r="T5414" s="8" t="n"/>
      <c r="W5414">
        <f>IF($C5414="","",IF($AL5414=1,0,IF($AK5414=1,Settings!$C$6,Settings!$C$7))*100)</f>
        <v/>
      </c>
      <c r="X5414" s="8">
        <f>IF($C5414="","",T5414*W5414/100)</f>
        <v/>
      </c>
      <c r="Y5414" s="8">
        <f>IF($C5414="","",T5414-X5414)</f>
        <v/>
      </c>
      <c r="Z5414" s="8">
        <f>IF($C5414="","",Y5414-M5414)</f>
        <v/>
      </c>
      <c r="AD5414" s="8" t="n"/>
      <c r="AG5414" s="14" t="n"/>
      <c r="AI5414">
        <f>IF($C5414="","",IF(COUNTIF($C$2:$C5414,$C5414)=1,1,0))</f>
        <v/>
      </c>
      <c r="AJ5414">
        <f>IF($AI5414=1,SUMPRODUCT(--($AM$2:$AM$7001&lt;$AM5414))+1,"")</f>
        <v/>
      </c>
      <c r="AK5414">
        <f>IF($C5414="","",IF(OR($P5414=TRUE(),$P5414="TRUE"),1,0))</f>
        <v/>
      </c>
      <c r="AL5414">
        <f>IF($C5414="","",IF(AND($V5414="Yes",SUMPRODUCT((LEN(Settings!$F$6:$F$13)&gt;0)*ISNUMBER(SEARCH(Settings!$F$6:$F$13,$O5414)))=0),1,0))</f>
        <v/>
      </c>
      <c r="AM5414">
        <f>IF($AI5414=1,IFERROR(IF(VALUE($C5414)&lt;100000000,VALUE($C5414),1000000000),IFERROR(IF(VALUE(MID($C5414,2,20))&lt;100000000,VALUE(MID($C5414,2,20)),1000000000),1000000000))+ROW()/100000,"")</f>
        <v/>
      </c>
    </row>
    <row r="5415">
      <c r="E5415" s="14" t="n"/>
      <c r="M5415" s="8">
        <f>IF($C5415="","",L5415*T5415/100)</f>
        <v/>
      </c>
      <c r="S5415" s="8" t="n"/>
      <c r="T5415" s="8" t="n"/>
      <c r="W5415">
        <f>IF($C5415="","",IF($AL5415=1,0,IF($AK5415=1,Settings!$C$6,Settings!$C$7))*100)</f>
        <v/>
      </c>
      <c r="X5415" s="8">
        <f>IF($C5415="","",T5415*W5415/100)</f>
        <v/>
      </c>
      <c r="Y5415" s="8">
        <f>IF($C5415="","",T5415-X5415)</f>
        <v/>
      </c>
      <c r="Z5415" s="8">
        <f>IF($C5415="","",Y5415-M5415)</f>
        <v/>
      </c>
      <c r="AD5415" s="8" t="n"/>
      <c r="AG5415" s="14" t="n"/>
      <c r="AI5415">
        <f>IF($C5415="","",IF(COUNTIF($C$2:$C5415,$C5415)=1,1,0))</f>
        <v/>
      </c>
      <c r="AJ5415">
        <f>IF($AI5415=1,SUMPRODUCT(--($AM$2:$AM$7001&lt;$AM5415))+1,"")</f>
        <v/>
      </c>
      <c r="AK5415">
        <f>IF($C5415="","",IF(OR($P5415=TRUE(),$P5415="TRUE"),1,0))</f>
        <v/>
      </c>
      <c r="AL5415">
        <f>IF($C5415="","",IF(AND($V5415="Yes",SUMPRODUCT((LEN(Settings!$F$6:$F$13)&gt;0)*ISNUMBER(SEARCH(Settings!$F$6:$F$13,$O5415)))=0),1,0))</f>
        <v/>
      </c>
      <c r="AM5415">
        <f>IF($AI5415=1,IFERROR(IF(VALUE($C5415)&lt;100000000,VALUE($C5415),1000000000),IFERROR(IF(VALUE(MID($C5415,2,20))&lt;100000000,VALUE(MID($C5415,2,20)),1000000000),1000000000))+ROW()/100000,"")</f>
        <v/>
      </c>
    </row>
    <row r="5416">
      <c r="E5416" s="14" t="n"/>
      <c r="M5416" s="8">
        <f>IF($C5416="","",L5416*T5416/100)</f>
        <v/>
      </c>
      <c r="S5416" s="8" t="n"/>
      <c r="T5416" s="8" t="n"/>
      <c r="W5416">
        <f>IF($C5416="","",IF($AL5416=1,0,IF($AK5416=1,Settings!$C$6,Settings!$C$7))*100)</f>
        <v/>
      </c>
      <c r="X5416" s="8">
        <f>IF($C5416="","",T5416*W5416/100)</f>
        <v/>
      </c>
      <c r="Y5416" s="8">
        <f>IF($C5416="","",T5416-X5416)</f>
        <v/>
      </c>
      <c r="Z5416" s="8">
        <f>IF($C5416="","",Y5416-M5416)</f>
        <v/>
      </c>
      <c r="AD5416" s="8" t="n"/>
      <c r="AG5416" s="14" t="n"/>
      <c r="AI5416">
        <f>IF($C5416="","",IF(COUNTIF($C$2:$C5416,$C5416)=1,1,0))</f>
        <v/>
      </c>
      <c r="AJ5416">
        <f>IF($AI5416=1,SUMPRODUCT(--($AM$2:$AM$7001&lt;$AM5416))+1,"")</f>
        <v/>
      </c>
      <c r="AK5416">
        <f>IF($C5416="","",IF(OR($P5416=TRUE(),$P5416="TRUE"),1,0))</f>
        <v/>
      </c>
      <c r="AL5416">
        <f>IF($C5416="","",IF(AND($V5416="Yes",SUMPRODUCT((LEN(Settings!$F$6:$F$13)&gt;0)*ISNUMBER(SEARCH(Settings!$F$6:$F$13,$O5416)))=0),1,0))</f>
        <v/>
      </c>
      <c r="AM5416">
        <f>IF($AI5416=1,IFERROR(IF(VALUE($C5416)&lt;100000000,VALUE($C5416),1000000000),IFERROR(IF(VALUE(MID($C5416,2,20))&lt;100000000,VALUE(MID($C5416,2,20)),1000000000),1000000000))+ROW()/100000,"")</f>
        <v/>
      </c>
    </row>
    <row r="5417">
      <c r="E5417" s="14" t="n"/>
      <c r="M5417" s="8">
        <f>IF($C5417="","",L5417*T5417/100)</f>
        <v/>
      </c>
      <c r="S5417" s="8" t="n"/>
      <c r="T5417" s="8" t="n"/>
      <c r="W5417">
        <f>IF($C5417="","",IF($AL5417=1,0,IF($AK5417=1,Settings!$C$6,Settings!$C$7))*100)</f>
        <v/>
      </c>
      <c r="X5417" s="8">
        <f>IF($C5417="","",T5417*W5417/100)</f>
        <v/>
      </c>
      <c r="Y5417" s="8">
        <f>IF($C5417="","",T5417-X5417)</f>
        <v/>
      </c>
      <c r="Z5417" s="8">
        <f>IF($C5417="","",Y5417-M5417)</f>
        <v/>
      </c>
      <c r="AD5417" s="8" t="n"/>
      <c r="AG5417" s="14" t="n"/>
      <c r="AI5417">
        <f>IF($C5417="","",IF(COUNTIF($C$2:$C5417,$C5417)=1,1,0))</f>
        <v/>
      </c>
      <c r="AJ5417">
        <f>IF($AI5417=1,SUMPRODUCT(--($AM$2:$AM$7001&lt;$AM5417))+1,"")</f>
        <v/>
      </c>
      <c r="AK5417">
        <f>IF($C5417="","",IF(OR($P5417=TRUE(),$P5417="TRUE"),1,0))</f>
        <v/>
      </c>
      <c r="AL5417">
        <f>IF($C5417="","",IF(AND($V5417="Yes",SUMPRODUCT((LEN(Settings!$F$6:$F$13)&gt;0)*ISNUMBER(SEARCH(Settings!$F$6:$F$13,$O5417)))=0),1,0))</f>
        <v/>
      </c>
      <c r="AM5417">
        <f>IF($AI5417=1,IFERROR(IF(VALUE($C5417)&lt;100000000,VALUE($C5417),1000000000),IFERROR(IF(VALUE(MID($C5417,2,20))&lt;100000000,VALUE(MID($C5417,2,20)),1000000000),1000000000))+ROW()/100000,"")</f>
        <v/>
      </c>
    </row>
    <row r="5418">
      <c r="E5418" s="14" t="n"/>
      <c r="M5418" s="8">
        <f>IF($C5418="","",L5418*T5418/100)</f>
        <v/>
      </c>
      <c r="S5418" s="8" t="n"/>
      <c r="T5418" s="8" t="n"/>
      <c r="W5418">
        <f>IF($C5418="","",IF($AL5418=1,0,IF($AK5418=1,Settings!$C$6,Settings!$C$7))*100)</f>
        <v/>
      </c>
      <c r="X5418" s="8">
        <f>IF($C5418="","",T5418*W5418/100)</f>
        <v/>
      </c>
      <c r="Y5418" s="8">
        <f>IF($C5418="","",T5418-X5418)</f>
        <v/>
      </c>
      <c r="Z5418" s="8">
        <f>IF($C5418="","",Y5418-M5418)</f>
        <v/>
      </c>
      <c r="AD5418" s="8" t="n"/>
      <c r="AG5418" s="14" t="n"/>
      <c r="AI5418">
        <f>IF($C5418="","",IF(COUNTIF($C$2:$C5418,$C5418)=1,1,0))</f>
        <v/>
      </c>
      <c r="AJ5418">
        <f>IF($AI5418=1,SUMPRODUCT(--($AM$2:$AM$7001&lt;$AM5418))+1,"")</f>
        <v/>
      </c>
      <c r="AK5418">
        <f>IF($C5418="","",IF(OR($P5418=TRUE(),$P5418="TRUE"),1,0))</f>
        <v/>
      </c>
      <c r="AL5418">
        <f>IF($C5418="","",IF(AND($V5418="Yes",SUMPRODUCT((LEN(Settings!$F$6:$F$13)&gt;0)*ISNUMBER(SEARCH(Settings!$F$6:$F$13,$O5418)))=0),1,0))</f>
        <v/>
      </c>
      <c r="AM5418">
        <f>IF($AI5418=1,IFERROR(IF(VALUE($C5418)&lt;100000000,VALUE($C5418),1000000000),IFERROR(IF(VALUE(MID($C5418,2,20))&lt;100000000,VALUE(MID($C5418,2,20)),1000000000),1000000000))+ROW()/100000,"")</f>
        <v/>
      </c>
    </row>
    <row r="5419">
      <c r="E5419" s="14" t="n"/>
      <c r="M5419" s="8">
        <f>IF($C5419="","",L5419*T5419/100)</f>
        <v/>
      </c>
      <c r="S5419" s="8" t="n"/>
      <c r="T5419" s="8" t="n"/>
      <c r="W5419">
        <f>IF($C5419="","",IF($AL5419=1,0,IF($AK5419=1,Settings!$C$6,Settings!$C$7))*100)</f>
        <v/>
      </c>
      <c r="X5419" s="8">
        <f>IF($C5419="","",T5419*W5419/100)</f>
        <v/>
      </c>
      <c r="Y5419" s="8">
        <f>IF($C5419="","",T5419-X5419)</f>
        <v/>
      </c>
      <c r="Z5419" s="8">
        <f>IF($C5419="","",Y5419-M5419)</f>
        <v/>
      </c>
      <c r="AD5419" s="8" t="n"/>
      <c r="AG5419" s="14" t="n"/>
      <c r="AI5419">
        <f>IF($C5419="","",IF(COUNTIF($C$2:$C5419,$C5419)=1,1,0))</f>
        <v/>
      </c>
      <c r="AJ5419">
        <f>IF($AI5419=1,SUMPRODUCT(--($AM$2:$AM$7001&lt;$AM5419))+1,"")</f>
        <v/>
      </c>
      <c r="AK5419">
        <f>IF($C5419="","",IF(OR($P5419=TRUE(),$P5419="TRUE"),1,0))</f>
        <v/>
      </c>
      <c r="AL5419">
        <f>IF($C5419="","",IF(AND($V5419="Yes",SUMPRODUCT((LEN(Settings!$F$6:$F$13)&gt;0)*ISNUMBER(SEARCH(Settings!$F$6:$F$13,$O5419)))=0),1,0))</f>
        <v/>
      </c>
      <c r="AM5419">
        <f>IF($AI5419=1,IFERROR(IF(VALUE($C5419)&lt;100000000,VALUE($C5419),1000000000),IFERROR(IF(VALUE(MID($C5419,2,20))&lt;100000000,VALUE(MID($C5419,2,20)),1000000000),1000000000))+ROW()/100000,"")</f>
        <v/>
      </c>
    </row>
    <row r="5420">
      <c r="E5420" s="14" t="n"/>
      <c r="M5420" s="8">
        <f>IF($C5420="","",L5420*T5420/100)</f>
        <v/>
      </c>
      <c r="S5420" s="8" t="n"/>
      <c r="T5420" s="8" t="n"/>
      <c r="W5420">
        <f>IF($C5420="","",IF($AL5420=1,0,IF($AK5420=1,Settings!$C$6,Settings!$C$7))*100)</f>
        <v/>
      </c>
      <c r="X5420" s="8">
        <f>IF($C5420="","",T5420*W5420/100)</f>
        <v/>
      </c>
      <c r="Y5420" s="8">
        <f>IF($C5420="","",T5420-X5420)</f>
        <v/>
      </c>
      <c r="Z5420" s="8">
        <f>IF($C5420="","",Y5420-M5420)</f>
        <v/>
      </c>
      <c r="AD5420" s="8" t="n"/>
      <c r="AG5420" s="14" t="n"/>
      <c r="AI5420">
        <f>IF($C5420="","",IF(COUNTIF($C$2:$C5420,$C5420)=1,1,0))</f>
        <v/>
      </c>
      <c r="AJ5420">
        <f>IF($AI5420=1,SUMPRODUCT(--($AM$2:$AM$7001&lt;$AM5420))+1,"")</f>
        <v/>
      </c>
      <c r="AK5420">
        <f>IF($C5420="","",IF(OR($P5420=TRUE(),$P5420="TRUE"),1,0))</f>
        <v/>
      </c>
      <c r="AL5420">
        <f>IF($C5420="","",IF(AND($V5420="Yes",SUMPRODUCT((LEN(Settings!$F$6:$F$13)&gt;0)*ISNUMBER(SEARCH(Settings!$F$6:$F$13,$O5420)))=0),1,0))</f>
        <v/>
      </c>
      <c r="AM5420">
        <f>IF($AI5420=1,IFERROR(IF(VALUE($C5420)&lt;100000000,VALUE($C5420),1000000000),IFERROR(IF(VALUE(MID($C5420,2,20))&lt;100000000,VALUE(MID($C5420,2,20)),1000000000),1000000000))+ROW()/100000,"")</f>
        <v/>
      </c>
    </row>
    <row r="5421">
      <c r="E5421" s="14" t="n"/>
      <c r="M5421" s="8">
        <f>IF($C5421="","",L5421*T5421/100)</f>
        <v/>
      </c>
      <c r="S5421" s="8" t="n"/>
      <c r="T5421" s="8" t="n"/>
      <c r="W5421">
        <f>IF($C5421="","",IF($AL5421=1,0,IF($AK5421=1,Settings!$C$6,Settings!$C$7))*100)</f>
        <v/>
      </c>
      <c r="X5421" s="8">
        <f>IF($C5421="","",T5421*W5421/100)</f>
        <v/>
      </c>
      <c r="Y5421" s="8">
        <f>IF($C5421="","",T5421-X5421)</f>
        <v/>
      </c>
      <c r="Z5421" s="8">
        <f>IF($C5421="","",Y5421-M5421)</f>
        <v/>
      </c>
      <c r="AD5421" s="8" t="n"/>
      <c r="AG5421" s="14" t="n"/>
      <c r="AI5421">
        <f>IF($C5421="","",IF(COUNTIF($C$2:$C5421,$C5421)=1,1,0))</f>
        <v/>
      </c>
      <c r="AJ5421">
        <f>IF($AI5421=1,SUMPRODUCT(--($AM$2:$AM$7001&lt;$AM5421))+1,"")</f>
        <v/>
      </c>
      <c r="AK5421">
        <f>IF($C5421="","",IF(OR($P5421=TRUE(),$P5421="TRUE"),1,0))</f>
        <v/>
      </c>
      <c r="AL5421">
        <f>IF($C5421="","",IF(AND($V5421="Yes",SUMPRODUCT((LEN(Settings!$F$6:$F$13)&gt;0)*ISNUMBER(SEARCH(Settings!$F$6:$F$13,$O5421)))=0),1,0))</f>
        <v/>
      </c>
      <c r="AM5421">
        <f>IF($AI5421=1,IFERROR(IF(VALUE($C5421)&lt;100000000,VALUE($C5421),1000000000),IFERROR(IF(VALUE(MID($C5421,2,20))&lt;100000000,VALUE(MID($C5421,2,20)),1000000000),1000000000))+ROW()/100000,"")</f>
        <v/>
      </c>
    </row>
    <row r="5422">
      <c r="E5422" s="14" t="n"/>
      <c r="M5422" s="8">
        <f>IF($C5422="","",L5422*T5422/100)</f>
        <v/>
      </c>
      <c r="S5422" s="8" t="n"/>
      <c r="T5422" s="8" t="n"/>
      <c r="W5422">
        <f>IF($C5422="","",IF($AL5422=1,0,IF($AK5422=1,Settings!$C$6,Settings!$C$7))*100)</f>
        <v/>
      </c>
      <c r="X5422" s="8">
        <f>IF($C5422="","",T5422*W5422/100)</f>
        <v/>
      </c>
      <c r="Y5422" s="8">
        <f>IF($C5422="","",T5422-X5422)</f>
        <v/>
      </c>
      <c r="Z5422" s="8">
        <f>IF($C5422="","",Y5422-M5422)</f>
        <v/>
      </c>
      <c r="AD5422" s="8" t="n"/>
      <c r="AG5422" s="14" t="n"/>
      <c r="AI5422">
        <f>IF($C5422="","",IF(COUNTIF($C$2:$C5422,$C5422)=1,1,0))</f>
        <v/>
      </c>
      <c r="AJ5422">
        <f>IF($AI5422=1,SUMPRODUCT(--($AM$2:$AM$7001&lt;$AM5422))+1,"")</f>
        <v/>
      </c>
      <c r="AK5422">
        <f>IF($C5422="","",IF(OR($P5422=TRUE(),$P5422="TRUE"),1,0))</f>
        <v/>
      </c>
      <c r="AL5422">
        <f>IF($C5422="","",IF(AND($V5422="Yes",SUMPRODUCT((LEN(Settings!$F$6:$F$13)&gt;0)*ISNUMBER(SEARCH(Settings!$F$6:$F$13,$O5422)))=0),1,0))</f>
        <v/>
      </c>
      <c r="AM5422">
        <f>IF($AI5422=1,IFERROR(IF(VALUE($C5422)&lt;100000000,VALUE($C5422),1000000000),IFERROR(IF(VALUE(MID($C5422,2,20))&lt;100000000,VALUE(MID($C5422,2,20)),1000000000),1000000000))+ROW()/100000,"")</f>
        <v/>
      </c>
    </row>
    <row r="5423">
      <c r="E5423" s="14" t="n"/>
      <c r="M5423" s="8">
        <f>IF($C5423="","",L5423*T5423/100)</f>
        <v/>
      </c>
      <c r="S5423" s="8" t="n"/>
      <c r="T5423" s="8" t="n"/>
      <c r="W5423">
        <f>IF($C5423="","",IF($AL5423=1,0,IF($AK5423=1,Settings!$C$6,Settings!$C$7))*100)</f>
        <v/>
      </c>
      <c r="X5423" s="8">
        <f>IF($C5423="","",T5423*W5423/100)</f>
        <v/>
      </c>
      <c r="Y5423" s="8">
        <f>IF($C5423="","",T5423-X5423)</f>
        <v/>
      </c>
      <c r="Z5423" s="8">
        <f>IF($C5423="","",Y5423-M5423)</f>
        <v/>
      </c>
      <c r="AD5423" s="8" t="n"/>
      <c r="AG5423" s="14" t="n"/>
      <c r="AI5423">
        <f>IF($C5423="","",IF(COUNTIF($C$2:$C5423,$C5423)=1,1,0))</f>
        <v/>
      </c>
      <c r="AJ5423">
        <f>IF($AI5423=1,SUMPRODUCT(--($AM$2:$AM$7001&lt;$AM5423))+1,"")</f>
        <v/>
      </c>
      <c r="AK5423">
        <f>IF($C5423="","",IF(OR($P5423=TRUE(),$P5423="TRUE"),1,0))</f>
        <v/>
      </c>
      <c r="AL5423">
        <f>IF($C5423="","",IF(AND($V5423="Yes",SUMPRODUCT((LEN(Settings!$F$6:$F$13)&gt;0)*ISNUMBER(SEARCH(Settings!$F$6:$F$13,$O5423)))=0),1,0))</f>
        <v/>
      </c>
      <c r="AM5423">
        <f>IF($AI5423=1,IFERROR(IF(VALUE($C5423)&lt;100000000,VALUE($C5423),1000000000),IFERROR(IF(VALUE(MID($C5423,2,20))&lt;100000000,VALUE(MID($C5423,2,20)),1000000000),1000000000))+ROW()/100000,"")</f>
        <v/>
      </c>
    </row>
    <row r="5424">
      <c r="E5424" s="14" t="n"/>
      <c r="M5424" s="8">
        <f>IF($C5424="","",L5424*T5424/100)</f>
        <v/>
      </c>
      <c r="S5424" s="8" t="n"/>
      <c r="T5424" s="8" t="n"/>
      <c r="W5424">
        <f>IF($C5424="","",IF($AL5424=1,0,IF($AK5424=1,Settings!$C$6,Settings!$C$7))*100)</f>
        <v/>
      </c>
      <c r="X5424" s="8">
        <f>IF($C5424="","",T5424*W5424/100)</f>
        <v/>
      </c>
      <c r="Y5424" s="8">
        <f>IF($C5424="","",T5424-X5424)</f>
        <v/>
      </c>
      <c r="Z5424" s="8">
        <f>IF($C5424="","",Y5424-M5424)</f>
        <v/>
      </c>
      <c r="AD5424" s="8" t="n"/>
      <c r="AG5424" s="14" t="n"/>
      <c r="AI5424">
        <f>IF($C5424="","",IF(COUNTIF($C$2:$C5424,$C5424)=1,1,0))</f>
        <v/>
      </c>
      <c r="AJ5424">
        <f>IF($AI5424=1,SUMPRODUCT(--($AM$2:$AM$7001&lt;$AM5424))+1,"")</f>
        <v/>
      </c>
      <c r="AK5424">
        <f>IF($C5424="","",IF(OR($P5424=TRUE(),$P5424="TRUE"),1,0))</f>
        <v/>
      </c>
      <c r="AL5424">
        <f>IF($C5424="","",IF(AND($V5424="Yes",SUMPRODUCT((LEN(Settings!$F$6:$F$13)&gt;0)*ISNUMBER(SEARCH(Settings!$F$6:$F$13,$O5424)))=0),1,0))</f>
        <v/>
      </c>
      <c r="AM5424">
        <f>IF($AI5424=1,IFERROR(IF(VALUE($C5424)&lt;100000000,VALUE($C5424),1000000000),IFERROR(IF(VALUE(MID($C5424,2,20))&lt;100000000,VALUE(MID($C5424,2,20)),1000000000),1000000000))+ROW()/100000,"")</f>
        <v/>
      </c>
    </row>
    <row r="5425">
      <c r="E5425" s="14" t="n"/>
      <c r="M5425" s="8">
        <f>IF($C5425="","",L5425*T5425/100)</f>
        <v/>
      </c>
      <c r="S5425" s="8" t="n"/>
      <c r="T5425" s="8" t="n"/>
      <c r="W5425">
        <f>IF($C5425="","",IF($AL5425=1,0,IF($AK5425=1,Settings!$C$6,Settings!$C$7))*100)</f>
        <v/>
      </c>
      <c r="X5425" s="8">
        <f>IF($C5425="","",T5425*W5425/100)</f>
        <v/>
      </c>
      <c r="Y5425" s="8">
        <f>IF($C5425="","",T5425-X5425)</f>
        <v/>
      </c>
      <c r="Z5425" s="8">
        <f>IF($C5425="","",Y5425-M5425)</f>
        <v/>
      </c>
      <c r="AD5425" s="8" t="n"/>
      <c r="AG5425" s="14" t="n"/>
      <c r="AI5425">
        <f>IF($C5425="","",IF(COUNTIF($C$2:$C5425,$C5425)=1,1,0))</f>
        <v/>
      </c>
      <c r="AJ5425">
        <f>IF($AI5425=1,SUMPRODUCT(--($AM$2:$AM$7001&lt;$AM5425))+1,"")</f>
        <v/>
      </c>
      <c r="AK5425">
        <f>IF($C5425="","",IF(OR($P5425=TRUE(),$P5425="TRUE"),1,0))</f>
        <v/>
      </c>
      <c r="AL5425">
        <f>IF($C5425="","",IF(AND($V5425="Yes",SUMPRODUCT((LEN(Settings!$F$6:$F$13)&gt;0)*ISNUMBER(SEARCH(Settings!$F$6:$F$13,$O5425)))=0),1,0))</f>
        <v/>
      </c>
      <c r="AM5425">
        <f>IF($AI5425=1,IFERROR(IF(VALUE($C5425)&lt;100000000,VALUE($C5425),1000000000),IFERROR(IF(VALUE(MID($C5425,2,20))&lt;100000000,VALUE(MID($C5425,2,20)),1000000000),1000000000))+ROW()/100000,"")</f>
        <v/>
      </c>
    </row>
    <row r="5426">
      <c r="E5426" s="14" t="n"/>
      <c r="M5426" s="8">
        <f>IF($C5426="","",L5426*T5426/100)</f>
        <v/>
      </c>
      <c r="S5426" s="8" t="n"/>
      <c r="T5426" s="8" t="n"/>
      <c r="W5426">
        <f>IF($C5426="","",IF($AL5426=1,0,IF($AK5426=1,Settings!$C$6,Settings!$C$7))*100)</f>
        <v/>
      </c>
      <c r="X5426" s="8">
        <f>IF($C5426="","",T5426*W5426/100)</f>
        <v/>
      </c>
      <c r="Y5426" s="8">
        <f>IF($C5426="","",T5426-X5426)</f>
        <v/>
      </c>
      <c r="Z5426" s="8">
        <f>IF($C5426="","",Y5426-M5426)</f>
        <v/>
      </c>
      <c r="AD5426" s="8" t="n"/>
      <c r="AG5426" s="14" t="n"/>
      <c r="AI5426">
        <f>IF($C5426="","",IF(COUNTIF($C$2:$C5426,$C5426)=1,1,0))</f>
        <v/>
      </c>
      <c r="AJ5426">
        <f>IF($AI5426=1,SUMPRODUCT(--($AM$2:$AM$7001&lt;$AM5426))+1,"")</f>
        <v/>
      </c>
      <c r="AK5426">
        <f>IF($C5426="","",IF(OR($P5426=TRUE(),$P5426="TRUE"),1,0))</f>
        <v/>
      </c>
      <c r="AL5426">
        <f>IF($C5426="","",IF(AND($V5426="Yes",SUMPRODUCT((LEN(Settings!$F$6:$F$13)&gt;0)*ISNUMBER(SEARCH(Settings!$F$6:$F$13,$O5426)))=0),1,0))</f>
        <v/>
      </c>
      <c r="AM5426">
        <f>IF($AI5426=1,IFERROR(IF(VALUE($C5426)&lt;100000000,VALUE($C5426),1000000000),IFERROR(IF(VALUE(MID($C5426,2,20))&lt;100000000,VALUE(MID($C5426,2,20)),1000000000),1000000000))+ROW()/100000,"")</f>
        <v/>
      </c>
    </row>
    <row r="5427">
      <c r="E5427" s="14" t="n"/>
      <c r="M5427" s="8">
        <f>IF($C5427="","",L5427*T5427/100)</f>
        <v/>
      </c>
      <c r="S5427" s="8" t="n"/>
      <c r="T5427" s="8" t="n"/>
      <c r="W5427">
        <f>IF($C5427="","",IF($AL5427=1,0,IF($AK5427=1,Settings!$C$6,Settings!$C$7))*100)</f>
        <v/>
      </c>
      <c r="X5427" s="8">
        <f>IF($C5427="","",T5427*W5427/100)</f>
        <v/>
      </c>
      <c r="Y5427" s="8">
        <f>IF($C5427="","",T5427-X5427)</f>
        <v/>
      </c>
      <c r="Z5427" s="8">
        <f>IF($C5427="","",Y5427-M5427)</f>
        <v/>
      </c>
      <c r="AD5427" s="8" t="n"/>
      <c r="AG5427" s="14" t="n"/>
      <c r="AI5427">
        <f>IF($C5427="","",IF(COUNTIF($C$2:$C5427,$C5427)=1,1,0))</f>
        <v/>
      </c>
      <c r="AJ5427">
        <f>IF($AI5427=1,SUMPRODUCT(--($AM$2:$AM$7001&lt;$AM5427))+1,"")</f>
        <v/>
      </c>
      <c r="AK5427">
        <f>IF($C5427="","",IF(OR($P5427=TRUE(),$P5427="TRUE"),1,0))</f>
        <v/>
      </c>
      <c r="AL5427">
        <f>IF($C5427="","",IF(AND($V5427="Yes",SUMPRODUCT((LEN(Settings!$F$6:$F$13)&gt;0)*ISNUMBER(SEARCH(Settings!$F$6:$F$13,$O5427)))=0),1,0))</f>
        <v/>
      </c>
      <c r="AM5427">
        <f>IF($AI5427=1,IFERROR(IF(VALUE($C5427)&lt;100000000,VALUE($C5427),1000000000),IFERROR(IF(VALUE(MID($C5427,2,20))&lt;100000000,VALUE(MID($C5427,2,20)),1000000000),1000000000))+ROW()/100000,"")</f>
        <v/>
      </c>
    </row>
    <row r="5428">
      <c r="E5428" s="14" t="n"/>
      <c r="M5428" s="8">
        <f>IF($C5428="","",L5428*T5428/100)</f>
        <v/>
      </c>
      <c r="S5428" s="8" t="n"/>
      <c r="T5428" s="8" t="n"/>
      <c r="W5428">
        <f>IF($C5428="","",IF($AL5428=1,0,IF($AK5428=1,Settings!$C$6,Settings!$C$7))*100)</f>
        <v/>
      </c>
      <c r="X5428" s="8">
        <f>IF($C5428="","",T5428*W5428/100)</f>
        <v/>
      </c>
      <c r="Y5428" s="8">
        <f>IF($C5428="","",T5428-X5428)</f>
        <v/>
      </c>
      <c r="Z5428" s="8">
        <f>IF($C5428="","",Y5428-M5428)</f>
        <v/>
      </c>
      <c r="AD5428" s="8" t="n"/>
      <c r="AG5428" s="14" t="n"/>
      <c r="AI5428">
        <f>IF($C5428="","",IF(COUNTIF($C$2:$C5428,$C5428)=1,1,0))</f>
        <v/>
      </c>
      <c r="AJ5428">
        <f>IF($AI5428=1,SUMPRODUCT(--($AM$2:$AM$7001&lt;$AM5428))+1,"")</f>
        <v/>
      </c>
      <c r="AK5428">
        <f>IF($C5428="","",IF(OR($P5428=TRUE(),$P5428="TRUE"),1,0))</f>
        <v/>
      </c>
      <c r="AL5428">
        <f>IF($C5428="","",IF(AND($V5428="Yes",SUMPRODUCT((LEN(Settings!$F$6:$F$13)&gt;0)*ISNUMBER(SEARCH(Settings!$F$6:$F$13,$O5428)))=0),1,0))</f>
        <v/>
      </c>
      <c r="AM5428">
        <f>IF($AI5428=1,IFERROR(IF(VALUE($C5428)&lt;100000000,VALUE($C5428),1000000000),IFERROR(IF(VALUE(MID($C5428,2,20))&lt;100000000,VALUE(MID($C5428,2,20)),1000000000),1000000000))+ROW()/100000,"")</f>
        <v/>
      </c>
    </row>
    <row r="5429">
      <c r="E5429" s="14" t="n"/>
      <c r="M5429" s="8">
        <f>IF($C5429="","",L5429*T5429/100)</f>
        <v/>
      </c>
      <c r="S5429" s="8" t="n"/>
      <c r="T5429" s="8" t="n"/>
      <c r="W5429">
        <f>IF($C5429="","",IF($AL5429=1,0,IF($AK5429=1,Settings!$C$6,Settings!$C$7))*100)</f>
        <v/>
      </c>
      <c r="X5429" s="8">
        <f>IF($C5429="","",T5429*W5429/100)</f>
        <v/>
      </c>
      <c r="Y5429" s="8">
        <f>IF($C5429="","",T5429-X5429)</f>
        <v/>
      </c>
      <c r="Z5429" s="8">
        <f>IF($C5429="","",Y5429-M5429)</f>
        <v/>
      </c>
      <c r="AD5429" s="8" t="n"/>
      <c r="AG5429" s="14" t="n"/>
      <c r="AI5429">
        <f>IF($C5429="","",IF(COUNTIF($C$2:$C5429,$C5429)=1,1,0))</f>
        <v/>
      </c>
      <c r="AJ5429">
        <f>IF($AI5429=1,SUMPRODUCT(--($AM$2:$AM$7001&lt;$AM5429))+1,"")</f>
        <v/>
      </c>
      <c r="AK5429">
        <f>IF($C5429="","",IF(OR($P5429=TRUE(),$P5429="TRUE"),1,0))</f>
        <v/>
      </c>
      <c r="AL5429">
        <f>IF($C5429="","",IF(AND($V5429="Yes",SUMPRODUCT((LEN(Settings!$F$6:$F$13)&gt;0)*ISNUMBER(SEARCH(Settings!$F$6:$F$13,$O5429)))=0),1,0))</f>
        <v/>
      </c>
      <c r="AM5429">
        <f>IF($AI5429=1,IFERROR(IF(VALUE($C5429)&lt;100000000,VALUE($C5429),1000000000),IFERROR(IF(VALUE(MID($C5429,2,20))&lt;100000000,VALUE(MID($C5429,2,20)),1000000000),1000000000))+ROW()/100000,"")</f>
        <v/>
      </c>
    </row>
    <row r="5430">
      <c r="E5430" s="14" t="n"/>
      <c r="M5430" s="8">
        <f>IF($C5430="","",L5430*T5430/100)</f>
        <v/>
      </c>
      <c r="S5430" s="8" t="n"/>
      <c r="T5430" s="8" t="n"/>
      <c r="W5430">
        <f>IF($C5430="","",IF($AL5430=1,0,IF($AK5430=1,Settings!$C$6,Settings!$C$7))*100)</f>
        <v/>
      </c>
      <c r="X5430" s="8">
        <f>IF($C5430="","",T5430*W5430/100)</f>
        <v/>
      </c>
      <c r="Y5430" s="8">
        <f>IF($C5430="","",T5430-X5430)</f>
        <v/>
      </c>
      <c r="Z5430" s="8">
        <f>IF($C5430="","",Y5430-M5430)</f>
        <v/>
      </c>
      <c r="AD5430" s="8" t="n"/>
      <c r="AG5430" s="14" t="n"/>
      <c r="AI5430">
        <f>IF($C5430="","",IF(COUNTIF($C$2:$C5430,$C5430)=1,1,0))</f>
        <v/>
      </c>
      <c r="AJ5430">
        <f>IF($AI5430=1,SUMPRODUCT(--($AM$2:$AM$7001&lt;$AM5430))+1,"")</f>
        <v/>
      </c>
      <c r="AK5430">
        <f>IF($C5430="","",IF(OR($P5430=TRUE(),$P5430="TRUE"),1,0))</f>
        <v/>
      </c>
      <c r="AL5430">
        <f>IF($C5430="","",IF(AND($V5430="Yes",SUMPRODUCT((LEN(Settings!$F$6:$F$13)&gt;0)*ISNUMBER(SEARCH(Settings!$F$6:$F$13,$O5430)))=0),1,0))</f>
        <v/>
      </c>
      <c r="AM5430">
        <f>IF($AI5430=1,IFERROR(IF(VALUE($C5430)&lt;100000000,VALUE($C5430),1000000000),IFERROR(IF(VALUE(MID($C5430,2,20))&lt;100000000,VALUE(MID($C5430,2,20)),1000000000),1000000000))+ROW()/100000,"")</f>
        <v/>
      </c>
    </row>
    <row r="5431">
      <c r="E5431" s="14" t="n"/>
      <c r="M5431" s="8">
        <f>IF($C5431="","",L5431*T5431/100)</f>
        <v/>
      </c>
      <c r="S5431" s="8" t="n"/>
      <c r="T5431" s="8" t="n"/>
      <c r="W5431">
        <f>IF($C5431="","",IF($AL5431=1,0,IF($AK5431=1,Settings!$C$6,Settings!$C$7))*100)</f>
        <v/>
      </c>
      <c r="X5431" s="8">
        <f>IF($C5431="","",T5431*W5431/100)</f>
        <v/>
      </c>
      <c r="Y5431" s="8">
        <f>IF($C5431="","",T5431-X5431)</f>
        <v/>
      </c>
      <c r="Z5431" s="8">
        <f>IF($C5431="","",Y5431-M5431)</f>
        <v/>
      </c>
      <c r="AD5431" s="8" t="n"/>
      <c r="AG5431" s="14" t="n"/>
      <c r="AI5431">
        <f>IF($C5431="","",IF(COUNTIF($C$2:$C5431,$C5431)=1,1,0))</f>
        <v/>
      </c>
      <c r="AJ5431">
        <f>IF($AI5431=1,SUMPRODUCT(--($AM$2:$AM$7001&lt;$AM5431))+1,"")</f>
        <v/>
      </c>
      <c r="AK5431">
        <f>IF($C5431="","",IF(OR($P5431=TRUE(),$P5431="TRUE"),1,0))</f>
        <v/>
      </c>
      <c r="AL5431">
        <f>IF($C5431="","",IF(AND($V5431="Yes",SUMPRODUCT((LEN(Settings!$F$6:$F$13)&gt;0)*ISNUMBER(SEARCH(Settings!$F$6:$F$13,$O5431)))=0),1,0))</f>
        <v/>
      </c>
      <c r="AM5431">
        <f>IF($AI5431=1,IFERROR(IF(VALUE($C5431)&lt;100000000,VALUE($C5431),1000000000),IFERROR(IF(VALUE(MID($C5431,2,20))&lt;100000000,VALUE(MID($C5431,2,20)),1000000000),1000000000))+ROW()/100000,"")</f>
        <v/>
      </c>
    </row>
    <row r="5432">
      <c r="E5432" s="14" t="n"/>
      <c r="M5432" s="8">
        <f>IF($C5432="","",L5432*T5432/100)</f>
        <v/>
      </c>
      <c r="S5432" s="8" t="n"/>
      <c r="T5432" s="8" t="n"/>
      <c r="W5432">
        <f>IF($C5432="","",IF($AL5432=1,0,IF($AK5432=1,Settings!$C$6,Settings!$C$7))*100)</f>
        <v/>
      </c>
      <c r="X5432" s="8">
        <f>IF($C5432="","",T5432*W5432/100)</f>
        <v/>
      </c>
      <c r="Y5432" s="8">
        <f>IF($C5432="","",T5432-X5432)</f>
        <v/>
      </c>
      <c r="Z5432" s="8">
        <f>IF($C5432="","",Y5432-M5432)</f>
        <v/>
      </c>
      <c r="AD5432" s="8" t="n"/>
      <c r="AG5432" s="14" t="n"/>
      <c r="AI5432">
        <f>IF($C5432="","",IF(COUNTIF($C$2:$C5432,$C5432)=1,1,0))</f>
        <v/>
      </c>
      <c r="AJ5432">
        <f>IF($AI5432=1,SUMPRODUCT(--($AM$2:$AM$7001&lt;$AM5432))+1,"")</f>
        <v/>
      </c>
      <c r="AK5432">
        <f>IF($C5432="","",IF(OR($P5432=TRUE(),$P5432="TRUE"),1,0))</f>
        <v/>
      </c>
      <c r="AL5432">
        <f>IF($C5432="","",IF(AND($V5432="Yes",SUMPRODUCT((LEN(Settings!$F$6:$F$13)&gt;0)*ISNUMBER(SEARCH(Settings!$F$6:$F$13,$O5432)))=0),1,0))</f>
        <v/>
      </c>
      <c r="AM5432">
        <f>IF($AI5432=1,IFERROR(IF(VALUE($C5432)&lt;100000000,VALUE($C5432),1000000000),IFERROR(IF(VALUE(MID($C5432,2,20))&lt;100000000,VALUE(MID($C5432,2,20)),1000000000),1000000000))+ROW()/100000,"")</f>
        <v/>
      </c>
    </row>
    <row r="5433">
      <c r="E5433" s="14" t="n"/>
      <c r="M5433" s="8">
        <f>IF($C5433="","",L5433*T5433/100)</f>
        <v/>
      </c>
      <c r="S5433" s="8" t="n"/>
      <c r="T5433" s="8" t="n"/>
      <c r="W5433">
        <f>IF($C5433="","",IF($AL5433=1,0,IF($AK5433=1,Settings!$C$6,Settings!$C$7))*100)</f>
        <v/>
      </c>
      <c r="X5433" s="8">
        <f>IF($C5433="","",T5433*W5433/100)</f>
        <v/>
      </c>
      <c r="Y5433" s="8">
        <f>IF($C5433="","",T5433-X5433)</f>
        <v/>
      </c>
      <c r="Z5433" s="8">
        <f>IF($C5433="","",Y5433-M5433)</f>
        <v/>
      </c>
      <c r="AD5433" s="8" t="n"/>
      <c r="AG5433" s="14" t="n"/>
      <c r="AI5433">
        <f>IF($C5433="","",IF(COUNTIF($C$2:$C5433,$C5433)=1,1,0))</f>
        <v/>
      </c>
      <c r="AJ5433">
        <f>IF($AI5433=1,SUMPRODUCT(--($AM$2:$AM$7001&lt;$AM5433))+1,"")</f>
        <v/>
      </c>
      <c r="AK5433">
        <f>IF($C5433="","",IF(OR($P5433=TRUE(),$P5433="TRUE"),1,0))</f>
        <v/>
      </c>
      <c r="AL5433">
        <f>IF($C5433="","",IF(AND($V5433="Yes",SUMPRODUCT((LEN(Settings!$F$6:$F$13)&gt;0)*ISNUMBER(SEARCH(Settings!$F$6:$F$13,$O5433)))=0),1,0))</f>
        <v/>
      </c>
      <c r="AM5433">
        <f>IF($AI5433=1,IFERROR(IF(VALUE($C5433)&lt;100000000,VALUE($C5433),1000000000),IFERROR(IF(VALUE(MID($C5433,2,20))&lt;100000000,VALUE(MID($C5433,2,20)),1000000000),1000000000))+ROW()/100000,"")</f>
        <v/>
      </c>
    </row>
    <row r="5434">
      <c r="E5434" s="14" t="n"/>
      <c r="M5434" s="8">
        <f>IF($C5434="","",L5434*T5434/100)</f>
        <v/>
      </c>
      <c r="S5434" s="8" t="n"/>
      <c r="T5434" s="8" t="n"/>
      <c r="W5434">
        <f>IF($C5434="","",IF($AL5434=1,0,IF($AK5434=1,Settings!$C$6,Settings!$C$7))*100)</f>
        <v/>
      </c>
      <c r="X5434" s="8">
        <f>IF($C5434="","",T5434*W5434/100)</f>
        <v/>
      </c>
      <c r="Y5434" s="8">
        <f>IF($C5434="","",T5434-X5434)</f>
        <v/>
      </c>
      <c r="Z5434" s="8">
        <f>IF($C5434="","",Y5434-M5434)</f>
        <v/>
      </c>
      <c r="AD5434" s="8" t="n"/>
      <c r="AG5434" s="14" t="n"/>
      <c r="AI5434">
        <f>IF($C5434="","",IF(COUNTIF($C$2:$C5434,$C5434)=1,1,0))</f>
        <v/>
      </c>
      <c r="AJ5434">
        <f>IF($AI5434=1,SUMPRODUCT(--($AM$2:$AM$7001&lt;$AM5434))+1,"")</f>
        <v/>
      </c>
      <c r="AK5434">
        <f>IF($C5434="","",IF(OR($P5434=TRUE(),$P5434="TRUE"),1,0))</f>
        <v/>
      </c>
      <c r="AL5434">
        <f>IF($C5434="","",IF(AND($V5434="Yes",SUMPRODUCT((LEN(Settings!$F$6:$F$13)&gt;0)*ISNUMBER(SEARCH(Settings!$F$6:$F$13,$O5434)))=0),1,0))</f>
        <v/>
      </c>
      <c r="AM5434">
        <f>IF($AI5434=1,IFERROR(IF(VALUE($C5434)&lt;100000000,VALUE($C5434),1000000000),IFERROR(IF(VALUE(MID($C5434,2,20))&lt;100000000,VALUE(MID($C5434,2,20)),1000000000),1000000000))+ROW()/100000,"")</f>
        <v/>
      </c>
    </row>
    <row r="5435">
      <c r="E5435" s="14" t="n"/>
      <c r="M5435" s="8">
        <f>IF($C5435="","",L5435*T5435/100)</f>
        <v/>
      </c>
      <c r="S5435" s="8" t="n"/>
      <c r="T5435" s="8" t="n"/>
      <c r="W5435">
        <f>IF($C5435="","",IF($AL5435=1,0,IF($AK5435=1,Settings!$C$6,Settings!$C$7))*100)</f>
        <v/>
      </c>
      <c r="X5435" s="8">
        <f>IF($C5435="","",T5435*W5435/100)</f>
        <v/>
      </c>
      <c r="Y5435" s="8">
        <f>IF($C5435="","",T5435-X5435)</f>
        <v/>
      </c>
      <c r="Z5435" s="8">
        <f>IF($C5435="","",Y5435-M5435)</f>
        <v/>
      </c>
      <c r="AD5435" s="8" t="n"/>
      <c r="AG5435" s="14" t="n"/>
      <c r="AI5435">
        <f>IF($C5435="","",IF(COUNTIF($C$2:$C5435,$C5435)=1,1,0))</f>
        <v/>
      </c>
      <c r="AJ5435">
        <f>IF($AI5435=1,SUMPRODUCT(--($AM$2:$AM$7001&lt;$AM5435))+1,"")</f>
        <v/>
      </c>
      <c r="AK5435">
        <f>IF($C5435="","",IF(OR($P5435=TRUE(),$P5435="TRUE"),1,0))</f>
        <v/>
      </c>
      <c r="AL5435">
        <f>IF($C5435="","",IF(AND($V5435="Yes",SUMPRODUCT((LEN(Settings!$F$6:$F$13)&gt;0)*ISNUMBER(SEARCH(Settings!$F$6:$F$13,$O5435)))=0),1,0))</f>
        <v/>
      </c>
      <c r="AM5435">
        <f>IF($AI5435=1,IFERROR(IF(VALUE($C5435)&lt;100000000,VALUE($C5435),1000000000),IFERROR(IF(VALUE(MID($C5435,2,20))&lt;100000000,VALUE(MID($C5435,2,20)),1000000000),1000000000))+ROW()/100000,"")</f>
        <v/>
      </c>
    </row>
    <row r="5436">
      <c r="E5436" s="14" t="n"/>
      <c r="M5436" s="8">
        <f>IF($C5436="","",L5436*T5436/100)</f>
        <v/>
      </c>
      <c r="S5436" s="8" t="n"/>
      <c r="T5436" s="8" t="n"/>
      <c r="W5436">
        <f>IF($C5436="","",IF($AL5436=1,0,IF($AK5436=1,Settings!$C$6,Settings!$C$7))*100)</f>
        <v/>
      </c>
      <c r="X5436" s="8">
        <f>IF($C5436="","",T5436*W5436/100)</f>
        <v/>
      </c>
      <c r="Y5436" s="8">
        <f>IF($C5436="","",T5436-X5436)</f>
        <v/>
      </c>
      <c r="Z5436" s="8">
        <f>IF($C5436="","",Y5436-M5436)</f>
        <v/>
      </c>
      <c r="AD5436" s="8" t="n"/>
      <c r="AG5436" s="14" t="n"/>
      <c r="AI5436">
        <f>IF($C5436="","",IF(COUNTIF($C$2:$C5436,$C5436)=1,1,0))</f>
        <v/>
      </c>
      <c r="AJ5436">
        <f>IF($AI5436=1,SUMPRODUCT(--($AM$2:$AM$7001&lt;$AM5436))+1,"")</f>
        <v/>
      </c>
      <c r="AK5436">
        <f>IF($C5436="","",IF(OR($P5436=TRUE(),$P5436="TRUE"),1,0))</f>
        <v/>
      </c>
      <c r="AL5436">
        <f>IF($C5436="","",IF(AND($V5436="Yes",SUMPRODUCT((LEN(Settings!$F$6:$F$13)&gt;0)*ISNUMBER(SEARCH(Settings!$F$6:$F$13,$O5436)))=0),1,0))</f>
        <v/>
      </c>
      <c r="AM5436">
        <f>IF($AI5436=1,IFERROR(IF(VALUE($C5436)&lt;100000000,VALUE($C5436),1000000000),IFERROR(IF(VALUE(MID($C5436,2,20))&lt;100000000,VALUE(MID($C5436,2,20)),1000000000),1000000000))+ROW()/100000,"")</f>
        <v/>
      </c>
    </row>
    <row r="5437">
      <c r="E5437" s="14" t="n"/>
      <c r="M5437" s="8">
        <f>IF($C5437="","",L5437*T5437/100)</f>
        <v/>
      </c>
      <c r="S5437" s="8" t="n"/>
      <c r="T5437" s="8" t="n"/>
      <c r="W5437">
        <f>IF($C5437="","",IF($AL5437=1,0,IF($AK5437=1,Settings!$C$6,Settings!$C$7))*100)</f>
        <v/>
      </c>
      <c r="X5437" s="8">
        <f>IF($C5437="","",T5437*W5437/100)</f>
        <v/>
      </c>
      <c r="Y5437" s="8">
        <f>IF($C5437="","",T5437-X5437)</f>
        <v/>
      </c>
      <c r="Z5437" s="8">
        <f>IF($C5437="","",Y5437-M5437)</f>
        <v/>
      </c>
      <c r="AD5437" s="8" t="n"/>
      <c r="AG5437" s="14" t="n"/>
      <c r="AI5437">
        <f>IF($C5437="","",IF(COUNTIF($C$2:$C5437,$C5437)=1,1,0))</f>
        <v/>
      </c>
      <c r="AJ5437">
        <f>IF($AI5437=1,SUMPRODUCT(--($AM$2:$AM$7001&lt;$AM5437))+1,"")</f>
        <v/>
      </c>
      <c r="AK5437">
        <f>IF($C5437="","",IF(OR($P5437=TRUE(),$P5437="TRUE"),1,0))</f>
        <v/>
      </c>
      <c r="AL5437">
        <f>IF($C5437="","",IF(AND($V5437="Yes",SUMPRODUCT((LEN(Settings!$F$6:$F$13)&gt;0)*ISNUMBER(SEARCH(Settings!$F$6:$F$13,$O5437)))=0),1,0))</f>
        <v/>
      </c>
      <c r="AM5437">
        <f>IF($AI5437=1,IFERROR(IF(VALUE($C5437)&lt;100000000,VALUE($C5437),1000000000),IFERROR(IF(VALUE(MID($C5437,2,20))&lt;100000000,VALUE(MID($C5437,2,20)),1000000000),1000000000))+ROW()/100000,"")</f>
        <v/>
      </c>
    </row>
    <row r="5438">
      <c r="E5438" s="14" t="n"/>
      <c r="M5438" s="8">
        <f>IF($C5438="","",L5438*T5438/100)</f>
        <v/>
      </c>
      <c r="S5438" s="8" t="n"/>
      <c r="T5438" s="8" t="n"/>
      <c r="W5438">
        <f>IF($C5438="","",IF($AL5438=1,0,IF($AK5438=1,Settings!$C$6,Settings!$C$7))*100)</f>
        <v/>
      </c>
      <c r="X5438" s="8">
        <f>IF($C5438="","",T5438*W5438/100)</f>
        <v/>
      </c>
      <c r="Y5438" s="8">
        <f>IF($C5438="","",T5438-X5438)</f>
        <v/>
      </c>
      <c r="Z5438" s="8">
        <f>IF($C5438="","",Y5438-M5438)</f>
        <v/>
      </c>
      <c r="AD5438" s="8" t="n"/>
      <c r="AG5438" s="14" t="n"/>
      <c r="AI5438">
        <f>IF($C5438="","",IF(COUNTIF($C$2:$C5438,$C5438)=1,1,0))</f>
        <v/>
      </c>
      <c r="AJ5438">
        <f>IF($AI5438=1,SUMPRODUCT(--($AM$2:$AM$7001&lt;$AM5438))+1,"")</f>
        <v/>
      </c>
      <c r="AK5438">
        <f>IF($C5438="","",IF(OR($P5438=TRUE(),$P5438="TRUE"),1,0))</f>
        <v/>
      </c>
      <c r="AL5438">
        <f>IF($C5438="","",IF(AND($V5438="Yes",SUMPRODUCT((LEN(Settings!$F$6:$F$13)&gt;0)*ISNUMBER(SEARCH(Settings!$F$6:$F$13,$O5438)))=0),1,0))</f>
        <v/>
      </c>
      <c r="AM5438">
        <f>IF($AI5438=1,IFERROR(IF(VALUE($C5438)&lt;100000000,VALUE($C5438),1000000000),IFERROR(IF(VALUE(MID($C5438,2,20))&lt;100000000,VALUE(MID($C5438,2,20)),1000000000),1000000000))+ROW()/100000,"")</f>
        <v/>
      </c>
    </row>
    <row r="5439">
      <c r="E5439" s="14" t="n"/>
      <c r="M5439" s="8">
        <f>IF($C5439="","",L5439*T5439/100)</f>
        <v/>
      </c>
      <c r="S5439" s="8" t="n"/>
      <c r="T5439" s="8" t="n"/>
      <c r="W5439">
        <f>IF($C5439="","",IF($AL5439=1,0,IF($AK5439=1,Settings!$C$6,Settings!$C$7))*100)</f>
        <v/>
      </c>
      <c r="X5439" s="8">
        <f>IF($C5439="","",T5439*W5439/100)</f>
        <v/>
      </c>
      <c r="Y5439" s="8">
        <f>IF($C5439="","",T5439-X5439)</f>
        <v/>
      </c>
      <c r="Z5439" s="8">
        <f>IF($C5439="","",Y5439-M5439)</f>
        <v/>
      </c>
      <c r="AD5439" s="8" t="n"/>
      <c r="AG5439" s="14" t="n"/>
      <c r="AI5439">
        <f>IF($C5439="","",IF(COUNTIF($C$2:$C5439,$C5439)=1,1,0))</f>
        <v/>
      </c>
      <c r="AJ5439">
        <f>IF($AI5439=1,SUMPRODUCT(--($AM$2:$AM$7001&lt;$AM5439))+1,"")</f>
        <v/>
      </c>
      <c r="AK5439">
        <f>IF($C5439="","",IF(OR($P5439=TRUE(),$P5439="TRUE"),1,0))</f>
        <v/>
      </c>
      <c r="AL5439">
        <f>IF($C5439="","",IF(AND($V5439="Yes",SUMPRODUCT((LEN(Settings!$F$6:$F$13)&gt;0)*ISNUMBER(SEARCH(Settings!$F$6:$F$13,$O5439)))=0),1,0))</f>
        <v/>
      </c>
      <c r="AM5439">
        <f>IF($AI5439=1,IFERROR(IF(VALUE($C5439)&lt;100000000,VALUE($C5439),1000000000),IFERROR(IF(VALUE(MID($C5439,2,20))&lt;100000000,VALUE(MID($C5439,2,20)),1000000000),1000000000))+ROW()/100000,"")</f>
        <v/>
      </c>
    </row>
    <row r="5440">
      <c r="E5440" s="14" t="n"/>
      <c r="M5440" s="8">
        <f>IF($C5440="","",L5440*T5440/100)</f>
        <v/>
      </c>
      <c r="S5440" s="8" t="n"/>
      <c r="T5440" s="8" t="n"/>
      <c r="W5440">
        <f>IF($C5440="","",IF($AL5440=1,0,IF($AK5440=1,Settings!$C$6,Settings!$C$7))*100)</f>
        <v/>
      </c>
      <c r="X5440" s="8">
        <f>IF($C5440="","",T5440*W5440/100)</f>
        <v/>
      </c>
      <c r="Y5440" s="8">
        <f>IF($C5440="","",T5440-X5440)</f>
        <v/>
      </c>
      <c r="Z5440" s="8">
        <f>IF($C5440="","",Y5440-M5440)</f>
        <v/>
      </c>
      <c r="AD5440" s="8" t="n"/>
      <c r="AG5440" s="14" t="n"/>
      <c r="AI5440">
        <f>IF($C5440="","",IF(COUNTIF($C$2:$C5440,$C5440)=1,1,0))</f>
        <v/>
      </c>
      <c r="AJ5440">
        <f>IF($AI5440=1,SUMPRODUCT(--($AM$2:$AM$7001&lt;$AM5440))+1,"")</f>
        <v/>
      </c>
      <c r="AK5440">
        <f>IF($C5440="","",IF(OR($P5440=TRUE(),$P5440="TRUE"),1,0))</f>
        <v/>
      </c>
      <c r="AL5440">
        <f>IF($C5440="","",IF(AND($V5440="Yes",SUMPRODUCT((LEN(Settings!$F$6:$F$13)&gt;0)*ISNUMBER(SEARCH(Settings!$F$6:$F$13,$O5440)))=0),1,0))</f>
        <v/>
      </c>
      <c r="AM5440">
        <f>IF($AI5440=1,IFERROR(IF(VALUE($C5440)&lt;100000000,VALUE($C5440),1000000000),IFERROR(IF(VALUE(MID($C5440,2,20))&lt;100000000,VALUE(MID($C5440,2,20)),1000000000),1000000000))+ROW()/100000,"")</f>
        <v/>
      </c>
    </row>
    <row r="5441">
      <c r="E5441" s="14" t="n"/>
      <c r="M5441" s="8">
        <f>IF($C5441="","",L5441*T5441/100)</f>
        <v/>
      </c>
      <c r="S5441" s="8" t="n"/>
      <c r="T5441" s="8" t="n"/>
      <c r="W5441">
        <f>IF($C5441="","",IF($AL5441=1,0,IF($AK5441=1,Settings!$C$6,Settings!$C$7))*100)</f>
        <v/>
      </c>
      <c r="X5441" s="8">
        <f>IF($C5441="","",T5441*W5441/100)</f>
        <v/>
      </c>
      <c r="Y5441" s="8">
        <f>IF($C5441="","",T5441-X5441)</f>
        <v/>
      </c>
      <c r="Z5441" s="8">
        <f>IF($C5441="","",Y5441-M5441)</f>
        <v/>
      </c>
      <c r="AD5441" s="8" t="n"/>
      <c r="AG5441" s="14" t="n"/>
      <c r="AI5441">
        <f>IF($C5441="","",IF(COUNTIF($C$2:$C5441,$C5441)=1,1,0))</f>
        <v/>
      </c>
      <c r="AJ5441">
        <f>IF($AI5441=1,SUMPRODUCT(--($AM$2:$AM$7001&lt;$AM5441))+1,"")</f>
        <v/>
      </c>
      <c r="AK5441">
        <f>IF($C5441="","",IF(OR($P5441=TRUE(),$P5441="TRUE"),1,0))</f>
        <v/>
      </c>
      <c r="AL5441">
        <f>IF($C5441="","",IF(AND($V5441="Yes",SUMPRODUCT((LEN(Settings!$F$6:$F$13)&gt;0)*ISNUMBER(SEARCH(Settings!$F$6:$F$13,$O5441)))=0),1,0))</f>
        <v/>
      </c>
      <c r="AM5441">
        <f>IF($AI5441=1,IFERROR(IF(VALUE($C5441)&lt;100000000,VALUE($C5441),1000000000),IFERROR(IF(VALUE(MID($C5441,2,20))&lt;100000000,VALUE(MID($C5441,2,20)),1000000000),1000000000))+ROW()/100000,"")</f>
        <v/>
      </c>
    </row>
    <row r="5442">
      <c r="E5442" s="14" t="n"/>
      <c r="M5442" s="8">
        <f>IF($C5442="","",L5442*T5442/100)</f>
        <v/>
      </c>
      <c r="S5442" s="8" t="n"/>
      <c r="T5442" s="8" t="n"/>
      <c r="W5442">
        <f>IF($C5442="","",IF($AL5442=1,0,IF($AK5442=1,Settings!$C$6,Settings!$C$7))*100)</f>
        <v/>
      </c>
      <c r="X5442" s="8">
        <f>IF($C5442="","",T5442*W5442/100)</f>
        <v/>
      </c>
      <c r="Y5442" s="8">
        <f>IF($C5442="","",T5442-X5442)</f>
        <v/>
      </c>
      <c r="Z5442" s="8">
        <f>IF($C5442="","",Y5442-M5442)</f>
        <v/>
      </c>
      <c r="AD5442" s="8" t="n"/>
      <c r="AG5442" s="14" t="n"/>
      <c r="AI5442">
        <f>IF($C5442="","",IF(COUNTIF($C$2:$C5442,$C5442)=1,1,0))</f>
        <v/>
      </c>
      <c r="AJ5442">
        <f>IF($AI5442=1,SUMPRODUCT(--($AM$2:$AM$7001&lt;$AM5442))+1,"")</f>
        <v/>
      </c>
      <c r="AK5442">
        <f>IF($C5442="","",IF(OR($P5442=TRUE(),$P5442="TRUE"),1,0))</f>
        <v/>
      </c>
      <c r="AL5442">
        <f>IF($C5442="","",IF(AND($V5442="Yes",SUMPRODUCT((LEN(Settings!$F$6:$F$13)&gt;0)*ISNUMBER(SEARCH(Settings!$F$6:$F$13,$O5442)))=0),1,0))</f>
        <v/>
      </c>
      <c r="AM5442">
        <f>IF($AI5442=1,IFERROR(IF(VALUE($C5442)&lt;100000000,VALUE($C5442),1000000000),IFERROR(IF(VALUE(MID($C5442,2,20))&lt;100000000,VALUE(MID($C5442,2,20)),1000000000),1000000000))+ROW()/100000,"")</f>
        <v/>
      </c>
    </row>
    <row r="5443">
      <c r="E5443" s="14" t="n"/>
      <c r="M5443" s="8">
        <f>IF($C5443="","",L5443*T5443/100)</f>
        <v/>
      </c>
      <c r="S5443" s="8" t="n"/>
      <c r="T5443" s="8" t="n"/>
      <c r="W5443">
        <f>IF($C5443="","",IF($AL5443=1,0,IF($AK5443=1,Settings!$C$6,Settings!$C$7))*100)</f>
        <v/>
      </c>
      <c r="X5443" s="8">
        <f>IF($C5443="","",T5443*W5443/100)</f>
        <v/>
      </c>
      <c r="Y5443" s="8">
        <f>IF($C5443="","",T5443-X5443)</f>
        <v/>
      </c>
      <c r="Z5443" s="8">
        <f>IF($C5443="","",Y5443-M5443)</f>
        <v/>
      </c>
      <c r="AD5443" s="8" t="n"/>
      <c r="AG5443" s="14" t="n"/>
      <c r="AI5443">
        <f>IF($C5443="","",IF(COUNTIF($C$2:$C5443,$C5443)=1,1,0))</f>
        <v/>
      </c>
      <c r="AJ5443">
        <f>IF($AI5443=1,SUMPRODUCT(--($AM$2:$AM$7001&lt;$AM5443))+1,"")</f>
        <v/>
      </c>
      <c r="AK5443">
        <f>IF($C5443="","",IF(OR($P5443=TRUE(),$P5443="TRUE"),1,0))</f>
        <v/>
      </c>
      <c r="AL5443">
        <f>IF($C5443="","",IF(AND($V5443="Yes",SUMPRODUCT((LEN(Settings!$F$6:$F$13)&gt;0)*ISNUMBER(SEARCH(Settings!$F$6:$F$13,$O5443)))=0),1,0))</f>
        <v/>
      </c>
      <c r="AM5443">
        <f>IF($AI5443=1,IFERROR(IF(VALUE($C5443)&lt;100000000,VALUE($C5443),1000000000),IFERROR(IF(VALUE(MID($C5443,2,20))&lt;100000000,VALUE(MID($C5443,2,20)),1000000000),1000000000))+ROW()/100000,"")</f>
        <v/>
      </c>
    </row>
    <row r="5444">
      <c r="E5444" s="14" t="n"/>
      <c r="M5444" s="8">
        <f>IF($C5444="","",L5444*T5444/100)</f>
        <v/>
      </c>
      <c r="S5444" s="8" t="n"/>
      <c r="T5444" s="8" t="n"/>
      <c r="W5444">
        <f>IF($C5444="","",IF($AL5444=1,0,IF($AK5444=1,Settings!$C$6,Settings!$C$7))*100)</f>
        <v/>
      </c>
      <c r="X5444" s="8">
        <f>IF($C5444="","",T5444*W5444/100)</f>
        <v/>
      </c>
      <c r="Y5444" s="8">
        <f>IF($C5444="","",T5444-X5444)</f>
        <v/>
      </c>
      <c r="Z5444" s="8">
        <f>IF($C5444="","",Y5444-M5444)</f>
        <v/>
      </c>
      <c r="AD5444" s="8" t="n"/>
      <c r="AG5444" s="14" t="n"/>
      <c r="AI5444">
        <f>IF($C5444="","",IF(COUNTIF($C$2:$C5444,$C5444)=1,1,0))</f>
        <v/>
      </c>
      <c r="AJ5444">
        <f>IF($AI5444=1,SUMPRODUCT(--($AM$2:$AM$7001&lt;$AM5444))+1,"")</f>
        <v/>
      </c>
      <c r="AK5444">
        <f>IF($C5444="","",IF(OR($P5444=TRUE(),$P5444="TRUE"),1,0))</f>
        <v/>
      </c>
      <c r="AL5444">
        <f>IF($C5444="","",IF(AND($V5444="Yes",SUMPRODUCT((LEN(Settings!$F$6:$F$13)&gt;0)*ISNUMBER(SEARCH(Settings!$F$6:$F$13,$O5444)))=0),1,0))</f>
        <v/>
      </c>
      <c r="AM5444">
        <f>IF($AI5444=1,IFERROR(IF(VALUE($C5444)&lt;100000000,VALUE($C5444),1000000000),IFERROR(IF(VALUE(MID($C5444,2,20))&lt;100000000,VALUE(MID($C5444,2,20)),1000000000),1000000000))+ROW()/100000,"")</f>
        <v/>
      </c>
    </row>
    <row r="5445">
      <c r="E5445" s="14" t="n"/>
      <c r="M5445" s="8">
        <f>IF($C5445="","",L5445*T5445/100)</f>
        <v/>
      </c>
      <c r="S5445" s="8" t="n"/>
      <c r="T5445" s="8" t="n"/>
      <c r="W5445">
        <f>IF($C5445="","",IF($AL5445=1,0,IF($AK5445=1,Settings!$C$6,Settings!$C$7))*100)</f>
        <v/>
      </c>
      <c r="X5445" s="8">
        <f>IF($C5445="","",T5445*W5445/100)</f>
        <v/>
      </c>
      <c r="Y5445" s="8">
        <f>IF($C5445="","",T5445-X5445)</f>
        <v/>
      </c>
      <c r="Z5445" s="8">
        <f>IF($C5445="","",Y5445-M5445)</f>
        <v/>
      </c>
      <c r="AD5445" s="8" t="n"/>
      <c r="AG5445" s="14" t="n"/>
      <c r="AI5445">
        <f>IF($C5445="","",IF(COUNTIF($C$2:$C5445,$C5445)=1,1,0))</f>
        <v/>
      </c>
      <c r="AJ5445">
        <f>IF($AI5445=1,SUMPRODUCT(--($AM$2:$AM$7001&lt;$AM5445))+1,"")</f>
        <v/>
      </c>
      <c r="AK5445">
        <f>IF($C5445="","",IF(OR($P5445=TRUE(),$P5445="TRUE"),1,0))</f>
        <v/>
      </c>
      <c r="AL5445">
        <f>IF($C5445="","",IF(AND($V5445="Yes",SUMPRODUCT((LEN(Settings!$F$6:$F$13)&gt;0)*ISNUMBER(SEARCH(Settings!$F$6:$F$13,$O5445)))=0),1,0))</f>
        <v/>
      </c>
      <c r="AM5445">
        <f>IF($AI5445=1,IFERROR(IF(VALUE($C5445)&lt;100000000,VALUE($C5445),1000000000),IFERROR(IF(VALUE(MID($C5445,2,20))&lt;100000000,VALUE(MID($C5445,2,20)),1000000000),1000000000))+ROW()/100000,"")</f>
        <v/>
      </c>
    </row>
    <row r="5446">
      <c r="E5446" s="14" t="n"/>
      <c r="M5446" s="8">
        <f>IF($C5446="","",L5446*T5446/100)</f>
        <v/>
      </c>
      <c r="S5446" s="8" t="n"/>
      <c r="T5446" s="8" t="n"/>
      <c r="W5446">
        <f>IF($C5446="","",IF($AL5446=1,0,IF($AK5446=1,Settings!$C$6,Settings!$C$7))*100)</f>
        <v/>
      </c>
      <c r="X5446" s="8">
        <f>IF($C5446="","",T5446*W5446/100)</f>
        <v/>
      </c>
      <c r="Y5446" s="8">
        <f>IF($C5446="","",T5446-X5446)</f>
        <v/>
      </c>
      <c r="Z5446" s="8">
        <f>IF($C5446="","",Y5446-M5446)</f>
        <v/>
      </c>
      <c r="AD5446" s="8" t="n"/>
      <c r="AG5446" s="14" t="n"/>
      <c r="AI5446">
        <f>IF($C5446="","",IF(COUNTIF($C$2:$C5446,$C5446)=1,1,0))</f>
        <v/>
      </c>
      <c r="AJ5446">
        <f>IF($AI5446=1,SUMPRODUCT(--($AM$2:$AM$7001&lt;$AM5446))+1,"")</f>
        <v/>
      </c>
      <c r="AK5446">
        <f>IF($C5446="","",IF(OR($P5446=TRUE(),$P5446="TRUE"),1,0))</f>
        <v/>
      </c>
      <c r="AL5446">
        <f>IF($C5446="","",IF(AND($V5446="Yes",SUMPRODUCT((LEN(Settings!$F$6:$F$13)&gt;0)*ISNUMBER(SEARCH(Settings!$F$6:$F$13,$O5446)))=0),1,0))</f>
        <v/>
      </c>
      <c r="AM5446">
        <f>IF($AI5446=1,IFERROR(IF(VALUE($C5446)&lt;100000000,VALUE($C5446),1000000000),IFERROR(IF(VALUE(MID($C5446,2,20))&lt;100000000,VALUE(MID($C5446,2,20)),1000000000),1000000000))+ROW()/100000,"")</f>
        <v/>
      </c>
    </row>
    <row r="5447">
      <c r="E5447" s="14" t="n"/>
      <c r="M5447" s="8">
        <f>IF($C5447="","",L5447*T5447/100)</f>
        <v/>
      </c>
      <c r="S5447" s="8" t="n"/>
      <c r="T5447" s="8" t="n"/>
      <c r="W5447">
        <f>IF($C5447="","",IF($AL5447=1,0,IF($AK5447=1,Settings!$C$6,Settings!$C$7))*100)</f>
        <v/>
      </c>
      <c r="X5447" s="8">
        <f>IF($C5447="","",T5447*W5447/100)</f>
        <v/>
      </c>
      <c r="Y5447" s="8">
        <f>IF($C5447="","",T5447-X5447)</f>
        <v/>
      </c>
      <c r="Z5447" s="8">
        <f>IF($C5447="","",Y5447-M5447)</f>
        <v/>
      </c>
      <c r="AD5447" s="8" t="n"/>
      <c r="AG5447" s="14" t="n"/>
      <c r="AI5447">
        <f>IF($C5447="","",IF(COUNTIF($C$2:$C5447,$C5447)=1,1,0))</f>
        <v/>
      </c>
      <c r="AJ5447">
        <f>IF($AI5447=1,SUMPRODUCT(--($AM$2:$AM$7001&lt;$AM5447))+1,"")</f>
        <v/>
      </c>
      <c r="AK5447">
        <f>IF($C5447="","",IF(OR($P5447=TRUE(),$P5447="TRUE"),1,0))</f>
        <v/>
      </c>
      <c r="AL5447">
        <f>IF($C5447="","",IF(AND($V5447="Yes",SUMPRODUCT((LEN(Settings!$F$6:$F$13)&gt;0)*ISNUMBER(SEARCH(Settings!$F$6:$F$13,$O5447)))=0),1,0))</f>
        <v/>
      </c>
      <c r="AM5447">
        <f>IF($AI5447=1,IFERROR(IF(VALUE($C5447)&lt;100000000,VALUE($C5447),1000000000),IFERROR(IF(VALUE(MID($C5447,2,20))&lt;100000000,VALUE(MID($C5447,2,20)),1000000000),1000000000))+ROW()/100000,"")</f>
        <v/>
      </c>
    </row>
    <row r="5448">
      <c r="E5448" s="14" t="n"/>
      <c r="M5448" s="8">
        <f>IF($C5448="","",L5448*T5448/100)</f>
        <v/>
      </c>
      <c r="S5448" s="8" t="n"/>
      <c r="T5448" s="8" t="n"/>
      <c r="W5448">
        <f>IF($C5448="","",IF($AL5448=1,0,IF($AK5448=1,Settings!$C$6,Settings!$C$7))*100)</f>
        <v/>
      </c>
      <c r="X5448" s="8">
        <f>IF($C5448="","",T5448*W5448/100)</f>
        <v/>
      </c>
      <c r="Y5448" s="8">
        <f>IF($C5448="","",T5448-X5448)</f>
        <v/>
      </c>
      <c r="Z5448" s="8">
        <f>IF($C5448="","",Y5448-M5448)</f>
        <v/>
      </c>
      <c r="AD5448" s="8" t="n"/>
      <c r="AG5448" s="14" t="n"/>
      <c r="AI5448">
        <f>IF($C5448="","",IF(COUNTIF($C$2:$C5448,$C5448)=1,1,0))</f>
        <v/>
      </c>
      <c r="AJ5448">
        <f>IF($AI5448=1,SUMPRODUCT(--($AM$2:$AM$7001&lt;$AM5448))+1,"")</f>
        <v/>
      </c>
      <c r="AK5448">
        <f>IF($C5448="","",IF(OR($P5448=TRUE(),$P5448="TRUE"),1,0))</f>
        <v/>
      </c>
      <c r="AL5448">
        <f>IF($C5448="","",IF(AND($V5448="Yes",SUMPRODUCT((LEN(Settings!$F$6:$F$13)&gt;0)*ISNUMBER(SEARCH(Settings!$F$6:$F$13,$O5448)))=0),1,0))</f>
        <v/>
      </c>
      <c r="AM5448">
        <f>IF($AI5448=1,IFERROR(IF(VALUE($C5448)&lt;100000000,VALUE($C5448),1000000000),IFERROR(IF(VALUE(MID($C5448,2,20))&lt;100000000,VALUE(MID($C5448,2,20)),1000000000),1000000000))+ROW()/100000,"")</f>
        <v/>
      </c>
    </row>
    <row r="5449">
      <c r="E5449" s="14" t="n"/>
      <c r="M5449" s="8">
        <f>IF($C5449="","",L5449*T5449/100)</f>
        <v/>
      </c>
      <c r="S5449" s="8" t="n"/>
      <c r="T5449" s="8" t="n"/>
      <c r="W5449">
        <f>IF($C5449="","",IF($AL5449=1,0,IF($AK5449=1,Settings!$C$6,Settings!$C$7))*100)</f>
        <v/>
      </c>
      <c r="X5449" s="8">
        <f>IF($C5449="","",T5449*W5449/100)</f>
        <v/>
      </c>
      <c r="Y5449" s="8">
        <f>IF($C5449="","",T5449-X5449)</f>
        <v/>
      </c>
      <c r="Z5449" s="8">
        <f>IF($C5449="","",Y5449-M5449)</f>
        <v/>
      </c>
      <c r="AD5449" s="8" t="n"/>
      <c r="AG5449" s="14" t="n"/>
      <c r="AI5449">
        <f>IF($C5449="","",IF(COUNTIF($C$2:$C5449,$C5449)=1,1,0))</f>
        <v/>
      </c>
      <c r="AJ5449">
        <f>IF($AI5449=1,SUMPRODUCT(--($AM$2:$AM$7001&lt;$AM5449))+1,"")</f>
        <v/>
      </c>
      <c r="AK5449">
        <f>IF($C5449="","",IF(OR($P5449=TRUE(),$P5449="TRUE"),1,0))</f>
        <v/>
      </c>
      <c r="AL5449">
        <f>IF($C5449="","",IF(AND($V5449="Yes",SUMPRODUCT((LEN(Settings!$F$6:$F$13)&gt;0)*ISNUMBER(SEARCH(Settings!$F$6:$F$13,$O5449)))=0),1,0))</f>
        <v/>
      </c>
      <c r="AM5449">
        <f>IF($AI5449=1,IFERROR(IF(VALUE($C5449)&lt;100000000,VALUE($C5449),1000000000),IFERROR(IF(VALUE(MID($C5449,2,20))&lt;100000000,VALUE(MID($C5449,2,20)),1000000000),1000000000))+ROW()/100000,"")</f>
        <v/>
      </c>
    </row>
    <row r="5450">
      <c r="E5450" s="14" t="n"/>
      <c r="M5450" s="8">
        <f>IF($C5450="","",L5450*T5450/100)</f>
        <v/>
      </c>
      <c r="S5450" s="8" t="n"/>
      <c r="T5450" s="8" t="n"/>
      <c r="W5450">
        <f>IF($C5450="","",IF($AL5450=1,0,IF($AK5450=1,Settings!$C$6,Settings!$C$7))*100)</f>
        <v/>
      </c>
      <c r="X5450" s="8">
        <f>IF($C5450="","",T5450*W5450/100)</f>
        <v/>
      </c>
      <c r="Y5450" s="8">
        <f>IF($C5450="","",T5450-X5450)</f>
        <v/>
      </c>
      <c r="Z5450" s="8">
        <f>IF($C5450="","",Y5450-M5450)</f>
        <v/>
      </c>
      <c r="AD5450" s="8" t="n"/>
      <c r="AG5450" s="14" t="n"/>
      <c r="AI5450">
        <f>IF($C5450="","",IF(COUNTIF($C$2:$C5450,$C5450)=1,1,0))</f>
        <v/>
      </c>
      <c r="AJ5450">
        <f>IF($AI5450=1,SUMPRODUCT(--($AM$2:$AM$7001&lt;$AM5450))+1,"")</f>
        <v/>
      </c>
      <c r="AK5450">
        <f>IF($C5450="","",IF(OR($P5450=TRUE(),$P5450="TRUE"),1,0))</f>
        <v/>
      </c>
      <c r="AL5450">
        <f>IF($C5450="","",IF(AND($V5450="Yes",SUMPRODUCT((LEN(Settings!$F$6:$F$13)&gt;0)*ISNUMBER(SEARCH(Settings!$F$6:$F$13,$O5450)))=0),1,0))</f>
        <v/>
      </c>
      <c r="AM5450">
        <f>IF($AI5450=1,IFERROR(IF(VALUE($C5450)&lt;100000000,VALUE($C5450),1000000000),IFERROR(IF(VALUE(MID($C5450,2,20))&lt;100000000,VALUE(MID($C5450,2,20)),1000000000),1000000000))+ROW()/100000,"")</f>
        <v/>
      </c>
    </row>
    <row r="5451">
      <c r="E5451" s="14" t="n"/>
      <c r="M5451" s="8">
        <f>IF($C5451="","",L5451*T5451/100)</f>
        <v/>
      </c>
      <c r="S5451" s="8" t="n"/>
      <c r="T5451" s="8" t="n"/>
      <c r="W5451">
        <f>IF($C5451="","",IF($AL5451=1,0,IF($AK5451=1,Settings!$C$6,Settings!$C$7))*100)</f>
        <v/>
      </c>
      <c r="X5451" s="8">
        <f>IF($C5451="","",T5451*W5451/100)</f>
        <v/>
      </c>
      <c r="Y5451" s="8">
        <f>IF($C5451="","",T5451-X5451)</f>
        <v/>
      </c>
      <c r="Z5451" s="8">
        <f>IF($C5451="","",Y5451-M5451)</f>
        <v/>
      </c>
      <c r="AD5451" s="8" t="n"/>
      <c r="AG5451" s="14" t="n"/>
      <c r="AI5451">
        <f>IF($C5451="","",IF(COUNTIF($C$2:$C5451,$C5451)=1,1,0))</f>
        <v/>
      </c>
      <c r="AJ5451">
        <f>IF($AI5451=1,SUMPRODUCT(--($AM$2:$AM$7001&lt;$AM5451))+1,"")</f>
        <v/>
      </c>
      <c r="AK5451">
        <f>IF($C5451="","",IF(OR($P5451=TRUE(),$P5451="TRUE"),1,0))</f>
        <v/>
      </c>
      <c r="AL5451">
        <f>IF($C5451="","",IF(AND($V5451="Yes",SUMPRODUCT((LEN(Settings!$F$6:$F$13)&gt;0)*ISNUMBER(SEARCH(Settings!$F$6:$F$13,$O5451)))=0),1,0))</f>
        <v/>
      </c>
      <c r="AM5451">
        <f>IF($AI5451=1,IFERROR(IF(VALUE($C5451)&lt;100000000,VALUE($C5451),1000000000),IFERROR(IF(VALUE(MID($C5451,2,20))&lt;100000000,VALUE(MID($C5451,2,20)),1000000000),1000000000))+ROW()/100000,"")</f>
        <v/>
      </c>
    </row>
    <row r="5452">
      <c r="E5452" s="14" t="n"/>
      <c r="M5452" s="8">
        <f>IF($C5452="","",L5452*T5452/100)</f>
        <v/>
      </c>
      <c r="S5452" s="8" t="n"/>
      <c r="T5452" s="8" t="n"/>
      <c r="W5452">
        <f>IF($C5452="","",IF($AL5452=1,0,IF($AK5452=1,Settings!$C$6,Settings!$C$7))*100)</f>
        <v/>
      </c>
      <c r="X5452" s="8">
        <f>IF($C5452="","",T5452*W5452/100)</f>
        <v/>
      </c>
      <c r="Y5452" s="8">
        <f>IF($C5452="","",T5452-X5452)</f>
        <v/>
      </c>
      <c r="Z5452" s="8">
        <f>IF($C5452="","",Y5452-M5452)</f>
        <v/>
      </c>
      <c r="AD5452" s="8" t="n"/>
      <c r="AG5452" s="14" t="n"/>
      <c r="AI5452">
        <f>IF($C5452="","",IF(COUNTIF($C$2:$C5452,$C5452)=1,1,0))</f>
        <v/>
      </c>
      <c r="AJ5452">
        <f>IF($AI5452=1,SUMPRODUCT(--($AM$2:$AM$7001&lt;$AM5452))+1,"")</f>
        <v/>
      </c>
      <c r="AK5452">
        <f>IF($C5452="","",IF(OR($P5452=TRUE(),$P5452="TRUE"),1,0))</f>
        <v/>
      </c>
      <c r="AL5452">
        <f>IF($C5452="","",IF(AND($V5452="Yes",SUMPRODUCT((LEN(Settings!$F$6:$F$13)&gt;0)*ISNUMBER(SEARCH(Settings!$F$6:$F$13,$O5452)))=0),1,0))</f>
        <v/>
      </c>
      <c r="AM5452">
        <f>IF($AI5452=1,IFERROR(IF(VALUE($C5452)&lt;100000000,VALUE($C5452),1000000000),IFERROR(IF(VALUE(MID($C5452,2,20))&lt;100000000,VALUE(MID($C5452,2,20)),1000000000),1000000000))+ROW()/100000,"")</f>
        <v/>
      </c>
    </row>
    <row r="5453">
      <c r="E5453" s="14" t="n"/>
      <c r="M5453" s="8">
        <f>IF($C5453="","",L5453*T5453/100)</f>
        <v/>
      </c>
      <c r="S5453" s="8" t="n"/>
      <c r="T5453" s="8" t="n"/>
      <c r="W5453">
        <f>IF($C5453="","",IF($AL5453=1,0,IF($AK5453=1,Settings!$C$6,Settings!$C$7))*100)</f>
        <v/>
      </c>
      <c r="X5453" s="8">
        <f>IF($C5453="","",T5453*W5453/100)</f>
        <v/>
      </c>
      <c r="Y5453" s="8">
        <f>IF($C5453="","",T5453-X5453)</f>
        <v/>
      </c>
      <c r="Z5453" s="8">
        <f>IF($C5453="","",Y5453-M5453)</f>
        <v/>
      </c>
      <c r="AD5453" s="8" t="n"/>
      <c r="AG5453" s="14" t="n"/>
      <c r="AI5453">
        <f>IF($C5453="","",IF(COUNTIF($C$2:$C5453,$C5453)=1,1,0))</f>
        <v/>
      </c>
      <c r="AJ5453">
        <f>IF($AI5453=1,SUMPRODUCT(--($AM$2:$AM$7001&lt;$AM5453))+1,"")</f>
        <v/>
      </c>
      <c r="AK5453">
        <f>IF($C5453="","",IF(OR($P5453=TRUE(),$P5453="TRUE"),1,0))</f>
        <v/>
      </c>
      <c r="AL5453">
        <f>IF($C5453="","",IF(AND($V5453="Yes",SUMPRODUCT((LEN(Settings!$F$6:$F$13)&gt;0)*ISNUMBER(SEARCH(Settings!$F$6:$F$13,$O5453)))=0),1,0))</f>
        <v/>
      </c>
      <c r="AM5453">
        <f>IF($AI5453=1,IFERROR(IF(VALUE($C5453)&lt;100000000,VALUE($C5453),1000000000),IFERROR(IF(VALUE(MID($C5453,2,20))&lt;100000000,VALUE(MID($C5453,2,20)),1000000000),1000000000))+ROW()/100000,"")</f>
        <v/>
      </c>
    </row>
    <row r="5454">
      <c r="E5454" s="14" t="n"/>
      <c r="M5454" s="8">
        <f>IF($C5454="","",L5454*T5454/100)</f>
        <v/>
      </c>
      <c r="S5454" s="8" t="n"/>
      <c r="T5454" s="8" t="n"/>
      <c r="W5454">
        <f>IF($C5454="","",IF($AL5454=1,0,IF($AK5454=1,Settings!$C$6,Settings!$C$7))*100)</f>
        <v/>
      </c>
      <c r="X5454" s="8">
        <f>IF($C5454="","",T5454*W5454/100)</f>
        <v/>
      </c>
      <c r="Y5454" s="8">
        <f>IF($C5454="","",T5454-X5454)</f>
        <v/>
      </c>
      <c r="Z5454" s="8">
        <f>IF($C5454="","",Y5454-M5454)</f>
        <v/>
      </c>
      <c r="AD5454" s="8" t="n"/>
      <c r="AG5454" s="14" t="n"/>
      <c r="AI5454">
        <f>IF($C5454="","",IF(COUNTIF($C$2:$C5454,$C5454)=1,1,0))</f>
        <v/>
      </c>
      <c r="AJ5454">
        <f>IF($AI5454=1,SUMPRODUCT(--($AM$2:$AM$7001&lt;$AM5454))+1,"")</f>
        <v/>
      </c>
      <c r="AK5454">
        <f>IF($C5454="","",IF(OR($P5454=TRUE(),$P5454="TRUE"),1,0))</f>
        <v/>
      </c>
      <c r="AL5454">
        <f>IF($C5454="","",IF(AND($V5454="Yes",SUMPRODUCT((LEN(Settings!$F$6:$F$13)&gt;0)*ISNUMBER(SEARCH(Settings!$F$6:$F$13,$O5454)))=0),1,0))</f>
        <v/>
      </c>
      <c r="AM5454">
        <f>IF($AI5454=1,IFERROR(IF(VALUE($C5454)&lt;100000000,VALUE($C5454),1000000000),IFERROR(IF(VALUE(MID($C5454,2,20))&lt;100000000,VALUE(MID($C5454,2,20)),1000000000),1000000000))+ROW()/100000,"")</f>
        <v/>
      </c>
    </row>
    <row r="5455">
      <c r="E5455" s="14" t="n"/>
      <c r="M5455" s="8">
        <f>IF($C5455="","",L5455*T5455/100)</f>
        <v/>
      </c>
      <c r="S5455" s="8" t="n"/>
      <c r="T5455" s="8" t="n"/>
      <c r="W5455">
        <f>IF($C5455="","",IF($AL5455=1,0,IF($AK5455=1,Settings!$C$6,Settings!$C$7))*100)</f>
        <v/>
      </c>
      <c r="X5455" s="8">
        <f>IF($C5455="","",T5455*W5455/100)</f>
        <v/>
      </c>
      <c r="Y5455" s="8">
        <f>IF($C5455="","",T5455-X5455)</f>
        <v/>
      </c>
      <c r="Z5455" s="8">
        <f>IF($C5455="","",Y5455-M5455)</f>
        <v/>
      </c>
      <c r="AD5455" s="8" t="n"/>
      <c r="AG5455" s="14" t="n"/>
      <c r="AI5455">
        <f>IF($C5455="","",IF(COUNTIF($C$2:$C5455,$C5455)=1,1,0))</f>
        <v/>
      </c>
      <c r="AJ5455">
        <f>IF($AI5455=1,SUMPRODUCT(--($AM$2:$AM$7001&lt;$AM5455))+1,"")</f>
        <v/>
      </c>
      <c r="AK5455">
        <f>IF($C5455="","",IF(OR($P5455=TRUE(),$P5455="TRUE"),1,0))</f>
        <v/>
      </c>
      <c r="AL5455">
        <f>IF($C5455="","",IF(AND($V5455="Yes",SUMPRODUCT((LEN(Settings!$F$6:$F$13)&gt;0)*ISNUMBER(SEARCH(Settings!$F$6:$F$13,$O5455)))=0),1,0))</f>
        <v/>
      </c>
      <c r="AM5455">
        <f>IF($AI5455=1,IFERROR(IF(VALUE($C5455)&lt;100000000,VALUE($C5455),1000000000),IFERROR(IF(VALUE(MID($C5455,2,20))&lt;100000000,VALUE(MID($C5455,2,20)),1000000000),1000000000))+ROW()/100000,"")</f>
        <v/>
      </c>
    </row>
    <row r="5456">
      <c r="E5456" s="14" t="n"/>
      <c r="M5456" s="8">
        <f>IF($C5456="","",L5456*T5456/100)</f>
        <v/>
      </c>
      <c r="S5456" s="8" t="n"/>
      <c r="T5456" s="8" t="n"/>
      <c r="W5456">
        <f>IF($C5456="","",IF($AL5456=1,0,IF($AK5456=1,Settings!$C$6,Settings!$C$7))*100)</f>
        <v/>
      </c>
      <c r="X5456" s="8">
        <f>IF($C5456="","",T5456*W5456/100)</f>
        <v/>
      </c>
      <c r="Y5456" s="8">
        <f>IF($C5456="","",T5456-X5456)</f>
        <v/>
      </c>
      <c r="Z5456" s="8">
        <f>IF($C5456="","",Y5456-M5456)</f>
        <v/>
      </c>
      <c r="AD5456" s="8" t="n"/>
      <c r="AG5456" s="14" t="n"/>
      <c r="AI5456">
        <f>IF($C5456="","",IF(COUNTIF($C$2:$C5456,$C5456)=1,1,0))</f>
        <v/>
      </c>
      <c r="AJ5456">
        <f>IF($AI5456=1,SUMPRODUCT(--($AM$2:$AM$7001&lt;$AM5456))+1,"")</f>
        <v/>
      </c>
      <c r="AK5456">
        <f>IF($C5456="","",IF(OR($P5456=TRUE(),$P5456="TRUE"),1,0))</f>
        <v/>
      </c>
      <c r="AL5456">
        <f>IF($C5456="","",IF(AND($V5456="Yes",SUMPRODUCT((LEN(Settings!$F$6:$F$13)&gt;0)*ISNUMBER(SEARCH(Settings!$F$6:$F$13,$O5456)))=0),1,0))</f>
        <v/>
      </c>
      <c r="AM5456">
        <f>IF($AI5456=1,IFERROR(IF(VALUE($C5456)&lt;100000000,VALUE($C5456),1000000000),IFERROR(IF(VALUE(MID($C5456,2,20))&lt;100000000,VALUE(MID($C5456,2,20)),1000000000),1000000000))+ROW()/100000,"")</f>
        <v/>
      </c>
    </row>
    <row r="5457">
      <c r="E5457" s="14" t="n"/>
      <c r="M5457" s="8">
        <f>IF($C5457="","",L5457*T5457/100)</f>
        <v/>
      </c>
      <c r="S5457" s="8" t="n"/>
      <c r="T5457" s="8" t="n"/>
      <c r="W5457">
        <f>IF($C5457="","",IF($AL5457=1,0,IF($AK5457=1,Settings!$C$6,Settings!$C$7))*100)</f>
        <v/>
      </c>
      <c r="X5457" s="8">
        <f>IF($C5457="","",T5457*W5457/100)</f>
        <v/>
      </c>
      <c r="Y5457" s="8">
        <f>IF($C5457="","",T5457-X5457)</f>
        <v/>
      </c>
      <c r="Z5457" s="8">
        <f>IF($C5457="","",Y5457-M5457)</f>
        <v/>
      </c>
      <c r="AD5457" s="8" t="n"/>
      <c r="AG5457" s="14" t="n"/>
      <c r="AI5457">
        <f>IF($C5457="","",IF(COUNTIF($C$2:$C5457,$C5457)=1,1,0))</f>
        <v/>
      </c>
      <c r="AJ5457">
        <f>IF($AI5457=1,SUMPRODUCT(--($AM$2:$AM$7001&lt;$AM5457))+1,"")</f>
        <v/>
      </c>
      <c r="AK5457">
        <f>IF($C5457="","",IF(OR($P5457=TRUE(),$P5457="TRUE"),1,0))</f>
        <v/>
      </c>
      <c r="AL5457">
        <f>IF($C5457="","",IF(AND($V5457="Yes",SUMPRODUCT((LEN(Settings!$F$6:$F$13)&gt;0)*ISNUMBER(SEARCH(Settings!$F$6:$F$13,$O5457)))=0),1,0))</f>
        <v/>
      </c>
      <c r="AM5457">
        <f>IF($AI5457=1,IFERROR(IF(VALUE($C5457)&lt;100000000,VALUE($C5457),1000000000),IFERROR(IF(VALUE(MID($C5457,2,20))&lt;100000000,VALUE(MID($C5457,2,20)),1000000000),1000000000))+ROW()/100000,"")</f>
        <v/>
      </c>
    </row>
    <row r="5458">
      <c r="E5458" s="14" t="n"/>
      <c r="M5458" s="8">
        <f>IF($C5458="","",L5458*T5458/100)</f>
        <v/>
      </c>
      <c r="S5458" s="8" t="n"/>
      <c r="T5458" s="8" t="n"/>
      <c r="W5458">
        <f>IF($C5458="","",IF($AL5458=1,0,IF($AK5458=1,Settings!$C$6,Settings!$C$7))*100)</f>
        <v/>
      </c>
      <c r="X5458" s="8">
        <f>IF($C5458="","",T5458*W5458/100)</f>
        <v/>
      </c>
      <c r="Y5458" s="8">
        <f>IF($C5458="","",T5458-X5458)</f>
        <v/>
      </c>
      <c r="Z5458" s="8">
        <f>IF($C5458="","",Y5458-M5458)</f>
        <v/>
      </c>
      <c r="AD5458" s="8" t="n"/>
      <c r="AG5458" s="14" t="n"/>
      <c r="AI5458">
        <f>IF($C5458="","",IF(COUNTIF($C$2:$C5458,$C5458)=1,1,0))</f>
        <v/>
      </c>
      <c r="AJ5458">
        <f>IF($AI5458=1,SUMPRODUCT(--($AM$2:$AM$7001&lt;$AM5458))+1,"")</f>
        <v/>
      </c>
      <c r="AK5458">
        <f>IF($C5458="","",IF(OR($P5458=TRUE(),$P5458="TRUE"),1,0))</f>
        <v/>
      </c>
      <c r="AL5458">
        <f>IF($C5458="","",IF(AND($V5458="Yes",SUMPRODUCT((LEN(Settings!$F$6:$F$13)&gt;0)*ISNUMBER(SEARCH(Settings!$F$6:$F$13,$O5458)))=0),1,0))</f>
        <v/>
      </c>
      <c r="AM5458">
        <f>IF($AI5458=1,IFERROR(IF(VALUE($C5458)&lt;100000000,VALUE($C5458),1000000000),IFERROR(IF(VALUE(MID($C5458,2,20))&lt;100000000,VALUE(MID($C5458,2,20)),1000000000),1000000000))+ROW()/100000,"")</f>
        <v/>
      </c>
    </row>
    <row r="5459">
      <c r="E5459" s="14" t="n"/>
      <c r="M5459" s="8">
        <f>IF($C5459="","",L5459*T5459/100)</f>
        <v/>
      </c>
      <c r="S5459" s="8" t="n"/>
      <c r="T5459" s="8" t="n"/>
      <c r="W5459">
        <f>IF($C5459="","",IF($AL5459=1,0,IF($AK5459=1,Settings!$C$6,Settings!$C$7))*100)</f>
        <v/>
      </c>
      <c r="X5459" s="8">
        <f>IF($C5459="","",T5459*W5459/100)</f>
        <v/>
      </c>
      <c r="Y5459" s="8">
        <f>IF($C5459="","",T5459-X5459)</f>
        <v/>
      </c>
      <c r="Z5459" s="8">
        <f>IF($C5459="","",Y5459-M5459)</f>
        <v/>
      </c>
      <c r="AD5459" s="8" t="n"/>
      <c r="AG5459" s="14" t="n"/>
      <c r="AI5459">
        <f>IF($C5459="","",IF(COUNTIF($C$2:$C5459,$C5459)=1,1,0))</f>
        <v/>
      </c>
      <c r="AJ5459">
        <f>IF($AI5459=1,SUMPRODUCT(--($AM$2:$AM$7001&lt;$AM5459))+1,"")</f>
        <v/>
      </c>
      <c r="AK5459">
        <f>IF($C5459="","",IF(OR($P5459=TRUE(),$P5459="TRUE"),1,0))</f>
        <v/>
      </c>
      <c r="AL5459">
        <f>IF($C5459="","",IF(AND($V5459="Yes",SUMPRODUCT((LEN(Settings!$F$6:$F$13)&gt;0)*ISNUMBER(SEARCH(Settings!$F$6:$F$13,$O5459)))=0),1,0))</f>
        <v/>
      </c>
      <c r="AM5459">
        <f>IF($AI5459=1,IFERROR(IF(VALUE($C5459)&lt;100000000,VALUE($C5459),1000000000),IFERROR(IF(VALUE(MID($C5459,2,20))&lt;100000000,VALUE(MID($C5459,2,20)),1000000000),1000000000))+ROW()/100000,"")</f>
        <v/>
      </c>
    </row>
    <row r="5460">
      <c r="E5460" s="14" t="n"/>
      <c r="M5460" s="8">
        <f>IF($C5460="","",L5460*T5460/100)</f>
        <v/>
      </c>
      <c r="S5460" s="8" t="n"/>
      <c r="T5460" s="8" t="n"/>
      <c r="W5460">
        <f>IF($C5460="","",IF($AL5460=1,0,IF($AK5460=1,Settings!$C$6,Settings!$C$7))*100)</f>
        <v/>
      </c>
      <c r="X5460" s="8">
        <f>IF($C5460="","",T5460*W5460/100)</f>
        <v/>
      </c>
      <c r="Y5460" s="8">
        <f>IF($C5460="","",T5460-X5460)</f>
        <v/>
      </c>
      <c r="Z5460" s="8">
        <f>IF($C5460="","",Y5460-M5460)</f>
        <v/>
      </c>
      <c r="AD5460" s="8" t="n"/>
      <c r="AG5460" s="14" t="n"/>
      <c r="AI5460">
        <f>IF($C5460="","",IF(COUNTIF($C$2:$C5460,$C5460)=1,1,0))</f>
        <v/>
      </c>
      <c r="AJ5460">
        <f>IF($AI5460=1,SUMPRODUCT(--($AM$2:$AM$7001&lt;$AM5460))+1,"")</f>
        <v/>
      </c>
      <c r="AK5460">
        <f>IF($C5460="","",IF(OR($P5460=TRUE(),$P5460="TRUE"),1,0))</f>
        <v/>
      </c>
      <c r="AL5460">
        <f>IF($C5460="","",IF(AND($V5460="Yes",SUMPRODUCT((LEN(Settings!$F$6:$F$13)&gt;0)*ISNUMBER(SEARCH(Settings!$F$6:$F$13,$O5460)))=0),1,0))</f>
        <v/>
      </c>
      <c r="AM5460">
        <f>IF($AI5460=1,IFERROR(IF(VALUE($C5460)&lt;100000000,VALUE($C5460),1000000000),IFERROR(IF(VALUE(MID($C5460,2,20))&lt;100000000,VALUE(MID($C5460,2,20)),1000000000),1000000000))+ROW()/100000,"")</f>
        <v/>
      </c>
    </row>
    <row r="5461">
      <c r="E5461" s="14" t="n"/>
      <c r="M5461" s="8">
        <f>IF($C5461="","",L5461*T5461/100)</f>
        <v/>
      </c>
      <c r="S5461" s="8" t="n"/>
      <c r="T5461" s="8" t="n"/>
      <c r="W5461">
        <f>IF($C5461="","",IF($AL5461=1,0,IF($AK5461=1,Settings!$C$6,Settings!$C$7))*100)</f>
        <v/>
      </c>
      <c r="X5461" s="8">
        <f>IF($C5461="","",T5461*W5461/100)</f>
        <v/>
      </c>
      <c r="Y5461" s="8">
        <f>IF($C5461="","",T5461-X5461)</f>
        <v/>
      </c>
      <c r="Z5461" s="8">
        <f>IF($C5461="","",Y5461-M5461)</f>
        <v/>
      </c>
      <c r="AD5461" s="8" t="n"/>
      <c r="AG5461" s="14" t="n"/>
      <c r="AI5461">
        <f>IF($C5461="","",IF(COUNTIF($C$2:$C5461,$C5461)=1,1,0))</f>
        <v/>
      </c>
      <c r="AJ5461">
        <f>IF($AI5461=1,SUMPRODUCT(--($AM$2:$AM$7001&lt;$AM5461))+1,"")</f>
        <v/>
      </c>
      <c r="AK5461">
        <f>IF($C5461="","",IF(OR($P5461=TRUE(),$P5461="TRUE"),1,0))</f>
        <v/>
      </c>
      <c r="AL5461">
        <f>IF($C5461="","",IF(AND($V5461="Yes",SUMPRODUCT((LEN(Settings!$F$6:$F$13)&gt;0)*ISNUMBER(SEARCH(Settings!$F$6:$F$13,$O5461)))=0),1,0))</f>
        <v/>
      </c>
      <c r="AM5461">
        <f>IF($AI5461=1,IFERROR(IF(VALUE($C5461)&lt;100000000,VALUE($C5461),1000000000),IFERROR(IF(VALUE(MID($C5461,2,20))&lt;100000000,VALUE(MID($C5461,2,20)),1000000000),1000000000))+ROW()/100000,"")</f>
        <v/>
      </c>
    </row>
    <row r="5462">
      <c r="E5462" s="14" t="n"/>
      <c r="M5462" s="8">
        <f>IF($C5462="","",L5462*T5462/100)</f>
        <v/>
      </c>
      <c r="S5462" s="8" t="n"/>
      <c r="T5462" s="8" t="n"/>
      <c r="W5462">
        <f>IF($C5462="","",IF($AL5462=1,0,IF($AK5462=1,Settings!$C$6,Settings!$C$7))*100)</f>
        <v/>
      </c>
      <c r="X5462" s="8">
        <f>IF($C5462="","",T5462*W5462/100)</f>
        <v/>
      </c>
      <c r="Y5462" s="8">
        <f>IF($C5462="","",T5462-X5462)</f>
        <v/>
      </c>
      <c r="Z5462" s="8">
        <f>IF($C5462="","",Y5462-M5462)</f>
        <v/>
      </c>
      <c r="AD5462" s="8" t="n"/>
      <c r="AG5462" s="14" t="n"/>
      <c r="AI5462">
        <f>IF($C5462="","",IF(COUNTIF($C$2:$C5462,$C5462)=1,1,0))</f>
        <v/>
      </c>
      <c r="AJ5462">
        <f>IF($AI5462=1,SUMPRODUCT(--($AM$2:$AM$7001&lt;$AM5462))+1,"")</f>
        <v/>
      </c>
      <c r="AK5462">
        <f>IF($C5462="","",IF(OR($P5462=TRUE(),$P5462="TRUE"),1,0))</f>
        <v/>
      </c>
      <c r="AL5462">
        <f>IF($C5462="","",IF(AND($V5462="Yes",SUMPRODUCT((LEN(Settings!$F$6:$F$13)&gt;0)*ISNUMBER(SEARCH(Settings!$F$6:$F$13,$O5462)))=0),1,0))</f>
        <v/>
      </c>
      <c r="AM5462">
        <f>IF($AI5462=1,IFERROR(IF(VALUE($C5462)&lt;100000000,VALUE($C5462),1000000000),IFERROR(IF(VALUE(MID($C5462,2,20))&lt;100000000,VALUE(MID($C5462,2,20)),1000000000),1000000000))+ROW()/100000,"")</f>
        <v/>
      </c>
    </row>
    <row r="5463">
      <c r="E5463" s="14" t="n"/>
      <c r="M5463" s="8">
        <f>IF($C5463="","",L5463*T5463/100)</f>
        <v/>
      </c>
      <c r="S5463" s="8" t="n"/>
      <c r="T5463" s="8" t="n"/>
      <c r="W5463">
        <f>IF($C5463="","",IF($AL5463=1,0,IF($AK5463=1,Settings!$C$6,Settings!$C$7))*100)</f>
        <v/>
      </c>
      <c r="X5463" s="8">
        <f>IF($C5463="","",T5463*W5463/100)</f>
        <v/>
      </c>
      <c r="Y5463" s="8">
        <f>IF($C5463="","",T5463-X5463)</f>
        <v/>
      </c>
      <c r="Z5463" s="8">
        <f>IF($C5463="","",Y5463-M5463)</f>
        <v/>
      </c>
      <c r="AD5463" s="8" t="n"/>
      <c r="AG5463" s="14" t="n"/>
      <c r="AI5463">
        <f>IF($C5463="","",IF(COUNTIF($C$2:$C5463,$C5463)=1,1,0))</f>
        <v/>
      </c>
      <c r="AJ5463">
        <f>IF($AI5463=1,SUMPRODUCT(--($AM$2:$AM$7001&lt;$AM5463))+1,"")</f>
        <v/>
      </c>
      <c r="AK5463">
        <f>IF($C5463="","",IF(OR($P5463=TRUE(),$P5463="TRUE"),1,0))</f>
        <v/>
      </c>
      <c r="AL5463">
        <f>IF($C5463="","",IF(AND($V5463="Yes",SUMPRODUCT((LEN(Settings!$F$6:$F$13)&gt;0)*ISNUMBER(SEARCH(Settings!$F$6:$F$13,$O5463)))=0),1,0))</f>
        <v/>
      </c>
      <c r="AM5463">
        <f>IF($AI5463=1,IFERROR(IF(VALUE($C5463)&lt;100000000,VALUE($C5463),1000000000),IFERROR(IF(VALUE(MID($C5463,2,20))&lt;100000000,VALUE(MID($C5463,2,20)),1000000000),1000000000))+ROW()/100000,"")</f>
        <v/>
      </c>
    </row>
    <row r="5464">
      <c r="E5464" s="14" t="n"/>
      <c r="M5464" s="8">
        <f>IF($C5464="","",L5464*T5464/100)</f>
        <v/>
      </c>
      <c r="S5464" s="8" t="n"/>
      <c r="T5464" s="8" t="n"/>
      <c r="W5464">
        <f>IF($C5464="","",IF($AL5464=1,0,IF($AK5464=1,Settings!$C$6,Settings!$C$7))*100)</f>
        <v/>
      </c>
      <c r="X5464" s="8">
        <f>IF($C5464="","",T5464*W5464/100)</f>
        <v/>
      </c>
      <c r="Y5464" s="8">
        <f>IF($C5464="","",T5464-X5464)</f>
        <v/>
      </c>
      <c r="Z5464" s="8">
        <f>IF($C5464="","",Y5464-M5464)</f>
        <v/>
      </c>
      <c r="AD5464" s="8" t="n"/>
      <c r="AG5464" s="14" t="n"/>
      <c r="AI5464">
        <f>IF($C5464="","",IF(COUNTIF($C$2:$C5464,$C5464)=1,1,0))</f>
        <v/>
      </c>
      <c r="AJ5464">
        <f>IF($AI5464=1,SUMPRODUCT(--($AM$2:$AM$7001&lt;$AM5464))+1,"")</f>
        <v/>
      </c>
      <c r="AK5464">
        <f>IF($C5464="","",IF(OR($P5464=TRUE(),$P5464="TRUE"),1,0))</f>
        <v/>
      </c>
      <c r="AL5464">
        <f>IF($C5464="","",IF(AND($V5464="Yes",SUMPRODUCT((LEN(Settings!$F$6:$F$13)&gt;0)*ISNUMBER(SEARCH(Settings!$F$6:$F$13,$O5464)))=0),1,0))</f>
        <v/>
      </c>
      <c r="AM5464">
        <f>IF($AI5464=1,IFERROR(IF(VALUE($C5464)&lt;100000000,VALUE($C5464),1000000000),IFERROR(IF(VALUE(MID($C5464,2,20))&lt;100000000,VALUE(MID($C5464,2,20)),1000000000),1000000000))+ROW()/100000,"")</f>
        <v/>
      </c>
    </row>
    <row r="5465">
      <c r="E5465" s="14" t="n"/>
      <c r="M5465" s="8">
        <f>IF($C5465="","",L5465*T5465/100)</f>
        <v/>
      </c>
      <c r="S5465" s="8" t="n"/>
      <c r="T5465" s="8" t="n"/>
      <c r="W5465">
        <f>IF($C5465="","",IF($AL5465=1,0,IF($AK5465=1,Settings!$C$6,Settings!$C$7))*100)</f>
        <v/>
      </c>
      <c r="X5465" s="8">
        <f>IF($C5465="","",T5465*W5465/100)</f>
        <v/>
      </c>
      <c r="Y5465" s="8">
        <f>IF($C5465="","",T5465-X5465)</f>
        <v/>
      </c>
      <c r="Z5465" s="8">
        <f>IF($C5465="","",Y5465-M5465)</f>
        <v/>
      </c>
      <c r="AD5465" s="8" t="n"/>
      <c r="AG5465" s="14" t="n"/>
      <c r="AI5465">
        <f>IF($C5465="","",IF(COUNTIF($C$2:$C5465,$C5465)=1,1,0))</f>
        <v/>
      </c>
      <c r="AJ5465">
        <f>IF($AI5465=1,SUMPRODUCT(--($AM$2:$AM$7001&lt;$AM5465))+1,"")</f>
        <v/>
      </c>
      <c r="AK5465">
        <f>IF($C5465="","",IF(OR($P5465=TRUE(),$P5465="TRUE"),1,0))</f>
        <v/>
      </c>
      <c r="AL5465">
        <f>IF($C5465="","",IF(AND($V5465="Yes",SUMPRODUCT((LEN(Settings!$F$6:$F$13)&gt;0)*ISNUMBER(SEARCH(Settings!$F$6:$F$13,$O5465)))=0),1,0))</f>
        <v/>
      </c>
      <c r="AM5465">
        <f>IF($AI5465=1,IFERROR(IF(VALUE($C5465)&lt;100000000,VALUE($C5465),1000000000),IFERROR(IF(VALUE(MID($C5465,2,20))&lt;100000000,VALUE(MID($C5465,2,20)),1000000000),1000000000))+ROW()/100000,"")</f>
        <v/>
      </c>
    </row>
    <row r="5466">
      <c r="E5466" s="14" t="n"/>
      <c r="M5466" s="8">
        <f>IF($C5466="","",L5466*T5466/100)</f>
        <v/>
      </c>
      <c r="S5466" s="8" t="n"/>
      <c r="T5466" s="8" t="n"/>
      <c r="W5466">
        <f>IF($C5466="","",IF($AL5466=1,0,IF($AK5466=1,Settings!$C$6,Settings!$C$7))*100)</f>
        <v/>
      </c>
      <c r="X5466" s="8">
        <f>IF($C5466="","",T5466*W5466/100)</f>
        <v/>
      </c>
      <c r="Y5466" s="8">
        <f>IF($C5466="","",T5466-X5466)</f>
        <v/>
      </c>
      <c r="Z5466" s="8">
        <f>IF($C5466="","",Y5466-M5466)</f>
        <v/>
      </c>
      <c r="AD5466" s="8" t="n"/>
      <c r="AG5466" s="14" t="n"/>
      <c r="AI5466">
        <f>IF($C5466="","",IF(COUNTIF($C$2:$C5466,$C5466)=1,1,0))</f>
        <v/>
      </c>
      <c r="AJ5466">
        <f>IF($AI5466=1,SUMPRODUCT(--($AM$2:$AM$7001&lt;$AM5466))+1,"")</f>
        <v/>
      </c>
      <c r="AK5466">
        <f>IF($C5466="","",IF(OR($P5466=TRUE(),$P5466="TRUE"),1,0))</f>
        <v/>
      </c>
      <c r="AL5466">
        <f>IF($C5466="","",IF(AND($V5466="Yes",SUMPRODUCT((LEN(Settings!$F$6:$F$13)&gt;0)*ISNUMBER(SEARCH(Settings!$F$6:$F$13,$O5466)))=0),1,0))</f>
        <v/>
      </c>
      <c r="AM5466">
        <f>IF($AI5466=1,IFERROR(IF(VALUE($C5466)&lt;100000000,VALUE($C5466),1000000000),IFERROR(IF(VALUE(MID($C5466,2,20))&lt;100000000,VALUE(MID($C5466,2,20)),1000000000),1000000000))+ROW()/100000,"")</f>
        <v/>
      </c>
    </row>
    <row r="5467">
      <c r="E5467" s="14" t="n"/>
      <c r="M5467" s="8">
        <f>IF($C5467="","",L5467*T5467/100)</f>
        <v/>
      </c>
      <c r="S5467" s="8" t="n"/>
      <c r="T5467" s="8" t="n"/>
      <c r="W5467">
        <f>IF($C5467="","",IF($AL5467=1,0,IF($AK5467=1,Settings!$C$6,Settings!$C$7))*100)</f>
        <v/>
      </c>
      <c r="X5467" s="8">
        <f>IF($C5467="","",T5467*W5467/100)</f>
        <v/>
      </c>
      <c r="Y5467" s="8">
        <f>IF($C5467="","",T5467-X5467)</f>
        <v/>
      </c>
      <c r="Z5467" s="8">
        <f>IF($C5467="","",Y5467-M5467)</f>
        <v/>
      </c>
      <c r="AD5467" s="8" t="n"/>
      <c r="AG5467" s="14" t="n"/>
      <c r="AI5467">
        <f>IF($C5467="","",IF(COUNTIF($C$2:$C5467,$C5467)=1,1,0))</f>
        <v/>
      </c>
      <c r="AJ5467">
        <f>IF($AI5467=1,SUMPRODUCT(--($AM$2:$AM$7001&lt;$AM5467))+1,"")</f>
        <v/>
      </c>
      <c r="AK5467">
        <f>IF($C5467="","",IF(OR($P5467=TRUE(),$P5467="TRUE"),1,0))</f>
        <v/>
      </c>
      <c r="AL5467">
        <f>IF($C5467="","",IF(AND($V5467="Yes",SUMPRODUCT((LEN(Settings!$F$6:$F$13)&gt;0)*ISNUMBER(SEARCH(Settings!$F$6:$F$13,$O5467)))=0),1,0))</f>
        <v/>
      </c>
      <c r="AM5467">
        <f>IF($AI5467=1,IFERROR(IF(VALUE($C5467)&lt;100000000,VALUE($C5467),1000000000),IFERROR(IF(VALUE(MID($C5467,2,20))&lt;100000000,VALUE(MID($C5467,2,20)),1000000000),1000000000))+ROW()/100000,"")</f>
        <v/>
      </c>
    </row>
    <row r="5468">
      <c r="E5468" s="14" t="n"/>
      <c r="M5468" s="8">
        <f>IF($C5468="","",L5468*T5468/100)</f>
        <v/>
      </c>
      <c r="S5468" s="8" t="n"/>
      <c r="T5468" s="8" t="n"/>
      <c r="W5468">
        <f>IF($C5468="","",IF($AL5468=1,0,IF($AK5468=1,Settings!$C$6,Settings!$C$7))*100)</f>
        <v/>
      </c>
      <c r="X5468" s="8">
        <f>IF($C5468="","",T5468*W5468/100)</f>
        <v/>
      </c>
      <c r="Y5468" s="8">
        <f>IF($C5468="","",T5468-X5468)</f>
        <v/>
      </c>
      <c r="Z5468" s="8">
        <f>IF($C5468="","",Y5468-M5468)</f>
        <v/>
      </c>
      <c r="AD5468" s="8" t="n"/>
      <c r="AG5468" s="14" t="n"/>
      <c r="AI5468">
        <f>IF($C5468="","",IF(COUNTIF($C$2:$C5468,$C5468)=1,1,0))</f>
        <v/>
      </c>
      <c r="AJ5468">
        <f>IF($AI5468=1,SUMPRODUCT(--($AM$2:$AM$7001&lt;$AM5468))+1,"")</f>
        <v/>
      </c>
      <c r="AK5468">
        <f>IF($C5468="","",IF(OR($P5468=TRUE(),$P5468="TRUE"),1,0))</f>
        <v/>
      </c>
      <c r="AL5468">
        <f>IF($C5468="","",IF(AND($V5468="Yes",SUMPRODUCT((LEN(Settings!$F$6:$F$13)&gt;0)*ISNUMBER(SEARCH(Settings!$F$6:$F$13,$O5468)))=0),1,0))</f>
        <v/>
      </c>
      <c r="AM5468">
        <f>IF($AI5468=1,IFERROR(IF(VALUE($C5468)&lt;100000000,VALUE($C5468),1000000000),IFERROR(IF(VALUE(MID($C5468,2,20))&lt;100000000,VALUE(MID($C5468,2,20)),1000000000),1000000000))+ROW()/100000,"")</f>
        <v/>
      </c>
    </row>
    <row r="5469">
      <c r="E5469" s="14" t="n"/>
      <c r="M5469" s="8">
        <f>IF($C5469="","",L5469*T5469/100)</f>
        <v/>
      </c>
      <c r="S5469" s="8" t="n"/>
      <c r="T5469" s="8" t="n"/>
      <c r="W5469">
        <f>IF($C5469="","",IF($AL5469=1,0,IF($AK5469=1,Settings!$C$6,Settings!$C$7))*100)</f>
        <v/>
      </c>
      <c r="X5469" s="8">
        <f>IF($C5469="","",T5469*W5469/100)</f>
        <v/>
      </c>
      <c r="Y5469" s="8">
        <f>IF($C5469="","",T5469-X5469)</f>
        <v/>
      </c>
      <c r="Z5469" s="8">
        <f>IF($C5469="","",Y5469-M5469)</f>
        <v/>
      </c>
      <c r="AD5469" s="8" t="n"/>
      <c r="AG5469" s="14" t="n"/>
      <c r="AI5469">
        <f>IF($C5469="","",IF(COUNTIF($C$2:$C5469,$C5469)=1,1,0))</f>
        <v/>
      </c>
      <c r="AJ5469">
        <f>IF($AI5469=1,SUMPRODUCT(--($AM$2:$AM$7001&lt;$AM5469))+1,"")</f>
        <v/>
      </c>
      <c r="AK5469">
        <f>IF($C5469="","",IF(OR($P5469=TRUE(),$P5469="TRUE"),1,0))</f>
        <v/>
      </c>
      <c r="AL5469">
        <f>IF($C5469="","",IF(AND($V5469="Yes",SUMPRODUCT((LEN(Settings!$F$6:$F$13)&gt;0)*ISNUMBER(SEARCH(Settings!$F$6:$F$13,$O5469)))=0),1,0))</f>
        <v/>
      </c>
      <c r="AM5469">
        <f>IF($AI5469=1,IFERROR(IF(VALUE($C5469)&lt;100000000,VALUE($C5469),1000000000),IFERROR(IF(VALUE(MID($C5469,2,20))&lt;100000000,VALUE(MID($C5469,2,20)),1000000000),1000000000))+ROW()/100000,"")</f>
        <v/>
      </c>
    </row>
    <row r="5470">
      <c r="E5470" s="14" t="n"/>
      <c r="M5470" s="8">
        <f>IF($C5470="","",L5470*T5470/100)</f>
        <v/>
      </c>
      <c r="S5470" s="8" t="n"/>
      <c r="T5470" s="8" t="n"/>
      <c r="W5470">
        <f>IF($C5470="","",IF($AL5470=1,0,IF($AK5470=1,Settings!$C$6,Settings!$C$7))*100)</f>
        <v/>
      </c>
      <c r="X5470" s="8">
        <f>IF($C5470="","",T5470*W5470/100)</f>
        <v/>
      </c>
      <c r="Y5470" s="8">
        <f>IF($C5470="","",T5470-X5470)</f>
        <v/>
      </c>
      <c r="Z5470" s="8">
        <f>IF($C5470="","",Y5470-M5470)</f>
        <v/>
      </c>
      <c r="AD5470" s="8" t="n"/>
      <c r="AG5470" s="14" t="n"/>
      <c r="AI5470">
        <f>IF($C5470="","",IF(COUNTIF($C$2:$C5470,$C5470)=1,1,0))</f>
        <v/>
      </c>
      <c r="AJ5470">
        <f>IF($AI5470=1,SUMPRODUCT(--($AM$2:$AM$7001&lt;$AM5470))+1,"")</f>
        <v/>
      </c>
      <c r="AK5470">
        <f>IF($C5470="","",IF(OR($P5470=TRUE(),$P5470="TRUE"),1,0))</f>
        <v/>
      </c>
      <c r="AL5470">
        <f>IF($C5470="","",IF(AND($V5470="Yes",SUMPRODUCT((LEN(Settings!$F$6:$F$13)&gt;0)*ISNUMBER(SEARCH(Settings!$F$6:$F$13,$O5470)))=0),1,0))</f>
        <v/>
      </c>
      <c r="AM5470">
        <f>IF($AI5470=1,IFERROR(IF(VALUE($C5470)&lt;100000000,VALUE($C5470),1000000000),IFERROR(IF(VALUE(MID($C5470,2,20))&lt;100000000,VALUE(MID($C5470,2,20)),1000000000),1000000000))+ROW()/100000,"")</f>
        <v/>
      </c>
    </row>
    <row r="5471">
      <c r="E5471" s="14" t="n"/>
      <c r="M5471" s="8">
        <f>IF($C5471="","",L5471*T5471/100)</f>
        <v/>
      </c>
      <c r="S5471" s="8" t="n"/>
      <c r="T5471" s="8" t="n"/>
      <c r="W5471">
        <f>IF($C5471="","",IF($AL5471=1,0,IF($AK5471=1,Settings!$C$6,Settings!$C$7))*100)</f>
        <v/>
      </c>
      <c r="X5471" s="8">
        <f>IF($C5471="","",T5471*W5471/100)</f>
        <v/>
      </c>
      <c r="Y5471" s="8">
        <f>IF($C5471="","",T5471-X5471)</f>
        <v/>
      </c>
      <c r="Z5471" s="8">
        <f>IF($C5471="","",Y5471-M5471)</f>
        <v/>
      </c>
      <c r="AD5471" s="8" t="n"/>
      <c r="AG5471" s="14" t="n"/>
      <c r="AI5471">
        <f>IF($C5471="","",IF(COUNTIF($C$2:$C5471,$C5471)=1,1,0))</f>
        <v/>
      </c>
      <c r="AJ5471">
        <f>IF($AI5471=1,SUMPRODUCT(--($AM$2:$AM$7001&lt;$AM5471))+1,"")</f>
        <v/>
      </c>
      <c r="AK5471">
        <f>IF($C5471="","",IF(OR($P5471=TRUE(),$P5471="TRUE"),1,0))</f>
        <v/>
      </c>
      <c r="AL5471">
        <f>IF($C5471="","",IF(AND($V5471="Yes",SUMPRODUCT((LEN(Settings!$F$6:$F$13)&gt;0)*ISNUMBER(SEARCH(Settings!$F$6:$F$13,$O5471)))=0),1,0))</f>
        <v/>
      </c>
      <c r="AM5471">
        <f>IF($AI5471=1,IFERROR(IF(VALUE($C5471)&lt;100000000,VALUE($C5471),1000000000),IFERROR(IF(VALUE(MID($C5471,2,20))&lt;100000000,VALUE(MID($C5471,2,20)),1000000000),1000000000))+ROW()/100000,"")</f>
        <v/>
      </c>
    </row>
    <row r="5472">
      <c r="E5472" s="14" t="n"/>
      <c r="M5472" s="8">
        <f>IF($C5472="","",L5472*T5472/100)</f>
        <v/>
      </c>
      <c r="S5472" s="8" t="n"/>
      <c r="T5472" s="8" t="n"/>
      <c r="W5472">
        <f>IF($C5472="","",IF($AL5472=1,0,IF($AK5472=1,Settings!$C$6,Settings!$C$7))*100)</f>
        <v/>
      </c>
      <c r="X5472" s="8">
        <f>IF($C5472="","",T5472*W5472/100)</f>
        <v/>
      </c>
      <c r="Y5472" s="8">
        <f>IF($C5472="","",T5472-X5472)</f>
        <v/>
      </c>
      <c r="Z5472" s="8">
        <f>IF($C5472="","",Y5472-M5472)</f>
        <v/>
      </c>
      <c r="AD5472" s="8" t="n"/>
      <c r="AG5472" s="14" t="n"/>
      <c r="AI5472">
        <f>IF($C5472="","",IF(COUNTIF($C$2:$C5472,$C5472)=1,1,0))</f>
        <v/>
      </c>
      <c r="AJ5472">
        <f>IF($AI5472=1,SUMPRODUCT(--($AM$2:$AM$7001&lt;$AM5472))+1,"")</f>
        <v/>
      </c>
      <c r="AK5472">
        <f>IF($C5472="","",IF(OR($P5472=TRUE(),$P5472="TRUE"),1,0))</f>
        <v/>
      </c>
      <c r="AL5472">
        <f>IF($C5472="","",IF(AND($V5472="Yes",SUMPRODUCT((LEN(Settings!$F$6:$F$13)&gt;0)*ISNUMBER(SEARCH(Settings!$F$6:$F$13,$O5472)))=0),1,0))</f>
        <v/>
      </c>
      <c r="AM5472">
        <f>IF($AI5472=1,IFERROR(IF(VALUE($C5472)&lt;100000000,VALUE($C5472),1000000000),IFERROR(IF(VALUE(MID($C5472,2,20))&lt;100000000,VALUE(MID($C5472,2,20)),1000000000),1000000000))+ROW()/100000,"")</f>
        <v/>
      </c>
    </row>
    <row r="5473">
      <c r="E5473" s="14" t="n"/>
      <c r="M5473" s="8">
        <f>IF($C5473="","",L5473*T5473/100)</f>
        <v/>
      </c>
      <c r="S5473" s="8" t="n"/>
      <c r="T5473" s="8" t="n"/>
      <c r="W5473">
        <f>IF($C5473="","",IF($AL5473=1,0,IF($AK5473=1,Settings!$C$6,Settings!$C$7))*100)</f>
        <v/>
      </c>
      <c r="X5473" s="8">
        <f>IF($C5473="","",T5473*W5473/100)</f>
        <v/>
      </c>
      <c r="Y5473" s="8">
        <f>IF($C5473="","",T5473-X5473)</f>
        <v/>
      </c>
      <c r="Z5473" s="8">
        <f>IF($C5473="","",Y5473-M5473)</f>
        <v/>
      </c>
      <c r="AD5473" s="8" t="n"/>
      <c r="AG5473" s="14" t="n"/>
      <c r="AI5473">
        <f>IF($C5473="","",IF(COUNTIF($C$2:$C5473,$C5473)=1,1,0))</f>
        <v/>
      </c>
      <c r="AJ5473">
        <f>IF($AI5473=1,SUMPRODUCT(--($AM$2:$AM$7001&lt;$AM5473))+1,"")</f>
        <v/>
      </c>
      <c r="AK5473">
        <f>IF($C5473="","",IF(OR($P5473=TRUE(),$P5473="TRUE"),1,0))</f>
        <v/>
      </c>
      <c r="AL5473">
        <f>IF($C5473="","",IF(AND($V5473="Yes",SUMPRODUCT((LEN(Settings!$F$6:$F$13)&gt;0)*ISNUMBER(SEARCH(Settings!$F$6:$F$13,$O5473)))=0),1,0))</f>
        <v/>
      </c>
      <c r="AM5473">
        <f>IF($AI5473=1,IFERROR(IF(VALUE($C5473)&lt;100000000,VALUE($C5473),1000000000),IFERROR(IF(VALUE(MID($C5473,2,20))&lt;100000000,VALUE(MID($C5473,2,20)),1000000000),1000000000))+ROW()/100000,"")</f>
        <v/>
      </c>
    </row>
    <row r="5474">
      <c r="E5474" s="14" t="n"/>
      <c r="M5474" s="8">
        <f>IF($C5474="","",L5474*T5474/100)</f>
        <v/>
      </c>
      <c r="S5474" s="8" t="n"/>
      <c r="T5474" s="8" t="n"/>
      <c r="W5474">
        <f>IF($C5474="","",IF($AL5474=1,0,IF($AK5474=1,Settings!$C$6,Settings!$C$7))*100)</f>
        <v/>
      </c>
      <c r="X5474" s="8">
        <f>IF($C5474="","",T5474*W5474/100)</f>
        <v/>
      </c>
      <c r="Y5474" s="8">
        <f>IF($C5474="","",T5474-X5474)</f>
        <v/>
      </c>
      <c r="Z5474" s="8">
        <f>IF($C5474="","",Y5474-M5474)</f>
        <v/>
      </c>
      <c r="AD5474" s="8" t="n"/>
      <c r="AG5474" s="14" t="n"/>
      <c r="AI5474">
        <f>IF($C5474="","",IF(COUNTIF($C$2:$C5474,$C5474)=1,1,0))</f>
        <v/>
      </c>
      <c r="AJ5474">
        <f>IF($AI5474=1,SUMPRODUCT(--($AM$2:$AM$7001&lt;$AM5474))+1,"")</f>
        <v/>
      </c>
      <c r="AK5474">
        <f>IF($C5474="","",IF(OR($P5474=TRUE(),$P5474="TRUE"),1,0))</f>
        <v/>
      </c>
      <c r="AL5474">
        <f>IF($C5474="","",IF(AND($V5474="Yes",SUMPRODUCT((LEN(Settings!$F$6:$F$13)&gt;0)*ISNUMBER(SEARCH(Settings!$F$6:$F$13,$O5474)))=0),1,0))</f>
        <v/>
      </c>
      <c r="AM5474">
        <f>IF($AI5474=1,IFERROR(IF(VALUE($C5474)&lt;100000000,VALUE($C5474),1000000000),IFERROR(IF(VALUE(MID($C5474,2,20))&lt;100000000,VALUE(MID($C5474,2,20)),1000000000),1000000000))+ROW()/100000,"")</f>
        <v/>
      </c>
    </row>
    <row r="5475">
      <c r="E5475" s="14" t="n"/>
      <c r="M5475" s="8">
        <f>IF($C5475="","",L5475*T5475/100)</f>
        <v/>
      </c>
      <c r="S5475" s="8" t="n"/>
      <c r="T5475" s="8" t="n"/>
      <c r="W5475">
        <f>IF($C5475="","",IF($AL5475=1,0,IF($AK5475=1,Settings!$C$6,Settings!$C$7))*100)</f>
        <v/>
      </c>
      <c r="X5475" s="8">
        <f>IF($C5475="","",T5475*W5475/100)</f>
        <v/>
      </c>
      <c r="Y5475" s="8">
        <f>IF($C5475="","",T5475-X5475)</f>
        <v/>
      </c>
      <c r="Z5475" s="8">
        <f>IF($C5475="","",Y5475-M5475)</f>
        <v/>
      </c>
      <c r="AD5475" s="8" t="n"/>
      <c r="AG5475" s="14" t="n"/>
      <c r="AI5475">
        <f>IF($C5475="","",IF(COUNTIF($C$2:$C5475,$C5475)=1,1,0))</f>
        <v/>
      </c>
      <c r="AJ5475">
        <f>IF($AI5475=1,SUMPRODUCT(--($AM$2:$AM$7001&lt;$AM5475))+1,"")</f>
        <v/>
      </c>
      <c r="AK5475">
        <f>IF($C5475="","",IF(OR($P5475=TRUE(),$P5475="TRUE"),1,0))</f>
        <v/>
      </c>
      <c r="AL5475">
        <f>IF($C5475="","",IF(AND($V5475="Yes",SUMPRODUCT((LEN(Settings!$F$6:$F$13)&gt;0)*ISNUMBER(SEARCH(Settings!$F$6:$F$13,$O5475)))=0),1,0))</f>
        <v/>
      </c>
      <c r="AM5475">
        <f>IF($AI5475=1,IFERROR(IF(VALUE($C5475)&lt;100000000,VALUE($C5475),1000000000),IFERROR(IF(VALUE(MID($C5475,2,20))&lt;100000000,VALUE(MID($C5475,2,20)),1000000000),1000000000))+ROW()/100000,"")</f>
        <v/>
      </c>
    </row>
    <row r="5476">
      <c r="E5476" s="14" t="n"/>
      <c r="M5476" s="8">
        <f>IF($C5476="","",L5476*T5476/100)</f>
        <v/>
      </c>
      <c r="S5476" s="8" t="n"/>
      <c r="T5476" s="8" t="n"/>
      <c r="W5476">
        <f>IF($C5476="","",IF($AL5476=1,0,IF($AK5476=1,Settings!$C$6,Settings!$C$7))*100)</f>
        <v/>
      </c>
      <c r="X5476" s="8">
        <f>IF($C5476="","",T5476*W5476/100)</f>
        <v/>
      </c>
      <c r="Y5476" s="8">
        <f>IF($C5476="","",T5476-X5476)</f>
        <v/>
      </c>
      <c r="Z5476" s="8">
        <f>IF($C5476="","",Y5476-M5476)</f>
        <v/>
      </c>
      <c r="AD5476" s="8" t="n"/>
      <c r="AG5476" s="14" t="n"/>
      <c r="AI5476">
        <f>IF($C5476="","",IF(COUNTIF($C$2:$C5476,$C5476)=1,1,0))</f>
        <v/>
      </c>
      <c r="AJ5476">
        <f>IF($AI5476=1,SUMPRODUCT(--($AM$2:$AM$7001&lt;$AM5476))+1,"")</f>
        <v/>
      </c>
      <c r="AK5476">
        <f>IF($C5476="","",IF(OR($P5476=TRUE(),$P5476="TRUE"),1,0))</f>
        <v/>
      </c>
      <c r="AL5476">
        <f>IF($C5476="","",IF(AND($V5476="Yes",SUMPRODUCT((LEN(Settings!$F$6:$F$13)&gt;0)*ISNUMBER(SEARCH(Settings!$F$6:$F$13,$O5476)))=0),1,0))</f>
        <v/>
      </c>
      <c r="AM5476">
        <f>IF($AI5476=1,IFERROR(IF(VALUE($C5476)&lt;100000000,VALUE($C5476),1000000000),IFERROR(IF(VALUE(MID($C5476,2,20))&lt;100000000,VALUE(MID($C5476,2,20)),1000000000),1000000000))+ROW()/100000,"")</f>
        <v/>
      </c>
    </row>
    <row r="5477">
      <c r="E5477" s="14" t="n"/>
      <c r="M5477" s="8">
        <f>IF($C5477="","",L5477*T5477/100)</f>
        <v/>
      </c>
      <c r="S5477" s="8" t="n"/>
      <c r="T5477" s="8" t="n"/>
      <c r="W5477">
        <f>IF($C5477="","",IF($AL5477=1,0,IF($AK5477=1,Settings!$C$6,Settings!$C$7))*100)</f>
        <v/>
      </c>
      <c r="X5477" s="8">
        <f>IF($C5477="","",T5477*W5477/100)</f>
        <v/>
      </c>
      <c r="Y5477" s="8">
        <f>IF($C5477="","",T5477-X5477)</f>
        <v/>
      </c>
      <c r="Z5477" s="8">
        <f>IF($C5477="","",Y5477-M5477)</f>
        <v/>
      </c>
      <c r="AD5477" s="8" t="n"/>
      <c r="AG5477" s="14" t="n"/>
      <c r="AI5477">
        <f>IF($C5477="","",IF(COUNTIF($C$2:$C5477,$C5477)=1,1,0))</f>
        <v/>
      </c>
      <c r="AJ5477">
        <f>IF($AI5477=1,SUMPRODUCT(--($AM$2:$AM$7001&lt;$AM5477))+1,"")</f>
        <v/>
      </c>
      <c r="AK5477">
        <f>IF($C5477="","",IF(OR($P5477=TRUE(),$P5477="TRUE"),1,0))</f>
        <v/>
      </c>
      <c r="AL5477">
        <f>IF($C5477="","",IF(AND($V5477="Yes",SUMPRODUCT((LEN(Settings!$F$6:$F$13)&gt;0)*ISNUMBER(SEARCH(Settings!$F$6:$F$13,$O5477)))=0),1,0))</f>
        <v/>
      </c>
      <c r="AM5477">
        <f>IF($AI5477=1,IFERROR(IF(VALUE($C5477)&lt;100000000,VALUE($C5477),1000000000),IFERROR(IF(VALUE(MID($C5477,2,20))&lt;100000000,VALUE(MID($C5477,2,20)),1000000000),1000000000))+ROW()/100000,"")</f>
        <v/>
      </c>
    </row>
    <row r="5478">
      <c r="E5478" s="14" t="n"/>
      <c r="M5478" s="8">
        <f>IF($C5478="","",L5478*T5478/100)</f>
        <v/>
      </c>
      <c r="S5478" s="8" t="n"/>
      <c r="T5478" s="8" t="n"/>
      <c r="W5478">
        <f>IF($C5478="","",IF($AL5478=1,0,IF($AK5478=1,Settings!$C$6,Settings!$C$7))*100)</f>
        <v/>
      </c>
      <c r="X5478" s="8">
        <f>IF($C5478="","",T5478*W5478/100)</f>
        <v/>
      </c>
      <c r="Y5478" s="8">
        <f>IF($C5478="","",T5478-X5478)</f>
        <v/>
      </c>
      <c r="Z5478" s="8">
        <f>IF($C5478="","",Y5478-M5478)</f>
        <v/>
      </c>
      <c r="AD5478" s="8" t="n"/>
      <c r="AG5478" s="14" t="n"/>
      <c r="AI5478">
        <f>IF($C5478="","",IF(COUNTIF($C$2:$C5478,$C5478)=1,1,0))</f>
        <v/>
      </c>
      <c r="AJ5478">
        <f>IF($AI5478=1,SUMPRODUCT(--($AM$2:$AM$7001&lt;$AM5478))+1,"")</f>
        <v/>
      </c>
      <c r="AK5478">
        <f>IF($C5478="","",IF(OR($P5478=TRUE(),$P5478="TRUE"),1,0))</f>
        <v/>
      </c>
      <c r="AL5478">
        <f>IF($C5478="","",IF(AND($V5478="Yes",SUMPRODUCT((LEN(Settings!$F$6:$F$13)&gt;0)*ISNUMBER(SEARCH(Settings!$F$6:$F$13,$O5478)))=0),1,0))</f>
        <v/>
      </c>
      <c r="AM5478">
        <f>IF($AI5478=1,IFERROR(IF(VALUE($C5478)&lt;100000000,VALUE($C5478),1000000000),IFERROR(IF(VALUE(MID($C5478,2,20))&lt;100000000,VALUE(MID($C5478,2,20)),1000000000),1000000000))+ROW()/100000,"")</f>
        <v/>
      </c>
    </row>
    <row r="5479">
      <c r="E5479" s="14" t="n"/>
      <c r="M5479" s="8">
        <f>IF($C5479="","",L5479*T5479/100)</f>
        <v/>
      </c>
      <c r="S5479" s="8" t="n"/>
      <c r="T5479" s="8" t="n"/>
      <c r="W5479">
        <f>IF($C5479="","",IF($AL5479=1,0,IF($AK5479=1,Settings!$C$6,Settings!$C$7))*100)</f>
        <v/>
      </c>
      <c r="X5479" s="8">
        <f>IF($C5479="","",T5479*W5479/100)</f>
        <v/>
      </c>
      <c r="Y5479" s="8">
        <f>IF($C5479="","",T5479-X5479)</f>
        <v/>
      </c>
      <c r="Z5479" s="8">
        <f>IF($C5479="","",Y5479-M5479)</f>
        <v/>
      </c>
      <c r="AD5479" s="8" t="n"/>
      <c r="AG5479" s="14" t="n"/>
      <c r="AI5479">
        <f>IF($C5479="","",IF(COUNTIF($C$2:$C5479,$C5479)=1,1,0))</f>
        <v/>
      </c>
      <c r="AJ5479">
        <f>IF($AI5479=1,SUMPRODUCT(--($AM$2:$AM$7001&lt;$AM5479))+1,"")</f>
        <v/>
      </c>
      <c r="AK5479">
        <f>IF($C5479="","",IF(OR($P5479=TRUE(),$P5479="TRUE"),1,0))</f>
        <v/>
      </c>
      <c r="AL5479">
        <f>IF($C5479="","",IF(AND($V5479="Yes",SUMPRODUCT((LEN(Settings!$F$6:$F$13)&gt;0)*ISNUMBER(SEARCH(Settings!$F$6:$F$13,$O5479)))=0),1,0))</f>
        <v/>
      </c>
      <c r="AM5479">
        <f>IF($AI5479=1,IFERROR(IF(VALUE($C5479)&lt;100000000,VALUE($C5479),1000000000),IFERROR(IF(VALUE(MID($C5479,2,20))&lt;100000000,VALUE(MID($C5479,2,20)),1000000000),1000000000))+ROW()/100000,"")</f>
        <v/>
      </c>
    </row>
    <row r="5480">
      <c r="E5480" s="14" t="n"/>
      <c r="M5480" s="8">
        <f>IF($C5480="","",L5480*T5480/100)</f>
        <v/>
      </c>
      <c r="S5480" s="8" t="n"/>
      <c r="T5480" s="8" t="n"/>
      <c r="W5480">
        <f>IF($C5480="","",IF($AL5480=1,0,IF($AK5480=1,Settings!$C$6,Settings!$C$7))*100)</f>
        <v/>
      </c>
      <c r="X5480" s="8">
        <f>IF($C5480="","",T5480*W5480/100)</f>
        <v/>
      </c>
      <c r="Y5480" s="8">
        <f>IF($C5480="","",T5480-X5480)</f>
        <v/>
      </c>
      <c r="Z5480" s="8">
        <f>IF($C5480="","",Y5480-M5480)</f>
        <v/>
      </c>
      <c r="AD5480" s="8" t="n"/>
      <c r="AG5480" s="14" t="n"/>
      <c r="AI5480">
        <f>IF($C5480="","",IF(COUNTIF($C$2:$C5480,$C5480)=1,1,0))</f>
        <v/>
      </c>
      <c r="AJ5480">
        <f>IF($AI5480=1,SUMPRODUCT(--($AM$2:$AM$7001&lt;$AM5480))+1,"")</f>
        <v/>
      </c>
      <c r="AK5480">
        <f>IF($C5480="","",IF(OR($P5480=TRUE(),$P5480="TRUE"),1,0))</f>
        <v/>
      </c>
      <c r="AL5480">
        <f>IF($C5480="","",IF(AND($V5480="Yes",SUMPRODUCT((LEN(Settings!$F$6:$F$13)&gt;0)*ISNUMBER(SEARCH(Settings!$F$6:$F$13,$O5480)))=0),1,0))</f>
        <v/>
      </c>
      <c r="AM5480">
        <f>IF($AI5480=1,IFERROR(IF(VALUE($C5480)&lt;100000000,VALUE($C5480),1000000000),IFERROR(IF(VALUE(MID($C5480,2,20))&lt;100000000,VALUE(MID($C5480,2,20)),1000000000),1000000000))+ROW()/100000,"")</f>
        <v/>
      </c>
    </row>
    <row r="5481">
      <c r="E5481" s="14" t="n"/>
      <c r="M5481" s="8">
        <f>IF($C5481="","",L5481*T5481/100)</f>
        <v/>
      </c>
      <c r="S5481" s="8" t="n"/>
      <c r="T5481" s="8" t="n"/>
      <c r="W5481">
        <f>IF($C5481="","",IF($AL5481=1,0,IF($AK5481=1,Settings!$C$6,Settings!$C$7))*100)</f>
        <v/>
      </c>
      <c r="X5481" s="8">
        <f>IF($C5481="","",T5481*W5481/100)</f>
        <v/>
      </c>
      <c r="Y5481" s="8">
        <f>IF($C5481="","",T5481-X5481)</f>
        <v/>
      </c>
      <c r="Z5481" s="8">
        <f>IF($C5481="","",Y5481-M5481)</f>
        <v/>
      </c>
      <c r="AD5481" s="8" t="n"/>
      <c r="AG5481" s="14" t="n"/>
      <c r="AI5481">
        <f>IF($C5481="","",IF(COUNTIF($C$2:$C5481,$C5481)=1,1,0))</f>
        <v/>
      </c>
      <c r="AJ5481">
        <f>IF($AI5481=1,SUMPRODUCT(--($AM$2:$AM$7001&lt;$AM5481))+1,"")</f>
        <v/>
      </c>
      <c r="AK5481">
        <f>IF($C5481="","",IF(OR($P5481=TRUE(),$P5481="TRUE"),1,0))</f>
        <v/>
      </c>
      <c r="AL5481">
        <f>IF($C5481="","",IF(AND($V5481="Yes",SUMPRODUCT((LEN(Settings!$F$6:$F$13)&gt;0)*ISNUMBER(SEARCH(Settings!$F$6:$F$13,$O5481)))=0),1,0))</f>
        <v/>
      </c>
      <c r="AM5481">
        <f>IF($AI5481=1,IFERROR(IF(VALUE($C5481)&lt;100000000,VALUE($C5481),1000000000),IFERROR(IF(VALUE(MID($C5481,2,20))&lt;100000000,VALUE(MID($C5481,2,20)),1000000000),1000000000))+ROW()/100000,"")</f>
        <v/>
      </c>
    </row>
    <row r="5482">
      <c r="E5482" s="14" t="n"/>
      <c r="M5482" s="8">
        <f>IF($C5482="","",L5482*T5482/100)</f>
        <v/>
      </c>
      <c r="S5482" s="8" t="n"/>
      <c r="T5482" s="8" t="n"/>
      <c r="W5482">
        <f>IF($C5482="","",IF($AL5482=1,0,IF($AK5482=1,Settings!$C$6,Settings!$C$7))*100)</f>
        <v/>
      </c>
      <c r="X5482" s="8">
        <f>IF($C5482="","",T5482*W5482/100)</f>
        <v/>
      </c>
      <c r="Y5482" s="8">
        <f>IF($C5482="","",T5482-X5482)</f>
        <v/>
      </c>
      <c r="Z5482" s="8">
        <f>IF($C5482="","",Y5482-M5482)</f>
        <v/>
      </c>
      <c r="AD5482" s="8" t="n"/>
      <c r="AG5482" s="14" t="n"/>
      <c r="AI5482">
        <f>IF($C5482="","",IF(COUNTIF($C$2:$C5482,$C5482)=1,1,0))</f>
        <v/>
      </c>
      <c r="AJ5482">
        <f>IF($AI5482=1,SUMPRODUCT(--($AM$2:$AM$7001&lt;$AM5482))+1,"")</f>
        <v/>
      </c>
      <c r="AK5482">
        <f>IF($C5482="","",IF(OR($P5482=TRUE(),$P5482="TRUE"),1,0))</f>
        <v/>
      </c>
      <c r="AL5482">
        <f>IF($C5482="","",IF(AND($V5482="Yes",SUMPRODUCT((LEN(Settings!$F$6:$F$13)&gt;0)*ISNUMBER(SEARCH(Settings!$F$6:$F$13,$O5482)))=0),1,0))</f>
        <v/>
      </c>
      <c r="AM5482">
        <f>IF($AI5482=1,IFERROR(IF(VALUE($C5482)&lt;100000000,VALUE($C5482),1000000000),IFERROR(IF(VALUE(MID($C5482,2,20))&lt;100000000,VALUE(MID($C5482,2,20)),1000000000),1000000000))+ROW()/100000,"")</f>
        <v/>
      </c>
    </row>
    <row r="5483">
      <c r="E5483" s="14" t="n"/>
      <c r="M5483" s="8">
        <f>IF($C5483="","",L5483*T5483/100)</f>
        <v/>
      </c>
      <c r="S5483" s="8" t="n"/>
      <c r="T5483" s="8" t="n"/>
      <c r="W5483">
        <f>IF($C5483="","",IF($AL5483=1,0,IF($AK5483=1,Settings!$C$6,Settings!$C$7))*100)</f>
        <v/>
      </c>
      <c r="X5483" s="8">
        <f>IF($C5483="","",T5483*W5483/100)</f>
        <v/>
      </c>
      <c r="Y5483" s="8">
        <f>IF($C5483="","",T5483-X5483)</f>
        <v/>
      </c>
      <c r="Z5483" s="8">
        <f>IF($C5483="","",Y5483-M5483)</f>
        <v/>
      </c>
      <c r="AD5483" s="8" t="n"/>
      <c r="AG5483" s="14" t="n"/>
      <c r="AI5483">
        <f>IF($C5483="","",IF(COUNTIF($C$2:$C5483,$C5483)=1,1,0))</f>
        <v/>
      </c>
      <c r="AJ5483">
        <f>IF($AI5483=1,SUMPRODUCT(--($AM$2:$AM$7001&lt;$AM5483))+1,"")</f>
        <v/>
      </c>
      <c r="AK5483">
        <f>IF($C5483="","",IF(OR($P5483=TRUE(),$P5483="TRUE"),1,0))</f>
        <v/>
      </c>
      <c r="AL5483">
        <f>IF($C5483="","",IF(AND($V5483="Yes",SUMPRODUCT((LEN(Settings!$F$6:$F$13)&gt;0)*ISNUMBER(SEARCH(Settings!$F$6:$F$13,$O5483)))=0),1,0))</f>
        <v/>
      </c>
      <c r="AM5483">
        <f>IF($AI5483=1,IFERROR(IF(VALUE($C5483)&lt;100000000,VALUE($C5483),1000000000),IFERROR(IF(VALUE(MID($C5483,2,20))&lt;100000000,VALUE(MID($C5483,2,20)),1000000000),1000000000))+ROW()/100000,"")</f>
        <v/>
      </c>
    </row>
    <row r="5484">
      <c r="E5484" s="14" t="n"/>
      <c r="M5484" s="8">
        <f>IF($C5484="","",L5484*T5484/100)</f>
        <v/>
      </c>
      <c r="S5484" s="8" t="n"/>
      <c r="T5484" s="8" t="n"/>
      <c r="W5484">
        <f>IF($C5484="","",IF($AL5484=1,0,IF($AK5484=1,Settings!$C$6,Settings!$C$7))*100)</f>
        <v/>
      </c>
      <c r="X5484" s="8">
        <f>IF($C5484="","",T5484*W5484/100)</f>
        <v/>
      </c>
      <c r="Y5484" s="8">
        <f>IF($C5484="","",T5484-X5484)</f>
        <v/>
      </c>
      <c r="Z5484" s="8">
        <f>IF($C5484="","",Y5484-M5484)</f>
        <v/>
      </c>
      <c r="AD5484" s="8" t="n"/>
      <c r="AG5484" s="14" t="n"/>
      <c r="AI5484">
        <f>IF($C5484="","",IF(COUNTIF($C$2:$C5484,$C5484)=1,1,0))</f>
        <v/>
      </c>
      <c r="AJ5484">
        <f>IF($AI5484=1,SUMPRODUCT(--($AM$2:$AM$7001&lt;$AM5484))+1,"")</f>
        <v/>
      </c>
      <c r="AK5484">
        <f>IF($C5484="","",IF(OR($P5484=TRUE(),$P5484="TRUE"),1,0))</f>
        <v/>
      </c>
      <c r="AL5484">
        <f>IF($C5484="","",IF(AND($V5484="Yes",SUMPRODUCT((LEN(Settings!$F$6:$F$13)&gt;0)*ISNUMBER(SEARCH(Settings!$F$6:$F$13,$O5484)))=0),1,0))</f>
        <v/>
      </c>
      <c r="AM5484">
        <f>IF($AI5484=1,IFERROR(IF(VALUE($C5484)&lt;100000000,VALUE($C5484),1000000000),IFERROR(IF(VALUE(MID($C5484,2,20))&lt;100000000,VALUE(MID($C5484,2,20)),1000000000),1000000000))+ROW()/100000,"")</f>
        <v/>
      </c>
    </row>
    <row r="5485">
      <c r="E5485" s="14" t="n"/>
      <c r="M5485" s="8">
        <f>IF($C5485="","",L5485*T5485/100)</f>
        <v/>
      </c>
      <c r="S5485" s="8" t="n"/>
      <c r="T5485" s="8" t="n"/>
      <c r="W5485">
        <f>IF($C5485="","",IF($AL5485=1,0,IF($AK5485=1,Settings!$C$6,Settings!$C$7))*100)</f>
        <v/>
      </c>
      <c r="X5485" s="8">
        <f>IF($C5485="","",T5485*W5485/100)</f>
        <v/>
      </c>
      <c r="Y5485" s="8">
        <f>IF($C5485="","",T5485-X5485)</f>
        <v/>
      </c>
      <c r="Z5485" s="8">
        <f>IF($C5485="","",Y5485-M5485)</f>
        <v/>
      </c>
      <c r="AD5485" s="8" t="n"/>
      <c r="AG5485" s="14" t="n"/>
      <c r="AI5485">
        <f>IF($C5485="","",IF(COUNTIF($C$2:$C5485,$C5485)=1,1,0))</f>
        <v/>
      </c>
      <c r="AJ5485">
        <f>IF($AI5485=1,SUMPRODUCT(--($AM$2:$AM$7001&lt;$AM5485))+1,"")</f>
        <v/>
      </c>
      <c r="AK5485">
        <f>IF($C5485="","",IF(OR($P5485=TRUE(),$P5485="TRUE"),1,0))</f>
        <v/>
      </c>
      <c r="AL5485">
        <f>IF($C5485="","",IF(AND($V5485="Yes",SUMPRODUCT((LEN(Settings!$F$6:$F$13)&gt;0)*ISNUMBER(SEARCH(Settings!$F$6:$F$13,$O5485)))=0),1,0))</f>
        <v/>
      </c>
      <c r="AM5485">
        <f>IF($AI5485=1,IFERROR(IF(VALUE($C5485)&lt;100000000,VALUE($C5485),1000000000),IFERROR(IF(VALUE(MID($C5485,2,20))&lt;100000000,VALUE(MID($C5485,2,20)),1000000000),1000000000))+ROW()/100000,"")</f>
        <v/>
      </c>
    </row>
    <row r="5486">
      <c r="E5486" s="14" t="n"/>
      <c r="M5486" s="8">
        <f>IF($C5486="","",L5486*T5486/100)</f>
        <v/>
      </c>
      <c r="S5486" s="8" t="n"/>
      <c r="T5486" s="8" t="n"/>
      <c r="W5486">
        <f>IF($C5486="","",IF($AL5486=1,0,IF($AK5486=1,Settings!$C$6,Settings!$C$7))*100)</f>
        <v/>
      </c>
      <c r="X5486" s="8">
        <f>IF($C5486="","",T5486*W5486/100)</f>
        <v/>
      </c>
      <c r="Y5486" s="8">
        <f>IF($C5486="","",T5486-X5486)</f>
        <v/>
      </c>
      <c r="Z5486" s="8">
        <f>IF($C5486="","",Y5486-M5486)</f>
        <v/>
      </c>
      <c r="AD5486" s="8" t="n"/>
      <c r="AG5486" s="14" t="n"/>
      <c r="AI5486">
        <f>IF($C5486="","",IF(COUNTIF($C$2:$C5486,$C5486)=1,1,0))</f>
        <v/>
      </c>
      <c r="AJ5486">
        <f>IF($AI5486=1,SUMPRODUCT(--($AM$2:$AM$7001&lt;$AM5486))+1,"")</f>
        <v/>
      </c>
      <c r="AK5486">
        <f>IF($C5486="","",IF(OR($P5486=TRUE(),$P5486="TRUE"),1,0))</f>
        <v/>
      </c>
      <c r="AL5486">
        <f>IF($C5486="","",IF(AND($V5486="Yes",SUMPRODUCT((LEN(Settings!$F$6:$F$13)&gt;0)*ISNUMBER(SEARCH(Settings!$F$6:$F$13,$O5486)))=0),1,0))</f>
        <v/>
      </c>
      <c r="AM5486">
        <f>IF($AI5486=1,IFERROR(IF(VALUE($C5486)&lt;100000000,VALUE($C5486),1000000000),IFERROR(IF(VALUE(MID($C5486,2,20))&lt;100000000,VALUE(MID($C5486,2,20)),1000000000),1000000000))+ROW()/100000,"")</f>
        <v/>
      </c>
    </row>
    <row r="5487">
      <c r="E5487" s="14" t="n"/>
      <c r="M5487" s="8">
        <f>IF($C5487="","",L5487*T5487/100)</f>
        <v/>
      </c>
      <c r="S5487" s="8" t="n"/>
      <c r="T5487" s="8" t="n"/>
      <c r="W5487">
        <f>IF($C5487="","",IF($AL5487=1,0,IF($AK5487=1,Settings!$C$6,Settings!$C$7))*100)</f>
        <v/>
      </c>
      <c r="X5487" s="8">
        <f>IF($C5487="","",T5487*W5487/100)</f>
        <v/>
      </c>
      <c r="Y5487" s="8">
        <f>IF($C5487="","",T5487-X5487)</f>
        <v/>
      </c>
      <c r="Z5487" s="8">
        <f>IF($C5487="","",Y5487-M5487)</f>
        <v/>
      </c>
      <c r="AD5487" s="8" t="n"/>
      <c r="AG5487" s="14" t="n"/>
      <c r="AI5487">
        <f>IF($C5487="","",IF(COUNTIF($C$2:$C5487,$C5487)=1,1,0))</f>
        <v/>
      </c>
      <c r="AJ5487">
        <f>IF($AI5487=1,SUMPRODUCT(--($AM$2:$AM$7001&lt;$AM5487))+1,"")</f>
        <v/>
      </c>
      <c r="AK5487">
        <f>IF($C5487="","",IF(OR($P5487=TRUE(),$P5487="TRUE"),1,0))</f>
        <v/>
      </c>
      <c r="AL5487">
        <f>IF($C5487="","",IF(AND($V5487="Yes",SUMPRODUCT((LEN(Settings!$F$6:$F$13)&gt;0)*ISNUMBER(SEARCH(Settings!$F$6:$F$13,$O5487)))=0),1,0))</f>
        <v/>
      </c>
      <c r="AM5487">
        <f>IF($AI5487=1,IFERROR(IF(VALUE($C5487)&lt;100000000,VALUE($C5487),1000000000),IFERROR(IF(VALUE(MID($C5487,2,20))&lt;100000000,VALUE(MID($C5487,2,20)),1000000000),1000000000))+ROW()/100000,"")</f>
        <v/>
      </c>
    </row>
    <row r="5488">
      <c r="E5488" s="14" t="n"/>
      <c r="M5488" s="8">
        <f>IF($C5488="","",L5488*T5488/100)</f>
        <v/>
      </c>
      <c r="S5488" s="8" t="n"/>
      <c r="T5488" s="8" t="n"/>
      <c r="W5488">
        <f>IF($C5488="","",IF($AL5488=1,0,IF($AK5488=1,Settings!$C$6,Settings!$C$7))*100)</f>
        <v/>
      </c>
      <c r="X5488" s="8">
        <f>IF($C5488="","",T5488*W5488/100)</f>
        <v/>
      </c>
      <c r="Y5488" s="8">
        <f>IF($C5488="","",T5488-X5488)</f>
        <v/>
      </c>
      <c r="Z5488" s="8">
        <f>IF($C5488="","",Y5488-M5488)</f>
        <v/>
      </c>
      <c r="AD5488" s="8" t="n"/>
      <c r="AG5488" s="14" t="n"/>
      <c r="AI5488">
        <f>IF($C5488="","",IF(COUNTIF($C$2:$C5488,$C5488)=1,1,0))</f>
        <v/>
      </c>
      <c r="AJ5488">
        <f>IF($AI5488=1,SUMPRODUCT(--($AM$2:$AM$7001&lt;$AM5488))+1,"")</f>
        <v/>
      </c>
      <c r="AK5488">
        <f>IF($C5488="","",IF(OR($P5488=TRUE(),$P5488="TRUE"),1,0))</f>
        <v/>
      </c>
      <c r="AL5488">
        <f>IF($C5488="","",IF(AND($V5488="Yes",SUMPRODUCT((LEN(Settings!$F$6:$F$13)&gt;0)*ISNUMBER(SEARCH(Settings!$F$6:$F$13,$O5488)))=0),1,0))</f>
        <v/>
      </c>
      <c r="AM5488">
        <f>IF($AI5488=1,IFERROR(IF(VALUE($C5488)&lt;100000000,VALUE($C5488),1000000000),IFERROR(IF(VALUE(MID($C5488,2,20))&lt;100000000,VALUE(MID($C5488,2,20)),1000000000),1000000000))+ROW()/100000,"")</f>
        <v/>
      </c>
    </row>
    <row r="5489">
      <c r="E5489" s="14" t="n"/>
      <c r="M5489" s="8">
        <f>IF($C5489="","",L5489*T5489/100)</f>
        <v/>
      </c>
      <c r="S5489" s="8" t="n"/>
      <c r="T5489" s="8" t="n"/>
      <c r="W5489">
        <f>IF($C5489="","",IF($AL5489=1,0,IF($AK5489=1,Settings!$C$6,Settings!$C$7))*100)</f>
        <v/>
      </c>
      <c r="X5489" s="8">
        <f>IF($C5489="","",T5489*W5489/100)</f>
        <v/>
      </c>
      <c r="Y5489" s="8">
        <f>IF($C5489="","",T5489-X5489)</f>
        <v/>
      </c>
      <c r="Z5489" s="8">
        <f>IF($C5489="","",Y5489-M5489)</f>
        <v/>
      </c>
      <c r="AD5489" s="8" t="n"/>
      <c r="AG5489" s="14" t="n"/>
      <c r="AI5489">
        <f>IF($C5489="","",IF(COUNTIF($C$2:$C5489,$C5489)=1,1,0))</f>
        <v/>
      </c>
      <c r="AJ5489">
        <f>IF($AI5489=1,SUMPRODUCT(--($AM$2:$AM$7001&lt;$AM5489))+1,"")</f>
        <v/>
      </c>
      <c r="AK5489">
        <f>IF($C5489="","",IF(OR($P5489=TRUE(),$P5489="TRUE"),1,0))</f>
        <v/>
      </c>
      <c r="AL5489">
        <f>IF($C5489="","",IF(AND($V5489="Yes",SUMPRODUCT((LEN(Settings!$F$6:$F$13)&gt;0)*ISNUMBER(SEARCH(Settings!$F$6:$F$13,$O5489)))=0),1,0))</f>
        <v/>
      </c>
      <c r="AM5489">
        <f>IF($AI5489=1,IFERROR(IF(VALUE($C5489)&lt;100000000,VALUE($C5489),1000000000),IFERROR(IF(VALUE(MID($C5489,2,20))&lt;100000000,VALUE(MID($C5489,2,20)),1000000000),1000000000))+ROW()/100000,"")</f>
        <v/>
      </c>
    </row>
    <row r="5490">
      <c r="E5490" s="14" t="n"/>
      <c r="M5490" s="8">
        <f>IF($C5490="","",L5490*T5490/100)</f>
        <v/>
      </c>
      <c r="S5490" s="8" t="n"/>
      <c r="T5490" s="8" t="n"/>
      <c r="W5490">
        <f>IF($C5490="","",IF($AL5490=1,0,IF($AK5490=1,Settings!$C$6,Settings!$C$7))*100)</f>
        <v/>
      </c>
      <c r="X5490" s="8">
        <f>IF($C5490="","",T5490*W5490/100)</f>
        <v/>
      </c>
      <c r="Y5490" s="8">
        <f>IF($C5490="","",T5490-X5490)</f>
        <v/>
      </c>
      <c r="Z5490" s="8">
        <f>IF($C5490="","",Y5490-M5490)</f>
        <v/>
      </c>
      <c r="AD5490" s="8" t="n"/>
      <c r="AG5490" s="14" t="n"/>
      <c r="AI5490">
        <f>IF($C5490="","",IF(COUNTIF($C$2:$C5490,$C5490)=1,1,0))</f>
        <v/>
      </c>
      <c r="AJ5490">
        <f>IF($AI5490=1,SUMPRODUCT(--($AM$2:$AM$7001&lt;$AM5490))+1,"")</f>
        <v/>
      </c>
      <c r="AK5490">
        <f>IF($C5490="","",IF(OR($P5490=TRUE(),$P5490="TRUE"),1,0))</f>
        <v/>
      </c>
      <c r="AL5490">
        <f>IF($C5490="","",IF(AND($V5490="Yes",SUMPRODUCT((LEN(Settings!$F$6:$F$13)&gt;0)*ISNUMBER(SEARCH(Settings!$F$6:$F$13,$O5490)))=0),1,0))</f>
        <v/>
      </c>
      <c r="AM5490">
        <f>IF($AI5490=1,IFERROR(IF(VALUE($C5490)&lt;100000000,VALUE($C5490),1000000000),IFERROR(IF(VALUE(MID($C5490,2,20))&lt;100000000,VALUE(MID($C5490,2,20)),1000000000),1000000000))+ROW()/100000,"")</f>
        <v/>
      </c>
    </row>
    <row r="5491">
      <c r="E5491" s="14" t="n"/>
      <c r="M5491" s="8">
        <f>IF($C5491="","",L5491*T5491/100)</f>
        <v/>
      </c>
      <c r="S5491" s="8" t="n"/>
      <c r="T5491" s="8" t="n"/>
      <c r="W5491">
        <f>IF($C5491="","",IF($AL5491=1,0,IF($AK5491=1,Settings!$C$6,Settings!$C$7))*100)</f>
        <v/>
      </c>
      <c r="X5491" s="8">
        <f>IF($C5491="","",T5491*W5491/100)</f>
        <v/>
      </c>
      <c r="Y5491" s="8">
        <f>IF($C5491="","",T5491-X5491)</f>
        <v/>
      </c>
      <c r="Z5491" s="8">
        <f>IF($C5491="","",Y5491-M5491)</f>
        <v/>
      </c>
      <c r="AD5491" s="8" t="n"/>
      <c r="AG5491" s="14" t="n"/>
      <c r="AI5491">
        <f>IF($C5491="","",IF(COUNTIF($C$2:$C5491,$C5491)=1,1,0))</f>
        <v/>
      </c>
      <c r="AJ5491">
        <f>IF($AI5491=1,SUMPRODUCT(--($AM$2:$AM$7001&lt;$AM5491))+1,"")</f>
        <v/>
      </c>
      <c r="AK5491">
        <f>IF($C5491="","",IF(OR($P5491=TRUE(),$P5491="TRUE"),1,0))</f>
        <v/>
      </c>
      <c r="AL5491">
        <f>IF($C5491="","",IF(AND($V5491="Yes",SUMPRODUCT((LEN(Settings!$F$6:$F$13)&gt;0)*ISNUMBER(SEARCH(Settings!$F$6:$F$13,$O5491)))=0),1,0))</f>
        <v/>
      </c>
      <c r="AM5491">
        <f>IF($AI5491=1,IFERROR(IF(VALUE($C5491)&lt;100000000,VALUE($C5491),1000000000),IFERROR(IF(VALUE(MID($C5491,2,20))&lt;100000000,VALUE(MID($C5491,2,20)),1000000000),1000000000))+ROW()/100000,"")</f>
        <v/>
      </c>
    </row>
    <row r="5492">
      <c r="E5492" s="14" t="n"/>
      <c r="M5492" s="8">
        <f>IF($C5492="","",L5492*T5492/100)</f>
        <v/>
      </c>
      <c r="S5492" s="8" t="n"/>
      <c r="T5492" s="8" t="n"/>
      <c r="W5492">
        <f>IF($C5492="","",IF($AL5492=1,0,IF($AK5492=1,Settings!$C$6,Settings!$C$7))*100)</f>
        <v/>
      </c>
      <c r="X5492" s="8">
        <f>IF($C5492="","",T5492*W5492/100)</f>
        <v/>
      </c>
      <c r="Y5492" s="8">
        <f>IF($C5492="","",T5492-X5492)</f>
        <v/>
      </c>
      <c r="Z5492" s="8">
        <f>IF($C5492="","",Y5492-M5492)</f>
        <v/>
      </c>
      <c r="AD5492" s="8" t="n"/>
      <c r="AG5492" s="14" t="n"/>
      <c r="AI5492">
        <f>IF($C5492="","",IF(COUNTIF($C$2:$C5492,$C5492)=1,1,0))</f>
        <v/>
      </c>
      <c r="AJ5492">
        <f>IF($AI5492=1,SUMPRODUCT(--($AM$2:$AM$7001&lt;$AM5492))+1,"")</f>
        <v/>
      </c>
      <c r="AK5492">
        <f>IF($C5492="","",IF(OR($P5492=TRUE(),$P5492="TRUE"),1,0))</f>
        <v/>
      </c>
      <c r="AL5492">
        <f>IF($C5492="","",IF(AND($V5492="Yes",SUMPRODUCT((LEN(Settings!$F$6:$F$13)&gt;0)*ISNUMBER(SEARCH(Settings!$F$6:$F$13,$O5492)))=0),1,0))</f>
        <v/>
      </c>
      <c r="AM5492">
        <f>IF($AI5492=1,IFERROR(IF(VALUE($C5492)&lt;100000000,VALUE($C5492),1000000000),IFERROR(IF(VALUE(MID($C5492,2,20))&lt;100000000,VALUE(MID($C5492,2,20)),1000000000),1000000000))+ROW()/100000,"")</f>
        <v/>
      </c>
    </row>
    <row r="5493">
      <c r="E5493" s="14" t="n"/>
      <c r="M5493" s="8">
        <f>IF($C5493="","",L5493*T5493/100)</f>
        <v/>
      </c>
      <c r="S5493" s="8" t="n"/>
      <c r="T5493" s="8" t="n"/>
      <c r="W5493">
        <f>IF($C5493="","",IF($AL5493=1,0,IF($AK5493=1,Settings!$C$6,Settings!$C$7))*100)</f>
        <v/>
      </c>
      <c r="X5493" s="8">
        <f>IF($C5493="","",T5493*W5493/100)</f>
        <v/>
      </c>
      <c r="Y5493" s="8">
        <f>IF($C5493="","",T5493-X5493)</f>
        <v/>
      </c>
      <c r="Z5493" s="8">
        <f>IF($C5493="","",Y5493-M5493)</f>
        <v/>
      </c>
      <c r="AD5493" s="8" t="n"/>
      <c r="AG5493" s="14" t="n"/>
      <c r="AI5493">
        <f>IF($C5493="","",IF(COUNTIF($C$2:$C5493,$C5493)=1,1,0))</f>
        <v/>
      </c>
      <c r="AJ5493">
        <f>IF($AI5493=1,SUMPRODUCT(--($AM$2:$AM$7001&lt;$AM5493))+1,"")</f>
        <v/>
      </c>
      <c r="AK5493">
        <f>IF($C5493="","",IF(OR($P5493=TRUE(),$P5493="TRUE"),1,0))</f>
        <v/>
      </c>
      <c r="AL5493">
        <f>IF($C5493="","",IF(AND($V5493="Yes",SUMPRODUCT((LEN(Settings!$F$6:$F$13)&gt;0)*ISNUMBER(SEARCH(Settings!$F$6:$F$13,$O5493)))=0),1,0))</f>
        <v/>
      </c>
      <c r="AM5493">
        <f>IF($AI5493=1,IFERROR(IF(VALUE($C5493)&lt;100000000,VALUE($C5493),1000000000),IFERROR(IF(VALUE(MID($C5493,2,20))&lt;100000000,VALUE(MID($C5493,2,20)),1000000000),1000000000))+ROW()/100000,"")</f>
        <v/>
      </c>
    </row>
    <row r="5494">
      <c r="E5494" s="14" t="n"/>
      <c r="M5494" s="8">
        <f>IF($C5494="","",L5494*T5494/100)</f>
        <v/>
      </c>
      <c r="S5494" s="8" t="n"/>
      <c r="T5494" s="8" t="n"/>
      <c r="W5494">
        <f>IF($C5494="","",IF($AL5494=1,0,IF($AK5494=1,Settings!$C$6,Settings!$C$7))*100)</f>
        <v/>
      </c>
      <c r="X5494" s="8">
        <f>IF($C5494="","",T5494*W5494/100)</f>
        <v/>
      </c>
      <c r="Y5494" s="8">
        <f>IF($C5494="","",T5494-X5494)</f>
        <v/>
      </c>
      <c r="Z5494" s="8">
        <f>IF($C5494="","",Y5494-M5494)</f>
        <v/>
      </c>
      <c r="AD5494" s="8" t="n"/>
      <c r="AG5494" s="14" t="n"/>
      <c r="AI5494">
        <f>IF($C5494="","",IF(COUNTIF($C$2:$C5494,$C5494)=1,1,0))</f>
        <v/>
      </c>
      <c r="AJ5494">
        <f>IF($AI5494=1,SUMPRODUCT(--($AM$2:$AM$7001&lt;$AM5494))+1,"")</f>
        <v/>
      </c>
      <c r="AK5494">
        <f>IF($C5494="","",IF(OR($P5494=TRUE(),$P5494="TRUE"),1,0))</f>
        <v/>
      </c>
      <c r="AL5494">
        <f>IF($C5494="","",IF(AND($V5494="Yes",SUMPRODUCT((LEN(Settings!$F$6:$F$13)&gt;0)*ISNUMBER(SEARCH(Settings!$F$6:$F$13,$O5494)))=0),1,0))</f>
        <v/>
      </c>
      <c r="AM5494">
        <f>IF($AI5494=1,IFERROR(IF(VALUE($C5494)&lt;100000000,VALUE($C5494),1000000000),IFERROR(IF(VALUE(MID($C5494,2,20))&lt;100000000,VALUE(MID($C5494,2,20)),1000000000),1000000000))+ROW()/100000,"")</f>
        <v/>
      </c>
    </row>
    <row r="5495">
      <c r="E5495" s="14" t="n"/>
      <c r="M5495" s="8">
        <f>IF($C5495="","",L5495*T5495/100)</f>
        <v/>
      </c>
      <c r="S5495" s="8" t="n"/>
      <c r="T5495" s="8" t="n"/>
      <c r="W5495">
        <f>IF($C5495="","",IF($AL5495=1,0,IF($AK5495=1,Settings!$C$6,Settings!$C$7))*100)</f>
        <v/>
      </c>
      <c r="X5495" s="8">
        <f>IF($C5495="","",T5495*W5495/100)</f>
        <v/>
      </c>
      <c r="Y5495" s="8">
        <f>IF($C5495="","",T5495-X5495)</f>
        <v/>
      </c>
      <c r="Z5495" s="8">
        <f>IF($C5495="","",Y5495-M5495)</f>
        <v/>
      </c>
      <c r="AD5495" s="8" t="n"/>
      <c r="AG5495" s="14" t="n"/>
      <c r="AI5495">
        <f>IF($C5495="","",IF(COUNTIF($C$2:$C5495,$C5495)=1,1,0))</f>
        <v/>
      </c>
      <c r="AJ5495">
        <f>IF($AI5495=1,SUMPRODUCT(--($AM$2:$AM$7001&lt;$AM5495))+1,"")</f>
        <v/>
      </c>
      <c r="AK5495">
        <f>IF($C5495="","",IF(OR($P5495=TRUE(),$P5495="TRUE"),1,0))</f>
        <v/>
      </c>
      <c r="AL5495">
        <f>IF($C5495="","",IF(AND($V5495="Yes",SUMPRODUCT((LEN(Settings!$F$6:$F$13)&gt;0)*ISNUMBER(SEARCH(Settings!$F$6:$F$13,$O5495)))=0),1,0))</f>
        <v/>
      </c>
      <c r="AM5495">
        <f>IF($AI5495=1,IFERROR(IF(VALUE($C5495)&lt;100000000,VALUE($C5495),1000000000),IFERROR(IF(VALUE(MID($C5495,2,20))&lt;100000000,VALUE(MID($C5495,2,20)),1000000000),1000000000))+ROW()/100000,"")</f>
        <v/>
      </c>
    </row>
    <row r="5496">
      <c r="E5496" s="14" t="n"/>
      <c r="M5496" s="8">
        <f>IF($C5496="","",L5496*T5496/100)</f>
        <v/>
      </c>
      <c r="S5496" s="8" t="n"/>
      <c r="T5496" s="8" t="n"/>
      <c r="W5496">
        <f>IF($C5496="","",IF($AL5496=1,0,IF($AK5496=1,Settings!$C$6,Settings!$C$7))*100)</f>
        <v/>
      </c>
      <c r="X5496" s="8">
        <f>IF($C5496="","",T5496*W5496/100)</f>
        <v/>
      </c>
      <c r="Y5496" s="8">
        <f>IF($C5496="","",T5496-X5496)</f>
        <v/>
      </c>
      <c r="Z5496" s="8">
        <f>IF($C5496="","",Y5496-M5496)</f>
        <v/>
      </c>
      <c r="AD5496" s="8" t="n"/>
      <c r="AG5496" s="14" t="n"/>
      <c r="AI5496">
        <f>IF($C5496="","",IF(COUNTIF($C$2:$C5496,$C5496)=1,1,0))</f>
        <v/>
      </c>
      <c r="AJ5496">
        <f>IF($AI5496=1,SUMPRODUCT(--($AM$2:$AM$7001&lt;$AM5496))+1,"")</f>
        <v/>
      </c>
      <c r="AK5496">
        <f>IF($C5496="","",IF(OR($P5496=TRUE(),$P5496="TRUE"),1,0))</f>
        <v/>
      </c>
      <c r="AL5496">
        <f>IF($C5496="","",IF(AND($V5496="Yes",SUMPRODUCT((LEN(Settings!$F$6:$F$13)&gt;0)*ISNUMBER(SEARCH(Settings!$F$6:$F$13,$O5496)))=0),1,0))</f>
        <v/>
      </c>
      <c r="AM5496">
        <f>IF($AI5496=1,IFERROR(IF(VALUE($C5496)&lt;100000000,VALUE($C5496),1000000000),IFERROR(IF(VALUE(MID($C5496,2,20))&lt;100000000,VALUE(MID($C5496,2,20)),1000000000),1000000000))+ROW()/100000,"")</f>
        <v/>
      </c>
    </row>
    <row r="5497">
      <c r="E5497" s="14" t="n"/>
      <c r="M5497" s="8">
        <f>IF($C5497="","",L5497*T5497/100)</f>
        <v/>
      </c>
      <c r="S5497" s="8" t="n"/>
      <c r="T5497" s="8" t="n"/>
      <c r="W5497">
        <f>IF($C5497="","",IF($AL5497=1,0,IF($AK5497=1,Settings!$C$6,Settings!$C$7))*100)</f>
        <v/>
      </c>
      <c r="X5497" s="8">
        <f>IF($C5497="","",T5497*W5497/100)</f>
        <v/>
      </c>
      <c r="Y5497" s="8">
        <f>IF($C5497="","",T5497-X5497)</f>
        <v/>
      </c>
      <c r="Z5497" s="8">
        <f>IF($C5497="","",Y5497-M5497)</f>
        <v/>
      </c>
      <c r="AD5497" s="8" t="n"/>
      <c r="AG5497" s="14" t="n"/>
      <c r="AI5497">
        <f>IF($C5497="","",IF(COUNTIF($C$2:$C5497,$C5497)=1,1,0))</f>
        <v/>
      </c>
      <c r="AJ5497">
        <f>IF($AI5497=1,SUMPRODUCT(--($AM$2:$AM$7001&lt;$AM5497))+1,"")</f>
        <v/>
      </c>
      <c r="AK5497">
        <f>IF($C5497="","",IF(OR($P5497=TRUE(),$P5497="TRUE"),1,0))</f>
        <v/>
      </c>
      <c r="AL5497">
        <f>IF($C5497="","",IF(AND($V5497="Yes",SUMPRODUCT((LEN(Settings!$F$6:$F$13)&gt;0)*ISNUMBER(SEARCH(Settings!$F$6:$F$13,$O5497)))=0),1,0))</f>
        <v/>
      </c>
      <c r="AM5497">
        <f>IF($AI5497=1,IFERROR(IF(VALUE($C5497)&lt;100000000,VALUE($C5497),1000000000),IFERROR(IF(VALUE(MID($C5497,2,20))&lt;100000000,VALUE(MID($C5497,2,20)),1000000000),1000000000))+ROW()/100000,"")</f>
        <v/>
      </c>
    </row>
    <row r="5498">
      <c r="E5498" s="14" t="n"/>
      <c r="M5498" s="8">
        <f>IF($C5498="","",L5498*T5498/100)</f>
        <v/>
      </c>
      <c r="S5498" s="8" t="n"/>
      <c r="T5498" s="8" t="n"/>
      <c r="W5498">
        <f>IF($C5498="","",IF($AL5498=1,0,IF($AK5498=1,Settings!$C$6,Settings!$C$7))*100)</f>
        <v/>
      </c>
      <c r="X5498" s="8">
        <f>IF($C5498="","",T5498*W5498/100)</f>
        <v/>
      </c>
      <c r="Y5498" s="8">
        <f>IF($C5498="","",T5498-X5498)</f>
        <v/>
      </c>
      <c r="Z5498" s="8">
        <f>IF($C5498="","",Y5498-M5498)</f>
        <v/>
      </c>
      <c r="AD5498" s="8" t="n"/>
      <c r="AG5498" s="14" t="n"/>
      <c r="AI5498">
        <f>IF($C5498="","",IF(COUNTIF($C$2:$C5498,$C5498)=1,1,0))</f>
        <v/>
      </c>
      <c r="AJ5498">
        <f>IF($AI5498=1,SUMPRODUCT(--($AM$2:$AM$7001&lt;$AM5498))+1,"")</f>
        <v/>
      </c>
      <c r="AK5498">
        <f>IF($C5498="","",IF(OR($P5498=TRUE(),$P5498="TRUE"),1,0))</f>
        <v/>
      </c>
      <c r="AL5498">
        <f>IF($C5498="","",IF(AND($V5498="Yes",SUMPRODUCT((LEN(Settings!$F$6:$F$13)&gt;0)*ISNUMBER(SEARCH(Settings!$F$6:$F$13,$O5498)))=0),1,0))</f>
        <v/>
      </c>
      <c r="AM5498">
        <f>IF($AI5498=1,IFERROR(IF(VALUE($C5498)&lt;100000000,VALUE($C5498),1000000000),IFERROR(IF(VALUE(MID($C5498,2,20))&lt;100000000,VALUE(MID($C5498,2,20)),1000000000),1000000000))+ROW()/100000,"")</f>
        <v/>
      </c>
    </row>
    <row r="5499">
      <c r="E5499" s="14" t="n"/>
      <c r="M5499" s="8">
        <f>IF($C5499="","",L5499*T5499/100)</f>
        <v/>
      </c>
      <c r="S5499" s="8" t="n"/>
      <c r="T5499" s="8" t="n"/>
      <c r="W5499">
        <f>IF($C5499="","",IF($AL5499=1,0,IF($AK5499=1,Settings!$C$6,Settings!$C$7))*100)</f>
        <v/>
      </c>
      <c r="X5499" s="8">
        <f>IF($C5499="","",T5499*W5499/100)</f>
        <v/>
      </c>
      <c r="Y5499" s="8">
        <f>IF($C5499="","",T5499-X5499)</f>
        <v/>
      </c>
      <c r="Z5499" s="8">
        <f>IF($C5499="","",Y5499-M5499)</f>
        <v/>
      </c>
      <c r="AD5499" s="8" t="n"/>
      <c r="AG5499" s="14" t="n"/>
      <c r="AI5499">
        <f>IF($C5499="","",IF(COUNTIF($C$2:$C5499,$C5499)=1,1,0))</f>
        <v/>
      </c>
      <c r="AJ5499">
        <f>IF($AI5499=1,SUMPRODUCT(--($AM$2:$AM$7001&lt;$AM5499))+1,"")</f>
        <v/>
      </c>
      <c r="AK5499">
        <f>IF($C5499="","",IF(OR($P5499=TRUE(),$P5499="TRUE"),1,0))</f>
        <v/>
      </c>
      <c r="AL5499">
        <f>IF($C5499="","",IF(AND($V5499="Yes",SUMPRODUCT((LEN(Settings!$F$6:$F$13)&gt;0)*ISNUMBER(SEARCH(Settings!$F$6:$F$13,$O5499)))=0),1,0))</f>
        <v/>
      </c>
      <c r="AM5499">
        <f>IF($AI5499=1,IFERROR(IF(VALUE($C5499)&lt;100000000,VALUE($C5499),1000000000),IFERROR(IF(VALUE(MID($C5499,2,20))&lt;100000000,VALUE(MID($C5499,2,20)),1000000000),1000000000))+ROW()/100000,"")</f>
        <v/>
      </c>
    </row>
    <row r="5500">
      <c r="E5500" s="14" t="n"/>
      <c r="M5500" s="8">
        <f>IF($C5500="","",L5500*T5500/100)</f>
        <v/>
      </c>
      <c r="S5500" s="8" t="n"/>
      <c r="T5500" s="8" t="n"/>
      <c r="W5500">
        <f>IF($C5500="","",IF($AL5500=1,0,IF($AK5500=1,Settings!$C$6,Settings!$C$7))*100)</f>
        <v/>
      </c>
      <c r="X5500" s="8">
        <f>IF($C5500="","",T5500*W5500/100)</f>
        <v/>
      </c>
      <c r="Y5500" s="8">
        <f>IF($C5500="","",T5500-X5500)</f>
        <v/>
      </c>
      <c r="Z5500" s="8">
        <f>IF($C5500="","",Y5500-M5500)</f>
        <v/>
      </c>
      <c r="AD5500" s="8" t="n"/>
      <c r="AG5500" s="14" t="n"/>
      <c r="AI5500">
        <f>IF($C5500="","",IF(COUNTIF($C$2:$C5500,$C5500)=1,1,0))</f>
        <v/>
      </c>
      <c r="AJ5500">
        <f>IF($AI5500=1,SUMPRODUCT(--($AM$2:$AM$7001&lt;$AM5500))+1,"")</f>
        <v/>
      </c>
      <c r="AK5500">
        <f>IF($C5500="","",IF(OR($P5500=TRUE(),$P5500="TRUE"),1,0))</f>
        <v/>
      </c>
      <c r="AL5500">
        <f>IF($C5500="","",IF(AND($V5500="Yes",SUMPRODUCT((LEN(Settings!$F$6:$F$13)&gt;0)*ISNUMBER(SEARCH(Settings!$F$6:$F$13,$O5500)))=0),1,0))</f>
        <v/>
      </c>
      <c r="AM5500">
        <f>IF($AI5500=1,IFERROR(IF(VALUE($C5500)&lt;100000000,VALUE($C5500),1000000000),IFERROR(IF(VALUE(MID($C5500,2,20))&lt;100000000,VALUE(MID($C5500,2,20)),1000000000),1000000000))+ROW()/100000,"")</f>
        <v/>
      </c>
    </row>
    <row r="5501">
      <c r="E5501" s="14" t="n"/>
      <c r="M5501" s="8">
        <f>IF($C5501="","",L5501*T5501/100)</f>
        <v/>
      </c>
      <c r="S5501" s="8" t="n"/>
      <c r="T5501" s="8" t="n"/>
      <c r="W5501">
        <f>IF($C5501="","",IF($AL5501=1,0,IF($AK5501=1,Settings!$C$6,Settings!$C$7))*100)</f>
        <v/>
      </c>
      <c r="X5501" s="8">
        <f>IF($C5501="","",T5501*W5501/100)</f>
        <v/>
      </c>
      <c r="Y5501" s="8">
        <f>IF($C5501="","",T5501-X5501)</f>
        <v/>
      </c>
      <c r="Z5501" s="8">
        <f>IF($C5501="","",Y5501-M5501)</f>
        <v/>
      </c>
      <c r="AD5501" s="8" t="n"/>
      <c r="AG5501" s="14" t="n"/>
      <c r="AI5501">
        <f>IF($C5501="","",IF(COUNTIF($C$2:$C5501,$C5501)=1,1,0))</f>
        <v/>
      </c>
      <c r="AJ5501">
        <f>IF($AI5501=1,SUMPRODUCT(--($AM$2:$AM$7001&lt;$AM5501))+1,"")</f>
        <v/>
      </c>
      <c r="AK5501">
        <f>IF($C5501="","",IF(OR($P5501=TRUE(),$P5501="TRUE"),1,0))</f>
        <v/>
      </c>
      <c r="AL5501">
        <f>IF($C5501="","",IF(AND($V5501="Yes",SUMPRODUCT((LEN(Settings!$F$6:$F$13)&gt;0)*ISNUMBER(SEARCH(Settings!$F$6:$F$13,$O5501)))=0),1,0))</f>
        <v/>
      </c>
      <c r="AM5501">
        <f>IF($AI5501=1,IFERROR(IF(VALUE($C5501)&lt;100000000,VALUE($C5501),1000000000),IFERROR(IF(VALUE(MID($C5501,2,20))&lt;100000000,VALUE(MID($C5501,2,20)),1000000000),1000000000))+ROW()/100000,"")</f>
        <v/>
      </c>
    </row>
    <row r="5502">
      <c r="E5502" s="14" t="n"/>
      <c r="M5502" s="8">
        <f>IF($C5502="","",L5502*T5502/100)</f>
        <v/>
      </c>
      <c r="S5502" s="8" t="n"/>
      <c r="T5502" s="8" t="n"/>
      <c r="W5502">
        <f>IF($C5502="","",IF($AL5502=1,0,IF($AK5502=1,Settings!$C$6,Settings!$C$7))*100)</f>
        <v/>
      </c>
      <c r="X5502" s="8">
        <f>IF($C5502="","",T5502*W5502/100)</f>
        <v/>
      </c>
      <c r="Y5502" s="8">
        <f>IF($C5502="","",T5502-X5502)</f>
        <v/>
      </c>
      <c r="Z5502" s="8">
        <f>IF($C5502="","",Y5502-M5502)</f>
        <v/>
      </c>
      <c r="AD5502" s="8" t="n"/>
      <c r="AG5502" s="14" t="n"/>
      <c r="AI5502">
        <f>IF($C5502="","",IF(COUNTIF($C$2:$C5502,$C5502)=1,1,0))</f>
        <v/>
      </c>
      <c r="AJ5502">
        <f>IF($AI5502=1,SUMPRODUCT(--($AM$2:$AM$7001&lt;$AM5502))+1,"")</f>
        <v/>
      </c>
      <c r="AK5502">
        <f>IF($C5502="","",IF(OR($P5502=TRUE(),$P5502="TRUE"),1,0))</f>
        <v/>
      </c>
      <c r="AL5502">
        <f>IF($C5502="","",IF(AND($V5502="Yes",SUMPRODUCT((LEN(Settings!$F$6:$F$13)&gt;0)*ISNUMBER(SEARCH(Settings!$F$6:$F$13,$O5502)))=0),1,0))</f>
        <v/>
      </c>
      <c r="AM5502">
        <f>IF($AI5502=1,IFERROR(IF(VALUE($C5502)&lt;100000000,VALUE($C5502),1000000000),IFERROR(IF(VALUE(MID($C5502,2,20))&lt;100000000,VALUE(MID($C5502,2,20)),1000000000),1000000000))+ROW()/100000,"")</f>
        <v/>
      </c>
    </row>
    <row r="5503">
      <c r="E5503" s="14" t="n"/>
      <c r="M5503" s="8">
        <f>IF($C5503="","",L5503*T5503/100)</f>
        <v/>
      </c>
      <c r="S5503" s="8" t="n"/>
      <c r="T5503" s="8" t="n"/>
      <c r="W5503">
        <f>IF($C5503="","",IF($AL5503=1,0,IF($AK5503=1,Settings!$C$6,Settings!$C$7))*100)</f>
        <v/>
      </c>
      <c r="X5503" s="8">
        <f>IF($C5503="","",T5503*W5503/100)</f>
        <v/>
      </c>
      <c r="Y5503" s="8">
        <f>IF($C5503="","",T5503-X5503)</f>
        <v/>
      </c>
      <c r="Z5503" s="8">
        <f>IF($C5503="","",Y5503-M5503)</f>
        <v/>
      </c>
      <c r="AD5503" s="8" t="n"/>
      <c r="AG5503" s="14" t="n"/>
      <c r="AI5503">
        <f>IF($C5503="","",IF(COUNTIF($C$2:$C5503,$C5503)=1,1,0))</f>
        <v/>
      </c>
      <c r="AJ5503">
        <f>IF($AI5503=1,SUMPRODUCT(--($AM$2:$AM$7001&lt;$AM5503))+1,"")</f>
        <v/>
      </c>
      <c r="AK5503">
        <f>IF($C5503="","",IF(OR($P5503=TRUE(),$P5503="TRUE"),1,0))</f>
        <v/>
      </c>
      <c r="AL5503">
        <f>IF($C5503="","",IF(AND($V5503="Yes",SUMPRODUCT((LEN(Settings!$F$6:$F$13)&gt;0)*ISNUMBER(SEARCH(Settings!$F$6:$F$13,$O5503)))=0),1,0))</f>
        <v/>
      </c>
      <c r="AM5503">
        <f>IF($AI5503=1,IFERROR(IF(VALUE($C5503)&lt;100000000,VALUE($C5503),1000000000),IFERROR(IF(VALUE(MID($C5503,2,20))&lt;100000000,VALUE(MID($C5503,2,20)),1000000000),1000000000))+ROW()/100000,"")</f>
        <v/>
      </c>
    </row>
    <row r="5504">
      <c r="E5504" s="14" t="n"/>
      <c r="M5504" s="8">
        <f>IF($C5504="","",L5504*T5504/100)</f>
        <v/>
      </c>
      <c r="S5504" s="8" t="n"/>
      <c r="T5504" s="8" t="n"/>
      <c r="W5504">
        <f>IF($C5504="","",IF($AL5504=1,0,IF($AK5504=1,Settings!$C$6,Settings!$C$7))*100)</f>
        <v/>
      </c>
      <c r="X5504" s="8">
        <f>IF($C5504="","",T5504*W5504/100)</f>
        <v/>
      </c>
      <c r="Y5504" s="8">
        <f>IF($C5504="","",T5504-X5504)</f>
        <v/>
      </c>
      <c r="Z5504" s="8">
        <f>IF($C5504="","",Y5504-M5504)</f>
        <v/>
      </c>
      <c r="AD5504" s="8" t="n"/>
      <c r="AG5504" s="14" t="n"/>
      <c r="AI5504">
        <f>IF($C5504="","",IF(COUNTIF($C$2:$C5504,$C5504)=1,1,0))</f>
        <v/>
      </c>
      <c r="AJ5504">
        <f>IF($AI5504=1,SUMPRODUCT(--($AM$2:$AM$7001&lt;$AM5504))+1,"")</f>
        <v/>
      </c>
      <c r="AK5504">
        <f>IF($C5504="","",IF(OR($P5504=TRUE(),$P5504="TRUE"),1,0))</f>
        <v/>
      </c>
      <c r="AL5504">
        <f>IF($C5504="","",IF(AND($V5504="Yes",SUMPRODUCT((LEN(Settings!$F$6:$F$13)&gt;0)*ISNUMBER(SEARCH(Settings!$F$6:$F$13,$O5504)))=0),1,0))</f>
        <v/>
      </c>
      <c r="AM5504">
        <f>IF($AI5504=1,IFERROR(IF(VALUE($C5504)&lt;100000000,VALUE($C5504),1000000000),IFERROR(IF(VALUE(MID($C5504,2,20))&lt;100000000,VALUE(MID($C5504,2,20)),1000000000),1000000000))+ROW()/100000,"")</f>
        <v/>
      </c>
    </row>
    <row r="5505">
      <c r="E5505" s="14" t="n"/>
      <c r="M5505" s="8">
        <f>IF($C5505="","",L5505*T5505/100)</f>
        <v/>
      </c>
      <c r="S5505" s="8" t="n"/>
      <c r="T5505" s="8" t="n"/>
      <c r="W5505">
        <f>IF($C5505="","",IF($AL5505=1,0,IF($AK5505=1,Settings!$C$6,Settings!$C$7))*100)</f>
        <v/>
      </c>
      <c r="X5505" s="8">
        <f>IF($C5505="","",T5505*W5505/100)</f>
        <v/>
      </c>
      <c r="Y5505" s="8">
        <f>IF($C5505="","",T5505-X5505)</f>
        <v/>
      </c>
      <c r="Z5505" s="8">
        <f>IF($C5505="","",Y5505-M5505)</f>
        <v/>
      </c>
      <c r="AD5505" s="8" t="n"/>
      <c r="AG5505" s="14" t="n"/>
      <c r="AI5505">
        <f>IF($C5505="","",IF(COUNTIF($C$2:$C5505,$C5505)=1,1,0))</f>
        <v/>
      </c>
      <c r="AJ5505">
        <f>IF($AI5505=1,SUMPRODUCT(--($AM$2:$AM$7001&lt;$AM5505))+1,"")</f>
        <v/>
      </c>
      <c r="AK5505">
        <f>IF($C5505="","",IF(OR($P5505=TRUE(),$P5505="TRUE"),1,0))</f>
        <v/>
      </c>
      <c r="AL5505">
        <f>IF($C5505="","",IF(AND($V5505="Yes",SUMPRODUCT((LEN(Settings!$F$6:$F$13)&gt;0)*ISNUMBER(SEARCH(Settings!$F$6:$F$13,$O5505)))=0),1,0))</f>
        <v/>
      </c>
      <c r="AM5505">
        <f>IF($AI5505=1,IFERROR(IF(VALUE($C5505)&lt;100000000,VALUE($C5505),1000000000),IFERROR(IF(VALUE(MID($C5505,2,20))&lt;100000000,VALUE(MID($C5505,2,20)),1000000000),1000000000))+ROW()/100000,"")</f>
        <v/>
      </c>
    </row>
    <row r="5506">
      <c r="E5506" s="14" t="n"/>
      <c r="M5506" s="8">
        <f>IF($C5506="","",L5506*T5506/100)</f>
        <v/>
      </c>
      <c r="S5506" s="8" t="n"/>
      <c r="T5506" s="8" t="n"/>
      <c r="W5506">
        <f>IF($C5506="","",IF($AL5506=1,0,IF($AK5506=1,Settings!$C$6,Settings!$C$7))*100)</f>
        <v/>
      </c>
      <c r="X5506" s="8">
        <f>IF($C5506="","",T5506*W5506/100)</f>
        <v/>
      </c>
      <c r="Y5506" s="8">
        <f>IF($C5506="","",T5506-X5506)</f>
        <v/>
      </c>
      <c r="Z5506" s="8">
        <f>IF($C5506="","",Y5506-M5506)</f>
        <v/>
      </c>
      <c r="AD5506" s="8" t="n"/>
      <c r="AG5506" s="14" t="n"/>
      <c r="AI5506">
        <f>IF($C5506="","",IF(COUNTIF($C$2:$C5506,$C5506)=1,1,0))</f>
        <v/>
      </c>
      <c r="AJ5506">
        <f>IF($AI5506=1,SUMPRODUCT(--($AM$2:$AM$7001&lt;$AM5506))+1,"")</f>
        <v/>
      </c>
      <c r="AK5506">
        <f>IF($C5506="","",IF(OR($P5506=TRUE(),$P5506="TRUE"),1,0))</f>
        <v/>
      </c>
      <c r="AL5506">
        <f>IF($C5506="","",IF(AND($V5506="Yes",SUMPRODUCT((LEN(Settings!$F$6:$F$13)&gt;0)*ISNUMBER(SEARCH(Settings!$F$6:$F$13,$O5506)))=0),1,0))</f>
        <v/>
      </c>
      <c r="AM5506">
        <f>IF($AI5506=1,IFERROR(IF(VALUE($C5506)&lt;100000000,VALUE($C5506),1000000000),IFERROR(IF(VALUE(MID($C5506,2,20))&lt;100000000,VALUE(MID($C5506,2,20)),1000000000),1000000000))+ROW()/100000,"")</f>
        <v/>
      </c>
    </row>
    <row r="5507">
      <c r="E5507" s="14" t="n"/>
      <c r="M5507" s="8">
        <f>IF($C5507="","",L5507*T5507/100)</f>
        <v/>
      </c>
      <c r="S5507" s="8" t="n"/>
      <c r="T5507" s="8" t="n"/>
      <c r="W5507">
        <f>IF($C5507="","",IF($AL5507=1,0,IF($AK5507=1,Settings!$C$6,Settings!$C$7))*100)</f>
        <v/>
      </c>
      <c r="X5507" s="8">
        <f>IF($C5507="","",T5507*W5507/100)</f>
        <v/>
      </c>
      <c r="Y5507" s="8">
        <f>IF($C5507="","",T5507-X5507)</f>
        <v/>
      </c>
      <c r="Z5507" s="8">
        <f>IF($C5507="","",Y5507-M5507)</f>
        <v/>
      </c>
      <c r="AD5507" s="8" t="n"/>
      <c r="AG5507" s="14" t="n"/>
      <c r="AI5507">
        <f>IF($C5507="","",IF(COUNTIF($C$2:$C5507,$C5507)=1,1,0))</f>
        <v/>
      </c>
      <c r="AJ5507">
        <f>IF($AI5507=1,SUMPRODUCT(--($AM$2:$AM$7001&lt;$AM5507))+1,"")</f>
        <v/>
      </c>
      <c r="AK5507">
        <f>IF($C5507="","",IF(OR($P5507=TRUE(),$P5507="TRUE"),1,0))</f>
        <v/>
      </c>
      <c r="AL5507">
        <f>IF($C5507="","",IF(AND($V5507="Yes",SUMPRODUCT((LEN(Settings!$F$6:$F$13)&gt;0)*ISNUMBER(SEARCH(Settings!$F$6:$F$13,$O5507)))=0),1,0))</f>
        <v/>
      </c>
      <c r="AM5507">
        <f>IF($AI5507=1,IFERROR(IF(VALUE($C5507)&lt;100000000,VALUE($C5507),1000000000),IFERROR(IF(VALUE(MID($C5507,2,20))&lt;100000000,VALUE(MID($C5507,2,20)),1000000000),1000000000))+ROW()/100000,"")</f>
        <v/>
      </c>
    </row>
    <row r="5508">
      <c r="E5508" s="14" t="n"/>
      <c r="M5508" s="8">
        <f>IF($C5508="","",L5508*T5508/100)</f>
        <v/>
      </c>
      <c r="S5508" s="8" t="n"/>
      <c r="T5508" s="8" t="n"/>
      <c r="W5508">
        <f>IF($C5508="","",IF($AL5508=1,0,IF($AK5508=1,Settings!$C$6,Settings!$C$7))*100)</f>
        <v/>
      </c>
      <c r="X5508" s="8">
        <f>IF($C5508="","",T5508*W5508/100)</f>
        <v/>
      </c>
      <c r="Y5508" s="8">
        <f>IF($C5508="","",T5508-X5508)</f>
        <v/>
      </c>
      <c r="Z5508" s="8">
        <f>IF($C5508="","",Y5508-M5508)</f>
        <v/>
      </c>
      <c r="AD5508" s="8" t="n"/>
      <c r="AG5508" s="14" t="n"/>
      <c r="AI5508">
        <f>IF($C5508="","",IF(COUNTIF($C$2:$C5508,$C5508)=1,1,0))</f>
        <v/>
      </c>
      <c r="AJ5508">
        <f>IF($AI5508=1,SUMPRODUCT(--($AM$2:$AM$7001&lt;$AM5508))+1,"")</f>
        <v/>
      </c>
      <c r="AK5508">
        <f>IF($C5508="","",IF(OR($P5508=TRUE(),$P5508="TRUE"),1,0))</f>
        <v/>
      </c>
      <c r="AL5508">
        <f>IF($C5508="","",IF(AND($V5508="Yes",SUMPRODUCT((LEN(Settings!$F$6:$F$13)&gt;0)*ISNUMBER(SEARCH(Settings!$F$6:$F$13,$O5508)))=0),1,0))</f>
        <v/>
      </c>
      <c r="AM5508">
        <f>IF($AI5508=1,IFERROR(IF(VALUE($C5508)&lt;100000000,VALUE($C5508),1000000000),IFERROR(IF(VALUE(MID($C5508,2,20))&lt;100000000,VALUE(MID($C5508,2,20)),1000000000),1000000000))+ROW()/100000,"")</f>
        <v/>
      </c>
    </row>
    <row r="5509">
      <c r="E5509" s="14" t="n"/>
      <c r="M5509" s="8">
        <f>IF($C5509="","",L5509*T5509/100)</f>
        <v/>
      </c>
      <c r="S5509" s="8" t="n"/>
      <c r="T5509" s="8" t="n"/>
      <c r="W5509">
        <f>IF($C5509="","",IF($AL5509=1,0,IF($AK5509=1,Settings!$C$6,Settings!$C$7))*100)</f>
        <v/>
      </c>
      <c r="X5509" s="8">
        <f>IF($C5509="","",T5509*W5509/100)</f>
        <v/>
      </c>
      <c r="Y5509" s="8">
        <f>IF($C5509="","",T5509-X5509)</f>
        <v/>
      </c>
      <c r="Z5509" s="8">
        <f>IF($C5509="","",Y5509-M5509)</f>
        <v/>
      </c>
      <c r="AD5509" s="8" t="n"/>
      <c r="AG5509" s="14" t="n"/>
      <c r="AI5509">
        <f>IF($C5509="","",IF(COUNTIF($C$2:$C5509,$C5509)=1,1,0))</f>
        <v/>
      </c>
      <c r="AJ5509">
        <f>IF($AI5509=1,SUMPRODUCT(--($AM$2:$AM$7001&lt;$AM5509))+1,"")</f>
        <v/>
      </c>
      <c r="AK5509">
        <f>IF($C5509="","",IF(OR($P5509=TRUE(),$P5509="TRUE"),1,0))</f>
        <v/>
      </c>
      <c r="AL5509">
        <f>IF($C5509="","",IF(AND($V5509="Yes",SUMPRODUCT((LEN(Settings!$F$6:$F$13)&gt;0)*ISNUMBER(SEARCH(Settings!$F$6:$F$13,$O5509)))=0),1,0))</f>
        <v/>
      </c>
      <c r="AM5509">
        <f>IF($AI5509=1,IFERROR(IF(VALUE($C5509)&lt;100000000,VALUE($C5509),1000000000),IFERROR(IF(VALUE(MID($C5509,2,20))&lt;100000000,VALUE(MID($C5509,2,20)),1000000000),1000000000))+ROW()/100000,"")</f>
        <v/>
      </c>
    </row>
    <row r="5510">
      <c r="E5510" s="14" t="n"/>
      <c r="M5510" s="8">
        <f>IF($C5510="","",L5510*T5510/100)</f>
        <v/>
      </c>
      <c r="S5510" s="8" t="n"/>
      <c r="T5510" s="8" t="n"/>
      <c r="W5510">
        <f>IF($C5510="","",IF($AL5510=1,0,IF($AK5510=1,Settings!$C$6,Settings!$C$7))*100)</f>
        <v/>
      </c>
      <c r="X5510" s="8">
        <f>IF($C5510="","",T5510*W5510/100)</f>
        <v/>
      </c>
      <c r="Y5510" s="8">
        <f>IF($C5510="","",T5510-X5510)</f>
        <v/>
      </c>
      <c r="Z5510" s="8">
        <f>IF($C5510="","",Y5510-M5510)</f>
        <v/>
      </c>
      <c r="AD5510" s="8" t="n"/>
      <c r="AG5510" s="14" t="n"/>
      <c r="AI5510">
        <f>IF($C5510="","",IF(COUNTIF($C$2:$C5510,$C5510)=1,1,0))</f>
        <v/>
      </c>
      <c r="AJ5510">
        <f>IF($AI5510=1,SUMPRODUCT(--($AM$2:$AM$7001&lt;$AM5510))+1,"")</f>
        <v/>
      </c>
      <c r="AK5510">
        <f>IF($C5510="","",IF(OR($P5510=TRUE(),$P5510="TRUE"),1,0))</f>
        <v/>
      </c>
      <c r="AL5510">
        <f>IF($C5510="","",IF(AND($V5510="Yes",SUMPRODUCT((LEN(Settings!$F$6:$F$13)&gt;0)*ISNUMBER(SEARCH(Settings!$F$6:$F$13,$O5510)))=0),1,0))</f>
        <v/>
      </c>
      <c r="AM5510">
        <f>IF($AI5510=1,IFERROR(IF(VALUE($C5510)&lt;100000000,VALUE($C5510),1000000000),IFERROR(IF(VALUE(MID($C5510,2,20))&lt;100000000,VALUE(MID($C5510,2,20)),1000000000),1000000000))+ROW()/100000,"")</f>
        <v/>
      </c>
    </row>
    <row r="5511">
      <c r="E5511" s="14" t="n"/>
      <c r="M5511" s="8">
        <f>IF($C5511="","",L5511*T5511/100)</f>
        <v/>
      </c>
      <c r="S5511" s="8" t="n"/>
      <c r="T5511" s="8" t="n"/>
      <c r="W5511">
        <f>IF($C5511="","",IF($AL5511=1,0,IF($AK5511=1,Settings!$C$6,Settings!$C$7))*100)</f>
        <v/>
      </c>
      <c r="X5511" s="8">
        <f>IF($C5511="","",T5511*W5511/100)</f>
        <v/>
      </c>
      <c r="Y5511" s="8">
        <f>IF($C5511="","",T5511-X5511)</f>
        <v/>
      </c>
      <c r="Z5511" s="8">
        <f>IF($C5511="","",Y5511-M5511)</f>
        <v/>
      </c>
      <c r="AD5511" s="8" t="n"/>
      <c r="AG5511" s="14" t="n"/>
      <c r="AI5511">
        <f>IF($C5511="","",IF(COUNTIF($C$2:$C5511,$C5511)=1,1,0))</f>
        <v/>
      </c>
      <c r="AJ5511">
        <f>IF($AI5511=1,SUMPRODUCT(--($AM$2:$AM$7001&lt;$AM5511))+1,"")</f>
        <v/>
      </c>
      <c r="AK5511">
        <f>IF($C5511="","",IF(OR($P5511=TRUE(),$P5511="TRUE"),1,0))</f>
        <v/>
      </c>
      <c r="AL5511">
        <f>IF($C5511="","",IF(AND($V5511="Yes",SUMPRODUCT((LEN(Settings!$F$6:$F$13)&gt;0)*ISNUMBER(SEARCH(Settings!$F$6:$F$13,$O5511)))=0),1,0))</f>
        <v/>
      </c>
      <c r="AM5511">
        <f>IF($AI5511=1,IFERROR(IF(VALUE($C5511)&lt;100000000,VALUE($C5511),1000000000),IFERROR(IF(VALUE(MID($C5511,2,20))&lt;100000000,VALUE(MID($C5511,2,20)),1000000000),1000000000))+ROW()/100000,"")</f>
        <v/>
      </c>
    </row>
    <row r="5512">
      <c r="E5512" s="14" t="n"/>
      <c r="M5512" s="8">
        <f>IF($C5512="","",L5512*T5512/100)</f>
        <v/>
      </c>
      <c r="S5512" s="8" t="n"/>
      <c r="T5512" s="8" t="n"/>
      <c r="W5512">
        <f>IF($C5512="","",IF($AL5512=1,0,IF($AK5512=1,Settings!$C$6,Settings!$C$7))*100)</f>
        <v/>
      </c>
      <c r="X5512" s="8">
        <f>IF($C5512="","",T5512*W5512/100)</f>
        <v/>
      </c>
      <c r="Y5512" s="8">
        <f>IF($C5512="","",T5512-X5512)</f>
        <v/>
      </c>
      <c r="Z5512" s="8">
        <f>IF($C5512="","",Y5512-M5512)</f>
        <v/>
      </c>
      <c r="AD5512" s="8" t="n"/>
      <c r="AG5512" s="14" t="n"/>
      <c r="AI5512">
        <f>IF($C5512="","",IF(COUNTIF($C$2:$C5512,$C5512)=1,1,0))</f>
        <v/>
      </c>
      <c r="AJ5512">
        <f>IF($AI5512=1,SUMPRODUCT(--($AM$2:$AM$7001&lt;$AM5512))+1,"")</f>
        <v/>
      </c>
      <c r="AK5512">
        <f>IF($C5512="","",IF(OR($P5512=TRUE(),$P5512="TRUE"),1,0))</f>
        <v/>
      </c>
      <c r="AL5512">
        <f>IF($C5512="","",IF(AND($V5512="Yes",SUMPRODUCT((LEN(Settings!$F$6:$F$13)&gt;0)*ISNUMBER(SEARCH(Settings!$F$6:$F$13,$O5512)))=0),1,0))</f>
        <v/>
      </c>
      <c r="AM5512">
        <f>IF($AI5512=1,IFERROR(IF(VALUE($C5512)&lt;100000000,VALUE($C5512),1000000000),IFERROR(IF(VALUE(MID($C5512,2,20))&lt;100000000,VALUE(MID($C5512,2,20)),1000000000),1000000000))+ROW()/100000,"")</f>
        <v/>
      </c>
    </row>
    <row r="5513">
      <c r="E5513" s="14" t="n"/>
      <c r="M5513" s="8">
        <f>IF($C5513="","",L5513*T5513/100)</f>
        <v/>
      </c>
      <c r="S5513" s="8" t="n"/>
      <c r="T5513" s="8" t="n"/>
      <c r="W5513">
        <f>IF($C5513="","",IF($AL5513=1,0,IF($AK5513=1,Settings!$C$6,Settings!$C$7))*100)</f>
        <v/>
      </c>
      <c r="X5513" s="8">
        <f>IF($C5513="","",T5513*W5513/100)</f>
        <v/>
      </c>
      <c r="Y5513" s="8">
        <f>IF($C5513="","",T5513-X5513)</f>
        <v/>
      </c>
      <c r="Z5513" s="8">
        <f>IF($C5513="","",Y5513-M5513)</f>
        <v/>
      </c>
      <c r="AD5513" s="8" t="n"/>
      <c r="AG5513" s="14" t="n"/>
      <c r="AI5513">
        <f>IF($C5513="","",IF(COUNTIF($C$2:$C5513,$C5513)=1,1,0))</f>
        <v/>
      </c>
      <c r="AJ5513">
        <f>IF($AI5513=1,SUMPRODUCT(--($AM$2:$AM$7001&lt;$AM5513))+1,"")</f>
        <v/>
      </c>
      <c r="AK5513">
        <f>IF($C5513="","",IF(OR($P5513=TRUE(),$P5513="TRUE"),1,0))</f>
        <v/>
      </c>
      <c r="AL5513">
        <f>IF($C5513="","",IF(AND($V5513="Yes",SUMPRODUCT((LEN(Settings!$F$6:$F$13)&gt;0)*ISNUMBER(SEARCH(Settings!$F$6:$F$13,$O5513)))=0),1,0))</f>
        <v/>
      </c>
      <c r="AM5513">
        <f>IF($AI5513=1,IFERROR(IF(VALUE($C5513)&lt;100000000,VALUE($C5513),1000000000),IFERROR(IF(VALUE(MID($C5513,2,20))&lt;100000000,VALUE(MID($C5513,2,20)),1000000000),1000000000))+ROW()/100000,"")</f>
        <v/>
      </c>
    </row>
    <row r="5514">
      <c r="E5514" s="14" t="n"/>
      <c r="M5514" s="8">
        <f>IF($C5514="","",L5514*T5514/100)</f>
        <v/>
      </c>
      <c r="S5514" s="8" t="n"/>
      <c r="T5514" s="8" t="n"/>
      <c r="W5514">
        <f>IF($C5514="","",IF($AL5514=1,0,IF($AK5514=1,Settings!$C$6,Settings!$C$7))*100)</f>
        <v/>
      </c>
      <c r="X5514" s="8">
        <f>IF($C5514="","",T5514*W5514/100)</f>
        <v/>
      </c>
      <c r="Y5514" s="8">
        <f>IF($C5514="","",T5514-X5514)</f>
        <v/>
      </c>
      <c r="Z5514" s="8">
        <f>IF($C5514="","",Y5514-M5514)</f>
        <v/>
      </c>
      <c r="AD5514" s="8" t="n"/>
      <c r="AG5514" s="14" t="n"/>
      <c r="AI5514">
        <f>IF($C5514="","",IF(COUNTIF($C$2:$C5514,$C5514)=1,1,0))</f>
        <v/>
      </c>
      <c r="AJ5514">
        <f>IF($AI5514=1,SUMPRODUCT(--($AM$2:$AM$7001&lt;$AM5514))+1,"")</f>
        <v/>
      </c>
      <c r="AK5514">
        <f>IF($C5514="","",IF(OR($P5514=TRUE(),$P5514="TRUE"),1,0))</f>
        <v/>
      </c>
      <c r="AL5514">
        <f>IF($C5514="","",IF(AND($V5514="Yes",SUMPRODUCT((LEN(Settings!$F$6:$F$13)&gt;0)*ISNUMBER(SEARCH(Settings!$F$6:$F$13,$O5514)))=0),1,0))</f>
        <v/>
      </c>
      <c r="AM5514">
        <f>IF($AI5514=1,IFERROR(IF(VALUE($C5514)&lt;100000000,VALUE($C5514),1000000000),IFERROR(IF(VALUE(MID($C5514,2,20))&lt;100000000,VALUE(MID($C5514,2,20)),1000000000),1000000000))+ROW()/100000,"")</f>
        <v/>
      </c>
    </row>
    <row r="5515">
      <c r="E5515" s="14" t="n"/>
      <c r="M5515" s="8">
        <f>IF($C5515="","",L5515*T5515/100)</f>
        <v/>
      </c>
      <c r="S5515" s="8" t="n"/>
      <c r="T5515" s="8" t="n"/>
      <c r="W5515">
        <f>IF($C5515="","",IF($AL5515=1,0,IF($AK5515=1,Settings!$C$6,Settings!$C$7))*100)</f>
        <v/>
      </c>
      <c r="X5515" s="8">
        <f>IF($C5515="","",T5515*W5515/100)</f>
        <v/>
      </c>
      <c r="Y5515" s="8">
        <f>IF($C5515="","",T5515-X5515)</f>
        <v/>
      </c>
      <c r="Z5515" s="8">
        <f>IF($C5515="","",Y5515-M5515)</f>
        <v/>
      </c>
      <c r="AD5515" s="8" t="n"/>
      <c r="AG5515" s="14" t="n"/>
      <c r="AI5515">
        <f>IF($C5515="","",IF(COUNTIF($C$2:$C5515,$C5515)=1,1,0))</f>
        <v/>
      </c>
      <c r="AJ5515">
        <f>IF($AI5515=1,SUMPRODUCT(--($AM$2:$AM$7001&lt;$AM5515))+1,"")</f>
        <v/>
      </c>
      <c r="AK5515">
        <f>IF($C5515="","",IF(OR($P5515=TRUE(),$P5515="TRUE"),1,0))</f>
        <v/>
      </c>
      <c r="AL5515">
        <f>IF($C5515="","",IF(AND($V5515="Yes",SUMPRODUCT((LEN(Settings!$F$6:$F$13)&gt;0)*ISNUMBER(SEARCH(Settings!$F$6:$F$13,$O5515)))=0),1,0))</f>
        <v/>
      </c>
      <c r="AM5515">
        <f>IF($AI5515=1,IFERROR(IF(VALUE($C5515)&lt;100000000,VALUE($C5515),1000000000),IFERROR(IF(VALUE(MID($C5515,2,20))&lt;100000000,VALUE(MID($C5515,2,20)),1000000000),1000000000))+ROW()/100000,"")</f>
        <v/>
      </c>
    </row>
    <row r="5516">
      <c r="E5516" s="14" t="n"/>
      <c r="M5516" s="8">
        <f>IF($C5516="","",L5516*T5516/100)</f>
        <v/>
      </c>
      <c r="S5516" s="8" t="n"/>
      <c r="T5516" s="8" t="n"/>
      <c r="W5516">
        <f>IF($C5516="","",IF($AL5516=1,0,IF($AK5516=1,Settings!$C$6,Settings!$C$7))*100)</f>
        <v/>
      </c>
      <c r="X5516" s="8">
        <f>IF($C5516="","",T5516*W5516/100)</f>
        <v/>
      </c>
      <c r="Y5516" s="8">
        <f>IF($C5516="","",T5516-X5516)</f>
        <v/>
      </c>
      <c r="Z5516" s="8">
        <f>IF($C5516="","",Y5516-M5516)</f>
        <v/>
      </c>
      <c r="AD5516" s="8" t="n"/>
      <c r="AG5516" s="14" t="n"/>
      <c r="AI5516">
        <f>IF($C5516="","",IF(COUNTIF($C$2:$C5516,$C5516)=1,1,0))</f>
        <v/>
      </c>
      <c r="AJ5516">
        <f>IF($AI5516=1,SUMPRODUCT(--($AM$2:$AM$7001&lt;$AM5516))+1,"")</f>
        <v/>
      </c>
      <c r="AK5516">
        <f>IF($C5516="","",IF(OR($P5516=TRUE(),$P5516="TRUE"),1,0))</f>
        <v/>
      </c>
      <c r="AL5516">
        <f>IF($C5516="","",IF(AND($V5516="Yes",SUMPRODUCT((LEN(Settings!$F$6:$F$13)&gt;0)*ISNUMBER(SEARCH(Settings!$F$6:$F$13,$O5516)))=0),1,0))</f>
        <v/>
      </c>
      <c r="AM5516">
        <f>IF($AI5516=1,IFERROR(IF(VALUE($C5516)&lt;100000000,VALUE($C5516),1000000000),IFERROR(IF(VALUE(MID($C5516,2,20))&lt;100000000,VALUE(MID($C5516,2,20)),1000000000),1000000000))+ROW()/100000,"")</f>
        <v/>
      </c>
    </row>
    <row r="5517">
      <c r="E5517" s="14" t="n"/>
      <c r="M5517" s="8">
        <f>IF($C5517="","",L5517*T5517/100)</f>
        <v/>
      </c>
      <c r="S5517" s="8" t="n"/>
      <c r="T5517" s="8" t="n"/>
      <c r="W5517">
        <f>IF($C5517="","",IF($AL5517=1,0,IF($AK5517=1,Settings!$C$6,Settings!$C$7))*100)</f>
        <v/>
      </c>
      <c r="X5517" s="8">
        <f>IF($C5517="","",T5517*W5517/100)</f>
        <v/>
      </c>
      <c r="Y5517" s="8">
        <f>IF($C5517="","",T5517-X5517)</f>
        <v/>
      </c>
      <c r="Z5517" s="8">
        <f>IF($C5517="","",Y5517-M5517)</f>
        <v/>
      </c>
      <c r="AD5517" s="8" t="n"/>
      <c r="AG5517" s="14" t="n"/>
      <c r="AI5517">
        <f>IF($C5517="","",IF(COUNTIF($C$2:$C5517,$C5517)=1,1,0))</f>
        <v/>
      </c>
      <c r="AJ5517">
        <f>IF($AI5517=1,SUMPRODUCT(--($AM$2:$AM$7001&lt;$AM5517))+1,"")</f>
        <v/>
      </c>
      <c r="AK5517">
        <f>IF($C5517="","",IF(OR($P5517=TRUE(),$P5517="TRUE"),1,0))</f>
        <v/>
      </c>
      <c r="AL5517">
        <f>IF($C5517="","",IF(AND($V5517="Yes",SUMPRODUCT((LEN(Settings!$F$6:$F$13)&gt;0)*ISNUMBER(SEARCH(Settings!$F$6:$F$13,$O5517)))=0),1,0))</f>
        <v/>
      </c>
      <c r="AM5517">
        <f>IF($AI5517=1,IFERROR(IF(VALUE($C5517)&lt;100000000,VALUE($C5517),1000000000),IFERROR(IF(VALUE(MID($C5517,2,20))&lt;100000000,VALUE(MID($C5517,2,20)),1000000000),1000000000))+ROW()/100000,"")</f>
        <v/>
      </c>
    </row>
    <row r="5518">
      <c r="E5518" s="14" t="n"/>
      <c r="M5518" s="8">
        <f>IF($C5518="","",L5518*T5518/100)</f>
        <v/>
      </c>
      <c r="S5518" s="8" t="n"/>
      <c r="T5518" s="8" t="n"/>
      <c r="W5518">
        <f>IF($C5518="","",IF($AL5518=1,0,IF($AK5518=1,Settings!$C$6,Settings!$C$7))*100)</f>
        <v/>
      </c>
      <c r="X5518" s="8">
        <f>IF($C5518="","",T5518*W5518/100)</f>
        <v/>
      </c>
      <c r="Y5518" s="8">
        <f>IF($C5518="","",T5518-X5518)</f>
        <v/>
      </c>
      <c r="Z5518" s="8">
        <f>IF($C5518="","",Y5518-M5518)</f>
        <v/>
      </c>
      <c r="AD5518" s="8" t="n"/>
      <c r="AG5518" s="14" t="n"/>
      <c r="AI5518">
        <f>IF($C5518="","",IF(COUNTIF($C$2:$C5518,$C5518)=1,1,0))</f>
        <v/>
      </c>
      <c r="AJ5518">
        <f>IF($AI5518=1,SUMPRODUCT(--($AM$2:$AM$7001&lt;$AM5518))+1,"")</f>
        <v/>
      </c>
      <c r="AK5518">
        <f>IF($C5518="","",IF(OR($P5518=TRUE(),$P5518="TRUE"),1,0))</f>
        <v/>
      </c>
      <c r="AL5518">
        <f>IF($C5518="","",IF(AND($V5518="Yes",SUMPRODUCT((LEN(Settings!$F$6:$F$13)&gt;0)*ISNUMBER(SEARCH(Settings!$F$6:$F$13,$O5518)))=0),1,0))</f>
        <v/>
      </c>
      <c r="AM5518">
        <f>IF($AI5518=1,IFERROR(IF(VALUE($C5518)&lt;100000000,VALUE($C5518),1000000000),IFERROR(IF(VALUE(MID($C5518,2,20))&lt;100000000,VALUE(MID($C5518,2,20)),1000000000),1000000000))+ROW()/100000,"")</f>
        <v/>
      </c>
    </row>
    <row r="5519">
      <c r="E5519" s="14" t="n"/>
      <c r="M5519" s="8">
        <f>IF($C5519="","",L5519*T5519/100)</f>
        <v/>
      </c>
      <c r="S5519" s="8" t="n"/>
      <c r="T5519" s="8" t="n"/>
      <c r="W5519">
        <f>IF($C5519="","",IF($AL5519=1,0,IF($AK5519=1,Settings!$C$6,Settings!$C$7))*100)</f>
        <v/>
      </c>
      <c r="X5519" s="8">
        <f>IF($C5519="","",T5519*W5519/100)</f>
        <v/>
      </c>
      <c r="Y5519" s="8">
        <f>IF($C5519="","",T5519-X5519)</f>
        <v/>
      </c>
      <c r="Z5519" s="8">
        <f>IF($C5519="","",Y5519-M5519)</f>
        <v/>
      </c>
      <c r="AD5519" s="8" t="n"/>
      <c r="AG5519" s="14" t="n"/>
      <c r="AI5519">
        <f>IF($C5519="","",IF(COUNTIF($C$2:$C5519,$C5519)=1,1,0))</f>
        <v/>
      </c>
      <c r="AJ5519">
        <f>IF($AI5519=1,SUMPRODUCT(--($AM$2:$AM$7001&lt;$AM5519))+1,"")</f>
        <v/>
      </c>
      <c r="AK5519">
        <f>IF($C5519="","",IF(OR($P5519=TRUE(),$P5519="TRUE"),1,0))</f>
        <v/>
      </c>
      <c r="AL5519">
        <f>IF($C5519="","",IF(AND($V5519="Yes",SUMPRODUCT((LEN(Settings!$F$6:$F$13)&gt;0)*ISNUMBER(SEARCH(Settings!$F$6:$F$13,$O5519)))=0),1,0))</f>
        <v/>
      </c>
      <c r="AM5519">
        <f>IF($AI5519=1,IFERROR(IF(VALUE($C5519)&lt;100000000,VALUE($C5519),1000000000),IFERROR(IF(VALUE(MID($C5519,2,20))&lt;100000000,VALUE(MID($C5519,2,20)),1000000000),1000000000))+ROW()/100000,"")</f>
        <v/>
      </c>
    </row>
    <row r="5520">
      <c r="E5520" s="14" t="n"/>
      <c r="M5520" s="8">
        <f>IF($C5520="","",L5520*T5520/100)</f>
        <v/>
      </c>
      <c r="S5520" s="8" t="n"/>
      <c r="T5520" s="8" t="n"/>
      <c r="W5520">
        <f>IF($C5520="","",IF($AL5520=1,0,IF($AK5520=1,Settings!$C$6,Settings!$C$7))*100)</f>
        <v/>
      </c>
      <c r="X5520" s="8">
        <f>IF($C5520="","",T5520*W5520/100)</f>
        <v/>
      </c>
      <c r="Y5520" s="8">
        <f>IF($C5520="","",T5520-X5520)</f>
        <v/>
      </c>
      <c r="Z5520" s="8">
        <f>IF($C5520="","",Y5520-M5520)</f>
        <v/>
      </c>
      <c r="AD5520" s="8" t="n"/>
      <c r="AG5520" s="14" t="n"/>
      <c r="AI5520">
        <f>IF($C5520="","",IF(COUNTIF($C$2:$C5520,$C5520)=1,1,0))</f>
        <v/>
      </c>
      <c r="AJ5520">
        <f>IF($AI5520=1,SUMPRODUCT(--($AM$2:$AM$7001&lt;$AM5520))+1,"")</f>
        <v/>
      </c>
      <c r="AK5520">
        <f>IF($C5520="","",IF(OR($P5520=TRUE(),$P5520="TRUE"),1,0))</f>
        <v/>
      </c>
      <c r="AL5520">
        <f>IF($C5520="","",IF(AND($V5520="Yes",SUMPRODUCT((LEN(Settings!$F$6:$F$13)&gt;0)*ISNUMBER(SEARCH(Settings!$F$6:$F$13,$O5520)))=0),1,0))</f>
        <v/>
      </c>
      <c r="AM5520">
        <f>IF($AI5520=1,IFERROR(IF(VALUE($C5520)&lt;100000000,VALUE($C5520),1000000000),IFERROR(IF(VALUE(MID($C5520,2,20))&lt;100000000,VALUE(MID($C5520,2,20)),1000000000),1000000000))+ROW()/100000,"")</f>
        <v/>
      </c>
    </row>
    <row r="5521">
      <c r="E5521" s="14" t="n"/>
      <c r="M5521" s="8">
        <f>IF($C5521="","",L5521*T5521/100)</f>
        <v/>
      </c>
      <c r="S5521" s="8" t="n"/>
      <c r="T5521" s="8" t="n"/>
      <c r="W5521">
        <f>IF($C5521="","",IF($AL5521=1,0,IF($AK5521=1,Settings!$C$6,Settings!$C$7))*100)</f>
        <v/>
      </c>
      <c r="X5521" s="8">
        <f>IF($C5521="","",T5521*W5521/100)</f>
        <v/>
      </c>
      <c r="Y5521" s="8">
        <f>IF($C5521="","",T5521-X5521)</f>
        <v/>
      </c>
      <c r="Z5521" s="8">
        <f>IF($C5521="","",Y5521-M5521)</f>
        <v/>
      </c>
      <c r="AD5521" s="8" t="n"/>
      <c r="AG5521" s="14" t="n"/>
      <c r="AI5521">
        <f>IF($C5521="","",IF(COUNTIF($C$2:$C5521,$C5521)=1,1,0))</f>
        <v/>
      </c>
      <c r="AJ5521">
        <f>IF($AI5521=1,SUMPRODUCT(--($AM$2:$AM$7001&lt;$AM5521))+1,"")</f>
        <v/>
      </c>
      <c r="AK5521">
        <f>IF($C5521="","",IF(OR($P5521=TRUE(),$P5521="TRUE"),1,0))</f>
        <v/>
      </c>
      <c r="AL5521">
        <f>IF($C5521="","",IF(AND($V5521="Yes",SUMPRODUCT((LEN(Settings!$F$6:$F$13)&gt;0)*ISNUMBER(SEARCH(Settings!$F$6:$F$13,$O5521)))=0),1,0))</f>
        <v/>
      </c>
      <c r="AM5521">
        <f>IF($AI5521=1,IFERROR(IF(VALUE($C5521)&lt;100000000,VALUE($C5521),1000000000),IFERROR(IF(VALUE(MID($C5521,2,20))&lt;100000000,VALUE(MID($C5521,2,20)),1000000000),1000000000))+ROW()/100000,"")</f>
        <v/>
      </c>
    </row>
    <row r="5522">
      <c r="E5522" s="14" t="n"/>
      <c r="M5522" s="8">
        <f>IF($C5522="","",L5522*T5522/100)</f>
        <v/>
      </c>
      <c r="S5522" s="8" t="n"/>
      <c r="T5522" s="8" t="n"/>
      <c r="W5522">
        <f>IF($C5522="","",IF($AL5522=1,0,IF($AK5522=1,Settings!$C$6,Settings!$C$7))*100)</f>
        <v/>
      </c>
      <c r="X5522" s="8">
        <f>IF($C5522="","",T5522*W5522/100)</f>
        <v/>
      </c>
      <c r="Y5522" s="8">
        <f>IF($C5522="","",T5522-X5522)</f>
        <v/>
      </c>
      <c r="Z5522" s="8">
        <f>IF($C5522="","",Y5522-M5522)</f>
        <v/>
      </c>
      <c r="AD5522" s="8" t="n"/>
      <c r="AG5522" s="14" t="n"/>
      <c r="AI5522">
        <f>IF($C5522="","",IF(COUNTIF($C$2:$C5522,$C5522)=1,1,0))</f>
        <v/>
      </c>
      <c r="AJ5522">
        <f>IF($AI5522=1,SUMPRODUCT(--($AM$2:$AM$7001&lt;$AM5522))+1,"")</f>
        <v/>
      </c>
      <c r="AK5522">
        <f>IF($C5522="","",IF(OR($P5522=TRUE(),$P5522="TRUE"),1,0))</f>
        <v/>
      </c>
      <c r="AL5522">
        <f>IF($C5522="","",IF(AND($V5522="Yes",SUMPRODUCT((LEN(Settings!$F$6:$F$13)&gt;0)*ISNUMBER(SEARCH(Settings!$F$6:$F$13,$O5522)))=0),1,0))</f>
        <v/>
      </c>
      <c r="AM5522">
        <f>IF($AI5522=1,IFERROR(IF(VALUE($C5522)&lt;100000000,VALUE($C5522),1000000000),IFERROR(IF(VALUE(MID($C5522,2,20))&lt;100000000,VALUE(MID($C5522,2,20)),1000000000),1000000000))+ROW()/100000,"")</f>
        <v/>
      </c>
    </row>
    <row r="5523">
      <c r="E5523" s="14" t="n"/>
      <c r="M5523" s="8">
        <f>IF($C5523="","",L5523*T5523/100)</f>
        <v/>
      </c>
      <c r="S5523" s="8" t="n"/>
      <c r="T5523" s="8" t="n"/>
      <c r="W5523">
        <f>IF($C5523="","",IF($AL5523=1,0,IF($AK5523=1,Settings!$C$6,Settings!$C$7))*100)</f>
        <v/>
      </c>
      <c r="X5523" s="8">
        <f>IF($C5523="","",T5523*W5523/100)</f>
        <v/>
      </c>
      <c r="Y5523" s="8">
        <f>IF($C5523="","",T5523-X5523)</f>
        <v/>
      </c>
      <c r="Z5523" s="8">
        <f>IF($C5523="","",Y5523-M5523)</f>
        <v/>
      </c>
      <c r="AD5523" s="8" t="n"/>
      <c r="AG5523" s="14" t="n"/>
      <c r="AI5523">
        <f>IF($C5523="","",IF(COUNTIF($C$2:$C5523,$C5523)=1,1,0))</f>
        <v/>
      </c>
      <c r="AJ5523">
        <f>IF($AI5523=1,SUMPRODUCT(--($AM$2:$AM$7001&lt;$AM5523))+1,"")</f>
        <v/>
      </c>
      <c r="AK5523">
        <f>IF($C5523="","",IF(OR($P5523=TRUE(),$P5523="TRUE"),1,0))</f>
        <v/>
      </c>
      <c r="AL5523">
        <f>IF($C5523="","",IF(AND($V5523="Yes",SUMPRODUCT((LEN(Settings!$F$6:$F$13)&gt;0)*ISNUMBER(SEARCH(Settings!$F$6:$F$13,$O5523)))=0),1,0))</f>
        <v/>
      </c>
      <c r="AM5523">
        <f>IF($AI5523=1,IFERROR(IF(VALUE($C5523)&lt;100000000,VALUE($C5523),1000000000),IFERROR(IF(VALUE(MID($C5523,2,20))&lt;100000000,VALUE(MID($C5523,2,20)),1000000000),1000000000))+ROW()/100000,"")</f>
        <v/>
      </c>
    </row>
    <row r="5524">
      <c r="E5524" s="14" t="n"/>
      <c r="M5524" s="8">
        <f>IF($C5524="","",L5524*T5524/100)</f>
        <v/>
      </c>
      <c r="S5524" s="8" t="n"/>
      <c r="T5524" s="8" t="n"/>
      <c r="W5524">
        <f>IF($C5524="","",IF($AL5524=1,0,IF($AK5524=1,Settings!$C$6,Settings!$C$7))*100)</f>
        <v/>
      </c>
      <c r="X5524" s="8">
        <f>IF($C5524="","",T5524*W5524/100)</f>
        <v/>
      </c>
      <c r="Y5524" s="8">
        <f>IF($C5524="","",T5524-X5524)</f>
        <v/>
      </c>
      <c r="Z5524" s="8">
        <f>IF($C5524="","",Y5524-M5524)</f>
        <v/>
      </c>
      <c r="AD5524" s="8" t="n"/>
      <c r="AG5524" s="14" t="n"/>
      <c r="AI5524">
        <f>IF($C5524="","",IF(COUNTIF($C$2:$C5524,$C5524)=1,1,0))</f>
        <v/>
      </c>
      <c r="AJ5524">
        <f>IF($AI5524=1,SUMPRODUCT(--($AM$2:$AM$7001&lt;$AM5524))+1,"")</f>
        <v/>
      </c>
      <c r="AK5524">
        <f>IF($C5524="","",IF(OR($P5524=TRUE(),$P5524="TRUE"),1,0))</f>
        <v/>
      </c>
      <c r="AL5524">
        <f>IF($C5524="","",IF(AND($V5524="Yes",SUMPRODUCT((LEN(Settings!$F$6:$F$13)&gt;0)*ISNUMBER(SEARCH(Settings!$F$6:$F$13,$O5524)))=0),1,0))</f>
        <v/>
      </c>
      <c r="AM5524">
        <f>IF($AI5524=1,IFERROR(IF(VALUE($C5524)&lt;100000000,VALUE($C5524),1000000000),IFERROR(IF(VALUE(MID($C5524,2,20))&lt;100000000,VALUE(MID($C5524,2,20)),1000000000),1000000000))+ROW()/100000,"")</f>
        <v/>
      </c>
    </row>
    <row r="5525">
      <c r="E5525" s="14" t="n"/>
      <c r="M5525" s="8">
        <f>IF($C5525="","",L5525*T5525/100)</f>
        <v/>
      </c>
      <c r="S5525" s="8" t="n"/>
      <c r="T5525" s="8" t="n"/>
      <c r="W5525">
        <f>IF($C5525="","",IF($AL5525=1,0,IF($AK5525=1,Settings!$C$6,Settings!$C$7))*100)</f>
        <v/>
      </c>
      <c r="X5525" s="8">
        <f>IF($C5525="","",T5525*W5525/100)</f>
        <v/>
      </c>
      <c r="Y5525" s="8">
        <f>IF($C5525="","",T5525-X5525)</f>
        <v/>
      </c>
      <c r="Z5525" s="8">
        <f>IF($C5525="","",Y5525-M5525)</f>
        <v/>
      </c>
      <c r="AD5525" s="8" t="n"/>
      <c r="AG5525" s="14" t="n"/>
      <c r="AI5525">
        <f>IF($C5525="","",IF(COUNTIF($C$2:$C5525,$C5525)=1,1,0))</f>
        <v/>
      </c>
      <c r="AJ5525">
        <f>IF($AI5525=1,SUMPRODUCT(--($AM$2:$AM$7001&lt;$AM5525))+1,"")</f>
        <v/>
      </c>
      <c r="AK5525">
        <f>IF($C5525="","",IF(OR($P5525=TRUE(),$P5525="TRUE"),1,0))</f>
        <v/>
      </c>
      <c r="AL5525">
        <f>IF($C5525="","",IF(AND($V5525="Yes",SUMPRODUCT((LEN(Settings!$F$6:$F$13)&gt;0)*ISNUMBER(SEARCH(Settings!$F$6:$F$13,$O5525)))=0),1,0))</f>
        <v/>
      </c>
      <c r="AM5525">
        <f>IF($AI5525=1,IFERROR(IF(VALUE($C5525)&lt;100000000,VALUE($C5525),1000000000),IFERROR(IF(VALUE(MID($C5525,2,20))&lt;100000000,VALUE(MID($C5525,2,20)),1000000000),1000000000))+ROW()/100000,"")</f>
        <v/>
      </c>
    </row>
    <row r="5526">
      <c r="E5526" s="14" t="n"/>
      <c r="M5526" s="8">
        <f>IF($C5526="","",L5526*T5526/100)</f>
        <v/>
      </c>
      <c r="S5526" s="8" t="n"/>
      <c r="T5526" s="8" t="n"/>
      <c r="W5526">
        <f>IF($C5526="","",IF($AL5526=1,0,IF($AK5526=1,Settings!$C$6,Settings!$C$7))*100)</f>
        <v/>
      </c>
      <c r="X5526" s="8">
        <f>IF($C5526="","",T5526*W5526/100)</f>
        <v/>
      </c>
      <c r="Y5526" s="8">
        <f>IF($C5526="","",T5526-X5526)</f>
        <v/>
      </c>
      <c r="Z5526" s="8">
        <f>IF($C5526="","",Y5526-M5526)</f>
        <v/>
      </c>
      <c r="AD5526" s="8" t="n"/>
      <c r="AG5526" s="14" t="n"/>
      <c r="AI5526">
        <f>IF($C5526="","",IF(COUNTIF($C$2:$C5526,$C5526)=1,1,0))</f>
        <v/>
      </c>
      <c r="AJ5526">
        <f>IF($AI5526=1,SUMPRODUCT(--($AM$2:$AM$7001&lt;$AM5526))+1,"")</f>
        <v/>
      </c>
      <c r="AK5526">
        <f>IF($C5526="","",IF(OR($P5526=TRUE(),$P5526="TRUE"),1,0))</f>
        <v/>
      </c>
      <c r="AL5526">
        <f>IF($C5526="","",IF(AND($V5526="Yes",SUMPRODUCT((LEN(Settings!$F$6:$F$13)&gt;0)*ISNUMBER(SEARCH(Settings!$F$6:$F$13,$O5526)))=0),1,0))</f>
        <v/>
      </c>
      <c r="AM5526">
        <f>IF($AI5526=1,IFERROR(IF(VALUE($C5526)&lt;100000000,VALUE($C5526),1000000000),IFERROR(IF(VALUE(MID($C5526,2,20))&lt;100000000,VALUE(MID($C5526,2,20)),1000000000),1000000000))+ROW()/100000,"")</f>
        <v/>
      </c>
    </row>
    <row r="5527">
      <c r="E5527" s="14" t="n"/>
      <c r="M5527" s="8">
        <f>IF($C5527="","",L5527*T5527/100)</f>
        <v/>
      </c>
      <c r="S5527" s="8" t="n"/>
      <c r="T5527" s="8" t="n"/>
      <c r="W5527">
        <f>IF($C5527="","",IF($AL5527=1,0,IF($AK5527=1,Settings!$C$6,Settings!$C$7))*100)</f>
        <v/>
      </c>
      <c r="X5527" s="8">
        <f>IF($C5527="","",T5527*W5527/100)</f>
        <v/>
      </c>
      <c r="Y5527" s="8">
        <f>IF($C5527="","",T5527-X5527)</f>
        <v/>
      </c>
      <c r="Z5527" s="8">
        <f>IF($C5527="","",Y5527-M5527)</f>
        <v/>
      </c>
      <c r="AD5527" s="8" t="n"/>
      <c r="AG5527" s="14" t="n"/>
      <c r="AI5527">
        <f>IF($C5527="","",IF(COUNTIF($C$2:$C5527,$C5527)=1,1,0))</f>
        <v/>
      </c>
      <c r="AJ5527">
        <f>IF($AI5527=1,SUMPRODUCT(--($AM$2:$AM$7001&lt;$AM5527))+1,"")</f>
        <v/>
      </c>
      <c r="AK5527">
        <f>IF($C5527="","",IF(OR($P5527=TRUE(),$P5527="TRUE"),1,0))</f>
        <v/>
      </c>
      <c r="AL5527">
        <f>IF($C5527="","",IF(AND($V5527="Yes",SUMPRODUCT((LEN(Settings!$F$6:$F$13)&gt;0)*ISNUMBER(SEARCH(Settings!$F$6:$F$13,$O5527)))=0),1,0))</f>
        <v/>
      </c>
      <c r="AM5527">
        <f>IF($AI5527=1,IFERROR(IF(VALUE($C5527)&lt;100000000,VALUE($C5527),1000000000),IFERROR(IF(VALUE(MID($C5527,2,20))&lt;100000000,VALUE(MID($C5527,2,20)),1000000000),1000000000))+ROW()/100000,"")</f>
        <v/>
      </c>
    </row>
    <row r="5528">
      <c r="E5528" s="14" t="n"/>
      <c r="M5528" s="8">
        <f>IF($C5528="","",L5528*T5528/100)</f>
        <v/>
      </c>
      <c r="S5528" s="8" t="n"/>
      <c r="T5528" s="8" t="n"/>
      <c r="W5528">
        <f>IF($C5528="","",IF($AL5528=1,0,IF($AK5528=1,Settings!$C$6,Settings!$C$7))*100)</f>
        <v/>
      </c>
      <c r="X5528" s="8">
        <f>IF($C5528="","",T5528*W5528/100)</f>
        <v/>
      </c>
      <c r="Y5528" s="8">
        <f>IF($C5528="","",T5528-X5528)</f>
        <v/>
      </c>
      <c r="Z5528" s="8">
        <f>IF($C5528="","",Y5528-M5528)</f>
        <v/>
      </c>
      <c r="AD5528" s="8" t="n"/>
      <c r="AG5528" s="14" t="n"/>
      <c r="AI5528">
        <f>IF($C5528="","",IF(COUNTIF($C$2:$C5528,$C5528)=1,1,0))</f>
        <v/>
      </c>
      <c r="AJ5528">
        <f>IF($AI5528=1,SUMPRODUCT(--($AM$2:$AM$7001&lt;$AM5528))+1,"")</f>
        <v/>
      </c>
      <c r="AK5528">
        <f>IF($C5528="","",IF(OR($P5528=TRUE(),$P5528="TRUE"),1,0))</f>
        <v/>
      </c>
      <c r="AL5528">
        <f>IF($C5528="","",IF(AND($V5528="Yes",SUMPRODUCT((LEN(Settings!$F$6:$F$13)&gt;0)*ISNUMBER(SEARCH(Settings!$F$6:$F$13,$O5528)))=0),1,0))</f>
        <v/>
      </c>
      <c r="AM5528">
        <f>IF($AI5528=1,IFERROR(IF(VALUE($C5528)&lt;100000000,VALUE($C5528),1000000000),IFERROR(IF(VALUE(MID($C5528,2,20))&lt;100000000,VALUE(MID($C5528,2,20)),1000000000),1000000000))+ROW()/100000,"")</f>
        <v/>
      </c>
    </row>
    <row r="5529">
      <c r="E5529" s="14" t="n"/>
      <c r="M5529" s="8">
        <f>IF($C5529="","",L5529*T5529/100)</f>
        <v/>
      </c>
      <c r="S5529" s="8" t="n"/>
      <c r="T5529" s="8" t="n"/>
      <c r="W5529">
        <f>IF($C5529="","",IF($AL5529=1,0,IF($AK5529=1,Settings!$C$6,Settings!$C$7))*100)</f>
        <v/>
      </c>
      <c r="X5529" s="8">
        <f>IF($C5529="","",T5529*W5529/100)</f>
        <v/>
      </c>
      <c r="Y5529" s="8">
        <f>IF($C5529="","",T5529-X5529)</f>
        <v/>
      </c>
      <c r="Z5529" s="8">
        <f>IF($C5529="","",Y5529-M5529)</f>
        <v/>
      </c>
      <c r="AD5529" s="8" t="n"/>
      <c r="AG5529" s="14" t="n"/>
      <c r="AI5529">
        <f>IF($C5529="","",IF(COUNTIF($C$2:$C5529,$C5529)=1,1,0))</f>
        <v/>
      </c>
      <c r="AJ5529">
        <f>IF($AI5529=1,SUMPRODUCT(--($AM$2:$AM$7001&lt;$AM5529))+1,"")</f>
        <v/>
      </c>
      <c r="AK5529">
        <f>IF($C5529="","",IF(OR($P5529=TRUE(),$P5529="TRUE"),1,0))</f>
        <v/>
      </c>
      <c r="AL5529">
        <f>IF($C5529="","",IF(AND($V5529="Yes",SUMPRODUCT((LEN(Settings!$F$6:$F$13)&gt;0)*ISNUMBER(SEARCH(Settings!$F$6:$F$13,$O5529)))=0),1,0))</f>
        <v/>
      </c>
      <c r="AM5529">
        <f>IF($AI5529=1,IFERROR(IF(VALUE($C5529)&lt;100000000,VALUE($C5529),1000000000),IFERROR(IF(VALUE(MID($C5529,2,20))&lt;100000000,VALUE(MID($C5529,2,20)),1000000000),1000000000))+ROW()/100000,"")</f>
        <v/>
      </c>
    </row>
    <row r="5530">
      <c r="E5530" s="14" t="n"/>
      <c r="M5530" s="8">
        <f>IF($C5530="","",L5530*T5530/100)</f>
        <v/>
      </c>
      <c r="S5530" s="8" t="n"/>
      <c r="T5530" s="8" t="n"/>
      <c r="W5530">
        <f>IF($C5530="","",IF($AL5530=1,0,IF($AK5530=1,Settings!$C$6,Settings!$C$7))*100)</f>
        <v/>
      </c>
      <c r="X5530" s="8">
        <f>IF($C5530="","",T5530*W5530/100)</f>
        <v/>
      </c>
      <c r="Y5530" s="8">
        <f>IF($C5530="","",T5530-X5530)</f>
        <v/>
      </c>
      <c r="Z5530" s="8">
        <f>IF($C5530="","",Y5530-M5530)</f>
        <v/>
      </c>
      <c r="AD5530" s="8" t="n"/>
      <c r="AG5530" s="14" t="n"/>
      <c r="AI5530">
        <f>IF($C5530="","",IF(COUNTIF($C$2:$C5530,$C5530)=1,1,0))</f>
        <v/>
      </c>
      <c r="AJ5530">
        <f>IF($AI5530=1,SUMPRODUCT(--($AM$2:$AM$7001&lt;$AM5530))+1,"")</f>
        <v/>
      </c>
      <c r="AK5530">
        <f>IF($C5530="","",IF(OR($P5530=TRUE(),$P5530="TRUE"),1,0))</f>
        <v/>
      </c>
      <c r="AL5530">
        <f>IF($C5530="","",IF(AND($V5530="Yes",SUMPRODUCT((LEN(Settings!$F$6:$F$13)&gt;0)*ISNUMBER(SEARCH(Settings!$F$6:$F$13,$O5530)))=0),1,0))</f>
        <v/>
      </c>
      <c r="AM5530">
        <f>IF($AI5530=1,IFERROR(IF(VALUE($C5530)&lt;100000000,VALUE($C5530),1000000000),IFERROR(IF(VALUE(MID($C5530,2,20))&lt;100000000,VALUE(MID($C5530,2,20)),1000000000),1000000000))+ROW()/100000,"")</f>
        <v/>
      </c>
    </row>
    <row r="5531">
      <c r="E5531" s="14" t="n"/>
      <c r="M5531" s="8">
        <f>IF($C5531="","",L5531*T5531/100)</f>
        <v/>
      </c>
      <c r="S5531" s="8" t="n"/>
      <c r="T5531" s="8" t="n"/>
      <c r="W5531">
        <f>IF($C5531="","",IF($AL5531=1,0,IF($AK5531=1,Settings!$C$6,Settings!$C$7))*100)</f>
        <v/>
      </c>
      <c r="X5531" s="8">
        <f>IF($C5531="","",T5531*W5531/100)</f>
        <v/>
      </c>
      <c r="Y5531" s="8">
        <f>IF($C5531="","",T5531-X5531)</f>
        <v/>
      </c>
      <c r="Z5531" s="8">
        <f>IF($C5531="","",Y5531-M5531)</f>
        <v/>
      </c>
      <c r="AD5531" s="8" t="n"/>
      <c r="AG5531" s="14" t="n"/>
      <c r="AI5531">
        <f>IF($C5531="","",IF(COUNTIF($C$2:$C5531,$C5531)=1,1,0))</f>
        <v/>
      </c>
      <c r="AJ5531">
        <f>IF($AI5531=1,SUMPRODUCT(--($AM$2:$AM$7001&lt;$AM5531))+1,"")</f>
        <v/>
      </c>
      <c r="AK5531">
        <f>IF($C5531="","",IF(OR($P5531=TRUE(),$P5531="TRUE"),1,0))</f>
        <v/>
      </c>
      <c r="AL5531">
        <f>IF($C5531="","",IF(AND($V5531="Yes",SUMPRODUCT((LEN(Settings!$F$6:$F$13)&gt;0)*ISNUMBER(SEARCH(Settings!$F$6:$F$13,$O5531)))=0),1,0))</f>
        <v/>
      </c>
      <c r="AM5531">
        <f>IF($AI5531=1,IFERROR(IF(VALUE($C5531)&lt;100000000,VALUE($C5531),1000000000),IFERROR(IF(VALUE(MID($C5531,2,20))&lt;100000000,VALUE(MID($C5531,2,20)),1000000000),1000000000))+ROW()/100000,"")</f>
        <v/>
      </c>
    </row>
    <row r="5532">
      <c r="E5532" s="14" t="n"/>
      <c r="M5532" s="8">
        <f>IF($C5532="","",L5532*T5532/100)</f>
        <v/>
      </c>
      <c r="S5532" s="8" t="n"/>
      <c r="T5532" s="8" t="n"/>
      <c r="W5532">
        <f>IF($C5532="","",IF($AL5532=1,0,IF($AK5532=1,Settings!$C$6,Settings!$C$7))*100)</f>
        <v/>
      </c>
      <c r="X5532" s="8">
        <f>IF($C5532="","",T5532*W5532/100)</f>
        <v/>
      </c>
      <c r="Y5532" s="8">
        <f>IF($C5532="","",T5532-X5532)</f>
        <v/>
      </c>
      <c r="Z5532" s="8">
        <f>IF($C5532="","",Y5532-M5532)</f>
        <v/>
      </c>
      <c r="AD5532" s="8" t="n"/>
      <c r="AG5532" s="14" t="n"/>
      <c r="AI5532">
        <f>IF($C5532="","",IF(COUNTIF($C$2:$C5532,$C5532)=1,1,0))</f>
        <v/>
      </c>
      <c r="AJ5532">
        <f>IF($AI5532=1,SUMPRODUCT(--($AM$2:$AM$7001&lt;$AM5532))+1,"")</f>
        <v/>
      </c>
      <c r="AK5532">
        <f>IF($C5532="","",IF(OR($P5532=TRUE(),$P5532="TRUE"),1,0))</f>
        <v/>
      </c>
      <c r="AL5532">
        <f>IF($C5532="","",IF(AND($V5532="Yes",SUMPRODUCT((LEN(Settings!$F$6:$F$13)&gt;0)*ISNUMBER(SEARCH(Settings!$F$6:$F$13,$O5532)))=0),1,0))</f>
        <v/>
      </c>
      <c r="AM5532">
        <f>IF($AI5532=1,IFERROR(IF(VALUE($C5532)&lt;100000000,VALUE($C5532),1000000000),IFERROR(IF(VALUE(MID($C5532,2,20))&lt;100000000,VALUE(MID($C5532,2,20)),1000000000),1000000000))+ROW()/100000,"")</f>
        <v/>
      </c>
    </row>
    <row r="5533">
      <c r="E5533" s="14" t="n"/>
      <c r="M5533" s="8">
        <f>IF($C5533="","",L5533*T5533/100)</f>
        <v/>
      </c>
      <c r="S5533" s="8" t="n"/>
      <c r="T5533" s="8" t="n"/>
      <c r="W5533">
        <f>IF($C5533="","",IF($AL5533=1,0,IF($AK5533=1,Settings!$C$6,Settings!$C$7))*100)</f>
        <v/>
      </c>
      <c r="X5533" s="8">
        <f>IF($C5533="","",T5533*W5533/100)</f>
        <v/>
      </c>
      <c r="Y5533" s="8">
        <f>IF($C5533="","",T5533-X5533)</f>
        <v/>
      </c>
      <c r="Z5533" s="8">
        <f>IF($C5533="","",Y5533-M5533)</f>
        <v/>
      </c>
      <c r="AD5533" s="8" t="n"/>
      <c r="AG5533" s="14" t="n"/>
      <c r="AI5533">
        <f>IF($C5533="","",IF(COUNTIF($C$2:$C5533,$C5533)=1,1,0))</f>
        <v/>
      </c>
      <c r="AJ5533">
        <f>IF($AI5533=1,SUMPRODUCT(--($AM$2:$AM$7001&lt;$AM5533))+1,"")</f>
        <v/>
      </c>
      <c r="AK5533">
        <f>IF($C5533="","",IF(OR($P5533=TRUE(),$P5533="TRUE"),1,0))</f>
        <v/>
      </c>
      <c r="AL5533">
        <f>IF($C5533="","",IF(AND($V5533="Yes",SUMPRODUCT((LEN(Settings!$F$6:$F$13)&gt;0)*ISNUMBER(SEARCH(Settings!$F$6:$F$13,$O5533)))=0),1,0))</f>
        <v/>
      </c>
      <c r="AM5533">
        <f>IF($AI5533=1,IFERROR(IF(VALUE($C5533)&lt;100000000,VALUE($C5533),1000000000),IFERROR(IF(VALUE(MID($C5533,2,20))&lt;100000000,VALUE(MID($C5533,2,20)),1000000000),1000000000))+ROW()/100000,"")</f>
        <v/>
      </c>
    </row>
    <row r="5534">
      <c r="E5534" s="14" t="n"/>
      <c r="M5534" s="8">
        <f>IF($C5534="","",L5534*T5534/100)</f>
        <v/>
      </c>
      <c r="S5534" s="8" t="n"/>
      <c r="T5534" s="8" t="n"/>
      <c r="W5534">
        <f>IF($C5534="","",IF($AL5534=1,0,IF($AK5534=1,Settings!$C$6,Settings!$C$7))*100)</f>
        <v/>
      </c>
      <c r="X5534" s="8">
        <f>IF($C5534="","",T5534*W5534/100)</f>
        <v/>
      </c>
      <c r="Y5534" s="8">
        <f>IF($C5534="","",T5534-X5534)</f>
        <v/>
      </c>
      <c r="Z5534" s="8">
        <f>IF($C5534="","",Y5534-M5534)</f>
        <v/>
      </c>
      <c r="AD5534" s="8" t="n"/>
      <c r="AG5534" s="14" t="n"/>
      <c r="AI5534">
        <f>IF($C5534="","",IF(COUNTIF($C$2:$C5534,$C5534)=1,1,0))</f>
        <v/>
      </c>
      <c r="AJ5534">
        <f>IF($AI5534=1,SUMPRODUCT(--($AM$2:$AM$7001&lt;$AM5534))+1,"")</f>
        <v/>
      </c>
      <c r="AK5534">
        <f>IF($C5534="","",IF(OR($P5534=TRUE(),$P5534="TRUE"),1,0))</f>
        <v/>
      </c>
      <c r="AL5534">
        <f>IF($C5534="","",IF(AND($V5534="Yes",SUMPRODUCT((LEN(Settings!$F$6:$F$13)&gt;0)*ISNUMBER(SEARCH(Settings!$F$6:$F$13,$O5534)))=0),1,0))</f>
        <v/>
      </c>
      <c r="AM5534">
        <f>IF($AI5534=1,IFERROR(IF(VALUE($C5534)&lt;100000000,VALUE($C5534),1000000000),IFERROR(IF(VALUE(MID($C5534,2,20))&lt;100000000,VALUE(MID($C5534,2,20)),1000000000),1000000000))+ROW()/100000,"")</f>
        <v/>
      </c>
    </row>
    <row r="5535">
      <c r="E5535" s="14" t="n"/>
      <c r="M5535" s="8">
        <f>IF($C5535="","",L5535*T5535/100)</f>
        <v/>
      </c>
      <c r="S5535" s="8" t="n"/>
      <c r="T5535" s="8" t="n"/>
      <c r="W5535">
        <f>IF($C5535="","",IF($AL5535=1,0,IF($AK5535=1,Settings!$C$6,Settings!$C$7))*100)</f>
        <v/>
      </c>
      <c r="X5535" s="8">
        <f>IF($C5535="","",T5535*W5535/100)</f>
        <v/>
      </c>
      <c r="Y5535" s="8">
        <f>IF($C5535="","",T5535-X5535)</f>
        <v/>
      </c>
      <c r="Z5535" s="8">
        <f>IF($C5535="","",Y5535-M5535)</f>
        <v/>
      </c>
      <c r="AD5535" s="8" t="n"/>
      <c r="AG5535" s="14" t="n"/>
      <c r="AI5535">
        <f>IF($C5535="","",IF(COUNTIF($C$2:$C5535,$C5535)=1,1,0))</f>
        <v/>
      </c>
      <c r="AJ5535">
        <f>IF($AI5535=1,SUMPRODUCT(--($AM$2:$AM$7001&lt;$AM5535))+1,"")</f>
        <v/>
      </c>
      <c r="AK5535">
        <f>IF($C5535="","",IF(OR($P5535=TRUE(),$P5535="TRUE"),1,0))</f>
        <v/>
      </c>
      <c r="AL5535">
        <f>IF($C5535="","",IF(AND($V5535="Yes",SUMPRODUCT((LEN(Settings!$F$6:$F$13)&gt;0)*ISNUMBER(SEARCH(Settings!$F$6:$F$13,$O5535)))=0),1,0))</f>
        <v/>
      </c>
      <c r="AM5535">
        <f>IF($AI5535=1,IFERROR(IF(VALUE($C5535)&lt;100000000,VALUE($C5535),1000000000),IFERROR(IF(VALUE(MID($C5535,2,20))&lt;100000000,VALUE(MID($C5535,2,20)),1000000000),1000000000))+ROW()/100000,"")</f>
        <v/>
      </c>
    </row>
    <row r="5536">
      <c r="E5536" s="14" t="n"/>
      <c r="M5536" s="8">
        <f>IF($C5536="","",L5536*T5536/100)</f>
        <v/>
      </c>
      <c r="S5536" s="8" t="n"/>
      <c r="T5536" s="8" t="n"/>
      <c r="W5536">
        <f>IF($C5536="","",IF($AL5536=1,0,IF($AK5536=1,Settings!$C$6,Settings!$C$7))*100)</f>
        <v/>
      </c>
      <c r="X5536" s="8">
        <f>IF($C5536="","",T5536*W5536/100)</f>
        <v/>
      </c>
      <c r="Y5536" s="8">
        <f>IF($C5536="","",T5536-X5536)</f>
        <v/>
      </c>
      <c r="Z5536" s="8">
        <f>IF($C5536="","",Y5536-M5536)</f>
        <v/>
      </c>
      <c r="AD5536" s="8" t="n"/>
      <c r="AG5536" s="14" t="n"/>
      <c r="AI5536">
        <f>IF($C5536="","",IF(COUNTIF($C$2:$C5536,$C5536)=1,1,0))</f>
        <v/>
      </c>
      <c r="AJ5536">
        <f>IF($AI5536=1,SUMPRODUCT(--($AM$2:$AM$7001&lt;$AM5536))+1,"")</f>
        <v/>
      </c>
      <c r="AK5536">
        <f>IF($C5536="","",IF(OR($P5536=TRUE(),$P5536="TRUE"),1,0))</f>
        <v/>
      </c>
      <c r="AL5536">
        <f>IF($C5536="","",IF(AND($V5536="Yes",SUMPRODUCT((LEN(Settings!$F$6:$F$13)&gt;0)*ISNUMBER(SEARCH(Settings!$F$6:$F$13,$O5536)))=0),1,0))</f>
        <v/>
      </c>
      <c r="AM5536">
        <f>IF($AI5536=1,IFERROR(IF(VALUE($C5536)&lt;100000000,VALUE($C5536),1000000000),IFERROR(IF(VALUE(MID($C5536,2,20))&lt;100000000,VALUE(MID($C5536,2,20)),1000000000),1000000000))+ROW()/100000,"")</f>
        <v/>
      </c>
    </row>
    <row r="5537">
      <c r="E5537" s="14" t="n"/>
      <c r="M5537" s="8">
        <f>IF($C5537="","",L5537*T5537/100)</f>
        <v/>
      </c>
      <c r="S5537" s="8" t="n"/>
      <c r="T5537" s="8" t="n"/>
      <c r="W5537">
        <f>IF($C5537="","",IF($AL5537=1,0,IF($AK5537=1,Settings!$C$6,Settings!$C$7))*100)</f>
        <v/>
      </c>
      <c r="X5537" s="8">
        <f>IF($C5537="","",T5537*W5537/100)</f>
        <v/>
      </c>
      <c r="Y5537" s="8">
        <f>IF($C5537="","",T5537-X5537)</f>
        <v/>
      </c>
      <c r="Z5537" s="8">
        <f>IF($C5537="","",Y5537-M5537)</f>
        <v/>
      </c>
      <c r="AD5537" s="8" t="n"/>
      <c r="AG5537" s="14" t="n"/>
      <c r="AI5537">
        <f>IF($C5537="","",IF(COUNTIF($C$2:$C5537,$C5537)=1,1,0))</f>
        <v/>
      </c>
      <c r="AJ5537">
        <f>IF($AI5537=1,SUMPRODUCT(--($AM$2:$AM$7001&lt;$AM5537))+1,"")</f>
        <v/>
      </c>
      <c r="AK5537">
        <f>IF($C5537="","",IF(OR($P5537=TRUE(),$P5537="TRUE"),1,0))</f>
        <v/>
      </c>
      <c r="AL5537">
        <f>IF($C5537="","",IF(AND($V5537="Yes",SUMPRODUCT((LEN(Settings!$F$6:$F$13)&gt;0)*ISNUMBER(SEARCH(Settings!$F$6:$F$13,$O5537)))=0),1,0))</f>
        <v/>
      </c>
      <c r="AM5537">
        <f>IF($AI5537=1,IFERROR(IF(VALUE($C5537)&lt;100000000,VALUE($C5537),1000000000),IFERROR(IF(VALUE(MID($C5537,2,20))&lt;100000000,VALUE(MID($C5537,2,20)),1000000000),1000000000))+ROW()/100000,"")</f>
        <v/>
      </c>
    </row>
    <row r="5538">
      <c r="E5538" s="14" t="n"/>
      <c r="M5538" s="8">
        <f>IF($C5538="","",L5538*T5538/100)</f>
        <v/>
      </c>
      <c r="S5538" s="8" t="n"/>
      <c r="T5538" s="8" t="n"/>
      <c r="W5538">
        <f>IF($C5538="","",IF($AL5538=1,0,IF($AK5538=1,Settings!$C$6,Settings!$C$7))*100)</f>
        <v/>
      </c>
      <c r="X5538" s="8">
        <f>IF($C5538="","",T5538*W5538/100)</f>
        <v/>
      </c>
      <c r="Y5538" s="8">
        <f>IF($C5538="","",T5538-X5538)</f>
        <v/>
      </c>
      <c r="Z5538" s="8">
        <f>IF($C5538="","",Y5538-M5538)</f>
        <v/>
      </c>
      <c r="AD5538" s="8" t="n"/>
      <c r="AG5538" s="14" t="n"/>
      <c r="AI5538">
        <f>IF($C5538="","",IF(COUNTIF($C$2:$C5538,$C5538)=1,1,0))</f>
        <v/>
      </c>
      <c r="AJ5538">
        <f>IF($AI5538=1,SUMPRODUCT(--($AM$2:$AM$7001&lt;$AM5538))+1,"")</f>
        <v/>
      </c>
      <c r="AK5538">
        <f>IF($C5538="","",IF(OR($P5538=TRUE(),$P5538="TRUE"),1,0))</f>
        <v/>
      </c>
      <c r="AL5538">
        <f>IF($C5538="","",IF(AND($V5538="Yes",SUMPRODUCT((LEN(Settings!$F$6:$F$13)&gt;0)*ISNUMBER(SEARCH(Settings!$F$6:$F$13,$O5538)))=0),1,0))</f>
        <v/>
      </c>
      <c r="AM5538">
        <f>IF($AI5538=1,IFERROR(IF(VALUE($C5538)&lt;100000000,VALUE($C5538),1000000000),IFERROR(IF(VALUE(MID($C5538,2,20))&lt;100000000,VALUE(MID($C5538,2,20)),1000000000),1000000000))+ROW()/100000,"")</f>
        <v/>
      </c>
    </row>
    <row r="5539">
      <c r="E5539" s="14" t="n"/>
      <c r="M5539" s="8">
        <f>IF($C5539="","",L5539*T5539/100)</f>
        <v/>
      </c>
      <c r="S5539" s="8" t="n"/>
      <c r="T5539" s="8" t="n"/>
      <c r="W5539">
        <f>IF($C5539="","",IF($AL5539=1,0,IF($AK5539=1,Settings!$C$6,Settings!$C$7))*100)</f>
        <v/>
      </c>
      <c r="X5539" s="8">
        <f>IF($C5539="","",T5539*W5539/100)</f>
        <v/>
      </c>
      <c r="Y5539" s="8">
        <f>IF($C5539="","",T5539-X5539)</f>
        <v/>
      </c>
      <c r="Z5539" s="8">
        <f>IF($C5539="","",Y5539-M5539)</f>
        <v/>
      </c>
      <c r="AD5539" s="8" t="n"/>
      <c r="AG5539" s="14" t="n"/>
      <c r="AI5539">
        <f>IF($C5539="","",IF(COUNTIF($C$2:$C5539,$C5539)=1,1,0))</f>
        <v/>
      </c>
      <c r="AJ5539">
        <f>IF($AI5539=1,SUMPRODUCT(--($AM$2:$AM$7001&lt;$AM5539))+1,"")</f>
        <v/>
      </c>
      <c r="AK5539">
        <f>IF($C5539="","",IF(OR($P5539=TRUE(),$P5539="TRUE"),1,0))</f>
        <v/>
      </c>
      <c r="AL5539">
        <f>IF($C5539="","",IF(AND($V5539="Yes",SUMPRODUCT((LEN(Settings!$F$6:$F$13)&gt;0)*ISNUMBER(SEARCH(Settings!$F$6:$F$13,$O5539)))=0),1,0))</f>
        <v/>
      </c>
      <c r="AM5539">
        <f>IF($AI5539=1,IFERROR(IF(VALUE($C5539)&lt;100000000,VALUE($C5539),1000000000),IFERROR(IF(VALUE(MID($C5539,2,20))&lt;100000000,VALUE(MID($C5539,2,20)),1000000000),1000000000))+ROW()/100000,"")</f>
        <v/>
      </c>
    </row>
    <row r="5540">
      <c r="E5540" s="14" t="n"/>
      <c r="M5540" s="8">
        <f>IF($C5540="","",L5540*T5540/100)</f>
        <v/>
      </c>
      <c r="S5540" s="8" t="n"/>
      <c r="T5540" s="8" t="n"/>
      <c r="W5540">
        <f>IF($C5540="","",IF($AL5540=1,0,IF($AK5540=1,Settings!$C$6,Settings!$C$7))*100)</f>
        <v/>
      </c>
      <c r="X5540" s="8">
        <f>IF($C5540="","",T5540*W5540/100)</f>
        <v/>
      </c>
      <c r="Y5540" s="8">
        <f>IF($C5540="","",T5540-X5540)</f>
        <v/>
      </c>
      <c r="Z5540" s="8">
        <f>IF($C5540="","",Y5540-M5540)</f>
        <v/>
      </c>
      <c r="AD5540" s="8" t="n"/>
      <c r="AG5540" s="14" t="n"/>
      <c r="AI5540">
        <f>IF($C5540="","",IF(COUNTIF($C$2:$C5540,$C5540)=1,1,0))</f>
        <v/>
      </c>
      <c r="AJ5540">
        <f>IF($AI5540=1,SUMPRODUCT(--($AM$2:$AM$7001&lt;$AM5540))+1,"")</f>
        <v/>
      </c>
      <c r="AK5540">
        <f>IF($C5540="","",IF(OR($P5540=TRUE(),$P5540="TRUE"),1,0))</f>
        <v/>
      </c>
      <c r="AL5540">
        <f>IF($C5540="","",IF(AND($V5540="Yes",SUMPRODUCT((LEN(Settings!$F$6:$F$13)&gt;0)*ISNUMBER(SEARCH(Settings!$F$6:$F$13,$O5540)))=0),1,0))</f>
        <v/>
      </c>
      <c r="AM5540">
        <f>IF($AI5540=1,IFERROR(IF(VALUE($C5540)&lt;100000000,VALUE($C5540),1000000000),IFERROR(IF(VALUE(MID($C5540,2,20))&lt;100000000,VALUE(MID($C5540,2,20)),1000000000),1000000000))+ROW()/100000,"")</f>
        <v/>
      </c>
    </row>
    <row r="5541">
      <c r="E5541" s="14" t="n"/>
      <c r="M5541" s="8">
        <f>IF($C5541="","",L5541*T5541/100)</f>
        <v/>
      </c>
      <c r="S5541" s="8" t="n"/>
      <c r="T5541" s="8" t="n"/>
      <c r="W5541">
        <f>IF($C5541="","",IF($AL5541=1,0,IF($AK5541=1,Settings!$C$6,Settings!$C$7))*100)</f>
        <v/>
      </c>
      <c r="X5541" s="8">
        <f>IF($C5541="","",T5541*W5541/100)</f>
        <v/>
      </c>
      <c r="Y5541" s="8">
        <f>IF($C5541="","",T5541-X5541)</f>
        <v/>
      </c>
      <c r="Z5541" s="8">
        <f>IF($C5541="","",Y5541-M5541)</f>
        <v/>
      </c>
      <c r="AD5541" s="8" t="n"/>
      <c r="AG5541" s="14" t="n"/>
      <c r="AI5541">
        <f>IF($C5541="","",IF(COUNTIF($C$2:$C5541,$C5541)=1,1,0))</f>
        <v/>
      </c>
      <c r="AJ5541">
        <f>IF($AI5541=1,SUMPRODUCT(--($AM$2:$AM$7001&lt;$AM5541))+1,"")</f>
        <v/>
      </c>
      <c r="AK5541">
        <f>IF($C5541="","",IF(OR($P5541=TRUE(),$P5541="TRUE"),1,0))</f>
        <v/>
      </c>
      <c r="AL5541">
        <f>IF($C5541="","",IF(AND($V5541="Yes",SUMPRODUCT((LEN(Settings!$F$6:$F$13)&gt;0)*ISNUMBER(SEARCH(Settings!$F$6:$F$13,$O5541)))=0),1,0))</f>
        <v/>
      </c>
      <c r="AM5541">
        <f>IF($AI5541=1,IFERROR(IF(VALUE($C5541)&lt;100000000,VALUE($C5541),1000000000),IFERROR(IF(VALUE(MID($C5541,2,20))&lt;100000000,VALUE(MID($C5541,2,20)),1000000000),1000000000))+ROW()/100000,"")</f>
        <v/>
      </c>
    </row>
    <row r="5542">
      <c r="E5542" s="14" t="n"/>
      <c r="M5542" s="8">
        <f>IF($C5542="","",L5542*T5542/100)</f>
        <v/>
      </c>
      <c r="S5542" s="8" t="n"/>
      <c r="T5542" s="8" t="n"/>
      <c r="W5542">
        <f>IF($C5542="","",IF($AL5542=1,0,IF($AK5542=1,Settings!$C$6,Settings!$C$7))*100)</f>
        <v/>
      </c>
      <c r="X5542" s="8">
        <f>IF($C5542="","",T5542*W5542/100)</f>
        <v/>
      </c>
      <c r="Y5542" s="8">
        <f>IF($C5542="","",T5542-X5542)</f>
        <v/>
      </c>
      <c r="Z5542" s="8">
        <f>IF($C5542="","",Y5542-M5542)</f>
        <v/>
      </c>
      <c r="AD5542" s="8" t="n"/>
      <c r="AG5542" s="14" t="n"/>
      <c r="AI5542">
        <f>IF($C5542="","",IF(COUNTIF($C$2:$C5542,$C5542)=1,1,0))</f>
        <v/>
      </c>
      <c r="AJ5542">
        <f>IF($AI5542=1,SUMPRODUCT(--($AM$2:$AM$7001&lt;$AM5542))+1,"")</f>
        <v/>
      </c>
      <c r="AK5542">
        <f>IF($C5542="","",IF(OR($P5542=TRUE(),$P5542="TRUE"),1,0))</f>
        <v/>
      </c>
      <c r="AL5542">
        <f>IF($C5542="","",IF(AND($V5542="Yes",SUMPRODUCT((LEN(Settings!$F$6:$F$13)&gt;0)*ISNUMBER(SEARCH(Settings!$F$6:$F$13,$O5542)))=0),1,0))</f>
        <v/>
      </c>
      <c r="AM5542">
        <f>IF($AI5542=1,IFERROR(IF(VALUE($C5542)&lt;100000000,VALUE($C5542),1000000000),IFERROR(IF(VALUE(MID($C5542,2,20))&lt;100000000,VALUE(MID($C5542,2,20)),1000000000),1000000000))+ROW()/100000,"")</f>
        <v/>
      </c>
    </row>
    <row r="5543">
      <c r="E5543" s="14" t="n"/>
      <c r="M5543" s="8">
        <f>IF($C5543="","",L5543*T5543/100)</f>
        <v/>
      </c>
      <c r="S5543" s="8" t="n"/>
      <c r="T5543" s="8" t="n"/>
      <c r="W5543">
        <f>IF($C5543="","",IF($AL5543=1,0,IF($AK5543=1,Settings!$C$6,Settings!$C$7))*100)</f>
        <v/>
      </c>
      <c r="X5543" s="8">
        <f>IF($C5543="","",T5543*W5543/100)</f>
        <v/>
      </c>
      <c r="Y5543" s="8">
        <f>IF($C5543="","",T5543-X5543)</f>
        <v/>
      </c>
      <c r="Z5543" s="8">
        <f>IF($C5543="","",Y5543-M5543)</f>
        <v/>
      </c>
      <c r="AD5543" s="8" t="n"/>
      <c r="AG5543" s="14" t="n"/>
      <c r="AI5543">
        <f>IF($C5543="","",IF(COUNTIF($C$2:$C5543,$C5543)=1,1,0))</f>
        <v/>
      </c>
      <c r="AJ5543">
        <f>IF($AI5543=1,SUMPRODUCT(--($AM$2:$AM$7001&lt;$AM5543))+1,"")</f>
        <v/>
      </c>
      <c r="AK5543">
        <f>IF($C5543="","",IF(OR($P5543=TRUE(),$P5543="TRUE"),1,0))</f>
        <v/>
      </c>
      <c r="AL5543">
        <f>IF($C5543="","",IF(AND($V5543="Yes",SUMPRODUCT((LEN(Settings!$F$6:$F$13)&gt;0)*ISNUMBER(SEARCH(Settings!$F$6:$F$13,$O5543)))=0),1,0))</f>
        <v/>
      </c>
      <c r="AM5543">
        <f>IF($AI5543=1,IFERROR(IF(VALUE($C5543)&lt;100000000,VALUE($C5543),1000000000),IFERROR(IF(VALUE(MID($C5543,2,20))&lt;100000000,VALUE(MID($C5543,2,20)),1000000000),1000000000))+ROW()/100000,"")</f>
        <v/>
      </c>
    </row>
    <row r="5544">
      <c r="E5544" s="14" t="n"/>
      <c r="M5544" s="8">
        <f>IF($C5544="","",L5544*T5544/100)</f>
        <v/>
      </c>
      <c r="S5544" s="8" t="n"/>
      <c r="T5544" s="8" t="n"/>
      <c r="W5544">
        <f>IF($C5544="","",IF($AL5544=1,0,IF($AK5544=1,Settings!$C$6,Settings!$C$7))*100)</f>
        <v/>
      </c>
      <c r="X5544" s="8">
        <f>IF($C5544="","",T5544*W5544/100)</f>
        <v/>
      </c>
      <c r="Y5544" s="8">
        <f>IF($C5544="","",T5544-X5544)</f>
        <v/>
      </c>
      <c r="Z5544" s="8">
        <f>IF($C5544="","",Y5544-M5544)</f>
        <v/>
      </c>
      <c r="AD5544" s="8" t="n"/>
      <c r="AG5544" s="14" t="n"/>
      <c r="AI5544">
        <f>IF($C5544="","",IF(COUNTIF($C$2:$C5544,$C5544)=1,1,0))</f>
        <v/>
      </c>
      <c r="AJ5544">
        <f>IF($AI5544=1,SUMPRODUCT(--($AM$2:$AM$7001&lt;$AM5544))+1,"")</f>
        <v/>
      </c>
      <c r="AK5544">
        <f>IF($C5544="","",IF(OR($P5544=TRUE(),$P5544="TRUE"),1,0))</f>
        <v/>
      </c>
      <c r="AL5544">
        <f>IF($C5544="","",IF(AND($V5544="Yes",SUMPRODUCT((LEN(Settings!$F$6:$F$13)&gt;0)*ISNUMBER(SEARCH(Settings!$F$6:$F$13,$O5544)))=0),1,0))</f>
        <v/>
      </c>
      <c r="AM5544">
        <f>IF($AI5544=1,IFERROR(IF(VALUE($C5544)&lt;100000000,VALUE($C5544),1000000000),IFERROR(IF(VALUE(MID($C5544,2,20))&lt;100000000,VALUE(MID($C5544,2,20)),1000000000),1000000000))+ROW()/100000,"")</f>
        <v/>
      </c>
    </row>
    <row r="5545">
      <c r="E5545" s="14" t="n"/>
      <c r="M5545" s="8">
        <f>IF($C5545="","",L5545*T5545/100)</f>
        <v/>
      </c>
      <c r="S5545" s="8" t="n"/>
      <c r="T5545" s="8" t="n"/>
      <c r="W5545">
        <f>IF($C5545="","",IF($AL5545=1,0,IF($AK5545=1,Settings!$C$6,Settings!$C$7))*100)</f>
        <v/>
      </c>
      <c r="X5545" s="8">
        <f>IF($C5545="","",T5545*W5545/100)</f>
        <v/>
      </c>
      <c r="Y5545" s="8">
        <f>IF($C5545="","",T5545-X5545)</f>
        <v/>
      </c>
      <c r="Z5545" s="8">
        <f>IF($C5545="","",Y5545-M5545)</f>
        <v/>
      </c>
      <c r="AD5545" s="8" t="n"/>
      <c r="AG5545" s="14" t="n"/>
      <c r="AI5545">
        <f>IF($C5545="","",IF(COUNTIF($C$2:$C5545,$C5545)=1,1,0))</f>
        <v/>
      </c>
      <c r="AJ5545">
        <f>IF($AI5545=1,SUMPRODUCT(--($AM$2:$AM$7001&lt;$AM5545))+1,"")</f>
        <v/>
      </c>
      <c r="AK5545">
        <f>IF($C5545="","",IF(OR($P5545=TRUE(),$P5545="TRUE"),1,0))</f>
        <v/>
      </c>
      <c r="AL5545">
        <f>IF($C5545="","",IF(AND($V5545="Yes",SUMPRODUCT((LEN(Settings!$F$6:$F$13)&gt;0)*ISNUMBER(SEARCH(Settings!$F$6:$F$13,$O5545)))=0),1,0))</f>
        <v/>
      </c>
      <c r="AM5545">
        <f>IF($AI5545=1,IFERROR(IF(VALUE($C5545)&lt;100000000,VALUE($C5545),1000000000),IFERROR(IF(VALUE(MID($C5545,2,20))&lt;100000000,VALUE(MID($C5545,2,20)),1000000000),1000000000))+ROW()/100000,"")</f>
        <v/>
      </c>
    </row>
    <row r="5546">
      <c r="E5546" s="14" t="n"/>
      <c r="M5546" s="8">
        <f>IF($C5546="","",L5546*T5546/100)</f>
        <v/>
      </c>
      <c r="S5546" s="8" t="n"/>
      <c r="T5546" s="8" t="n"/>
      <c r="W5546">
        <f>IF($C5546="","",IF($AL5546=1,0,IF($AK5546=1,Settings!$C$6,Settings!$C$7))*100)</f>
        <v/>
      </c>
      <c r="X5546" s="8">
        <f>IF($C5546="","",T5546*W5546/100)</f>
        <v/>
      </c>
      <c r="Y5546" s="8">
        <f>IF($C5546="","",T5546-X5546)</f>
        <v/>
      </c>
      <c r="Z5546" s="8">
        <f>IF($C5546="","",Y5546-M5546)</f>
        <v/>
      </c>
      <c r="AD5546" s="8" t="n"/>
      <c r="AG5546" s="14" t="n"/>
      <c r="AI5546">
        <f>IF($C5546="","",IF(COUNTIF($C$2:$C5546,$C5546)=1,1,0))</f>
        <v/>
      </c>
      <c r="AJ5546">
        <f>IF($AI5546=1,SUMPRODUCT(--($AM$2:$AM$7001&lt;$AM5546))+1,"")</f>
        <v/>
      </c>
      <c r="AK5546">
        <f>IF($C5546="","",IF(OR($P5546=TRUE(),$P5546="TRUE"),1,0))</f>
        <v/>
      </c>
      <c r="AL5546">
        <f>IF($C5546="","",IF(AND($V5546="Yes",SUMPRODUCT((LEN(Settings!$F$6:$F$13)&gt;0)*ISNUMBER(SEARCH(Settings!$F$6:$F$13,$O5546)))=0),1,0))</f>
        <v/>
      </c>
      <c r="AM5546">
        <f>IF($AI5546=1,IFERROR(IF(VALUE($C5546)&lt;100000000,VALUE($C5546),1000000000),IFERROR(IF(VALUE(MID($C5546,2,20))&lt;100000000,VALUE(MID($C5546,2,20)),1000000000),1000000000))+ROW()/100000,"")</f>
        <v/>
      </c>
    </row>
    <row r="5547">
      <c r="E5547" s="14" t="n"/>
      <c r="M5547" s="8">
        <f>IF($C5547="","",L5547*T5547/100)</f>
        <v/>
      </c>
      <c r="S5547" s="8" t="n"/>
      <c r="T5547" s="8" t="n"/>
      <c r="W5547">
        <f>IF($C5547="","",IF($AL5547=1,0,IF($AK5547=1,Settings!$C$6,Settings!$C$7))*100)</f>
        <v/>
      </c>
      <c r="X5547" s="8">
        <f>IF($C5547="","",T5547*W5547/100)</f>
        <v/>
      </c>
      <c r="Y5547" s="8">
        <f>IF($C5547="","",T5547-X5547)</f>
        <v/>
      </c>
      <c r="Z5547" s="8">
        <f>IF($C5547="","",Y5547-M5547)</f>
        <v/>
      </c>
      <c r="AD5547" s="8" t="n"/>
      <c r="AG5547" s="14" t="n"/>
      <c r="AI5547">
        <f>IF($C5547="","",IF(COUNTIF($C$2:$C5547,$C5547)=1,1,0))</f>
        <v/>
      </c>
      <c r="AJ5547">
        <f>IF($AI5547=1,SUMPRODUCT(--($AM$2:$AM$7001&lt;$AM5547))+1,"")</f>
        <v/>
      </c>
      <c r="AK5547">
        <f>IF($C5547="","",IF(OR($P5547=TRUE(),$P5547="TRUE"),1,0))</f>
        <v/>
      </c>
      <c r="AL5547">
        <f>IF($C5547="","",IF(AND($V5547="Yes",SUMPRODUCT((LEN(Settings!$F$6:$F$13)&gt;0)*ISNUMBER(SEARCH(Settings!$F$6:$F$13,$O5547)))=0),1,0))</f>
        <v/>
      </c>
      <c r="AM5547">
        <f>IF($AI5547=1,IFERROR(IF(VALUE($C5547)&lt;100000000,VALUE($C5547),1000000000),IFERROR(IF(VALUE(MID($C5547,2,20))&lt;100000000,VALUE(MID($C5547,2,20)),1000000000),1000000000))+ROW()/100000,"")</f>
        <v/>
      </c>
    </row>
    <row r="5548">
      <c r="E5548" s="14" t="n"/>
      <c r="M5548" s="8">
        <f>IF($C5548="","",L5548*T5548/100)</f>
        <v/>
      </c>
      <c r="S5548" s="8" t="n"/>
      <c r="T5548" s="8" t="n"/>
      <c r="W5548">
        <f>IF($C5548="","",IF($AL5548=1,0,IF($AK5548=1,Settings!$C$6,Settings!$C$7))*100)</f>
        <v/>
      </c>
      <c r="X5548" s="8">
        <f>IF($C5548="","",T5548*W5548/100)</f>
        <v/>
      </c>
      <c r="Y5548" s="8">
        <f>IF($C5548="","",T5548-X5548)</f>
        <v/>
      </c>
      <c r="Z5548" s="8">
        <f>IF($C5548="","",Y5548-M5548)</f>
        <v/>
      </c>
      <c r="AD5548" s="8" t="n"/>
      <c r="AG5548" s="14" t="n"/>
      <c r="AI5548">
        <f>IF($C5548="","",IF(COUNTIF($C$2:$C5548,$C5548)=1,1,0))</f>
        <v/>
      </c>
      <c r="AJ5548">
        <f>IF($AI5548=1,SUMPRODUCT(--($AM$2:$AM$7001&lt;$AM5548))+1,"")</f>
        <v/>
      </c>
      <c r="AK5548">
        <f>IF($C5548="","",IF(OR($P5548=TRUE(),$P5548="TRUE"),1,0))</f>
        <v/>
      </c>
      <c r="AL5548">
        <f>IF($C5548="","",IF(AND($V5548="Yes",SUMPRODUCT((LEN(Settings!$F$6:$F$13)&gt;0)*ISNUMBER(SEARCH(Settings!$F$6:$F$13,$O5548)))=0),1,0))</f>
        <v/>
      </c>
      <c r="AM5548">
        <f>IF($AI5548=1,IFERROR(IF(VALUE($C5548)&lt;100000000,VALUE($C5548),1000000000),IFERROR(IF(VALUE(MID($C5548,2,20))&lt;100000000,VALUE(MID($C5548,2,20)),1000000000),1000000000))+ROW()/100000,"")</f>
        <v/>
      </c>
    </row>
    <row r="5549">
      <c r="E5549" s="14" t="n"/>
      <c r="M5549" s="8">
        <f>IF($C5549="","",L5549*T5549/100)</f>
        <v/>
      </c>
      <c r="S5549" s="8" t="n"/>
      <c r="T5549" s="8" t="n"/>
      <c r="W5549">
        <f>IF($C5549="","",IF($AL5549=1,0,IF($AK5549=1,Settings!$C$6,Settings!$C$7))*100)</f>
        <v/>
      </c>
      <c r="X5549" s="8">
        <f>IF($C5549="","",T5549*W5549/100)</f>
        <v/>
      </c>
      <c r="Y5549" s="8">
        <f>IF($C5549="","",T5549-X5549)</f>
        <v/>
      </c>
      <c r="Z5549" s="8">
        <f>IF($C5549="","",Y5549-M5549)</f>
        <v/>
      </c>
      <c r="AD5549" s="8" t="n"/>
      <c r="AG5549" s="14" t="n"/>
      <c r="AI5549">
        <f>IF($C5549="","",IF(COUNTIF($C$2:$C5549,$C5549)=1,1,0))</f>
        <v/>
      </c>
      <c r="AJ5549">
        <f>IF($AI5549=1,SUMPRODUCT(--($AM$2:$AM$7001&lt;$AM5549))+1,"")</f>
        <v/>
      </c>
      <c r="AK5549">
        <f>IF($C5549="","",IF(OR($P5549=TRUE(),$P5549="TRUE"),1,0))</f>
        <v/>
      </c>
      <c r="AL5549">
        <f>IF($C5549="","",IF(AND($V5549="Yes",SUMPRODUCT((LEN(Settings!$F$6:$F$13)&gt;0)*ISNUMBER(SEARCH(Settings!$F$6:$F$13,$O5549)))=0),1,0))</f>
        <v/>
      </c>
      <c r="AM5549">
        <f>IF($AI5549=1,IFERROR(IF(VALUE($C5549)&lt;100000000,VALUE($C5549),1000000000),IFERROR(IF(VALUE(MID($C5549,2,20))&lt;100000000,VALUE(MID($C5549,2,20)),1000000000),1000000000))+ROW()/100000,"")</f>
        <v/>
      </c>
    </row>
    <row r="5550">
      <c r="E5550" s="14" t="n"/>
      <c r="M5550" s="8">
        <f>IF($C5550="","",L5550*T5550/100)</f>
        <v/>
      </c>
      <c r="S5550" s="8" t="n"/>
      <c r="T5550" s="8" t="n"/>
      <c r="W5550">
        <f>IF($C5550="","",IF($AL5550=1,0,IF($AK5550=1,Settings!$C$6,Settings!$C$7))*100)</f>
        <v/>
      </c>
      <c r="X5550" s="8">
        <f>IF($C5550="","",T5550*W5550/100)</f>
        <v/>
      </c>
      <c r="Y5550" s="8">
        <f>IF($C5550="","",T5550-X5550)</f>
        <v/>
      </c>
      <c r="Z5550" s="8">
        <f>IF($C5550="","",Y5550-M5550)</f>
        <v/>
      </c>
      <c r="AD5550" s="8" t="n"/>
      <c r="AG5550" s="14" t="n"/>
      <c r="AI5550">
        <f>IF($C5550="","",IF(COUNTIF($C$2:$C5550,$C5550)=1,1,0))</f>
        <v/>
      </c>
      <c r="AJ5550">
        <f>IF($AI5550=1,SUMPRODUCT(--($AM$2:$AM$7001&lt;$AM5550))+1,"")</f>
        <v/>
      </c>
      <c r="AK5550">
        <f>IF($C5550="","",IF(OR($P5550=TRUE(),$P5550="TRUE"),1,0))</f>
        <v/>
      </c>
      <c r="AL5550">
        <f>IF($C5550="","",IF(AND($V5550="Yes",SUMPRODUCT((LEN(Settings!$F$6:$F$13)&gt;0)*ISNUMBER(SEARCH(Settings!$F$6:$F$13,$O5550)))=0),1,0))</f>
        <v/>
      </c>
      <c r="AM5550">
        <f>IF($AI5550=1,IFERROR(IF(VALUE($C5550)&lt;100000000,VALUE($C5550),1000000000),IFERROR(IF(VALUE(MID($C5550,2,20))&lt;100000000,VALUE(MID($C5550,2,20)),1000000000),1000000000))+ROW()/100000,"")</f>
        <v/>
      </c>
    </row>
    <row r="5551">
      <c r="E5551" s="14" t="n"/>
      <c r="M5551" s="8">
        <f>IF($C5551="","",L5551*T5551/100)</f>
        <v/>
      </c>
      <c r="S5551" s="8" t="n"/>
      <c r="T5551" s="8" t="n"/>
      <c r="W5551">
        <f>IF($C5551="","",IF($AL5551=1,0,IF($AK5551=1,Settings!$C$6,Settings!$C$7))*100)</f>
        <v/>
      </c>
      <c r="X5551" s="8">
        <f>IF($C5551="","",T5551*W5551/100)</f>
        <v/>
      </c>
      <c r="Y5551" s="8">
        <f>IF($C5551="","",T5551-X5551)</f>
        <v/>
      </c>
      <c r="Z5551" s="8">
        <f>IF($C5551="","",Y5551-M5551)</f>
        <v/>
      </c>
      <c r="AD5551" s="8" t="n"/>
      <c r="AG5551" s="14" t="n"/>
      <c r="AI5551">
        <f>IF($C5551="","",IF(COUNTIF($C$2:$C5551,$C5551)=1,1,0))</f>
        <v/>
      </c>
      <c r="AJ5551">
        <f>IF($AI5551=1,SUMPRODUCT(--($AM$2:$AM$7001&lt;$AM5551))+1,"")</f>
        <v/>
      </c>
      <c r="AK5551">
        <f>IF($C5551="","",IF(OR($P5551=TRUE(),$P5551="TRUE"),1,0))</f>
        <v/>
      </c>
      <c r="AL5551">
        <f>IF($C5551="","",IF(AND($V5551="Yes",SUMPRODUCT((LEN(Settings!$F$6:$F$13)&gt;0)*ISNUMBER(SEARCH(Settings!$F$6:$F$13,$O5551)))=0),1,0))</f>
        <v/>
      </c>
      <c r="AM5551">
        <f>IF($AI5551=1,IFERROR(IF(VALUE($C5551)&lt;100000000,VALUE($C5551),1000000000),IFERROR(IF(VALUE(MID($C5551,2,20))&lt;100000000,VALUE(MID($C5551,2,20)),1000000000),1000000000))+ROW()/100000,"")</f>
        <v/>
      </c>
    </row>
    <row r="5552">
      <c r="E5552" s="14" t="n"/>
      <c r="M5552" s="8">
        <f>IF($C5552="","",L5552*T5552/100)</f>
        <v/>
      </c>
      <c r="S5552" s="8" t="n"/>
      <c r="T5552" s="8" t="n"/>
      <c r="W5552">
        <f>IF($C5552="","",IF($AL5552=1,0,IF($AK5552=1,Settings!$C$6,Settings!$C$7))*100)</f>
        <v/>
      </c>
      <c r="X5552" s="8">
        <f>IF($C5552="","",T5552*W5552/100)</f>
        <v/>
      </c>
      <c r="Y5552" s="8">
        <f>IF($C5552="","",T5552-X5552)</f>
        <v/>
      </c>
      <c r="Z5552" s="8">
        <f>IF($C5552="","",Y5552-M5552)</f>
        <v/>
      </c>
      <c r="AD5552" s="8" t="n"/>
      <c r="AG5552" s="14" t="n"/>
      <c r="AI5552">
        <f>IF($C5552="","",IF(COUNTIF($C$2:$C5552,$C5552)=1,1,0))</f>
        <v/>
      </c>
      <c r="AJ5552">
        <f>IF($AI5552=1,SUMPRODUCT(--($AM$2:$AM$7001&lt;$AM5552))+1,"")</f>
        <v/>
      </c>
      <c r="AK5552">
        <f>IF($C5552="","",IF(OR($P5552=TRUE(),$P5552="TRUE"),1,0))</f>
        <v/>
      </c>
      <c r="AL5552">
        <f>IF($C5552="","",IF(AND($V5552="Yes",SUMPRODUCT((LEN(Settings!$F$6:$F$13)&gt;0)*ISNUMBER(SEARCH(Settings!$F$6:$F$13,$O5552)))=0),1,0))</f>
        <v/>
      </c>
      <c r="AM5552">
        <f>IF($AI5552=1,IFERROR(IF(VALUE($C5552)&lt;100000000,VALUE($C5552),1000000000),IFERROR(IF(VALUE(MID($C5552,2,20))&lt;100000000,VALUE(MID($C5552,2,20)),1000000000),1000000000))+ROW()/100000,"")</f>
        <v/>
      </c>
    </row>
    <row r="5553">
      <c r="E5553" s="14" t="n"/>
      <c r="M5553" s="8">
        <f>IF($C5553="","",L5553*T5553/100)</f>
        <v/>
      </c>
      <c r="S5553" s="8" t="n"/>
      <c r="T5553" s="8" t="n"/>
      <c r="W5553">
        <f>IF($C5553="","",IF($AL5553=1,0,IF($AK5553=1,Settings!$C$6,Settings!$C$7))*100)</f>
        <v/>
      </c>
      <c r="X5553" s="8">
        <f>IF($C5553="","",T5553*W5553/100)</f>
        <v/>
      </c>
      <c r="Y5553" s="8">
        <f>IF($C5553="","",T5553-X5553)</f>
        <v/>
      </c>
      <c r="Z5553" s="8">
        <f>IF($C5553="","",Y5553-M5553)</f>
        <v/>
      </c>
      <c r="AD5553" s="8" t="n"/>
      <c r="AG5553" s="14" t="n"/>
      <c r="AI5553">
        <f>IF($C5553="","",IF(COUNTIF($C$2:$C5553,$C5553)=1,1,0))</f>
        <v/>
      </c>
      <c r="AJ5553">
        <f>IF($AI5553=1,SUMPRODUCT(--($AM$2:$AM$7001&lt;$AM5553))+1,"")</f>
        <v/>
      </c>
      <c r="AK5553">
        <f>IF($C5553="","",IF(OR($P5553=TRUE(),$P5553="TRUE"),1,0))</f>
        <v/>
      </c>
      <c r="AL5553">
        <f>IF($C5553="","",IF(AND($V5553="Yes",SUMPRODUCT((LEN(Settings!$F$6:$F$13)&gt;0)*ISNUMBER(SEARCH(Settings!$F$6:$F$13,$O5553)))=0),1,0))</f>
        <v/>
      </c>
      <c r="AM5553">
        <f>IF($AI5553=1,IFERROR(IF(VALUE($C5553)&lt;100000000,VALUE($C5553),1000000000),IFERROR(IF(VALUE(MID($C5553,2,20))&lt;100000000,VALUE(MID($C5553,2,20)),1000000000),1000000000))+ROW()/100000,"")</f>
        <v/>
      </c>
    </row>
    <row r="5554">
      <c r="E5554" s="14" t="n"/>
      <c r="M5554" s="8">
        <f>IF($C5554="","",L5554*T5554/100)</f>
        <v/>
      </c>
      <c r="S5554" s="8" t="n"/>
      <c r="T5554" s="8" t="n"/>
      <c r="W5554">
        <f>IF($C5554="","",IF($AL5554=1,0,IF($AK5554=1,Settings!$C$6,Settings!$C$7))*100)</f>
        <v/>
      </c>
      <c r="X5554" s="8">
        <f>IF($C5554="","",T5554*W5554/100)</f>
        <v/>
      </c>
      <c r="Y5554" s="8">
        <f>IF($C5554="","",T5554-X5554)</f>
        <v/>
      </c>
      <c r="Z5554" s="8">
        <f>IF($C5554="","",Y5554-M5554)</f>
        <v/>
      </c>
      <c r="AD5554" s="8" t="n"/>
      <c r="AG5554" s="14" t="n"/>
      <c r="AI5554">
        <f>IF($C5554="","",IF(COUNTIF($C$2:$C5554,$C5554)=1,1,0))</f>
        <v/>
      </c>
      <c r="AJ5554">
        <f>IF($AI5554=1,SUMPRODUCT(--($AM$2:$AM$7001&lt;$AM5554))+1,"")</f>
        <v/>
      </c>
      <c r="AK5554">
        <f>IF($C5554="","",IF(OR($P5554=TRUE(),$P5554="TRUE"),1,0))</f>
        <v/>
      </c>
      <c r="AL5554">
        <f>IF($C5554="","",IF(AND($V5554="Yes",SUMPRODUCT((LEN(Settings!$F$6:$F$13)&gt;0)*ISNUMBER(SEARCH(Settings!$F$6:$F$13,$O5554)))=0),1,0))</f>
        <v/>
      </c>
      <c r="AM5554">
        <f>IF($AI5554=1,IFERROR(IF(VALUE($C5554)&lt;100000000,VALUE($C5554),1000000000),IFERROR(IF(VALUE(MID($C5554,2,20))&lt;100000000,VALUE(MID($C5554,2,20)),1000000000),1000000000))+ROW()/100000,"")</f>
        <v/>
      </c>
    </row>
    <row r="5555">
      <c r="E5555" s="14" t="n"/>
      <c r="M5555" s="8">
        <f>IF($C5555="","",L5555*T5555/100)</f>
        <v/>
      </c>
      <c r="S5555" s="8" t="n"/>
      <c r="T5555" s="8" t="n"/>
      <c r="W5555">
        <f>IF($C5555="","",IF($AL5555=1,0,IF($AK5555=1,Settings!$C$6,Settings!$C$7))*100)</f>
        <v/>
      </c>
      <c r="X5555" s="8">
        <f>IF($C5555="","",T5555*W5555/100)</f>
        <v/>
      </c>
      <c r="Y5555" s="8">
        <f>IF($C5555="","",T5555-X5555)</f>
        <v/>
      </c>
      <c r="Z5555" s="8">
        <f>IF($C5555="","",Y5555-M5555)</f>
        <v/>
      </c>
      <c r="AD5555" s="8" t="n"/>
      <c r="AG5555" s="14" t="n"/>
      <c r="AI5555">
        <f>IF($C5555="","",IF(COUNTIF($C$2:$C5555,$C5555)=1,1,0))</f>
        <v/>
      </c>
      <c r="AJ5555">
        <f>IF($AI5555=1,SUMPRODUCT(--($AM$2:$AM$7001&lt;$AM5555))+1,"")</f>
        <v/>
      </c>
      <c r="AK5555">
        <f>IF($C5555="","",IF(OR($P5555=TRUE(),$P5555="TRUE"),1,0))</f>
        <v/>
      </c>
      <c r="AL5555">
        <f>IF($C5555="","",IF(AND($V5555="Yes",SUMPRODUCT((LEN(Settings!$F$6:$F$13)&gt;0)*ISNUMBER(SEARCH(Settings!$F$6:$F$13,$O5555)))=0),1,0))</f>
        <v/>
      </c>
      <c r="AM5555">
        <f>IF($AI5555=1,IFERROR(IF(VALUE($C5555)&lt;100000000,VALUE($C5555),1000000000),IFERROR(IF(VALUE(MID($C5555,2,20))&lt;100000000,VALUE(MID($C5555,2,20)),1000000000),1000000000))+ROW()/100000,"")</f>
        <v/>
      </c>
    </row>
    <row r="5556">
      <c r="E5556" s="14" t="n"/>
      <c r="M5556" s="8">
        <f>IF($C5556="","",L5556*T5556/100)</f>
        <v/>
      </c>
      <c r="S5556" s="8" t="n"/>
      <c r="T5556" s="8" t="n"/>
      <c r="W5556">
        <f>IF($C5556="","",IF($AL5556=1,0,IF($AK5556=1,Settings!$C$6,Settings!$C$7))*100)</f>
        <v/>
      </c>
      <c r="X5556" s="8">
        <f>IF($C5556="","",T5556*W5556/100)</f>
        <v/>
      </c>
      <c r="Y5556" s="8">
        <f>IF($C5556="","",T5556-X5556)</f>
        <v/>
      </c>
      <c r="Z5556" s="8">
        <f>IF($C5556="","",Y5556-M5556)</f>
        <v/>
      </c>
      <c r="AD5556" s="8" t="n"/>
      <c r="AG5556" s="14" t="n"/>
      <c r="AI5556">
        <f>IF($C5556="","",IF(COUNTIF($C$2:$C5556,$C5556)=1,1,0))</f>
        <v/>
      </c>
      <c r="AJ5556">
        <f>IF($AI5556=1,SUMPRODUCT(--($AM$2:$AM$7001&lt;$AM5556))+1,"")</f>
        <v/>
      </c>
      <c r="AK5556">
        <f>IF($C5556="","",IF(OR($P5556=TRUE(),$P5556="TRUE"),1,0))</f>
        <v/>
      </c>
      <c r="AL5556">
        <f>IF($C5556="","",IF(AND($V5556="Yes",SUMPRODUCT((LEN(Settings!$F$6:$F$13)&gt;0)*ISNUMBER(SEARCH(Settings!$F$6:$F$13,$O5556)))=0),1,0))</f>
        <v/>
      </c>
      <c r="AM5556">
        <f>IF($AI5556=1,IFERROR(IF(VALUE($C5556)&lt;100000000,VALUE($C5556),1000000000),IFERROR(IF(VALUE(MID($C5556,2,20))&lt;100000000,VALUE(MID($C5556,2,20)),1000000000),1000000000))+ROW()/100000,"")</f>
        <v/>
      </c>
    </row>
    <row r="5557">
      <c r="E5557" s="14" t="n"/>
      <c r="M5557" s="8">
        <f>IF($C5557="","",L5557*T5557/100)</f>
        <v/>
      </c>
      <c r="S5557" s="8" t="n"/>
      <c r="T5557" s="8" t="n"/>
      <c r="W5557">
        <f>IF($C5557="","",IF($AL5557=1,0,IF($AK5557=1,Settings!$C$6,Settings!$C$7))*100)</f>
        <v/>
      </c>
      <c r="X5557" s="8">
        <f>IF($C5557="","",T5557*W5557/100)</f>
        <v/>
      </c>
      <c r="Y5557" s="8">
        <f>IF($C5557="","",T5557-X5557)</f>
        <v/>
      </c>
      <c r="Z5557" s="8">
        <f>IF($C5557="","",Y5557-M5557)</f>
        <v/>
      </c>
      <c r="AD5557" s="8" t="n"/>
      <c r="AG5557" s="14" t="n"/>
      <c r="AI5557">
        <f>IF($C5557="","",IF(COUNTIF($C$2:$C5557,$C5557)=1,1,0))</f>
        <v/>
      </c>
      <c r="AJ5557">
        <f>IF($AI5557=1,SUMPRODUCT(--($AM$2:$AM$7001&lt;$AM5557))+1,"")</f>
        <v/>
      </c>
      <c r="AK5557">
        <f>IF($C5557="","",IF(OR($P5557=TRUE(),$P5557="TRUE"),1,0))</f>
        <v/>
      </c>
      <c r="AL5557">
        <f>IF($C5557="","",IF(AND($V5557="Yes",SUMPRODUCT((LEN(Settings!$F$6:$F$13)&gt;0)*ISNUMBER(SEARCH(Settings!$F$6:$F$13,$O5557)))=0),1,0))</f>
        <v/>
      </c>
      <c r="AM5557">
        <f>IF($AI5557=1,IFERROR(IF(VALUE($C5557)&lt;100000000,VALUE($C5557),1000000000),IFERROR(IF(VALUE(MID($C5557,2,20))&lt;100000000,VALUE(MID($C5557,2,20)),1000000000),1000000000))+ROW()/100000,"")</f>
        <v/>
      </c>
    </row>
    <row r="5558">
      <c r="E5558" s="14" t="n"/>
      <c r="M5558" s="8">
        <f>IF($C5558="","",L5558*T5558/100)</f>
        <v/>
      </c>
      <c r="S5558" s="8" t="n"/>
      <c r="T5558" s="8" t="n"/>
      <c r="W5558">
        <f>IF($C5558="","",IF($AL5558=1,0,IF($AK5558=1,Settings!$C$6,Settings!$C$7))*100)</f>
        <v/>
      </c>
      <c r="X5558" s="8">
        <f>IF($C5558="","",T5558*W5558/100)</f>
        <v/>
      </c>
      <c r="Y5558" s="8">
        <f>IF($C5558="","",T5558-X5558)</f>
        <v/>
      </c>
      <c r="Z5558" s="8">
        <f>IF($C5558="","",Y5558-M5558)</f>
        <v/>
      </c>
      <c r="AD5558" s="8" t="n"/>
      <c r="AG5558" s="14" t="n"/>
      <c r="AI5558">
        <f>IF($C5558="","",IF(COUNTIF($C$2:$C5558,$C5558)=1,1,0))</f>
        <v/>
      </c>
      <c r="AJ5558">
        <f>IF($AI5558=1,SUMPRODUCT(--($AM$2:$AM$7001&lt;$AM5558))+1,"")</f>
        <v/>
      </c>
      <c r="AK5558">
        <f>IF($C5558="","",IF(OR($P5558=TRUE(),$P5558="TRUE"),1,0))</f>
        <v/>
      </c>
      <c r="AL5558">
        <f>IF($C5558="","",IF(AND($V5558="Yes",SUMPRODUCT((LEN(Settings!$F$6:$F$13)&gt;0)*ISNUMBER(SEARCH(Settings!$F$6:$F$13,$O5558)))=0),1,0))</f>
        <v/>
      </c>
      <c r="AM5558">
        <f>IF($AI5558=1,IFERROR(IF(VALUE($C5558)&lt;100000000,VALUE($C5558),1000000000),IFERROR(IF(VALUE(MID($C5558,2,20))&lt;100000000,VALUE(MID($C5558,2,20)),1000000000),1000000000))+ROW()/100000,"")</f>
        <v/>
      </c>
    </row>
    <row r="5559">
      <c r="E5559" s="14" t="n"/>
      <c r="M5559" s="8">
        <f>IF($C5559="","",L5559*T5559/100)</f>
        <v/>
      </c>
      <c r="S5559" s="8" t="n"/>
      <c r="T5559" s="8" t="n"/>
      <c r="W5559">
        <f>IF($C5559="","",IF($AL5559=1,0,IF($AK5559=1,Settings!$C$6,Settings!$C$7))*100)</f>
        <v/>
      </c>
      <c r="X5559" s="8">
        <f>IF($C5559="","",T5559*W5559/100)</f>
        <v/>
      </c>
      <c r="Y5559" s="8">
        <f>IF($C5559="","",T5559-X5559)</f>
        <v/>
      </c>
      <c r="Z5559" s="8">
        <f>IF($C5559="","",Y5559-M5559)</f>
        <v/>
      </c>
      <c r="AD5559" s="8" t="n"/>
      <c r="AG5559" s="14" t="n"/>
      <c r="AI5559">
        <f>IF($C5559="","",IF(COUNTIF($C$2:$C5559,$C5559)=1,1,0))</f>
        <v/>
      </c>
      <c r="AJ5559">
        <f>IF($AI5559=1,SUMPRODUCT(--($AM$2:$AM$7001&lt;$AM5559))+1,"")</f>
        <v/>
      </c>
      <c r="AK5559">
        <f>IF($C5559="","",IF(OR($P5559=TRUE(),$P5559="TRUE"),1,0))</f>
        <v/>
      </c>
      <c r="AL5559">
        <f>IF($C5559="","",IF(AND($V5559="Yes",SUMPRODUCT((LEN(Settings!$F$6:$F$13)&gt;0)*ISNUMBER(SEARCH(Settings!$F$6:$F$13,$O5559)))=0),1,0))</f>
        <v/>
      </c>
      <c r="AM5559">
        <f>IF($AI5559=1,IFERROR(IF(VALUE($C5559)&lt;100000000,VALUE($C5559),1000000000),IFERROR(IF(VALUE(MID($C5559,2,20))&lt;100000000,VALUE(MID($C5559,2,20)),1000000000),1000000000))+ROW()/100000,"")</f>
        <v/>
      </c>
    </row>
    <row r="5560">
      <c r="E5560" s="14" t="n"/>
      <c r="M5560" s="8">
        <f>IF($C5560="","",L5560*T5560/100)</f>
        <v/>
      </c>
      <c r="S5560" s="8" t="n"/>
      <c r="T5560" s="8" t="n"/>
      <c r="W5560">
        <f>IF($C5560="","",IF($AL5560=1,0,IF($AK5560=1,Settings!$C$6,Settings!$C$7))*100)</f>
        <v/>
      </c>
      <c r="X5560" s="8">
        <f>IF($C5560="","",T5560*W5560/100)</f>
        <v/>
      </c>
      <c r="Y5560" s="8">
        <f>IF($C5560="","",T5560-X5560)</f>
        <v/>
      </c>
      <c r="Z5560" s="8">
        <f>IF($C5560="","",Y5560-M5560)</f>
        <v/>
      </c>
      <c r="AD5560" s="8" t="n"/>
      <c r="AG5560" s="14" t="n"/>
      <c r="AI5560">
        <f>IF($C5560="","",IF(COUNTIF($C$2:$C5560,$C5560)=1,1,0))</f>
        <v/>
      </c>
      <c r="AJ5560">
        <f>IF($AI5560=1,SUMPRODUCT(--($AM$2:$AM$7001&lt;$AM5560))+1,"")</f>
        <v/>
      </c>
      <c r="AK5560">
        <f>IF($C5560="","",IF(OR($P5560=TRUE(),$P5560="TRUE"),1,0))</f>
        <v/>
      </c>
      <c r="AL5560">
        <f>IF($C5560="","",IF(AND($V5560="Yes",SUMPRODUCT((LEN(Settings!$F$6:$F$13)&gt;0)*ISNUMBER(SEARCH(Settings!$F$6:$F$13,$O5560)))=0),1,0))</f>
        <v/>
      </c>
      <c r="AM5560">
        <f>IF($AI5560=1,IFERROR(IF(VALUE($C5560)&lt;100000000,VALUE($C5560),1000000000),IFERROR(IF(VALUE(MID($C5560,2,20))&lt;100000000,VALUE(MID($C5560,2,20)),1000000000),1000000000))+ROW()/100000,"")</f>
        <v/>
      </c>
    </row>
    <row r="5561">
      <c r="E5561" s="14" t="n"/>
      <c r="M5561" s="8">
        <f>IF($C5561="","",L5561*T5561/100)</f>
        <v/>
      </c>
      <c r="S5561" s="8" t="n"/>
      <c r="T5561" s="8" t="n"/>
      <c r="W5561">
        <f>IF($C5561="","",IF($AL5561=1,0,IF($AK5561=1,Settings!$C$6,Settings!$C$7))*100)</f>
        <v/>
      </c>
      <c r="X5561" s="8">
        <f>IF($C5561="","",T5561*W5561/100)</f>
        <v/>
      </c>
      <c r="Y5561" s="8">
        <f>IF($C5561="","",T5561-X5561)</f>
        <v/>
      </c>
      <c r="Z5561" s="8">
        <f>IF($C5561="","",Y5561-M5561)</f>
        <v/>
      </c>
      <c r="AD5561" s="8" t="n"/>
      <c r="AG5561" s="14" t="n"/>
      <c r="AI5561">
        <f>IF($C5561="","",IF(COUNTIF($C$2:$C5561,$C5561)=1,1,0))</f>
        <v/>
      </c>
      <c r="AJ5561">
        <f>IF($AI5561=1,SUMPRODUCT(--($AM$2:$AM$7001&lt;$AM5561))+1,"")</f>
        <v/>
      </c>
      <c r="AK5561">
        <f>IF($C5561="","",IF(OR($P5561=TRUE(),$P5561="TRUE"),1,0))</f>
        <v/>
      </c>
      <c r="AL5561">
        <f>IF($C5561="","",IF(AND($V5561="Yes",SUMPRODUCT((LEN(Settings!$F$6:$F$13)&gt;0)*ISNUMBER(SEARCH(Settings!$F$6:$F$13,$O5561)))=0),1,0))</f>
        <v/>
      </c>
      <c r="AM5561">
        <f>IF($AI5561=1,IFERROR(IF(VALUE($C5561)&lt;100000000,VALUE($C5561),1000000000),IFERROR(IF(VALUE(MID($C5561,2,20))&lt;100000000,VALUE(MID($C5561,2,20)),1000000000),1000000000))+ROW()/100000,"")</f>
        <v/>
      </c>
    </row>
    <row r="5562">
      <c r="E5562" s="14" t="n"/>
      <c r="M5562" s="8">
        <f>IF($C5562="","",L5562*T5562/100)</f>
        <v/>
      </c>
      <c r="S5562" s="8" t="n"/>
      <c r="T5562" s="8" t="n"/>
      <c r="W5562">
        <f>IF($C5562="","",IF($AL5562=1,0,IF($AK5562=1,Settings!$C$6,Settings!$C$7))*100)</f>
        <v/>
      </c>
      <c r="X5562" s="8">
        <f>IF($C5562="","",T5562*W5562/100)</f>
        <v/>
      </c>
      <c r="Y5562" s="8">
        <f>IF($C5562="","",T5562-X5562)</f>
        <v/>
      </c>
      <c r="Z5562" s="8">
        <f>IF($C5562="","",Y5562-M5562)</f>
        <v/>
      </c>
      <c r="AD5562" s="8" t="n"/>
      <c r="AG5562" s="14" t="n"/>
      <c r="AI5562">
        <f>IF($C5562="","",IF(COUNTIF($C$2:$C5562,$C5562)=1,1,0))</f>
        <v/>
      </c>
      <c r="AJ5562">
        <f>IF($AI5562=1,SUMPRODUCT(--($AM$2:$AM$7001&lt;$AM5562))+1,"")</f>
        <v/>
      </c>
      <c r="AK5562">
        <f>IF($C5562="","",IF(OR($P5562=TRUE(),$P5562="TRUE"),1,0))</f>
        <v/>
      </c>
      <c r="AL5562">
        <f>IF($C5562="","",IF(AND($V5562="Yes",SUMPRODUCT((LEN(Settings!$F$6:$F$13)&gt;0)*ISNUMBER(SEARCH(Settings!$F$6:$F$13,$O5562)))=0),1,0))</f>
        <v/>
      </c>
      <c r="AM5562">
        <f>IF($AI5562=1,IFERROR(IF(VALUE($C5562)&lt;100000000,VALUE($C5562),1000000000),IFERROR(IF(VALUE(MID($C5562,2,20))&lt;100000000,VALUE(MID($C5562,2,20)),1000000000),1000000000))+ROW()/100000,"")</f>
        <v/>
      </c>
    </row>
    <row r="5563">
      <c r="E5563" s="14" t="n"/>
      <c r="M5563" s="8">
        <f>IF($C5563="","",L5563*T5563/100)</f>
        <v/>
      </c>
      <c r="S5563" s="8" t="n"/>
      <c r="T5563" s="8" t="n"/>
      <c r="W5563">
        <f>IF($C5563="","",IF($AL5563=1,0,IF($AK5563=1,Settings!$C$6,Settings!$C$7))*100)</f>
        <v/>
      </c>
      <c r="X5563" s="8">
        <f>IF($C5563="","",T5563*W5563/100)</f>
        <v/>
      </c>
      <c r="Y5563" s="8">
        <f>IF($C5563="","",T5563-X5563)</f>
        <v/>
      </c>
      <c r="Z5563" s="8">
        <f>IF($C5563="","",Y5563-M5563)</f>
        <v/>
      </c>
      <c r="AD5563" s="8" t="n"/>
      <c r="AG5563" s="14" t="n"/>
      <c r="AI5563">
        <f>IF($C5563="","",IF(COUNTIF($C$2:$C5563,$C5563)=1,1,0))</f>
        <v/>
      </c>
      <c r="AJ5563">
        <f>IF($AI5563=1,SUMPRODUCT(--($AM$2:$AM$7001&lt;$AM5563))+1,"")</f>
        <v/>
      </c>
      <c r="AK5563">
        <f>IF($C5563="","",IF(OR($P5563=TRUE(),$P5563="TRUE"),1,0))</f>
        <v/>
      </c>
      <c r="AL5563">
        <f>IF($C5563="","",IF(AND($V5563="Yes",SUMPRODUCT((LEN(Settings!$F$6:$F$13)&gt;0)*ISNUMBER(SEARCH(Settings!$F$6:$F$13,$O5563)))=0),1,0))</f>
        <v/>
      </c>
      <c r="AM5563">
        <f>IF($AI5563=1,IFERROR(IF(VALUE($C5563)&lt;100000000,VALUE($C5563),1000000000),IFERROR(IF(VALUE(MID($C5563,2,20))&lt;100000000,VALUE(MID($C5563,2,20)),1000000000),1000000000))+ROW()/100000,"")</f>
        <v/>
      </c>
    </row>
    <row r="5564">
      <c r="E5564" s="14" t="n"/>
      <c r="M5564" s="8">
        <f>IF($C5564="","",L5564*T5564/100)</f>
        <v/>
      </c>
      <c r="S5564" s="8" t="n"/>
      <c r="T5564" s="8" t="n"/>
      <c r="W5564">
        <f>IF($C5564="","",IF($AL5564=1,0,IF($AK5564=1,Settings!$C$6,Settings!$C$7))*100)</f>
        <v/>
      </c>
      <c r="X5564" s="8">
        <f>IF($C5564="","",T5564*W5564/100)</f>
        <v/>
      </c>
      <c r="Y5564" s="8">
        <f>IF($C5564="","",T5564-X5564)</f>
        <v/>
      </c>
      <c r="Z5564" s="8">
        <f>IF($C5564="","",Y5564-M5564)</f>
        <v/>
      </c>
      <c r="AD5564" s="8" t="n"/>
      <c r="AG5564" s="14" t="n"/>
      <c r="AI5564">
        <f>IF($C5564="","",IF(COUNTIF($C$2:$C5564,$C5564)=1,1,0))</f>
        <v/>
      </c>
      <c r="AJ5564">
        <f>IF($AI5564=1,SUMPRODUCT(--($AM$2:$AM$7001&lt;$AM5564))+1,"")</f>
        <v/>
      </c>
      <c r="AK5564">
        <f>IF($C5564="","",IF(OR($P5564=TRUE(),$P5564="TRUE"),1,0))</f>
        <v/>
      </c>
      <c r="AL5564">
        <f>IF($C5564="","",IF(AND($V5564="Yes",SUMPRODUCT((LEN(Settings!$F$6:$F$13)&gt;0)*ISNUMBER(SEARCH(Settings!$F$6:$F$13,$O5564)))=0),1,0))</f>
        <v/>
      </c>
      <c r="AM5564">
        <f>IF($AI5564=1,IFERROR(IF(VALUE($C5564)&lt;100000000,VALUE($C5564),1000000000),IFERROR(IF(VALUE(MID($C5564,2,20))&lt;100000000,VALUE(MID($C5564,2,20)),1000000000),1000000000))+ROW()/100000,"")</f>
        <v/>
      </c>
    </row>
    <row r="5565">
      <c r="E5565" s="14" t="n"/>
      <c r="M5565" s="8">
        <f>IF($C5565="","",L5565*T5565/100)</f>
        <v/>
      </c>
      <c r="S5565" s="8" t="n"/>
      <c r="T5565" s="8" t="n"/>
      <c r="W5565">
        <f>IF($C5565="","",IF($AL5565=1,0,IF($AK5565=1,Settings!$C$6,Settings!$C$7))*100)</f>
        <v/>
      </c>
      <c r="X5565" s="8">
        <f>IF($C5565="","",T5565*W5565/100)</f>
        <v/>
      </c>
      <c r="Y5565" s="8">
        <f>IF($C5565="","",T5565-X5565)</f>
        <v/>
      </c>
      <c r="Z5565" s="8">
        <f>IF($C5565="","",Y5565-M5565)</f>
        <v/>
      </c>
      <c r="AD5565" s="8" t="n"/>
      <c r="AG5565" s="14" t="n"/>
      <c r="AI5565">
        <f>IF($C5565="","",IF(COUNTIF($C$2:$C5565,$C5565)=1,1,0))</f>
        <v/>
      </c>
      <c r="AJ5565">
        <f>IF($AI5565=1,SUMPRODUCT(--($AM$2:$AM$7001&lt;$AM5565))+1,"")</f>
        <v/>
      </c>
      <c r="AK5565">
        <f>IF($C5565="","",IF(OR($P5565=TRUE(),$P5565="TRUE"),1,0))</f>
        <v/>
      </c>
      <c r="AL5565">
        <f>IF($C5565="","",IF(AND($V5565="Yes",SUMPRODUCT((LEN(Settings!$F$6:$F$13)&gt;0)*ISNUMBER(SEARCH(Settings!$F$6:$F$13,$O5565)))=0),1,0))</f>
        <v/>
      </c>
      <c r="AM5565">
        <f>IF($AI5565=1,IFERROR(IF(VALUE($C5565)&lt;100000000,VALUE($C5565),1000000000),IFERROR(IF(VALUE(MID($C5565,2,20))&lt;100000000,VALUE(MID($C5565,2,20)),1000000000),1000000000))+ROW()/100000,"")</f>
        <v/>
      </c>
    </row>
    <row r="5566">
      <c r="E5566" s="14" t="n"/>
      <c r="M5566" s="8">
        <f>IF($C5566="","",L5566*T5566/100)</f>
        <v/>
      </c>
      <c r="S5566" s="8" t="n"/>
      <c r="T5566" s="8" t="n"/>
      <c r="W5566">
        <f>IF($C5566="","",IF($AL5566=1,0,IF($AK5566=1,Settings!$C$6,Settings!$C$7))*100)</f>
        <v/>
      </c>
      <c r="X5566" s="8">
        <f>IF($C5566="","",T5566*W5566/100)</f>
        <v/>
      </c>
      <c r="Y5566" s="8">
        <f>IF($C5566="","",T5566-X5566)</f>
        <v/>
      </c>
      <c r="Z5566" s="8">
        <f>IF($C5566="","",Y5566-M5566)</f>
        <v/>
      </c>
      <c r="AD5566" s="8" t="n"/>
      <c r="AG5566" s="14" t="n"/>
      <c r="AI5566">
        <f>IF($C5566="","",IF(COUNTIF($C$2:$C5566,$C5566)=1,1,0))</f>
        <v/>
      </c>
      <c r="AJ5566">
        <f>IF($AI5566=1,SUMPRODUCT(--($AM$2:$AM$7001&lt;$AM5566))+1,"")</f>
        <v/>
      </c>
      <c r="AK5566">
        <f>IF($C5566="","",IF(OR($P5566=TRUE(),$P5566="TRUE"),1,0))</f>
        <v/>
      </c>
      <c r="AL5566">
        <f>IF($C5566="","",IF(AND($V5566="Yes",SUMPRODUCT((LEN(Settings!$F$6:$F$13)&gt;0)*ISNUMBER(SEARCH(Settings!$F$6:$F$13,$O5566)))=0),1,0))</f>
        <v/>
      </c>
      <c r="AM5566">
        <f>IF($AI5566=1,IFERROR(IF(VALUE($C5566)&lt;100000000,VALUE($C5566),1000000000),IFERROR(IF(VALUE(MID($C5566,2,20))&lt;100000000,VALUE(MID($C5566,2,20)),1000000000),1000000000))+ROW()/100000,"")</f>
        <v/>
      </c>
    </row>
    <row r="5567">
      <c r="E5567" s="14" t="n"/>
      <c r="M5567" s="8">
        <f>IF($C5567="","",L5567*T5567/100)</f>
        <v/>
      </c>
      <c r="S5567" s="8" t="n"/>
      <c r="T5567" s="8" t="n"/>
      <c r="W5567">
        <f>IF($C5567="","",IF($AL5567=1,0,IF($AK5567=1,Settings!$C$6,Settings!$C$7))*100)</f>
        <v/>
      </c>
      <c r="X5567" s="8">
        <f>IF($C5567="","",T5567*W5567/100)</f>
        <v/>
      </c>
      <c r="Y5567" s="8">
        <f>IF($C5567="","",T5567-X5567)</f>
        <v/>
      </c>
      <c r="Z5567" s="8">
        <f>IF($C5567="","",Y5567-M5567)</f>
        <v/>
      </c>
      <c r="AD5567" s="8" t="n"/>
      <c r="AG5567" s="14" t="n"/>
      <c r="AI5567">
        <f>IF($C5567="","",IF(COUNTIF($C$2:$C5567,$C5567)=1,1,0))</f>
        <v/>
      </c>
      <c r="AJ5567">
        <f>IF($AI5567=1,SUMPRODUCT(--($AM$2:$AM$7001&lt;$AM5567))+1,"")</f>
        <v/>
      </c>
      <c r="AK5567">
        <f>IF($C5567="","",IF(OR($P5567=TRUE(),$P5567="TRUE"),1,0))</f>
        <v/>
      </c>
      <c r="AL5567">
        <f>IF($C5567="","",IF(AND($V5567="Yes",SUMPRODUCT((LEN(Settings!$F$6:$F$13)&gt;0)*ISNUMBER(SEARCH(Settings!$F$6:$F$13,$O5567)))=0),1,0))</f>
        <v/>
      </c>
      <c r="AM5567">
        <f>IF($AI5567=1,IFERROR(IF(VALUE($C5567)&lt;100000000,VALUE($C5567),1000000000),IFERROR(IF(VALUE(MID($C5567,2,20))&lt;100000000,VALUE(MID($C5567,2,20)),1000000000),1000000000))+ROW()/100000,"")</f>
        <v/>
      </c>
    </row>
    <row r="5568">
      <c r="E5568" s="14" t="n"/>
      <c r="M5568" s="8">
        <f>IF($C5568="","",L5568*T5568/100)</f>
        <v/>
      </c>
      <c r="S5568" s="8" t="n"/>
      <c r="T5568" s="8" t="n"/>
      <c r="W5568">
        <f>IF($C5568="","",IF($AL5568=1,0,IF($AK5568=1,Settings!$C$6,Settings!$C$7))*100)</f>
        <v/>
      </c>
      <c r="X5568" s="8">
        <f>IF($C5568="","",T5568*W5568/100)</f>
        <v/>
      </c>
      <c r="Y5568" s="8">
        <f>IF($C5568="","",T5568-X5568)</f>
        <v/>
      </c>
      <c r="Z5568" s="8">
        <f>IF($C5568="","",Y5568-M5568)</f>
        <v/>
      </c>
      <c r="AD5568" s="8" t="n"/>
      <c r="AG5568" s="14" t="n"/>
      <c r="AI5568">
        <f>IF($C5568="","",IF(COUNTIF($C$2:$C5568,$C5568)=1,1,0))</f>
        <v/>
      </c>
      <c r="AJ5568">
        <f>IF($AI5568=1,SUMPRODUCT(--($AM$2:$AM$7001&lt;$AM5568))+1,"")</f>
        <v/>
      </c>
      <c r="AK5568">
        <f>IF($C5568="","",IF(OR($P5568=TRUE(),$P5568="TRUE"),1,0))</f>
        <v/>
      </c>
      <c r="AL5568">
        <f>IF($C5568="","",IF(AND($V5568="Yes",SUMPRODUCT((LEN(Settings!$F$6:$F$13)&gt;0)*ISNUMBER(SEARCH(Settings!$F$6:$F$13,$O5568)))=0),1,0))</f>
        <v/>
      </c>
      <c r="AM5568">
        <f>IF($AI5568=1,IFERROR(IF(VALUE($C5568)&lt;100000000,VALUE($C5568),1000000000),IFERROR(IF(VALUE(MID($C5568,2,20))&lt;100000000,VALUE(MID($C5568,2,20)),1000000000),1000000000))+ROW()/100000,"")</f>
        <v/>
      </c>
    </row>
    <row r="5569">
      <c r="E5569" s="14" t="n"/>
      <c r="M5569" s="8">
        <f>IF($C5569="","",L5569*T5569/100)</f>
        <v/>
      </c>
      <c r="S5569" s="8" t="n"/>
      <c r="T5569" s="8" t="n"/>
      <c r="W5569">
        <f>IF($C5569="","",IF($AL5569=1,0,IF($AK5569=1,Settings!$C$6,Settings!$C$7))*100)</f>
        <v/>
      </c>
      <c r="X5569" s="8">
        <f>IF($C5569="","",T5569*W5569/100)</f>
        <v/>
      </c>
      <c r="Y5569" s="8">
        <f>IF($C5569="","",T5569-X5569)</f>
        <v/>
      </c>
      <c r="Z5569" s="8">
        <f>IF($C5569="","",Y5569-M5569)</f>
        <v/>
      </c>
      <c r="AD5569" s="8" t="n"/>
      <c r="AG5569" s="14" t="n"/>
      <c r="AI5569">
        <f>IF($C5569="","",IF(COUNTIF($C$2:$C5569,$C5569)=1,1,0))</f>
        <v/>
      </c>
      <c r="AJ5569">
        <f>IF($AI5569=1,SUMPRODUCT(--($AM$2:$AM$7001&lt;$AM5569))+1,"")</f>
        <v/>
      </c>
      <c r="AK5569">
        <f>IF($C5569="","",IF(OR($P5569=TRUE(),$P5569="TRUE"),1,0))</f>
        <v/>
      </c>
      <c r="AL5569">
        <f>IF($C5569="","",IF(AND($V5569="Yes",SUMPRODUCT((LEN(Settings!$F$6:$F$13)&gt;0)*ISNUMBER(SEARCH(Settings!$F$6:$F$13,$O5569)))=0),1,0))</f>
        <v/>
      </c>
      <c r="AM5569">
        <f>IF($AI5569=1,IFERROR(IF(VALUE($C5569)&lt;100000000,VALUE($C5569),1000000000),IFERROR(IF(VALUE(MID($C5569,2,20))&lt;100000000,VALUE(MID($C5569,2,20)),1000000000),1000000000))+ROW()/100000,"")</f>
        <v/>
      </c>
    </row>
    <row r="5570">
      <c r="E5570" s="14" t="n"/>
      <c r="M5570" s="8">
        <f>IF($C5570="","",L5570*T5570/100)</f>
        <v/>
      </c>
      <c r="S5570" s="8" t="n"/>
      <c r="T5570" s="8" t="n"/>
      <c r="W5570">
        <f>IF($C5570="","",IF($AL5570=1,0,IF($AK5570=1,Settings!$C$6,Settings!$C$7))*100)</f>
        <v/>
      </c>
      <c r="X5570" s="8">
        <f>IF($C5570="","",T5570*W5570/100)</f>
        <v/>
      </c>
      <c r="Y5570" s="8">
        <f>IF($C5570="","",T5570-X5570)</f>
        <v/>
      </c>
      <c r="Z5570" s="8">
        <f>IF($C5570="","",Y5570-M5570)</f>
        <v/>
      </c>
      <c r="AD5570" s="8" t="n"/>
      <c r="AG5570" s="14" t="n"/>
      <c r="AI5570">
        <f>IF($C5570="","",IF(COUNTIF($C$2:$C5570,$C5570)=1,1,0))</f>
        <v/>
      </c>
      <c r="AJ5570">
        <f>IF($AI5570=1,SUMPRODUCT(--($AM$2:$AM$7001&lt;$AM5570))+1,"")</f>
        <v/>
      </c>
      <c r="AK5570">
        <f>IF($C5570="","",IF(OR($P5570=TRUE(),$P5570="TRUE"),1,0))</f>
        <v/>
      </c>
      <c r="AL5570">
        <f>IF($C5570="","",IF(AND($V5570="Yes",SUMPRODUCT((LEN(Settings!$F$6:$F$13)&gt;0)*ISNUMBER(SEARCH(Settings!$F$6:$F$13,$O5570)))=0),1,0))</f>
        <v/>
      </c>
      <c r="AM5570">
        <f>IF($AI5570=1,IFERROR(IF(VALUE($C5570)&lt;100000000,VALUE($C5570),1000000000),IFERROR(IF(VALUE(MID($C5570,2,20))&lt;100000000,VALUE(MID($C5570,2,20)),1000000000),1000000000))+ROW()/100000,"")</f>
        <v/>
      </c>
    </row>
    <row r="5571">
      <c r="E5571" s="14" t="n"/>
      <c r="M5571" s="8">
        <f>IF($C5571="","",L5571*T5571/100)</f>
        <v/>
      </c>
      <c r="S5571" s="8" t="n"/>
      <c r="T5571" s="8" t="n"/>
      <c r="W5571">
        <f>IF($C5571="","",IF($AL5571=1,0,IF($AK5571=1,Settings!$C$6,Settings!$C$7))*100)</f>
        <v/>
      </c>
      <c r="X5571" s="8">
        <f>IF($C5571="","",T5571*W5571/100)</f>
        <v/>
      </c>
      <c r="Y5571" s="8">
        <f>IF($C5571="","",T5571-X5571)</f>
        <v/>
      </c>
      <c r="Z5571" s="8">
        <f>IF($C5571="","",Y5571-M5571)</f>
        <v/>
      </c>
      <c r="AD5571" s="8" t="n"/>
      <c r="AG5571" s="14" t="n"/>
      <c r="AI5571">
        <f>IF($C5571="","",IF(COUNTIF($C$2:$C5571,$C5571)=1,1,0))</f>
        <v/>
      </c>
      <c r="AJ5571">
        <f>IF($AI5571=1,SUMPRODUCT(--($AM$2:$AM$7001&lt;$AM5571))+1,"")</f>
        <v/>
      </c>
      <c r="AK5571">
        <f>IF($C5571="","",IF(OR($P5571=TRUE(),$P5571="TRUE"),1,0))</f>
        <v/>
      </c>
      <c r="AL5571">
        <f>IF($C5571="","",IF(AND($V5571="Yes",SUMPRODUCT((LEN(Settings!$F$6:$F$13)&gt;0)*ISNUMBER(SEARCH(Settings!$F$6:$F$13,$O5571)))=0),1,0))</f>
        <v/>
      </c>
      <c r="AM5571">
        <f>IF($AI5571=1,IFERROR(IF(VALUE($C5571)&lt;100000000,VALUE($C5571),1000000000),IFERROR(IF(VALUE(MID($C5571,2,20))&lt;100000000,VALUE(MID($C5571,2,20)),1000000000),1000000000))+ROW()/100000,"")</f>
        <v/>
      </c>
    </row>
    <row r="5572">
      <c r="E5572" s="14" t="n"/>
      <c r="M5572" s="8">
        <f>IF($C5572="","",L5572*T5572/100)</f>
        <v/>
      </c>
      <c r="S5572" s="8" t="n"/>
      <c r="T5572" s="8" t="n"/>
      <c r="W5572">
        <f>IF($C5572="","",IF($AL5572=1,0,IF($AK5572=1,Settings!$C$6,Settings!$C$7))*100)</f>
        <v/>
      </c>
      <c r="X5572" s="8">
        <f>IF($C5572="","",T5572*W5572/100)</f>
        <v/>
      </c>
      <c r="Y5572" s="8">
        <f>IF($C5572="","",T5572-X5572)</f>
        <v/>
      </c>
      <c r="Z5572" s="8">
        <f>IF($C5572="","",Y5572-M5572)</f>
        <v/>
      </c>
      <c r="AD5572" s="8" t="n"/>
      <c r="AG5572" s="14" t="n"/>
      <c r="AI5572">
        <f>IF($C5572="","",IF(COUNTIF($C$2:$C5572,$C5572)=1,1,0))</f>
        <v/>
      </c>
      <c r="AJ5572">
        <f>IF($AI5572=1,SUMPRODUCT(--($AM$2:$AM$7001&lt;$AM5572))+1,"")</f>
        <v/>
      </c>
      <c r="AK5572">
        <f>IF($C5572="","",IF(OR($P5572=TRUE(),$P5572="TRUE"),1,0))</f>
        <v/>
      </c>
      <c r="AL5572">
        <f>IF($C5572="","",IF(AND($V5572="Yes",SUMPRODUCT((LEN(Settings!$F$6:$F$13)&gt;0)*ISNUMBER(SEARCH(Settings!$F$6:$F$13,$O5572)))=0),1,0))</f>
        <v/>
      </c>
      <c r="AM5572">
        <f>IF($AI5572=1,IFERROR(IF(VALUE($C5572)&lt;100000000,VALUE($C5572),1000000000),IFERROR(IF(VALUE(MID($C5572,2,20))&lt;100000000,VALUE(MID($C5572,2,20)),1000000000),1000000000))+ROW()/100000,"")</f>
        <v/>
      </c>
    </row>
    <row r="5573">
      <c r="E5573" s="14" t="n"/>
      <c r="M5573" s="8">
        <f>IF($C5573="","",L5573*T5573/100)</f>
        <v/>
      </c>
      <c r="S5573" s="8" t="n"/>
      <c r="T5573" s="8" t="n"/>
      <c r="W5573">
        <f>IF($C5573="","",IF($AL5573=1,0,IF($AK5573=1,Settings!$C$6,Settings!$C$7))*100)</f>
        <v/>
      </c>
      <c r="X5573" s="8">
        <f>IF($C5573="","",T5573*W5573/100)</f>
        <v/>
      </c>
      <c r="Y5573" s="8">
        <f>IF($C5573="","",T5573-X5573)</f>
        <v/>
      </c>
      <c r="Z5573" s="8">
        <f>IF($C5573="","",Y5573-M5573)</f>
        <v/>
      </c>
      <c r="AD5573" s="8" t="n"/>
      <c r="AG5573" s="14" t="n"/>
      <c r="AI5573">
        <f>IF($C5573="","",IF(COUNTIF($C$2:$C5573,$C5573)=1,1,0))</f>
        <v/>
      </c>
      <c r="AJ5573">
        <f>IF($AI5573=1,SUMPRODUCT(--($AM$2:$AM$7001&lt;$AM5573))+1,"")</f>
        <v/>
      </c>
      <c r="AK5573">
        <f>IF($C5573="","",IF(OR($P5573=TRUE(),$P5573="TRUE"),1,0))</f>
        <v/>
      </c>
      <c r="AL5573">
        <f>IF($C5573="","",IF(AND($V5573="Yes",SUMPRODUCT((LEN(Settings!$F$6:$F$13)&gt;0)*ISNUMBER(SEARCH(Settings!$F$6:$F$13,$O5573)))=0),1,0))</f>
        <v/>
      </c>
      <c r="AM5573">
        <f>IF($AI5573=1,IFERROR(IF(VALUE($C5573)&lt;100000000,VALUE($C5573),1000000000),IFERROR(IF(VALUE(MID($C5573,2,20))&lt;100000000,VALUE(MID($C5573,2,20)),1000000000),1000000000))+ROW()/100000,"")</f>
        <v/>
      </c>
    </row>
    <row r="5574">
      <c r="E5574" s="14" t="n"/>
      <c r="M5574" s="8">
        <f>IF($C5574="","",L5574*T5574/100)</f>
        <v/>
      </c>
      <c r="S5574" s="8" t="n"/>
      <c r="T5574" s="8" t="n"/>
      <c r="W5574">
        <f>IF($C5574="","",IF($AL5574=1,0,IF($AK5574=1,Settings!$C$6,Settings!$C$7))*100)</f>
        <v/>
      </c>
      <c r="X5574" s="8">
        <f>IF($C5574="","",T5574*W5574/100)</f>
        <v/>
      </c>
      <c r="Y5574" s="8">
        <f>IF($C5574="","",T5574-X5574)</f>
        <v/>
      </c>
      <c r="Z5574" s="8">
        <f>IF($C5574="","",Y5574-M5574)</f>
        <v/>
      </c>
      <c r="AD5574" s="8" t="n"/>
      <c r="AG5574" s="14" t="n"/>
      <c r="AI5574">
        <f>IF($C5574="","",IF(COUNTIF($C$2:$C5574,$C5574)=1,1,0))</f>
        <v/>
      </c>
      <c r="AJ5574">
        <f>IF($AI5574=1,SUMPRODUCT(--($AM$2:$AM$7001&lt;$AM5574))+1,"")</f>
        <v/>
      </c>
      <c r="AK5574">
        <f>IF($C5574="","",IF(OR($P5574=TRUE(),$P5574="TRUE"),1,0))</f>
        <v/>
      </c>
      <c r="AL5574">
        <f>IF($C5574="","",IF(AND($V5574="Yes",SUMPRODUCT((LEN(Settings!$F$6:$F$13)&gt;0)*ISNUMBER(SEARCH(Settings!$F$6:$F$13,$O5574)))=0),1,0))</f>
        <v/>
      </c>
      <c r="AM5574">
        <f>IF($AI5574=1,IFERROR(IF(VALUE($C5574)&lt;100000000,VALUE($C5574),1000000000),IFERROR(IF(VALUE(MID($C5574,2,20))&lt;100000000,VALUE(MID($C5574,2,20)),1000000000),1000000000))+ROW()/100000,"")</f>
        <v/>
      </c>
    </row>
    <row r="5575">
      <c r="E5575" s="14" t="n"/>
      <c r="M5575" s="8">
        <f>IF($C5575="","",L5575*T5575/100)</f>
        <v/>
      </c>
      <c r="S5575" s="8" t="n"/>
      <c r="T5575" s="8" t="n"/>
      <c r="W5575">
        <f>IF($C5575="","",IF($AL5575=1,0,IF($AK5575=1,Settings!$C$6,Settings!$C$7))*100)</f>
        <v/>
      </c>
      <c r="X5575" s="8">
        <f>IF($C5575="","",T5575*W5575/100)</f>
        <v/>
      </c>
      <c r="Y5575" s="8">
        <f>IF($C5575="","",T5575-X5575)</f>
        <v/>
      </c>
      <c r="Z5575" s="8">
        <f>IF($C5575="","",Y5575-M5575)</f>
        <v/>
      </c>
      <c r="AD5575" s="8" t="n"/>
      <c r="AG5575" s="14" t="n"/>
      <c r="AI5575">
        <f>IF($C5575="","",IF(COUNTIF($C$2:$C5575,$C5575)=1,1,0))</f>
        <v/>
      </c>
      <c r="AJ5575">
        <f>IF($AI5575=1,SUMPRODUCT(--($AM$2:$AM$7001&lt;$AM5575))+1,"")</f>
        <v/>
      </c>
      <c r="AK5575">
        <f>IF($C5575="","",IF(OR($P5575=TRUE(),$P5575="TRUE"),1,0))</f>
        <v/>
      </c>
      <c r="AL5575">
        <f>IF($C5575="","",IF(AND($V5575="Yes",SUMPRODUCT((LEN(Settings!$F$6:$F$13)&gt;0)*ISNUMBER(SEARCH(Settings!$F$6:$F$13,$O5575)))=0),1,0))</f>
        <v/>
      </c>
      <c r="AM5575">
        <f>IF($AI5575=1,IFERROR(IF(VALUE($C5575)&lt;100000000,VALUE($C5575),1000000000),IFERROR(IF(VALUE(MID($C5575,2,20))&lt;100000000,VALUE(MID($C5575,2,20)),1000000000),1000000000))+ROW()/100000,"")</f>
        <v/>
      </c>
    </row>
    <row r="5576">
      <c r="E5576" s="14" t="n"/>
      <c r="M5576" s="8">
        <f>IF($C5576="","",L5576*T5576/100)</f>
        <v/>
      </c>
      <c r="S5576" s="8" t="n"/>
      <c r="T5576" s="8" t="n"/>
      <c r="W5576">
        <f>IF($C5576="","",IF($AL5576=1,0,IF($AK5576=1,Settings!$C$6,Settings!$C$7))*100)</f>
        <v/>
      </c>
      <c r="X5576" s="8">
        <f>IF($C5576="","",T5576*W5576/100)</f>
        <v/>
      </c>
      <c r="Y5576" s="8">
        <f>IF($C5576="","",T5576-X5576)</f>
        <v/>
      </c>
      <c r="Z5576" s="8">
        <f>IF($C5576="","",Y5576-M5576)</f>
        <v/>
      </c>
      <c r="AD5576" s="8" t="n"/>
      <c r="AG5576" s="14" t="n"/>
      <c r="AI5576">
        <f>IF($C5576="","",IF(COUNTIF($C$2:$C5576,$C5576)=1,1,0))</f>
        <v/>
      </c>
      <c r="AJ5576">
        <f>IF($AI5576=1,SUMPRODUCT(--($AM$2:$AM$7001&lt;$AM5576))+1,"")</f>
        <v/>
      </c>
      <c r="AK5576">
        <f>IF($C5576="","",IF(OR($P5576=TRUE(),$P5576="TRUE"),1,0))</f>
        <v/>
      </c>
      <c r="AL5576">
        <f>IF($C5576="","",IF(AND($V5576="Yes",SUMPRODUCT((LEN(Settings!$F$6:$F$13)&gt;0)*ISNUMBER(SEARCH(Settings!$F$6:$F$13,$O5576)))=0),1,0))</f>
        <v/>
      </c>
      <c r="AM5576">
        <f>IF($AI5576=1,IFERROR(IF(VALUE($C5576)&lt;100000000,VALUE($C5576),1000000000),IFERROR(IF(VALUE(MID($C5576,2,20))&lt;100000000,VALUE(MID($C5576,2,20)),1000000000),1000000000))+ROW()/100000,"")</f>
        <v/>
      </c>
    </row>
    <row r="5577">
      <c r="E5577" s="14" t="n"/>
      <c r="M5577" s="8">
        <f>IF($C5577="","",L5577*T5577/100)</f>
        <v/>
      </c>
      <c r="S5577" s="8" t="n"/>
      <c r="T5577" s="8" t="n"/>
      <c r="W5577">
        <f>IF($C5577="","",IF($AL5577=1,0,IF($AK5577=1,Settings!$C$6,Settings!$C$7))*100)</f>
        <v/>
      </c>
      <c r="X5577" s="8">
        <f>IF($C5577="","",T5577*W5577/100)</f>
        <v/>
      </c>
      <c r="Y5577" s="8">
        <f>IF($C5577="","",T5577-X5577)</f>
        <v/>
      </c>
      <c r="Z5577" s="8">
        <f>IF($C5577="","",Y5577-M5577)</f>
        <v/>
      </c>
      <c r="AD5577" s="8" t="n"/>
      <c r="AG5577" s="14" t="n"/>
      <c r="AI5577">
        <f>IF($C5577="","",IF(COUNTIF($C$2:$C5577,$C5577)=1,1,0))</f>
        <v/>
      </c>
      <c r="AJ5577">
        <f>IF($AI5577=1,SUMPRODUCT(--($AM$2:$AM$7001&lt;$AM5577))+1,"")</f>
        <v/>
      </c>
      <c r="AK5577">
        <f>IF($C5577="","",IF(OR($P5577=TRUE(),$P5577="TRUE"),1,0))</f>
        <v/>
      </c>
      <c r="AL5577">
        <f>IF($C5577="","",IF(AND($V5577="Yes",SUMPRODUCT((LEN(Settings!$F$6:$F$13)&gt;0)*ISNUMBER(SEARCH(Settings!$F$6:$F$13,$O5577)))=0),1,0))</f>
        <v/>
      </c>
      <c r="AM5577">
        <f>IF($AI5577=1,IFERROR(IF(VALUE($C5577)&lt;100000000,VALUE($C5577),1000000000),IFERROR(IF(VALUE(MID($C5577,2,20))&lt;100000000,VALUE(MID($C5577,2,20)),1000000000),1000000000))+ROW()/100000,"")</f>
        <v/>
      </c>
    </row>
    <row r="5578">
      <c r="E5578" s="14" t="n"/>
      <c r="M5578" s="8">
        <f>IF($C5578="","",L5578*T5578/100)</f>
        <v/>
      </c>
      <c r="S5578" s="8" t="n"/>
      <c r="T5578" s="8" t="n"/>
      <c r="W5578">
        <f>IF($C5578="","",IF($AL5578=1,0,IF($AK5578=1,Settings!$C$6,Settings!$C$7))*100)</f>
        <v/>
      </c>
      <c r="X5578" s="8">
        <f>IF($C5578="","",T5578*W5578/100)</f>
        <v/>
      </c>
      <c r="Y5578" s="8">
        <f>IF($C5578="","",T5578-X5578)</f>
        <v/>
      </c>
      <c r="Z5578" s="8">
        <f>IF($C5578="","",Y5578-M5578)</f>
        <v/>
      </c>
      <c r="AD5578" s="8" t="n"/>
      <c r="AG5578" s="14" t="n"/>
      <c r="AI5578">
        <f>IF($C5578="","",IF(COUNTIF($C$2:$C5578,$C5578)=1,1,0))</f>
        <v/>
      </c>
      <c r="AJ5578">
        <f>IF($AI5578=1,SUMPRODUCT(--($AM$2:$AM$7001&lt;$AM5578))+1,"")</f>
        <v/>
      </c>
      <c r="AK5578">
        <f>IF($C5578="","",IF(OR($P5578=TRUE(),$P5578="TRUE"),1,0))</f>
        <v/>
      </c>
      <c r="AL5578">
        <f>IF($C5578="","",IF(AND($V5578="Yes",SUMPRODUCT((LEN(Settings!$F$6:$F$13)&gt;0)*ISNUMBER(SEARCH(Settings!$F$6:$F$13,$O5578)))=0),1,0))</f>
        <v/>
      </c>
      <c r="AM5578">
        <f>IF($AI5578=1,IFERROR(IF(VALUE($C5578)&lt;100000000,VALUE($C5578),1000000000),IFERROR(IF(VALUE(MID($C5578,2,20))&lt;100000000,VALUE(MID($C5578,2,20)),1000000000),1000000000))+ROW()/100000,"")</f>
        <v/>
      </c>
    </row>
    <row r="5579">
      <c r="E5579" s="14" t="n"/>
      <c r="M5579" s="8">
        <f>IF($C5579="","",L5579*T5579/100)</f>
        <v/>
      </c>
      <c r="S5579" s="8" t="n"/>
      <c r="T5579" s="8" t="n"/>
      <c r="W5579">
        <f>IF($C5579="","",IF($AL5579=1,0,IF($AK5579=1,Settings!$C$6,Settings!$C$7))*100)</f>
        <v/>
      </c>
      <c r="X5579" s="8">
        <f>IF($C5579="","",T5579*W5579/100)</f>
        <v/>
      </c>
      <c r="Y5579" s="8">
        <f>IF($C5579="","",T5579-X5579)</f>
        <v/>
      </c>
      <c r="Z5579" s="8">
        <f>IF($C5579="","",Y5579-M5579)</f>
        <v/>
      </c>
      <c r="AD5579" s="8" t="n"/>
      <c r="AG5579" s="14" t="n"/>
      <c r="AI5579">
        <f>IF($C5579="","",IF(COUNTIF($C$2:$C5579,$C5579)=1,1,0))</f>
        <v/>
      </c>
      <c r="AJ5579">
        <f>IF($AI5579=1,SUMPRODUCT(--($AM$2:$AM$7001&lt;$AM5579))+1,"")</f>
        <v/>
      </c>
      <c r="AK5579">
        <f>IF($C5579="","",IF(OR($P5579=TRUE(),$P5579="TRUE"),1,0))</f>
        <v/>
      </c>
      <c r="AL5579">
        <f>IF($C5579="","",IF(AND($V5579="Yes",SUMPRODUCT((LEN(Settings!$F$6:$F$13)&gt;0)*ISNUMBER(SEARCH(Settings!$F$6:$F$13,$O5579)))=0),1,0))</f>
        <v/>
      </c>
      <c r="AM5579">
        <f>IF($AI5579=1,IFERROR(IF(VALUE($C5579)&lt;100000000,VALUE($C5579),1000000000),IFERROR(IF(VALUE(MID($C5579,2,20))&lt;100000000,VALUE(MID($C5579,2,20)),1000000000),1000000000))+ROW()/100000,"")</f>
        <v/>
      </c>
    </row>
    <row r="5580">
      <c r="E5580" s="14" t="n"/>
      <c r="M5580" s="8">
        <f>IF($C5580="","",L5580*T5580/100)</f>
        <v/>
      </c>
      <c r="S5580" s="8" t="n"/>
      <c r="T5580" s="8" t="n"/>
      <c r="W5580">
        <f>IF($C5580="","",IF($AL5580=1,0,IF($AK5580=1,Settings!$C$6,Settings!$C$7))*100)</f>
        <v/>
      </c>
      <c r="X5580" s="8">
        <f>IF($C5580="","",T5580*W5580/100)</f>
        <v/>
      </c>
      <c r="Y5580" s="8">
        <f>IF($C5580="","",T5580-X5580)</f>
        <v/>
      </c>
      <c r="Z5580" s="8">
        <f>IF($C5580="","",Y5580-M5580)</f>
        <v/>
      </c>
      <c r="AD5580" s="8" t="n"/>
      <c r="AG5580" s="14" t="n"/>
      <c r="AI5580">
        <f>IF($C5580="","",IF(COUNTIF($C$2:$C5580,$C5580)=1,1,0))</f>
        <v/>
      </c>
      <c r="AJ5580">
        <f>IF($AI5580=1,SUMPRODUCT(--($AM$2:$AM$7001&lt;$AM5580))+1,"")</f>
        <v/>
      </c>
      <c r="AK5580">
        <f>IF($C5580="","",IF(OR($P5580=TRUE(),$P5580="TRUE"),1,0))</f>
        <v/>
      </c>
      <c r="AL5580">
        <f>IF($C5580="","",IF(AND($V5580="Yes",SUMPRODUCT((LEN(Settings!$F$6:$F$13)&gt;0)*ISNUMBER(SEARCH(Settings!$F$6:$F$13,$O5580)))=0),1,0))</f>
        <v/>
      </c>
      <c r="AM5580">
        <f>IF($AI5580=1,IFERROR(IF(VALUE($C5580)&lt;100000000,VALUE($C5580),1000000000),IFERROR(IF(VALUE(MID($C5580,2,20))&lt;100000000,VALUE(MID($C5580,2,20)),1000000000),1000000000))+ROW()/100000,"")</f>
        <v/>
      </c>
    </row>
    <row r="5581">
      <c r="E5581" s="14" t="n"/>
      <c r="M5581" s="8">
        <f>IF($C5581="","",L5581*T5581/100)</f>
        <v/>
      </c>
      <c r="S5581" s="8" t="n"/>
      <c r="T5581" s="8" t="n"/>
      <c r="W5581">
        <f>IF($C5581="","",IF($AL5581=1,0,IF($AK5581=1,Settings!$C$6,Settings!$C$7))*100)</f>
        <v/>
      </c>
      <c r="X5581" s="8">
        <f>IF($C5581="","",T5581*W5581/100)</f>
        <v/>
      </c>
      <c r="Y5581" s="8">
        <f>IF($C5581="","",T5581-X5581)</f>
        <v/>
      </c>
      <c r="Z5581" s="8">
        <f>IF($C5581="","",Y5581-M5581)</f>
        <v/>
      </c>
      <c r="AD5581" s="8" t="n"/>
      <c r="AG5581" s="14" t="n"/>
      <c r="AI5581">
        <f>IF($C5581="","",IF(COUNTIF($C$2:$C5581,$C5581)=1,1,0))</f>
        <v/>
      </c>
      <c r="AJ5581">
        <f>IF($AI5581=1,SUMPRODUCT(--($AM$2:$AM$7001&lt;$AM5581))+1,"")</f>
        <v/>
      </c>
      <c r="AK5581">
        <f>IF($C5581="","",IF(OR($P5581=TRUE(),$P5581="TRUE"),1,0))</f>
        <v/>
      </c>
      <c r="AL5581">
        <f>IF($C5581="","",IF(AND($V5581="Yes",SUMPRODUCT((LEN(Settings!$F$6:$F$13)&gt;0)*ISNUMBER(SEARCH(Settings!$F$6:$F$13,$O5581)))=0),1,0))</f>
        <v/>
      </c>
      <c r="AM5581">
        <f>IF($AI5581=1,IFERROR(IF(VALUE($C5581)&lt;100000000,VALUE($C5581),1000000000),IFERROR(IF(VALUE(MID($C5581,2,20))&lt;100000000,VALUE(MID($C5581,2,20)),1000000000),1000000000))+ROW()/100000,"")</f>
        <v/>
      </c>
    </row>
    <row r="5582">
      <c r="E5582" s="14" t="n"/>
      <c r="M5582" s="8">
        <f>IF($C5582="","",L5582*T5582/100)</f>
        <v/>
      </c>
      <c r="S5582" s="8" t="n"/>
      <c r="T5582" s="8" t="n"/>
      <c r="W5582">
        <f>IF($C5582="","",IF($AL5582=1,0,IF($AK5582=1,Settings!$C$6,Settings!$C$7))*100)</f>
        <v/>
      </c>
      <c r="X5582" s="8">
        <f>IF($C5582="","",T5582*W5582/100)</f>
        <v/>
      </c>
      <c r="Y5582" s="8">
        <f>IF($C5582="","",T5582-X5582)</f>
        <v/>
      </c>
      <c r="Z5582" s="8">
        <f>IF($C5582="","",Y5582-M5582)</f>
        <v/>
      </c>
      <c r="AD5582" s="8" t="n"/>
      <c r="AG5582" s="14" t="n"/>
      <c r="AI5582">
        <f>IF($C5582="","",IF(COUNTIF($C$2:$C5582,$C5582)=1,1,0))</f>
        <v/>
      </c>
      <c r="AJ5582">
        <f>IF($AI5582=1,SUMPRODUCT(--($AM$2:$AM$7001&lt;$AM5582))+1,"")</f>
        <v/>
      </c>
      <c r="AK5582">
        <f>IF($C5582="","",IF(OR($P5582=TRUE(),$P5582="TRUE"),1,0))</f>
        <v/>
      </c>
      <c r="AL5582">
        <f>IF($C5582="","",IF(AND($V5582="Yes",SUMPRODUCT((LEN(Settings!$F$6:$F$13)&gt;0)*ISNUMBER(SEARCH(Settings!$F$6:$F$13,$O5582)))=0),1,0))</f>
        <v/>
      </c>
      <c r="AM5582">
        <f>IF($AI5582=1,IFERROR(IF(VALUE($C5582)&lt;100000000,VALUE($C5582),1000000000),IFERROR(IF(VALUE(MID($C5582,2,20))&lt;100000000,VALUE(MID($C5582,2,20)),1000000000),1000000000))+ROW()/100000,"")</f>
        <v/>
      </c>
    </row>
    <row r="5583">
      <c r="E5583" s="14" t="n"/>
      <c r="M5583" s="8">
        <f>IF($C5583="","",L5583*T5583/100)</f>
        <v/>
      </c>
      <c r="S5583" s="8" t="n"/>
      <c r="T5583" s="8" t="n"/>
      <c r="W5583">
        <f>IF($C5583="","",IF($AL5583=1,0,IF($AK5583=1,Settings!$C$6,Settings!$C$7))*100)</f>
        <v/>
      </c>
      <c r="X5583" s="8">
        <f>IF($C5583="","",T5583*W5583/100)</f>
        <v/>
      </c>
      <c r="Y5583" s="8">
        <f>IF($C5583="","",T5583-X5583)</f>
        <v/>
      </c>
      <c r="Z5583" s="8">
        <f>IF($C5583="","",Y5583-M5583)</f>
        <v/>
      </c>
      <c r="AD5583" s="8" t="n"/>
      <c r="AG5583" s="14" t="n"/>
      <c r="AI5583">
        <f>IF($C5583="","",IF(COUNTIF($C$2:$C5583,$C5583)=1,1,0))</f>
        <v/>
      </c>
      <c r="AJ5583">
        <f>IF($AI5583=1,SUMPRODUCT(--($AM$2:$AM$7001&lt;$AM5583))+1,"")</f>
        <v/>
      </c>
      <c r="AK5583">
        <f>IF($C5583="","",IF(OR($P5583=TRUE(),$P5583="TRUE"),1,0))</f>
        <v/>
      </c>
      <c r="AL5583">
        <f>IF($C5583="","",IF(AND($V5583="Yes",SUMPRODUCT((LEN(Settings!$F$6:$F$13)&gt;0)*ISNUMBER(SEARCH(Settings!$F$6:$F$13,$O5583)))=0),1,0))</f>
        <v/>
      </c>
      <c r="AM5583">
        <f>IF($AI5583=1,IFERROR(IF(VALUE($C5583)&lt;100000000,VALUE($C5583),1000000000),IFERROR(IF(VALUE(MID($C5583,2,20))&lt;100000000,VALUE(MID($C5583,2,20)),1000000000),1000000000))+ROW()/100000,"")</f>
        <v/>
      </c>
    </row>
    <row r="5584">
      <c r="E5584" s="14" t="n"/>
      <c r="M5584" s="8">
        <f>IF($C5584="","",L5584*T5584/100)</f>
        <v/>
      </c>
      <c r="S5584" s="8" t="n"/>
      <c r="T5584" s="8" t="n"/>
      <c r="W5584">
        <f>IF($C5584="","",IF($AL5584=1,0,IF($AK5584=1,Settings!$C$6,Settings!$C$7))*100)</f>
        <v/>
      </c>
      <c r="X5584" s="8">
        <f>IF($C5584="","",T5584*W5584/100)</f>
        <v/>
      </c>
      <c r="Y5584" s="8">
        <f>IF($C5584="","",T5584-X5584)</f>
        <v/>
      </c>
      <c r="Z5584" s="8">
        <f>IF($C5584="","",Y5584-M5584)</f>
        <v/>
      </c>
      <c r="AD5584" s="8" t="n"/>
      <c r="AG5584" s="14" t="n"/>
      <c r="AI5584">
        <f>IF($C5584="","",IF(COUNTIF($C$2:$C5584,$C5584)=1,1,0))</f>
        <v/>
      </c>
      <c r="AJ5584">
        <f>IF($AI5584=1,SUMPRODUCT(--($AM$2:$AM$7001&lt;$AM5584))+1,"")</f>
        <v/>
      </c>
      <c r="AK5584">
        <f>IF($C5584="","",IF(OR($P5584=TRUE(),$P5584="TRUE"),1,0))</f>
        <v/>
      </c>
      <c r="AL5584">
        <f>IF($C5584="","",IF(AND($V5584="Yes",SUMPRODUCT((LEN(Settings!$F$6:$F$13)&gt;0)*ISNUMBER(SEARCH(Settings!$F$6:$F$13,$O5584)))=0),1,0))</f>
        <v/>
      </c>
      <c r="AM5584">
        <f>IF($AI5584=1,IFERROR(IF(VALUE($C5584)&lt;100000000,VALUE($C5584),1000000000),IFERROR(IF(VALUE(MID($C5584,2,20))&lt;100000000,VALUE(MID($C5584,2,20)),1000000000),1000000000))+ROW()/100000,"")</f>
        <v/>
      </c>
    </row>
    <row r="5585">
      <c r="E5585" s="14" t="n"/>
      <c r="M5585" s="8">
        <f>IF($C5585="","",L5585*T5585/100)</f>
        <v/>
      </c>
      <c r="S5585" s="8" t="n"/>
      <c r="T5585" s="8" t="n"/>
      <c r="W5585">
        <f>IF($C5585="","",IF($AL5585=1,0,IF($AK5585=1,Settings!$C$6,Settings!$C$7))*100)</f>
        <v/>
      </c>
      <c r="X5585" s="8">
        <f>IF($C5585="","",T5585*W5585/100)</f>
        <v/>
      </c>
      <c r="Y5585" s="8">
        <f>IF($C5585="","",T5585-X5585)</f>
        <v/>
      </c>
      <c r="Z5585" s="8">
        <f>IF($C5585="","",Y5585-M5585)</f>
        <v/>
      </c>
      <c r="AD5585" s="8" t="n"/>
      <c r="AG5585" s="14" t="n"/>
      <c r="AI5585">
        <f>IF($C5585="","",IF(COUNTIF($C$2:$C5585,$C5585)=1,1,0))</f>
        <v/>
      </c>
      <c r="AJ5585">
        <f>IF($AI5585=1,SUMPRODUCT(--($AM$2:$AM$7001&lt;$AM5585))+1,"")</f>
        <v/>
      </c>
      <c r="AK5585">
        <f>IF($C5585="","",IF(OR($P5585=TRUE(),$P5585="TRUE"),1,0))</f>
        <v/>
      </c>
      <c r="AL5585">
        <f>IF($C5585="","",IF(AND($V5585="Yes",SUMPRODUCT((LEN(Settings!$F$6:$F$13)&gt;0)*ISNUMBER(SEARCH(Settings!$F$6:$F$13,$O5585)))=0),1,0))</f>
        <v/>
      </c>
      <c r="AM5585">
        <f>IF($AI5585=1,IFERROR(IF(VALUE($C5585)&lt;100000000,VALUE($C5585),1000000000),IFERROR(IF(VALUE(MID($C5585,2,20))&lt;100000000,VALUE(MID($C5585,2,20)),1000000000),1000000000))+ROW()/100000,"")</f>
        <v/>
      </c>
    </row>
    <row r="5586">
      <c r="E5586" s="14" t="n"/>
      <c r="M5586" s="8">
        <f>IF($C5586="","",L5586*T5586/100)</f>
        <v/>
      </c>
      <c r="S5586" s="8" t="n"/>
      <c r="T5586" s="8" t="n"/>
      <c r="W5586">
        <f>IF($C5586="","",IF($AL5586=1,0,IF($AK5586=1,Settings!$C$6,Settings!$C$7))*100)</f>
        <v/>
      </c>
      <c r="X5586" s="8">
        <f>IF($C5586="","",T5586*W5586/100)</f>
        <v/>
      </c>
      <c r="Y5586" s="8">
        <f>IF($C5586="","",T5586-X5586)</f>
        <v/>
      </c>
      <c r="Z5586" s="8">
        <f>IF($C5586="","",Y5586-M5586)</f>
        <v/>
      </c>
      <c r="AD5586" s="8" t="n"/>
      <c r="AG5586" s="14" t="n"/>
      <c r="AI5586">
        <f>IF($C5586="","",IF(COUNTIF($C$2:$C5586,$C5586)=1,1,0))</f>
        <v/>
      </c>
      <c r="AJ5586">
        <f>IF($AI5586=1,SUMPRODUCT(--($AM$2:$AM$7001&lt;$AM5586))+1,"")</f>
        <v/>
      </c>
      <c r="AK5586">
        <f>IF($C5586="","",IF(OR($P5586=TRUE(),$P5586="TRUE"),1,0))</f>
        <v/>
      </c>
      <c r="AL5586">
        <f>IF($C5586="","",IF(AND($V5586="Yes",SUMPRODUCT((LEN(Settings!$F$6:$F$13)&gt;0)*ISNUMBER(SEARCH(Settings!$F$6:$F$13,$O5586)))=0),1,0))</f>
        <v/>
      </c>
      <c r="AM5586">
        <f>IF($AI5586=1,IFERROR(IF(VALUE($C5586)&lt;100000000,VALUE($C5586),1000000000),IFERROR(IF(VALUE(MID($C5586,2,20))&lt;100000000,VALUE(MID($C5586,2,20)),1000000000),1000000000))+ROW()/100000,"")</f>
        <v/>
      </c>
    </row>
    <row r="5587">
      <c r="E5587" s="14" t="n"/>
      <c r="M5587" s="8">
        <f>IF($C5587="","",L5587*T5587/100)</f>
        <v/>
      </c>
      <c r="S5587" s="8" t="n"/>
      <c r="T5587" s="8" t="n"/>
      <c r="W5587">
        <f>IF($C5587="","",IF($AL5587=1,0,IF($AK5587=1,Settings!$C$6,Settings!$C$7))*100)</f>
        <v/>
      </c>
      <c r="X5587" s="8">
        <f>IF($C5587="","",T5587*W5587/100)</f>
        <v/>
      </c>
      <c r="Y5587" s="8">
        <f>IF($C5587="","",T5587-X5587)</f>
        <v/>
      </c>
      <c r="Z5587" s="8">
        <f>IF($C5587="","",Y5587-M5587)</f>
        <v/>
      </c>
      <c r="AD5587" s="8" t="n"/>
      <c r="AG5587" s="14" t="n"/>
      <c r="AI5587">
        <f>IF($C5587="","",IF(COUNTIF($C$2:$C5587,$C5587)=1,1,0))</f>
        <v/>
      </c>
      <c r="AJ5587">
        <f>IF($AI5587=1,SUMPRODUCT(--($AM$2:$AM$7001&lt;$AM5587))+1,"")</f>
        <v/>
      </c>
      <c r="AK5587">
        <f>IF($C5587="","",IF(OR($P5587=TRUE(),$P5587="TRUE"),1,0))</f>
        <v/>
      </c>
      <c r="AL5587">
        <f>IF($C5587="","",IF(AND($V5587="Yes",SUMPRODUCT((LEN(Settings!$F$6:$F$13)&gt;0)*ISNUMBER(SEARCH(Settings!$F$6:$F$13,$O5587)))=0),1,0))</f>
        <v/>
      </c>
      <c r="AM5587">
        <f>IF($AI5587=1,IFERROR(IF(VALUE($C5587)&lt;100000000,VALUE($C5587),1000000000),IFERROR(IF(VALUE(MID($C5587,2,20))&lt;100000000,VALUE(MID($C5587,2,20)),1000000000),1000000000))+ROW()/100000,"")</f>
        <v/>
      </c>
    </row>
    <row r="5588">
      <c r="E5588" s="14" t="n"/>
      <c r="M5588" s="8">
        <f>IF($C5588="","",L5588*T5588/100)</f>
        <v/>
      </c>
      <c r="S5588" s="8" t="n"/>
      <c r="T5588" s="8" t="n"/>
      <c r="W5588">
        <f>IF($C5588="","",IF($AL5588=1,0,IF($AK5588=1,Settings!$C$6,Settings!$C$7))*100)</f>
        <v/>
      </c>
      <c r="X5588" s="8">
        <f>IF($C5588="","",T5588*W5588/100)</f>
        <v/>
      </c>
      <c r="Y5588" s="8">
        <f>IF($C5588="","",T5588-X5588)</f>
        <v/>
      </c>
      <c r="Z5588" s="8">
        <f>IF($C5588="","",Y5588-M5588)</f>
        <v/>
      </c>
      <c r="AD5588" s="8" t="n"/>
      <c r="AG5588" s="14" t="n"/>
      <c r="AI5588">
        <f>IF($C5588="","",IF(COUNTIF($C$2:$C5588,$C5588)=1,1,0))</f>
        <v/>
      </c>
      <c r="AJ5588">
        <f>IF($AI5588=1,SUMPRODUCT(--($AM$2:$AM$7001&lt;$AM5588))+1,"")</f>
        <v/>
      </c>
      <c r="AK5588">
        <f>IF($C5588="","",IF(OR($P5588=TRUE(),$P5588="TRUE"),1,0))</f>
        <v/>
      </c>
      <c r="AL5588">
        <f>IF($C5588="","",IF(AND($V5588="Yes",SUMPRODUCT((LEN(Settings!$F$6:$F$13)&gt;0)*ISNUMBER(SEARCH(Settings!$F$6:$F$13,$O5588)))=0),1,0))</f>
        <v/>
      </c>
      <c r="AM5588">
        <f>IF($AI5588=1,IFERROR(IF(VALUE($C5588)&lt;100000000,VALUE($C5588),1000000000),IFERROR(IF(VALUE(MID($C5588,2,20))&lt;100000000,VALUE(MID($C5588,2,20)),1000000000),1000000000))+ROW()/100000,"")</f>
        <v/>
      </c>
    </row>
    <row r="5589">
      <c r="E5589" s="14" t="n"/>
      <c r="M5589" s="8">
        <f>IF($C5589="","",L5589*T5589/100)</f>
        <v/>
      </c>
      <c r="S5589" s="8" t="n"/>
      <c r="T5589" s="8" t="n"/>
      <c r="W5589">
        <f>IF($C5589="","",IF($AL5589=1,0,IF($AK5589=1,Settings!$C$6,Settings!$C$7))*100)</f>
        <v/>
      </c>
      <c r="X5589" s="8">
        <f>IF($C5589="","",T5589*W5589/100)</f>
        <v/>
      </c>
      <c r="Y5589" s="8">
        <f>IF($C5589="","",T5589-X5589)</f>
        <v/>
      </c>
      <c r="Z5589" s="8">
        <f>IF($C5589="","",Y5589-M5589)</f>
        <v/>
      </c>
      <c r="AD5589" s="8" t="n"/>
      <c r="AG5589" s="14" t="n"/>
      <c r="AI5589">
        <f>IF($C5589="","",IF(COUNTIF($C$2:$C5589,$C5589)=1,1,0))</f>
        <v/>
      </c>
      <c r="AJ5589">
        <f>IF($AI5589=1,SUMPRODUCT(--($AM$2:$AM$7001&lt;$AM5589))+1,"")</f>
        <v/>
      </c>
      <c r="AK5589">
        <f>IF($C5589="","",IF(OR($P5589=TRUE(),$P5589="TRUE"),1,0))</f>
        <v/>
      </c>
      <c r="AL5589">
        <f>IF($C5589="","",IF(AND($V5589="Yes",SUMPRODUCT((LEN(Settings!$F$6:$F$13)&gt;0)*ISNUMBER(SEARCH(Settings!$F$6:$F$13,$O5589)))=0),1,0))</f>
        <v/>
      </c>
      <c r="AM5589">
        <f>IF($AI5589=1,IFERROR(IF(VALUE($C5589)&lt;100000000,VALUE($C5589),1000000000),IFERROR(IF(VALUE(MID($C5589,2,20))&lt;100000000,VALUE(MID($C5589,2,20)),1000000000),1000000000))+ROW()/100000,"")</f>
        <v/>
      </c>
    </row>
    <row r="5590">
      <c r="E5590" s="14" t="n"/>
      <c r="M5590" s="8">
        <f>IF($C5590="","",L5590*T5590/100)</f>
        <v/>
      </c>
      <c r="S5590" s="8" t="n"/>
      <c r="T5590" s="8" t="n"/>
      <c r="W5590">
        <f>IF($C5590="","",IF($AL5590=1,0,IF($AK5590=1,Settings!$C$6,Settings!$C$7))*100)</f>
        <v/>
      </c>
      <c r="X5590" s="8">
        <f>IF($C5590="","",T5590*W5590/100)</f>
        <v/>
      </c>
      <c r="Y5590" s="8">
        <f>IF($C5590="","",T5590-X5590)</f>
        <v/>
      </c>
      <c r="Z5590" s="8">
        <f>IF($C5590="","",Y5590-M5590)</f>
        <v/>
      </c>
      <c r="AD5590" s="8" t="n"/>
      <c r="AG5590" s="14" t="n"/>
      <c r="AI5590">
        <f>IF($C5590="","",IF(COUNTIF($C$2:$C5590,$C5590)=1,1,0))</f>
        <v/>
      </c>
      <c r="AJ5590">
        <f>IF($AI5590=1,SUMPRODUCT(--($AM$2:$AM$7001&lt;$AM5590))+1,"")</f>
        <v/>
      </c>
      <c r="AK5590">
        <f>IF($C5590="","",IF(OR($P5590=TRUE(),$P5590="TRUE"),1,0))</f>
        <v/>
      </c>
      <c r="AL5590">
        <f>IF($C5590="","",IF(AND($V5590="Yes",SUMPRODUCT((LEN(Settings!$F$6:$F$13)&gt;0)*ISNUMBER(SEARCH(Settings!$F$6:$F$13,$O5590)))=0),1,0))</f>
        <v/>
      </c>
      <c r="AM5590">
        <f>IF($AI5590=1,IFERROR(IF(VALUE($C5590)&lt;100000000,VALUE($C5590),1000000000),IFERROR(IF(VALUE(MID($C5590,2,20))&lt;100000000,VALUE(MID($C5590,2,20)),1000000000),1000000000))+ROW()/100000,"")</f>
        <v/>
      </c>
    </row>
    <row r="5591">
      <c r="E5591" s="14" t="n"/>
      <c r="M5591" s="8">
        <f>IF($C5591="","",L5591*T5591/100)</f>
        <v/>
      </c>
      <c r="S5591" s="8" t="n"/>
      <c r="T5591" s="8" t="n"/>
      <c r="W5591">
        <f>IF($C5591="","",IF($AL5591=1,0,IF($AK5591=1,Settings!$C$6,Settings!$C$7))*100)</f>
        <v/>
      </c>
      <c r="X5591" s="8">
        <f>IF($C5591="","",T5591*W5591/100)</f>
        <v/>
      </c>
      <c r="Y5591" s="8">
        <f>IF($C5591="","",T5591-X5591)</f>
        <v/>
      </c>
      <c r="Z5591" s="8">
        <f>IF($C5591="","",Y5591-M5591)</f>
        <v/>
      </c>
      <c r="AD5591" s="8" t="n"/>
      <c r="AG5591" s="14" t="n"/>
      <c r="AI5591">
        <f>IF($C5591="","",IF(COUNTIF($C$2:$C5591,$C5591)=1,1,0))</f>
        <v/>
      </c>
      <c r="AJ5591">
        <f>IF($AI5591=1,SUMPRODUCT(--($AM$2:$AM$7001&lt;$AM5591))+1,"")</f>
        <v/>
      </c>
      <c r="AK5591">
        <f>IF($C5591="","",IF(OR($P5591=TRUE(),$P5591="TRUE"),1,0))</f>
        <v/>
      </c>
      <c r="AL5591">
        <f>IF($C5591="","",IF(AND($V5591="Yes",SUMPRODUCT((LEN(Settings!$F$6:$F$13)&gt;0)*ISNUMBER(SEARCH(Settings!$F$6:$F$13,$O5591)))=0),1,0))</f>
        <v/>
      </c>
      <c r="AM5591">
        <f>IF($AI5591=1,IFERROR(IF(VALUE($C5591)&lt;100000000,VALUE($C5591),1000000000),IFERROR(IF(VALUE(MID($C5591,2,20))&lt;100000000,VALUE(MID($C5591,2,20)),1000000000),1000000000))+ROW()/100000,"")</f>
        <v/>
      </c>
    </row>
    <row r="5592">
      <c r="E5592" s="14" t="n"/>
      <c r="M5592" s="8">
        <f>IF($C5592="","",L5592*T5592/100)</f>
        <v/>
      </c>
      <c r="S5592" s="8" t="n"/>
      <c r="T5592" s="8" t="n"/>
      <c r="W5592">
        <f>IF($C5592="","",IF($AL5592=1,0,IF($AK5592=1,Settings!$C$6,Settings!$C$7))*100)</f>
        <v/>
      </c>
      <c r="X5592" s="8">
        <f>IF($C5592="","",T5592*W5592/100)</f>
        <v/>
      </c>
      <c r="Y5592" s="8">
        <f>IF($C5592="","",T5592-X5592)</f>
        <v/>
      </c>
      <c r="Z5592" s="8">
        <f>IF($C5592="","",Y5592-M5592)</f>
        <v/>
      </c>
      <c r="AD5592" s="8" t="n"/>
      <c r="AG5592" s="14" t="n"/>
      <c r="AI5592">
        <f>IF($C5592="","",IF(COUNTIF($C$2:$C5592,$C5592)=1,1,0))</f>
        <v/>
      </c>
      <c r="AJ5592">
        <f>IF($AI5592=1,SUMPRODUCT(--($AM$2:$AM$7001&lt;$AM5592))+1,"")</f>
        <v/>
      </c>
      <c r="AK5592">
        <f>IF($C5592="","",IF(OR($P5592=TRUE(),$P5592="TRUE"),1,0))</f>
        <v/>
      </c>
      <c r="AL5592">
        <f>IF($C5592="","",IF(AND($V5592="Yes",SUMPRODUCT((LEN(Settings!$F$6:$F$13)&gt;0)*ISNUMBER(SEARCH(Settings!$F$6:$F$13,$O5592)))=0),1,0))</f>
        <v/>
      </c>
      <c r="AM5592">
        <f>IF($AI5592=1,IFERROR(IF(VALUE($C5592)&lt;100000000,VALUE($C5592),1000000000),IFERROR(IF(VALUE(MID($C5592,2,20))&lt;100000000,VALUE(MID($C5592,2,20)),1000000000),1000000000))+ROW()/100000,"")</f>
        <v/>
      </c>
    </row>
    <row r="5593">
      <c r="E5593" s="14" t="n"/>
      <c r="M5593" s="8">
        <f>IF($C5593="","",L5593*T5593/100)</f>
        <v/>
      </c>
      <c r="S5593" s="8" t="n"/>
      <c r="T5593" s="8" t="n"/>
      <c r="W5593">
        <f>IF($C5593="","",IF($AL5593=1,0,IF($AK5593=1,Settings!$C$6,Settings!$C$7))*100)</f>
        <v/>
      </c>
      <c r="X5593" s="8">
        <f>IF($C5593="","",T5593*W5593/100)</f>
        <v/>
      </c>
      <c r="Y5593" s="8">
        <f>IF($C5593="","",T5593-X5593)</f>
        <v/>
      </c>
      <c r="Z5593" s="8">
        <f>IF($C5593="","",Y5593-M5593)</f>
        <v/>
      </c>
      <c r="AD5593" s="8" t="n"/>
      <c r="AG5593" s="14" t="n"/>
      <c r="AI5593">
        <f>IF($C5593="","",IF(COUNTIF($C$2:$C5593,$C5593)=1,1,0))</f>
        <v/>
      </c>
      <c r="AJ5593">
        <f>IF($AI5593=1,SUMPRODUCT(--($AM$2:$AM$7001&lt;$AM5593))+1,"")</f>
        <v/>
      </c>
      <c r="AK5593">
        <f>IF($C5593="","",IF(OR($P5593=TRUE(),$P5593="TRUE"),1,0))</f>
        <v/>
      </c>
      <c r="AL5593">
        <f>IF($C5593="","",IF(AND($V5593="Yes",SUMPRODUCT((LEN(Settings!$F$6:$F$13)&gt;0)*ISNUMBER(SEARCH(Settings!$F$6:$F$13,$O5593)))=0),1,0))</f>
        <v/>
      </c>
      <c r="AM5593">
        <f>IF($AI5593=1,IFERROR(IF(VALUE($C5593)&lt;100000000,VALUE($C5593),1000000000),IFERROR(IF(VALUE(MID($C5593,2,20))&lt;100000000,VALUE(MID($C5593,2,20)),1000000000),1000000000))+ROW()/100000,"")</f>
        <v/>
      </c>
    </row>
    <row r="5594">
      <c r="E5594" s="14" t="n"/>
      <c r="M5594" s="8">
        <f>IF($C5594="","",L5594*T5594/100)</f>
        <v/>
      </c>
      <c r="S5594" s="8" t="n"/>
      <c r="T5594" s="8" t="n"/>
      <c r="W5594">
        <f>IF($C5594="","",IF($AL5594=1,0,IF($AK5594=1,Settings!$C$6,Settings!$C$7))*100)</f>
        <v/>
      </c>
      <c r="X5594" s="8">
        <f>IF($C5594="","",T5594*W5594/100)</f>
        <v/>
      </c>
      <c r="Y5594" s="8">
        <f>IF($C5594="","",T5594-X5594)</f>
        <v/>
      </c>
      <c r="Z5594" s="8">
        <f>IF($C5594="","",Y5594-M5594)</f>
        <v/>
      </c>
      <c r="AD5594" s="8" t="n"/>
      <c r="AG5594" s="14" t="n"/>
      <c r="AI5594">
        <f>IF($C5594="","",IF(COUNTIF($C$2:$C5594,$C5594)=1,1,0))</f>
        <v/>
      </c>
      <c r="AJ5594">
        <f>IF($AI5594=1,SUMPRODUCT(--($AM$2:$AM$7001&lt;$AM5594))+1,"")</f>
        <v/>
      </c>
      <c r="AK5594">
        <f>IF($C5594="","",IF(OR($P5594=TRUE(),$P5594="TRUE"),1,0))</f>
        <v/>
      </c>
      <c r="AL5594">
        <f>IF($C5594="","",IF(AND($V5594="Yes",SUMPRODUCT((LEN(Settings!$F$6:$F$13)&gt;0)*ISNUMBER(SEARCH(Settings!$F$6:$F$13,$O5594)))=0),1,0))</f>
        <v/>
      </c>
      <c r="AM5594">
        <f>IF($AI5594=1,IFERROR(IF(VALUE($C5594)&lt;100000000,VALUE($C5594),1000000000),IFERROR(IF(VALUE(MID($C5594,2,20))&lt;100000000,VALUE(MID($C5594,2,20)),1000000000),1000000000))+ROW()/100000,"")</f>
        <v/>
      </c>
    </row>
    <row r="5595">
      <c r="E5595" s="14" t="n"/>
      <c r="M5595" s="8">
        <f>IF($C5595="","",L5595*T5595/100)</f>
        <v/>
      </c>
      <c r="S5595" s="8" t="n"/>
      <c r="T5595" s="8" t="n"/>
      <c r="W5595">
        <f>IF($C5595="","",IF($AL5595=1,0,IF($AK5595=1,Settings!$C$6,Settings!$C$7))*100)</f>
        <v/>
      </c>
      <c r="X5595" s="8">
        <f>IF($C5595="","",T5595*W5595/100)</f>
        <v/>
      </c>
      <c r="Y5595" s="8">
        <f>IF($C5595="","",T5595-X5595)</f>
        <v/>
      </c>
      <c r="Z5595" s="8">
        <f>IF($C5595="","",Y5595-M5595)</f>
        <v/>
      </c>
      <c r="AD5595" s="8" t="n"/>
      <c r="AG5595" s="14" t="n"/>
      <c r="AI5595">
        <f>IF($C5595="","",IF(COUNTIF($C$2:$C5595,$C5595)=1,1,0))</f>
        <v/>
      </c>
      <c r="AJ5595">
        <f>IF($AI5595=1,SUMPRODUCT(--($AM$2:$AM$7001&lt;$AM5595))+1,"")</f>
        <v/>
      </c>
      <c r="AK5595">
        <f>IF($C5595="","",IF(OR($P5595=TRUE(),$P5595="TRUE"),1,0))</f>
        <v/>
      </c>
      <c r="AL5595">
        <f>IF($C5595="","",IF(AND($V5595="Yes",SUMPRODUCT((LEN(Settings!$F$6:$F$13)&gt;0)*ISNUMBER(SEARCH(Settings!$F$6:$F$13,$O5595)))=0),1,0))</f>
        <v/>
      </c>
      <c r="AM5595">
        <f>IF($AI5595=1,IFERROR(IF(VALUE($C5595)&lt;100000000,VALUE($C5595),1000000000),IFERROR(IF(VALUE(MID($C5595,2,20))&lt;100000000,VALUE(MID($C5595,2,20)),1000000000),1000000000))+ROW()/100000,"")</f>
        <v/>
      </c>
    </row>
    <row r="5596">
      <c r="E5596" s="14" t="n"/>
      <c r="M5596" s="8">
        <f>IF($C5596="","",L5596*T5596/100)</f>
        <v/>
      </c>
      <c r="S5596" s="8" t="n"/>
      <c r="T5596" s="8" t="n"/>
      <c r="W5596">
        <f>IF($C5596="","",IF($AL5596=1,0,IF($AK5596=1,Settings!$C$6,Settings!$C$7))*100)</f>
        <v/>
      </c>
      <c r="X5596" s="8">
        <f>IF($C5596="","",T5596*W5596/100)</f>
        <v/>
      </c>
      <c r="Y5596" s="8">
        <f>IF($C5596="","",T5596-X5596)</f>
        <v/>
      </c>
      <c r="Z5596" s="8">
        <f>IF($C5596="","",Y5596-M5596)</f>
        <v/>
      </c>
      <c r="AD5596" s="8" t="n"/>
      <c r="AG5596" s="14" t="n"/>
      <c r="AI5596">
        <f>IF($C5596="","",IF(COUNTIF($C$2:$C5596,$C5596)=1,1,0))</f>
        <v/>
      </c>
      <c r="AJ5596">
        <f>IF($AI5596=1,SUMPRODUCT(--($AM$2:$AM$7001&lt;$AM5596))+1,"")</f>
        <v/>
      </c>
      <c r="AK5596">
        <f>IF($C5596="","",IF(OR($P5596=TRUE(),$P5596="TRUE"),1,0))</f>
        <v/>
      </c>
      <c r="AL5596">
        <f>IF($C5596="","",IF(AND($V5596="Yes",SUMPRODUCT((LEN(Settings!$F$6:$F$13)&gt;0)*ISNUMBER(SEARCH(Settings!$F$6:$F$13,$O5596)))=0),1,0))</f>
        <v/>
      </c>
      <c r="AM5596">
        <f>IF($AI5596=1,IFERROR(IF(VALUE($C5596)&lt;100000000,VALUE($C5596),1000000000),IFERROR(IF(VALUE(MID($C5596,2,20))&lt;100000000,VALUE(MID($C5596,2,20)),1000000000),1000000000))+ROW()/100000,"")</f>
        <v/>
      </c>
    </row>
    <row r="5597">
      <c r="E5597" s="14" t="n"/>
      <c r="M5597" s="8">
        <f>IF($C5597="","",L5597*T5597/100)</f>
        <v/>
      </c>
      <c r="S5597" s="8" t="n"/>
      <c r="T5597" s="8" t="n"/>
      <c r="W5597">
        <f>IF($C5597="","",IF($AL5597=1,0,IF($AK5597=1,Settings!$C$6,Settings!$C$7))*100)</f>
        <v/>
      </c>
      <c r="X5597" s="8">
        <f>IF($C5597="","",T5597*W5597/100)</f>
        <v/>
      </c>
      <c r="Y5597" s="8">
        <f>IF($C5597="","",T5597-X5597)</f>
        <v/>
      </c>
      <c r="Z5597" s="8">
        <f>IF($C5597="","",Y5597-M5597)</f>
        <v/>
      </c>
      <c r="AD5597" s="8" t="n"/>
      <c r="AG5597" s="14" t="n"/>
      <c r="AI5597">
        <f>IF($C5597="","",IF(COUNTIF($C$2:$C5597,$C5597)=1,1,0))</f>
        <v/>
      </c>
      <c r="AJ5597">
        <f>IF($AI5597=1,SUMPRODUCT(--($AM$2:$AM$7001&lt;$AM5597))+1,"")</f>
        <v/>
      </c>
      <c r="AK5597">
        <f>IF($C5597="","",IF(OR($P5597=TRUE(),$P5597="TRUE"),1,0))</f>
        <v/>
      </c>
      <c r="AL5597">
        <f>IF($C5597="","",IF(AND($V5597="Yes",SUMPRODUCT((LEN(Settings!$F$6:$F$13)&gt;0)*ISNUMBER(SEARCH(Settings!$F$6:$F$13,$O5597)))=0),1,0))</f>
        <v/>
      </c>
      <c r="AM5597">
        <f>IF($AI5597=1,IFERROR(IF(VALUE($C5597)&lt;100000000,VALUE($C5597),1000000000),IFERROR(IF(VALUE(MID($C5597,2,20))&lt;100000000,VALUE(MID($C5597,2,20)),1000000000),1000000000))+ROW()/100000,"")</f>
        <v/>
      </c>
    </row>
    <row r="5598">
      <c r="E5598" s="14" t="n"/>
      <c r="M5598" s="8">
        <f>IF($C5598="","",L5598*T5598/100)</f>
        <v/>
      </c>
      <c r="S5598" s="8" t="n"/>
      <c r="T5598" s="8" t="n"/>
      <c r="W5598">
        <f>IF($C5598="","",IF($AL5598=1,0,IF($AK5598=1,Settings!$C$6,Settings!$C$7))*100)</f>
        <v/>
      </c>
      <c r="X5598" s="8">
        <f>IF($C5598="","",T5598*W5598/100)</f>
        <v/>
      </c>
      <c r="Y5598" s="8">
        <f>IF($C5598="","",T5598-X5598)</f>
        <v/>
      </c>
      <c r="Z5598" s="8">
        <f>IF($C5598="","",Y5598-M5598)</f>
        <v/>
      </c>
      <c r="AD5598" s="8" t="n"/>
      <c r="AG5598" s="14" t="n"/>
      <c r="AI5598">
        <f>IF($C5598="","",IF(COUNTIF($C$2:$C5598,$C5598)=1,1,0))</f>
        <v/>
      </c>
      <c r="AJ5598">
        <f>IF($AI5598=1,SUMPRODUCT(--($AM$2:$AM$7001&lt;$AM5598))+1,"")</f>
        <v/>
      </c>
      <c r="AK5598">
        <f>IF($C5598="","",IF(OR($P5598=TRUE(),$P5598="TRUE"),1,0))</f>
        <v/>
      </c>
      <c r="AL5598">
        <f>IF($C5598="","",IF(AND($V5598="Yes",SUMPRODUCT((LEN(Settings!$F$6:$F$13)&gt;0)*ISNUMBER(SEARCH(Settings!$F$6:$F$13,$O5598)))=0),1,0))</f>
        <v/>
      </c>
      <c r="AM5598">
        <f>IF($AI5598=1,IFERROR(IF(VALUE($C5598)&lt;100000000,VALUE($C5598),1000000000),IFERROR(IF(VALUE(MID($C5598,2,20))&lt;100000000,VALUE(MID($C5598,2,20)),1000000000),1000000000))+ROW()/100000,"")</f>
        <v/>
      </c>
    </row>
    <row r="5599">
      <c r="E5599" s="14" t="n"/>
      <c r="M5599" s="8">
        <f>IF($C5599="","",L5599*T5599/100)</f>
        <v/>
      </c>
      <c r="S5599" s="8" t="n"/>
      <c r="T5599" s="8" t="n"/>
      <c r="W5599">
        <f>IF($C5599="","",IF($AL5599=1,0,IF($AK5599=1,Settings!$C$6,Settings!$C$7))*100)</f>
        <v/>
      </c>
      <c r="X5599" s="8">
        <f>IF($C5599="","",T5599*W5599/100)</f>
        <v/>
      </c>
      <c r="Y5599" s="8">
        <f>IF($C5599="","",T5599-X5599)</f>
        <v/>
      </c>
      <c r="Z5599" s="8">
        <f>IF($C5599="","",Y5599-M5599)</f>
        <v/>
      </c>
      <c r="AD5599" s="8" t="n"/>
      <c r="AG5599" s="14" t="n"/>
      <c r="AI5599">
        <f>IF($C5599="","",IF(COUNTIF($C$2:$C5599,$C5599)=1,1,0))</f>
        <v/>
      </c>
      <c r="AJ5599">
        <f>IF($AI5599=1,SUMPRODUCT(--($AM$2:$AM$7001&lt;$AM5599))+1,"")</f>
        <v/>
      </c>
      <c r="AK5599">
        <f>IF($C5599="","",IF(OR($P5599=TRUE(),$P5599="TRUE"),1,0))</f>
        <v/>
      </c>
      <c r="AL5599">
        <f>IF($C5599="","",IF(AND($V5599="Yes",SUMPRODUCT((LEN(Settings!$F$6:$F$13)&gt;0)*ISNUMBER(SEARCH(Settings!$F$6:$F$13,$O5599)))=0),1,0))</f>
        <v/>
      </c>
      <c r="AM5599">
        <f>IF($AI5599=1,IFERROR(IF(VALUE($C5599)&lt;100000000,VALUE($C5599),1000000000),IFERROR(IF(VALUE(MID($C5599,2,20))&lt;100000000,VALUE(MID($C5599,2,20)),1000000000),1000000000))+ROW()/100000,"")</f>
        <v/>
      </c>
    </row>
    <row r="5600">
      <c r="E5600" s="14" t="n"/>
      <c r="M5600" s="8">
        <f>IF($C5600="","",L5600*T5600/100)</f>
        <v/>
      </c>
      <c r="S5600" s="8" t="n"/>
      <c r="T5600" s="8" t="n"/>
      <c r="W5600">
        <f>IF($C5600="","",IF($AL5600=1,0,IF($AK5600=1,Settings!$C$6,Settings!$C$7))*100)</f>
        <v/>
      </c>
      <c r="X5600" s="8">
        <f>IF($C5600="","",T5600*W5600/100)</f>
        <v/>
      </c>
      <c r="Y5600" s="8">
        <f>IF($C5600="","",T5600-X5600)</f>
        <v/>
      </c>
      <c r="Z5600" s="8">
        <f>IF($C5600="","",Y5600-M5600)</f>
        <v/>
      </c>
      <c r="AD5600" s="8" t="n"/>
      <c r="AG5600" s="14" t="n"/>
      <c r="AI5600">
        <f>IF($C5600="","",IF(COUNTIF($C$2:$C5600,$C5600)=1,1,0))</f>
        <v/>
      </c>
      <c r="AJ5600">
        <f>IF($AI5600=1,SUMPRODUCT(--($AM$2:$AM$7001&lt;$AM5600))+1,"")</f>
        <v/>
      </c>
      <c r="AK5600">
        <f>IF($C5600="","",IF(OR($P5600=TRUE(),$P5600="TRUE"),1,0))</f>
        <v/>
      </c>
      <c r="AL5600">
        <f>IF($C5600="","",IF(AND($V5600="Yes",SUMPRODUCT((LEN(Settings!$F$6:$F$13)&gt;0)*ISNUMBER(SEARCH(Settings!$F$6:$F$13,$O5600)))=0),1,0))</f>
        <v/>
      </c>
      <c r="AM5600">
        <f>IF($AI5600=1,IFERROR(IF(VALUE($C5600)&lt;100000000,VALUE($C5600),1000000000),IFERROR(IF(VALUE(MID($C5600,2,20))&lt;100000000,VALUE(MID($C5600,2,20)),1000000000),1000000000))+ROW()/100000,"")</f>
        <v/>
      </c>
    </row>
    <row r="5601">
      <c r="E5601" s="14" t="n"/>
      <c r="M5601" s="8">
        <f>IF($C5601="","",L5601*T5601/100)</f>
        <v/>
      </c>
      <c r="S5601" s="8" t="n"/>
      <c r="T5601" s="8" t="n"/>
      <c r="W5601">
        <f>IF($C5601="","",IF($AL5601=1,0,IF($AK5601=1,Settings!$C$6,Settings!$C$7))*100)</f>
        <v/>
      </c>
      <c r="X5601" s="8">
        <f>IF($C5601="","",T5601*W5601/100)</f>
        <v/>
      </c>
      <c r="Y5601" s="8">
        <f>IF($C5601="","",T5601-X5601)</f>
        <v/>
      </c>
      <c r="Z5601" s="8">
        <f>IF($C5601="","",Y5601-M5601)</f>
        <v/>
      </c>
      <c r="AD5601" s="8" t="n"/>
      <c r="AG5601" s="14" t="n"/>
      <c r="AI5601">
        <f>IF($C5601="","",IF(COUNTIF($C$2:$C5601,$C5601)=1,1,0))</f>
        <v/>
      </c>
      <c r="AJ5601">
        <f>IF($AI5601=1,SUMPRODUCT(--($AM$2:$AM$7001&lt;$AM5601))+1,"")</f>
        <v/>
      </c>
      <c r="AK5601">
        <f>IF($C5601="","",IF(OR($P5601=TRUE(),$P5601="TRUE"),1,0))</f>
        <v/>
      </c>
      <c r="AL5601">
        <f>IF($C5601="","",IF(AND($V5601="Yes",SUMPRODUCT((LEN(Settings!$F$6:$F$13)&gt;0)*ISNUMBER(SEARCH(Settings!$F$6:$F$13,$O5601)))=0),1,0))</f>
        <v/>
      </c>
      <c r="AM5601">
        <f>IF($AI5601=1,IFERROR(IF(VALUE($C5601)&lt;100000000,VALUE($C5601),1000000000),IFERROR(IF(VALUE(MID($C5601,2,20))&lt;100000000,VALUE(MID($C5601,2,20)),1000000000),1000000000))+ROW()/100000,"")</f>
        <v/>
      </c>
    </row>
    <row r="5602">
      <c r="E5602" s="14" t="n"/>
      <c r="M5602" s="8">
        <f>IF($C5602="","",L5602*T5602/100)</f>
        <v/>
      </c>
      <c r="S5602" s="8" t="n"/>
      <c r="T5602" s="8" t="n"/>
      <c r="W5602">
        <f>IF($C5602="","",IF($AL5602=1,0,IF($AK5602=1,Settings!$C$6,Settings!$C$7))*100)</f>
        <v/>
      </c>
      <c r="X5602" s="8">
        <f>IF($C5602="","",T5602*W5602/100)</f>
        <v/>
      </c>
      <c r="Y5602" s="8">
        <f>IF($C5602="","",T5602-X5602)</f>
        <v/>
      </c>
      <c r="Z5602" s="8">
        <f>IF($C5602="","",Y5602-M5602)</f>
        <v/>
      </c>
      <c r="AD5602" s="8" t="n"/>
      <c r="AG5602" s="14" t="n"/>
      <c r="AI5602">
        <f>IF($C5602="","",IF(COUNTIF($C$2:$C5602,$C5602)=1,1,0))</f>
        <v/>
      </c>
      <c r="AJ5602">
        <f>IF($AI5602=1,SUMPRODUCT(--($AM$2:$AM$7001&lt;$AM5602))+1,"")</f>
        <v/>
      </c>
      <c r="AK5602">
        <f>IF($C5602="","",IF(OR($P5602=TRUE(),$P5602="TRUE"),1,0))</f>
        <v/>
      </c>
      <c r="AL5602">
        <f>IF($C5602="","",IF(AND($V5602="Yes",SUMPRODUCT((LEN(Settings!$F$6:$F$13)&gt;0)*ISNUMBER(SEARCH(Settings!$F$6:$F$13,$O5602)))=0),1,0))</f>
        <v/>
      </c>
      <c r="AM5602">
        <f>IF($AI5602=1,IFERROR(IF(VALUE($C5602)&lt;100000000,VALUE($C5602),1000000000),IFERROR(IF(VALUE(MID($C5602,2,20))&lt;100000000,VALUE(MID($C5602,2,20)),1000000000),1000000000))+ROW()/100000,"")</f>
        <v/>
      </c>
    </row>
    <row r="5603">
      <c r="E5603" s="14" t="n"/>
      <c r="M5603" s="8">
        <f>IF($C5603="","",L5603*T5603/100)</f>
        <v/>
      </c>
      <c r="S5603" s="8" t="n"/>
      <c r="T5603" s="8" t="n"/>
      <c r="W5603">
        <f>IF($C5603="","",IF($AL5603=1,0,IF($AK5603=1,Settings!$C$6,Settings!$C$7))*100)</f>
        <v/>
      </c>
      <c r="X5603" s="8">
        <f>IF($C5603="","",T5603*W5603/100)</f>
        <v/>
      </c>
      <c r="Y5603" s="8">
        <f>IF($C5603="","",T5603-X5603)</f>
        <v/>
      </c>
      <c r="Z5603" s="8">
        <f>IF($C5603="","",Y5603-M5603)</f>
        <v/>
      </c>
      <c r="AD5603" s="8" t="n"/>
      <c r="AG5603" s="14" t="n"/>
      <c r="AI5603">
        <f>IF($C5603="","",IF(COUNTIF($C$2:$C5603,$C5603)=1,1,0))</f>
        <v/>
      </c>
      <c r="AJ5603">
        <f>IF($AI5603=1,SUMPRODUCT(--($AM$2:$AM$7001&lt;$AM5603))+1,"")</f>
        <v/>
      </c>
      <c r="AK5603">
        <f>IF($C5603="","",IF(OR($P5603=TRUE(),$P5603="TRUE"),1,0))</f>
        <v/>
      </c>
      <c r="AL5603">
        <f>IF($C5603="","",IF(AND($V5603="Yes",SUMPRODUCT((LEN(Settings!$F$6:$F$13)&gt;0)*ISNUMBER(SEARCH(Settings!$F$6:$F$13,$O5603)))=0),1,0))</f>
        <v/>
      </c>
      <c r="AM5603">
        <f>IF($AI5603=1,IFERROR(IF(VALUE($C5603)&lt;100000000,VALUE($C5603),1000000000),IFERROR(IF(VALUE(MID($C5603,2,20))&lt;100000000,VALUE(MID($C5603,2,20)),1000000000),1000000000))+ROW()/100000,"")</f>
        <v/>
      </c>
    </row>
    <row r="5604">
      <c r="E5604" s="14" t="n"/>
      <c r="M5604" s="8">
        <f>IF($C5604="","",L5604*T5604/100)</f>
        <v/>
      </c>
      <c r="S5604" s="8" t="n"/>
      <c r="T5604" s="8" t="n"/>
      <c r="W5604">
        <f>IF($C5604="","",IF($AL5604=1,0,IF($AK5604=1,Settings!$C$6,Settings!$C$7))*100)</f>
        <v/>
      </c>
      <c r="X5604" s="8">
        <f>IF($C5604="","",T5604*W5604/100)</f>
        <v/>
      </c>
      <c r="Y5604" s="8">
        <f>IF($C5604="","",T5604-X5604)</f>
        <v/>
      </c>
      <c r="Z5604" s="8">
        <f>IF($C5604="","",Y5604-M5604)</f>
        <v/>
      </c>
      <c r="AD5604" s="8" t="n"/>
      <c r="AG5604" s="14" t="n"/>
      <c r="AI5604">
        <f>IF($C5604="","",IF(COUNTIF($C$2:$C5604,$C5604)=1,1,0))</f>
        <v/>
      </c>
      <c r="AJ5604">
        <f>IF($AI5604=1,SUMPRODUCT(--($AM$2:$AM$7001&lt;$AM5604))+1,"")</f>
        <v/>
      </c>
      <c r="AK5604">
        <f>IF($C5604="","",IF(OR($P5604=TRUE(),$P5604="TRUE"),1,0))</f>
        <v/>
      </c>
      <c r="AL5604">
        <f>IF($C5604="","",IF(AND($V5604="Yes",SUMPRODUCT((LEN(Settings!$F$6:$F$13)&gt;0)*ISNUMBER(SEARCH(Settings!$F$6:$F$13,$O5604)))=0),1,0))</f>
        <v/>
      </c>
      <c r="AM5604">
        <f>IF($AI5604=1,IFERROR(IF(VALUE($C5604)&lt;100000000,VALUE($C5604),1000000000),IFERROR(IF(VALUE(MID($C5604,2,20))&lt;100000000,VALUE(MID($C5604,2,20)),1000000000),1000000000))+ROW()/100000,"")</f>
        <v/>
      </c>
    </row>
    <row r="5605">
      <c r="E5605" s="14" t="n"/>
      <c r="M5605" s="8">
        <f>IF($C5605="","",L5605*T5605/100)</f>
        <v/>
      </c>
      <c r="S5605" s="8" t="n"/>
      <c r="T5605" s="8" t="n"/>
      <c r="W5605">
        <f>IF($C5605="","",IF($AL5605=1,0,IF($AK5605=1,Settings!$C$6,Settings!$C$7))*100)</f>
        <v/>
      </c>
      <c r="X5605" s="8">
        <f>IF($C5605="","",T5605*W5605/100)</f>
        <v/>
      </c>
      <c r="Y5605" s="8">
        <f>IF($C5605="","",T5605-X5605)</f>
        <v/>
      </c>
      <c r="Z5605" s="8">
        <f>IF($C5605="","",Y5605-M5605)</f>
        <v/>
      </c>
      <c r="AD5605" s="8" t="n"/>
      <c r="AG5605" s="14" t="n"/>
      <c r="AI5605">
        <f>IF($C5605="","",IF(COUNTIF($C$2:$C5605,$C5605)=1,1,0))</f>
        <v/>
      </c>
      <c r="AJ5605">
        <f>IF($AI5605=1,SUMPRODUCT(--($AM$2:$AM$7001&lt;$AM5605))+1,"")</f>
        <v/>
      </c>
      <c r="AK5605">
        <f>IF($C5605="","",IF(OR($P5605=TRUE(),$P5605="TRUE"),1,0))</f>
        <v/>
      </c>
      <c r="AL5605">
        <f>IF($C5605="","",IF(AND($V5605="Yes",SUMPRODUCT((LEN(Settings!$F$6:$F$13)&gt;0)*ISNUMBER(SEARCH(Settings!$F$6:$F$13,$O5605)))=0),1,0))</f>
        <v/>
      </c>
      <c r="AM5605">
        <f>IF($AI5605=1,IFERROR(IF(VALUE($C5605)&lt;100000000,VALUE($C5605),1000000000),IFERROR(IF(VALUE(MID($C5605,2,20))&lt;100000000,VALUE(MID($C5605,2,20)),1000000000),1000000000))+ROW()/100000,"")</f>
        <v/>
      </c>
    </row>
    <row r="5606">
      <c r="E5606" s="14" t="n"/>
      <c r="M5606" s="8">
        <f>IF($C5606="","",L5606*T5606/100)</f>
        <v/>
      </c>
      <c r="S5606" s="8" t="n"/>
      <c r="T5606" s="8" t="n"/>
      <c r="W5606">
        <f>IF($C5606="","",IF($AL5606=1,0,IF($AK5606=1,Settings!$C$6,Settings!$C$7))*100)</f>
        <v/>
      </c>
      <c r="X5606" s="8">
        <f>IF($C5606="","",T5606*W5606/100)</f>
        <v/>
      </c>
      <c r="Y5606" s="8">
        <f>IF($C5606="","",T5606-X5606)</f>
        <v/>
      </c>
      <c r="Z5606" s="8">
        <f>IF($C5606="","",Y5606-M5606)</f>
        <v/>
      </c>
      <c r="AD5606" s="8" t="n"/>
      <c r="AG5606" s="14" t="n"/>
      <c r="AI5606">
        <f>IF($C5606="","",IF(COUNTIF($C$2:$C5606,$C5606)=1,1,0))</f>
        <v/>
      </c>
      <c r="AJ5606">
        <f>IF($AI5606=1,SUMPRODUCT(--($AM$2:$AM$7001&lt;$AM5606))+1,"")</f>
        <v/>
      </c>
      <c r="AK5606">
        <f>IF($C5606="","",IF(OR($P5606=TRUE(),$P5606="TRUE"),1,0))</f>
        <v/>
      </c>
      <c r="AL5606">
        <f>IF($C5606="","",IF(AND($V5606="Yes",SUMPRODUCT((LEN(Settings!$F$6:$F$13)&gt;0)*ISNUMBER(SEARCH(Settings!$F$6:$F$13,$O5606)))=0),1,0))</f>
        <v/>
      </c>
      <c r="AM5606">
        <f>IF($AI5606=1,IFERROR(IF(VALUE($C5606)&lt;100000000,VALUE($C5606),1000000000),IFERROR(IF(VALUE(MID($C5606,2,20))&lt;100000000,VALUE(MID($C5606,2,20)),1000000000),1000000000))+ROW()/100000,"")</f>
        <v/>
      </c>
    </row>
    <row r="5607">
      <c r="E5607" s="14" t="n"/>
      <c r="M5607" s="8">
        <f>IF($C5607="","",L5607*T5607/100)</f>
        <v/>
      </c>
      <c r="S5607" s="8" t="n"/>
      <c r="T5607" s="8" t="n"/>
      <c r="W5607">
        <f>IF($C5607="","",IF($AL5607=1,0,IF($AK5607=1,Settings!$C$6,Settings!$C$7))*100)</f>
        <v/>
      </c>
      <c r="X5607" s="8">
        <f>IF($C5607="","",T5607*W5607/100)</f>
        <v/>
      </c>
      <c r="Y5607" s="8">
        <f>IF($C5607="","",T5607-X5607)</f>
        <v/>
      </c>
      <c r="Z5607" s="8">
        <f>IF($C5607="","",Y5607-M5607)</f>
        <v/>
      </c>
      <c r="AD5607" s="8" t="n"/>
      <c r="AG5607" s="14" t="n"/>
      <c r="AI5607">
        <f>IF($C5607="","",IF(COUNTIF($C$2:$C5607,$C5607)=1,1,0))</f>
        <v/>
      </c>
      <c r="AJ5607">
        <f>IF($AI5607=1,SUMPRODUCT(--($AM$2:$AM$7001&lt;$AM5607))+1,"")</f>
        <v/>
      </c>
      <c r="AK5607">
        <f>IF($C5607="","",IF(OR($P5607=TRUE(),$P5607="TRUE"),1,0))</f>
        <v/>
      </c>
      <c r="AL5607">
        <f>IF($C5607="","",IF(AND($V5607="Yes",SUMPRODUCT((LEN(Settings!$F$6:$F$13)&gt;0)*ISNUMBER(SEARCH(Settings!$F$6:$F$13,$O5607)))=0),1,0))</f>
        <v/>
      </c>
      <c r="AM5607">
        <f>IF($AI5607=1,IFERROR(IF(VALUE($C5607)&lt;100000000,VALUE($C5607),1000000000),IFERROR(IF(VALUE(MID($C5607,2,20))&lt;100000000,VALUE(MID($C5607,2,20)),1000000000),1000000000))+ROW()/100000,"")</f>
        <v/>
      </c>
    </row>
    <row r="5608">
      <c r="E5608" s="14" t="n"/>
      <c r="M5608" s="8">
        <f>IF($C5608="","",L5608*T5608/100)</f>
        <v/>
      </c>
      <c r="S5608" s="8" t="n"/>
      <c r="T5608" s="8" t="n"/>
      <c r="W5608">
        <f>IF($C5608="","",IF($AL5608=1,0,IF($AK5608=1,Settings!$C$6,Settings!$C$7))*100)</f>
        <v/>
      </c>
      <c r="X5608" s="8">
        <f>IF($C5608="","",T5608*W5608/100)</f>
        <v/>
      </c>
      <c r="Y5608" s="8">
        <f>IF($C5608="","",T5608-X5608)</f>
        <v/>
      </c>
      <c r="Z5608" s="8">
        <f>IF($C5608="","",Y5608-M5608)</f>
        <v/>
      </c>
      <c r="AD5608" s="8" t="n"/>
      <c r="AG5608" s="14" t="n"/>
      <c r="AI5608">
        <f>IF($C5608="","",IF(COUNTIF($C$2:$C5608,$C5608)=1,1,0))</f>
        <v/>
      </c>
      <c r="AJ5608">
        <f>IF($AI5608=1,SUMPRODUCT(--($AM$2:$AM$7001&lt;$AM5608))+1,"")</f>
        <v/>
      </c>
      <c r="AK5608">
        <f>IF($C5608="","",IF(OR($P5608=TRUE(),$P5608="TRUE"),1,0))</f>
        <v/>
      </c>
      <c r="AL5608">
        <f>IF($C5608="","",IF(AND($V5608="Yes",SUMPRODUCT((LEN(Settings!$F$6:$F$13)&gt;0)*ISNUMBER(SEARCH(Settings!$F$6:$F$13,$O5608)))=0),1,0))</f>
        <v/>
      </c>
      <c r="AM5608">
        <f>IF($AI5608=1,IFERROR(IF(VALUE($C5608)&lt;100000000,VALUE($C5608),1000000000),IFERROR(IF(VALUE(MID($C5608,2,20))&lt;100000000,VALUE(MID($C5608,2,20)),1000000000),1000000000))+ROW()/100000,"")</f>
        <v/>
      </c>
    </row>
    <row r="5609">
      <c r="E5609" s="14" t="n"/>
      <c r="M5609" s="8">
        <f>IF($C5609="","",L5609*T5609/100)</f>
        <v/>
      </c>
      <c r="S5609" s="8" t="n"/>
      <c r="T5609" s="8" t="n"/>
      <c r="W5609">
        <f>IF($C5609="","",IF($AL5609=1,0,IF($AK5609=1,Settings!$C$6,Settings!$C$7))*100)</f>
        <v/>
      </c>
      <c r="X5609" s="8">
        <f>IF($C5609="","",T5609*W5609/100)</f>
        <v/>
      </c>
      <c r="Y5609" s="8">
        <f>IF($C5609="","",T5609-X5609)</f>
        <v/>
      </c>
      <c r="Z5609" s="8">
        <f>IF($C5609="","",Y5609-M5609)</f>
        <v/>
      </c>
      <c r="AD5609" s="8" t="n"/>
      <c r="AG5609" s="14" t="n"/>
      <c r="AI5609">
        <f>IF($C5609="","",IF(COUNTIF($C$2:$C5609,$C5609)=1,1,0))</f>
        <v/>
      </c>
      <c r="AJ5609">
        <f>IF($AI5609=1,SUMPRODUCT(--($AM$2:$AM$7001&lt;$AM5609))+1,"")</f>
        <v/>
      </c>
      <c r="AK5609">
        <f>IF($C5609="","",IF(OR($P5609=TRUE(),$P5609="TRUE"),1,0))</f>
        <v/>
      </c>
      <c r="AL5609">
        <f>IF($C5609="","",IF(AND($V5609="Yes",SUMPRODUCT((LEN(Settings!$F$6:$F$13)&gt;0)*ISNUMBER(SEARCH(Settings!$F$6:$F$13,$O5609)))=0),1,0))</f>
        <v/>
      </c>
      <c r="AM5609">
        <f>IF($AI5609=1,IFERROR(IF(VALUE($C5609)&lt;100000000,VALUE($C5609),1000000000),IFERROR(IF(VALUE(MID($C5609,2,20))&lt;100000000,VALUE(MID($C5609,2,20)),1000000000),1000000000))+ROW()/100000,"")</f>
        <v/>
      </c>
    </row>
    <row r="5610">
      <c r="E5610" s="14" t="n"/>
      <c r="M5610" s="8">
        <f>IF($C5610="","",L5610*T5610/100)</f>
        <v/>
      </c>
      <c r="S5610" s="8" t="n"/>
      <c r="T5610" s="8" t="n"/>
      <c r="W5610">
        <f>IF($C5610="","",IF($AL5610=1,0,IF($AK5610=1,Settings!$C$6,Settings!$C$7))*100)</f>
        <v/>
      </c>
      <c r="X5610" s="8">
        <f>IF($C5610="","",T5610*W5610/100)</f>
        <v/>
      </c>
      <c r="Y5610" s="8">
        <f>IF($C5610="","",T5610-X5610)</f>
        <v/>
      </c>
      <c r="Z5610" s="8">
        <f>IF($C5610="","",Y5610-M5610)</f>
        <v/>
      </c>
      <c r="AD5610" s="8" t="n"/>
      <c r="AG5610" s="14" t="n"/>
      <c r="AI5610">
        <f>IF($C5610="","",IF(COUNTIF($C$2:$C5610,$C5610)=1,1,0))</f>
        <v/>
      </c>
      <c r="AJ5610">
        <f>IF($AI5610=1,SUMPRODUCT(--($AM$2:$AM$7001&lt;$AM5610))+1,"")</f>
        <v/>
      </c>
      <c r="AK5610">
        <f>IF($C5610="","",IF(OR($P5610=TRUE(),$P5610="TRUE"),1,0))</f>
        <v/>
      </c>
      <c r="AL5610">
        <f>IF($C5610="","",IF(AND($V5610="Yes",SUMPRODUCT((LEN(Settings!$F$6:$F$13)&gt;0)*ISNUMBER(SEARCH(Settings!$F$6:$F$13,$O5610)))=0),1,0))</f>
        <v/>
      </c>
      <c r="AM5610">
        <f>IF($AI5610=1,IFERROR(IF(VALUE($C5610)&lt;100000000,VALUE($C5610),1000000000),IFERROR(IF(VALUE(MID($C5610,2,20))&lt;100000000,VALUE(MID($C5610,2,20)),1000000000),1000000000))+ROW()/100000,"")</f>
        <v/>
      </c>
    </row>
    <row r="5611">
      <c r="E5611" s="14" t="n"/>
      <c r="M5611" s="8">
        <f>IF($C5611="","",L5611*T5611/100)</f>
        <v/>
      </c>
      <c r="S5611" s="8" t="n"/>
      <c r="T5611" s="8" t="n"/>
      <c r="W5611">
        <f>IF($C5611="","",IF($AL5611=1,0,IF($AK5611=1,Settings!$C$6,Settings!$C$7))*100)</f>
        <v/>
      </c>
      <c r="X5611" s="8">
        <f>IF($C5611="","",T5611*W5611/100)</f>
        <v/>
      </c>
      <c r="Y5611" s="8">
        <f>IF($C5611="","",T5611-X5611)</f>
        <v/>
      </c>
      <c r="Z5611" s="8">
        <f>IF($C5611="","",Y5611-M5611)</f>
        <v/>
      </c>
      <c r="AD5611" s="8" t="n"/>
      <c r="AG5611" s="14" t="n"/>
      <c r="AI5611">
        <f>IF($C5611="","",IF(COUNTIF($C$2:$C5611,$C5611)=1,1,0))</f>
        <v/>
      </c>
      <c r="AJ5611">
        <f>IF($AI5611=1,SUMPRODUCT(--($AM$2:$AM$7001&lt;$AM5611))+1,"")</f>
        <v/>
      </c>
      <c r="AK5611">
        <f>IF($C5611="","",IF(OR($P5611=TRUE(),$P5611="TRUE"),1,0))</f>
        <v/>
      </c>
      <c r="AL5611">
        <f>IF($C5611="","",IF(AND($V5611="Yes",SUMPRODUCT((LEN(Settings!$F$6:$F$13)&gt;0)*ISNUMBER(SEARCH(Settings!$F$6:$F$13,$O5611)))=0),1,0))</f>
        <v/>
      </c>
      <c r="AM5611">
        <f>IF($AI5611=1,IFERROR(IF(VALUE($C5611)&lt;100000000,VALUE($C5611),1000000000),IFERROR(IF(VALUE(MID($C5611,2,20))&lt;100000000,VALUE(MID($C5611,2,20)),1000000000),1000000000))+ROW()/100000,"")</f>
        <v/>
      </c>
    </row>
    <row r="5612">
      <c r="E5612" s="14" t="n"/>
      <c r="M5612" s="8">
        <f>IF($C5612="","",L5612*T5612/100)</f>
        <v/>
      </c>
      <c r="S5612" s="8" t="n"/>
      <c r="T5612" s="8" t="n"/>
      <c r="W5612">
        <f>IF($C5612="","",IF($AL5612=1,0,IF($AK5612=1,Settings!$C$6,Settings!$C$7))*100)</f>
        <v/>
      </c>
      <c r="X5612" s="8">
        <f>IF($C5612="","",T5612*W5612/100)</f>
        <v/>
      </c>
      <c r="Y5612" s="8">
        <f>IF($C5612="","",T5612-X5612)</f>
        <v/>
      </c>
      <c r="Z5612" s="8">
        <f>IF($C5612="","",Y5612-M5612)</f>
        <v/>
      </c>
      <c r="AD5612" s="8" t="n"/>
      <c r="AG5612" s="14" t="n"/>
      <c r="AI5612">
        <f>IF($C5612="","",IF(COUNTIF($C$2:$C5612,$C5612)=1,1,0))</f>
        <v/>
      </c>
      <c r="AJ5612">
        <f>IF($AI5612=1,SUMPRODUCT(--($AM$2:$AM$7001&lt;$AM5612))+1,"")</f>
        <v/>
      </c>
      <c r="AK5612">
        <f>IF($C5612="","",IF(OR($P5612=TRUE(),$P5612="TRUE"),1,0))</f>
        <v/>
      </c>
      <c r="AL5612">
        <f>IF($C5612="","",IF(AND($V5612="Yes",SUMPRODUCT((LEN(Settings!$F$6:$F$13)&gt;0)*ISNUMBER(SEARCH(Settings!$F$6:$F$13,$O5612)))=0),1,0))</f>
        <v/>
      </c>
      <c r="AM5612">
        <f>IF($AI5612=1,IFERROR(IF(VALUE($C5612)&lt;100000000,VALUE($C5612),1000000000),IFERROR(IF(VALUE(MID($C5612,2,20))&lt;100000000,VALUE(MID($C5612,2,20)),1000000000),1000000000))+ROW()/100000,"")</f>
        <v/>
      </c>
    </row>
    <row r="5613">
      <c r="E5613" s="14" t="n"/>
      <c r="M5613" s="8">
        <f>IF($C5613="","",L5613*T5613/100)</f>
        <v/>
      </c>
      <c r="S5613" s="8" t="n"/>
      <c r="T5613" s="8" t="n"/>
      <c r="W5613">
        <f>IF($C5613="","",IF($AL5613=1,0,IF($AK5613=1,Settings!$C$6,Settings!$C$7))*100)</f>
        <v/>
      </c>
      <c r="X5613" s="8">
        <f>IF($C5613="","",T5613*W5613/100)</f>
        <v/>
      </c>
      <c r="Y5613" s="8">
        <f>IF($C5613="","",T5613-X5613)</f>
        <v/>
      </c>
      <c r="Z5613" s="8">
        <f>IF($C5613="","",Y5613-M5613)</f>
        <v/>
      </c>
      <c r="AD5613" s="8" t="n"/>
      <c r="AG5613" s="14" t="n"/>
      <c r="AI5613">
        <f>IF($C5613="","",IF(COUNTIF($C$2:$C5613,$C5613)=1,1,0))</f>
        <v/>
      </c>
      <c r="AJ5613">
        <f>IF($AI5613=1,SUMPRODUCT(--($AM$2:$AM$7001&lt;$AM5613))+1,"")</f>
        <v/>
      </c>
      <c r="AK5613">
        <f>IF($C5613="","",IF(OR($P5613=TRUE(),$P5613="TRUE"),1,0))</f>
        <v/>
      </c>
      <c r="AL5613">
        <f>IF($C5613="","",IF(AND($V5613="Yes",SUMPRODUCT((LEN(Settings!$F$6:$F$13)&gt;0)*ISNUMBER(SEARCH(Settings!$F$6:$F$13,$O5613)))=0),1,0))</f>
        <v/>
      </c>
      <c r="AM5613">
        <f>IF($AI5613=1,IFERROR(IF(VALUE($C5613)&lt;100000000,VALUE($C5613),1000000000),IFERROR(IF(VALUE(MID($C5613,2,20))&lt;100000000,VALUE(MID($C5613,2,20)),1000000000),1000000000))+ROW()/100000,"")</f>
        <v/>
      </c>
    </row>
    <row r="5614">
      <c r="E5614" s="14" t="n"/>
      <c r="M5614" s="8">
        <f>IF($C5614="","",L5614*T5614/100)</f>
        <v/>
      </c>
      <c r="S5614" s="8" t="n"/>
      <c r="T5614" s="8" t="n"/>
      <c r="W5614">
        <f>IF($C5614="","",IF($AL5614=1,0,IF($AK5614=1,Settings!$C$6,Settings!$C$7))*100)</f>
        <v/>
      </c>
      <c r="X5614" s="8">
        <f>IF($C5614="","",T5614*W5614/100)</f>
        <v/>
      </c>
      <c r="Y5614" s="8">
        <f>IF($C5614="","",T5614-X5614)</f>
        <v/>
      </c>
      <c r="Z5614" s="8">
        <f>IF($C5614="","",Y5614-M5614)</f>
        <v/>
      </c>
      <c r="AD5614" s="8" t="n"/>
      <c r="AG5614" s="14" t="n"/>
      <c r="AI5614">
        <f>IF($C5614="","",IF(COUNTIF($C$2:$C5614,$C5614)=1,1,0))</f>
        <v/>
      </c>
      <c r="AJ5614">
        <f>IF($AI5614=1,SUMPRODUCT(--($AM$2:$AM$7001&lt;$AM5614))+1,"")</f>
        <v/>
      </c>
      <c r="AK5614">
        <f>IF($C5614="","",IF(OR($P5614=TRUE(),$P5614="TRUE"),1,0))</f>
        <v/>
      </c>
      <c r="AL5614">
        <f>IF($C5614="","",IF(AND($V5614="Yes",SUMPRODUCT((LEN(Settings!$F$6:$F$13)&gt;0)*ISNUMBER(SEARCH(Settings!$F$6:$F$13,$O5614)))=0),1,0))</f>
        <v/>
      </c>
      <c r="AM5614">
        <f>IF($AI5614=1,IFERROR(IF(VALUE($C5614)&lt;100000000,VALUE($C5614),1000000000),IFERROR(IF(VALUE(MID($C5614,2,20))&lt;100000000,VALUE(MID($C5614,2,20)),1000000000),1000000000))+ROW()/100000,"")</f>
        <v/>
      </c>
    </row>
    <row r="5615">
      <c r="E5615" s="14" t="n"/>
      <c r="M5615" s="8">
        <f>IF($C5615="","",L5615*T5615/100)</f>
        <v/>
      </c>
      <c r="S5615" s="8" t="n"/>
      <c r="T5615" s="8" t="n"/>
      <c r="W5615">
        <f>IF($C5615="","",IF($AL5615=1,0,IF($AK5615=1,Settings!$C$6,Settings!$C$7))*100)</f>
        <v/>
      </c>
      <c r="X5615" s="8">
        <f>IF($C5615="","",T5615*W5615/100)</f>
        <v/>
      </c>
      <c r="Y5615" s="8">
        <f>IF($C5615="","",T5615-X5615)</f>
        <v/>
      </c>
      <c r="Z5615" s="8">
        <f>IF($C5615="","",Y5615-M5615)</f>
        <v/>
      </c>
      <c r="AD5615" s="8" t="n"/>
      <c r="AG5615" s="14" t="n"/>
      <c r="AI5615">
        <f>IF($C5615="","",IF(COUNTIF($C$2:$C5615,$C5615)=1,1,0))</f>
        <v/>
      </c>
      <c r="AJ5615">
        <f>IF($AI5615=1,SUMPRODUCT(--($AM$2:$AM$7001&lt;$AM5615))+1,"")</f>
        <v/>
      </c>
      <c r="AK5615">
        <f>IF($C5615="","",IF(OR($P5615=TRUE(),$P5615="TRUE"),1,0))</f>
        <v/>
      </c>
      <c r="AL5615">
        <f>IF($C5615="","",IF(AND($V5615="Yes",SUMPRODUCT((LEN(Settings!$F$6:$F$13)&gt;0)*ISNUMBER(SEARCH(Settings!$F$6:$F$13,$O5615)))=0),1,0))</f>
        <v/>
      </c>
      <c r="AM5615">
        <f>IF($AI5615=1,IFERROR(IF(VALUE($C5615)&lt;100000000,VALUE($C5615),1000000000),IFERROR(IF(VALUE(MID($C5615,2,20))&lt;100000000,VALUE(MID($C5615,2,20)),1000000000),1000000000))+ROW()/100000,"")</f>
        <v/>
      </c>
    </row>
    <row r="5616">
      <c r="E5616" s="14" t="n"/>
      <c r="M5616" s="8">
        <f>IF($C5616="","",L5616*T5616/100)</f>
        <v/>
      </c>
      <c r="S5616" s="8" t="n"/>
      <c r="T5616" s="8" t="n"/>
      <c r="W5616">
        <f>IF($C5616="","",IF($AL5616=1,0,IF($AK5616=1,Settings!$C$6,Settings!$C$7))*100)</f>
        <v/>
      </c>
      <c r="X5616" s="8">
        <f>IF($C5616="","",T5616*W5616/100)</f>
        <v/>
      </c>
      <c r="Y5616" s="8">
        <f>IF($C5616="","",T5616-X5616)</f>
        <v/>
      </c>
      <c r="Z5616" s="8">
        <f>IF($C5616="","",Y5616-M5616)</f>
        <v/>
      </c>
      <c r="AD5616" s="8" t="n"/>
      <c r="AG5616" s="14" t="n"/>
      <c r="AI5616">
        <f>IF($C5616="","",IF(COUNTIF($C$2:$C5616,$C5616)=1,1,0))</f>
        <v/>
      </c>
      <c r="AJ5616">
        <f>IF($AI5616=1,SUMPRODUCT(--($AM$2:$AM$7001&lt;$AM5616))+1,"")</f>
        <v/>
      </c>
      <c r="AK5616">
        <f>IF($C5616="","",IF(OR($P5616=TRUE(),$P5616="TRUE"),1,0))</f>
        <v/>
      </c>
      <c r="AL5616">
        <f>IF($C5616="","",IF(AND($V5616="Yes",SUMPRODUCT((LEN(Settings!$F$6:$F$13)&gt;0)*ISNUMBER(SEARCH(Settings!$F$6:$F$13,$O5616)))=0),1,0))</f>
        <v/>
      </c>
      <c r="AM5616">
        <f>IF($AI5616=1,IFERROR(IF(VALUE($C5616)&lt;100000000,VALUE($C5616),1000000000),IFERROR(IF(VALUE(MID($C5616,2,20))&lt;100000000,VALUE(MID($C5616,2,20)),1000000000),1000000000))+ROW()/100000,"")</f>
        <v/>
      </c>
    </row>
    <row r="5617">
      <c r="E5617" s="14" t="n"/>
      <c r="M5617" s="8">
        <f>IF($C5617="","",L5617*T5617/100)</f>
        <v/>
      </c>
      <c r="S5617" s="8" t="n"/>
      <c r="T5617" s="8" t="n"/>
      <c r="W5617">
        <f>IF($C5617="","",IF($AL5617=1,0,IF($AK5617=1,Settings!$C$6,Settings!$C$7))*100)</f>
        <v/>
      </c>
      <c r="X5617" s="8">
        <f>IF($C5617="","",T5617*W5617/100)</f>
        <v/>
      </c>
      <c r="Y5617" s="8">
        <f>IF($C5617="","",T5617-X5617)</f>
        <v/>
      </c>
      <c r="Z5617" s="8">
        <f>IF($C5617="","",Y5617-M5617)</f>
        <v/>
      </c>
      <c r="AD5617" s="8" t="n"/>
      <c r="AG5617" s="14" t="n"/>
      <c r="AI5617">
        <f>IF($C5617="","",IF(COUNTIF($C$2:$C5617,$C5617)=1,1,0))</f>
        <v/>
      </c>
      <c r="AJ5617">
        <f>IF($AI5617=1,SUMPRODUCT(--($AM$2:$AM$7001&lt;$AM5617))+1,"")</f>
        <v/>
      </c>
      <c r="AK5617">
        <f>IF($C5617="","",IF(OR($P5617=TRUE(),$P5617="TRUE"),1,0))</f>
        <v/>
      </c>
      <c r="AL5617">
        <f>IF($C5617="","",IF(AND($V5617="Yes",SUMPRODUCT((LEN(Settings!$F$6:$F$13)&gt;0)*ISNUMBER(SEARCH(Settings!$F$6:$F$13,$O5617)))=0),1,0))</f>
        <v/>
      </c>
      <c r="AM5617">
        <f>IF($AI5617=1,IFERROR(IF(VALUE($C5617)&lt;100000000,VALUE($C5617),1000000000),IFERROR(IF(VALUE(MID($C5617,2,20))&lt;100000000,VALUE(MID($C5617,2,20)),1000000000),1000000000))+ROW()/100000,"")</f>
        <v/>
      </c>
    </row>
    <row r="5618">
      <c r="E5618" s="14" t="n"/>
      <c r="M5618" s="8">
        <f>IF($C5618="","",L5618*T5618/100)</f>
        <v/>
      </c>
      <c r="S5618" s="8" t="n"/>
      <c r="T5618" s="8" t="n"/>
      <c r="W5618">
        <f>IF($C5618="","",IF($AL5618=1,0,IF($AK5618=1,Settings!$C$6,Settings!$C$7))*100)</f>
        <v/>
      </c>
      <c r="X5618" s="8">
        <f>IF($C5618="","",T5618*W5618/100)</f>
        <v/>
      </c>
      <c r="Y5618" s="8">
        <f>IF($C5618="","",T5618-X5618)</f>
        <v/>
      </c>
      <c r="Z5618" s="8">
        <f>IF($C5618="","",Y5618-M5618)</f>
        <v/>
      </c>
      <c r="AD5618" s="8" t="n"/>
      <c r="AG5618" s="14" t="n"/>
      <c r="AI5618">
        <f>IF($C5618="","",IF(COUNTIF($C$2:$C5618,$C5618)=1,1,0))</f>
        <v/>
      </c>
      <c r="AJ5618">
        <f>IF($AI5618=1,SUMPRODUCT(--($AM$2:$AM$7001&lt;$AM5618))+1,"")</f>
        <v/>
      </c>
      <c r="AK5618">
        <f>IF($C5618="","",IF(OR($P5618=TRUE(),$P5618="TRUE"),1,0))</f>
        <v/>
      </c>
      <c r="AL5618">
        <f>IF($C5618="","",IF(AND($V5618="Yes",SUMPRODUCT((LEN(Settings!$F$6:$F$13)&gt;0)*ISNUMBER(SEARCH(Settings!$F$6:$F$13,$O5618)))=0),1,0))</f>
        <v/>
      </c>
      <c r="AM5618">
        <f>IF($AI5618=1,IFERROR(IF(VALUE($C5618)&lt;100000000,VALUE($C5618),1000000000),IFERROR(IF(VALUE(MID($C5618,2,20))&lt;100000000,VALUE(MID($C5618,2,20)),1000000000),1000000000))+ROW()/100000,"")</f>
        <v/>
      </c>
    </row>
    <row r="5619">
      <c r="E5619" s="14" t="n"/>
      <c r="M5619" s="8">
        <f>IF($C5619="","",L5619*T5619/100)</f>
        <v/>
      </c>
      <c r="S5619" s="8" t="n"/>
      <c r="T5619" s="8" t="n"/>
      <c r="W5619">
        <f>IF($C5619="","",IF($AL5619=1,0,IF($AK5619=1,Settings!$C$6,Settings!$C$7))*100)</f>
        <v/>
      </c>
      <c r="X5619" s="8">
        <f>IF($C5619="","",T5619*W5619/100)</f>
        <v/>
      </c>
      <c r="Y5619" s="8">
        <f>IF($C5619="","",T5619-X5619)</f>
        <v/>
      </c>
      <c r="Z5619" s="8">
        <f>IF($C5619="","",Y5619-M5619)</f>
        <v/>
      </c>
      <c r="AD5619" s="8" t="n"/>
      <c r="AG5619" s="14" t="n"/>
      <c r="AI5619">
        <f>IF($C5619="","",IF(COUNTIF($C$2:$C5619,$C5619)=1,1,0))</f>
        <v/>
      </c>
      <c r="AJ5619">
        <f>IF($AI5619=1,SUMPRODUCT(--($AM$2:$AM$7001&lt;$AM5619))+1,"")</f>
        <v/>
      </c>
      <c r="AK5619">
        <f>IF($C5619="","",IF(OR($P5619=TRUE(),$P5619="TRUE"),1,0))</f>
        <v/>
      </c>
      <c r="AL5619">
        <f>IF($C5619="","",IF(AND($V5619="Yes",SUMPRODUCT((LEN(Settings!$F$6:$F$13)&gt;0)*ISNUMBER(SEARCH(Settings!$F$6:$F$13,$O5619)))=0),1,0))</f>
        <v/>
      </c>
      <c r="AM5619">
        <f>IF($AI5619=1,IFERROR(IF(VALUE($C5619)&lt;100000000,VALUE($C5619),1000000000),IFERROR(IF(VALUE(MID($C5619,2,20))&lt;100000000,VALUE(MID($C5619,2,20)),1000000000),1000000000))+ROW()/100000,"")</f>
        <v/>
      </c>
    </row>
    <row r="5620">
      <c r="E5620" s="14" t="n"/>
      <c r="M5620" s="8">
        <f>IF($C5620="","",L5620*T5620/100)</f>
        <v/>
      </c>
      <c r="S5620" s="8" t="n"/>
      <c r="T5620" s="8" t="n"/>
      <c r="W5620">
        <f>IF($C5620="","",IF($AL5620=1,0,IF($AK5620=1,Settings!$C$6,Settings!$C$7))*100)</f>
        <v/>
      </c>
      <c r="X5620" s="8">
        <f>IF($C5620="","",T5620*W5620/100)</f>
        <v/>
      </c>
      <c r="Y5620" s="8">
        <f>IF($C5620="","",T5620-X5620)</f>
        <v/>
      </c>
      <c r="Z5620" s="8">
        <f>IF($C5620="","",Y5620-M5620)</f>
        <v/>
      </c>
      <c r="AD5620" s="8" t="n"/>
      <c r="AG5620" s="14" t="n"/>
      <c r="AI5620">
        <f>IF($C5620="","",IF(COUNTIF($C$2:$C5620,$C5620)=1,1,0))</f>
        <v/>
      </c>
      <c r="AJ5620">
        <f>IF($AI5620=1,SUMPRODUCT(--($AM$2:$AM$7001&lt;$AM5620))+1,"")</f>
        <v/>
      </c>
      <c r="AK5620">
        <f>IF($C5620="","",IF(OR($P5620=TRUE(),$P5620="TRUE"),1,0))</f>
        <v/>
      </c>
      <c r="AL5620">
        <f>IF($C5620="","",IF(AND($V5620="Yes",SUMPRODUCT((LEN(Settings!$F$6:$F$13)&gt;0)*ISNUMBER(SEARCH(Settings!$F$6:$F$13,$O5620)))=0),1,0))</f>
        <v/>
      </c>
      <c r="AM5620">
        <f>IF($AI5620=1,IFERROR(IF(VALUE($C5620)&lt;100000000,VALUE($C5620),1000000000),IFERROR(IF(VALUE(MID($C5620,2,20))&lt;100000000,VALUE(MID($C5620,2,20)),1000000000),1000000000))+ROW()/100000,"")</f>
        <v/>
      </c>
    </row>
    <row r="5621">
      <c r="E5621" s="14" t="n"/>
      <c r="M5621" s="8">
        <f>IF($C5621="","",L5621*T5621/100)</f>
        <v/>
      </c>
      <c r="S5621" s="8" t="n"/>
      <c r="T5621" s="8" t="n"/>
      <c r="W5621">
        <f>IF($C5621="","",IF($AL5621=1,0,IF($AK5621=1,Settings!$C$6,Settings!$C$7))*100)</f>
        <v/>
      </c>
      <c r="X5621" s="8">
        <f>IF($C5621="","",T5621*W5621/100)</f>
        <v/>
      </c>
      <c r="Y5621" s="8">
        <f>IF($C5621="","",T5621-X5621)</f>
        <v/>
      </c>
      <c r="Z5621" s="8">
        <f>IF($C5621="","",Y5621-M5621)</f>
        <v/>
      </c>
      <c r="AD5621" s="8" t="n"/>
      <c r="AG5621" s="14" t="n"/>
      <c r="AI5621">
        <f>IF($C5621="","",IF(COUNTIF($C$2:$C5621,$C5621)=1,1,0))</f>
        <v/>
      </c>
      <c r="AJ5621">
        <f>IF($AI5621=1,SUMPRODUCT(--($AM$2:$AM$7001&lt;$AM5621))+1,"")</f>
        <v/>
      </c>
      <c r="AK5621">
        <f>IF($C5621="","",IF(OR($P5621=TRUE(),$P5621="TRUE"),1,0))</f>
        <v/>
      </c>
      <c r="AL5621">
        <f>IF($C5621="","",IF(AND($V5621="Yes",SUMPRODUCT((LEN(Settings!$F$6:$F$13)&gt;0)*ISNUMBER(SEARCH(Settings!$F$6:$F$13,$O5621)))=0),1,0))</f>
        <v/>
      </c>
      <c r="AM5621">
        <f>IF($AI5621=1,IFERROR(IF(VALUE($C5621)&lt;100000000,VALUE($C5621),1000000000),IFERROR(IF(VALUE(MID($C5621,2,20))&lt;100000000,VALUE(MID($C5621,2,20)),1000000000),1000000000))+ROW()/100000,"")</f>
        <v/>
      </c>
    </row>
    <row r="5622">
      <c r="E5622" s="14" t="n"/>
      <c r="M5622" s="8">
        <f>IF($C5622="","",L5622*T5622/100)</f>
        <v/>
      </c>
      <c r="S5622" s="8" t="n"/>
      <c r="T5622" s="8" t="n"/>
      <c r="W5622">
        <f>IF($C5622="","",IF($AL5622=1,0,IF($AK5622=1,Settings!$C$6,Settings!$C$7))*100)</f>
        <v/>
      </c>
      <c r="X5622" s="8">
        <f>IF($C5622="","",T5622*W5622/100)</f>
        <v/>
      </c>
      <c r="Y5622" s="8">
        <f>IF($C5622="","",T5622-X5622)</f>
        <v/>
      </c>
      <c r="Z5622" s="8">
        <f>IF($C5622="","",Y5622-M5622)</f>
        <v/>
      </c>
      <c r="AD5622" s="8" t="n"/>
      <c r="AG5622" s="14" t="n"/>
      <c r="AI5622">
        <f>IF($C5622="","",IF(COUNTIF($C$2:$C5622,$C5622)=1,1,0))</f>
        <v/>
      </c>
      <c r="AJ5622">
        <f>IF($AI5622=1,SUMPRODUCT(--($AM$2:$AM$7001&lt;$AM5622))+1,"")</f>
        <v/>
      </c>
      <c r="AK5622">
        <f>IF($C5622="","",IF(OR($P5622=TRUE(),$P5622="TRUE"),1,0))</f>
        <v/>
      </c>
      <c r="AL5622">
        <f>IF($C5622="","",IF(AND($V5622="Yes",SUMPRODUCT((LEN(Settings!$F$6:$F$13)&gt;0)*ISNUMBER(SEARCH(Settings!$F$6:$F$13,$O5622)))=0),1,0))</f>
        <v/>
      </c>
      <c r="AM5622">
        <f>IF($AI5622=1,IFERROR(IF(VALUE($C5622)&lt;100000000,VALUE($C5622),1000000000),IFERROR(IF(VALUE(MID($C5622,2,20))&lt;100000000,VALUE(MID($C5622,2,20)),1000000000),1000000000))+ROW()/100000,"")</f>
        <v/>
      </c>
    </row>
    <row r="5623">
      <c r="E5623" s="14" t="n"/>
      <c r="M5623" s="8">
        <f>IF($C5623="","",L5623*T5623/100)</f>
        <v/>
      </c>
      <c r="S5623" s="8" t="n"/>
      <c r="T5623" s="8" t="n"/>
      <c r="W5623">
        <f>IF($C5623="","",IF($AL5623=1,0,IF($AK5623=1,Settings!$C$6,Settings!$C$7))*100)</f>
        <v/>
      </c>
      <c r="X5623" s="8">
        <f>IF($C5623="","",T5623*W5623/100)</f>
        <v/>
      </c>
      <c r="Y5623" s="8">
        <f>IF($C5623="","",T5623-X5623)</f>
        <v/>
      </c>
      <c r="Z5623" s="8">
        <f>IF($C5623="","",Y5623-M5623)</f>
        <v/>
      </c>
      <c r="AD5623" s="8" t="n"/>
      <c r="AG5623" s="14" t="n"/>
      <c r="AI5623">
        <f>IF($C5623="","",IF(COUNTIF($C$2:$C5623,$C5623)=1,1,0))</f>
        <v/>
      </c>
      <c r="AJ5623">
        <f>IF($AI5623=1,SUMPRODUCT(--($AM$2:$AM$7001&lt;$AM5623))+1,"")</f>
        <v/>
      </c>
      <c r="AK5623">
        <f>IF($C5623="","",IF(OR($P5623=TRUE(),$P5623="TRUE"),1,0))</f>
        <v/>
      </c>
      <c r="AL5623">
        <f>IF($C5623="","",IF(AND($V5623="Yes",SUMPRODUCT((LEN(Settings!$F$6:$F$13)&gt;0)*ISNUMBER(SEARCH(Settings!$F$6:$F$13,$O5623)))=0),1,0))</f>
        <v/>
      </c>
      <c r="AM5623">
        <f>IF($AI5623=1,IFERROR(IF(VALUE($C5623)&lt;100000000,VALUE($C5623),1000000000),IFERROR(IF(VALUE(MID($C5623,2,20))&lt;100000000,VALUE(MID($C5623,2,20)),1000000000),1000000000))+ROW()/100000,"")</f>
        <v/>
      </c>
    </row>
    <row r="5624">
      <c r="E5624" s="14" t="n"/>
      <c r="M5624" s="8">
        <f>IF($C5624="","",L5624*T5624/100)</f>
        <v/>
      </c>
      <c r="S5624" s="8" t="n"/>
      <c r="T5624" s="8" t="n"/>
      <c r="W5624">
        <f>IF($C5624="","",IF($AL5624=1,0,IF($AK5624=1,Settings!$C$6,Settings!$C$7))*100)</f>
        <v/>
      </c>
      <c r="X5624" s="8">
        <f>IF($C5624="","",T5624*W5624/100)</f>
        <v/>
      </c>
      <c r="Y5624" s="8">
        <f>IF($C5624="","",T5624-X5624)</f>
        <v/>
      </c>
      <c r="Z5624" s="8">
        <f>IF($C5624="","",Y5624-M5624)</f>
        <v/>
      </c>
      <c r="AD5624" s="8" t="n"/>
      <c r="AG5624" s="14" t="n"/>
      <c r="AI5624">
        <f>IF($C5624="","",IF(COUNTIF($C$2:$C5624,$C5624)=1,1,0))</f>
        <v/>
      </c>
      <c r="AJ5624">
        <f>IF($AI5624=1,SUMPRODUCT(--($AM$2:$AM$7001&lt;$AM5624))+1,"")</f>
        <v/>
      </c>
      <c r="AK5624">
        <f>IF($C5624="","",IF(OR($P5624=TRUE(),$P5624="TRUE"),1,0))</f>
        <v/>
      </c>
      <c r="AL5624">
        <f>IF($C5624="","",IF(AND($V5624="Yes",SUMPRODUCT((LEN(Settings!$F$6:$F$13)&gt;0)*ISNUMBER(SEARCH(Settings!$F$6:$F$13,$O5624)))=0),1,0))</f>
        <v/>
      </c>
      <c r="AM5624">
        <f>IF($AI5624=1,IFERROR(IF(VALUE($C5624)&lt;100000000,VALUE($C5624),1000000000),IFERROR(IF(VALUE(MID($C5624,2,20))&lt;100000000,VALUE(MID($C5624,2,20)),1000000000),1000000000))+ROW()/100000,"")</f>
        <v/>
      </c>
    </row>
    <row r="5625">
      <c r="E5625" s="14" t="n"/>
      <c r="M5625" s="8">
        <f>IF($C5625="","",L5625*T5625/100)</f>
        <v/>
      </c>
      <c r="S5625" s="8" t="n"/>
      <c r="T5625" s="8" t="n"/>
      <c r="W5625">
        <f>IF($C5625="","",IF($AL5625=1,0,IF($AK5625=1,Settings!$C$6,Settings!$C$7))*100)</f>
        <v/>
      </c>
      <c r="X5625" s="8">
        <f>IF($C5625="","",T5625*W5625/100)</f>
        <v/>
      </c>
      <c r="Y5625" s="8">
        <f>IF($C5625="","",T5625-X5625)</f>
        <v/>
      </c>
      <c r="Z5625" s="8">
        <f>IF($C5625="","",Y5625-M5625)</f>
        <v/>
      </c>
      <c r="AD5625" s="8" t="n"/>
      <c r="AG5625" s="14" t="n"/>
      <c r="AI5625">
        <f>IF($C5625="","",IF(COUNTIF($C$2:$C5625,$C5625)=1,1,0))</f>
        <v/>
      </c>
      <c r="AJ5625">
        <f>IF($AI5625=1,SUMPRODUCT(--($AM$2:$AM$7001&lt;$AM5625))+1,"")</f>
        <v/>
      </c>
      <c r="AK5625">
        <f>IF($C5625="","",IF(OR($P5625=TRUE(),$P5625="TRUE"),1,0))</f>
        <v/>
      </c>
      <c r="AL5625">
        <f>IF($C5625="","",IF(AND($V5625="Yes",SUMPRODUCT((LEN(Settings!$F$6:$F$13)&gt;0)*ISNUMBER(SEARCH(Settings!$F$6:$F$13,$O5625)))=0),1,0))</f>
        <v/>
      </c>
      <c r="AM5625">
        <f>IF($AI5625=1,IFERROR(IF(VALUE($C5625)&lt;100000000,VALUE($C5625),1000000000),IFERROR(IF(VALUE(MID($C5625,2,20))&lt;100000000,VALUE(MID($C5625,2,20)),1000000000),1000000000))+ROW()/100000,"")</f>
        <v/>
      </c>
    </row>
    <row r="5626">
      <c r="E5626" s="14" t="n"/>
      <c r="M5626" s="8">
        <f>IF($C5626="","",L5626*T5626/100)</f>
        <v/>
      </c>
      <c r="S5626" s="8" t="n"/>
      <c r="T5626" s="8" t="n"/>
      <c r="W5626">
        <f>IF($C5626="","",IF($AL5626=1,0,IF($AK5626=1,Settings!$C$6,Settings!$C$7))*100)</f>
        <v/>
      </c>
      <c r="X5626" s="8">
        <f>IF($C5626="","",T5626*W5626/100)</f>
        <v/>
      </c>
      <c r="Y5626" s="8">
        <f>IF($C5626="","",T5626-X5626)</f>
        <v/>
      </c>
      <c r="Z5626" s="8">
        <f>IF($C5626="","",Y5626-M5626)</f>
        <v/>
      </c>
      <c r="AD5626" s="8" t="n"/>
      <c r="AG5626" s="14" t="n"/>
      <c r="AI5626">
        <f>IF($C5626="","",IF(COUNTIF($C$2:$C5626,$C5626)=1,1,0))</f>
        <v/>
      </c>
      <c r="AJ5626">
        <f>IF($AI5626=1,SUMPRODUCT(--($AM$2:$AM$7001&lt;$AM5626))+1,"")</f>
        <v/>
      </c>
      <c r="AK5626">
        <f>IF($C5626="","",IF(OR($P5626=TRUE(),$P5626="TRUE"),1,0))</f>
        <v/>
      </c>
      <c r="AL5626">
        <f>IF($C5626="","",IF(AND($V5626="Yes",SUMPRODUCT((LEN(Settings!$F$6:$F$13)&gt;0)*ISNUMBER(SEARCH(Settings!$F$6:$F$13,$O5626)))=0),1,0))</f>
        <v/>
      </c>
      <c r="AM5626">
        <f>IF($AI5626=1,IFERROR(IF(VALUE($C5626)&lt;100000000,VALUE($C5626),1000000000),IFERROR(IF(VALUE(MID($C5626,2,20))&lt;100000000,VALUE(MID($C5626,2,20)),1000000000),1000000000))+ROW()/100000,"")</f>
        <v/>
      </c>
    </row>
    <row r="5627">
      <c r="E5627" s="14" t="n"/>
      <c r="M5627" s="8">
        <f>IF($C5627="","",L5627*T5627/100)</f>
        <v/>
      </c>
      <c r="S5627" s="8" t="n"/>
      <c r="T5627" s="8" t="n"/>
      <c r="W5627">
        <f>IF($C5627="","",IF($AL5627=1,0,IF($AK5627=1,Settings!$C$6,Settings!$C$7))*100)</f>
        <v/>
      </c>
      <c r="X5627" s="8">
        <f>IF($C5627="","",T5627*W5627/100)</f>
        <v/>
      </c>
      <c r="Y5627" s="8">
        <f>IF($C5627="","",T5627-X5627)</f>
        <v/>
      </c>
      <c r="Z5627" s="8">
        <f>IF($C5627="","",Y5627-M5627)</f>
        <v/>
      </c>
      <c r="AD5627" s="8" t="n"/>
      <c r="AG5627" s="14" t="n"/>
      <c r="AI5627">
        <f>IF($C5627="","",IF(COUNTIF($C$2:$C5627,$C5627)=1,1,0))</f>
        <v/>
      </c>
      <c r="AJ5627">
        <f>IF($AI5627=1,SUMPRODUCT(--($AM$2:$AM$7001&lt;$AM5627))+1,"")</f>
        <v/>
      </c>
      <c r="AK5627">
        <f>IF($C5627="","",IF(OR($P5627=TRUE(),$P5627="TRUE"),1,0))</f>
        <v/>
      </c>
      <c r="AL5627">
        <f>IF($C5627="","",IF(AND($V5627="Yes",SUMPRODUCT((LEN(Settings!$F$6:$F$13)&gt;0)*ISNUMBER(SEARCH(Settings!$F$6:$F$13,$O5627)))=0),1,0))</f>
        <v/>
      </c>
      <c r="AM5627">
        <f>IF($AI5627=1,IFERROR(IF(VALUE($C5627)&lt;100000000,VALUE($C5627),1000000000),IFERROR(IF(VALUE(MID($C5627,2,20))&lt;100000000,VALUE(MID($C5627,2,20)),1000000000),1000000000))+ROW()/100000,"")</f>
        <v/>
      </c>
    </row>
    <row r="5628">
      <c r="E5628" s="14" t="n"/>
      <c r="M5628" s="8">
        <f>IF($C5628="","",L5628*T5628/100)</f>
        <v/>
      </c>
      <c r="S5628" s="8" t="n"/>
      <c r="T5628" s="8" t="n"/>
      <c r="W5628">
        <f>IF($C5628="","",IF($AL5628=1,0,IF($AK5628=1,Settings!$C$6,Settings!$C$7))*100)</f>
        <v/>
      </c>
      <c r="X5628" s="8">
        <f>IF($C5628="","",T5628*W5628/100)</f>
        <v/>
      </c>
      <c r="Y5628" s="8">
        <f>IF($C5628="","",T5628-X5628)</f>
        <v/>
      </c>
      <c r="Z5628" s="8">
        <f>IF($C5628="","",Y5628-M5628)</f>
        <v/>
      </c>
      <c r="AD5628" s="8" t="n"/>
      <c r="AG5628" s="14" t="n"/>
      <c r="AI5628">
        <f>IF($C5628="","",IF(COUNTIF($C$2:$C5628,$C5628)=1,1,0))</f>
        <v/>
      </c>
      <c r="AJ5628">
        <f>IF($AI5628=1,SUMPRODUCT(--($AM$2:$AM$7001&lt;$AM5628))+1,"")</f>
        <v/>
      </c>
      <c r="AK5628">
        <f>IF($C5628="","",IF(OR($P5628=TRUE(),$P5628="TRUE"),1,0))</f>
        <v/>
      </c>
      <c r="AL5628">
        <f>IF($C5628="","",IF(AND($V5628="Yes",SUMPRODUCT((LEN(Settings!$F$6:$F$13)&gt;0)*ISNUMBER(SEARCH(Settings!$F$6:$F$13,$O5628)))=0),1,0))</f>
        <v/>
      </c>
      <c r="AM5628">
        <f>IF($AI5628=1,IFERROR(IF(VALUE($C5628)&lt;100000000,VALUE($C5628),1000000000),IFERROR(IF(VALUE(MID($C5628,2,20))&lt;100000000,VALUE(MID($C5628,2,20)),1000000000),1000000000))+ROW()/100000,"")</f>
        <v/>
      </c>
    </row>
    <row r="5629">
      <c r="E5629" s="14" t="n"/>
      <c r="M5629" s="8">
        <f>IF($C5629="","",L5629*T5629/100)</f>
        <v/>
      </c>
      <c r="S5629" s="8" t="n"/>
      <c r="T5629" s="8" t="n"/>
      <c r="W5629">
        <f>IF($C5629="","",IF($AL5629=1,0,IF($AK5629=1,Settings!$C$6,Settings!$C$7))*100)</f>
        <v/>
      </c>
      <c r="X5629" s="8">
        <f>IF($C5629="","",T5629*W5629/100)</f>
        <v/>
      </c>
      <c r="Y5629" s="8">
        <f>IF($C5629="","",T5629-X5629)</f>
        <v/>
      </c>
      <c r="Z5629" s="8">
        <f>IF($C5629="","",Y5629-M5629)</f>
        <v/>
      </c>
      <c r="AD5629" s="8" t="n"/>
      <c r="AG5629" s="14" t="n"/>
      <c r="AI5629">
        <f>IF($C5629="","",IF(COUNTIF($C$2:$C5629,$C5629)=1,1,0))</f>
        <v/>
      </c>
      <c r="AJ5629">
        <f>IF($AI5629=1,SUMPRODUCT(--($AM$2:$AM$7001&lt;$AM5629))+1,"")</f>
        <v/>
      </c>
      <c r="AK5629">
        <f>IF($C5629="","",IF(OR($P5629=TRUE(),$P5629="TRUE"),1,0))</f>
        <v/>
      </c>
      <c r="AL5629">
        <f>IF($C5629="","",IF(AND($V5629="Yes",SUMPRODUCT((LEN(Settings!$F$6:$F$13)&gt;0)*ISNUMBER(SEARCH(Settings!$F$6:$F$13,$O5629)))=0),1,0))</f>
        <v/>
      </c>
      <c r="AM5629">
        <f>IF($AI5629=1,IFERROR(IF(VALUE($C5629)&lt;100000000,VALUE($C5629),1000000000),IFERROR(IF(VALUE(MID($C5629,2,20))&lt;100000000,VALUE(MID($C5629,2,20)),1000000000),1000000000))+ROW()/100000,"")</f>
        <v/>
      </c>
    </row>
    <row r="5630">
      <c r="E5630" s="14" t="n"/>
      <c r="M5630" s="8">
        <f>IF($C5630="","",L5630*T5630/100)</f>
        <v/>
      </c>
      <c r="S5630" s="8" t="n"/>
      <c r="T5630" s="8" t="n"/>
      <c r="W5630">
        <f>IF($C5630="","",IF($AL5630=1,0,IF($AK5630=1,Settings!$C$6,Settings!$C$7))*100)</f>
        <v/>
      </c>
      <c r="X5630" s="8">
        <f>IF($C5630="","",T5630*W5630/100)</f>
        <v/>
      </c>
      <c r="Y5630" s="8">
        <f>IF($C5630="","",T5630-X5630)</f>
        <v/>
      </c>
      <c r="Z5630" s="8">
        <f>IF($C5630="","",Y5630-M5630)</f>
        <v/>
      </c>
      <c r="AD5630" s="8" t="n"/>
      <c r="AG5630" s="14" t="n"/>
      <c r="AI5630">
        <f>IF($C5630="","",IF(COUNTIF($C$2:$C5630,$C5630)=1,1,0))</f>
        <v/>
      </c>
      <c r="AJ5630">
        <f>IF($AI5630=1,SUMPRODUCT(--($AM$2:$AM$7001&lt;$AM5630))+1,"")</f>
        <v/>
      </c>
      <c r="AK5630">
        <f>IF($C5630="","",IF(OR($P5630=TRUE(),$P5630="TRUE"),1,0))</f>
        <v/>
      </c>
      <c r="AL5630">
        <f>IF($C5630="","",IF(AND($V5630="Yes",SUMPRODUCT((LEN(Settings!$F$6:$F$13)&gt;0)*ISNUMBER(SEARCH(Settings!$F$6:$F$13,$O5630)))=0),1,0))</f>
        <v/>
      </c>
      <c r="AM5630">
        <f>IF($AI5630=1,IFERROR(IF(VALUE($C5630)&lt;100000000,VALUE($C5630),1000000000),IFERROR(IF(VALUE(MID($C5630,2,20))&lt;100000000,VALUE(MID($C5630,2,20)),1000000000),1000000000))+ROW()/100000,"")</f>
        <v/>
      </c>
    </row>
    <row r="5631">
      <c r="E5631" s="14" t="n"/>
      <c r="M5631" s="8">
        <f>IF($C5631="","",L5631*T5631/100)</f>
        <v/>
      </c>
      <c r="S5631" s="8" t="n"/>
      <c r="T5631" s="8" t="n"/>
      <c r="W5631">
        <f>IF($C5631="","",IF($AL5631=1,0,IF($AK5631=1,Settings!$C$6,Settings!$C$7))*100)</f>
        <v/>
      </c>
      <c r="X5631" s="8">
        <f>IF($C5631="","",T5631*W5631/100)</f>
        <v/>
      </c>
      <c r="Y5631" s="8">
        <f>IF($C5631="","",T5631-X5631)</f>
        <v/>
      </c>
      <c r="Z5631" s="8">
        <f>IF($C5631="","",Y5631-M5631)</f>
        <v/>
      </c>
      <c r="AD5631" s="8" t="n"/>
      <c r="AG5631" s="14" t="n"/>
      <c r="AI5631">
        <f>IF($C5631="","",IF(COUNTIF($C$2:$C5631,$C5631)=1,1,0))</f>
        <v/>
      </c>
      <c r="AJ5631">
        <f>IF($AI5631=1,SUMPRODUCT(--($AM$2:$AM$7001&lt;$AM5631))+1,"")</f>
        <v/>
      </c>
      <c r="AK5631">
        <f>IF($C5631="","",IF(OR($P5631=TRUE(),$P5631="TRUE"),1,0))</f>
        <v/>
      </c>
      <c r="AL5631">
        <f>IF($C5631="","",IF(AND($V5631="Yes",SUMPRODUCT((LEN(Settings!$F$6:$F$13)&gt;0)*ISNUMBER(SEARCH(Settings!$F$6:$F$13,$O5631)))=0),1,0))</f>
        <v/>
      </c>
      <c r="AM5631">
        <f>IF($AI5631=1,IFERROR(IF(VALUE($C5631)&lt;100000000,VALUE($C5631),1000000000),IFERROR(IF(VALUE(MID($C5631,2,20))&lt;100000000,VALUE(MID($C5631,2,20)),1000000000),1000000000))+ROW()/100000,"")</f>
        <v/>
      </c>
    </row>
    <row r="5632">
      <c r="E5632" s="14" t="n"/>
      <c r="M5632" s="8">
        <f>IF($C5632="","",L5632*T5632/100)</f>
        <v/>
      </c>
      <c r="S5632" s="8" t="n"/>
      <c r="T5632" s="8" t="n"/>
      <c r="W5632">
        <f>IF($C5632="","",IF($AL5632=1,0,IF($AK5632=1,Settings!$C$6,Settings!$C$7))*100)</f>
        <v/>
      </c>
      <c r="X5632" s="8">
        <f>IF($C5632="","",T5632*W5632/100)</f>
        <v/>
      </c>
      <c r="Y5632" s="8">
        <f>IF($C5632="","",T5632-X5632)</f>
        <v/>
      </c>
      <c r="Z5632" s="8">
        <f>IF($C5632="","",Y5632-M5632)</f>
        <v/>
      </c>
      <c r="AD5632" s="8" t="n"/>
      <c r="AG5632" s="14" t="n"/>
      <c r="AI5632">
        <f>IF($C5632="","",IF(COUNTIF($C$2:$C5632,$C5632)=1,1,0))</f>
        <v/>
      </c>
      <c r="AJ5632">
        <f>IF($AI5632=1,SUMPRODUCT(--($AM$2:$AM$7001&lt;$AM5632))+1,"")</f>
        <v/>
      </c>
      <c r="AK5632">
        <f>IF($C5632="","",IF(OR($P5632=TRUE(),$P5632="TRUE"),1,0))</f>
        <v/>
      </c>
      <c r="AL5632">
        <f>IF($C5632="","",IF(AND($V5632="Yes",SUMPRODUCT((LEN(Settings!$F$6:$F$13)&gt;0)*ISNUMBER(SEARCH(Settings!$F$6:$F$13,$O5632)))=0),1,0))</f>
        <v/>
      </c>
      <c r="AM5632">
        <f>IF($AI5632=1,IFERROR(IF(VALUE($C5632)&lt;100000000,VALUE($C5632),1000000000),IFERROR(IF(VALUE(MID($C5632,2,20))&lt;100000000,VALUE(MID($C5632,2,20)),1000000000),1000000000))+ROW()/100000,"")</f>
        <v/>
      </c>
    </row>
    <row r="5633">
      <c r="E5633" s="14" t="n"/>
      <c r="M5633" s="8">
        <f>IF($C5633="","",L5633*T5633/100)</f>
        <v/>
      </c>
      <c r="S5633" s="8" t="n"/>
      <c r="T5633" s="8" t="n"/>
      <c r="W5633">
        <f>IF($C5633="","",IF($AL5633=1,0,IF($AK5633=1,Settings!$C$6,Settings!$C$7))*100)</f>
        <v/>
      </c>
      <c r="X5633" s="8">
        <f>IF($C5633="","",T5633*W5633/100)</f>
        <v/>
      </c>
      <c r="Y5633" s="8">
        <f>IF($C5633="","",T5633-X5633)</f>
        <v/>
      </c>
      <c r="Z5633" s="8">
        <f>IF($C5633="","",Y5633-M5633)</f>
        <v/>
      </c>
      <c r="AD5633" s="8" t="n"/>
      <c r="AG5633" s="14" t="n"/>
      <c r="AI5633">
        <f>IF($C5633="","",IF(COUNTIF($C$2:$C5633,$C5633)=1,1,0))</f>
        <v/>
      </c>
      <c r="AJ5633">
        <f>IF($AI5633=1,SUMPRODUCT(--($AM$2:$AM$7001&lt;$AM5633))+1,"")</f>
        <v/>
      </c>
      <c r="AK5633">
        <f>IF($C5633="","",IF(OR($P5633=TRUE(),$P5633="TRUE"),1,0))</f>
        <v/>
      </c>
      <c r="AL5633">
        <f>IF($C5633="","",IF(AND($V5633="Yes",SUMPRODUCT((LEN(Settings!$F$6:$F$13)&gt;0)*ISNUMBER(SEARCH(Settings!$F$6:$F$13,$O5633)))=0),1,0))</f>
        <v/>
      </c>
      <c r="AM5633">
        <f>IF($AI5633=1,IFERROR(IF(VALUE($C5633)&lt;100000000,VALUE($C5633),1000000000),IFERROR(IF(VALUE(MID($C5633,2,20))&lt;100000000,VALUE(MID($C5633,2,20)),1000000000),1000000000))+ROW()/100000,"")</f>
        <v/>
      </c>
    </row>
    <row r="5634">
      <c r="E5634" s="14" t="n"/>
      <c r="M5634" s="8">
        <f>IF($C5634="","",L5634*T5634/100)</f>
        <v/>
      </c>
      <c r="S5634" s="8" t="n"/>
      <c r="T5634" s="8" t="n"/>
      <c r="W5634">
        <f>IF($C5634="","",IF($AL5634=1,0,IF($AK5634=1,Settings!$C$6,Settings!$C$7))*100)</f>
        <v/>
      </c>
      <c r="X5634" s="8">
        <f>IF($C5634="","",T5634*W5634/100)</f>
        <v/>
      </c>
      <c r="Y5634" s="8">
        <f>IF($C5634="","",T5634-X5634)</f>
        <v/>
      </c>
      <c r="Z5634" s="8">
        <f>IF($C5634="","",Y5634-M5634)</f>
        <v/>
      </c>
      <c r="AD5634" s="8" t="n"/>
      <c r="AG5634" s="14" t="n"/>
      <c r="AI5634">
        <f>IF($C5634="","",IF(COUNTIF($C$2:$C5634,$C5634)=1,1,0))</f>
        <v/>
      </c>
      <c r="AJ5634">
        <f>IF($AI5634=1,SUMPRODUCT(--($AM$2:$AM$7001&lt;$AM5634))+1,"")</f>
        <v/>
      </c>
      <c r="AK5634">
        <f>IF($C5634="","",IF(OR($P5634=TRUE(),$P5634="TRUE"),1,0))</f>
        <v/>
      </c>
      <c r="AL5634">
        <f>IF($C5634="","",IF(AND($V5634="Yes",SUMPRODUCT((LEN(Settings!$F$6:$F$13)&gt;0)*ISNUMBER(SEARCH(Settings!$F$6:$F$13,$O5634)))=0),1,0))</f>
        <v/>
      </c>
      <c r="AM5634">
        <f>IF($AI5634=1,IFERROR(IF(VALUE($C5634)&lt;100000000,VALUE($C5634),1000000000),IFERROR(IF(VALUE(MID($C5634,2,20))&lt;100000000,VALUE(MID($C5634,2,20)),1000000000),1000000000))+ROW()/100000,"")</f>
        <v/>
      </c>
    </row>
    <row r="5635">
      <c r="E5635" s="14" t="n"/>
      <c r="M5635" s="8">
        <f>IF($C5635="","",L5635*T5635/100)</f>
        <v/>
      </c>
      <c r="S5635" s="8" t="n"/>
      <c r="T5635" s="8" t="n"/>
      <c r="W5635">
        <f>IF($C5635="","",IF($AL5635=1,0,IF($AK5635=1,Settings!$C$6,Settings!$C$7))*100)</f>
        <v/>
      </c>
      <c r="X5635" s="8">
        <f>IF($C5635="","",T5635*W5635/100)</f>
        <v/>
      </c>
      <c r="Y5635" s="8">
        <f>IF($C5635="","",T5635-X5635)</f>
        <v/>
      </c>
      <c r="Z5635" s="8">
        <f>IF($C5635="","",Y5635-M5635)</f>
        <v/>
      </c>
      <c r="AD5635" s="8" t="n"/>
      <c r="AG5635" s="14" t="n"/>
      <c r="AI5635">
        <f>IF($C5635="","",IF(COUNTIF($C$2:$C5635,$C5635)=1,1,0))</f>
        <v/>
      </c>
      <c r="AJ5635">
        <f>IF($AI5635=1,SUMPRODUCT(--($AM$2:$AM$7001&lt;$AM5635))+1,"")</f>
        <v/>
      </c>
      <c r="AK5635">
        <f>IF($C5635="","",IF(OR($P5635=TRUE(),$P5635="TRUE"),1,0))</f>
        <v/>
      </c>
      <c r="AL5635">
        <f>IF($C5635="","",IF(AND($V5635="Yes",SUMPRODUCT((LEN(Settings!$F$6:$F$13)&gt;0)*ISNUMBER(SEARCH(Settings!$F$6:$F$13,$O5635)))=0),1,0))</f>
        <v/>
      </c>
      <c r="AM5635">
        <f>IF($AI5635=1,IFERROR(IF(VALUE($C5635)&lt;100000000,VALUE($C5635),1000000000),IFERROR(IF(VALUE(MID($C5635,2,20))&lt;100000000,VALUE(MID($C5635,2,20)),1000000000),1000000000))+ROW()/100000,"")</f>
        <v/>
      </c>
    </row>
    <row r="5636">
      <c r="E5636" s="14" t="n"/>
      <c r="M5636" s="8">
        <f>IF($C5636="","",L5636*T5636/100)</f>
        <v/>
      </c>
      <c r="S5636" s="8" t="n"/>
      <c r="T5636" s="8" t="n"/>
      <c r="W5636">
        <f>IF($C5636="","",IF($AL5636=1,0,IF($AK5636=1,Settings!$C$6,Settings!$C$7))*100)</f>
        <v/>
      </c>
      <c r="X5636" s="8">
        <f>IF($C5636="","",T5636*W5636/100)</f>
        <v/>
      </c>
      <c r="Y5636" s="8">
        <f>IF($C5636="","",T5636-X5636)</f>
        <v/>
      </c>
      <c r="Z5636" s="8">
        <f>IF($C5636="","",Y5636-M5636)</f>
        <v/>
      </c>
      <c r="AD5636" s="8" t="n"/>
      <c r="AG5636" s="14" t="n"/>
      <c r="AI5636">
        <f>IF($C5636="","",IF(COUNTIF($C$2:$C5636,$C5636)=1,1,0))</f>
        <v/>
      </c>
      <c r="AJ5636">
        <f>IF($AI5636=1,SUMPRODUCT(--($AM$2:$AM$7001&lt;$AM5636))+1,"")</f>
        <v/>
      </c>
      <c r="AK5636">
        <f>IF($C5636="","",IF(OR($P5636=TRUE(),$P5636="TRUE"),1,0))</f>
        <v/>
      </c>
      <c r="AL5636">
        <f>IF($C5636="","",IF(AND($V5636="Yes",SUMPRODUCT((LEN(Settings!$F$6:$F$13)&gt;0)*ISNUMBER(SEARCH(Settings!$F$6:$F$13,$O5636)))=0),1,0))</f>
        <v/>
      </c>
      <c r="AM5636">
        <f>IF($AI5636=1,IFERROR(IF(VALUE($C5636)&lt;100000000,VALUE($C5636),1000000000),IFERROR(IF(VALUE(MID($C5636,2,20))&lt;100000000,VALUE(MID($C5636,2,20)),1000000000),1000000000))+ROW()/100000,"")</f>
        <v/>
      </c>
    </row>
    <row r="5637">
      <c r="E5637" s="14" t="n"/>
      <c r="M5637" s="8">
        <f>IF($C5637="","",L5637*T5637/100)</f>
        <v/>
      </c>
      <c r="S5637" s="8" t="n"/>
      <c r="T5637" s="8" t="n"/>
      <c r="W5637">
        <f>IF($C5637="","",IF($AL5637=1,0,IF($AK5637=1,Settings!$C$6,Settings!$C$7))*100)</f>
        <v/>
      </c>
      <c r="X5637" s="8">
        <f>IF($C5637="","",T5637*W5637/100)</f>
        <v/>
      </c>
      <c r="Y5637" s="8">
        <f>IF($C5637="","",T5637-X5637)</f>
        <v/>
      </c>
      <c r="Z5637" s="8">
        <f>IF($C5637="","",Y5637-M5637)</f>
        <v/>
      </c>
      <c r="AD5637" s="8" t="n"/>
      <c r="AG5637" s="14" t="n"/>
      <c r="AI5637">
        <f>IF($C5637="","",IF(COUNTIF($C$2:$C5637,$C5637)=1,1,0))</f>
        <v/>
      </c>
      <c r="AJ5637">
        <f>IF($AI5637=1,SUMPRODUCT(--($AM$2:$AM$7001&lt;$AM5637))+1,"")</f>
        <v/>
      </c>
      <c r="AK5637">
        <f>IF($C5637="","",IF(OR($P5637=TRUE(),$P5637="TRUE"),1,0))</f>
        <v/>
      </c>
      <c r="AL5637">
        <f>IF($C5637="","",IF(AND($V5637="Yes",SUMPRODUCT((LEN(Settings!$F$6:$F$13)&gt;0)*ISNUMBER(SEARCH(Settings!$F$6:$F$13,$O5637)))=0),1,0))</f>
        <v/>
      </c>
      <c r="AM5637">
        <f>IF($AI5637=1,IFERROR(IF(VALUE($C5637)&lt;100000000,VALUE($C5637),1000000000),IFERROR(IF(VALUE(MID($C5637,2,20))&lt;100000000,VALUE(MID($C5637,2,20)),1000000000),1000000000))+ROW()/100000,"")</f>
        <v/>
      </c>
    </row>
    <row r="5638">
      <c r="E5638" s="14" t="n"/>
      <c r="M5638" s="8">
        <f>IF($C5638="","",L5638*T5638/100)</f>
        <v/>
      </c>
      <c r="S5638" s="8" t="n"/>
      <c r="T5638" s="8" t="n"/>
      <c r="W5638">
        <f>IF($C5638="","",IF($AL5638=1,0,IF($AK5638=1,Settings!$C$6,Settings!$C$7))*100)</f>
        <v/>
      </c>
      <c r="X5638" s="8">
        <f>IF($C5638="","",T5638*W5638/100)</f>
        <v/>
      </c>
      <c r="Y5638" s="8">
        <f>IF($C5638="","",T5638-X5638)</f>
        <v/>
      </c>
      <c r="Z5638" s="8">
        <f>IF($C5638="","",Y5638-M5638)</f>
        <v/>
      </c>
      <c r="AD5638" s="8" t="n"/>
      <c r="AG5638" s="14" t="n"/>
      <c r="AI5638">
        <f>IF($C5638="","",IF(COUNTIF($C$2:$C5638,$C5638)=1,1,0))</f>
        <v/>
      </c>
      <c r="AJ5638">
        <f>IF($AI5638=1,SUMPRODUCT(--($AM$2:$AM$7001&lt;$AM5638))+1,"")</f>
        <v/>
      </c>
      <c r="AK5638">
        <f>IF($C5638="","",IF(OR($P5638=TRUE(),$P5638="TRUE"),1,0))</f>
        <v/>
      </c>
      <c r="AL5638">
        <f>IF($C5638="","",IF(AND($V5638="Yes",SUMPRODUCT((LEN(Settings!$F$6:$F$13)&gt;0)*ISNUMBER(SEARCH(Settings!$F$6:$F$13,$O5638)))=0),1,0))</f>
        <v/>
      </c>
      <c r="AM5638">
        <f>IF($AI5638=1,IFERROR(IF(VALUE($C5638)&lt;100000000,VALUE($C5638),1000000000),IFERROR(IF(VALUE(MID($C5638,2,20))&lt;100000000,VALUE(MID($C5638,2,20)),1000000000),1000000000))+ROW()/100000,"")</f>
        <v/>
      </c>
    </row>
    <row r="5639">
      <c r="E5639" s="14" t="n"/>
      <c r="M5639" s="8">
        <f>IF($C5639="","",L5639*T5639/100)</f>
        <v/>
      </c>
      <c r="S5639" s="8" t="n"/>
      <c r="T5639" s="8" t="n"/>
      <c r="W5639">
        <f>IF($C5639="","",IF($AL5639=1,0,IF($AK5639=1,Settings!$C$6,Settings!$C$7))*100)</f>
        <v/>
      </c>
      <c r="X5639" s="8">
        <f>IF($C5639="","",T5639*W5639/100)</f>
        <v/>
      </c>
      <c r="Y5639" s="8">
        <f>IF($C5639="","",T5639-X5639)</f>
        <v/>
      </c>
      <c r="Z5639" s="8">
        <f>IF($C5639="","",Y5639-M5639)</f>
        <v/>
      </c>
      <c r="AD5639" s="8" t="n"/>
      <c r="AG5639" s="14" t="n"/>
      <c r="AI5639">
        <f>IF($C5639="","",IF(COUNTIF($C$2:$C5639,$C5639)=1,1,0))</f>
        <v/>
      </c>
      <c r="AJ5639">
        <f>IF($AI5639=1,SUMPRODUCT(--($AM$2:$AM$7001&lt;$AM5639))+1,"")</f>
        <v/>
      </c>
      <c r="AK5639">
        <f>IF($C5639="","",IF(OR($P5639=TRUE(),$P5639="TRUE"),1,0))</f>
        <v/>
      </c>
      <c r="AL5639">
        <f>IF($C5639="","",IF(AND($V5639="Yes",SUMPRODUCT((LEN(Settings!$F$6:$F$13)&gt;0)*ISNUMBER(SEARCH(Settings!$F$6:$F$13,$O5639)))=0),1,0))</f>
        <v/>
      </c>
      <c r="AM5639">
        <f>IF($AI5639=1,IFERROR(IF(VALUE($C5639)&lt;100000000,VALUE($C5639),1000000000),IFERROR(IF(VALUE(MID($C5639,2,20))&lt;100000000,VALUE(MID($C5639,2,20)),1000000000),1000000000))+ROW()/100000,"")</f>
        <v/>
      </c>
    </row>
    <row r="5640">
      <c r="E5640" s="14" t="n"/>
      <c r="M5640" s="8">
        <f>IF($C5640="","",L5640*T5640/100)</f>
        <v/>
      </c>
      <c r="S5640" s="8" t="n"/>
      <c r="T5640" s="8" t="n"/>
      <c r="W5640">
        <f>IF($C5640="","",IF($AL5640=1,0,IF($AK5640=1,Settings!$C$6,Settings!$C$7))*100)</f>
        <v/>
      </c>
      <c r="X5640" s="8">
        <f>IF($C5640="","",T5640*W5640/100)</f>
        <v/>
      </c>
      <c r="Y5640" s="8">
        <f>IF($C5640="","",T5640-X5640)</f>
        <v/>
      </c>
      <c r="Z5640" s="8">
        <f>IF($C5640="","",Y5640-M5640)</f>
        <v/>
      </c>
      <c r="AD5640" s="8" t="n"/>
      <c r="AG5640" s="14" t="n"/>
      <c r="AI5640">
        <f>IF($C5640="","",IF(COUNTIF($C$2:$C5640,$C5640)=1,1,0))</f>
        <v/>
      </c>
      <c r="AJ5640">
        <f>IF($AI5640=1,SUMPRODUCT(--($AM$2:$AM$7001&lt;$AM5640))+1,"")</f>
        <v/>
      </c>
      <c r="AK5640">
        <f>IF($C5640="","",IF(OR($P5640=TRUE(),$P5640="TRUE"),1,0))</f>
        <v/>
      </c>
      <c r="AL5640">
        <f>IF($C5640="","",IF(AND($V5640="Yes",SUMPRODUCT((LEN(Settings!$F$6:$F$13)&gt;0)*ISNUMBER(SEARCH(Settings!$F$6:$F$13,$O5640)))=0),1,0))</f>
        <v/>
      </c>
      <c r="AM5640">
        <f>IF($AI5640=1,IFERROR(IF(VALUE($C5640)&lt;100000000,VALUE($C5640),1000000000),IFERROR(IF(VALUE(MID($C5640,2,20))&lt;100000000,VALUE(MID($C5640,2,20)),1000000000),1000000000))+ROW()/100000,"")</f>
        <v/>
      </c>
    </row>
    <row r="5641">
      <c r="E5641" s="14" t="n"/>
      <c r="M5641" s="8">
        <f>IF($C5641="","",L5641*T5641/100)</f>
        <v/>
      </c>
      <c r="S5641" s="8" t="n"/>
      <c r="T5641" s="8" t="n"/>
      <c r="W5641">
        <f>IF($C5641="","",IF($AL5641=1,0,IF($AK5641=1,Settings!$C$6,Settings!$C$7))*100)</f>
        <v/>
      </c>
      <c r="X5641" s="8">
        <f>IF($C5641="","",T5641*W5641/100)</f>
        <v/>
      </c>
      <c r="Y5641" s="8">
        <f>IF($C5641="","",T5641-X5641)</f>
        <v/>
      </c>
      <c r="Z5641" s="8">
        <f>IF($C5641="","",Y5641-M5641)</f>
        <v/>
      </c>
      <c r="AD5641" s="8" t="n"/>
      <c r="AG5641" s="14" t="n"/>
      <c r="AI5641">
        <f>IF($C5641="","",IF(COUNTIF($C$2:$C5641,$C5641)=1,1,0))</f>
        <v/>
      </c>
      <c r="AJ5641">
        <f>IF($AI5641=1,SUMPRODUCT(--($AM$2:$AM$7001&lt;$AM5641))+1,"")</f>
        <v/>
      </c>
      <c r="AK5641">
        <f>IF($C5641="","",IF(OR($P5641=TRUE(),$P5641="TRUE"),1,0))</f>
        <v/>
      </c>
      <c r="AL5641">
        <f>IF($C5641="","",IF(AND($V5641="Yes",SUMPRODUCT((LEN(Settings!$F$6:$F$13)&gt;0)*ISNUMBER(SEARCH(Settings!$F$6:$F$13,$O5641)))=0),1,0))</f>
        <v/>
      </c>
      <c r="AM5641">
        <f>IF($AI5641=1,IFERROR(IF(VALUE($C5641)&lt;100000000,VALUE($C5641),1000000000),IFERROR(IF(VALUE(MID($C5641,2,20))&lt;100000000,VALUE(MID($C5641,2,20)),1000000000),1000000000))+ROW()/100000,"")</f>
        <v/>
      </c>
    </row>
    <row r="5642">
      <c r="E5642" s="14" t="n"/>
      <c r="M5642" s="8">
        <f>IF($C5642="","",L5642*T5642/100)</f>
        <v/>
      </c>
      <c r="S5642" s="8" t="n"/>
      <c r="T5642" s="8" t="n"/>
      <c r="W5642">
        <f>IF($C5642="","",IF($AL5642=1,0,IF($AK5642=1,Settings!$C$6,Settings!$C$7))*100)</f>
        <v/>
      </c>
      <c r="X5642" s="8">
        <f>IF($C5642="","",T5642*W5642/100)</f>
        <v/>
      </c>
      <c r="Y5642" s="8">
        <f>IF($C5642="","",T5642-X5642)</f>
        <v/>
      </c>
      <c r="Z5642" s="8">
        <f>IF($C5642="","",Y5642-M5642)</f>
        <v/>
      </c>
      <c r="AD5642" s="8" t="n"/>
      <c r="AG5642" s="14" t="n"/>
      <c r="AI5642">
        <f>IF($C5642="","",IF(COUNTIF($C$2:$C5642,$C5642)=1,1,0))</f>
        <v/>
      </c>
      <c r="AJ5642">
        <f>IF($AI5642=1,SUMPRODUCT(--($AM$2:$AM$7001&lt;$AM5642))+1,"")</f>
        <v/>
      </c>
      <c r="AK5642">
        <f>IF($C5642="","",IF(OR($P5642=TRUE(),$P5642="TRUE"),1,0))</f>
        <v/>
      </c>
      <c r="AL5642">
        <f>IF($C5642="","",IF(AND($V5642="Yes",SUMPRODUCT((LEN(Settings!$F$6:$F$13)&gt;0)*ISNUMBER(SEARCH(Settings!$F$6:$F$13,$O5642)))=0),1,0))</f>
        <v/>
      </c>
      <c r="AM5642">
        <f>IF($AI5642=1,IFERROR(IF(VALUE($C5642)&lt;100000000,VALUE($C5642),1000000000),IFERROR(IF(VALUE(MID($C5642,2,20))&lt;100000000,VALUE(MID($C5642,2,20)),1000000000),1000000000))+ROW()/100000,"")</f>
        <v/>
      </c>
    </row>
    <row r="5643">
      <c r="E5643" s="14" t="n"/>
      <c r="M5643" s="8">
        <f>IF($C5643="","",L5643*T5643/100)</f>
        <v/>
      </c>
      <c r="S5643" s="8" t="n"/>
      <c r="T5643" s="8" t="n"/>
      <c r="W5643">
        <f>IF($C5643="","",IF($AL5643=1,0,IF($AK5643=1,Settings!$C$6,Settings!$C$7))*100)</f>
        <v/>
      </c>
      <c r="X5643" s="8">
        <f>IF($C5643="","",T5643*W5643/100)</f>
        <v/>
      </c>
      <c r="Y5643" s="8">
        <f>IF($C5643="","",T5643-X5643)</f>
        <v/>
      </c>
      <c r="Z5643" s="8">
        <f>IF($C5643="","",Y5643-M5643)</f>
        <v/>
      </c>
      <c r="AD5643" s="8" t="n"/>
      <c r="AG5643" s="14" t="n"/>
      <c r="AI5643">
        <f>IF($C5643="","",IF(COUNTIF($C$2:$C5643,$C5643)=1,1,0))</f>
        <v/>
      </c>
      <c r="AJ5643">
        <f>IF($AI5643=1,SUMPRODUCT(--($AM$2:$AM$7001&lt;$AM5643))+1,"")</f>
        <v/>
      </c>
      <c r="AK5643">
        <f>IF($C5643="","",IF(OR($P5643=TRUE(),$P5643="TRUE"),1,0))</f>
        <v/>
      </c>
      <c r="AL5643">
        <f>IF($C5643="","",IF(AND($V5643="Yes",SUMPRODUCT((LEN(Settings!$F$6:$F$13)&gt;0)*ISNUMBER(SEARCH(Settings!$F$6:$F$13,$O5643)))=0),1,0))</f>
        <v/>
      </c>
      <c r="AM5643">
        <f>IF($AI5643=1,IFERROR(IF(VALUE($C5643)&lt;100000000,VALUE($C5643),1000000000),IFERROR(IF(VALUE(MID($C5643,2,20))&lt;100000000,VALUE(MID($C5643,2,20)),1000000000),1000000000))+ROW()/100000,"")</f>
        <v/>
      </c>
    </row>
    <row r="5644">
      <c r="E5644" s="14" t="n"/>
      <c r="M5644" s="8">
        <f>IF($C5644="","",L5644*T5644/100)</f>
        <v/>
      </c>
      <c r="S5644" s="8" t="n"/>
      <c r="T5644" s="8" t="n"/>
      <c r="W5644">
        <f>IF($C5644="","",IF($AL5644=1,0,IF($AK5644=1,Settings!$C$6,Settings!$C$7))*100)</f>
        <v/>
      </c>
      <c r="X5644" s="8">
        <f>IF($C5644="","",T5644*W5644/100)</f>
        <v/>
      </c>
      <c r="Y5644" s="8">
        <f>IF($C5644="","",T5644-X5644)</f>
        <v/>
      </c>
      <c r="Z5644" s="8">
        <f>IF($C5644="","",Y5644-M5644)</f>
        <v/>
      </c>
      <c r="AD5644" s="8" t="n"/>
      <c r="AG5644" s="14" t="n"/>
      <c r="AI5644">
        <f>IF($C5644="","",IF(COUNTIF($C$2:$C5644,$C5644)=1,1,0))</f>
        <v/>
      </c>
      <c r="AJ5644">
        <f>IF($AI5644=1,SUMPRODUCT(--($AM$2:$AM$7001&lt;$AM5644))+1,"")</f>
        <v/>
      </c>
      <c r="AK5644">
        <f>IF($C5644="","",IF(OR($P5644=TRUE(),$P5644="TRUE"),1,0))</f>
        <v/>
      </c>
      <c r="AL5644">
        <f>IF($C5644="","",IF(AND($V5644="Yes",SUMPRODUCT((LEN(Settings!$F$6:$F$13)&gt;0)*ISNUMBER(SEARCH(Settings!$F$6:$F$13,$O5644)))=0),1,0))</f>
        <v/>
      </c>
      <c r="AM5644">
        <f>IF($AI5644=1,IFERROR(IF(VALUE($C5644)&lt;100000000,VALUE($C5644),1000000000),IFERROR(IF(VALUE(MID($C5644,2,20))&lt;100000000,VALUE(MID($C5644,2,20)),1000000000),1000000000))+ROW()/100000,"")</f>
        <v/>
      </c>
    </row>
    <row r="5645">
      <c r="E5645" s="14" t="n"/>
      <c r="M5645" s="8">
        <f>IF($C5645="","",L5645*T5645/100)</f>
        <v/>
      </c>
      <c r="S5645" s="8" t="n"/>
      <c r="T5645" s="8" t="n"/>
      <c r="W5645">
        <f>IF($C5645="","",IF($AL5645=1,0,IF($AK5645=1,Settings!$C$6,Settings!$C$7))*100)</f>
        <v/>
      </c>
      <c r="X5645" s="8">
        <f>IF($C5645="","",T5645*W5645/100)</f>
        <v/>
      </c>
      <c r="Y5645" s="8">
        <f>IF($C5645="","",T5645-X5645)</f>
        <v/>
      </c>
      <c r="Z5645" s="8">
        <f>IF($C5645="","",Y5645-M5645)</f>
        <v/>
      </c>
      <c r="AD5645" s="8" t="n"/>
      <c r="AG5645" s="14" t="n"/>
      <c r="AI5645">
        <f>IF($C5645="","",IF(COUNTIF($C$2:$C5645,$C5645)=1,1,0))</f>
        <v/>
      </c>
      <c r="AJ5645">
        <f>IF($AI5645=1,SUMPRODUCT(--($AM$2:$AM$7001&lt;$AM5645))+1,"")</f>
        <v/>
      </c>
      <c r="AK5645">
        <f>IF($C5645="","",IF(OR($P5645=TRUE(),$P5645="TRUE"),1,0))</f>
        <v/>
      </c>
      <c r="AL5645">
        <f>IF($C5645="","",IF(AND($V5645="Yes",SUMPRODUCT((LEN(Settings!$F$6:$F$13)&gt;0)*ISNUMBER(SEARCH(Settings!$F$6:$F$13,$O5645)))=0),1,0))</f>
        <v/>
      </c>
      <c r="AM5645">
        <f>IF($AI5645=1,IFERROR(IF(VALUE($C5645)&lt;100000000,VALUE($C5645),1000000000),IFERROR(IF(VALUE(MID($C5645,2,20))&lt;100000000,VALUE(MID($C5645,2,20)),1000000000),1000000000))+ROW()/100000,"")</f>
        <v/>
      </c>
    </row>
    <row r="5646">
      <c r="E5646" s="14" t="n"/>
      <c r="M5646" s="8">
        <f>IF($C5646="","",L5646*T5646/100)</f>
        <v/>
      </c>
      <c r="S5646" s="8" t="n"/>
      <c r="T5646" s="8" t="n"/>
      <c r="W5646">
        <f>IF($C5646="","",IF($AL5646=1,0,IF($AK5646=1,Settings!$C$6,Settings!$C$7))*100)</f>
        <v/>
      </c>
      <c r="X5646" s="8">
        <f>IF($C5646="","",T5646*W5646/100)</f>
        <v/>
      </c>
      <c r="Y5646" s="8">
        <f>IF($C5646="","",T5646-X5646)</f>
        <v/>
      </c>
      <c r="Z5646" s="8">
        <f>IF($C5646="","",Y5646-M5646)</f>
        <v/>
      </c>
      <c r="AD5646" s="8" t="n"/>
      <c r="AG5646" s="14" t="n"/>
      <c r="AI5646">
        <f>IF($C5646="","",IF(COUNTIF($C$2:$C5646,$C5646)=1,1,0))</f>
        <v/>
      </c>
      <c r="AJ5646">
        <f>IF($AI5646=1,SUMPRODUCT(--($AM$2:$AM$7001&lt;$AM5646))+1,"")</f>
        <v/>
      </c>
      <c r="AK5646">
        <f>IF($C5646="","",IF(OR($P5646=TRUE(),$P5646="TRUE"),1,0))</f>
        <v/>
      </c>
      <c r="AL5646">
        <f>IF($C5646="","",IF(AND($V5646="Yes",SUMPRODUCT((LEN(Settings!$F$6:$F$13)&gt;0)*ISNUMBER(SEARCH(Settings!$F$6:$F$13,$O5646)))=0),1,0))</f>
        <v/>
      </c>
      <c r="AM5646">
        <f>IF($AI5646=1,IFERROR(IF(VALUE($C5646)&lt;100000000,VALUE($C5646),1000000000),IFERROR(IF(VALUE(MID($C5646,2,20))&lt;100000000,VALUE(MID($C5646,2,20)),1000000000),1000000000))+ROW()/100000,"")</f>
        <v/>
      </c>
    </row>
    <row r="5647">
      <c r="E5647" s="14" t="n"/>
      <c r="M5647" s="8">
        <f>IF($C5647="","",L5647*T5647/100)</f>
        <v/>
      </c>
      <c r="S5647" s="8" t="n"/>
      <c r="T5647" s="8" t="n"/>
      <c r="W5647">
        <f>IF($C5647="","",IF($AL5647=1,0,IF($AK5647=1,Settings!$C$6,Settings!$C$7))*100)</f>
        <v/>
      </c>
      <c r="X5647" s="8">
        <f>IF($C5647="","",T5647*W5647/100)</f>
        <v/>
      </c>
      <c r="Y5647" s="8">
        <f>IF($C5647="","",T5647-X5647)</f>
        <v/>
      </c>
      <c r="Z5647" s="8">
        <f>IF($C5647="","",Y5647-M5647)</f>
        <v/>
      </c>
      <c r="AD5647" s="8" t="n"/>
      <c r="AG5647" s="14" t="n"/>
      <c r="AI5647">
        <f>IF($C5647="","",IF(COUNTIF($C$2:$C5647,$C5647)=1,1,0))</f>
        <v/>
      </c>
      <c r="AJ5647">
        <f>IF($AI5647=1,SUMPRODUCT(--($AM$2:$AM$7001&lt;$AM5647))+1,"")</f>
        <v/>
      </c>
      <c r="AK5647">
        <f>IF($C5647="","",IF(OR($P5647=TRUE(),$P5647="TRUE"),1,0))</f>
        <v/>
      </c>
      <c r="AL5647">
        <f>IF($C5647="","",IF(AND($V5647="Yes",SUMPRODUCT((LEN(Settings!$F$6:$F$13)&gt;0)*ISNUMBER(SEARCH(Settings!$F$6:$F$13,$O5647)))=0),1,0))</f>
        <v/>
      </c>
      <c r="AM5647">
        <f>IF($AI5647=1,IFERROR(IF(VALUE($C5647)&lt;100000000,VALUE($C5647),1000000000),IFERROR(IF(VALUE(MID($C5647,2,20))&lt;100000000,VALUE(MID($C5647,2,20)),1000000000),1000000000))+ROW()/100000,"")</f>
        <v/>
      </c>
    </row>
    <row r="5648">
      <c r="E5648" s="14" t="n"/>
      <c r="M5648" s="8">
        <f>IF($C5648="","",L5648*T5648/100)</f>
        <v/>
      </c>
      <c r="S5648" s="8" t="n"/>
      <c r="T5648" s="8" t="n"/>
      <c r="W5648">
        <f>IF($C5648="","",IF($AL5648=1,0,IF($AK5648=1,Settings!$C$6,Settings!$C$7))*100)</f>
        <v/>
      </c>
      <c r="X5648" s="8">
        <f>IF($C5648="","",T5648*W5648/100)</f>
        <v/>
      </c>
      <c r="Y5648" s="8">
        <f>IF($C5648="","",T5648-X5648)</f>
        <v/>
      </c>
      <c r="Z5648" s="8">
        <f>IF($C5648="","",Y5648-M5648)</f>
        <v/>
      </c>
      <c r="AD5648" s="8" t="n"/>
      <c r="AG5648" s="14" t="n"/>
      <c r="AI5648">
        <f>IF($C5648="","",IF(COUNTIF($C$2:$C5648,$C5648)=1,1,0))</f>
        <v/>
      </c>
      <c r="AJ5648">
        <f>IF($AI5648=1,SUMPRODUCT(--($AM$2:$AM$7001&lt;$AM5648))+1,"")</f>
        <v/>
      </c>
      <c r="AK5648">
        <f>IF($C5648="","",IF(OR($P5648=TRUE(),$P5648="TRUE"),1,0))</f>
        <v/>
      </c>
      <c r="AL5648">
        <f>IF($C5648="","",IF(AND($V5648="Yes",SUMPRODUCT((LEN(Settings!$F$6:$F$13)&gt;0)*ISNUMBER(SEARCH(Settings!$F$6:$F$13,$O5648)))=0),1,0))</f>
        <v/>
      </c>
      <c r="AM5648">
        <f>IF($AI5648=1,IFERROR(IF(VALUE($C5648)&lt;100000000,VALUE($C5648),1000000000),IFERROR(IF(VALUE(MID($C5648,2,20))&lt;100000000,VALUE(MID($C5648,2,20)),1000000000),1000000000))+ROW()/100000,"")</f>
        <v/>
      </c>
    </row>
    <row r="5649">
      <c r="E5649" s="14" t="n"/>
      <c r="M5649" s="8">
        <f>IF($C5649="","",L5649*T5649/100)</f>
        <v/>
      </c>
      <c r="S5649" s="8" t="n"/>
      <c r="T5649" s="8" t="n"/>
      <c r="W5649">
        <f>IF($C5649="","",IF($AL5649=1,0,IF($AK5649=1,Settings!$C$6,Settings!$C$7))*100)</f>
        <v/>
      </c>
      <c r="X5649" s="8">
        <f>IF($C5649="","",T5649*W5649/100)</f>
        <v/>
      </c>
      <c r="Y5649" s="8">
        <f>IF($C5649="","",T5649-X5649)</f>
        <v/>
      </c>
      <c r="Z5649" s="8">
        <f>IF($C5649="","",Y5649-M5649)</f>
        <v/>
      </c>
      <c r="AD5649" s="8" t="n"/>
      <c r="AG5649" s="14" t="n"/>
      <c r="AI5649">
        <f>IF($C5649="","",IF(COUNTIF($C$2:$C5649,$C5649)=1,1,0))</f>
        <v/>
      </c>
      <c r="AJ5649">
        <f>IF($AI5649=1,SUMPRODUCT(--($AM$2:$AM$7001&lt;$AM5649))+1,"")</f>
        <v/>
      </c>
      <c r="AK5649">
        <f>IF($C5649="","",IF(OR($P5649=TRUE(),$P5649="TRUE"),1,0))</f>
        <v/>
      </c>
      <c r="AL5649">
        <f>IF($C5649="","",IF(AND($V5649="Yes",SUMPRODUCT((LEN(Settings!$F$6:$F$13)&gt;0)*ISNUMBER(SEARCH(Settings!$F$6:$F$13,$O5649)))=0),1,0))</f>
        <v/>
      </c>
      <c r="AM5649">
        <f>IF($AI5649=1,IFERROR(IF(VALUE($C5649)&lt;100000000,VALUE($C5649),1000000000),IFERROR(IF(VALUE(MID($C5649,2,20))&lt;100000000,VALUE(MID($C5649,2,20)),1000000000),1000000000))+ROW()/100000,"")</f>
        <v/>
      </c>
    </row>
    <row r="5650">
      <c r="E5650" s="14" t="n"/>
      <c r="M5650" s="8">
        <f>IF($C5650="","",L5650*T5650/100)</f>
        <v/>
      </c>
      <c r="S5650" s="8" t="n"/>
      <c r="T5650" s="8" t="n"/>
      <c r="W5650">
        <f>IF($C5650="","",IF($AL5650=1,0,IF($AK5650=1,Settings!$C$6,Settings!$C$7))*100)</f>
        <v/>
      </c>
      <c r="X5650" s="8">
        <f>IF($C5650="","",T5650*W5650/100)</f>
        <v/>
      </c>
      <c r="Y5650" s="8">
        <f>IF($C5650="","",T5650-X5650)</f>
        <v/>
      </c>
      <c r="Z5650" s="8">
        <f>IF($C5650="","",Y5650-M5650)</f>
        <v/>
      </c>
      <c r="AD5650" s="8" t="n"/>
      <c r="AG5650" s="14" t="n"/>
      <c r="AI5650">
        <f>IF($C5650="","",IF(COUNTIF($C$2:$C5650,$C5650)=1,1,0))</f>
        <v/>
      </c>
      <c r="AJ5650">
        <f>IF($AI5650=1,SUMPRODUCT(--($AM$2:$AM$7001&lt;$AM5650))+1,"")</f>
        <v/>
      </c>
      <c r="AK5650">
        <f>IF($C5650="","",IF(OR($P5650=TRUE(),$P5650="TRUE"),1,0))</f>
        <v/>
      </c>
      <c r="AL5650">
        <f>IF($C5650="","",IF(AND($V5650="Yes",SUMPRODUCT((LEN(Settings!$F$6:$F$13)&gt;0)*ISNUMBER(SEARCH(Settings!$F$6:$F$13,$O5650)))=0),1,0))</f>
        <v/>
      </c>
      <c r="AM5650">
        <f>IF($AI5650=1,IFERROR(IF(VALUE($C5650)&lt;100000000,VALUE($C5650),1000000000),IFERROR(IF(VALUE(MID($C5650,2,20))&lt;100000000,VALUE(MID($C5650,2,20)),1000000000),1000000000))+ROW()/100000,"")</f>
        <v/>
      </c>
    </row>
    <row r="5651">
      <c r="E5651" s="14" t="n"/>
      <c r="M5651" s="8">
        <f>IF($C5651="","",L5651*T5651/100)</f>
        <v/>
      </c>
      <c r="S5651" s="8" t="n"/>
      <c r="T5651" s="8" t="n"/>
      <c r="W5651">
        <f>IF($C5651="","",IF($AL5651=1,0,IF($AK5651=1,Settings!$C$6,Settings!$C$7))*100)</f>
        <v/>
      </c>
      <c r="X5651" s="8">
        <f>IF($C5651="","",T5651*W5651/100)</f>
        <v/>
      </c>
      <c r="Y5651" s="8">
        <f>IF($C5651="","",T5651-X5651)</f>
        <v/>
      </c>
      <c r="Z5651" s="8">
        <f>IF($C5651="","",Y5651-M5651)</f>
        <v/>
      </c>
      <c r="AD5651" s="8" t="n"/>
      <c r="AG5651" s="14" t="n"/>
      <c r="AI5651">
        <f>IF($C5651="","",IF(COUNTIF($C$2:$C5651,$C5651)=1,1,0))</f>
        <v/>
      </c>
      <c r="AJ5651">
        <f>IF($AI5651=1,SUMPRODUCT(--($AM$2:$AM$7001&lt;$AM5651))+1,"")</f>
        <v/>
      </c>
      <c r="AK5651">
        <f>IF($C5651="","",IF(OR($P5651=TRUE(),$P5651="TRUE"),1,0))</f>
        <v/>
      </c>
      <c r="AL5651">
        <f>IF($C5651="","",IF(AND($V5651="Yes",SUMPRODUCT((LEN(Settings!$F$6:$F$13)&gt;0)*ISNUMBER(SEARCH(Settings!$F$6:$F$13,$O5651)))=0),1,0))</f>
        <v/>
      </c>
      <c r="AM5651">
        <f>IF($AI5651=1,IFERROR(IF(VALUE($C5651)&lt;100000000,VALUE($C5651),1000000000),IFERROR(IF(VALUE(MID($C5651,2,20))&lt;100000000,VALUE(MID($C5651,2,20)),1000000000),1000000000))+ROW()/100000,"")</f>
        <v/>
      </c>
    </row>
    <row r="5652">
      <c r="E5652" s="14" t="n"/>
      <c r="M5652" s="8">
        <f>IF($C5652="","",L5652*T5652/100)</f>
        <v/>
      </c>
      <c r="S5652" s="8" t="n"/>
      <c r="T5652" s="8" t="n"/>
      <c r="W5652">
        <f>IF($C5652="","",IF($AL5652=1,0,IF($AK5652=1,Settings!$C$6,Settings!$C$7))*100)</f>
        <v/>
      </c>
      <c r="X5652" s="8">
        <f>IF($C5652="","",T5652*W5652/100)</f>
        <v/>
      </c>
      <c r="Y5652" s="8">
        <f>IF($C5652="","",T5652-X5652)</f>
        <v/>
      </c>
      <c r="Z5652" s="8">
        <f>IF($C5652="","",Y5652-M5652)</f>
        <v/>
      </c>
      <c r="AD5652" s="8" t="n"/>
      <c r="AG5652" s="14" t="n"/>
      <c r="AI5652">
        <f>IF($C5652="","",IF(COUNTIF($C$2:$C5652,$C5652)=1,1,0))</f>
        <v/>
      </c>
      <c r="AJ5652">
        <f>IF($AI5652=1,SUMPRODUCT(--($AM$2:$AM$7001&lt;$AM5652))+1,"")</f>
        <v/>
      </c>
      <c r="AK5652">
        <f>IF($C5652="","",IF(OR($P5652=TRUE(),$P5652="TRUE"),1,0))</f>
        <v/>
      </c>
      <c r="AL5652">
        <f>IF($C5652="","",IF(AND($V5652="Yes",SUMPRODUCT((LEN(Settings!$F$6:$F$13)&gt;0)*ISNUMBER(SEARCH(Settings!$F$6:$F$13,$O5652)))=0),1,0))</f>
        <v/>
      </c>
      <c r="AM5652">
        <f>IF($AI5652=1,IFERROR(IF(VALUE($C5652)&lt;100000000,VALUE($C5652),1000000000),IFERROR(IF(VALUE(MID($C5652,2,20))&lt;100000000,VALUE(MID($C5652,2,20)),1000000000),1000000000))+ROW()/100000,"")</f>
        <v/>
      </c>
    </row>
    <row r="5653">
      <c r="E5653" s="14" t="n"/>
      <c r="M5653" s="8">
        <f>IF($C5653="","",L5653*T5653/100)</f>
        <v/>
      </c>
      <c r="S5653" s="8" t="n"/>
      <c r="T5653" s="8" t="n"/>
      <c r="W5653">
        <f>IF($C5653="","",IF($AL5653=1,0,IF($AK5653=1,Settings!$C$6,Settings!$C$7))*100)</f>
        <v/>
      </c>
      <c r="X5653" s="8">
        <f>IF($C5653="","",T5653*W5653/100)</f>
        <v/>
      </c>
      <c r="Y5653" s="8">
        <f>IF($C5653="","",T5653-X5653)</f>
        <v/>
      </c>
      <c r="Z5653" s="8">
        <f>IF($C5653="","",Y5653-M5653)</f>
        <v/>
      </c>
      <c r="AD5653" s="8" t="n"/>
      <c r="AG5653" s="14" t="n"/>
      <c r="AI5653">
        <f>IF($C5653="","",IF(COUNTIF($C$2:$C5653,$C5653)=1,1,0))</f>
        <v/>
      </c>
      <c r="AJ5653">
        <f>IF($AI5653=1,SUMPRODUCT(--($AM$2:$AM$7001&lt;$AM5653))+1,"")</f>
        <v/>
      </c>
      <c r="AK5653">
        <f>IF($C5653="","",IF(OR($P5653=TRUE(),$P5653="TRUE"),1,0))</f>
        <v/>
      </c>
      <c r="AL5653">
        <f>IF($C5653="","",IF(AND($V5653="Yes",SUMPRODUCT((LEN(Settings!$F$6:$F$13)&gt;0)*ISNUMBER(SEARCH(Settings!$F$6:$F$13,$O5653)))=0),1,0))</f>
        <v/>
      </c>
      <c r="AM5653">
        <f>IF($AI5653=1,IFERROR(IF(VALUE($C5653)&lt;100000000,VALUE($C5653),1000000000),IFERROR(IF(VALUE(MID($C5653,2,20))&lt;100000000,VALUE(MID($C5653,2,20)),1000000000),1000000000))+ROW()/100000,"")</f>
        <v/>
      </c>
    </row>
    <row r="5654">
      <c r="E5654" s="14" t="n"/>
      <c r="M5654" s="8">
        <f>IF($C5654="","",L5654*T5654/100)</f>
        <v/>
      </c>
      <c r="S5654" s="8" t="n"/>
      <c r="T5654" s="8" t="n"/>
      <c r="W5654">
        <f>IF($C5654="","",IF($AL5654=1,0,IF($AK5654=1,Settings!$C$6,Settings!$C$7))*100)</f>
        <v/>
      </c>
      <c r="X5654" s="8">
        <f>IF($C5654="","",T5654*W5654/100)</f>
        <v/>
      </c>
      <c r="Y5654" s="8">
        <f>IF($C5654="","",T5654-X5654)</f>
        <v/>
      </c>
      <c r="Z5654" s="8">
        <f>IF($C5654="","",Y5654-M5654)</f>
        <v/>
      </c>
      <c r="AD5654" s="8" t="n"/>
      <c r="AG5654" s="14" t="n"/>
      <c r="AI5654">
        <f>IF($C5654="","",IF(COUNTIF($C$2:$C5654,$C5654)=1,1,0))</f>
        <v/>
      </c>
      <c r="AJ5654">
        <f>IF($AI5654=1,SUMPRODUCT(--($AM$2:$AM$7001&lt;$AM5654))+1,"")</f>
        <v/>
      </c>
      <c r="AK5654">
        <f>IF($C5654="","",IF(OR($P5654=TRUE(),$P5654="TRUE"),1,0))</f>
        <v/>
      </c>
      <c r="AL5654">
        <f>IF($C5654="","",IF(AND($V5654="Yes",SUMPRODUCT((LEN(Settings!$F$6:$F$13)&gt;0)*ISNUMBER(SEARCH(Settings!$F$6:$F$13,$O5654)))=0),1,0))</f>
        <v/>
      </c>
      <c r="AM5654">
        <f>IF($AI5654=1,IFERROR(IF(VALUE($C5654)&lt;100000000,VALUE($C5654),1000000000),IFERROR(IF(VALUE(MID($C5654,2,20))&lt;100000000,VALUE(MID($C5654,2,20)),1000000000),1000000000))+ROW()/100000,"")</f>
        <v/>
      </c>
    </row>
    <row r="5655">
      <c r="E5655" s="14" t="n"/>
      <c r="M5655" s="8">
        <f>IF($C5655="","",L5655*T5655/100)</f>
        <v/>
      </c>
      <c r="S5655" s="8" t="n"/>
      <c r="T5655" s="8" t="n"/>
      <c r="W5655">
        <f>IF($C5655="","",IF($AL5655=1,0,IF($AK5655=1,Settings!$C$6,Settings!$C$7))*100)</f>
        <v/>
      </c>
      <c r="X5655" s="8">
        <f>IF($C5655="","",T5655*W5655/100)</f>
        <v/>
      </c>
      <c r="Y5655" s="8">
        <f>IF($C5655="","",T5655-X5655)</f>
        <v/>
      </c>
      <c r="Z5655" s="8">
        <f>IF($C5655="","",Y5655-M5655)</f>
        <v/>
      </c>
      <c r="AD5655" s="8" t="n"/>
      <c r="AG5655" s="14" t="n"/>
      <c r="AI5655">
        <f>IF($C5655="","",IF(COUNTIF($C$2:$C5655,$C5655)=1,1,0))</f>
        <v/>
      </c>
      <c r="AJ5655">
        <f>IF($AI5655=1,SUMPRODUCT(--($AM$2:$AM$7001&lt;$AM5655))+1,"")</f>
        <v/>
      </c>
      <c r="AK5655">
        <f>IF($C5655="","",IF(OR($P5655=TRUE(),$P5655="TRUE"),1,0))</f>
        <v/>
      </c>
      <c r="AL5655">
        <f>IF($C5655="","",IF(AND($V5655="Yes",SUMPRODUCT((LEN(Settings!$F$6:$F$13)&gt;0)*ISNUMBER(SEARCH(Settings!$F$6:$F$13,$O5655)))=0),1,0))</f>
        <v/>
      </c>
      <c r="AM5655">
        <f>IF($AI5655=1,IFERROR(IF(VALUE($C5655)&lt;100000000,VALUE($C5655),1000000000),IFERROR(IF(VALUE(MID($C5655,2,20))&lt;100000000,VALUE(MID($C5655,2,20)),1000000000),1000000000))+ROW()/100000,"")</f>
        <v/>
      </c>
    </row>
    <row r="5656">
      <c r="E5656" s="14" t="n"/>
      <c r="M5656" s="8">
        <f>IF($C5656="","",L5656*T5656/100)</f>
        <v/>
      </c>
      <c r="S5656" s="8" t="n"/>
      <c r="T5656" s="8" t="n"/>
      <c r="W5656">
        <f>IF($C5656="","",IF($AL5656=1,0,IF($AK5656=1,Settings!$C$6,Settings!$C$7))*100)</f>
        <v/>
      </c>
      <c r="X5656" s="8">
        <f>IF($C5656="","",T5656*W5656/100)</f>
        <v/>
      </c>
      <c r="Y5656" s="8">
        <f>IF($C5656="","",T5656-X5656)</f>
        <v/>
      </c>
      <c r="Z5656" s="8">
        <f>IF($C5656="","",Y5656-M5656)</f>
        <v/>
      </c>
      <c r="AD5656" s="8" t="n"/>
      <c r="AG5656" s="14" t="n"/>
      <c r="AI5656">
        <f>IF($C5656="","",IF(COUNTIF($C$2:$C5656,$C5656)=1,1,0))</f>
        <v/>
      </c>
      <c r="AJ5656">
        <f>IF($AI5656=1,SUMPRODUCT(--($AM$2:$AM$7001&lt;$AM5656))+1,"")</f>
        <v/>
      </c>
      <c r="AK5656">
        <f>IF($C5656="","",IF(OR($P5656=TRUE(),$P5656="TRUE"),1,0))</f>
        <v/>
      </c>
      <c r="AL5656">
        <f>IF($C5656="","",IF(AND($V5656="Yes",SUMPRODUCT((LEN(Settings!$F$6:$F$13)&gt;0)*ISNUMBER(SEARCH(Settings!$F$6:$F$13,$O5656)))=0),1,0))</f>
        <v/>
      </c>
      <c r="AM5656">
        <f>IF($AI5656=1,IFERROR(IF(VALUE($C5656)&lt;100000000,VALUE($C5656),1000000000),IFERROR(IF(VALUE(MID($C5656,2,20))&lt;100000000,VALUE(MID($C5656,2,20)),1000000000),1000000000))+ROW()/100000,"")</f>
        <v/>
      </c>
    </row>
    <row r="5657">
      <c r="E5657" s="14" t="n"/>
      <c r="M5657" s="8">
        <f>IF($C5657="","",L5657*T5657/100)</f>
        <v/>
      </c>
      <c r="S5657" s="8" t="n"/>
      <c r="T5657" s="8" t="n"/>
      <c r="W5657">
        <f>IF($C5657="","",IF($AL5657=1,0,IF($AK5657=1,Settings!$C$6,Settings!$C$7))*100)</f>
        <v/>
      </c>
      <c r="X5657" s="8">
        <f>IF($C5657="","",T5657*W5657/100)</f>
        <v/>
      </c>
      <c r="Y5657" s="8">
        <f>IF($C5657="","",T5657-X5657)</f>
        <v/>
      </c>
      <c r="Z5657" s="8">
        <f>IF($C5657="","",Y5657-M5657)</f>
        <v/>
      </c>
      <c r="AD5657" s="8" t="n"/>
      <c r="AG5657" s="14" t="n"/>
      <c r="AI5657">
        <f>IF($C5657="","",IF(COUNTIF($C$2:$C5657,$C5657)=1,1,0))</f>
        <v/>
      </c>
      <c r="AJ5657">
        <f>IF($AI5657=1,SUMPRODUCT(--($AM$2:$AM$7001&lt;$AM5657))+1,"")</f>
        <v/>
      </c>
      <c r="AK5657">
        <f>IF($C5657="","",IF(OR($P5657=TRUE(),$P5657="TRUE"),1,0))</f>
        <v/>
      </c>
      <c r="AL5657">
        <f>IF($C5657="","",IF(AND($V5657="Yes",SUMPRODUCT((LEN(Settings!$F$6:$F$13)&gt;0)*ISNUMBER(SEARCH(Settings!$F$6:$F$13,$O5657)))=0),1,0))</f>
        <v/>
      </c>
      <c r="AM5657">
        <f>IF($AI5657=1,IFERROR(IF(VALUE($C5657)&lt;100000000,VALUE($C5657),1000000000),IFERROR(IF(VALUE(MID($C5657,2,20))&lt;100000000,VALUE(MID($C5657,2,20)),1000000000),1000000000))+ROW()/100000,"")</f>
        <v/>
      </c>
    </row>
    <row r="5658">
      <c r="E5658" s="14" t="n"/>
      <c r="M5658" s="8">
        <f>IF($C5658="","",L5658*T5658/100)</f>
        <v/>
      </c>
      <c r="S5658" s="8" t="n"/>
      <c r="T5658" s="8" t="n"/>
      <c r="W5658">
        <f>IF($C5658="","",IF($AL5658=1,0,IF($AK5658=1,Settings!$C$6,Settings!$C$7))*100)</f>
        <v/>
      </c>
      <c r="X5658" s="8">
        <f>IF($C5658="","",T5658*W5658/100)</f>
        <v/>
      </c>
      <c r="Y5658" s="8">
        <f>IF($C5658="","",T5658-X5658)</f>
        <v/>
      </c>
      <c r="Z5658" s="8">
        <f>IF($C5658="","",Y5658-M5658)</f>
        <v/>
      </c>
      <c r="AD5658" s="8" t="n"/>
      <c r="AG5658" s="14" t="n"/>
      <c r="AI5658">
        <f>IF($C5658="","",IF(COUNTIF($C$2:$C5658,$C5658)=1,1,0))</f>
        <v/>
      </c>
      <c r="AJ5658">
        <f>IF($AI5658=1,SUMPRODUCT(--($AM$2:$AM$7001&lt;$AM5658))+1,"")</f>
        <v/>
      </c>
      <c r="AK5658">
        <f>IF($C5658="","",IF(OR($P5658=TRUE(),$P5658="TRUE"),1,0))</f>
        <v/>
      </c>
      <c r="AL5658">
        <f>IF($C5658="","",IF(AND($V5658="Yes",SUMPRODUCT((LEN(Settings!$F$6:$F$13)&gt;0)*ISNUMBER(SEARCH(Settings!$F$6:$F$13,$O5658)))=0),1,0))</f>
        <v/>
      </c>
      <c r="AM5658">
        <f>IF($AI5658=1,IFERROR(IF(VALUE($C5658)&lt;100000000,VALUE($C5658),1000000000),IFERROR(IF(VALUE(MID($C5658,2,20))&lt;100000000,VALUE(MID($C5658,2,20)),1000000000),1000000000))+ROW()/100000,"")</f>
        <v/>
      </c>
    </row>
    <row r="5659">
      <c r="E5659" s="14" t="n"/>
      <c r="M5659" s="8">
        <f>IF($C5659="","",L5659*T5659/100)</f>
        <v/>
      </c>
      <c r="S5659" s="8" t="n"/>
      <c r="T5659" s="8" t="n"/>
      <c r="W5659">
        <f>IF($C5659="","",IF($AL5659=1,0,IF($AK5659=1,Settings!$C$6,Settings!$C$7))*100)</f>
        <v/>
      </c>
      <c r="X5659" s="8">
        <f>IF($C5659="","",T5659*W5659/100)</f>
        <v/>
      </c>
      <c r="Y5659" s="8">
        <f>IF($C5659="","",T5659-X5659)</f>
        <v/>
      </c>
      <c r="Z5659" s="8">
        <f>IF($C5659="","",Y5659-M5659)</f>
        <v/>
      </c>
      <c r="AD5659" s="8" t="n"/>
      <c r="AG5659" s="14" t="n"/>
      <c r="AI5659">
        <f>IF($C5659="","",IF(COUNTIF($C$2:$C5659,$C5659)=1,1,0))</f>
        <v/>
      </c>
      <c r="AJ5659">
        <f>IF($AI5659=1,SUMPRODUCT(--($AM$2:$AM$7001&lt;$AM5659))+1,"")</f>
        <v/>
      </c>
      <c r="AK5659">
        <f>IF($C5659="","",IF(OR($P5659=TRUE(),$P5659="TRUE"),1,0))</f>
        <v/>
      </c>
      <c r="AL5659">
        <f>IF($C5659="","",IF(AND($V5659="Yes",SUMPRODUCT((LEN(Settings!$F$6:$F$13)&gt;0)*ISNUMBER(SEARCH(Settings!$F$6:$F$13,$O5659)))=0),1,0))</f>
        <v/>
      </c>
      <c r="AM5659">
        <f>IF($AI5659=1,IFERROR(IF(VALUE($C5659)&lt;100000000,VALUE($C5659),1000000000),IFERROR(IF(VALUE(MID($C5659,2,20))&lt;100000000,VALUE(MID($C5659,2,20)),1000000000),1000000000))+ROW()/100000,"")</f>
        <v/>
      </c>
    </row>
    <row r="5660">
      <c r="E5660" s="14" t="n"/>
      <c r="M5660" s="8">
        <f>IF($C5660="","",L5660*T5660/100)</f>
        <v/>
      </c>
      <c r="S5660" s="8" t="n"/>
      <c r="T5660" s="8" t="n"/>
      <c r="W5660">
        <f>IF($C5660="","",IF($AL5660=1,0,IF($AK5660=1,Settings!$C$6,Settings!$C$7))*100)</f>
        <v/>
      </c>
      <c r="X5660" s="8">
        <f>IF($C5660="","",T5660*W5660/100)</f>
        <v/>
      </c>
      <c r="Y5660" s="8">
        <f>IF($C5660="","",T5660-X5660)</f>
        <v/>
      </c>
      <c r="Z5660" s="8">
        <f>IF($C5660="","",Y5660-M5660)</f>
        <v/>
      </c>
      <c r="AD5660" s="8" t="n"/>
      <c r="AG5660" s="14" t="n"/>
      <c r="AI5660">
        <f>IF($C5660="","",IF(COUNTIF($C$2:$C5660,$C5660)=1,1,0))</f>
        <v/>
      </c>
      <c r="AJ5660">
        <f>IF($AI5660=1,SUMPRODUCT(--($AM$2:$AM$7001&lt;$AM5660))+1,"")</f>
        <v/>
      </c>
      <c r="AK5660">
        <f>IF($C5660="","",IF(OR($P5660=TRUE(),$P5660="TRUE"),1,0))</f>
        <v/>
      </c>
      <c r="AL5660">
        <f>IF($C5660="","",IF(AND($V5660="Yes",SUMPRODUCT((LEN(Settings!$F$6:$F$13)&gt;0)*ISNUMBER(SEARCH(Settings!$F$6:$F$13,$O5660)))=0),1,0))</f>
        <v/>
      </c>
      <c r="AM5660">
        <f>IF($AI5660=1,IFERROR(IF(VALUE($C5660)&lt;100000000,VALUE($C5660),1000000000),IFERROR(IF(VALUE(MID($C5660,2,20))&lt;100000000,VALUE(MID($C5660,2,20)),1000000000),1000000000))+ROW()/100000,"")</f>
        <v/>
      </c>
    </row>
    <row r="5661">
      <c r="E5661" s="14" t="n"/>
      <c r="M5661" s="8">
        <f>IF($C5661="","",L5661*T5661/100)</f>
        <v/>
      </c>
      <c r="S5661" s="8" t="n"/>
      <c r="T5661" s="8" t="n"/>
      <c r="W5661">
        <f>IF($C5661="","",IF($AL5661=1,0,IF($AK5661=1,Settings!$C$6,Settings!$C$7))*100)</f>
        <v/>
      </c>
      <c r="X5661" s="8">
        <f>IF($C5661="","",T5661*W5661/100)</f>
        <v/>
      </c>
      <c r="Y5661" s="8">
        <f>IF($C5661="","",T5661-X5661)</f>
        <v/>
      </c>
      <c r="Z5661" s="8">
        <f>IF($C5661="","",Y5661-M5661)</f>
        <v/>
      </c>
      <c r="AD5661" s="8" t="n"/>
      <c r="AG5661" s="14" t="n"/>
      <c r="AI5661">
        <f>IF($C5661="","",IF(COUNTIF($C$2:$C5661,$C5661)=1,1,0))</f>
        <v/>
      </c>
      <c r="AJ5661">
        <f>IF($AI5661=1,SUMPRODUCT(--($AM$2:$AM$7001&lt;$AM5661))+1,"")</f>
        <v/>
      </c>
      <c r="AK5661">
        <f>IF($C5661="","",IF(OR($P5661=TRUE(),$P5661="TRUE"),1,0))</f>
        <v/>
      </c>
      <c r="AL5661">
        <f>IF($C5661="","",IF(AND($V5661="Yes",SUMPRODUCT((LEN(Settings!$F$6:$F$13)&gt;0)*ISNUMBER(SEARCH(Settings!$F$6:$F$13,$O5661)))=0),1,0))</f>
        <v/>
      </c>
      <c r="AM5661">
        <f>IF($AI5661=1,IFERROR(IF(VALUE($C5661)&lt;100000000,VALUE($C5661),1000000000),IFERROR(IF(VALUE(MID($C5661,2,20))&lt;100000000,VALUE(MID($C5661,2,20)),1000000000),1000000000))+ROW()/100000,"")</f>
        <v/>
      </c>
    </row>
    <row r="5662">
      <c r="E5662" s="14" t="n"/>
      <c r="M5662" s="8">
        <f>IF($C5662="","",L5662*T5662/100)</f>
        <v/>
      </c>
      <c r="S5662" s="8" t="n"/>
      <c r="T5662" s="8" t="n"/>
      <c r="W5662">
        <f>IF($C5662="","",IF($AL5662=1,0,IF($AK5662=1,Settings!$C$6,Settings!$C$7))*100)</f>
        <v/>
      </c>
      <c r="X5662" s="8">
        <f>IF($C5662="","",T5662*W5662/100)</f>
        <v/>
      </c>
      <c r="Y5662" s="8">
        <f>IF($C5662="","",T5662-X5662)</f>
        <v/>
      </c>
      <c r="Z5662" s="8">
        <f>IF($C5662="","",Y5662-M5662)</f>
        <v/>
      </c>
      <c r="AD5662" s="8" t="n"/>
      <c r="AG5662" s="14" t="n"/>
      <c r="AI5662">
        <f>IF($C5662="","",IF(COUNTIF($C$2:$C5662,$C5662)=1,1,0))</f>
        <v/>
      </c>
      <c r="AJ5662">
        <f>IF($AI5662=1,SUMPRODUCT(--($AM$2:$AM$7001&lt;$AM5662))+1,"")</f>
        <v/>
      </c>
      <c r="AK5662">
        <f>IF($C5662="","",IF(OR($P5662=TRUE(),$P5662="TRUE"),1,0))</f>
        <v/>
      </c>
      <c r="AL5662">
        <f>IF($C5662="","",IF(AND($V5662="Yes",SUMPRODUCT((LEN(Settings!$F$6:$F$13)&gt;0)*ISNUMBER(SEARCH(Settings!$F$6:$F$13,$O5662)))=0),1,0))</f>
        <v/>
      </c>
      <c r="AM5662">
        <f>IF($AI5662=1,IFERROR(IF(VALUE($C5662)&lt;100000000,VALUE($C5662),1000000000),IFERROR(IF(VALUE(MID($C5662,2,20))&lt;100000000,VALUE(MID($C5662,2,20)),1000000000),1000000000))+ROW()/100000,"")</f>
        <v/>
      </c>
    </row>
    <row r="5663">
      <c r="E5663" s="14" t="n"/>
      <c r="M5663" s="8">
        <f>IF($C5663="","",L5663*T5663/100)</f>
        <v/>
      </c>
      <c r="S5663" s="8" t="n"/>
      <c r="T5663" s="8" t="n"/>
      <c r="W5663">
        <f>IF($C5663="","",IF($AL5663=1,0,IF($AK5663=1,Settings!$C$6,Settings!$C$7))*100)</f>
        <v/>
      </c>
      <c r="X5663" s="8">
        <f>IF($C5663="","",T5663*W5663/100)</f>
        <v/>
      </c>
      <c r="Y5663" s="8">
        <f>IF($C5663="","",T5663-X5663)</f>
        <v/>
      </c>
      <c r="Z5663" s="8">
        <f>IF($C5663="","",Y5663-M5663)</f>
        <v/>
      </c>
      <c r="AD5663" s="8" t="n"/>
      <c r="AG5663" s="14" t="n"/>
      <c r="AI5663">
        <f>IF($C5663="","",IF(COUNTIF($C$2:$C5663,$C5663)=1,1,0))</f>
        <v/>
      </c>
      <c r="AJ5663">
        <f>IF($AI5663=1,SUMPRODUCT(--($AM$2:$AM$7001&lt;$AM5663))+1,"")</f>
        <v/>
      </c>
      <c r="AK5663">
        <f>IF($C5663="","",IF(OR($P5663=TRUE(),$P5663="TRUE"),1,0))</f>
        <v/>
      </c>
      <c r="AL5663">
        <f>IF($C5663="","",IF(AND($V5663="Yes",SUMPRODUCT((LEN(Settings!$F$6:$F$13)&gt;0)*ISNUMBER(SEARCH(Settings!$F$6:$F$13,$O5663)))=0),1,0))</f>
        <v/>
      </c>
      <c r="AM5663">
        <f>IF($AI5663=1,IFERROR(IF(VALUE($C5663)&lt;100000000,VALUE($C5663),1000000000),IFERROR(IF(VALUE(MID($C5663,2,20))&lt;100000000,VALUE(MID($C5663,2,20)),1000000000),1000000000))+ROW()/100000,"")</f>
        <v/>
      </c>
    </row>
    <row r="5664">
      <c r="E5664" s="14" t="n"/>
      <c r="M5664" s="8">
        <f>IF($C5664="","",L5664*T5664/100)</f>
        <v/>
      </c>
      <c r="S5664" s="8" t="n"/>
      <c r="T5664" s="8" t="n"/>
      <c r="W5664">
        <f>IF($C5664="","",IF($AL5664=1,0,IF($AK5664=1,Settings!$C$6,Settings!$C$7))*100)</f>
        <v/>
      </c>
      <c r="X5664" s="8">
        <f>IF($C5664="","",T5664*W5664/100)</f>
        <v/>
      </c>
      <c r="Y5664" s="8">
        <f>IF($C5664="","",T5664-X5664)</f>
        <v/>
      </c>
      <c r="Z5664" s="8">
        <f>IF($C5664="","",Y5664-M5664)</f>
        <v/>
      </c>
      <c r="AD5664" s="8" t="n"/>
      <c r="AG5664" s="14" t="n"/>
      <c r="AI5664">
        <f>IF($C5664="","",IF(COUNTIF($C$2:$C5664,$C5664)=1,1,0))</f>
        <v/>
      </c>
      <c r="AJ5664">
        <f>IF($AI5664=1,SUMPRODUCT(--($AM$2:$AM$7001&lt;$AM5664))+1,"")</f>
        <v/>
      </c>
      <c r="AK5664">
        <f>IF($C5664="","",IF(OR($P5664=TRUE(),$P5664="TRUE"),1,0))</f>
        <v/>
      </c>
      <c r="AL5664">
        <f>IF($C5664="","",IF(AND($V5664="Yes",SUMPRODUCT((LEN(Settings!$F$6:$F$13)&gt;0)*ISNUMBER(SEARCH(Settings!$F$6:$F$13,$O5664)))=0),1,0))</f>
        <v/>
      </c>
      <c r="AM5664">
        <f>IF($AI5664=1,IFERROR(IF(VALUE($C5664)&lt;100000000,VALUE($C5664),1000000000),IFERROR(IF(VALUE(MID($C5664,2,20))&lt;100000000,VALUE(MID($C5664,2,20)),1000000000),1000000000))+ROW()/100000,"")</f>
        <v/>
      </c>
    </row>
    <row r="5665">
      <c r="E5665" s="14" t="n"/>
      <c r="M5665" s="8">
        <f>IF($C5665="","",L5665*T5665/100)</f>
        <v/>
      </c>
      <c r="S5665" s="8" t="n"/>
      <c r="T5665" s="8" t="n"/>
      <c r="W5665">
        <f>IF($C5665="","",IF($AL5665=1,0,IF($AK5665=1,Settings!$C$6,Settings!$C$7))*100)</f>
        <v/>
      </c>
      <c r="X5665" s="8">
        <f>IF($C5665="","",T5665*W5665/100)</f>
        <v/>
      </c>
      <c r="Y5665" s="8">
        <f>IF($C5665="","",T5665-X5665)</f>
        <v/>
      </c>
      <c r="Z5665" s="8">
        <f>IF($C5665="","",Y5665-M5665)</f>
        <v/>
      </c>
      <c r="AD5665" s="8" t="n"/>
      <c r="AG5665" s="14" t="n"/>
      <c r="AI5665">
        <f>IF($C5665="","",IF(COUNTIF($C$2:$C5665,$C5665)=1,1,0))</f>
        <v/>
      </c>
      <c r="AJ5665">
        <f>IF($AI5665=1,SUMPRODUCT(--($AM$2:$AM$7001&lt;$AM5665))+1,"")</f>
        <v/>
      </c>
      <c r="AK5665">
        <f>IF($C5665="","",IF(OR($P5665=TRUE(),$P5665="TRUE"),1,0))</f>
        <v/>
      </c>
      <c r="AL5665">
        <f>IF($C5665="","",IF(AND($V5665="Yes",SUMPRODUCT((LEN(Settings!$F$6:$F$13)&gt;0)*ISNUMBER(SEARCH(Settings!$F$6:$F$13,$O5665)))=0),1,0))</f>
        <v/>
      </c>
      <c r="AM5665">
        <f>IF($AI5665=1,IFERROR(IF(VALUE($C5665)&lt;100000000,VALUE($C5665),1000000000),IFERROR(IF(VALUE(MID($C5665,2,20))&lt;100000000,VALUE(MID($C5665,2,20)),1000000000),1000000000))+ROW()/100000,"")</f>
        <v/>
      </c>
    </row>
    <row r="5666">
      <c r="E5666" s="14" t="n"/>
      <c r="M5666" s="8">
        <f>IF($C5666="","",L5666*T5666/100)</f>
        <v/>
      </c>
      <c r="S5666" s="8" t="n"/>
      <c r="T5666" s="8" t="n"/>
      <c r="W5666">
        <f>IF($C5666="","",IF($AL5666=1,0,IF($AK5666=1,Settings!$C$6,Settings!$C$7))*100)</f>
        <v/>
      </c>
      <c r="X5666" s="8">
        <f>IF($C5666="","",T5666*W5666/100)</f>
        <v/>
      </c>
      <c r="Y5666" s="8">
        <f>IF($C5666="","",T5666-X5666)</f>
        <v/>
      </c>
      <c r="Z5666" s="8">
        <f>IF($C5666="","",Y5666-M5666)</f>
        <v/>
      </c>
      <c r="AD5666" s="8" t="n"/>
      <c r="AG5666" s="14" t="n"/>
      <c r="AI5666">
        <f>IF($C5666="","",IF(COUNTIF($C$2:$C5666,$C5666)=1,1,0))</f>
        <v/>
      </c>
      <c r="AJ5666">
        <f>IF($AI5666=1,SUMPRODUCT(--($AM$2:$AM$7001&lt;$AM5666))+1,"")</f>
        <v/>
      </c>
      <c r="AK5666">
        <f>IF($C5666="","",IF(OR($P5666=TRUE(),$P5666="TRUE"),1,0))</f>
        <v/>
      </c>
      <c r="AL5666">
        <f>IF($C5666="","",IF(AND($V5666="Yes",SUMPRODUCT((LEN(Settings!$F$6:$F$13)&gt;0)*ISNUMBER(SEARCH(Settings!$F$6:$F$13,$O5666)))=0),1,0))</f>
        <v/>
      </c>
      <c r="AM5666">
        <f>IF($AI5666=1,IFERROR(IF(VALUE($C5666)&lt;100000000,VALUE($C5666),1000000000),IFERROR(IF(VALUE(MID($C5666,2,20))&lt;100000000,VALUE(MID($C5666,2,20)),1000000000),1000000000))+ROW()/100000,"")</f>
        <v/>
      </c>
    </row>
    <row r="5667">
      <c r="E5667" s="14" t="n"/>
      <c r="M5667" s="8">
        <f>IF($C5667="","",L5667*T5667/100)</f>
        <v/>
      </c>
      <c r="S5667" s="8" t="n"/>
      <c r="T5667" s="8" t="n"/>
      <c r="W5667">
        <f>IF($C5667="","",IF($AL5667=1,0,IF($AK5667=1,Settings!$C$6,Settings!$C$7))*100)</f>
        <v/>
      </c>
      <c r="X5667" s="8">
        <f>IF($C5667="","",T5667*W5667/100)</f>
        <v/>
      </c>
      <c r="Y5667" s="8">
        <f>IF($C5667="","",T5667-X5667)</f>
        <v/>
      </c>
      <c r="Z5667" s="8">
        <f>IF($C5667="","",Y5667-M5667)</f>
        <v/>
      </c>
      <c r="AD5667" s="8" t="n"/>
      <c r="AG5667" s="14" t="n"/>
      <c r="AI5667">
        <f>IF($C5667="","",IF(COUNTIF($C$2:$C5667,$C5667)=1,1,0))</f>
        <v/>
      </c>
      <c r="AJ5667">
        <f>IF($AI5667=1,SUMPRODUCT(--($AM$2:$AM$7001&lt;$AM5667))+1,"")</f>
        <v/>
      </c>
      <c r="AK5667">
        <f>IF($C5667="","",IF(OR($P5667=TRUE(),$P5667="TRUE"),1,0))</f>
        <v/>
      </c>
      <c r="AL5667">
        <f>IF($C5667="","",IF(AND($V5667="Yes",SUMPRODUCT((LEN(Settings!$F$6:$F$13)&gt;0)*ISNUMBER(SEARCH(Settings!$F$6:$F$13,$O5667)))=0),1,0))</f>
        <v/>
      </c>
      <c r="AM5667">
        <f>IF($AI5667=1,IFERROR(IF(VALUE($C5667)&lt;100000000,VALUE($C5667),1000000000),IFERROR(IF(VALUE(MID($C5667,2,20))&lt;100000000,VALUE(MID($C5667,2,20)),1000000000),1000000000))+ROW()/100000,"")</f>
        <v/>
      </c>
    </row>
    <row r="5668">
      <c r="E5668" s="14" t="n"/>
      <c r="M5668" s="8">
        <f>IF($C5668="","",L5668*T5668/100)</f>
        <v/>
      </c>
      <c r="S5668" s="8" t="n"/>
      <c r="T5668" s="8" t="n"/>
      <c r="W5668">
        <f>IF($C5668="","",IF($AL5668=1,0,IF($AK5668=1,Settings!$C$6,Settings!$C$7))*100)</f>
        <v/>
      </c>
      <c r="X5668" s="8">
        <f>IF($C5668="","",T5668*W5668/100)</f>
        <v/>
      </c>
      <c r="Y5668" s="8">
        <f>IF($C5668="","",T5668-X5668)</f>
        <v/>
      </c>
      <c r="Z5668" s="8">
        <f>IF($C5668="","",Y5668-M5668)</f>
        <v/>
      </c>
      <c r="AD5668" s="8" t="n"/>
      <c r="AG5668" s="14" t="n"/>
      <c r="AI5668">
        <f>IF($C5668="","",IF(COUNTIF($C$2:$C5668,$C5668)=1,1,0))</f>
        <v/>
      </c>
      <c r="AJ5668">
        <f>IF($AI5668=1,SUMPRODUCT(--($AM$2:$AM$7001&lt;$AM5668))+1,"")</f>
        <v/>
      </c>
      <c r="AK5668">
        <f>IF($C5668="","",IF(OR($P5668=TRUE(),$P5668="TRUE"),1,0))</f>
        <v/>
      </c>
      <c r="AL5668">
        <f>IF($C5668="","",IF(AND($V5668="Yes",SUMPRODUCT((LEN(Settings!$F$6:$F$13)&gt;0)*ISNUMBER(SEARCH(Settings!$F$6:$F$13,$O5668)))=0),1,0))</f>
        <v/>
      </c>
      <c r="AM5668">
        <f>IF($AI5668=1,IFERROR(IF(VALUE($C5668)&lt;100000000,VALUE($C5668),1000000000),IFERROR(IF(VALUE(MID($C5668,2,20))&lt;100000000,VALUE(MID($C5668,2,20)),1000000000),1000000000))+ROW()/100000,"")</f>
        <v/>
      </c>
    </row>
    <row r="5669">
      <c r="E5669" s="14" t="n"/>
      <c r="M5669" s="8">
        <f>IF($C5669="","",L5669*T5669/100)</f>
        <v/>
      </c>
      <c r="S5669" s="8" t="n"/>
      <c r="T5669" s="8" t="n"/>
      <c r="W5669">
        <f>IF($C5669="","",IF($AL5669=1,0,IF($AK5669=1,Settings!$C$6,Settings!$C$7))*100)</f>
        <v/>
      </c>
      <c r="X5669" s="8">
        <f>IF($C5669="","",T5669*W5669/100)</f>
        <v/>
      </c>
      <c r="Y5669" s="8">
        <f>IF($C5669="","",T5669-X5669)</f>
        <v/>
      </c>
      <c r="Z5669" s="8">
        <f>IF($C5669="","",Y5669-M5669)</f>
        <v/>
      </c>
      <c r="AD5669" s="8" t="n"/>
      <c r="AG5669" s="14" t="n"/>
      <c r="AI5669">
        <f>IF($C5669="","",IF(COUNTIF($C$2:$C5669,$C5669)=1,1,0))</f>
        <v/>
      </c>
      <c r="AJ5669">
        <f>IF($AI5669=1,SUMPRODUCT(--($AM$2:$AM$7001&lt;$AM5669))+1,"")</f>
        <v/>
      </c>
      <c r="AK5669">
        <f>IF($C5669="","",IF(OR($P5669=TRUE(),$P5669="TRUE"),1,0))</f>
        <v/>
      </c>
      <c r="AL5669">
        <f>IF($C5669="","",IF(AND($V5669="Yes",SUMPRODUCT((LEN(Settings!$F$6:$F$13)&gt;0)*ISNUMBER(SEARCH(Settings!$F$6:$F$13,$O5669)))=0),1,0))</f>
        <v/>
      </c>
      <c r="AM5669">
        <f>IF($AI5669=1,IFERROR(IF(VALUE($C5669)&lt;100000000,VALUE($C5669),1000000000),IFERROR(IF(VALUE(MID($C5669,2,20))&lt;100000000,VALUE(MID($C5669,2,20)),1000000000),1000000000))+ROW()/100000,"")</f>
        <v/>
      </c>
    </row>
    <row r="5670">
      <c r="E5670" s="14" t="n"/>
      <c r="M5670" s="8">
        <f>IF($C5670="","",L5670*T5670/100)</f>
        <v/>
      </c>
      <c r="S5670" s="8" t="n"/>
      <c r="T5670" s="8" t="n"/>
      <c r="W5670">
        <f>IF($C5670="","",IF($AL5670=1,0,IF($AK5670=1,Settings!$C$6,Settings!$C$7))*100)</f>
        <v/>
      </c>
      <c r="X5670" s="8">
        <f>IF($C5670="","",T5670*W5670/100)</f>
        <v/>
      </c>
      <c r="Y5670" s="8">
        <f>IF($C5670="","",T5670-X5670)</f>
        <v/>
      </c>
      <c r="Z5670" s="8">
        <f>IF($C5670="","",Y5670-M5670)</f>
        <v/>
      </c>
      <c r="AD5670" s="8" t="n"/>
      <c r="AG5670" s="14" t="n"/>
      <c r="AI5670">
        <f>IF($C5670="","",IF(COUNTIF($C$2:$C5670,$C5670)=1,1,0))</f>
        <v/>
      </c>
      <c r="AJ5670">
        <f>IF($AI5670=1,SUMPRODUCT(--($AM$2:$AM$7001&lt;$AM5670))+1,"")</f>
        <v/>
      </c>
      <c r="AK5670">
        <f>IF($C5670="","",IF(OR($P5670=TRUE(),$P5670="TRUE"),1,0))</f>
        <v/>
      </c>
      <c r="AL5670">
        <f>IF($C5670="","",IF(AND($V5670="Yes",SUMPRODUCT((LEN(Settings!$F$6:$F$13)&gt;0)*ISNUMBER(SEARCH(Settings!$F$6:$F$13,$O5670)))=0),1,0))</f>
        <v/>
      </c>
      <c r="AM5670">
        <f>IF($AI5670=1,IFERROR(IF(VALUE($C5670)&lt;100000000,VALUE($C5670),1000000000),IFERROR(IF(VALUE(MID($C5670,2,20))&lt;100000000,VALUE(MID($C5670,2,20)),1000000000),1000000000))+ROW()/100000,"")</f>
        <v/>
      </c>
    </row>
    <row r="5671">
      <c r="E5671" s="14" t="n"/>
      <c r="M5671" s="8">
        <f>IF($C5671="","",L5671*T5671/100)</f>
        <v/>
      </c>
      <c r="S5671" s="8" t="n"/>
      <c r="T5671" s="8" t="n"/>
      <c r="W5671">
        <f>IF($C5671="","",IF($AL5671=1,0,IF($AK5671=1,Settings!$C$6,Settings!$C$7))*100)</f>
        <v/>
      </c>
      <c r="X5671" s="8">
        <f>IF($C5671="","",T5671*W5671/100)</f>
        <v/>
      </c>
      <c r="Y5671" s="8">
        <f>IF($C5671="","",T5671-X5671)</f>
        <v/>
      </c>
      <c r="Z5671" s="8">
        <f>IF($C5671="","",Y5671-M5671)</f>
        <v/>
      </c>
      <c r="AD5671" s="8" t="n"/>
      <c r="AG5671" s="14" t="n"/>
      <c r="AI5671">
        <f>IF($C5671="","",IF(COUNTIF($C$2:$C5671,$C5671)=1,1,0))</f>
        <v/>
      </c>
      <c r="AJ5671">
        <f>IF($AI5671=1,SUMPRODUCT(--($AM$2:$AM$7001&lt;$AM5671))+1,"")</f>
        <v/>
      </c>
      <c r="AK5671">
        <f>IF($C5671="","",IF(OR($P5671=TRUE(),$P5671="TRUE"),1,0))</f>
        <v/>
      </c>
      <c r="AL5671">
        <f>IF($C5671="","",IF(AND($V5671="Yes",SUMPRODUCT((LEN(Settings!$F$6:$F$13)&gt;0)*ISNUMBER(SEARCH(Settings!$F$6:$F$13,$O5671)))=0),1,0))</f>
        <v/>
      </c>
      <c r="AM5671">
        <f>IF($AI5671=1,IFERROR(IF(VALUE($C5671)&lt;100000000,VALUE($C5671),1000000000),IFERROR(IF(VALUE(MID($C5671,2,20))&lt;100000000,VALUE(MID($C5671,2,20)),1000000000),1000000000))+ROW()/100000,"")</f>
        <v/>
      </c>
    </row>
    <row r="5672">
      <c r="E5672" s="14" t="n"/>
      <c r="M5672" s="8">
        <f>IF($C5672="","",L5672*T5672/100)</f>
        <v/>
      </c>
      <c r="S5672" s="8" t="n"/>
      <c r="T5672" s="8" t="n"/>
      <c r="W5672">
        <f>IF($C5672="","",IF($AL5672=1,0,IF($AK5672=1,Settings!$C$6,Settings!$C$7))*100)</f>
        <v/>
      </c>
      <c r="X5672" s="8">
        <f>IF($C5672="","",T5672*W5672/100)</f>
        <v/>
      </c>
      <c r="Y5672" s="8">
        <f>IF($C5672="","",T5672-X5672)</f>
        <v/>
      </c>
      <c r="Z5672" s="8">
        <f>IF($C5672="","",Y5672-M5672)</f>
        <v/>
      </c>
      <c r="AD5672" s="8" t="n"/>
      <c r="AG5672" s="14" t="n"/>
      <c r="AI5672">
        <f>IF($C5672="","",IF(COUNTIF($C$2:$C5672,$C5672)=1,1,0))</f>
        <v/>
      </c>
      <c r="AJ5672">
        <f>IF($AI5672=1,SUMPRODUCT(--($AM$2:$AM$7001&lt;$AM5672))+1,"")</f>
        <v/>
      </c>
      <c r="AK5672">
        <f>IF($C5672="","",IF(OR($P5672=TRUE(),$P5672="TRUE"),1,0))</f>
        <v/>
      </c>
      <c r="AL5672">
        <f>IF($C5672="","",IF(AND($V5672="Yes",SUMPRODUCT((LEN(Settings!$F$6:$F$13)&gt;0)*ISNUMBER(SEARCH(Settings!$F$6:$F$13,$O5672)))=0),1,0))</f>
        <v/>
      </c>
      <c r="AM5672">
        <f>IF($AI5672=1,IFERROR(IF(VALUE($C5672)&lt;100000000,VALUE($C5672),1000000000),IFERROR(IF(VALUE(MID($C5672,2,20))&lt;100000000,VALUE(MID($C5672,2,20)),1000000000),1000000000))+ROW()/100000,"")</f>
        <v/>
      </c>
    </row>
    <row r="5673">
      <c r="E5673" s="14" t="n"/>
      <c r="M5673" s="8">
        <f>IF($C5673="","",L5673*T5673/100)</f>
        <v/>
      </c>
      <c r="S5673" s="8" t="n"/>
      <c r="T5673" s="8" t="n"/>
      <c r="W5673">
        <f>IF($C5673="","",IF($AL5673=1,0,IF($AK5673=1,Settings!$C$6,Settings!$C$7))*100)</f>
        <v/>
      </c>
      <c r="X5673" s="8">
        <f>IF($C5673="","",T5673*W5673/100)</f>
        <v/>
      </c>
      <c r="Y5673" s="8">
        <f>IF($C5673="","",T5673-X5673)</f>
        <v/>
      </c>
      <c r="Z5673" s="8">
        <f>IF($C5673="","",Y5673-M5673)</f>
        <v/>
      </c>
      <c r="AD5673" s="8" t="n"/>
      <c r="AG5673" s="14" t="n"/>
      <c r="AI5673">
        <f>IF($C5673="","",IF(COUNTIF($C$2:$C5673,$C5673)=1,1,0))</f>
        <v/>
      </c>
      <c r="AJ5673">
        <f>IF($AI5673=1,SUMPRODUCT(--($AM$2:$AM$7001&lt;$AM5673))+1,"")</f>
        <v/>
      </c>
      <c r="AK5673">
        <f>IF($C5673="","",IF(OR($P5673=TRUE(),$P5673="TRUE"),1,0))</f>
        <v/>
      </c>
      <c r="AL5673">
        <f>IF($C5673="","",IF(AND($V5673="Yes",SUMPRODUCT((LEN(Settings!$F$6:$F$13)&gt;0)*ISNUMBER(SEARCH(Settings!$F$6:$F$13,$O5673)))=0),1,0))</f>
        <v/>
      </c>
      <c r="AM5673">
        <f>IF($AI5673=1,IFERROR(IF(VALUE($C5673)&lt;100000000,VALUE($C5673),1000000000),IFERROR(IF(VALUE(MID($C5673,2,20))&lt;100000000,VALUE(MID($C5673,2,20)),1000000000),1000000000))+ROW()/100000,"")</f>
        <v/>
      </c>
    </row>
    <row r="5674">
      <c r="E5674" s="14" t="n"/>
      <c r="M5674" s="8">
        <f>IF($C5674="","",L5674*T5674/100)</f>
        <v/>
      </c>
      <c r="S5674" s="8" t="n"/>
      <c r="T5674" s="8" t="n"/>
      <c r="W5674">
        <f>IF($C5674="","",IF($AL5674=1,0,IF($AK5674=1,Settings!$C$6,Settings!$C$7))*100)</f>
        <v/>
      </c>
      <c r="X5674" s="8">
        <f>IF($C5674="","",T5674*W5674/100)</f>
        <v/>
      </c>
      <c r="Y5674" s="8">
        <f>IF($C5674="","",T5674-X5674)</f>
        <v/>
      </c>
      <c r="Z5674" s="8">
        <f>IF($C5674="","",Y5674-M5674)</f>
        <v/>
      </c>
      <c r="AD5674" s="8" t="n"/>
      <c r="AG5674" s="14" t="n"/>
      <c r="AI5674">
        <f>IF($C5674="","",IF(COUNTIF($C$2:$C5674,$C5674)=1,1,0))</f>
        <v/>
      </c>
      <c r="AJ5674">
        <f>IF($AI5674=1,SUMPRODUCT(--($AM$2:$AM$7001&lt;$AM5674))+1,"")</f>
        <v/>
      </c>
      <c r="AK5674">
        <f>IF($C5674="","",IF(OR($P5674=TRUE(),$P5674="TRUE"),1,0))</f>
        <v/>
      </c>
      <c r="AL5674">
        <f>IF($C5674="","",IF(AND($V5674="Yes",SUMPRODUCT((LEN(Settings!$F$6:$F$13)&gt;0)*ISNUMBER(SEARCH(Settings!$F$6:$F$13,$O5674)))=0),1,0))</f>
        <v/>
      </c>
      <c r="AM5674">
        <f>IF($AI5674=1,IFERROR(IF(VALUE($C5674)&lt;100000000,VALUE($C5674),1000000000),IFERROR(IF(VALUE(MID($C5674,2,20))&lt;100000000,VALUE(MID($C5674,2,20)),1000000000),1000000000))+ROW()/100000,"")</f>
        <v/>
      </c>
    </row>
    <row r="5675">
      <c r="E5675" s="14" t="n"/>
      <c r="M5675" s="8">
        <f>IF($C5675="","",L5675*T5675/100)</f>
        <v/>
      </c>
      <c r="S5675" s="8" t="n"/>
      <c r="T5675" s="8" t="n"/>
      <c r="W5675">
        <f>IF($C5675="","",IF($AL5675=1,0,IF($AK5675=1,Settings!$C$6,Settings!$C$7))*100)</f>
        <v/>
      </c>
      <c r="X5675" s="8">
        <f>IF($C5675="","",T5675*W5675/100)</f>
        <v/>
      </c>
      <c r="Y5675" s="8">
        <f>IF($C5675="","",T5675-X5675)</f>
        <v/>
      </c>
      <c r="Z5675" s="8">
        <f>IF($C5675="","",Y5675-M5675)</f>
        <v/>
      </c>
      <c r="AD5675" s="8" t="n"/>
      <c r="AG5675" s="14" t="n"/>
      <c r="AI5675">
        <f>IF($C5675="","",IF(COUNTIF($C$2:$C5675,$C5675)=1,1,0))</f>
        <v/>
      </c>
      <c r="AJ5675">
        <f>IF($AI5675=1,SUMPRODUCT(--($AM$2:$AM$7001&lt;$AM5675))+1,"")</f>
        <v/>
      </c>
      <c r="AK5675">
        <f>IF($C5675="","",IF(OR($P5675=TRUE(),$P5675="TRUE"),1,0))</f>
        <v/>
      </c>
      <c r="AL5675">
        <f>IF($C5675="","",IF(AND($V5675="Yes",SUMPRODUCT((LEN(Settings!$F$6:$F$13)&gt;0)*ISNUMBER(SEARCH(Settings!$F$6:$F$13,$O5675)))=0),1,0))</f>
        <v/>
      </c>
      <c r="AM5675">
        <f>IF($AI5675=1,IFERROR(IF(VALUE($C5675)&lt;100000000,VALUE($C5675),1000000000),IFERROR(IF(VALUE(MID($C5675,2,20))&lt;100000000,VALUE(MID($C5675,2,20)),1000000000),1000000000))+ROW()/100000,"")</f>
        <v/>
      </c>
    </row>
    <row r="5676">
      <c r="E5676" s="14" t="n"/>
      <c r="M5676" s="8">
        <f>IF($C5676="","",L5676*T5676/100)</f>
        <v/>
      </c>
      <c r="S5676" s="8" t="n"/>
      <c r="T5676" s="8" t="n"/>
      <c r="W5676">
        <f>IF($C5676="","",IF($AL5676=1,0,IF($AK5676=1,Settings!$C$6,Settings!$C$7))*100)</f>
        <v/>
      </c>
      <c r="X5676" s="8">
        <f>IF($C5676="","",T5676*W5676/100)</f>
        <v/>
      </c>
      <c r="Y5676" s="8">
        <f>IF($C5676="","",T5676-X5676)</f>
        <v/>
      </c>
      <c r="Z5676" s="8">
        <f>IF($C5676="","",Y5676-M5676)</f>
        <v/>
      </c>
      <c r="AD5676" s="8" t="n"/>
      <c r="AG5676" s="14" t="n"/>
      <c r="AI5676">
        <f>IF($C5676="","",IF(COUNTIF($C$2:$C5676,$C5676)=1,1,0))</f>
        <v/>
      </c>
      <c r="AJ5676">
        <f>IF($AI5676=1,SUMPRODUCT(--($AM$2:$AM$7001&lt;$AM5676))+1,"")</f>
        <v/>
      </c>
      <c r="AK5676">
        <f>IF($C5676="","",IF(OR($P5676=TRUE(),$P5676="TRUE"),1,0))</f>
        <v/>
      </c>
      <c r="AL5676">
        <f>IF($C5676="","",IF(AND($V5676="Yes",SUMPRODUCT((LEN(Settings!$F$6:$F$13)&gt;0)*ISNUMBER(SEARCH(Settings!$F$6:$F$13,$O5676)))=0),1,0))</f>
        <v/>
      </c>
      <c r="AM5676">
        <f>IF($AI5676=1,IFERROR(IF(VALUE($C5676)&lt;100000000,VALUE($C5676),1000000000),IFERROR(IF(VALUE(MID($C5676,2,20))&lt;100000000,VALUE(MID($C5676,2,20)),1000000000),1000000000))+ROW()/100000,"")</f>
        <v/>
      </c>
    </row>
    <row r="5677">
      <c r="E5677" s="14" t="n"/>
      <c r="M5677" s="8">
        <f>IF($C5677="","",L5677*T5677/100)</f>
        <v/>
      </c>
      <c r="S5677" s="8" t="n"/>
      <c r="T5677" s="8" t="n"/>
      <c r="W5677">
        <f>IF($C5677="","",IF($AL5677=1,0,IF($AK5677=1,Settings!$C$6,Settings!$C$7))*100)</f>
        <v/>
      </c>
      <c r="X5677" s="8">
        <f>IF($C5677="","",T5677*W5677/100)</f>
        <v/>
      </c>
      <c r="Y5677" s="8">
        <f>IF($C5677="","",T5677-X5677)</f>
        <v/>
      </c>
      <c r="Z5677" s="8">
        <f>IF($C5677="","",Y5677-M5677)</f>
        <v/>
      </c>
      <c r="AD5677" s="8" t="n"/>
      <c r="AG5677" s="14" t="n"/>
      <c r="AI5677">
        <f>IF($C5677="","",IF(COUNTIF($C$2:$C5677,$C5677)=1,1,0))</f>
        <v/>
      </c>
      <c r="AJ5677">
        <f>IF($AI5677=1,SUMPRODUCT(--($AM$2:$AM$7001&lt;$AM5677))+1,"")</f>
        <v/>
      </c>
      <c r="AK5677">
        <f>IF($C5677="","",IF(OR($P5677=TRUE(),$P5677="TRUE"),1,0))</f>
        <v/>
      </c>
      <c r="AL5677">
        <f>IF($C5677="","",IF(AND($V5677="Yes",SUMPRODUCT((LEN(Settings!$F$6:$F$13)&gt;0)*ISNUMBER(SEARCH(Settings!$F$6:$F$13,$O5677)))=0),1,0))</f>
        <v/>
      </c>
      <c r="AM5677">
        <f>IF($AI5677=1,IFERROR(IF(VALUE($C5677)&lt;100000000,VALUE($C5677),1000000000),IFERROR(IF(VALUE(MID($C5677,2,20))&lt;100000000,VALUE(MID($C5677,2,20)),1000000000),1000000000))+ROW()/100000,"")</f>
        <v/>
      </c>
    </row>
    <row r="5678">
      <c r="E5678" s="14" t="n"/>
      <c r="M5678" s="8">
        <f>IF($C5678="","",L5678*T5678/100)</f>
        <v/>
      </c>
      <c r="S5678" s="8" t="n"/>
      <c r="T5678" s="8" t="n"/>
      <c r="W5678">
        <f>IF($C5678="","",IF($AL5678=1,0,IF($AK5678=1,Settings!$C$6,Settings!$C$7))*100)</f>
        <v/>
      </c>
      <c r="X5678" s="8">
        <f>IF($C5678="","",T5678*W5678/100)</f>
        <v/>
      </c>
      <c r="Y5678" s="8">
        <f>IF($C5678="","",T5678-X5678)</f>
        <v/>
      </c>
      <c r="Z5678" s="8">
        <f>IF($C5678="","",Y5678-M5678)</f>
        <v/>
      </c>
      <c r="AD5678" s="8" t="n"/>
      <c r="AG5678" s="14" t="n"/>
      <c r="AI5678">
        <f>IF($C5678="","",IF(COUNTIF($C$2:$C5678,$C5678)=1,1,0))</f>
        <v/>
      </c>
      <c r="AJ5678">
        <f>IF($AI5678=1,SUMPRODUCT(--($AM$2:$AM$7001&lt;$AM5678))+1,"")</f>
        <v/>
      </c>
      <c r="AK5678">
        <f>IF($C5678="","",IF(OR($P5678=TRUE(),$P5678="TRUE"),1,0))</f>
        <v/>
      </c>
      <c r="AL5678">
        <f>IF($C5678="","",IF(AND($V5678="Yes",SUMPRODUCT((LEN(Settings!$F$6:$F$13)&gt;0)*ISNUMBER(SEARCH(Settings!$F$6:$F$13,$O5678)))=0),1,0))</f>
        <v/>
      </c>
      <c r="AM5678">
        <f>IF($AI5678=1,IFERROR(IF(VALUE($C5678)&lt;100000000,VALUE($C5678),1000000000),IFERROR(IF(VALUE(MID($C5678,2,20))&lt;100000000,VALUE(MID($C5678,2,20)),1000000000),1000000000))+ROW()/100000,"")</f>
        <v/>
      </c>
    </row>
    <row r="5679">
      <c r="E5679" s="14" t="n"/>
      <c r="M5679" s="8">
        <f>IF($C5679="","",L5679*T5679/100)</f>
        <v/>
      </c>
      <c r="S5679" s="8" t="n"/>
      <c r="T5679" s="8" t="n"/>
      <c r="W5679">
        <f>IF($C5679="","",IF($AL5679=1,0,IF($AK5679=1,Settings!$C$6,Settings!$C$7))*100)</f>
        <v/>
      </c>
      <c r="X5679" s="8">
        <f>IF($C5679="","",T5679*W5679/100)</f>
        <v/>
      </c>
      <c r="Y5679" s="8">
        <f>IF($C5679="","",T5679-X5679)</f>
        <v/>
      </c>
      <c r="Z5679" s="8">
        <f>IF($C5679="","",Y5679-M5679)</f>
        <v/>
      </c>
      <c r="AD5679" s="8" t="n"/>
      <c r="AG5679" s="14" t="n"/>
      <c r="AI5679">
        <f>IF($C5679="","",IF(COUNTIF($C$2:$C5679,$C5679)=1,1,0))</f>
        <v/>
      </c>
      <c r="AJ5679">
        <f>IF($AI5679=1,SUMPRODUCT(--($AM$2:$AM$7001&lt;$AM5679))+1,"")</f>
        <v/>
      </c>
      <c r="AK5679">
        <f>IF($C5679="","",IF(OR($P5679=TRUE(),$P5679="TRUE"),1,0))</f>
        <v/>
      </c>
      <c r="AL5679">
        <f>IF($C5679="","",IF(AND($V5679="Yes",SUMPRODUCT((LEN(Settings!$F$6:$F$13)&gt;0)*ISNUMBER(SEARCH(Settings!$F$6:$F$13,$O5679)))=0),1,0))</f>
        <v/>
      </c>
      <c r="AM5679">
        <f>IF($AI5679=1,IFERROR(IF(VALUE($C5679)&lt;100000000,VALUE($C5679),1000000000),IFERROR(IF(VALUE(MID($C5679,2,20))&lt;100000000,VALUE(MID($C5679,2,20)),1000000000),1000000000))+ROW()/100000,"")</f>
        <v/>
      </c>
    </row>
    <row r="5680">
      <c r="E5680" s="14" t="n"/>
      <c r="M5680" s="8">
        <f>IF($C5680="","",L5680*T5680/100)</f>
        <v/>
      </c>
      <c r="S5680" s="8" t="n"/>
      <c r="T5680" s="8" t="n"/>
      <c r="W5680">
        <f>IF($C5680="","",IF($AL5680=1,0,IF($AK5680=1,Settings!$C$6,Settings!$C$7))*100)</f>
        <v/>
      </c>
      <c r="X5680" s="8">
        <f>IF($C5680="","",T5680*W5680/100)</f>
        <v/>
      </c>
      <c r="Y5680" s="8">
        <f>IF($C5680="","",T5680-X5680)</f>
        <v/>
      </c>
      <c r="Z5680" s="8">
        <f>IF($C5680="","",Y5680-M5680)</f>
        <v/>
      </c>
      <c r="AD5680" s="8" t="n"/>
      <c r="AG5680" s="14" t="n"/>
      <c r="AI5680">
        <f>IF($C5680="","",IF(COUNTIF($C$2:$C5680,$C5680)=1,1,0))</f>
        <v/>
      </c>
      <c r="AJ5680">
        <f>IF($AI5680=1,SUMPRODUCT(--($AM$2:$AM$7001&lt;$AM5680))+1,"")</f>
        <v/>
      </c>
      <c r="AK5680">
        <f>IF($C5680="","",IF(OR($P5680=TRUE(),$P5680="TRUE"),1,0))</f>
        <v/>
      </c>
      <c r="AL5680">
        <f>IF($C5680="","",IF(AND($V5680="Yes",SUMPRODUCT((LEN(Settings!$F$6:$F$13)&gt;0)*ISNUMBER(SEARCH(Settings!$F$6:$F$13,$O5680)))=0),1,0))</f>
        <v/>
      </c>
      <c r="AM5680">
        <f>IF($AI5680=1,IFERROR(IF(VALUE($C5680)&lt;100000000,VALUE($C5680),1000000000),IFERROR(IF(VALUE(MID($C5680,2,20))&lt;100000000,VALUE(MID($C5680,2,20)),1000000000),1000000000))+ROW()/100000,"")</f>
        <v/>
      </c>
    </row>
    <row r="5681">
      <c r="E5681" s="14" t="n"/>
      <c r="M5681" s="8">
        <f>IF($C5681="","",L5681*T5681/100)</f>
        <v/>
      </c>
      <c r="S5681" s="8" t="n"/>
      <c r="T5681" s="8" t="n"/>
      <c r="W5681">
        <f>IF($C5681="","",IF($AL5681=1,0,IF($AK5681=1,Settings!$C$6,Settings!$C$7))*100)</f>
        <v/>
      </c>
      <c r="X5681" s="8">
        <f>IF($C5681="","",T5681*W5681/100)</f>
        <v/>
      </c>
      <c r="Y5681" s="8">
        <f>IF($C5681="","",T5681-X5681)</f>
        <v/>
      </c>
      <c r="Z5681" s="8">
        <f>IF($C5681="","",Y5681-M5681)</f>
        <v/>
      </c>
      <c r="AD5681" s="8" t="n"/>
      <c r="AG5681" s="14" t="n"/>
      <c r="AI5681">
        <f>IF($C5681="","",IF(COUNTIF($C$2:$C5681,$C5681)=1,1,0))</f>
        <v/>
      </c>
      <c r="AJ5681">
        <f>IF($AI5681=1,SUMPRODUCT(--($AM$2:$AM$7001&lt;$AM5681))+1,"")</f>
        <v/>
      </c>
      <c r="AK5681">
        <f>IF($C5681="","",IF(OR($P5681=TRUE(),$P5681="TRUE"),1,0))</f>
        <v/>
      </c>
      <c r="AL5681">
        <f>IF($C5681="","",IF(AND($V5681="Yes",SUMPRODUCT((LEN(Settings!$F$6:$F$13)&gt;0)*ISNUMBER(SEARCH(Settings!$F$6:$F$13,$O5681)))=0),1,0))</f>
        <v/>
      </c>
      <c r="AM5681">
        <f>IF($AI5681=1,IFERROR(IF(VALUE($C5681)&lt;100000000,VALUE($C5681),1000000000),IFERROR(IF(VALUE(MID($C5681,2,20))&lt;100000000,VALUE(MID($C5681,2,20)),1000000000),1000000000))+ROW()/100000,"")</f>
        <v/>
      </c>
    </row>
    <row r="5682">
      <c r="E5682" s="14" t="n"/>
      <c r="M5682" s="8">
        <f>IF($C5682="","",L5682*T5682/100)</f>
        <v/>
      </c>
      <c r="S5682" s="8" t="n"/>
      <c r="T5682" s="8" t="n"/>
      <c r="W5682">
        <f>IF($C5682="","",IF($AL5682=1,0,IF($AK5682=1,Settings!$C$6,Settings!$C$7))*100)</f>
        <v/>
      </c>
      <c r="X5682" s="8">
        <f>IF($C5682="","",T5682*W5682/100)</f>
        <v/>
      </c>
      <c r="Y5682" s="8">
        <f>IF($C5682="","",T5682-X5682)</f>
        <v/>
      </c>
      <c r="Z5682" s="8">
        <f>IF($C5682="","",Y5682-M5682)</f>
        <v/>
      </c>
      <c r="AD5682" s="8" t="n"/>
      <c r="AG5682" s="14" t="n"/>
      <c r="AI5682">
        <f>IF($C5682="","",IF(COUNTIF($C$2:$C5682,$C5682)=1,1,0))</f>
        <v/>
      </c>
      <c r="AJ5682">
        <f>IF($AI5682=1,SUMPRODUCT(--($AM$2:$AM$7001&lt;$AM5682))+1,"")</f>
        <v/>
      </c>
      <c r="AK5682">
        <f>IF($C5682="","",IF(OR($P5682=TRUE(),$P5682="TRUE"),1,0))</f>
        <v/>
      </c>
      <c r="AL5682">
        <f>IF($C5682="","",IF(AND($V5682="Yes",SUMPRODUCT((LEN(Settings!$F$6:$F$13)&gt;0)*ISNUMBER(SEARCH(Settings!$F$6:$F$13,$O5682)))=0),1,0))</f>
        <v/>
      </c>
      <c r="AM5682">
        <f>IF($AI5682=1,IFERROR(IF(VALUE($C5682)&lt;100000000,VALUE($C5682),1000000000),IFERROR(IF(VALUE(MID($C5682,2,20))&lt;100000000,VALUE(MID($C5682,2,20)),1000000000),1000000000))+ROW()/100000,"")</f>
        <v/>
      </c>
    </row>
    <row r="5683">
      <c r="E5683" s="14" t="n"/>
      <c r="M5683" s="8">
        <f>IF($C5683="","",L5683*T5683/100)</f>
        <v/>
      </c>
      <c r="S5683" s="8" t="n"/>
      <c r="T5683" s="8" t="n"/>
      <c r="W5683">
        <f>IF($C5683="","",IF($AL5683=1,0,IF($AK5683=1,Settings!$C$6,Settings!$C$7))*100)</f>
        <v/>
      </c>
      <c r="X5683" s="8">
        <f>IF($C5683="","",T5683*W5683/100)</f>
        <v/>
      </c>
      <c r="Y5683" s="8">
        <f>IF($C5683="","",T5683-X5683)</f>
        <v/>
      </c>
      <c r="Z5683" s="8">
        <f>IF($C5683="","",Y5683-M5683)</f>
        <v/>
      </c>
      <c r="AD5683" s="8" t="n"/>
      <c r="AG5683" s="14" t="n"/>
      <c r="AI5683">
        <f>IF($C5683="","",IF(COUNTIF($C$2:$C5683,$C5683)=1,1,0))</f>
        <v/>
      </c>
      <c r="AJ5683">
        <f>IF($AI5683=1,SUMPRODUCT(--($AM$2:$AM$7001&lt;$AM5683))+1,"")</f>
        <v/>
      </c>
      <c r="AK5683">
        <f>IF($C5683="","",IF(OR($P5683=TRUE(),$P5683="TRUE"),1,0))</f>
        <v/>
      </c>
      <c r="AL5683">
        <f>IF($C5683="","",IF(AND($V5683="Yes",SUMPRODUCT((LEN(Settings!$F$6:$F$13)&gt;0)*ISNUMBER(SEARCH(Settings!$F$6:$F$13,$O5683)))=0),1,0))</f>
        <v/>
      </c>
      <c r="AM5683">
        <f>IF($AI5683=1,IFERROR(IF(VALUE($C5683)&lt;100000000,VALUE($C5683),1000000000),IFERROR(IF(VALUE(MID($C5683,2,20))&lt;100000000,VALUE(MID($C5683,2,20)),1000000000),1000000000))+ROW()/100000,"")</f>
        <v/>
      </c>
    </row>
    <row r="5684">
      <c r="E5684" s="14" t="n"/>
      <c r="M5684" s="8">
        <f>IF($C5684="","",L5684*T5684/100)</f>
        <v/>
      </c>
      <c r="S5684" s="8" t="n"/>
      <c r="T5684" s="8" t="n"/>
      <c r="W5684">
        <f>IF($C5684="","",IF($AL5684=1,0,IF($AK5684=1,Settings!$C$6,Settings!$C$7))*100)</f>
        <v/>
      </c>
      <c r="X5684" s="8">
        <f>IF($C5684="","",T5684*W5684/100)</f>
        <v/>
      </c>
      <c r="Y5684" s="8">
        <f>IF($C5684="","",T5684-X5684)</f>
        <v/>
      </c>
      <c r="Z5684" s="8">
        <f>IF($C5684="","",Y5684-M5684)</f>
        <v/>
      </c>
      <c r="AD5684" s="8" t="n"/>
      <c r="AG5684" s="14" t="n"/>
      <c r="AI5684">
        <f>IF($C5684="","",IF(COUNTIF($C$2:$C5684,$C5684)=1,1,0))</f>
        <v/>
      </c>
      <c r="AJ5684">
        <f>IF($AI5684=1,SUMPRODUCT(--($AM$2:$AM$7001&lt;$AM5684))+1,"")</f>
        <v/>
      </c>
      <c r="AK5684">
        <f>IF($C5684="","",IF(OR($P5684=TRUE(),$P5684="TRUE"),1,0))</f>
        <v/>
      </c>
      <c r="AL5684">
        <f>IF($C5684="","",IF(AND($V5684="Yes",SUMPRODUCT((LEN(Settings!$F$6:$F$13)&gt;0)*ISNUMBER(SEARCH(Settings!$F$6:$F$13,$O5684)))=0),1,0))</f>
        <v/>
      </c>
      <c r="AM5684">
        <f>IF($AI5684=1,IFERROR(IF(VALUE($C5684)&lt;100000000,VALUE($C5684),1000000000),IFERROR(IF(VALUE(MID($C5684,2,20))&lt;100000000,VALUE(MID($C5684,2,20)),1000000000),1000000000))+ROW()/100000,"")</f>
        <v/>
      </c>
    </row>
    <row r="5685">
      <c r="E5685" s="14" t="n"/>
      <c r="M5685" s="8">
        <f>IF($C5685="","",L5685*T5685/100)</f>
        <v/>
      </c>
      <c r="S5685" s="8" t="n"/>
      <c r="T5685" s="8" t="n"/>
      <c r="W5685">
        <f>IF($C5685="","",IF($AL5685=1,0,IF($AK5685=1,Settings!$C$6,Settings!$C$7))*100)</f>
        <v/>
      </c>
      <c r="X5685" s="8">
        <f>IF($C5685="","",T5685*W5685/100)</f>
        <v/>
      </c>
      <c r="Y5685" s="8">
        <f>IF($C5685="","",T5685-X5685)</f>
        <v/>
      </c>
      <c r="Z5685" s="8">
        <f>IF($C5685="","",Y5685-M5685)</f>
        <v/>
      </c>
      <c r="AD5685" s="8" t="n"/>
      <c r="AG5685" s="14" t="n"/>
      <c r="AI5685">
        <f>IF($C5685="","",IF(COUNTIF($C$2:$C5685,$C5685)=1,1,0))</f>
        <v/>
      </c>
      <c r="AJ5685">
        <f>IF($AI5685=1,SUMPRODUCT(--($AM$2:$AM$7001&lt;$AM5685))+1,"")</f>
        <v/>
      </c>
      <c r="AK5685">
        <f>IF($C5685="","",IF(OR($P5685=TRUE(),$P5685="TRUE"),1,0))</f>
        <v/>
      </c>
      <c r="AL5685">
        <f>IF($C5685="","",IF(AND($V5685="Yes",SUMPRODUCT((LEN(Settings!$F$6:$F$13)&gt;0)*ISNUMBER(SEARCH(Settings!$F$6:$F$13,$O5685)))=0),1,0))</f>
        <v/>
      </c>
      <c r="AM5685">
        <f>IF($AI5685=1,IFERROR(IF(VALUE($C5685)&lt;100000000,VALUE($C5685),1000000000),IFERROR(IF(VALUE(MID($C5685,2,20))&lt;100000000,VALUE(MID($C5685,2,20)),1000000000),1000000000))+ROW()/100000,"")</f>
        <v/>
      </c>
    </row>
    <row r="5686">
      <c r="E5686" s="14" t="n"/>
      <c r="M5686" s="8">
        <f>IF($C5686="","",L5686*T5686/100)</f>
        <v/>
      </c>
      <c r="S5686" s="8" t="n"/>
      <c r="T5686" s="8" t="n"/>
      <c r="W5686">
        <f>IF($C5686="","",IF($AL5686=1,0,IF($AK5686=1,Settings!$C$6,Settings!$C$7))*100)</f>
        <v/>
      </c>
      <c r="X5686" s="8">
        <f>IF($C5686="","",T5686*W5686/100)</f>
        <v/>
      </c>
      <c r="Y5686" s="8">
        <f>IF($C5686="","",T5686-X5686)</f>
        <v/>
      </c>
      <c r="Z5686" s="8">
        <f>IF($C5686="","",Y5686-M5686)</f>
        <v/>
      </c>
      <c r="AD5686" s="8" t="n"/>
      <c r="AG5686" s="14" t="n"/>
      <c r="AI5686">
        <f>IF($C5686="","",IF(COUNTIF($C$2:$C5686,$C5686)=1,1,0))</f>
        <v/>
      </c>
      <c r="AJ5686">
        <f>IF($AI5686=1,SUMPRODUCT(--($AM$2:$AM$7001&lt;$AM5686))+1,"")</f>
        <v/>
      </c>
      <c r="AK5686">
        <f>IF($C5686="","",IF(OR($P5686=TRUE(),$P5686="TRUE"),1,0))</f>
        <v/>
      </c>
      <c r="AL5686">
        <f>IF($C5686="","",IF(AND($V5686="Yes",SUMPRODUCT((LEN(Settings!$F$6:$F$13)&gt;0)*ISNUMBER(SEARCH(Settings!$F$6:$F$13,$O5686)))=0),1,0))</f>
        <v/>
      </c>
      <c r="AM5686">
        <f>IF($AI5686=1,IFERROR(IF(VALUE($C5686)&lt;100000000,VALUE($C5686),1000000000),IFERROR(IF(VALUE(MID($C5686,2,20))&lt;100000000,VALUE(MID($C5686,2,20)),1000000000),1000000000))+ROW()/100000,"")</f>
        <v/>
      </c>
    </row>
    <row r="5687">
      <c r="E5687" s="14" t="n"/>
      <c r="M5687" s="8">
        <f>IF($C5687="","",L5687*T5687/100)</f>
        <v/>
      </c>
      <c r="S5687" s="8" t="n"/>
      <c r="T5687" s="8" t="n"/>
      <c r="W5687">
        <f>IF($C5687="","",IF($AL5687=1,0,IF($AK5687=1,Settings!$C$6,Settings!$C$7))*100)</f>
        <v/>
      </c>
      <c r="X5687" s="8">
        <f>IF($C5687="","",T5687*W5687/100)</f>
        <v/>
      </c>
      <c r="Y5687" s="8">
        <f>IF($C5687="","",T5687-X5687)</f>
        <v/>
      </c>
      <c r="Z5687" s="8">
        <f>IF($C5687="","",Y5687-M5687)</f>
        <v/>
      </c>
      <c r="AD5687" s="8" t="n"/>
      <c r="AG5687" s="14" t="n"/>
      <c r="AI5687">
        <f>IF($C5687="","",IF(COUNTIF($C$2:$C5687,$C5687)=1,1,0))</f>
        <v/>
      </c>
      <c r="AJ5687">
        <f>IF($AI5687=1,SUMPRODUCT(--($AM$2:$AM$7001&lt;$AM5687))+1,"")</f>
        <v/>
      </c>
      <c r="AK5687">
        <f>IF($C5687="","",IF(OR($P5687=TRUE(),$P5687="TRUE"),1,0))</f>
        <v/>
      </c>
      <c r="AL5687">
        <f>IF($C5687="","",IF(AND($V5687="Yes",SUMPRODUCT((LEN(Settings!$F$6:$F$13)&gt;0)*ISNUMBER(SEARCH(Settings!$F$6:$F$13,$O5687)))=0),1,0))</f>
        <v/>
      </c>
      <c r="AM5687">
        <f>IF($AI5687=1,IFERROR(IF(VALUE($C5687)&lt;100000000,VALUE($C5687),1000000000),IFERROR(IF(VALUE(MID($C5687,2,20))&lt;100000000,VALUE(MID($C5687,2,20)),1000000000),1000000000))+ROW()/100000,"")</f>
        <v/>
      </c>
    </row>
    <row r="5688">
      <c r="E5688" s="14" t="n"/>
      <c r="M5688" s="8">
        <f>IF($C5688="","",L5688*T5688/100)</f>
        <v/>
      </c>
      <c r="S5688" s="8" t="n"/>
      <c r="T5688" s="8" t="n"/>
      <c r="W5688">
        <f>IF($C5688="","",IF($AL5688=1,0,IF($AK5688=1,Settings!$C$6,Settings!$C$7))*100)</f>
        <v/>
      </c>
      <c r="X5688" s="8">
        <f>IF($C5688="","",T5688*W5688/100)</f>
        <v/>
      </c>
      <c r="Y5688" s="8">
        <f>IF($C5688="","",T5688-X5688)</f>
        <v/>
      </c>
      <c r="Z5688" s="8">
        <f>IF($C5688="","",Y5688-M5688)</f>
        <v/>
      </c>
      <c r="AD5688" s="8" t="n"/>
      <c r="AG5688" s="14" t="n"/>
      <c r="AI5688">
        <f>IF($C5688="","",IF(COUNTIF($C$2:$C5688,$C5688)=1,1,0))</f>
        <v/>
      </c>
      <c r="AJ5688">
        <f>IF($AI5688=1,SUMPRODUCT(--($AM$2:$AM$7001&lt;$AM5688))+1,"")</f>
        <v/>
      </c>
      <c r="AK5688">
        <f>IF($C5688="","",IF(OR($P5688=TRUE(),$P5688="TRUE"),1,0))</f>
        <v/>
      </c>
      <c r="AL5688">
        <f>IF($C5688="","",IF(AND($V5688="Yes",SUMPRODUCT((LEN(Settings!$F$6:$F$13)&gt;0)*ISNUMBER(SEARCH(Settings!$F$6:$F$13,$O5688)))=0),1,0))</f>
        <v/>
      </c>
      <c r="AM5688">
        <f>IF($AI5688=1,IFERROR(IF(VALUE($C5688)&lt;100000000,VALUE($C5688),1000000000),IFERROR(IF(VALUE(MID($C5688,2,20))&lt;100000000,VALUE(MID($C5688,2,20)),1000000000),1000000000))+ROW()/100000,"")</f>
        <v/>
      </c>
    </row>
    <row r="5689">
      <c r="E5689" s="14" t="n"/>
      <c r="M5689" s="8">
        <f>IF($C5689="","",L5689*T5689/100)</f>
        <v/>
      </c>
      <c r="S5689" s="8" t="n"/>
      <c r="T5689" s="8" t="n"/>
      <c r="W5689">
        <f>IF($C5689="","",IF($AL5689=1,0,IF($AK5689=1,Settings!$C$6,Settings!$C$7))*100)</f>
        <v/>
      </c>
      <c r="X5689" s="8">
        <f>IF($C5689="","",T5689*W5689/100)</f>
        <v/>
      </c>
      <c r="Y5689" s="8">
        <f>IF($C5689="","",T5689-X5689)</f>
        <v/>
      </c>
      <c r="Z5689" s="8">
        <f>IF($C5689="","",Y5689-M5689)</f>
        <v/>
      </c>
      <c r="AD5689" s="8" t="n"/>
      <c r="AG5689" s="14" t="n"/>
      <c r="AI5689">
        <f>IF($C5689="","",IF(COUNTIF($C$2:$C5689,$C5689)=1,1,0))</f>
        <v/>
      </c>
      <c r="AJ5689">
        <f>IF($AI5689=1,SUMPRODUCT(--($AM$2:$AM$7001&lt;$AM5689))+1,"")</f>
        <v/>
      </c>
      <c r="AK5689">
        <f>IF($C5689="","",IF(OR($P5689=TRUE(),$P5689="TRUE"),1,0))</f>
        <v/>
      </c>
      <c r="AL5689">
        <f>IF($C5689="","",IF(AND($V5689="Yes",SUMPRODUCT((LEN(Settings!$F$6:$F$13)&gt;0)*ISNUMBER(SEARCH(Settings!$F$6:$F$13,$O5689)))=0),1,0))</f>
        <v/>
      </c>
      <c r="AM5689">
        <f>IF($AI5689=1,IFERROR(IF(VALUE($C5689)&lt;100000000,VALUE($C5689),1000000000),IFERROR(IF(VALUE(MID($C5689,2,20))&lt;100000000,VALUE(MID($C5689,2,20)),1000000000),1000000000))+ROW()/100000,"")</f>
        <v/>
      </c>
    </row>
    <row r="5690">
      <c r="E5690" s="14" t="n"/>
      <c r="M5690" s="8">
        <f>IF($C5690="","",L5690*T5690/100)</f>
        <v/>
      </c>
      <c r="S5690" s="8" t="n"/>
      <c r="T5690" s="8" t="n"/>
      <c r="W5690">
        <f>IF($C5690="","",IF($AL5690=1,0,IF($AK5690=1,Settings!$C$6,Settings!$C$7))*100)</f>
        <v/>
      </c>
      <c r="X5690" s="8">
        <f>IF($C5690="","",T5690*W5690/100)</f>
        <v/>
      </c>
      <c r="Y5690" s="8">
        <f>IF($C5690="","",T5690-X5690)</f>
        <v/>
      </c>
      <c r="Z5690" s="8">
        <f>IF($C5690="","",Y5690-M5690)</f>
        <v/>
      </c>
      <c r="AD5690" s="8" t="n"/>
      <c r="AG5690" s="14" t="n"/>
      <c r="AI5690">
        <f>IF($C5690="","",IF(COUNTIF($C$2:$C5690,$C5690)=1,1,0))</f>
        <v/>
      </c>
      <c r="AJ5690">
        <f>IF($AI5690=1,SUMPRODUCT(--($AM$2:$AM$7001&lt;$AM5690))+1,"")</f>
        <v/>
      </c>
      <c r="AK5690">
        <f>IF($C5690="","",IF(OR($P5690=TRUE(),$P5690="TRUE"),1,0))</f>
        <v/>
      </c>
      <c r="AL5690">
        <f>IF($C5690="","",IF(AND($V5690="Yes",SUMPRODUCT((LEN(Settings!$F$6:$F$13)&gt;0)*ISNUMBER(SEARCH(Settings!$F$6:$F$13,$O5690)))=0),1,0))</f>
        <v/>
      </c>
      <c r="AM5690">
        <f>IF($AI5690=1,IFERROR(IF(VALUE($C5690)&lt;100000000,VALUE($C5690),1000000000),IFERROR(IF(VALUE(MID($C5690,2,20))&lt;100000000,VALUE(MID($C5690,2,20)),1000000000),1000000000))+ROW()/100000,"")</f>
        <v/>
      </c>
    </row>
    <row r="5691">
      <c r="E5691" s="14" t="n"/>
      <c r="M5691" s="8">
        <f>IF($C5691="","",L5691*T5691/100)</f>
        <v/>
      </c>
      <c r="S5691" s="8" t="n"/>
      <c r="T5691" s="8" t="n"/>
      <c r="W5691">
        <f>IF($C5691="","",IF($AL5691=1,0,IF($AK5691=1,Settings!$C$6,Settings!$C$7))*100)</f>
        <v/>
      </c>
      <c r="X5691" s="8">
        <f>IF($C5691="","",T5691*W5691/100)</f>
        <v/>
      </c>
      <c r="Y5691" s="8">
        <f>IF($C5691="","",T5691-X5691)</f>
        <v/>
      </c>
      <c r="Z5691" s="8">
        <f>IF($C5691="","",Y5691-M5691)</f>
        <v/>
      </c>
      <c r="AD5691" s="8" t="n"/>
      <c r="AG5691" s="14" t="n"/>
      <c r="AI5691">
        <f>IF($C5691="","",IF(COUNTIF($C$2:$C5691,$C5691)=1,1,0))</f>
        <v/>
      </c>
      <c r="AJ5691">
        <f>IF($AI5691=1,SUMPRODUCT(--($AM$2:$AM$7001&lt;$AM5691))+1,"")</f>
        <v/>
      </c>
      <c r="AK5691">
        <f>IF($C5691="","",IF(OR($P5691=TRUE(),$P5691="TRUE"),1,0))</f>
        <v/>
      </c>
      <c r="AL5691">
        <f>IF($C5691="","",IF(AND($V5691="Yes",SUMPRODUCT((LEN(Settings!$F$6:$F$13)&gt;0)*ISNUMBER(SEARCH(Settings!$F$6:$F$13,$O5691)))=0),1,0))</f>
        <v/>
      </c>
      <c r="AM5691">
        <f>IF($AI5691=1,IFERROR(IF(VALUE($C5691)&lt;100000000,VALUE($C5691),1000000000),IFERROR(IF(VALUE(MID($C5691,2,20))&lt;100000000,VALUE(MID($C5691,2,20)),1000000000),1000000000))+ROW()/100000,"")</f>
        <v/>
      </c>
    </row>
    <row r="5692">
      <c r="E5692" s="14" t="n"/>
      <c r="M5692" s="8">
        <f>IF($C5692="","",L5692*T5692/100)</f>
        <v/>
      </c>
      <c r="S5692" s="8" t="n"/>
      <c r="T5692" s="8" t="n"/>
      <c r="W5692">
        <f>IF($C5692="","",IF($AL5692=1,0,IF($AK5692=1,Settings!$C$6,Settings!$C$7))*100)</f>
        <v/>
      </c>
      <c r="X5692" s="8">
        <f>IF($C5692="","",T5692*W5692/100)</f>
        <v/>
      </c>
      <c r="Y5692" s="8">
        <f>IF($C5692="","",T5692-X5692)</f>
        <v/>
      </c>
      <c r="Z5692" s="8">
        <f>IF($C5692="","",Y5692-M5692)</f>
        <v/>
      </c>
      <c r="AD5692" s="8" t="n"/>
      <c r="AG5692" s="14" t="n"/>
      <c r="AI5692">
        <f>IF($C5692="","",IF(COUNTIF($C$2:$C5692,$C5692)=1,1,0))</f>
        <v/>
      </c>
      <c r="AJ5692">
        <f>IF($AI5692=1,SUMPRODUCT(--($AM$2:$AM$7001&lt;$AM5692))+1,"")</f>
        <v/>
      </c>
      <c r="AK5692">
        <f>IF($C5692="","",IF(OR($P5692=TRUE(),$P5692="TRUE"),1,0))</f>
        <v/>
      </c>
      <c r="AL5692">
        <f>IF($C5692="","",IF(AND($V5692="Yes",SUMPRODUCT((LEN(Settings!$F$6:$F$13)&gt;0)*ISNUMBER(SEARCH(Settings!$F$6:$F$13,$O5692)))=0),1,0))</f>
        <v/>
      </c>
      <c r="AM5692">
        <f>IF($AI5692=1,IFERROR(IF(VALUE($C5692)&lt;100000000,VALUE($C5692),1000000000),IFERROR(IF(VALUE(MID($C5692,2,20))&lt;100000000,VALUE(MID($C5692,2,20)),1000000000),1000000000))+ROW()/100000,"")</f>
        <v/>
      </c>
    </row>
    <row r="5693">
      <c r="E5693" s="14" t="n"/>
      <c r="M5693" s="8">
        <f>IF($C5693="","",L5693*T5693/100)</f>
        <v/>
      </c>
      <c r="S5693" s="8" t="n"/>
      <c r="T5693" s="8" t="n"/>
      <c r="W5693">
        <f>IF($C5693="","",IF($AL5693=1,0,IF($AK5693=1,Settings!$C$6,Settings!$C$7))*100)</f>
        <v/>
      </c>
      <c r="X5693" s="8">
        <f>IF($C5693="","",T5693*W5693/100)</f>
        <v/>
      </c>
      <c r="Y5693" s="8">
        <f>IF($C5693="","",T5693-X5693)</f>
        <v/>
      </c>
      <c r="Z5693" s="8">
        <f>IF($C5693="","",Y5693-M5693)</f>
        <v/>
      </c>
      <c r="AD5693" s="8" t="n"/>
      <c r="AG5693" s="14" t="n"/>
      <c r="AI5693">
        <f>IF($C5693="","",IF(COUNTIF($C$2:$C5693,$C5693)=1,1,0))</f>
        <v/>
      </c>
      <c r="AJ5693">
        <f>IF($AI5693=1,SUMPRODUCT(--($AM$2:$AM$7001&lt;$AM5693))+1,"")</f>
        <v/>
      </c>
      <c r="AK5693">
        <f>IF($C5693="","",IF(OR($P5693=TRUE(),$P5693="TRUE"),1,0))</f>
        <v/>
      </c>
      <c r="AL5693">
        <f>IF($C5693="","",IF(AND($V5693="Yes",SUMPRODUCT((LEN(Settings!$F$6:$F$13)&gt;0)*ISNUMBER(SEARCH(Settings!$F$6:$F$13,$O5693)))=0),1,0))</f>
        <v/>
      </c>
      <c r="AM5693">
        <f>IF($AI5693=1,IFERROR(IF(VALUE($C5693)&lt;100000000,VALUE($C5693),1000000000),IFERROR(IF(VALUE(MID($C5693,2,20))&lt;100000000,VALUE(MID($C5693,2,20)),1000000000),1000000000))+ROW()/100000,"")</f>
        <v/>
      </c>
    </row>
    <row r="5694">
      <c r="E5694" s="14" t="n"/>
      <c r="M5694" s="8">
        <f>IF($C5694="","",L5694*T5694/100)</f>
        <v/>
      </c>
      <c r="S5694" s="8" t="n"/>
      <c r="T5694" s="8" t="n"/>
      <c r="W5694">
        <f>IF($C5694="","",IF($AL5694=1,0,IF($AK5694=1,Settings!$C$6,Settings!$C$7))*100)</f>
        <v/>
      </c>
      <c r="X5694" s="8">
        <f>IF($C5694="","",T5694*W5694/100)</f>
        <v/>
      </c>
      <c r="Y5694" s="8">
        <f>IF($C5694="","",T5694-X5694)</f>
        <v/>
      </c>
      <c r="Z5694" s="8">
        <f>IF($C5694="","",Y5694-M5694)</f>
        <v/>
      </c>
      <c r="AD5694" s="8" t="n"/>
      <c r="AG5694" s="14" t="n"/>
      <c r="AI5694">
        <f>IF($C5694="","",IF(COUNTIF($C$2:$C5694,$C5694)=1,1,0))</f>
        <v/>
      </c>
      <c r="AJ5694">
        <f>IF($AI5694=1,SUMPRODUCT(--($AM$2:$AM$7001&lt;$AM5694))+1,"")</f>
        <v/>
      </c>
      <c r="AK5694">
        <f>IF($C5694="","",IF(OR($P5694=TRUE(),$P5694="TRUE"),1,0))</f>
        <v/>
      </c>
      <c r="AL5694">
        <f>IF($C5694="","",IF(AND($V5694="Yes",SUMPRODUCT((LEN(Settings!$F$6:$F$13)&gt;0)*ISNUMBER(SEARCH(Settings!$F$6:$F$13,$O5694)))=0),1,0))</f>
        <v/>
      </c>
      <c r="AM5694">
        <f>IF($AI5694=1,IFERROR(IF(VALUE($C5694)&lt;100000000,VALUE($C5694),1000000000),IFERROR(IF(VALUE(MID($C5694,2,20))&lt;100000000,VALUE(MID($C5694,2,20)),1000000000),1000000000))+ROW()/100000,"")</f>
        <v/>
      </c>
    </row>
    <row r="5695">
      <c r="E5695" s="14" t="n"/>
      <c r="M5695" s="8">
        <f>IF($C5695="","",L5695*T5695/100)</f>
        <v/>
      </c>
      <c r="S5695" s="8" t="n"/>
      <c r="T5695" s="8" t="n"/>
      <c r="W5695">
        <f>IF($C5695="","",IF($AL5695=1,0,IF($AK5695=1,Settings!$C$6,Settings!$C$7))*100)</f>
        <v/>
      </c>
      <c r="X5695" s="8">
        <f>IF($C5695="","",T5695*W5695/100)</f>
        <v/>
      </c>
      <c r="Y5695" s="8">
        <f>IF($C5695="","",T5695-X5695)</f>
        <v/>
      </c>
      <c r="Z5695" s="8">
        <f>IF($C5695="","",Y5695-M5695)</f>
        <v/>
      </c>
      <c r="AD5695" s="8" t="n"/>
      <c r="AG5695" s="14" t="n"/>
      <c r="AI5695">
        <f>IF($C5695="","",IF(COUNTIF($C$2:$C5695,$C5695)=1,1,0))</f>
        <v/>
      </c>
      <c r="AJ5695">
        <f>IF($AI5695=1,SUMPRODUCT(--($AM$2:$AM$7001&lt;$AM5695))+1,"")</f>
        <v/>
      </c>
      <c r="AK5695">
        <f>IF($C5695="","",IF(OR($P5695=TRUE(),$P5695="TRUE"),1,0))</f>
        <v/>
      </c>
      <c r="AL5695">
        <f>IF($C5695="","",IF(AND($V5695="Yes",SUMPRODUCT((LEN(Settings!$F$6:$F$13)&gt;0)*ISNUMBER(SEARCH(Settings!$F$6:$F$13,$O5695)))=0),1,0))</f>
        <v/>
      </c>
      <c r="AM5695">
        <f>IF($AI5695=1,IFERROR(IF(VALUE($C5695)&lt;100000000,VALUE($C5695),1000000000),IFERROR(IF(VALUE(MID($C5695,2,20))&lt;100000000,VALUE(MID($C5695,2,20)),1000000000),1000000000))+ROW()/100000,"")</f>
        <v/>
      </c>
    </row>
    <row r="5696">
      <c r="E5696" s="14" t="n"/>
      <c r="M5696" s="8">
        <f>IF($C5696="","",L5696*T5696/100)</f>
        <v/>
      </c>
      <c r="S5696" s="8" t="n"/>
      <c r="T5696" s="8" t="n"/>
      <c r="W5696">
        <f>IF($C5696="","",IF($AL5696=1,0,IF($AK5696=1,Settings!$C$6,Settings!$C$7))*100)</f>
        <v/>
      </c>
      <c r="X5696" s="8">
        <f>IF($C5696="","",T5696*W5696/100)</f>
        <v/>
      </c>
      <c r="Y5696" s="8">
        <f>IF($C5696="","",T5696-X5696)</f>
        <v/>
      </c>
      <c r="Z5696" s="8">
        <f>IF($C5696="","",Y5696-M5696)</f>
        <v/>
      </c>
      <c r="AD5696" s="8" t="n"/>
      <c r="AG5696" s="14" t="n"/>
      <c r="AI5696">
        <f>IF($C5696="","",IF(COUNTIF($C$2:$C5696,$C5696)=1,1,0))</f>
        <v/>
      </c>
      <c r="AJ5696">
        <f>IF($AI5696=1,SUMPRODUCT(--($AM$2:$AM$7001&lt;$AM5696))+1,"")</f>
        <v/>
      </c>
      <c r="AK5696">
        <f>IF($C5696="","",IF(OR($P5696=TRUE(),$P5696="TRUE"),1,0))</f>
        <v/>
      </c>
      <c r="AL5696">
        <f>IF($C5696="","",IF(AND($V5696="Yes",SUMPRODUCT((LEN(Settings!$F$6:$F$13)&gt;0)*ISNUMBER(SEARCH(Settings!$F$6:$F$13,$O5696)))=0),1,0))</f>
        <v/>
      </c>
      <c r="AM5696">
        <f>IF($AI5696=1,IFERROR(IF(VALUE($C5696)&lt;100000000,VALUE($C5696),1000000000),IFERROR(IF(VALUE(MID($C5696,2,20))&lt;100000000,VALUE(MID($C5696,2,20)),1000000000),1000000000))+ROW()/100000,"")</f>
        <v/>
      </c>
    </row>
    <row r="5697">
      <c r="E5697" s="14" t="n"/>
      <c r="M5697" s="8">
        <f>IF($C5697="","",L5697*T5697/100)</f>
        <v/>
      </c>
      <c r="S5697" s="8" t="n"/>
      <c r="T5697" s="8" t="n"/>
      <c r="W5697">
        <f>IF($C5697="","",IF($AL5697=1,0,IF($AK5697=1,Settings!$C$6,Settings!$C$7))*100)</f>
        <v/>
      </c>
      <c r="X5697" s="8">
        <f>IF($C5697="","",T5697*W5697/100)</f>
        <v/>
      </c>
      <c r="Y5697" s="8">
        <f>IF($C5697="","",T5697-X5697)</f>
        <v/>
      </c>
      <c r="Z5697" s="8">
        <f>IF($C5697="","",Y5697-M5697)</f>
        <v/>
      </c>
      <c r="AD5697" s="8" t="n"/>
      <c r="AG5697" s="14" t="n"/>
      <c r="AI5697">
        <f>IF($C5697="","",IF(COUNTIF($C$2:$C5697,$C5697)=1,1,0))</f>
        <v/>
      </c>
      <c r="AJ5697">
        <f>IF($AI5697=1,SUMPRODUCT(--($AM$2:$AM$7001&lt;$AM5697))+1,"")</f>
        <v/>
      </c>
      <c r="AK5697">
        <f>IF($C5697="","",IF(OR($P5697=TRUE(),$P5697="TRUE"),1,0))</f>
        <v/>
      </c>
      <c r="AL5697">
        <f>IF($C5697="","",IF(AND($V5697="Yes",SUMPRODUCT((LEN(Settings!$F$6:$F$13)&gt;0)*ISNUMBER(SEARCH(Settings!$F$6:$F$13,$O5697)))=0),1,0))</f>
        <v/>
      </c>
      <c r="AM5697">
        <f>IF($AI5697=1,IFERROR(IF(VALUE($C5697)&lt;100000000,VALUE($C5697),1000000000),IFERROR(IF(VALUE(MID($C5697,2,20))&lt;100000000,VALUE(MID($C5697,2,20)),1000000000),1000000000))+ROW()/100000,"")</f>
        <v/>
      </c>
    </row>
    <row r="5698">
      <c r="E5698" s="14" t="n"/>
      <c r="M5698" s="8">
        <f>IF($C5698="","",L5698*T5698/100)</f>
        <v/>
      </c>
      <c r="S5698" s="8" t="n"/>
      <c r="T5698" s="8" t="n"/>
      <c r="W5698">
        <f>IF($C5698="","",IF($AL5698=1,0,IF($AK5698=1,Settings!$C$6,Settings!$C$7))*100)</f>
        <v/>
      </c>
      <c r="X5698" s="8">
        <f>IF($C5698="","",T5698*W5698/100)</f>
        <v/>
      </c>
      <c r="Y5698" s="8">
        <f>IF($C5698="","",T5698-X5698)</f>
        <v/>
      </c>
      <c r="Z5698" s="8">
        <f>IF($C5698="","",Y5698-M5698)</f>
        <v/>
      </c>
      <c r="AD5698" s="8" t="n"/>
      <c r="AG5698" s="14" t="n"/>
      <c r="AI5698">
        <f>IF($C5698="","",IF(COUNTIF($C$2:$C5698,$C5698)=1,1,0))</f>
        <v/>
      </c>
      <c r="AJ5698">
        <f>IF($AI5698=1,SUMPRODUCT(--($AM$2:$AM$7001&lt;$AM5698))+1,"")</f>
        <v/>
      </c>
      <c r="AK5698">
        <f>IF($C5698="","",IF(OR($P5698=TRUE(),$P5698="TRUE"),1,0))</f>
        <v/>
      </c>
      <c r="AL5698">
        <f>IF($C5698="","",IF(AND($V5698="Yes",SUMPRODUCT((LEN(Settings!$F$6:$F$13)&gt;0)*ISNUMBER(SEARCH(Settings!$F$6:$F$13,$O5698)))=0),1,0))</f>
        <v/>
      </c>
      <c r="AM5698">
        <f>IF($AI5698=1,IFERROR(IF(VALUE($C5698)&lt;100000000,VALUE($C5698),1000000000),IFERROR(IF(VALUE(MID($C5698,2,20))&lt;100000000,VALUE(MID($C5698,2,20)),1000000000),1000000000))+ROW()/100000,"")</f>
        <v/>
      </c>
    </row>
    <row r="5699">
      <c r="E5699" s="14" t="n"/>
      <c r="M5699" s="8">
        <f>IF($C5699="","",L5699*T5699/100)</f>
        <v/>
      </c>
      <c r="S5699" s="8" t="n"/>
      <c r="T5699" s="8" t="n"/>
      <c r="W5699">
        <f>IF($C5699="","",IF($AL5699=1,0,IF($AK5699=1,Settings!$C$6,Settings!$C$7))*100)</f>
        <v/>
      </c>
      <c r="X5699" s="8">
        <f>IF($C5699="","",T5699*W5699/100)</f>
        <v/>
      </c>
      <c r="Y5699" s="8">
        <f>IF($C5699="","",T5699-X5699)</f>
        <v/>
      </c>
      <c r="Z5699" s="8">
        <f>IF($C5699="","",Y5699-M5699)</f>
        <v/>
      </c>
      <c r="AD5699" s="8" t="n"/>
      <c r="AG5699" s="14" t="n"/>
      <c r="AI5699">
        <f>IF($C5699="","",IF(COUNTIF($C$2:$C5699,$C5699)=1,1,0))</f>
        <v/>
      </c>
      <c r="AJ5699">
        <f>IF($AI5699=1,SUMPRODUCT(--($AM$2:$AM$7001&lt;$AM5699))+1,"")</f>
        <v/>
      </c>
      <c r="AK5699">
        <f>IF($C5699="","",IF(OR($P5699=TRUE(),$P5699="TRUE"),1,0))</f>
        <v/>
      </c>
      <c r="AL5699">
        <f>IF($C5699="","",IF(AND($V5699="Yes",SUMPRODUCT((LEN(Settings!$F$6:$F$13)&gt;0)*ISNUMBER(SEARCH(Settings!$F$6:$F$13,$O5699)))=0),1,0))</f>
        <v/>
      </c>
      <c r="AM5699">
        <f>IF($AI5699=1,IFERROR(IF(VALUE($C5699)&lt;100000000,VALUE($C5699),1000000000),IFERROR(IF(VALUE(MID($C5699,2,20))&lt;100000000,VALUE(MID($C5699,2,20)),1000000000),1000000000))+ROW()/100000,"")</f>
        <v/>
      </c>
    </row>
    <row r="5700">
      <c r="E5700" s="14" t="n"/>
      <c r="M5700" s="8">
        <f>IF($C5700="","",L5700*T5700/100)</f>
        <v/>
      </c>
      <c r="S5700" s="8" t="n"/>
      <c r="T5700" s="8" t="n"/>
      <c r="W5700">
        <f>IF($C5700="","",IF($AL5700=1,0,IF($AK5700=1,Settings!$C$6,Settings!$C$7))*100)</f>
        <v/>
      </c>
      <c r="X5700" s="8">
        <f>IF($C5700="","",T5700*W5700/100)</f>
        <v/>
      </c>
      <c r="Y5700" s="8">
        <f>IF($C5700="","",T5700-X5700)</f>
        <v/>
      </c>
      <c r="Z5700" s="8">
        <f>IF($C5700="","",Y5700-M5700)</f>
        <v/>
      </c>
      <c r="AD5700" s="8" t="n"/>
      <c r="AG5700" s="14" t="n"/>
      <c r="AI5700">
        <f>IF($C5700="","",IF(COUNTIF($C$2:$C5700,$C5700)=1,1,0))</f>
        <v/>
      </c>
      <c r="AJ5700">
        <f>IF($AI5700=1,SUMPRODUCT(--($AM$2:$AM$7001&lt;$AM5700))+1,"")</f>
        <v/>
      </c>
      <c r="AK5700">
        <f>IF($C5700="","",IF(OR($P5700=TRUE(),$P5700="TRUE"),1,0))</f>
        <v/>
      </c>
      <c r="AL5700">
        <f>IF($C5700="","",IF(AND($V5700="Yes",SUMPRODUCT((LEN(Settings!$F$6:$F$13)&gt;0)*ISNUMBER(SEARCH(Settings!$F$6:$F$13,$O5700)))=0),1,0))</f>
        <v/>
      </c>
      <c r="AM5700">
        <f>IF($AI5700=1,IFERROR(IF(VALUE($C5700)&lt;100000000,VALUE($C5700),1000000000),IFERROR(IF(VALUE(MID($C5700,2,20))&lt;100000000,VALUE(MID($C5700,2,20)),1000000000),1000000000))+ROW()/100000,"")</f>
        <v/>
      </c>
    </row>
    <row r="5701">
      <c r="E5701" s="14" t="n"/>
      <c r="M5701" s="8">
        <f>IF($C5701="","",L5701*T5701/100)</f>
        <v/>
      </c>
      <c r="S5701" s="8" t="n"/>
      <c r="T5701" s="8" t="n"/>
      <c r="W5701">
        <f>IF($C5701="","",IF($AL5701=1,0,IF($AK5701=1,Settings!$C$6,Settings!$C$7))*100)</f>
        <v/>
      </c>
      <c r="X5701" s="8">
        <f>IF($C5701="","",T5701*W5701/100)</f>
        <v/>
      </c>
      <c r="Y5701" s="8">
        <f>IF($C5701="","",T5701-X5701)</f>
        <v/>
      </c>
      <c r="Z5701" s="8">
        <f>IF($C5701="","",Y5701-M5701)</f>
        <v/>
      </c>
      <c r="AD5701" s="8" t="n"/>
      <c r="AG5701" s="14" t="n"/>
      <c r="AI5701">
        <f>IF($C5701="","",IF(COUNTIF($C$2:$C5701,$C5701)=1,1,0))</f>
        <v/>
      </c>
      <c r="AJ5701">
        <f>IF($AI5701=1,SUMPRODUCT(--($AM$2:$AM$7001&lt;$AM5701))+1,"")</f>
        <v/>
      </c>
      <c r="AK5701">
        <f>IF($C5701="","",IF(OR($P5701=TRUE(),$P5701="TRUE"),1,0))</f>
        <v/>
      </c>
      <c r="AL5701">
        <f>IF($C5701="","",IF(AND($V5701="Yes",SUMPRODUCT((LEN(Settings!$F$6:$F$13)&gt;0)*ISNUMBER(SEARCH(Settings!$F$6:$F$13,$O5701)))=0),1,0))</f>
        <v/>
      </c>
      <c r="AM5701">
        <f>IF($AI5701=1,IFERROR(IF(VALUE($C5701)&lt;100000000,VALUE($C5701),1000000000),IFERROR(IF(VALUE(MID($C5701,2,20))&lt;100000000,VALUE(MID($C5701,2,20)),1000000000),1000000000))+ROW()/100000,"")</f>
        <v/>
      </c>
    </row>
    <row r="5702">
      <c r="E5702" s="14" t="n"/>
      <c r="M5702" s="8">
        <f>IF($C5702="","",L5702*T5702/100)</f>
        <v/>
      </c>
      <c r="S5702" s="8" t="n"/>
      <c r="T5702" s="8" t="n"/>
      <c r="W5702">
        <f>IF($C5702="","",IF($AL5702=1,0,IF($AK5702=1,Settings!$C$6,Settings!$C$7))*100)</f>
        <v/>
      </c>
      <c r="X5702" s="8">
        <f>IF($C5702="","",T5702*W5702/100)</f>
        <v/>
      </c>
      <c r="Y5702" s="8">
        <f>IF($C5702="","",T5702-X5702)</f>
        <v/>
      </c>
      <c r="Z5702" s="8">
        <f>IF($C5702="","",Y5702-M5702)</f>
        <v/>
      </c>
      <c r="AD5702" s="8" t="n"/>
      <c r="AG5702" s="14" t="n"/>
      <c r="AI5702">
        <f>IF($C5702="","",IF(COUNTIF($C$2:$C5702,$C5702)=1,1,0))</f>
        <v/>
      </c>
      <c r="AJ5702">
        <f>IF($AI5702=1,SUMPRODUCT(--($AM$2:$AM$7001&lt;$AM5702))+1,"")</f>
        <v/>
      </c>
      <c r="AK5702">
        <f>IF($C5702="","",IF(OR($P5702=TRUE(),$P5702="TRUE"),1,0))</f>
        <v/>
      </c>
      <c r="AL5702">
        <f>IF($C5702="","",IF(AND($V5702="Yes",SUMPRODUCT((LEN(Settings!$F$6:$F$13)&gt;0)*ISNUMBER(SEARCH(Settings!$F$6:$F$13,$O5702)))=0),1,0))</f>
        <v/>
      </c>
      <c r="AM5702">
        <f>IF($AI5702=1,IFERROR(IF(VALUE($C5702)&lt;100000000,VALUE($C5702),1000000000),IFERROR(IF(VALUE(MID($C5702,2,20))&lt;100000000,VALUE(MID($C5702,2,20)),1000000000),1000000000))+ROW()/100000,"")</f>
        <v/>
      </c>
    </row>
    <row r="5703">
      <c r="E5703" s="14" t="n"/>
      <c r="M5703" s="8">
        <f>IF($C5703="","",L5703*T5703/100)</f>
        <v/>
      </c>
      <c r="S5703" s="8" t="n"/>
      <c r="T5703" s="8" t="n"/>
      <c r="W5703">
        <f>IF($C5703="","",IF($AL5703=1,0,IF($AK5703=1,Settings!$C$6,Settings!$C$7))*100)</f>
        <v/>
      </c>
      <c r="X5703" s="8">
        <f>IF($C5703="","",T5703*W5703/100)</f>
        <v/>
      </c>
      <c r="Y5703" s="8">
        <f>IF($C5703="","",T5703-X5703)</f>
        <v/>
      </c>
      <c r="Z5703" s="8">
        <f>IF($C5703="","",Y5703-M5703)</f>
        <v/>
      </c>
      <c r="AD5703" s="8" t="n"/>
      <c r="AG5703" s="14" t="n"/>
      <c r="AI5703">
        <f>IF($C5703="","",IF(COUNTIF($C$2:$C5703,$C5703)=1,1,0))</f>
        <v/>
      </c>
      <c r="AJ5703">
        <f>IF($AI5703=1,SUMPRODUCT(--($AM$2:$AM$7001&lt;$AM5703))+1,"")</f>
        <v/>
      </c>
      <c r="AK5703">
        <f>IF($C5703="","",IF(OR($P5703=TRUE(),$P5703="TRUE"),1,0))</f>
        <v/>
      </c>
      <c r="AL5703">
        <f>IF($C5703="","",IF(AND($V5703="Yes",SUMPRODUCT((LEN(Settings!$F$6:$F$13)&gt;0)*ISNUMBER(SEARCH(Settings!$F$6:$F$13,$O5703)))=0),1,0))</f>
        <v/>
      </c>
      <c r="AM5703">
        <f>IF($AI5703=1,IFERROR(IF(VALUE($C5703)&lt;100000000,VALUE($C5703),1000000000),IFERROR(IF(VALUE(MID($C5703,2,20))&lt;100000000,VALUE(MID($C5703,2,20)),1000000000),1000000000))+ROW()/100000,"")</f>
        <v/>
      </c>
    </row>
    <row r="5704">
      <c r="E5704" s="14" t="n"/>
      <c r="M5704" s="8">
        <f>IF($C5704="","",L5704*T5704/100)</f>
        <v/>
      </c>
      <c r="S5704" s="8" t="n"/>
      <c r="T5704" s="8" t="n"/>
      <c r="W5704">
        <f>IF($C5704="","",IF($AL5704=1,0,IF($AK5704=1,Settings!$C$6,Settings!$C$7))*100)</f>
        <v/>
      </c>
      <c r="X5704" s="8">
        <f>IF($C5704="","",T5704*W5704/100)</f>
        <v/>
      </c>
      <c r="Y5704" s="8">
        <f>IF($C5704="","",T5704-X5704)</f>
        <v/>
      </c>
      <c r="Z5704" s="8">
        <f>IF($C5704="","",Y5704-M5704)</f>
        <v/>
      </c>
      <c r="AD5704" s="8" t="n"/>
      <c r="AG5704" s="14" t="n"/>
      <c r="AI5704">
        <f>IF($C5704="","",IF(COUNTIF($C$2:$C5704,$C5704)=1,1,0))</f>
        <v/>
      </c>
      <c r="AJ5704">
        <f>IF($AI5704=1,SUMPRODUCT(--($AM$2:$AM$7001&lt;$AM5704))+1,"")</f>
        <v/>
      </c>
      <c r="AK5704">
        <f>IF($C5704="","",IF(OR($P5704=TRUE(),$P5704="TRUE"),1,0))</f>
        <v/>
      </c>
      <c r="AL5704">
        <f>IF($C5704="","",IF(AND($V5704="Yes",SUMPRODUCT((LEN(Settings!$F$6:$F$13)&gt;0)*ISNUMBER(SEARCH(Settings!$F$6:$F$13,$O5704)))=0),1,0))</f>
        <v/>
      </c>
      <c r="AM5704">
        <f>IF($AI5704=1,IFERROR(IF(VALUE($C5704)&lt;100000000,VALUE($C5704),1000000000),IFERROR(IF(VALUE(MID($C5704,2,20))&lt;100000000,VALUE(MID($C5704,2,20)),1000000000),1000000000))+ROW()/100000,"")</f>
        <v/>
      </c>
    </row>
    <row r="5705">
      <c r="E5705" s="14" t="n"/>
      <c r="M5705" s="8">
        <f>IF($C5705="","",L5705*T5705/100)</f>
        <v/>
      </c>
      <c r="S5705" s="8" t="n"/>
      <c r="T5705" s="8" t="n"/>
      <c r="W5705">
        <f>IF($C5705="","",IF($AL5705=1,0,IF($AK5705=1,Settings!$C$6,Settings!$C$7))*100)</f>
        <v/>
      </c>
      <c r="X5705" s="8">
        <f>IF($C5705="","",T5705*W5705/100)</f>
        <v/>
      </c>
      <c r="Y5705" s="8">
        <f>IF($C5705="","",T5705-X5705)</f>
        <v/>
      </c>
      <c r="Z5705" s="8">
        <f>IF($C5705="","",Y5705-M5705)</f>
        <v/>
      </c>
      <c r="AD5705" s="8" t="n"/>
      <c r="AG5705" s="14" t="n"/>
      <c r="AI5705">
        <f>IF($C5705="","",IF(COUNTIF($C$2:$C5705,$C5705)=1,1,0))</f>
        <v/>
      </c>
      <c r="AJ5705">
        <f>IF($AI5705=1,SUMPRODUCT(--($AM$2:$AM$7001&lt;$AM5705))+1,"")</f>
        <v/>
      </c>
      <c r="AK5705">
        <f>IF($C5705="","",IF(OR($P5705=TRUE(),$P5705="TRUE"),1,0))</f>
        <v/>
      </c>
      <c r="AL5705">
        <f>IF($C5705="","",IF(AND($V5705="Yes",SUMPRODUCT((LEN(Settings!$F$6:$F$13)&gt;0)*ISNUMBER(SEARCH(Settings!$F$6:$F$13,$O5705)))=0),1,0))</f>
        <v/>
      </c>
      <c r="AM5705">
        <f>IF($AI5705=1,IFERROR(IF(VALUE($C5705)&lt;100000000,VALUE($C5705),1000000000),IFERROR(IF(VALUE(MID($C5705,2,20))&lt;100000000,VALUE(MID($C5705,2,20)),1000000000),1000000000))+ROW()/100000,"")</f>
        <v/>
      </c>
    </row>
    <row r="5706">
      <c r="E5706" s="14" t="n"/>
      <c r="M5706" s="8">
        <f>IF($C5706="","",L5706*T5706/100)</f>
        <v/>
      </c>
      <c r="S5706" s="8" t="n"/>
      <c r="T5706" s="8" t="n"/>
      <c r="W5706">
        <f>IF($C5706="","",IF($AL5706=1,0,IF($AK5706=1,Settings!$C$6,Settings!$C$7))*100)</f>
        <v/>
      </c>
      <c r="X5706" s="8">
        <f>IF($C5706="","",T5706*W5706/100)</f>
        <v/>
      </c>
      <c r="Y5706" s="8">
        <f>IF($C5706="","",T5706-X5706)</f>
        <v/>
      </c>
      <c r="Z5706" s="8">
        <f>IF($C5706="","",Y5706-M5706)</f>
        <v/>
      </c>
      <c r="AD5706" s="8" t="n"/>
      <c r="AG5706" s="14" t="n"/>
      <c r="AI5706">
        <f>IF($C5706="","",IF(COUNTIF($C$2:$C5706,$C5706)=1,1,0))</f>
        <v/>
      </c>
      <c r="AJ5706">
        <f>IF($AI5706=1,SUMPRODUCT(--($AM$2:$AM$7001&lt;$AM5706))+1,"")</f>
        <v/>
      </c>
      <c r="AK5706">
        <f>IF($C5706="","",IF(OR($P5706=TRUE(),$P5706="TRUE"),1,0))</f>
        <v/>
      </c>
      <c r="AL5706">
        <f>IF($C5706="","",IF(AND($V5706="Yes",SUMPRODUCT((LEN(Settings!$F$6:$F$13)&gt;0)*ISNUMBER(SEARCH(Settings!$F$6:$F$13,$O5706)))=0),1,0))</f>
        <v/>
      </c>
      <c r="AM5706">
        <f>IF($AI5706=1,IFERROR(IF(VALUE($C5706)&lt;100000000,VALUE($C5706),1000000000),IFERROR(IF(VALUE(MID($C5706,2,20))&lt;100000000,VALUE(MID($C5706,2,20)),1000000000),1000000000))+ROW()/100000,"")</f>
        <v/>
      </c>
    </row>
    <row r="5707">
      <c r="E5707" s="14" t="n"/>
      <c r="M5707" s="8">
        <f>IF($C5707="","",L5707*T5707/100)</f>
        <v/>
      </c>
      <c r="S5707" s="8" t="n"/>
      <c r="T5707" s="8" t="n"/>
      <c r="W5707">
        <f>IF($C5707="","",IF($AL5707=1,0,IF($AK5707=1,Settings!$C$6,Settings!$C$7))*100)</f>
        <v/>
      </c>
      <c r="X5707" s="8">
        <f>IF($C5707="","",T5707*W5707/100)</f>
        <v/>
      </c>
      <c r="Y5707" s="8">
        <f>IF($C5707="","",T5707-X5707)</f>
        <v/>
      </c>
      <c r="Z5707" s="8">
        <f>IF($C5707="","",Y5707-M5707)</f>
        <v/>
      </c>
      <c r="AD5707" s="8" t="n"/>
      <c r="AG5707" s="14" t="n"/>
      <c r="AI5707">
        <f>IF($C5707="","",IF(COUNTIF($C$2:$C5707,$C5707)=1,1,0))</f>
        <v/>
      </c>
      <c r="AJ5707">
        <f>IF($AI5707=1,SUMPRODUCT(--($AM$2:$AM$7001&lt;$AM5707))+1,"")</f>
        <v/>
      </c>
      <c r="AK5707">
        <f>IF($C5707="","",IF(OR($P5707=TRUE(),$P5707="TRUE"),1,0))</f>
        <v/>
      </c>
      <c r="AL5707">
        <f>IF($C5707="","",IF(AND($V5707="Yes",SUMPRODUCT((LEN(Settings!$F$6:$F$13)&gt;0)*ISNUMBER(SEARCH(Settings!$F$6:$F$13,$O5707)))=0),1,0))</f>
        <v/>
      </c>
      <c r="AM5707">
        <f>IF($AI5707=1,IFERROR(IF(VALUE($C5707)&lt;100000000,VALUE($C5707),1000000000),IFERROR(IF(VALUE(MID($C5707,2,20))&lt;100000000,VALUE(MID($C5707,2,20)),1000000000),1000000000))+ROW()/100000,"")</f>
        <v/>
      </c>
    </row>
    <row r="5708">
      <c r="E5708" s="14" t="n"/>
      <c r="M5708" s="8">
        <f>IF($C5708="","",L5708*T5708/100)</f>
        <v/>
      </c>
      <c r="S5708" s="8" t="n"/>
      <c r="T5708" s="8" t="n"/>
      <c r="W5708">
        <f>IF($C5708="","",IF($AL5708=1,0,IF($AK5708=1,Settings!$C$6,Settings!$C$7))*100)</f>
        <v/>
      </c>
      <c r="X5708" s="8">
        <f>IF($C5708="","",T5708*W5708/100)</f>
        <v/>
      </c>
      <c r="Y5708" s="8">
        <f>IF($C5708="","",T5708-X5708)</f>
        <v/>
      </c>
      <c r="Z5708" s="8">
        <f>IF($C5708="","",Y5708-M5708)</f>
        <v/>
      </c>
      <c r="AD5708" s="8" t="n"/>
      <c r="AG5708" s="14" t="n"/>
      <c r="AI5708">
        <f>IF($C5708="","",IF(COUNTIF($C$2:$C5708,$C5708)=1,1,0))</f>
        <v/>
      </c>
      <c r="AJ5708">
        <f>IF($AI5708=1,SUMPRODUCT(--($AM$2:$AM$7001&lt;$AM5708))+1,"")</f>
        <v/>
      </c>
      <c r="AK5708">
        <f>IF($C5708="","",IF(OR($P5708=TRUE(),$P5708="TRUE"),1,0))</f>
        <v/>
      </c>
      <c r="AL5708">
        <f>IF($C5708="","",IF(AND($V5708="Yes",SUMPRODUCT((LEN(Settings!$F$6:$F$13)&gt;0)*ISNUMBER(SEARCH(Settings!$F$6:$F$13,$O5708)))=0),1,0))</f>
        <v/>
      </c>
      <c r="AM5708">
        <f>IF($AI5708=1,IFERROR(IF(VALUE($C5708)&lt;100000000,VALUE($C5708),1000000000),IFERROR(IF(VALUE(MID($C5708,2,20))&lt;100000000,VALUE(MID($C5708,2,20)),1000000000),1000000000))+ROW()/100000,"")</f>
        <v/>
      </c>
    </row>
    <row r="5709">
      <c r="E5709" s="14" t="n"/>
      <c r="M5709" s="8">
        <f>IF($C5709="","",L5709*T5709/100)</f>
        <v/>
      </c>
      <c r="S5709" s="8" t="n"/>
      <c r="T5709" s="8" t="n"/>
      <c r="W5709">
        <f>IF($C5709="","",IF($AL5709=1,0,IF($AK5709=1,Settings!$C$6,Settings!$C$7))*100)</f>
        <v/>
      </c>
      <c r="X5709" s="8">
        <f>IF($C5709="","",T5709*W5709/100)</f>
        <v/>
      </c>
      <c r="Y5709" s="8">
        <f>IF($C5709="","",T5709-X5709)</f>
        <v/>
      </c>
      <c r="Z5709" s="8">
        <f>IF($C5709="","",Y5709-M5709)</f>
        <v/>
      </c>
      <c r="AD5709" s="8" t="n"/>
      <c r="AG5709" s="14" t="n"/>
      <c r="AI5709">
        <f>IF($C5709="","",IF(COUNTIF($C$2:$C5709,$C5709)=1,1,0))</f>
        <v/>
      </c>
      <c r="AJ5709">
        <f>IF($AI5709=1,SUMPRODUCT(--($AM$2:$AM$7001&lt;$AM5709))+1,"")</f>
        <v/>
      </c>
      <c r="AK5709">
        <f>IF($C5709="","",IF(OR($P5709=TRUE(),$P5709="TRUE"),1,0))</f>
        <v/>
      </c>
      <c r="AL5709">
        <f>IF($C5709="","",IF(AND($V5709="Yes",SUMPRODUCT((LEN(Settings!$F$6:$F$13)&gt;0)*ISNUMBER(SEARCH(Settings!$F$6:$F$13,$O5709)))=0),1,0))</f>
        <v/>
      </c>
      <c r="AM5709">
        <f>IF($AI5709=1,IFERROR(IF(VALUE($C5709)&lt;100000000,VALUE($C5709),1000000000),IFERROR(IF(VALUE(MID($C5709,2,20))&lt;100000000,VALUE(MID($C5709,2,20)),1000000000),1000000000))+ROW()/100000,"")</f>
        <v/>
      </c>
    </row>
    <row r="5710">
      <c r="E5710" s="14" t="n"/>
      <c r="M5710" s="8">
        <f>IF($C5710="","",L5710*T5710/100)</f>
        <v/>
      </c>
      <c r="S5710" s="8" t="n"/>
      <c r="T5710" s="8" t="n"/>
      <c r="W5710">
        <f>IF($C5710="","",IF($AL5710=1,0,IF($AK5710=1,Settings!$C$6,Settings!$C$7))*100)</f>
        <v/>
      </c>
      <c r="X5710" s="8">
        <f>IF($C5710="","",T5710*W5710/100)</f>
        <v/>
      </c>
      <c r="Y5710" s="8">
        <f>IF($C5710="","",T5710-X5710)</f>
        <v/>
      </c>
      <c r="Z5710" s="8">
        <f>IF($C5710="","",Y5710-M5710)</f>
        <v/>
      </c>
      <c r="AD5710" s="8" t="n"/>
      <c r="AG5710" s="14" t="n"/>
      <c r="AI5710">
        <f>IF($C5710="","",IF(COUNTIF($C$2:$C5710,$C5710)=1,1,0))</f>
        <v/>
      </c>
      <c r="AJ5710">
        <f>IF($AI5710=1,SUMPRODUCT(--($AM$2:$AM$7001&lt;$AM5710))+1,"")</f>
        <v/>
      </c>
      <c r="AK5710">
        <f>IF($C5710="","",IF(OR($P5710=TRUE(),$P5710="TRUE"),1,0))</f>
        <v/>
      </c>
      <c r="AL5710">
        <f>IF($C5710="","",IF(AND($V5710="Yes",SUMPRODUCT((LEN(Settings!$F$6:$F$13)&gt;0)*ISNUMBER(SEARCH(Settings!$F$6:$F$13,$O5710)))=0),1,0))</f>
        <v/>
      </c>
      <c r="AM5710">
        <f>IF($AI5710=1,IFERROR(IF(VALUE($C5710)&lt;100000000,VALUE($C5710),1000000000),IFERROR(IF(VALUE(MID($C5710,2,20))&lt;100000000,VALUE(MID($C5710,2,20)),1000000000),1000000000))+ROW()/100000,"")</f>
        <v/>
      </c>
    </row>
    <row r="5711">
      <c r="E5711" s="14" t="n"/>
      <c r="M5711" s="8">
        <f>IF($C5711="","",L5711*T5711/100)</f>
        <v/>
      </c>
      <c r="S5711" s="8" t="n"/>
      <c r="T5711" s="8" t="n"/>
      <c r="W5711">
        <f>IF($C5711="","",IF($AL5711=1,0,IF($AK5711=1,Settings!$C$6,Settings!$C$7))*100)</f>
        <v/>
      </c>
      <c r="X5711" s="8">
        <f>IF($C5711="","",T5711*W5711/100)</f>
        <v/>
      </c>
      <c r="Y5711" s="8">
        <f>IF($C5711="","",T5711-X5711)</f>
        <v/>
      </c>
      <c r="Z5711" s="8">
        <f>IF($C5711="","",Y5711-M5711)</f>
        <v/>
      </c>
      <c r="AD5711" s="8" t="n"/>
      <c r="AG5711" s="14" t="n"/>
      <c r="AI5711">
        <f>IF($C5711="","",IF(COUNTIF($C$2:$C5711,$C5711)=1,1,0))</f>
        <v/>
      </c>
      <c r="AJ5711">
        <f>IF($AI5711=1,SUMPRODUCT(--($AM$2:$AM$7001&lt;$AM5711))+1,"")</f>
        <v/>
      </c>
      <c r="AK5711">
        <f>IF($C5711="","",IF(OR($P5711=TRUE(),$P5711="TRUE"),1,0))</f>
        <v/>
      </c>
      <c r="AL5711">
        <f>IF($C5711="","",IF(AND($V5711="Yes",SUMPRODUCT((LEN(Settings!$F$6:$F$13)&gt;0)*ISNUMBER(SEARCH(Settings!$F$6:$F$13,$O5711)))=0),1,0))</f>
        <v/>
      </c>
      <c r="AM5711">
        <f>IF($AI5711=1,IFERROR(IF(VALUE($C5711)&lt;100000000,VALUE($C5711),1000000000),IFERROR(IF(VALUE(MID($C5711,2,20))&lt;100000000,VALUE(MID($C5711,2,20)),1000000000),1000000000))+ROW()/100000,"")</f>
        <v/>
      </c>
    </row>
    <row r="5712">
      <c r="E5712" s="14" t="n"/>
      <c r="M5712" s="8">
        <f>IF($C5712="","",L5712*T5712/100)</f>
        <v/>
      </c>
      <c r="S5712" s="8" t="n"/>
      <c r="T5712" s="8" t="n"/>
      <c r="W5712">
        <f>IF($C5712="","",IF($AL5712=1,0,IF($AK5712=1,Settings!$C$6,Settings!$C$7))*100)</f>
        <v/>
      </c>
      <c r="X5712" s="8">
        <f>IF($C5712="","",T5712*W5712/100)</f>
        <v/>
      </c>
      <c r="Y5712" s="8">
        <f>IF($C5712="","",T5712-X5712)</f>
        <v/>
      </c>
      <c r="Z5712" s="8">
        <f>IF($C5712="","",Y5712-M5712)</f>
        <v/>
      </c>
      <c r="AD5712" s="8" t="n"/>
      <c r="AG5712" s="14" t="n"/>
      <c r="AI5712">
        <f>IF($C5712="","",IF(COUNTIF($C$2:$C5712,$C5712)=1,1,0))</f>
        <v/>
      </c>
      <c r="AJ5712">
        <f>IF($AI5712=1,SUMPRODUCT(--($AM$2:$AM$7001&lt;$AM5712))+1,"")</f>
        <v/>
      </c>
      <c r="AK5712">
        <f>IF($C5712="","",IF(OR($P5712=TRUE(),$P5712="TRUE"),1,0))</f>
        <v/>
      </c>
      <c r="AL5712">
        <f>IF($C5712="","",IF(AND($V5712="Yes",SUMPRODUCT((LEN(Settings!$F$6:$F$13)&gt;0)*ISNUMBER(SEARCH(Settings!$F$6:$F$13,$O5712)))=0),1,0))</f>
        <v/>
      </c>
      <c r="AM5712">
        <f>IF($AI5712=1,IFERROR(IF(VALUE($C5712)&lt;100000000,VALUE($C5712),1000000000),IFERROR(IF(VALUE(MID($C5712,2,20))&lt;100000000,VALUE(MID($C5712,2,20)),1000000000),1000000000))+ROW()/100000,"")</f>
        <v/>
      </c>
    </row>
    <row r="5713">
      <c r="E5713" s="14" t="n"/>
      <c r="M5713" s="8">
        <f>IF($C5713="","",L5713*T5713/100)</f>
        <v/>
      </c>
      <c r="S5713" s="8" t="n"/>
      <c r="T5713" s="8" t="n"/>
      <c r="W5713">
        <f>IF($C5713="","",IF($AL5713=1,0,IF($AK5713=1,Settings!$C$6,Settings!$C$7))*100)</f>
        <v/>
      </c>
      <c r="X5713" s="8">
        <f>IF($C5713="","",T5713*W5713/100)</f>
        <v/>
      </c>
      <c r="Y5713" s="8">
        <f>IF($C5713="","",T5713-X5713)</f>
        <v/>
      </c>
      <c r="Z5713" s="8">
        <f>IF($C5713="","",Y5713-M5713)</f>
        <v/>
      </c>
      <c r="AD5713" s="8" t="n"/>
      <c r="AG5713" s="14" t="n"/>
      <c r="AI5713">
        <f>IF($C5713="","",IF(COUNTIF($C$2:$C5713,$C5713)=1,1,0))</f>
        <v/>
      </c>
      <c r="AJ5713">
        <f>IF($AI5713=1,SUMPRODUCT(--($AM$2:$AM$7001&lt;$AM5713))+1,"")</f>
        <v/>
      </c>
      <c r="AK5713">
        <f>IF($C5713="","",IF(OR($P5713=TRUE(),$P5713="TRUE"),1,0))</f>
        <v/>
      </c>
      <c r="AL5713">
        <f>IF($C5713="","",IF(AND($V5713="Yes",SUMPRODUCT((LEN(Settings!$F$6:$F$13)&gt;0)*ISNUMBER(SEARCH(Settings!$F$6:$F$13,$O5713)))=0),1,0))</f>
        <v/>
      </c>
      <c r="AM5713">
        <f>IF($AI5713=1,IFERROR(IF(VALUE($C5713)&lt;100000000,VALUE($C5713),1000000000),IFERROR(IF(VALUE(MID($C5713,2,20))&lt;100000000,VALUE(MID($C5713,2,20)),1000000000),1000000000))+ROW()/100000,"")</f>
        <v/>
      </c>
    </row>
    <row r="5714">
      <c r="E5714" s="14" t="n"/>
      <c r="M5714" s="8">
        <f>IF($C5714="","",L5714*T5714/100)</f>
        <v/>
      </c>
      <c r="S5714" s="8" t="n"/>
      <c r="T5714" s="8" t="n"/>
      <c r="W5714">
        <f>IF($C5714="","",IF($AL5714=1,0,IF($AK5714=1,Settings!$C$6,Settings!$C$7))*100)</f>
        <v/>
      </c>
      <c r="X5714" s="8">
        <f>IF($C5714="","",T5714*W5714/100)</f>
        <v/>
      </c>
      <c r="Y5714" s="8">
        <f>IF($C5714="","",T5714-X5714)</f>
        <v/>
      </c>
      <c r="Z5714" s="8">
        <f>IF($C5714="","",Y5714-M5714)</f>
        <v/>
      </c>
      <c r="AD5714" s="8" t="n"/>
      <c r="AG5714" s="14" t="n"/>
      <c r="AI5714">
        <f>IF($C5714="","",IF(COUNTIF($C$2:$C5714,$C5714)=1,1,0))</f>
        <v/>
      </c>
      <c r="AJ5714">
        <f>IF($AI5714=1,SUMPRODUCT(--($AM$2:$AM$7001&lt;$AM5714))+1,"")</f>
        <v/>
      </c>
      <c r="AK5714">
        <f>IF($C5714="","",IF(OR($P5714=TRUE(),$P5714="TRUE"),1,0))</f>
        <v/>
      </c>
      <c r="AL5714">
        <f>IF($C5714="","",IF(AND($V5714="Yes",SUMPRODUCT((LEN(Settings!$F$6:$F$13)&gt;0)*ISNUMBER(SEARCH(Settings!$F$6:$F$13,$O5714)))=0),1,0))</f>
        <v/>
      </c>
      <c r="AM5714">
        <f>IF($AI5714=1,IFERROR(IF(VALUE($C5714)&lt;100000000,VALUE($C5714),1000000000),IFERROR(IF(VALUE(MID($C5714,2,20))&lt;100000000,VALUE(MID($C5714,2,20)),1000000000),1000000000))+ROW()/100000,"")</f>
        <v/>
      </c>
    </row>
    <row r="5715">
      <c r="E5715" s="14" t="n"/>
      <c r="M5715" s="8">
        <f>IF($C5715="","",L5715*T5715/100)</f>
        <v/>
      </c>
      <c r="S5715" s="8" t="n"/>
      <c r="T5715" s="8" t="n"/>
      <c r="W5715">
        <f>IF($C5715="","",IF($AL5715=1,0,IF($AK5715=1,Settings!$C$6,Settings!$C$7))*100)</f>
        <v/>
      </c>
      <c r="X5715" s="8">
        <f>IF($C5715="","",T5715*W5715/100)</f>
        <v/>
      </c>
      <c r="Y5715" s="8">
        <f>IF($C5715="","",T5715-X5715)</f>
        <v/>
      </c>
      <c r="Z5715" s="8">
        <f>IF($C5715="","",Y5715-M5715)</f>
        <v/>
      </c>
      <c r="AD5715" s="8" t="n"/>
      <c r="AG5715" s="14" t="n"/>
      <c r="AI5715">
        <f>IF($C5715="","",IF(COUNTIF($C$2:$C5715,$C5715)=1,1,0))</f>
        <v/>
      </c>
      <c r="AJ5715">
        <f>IF($AI5715=1,SUMPRODUCT(--($AM$2:$AM$7001&lt;$AM5715))+1,"")</f>
        <v/>
      </c>
      <c r="AK5715">
        <f>IF($C5715="","",IF(OR($P5715=TRUE(),$P5715="TRUE"),1,0))</f>
        <v/>
      </c>
      <c r="AL5715">
        <f>IF($C5715="","",IF(AND($V5715="Yes",SUMPRODUCT((LEN(Settings!$F$6:$F$13)&gt;0)*ISNUMBER(SEARCH(Settings!$F$6:$F$13,$O5715)))=0),1,0))</f>
        <v/>
      </c>
      <c r="AM5715">
        <f>IF($AI5715=1,IFERROR(IF(VALUE($C5715)&lt;100000000,VALUE($C5715),1000000000),IFERROR(IF(VALUE(MID($C5715,2,20))&lt;100000000,VALUE(MID($C5715,2,20)),1000000000),1000000000))+ROW()/100000,"")</f>
        <v/>
      </c>
    </row>
    <row r="5716">
      <c r="E5716" s="14" t="n"/>
      <c r="M5716" s="8">
        <f>IF($C5716="","",L5716*T5716/100)</f>
        <v/>
      </c>
      <c r="S5716" s="8" t="n"/>
      <c r="T5716" s="8" t="n"/>
      <c r="W5716">
        <f>IF($C5716="","",IF($AL5716=1,0,IF($AK5716=1,Settings!$C$6,Settings!$C$7))*100)</f>
        <v/>
      </c>
      <c r="X5716" s="8">
        <f>IF($C5716="","",T5716*W5716/100)</f>
        <v/>
      </c>
      <c r="Y5716" s="8">
        <f>IF($C5716="","",T5716-X5716)</f>
        <v/>
      </c>
      <c r="Z5716" s="8">
        <f>IF($C5716="","",Y5716-M5716)</f>
        <v/>
      </c>
      <c r="AD5716" s="8" t="n"/>
      <c r="AG5716" s="14" t="n"/>
      <c r="AI5716">
        <f>IF($C5716="","",IF(COUNTIF($C$2:$C5716,$C5716)=1,1,0))</f>
        <v/>
      </c>
      <c r="AJ5716">
        <f>IF($AI5716=1,SUMPRODUCT(--($AM$2:$AM$7001&lt;$AM5716))+1,"")</f>
        <v/>
      </c>
      <c r="AK5716">
        <f>IF($C5716="","",IF(OR($P5716=TRUE(),$P5716="TRUE"),1,0))</f>
        <v/>
      </c>
      <c r="AL5716">
        <f>IF($C5716="","",IF(AND($V5716="Yes",SUMPRODUCT((LEN(Settings!$F$6:$F$13)&gt;0)*ISNUMBER(SEARCH(Settings!$F$6:$F$13,$O5716)))=0),1,0))</f>
        <v/>
      </c>
      <c r="AM5716">
        <f>IF($AI5716=1,IFERROR(IF(VALUE($C5716)&lt;100000000,VALUE($C5716),1000000000),IFERROR(IF(VALUE(MID($C5716,2,20))&lt;100000000,VALUE(MID($C5716,2,20)),1000000000),1000000000))+ROW()/100000,"")</f>
        <v/>
      </c>
    </row>
    <row r="5717">
      <c r="E5717" s="14" t="n"/>
      <c r="M5717" s="8">
        <f>IF($C5717="","",L5717*T5717/100)</f>
        <v/>
      </c>
      <c r="S5717" s="8" t="n"/>
      <c r="T5717" s="8" t="n"/>
      <c r="W5717">
        <f>IF($C5717="","",IF($AL5717=1,0,IF($AK5717=1,Settings!$C$6,Settings!$C$7))*100)</f>
        <v/>
      </c>
      <c r="X5717" s="8">
        <f>IF($C5717="","",T5717*W5717/100)</f>
        <v/>
      </c>
      <c r="Y5717" s="8">
        <f>IF($C5717="","",T5717-X5717)</f>
        <v/>
      </c>
      <c r="Z5717" s="8">
        <f>IF($C5717="","",Y5717-M5717)</f>
        <v/>
      </c>
      <c r="AD5717" s="8" t="n"/>
      <c r="AG5717" s="14" t="n"/>
      <c r="AI5717">
        <f>IF($C5717="","",IF(COUNTIF($C$2:$C5717,$C5717)=1,1,0))</f>
        <v/>
      </c>
      <c r="AJ5717">
        <f>IF($AI5717=1,SUMPRODUCT(--($AM$2:$AM$7001&lt;$AM5717))+1,"")</f>
        <v/>
      </c>
      <c r="AK5717">
        <f>IF($C5717="","",IF(OR($P5717=TRUE(),$P5717="TRUE"),1,0))</f>
        <v/>
      </c>
      <c r="AL5717">
        <f>IF($C5717="","",IF(AND($V5717="Yes",SUMPRODUCT((LEN(Settings!$F$6:$F$13)&gt;0)*ISNUMBER(SEARCH(Settings!$F$6:$F$13,$O5717)))=0),1,0))</f>
        <v/>
      </c>
      <c r="AM5717">
        <f>IF($AI5717=1,IFERROR(IF(VALUE($C5717)&lt;100000000,VALUE($C5717),1000000000),IFERROR(IF(VALUE(MID($C5717,2,20))&lt;100000000,VALUE(MID($C5717,2,20)),1000000000),1000000000))+ROW()/100000,"")</f>
        <v/>
      </c>
    </row>
    <row r="5718">
      <c r="E5718" s="14" t="n"/>
      <c r="M5718" s="8">
        <f>IF($C5718="","",L5718*T5718/100)</f>
        <v/>
      </c>
      <c r="S5718" s="8" t="n"/>
      <c r="T5718" s="8" t="n"/>
      <c r="W5718">
        <f>IF($C5718="","",IF($AL5718=1,0,IF($AK5718=1,Settings!$C$6,Settings!$C$7))*100)</f>
        <v/>
      </c>
      <c r="X5718" s="8">
        <f>IF($C5718="","",T5718*W5718/100)</f>
        <v/>
      </c>
      <c r="Y5718" s="8">
        <f>IF($C5718="","",T5718-X5718)</f>
        <v/>
      </c>
      <c r="Z5718" s="8">
        <f>IF($C5718="","",Y5718-M5718)</f>
        <v/>
      </c>
      <c r="AD5718" s="8" t="n"/>
      <c r="AG5718" s="14" t="n"/>
      <c r="AI5718">
        <f>IF($C5718="","",IF(COUNTIF($C$2:$C5718,$C5718)=1,1,0))</f>
        <v/>
      </c>
      <c r="AJ5718">
        <f>IF($AI5718=1,SUMPRODUCT(--($AM$2:$AM$7001&lt;$AM5718))+1,"")</f>
        <v/>
      </c>
      <c r="AK5718">
        <f>IF($C5718="","",IF(OR($P5718=TRUE(),$P5718="TRUE"),1,0))</f>
        <v/>
      </c>
      <c r="AL5718">
        <f>IF($C5718="","",IF(AND($V5718="Yes",SUMPRODUCT((LEN(Settings!$F$6:$F$13)&gt;0)*ISNUMBER(SEARCH(Settings!$F$6:$F$13,$O5718)))=0),1,0))</f>
        <v/>
      </c>
      <c r="AM5718">
        <f>IF($AI5718=1,IFERROR(IF(VALUE($C5718)&lt;100000000,VALUE($C5718),1000000000),IFERROR(IF(VALUE(MID($C5718,2,20))&lt;100000000,VALUE(MID($C5718,2,20)),1000000000),1000000000))+ROW()/100000,"")</f>
        <v/>
      </c>
    </row>
    <row r="5719">
      <c r="E5719" s="14" t="n"/>
      <c r="M5719" s="8">
        <f>IF($C5719="","",L5719*T5719/100)</f>
        <v/>
      </c>
      <c r="S5719" s="8" t="n"/>
      <c r="T5719" s="8" t="n"/>
      <c r="W5719">
        <f>IF($C5719="","",IF($AL5719=1,0,IF($AK5719=1,Settings!$C$6,Settings!$C$7))*100)</f>
        <v/>
      </c>
      <c r="X5719" s="8">
        <f>IF($C5719="","",T5719*W5719/100)</f>
        <v/>
      </c>
      <c r="Y5719" s="8">
        <f>IF($C5719="","",T5719-X5719)</f>
        <v/>
      </c>
      <c r="Z5719" s="8">
        <f>IF($C5719="","",Y5719-M5719)</f>
        <v/>
      </c>
      <c r="AD5719" s="8" t="n"/>
      <c r="AG5719" s="14" t="n"/>
      <c r="AI5719">
        <f>IF($C5719="","",IF(COUNTIF($C$2:$C5719,$C5719)=1,1,0))</f>
        <v/>
      </c>
      <c r="AJ5719">
        <f>IF($AI5719=1,SUMPRODUCT(--($AM$2:$AM$7001&lt;$AM5719))+1,"")</f>
        <v/>
      </c>
      <c r="AK5719">
        <f>IF($C5719="","",IF(OR($P5719=TRUE(),$P5719="TRUE"),1,0))</f>
        <v/>
      </c>
      <c r="AL5719">
        <f>IF($C5719="","",IF(AND($V5719="Yes",SUMPRODUCT((LEN(Settings!$F$6:$F$13)&gt;0)*ISNUMBER(SEARCH(Settings!$F$6:$F$13,$O5719)))=0),1,0))</f>
        <v/>
      </c>
      <c r="AM5719">
        <f>IF($AI5719=1,IFERROR(IF(VALUE($C5719)&lt;100000000,VALUE($C5719),1000000000),IFERROR(IF(VALUE(MID($C5719,2,20))&lt;100000000,VALUE(MID($C5719,2,20)),1000000000),1000000000))+ROW()/100000,"")</f>
        <v/>
      </c>
    </row>
    <row r="5720">
      <c r="E5720" s="14" t="n"/>
      <c r="M5720" s="8">
        <f>IF($C5720="","",L5720*T5720/100)</f>
        <v/>
      </c>
      <c r="S5720" s="8" t="n"/>
      <c r="T5720" s="8" t="n"/>
      <c r="W5720">
        <f>IF($C5720="","",IF($AL5720=1,0,IF($AK5720=1,Settings!$C$6,Settings!$C$7))*100)</f>
        <v/>
      </c>
      <c r="X5720" s="8">
        <f>IF($C5720="","",T5720*W5720/100)</f>
        <v/>
      </c>
      <c r="Y5720" s="8">
        <f>IF($C5720="","",T5720-X5720)</f>
        <v/>
      </c>
      <c r="Z5720" s="8">
        <f>IF($C5720="","",Y5720-M5720)</f>
        <v/>
      </c>
      <c r="AD5720" s="8" t="n"/>
      <c r="AG5720" s="14" t="n"/>
      <c r="AI5720">
        <f>IF($C5720="","",IF(COUNTIF($C$2:$C5720,$C5720)=1,1,0))</f>
        <v/>
      </c>
      <c r="AJ5720">
        <f>IF($AI5720=1,SUMPRODUCT(--($AM$2:$AM$7001&lt;$AM5720))+1,"")</f>
        <v/>
      </c>
      <c r="AK5720">
        <f>IF($C5720="","",IF(OR($P5720=TRUE(),$P5720="TRUE"),1,0))</f>
        <v/>
      </c>
      <c r="AL5720">
        <f>IF($C5720="","",IF(AND($V5720="Yes",SUMPRODUCT((LEN(Settings!$F$6:$F$13)&gt;0)*ISNUMBER(SEARCH(Settings!$F$6:$F$13,$O5720)))=0),1,0))</f>
        <v/>
      </c>
      <c r="AM5720">
        <f>IF($AI5720=1,IFERROR(IF(VALUE($C5720)&lt;100000000,VALUE($C5720),1000000000),IFERROR(IF(VALUE(MID($C5720,2,20))&lt;100000000,VALUE(MID($C5720,2,20)),1000000000),1000000000))+ROW()/100000,"")</f>
        <v/>
      </c>
    </row>
    <row r="5721">
      <c r="E5721" s="14" t="n"/>
      <c r="M5721" s="8">
        <f>IF($C5721="","",L5721*T5721/100)</f>
        <v/>
      </c>
      <c r="S5721" s="8" t="n"/>
      <c r="T5721" s="8" t="n"/>
      <c r="W5721">
        <f>IF($C5721="","",IF($AL5721=1,0,IF($AK5721=1,Settings!$C$6,Settings!$C$7))*100)</f>
        <v/>
      </c>
      <c r="X5721" s="8">
        <f>IF($C5721="","",T5721*W5721/100)</f>
        <v/>
      </c>
      <c r="Y5721" s="8">
        <f>IF($C5721="","",T5721-X5721)</f>
        <v/>
      </c>
      <c r="Z5721" s="8">
        <f>IF($C5721="","",Y5721-M5721)</f>
        <v/>
      </c>
      <c r="AD5721" s="8" t="n"/>
      <c r="AG5721" s="14" t="n"/>
      <c r="AI5721">
        <f>IF($C5721="","",IF(COUNTIF($C$2:$C5721,$C5721)=1,1,0))</f>
        <v/>
      </c>
      <c r="AJ5721">
        <f>IF($AI5721=1,SUMPRODUCT(--($AM$2:$AM$7001&lt;$AM5721))+1,"")</f>
        <v/>
      </c>
      <c r="AK5721">
        <f>IF($C5721="","",IF(OR($P5721=TRUE(),$P5721="TRUE"),1,0))</f>
        <v/>
      </c>
      <c r="AL5721">
        <f>IF($C5721="","",IF(AND($V5721="Yes",SUMPRODUCT((LEN(Settings!$F$6:$F$13)&gt;0)*ISNUMBER(SEARCH(Settings!$F$6:$F$13,$O5721)))=0),1,0))</f>
        <v/>
      </c>
      <c r="AM5721">
        <f>IF($AI5721=1,IFERROR(IF(VALUE($C5721)&lt;100000000,VALUE($C5721),1000000000),IFERROR(IF(VALUE(MID($C5721,2,20))&lt;100000000,VALUE(MID($C5721,2,20)),1000000000),1000000000))+ROW()/100000,"")</f>
        <v/>
      </c>
    </row>
    <row r="5722">
      <c r="E5722" s="14" t="n"/>
      <c r="M5722" s="8">
        <f>IF($C5722="","",L5722*T5722/100)</f>
        <v/>
      </c>
      <c r="S5722" s="8" t="n"/>
      <c r="T5722" s="8" t="n"/>
      <c r="W5722">
        <f>IF($C5722="","",IF($AL5722=1,0,IF($AK5722=1,Settings!$C$6,Settings!$C$7))*100)</f>
        <v/>
      </c>
      <c r="X5722" s="8">
        <f>IF($C5722="","",T5722*W5722/100)</f>
        <v/>
      </c>
      <c r="Y5722" s="8">
        <f>IF($C5722="","",T5722-X5722)</f>
        <v/>
      </c>
      <c r="Z5722" s="8">
        <f>IF($C5722="","",Y5722-M5722)</f>
        <v/>
      </c>
      <c r="AD5722" s="8" t="n"/>
      <c r="AG5722" s="14" t="n"/>
      <c r="AI5722">
        <f>IF($C5722="","",IF(COUNTIF($C$2:$C5722,$C5722)=1,1,0))</f>
        <v/>
      </c>
      <c r="AJ5722">
        <f>IF($AI5722=1,SUMPRODUCT(--($AM$2:$AM$7001&lt;$AM5722))+1,"")</f>
        <v/>
      </c>
      <c r="AK5722">
        <f>IF($C5722="","",IF(OR($P5722=TRUE(),$P5722="TRUE"),1,0))</f>
        <v/>
      </c>
      <c r="AL5722">
        <f>IF($C5722="","",IF(AND($V5722="Yes",SUMPRODUCT((LEN(Settings!$F$6:$F$13)&gt;0)*ISNUMBER(SEARCH(Settings!$F$6:$F$13,$O5722)))=0),1,0))</f>
        <v/>
      </c>
      <c r="AM5722">
        <f>IF($AI5722=1,IFERROR(IF(VALUE($C5722)&lt;100000000,VALUE($C5722),1000000000),IFERROR(IF(VALUE(MID($C5722,2,20))&lt;100000000,VALUE(MID($C5722,2,20)),1000000000),1000000000))+ROW()/100000,"")</f>
        <v/>
      </c>
    </row>
    <row r="5723">
      <c r="E5723" s="14" t="n"/>
      <c r="M5723" s="8">
        <f>IF($C5723="","",L5723*T5723/100)</f>
        <v/>
      </c>
      <c r="S5723" s="8" t="n"/>
      <c r="T5723" s="8" t="n"/>
      <c r="W5723">
        <f>IF($C5723="","",IF($AL5723=1,0,IF($AK5723=1,Settings!$C$6,Settings!$C$7))*100)</f>
        <v/>
      </c>
      <c r="X5723" s="8">
        <f>IF($C5723="","",T5723*W5723/100)</f>
        <v/>
      </c>
      <c r="Y5723" s="8">
        <f>IF($C5723="","",T5723-X5723)</f>
        <v/>
      </c>
      <c r="Z5723" s="8">
        <f>IF($C5723="","",Y5723-M5723)</f>
        <v/>
      </c>
      <c r="AD5723" s="8" t="n"/>
      <c r="AG5723" s="14" t="n"/>
      <c r="AI5723">
        <f>IF($C5723="","",IF(COUNTIF($C$2:$C5723,$C5723)=1,1,0))</f>
        <v/>
      </c>
      <c r="AJ5723">
        <f>IF($AI5723=1,SUMPRODUCT(--($AM$2:$AM$7001&lt;$AM5723))+1,"")</f>
        <v/>
      </c>
      <c r="AK5723">
        <f>IF($C5723="","",IF(OR($P5723=TRUE(),$P5723="TRUE"),1,0))</f>
        <v/>
      </c>
      <c r="AL5723">
        <f>IF($C5723="","",IF(AND($V5723="Yes",SUMPRODUCT((LEN(Settings!$F$6:$F$13)&gt;0)*ISNUMBER(SEARCH(Settings!$F$6:$F$13,$O5723)))=0),1,0))</f>
        <v/>
      </c>
      <c r="AM5723">
        <f>IF($AI5723=1,IFERROR(IF(VALUE($C5723)&lt;100000000,VALUE($C5723),1000000000),IFERROR(IF(VALUE(MID($C5723,2,20))&lt;100000000,VALUE(MID($C5723,2,20)),1000000000),1000000000))+ROW()/100000,"")</f>
        <v/>
      </c>
    </row>
    <row r="5724">
      <c r="E5724" s="14" t="n"/>
      <c r="M5724" s="8">
        <f>IF($C5724="","",L5724*T5724/100)</f>
        <v/>
      </c>
      <c r="S5724" s="8" t="n"/>
      <c r="T5724" s="8" t="n"/>
      <c r="W5724">
        <f>IF($C5724="","",IF($AL5724=1,0,IF($AK5724=1,Settings!$C$6,Settings!$C$7))*100)</f>
        <v/>
      </c>
      <c r="X5724" s="8">
        <f>IF($C5724="","",T5724*W5724/100)</f>
        <v/>
      </c>
      <c r="Y5724" s="8">
        <f>IF($C5724="","",T5724-X5724)</f>
        <v/>
      </c>
      <c r="Z5724" s="8">
        <f>IF($C5724="","",Y5724-M5724)</f>
        <v/>
      </c>
      <c r="AD5724" s="8" t="n"/>
      <c r="AG5724" s="14" t="n"/>
      <c r="AI5724">
        <f>IF($C5724="","",IF(COUNTIF($C$2:$C5724,$C5724)=1,1,0))</f>
        <v/>
      </c>
      <c r="AJ5724">
        <f>IF($AI5724=1,SUMPRODUCT(--($AM$2:$AM$7001&lt;$AM5724))+1,"")</f>
        <v/>
      </c>
      <c r="AK5724">
        <f>IF($C5724="","",IF(OR($P5724=TRUE(),$P5724="TRUE"),1,0))</f>
        <v/>
      </c>
      <c r="AL5724">
        <f>IF($C5724="","",IF(AND($V5724="Yes",SUMPRODUCT((LEN(Settings!$F$6:$F$13)&gt;0)*ISNUMBER(SEARCH(Settings!$F$6:$F$13,$O5724)))=0),1,0))</f>
        <v/>
      </c>
      <c r="AM5724">
        <f>IF($AI5724=1,IFERROR(IF(VALUE($C5724)&lt;100000000,VALUE($C5724),1000000000),IFERROR(IF(VALUE(MID($C5724,2,20))&lt;100000000,VALUE(MID($C5724,2,20)),1000000000),1000000000))+ROW()/100000,"")</f>
        <v/>
      </c>
    </row>
    <row r="5725">
      <c r="E5725" s="14" t="n"/>
      <c r="M5725" s="8">
        <f>IF($C5725="","",L5725*T5725/100)</f>
        <v/>
      </c>
      <c r="S5725" s="8" t="n"/>
      <c r="T5725" s="8" t="n"/>
      <c r="W5725">
        <f>IF($C5725="","",IF($AL5725=1,0,IF($AK5725=1,Settings!$C$6,Settings!$C$7))*100)</f>
        <v/>
      </c>
      <c r="X5725" s="8">
        <f>IF($C5725="","",T5725*W5725/100)</f>
        <v/>
      </c>
      <c r="Y5725" s="8">
        <f>IF($C5725="","",T5725-X5725)</f>
        <v/>
      </c>
      <c r="Z5725" s="8">
        <f>IF($C5725="","",Y5725-M5725)</f>
        <v/>
      </c>
      <c r="AD5725" s="8" t="n"/>
      <c r="AG5725" s="14" t="n"/>
      <c r="AI5725">
        <f>IF($C5725="","",IF(COUNTIF($C$2:$C5725,$C5725)=1,1,0))</f>
        <v/>
      </c>
      <c r="AJ5725">
        <f>IF($AI5725=1,SUMPRODUCT(--($AM$2:$AM$7001&lt;$AM5725))+1,"")</f>
        <v/>
      </c>
      <c r="AK5725">
        <f>IF($C5725="","",IF(OR($P5725=TRUE(),$P5725="TRUE"),1,0))</f>
        <v/>
      </c>
      <c r="AL5725">
        <f>IF($C5725="","",IF(AND($V5725="Yes",SUMPRODUCT((LEN(Settings!$F$6:$F$13)&gt;0)*ISNUMBER(SEARCH(Settings!$F$6:$F$13,$O5725)))=0),1,0))</f>
        <v/>
      </c>
      <c r="AM5725">
        <f>IF($AI5725=1,IFERROR(IF(VALUE($C5725)&lt;100000000,VALUE($C5725),1000000000),IFERROR(IF(VALUE(MID($C5725,2,20))&lt;100000000,VALUE(MID($C5725,2,20)),1000000000),1000000000))+ROW()/100000,"")</f>
        <v/>
      </c>
    </row>
    <row r="5726">
      <c r="E5726" s="14" t="n"/>
      <c r="M5726" s="8">
        <f>IF($C5726="","",L5726*T5726/100)</f>
        <v/>
      </c>
      <c r="S5726" s="8" t="n"/>
      <c r="T5726" s="8" t="n"/>
      <c r="W5726">
        <f>IF($C5726="","",IF($AL5726=1,0,IF($AK5726=1,Settings!$C$6,Settings!$C$7))*100)</f>
        <v/>
      </c>
      <c r="X5726" s="8">
        <f>IF($C5726="","",T5726*W5726/100)</f>
        <v/>
      </c>
      <c r="Y5726" s="8">
        <f>IF($C5726="","",T5726-X5726)</f>
        <v/>
      </c>
      <c r="Z5726" s="8">
        <f>IF($C5726="","",Y5726-M5726)</f>
        <v/>
      </c>
      <c r="AD5726" s="8" t="n"/>
      <c r="AG5726" s="14" t="n"/>
      <c r="AI5726">
        <f>IF($C5726="","",IF(COUNTIF($C$2:$C5726,$C5726)=1,1,0))</f>
        <v/>
      </c>
      <c r="AJ5726">
        <f>IF($AI5726=1,SUMPRODUCT(--($AM$2:$AM$7001&lt;$AM5726))+1,"")</f>
        <v/>
      </c>
      <c r="AK5726">
        <f>IF($C5726="","",IF(OR($P5726=TRUE(),$P5726="TRUE"),1,0))</f>
        <v/>
      </c>
      <c r="AL5726">
        <f>IF($C5726="","",IF(AND($V5726="Yes",SUMPRODUCT((LEN(Settings!$F$6:$F$13)&gt;0)*ISNUMBER(SEARCH(Settings!$F$6:$F$13,$O5726)))=0),1,0))</f>
        <v/>
      </c>
      <c r="AM5726">
        <f>IF($AI5726=1,IFERROR(IF(VALUE($C5726)&lt;100000000,VALUE($C5726),1000000000),IFERROR(IF(VALUE(MID($C5726,2,20))&lt;100000000,VALUE(MID($C5726,2,20)),1000000000),1000000000))+ROW()/100000,"")</f>
        <v/>
      </c>
    </row>
    <row r="5727">
      <c r="E5727" s="14" t="n"/>
      <c r="M5727" s="8">
        <f>IF($C5727="","",L5727*T5727/100)</f>
        <v/>
      </c>
      <c r="S5727" s="8" t="n"/>
      <c r="T5727" s="8" t="n"/>
      <c r="W5727">
        <f>IF($C5727="","",IF($AL5727=1,0,IF($AK5727=1,Settings!$C$6,Settings!$C$7))*100)</f>
        <v/>
      </c>
      <c r="X5727" s="8">
        <f>IF($C5727="","",T5727*W5727/100)</f>
        <v/>
      </c>
      <c r="Y5727" s="8">
        <f>IF($C5727="","",T5727-X5727)</f>
        <v/>
      </c>
      <c r="Z5727" s="8">
        <f>IF($C5727="","",Y5727-M5727)</f>
        <v/>
      </c>
      <c r="AD5727" s="8" t="n"/>
      <c r="AG5727" s="14" t="n"/>
      <c r="AI5727">
        <f>IF($C5727="","",IF(COUNTIF($C$2:$C5727,$C5727)=1,1,0))</f>
        <v/>
      </c>
      <c r="AJ5727">
        <f>IF($AI5727=1,SUMPRODUCT(--($AM$2:$AM$7001&lt;$AM5727))+1,"")</f>
        <v/>
      </c>
      <c r="AK5727">
        <f>IF($C5727="","",IF(OR($P5727=TRUE(),$P5727="TRUE"),1,0))</f>
        <v/>
      </c>
      <c r="AL5727">
        <f>IF($C5727="","",IF(AND($V5727="Yes",SUMPRODUCT((LEN(Settings!$F$6:$F$13)&gt;0)*ISNUMBER(SEARCH(Settings!$F$6:$F$13,$O5727)))=0),1,0))</f>
        <v/>
      </c>
      <c r="AM5727">
        <f>IF($AI5727=1,IFERROR(IF(VALUE($C5727)&lt;100000000,VALUE($C5727),1000000000),IFERROR(IF(VALUE(MID($C5727,2,20))&lt;100000000,VALUE(MID($C5727,2,20)),1000000000),1000000000))+ROW()/100000,"")</f>
        <v/>
      </c>
    </row>
    <row r="5728">
      <c r="E5728" s="14" t="n"/>
      <c r="M5728" s="8">
        <f>IF($C5728="","",L5728*T5728/100)</f>
        <v/>
      </c>
      <c r="S5728" s="8" t="n"/>
      <c r="T5728" s="8" t="n"/>
      <c r="W5728">
        <f>IF($C5728="","",IF($AL5728=1,0,IF($AK5728=1,Settings!$C$6,Settings!$C$7))*100)</f>
        <v/>
      </c>
      <c r="X5728" s="8">
        <f>IF($C5728="","",T5728*W5728/100)</f>
        <v/>
      </c>
      <c r="Y5728" s="8">
        <f>IF($C5728="","",T5728-X5728)</f>
        <v/>
      </c>
      <c r="Z5728" s="8">
        <f>IF($C5728="","",Y5728-M5728)</f>
        <v/>
      </c>
      <c r="AD5728" s="8" t="n"/>
      <c r="AG5728" s="14" t="n"/>
      <c r="AI5728">
        <f>IF($C5728="","",IF(COUNTIF($C$2:$C5728,$C5728)=1,1,0))</f>
        <v/>
      </c>
      <c r="AJ5728">
        <f>IF($AI5728=1,SUMPRODUCT(--($AM$2:$AM$7001&lt;$AM5728))+1,"")</f>
        <v/>
      </c>
      <c r="AK5728">
        <f>IF($C5728="","",IF(OR($P5728=TRUE(),$P5728="TRUE"),1,0))</f>
        <v/>
      </c>
      <c r="AL5728">
        <f>IF($C5728="","",IF(AND($V5728="Yes",SUMPRODUCT((LEN(Settings!$F$6:$F$13)&gt;0)*ISNUMBER(SEARCH(Settings!$F$6:$F$13,$O5728)))=0),1,0))</f>
        <v/>
      </c>
      <c r="AM5728">
        <f>IF($AI5728=1,IFERROR(IF(VALUE($C5728)&lt;100000000,VALUE($C5728),1000000000),IFERROR(IF(VALUE(MID($C5728,2,20))&lt;100000000,VALUE(MID($C5728,2,20)),1000000000),1000000000))+ROW()/100000,"")</f>
        <v/>
      </c>
    </row>
    <row r="5729">
      <c r="E5729" s="14" t="n"/>
      <c r="M5729" s="8">
        <f>IF($C5729="","",L5729*T5729/100)</f>
        <v/>
      </c>
      <c r="S5729" s="8" t="n"/>
      <c r="T5729" s="8" t="n"/>
      <c r="W5729">
        <f>IF($C5729="","",IF($AL5729=1,0,IF($AK5729=1,Settings!$C$6,Settings!$C$7))*100)</f>
        <v/>
      </c>
      <c r="X5729" s="8">
        <f>IF($C5729="","",T5729*W5729/100)</f>
        <v/>
      </c>
      <c r="Y5729" s="8">
        <f>IF($C5729="","",T5729-X5729)</f>
        <v/>
      </c>
      <c r="Z5729" s="8">
        <f>IF($C5729="","",Y5729-M5729)</f>
        <v/>
      </c>
      <c r="AD5729" s="8" t="n"/>
      <c r="AG5729" s="14" t="n"/>
      <c r="AI5729">
        <f>IF($C5729="","",IF(COUNTIF($C$2:$C5729,$C5729)=1,1,0))</f>
        <v/>
      </c>
      <c r="AJ5729">
        <f>IF($AI5729=1,SUMPRODUCT(--($AM$2:$AM$7001&lt;$AM5729))+1,"")</f>
        <v/>
      </c>
      <c r="AK5729">
        <f>IF($C5729="","",IF(OR($P5729=TRUE(),$P5729="TRUE"),1,0))</f>
        <v/>
      </c>
      <c r="AL5729">
        <f>IF($C5729="","",IF(AND($V5729="Yes",SUMPRODUCT((LEN(Settings!$F$6:$F$13)&gt;0)*ISNUMBER(SEARCH(Settings!$F$6:$F$13,$O5729)))=0),1,0))</f>
        <v/>
      </c>
      <c r="AM5729">
        <f>IF($AI5729=1,IFERROR(IF(VALUE($C5729)&lt;100000000,VALUE($C5729),1000000000),IFERROR(IF(VALUE(MID($C5729,2,20))&lt;100000000,VALUE(MID($C5729,2,20)),1000000000),1000000000))+ROW()/100000,"")</f>
        <v/>
      </c>
    </row>
    <row r="5730">
      <c r="E5730" s="14" t="n"/>
      <c r="M5730" s="8">
        <f>IF($C5730="","",L5730*T5730/100)</f>
        <v/>
      </c>
      <c r="S5730" s="8" t="n"/>
      <c r="T5730" s="8" t="n"/>
      <c r="W5730">
        <f>IF($C5730="","",IF($AL5730=1,0,IF($AK5730=1,Settings!$C$6,Settings!$C$7))*100)</f>
        <v/>
      </c>
      <c r="X5730" s="8">
        <f>IF($C5730="","",T5730*W5730/100)</f>
        <v/>
      </c>
      <c r="Y5730" s="8">
        <f>IF($C5730="","",T5730-X5730)</f>
        <v/>
      </c>
      <c r="Z5730" s="8">
        <f>IF($C5730="","",Y5730-M5730)</f>
        <v/>
      </c>
      <c r="AD5730" s="8" t="n"/>
      <c r="AG5730" s="14" t="n"/>
      <c r="AI5730">
        <f>IF($C5730="","",IF(COUNTIF($C$2:$C5730,$C5730)=1,1,0))</f>
        <v/>
      </c>
      <c r="AJ5730">
        <f>IF($AI5730=1,SUMPRODUCT(--($AM$2:$AM$7001&lt;$AM5730))+1,"")</f>
        <v/>
      </c>
      <c r="AK5730">
        <f>IF($C5730="","",IF(OR($P5730=TRUE(),$P5730="TRUE"),1,0))</f>
        <v/>
      </c>
      <c r="AL5730">
        <f>IF($C5730="","",IF(AND($V5730="Yes",SUMPRODUCT((LEN(Settings!$F$6:$F$13)&gt;0)*ISNUMBER(SEARCH(Settings!$F$6:$F$13,$O5730)))=0),1,0))</f>
        <v/>
      </c>
      <c r="AM5730">
        <f>IF($AI5730=1,IFERROR(IF(VALUE($C5730)&lt;100000000,VALUE($C5730),1000000000),IFERROR(IF(VALUE(MID($C5730,2,20))&lt;100000000,VALUE(MID($C5730,2,20)),1000000000),1000000000))+ROW()/100000,"")</f>
        <v/>
      </c>
    </row>
    <row r="5731">
      <c r="E5731" s="14" t="n"/>
      <c r="M5731" s="8">
        <f>IF($C5731="","",L5731*T5731/100)</f>
        <v/>
      </c>
      <c r="S5731" s="8" t="n"/>
      <c r="T5731" s="8" t="n"/>
      <c r="W5731">
        <f>IF($C5731="","",IF($AL5731=1,0,IF($AK5731=1,Settings!$C$6,Settings!$C$7))*100)</f>
        <v/>
      </c>
      <c r="X5731" s="8">
        <f>IF($C5731="","",T5731*W5731/100)</f>
        <v/>
      </c>
      <c r="Y5731" s="8">
        <f>IF($C5731="","",T5731-X5731)</f>
        <v/>
      </c>
      <c r="Z5731" s="8">
        <f>IF($C5731="","",Y5731-M5731)</f>
        <v/>
      </c>
      <c r="AD5731" s="8" t="n"/>
      <c r="AG5731" s="14" t="n"/>
      <c r="AI5731">
        <f>IF($C5731="","",IF(COUNTIF($C$2:$C5731,$C5731)=1,1,0))</f>
        <v/>
      </c>
      <c r="AJ5731">
        <f>IF($AI5731=1,SUMPRODUCT(--($AM$2:$AM$7001&lt;$AM5731))+1,"")</f>
        <v/>
      </c>
      <c r="AK5731">
        <f>IF($C5731="","",IF(OR($P5731=TRUE(),$P5731="TRUE"),1,0))</f>
        <v/>
      </c>
      <c r="AL5731">
        <f>IF($C5731="","",IF(AND($V5731="Yes",SUMPRODUCT((LEN(Settings!$F$6:$F$13)&gt;0)*ISNUMBER(SEARCH(Settings!$F$6:$F$13,$O5731)))=0),1,0))</f>
        <v/>
      </c>
      <c r="AM5731">
        <f>IF($AI5731=1,IFERROR(IF(VALUE($C5731)&lt;100000000,VALUE($C5731),1000000000),IFERROR(IF(VALUE(MID($C5731,2,20))&lt;100000000,VALUE(MID($C5731,2,20)),1000000000),1000000000))+ROW()/100000,"")</f>
        <v/>
      </c>
    </row>
    <row r="5732">
      <c r="E5732" s="14" t="n"/>
      <c r="M5732" s="8">
        <f>IF($C5732="","",L5732*T5732/100)</f>
        <v/>
      </c>
      <c r="S5732" s="8" t="n"/>
      <c r="T5732" s="8" t="n"/>
      <c r="W5732">
        <f>IF($C5732="","",IF($AL5732=1,0,IF($AK5732=1,Settings!$C$6,Settings!$C$7))*100)</f>
        <v/>
      </c>
      <c r="X5732" s="8">
        <f>IF($C5732="","",T5732*W5732/100)</f>
        <v/>
      </c>
      <c r="Y5732" s="8">
        <f>IF($C5732="","",T5732-X5732)</f>
        <v/>
      </c>
      <c r="Z5732" s="8">
        <f>IF($C5732="","",Y5732-M5732)</f>
        <v/>
      </c>
      <c r="AD5732" s="8" t="n"/>
      <c r="AG5732" s="14" t="n"/>
      <c r="AI5732">
        <f>IF($C5732="","",IF(COUNTIF($C$2:$C5732,$C5732)=1,1,0))</f>
        <v/>
      </c>
      <c r="AJ5732">
        <f>IF($AI5732=1,SUMPRODUCT(--($AM$2:$AM$7001&lt;$AM5732))+1,"")</f>
        <v/>
      </c>
      <c r="AK5732">
        <f>IF($C5732="","",IF(OR($P5732=TRUE(),$P5732="TRUE"),1,0))</f>
        <v/>
      </c>
      <c r="AL5732">
        <f>IF($C5732="","",IF(AND($V5732="Yes",SUMPRODUCT((LEN(Settings!$F$6:$F$13)&gt;0)*ISNUMBER(SEARCH(Settings!$F$6:$F$13,$O5732)))=0),1,0))</f>
        <v/>
      </c>
      <c r="AM5732">
        <f>IF($AI5732=1,IFERROR(IF(VALUE($C5732)&lt;100000000,VALUE($C5732),1000000000),IFERROR(IF(VALUE(MID($C5732,2,20))&lt;100000000,VALUE(MID($C5732,2,20)),1000000000),1000000000))+ROW()/100000,"")</f>
        <v/>
      </c>
    </row>
    <row r="5733">
      <c r="E5733" s="14" t="n"/>
      <c r="M5733" s="8">
        <f>IF($C5733="","",L5733*T5733/100)</f>
        <v/>
      </c>
      <c r="S5733" s="8" t="n"/>
      <c r="T5733" s="8" t="n"/>
      <c r="W5733">
        <f>IF($C5733="","",IF($AL5733=1,0,IF($AK5733=1,Settings!$C$6,Settings!$C$7))*100)</f>
        <v/>
      </c>
      <c r="X5733" s="8">
        <f>IF($C5733="","",T5733*W5733/100)</f>
        <v/>
      </c>
      <c r="Y5733" s="8">
        <f>IF($C5733="","",T5733-X5733)</f>
        <v/>
      </c>
      <c r="Z5733" s="8">
        <f>IF($C5733="","",Y5733-M5733)</f>
        <v/>
      </c>
      <c r="AD5733" s="8" t="n"/>
      <c r="AG5733" s="14" t="n"/>
      <c r="AI5733">
        <f>IF($C5733="","",IF(COUNTIF($C$2:$C5733,$C5733)=1,1,0))</f>
        <v/>
      </c>
      <c r="AJ5733">
        <f>IF($AI5733=1,SUMPRODUCT(--($AM$2:$AM$7001&lt;$AM5733))+1,"")</f>
        <v/>
      </c>
      <c r="AK5733">
        <f>IF($C5733="","",IF(OR($P5733=TRUE(),$P5733="TRUE"),1,0))</f>
        <v/>
      </c>
      <c r="AL5733">
        <f>IF($C5733="","",IF(AND($V5733="Yes",SUMPRODUCT((LEN(Settings!$F$6:$F$13)&gt;0)*ISNUMBER(SEARCH(Settings!$F$6:$F$13,$O5733)))=0),1,0))</f>
        <v/>
      </c>
      <c r="AM5733">
        <f>IF($AI5733=1,IFERROR(IF(VALUE($C5733)&lt;100000000,VALUE($C5733),1000000000),IFERROR(IF(VALUE(MID($C5733,2,20))&lt;100000000,VALUE(MID($C5733,2,20)),1000000000),1000000000))+ROW()/100000,"")</f>
        <v/>
      </c>
    </row>
    <row r="5734">
      <c r="E5734" s="14" t="n"/>
      <c r="M5734" s="8">
        <f>IF($C5734="","",L5734*T5734/100)</f>
        <v/>
      </c>
      <c r="S5734" s="8" t="n"/>
      <c r="T5734" s="8" t="n"/>
      <c r="W5734">
        <f>IF($C5734="","",IF($AL5734=1,0,IF($AK5734=1,Settings!$C$6,Settings!$C$7))*100)</f>
        <v/>
      </c>
      <c r="X5734" s="8">
        <f>IF($C5734="","",T5734*W5734/100)</f>
        <v/>
      </c>
      <c r="Y5734" s="8">
        <f>IF($C5734="","",T5734-X5734)</f>
        <v/>
      </c>
      <c r="Z5734" s="8">
        <f>IF($C5734="","",Y5734-M5734)</f>
        <v/>
      </c>
      <c r="AD5734" s="8" t="n"/>
      <c r="AG5734" s="14" t="n"/>
      <c r="AI5734">
        <f>IF($C5734="","",IF(COUNTIF($C$2:$C5734,$C5734)=1,1,0))</f>
        <v/>
      </c>
      <c r="AJ5734">
        <f>IF($AI5734=1,SUMPRODUCT(--($AM$2:$AM$7001&lt;$AM5734))+1,"")</f>
        <v/>
      </c>
      <c r="AK5734">
        <f>IF($C5734="","",IF(OR($P5734=TRUE(),$P5734="TRUE"),1,0))</f>
        <v/>
      </c>
      <c r="AL5734">
        <f>IF($C5734="","",IF(AND($V5734="Yes",SUMPRODUCT((LEN(Settings!$F$6:$F$13)&gt;0)*ISNUMBER(SEARCH(Settings!$F$6:$F$13,$O5734)))=0),1,0))</f>
        <v/>
      </c>
      <c r="AM5734">
        <f>IF($AI5734=1,IFERROR(IF(VALUE($C5734)&lt;100000000,VALUE($C5734),1000000000),IFERROR(IF(VALUE(MID($C5734,2,20))&lt;100000000,VALUE(MID($C5734,2,20)),1000000000),1000000000))+ROW()/100000,"")</f>
        <v/>
      </c>
    </row>
    <row r="5735">
      <c r="E5735" s="14" t="n"/>
      <c r="M5735" s="8">
        <f>IF($C5735="","",L5735*T5735/100)</f>
        <v/>
      </c>
      <c r="S5735" s="8" t="n"/>
      <c r="T5735" s="8" t="n"/>
      <c r="W5735">
        <f>IF($C5735="","",IF($AL5735=1,0,IF($AK5735=1,Settings!$C$6,Settings!$C$7))*100)</f>
        <v/>
      </c>
      <c r="X5735" s="8">
        <f>IF($C5735="","",T5735*W5735/100)</f>
        <v/>
      </c>
      <c r="Y5735" s="8">
        <f>IF($C5735="","",T5735-X5735)</f>
        <v/>
      </c>
      <c r="Z5735" s="8">
        <f>IF($C5735="","",Y5735-M5735)</f>
        <v/>
      </c>
      <c r="AD5735" s="8" t="n"/>
      <c r="AG5735" s="14" t="n"/>
      <c r="AI5735">
        <f>IF($C5735="","",IF(COUNTIF($C$2:$C5735,$C5735)=1,1,0))</f>
        <v/>
      </c>
      <c r="AJ5735">
        <f>IF($AI5735=1,SUMPRODUCT(--($AM$2:$AM$7001&lt;$AM5735))+1,"")</f>
        <v/>
      </c>
      <c r="AK5735">
        <f>IF($C5735="","",IF(OR($P5735=TRUE(),$P5735="TRUE"),1,0))</f>
        <v/>
      </c>
      <c r="AL5735">
        <f>IF($C5735="","",IF(AND($V5735="Yes",SUMPRODUCT((LEN(Settings!$F$6:$F$13)&gt;0)*ISNUMBER(SEARCH(Settings!$F$6:$F$13,$O5735)))=0),1,0))</f>
        <v/>
      </c>
      <c r="AM5735">
        <f>IF($AI5735=1,IFERROR(IF(VALUE($C5735)&lt;100000000,VALUE($C5735),1000000000),IFERROR(IF(VALUE(MID($C5735,2,20))&lt;100000000,VALUE(MID($C5735,2,20)),1000000000),1000000000))+ROW()/100000,"")</f>
        <v/>
      </c>
    </row>
    <row r="5736">
      <c r="E5736" s="14" t="n"/>
      <c r="M5736" s="8">
        <f>IF($C5736="","",L5736*T5736/100)</f>
        <v/>
      </c>
      <c r="S5736" s="8" t="n"/>
      <c r="T5736" s="8" t="n"/>
      <c r="W5736">
        <f>IF($C5736="","",IF($AL5736=1,0,IF($AK5736=1,Settings!$C$6,Settings!$C$7))*100)</f>
        <v/>
      </c>
      <c r="X5736" s="8">
        <f>IF($C5736="","",T5736*W5736/100)</f>
        <v/>
      </c>
      <c r="Y5736" s="8">
        <f>IF($C5736="","",T5736-X5736)</f>
        <v/>
      </c>
      <c r="Z5736" s="8">
        <f>IF($C5736="","",Y5736-M5736)</f>
        <v/>
      </c>
      <c r="AD5736" s="8" t="n"/>
      <c r="AG5736" s="14" t="n"/>
      <c r="AI5736">
        <f>IF($C5736="","",IF(COUNTIF($C$2:$C5736,$C5736)=1,1,0))</f>
        <v/>
      </c>
      <c r="AJ5736">
        <f>IF($AI5736=1,SUMPRODUCT(--($AM$2:$AM$7001&lt;$AM5736))+1,"")</f>
        <v/>
      </c>
      <c r="AK5736">
        <f>IF($C5736="","",IF(OR($P5736=TRUE(),$P5736="TRUE"),1,0))</f>
        <v/>
      </c>
      <c r="AL5736">
        <f>IF($C5736="","",IF(AND($V5736="Yes",SUMPRODUCT((LEN(Settings!$F$6:$F$13)&gt;0)*ISNUMBER(SEARCH(Settings!$F$6:$F$13,$O5736)))=0),1,0))</f>
        <v/>
      </c>
      <c r="AM5736">
        <f>IF($AI5736=1,IFERROR(IF(VALUE($C5736)&lt;100000000,VALUE($C5736),1000000000),IFERROR(IF(VALUE(MID($C5736,2,20))&lt;100000000,VALUE(MID($C5736,2,20)),1000000000),1000000000))+ROW()/100000,"")</f>
        <v/>
      </c>
    </row>
    <row r="5737">
      <c r="E5737" s="14" t="n"/>
      <c r="M5737" s="8">
        <f>IF($C5737="","",L5737*T5737/100)</f>
        <v/>
      </c>
      <c r="S5737" s="8" t="n"/>
      <c r="T5737" s="8" t="n"/>
      <c r="W5737">
        <f>IF($C5737="","",IF($AL5737=1,0,IF($AK5737=1,Settings!$C$6,Settings!$C$7))*100)</f>
        <v/>
      </c>
      <c r="X5737" s="8">
        <f>IF($C5737="","",T5737*W5737/100)</f>
        <v/>
      </c>
      <c r="Y5737" s="8">
        <f>IF($C5737="","",T5737-X5737)</f>
        <v/>
      </c>
      <c r="Z5737" s="8">
        <f>IF($C5737="","",Y5737-M5737)</f>
        <v/>
      </c>
      <c r="AD5737" s="8" t="n"/>
      <c r="AG5737" s="14" t="n"/>
      <c r="AI5737">
        <f>IF($C5737="","",IF(COUNTIF($C$2:$C5737,$C5737)=1,1,0))</f>
        <v/>
      </c>
      <c r="AJ5737">
        <f>IF($AI5737=1,SUMPRODUCT(--($AM$2:$AM$7001&lt;$AM5737))+1,"")</f>
        <v/>
      </c>
      <c r="AK5737">
        <f>IF($C5737="","",IF(OR($P5737=TRUE(),$P5737="TRUE"),1,0))</f>
        <v/>
      </c>
      <c r="AL5737">
        <f>IF($C5737="","",IF(AND($V5737="Yes",SUMPRODUCT((LEN(Settings!$F$6:$F$13)&gt;0)*ISNUMBER(SEARCH(Settings!$F$6:$F$13,$O5737)))=0),1,0))</f>
        <v/>
      </c>
      <c r="AM5737">
        <f>IF($AI5737=1,IFERROR(IF(VALUE($C5737)&lt;100000000,VALUE($C5737),1000000000),IFERROR(IF(VALUE(MID($C5737,2,20))&lt;100000000,VALUE(MID($C5737,2,20)),1000000000),1000000000))+ROW()/100000,"")</f>
        <v/>
      </c>
    </row>
    <row r="5738">
      <c r="E5738" s="14" t="n"/>
      <c r="M5738" s="8">
        <f>IF($C5738="","",L5738*T5738/100)</f>
        <v/>
      </c>
      <c r="S5738" s="8" t="n"/>
      <c r="T5738" s="8" t="n"/>
      <c r="W5738">
        <f>IF($C5738="","",IF($AL5738=1,0,IF($AK5738=1,Settings!$C$6,Settings!$C$7))*100)</f>
        <v/>
      </c>
      <c r="X5738" s="8">
        <f>IF($C5738="","",T5738*W5738/100)</f>
        <v/>
      </c>
      <c r="Y5738" s="8">
        <f>IF($C5738="","",T5738-X5738)</f>
        <v/>
      </c>
      <c r="Z5738" s="8">
        <f>IF($C5738="","",Y5738-M5738)</f>
        <v/>
      </c>
      <c r="AD5738" s="8" t="n"/>
      <c r="AG5738" s="14" t="n"/>
      <c r="AI5738">
        <f>IF($C5738="","",IF(COUNTIF($C$2:$C5738,$C5738)=1,1,0))</f>
        <v/>
      </c>
      <c r="AJ5738">
        <f>IF($AI5738=1,SUMPRODUCT(--($AM$2:$AM$7001&lt;$AM5738))+1,"")</f>
        <v/>
      </c>
      <c r="AK5738">
        <f>IF($C5738="","",IF(OR($P5738=TRUE(),$P5738="TRUE"),1,0))</f>
        <v/>
      </c>
      <c r="AL5738">
        <f>IF($C5738="","",IF(AND($V5738="Yes",SUMPRODUCT((LEN(Settings!$F$6:$F$13)&gt;0)*ISNUMBER(SEARCH(Settings!$F$6:$F$13,$O5738)))=0),1,0))</f>
        <v/>
      </c>
      <c r="AM5738">
        <f>IF($AI5738=1,IFERROR(IF(VALUE($C5738)&lt;100000000,VALUE($C5738),1000000000),IFERROR(IF(VALUE(MID($C5738,2,20))&lt;100000000,VALUE(MID($C5738,2,20)),1000000000),1000000000))+ROW()/100000,"")</f>
        <v/>
      </c>
    </row>
    <row r="5739">
      <c r="E5739" s="14" t="n"/>
      <c r="M5739" s="8">
        <f>IF($C5739="","",L5739*T5739/100)</f>
        <v/>
      </c>
      <c r="S5739" s="8" t="n"/>
      <c r="T5739" s="8" t="n"/>
      <c r="W5739">
        <f>IF($C5739="","",IF($AL5739=1,0,IF($AK5739=1,Settings!$C$6,Settings!$C$7))*100)</f>
        <v/>
      </c>
      <c r="X5739" s="8">
        <f>IF($C5739="","",T5739*W5739/100)</f>
        <v/>
      </c>
      <c r="Y5739" s="8">
        <f>IF($C5739="","",T5739-X5739)</f>
        <v/>
      </c>
      <c r="Z5739" s="8">
        <f>IF($C5739="","",Y5739-M5739)</f>
        <v/>
      </c>
      <c r="AD5739" s="8" t="n"/>
      <c r="AG5739" s="14" t="n"/>
      <c r="AI5739">
        <f>IF($C5739="","",IF(COUNTIF($C$2:$C5739,$C5739)=1,1,0))</f>
        <v/>
      </c>
      <c r="AJ5739">
        <f>IF($AI5739=1,SUMPRODUCT(--($AM$2:$AM$7001&lt;$AM5739))+1,"")</f>
        <v/>
      </c>
      <c r="AK5739">
        <f>IF($C5739="","",IF(OR($P5739=TRUE(),$P5739="TRUE"),1,0))</f>
        <v/>
      </c>
      <c r="AL5739">
        <f>IF($C5739="","",IF(AND($V5739="Yes",SUMPRODUCT((LEN(Settings!$F$6:$F$13)&gt;0)*ISNUMBER(SEARCH(Settings!$F$6:$F$13,$O5739)))=0),1,0))</f>
        <v/>
      </c>
      <c r="AM5739">
        <f>IF($AI5739=1,IFERROR(IF(VALUE($C5739)&lt;100000000,VALUE($C5739),1000000000),IFERROR(IF(VALUE(MID($C5739,2,20))&lt;100000000,VALUE(MID($C5739,2,20)),1000000000),1000000000))+ROW()/100000,"")</f>
        <v/>
      </c>
    </row>
    <row r="5740">
      <c r="E5740" s="14" t="n"/>
      <c r="M5740" s="8">
        <f>IF($C5740="","",L5740*T5740/100)</f>
        <v/>
      </c>
      <c r="S5740" s="8" t="n"/>
      <c r="T5740" s="8" t="n"/>
      <c r="W5740">
        <f>IF($C5740="","",IF($AL5740=1,0,IF($AK5740=1,Settings!$C$6,Settings!$C$7))*100)</f>
        <v/>
      </c>
      <c r="X5740" s="8">
        <f>IF($C5740="","",T5740*W5740/100)</f>
        <v/>
      </c>
      <c r="Y5740" s="8">
        <f>IF($C5740="","",T5740-X5740)</f>
        <v/>
      </c>
      <c r="Z5740" s="8">
        <f>IF($C5740="","",Y5740-M5740)</f>
        <v/>
      </c>
      <c r="AD5740" s="8" t="n"/>
      <c r="AG5740" s="14" t="n"/>
      <c r="AI5740">
        <f>IF($C5740="","",IF(COUNTIF($C$2:$C5740,$C5740)=1,1,0))</f>
        <v/>
      </c>
      <c r="AJ5740">
        <f>IF($AI5740=1,SUMPRODUCT(--($AM$2:$AM$7001&lt;$AM5740))+1,"")</f>
        <v/>
      </c>
      <c r="AK5740">
        <f>IF($C5740="","",IF(OR($P5740=TRUE(),$P5740="TRUE"),1,0))</f>
        <v/>
      </c>
      <c r="AL5740">
        <f>IF($C5740="","",IF(AND($V5740="Yes",SUMPRODUCT((LEN(Settings!$F$6:$F$13)&gt;0)*ISNUMBER(SEARCH(Settings!$F$6:$F$13,$O5740)))=0),1,0))</f>
        <v/>
      </c>
      <c r="AM5740">
        <f>IF($AI5740=1,IFERROR(IF(VALUE($C5740)&lt;100000000,VALUE($C5740),1000000000),IFERROR(IF(VALUE(MID($C5740,2,20))&lt;100000000,VALUE(MID($C5740,2,20)),1000000000),1000000000))+ROW()/100000,"")</f>
        <v/>
      </c>
    </row>
    <row r="5741">
      <c r="E5741" s="14" t="n"/>
      <c r="M5741" s="8">
        <f>IF($C5741="","",L5741*T5741/100)</f>
        <v/>
      </c>
      <c r="S5741" s="8" t="n"/>
      <c r="T5741" s="8" t="n"/>
      <c r="W5741">
        <f>IF($C5741="","",IF($AL5741=1,0,IF($AK5741=1,Settings!$C$6,Settings!$C$7))*100)</f>
        <v/>
      </c>
      <c r="X5741" s="8">
        <f>IF($C5741="","",T5741*W5741/100)</f>
        <v/>
      </c>
      <c r="Y5741" s="8">
        <f>IF($C5741="","",T5741-X5741)</f>
        <v/>
      </c>
      <c r="Z5741" s="8">
        <f>IF($C5741="","",Y5741-M5741)</f>
        <v/>
      </c>
      <c r="AD5741" s="8" t="n"/>
      <c r="AG5741" s="14" t="n"/>
      <c r="AI5741">
        <f>IF($C5741="","",IF(COUNTIF($C$2:$C5741,$C5741)=1,1,0))</f>
        <v/>
      </c>
      <c r="AJ5741">
        <f>IF($AI5741=1,SUMPRODUCT(--($AM$2:$AM$7001&lt;$AM5741))+1,"")</f>
        <v/>
      </c>
      <c r="AK5741">
        <f>IF($C5741="","",IF(OR($P5741=TRUE(),$P5741="TRUE"),1,0))</f>
        <v/>
      </c>
      <c r="AL5741">
        <f>IF($C5741="","",IF(AND($V5741="Yes",SUMPRODUCT((LEN(Settings!$F$6:$F$13)&gt;0)*ISNUMBER(SEARCH(Settings!$F$6:$F$13,$O5741)))=0),1,0))</f>
        <v/>
      </c>
      <c r="AM5741">
        <f>IF($AI5741=1,IFERROR(IF(VALUE($C5741)&lt;100000000,VALUE($C5741),1000000000),IFERROR(IF(VALUE(MID($C5741,2,20))&lt;100000000,VALUE(MID($C5741,2,20)),1000000000),1000000000))+ROW()/100000,"")</f>
        <v/>
      </c>
    </row>
    <row r="5742">
      <c r="E5742" s="14" t="n"/>
      <c r="M5742" s="8">
        <f>IF($C5742="","",L5742*T5742/100)</f>
        <v/>
      </c>
      <c r="S5742" s="8" t="n"/>
      <c r="T5742" s="8" t="n"/>
      <c r="W5742">
        <f>IF($C5742="","",IF($AL5742=1,0,IF($AK5742=1,Settings!$C$6,Settings!$C$7))*100)</f>
        <v/>
      </c>
      <c r="X5742" s="8">
        <f>IF($C5742="","",T5742*W5742/100)</f>
        <v/>
      </c>
      <c r="Y5742" s="8">
        <f>IF($C5742="","",T5742-X5742)</f>
        <v/>
      </c>
      <c r="Z5742" s="8">
        <f>IF($C5742="","",Y5742-M5742)</f>
        <v/>
      </c>
      <c r="AD5742" s="8" t="n"/>
      <c r="AG5742" s="14" t="n"/>
      <c r="AI5742">
        <f>IF($C5742="","",IF(COUNTIF($C$2:$C5742,$C5742)=1,1,0))</f>
        <v/>
      </c>
      <c r="AJ5742">
        <f>IF($AI5742=1,SUMPRODUCT(--($AM$2:$AM$7001&lt;$AM5742))+1,"")</f>
        <v/>
      </c>
      <c r="AK5742">
        <f>IF($C5742="","",IF(OR($P5742=TRUE(),$P5742="TRUE"),1,0))</f>
        <v/>
      </c>
      <c r="AL5742">
        <f>IF($C5742="","",IF(AND($V5742="Yes",SUMPRODUCT((LEN(Settings!$F$6:$F$13)&gt;0)*ISNUMBER(SEARCH(Settings!$F$6:$F$13,$O5742)))=0),1,0))</f>
        <v/>
      </c>
      <c r="AM5742">
        <f>IF($AI5742=1,IFERROR(IF(VALUE($C5742)&lt;100000000,VALUE($C5742),1000000000),IFERROR(IF(VALUE(MID($C5742,2,20))&lt;100000000,VALUE(MID($C5742,2,20)),1000000000),1000000000))+ROW()/100000,"")</f>
        <v/>
      </c>
    </row>
    <row r="5743">
      <c r="E5743" s="14" t="n"/>
      <c r="M5743" s="8">
        <f>IF($C5743="","",L5743*T5743/100)</f>
        <v/>
      </c>
      <c r="S5743" s="8" t="n"/>
      <c r="T5743" s="8" t="n"/>
      <c r="W5743">
        <f>IF($C5743="","",IF($AL5743=1,0,IF($AK5743=1,Settings!$C$6,Settings!$C$7))*100)</f>
        <v/>
      </c>
      <c r="X5743" s="8">
        <f>IF($C5743="","",T5743*W5743/100)</f>
        <v/>
      </c>
      <c r="Y5743" s="8">
        <f>IF($C5743="","",T5743-X5743)</f>
        <v/>
      </c>
      <c r="Z5743" s="8">
        <f>IF($C5743="","",Y5743-M5743)</f>
        <v/>
      </c>
      <c r="AD5743" s="8" t="n"/>
      <c r="AG5743" s="14" t="n"/>
      <c r="AI5743">
        <f>IF($C5743="","",IF(COUNTIF($C$2:$C5743,$C5743)=1,1,0))</f>
        <v/>
      </c>
      <c r="AJ5743">
        <f>IF($AI5743=1,SUMPRODUCT(--($AM$2:$AM$7001&lt;$AM5743))+1,"")</f>
        <v/>
      </c>
      <c r="AK5743">
        <f>IF($C5743="","",IF(OR($P5743=TRUE(),$P5743="TRUE"),1,0))</f>
        <v/>
      </c>
      <c r="AL5743">
        <f>IF($C5743="","",IF(AND($V5743="Yes",SUMPRODUCT((LEN(Settings!$F$6:$F$13)&gt;0)*ISNUMBER(SEARCH(Settings!$F$6:$F$13,$O5743)))=0),1,0))</f>
        <v/>
      </c>
      <c r="AM5743">
        <f>IF($AI5743=1,IFERROR(IF(VALUE($C5743)&lt;100000000,VALUE($C5743),1000000000),IFERROR(IF(VALUE(MID($C5743,2,20))&lt;100000000,VALUE(MID($C5743,2,20)),1000000000),1000000000))+ROW()/100000,"")</f>
        <v/>
      </c>
    </row>
    <row r="5744">
      <c r="E5744" s="14" t="n"/>
      <c r="M5744" s="8">
        <f>IF($C5744="","",L5744*T5744/100)</f>
        <v/>
      </c>
      <c r="S5744" s="8" t="n"/>
      <c r="T5744" s="8" t="n"/>
      <c r="W5744">
        <f>IF($C5744="","",IF($AL5744=1,0,IF($AK5744=1,Settings!$C$6,Settings!$C$7))*100)</f>
        <v/>
      </c>
      <c r="X5744" s="8">
        <f>IF($C5744="","",T5744*W5744/100)</f>
        <v/>
      </c>
      <c r="Y5744" s="8">
        <f>IF($C5744="","",T5744-X5744)</f>
        <v/>
      </c>
      <c r="Z5744" s="8">
        <f>IF($C5744="","",Y5744-M5744)</f>
        <v/>
      </c>
      <c r="AD5744" s="8" t="n"/>
      <c r="AG5744" s="14" t="n"/>
      <c r="AI5744">
        <f>IF($C5744="","",IF(COUNTIF($C$2:$C5744,$C5744)=1,1,0))</f>
        <v/>
      </c>
      <c r="AJ5744">
        <f>IF($AI5744=1,SUMPRODUCT(--($AM$2:$AM$7001&lt;$AM5744))+1,"")</f>
        <v/>
      </c>
      <c r="AK5744">
        <f>IF($C5744="","",IF(OR($P5744=TRUE(),$P5744="TRUE"),1,0))</f>
        <v/>
      </c>
      <c r="AL5744">
        <f>IF($C5744="","",IF(AND($V5744="Yes",SUMPRODUCT((LEN(Settings!$F$6:$F$13)&gt;0)*ISNUMBER(SEARCH(Settings!$F$6:$F$13,$O5744)))=0),1,0))</f>
        <v/>
      </c>
      <c r="AM5744">
        <f>IF($AI5744=1,IFERROR(IF(VALUE($C5744)&lt;100000000,VALUE($C5744),1000000000),IFERROR(IF(VALUE(MID($C5744,2,20))&lt;100000000,VALUE(MID($C5744,2,20)),1000000000),1000000000))+ROW()/100000,"")</f>
        <v/>
      </c>
    </row>
    <row r="5745">
      <c r="E5745" s="14" t="n"/>
      <c r="M5745" s="8">
        <f>IF($C5745="","",L5745*T5745/100)</f>
        <v/>
      </c>
      <c r="S5745" s="8" t="n"/>
      <c r="T5745" s="8" t="n"/>
      <c r="W5745">
        <f>IF($C5745="","",IF($AL5745=1,0,IF($AK5745=1,Settings!$C$6,Settings!$C$7))*100)</f>
        <v/>
      </c>
      <c r="X5745" s="8">
        <f>IF($C5745="","",T5745*W5745/100)</f>
        <v/>
      </c>
      <c r="Y5745" s="8">
        <f>IF($C5745="","",T5745-X5745)</f>
        <v/>
      </c>
      <c r="Z5745" s="8">
        <f>IF($C5745="","",Y5745-M5745)</f>
        <v/>
      </c>
      <c r="AD5745" s="8" t="n"/>
      <c r="AG5745" s="14" t="n"/>
      <c r="AI5745">
        <f>IF($C5745="","",IF(COUNTIF($C$2:$C5745,$C5745)=1,1,0))</f>
        <v/>
      </c>
      <c r="AJ5745">
        <f>IF($AI5745=1,SUMPRODUCT(--($AM$2:$AM$7001&lt;$AM5745))+1,"")</f>
        <v/>
      </c>
      <c r="AK5745">
        <f>IF($C5745="","",IF(OR($P5745=TRUE(),$P5745="TRUE"),1,0))</f>
        <v/>
      </c>
      <c r="AL5745">
        <f>IF($C5745="","",IF(AND($V5745="Yes",SUMPRODUCT((LEN(Settings!$F$6:$F$13)&gt;0)*ISNUMBER(SEARCH(Settings!$F$6:$F$13,$O5745)))=0),1,0))</f>
        <v/>
      </c>
      <c r="AM5745">
        <f>IF($AI5745=1,IFERROR(IF(VALUE($C5745)&lt;100000000,VALUE($C5745),1000000000),IFERROR(IF(VALUE(MID($C5745,2,20))&lt;100000000,VALUE(MID($C5745,2,20)),1000000000),1000000000))+ROW()/100000,"")</f>
        <v/>
      </c>
    </row>
    <row r="5746">
      <c r="E5746" s="14" t="n"/>
      <c r="M5746" s="8">
        <f>IF($C5746="","",L5746*T5746/100)</f>
        <v/>
      </c>
      <c r="S5746" s="8" t="n"/>
      <c r="T5746" s="8" t="n"/>
      <c r="W5746">
        <f>IF($C5746="","",IF($AL5746=1,0,IF($AK5746=1,Settings!$C$6,Settings!$C$7))*100)</f>
        <v/>
      </c>
      <c r="X5746" s="8">
        <f>IF($C5746="","",T5746*W5746/100)</f>
        <v/>
      </c>
      <c r="Y5746" s="8">
        <f>IF($C5746="","",T5746-X5746)</f>
        <v/>
      </c>
      <c r="Z5746" s="8">
        <f>IF($C5746="","",Y5746-M5746)</f>
        <v/>
      </c>
      <c r="AD5746" s="8" t="n"/>
      <c r="AG5746" s="14" t="n"/>
      <c r="AI5746">
        <f>IF($C5746="","",IF(COUNTIF($C$2:$C5746,$C5746)=1,1,0))</f>
        <v/>
      </c>
      <c r="AJ5746">
        <f>IF($AI5746=1,SUMPRODUCT(--($AM$2:$AM$7001&lt;$AM5746))+1,"")</f>
        <v/>
      </c>
      <c r="AK5746">
        <f>IF($C5746="","",IF(OR($P5746=TRUE(),$P5746="TRUE"),1,0))</f>
        <v/>
      </c>
      <c r="AL5746">
        <f>IF($C5746="","",IF(AND($V5746="Yes",SUMPRODUCT((LEN(Settings!$F$6:$F$13)&gt;0)*ISNUMBER(SEARCH(Settings!$F$6:$F$13,$O5746)))=0),1,0))</f>
        <v/>
      </c>
      <c r="AM5746">
        <f>IF($AI5746=1,IFERROR(IF(VALUE($C5746)&lt;100000000,VALUE($C5746),1000000000),IFERROR(IF(VALUE(MID($C5746,2,20))&lt;100000000,VALUE(MID($C5746,2,20)),1000000000),1000000000))+ROW()/100000,"")</f>
        <v/>
      </c>
    </row>
    <row r="5747">
      <c r="E5747" s="14" t="n"/>
      <c r="M5747" s="8">
        <f>IF($C5747="","",L5747*T5747/100)</f>
        <v/>
      </c>
      <c r="S5747" s="8" t="n"/>
      <c r="T5747" s="8" t="n"/>
      <c r="W5747">
        <f>IF($C5747="","",IF($AL5747=1,0,IF($AK5747=1,Settings!$C$6,Settings!$C$7))*100)</f>
        <v/>
      </c>
      <c r="X5747" s="8">
        <f>IF($C5747="","",T5747*W5747/100)</f>
        <v/>
      </c>
      <c r="Y5747" s="8">
        <f>IF($C5747="","",T5747-X5747)</f>
        <v/>
      </c>
      <c r="Z5747" s="8">
        <f>IF($C5747="","",Y5747-M5747)</f>
        <v/>
      </c>
      <c r="AD5747" s="8" t="n"/>
      <c r="AG5747" s="14" t="n"/>
      <c r="AI5747">
        <f>IF($C5747="","",IF(COUNTIF($C$2:$C5747,$C5747)=1,1,0))</f>
        <v/>
      </c>
      <c r="AJ5747">
        <f>IF($AI5747=1,SUMPRODUCT(--($AM$2:$AM$7001&lt;$AM5747))+1,"")</f>
        <v/>
      </c>
      <c r="AK5747">
        <f>IF($C5747="","",IF(OR($P5747=TRUE(),$P5747="TRUE"),1,0))</f>
        <v/>
      </c>
      <c r="AL5747">
        <f>IF($C5747="","",IF(AND($V5747="Yes",SUMPRODUCT((LEN(Settings!$F$6:$F$13)&gt;0)*ISNUMBER(SEARCH(Settings!$F$6:$F$13,$O5747)))=0),1,0))</f>
        <v/>
      </c>
      <c r="AM5747">
        <f>IF($AI5747=1,IFERROR(IF(VALUE($C5747)&lt;100000000,VALUE($C5747),1000000000),IFERROR(IF(VALUE(MID($C5747,2,20))&lt;100000000,VALUE(MID($C5747,2,20)),1000000000),1000000000))+ROW()/100000,"")</f>
        <v/>
      </c>
    </row>
    <row r="5748">
      <c r="E5748" s="14" t="n"/>
      <c r="M5748" s="8">
        <f>IF($C5748="","",L5748*T5748/100)</f>
        <v/>
      </c>
      <c r="S5748" s="8" t="n"/>
      <c r="T5748" s="8" t="n"/>
      <c r="W5748">
        <f>IF($C5748="","",IF($AL5748=1,0,IF($AK5748=1,Settings!$C$6,Settings!$C$7))*100)</f>
        <v/>
      </c>
      <c r="X5748" s="8">
        <f>IF($C5748="","",T5748*W5748/100)</f>
        <v/>
      </c>
      <c r="Y5748" s="8">
        <f>IF($C5748="","",T5748-X5748)</f>
        <v/>
      </c>
      <c r="Z5748" s="8">
        <f>IF($C5748="","",Y5748-M5748)</f>
        <v/>
      </c>
      <c r="AD5748" s="8" t="n"/>
      <c r="AG5748" s="14" t="n"/>
      <c r="AI5748">
        <f>IF($C5748="","",IF(COUNTIF($C$2:$C5748,$C5748)=1,1,0))</f>
        <v/>
      </c>
      <c r="AJ5748">
        <f>IF($AI5748=1,SUMPRODUCT(--($AM$2:$AM$7001&lt;$AM5748))+1,"")</f>
        <v/>
      </c>
      <c r="AK5748">
        <f>IF($C5748="","",IF(OR($P5748=TRUE(),$P5748="TRUE"),1,0))</f>
        <v/>
      </c>
      <c r="AL5748">
        <f>IF($C5748="","",IF(AND($V5748="Yes",SUMPRODUCT((LEN(Settings!$F$6:$F$13)&gt;0)*ISNUMBER(SEARCH(Settings!$F$6:$F$13,$O5748)))=0),1,0))</f>
        <v/>
      </c>
      <c r="AM5748">
        <f>IF($AI5748=1,IFERROR(IF(VALUE($C5748)&lt;100000000,VALUE($C5748),1000000000),IFERROR(IF(VALUE(MID($C5748,2,20))&lt;100000000,VALUE(MID($C5748,2,20)),1000000000),1000000000))+ROW()/100000,"")</f>
        <v/>
      </c>
    </row>
    <row r="5749">
      <c r="E5749" s="14" t="n"/>
      <c r="M5749" s="8">
        <f>IF($C5749="","",L5749*T5749/100)</f>
        <v/>
      </c>
      <c r="S5749" s="8" t="n"/>
      <c r="T5749" s="8" t="n"/>
      <c r="W5749">
        <f>IF($C5749="","",IF($AL5749=1,0,IF($AK5749=1,Settings!$C$6,Settings!$C$7))*100)</f>
        <v/>
      </c>
      <c r="X5749" s="8">
        <f>IF($C5749="","",T5749*W5749/100)</f>
        <v/>
      </c>
      <c r="Y5749" s="8">
        <f>IF($C5749="","",T5749-X5749)</f>
        <v/>
      </c>
      <c r="Z5749" s="8">
        <f>IF($C5749="","",Y5749-M5749)</f>
        <v/>
      </c>
      <c r="AD5749" s="8" t="n"/>
      <c r="AG5749" s="14" t="n"/>
      <c r="AI5749">
        <f>IF($C5749="","",IF(COUNTIF($C$2:$C5749,$C5749)=1,1,0))</f>
        <v/>
      </c>
      <c r="AJ5749">
        <f>IF($AI5749=1,SUMPRODUCT(--($AM$2:$AM$7001&lt;$AM5749))+1,"")</f>
        <v/>
      </c>
      <c r="AK5749">
        <f>IF($C5749="","",IF(OR($P5749=TRUE(),$P5749="TRUE"),1,0))</f>
        <v/>
      </c>
      <c r="AL5749">
        <f>IF($C5749="","",IF(AND($V5749="Yes",SUMPRODUCT((LEN(Settings!$F$6:$F$13)&gt;0)*ISNUMBER(SEARCH(Settings!$F$6:$F$13,$O5749)))=0),1,0))</f>
        <v/>
      </c>
      <c r="AM5749">
        <f>IF($AI5749=1,IFERROR(IF(VALUE($C5749)&lt;100000000,VALUE($C5749),1000000000),IFERROR(IF(VALUE(MID($C5749,2,20))&lt;100000000,VALUE(MID($C5749,2,20)),1000000000),1000000000))+ROW()/100000,"")</f>
        <v/>
      </c>
    </row>
    <row r="5750">
      <c r="E5750" s="14" t="n"/>
      <c r="M5750" s="8">
        <f>IF($C5750="","",L5750*T5750/100)</f>
        <v/>
      </c>
      <c r="S5750" s="8" t="n"/>
      <c r="T5750" s="8" t="n"/>
      <c r="W5750">
        <f>IF($C5750="","",IF($AL5750=1,0,IF($AK5750=1,Settings!$C$6,Settings!$C$7))*100)</f>
        <v/>
      </c>
      <c r="X5750" s="8">
        <f>IF($C5750="","",T5750*W5750/100)</f>
        <v/>
      </c>
      <c r="Y5750" s="8">
        <f>IF($C5750="","",T5750-X5750)</f>
        <v/>
      </c>
      <c r="Z5750" s="8">
        <f>IF($C5750="","",Y5750-M5750)</f>
        <v/>
      </c>
      <c r="AD5750" s="8" t="n"/>
      <c r="AG5750" s="14" t="n"/>
      <c r="AI5750">
        <f>IF($C5750="","",IF(COUNTIF($C$2:$C5750,$C5750)=1,1,0))</f>
        <v/>
      </c>
      <c r="AJ5750">
        <f>IF($AI5750=1,SUMPRODUCT(--($AM$2:$AM$7001&lt;$AM5750))+1,"")</f>
        <v/>
      </c>
      <c r="AK5750">
        <f>IF($C5750="","",IF(OR($P5750=TRUE(),$P5750="TRUE"),1,0))</f>
        <v/>
      </c>
      <c r="AL5750">
        <f>IF($C5750="","",IF(AND($V5750="Yes",SUMPRODUCT((LEN(Settings!$F$6:$F$13)&gt;0)*ISNUMBER(SEARCH(Settings!$F$6:$F$13,$O5750)))=0),1,0))</f>
        <v/>
      </c>
      <c r="AM5750">
        <f>IF($AI5750=1,IFERROR(IF(VALUE($C5750)&lt;100000000,VALUE($C5750),1000000000),IFERROR(IF(VALUE(MID($C5750,2,20))&lt;100000000,VALUE(MID($C5750,2,20)),1000000000),1000000000))+ROW()/100000,"")</f>
        <v/>
      </c>
    </row>
    <row r="5751">
      <c r="E5751" s="14" t="n"/>
      <c r="M5751" s="8">
        <f>IF($C5751="","",L5751*T5751/100)</f>
        <v/>
      </c>
      <c r="S5751" s="8" t="n"/>
      <c r="T5751" s="8" t="n"/>
      <c r="W5751">
        <f>IF($C5751="","",IF($AL5751=1,0,IF($AK5751=1,Settings!$C$6,Settings!$C$7))*100)</f>
        <v/>
      </c>
      <c r="X5751" s="8">
        <f>IF($C5751="","",T5751*W5751/100)</f>
        <v/>
      </c>
      <c r="Y5751" s="8">
        <f>IF($C5751="","",T5751-X5751)</f>
        <v/>
      </c>
      <c r="Z5751" s="8">
        <f>IF($C5751="","",Y5751-M5751)</f>
        <v/>
      </c>
      <c r="AD5751" s="8" t="n"/>
      <c r="AG5751" s="14" t="n"/>
      <c r="AI5751">
        <f>IF($C5751="","",IF(COUNTIF($C$2:$C5751,$C5751)=1,1,0))</f>
        <v/>
      </c>
      <c r="AJ5751">
        <f>IF($AI5751=1,SUMPRODUCT(--($AM$2:$AM$7001&lt;$AM5751))+1,"")</f>
        <v/>
      </c>
      <c r="AK5751">
        <f>IF($C5751="","",IF(OR($P5751=TRUE(),$P5751="TRUE"),1,0))</f>
        <v/>
      </c>
      <c r="AL5751">
        <f>IF($C5751="","",IF(AND($V5751="Yes",SUMPRODUCT((LEN(Settings!$F$6:$F$13)&gt;0)*ISNUMBER(SEARCH(Settings!$F$6:$F$13,$O5751)))=0),1,0))</f>
        <v/>
      </c>
      <c r="AM5751">
        <f>IF($AI5751=1,IFERROR(IF(VALUE($C5751)&lt;100000000,VALUE($C5751),1000000000),IFERROR(IF(VALUE(MID($C5751,2,20))&lt;100000000,VALUE(MID($C5751,2,20)),1000000000),1000000000))+ROW()/100000,"")</f>
        <v/>
      </c>
    </row>
    <row r="5752">
      <c r="E5752" s="14" t="n"/>
      <c r="M5752" s="8">
        <f>IF($C5752="","",L5752*T5752/100)</f>
        <v/>
      </c>
      <c r="S5752" s="8" t="n"/>
      <c r="T5752" s="8" t="n"/>
      <c r="W5752">
        <f>IF($C5752="","",IF($AL5752=1,0,IF($AK5752=1,Settings!$C$6,Settings!$C$7))*100)</f>
        <v/>
      </c>
      <c r="X5752" s="8">
        <f>IF($C5752="","",T5752*W5752/100)</f>
        <v/>
      </c>
      <c r="Y5752" s="8">
        <f>IF($C5752="","",T5752-X5752)</f>
        <v/>
      </c>
      <c r="Z5752" s="8">
        <f>IF($C5752="","",Y5752-M5752)</f>
        <v/>
      </c>
      <c r="AD5752" s="8" t="n"/>
      <c r="AG5752" s="14" t="n"/>
      <c r="AI5752">
        <f>IF($C5752="","",IF(COUNTIF($C$2:$C5752,$C5752)=1,1,0))</f>
        <v/>
      </c>
      <c r="AJ5752">
        <f>IF($AI5752=1,SUMPRODUCT(--($AM$2:$AM$7001&lt;$AM5752))+1,"")</f>
        <v/>
      </c>
      <c r="AK5752">
        <f>IF($C5752="","",IF(OR($P5752=TRUE(),$P5752="TRUE"),1,0))</f>
        <v/>
      </c>
      <c r="AL5752">
        <f>IF($C5752="","",IF(AND($V5752="Yes",SUMPRODUCT((LEN(Settings!$F$6:$F$13)&gt;0)*ISNUMBER(SEARCH(Settings!$F$6:$F$13,$O5752)))=0),1,0))</f>
        <v/>
      </c>
      <c r="AM5752">
        <f>IF($AI5752=1,IFERROR(IF(VALUE($C5752)&lt;100000000,VALUE($C5752),1000000000),IFERROR(IF(VALUE(MID($C5752,2,20))&lt;100000000,VALUE(MID($C5752,2,20)),1000000000),1000000000))+ROW()/100000,"")</f>
        <v/>
      </c>
    </row>
    <row r="5753">
      <c r="E5753" s="14" t="n"/>
      <c r="M5753" s="8">
        <f>IF($C5753="","",L5753*T5753/100)</f>
        <v/>
      </c>
      <c r="S5753" s="8" t="n"/>
      <c r="T5753" s="8" t="n"/>
      <c r="W5753">
        <f>IF($C5753="","",IF($AL5753=1,0,IF($AK5753=1,Settings!$C$6,Settings!$C$7))*100)</f>
        <v/>
      </c>
      <c r="X5753" s="8">
        <f>IF($C5753="","",T5753*W5753/100)</f>
        <v/>
      </c>
      <c r="Y5753" s="8">
        <f>IF($C5753="","",T5753-X5753)</f>
        <v/>
      </c>
      <c r="Z5753" s="8">
        <f>IF($C5753="","",Y5753-M5753)</f>
        <v/>
      </c>
      <c r="AD5753" s="8" t="n"/>
      <c r="AG5753" s="14" t="n"/>
      <c r="AI5753">
        <f>IF($C5753="","",IF(COUNTIF($C$2:$C5753,$C5753)=1,1,0))</f>
        <v/>
      </c>
      <c r="AJ5753">
        <f>IF($AI5753=1,SUMPRODUCT(--($AM$2:$AM$7001&lt;$AM5753))+1,"")</f>
        <v/>
      </c>
      <c r="AK5753">
        <f>IF($C5753="","",IF(OR($P5753=TRUE(),$P5753="TRUE"),1,0))</f>
        <v/>
      </c>
      <c r="AL5753">
        <f>IF($C5753="","",IF(AND($V5753="Yes",SUMPRODUCT((LEN(Settings!$F$6:$F$13)&gt;0)*ISNUMBER(SEARCH(Settings!$F$6:$F$13,$O5753)))=0),1,0))</f>
        <v/>
      </c>
      <c r="AM5753">
        <f>IF($AI5753=1,IFERROR(IF(VALUE($C5753)&lt;100000000,VALUE($C5753),1000000000),IFERROR(IF(VALUE(MID($C5753,2,20))&lt;100000000,VALUE(MID($C5753,2,20)),1000000000),1000000000))+ROW()/100000,"")</f>
        <v/>
      </c>
    </row>
    <row r="5754">
      <c r="E5754" s="14" t="n"/>
      <c r="M5754" s="8">
        <f>IF($C5754="","",L5754*T5754/100)</f>
        <v/>
      </c>
      <c r="S5754" s="8" t="n"/>
      <c r="T5754" s="8" t="n"/>
      <c r="W5754">
        <f>IF($C5754="","",IF($AL5754=1,0,IF($AK5754=1,Settings!$C$6,Settings!$C$7))*100)</f>
        <v/>
      </c>
      <c r="X5754" s="8">
        <f>IF($C5754="","",T5754*W5754/100)</f>
        <v/>
      </c>
      <c r="Y5754" s="8">
        <f>IF($C5754="","",T5754-X5754)</f>
        <v/>
      </c>
      <c r="Z5754" s="8">
        <f>IF($C5754="","",Y5754-M5754)</f>
        <v/>
      </c>
      <c r="AD5754" s="8" t="n"/>
      <c r="AG5754" s="14" t="n"/>
      <c r="AI5754">
        <f>IF($C5754="","",IF(COUNTIF($C$2:$C5754,$C5754)=1,1,0))</f>
        <v/>
      </c>
      <c r="AJ5754">
        <f>IF($AI5754=1,SUMPRODUCT(--($AM$2:$AM$7001&lt;$AM5754))+1,"")</f>
        <v/>
      </c>
      <c r="AK5754">
        <f>IF($C5754="","",IF(OR($P5754=TRUE(),$P5754="TRUE"),1,0))</f>
        <v/>
      </c>
      <c r="AL5754">
        <f>IF($C5754="","",IF(AND($V5754="Yes",SUMPRODUCT((LEN(Settings!$F$6:$F$13)&gt;0)*ISNUMBER(SEARCH(Settings!$F$6:$F$13,$O5754)))=0),1,0))</f>
        <v/>
      </c>
      <c r="AM5754">
        <f>IF($AI5754=1,IFERROR(IF(VALUE($C5754)&lt;100000000,VALUE($C5754),1000000000),IFERROR(IF(VALUE(MID($C5754,2,20))&lt;100000000,VALUE(MID($C5754,2,20)),1000000000),1000000000))+ROW()/100000,"")</f>
        <v/>
      </c>
    </row>
    <row r="5755">
      <c r="E5755" s="14" t="n"/>
      <c r="M5755" s="8">
        <f>IF($C5755="","",L5755*T5755/100)</f>
        <v/>
      </c>
      <c r="S5755" s="8" t="n"/>
      <c r="T5755" s="8" t="n"/>
      <c r="W5755">
        <f>IF($C5755="","",IF($AL5755=1,0,IF($AK5755=1,Settings!$C$6,Settings!$C$7))*100)</f>
        <v/>
      </c>
      <c r="X5755" s="8">
        <f>IF($C5755="","",T5755*W5755/100)</f>
        <v/>
      </c>
      <c r="Y5755" s="8">
        <f>IF($C5755="","",T5755-X5755)</f>
        <v/>
      </c>
      <c r="Z5755" s="8">
        <f>IF($C5755="","",Y5755-M5755)</f>
        <v/>
      </c>
      <c r="AD5755" s="8" t="n"/>
      <c r="AG5755" s="14" t="n"/>
      <c r="AI5755">
        <f>IF($C5755="","",IF(COUNTIF($C$2:$C5755,$C5755)=1,1,0))</f>
        <v/>
      </c>
      <c r="AJ5755">
        <f>IF($AI5755=1,SUMPRODUCT(--($AM$2:$AM$7001&lt;$AM5755))+1,"")</f>
        <v/>
      </c>
      <c r="AK5755">
        <f>IF($C5755="","",IF(OR($P5755=TRUE(),$P5755="TRUE"),1,0))</f>
        <v/>
      </c>
      <c r="AL5755">
        <f>IF($C5755="","",IF(AND($V5755="Yes",SUMPRODUCT((LEN(Settings!$F$6:$F$13)&gt;0)*ISNUMBER(SEARCH(Settings!$F$6:$F$13,$O5755)))=0),1,0))</f>
        <v/>
      </c>
      <c r="AM5755">
        <f>IF($AI5755=1,IFERROR(IF(VALUE($C5755)&lt;100000000,VALUE($C5755),1000000000),IFERROR(IF(VALUE(MID($C5755,2,20))&lt;100000000,VALUE(MID($C5755,2,20)),1000000000),1000000000))+ROW()/100000,"")</f>
        <v/>
      </c>
    </row>
    <row r="5756">
      <c r="E5756" s="14" t="n"/>
      <c r="M5756" s="8">
        <f>IF($C5756="","",L5756*T5756/100)</f>
        <v/>
      </c>
      <c r="S5756" s="8" t="n"/>
      <c r="T5756" s="8" t="n"/>
      <c r="W5756">
        <f>IF($C5756="","",IF($AL5756=1,0,IF($AK5756=1,Settings!$C$6,Settings!$C$7))*100)</f>
        <v/>
      </c>
      <c r="X5756" s="8">
        <f>IF($C5756="","",T5756*W5756/100)</f>
        <v/>
      </c>
      <c r="Y5756" s="8">
        <f>IF($C5756="","",T5756-X5756)</f>
        <v/>
      </c>
      <c r="Z5756" s="8">
        <f>IF($C5756="","",Y5756-M5756)</f>
        <v/>
      </c>
      <c r="AD5756" s="8" t="n"/>
      <c r="AG5756" s="14" t="n"/>
      <c r="AI5756">
        <f>IF($C5756="","",IF(COUNTIF($C$2:$C5756,$C5756)=1,1,0))</f>
        <v/>
      </c>
      <c r="AJ5756">
        <f>IF($AI5756=1,SUMPRODUCT(--($AM$2:$AM$7001&lt;$AM5756))+1,"")</f>
        <v/>
      </c>
      <c r="AK5756">
        <f>IF($C5756="","",IF(OR($P5756=TRUE(),$P5756="TRUE"),1,0))</f>
        <v/>
      </c>
      <c r="AL5756">
        <f>IF($C5756="","",IF(AND($V5756="Yes",SUMPRODUCT((LEN(Settings!$F$6:$F$13)&gt;0)*ISNUMBER(SEARCH(Settings!$F$6:$F$13,$O5756)))=0),1,0))</f>
        <v/>
      </c>
      <c r="AM5756">
        <f>IF($AI5756=1,IFERROR(IF(VALUE($C5756)&lt;100000000,VALUE($C5756),1000000000),IFERROR(IF(VALUE(MID($C5756,2,20))&lt;100000000,VALUE(MID($C5756,2,20)),1000000000),1000000000))+ROW()/100000,"")</f>
        <v/>
      </c>
    </row>
    <row r="5757">
      <c r="E5757" s="14" t="n"/>
      <c r="M5757" s="8">
        <f>IF($C5757="","",L5757*T5757/100)</f>
        <v/>
      </c>
      <c r="S5757" s="8" t="n"/>
      <c r="T5757" s="8" t="n"/>
      <c r="W5757">
        <f>IF($C5757="","",IF($AL5757=1,0,IF($AK5757=1,Settings!$C$6,Settings!$C$7))*100)</f>
        <v/>
      </c>
      <c r="X5757" s="8">
        <f>IF($C5757="","",T5757*W5757/100)</f>
        <v/>
      </c>
      <c r="Y5757" s="8">
        <f>IF($C5757="","",T5757-X5757)</f>
        <v/>
      </c>
      <c r="Z5757" s="8">
        <f>IF($C5757="","",Y5757-M5757)</f>
        <v/>
      </c>
      <c r="AD5757" s="8" t="n"/>
      <c r="AG5757" s="14" t="n"/>
      <c r="AI5757">
        <f>IF($C5757="","",IF(COUNTIF($C$2:$C5757,$C5757)=1,1,0))</f>
        <v/>
      </c>
      <c r="AJ5757">
        <f>IF($AI5757=1,SUMPRODUCT(--($AM$2:$AM$7001&lt;$AM5757))+1,"")</f>
        <v/>
      </c>
      <c r="AK5757">
        <f>IF($C5757="","",IF(OR($P5757=TRUE(),$P5757="TRUE"),1,0))</f>
        <v/>
      </c>
      <c r="AL5757">
        <f>IF($C5757="","",IF(AND($V5757="Yes",SUMPRODUCT((LEN(Settings!$F$6:$F$13)&gt;0)*ISNUMBER(SEARCH(Settings!$F$6:$F$13,$O5757)))=0),1,0))</f>
        <v/>
      </c>
      <c r="AM5757">
        <f>IF($AI5757=1,IFERROR(IF(VALUE($C5757)&lt;100000000,VALUE($C5757),1000000000),IFERROR(IF(VALUE(MID($C5757,2,20))&lt;100000000,VALUE(MID($C5757,2,20)),1000000000),1000000000))+ROW()/100000,"")</f>
        <v/>
      </c>
    </row>
    <row r="5758">
      <c r="E5758" s="14" t="n"/>
      <c r="M5758" s="8">
        <f>IF($C5758="","",L5758*T5758/100)</f>
        <v/>
      </c>
      <c r="S5758" s="8" t="n"/>
      <c r="T5758" s="8" t="n"/>
      <c r="W5758">
        <f>IF($C5758="","",IF($AL5758=1,0,IF($AK5758=1,Settings!$C$6,Settings!$C$7))*100)</f>
        <v/>
      </c>
      <c r="X5758" s="8">
        <f>IF($C5758="","",T5758*W5758/100)</f>
        <v/>
      </c>
      <c r="Y5758" s="8">
        <f>IF($C5758="","",T5758-X5758)</f>
        <v/>
      </c>
      <c r="Z5758" s="8">
        <f>IF($C5758="","",Y5758-M5758)</f>
        <v/>
      </c>
      <c r="AD5758" s="8" t="n"/>
      <c r="AG5758" s="14" t="n"/>
      <c r="AI5758">
        <f>IF($C5758="","",IF(COUNTIF($C$2:$C5758,$C5758)=1,1,0))</f>
        <v/>
      </c>
      <c r="AJ5758">
        <f>IF($AI5758=1,SUMPRODUCT(--($AM$2:$AM$7001&lt;$AM5758))+1,"")</f>
        <v/>
      </c>
      <c r="AK5758">
        <f>IF($C5758="","",IF(OR($P5758=TRUE(),$P5758="TRUE"),1,0))</f>
        <v/>
      </c>
      <c r="AL5758">
        <f>IF($C5758="","",IF(AND($V5758="Yes",SUMPRODUCT((LEN(Settings!$F$6:$F$13)&gt;0)*ISNUMBER(SEARCH(Settings!$F$6:$F$13,$O5758)))=0),1,0))</f>
        <v/>
      </c>
      <c r="AM5758">
        <f>IF($AI5758=1,IFERROR(IF(VALUE($C5758)&lt;100000000,VALUE($C5758),1000000000),IFERROR(IF(VALUE(MID($C5758,2,20))&lt;100000000,VALUE(MID($C5758,2,20)),1000000000),1000000000))+ROW()/100000,"")</f>
        <v/>
      </c>
    </row>
    <row r="5759">
      <c r="E5759" s="14" t="n"/>
      <c r="M5759" s="8">
        <f>IF($C5759="","",L5759*T5759/100)</f>
        <v/>
      </c>
      <c r="S5759" s="8" t="n"/>
      <c r="T5759" s="8" t="n"/>
      <c r="W5759">
        <f>IF($C5759="","",IF($AL5759=1,0,IF($AK5759=1,Settings!$C$6,Settings!$C$7))*100)</f>
        <v/>
      </c>
      <c r="X5759" s="8">
        <f>IF($C5759="","",T5759*W5759/100)</f>
        <v/>
      </c>
      <c r="Y5759" s="8">
        <f>IF($C5759="","",T5759-X5759)</f>
        <v/>
      </c>
      <c r="Z5759" s="8">
        <f>IF($C5759="","",Y5759-M5759)</f>
        <v/>
      </c>
      <c r="AD5759" s="8" t="n"/>
      <c r="AG5759" s="14" t="n"/>
      <c r="AI5759">
        <f>IF($C5759="","",IF(COUNTIF($C$2:$C5759,$C5759)=1,1,0))</f>
        <v/>
      </c>
      <c r="AJ5759">
        <f>IF($AI5759=1,SUMPRODUCT(--($AM$2:$AM$7001&lt;$AM5759))+1,"")</f>
        <v/>
      </c>
      <c r="AK5759">
        <f>IF($C5759="","",IF(OR($P5759=TRUE(),$P5759="TRUE"),1,0))</f>
        <v/>
      </c>
      <c r="AL5759">
        <f>IF($C5759="","",IF(AND($V5759="Yes",SUMPRODUCT((LEN(Settings!$F$6:$F$13)&gt;0)*ISNUMBER(SEARCH(Settings!$F$6:$F$13,$O5759)))=0),1,0))</f>
        <v/>
      </c>
      <c r="AM5759">
        <f>IF($AI5759=1,IFERROR(IF(VALUE($C5759)&lt;100000000,VALUE($C5759),1000000000),IFERROR(IF(VALUE(MID($C5759,2,20))&lt;100000000,VALUE(MID($C5759,2,20)),1000000000),1000000000))+ROW()/100000,"")</f>
        <v/>
      </c>
    </row>
    <row r="5760">
      <c r="E5760" s="14" t="n"/>
      <c r="M5760" s="8">
        <f>IF($C5760="","",L5760*T5760/100)</f>
        <v/>
      </c>
      <c r="S5760" s="8" t="n"/>
      <c r="T5760" s="8" t="n"/>
      <c r="W5760">
        <f>IF($C5760="","",IF($AL5760=1,0,IF($AK5760=1,Settings!$C$6,Settings!$C$7))*100)</f>
        <v/>
      </c>
      <c r="X5760" s="8">
        <f>IF($C5760="","",T5760*W5760/100)</f>
        <v/>
      </c>
      <c r="Y5760" s="8">
        <f>IF($C5760="","",T5760-X5760)</f>
        <v/>
      </c>
      <c r="Z5760" s="8">
        <f>IF($C5760="","",Y5760-M5760)</f>
        <v/>
      </c>
      <c r="AD5760" s="8" t="n"/>
      <c r="AG5760" s="14" t="n"/>
      <c r="AI5760">
        <f>IF($C5760="","",IF(COUNTIF($C$2:$C5760,$C5760)=1,1,0))</f>
        <v/>
      </c>
      <c r="AJ5760">
        <f>IF($AI5760=1,SUMPRODUCT(--($AM$2:$AM$7001&lt;$AM5760))+1,"")</f>
        <v/>
      </c>
      <c r="AK5760">
        <f>IF($C5760="","",IF(OR($P5760=TRUE(),$P5760="TRUE"),1,0))</f>
        <v/>
      </c>
      <c r="AL5760">
        <f>IF($C5760="","",IF(AND($V5760="Yes",SUMPRODUCT((LEN(Settings!$F$6:$F$13)&gt;0)*ISNUMBER(SEARCH(Settings!$F$6:$F$13,$O5760)))=0),1,0))</f>
        <v/>
      </c>
      <c r="AM5760">
        <f>IF($AI5760=1,IFERROR(IF(VALUE($C5760)&lt;100000000,VALUE($C5760),1000000000),IFERROR(IF(VALUE(MID($C5760,2,20))&lt;100000000,VALUE(MID($C5760,2,20)),1000000000),1000000000))+ROW()/100000,"")</f>
        <v/>
      </c>
    </row>
    <row r="5761">
      <c r="E5761" s="14" t="n"/>
      <c r="M5761" s="8">
        <f>IF($C5761="","",L5761*T5761/100)</f>
        <v/>
      </c>
      <c r="S5761" s="8" t="n"/>
      <c r="T5761" s="8" t="n"/>
      <c r="W5761">
        <f>IF($C5761="","",IF($AL5761=1,0,IF($AK5761=1,Settings!$C$6,Settings!$C$7))*100)</f>
        <v/>
      </c>
      <c r="X5761" s="8">
        <f>IF($C5761="","",T5761*W5761/100)</f>
        <v/>
      </c>
      <c r="Y5761" s="8">
        <f>IF($C5761="","",T5761-X5761)</f>
        <v/>
      </c>
      <c r="Z5761" s="8">
        <f>IF($C5761="","",Y5761-M5761)</f>
        <v/>
      </c>
      <c r="AD5761" s="8" t="n"/>
      <c r="AG5761" s="14" t="n"/>
      <c r="AI5761">
        <f>IF($C5761="","",IF(COUNTIF($C$2:$C5761,$C5761)=1,1,0))</f>
        <v/>
      </c>
      <c r="AJ5761">
        <f>IF($AI5761=1,SUMPRODUCT(--($AM$2:$AM$7001&lt;$AM5761))+1,"")</f>
        <v/>
      </c>
      <c r="AK5761">
        <f>IF($C5761="","",IF(OR($P5761=TRUE(),$P5761="TRUE"),1,0))</f>
        <v/>
      </c>
      <c r="AL5761">
        <f>IF($C5761="","",IF(AND($V5761="Yes",SUMPRODUCT((LEN(Settings!$F$6:$F$13)&gt;0)*ISNUMBER(SEARCH(Settings!$F$6:$F$13,$O5761)))=0),1,0))</f>
        <v/>
      </c>
      <c r="AM5761">
        <f>IF($AI5761=1,IFERROR(IF(VALUE($C5761)&lt;100000000,VALUE($C5761),1000000000),IFERROR(IF(VALUE(MID($C5761,2,20))&lt;100000000,VALUE(MID($C5761,2,20)),1000000000),1000000000))+ROW()/100000,"")</f>
        <v/>
      </c>
    </row>
    <row r="5762">
      <c r="E5762" s="14" t="n"/>
      <c r="M5762" s="8">
        <f>IF($C5762="","",L5762*T5762/100)</f>
        <v/>
      </c>
      <c r="S5762" s="8" t="n"/>
      <c r="T5762" s="8" t="n"/>
      <c r="W5762">
        <f>IF($C5762="","",IF($AL5762=1,0,IF($AK5762=1,Settings!$C$6,Settings!$C$7))*100)</f>
        <v/>
      </c>
      <c r="X5762" s="8">
        <f>IF($C5762="","",T5762*W5762/100)</f>
        <v/>
      </c>
      <c r="Y5762" s="8">
        <f>IF($C5762="","",T5762-X5762)</f>
        <v/>
      </c>
      <c r="Z5762" s="8">
        <f>IF($C5762="","",Y5762-M5762)</f>
        <v/>
      </c>
      <c r="AD5762" s="8" t="n"/>
      <c r="AG5762" s="14" t="n"/>
      <c r="AI5762">
        <f>IF($C5762="","",IF(COUNTIF($C$2:$C5762,$C5762)=1,1,0))</f>
        <v/>
      </c>
      <c r="AJ5762">
        <f>IF($AI5762=1,SUMPRODUCT(--($AM$2:$AM$7001&lt;$AM5762))+1,"")</f>
        <v/>
      </c>
      <c r="AK5762">
        <f>IF($C5762="","",IF(OR($P5762=TRUE(),$P5762="TRUE"),1,0))</f>
        <v/>
      </c>
      <c r="AL5762">
        <f>IF($C5762="","",IF(AND($V5762="Yes",SUMPRODUCT((LEN(Settings!$F$6:$F$13)&gt;0)*ISNUMBER(SEARCH(Settings!$F$6:$F$13,$O5762)))=0),1,0))</f>
        <v/>
      </c>
      <c r="AM5762">
        <f>IF($AI5762=1,IFERROR(IF(VALUE($C5762)&lt;100000000,VALUE($C5762),1000000000),IFERROR(IF(VALUE(MID($C5762,2,20))&lt;100000000,VALUE(MID($C5762,2,20)),1000000000),1000000000))+ROW()/100000,"")</f>
        <v/>
      </c>
    </row>
    <row r="5763">
      <c r="E5763" s="14" t="n"/>
      <c r="M5763" s="8">
        <f>IF($C5763="","",L5763*T5763/100)</f>
        <v/>
      </c>
      <c r="S5763" s="8" t="n"/>
      <c r="T5763" s="8" t="n"/>
      <c r="W5763">
        <f>IF($C5763="","",IF($AL5763=1,0,IF($AK5763=1,Settings!$C$6,Settings!$C$7))*100)</f>
        <v/>
      </c>
      <c r="X5763" s="8">
        <f>IF($C5763="","",T5763*W5763/100)</f>
        <v/>
      </c>
      <c r="Y5763" s="8">
        <f>IF($C5763="","",T5763-X5763)</f>
        <v/>
      </c>
      <c r="Z5763" s="8">
        <f>IF($C5763="","",Y5763-M5763)</f>
        <v/>
      </c>
      <c r="AD5763" s="8" t="n"/>
      <c r="AG5763" s="14" t="n"/>
      <c r="AI5763">
        <f>IF($C5763="","",IF(COUNTIF($C$2:$C5763,$C5763)=1,1,0))</f>
        <v/>
      </c>
      <c r="AJ5763">
        <f>IF($AI5763=1,SUMPRODUCT(--($AM$2:$AM$7001&lt;$AM5763))+1,"")</f>
        <v/>
      </c>
      <c r="AK5763">
        <f>IF($C5763="","",IF(OR($P5763=TRUE(),$P5763="TRUE"),1,0))</f>
        <v/>
      </c>
      <c r="AL5763">
        <f>IF($C5763="","",IF(AND($V5763="Yes",SUMPRODUCT((LEN(Settings!$F$6:$F$13)&gt;0)*ISNUMBER(SEARCH(Settings!$F$6:$F$13,$O5763)))=0),1,0))</f>
        <v/>
      </c>
      <c r="AM5763">
        <f>IF($AI5763=1,IFERROR(IF(VALUE($C5763)&lt;100000000,VALUE($C5763),1000000000),IFERROR(IF(VALUE(MID($C5763,2,20))&lt;100000000,VALUE(MID($C5763,2,20)),1000000000),1000000000))+ROW()/100000,"")</f>
        <v/>
      </c>
    </row>
    <row r="5764">
      <c r="E5764" s="14" t="n"/>
      <c r="M5764" s="8">
        <f>IF($C5764="","",L5764*T5764/100)</f>
        <v/>
      </c>
      <c r="S5764" s="8" t="n"/>
      <c r="T5764" s="8" t="n"/>
      <c r="W5764">
        <f>IF($C5764="","",IF($AL5764=1,0,IF($AK5764=1,Settings!$C$6,Settings!$C$7))*100)</f>
        <v/>
      </c>
      <c r="X5764" s="8">
        <f>IF($C5764="","",T5764*W5764/100)</f>
        <v/>
      </c>
      <c r="Y5764" s="8">
        <f>IF($C5764="","",T5764-X5764)</f>
        <v/>
      </c>
      <c r="Z5764" s="8">
        <f>IF($C5764="","",Y5764-M5764)</f>
        <v/>
      </c>
      <c r="AD5764" s="8" t="n"/>
      <c r="AG5764" s="14" t="n"/>
      <c r="AI5764">
        <f>IF($C5764="","",IF(COUNTIF($C$2:$C5764,$C5764)=1,1,0))</f>
        <v/>
      </c>
      <c r="AJ5764">
        <f>IF($AI5764=1,SUMPRODUCT(--($AM$2:$AM$7001&lt;$AM5764))+1,"")</f>
        <v/>
      </c>
      <c r="AK5764">
        <f>IF($C5764="","",IF(OR($P5764=TRUE(),$P5764="TRUE"),1,0))</f>
        <v/>
      </c>
      <c r="AL5764">
        <f>IF($C5764="","",IF(AND($V5764="Yes",SUMPRODUCT((LEN(Settings!$F$6:$F$13)&gt;0)*ISNUMBER(SEARCH(Settings!$F$6:$F$13,$O5764)))=0),1,0))</f>
        <v/>
      </c>
      <c r="AM5764">
        <f>IF($AI5764=1,IFERROR(IF(VALUE($C5764)&lt;100000000,VALUE($C5764),1000000000),IFERROR(IF(VALUE(MID($C5764,2,20))&lt;100000000,VALUE(MID($C5764,2,20)),1000000000),1000000000))+ROW()/100000,"")</f>
        <v/>
      </c>
    </row>
    <row r="5765">
      <c r="E5765" s="14" t="n"/>
      <c r="M5765" s="8">
        <f>IF($C5765="","",L5765*T5765/100)</f>
        <v/>
      </c>
      <c r="S5765" s="8" t="n"/>
      <c r="T5765" s="8" t="n"/>
      <c r="W5765">
        <f>IF($C5765="","",IF($AL5765=1,0,IF($AK5765=1,Settings!$C$6,Settings!$C$7))*100)</f>
        <v/>
      </c>
      <c r="X5765" s="8">
        <f>IF($C5765="","",T5765*W5765/100)</f>
        <v/>
      </c>
      <c r="Y5765" s="8">
        <f>IF($C5765="","",T5765-X5765)</f>
        <v/>
      </c>
      <c r="Z5765" s="8">
        <f>IF($C5765="","",Y5765-M5765)</f>
        <v/>
      </c>
      <c r="AD5765" s="8" t="n"/>
      <c r="AG5765" s="14" t="n"/>
      <c r="AI5765">
        <f>IF($C5765="","",IF(COUNTIF($C$2:$C5765,$C5765)=1,1,0))</f>
        <v/>
      </c>
      <c r="AJ5765">
        <f>IF($AI5765=1,SUMPRODUCT(--($AM$2:$AM$7001&lt;$AM5765))+1,"")</f>
        <v/>
      </c>
      <c r="AK5765">
        <f>IF($C5765="","",IF(OR($P5765=TRUE(),$P5765="TRUE"),1,0))</f>
        <v/>
      </c>
      <c r="AL5765">
        <f>IF($C5765="","",IF(AND($V5765="Yes",SUMPRODUCT((LEN(Settings!$F$6:$F$13)&gt;0)*ISNUMBER(SEARCH(Settings!$F$6:$F$13,$O5765)))=0),1,0))</f>
        <v/>
      </c>
      <c r="AM5765">
        <f>IF($AI5765=1,IFERROR(IF(VALUE($C5765)&lt;100000000,VALUE($C5765),1000000000),IFERROR(IF(VALUE(MID($C5765,2,20))&lt;100000000,VALUE(MID($C5765,2,20)),1000000000),1000000000))+ROW()/100000,"")</f>
        <v/>
      </c>
    </row>
    <row r="5766">
      <c r="E5766" s="14" t="n"/>
      <c r="M5766" s="8">
        <f>IF($C5766="","",L5766*T5766/100)</f>
        <v/>
      </c>
      <c r="S5766" s="8" t="n"/>
      <c r="T5766" s="8" t="n"/>
      <c r="W5766">
        <f>IF($C5766="","",IF($AL5766=1,0,IF($AK5766=1,Settings!$C$6,Settings!$C$7))*100)</f>
        <v/>
      </c>
      <c r="X5766" s="8">
        <f>IF($C5766="","",T5766*W5766/100)</f>
        <v/>
      </c>
      <c r="Y5766" s="8">
        <f>IF($C5766="","",T5766-X5766)</f>
        <v/>
      </c>
      <c r="Z5766" s="8">
        <f>IF($C5766="","",Y5766-M5766)</f>
        <v/>
      </c>
      <c r="AD5766" s="8" t="n"/>
      <c r="AG5766" s="14" t="n"/>
      <c r="AI5766">
        <f>IF($C5766="","",IF(COUNTIF($C$2:$C5766,$C5766)=1,1,0))</f>
        <v/>
      </c>
      <c r="AJ5766">
        <f>IF($AI5766=1,SUMPRODUCT(--($AM$2:$AM$7001&lt;$AM5766))+1,"")</f>
        <v/>
      </c>
      <c r="AK5766">
        <f>IF($C5766="","",IF(OR($P5766=TRUE(),$P5766="TRUE"),1,0))</f>
        <v/>
      </c>
      <c r="AL5766">
        <f>IF($C5766="","",IF(AND($V5766="Yes",SUMPRODUCT((LEN(Settings!$F$6:$F$13)&gt;0)*ISNUMBER(SEARCH(Settings!$F$6:$F$13,$O5766)))=0),1,0))</f>
        <v/>
      </c>
      <c r="AM5766">
        <f>IF($AI5766=1,IFERROR(IF(VALUE($C5766)&lt;100000000,VALUE($C5766),1000000000),IFERROR(IF(VALUE(MID($C5766,2,20))&lt;100000000,VALUE(MID($C5766,2,20)),1000000000),1000000000))+ROW()/100000,"")</f>
        <v/>
      </c>
    </row>
    <row r="5767">
      <c r="E5767" s="14" t="n"/>
      <c r="M5767" s="8">
        <f>IF($C5767="","",L5767*T5767/100)</f>
        <v/>
      </c>
      <c r="S5767" s="8" t="n"/>
      <c r="T5767" s="8" t="n"/>
      <c r="W5767">
        <f>IF($C5767="","",IF($AL5767=1,0,IF($AK5767=1,Settings!$C$6,Settings!$C$7))*100)</f>
        <v/>
      </c>
      <c r="X5767" s="8">
        <f>IF($C5767="","",T5767*W5767/100)</f>
        <v/>
      </c>
      <c r="Y5767" s="8">
        <f>IF($C5767="","",T5767-X5767)</f>
        <v/>
      </c>
      <c r="Z5767" s="8">
        <f>IF($C5767="","",Y5767-M5767)</f>
        <v/>
      </c>
      <c r="AD5767" s="8" t="n"/>
      <c r="AG5767" s="14" t="n"/>
      <c r="AI5767">
        <f>IF($C5767="","",IF(COUNTIF($C$2:$C5767,$C5767)=1,1,0))</f>
        <v/>
      </c>
      <c r="AJ5767">
        <f>IF($AI5767=1,SUMPRODUCT(--($AM$2:$AM$7001&lt;$AM5767))+1,"")</f>
        <v/>
      </c>
      <c r="AK5767">
        <f>IF($C5767="","",IF(OR($P5767=TRUE(),$P5767="TRUE"),1,0))</f>
        <v/>
      </c>
      <c r="AL5767">
        <f>IF($C5767="","",IF(AND($V5767="Yes",SUMPRODUCT((LEN(Settings!$F$6:$F$13)&gt;0)*ISNUMBER(SEARCH(Settings!$F$6:$F$13,$O5767)))=0),1,0))</f>
        <v/>
      </c>
      <c r="AM5767">
        <f>IF($AI5767=1,IFERROR(IF(VALUE($C5767)&lt;100000000,VALUE($C5767),1000000000),IFERROR(IF(VALUE(MID($C5767,2,20))&lt;100000000,VALUE(MID($C5767,2,20)),1000000000),1000000000))+ROW()/100000,"")</f>
        <v/>
      </c>
    </row>
    <row r="5768">
      <c r="E5768" s="14" t="n"/>
      <c r="M5768" s="8">
        <f>IF($C5768="","",L5768*T5768/100)</f>
        <v/>
      </c>
      <c r="S5768" s="8" t="n"/>
      <c r="T5768" s="8" t="n"/>
      <c r="W5768">
        <f>IF($C5768="","",IF($AL5768=1,0,IF($AK5768=1,Settings!$C$6,Settings!$C$7))*100)</f>
        <v/>
      </c>
      <c r="X5768" s="8">
        <f>IF($C5768="","",T5768*W5768/100)</f>
        <v/>
      </c>
      <c r="Y5768" s="8">
        <f>IF($C5768="","",T5768-X5768)</f>
        <v/>
      </c>
      <c r="Z5768" s="8">
        <f>IF($C5768="","",Y5768-M5768)</f>
        <v/>
      </c>
      <c r="AD5768" s="8" t="n"/>
      <c r="AG5768" s="14" t="n"/>
      <c r="AI5768">
        <f>IF($C5768="","",IF(COUNTIF($C$2:$C5768,$C5768)=1,1,0))</f>
        <v/>
      </c>
      <c r="AJ5768">
        <f>IF($AI5768=1,SUMPRODUCT(--($AM$2:$AM$7001&lt;$AM5768))+1,"")</f>
        <v/>
      </c>
      <c r="AK5768">
        <f>IF($C5768="","",IF(OR($P5768=TRUE(),$P5768="TRUE"),1,0))</f>
        <v/>
      </c>
      <c r="AL5768">
        <f>IF($C5768="","",IF(AND($V5768="Yes",SUMPRODUCT((LEN(Settings!$F$6:$F$13)&gt;0)*ISNUMBER(SEARCH(Settings!$F$6:$F$13,$O5768)))=0),1,0))</f>
        <v/>
      </c>
      <c r="AM5768">
        <f>IF($AI5768=1,IFERROR(IF(VALUE($C5768)&lt;100000000,VALUE($C5768),1000000000),IFERROR(IF(VALUE(MID($C5768,2,20))&lt;100000000,VALUE(MID($C5768,2,20)),1000000000),1000000000))+ROW()/100000,"")</f>
        <v/>
      </c>
    </row>
    <row r="5769">
      <c r="E5769" s="14" t="n"/>
      <c r="M5769" s="8">
        <f>IF($C5769="","",L5769*T5769/100)</f>
        <v/>
      </c>
      <c r="S5769" s="8" t="n"/>
      <c r="T5769" s="8" t="n"/>
      <c r="W5769">
        <f>IF($C5769="","",IF($AL5769=1,0,IF($AK5769=1,Settings!$C$6,Settings!$C$7))*100)</f>
        <v/>
      </c>
      <c r="X5769" s="8">
        <f>IF($C5769="","",T5769*W5769/100)</f>
        <v/>
      </c>
      <c r="Y5769" s="8">
        <f>IF($C5769="","",T5769-X5769)</f>
        <v/>
      </c>
      <c r="Z5769" s="8">
        <f>IF($C5769="","",Y5769-M5769)</f>
        <v/>
      </c>
      <c r="AD5769" s="8" t="n"/>
      <c r="AG5769" s="14" t="n"/>
      <c r="AI5769">
        <f>IF($C5769="","",IF(COUNTIF($C$2:$C5769,$C5769)=1,1,0))</f>
        <v/>
      </c>
      <c r="AJ5769">
        <f>IF($AI5769=1,SUMPRODUCT(--($AM$2:$AM$7001&lt;$AM5769))+1,"")</f>
        <v/>
      </c>
      <c r="AK5769">
        <f>IF($C5769="","",IF(OR($P5769=TRUE(),$P5769="TRUE"),1,0))</f>
        <v/>
      </c>
      <c r="AL5769">
        <f>IF($C5769="","",IF(AND($V5769="Yes",SUMPRODUCT((LEN(Settings!$F$6:$F$13)&gt;0)*ISNUMBER(SEARCH(Settings!$F$6:$F$13,$O5769)))=0),1,0))</f>
        <v/>
      </c>
      <c r="AM5769">
        <f>IF($AI5769=1,IFERROR(IF(VALUE($C5769)&lt;100000000,VALUE($C5769),1000000000),IFERROR(IF(VALUE(MID($C5769,2,20))&lt;100000000,VALUE(MID($C5769,2,20)),1000000000),1000000000))+ROW()/100000,"")</f>
        <v/>
      </c>
    </row>
    <row r="5770">
      <c r="E5770" s="14" t="n"/>
      <c r="M5770" s="8">
        <f>IF($C5770="","",L5770*T5770/100)</f>
        <v/>
      </c>
      <c r="S5770" s="8" t="n"/>
      <c r="T5770" s="8" t="n"/>
      <c r="W5770">
        <f>IF($C5770="","",IF($AL5770=1,0,IF($AK5770=1,Settings!$C$6,Settings!$C$7))*100)</f>
        <v/>
      </c>
      <c r="X5770" s="8">
        <f>IF($C5770="","",T5770*W5770/100)</f>
        <v/>
      </c>
      <c r="Y5770" s="8">
        <f>IF($C5770="","",T5770-X5770)</f>
        <v/>
      </c>
      <c r="Z5770" s="8">
        <f>IF($C5770="","",Y5770-M5770)</f>
        <v/>
      </c>
      <c r="AD5770" s="8" t="n"/>
      <c r="AG5770" s="14" t="n"/>
      <c r="AI5770">
        <f>IF($C5770="","",IF(COUNTIF($C$2:$C5770,$C5770)=1,1,0))</f>
        <v/>
      </c>
      <c r="AJ5770">
        <f>IF($AI5770=1,SUMPRODUCT(--($AM$2:$AM$7001&lt;$AM5770))+1,"")</f>
        <v/>
      </c>
      <c r="AK5770">
        <f>IF($C5770="","",IF(OR($P5770=TRUE(),$P5770="TRUE"),1,0))</f>
        <v/>
      </c>
      <c r="AL5770">
        <f>IF($C5770="","",IF(AND($V5770="Yes",SUMPRODUCT((LEN(Settings!$F$6:$F$13)&gt;0)*ISNUMBER(SEARCH(Settings!$F$6:$F$13,$O5770)))=0),1,0))</f>
        <v/>
      </c>
      <c r="AM5770">
        <f>IF($AI5770=1,IFERROR(IF(VALUE($C5770)&lt;100000000,VALUE($C5770),1000000000),IFERROR(IF(VALUE(MID($C5770,2,20))&lt;100000000,VALUE(MID($C5770,2,20)),1000000000),1000000000))+ROW()/100000,"")</f>
        <v/>
      </c>
    </row>
    <row r="5771">
      <c r="E5771" s="14" t="n"/>
      <c r="M5771" s="8">
        <f>IF($C5771="","",L5771*T5771/100)</f>
        <v/>
      </c>
      <c r="S5771" s="8" t="n"/>
      <c r="T5771" s="8" t="n"/>
      <c r="W5771">
        <f>IF($C5771="","",IF($AL5771=1,0,IF($AK5771=1,Settings!$C$6,Settings!$C$7))*100)</f>
        <v/>
      </c>
      <c r="X5771" s="8">
        <f>IF($C5771="","",T5771*W5771/100)</f>
        <v/>
      </c>
      <c r="Y5771" s="8">
        <f>IF($C5771="","",T5771-X5771)</f>
        <v/>
      </c>
      <c r="Z5771" s="8">
        <f>IF($C5771="","",Y5771-M5771)</f>
        <v/>
      </c>
      <c r="AD5771" s="8" t="n"/>
      <c r="AG5771" s="14" t="n"/>
      <c r="AI5771">
        <f>IF($C5771="","",IF(COUNTIF($C$2:$C5771,$C5771)=1,1,0))</f>
        <v/>
      </c>
      <c r="AJ5771">
        <f>IF($AI5771=1,SUMPRODUCT(--($AM$2:$AM$7001&lt;$AM5771))+1,"")</f>
        <v/>
      </c>
      <c r="AK5771">
        <f>IF($C5771="","",IF(OR($P5771=TRUE(),$P5771="TRUE"),1,0))</f>
        <v/>
      </c>
      <c r="AL5771">
        <f>IF($C5771="","",IF(AND($V5771="Yes",SUMPRODUCT((LEN(Settings!$F$6:$F$13)&gt;0)*ISNUMBER(SEARCH(Settings!$F$6:$F$13,$O5771)))=0),1,0))</f>
        <v/>
      </c>
      <c r="AM5771">
        <f>IF($AI5771=1,IFERROR(IF(VALUE($C5771)&lt;100000000,VALUE($C5771),1000000000),IFERROR(IF(VALUE(MID($C5771,2,20))&lt;100000000,VALUE(MID($C5771,2,20)),1000000000),1000000000))+ROW()/100000,"")</f>
        <v/>
      </c>
    </row>
    <row r="5772">
      <c r="E5772" s="14" t="n"/>
      <c r="M5772" s="8">
        <f>IF($C5772="","",L5772*T5772/100)</f>
        <v/>
      </c>
      <c r="S5772" s="8" t="n"/>
      <c r="T5772" s="8" t="n"/>
      <c r="W5772">
        <f>IF($C5772="","",IF($AL5772=1,0,IF($AK5772=1,Settings!$C$6,Settings!$C$7))*100)</f>
        <v/>
      </c>
      <c r="X5772" s="8">
        <f>IF($C5772="","",T5772*W5772/100)</f>
        <v/>
      </c>
      <c r="Y5772" s="8">
        <f>IF($C5772="","",T5772-X5772)</f>
        <v/>
      </c>
      <c r="Z5772" s="8">
        <f>IF($C5772="","",Y5772-M5772)</f>
        <v/>
      </c>
      <c r="AD5772" s="8" t="n"/>
      <c r="AG5772" s="14" t="n"/>
      <c r="AI5772">
        <f>IF($C5772="","",IF(COUNTIF($C$2:$C5772,$C5772)=1,1,0))</f>
        <v/>
      </c>
      <c r="AJ5772">
        <f>IF($AI5772=1,SUMPRODUCT(--($AM$2:$AM$7001&lt;$AM5772))+1,"")</f>
        <v/>
      </c>
      <c r="AK5772">
        <f>IF($C5772="","",IF(OR($P5772=TRUE(),$P5772="TRUE"),1,0))</f>
        <v/>
      </c>
      <c r="AL5772">
        <f>IF($C5772="","",IF(AND($V5772="Yes",SUMPRODUCT((LEN(Settings!$F$6:$F$13)&gt;0)*ISNUMBER(SEARCH(Settings!$F$6:$F$13,$O5772)))=0),1,0))</f>
        <v/>
      </c>
      <c r="AM5772">
        <f>IF($AI5772=1,IFERROR(IF(VALUE($C5772)&lt;100000000,VALUE($C5772),1000000000),IFERROR(IF(VALUE(MID($C5772,2,20))&lt;100000000,VALUE(MID($C5772,2,20)),1000000000),1000000000))+ROW()/100000,"")</f>
        <v/>
      </c>
    </row>
    <row r="5773">
      <c r="E5773" s="14" t="n"/>
      <c r="M5773" s="8">
        <f>IF($C5773="","",L5773*T5773/100)</f>
        <v/>
      </c>
      <c r="S5773" s="8" t="n"/>
      <c r="T5773" s="8" t="n"/>
      <c r="W5773">
        <f>IF($C5773="","",IF($AL5773=1,0,IF($AK5773=1,Settings!$C$6,Settings!$C$7))*100)</f>
        <v/>
      </c>
      <c r="X5773" s="8">
        <f>IF($C5773="","",T5773*W5773/100)</f>
        <v/>
      </c>
      <c r="Y5773" s="8">
        <f>IF($C5773="","",T5773-X5773)</f>
        <v/>
      </c>
      <c r="Z5773" s="8">
        <f>IF($C5773="","",Y5773-M5773)</f>
        <v/>
      </c>
      <c r="AD5773" s="8" t="n"/>
      <c r="AG5773" s="14" t="n"/>
      <c r="AI5773">
        <f>IF($C5773="","",IF(COUNTIF($C$2:$C5773,$C5773)=1,1,0))</f>
        <v/>
      </c>
      <c r="AJ5773">
        <f>IF($AI5773=1,SUMPRODUCT(--($AM$2:$AM$7001&lt;$AM5773))+1,"")</f>
        <v/>
      </c>
      <c r="AK5773">
        <f>IF($C5773="","",IF(OR($P5773=TRUE(),$P5773="TRUE"),1,0))</f>
        <v/>
      </c>
      <c r="AL5773">
        <f>IF($C5773="","",IF(AND($V5773="Yes",SUMPRODUCT((LEN(Settings!$F$6:$F$13)&gt;0)*ISNUMBER(SEARCH(Settings!$F$6:$F$13,$O5773)))=0),1,0))</f>
        <v/>
      </c>
      <c r="AM5773">
        <f>IF($AI5773=1,IFERROR(IF(VALUE($C5773)&lt;100000000,VALUE($C5773),1000000000),IFERROR(IF(VALUE(MID($C5773,2,20))&lt;100000000,VALUE(MID($C5773,2,20)),1000000000),1000000000))+ROW()/100000,"")</f>
        <v/>
      </c>
    </row>
    <row r="5774">
      <c r="E5774" s="14" t="n"/>
      <c r="M5774" s="8">
        <f>IF($C5774="","",L5774*T5774/100)</f>
        <v/>
      </c>
      <c r="S5774" s="8" t="n"/>
      <c r="T5774" s="8" t="n"/>
      <c r="W5774">
        <f>IF($C5774="","",IF($AL5774=1,0,IF($AK5774=1,Settings!$C$6,Settings!$C$7))*100)</f>
        <v/>
      </c>
      <c r="X5774" s="8">
        <f>IF($C5774="","",T5774*W5774/100)</f>
        <v/>
      </c>
      <c r="Y5774" s="8">
        <f>IF($C5774="","",T5774-X5774)</f>
        <v/>
      </c>
      <c r="Z5774" s="8">
        <f>IF($C5774="","",Y5774-M5774)</f>
        <v/>
      </c>
      <c r="AD5774" s="8" t="n"/>
      <c r="AG5774" s="14" t="n"/>
      <c r="AI5774">
        <f>IF($C5774="","",IF(COUNTIF($C$2:$C5774,$C5774)=1,1,0))</f>
        <v/>
      </c>
      <c r="AJ5774">
        <f>IF($AI5774=1,SUMPRODUCT(--($AM$2:$AM$7001&lt;$AM5774))+1,"")</f>
        <v/>
      </c>
      <c r="AK5774">
        <f>IF($C5774="","",IF(OR($P5774=TRUE(),$P5774="TRUE"),1,0))</f>
        <v/>
      </c>
      <c r="AL5774">
        <f>IF($C5774="","",IF(AND($V5774="Yes",SUMPRODUCT((LEN(Settings!$F$6:$F$13)&gt;0)*ISNUMBER(SEARCH(Settings!$F$6:$F$13,$O5774)))=0),1,0))</f>
        <v/>
      </c>
      <c r="AM5774">
        <f>IF($AI5774=1,IFERROR(IF(VALUE($C5774)&lt;100000000,VALUE($C5774),1000000000),IFERROR(IF(VALUE(MID($C5774,2,20))&lt;100000000,VALUE(MID($C5774,2,20)),1000000000),1000000000))+ROW()/100000,"")</f>
        <v/>
      </c>
    </row>
    <row r="5775">
      <c r="E5775" s="14" t="n"/>
      <c r="M5775" s="8">
        <f>IF($C5775="","",L5775*T5775/100)</f>
        <v/>
      </c>
      <c r="S5775" s="8" t="n"/>
      <c r="T5775" s="8" t="n"/>
      <c r="W5775">
        <f>IF($C5775="","",IF($AL5775=1,0,IF($AK5775=1,Settings!$C$6,Settings!$C$7))*100)</f>
        <v/>
      </c>
      <c r="X5775" s="8">
        <f>IF($C5775="","",T5775*W5775/100)</f>
        <v/>
      </c>
      <c r="Y5775" s="8">
        <f>IF($C5775="","",T5775-X5775)</f>
        <v/>
      </c>
      <c r="Z5775" s="8">
        <f>IF($C5775="","",Y5775-M5775)</f>
        <v/>
      </c>
      <c r="AD5775" s="8" t="n"/>
      <c r="AG5775" s="14" t="n"/>
      <c r="AI5775">
        <f>IF($C5775="","",IF(COUNTIF($C$2:$C5775,$C5775)=1,1,0))</f>
        <v/>
      </c>
      <c r="AJ5775">
        <f>IF($AI5775=1,SUMPRODUCT(--($AM$2:$AM$7001&lt;$AM5775))+1,"")</f>
        <v/>
      </c>
      <c r="AK5775">
        <f>IF($C5775="","",IF(OR($P5775=TRUE(),$P5775="TRUE"),1,0))</f>
        <v/>
      </c>
      <c r="AL5775">
        <f>IF($C5775="","",IF(AND($V5775="Yes",SUMPRODUCT((LEN(Settings!$F$6:$F$13)&gt;0)*ISNUMBER(SEARCH(Settings!$F$6:$F$13,$O5775)))=0),1,0))</f>
        <v/>
      </c>
      <c r="AM5775">
        <f>IF($AI5775=1,IFERROR(IF(VALUE($C5775)&lt;100000000,VALUE($C5775),1000000000),IFERROR(IF(VALUE(MID($C5775,2,20))&lt;100000000,VALUE(MID($C5775,2,20)),1000000000),1000000000))+ROW()/100000,"")</f>
        <v/>
      </c>
    </row>
    <row r="5776">
      <c r="E5776" s="14" t="n"/>
      <c r="M5776" s="8">
        <f>IF($C5776="","",L5776*T5776/100)</f>
        <v/>
      </c>
      <c r="S5776" s="8" t="n"/>
      <c r="T5776" s="8" t="n"/>
      <c r="W5776">
        <f>IF($C5776="","",IF($AL5776=1,0,IF($AK5776=1,Settings!$C$6,Settings!$C$7))*100)</f>
        <v/>
      </c>
      <c r="X5776" s="8">
        <f>IF($C5776="","",T5776*W5776/100)</f>
        <v/>
      </c>
      <c r="Y5776" s="8">
        <f>IF($C5776="","",T5776-X5776)</f>
        <v/>
      </c>
      <c r="Z5776" s="8">
        <f>IF($C5776="","",Y5776-M5776)</f>
        <v/>
      </c>
      <c r="AD5776" s="8" t="n"/>
      <c r="AG5776" s="14" t="n"/>
      <c r="AI5776">
        <f>IF($C5776="","",IF(COUNTIF($C$2:$C5776,$C5776)=1,1,0))</f>
        <v/>
      </c>
      <c r="AJ5776">
        <f>IF($AI5776=1,SUMPRODUCT(--($AM$2:$AM$7001&lt;$AM5776))+1,"")</f>
        <v/>
      </c>
      <c r="AK5776">
        <f>IF($C5776="","",IF(OR($P5776=TRUE(),$P5776="TRUE"),1,0))</f>
        <v/>
      </c>
      <c r="AL5776">
        <f>IF($C5776="","",IF(AND($V5776="Yes",SUMPRODUCT((LEN(Settings!$F$6:$F$13)&gt;0)*ISNUMBER(SEARCH(Settings!$F$6:$F$13,$O5776)))=0),1,0))</f>
        <v/>
      </c>
      <c r="AM5776">
        <f>IF($AI5776=1,IFERROR(IF(VALUE($C5776)&lt;100000000,VALUE($C5776),1000000000),IFERROR(IF(VALUE(MID($C5776,2,20))&lt;100000000,VALUE(MID($C5776,2,20)),1000000000),1000000000))+ROW()/100000,"")</f>
        <v/>
      </c>
    </row>
    <row r="5777">
      <c r="E5777" s="14" t="n"/>
      <c r="M5777" s="8">
        <f>IF($C5777="","",L5777*T5777/100)</f>
        <v/>
      </c>
      <c r="S5777" s="8" t="n"/>
      <c r="T5777" s="8" t="n"/>
      <c r="W5777">
        <f>IF($C5777="","",IF($AL5777=1,0,IF($AK5777=1,Settings!$C$6,Settings!$C$7))*100)</f>
        <v/>
      </c>
      <c r="X5777" s="8">
        <f>IF($C5777="","",T5777*W5777/100)</f>
        <v/>
      </c>
      <c r="Y5777" s="8">
        <f>IF($C5777="","",T5777-X5777)</f>
        <v/>
      </c>
      <c r="Z5777" s="8">
        <f>IF($C5777="","",Y5777-M5777)</f>
        <v/>
      </c>
      <c r="AD5777" s="8" t="n"/>
      <c r="AG5777" s="14" t="n"/>
      <c r="AI5777">
        <f>IF($C5777="","",IF(COUNTIF($C$2:$C5777,$C5777)=1,1,0))</f>
        <v/>
      </c>
      <c r="AJ5777">
        <f>IF($AI5777=1,SUMPRODUCT(--($AM$2:$AM$7001&lt;$AM5777))+1,"")</f>
        <v/>
      </c>
      <c r="AK5777">
        <f>IF($C5777="","",IF(OR($P5777=TRUE(),$P5777="TRUE"),1,0))</f>
        <v/>
      </c>
      <c r="AL5777">
        <f>IF($C5777="","",IF(AND($V5777="Yes",SUMPRODUCT((LEN(Settings!$F$6:$F$13)&gt;0)*ISNUMBER(SEARCH(Settings!$F$6:$F$13,$O5777)))=0),1,0))</f>
        <v/>
      </c>
      <c r="AM5777">
        <f>IF($AI5777=1,IFERROR(IF(VALUE($C5777)&lt;100000000,VALUE($C5777),1000000000),IFERROR(IF(VALUE(MID($C5777,2,20))&lt;100000000,VALUE(MID($C5777,2,20)),1000000000),1000000000))+ROW()/100000,"")</f>
        <v/>
      </c>
    </row>
    <row r="5778">
      <c r="E5778" s="14" t="n"/>
      <c r="M5778" s="8">
        <f>IF($C5778="","",L5778*T5778/100)</f>
        <v/>
      </c>
      <c r="S5778" s="8" t="n"/>
      <c r="T5778" s="8" t="n"/>
      <c r="W5778">
        <f>IF($C5778="","",IF($AL5778=1,0,IF($AK5778=1,Settings!$C$6,Settings!$C$7))*100)</f>
        <v/>
      </c>
      <c r="X5778" s="8">
        <f>IF($C5778="","",T5778*W5778/100)</f>
        <v/>
      </c>
      <c r="Y5778" s="8">
        <f>IF($C5778="","",T5778-X5778)</f>
        <v/>
      </c>
      <c r="Z5778" s="8">
        <f>IF($C5778="","",Y5778-M5778)</f>
        <v/>
      </c>
      <c r="AD5778" s="8" t="n"/>
      <c r="AG5778" s="14" t="n"/>
      <c r="AI5778">
        <f>IF($C5778="","",IF(COUNTIF($C$2:$C5778,$C5778)=1,1,0))</f>
        <v/>
      </c>
      <c r="AJ5778">
        <f>IF($AI5778=1,SUMPRODUCT(--($AM$2:$AM$7001&lt;$AM5778))+1,"")</f>
        <v/>
      </c>
      <c r="AK5778">
        <f>IF($C5778="","",IF(OR($P5778=TRUE(),$P5778="TRUE"),1,0))</f>
        <v/>
      </c>
      <c r="AL5778">
        <f>IF($C5778="","",IF(AND($V5778="Yes",SUMPRODUCT((LEN(Settings!$F$6:$F$13)&gt;0)*ISNUMBER(SEARCH(Settings!$F$6:$F$13,$O5778)))=0),1,0))</f>
        <v/>
      </c>
      <c r="AM5778">
        <f>IF($AI5778=1,IFERROR(IF(VALUE($C5778)&lt;100000000,VALUE($C5778),1000000000),IFERROR(IF(VALUE(MID($C5778,2,20))&lt;100000000,VALUE(MID($C5778,2,20)),1000000000),1000000000))+ROW()/100000,"")</f>
        <v/>
      </c>
    </row>
    <row r="5779">
      <c r="E5779" s="14" t="n"/>
      <c r="M5779" s="8">
        <f>IF($C5779="","",L5779*T5779/100)</f>
        <v/>
      </c>
      <c r="S5779" s="8" t="n"/>
      <c r="T5779" s="8" t="n"/>
      <c r="W5779">
        <f>IF($C5779="","",IF($AL5779=1,0,IF($AK5779=1,Settings!$C$6,Settings!$C$7))*100)</f>
        <v/>
      </c>
      <c r="X5779" s="8">
        <f>IF($C5779="","",T5779*W5779/100)</f>
        <v/>
      </c>
      <c r="Y5779" s="8">
        <f>IF($C5779="","",T5779-X5779)</f>
        <v/>
      </c>
      <c r="Z5779" s="8">
        <f>IF($C5779="","",Y5779-M5779)</f>
        <v/>
      </c>
      <c r="AD5779" s="8" t="n"/>
      <c r="AG5779" s="14" t="n"/>
      <c r="AI5779">
        <f>IF($C5779="","",IF(COUNTIF($C$2:$C5779,$C5779)=1,1,0))</f>
        <v/>
      </c>
      <c r="AJ5779">
        <f>IF($AI5779=1,SUMPRODUCT(--($AM$2:$AM$7001&lt;$AM5779))+1,"")</f>
        <v/>
      </c>
      <c r="AK5779">
        <f>IF($C5779="","",IF(OR($P5779=TRUE(),$P5779="TRUE"),1,0))</f>
        <v/>
      </c>
      <c r="AL5779">
        <f>IF($C5779="","",IF(AND($V5779="Yes",SUMPRODUCT((LEN(Settings!$F$6:$F$13)&gt;0)*ISNUMBER(SEARCH(Settings!$F$6:$F$13,$O5779)))=0),1,0))</f>
        <v/>
      </c>
      <c r="AM5779">
        <f>IF($AI5779=1,IFERROR(IF(VALUE($C5779)&lt;100000000,VALUE($C5779),1000000000),IFERROR(IF(VALUE(MID($C5779,2,20))&lt;100000000,VALUE(MID($C5779,2,20)),1000000000),1000000000))+ROW()/100000,"")</f>
        <v/>
      </c>
    </row>
    <row r="5780">
      <c r="E5780" s="14" t="n"/>
      <c r="M5780" s="8">
        <f>IF($C5780="","",L5780*T5780/100)</f>
        <v/>
      </c>
      <c r="S5780" s="8" t="n"/>
      <c r="T5780" s="8" t="n"/>
      <c r="W5780">
        <f>IF($C5780="","",IF($AL5780=1,0,IF($AK5780=1,Settings!$C$6,Settings!$C$7))*100)</f>
        <v/>
      </c>
      <c r="X5780" s="8">
        <f>IF($C5780="","",T5780*W5780/100)</f>
        <v/>
      </c>
      <c r="Y5780" s="8">
        <f>IF($C5780="","",T5780-X5780)</f>
        <v/>
      </c>
      <c r="Z5780" s="8">
        <f>IF($C5780="","",Y5780-M5780)</f>
        <v/>
      </c>
      <c r="AD5780" s="8" t="n"/>
      <c r="AG5780" s="14" t="n"/>
      <c r="AI5780">
        <f>IF($C5780="","",IF(COUNTIF($C$2:$C5780,$C5780)=1,1,0))</f>
        <v/>
      </c>
      <c r="AJ5780">
        <f>IF($AI5780=1,SUMPRODUCT(--($AM$2:$AM$7001&lt;$AM5780))+1,"")</f>
        <v/>
      </c>
      <c r="AK5780">
        <f>IF($C5780="","",IF(OR($P5780=TRUE(),$P5780="TRUE"),1,0))</f>
        <v/>
      </c>
      <c r="AL5780">
        <f>IF($C5780="","",IF(AND($V5780="Yes",SUMPRODUCT((LEN(Settings!$F$6:$F$13)&gt;0)*ISNUMBER(SEARCH(Settings!$F$6:$F$13,$O5780)))=0),1,0))</f>
        <v/>
      </c>
      <c r="AM5780">
        <f>IF($AI5780=1,IFERROR(IF(VALUE($C5780)&lt;100000000,VALUE($C5780),1000000000),IFERROR(IF(VALUE(MID($C5780,2,20))&lt;100000000,VALUE(MID($C5780,2,20)),1000000000),1000000000))+ROW()/100000,"")</f>
        <v/>
      </c>
    </row>
    <row r="5781">
      <c r="E5781" s="14" t="n"/>
      <c r="M5781" s="8">
        <f>IF($C5781="","",L5781*T5781/100)</f>
        <v/>
      </c>
      <c r="S5781" s="8" t="n"/>
      <c r="T5781" s="8" t="n"/>
      <c r="W5781">
        <f>IF($C5781="","",IF($AL5781=1,0,IF($AK5781=1,Settings!$C$6,Settings!$C$7))*100)</f>
        <v/>
      </c>
      <c r="X5781" s="8">
        <f>IF($C5781="","",T5781*W5781/100)</f>
        <v/>
      </c>
      <c r="Y5781" s="8">
        <f>IF($C5781="","",T5781-X5781)</f>
        <v/>
      </c>
      <c r="Z5781" s="8">
        <f>IF($C5781="","",Y5781-M5781)</f>
        <v/>
      </c>
      <c r="AD5781" s="8" t="n"/>
      <c r="AG5781" s="14" t="n"/>
      <c r="AI5781">
        <f>IF($C5781="","",IF(COUNTIF($C$2:$C5781,$C5781)=1,1,0))</f>
        <v/>
      </c>
      <c r="AJ5781">
        <f>IF($AI5781=1,SUMPRODUCT(--($AM$2:$AM$7001&lt;$AM5781))+1,"")</f>
        <v/>
      </c>
      <c r="AK5781">
        <f>IF($C5781="","",IF(OR($P5781=TRUE(),$P5781="TRUE"),1,0))</f>
        <v/>
      </c>
      <c r="AL5781">
        <f>IF($C5781="","",IF(AND($V5781="Yes",SUMPRODUCT((LEN(Settings!$F$6:$F$13)&gt;0)*ISNUMBER(SEARCH(Settings!$F$6:$F$13,$O5781)))=0),1,0))</f>
        <v/>
      </c>
      <c r="AM5781">
        <f>IF($AI5781=1,IFERROR(IF(VALUE($C5781)&lt;100000000,VALUE($C5781),1000000000),IFERROR(IF(VALUE(MID($C5781,2,20))&lt;100000000,VALUE(MID($C5781,2,20)),1000000000),1000000000))+ROW()/100000,"")</f>
        <v/>
      </c>
    </row>
    <row r="5782">
      <c r="E5782" s="14" t="n"/>
      <c r="M5782" s="8">
        <f>IF($C5782="","",L5782*T5782/100)</f>
        <v/>
      </c>
      <c r="S5782" s="8" t="n"/>
      <c r="T5782" s="8" t="n"/>
      <c r="W5782">
        <f>IF($C5782="","",IF($AL5782=1,0,IF($AK5782=1,Settings!$C$6,Settings!$C$7))*100)</f>
        <v/>
      </c>
      <c r="X5782" s="8">
        <f>IF($C5782="","",T5782*W5782/100)</f>
        <v/>
      </c>
      <c r="Y5782" s="8">
        <f>IF($C5782="","",T5782-X5782)</f>
        <v/>
      </c>
      <c r="Z5782" s="8">
        <f>IF($C5782="","",Y5782-M5782)</f>
        <v/>
      </c>
      <c r="AD5782" s="8" t="n"/>
      <c r="AG5782" s="14" t="n"/>
      <c r="AI5782">
        <f>IF($C5782="","",IF(COUNTIF($C$2:$C5782,$C5782)=1,1,0))</f>
        <v/>
      </c>
      <c r="AJ5782">
        <f>IF($AI5782=1,SUMPRODUCT(--($AM$2:$AM$7001&lt;$AM5782))+1,"")</f>
        <v/>
      </c>
      <c r="AK5782">
        <f>IF($C5782="","",IF(OR($P5782=TRUE(),$P5782="TRUE"),1,0))</f>
        <v/>
      </c>
      <c r="AL5782">
        <f>IF($C5782="","",IF(AND($V5782="Yes",SUMPRODUCT((LEN(Settings!$F$6:$F$13)&gt;0)*ISNUMBER(SEARCH(Settings!$F$6:$F$13,$O5782)))=0),1,0))</f>
        <v/>
      </c>
      <c r="AM5782">
        <f>IF($AI5782=1,IFERROR(IF(VALUE($C5782)&lt;100000000,VALUE($C5782),1000000000),IFERROR(IF(VALUE(MID($C5782,2,20))&lt;100000000,VALUE(MID($C5782,2,20)),1000000000),1000000000))+ROW()/100000,"")</f>
        <v/>
      </c>
    </row>
    <row r="5783">
      <c r="E5783" s="14" t="n"/>
      <c r="M5783" s="8">
        <f>IF($C5783="","",L5783*T5783/100)</f>
        <v/>
      </c>
      <c r="S5783" s="8" t="n"/>
      <c r="T5783" s="8" t="n"/>
      <c r="W5783">
        <f>IF($C5783="","",IF($AL5783=1,0,IF($AK5783=1,Settings!$C$6,Settings!$C$7))*100)</f>
        <v/>
      </c>
      <c r="X5783" s="8">
        <f>IF($C5783="","",T5783*W5783/100)</f>
        <v/>
      </c>
      <c r="Y5783" s="8">
        <f>IF($C5783="","",T5783-X5783)</f>
        <v/>
      </c>
      <c r="Z5783" s="8">
        <f>IF($C5783="","",Y5783-M5783)</f>
        <v/>
      </c>
      <c r="AD5783" s="8" t="n"/>
      <c r="AG5783" s="14" t="n"/>
      <c r="AI5783">
        <f>IF($C5783="","",IF(COUNTIF($C$2:$C5783,$C5783)=1,1,0))</f>
        <v/>
      </c>
      <c r="AJ5783">
        <f>IF($AI5783=1,SUMPRODUCT(--($AM$2:$AM$7001&lt;$AM5783))+1,"")</f>
        <v/>
      </c>
      <c r="AK5783">
        <f>IF($C5783="","",IF(OR($P5783=TRUE(),$P5783="TRUE"),1,0))</f>
        <v/>
      </c>
      <c r="AL5783">
        <f>IF($C5783="","",IF(AND($V5783="Yes",SUMPRODUCT((LEN(Settings!$F$6:$F$13)&gt;0)*ISNUMBER(SEARCH(Settings!$F$6:$F$13,$O5783)))=0),1,0))</f>
        <v/>
      </c>
      <c r="AM5783">
        <f>IF($AI5783=1,IFERROR(IF(VALUE($C5783)&lt;100000000,VALUE($C5783),1000000000),IFERROR(IF(VALUE(MID($C5783,2,20))&lt;100000000,VALUE(MID($C5783,2,20)),1000000000),1000000000))+ROW()/100000,"")</f>
        <v/>
      </c>
    </row>
    <row r="5784">
      <c r="E5784" s="14" t="n"/>
      <c r="M5784" s="8">
        <f>IF($C5784="","",L5784*T5784/100)</f>
        <v/>
      </c>
      <c r="S5784" s="8" t="n"/>
      <c r="T5784" s="8" t="n"/>
      <c r="W5784">
        <f>IF($C5784="","",IF($AL5784=1,0,IF($AK5784=1,Settings!$C$6,Settings!$C$7))*100)</f>
        <v/>
      </c>
      <c r="X5784" s="8">
        <f>IF($C5784="","",T5784*W5784/100)</f>
        <v/>
      </c>
      <c r="Y5784" s="8">
        <f>IF($C5784="","",T5784-X5784)</f>
        <v/>
      </c>
      <c r="Z5784" s="8">
        <f>IF($C5784="","",Y5784-M5784)</f>
        <v/>
      </c>
      <c r="AD5784" s="8" t="n"/>
      <c r="AG5784" s="14" t="n"/>
      <c r="AI5784">
        <f>IF($C5784="","",IF(COUNTIF($C$2:$C5784,$C5784)=1,1,0))</f>
        <v/>
      </c>
      <c r="AJ5784">
        <f>IF($AI5784=1,SUMPRODUCT(--($AM$2:$AM$7001&lt;$AM5784))+1,"")</f>
        <v/>
      </c>
      <c r="AK5784">
        <f>IF($C5784="","",IF(OR($P5784=TRUE(),$P5784="TRUE"),1,0))</f>
        <v/>
      </c>
      <c r="AL5784">
        <f>IF($C5784="","",IF(AND($V5784="Yes",SUMPRODUCT((LEN(Settings!$F$6:$F$13)&gt;0)*ISNUMBER(SEARCH(Settings!$F$6:$F$13,$O5784)))=0),1,0))</f>
        <v/>
      </c>
      <c r="AM5784">
        <f>IF($AI5784=1,IFERROR(IF(VALUE($C5784)&lt;100000000,VALUE($C5784),1000000000),IFERROR(IF(VALUE(MID($C5784,2,20))&lt;100000000,VALUE(MID($C5784,2,20)),1000000000),1000000000))+ROW()/100000,"")</f>
        <v/>
      </c>
    </row>
    <row r="5785">
      <c r="E5785" s="14" t="n"/>
      <c r="M5785" s="8">
        <f>IF($C5785="","",L5785*T5785/100)</f>
        <v/>
      </c>
      <c r="S5785" s="8" t="n"/>
      <c r="T5785" s="8" t="n"/>
      <c r="W5785">
        <f>IF($C5785="","",IF($AL5785=1,0,IF($AK5785=1,Settings!$C$6,Settings!$C$7))*100)</f>
        <v/>
      </c>
      <c r="X5785" s="8">
        <f>IF($C5785="","",T5785*W5785/100)</f>
        <v/>
      </c>
      <c r="Y5785" s="8">
        <f>IF($C5785="","",T5785-X5785)</f>
        <v/>
      </c>
      <c r="Z5785" s="8">
        <f>IF($C5785="","",Y5785-M5785)</f>
        <v/>
      </c>
      <c r="AD5785" s="8" t="n"/>
      <c r="AG5785" s="14" t="n"/>
      <c r="AI5785">
        <f>IF($C5785="","",IF(COUNTIF($C$2:$C5785,$C5785)=1,1,0))</f>
        <v/>
      </c>
      <c r="AJ5785">
        <f>IF($AI5785=1,SUMPRODUCT(--($AM$2:$AM$7001&lt;$AM5785))+1,"")</f>
        <v/>
      </c>
      <c r="AK5785">
        <f>IF($C5785="","",IF(OR($P5785=TRUE(),$P5785="TRUE"),1,0))</f>
        <v/>
      </c>
      <c r="AL5785">
        <f>IF($C5785="","",IF(AND($V5785="Yes",SUMPRODUCT((LEN(Settings!$F$6:$F$13)&gt;0)*ISNUMBER(SEARCH(Settings!$F$6:$F$13,$O5785)))=0),1,0))</f>
        <v/>
      </c>
      <c r="AM5785">
        <f>IF($AI5785=1,IFERROR(IF(VALUE($C5785)&lt;100000000,VALUE($C5785),1000000000),IFERROR(IF(VALUE(MID($C5785,2,20))&lt;100000000,VALUE(MID($C5785,2,20)),1000000000),1000000000))+ROW()/100000,"")</f>
        <v/>
      </c>
    </row>
    <row r="5786">
      <c r="E5786" s="14" t="n"/>
      <c r="M5786" s="8">
        <f>IF($C5786="","",L5786*T5786/100)</f>
        <v/>
      </c>
      <c r="S5786" s="8" t="n"/>
      <c r="T5786" s="8" t="n"/>
      <c r="W5786">
        <f>IF($C5786="","",IF($AL5786=1,0,IF($AK5786=1,Settings!$C$6,Settings!$C$7))*100)</f>
        <v/>
      </c>
      <c r="X5786" s="8">
        <f>IF($C5786="","",T5786*W5786/100)</f>
        <v/>
      </c>
      <c r="Y5786" s="8">
        <f>IF($C5786="","",T5786-X5786)</f>
        <v/>
      </c>
      <c r="Z5786" s="8">
        <f>IF($C5786="","",Y5786-M5786)</f>
        <v/>
      </c>
      <c r="AD5786" s="8" t="n"/>
      <c r="AG5786" s="14" t="n"/>
      <c r="AI5786">
        <f>IF($C5786="","",IF(COUNTIF($C$2:$C5786,$C5786)=1,1,0))</f>
        <v/>
      </c>
      <c r="AJ5786">
        <f>IF($AI5786=1,SUMPRODUCT(--($AM$2:$AM$7001&lt;$AM5786))+1,"")</f>
        <v/>
      </c>
      <c r="AK5786">
        <f>IF($C5786="","",IF(OR($P5786=TRUE(),$P5786="TRUE"),1,0))</f>
        <v/>
      </c>
      <c r="AL5786">
        <f>IF($C5786="","",IF(AND($V5786="Yes",SUMPRODUCT((LEN(Settings!$F$6:$F$13)&gt;0)*ISNUMBER(SEARCH(Settings!$F$6:$F$13,$O5786)))=0),1,0))</f>
        <v/>
      </c>
      <c r="AM5786">
        <f>IF($AI5786=1,IFERROR(IF(VALUE($C5786)&lt;100000000,VALUE($C5786),1000000000),IFERROR(IF(VALUE(MID($C5786,2,20))&lt;100000000,VALUE(MID($C5786,2,20)),1000000000),1000000000))+ROW()/100000,"")</f>
        <v/>
      </c>
    </row>
    <row r="5787">
      <c r="E5787" s="14" t="n"/>
      <c r="M5787" s="8">
        <f>IF($C5787="","",L5787*T5787/100)</f>
        <v/>
      </c>
      <c r="S5787" s="8" t="n"/>
      <c r="T5787" s="8" t="n"/>
      <c r="W5787">
        <f>IF($C5787="","",IF($AL5787=1,0,IF($AK5787=1,Settings!$C$6,Settings!$C$7))*100)</f>
        <v/>
      </c>
      <c r="X5787" s="8">
        <f>IF($C5787="","",T5787*W5787/100)</f>
        <v/>
      </c>
      <c r="Y5787" s="8">
        <f>IF($C5787="","",T5787-X5787)</f>
        <v/>
      </c>
      <c r="Z5787" s="8">
        <f>IF($C5787="","",Y5787-M5787)</f>
        <v/>
      </c>
      <c r="AD5787" s="8" t="n"/>
      <c r="AG5787" s="14" t="n"/>
      <c r="AI5787">
        <f>IF($C5787="","",IF(COUNTIF($C$2:$C5787,$C5787)=1,1,0))</f>
        <v/>
      </c>
      <c r="AJ5787">
        <f>IF($AI5787=1,SUMPRODUCT(--($AM$2:$AM$7001&lt;$AM5787))+1,"")</f>
        <v/>
      </c>
      <c r="AK5787">
        <f>IF($C5787="","",IF(OR($P5787=TRUE(),$P5787="TRUE"),1,0))</f>
        <v/>
      </c>
      <c r="AL5787">
        <f>IF($C5787="","",IF(AND($V5787="Yes",SUMPRODUCT((LEN(Settings!$F$6:$F$13)&gt;0)*ISNUMBER(SEARCH(Settings!$F$6:$F$13,$O5787)))=0),1,0))</f>
        <v/>
      </c>
      <c r="AM5787">
        <f>IF($AI5787=1,IFERROR(IF(VALUE($C5787)&lt;100000000,VALUE($C5787),1000000000),IFERROR(IF(VALUE(MID($C5787,2,20))&lt;100000000,VALUE(MID($C5787,2,20)),1000000000),1000000000))+ROW()/100000,"")</f>
        <v/>
      </c>
    </row>
    <row r="5788">
      <c r="E5788" s="14" t="n"/>
      <c r="M5788" s="8">
        <f>IF($C5788="","",L5788*T5788/100)</f>
        <v/>
      </c>
      <c r="S5788" s="8" t="n"/>
      <c r="T5788" s="8" t="n"/>
      <c r="W5788">
        <f>IF($C5788="","",IF($AL5788=1,0,IF($AK5788=1,Settings!$C$6,Settings!$C$7))*100)</f>
        <v/>
      </c>
      <c r="X5788" s="8">
        <f>IF($C5788="","",T5788*W5788/100)</f>
        <v/>
      </c>
      <c r="Y5788" s="8">
        <f>IF($C5788="","",T5788-X5788)</f>
        <v/>
      </c>
      <c r="Z5788" s="8">
        <f>IF($C5788="","",Y5788-M5788)</f>
        <v/>
      </c>
      <c r="AD5788" s="8" t="n"/>
      <c r="AG5788" s="14" t="n"/>
      <c r="AI5788">
        <f>IF($C5788="","",IF(COUNTIF($C$2:$C5788,$C5788)=1,1,0))</f>
        <v/>
      </c>
      <c r="AJ5788">
        <f>IF($AI5788=1,SUMPRODUCT(--($AM$2:$AM$7001&lt;$AM5788))+1,"")</f>
        <v/>
      </c>
      <c r="AK5788">
        <f>IF($C5788="","",IF(OR($P5788=TRUE(),$P5788="TRUE"),1,0))</f>
        <v/>
      </c>
      <c r="AL5788">
        <f>IF($C5788="","",IF(AND($V5788="Yes",SUMPRODUCT((LEN(Settings!$F$6:$F$13)&gt;0)*ISNUMBER(SEARCH(Settings!$F$6:$F$13,$O5788)))=0),1,0))</f>
        <v/>
      </c>
      <c r="AM5788">
        <f>IF($AI5788=1,IFERROR(IF(VALUE($C5788)&lt;100000000,VALUE($C5788),1000000000),IFERROR(IF(VALUE(MID($C5788,2,20))&lt;100000000,VALUE(MID($C5788,2,20)),1000000000),1000000000))+ROW()/100000,"")</f>
        <v/>
      </c>
    </row>
    <row r="5789">
      <c r="E5789" s="14" t="n"/>
      <c r="M5789" s="8">
        <f>IF($C5789="","",L5789*T5789/100)</f>
        <v/>
      </c>
      <c r="S5789" s="8" t="n"/>
      <c r="T5789" s="8" t="n"/>
      <c r="W5789">
        <f>IF($C5789="","",IF($AL5789=1,0,IF($AK5789=1,Settings!$C$6,Settings!$C$7))*100)</f>
        <v/>
      </c>
      <c r="X5789" s="8">
        <f>IF($C5789="","",T5789*W5789/100)</f>
        <v/>
      </c>
      <c r="Y5789" s="8">
        <f>IF($C5789="","",T5789-X5789)</f>
        <v/>
      </c>
      <c r="Z5789" s="8">
        <f>IF($C5789="","",Y5789-M5789)</f>
        <v/>
      </c>
      <c r="AD5789" s="8" t="n"/>
      <c r="AG5789" s="14" t="n"/>
      <c r="AI5789">
        <f>IF($C5789="","",IF(COUNTIF($C$2:$C5789,$C5789)=1,1,0))</f>
        <v/>
      </c>
      <c r="AJ5789">
        <f>IF($AI5789=1,SUMPRODUCT(--($AM$2:$AM$7001&lt;$AM5789))+1,"")</f>
        <v/>
      </c>
      <c r="AK5789">
        <f>IF($C5789="","",IF(OR($P5789=TRUE(),$P5789="TRUE"),1,0))</f>
        <v/>
      </c>
      <c r="AL5789">
        <f>IF($C5789="","",IF(AND($V5789="Yes",SUMPRODUCT((LEN(Settings!$F$6:$F$13)&gt;0)*ISNUMBER(SEARCH(Settings!$F$6:$F$13,$O5789)))=0),1,0))</f>
        <v/>
      </c>
      <c r="AM5789">
        <f>IF($AI5789=1,IFERROR(IF(VALUE($C5789)&lt;100000000,VALUE($C5789),1000000000),IFERROR(IF(VALUE(MID($C5789,2,20))&lt;100000000,VALUE(MID($C5789,2,20)),1000000000),1000000000))+ROW()/100000,"")</f>
        <v/>
      </c>
    </row>
    <row r="5790">
      <c r="E5790" s="14" t="n"/>
      <c r="M5790" s="8">
        <f>IF($C5790="","",L5790*T5790/100)</f>
        <v/>
      </c>
      <c r="S5790" s="8" t="n"/>
      <c r="T5790" s="8" t="n"/>
      <c r="W5790">
        <f>IF($C5790="","",IF($AL5790=1,0,IF($AK5790=1,Settings!$C$6,Settings!$C$7))*100)</f>
        <v/>
      </c>
      <c r="X5790" s="8">
        <f>IF($C5790="","",T5790*W5790/100)</f>
        <v/>
      </c>
      <c r="Y5790" s="8">
        <f>IF($C5790="","",T5790-X5790)</f>
        <v/>
      </c>
      <c r="Z5790" s="8">
        <f>IF($C5790="","",Y5790-M5790)</f>
        <v/>
      </c>
      <c r="AD5790" s="8" t="n"/>
      <c r="AG5790" s="14" t="n"/>
      <c r="AI5790">
        <f>IF($C5790="","",IF(COUNTIF($C$2:$C5790,$C5790)=1,1,0))</f>
        <v/>
      </c>
      <c r="AJ5790">
        <f>IF($AI5790=1,SUMPRODUCT(--($AM$2:$AM$7001&lt;$AM5790))+1,"")</f>
        <v/>
      </c>
      <c r="AK5790">
        <f>IF($C5790="","",IF(OR($P5790=TRUE(),$P5790="TRUE"),1,0))</f>
        <v/>
      </c>
      <c r="AL5790">
        <f>IF($C5790="","",IF(AND($V5790="Yes",SUMPRODUCT((LEN(Settings!$F$6:$F$13)&gt;0)*ISNUMBER(SEARCH(Settings!$F$6:$F$13,$O5790)))=0),1,0))</f>
        <v/>
      </c>
      <c r="AM5790">
        <f>IF($AI5790=1,IFERROR(IF(VALUE($C5790)&lt;100000000,VALUE($C5790),1000000000),IFERROR(IF(VALUE(MID($C5790,2,20))&lt;100000000,VALUE(MID($C5790,2,20)),1000000000),1000000000))+ROW()/100000,"")</f>
        <v/>
      </c>
    </row>
    <row r="5791">
      <c r="E5791" s="14" t="n"/>
      <c r="M5791" s="8">
        <f>IF($C5791="","",L5791*T5791/100)</f>
        <v/>
      </c>
      <c r="S5791" s="8" t="n"/>
      <c r="T5791" s="8" t="n"/>
      <c r="W5791">
        <f>IF($C5791="","",IF($AL5791=1,0,IF($AK5791=1,Settings!$C$6,Settings!$C$7))*100)</f>
        <v/>
      </c>
      <c r="X5791" s="8">
        <f>IF($C5791="","",T5791*W5791/100)</f>
        <v/>
      </c>
      <c r="Y5791" s="8">
        <f>IF($C5791="","",T5791-X5791)</f>
        <v/>
      </c>
      <c r="Z5791" s="8">
        <f>IF($C5791="","",Y5791-M5791)</f>
        <v/>
      </c>
      <c r="AD5791" s="8" t="n"/>
      <c r="AG5791" s="14" t="n"/>
      <c r="AI5791">
        <f>IF($C5791="","",IF(COUNTIF($C$2:$C5791,$C5791)=1,1,0))</f>
        <v/>
      </c>
      <c r="AJ5791">
        <f>IF($AI5791=1,SUMPRODUCT(--($AM$2:$AM$7001&lt;$AM5791))+1,"")</f>
        <v/>
      </c>
      <c r="AK5791">
        <f>IF($C5791="","",IF(OR($P5791=TRUE(),$P5791="TRUE"),1,0))</f>
        <v/>
      </c>
      <c r="AL5791">
        <f>IF($C5791="","",IF(AND($V5791="Yes",SUMPRODUCT((LEN(Settings!$F$6:$F$13)&gt;0)*ISNUMBER(SEARCH(Settings!$F$6:$F$13,$O5791)))=0),1,0))</f>
        <v/>
      </c>
      <c r="AM5791">
        <f>IF($AI5791=1,IFERROR(IF(VALUE($C5791)&lt;100000000,VALUE($C5791),1000000000),IFERROR(IF(VALUE(MID($C5791,2,20))&lt;100000000,VALUE(MID($C5791,2,20)),1000000000),1000000000))+ROW()/100000,"")</f>
        <v/>
      </c>
    </row>
    <row r="5792">
      <c r="E5792" s="14" t="n"/>
      <c r="M5792" s="8">
        <f>IF($C5792="","",L5792*T5792/100)</f>
        <v/>
      </c>
      <c r="S5792" s="8" t="n"/>
      <c r="T5792" s="8" t="n"/>
      <c r="W5792">
        <f>IF($C5792="","",IF($AL5792=1,0,IF($AK5792=1,Settings!$C$6,Settings!$C$7))*100)</f>
        <v/>
      </c>
      <c r="X5792" s="8">
        <f>IF($C5792="","",T5792*W5792/100)</f>
        <v/>
      </c>
      <c r="Y5792" s="8">
        <f>IF($C5792="","",T5792-X5792)</f>
        <v/>
      </c>
      <c r="Z5792" s="8">
        <f>IF($C5792="","",Y5792-M5792)</f>
        <v/>
      </c>
      <c r="AD5792" s="8" t="n"/>
      <c r="AG5792" s="14" t="n"/>
      <c r="AI5792">
        <f>IF($C5792="","",IF(COUNTIF($C$2:$C5792,$C5792)=1,1,0))</f>
        <v/>
      </c>
      <c r="AJ5792">
        <f>IF($AI5792=1,SUMPRODUCT(--($AM$2:$AM$7001&lt;$AM5792))+1,"")</f>
        <v/>
      </c>
      <c r="AK5792">
        <f>IF($C5792="","",IF(OR($P5792=TRUE(),$P5792="TRUE"),1,0))</f>
        <v/>
      </c>
      <c r="AL5792">
        <f>IF($C5792="","",IF(AND($V5792="Yes",SUMPRODUCT((LEN(Settings!$F$6:$F$13)&gt;0)*ISNUMBER(SEARCH(Settings!$F$6:$F$13,$O5792)))=0),1,0))</f>
        <v/>
      </c>
      <c r="AM5792">
        <f>IF($AI5792=1,IFERROR(IF(VALUE($C5792)&lt;100000000,VALUE($C5792),1000000000),IFERROR(IF(VALUE(MID($C5792,2,20))&lt;100000000,VALUE(MID($C5792,2,20)),1000000000),1000000000))+ROW()/100000,"")</f>
        <v/>
      </c>
    </row>
    <row r="5793">
      <c r="E5793" s="14" t="n"/>
      <c r="M5793" s="8">
        <f>IF($C5793="","",L5793*T5793/100)</f>
        <v/>
      </c>
      <c r="S5793" s="8" t="n"/>
      <c r="T5793" s="8" t="n"/>
      <c r="W5793">
        <f>IF($C5793="","",IF($AL5793=1,0,IF($AK5793=1,Settings!$C$6,Settings!$C$7))*100)</f>
        <v/>
      </c>
      <c r="X5793" s="8">
        <f>IF($C5793="","",T5793*W5793/100)</f>
        <v/>
      </c>
      <c r="Y5793" s="8">
        <f>IF($C5793="","",T5793-X5793)</f>
        <v/>
      </c>
      <c r="Z5793" s="8">
        <f>IF($C5793="","",Y5793-M5793)</f>
        <v/>
      </c>
      <c r="AD5793" s="8" t="n"/>
      <c r="AG5793" s="14" t="n"/>
      <c r="AI5793">
        <f>IF($C5793="","",IF(COUNTIF($C$2:$C5793,$C5793)=1,1,0))</f>
        <v/>
      </c>
      <c r="AJ5793">
        <f>IF($AI5793=1,SUMPRODUCT(--($AM$2:$AM$7001&lt;$AM5793))+1,"")</f>
        <v/>
      </c>
      <c r="AK5793">
        <f>IF($C5793="","",IF(OR($P5793=TRUE(),$P5793="TRUE"),1,0))</f>
        <v/>
      </c>
      <c r="AL5793">
        <f>IF($C5793="","",IF(AND($V5793="Yes",SUMPRODUCT((LEN(Settings!$F$6:$F$13)&gt;0)*ISNUMBER(SEARCH(Settings!$F$6:$F$13,$O5793)))=0),1,0))</f>
        <v/>
      </c>
      <c r="AM5793">
        <f>IF($AI5793=1,IFERROR(IF(VALUE($C5793)&lt;100000000,VALUE($C5793),1000000000),IFERROR(IF(VALUE(MID($C5793,2,20))&lt;100000000,VALUE(MID($C5793,2,20)),1000000000),1000000000))+ROW()/100000,"")</f>
        <v/>
      </c>
    </row>
    <row r="5794">
      <c r="E5794" s="14" t="n"/>
      <c r="M5794" s="8">
        <f>IF($C5794="","",L5794*T5794/100)</f>
        <v/>
      </c>
      <c r="S5794" s="8" t="n"/>
      <c r="T5794" s="8" t="n"/>
      <c r="W5794">
        <f>IF($C5794="","",IF($AL5794=1,0,IF($AK5794=1,Settings!$C$6,Settings!$C$7))*100)</f>
        <v/>
      </c>
      <c r="X5794" s="8">
        <f>IF($C5794="","",T5794*W5794/100)</f>
        <v/>
      </c>
      <c r="Y5794" s="8">
        <f>IF($C5794="","",T5794-X5794)</f>
        <v/>
      </c>
      <c r="Z5794" s="8">
        <f>IF($C5794="","",Y5794-M5794)</f>
        <v/>
      </c>
      <c r="AD5794" s="8" t="n"/>
      <c r="AG5794" s="14" t="n"/>
      <c r="AI5794">
        <f>IF($C5794="","",IF(COUNTIF($C$2:$C5794,$C5794)=1,1,0))</f>
        <v/>
      </c>
      <c r="AJ5794">
        <f>IF($AI5794=1,SUMPRODUCT(--($AM$2:$AM$7001&lt;$AM5794))+1,"")</f>
        <v/>
      </c>
      <c r="AK5794">
        <f>IF($C5794="","",IF(OR($P5794=TRUE(),$P5794="TRUE"),1,0))</f>
        <v/>
      </c>
      <c r="AL5794">
        <f>IF($C5794="","",IF(AND($V5794="Yes",SUMPRODUCT((LEN(Settings!$F$6:$F$13)&gt;0)*ISNUMBER(SEARCH(Settings!$F$6:$F$13,$O5794)))=0),1,0))</f>
        <v/>
      </c>
      <c r="AM5794">
        <f>IF($AI5794=1,IFERROR(IF(VALUE($C5794)&lt;100000000,VALUE($C5794),1000000000),IFERROR(IF(VALUE(MID($C5794,2,20))&lt;100000000,VALUE(MID($C5794,2,20)),1000000000),1000000000))+ROW()/100000,"")</f>
        <v/>
      </c>
    </row>
    <row r="5795">
      <c r="E5795" s="14" t="n"/>
      <c r="M5795" s="8">
        <f>IF($C5795="","",L5795*T5795/100)</f>
        <v/>
      </c>
      <c r="S5795" s="8" t="n"/>
      <c r="T5795" s="8" t="n"/>
      <c r="W5795">
        <f>IF($C5795="","",IF($AL5795=1,0,IF($AK5795=1,Settings!$C$6,Settings!$C$7))*100)</f>
        <v/>
      </c>
      <c r="X5795" s="8">
        <f>IF($C5795="","",T5795*W5795/100)</f>
        <v/>
      </c>
      <c r="Y5795" s="8">
        <f>IF($C5795="","",T5795-X5795)</f>
        <v/>
      </c>
      <c r="Z5795" s="8">
        <f>IF($C5795="","",Y5795-M5795)</f>
        <v/>
      </c>
      <c r="AD5795" s="8" t="n"/>
      <c r="AG5795" s="14" t="n"/>
      <c r="AI5795">
        <f>IF($C5795="","",IF(COUNTIF($C$2:$C5795,$C5795)=1,1,0))</f>
        <v/>
      </c>
      <c r="AJ5795">
        <f>IF($AI5795=1,SUMPRODUCT(--($AM$2:$AM$7001&lt;$AM5795))+1,"")</f>
        <v/>
      </c>
      <c r="AK5795">
        <f>IF($C5795="","",IF(OR($P5795=TRUE(),$P5795="TRUE"),1,0))</f>
        <v/>
      </c>
      <c r="AL5795">
        <f>IF($C5795="","",IF(AND($V5795="Yes",SUMPRODUCT((LEN(Settings!$F$6:$F$13)&gt;0)*ISNUMBER(SEARCH(Settings!$F$6:$F$13,$O5795)))=0),1,0))</f>
        <v/>
      </c>
      <c r="AM5795">
        <f>IF($AI5795=1,IFERROR(IF(VALUE($C5795)&lt;100000000,VALUE($C5795),1000000000),IFERROR(IF(VALUE(MID($C5795,2,20))&lt;100000000,VALUE(MID($C5795,2,20)),1000000000),1000000000))+ROW()/100000,"")</f>
        <v/>
      </c>
    </row>
    <row r="5796">
      <c r="E5796" s="14" t="n"/>
      <c r="M5796" s="8">
        <f>IF($C5796="","",L5796*T5796/100)</f>
        <v/>
      </c>
      <c r="S5796" s="8" t="n"/>
      <c r="T5796" s="8" t="n"/>
      <c r="W5796">
        <f>IF($C5796="","",IF($AL5796=1,0,IF($AK5796=1,Settings!$C$6,Settings!$C$7))*100)</f>
        <v/>
      </c>
      <c r="X5796" s="8">
        <f>IF($C5796="","",T5796*W5796/100)</f>
        <v/>
      </c>
      <c r="Y5796" s="8">
        <f>IF($C5796="","",T5796-X5796)</f>
        <v/>
      </c>
      <c r="Z5796" s="8">
        <f>IF($C5796="","",Y5796-M5796)</f>
        <v/>
      </c>
      <c r="AD5796" s="8" t="n"/>
      <c r="AG5796" s="14" t="n"/>
      <c r="AI5796">
        <f>IF($C5796="","",IF(COUNTIF($C$2:$C5796,$C5796)=1,1,0))</f>
        <v/>
      </c>
      <c r="AJ5796">
        <f>IF($AI5796=1,SUMPRODUCT(--($AM$2:$AM$7001&lt;$AM5796))+1,"")</f>
        <v/>
      </c>
      <c r="AK5796">
        <f>IF($C5796="","",IF(OR($P5796=TRUE(),$P5796="TRUE"),1,0))</f>
        <v/>
      </c>
      <c r="AL5796">
        <f>IF($C5796="","",IF(AND($V5796="Yes",SUMPRODUCT((LEN(Settings!$F$6:$F$13)&gt;0)*ISNUMBER(SEARCH(Settings!$F$6:$F$13,$O5796)))=0),1,0))</f>
        <v/>
      </c>
      <c r="AM5796">
        <f>IF($AI5796=1,IFERROR(IF(VALUE($C5796)&lt;100000000,VALUE($C5796),1000000000),IFERROR(IF(VALUE(MID($C5796,2,20))&lt;100000000,VALUE(MID($C5796,2,20)),1000000000),1000000000))+ROW()/100000,"")</f>
        <v/>
      </c>
    </row>
    <row r="5797">
      <c r="E5797" s="14" t="n"/>
      <c r="M5797" s="8">
        <f>IF($C5797="","",L5797*T5797/100)</f>
        <v/>
      </c>
      <c r="S5797" s="8" t="n"/>
      <c r="T5797" s="8" t="n"/>
      <c r="W5797">
        <f>IF($C5797="","",IF($AL5797=1,0,IF($AK5797=1,Settings!$C$6,Settings!$C$7))*100)</f>
        <v/>
      </c>
      <c r="X5797" s="8">
        <f>IF($C5797="","",T5797*W5797/100)</f>
        <v/>
      </c>
      <c r="Y5797" s="8">
        <f>IF($C5797="","",T5797-X5797)</f>
        <v/>
      </c>
      <c r="Z5797" s="8">
        <f>IF($C5797="","",Y5797-M5797)</f>
        <v/>
      </c>
      <c r="AD5797" s="8" t="n"/>
      <c r="AG5797" s="14" t="n"/>
      <c r="AI5797">
        <f>IF($C5797="","",IF(COUNTIF($C$2:$C5797,$C5797)=1,1,0))</f>
        <v/>
      </c>
      <c r="AJ5797">
        <f>IF($AI5797=1,SUMPRODUCT(--($AM$2:$AM$7001&lt;$AM5797))+1,"")</f>
        <v/>
      </c>
      <c r="AK5797">
        <f>IF($C5797="","",IF(OR($P5797=TRUE(),$P5797="TRUE"),1,0))</f>
        <v/>
      </c>
      <c r="AL5797">
        <f>IF($C5797="","",IF(AND($V5797="Yes",SUMPRODUCT((LEN(Settings!$F$6:$F$13)&gt;0)*ISNUMBER(SEARCH(Settings!$F$6:$F$13,$O5797)))=0),1,0))</f>
        <v/>
      </c>
      <c r="AM5797">
        <f>IF($AI5797=1,IFERROR(IF(VALUE($C5797)&lt;100000000,VALUE($C5797),1000000000),IFERROR(IF(VALUE(MID($C5797,2,20))&lt;100000000,VALUE(MID($C5797,2,20)),1000000000),1000000000))+ROW()/100000,"")</f>
        <v/>
      </c>
    </row>
    <row r="5798">
      <c r="E5798" s="14" t="n"/>
      <c r="M5798" s="8">
        <f>IF($C5798="","",L5798*T5798/100)</f>
        <v/>
      </c>
      <c r="S5798" s="8" t="n"/>
      <c r="T5798" s="8" t="n"/>
      <c r="W5798">
        <f>IF($C5798="","",IF($AL5798=1,0,IF($AK5798=1,Settings!$C$6,Settings!$C$7))*100)</f>
        <v/>
      </c>
      <c r="X5798" s="8">
        <f>IF($C5798="","",T5798*W5798/100)</f>
        <v/>
      </c>
      <c r="Y5798" s="8">
        <f>IF($C5798="","",T5798-X5798)</f>
        <v/>
      </c>
      <c r="Z5798" s="8">
        <f>IF($C5798="","",Y5798-M5798)</f>
        <v/>
      </c>
      <c r="AD5798" s="8" t="n"/>
      <c r="AG5798" s="14" t="n"/>
      <c r="AI5798">
        <f>IF($C5798="","",IF(COUNTIF($C$2:$C5798,$C5798)=1,1,0))</f>
        <v/>
      </c>
      <c r="AJ5798">
        <f>IF($AI5798=1,SUMPRODUCT(--($AM$2:$AM$7001&lt;$AM5798))+1,"")</f>
        <v/>
      </c>
      <c r="AK5798">
        <f>IF($C5798="","",IF(OR($P5798=TRUE(),$P5798="TRUE"),1,0))</f>
        <v/>
      </c>
      <c r="AL5798">
        <f>IF($C5798="","",IF(AND($V5798="Yes",SUMPRODUCT((LEN(Settings!$F$6:$F$13)&gt;0)*ISNUMBER(SEARCH(Settings!$F$6:$F$13,$O5798)))=0),1,0))</f>
        <v/>
      </c>
      <c r="AM5798">
        <f>IF($AI5798=1,IFERROR(IF(VALUE($C5798)&lt;100000000,VALUE($C5798),1000000000),IFERROR(IF(VALUE(MID($C5798,2,20))&lt;100000000,VALUE(MID($C5798,2,20)),1000000000),1000000000))+ROW()/100000,"")</f>
        <v/>
      </c>
    </row>
    <row r="5799">
      <c r="E5799" s="14" t="n"/>
      <c r="M5799" s="8">
        <f>IF($C5799="","",L5799*T5799/100)</f>
        <v/>
      </c>
      <c r="S5799" s="8" t="n"/>
      <c r="T5799" s="8" t="n"/>
      <c r="W5799">
        <f>IF($C5799="","",IF($AL5799=1,0,IF($AK5799=1,Settings!$C$6,Settings!$C$7))*100)</f>
        <v/>
      </c>
      <c r="X5799" s="8">
        <f>IF($C5799="","",T5799*W5799/100)</f>
        <v/>
      </c>
      <c r="Y5799" s="8">
        <f>IF($C5799="","",T5799-X5799)</f>
        <v/>
      </c>
      <c r="Z5799" s="8">
        <f>IF($C5799="","",Y5799-M5799)</f>
        <v/>
      </c>
      <c r="AD5799" s="8" t="n"/>
      <c r="AG5799" s="14" t="n"/>
      <c r="AI5799">
        <f>IF($C5799="","",IF(COUNTIF($C$2:$C5799,$C5799)=1,1,0))</f>
        <v/>
      </c>
      <c r="AJ5799">
        <f>IF($AI5799=1,SUMPRODUCT(--($AM$2:$AM$7001&lt;$AM5799))+1,"")</f>
        <v/>
      </c>
      <c r="AK5799">
        <f>IF($C5799="","",IF(OR($P5799=TRUE(),$P5799="TRUE"),1,0))</f>
        <v/>
      </c>
      <c r="AL5799">
        <f>IF($C5799="","",IF(AND($V5799="Yes",SUMPRODUCT((LEN(Settings!$F$6:$F$13)&gt;0)*ISNUMBER(SEARCH(Settings!$F$6:$F$13,$O5799)))=0),1,0))</f>
        <v/>
      </c>
      <c r="AM5799">
        <f>IF($AI5799=1,IFERROR(IF(VALUE($C5799)&lt;100000000,VALUE($C5799),1000000000),IFERROR(IF(VALUE(MID($C5799,2,20))&lt;100000000,VALUE(MID($C5799,2,20)),1000000000),1000000000))+ROW()/100000,"")</f>
        <v/>
      </c>
    </row>
    <row r="5800">
      <c r="E5800" s="14" t="n"/>
      <c r="M5800" s="8">
        <f>IF($C5800="","",L5800*T5800/100)</f>
        <v/>
      </c>
      <c r="S5800" s="8" t="n"/>
      <c r="T5800" s="8" t="n"/>
      <c r="W5800">
        <f>IF($C5800="","",IF($AL5800=1,0,IF($AK5800=1,Settings!$C$6,Settings!$C$7))*100)</f>
        <v/>
      </c>
      <c r="X5800" s="8">
        <f>IF($C5800="","",T5800*W5800/100)</f>
        <v/>
      </c>
      <c r="Y5800" s="8">
        <f>IF($C5800="","",T5800-X5800)</f>
        <v/>
      </c>
      <c r="Z5800" s="8">
        <f>IF($C5800="","",Y5800-M5800)</f>
        <v/>
      </c>
      <c r="AD5800" s="8" t="n"/>
      <c r="AG5800" s="14" t="n"/>
      <c r="AI5800">
        <f>IF($C5800="","",IF(COUNTIF($C$2:$C5800,$C5800)=1,1,0))</f>
        <v/>
      </c>
      <c r="AJ5800">
        <f>IF($AI5800=1,SUMPRODUCT(--($AM$2:$AM$7001&lt;$AM5800))+1,"")</f>
        <v/>
      </c>
      <c r="AK5800">
        <f>IF($C5800="","",IF(OR($P5800=TRUE(),$P5800="TRUE"),1,0))</f>
        <v/>
      </c>
      <c r="AL5800">
        <f>IF($C5800="","",IF(AND($V5800="Yes",SUMPRODUCT((LEN(Settings!$F$6:$F$13)&gt;0)*ISNUMBER(SEARCH(Settings!$F$6:$F$13,$O5800)))=0),1,0))</f>
        <v/>
      </c>
      <c r="AM5800">
        <f>IF($AI5800=1,IFERROR(IF(VALUE($C5800)&lt;100000000,VALUE($C5800),1000000000),IFERROR(IF(VALUE(MID($C5800,2,20))&lt;100000000,VALUE(MID($C5800,2,20)),1000000000),1000000000))+ROW()/100000,"")</f>
        <v/>
      </c>
    </row>
    <row r="5801">
      <c r="E5801" s="14" t="n"/>
      <c r="M5801" s="8">
        <f>IF($C5801="","",L5801*T5801/100)</f>
        <v/>
      </c>
      <c r="S5801" s="8" t="n"/>
      <c r="T5801" s="8" t="n"/>
      <c r="W5801">
        <f>IF($C5801="","",IF($AL5801=1,0,IF($AK5801=1,Settings!$C$6,Settings!$C$7))*100)</f>
        <v/>
      </c>
      <c r="X5801" s="8">
        <f>IF($C5801="","",T5801*W5801/100)</f>
        <v/>
      </c>
      <c r="Y5801" s="8">
        <f>IF($C5801="","",T5801-X5801)</f>
        <v/>
      </c>
      <c r="Z5801" s="8">
        <f>IF($C5801="","",Y5801-M5801)</f>
        <v/>
      </c>
      <c r="AD5801" s="8" t="n"/>
      <c r="AG5801" s="14" t="n"/>
      <c r="AI5801">
        <f>IF($C5801="","",IF(COUNTIF($C$2:$C5801,$C5801)=1,1,0))</f>
        <v/>
      </c>
      <c r="AJ5801">
        <f>IF($AI5801=1,SUMPRODUCT(--($AM$2:$AM$7001&lt;$AM5801))+1,"")</f>
        <v/>
      </c>
      <c r="AK5801">
        <f>IF($C5801="","",IF(OR($P5801=TRUE(),$P5801="TRUE"),1,0))</f>
        <v/>
      </c>
      <c r="AL5801">
        <f>IF($C5801="","",IF(AND($V5801="Yes",SUMPRODUCT((LEN(Settings!$F$6:$F$13)&gt;0)*ISNUMBER(SEARCH(Settings!$F$6:$F$13,$O5801)))=0),1,0))</f>
        <v/>
      </c>
      <c r="AM5801">
        <f>IF($AI5801=1,IFERROR(IF(VALUE($C5801)&lt;100000000,VALUE($C5801),1000000000),IFERROR(IF(VALUE(MID($C5801,2,20))&lt;100000000,VALUE(MID($C5801,2,20)),1000000000),1000000000))+ROW()/100000,"")</f>
        <v/>
      </c>
    </row>
    <row r="5802">
      <c r="E5802" s="14" t="n"/>
      <c r="M5802" s="8">
        <f>IF($C5802="","",L5802*T5802/100)</f>
        <v/>
      </c>
      <c r="S5802" s="8" t="n"/>
      <c r="T5802" s="8" t="n"/>
      <c r="W5802">
        <f>IF($C5802="","",IF($AL5802=1,0,IF($AK5802=1,Settings!$C$6,Settings!$C$7))*100)</f>
        <v/>
      </c>
      <c r="X5802" s="8">
        <f>IF($C5802="","",T5802*W5802/100)</f>
        <v/>
      </c>
      <c r="Y5802" s="8">
        <f>IF($C5802="","",T5802-X5802)</f>
        <v/>
      </c>
      <c r="Z5802" s="8">
        <f>IF($C5802="","",Y5802-M5802)</f>
        <v/>
      </c>
      <c r="AD5802" s="8" t="n"/>
      <c r="AG5802" s="14" t="n"/>
      <c r="AI5802">
        <f>IF($C5802="","",IF(COUNTIF($C$2:$C5802,$C5802)=1,1,0))</f>
        <v/>
      </c>
      <c r="AJ5802">
        <f>IF($AI5802=1,SUMPRODUCT(--($AM$2:$AM$7001&lt;$AM5802))+1,"")</f>
        <v/>
      </c>
      <c r="AK5802">
        <f>IF($C5802="","",IF(OR($P5802=TRUE(),$P5802="TRUE"),1,0))</f>
        <v/>
      </c>
      <c r="AL5802">
        <f>IF($C5802="","",IF(AND($V5802="Yes",SUMPRODUCT((LEN(Settings!$F$6:$F$13)&gt;0)*ISNUMBER(SEARCH(Settings!$F$6:$F$13,$O5802)))=0),1,0))</f>
        <v/>
      </c>
      <c r="AM5802">
        <f>IF($AI5802=1,IFERROR(IF(VALUE($C5802)&lt;100000000,VALUE($C5802),1000000000),IFERROR(IF(VALUE(MID($C5802,2,20))&lt;100000000,VALUE(MID($C5802,2,20)),1000000000),1000000000))+ROW()/100000,"")</f>
        <v/>
      </c>
    </row>
    <row r="5803">
      <c r="E5803" s="14" t="n"/>
      <c r="M5803" s="8">
        <f>IF($C5803="","",L5803*T5803/100)</f>
        <v/>
      </c>
      <c r="S5803" s="8" t="n"/>
      <c r="T5803" s="8" t="n"/>
      <c r="W5803">
        <f>IF($C5803="","",IF($AL5803=1,0,IF($AK5803=1,Settings!$C$6,Settings!$C$7))*100)</f>
        <v/>
      </c>
      <c r="X5803" s="8">
        <f>IF($C5803="","",T5803*W5803/100)</f>
        <v/>
      </c>
      <c r="Y5803" s="8">
        <f>IF($C5803="","",T5803-X5803)</f>
        <v/>
      </c>
      <c r="Z5803" s="8">
        <f>IF($C5803="","",Y5803-M5803)</f>
        <v/>
      </c>
      <c r="AD5803" s="8" t="n"/>
      <c r="AG5803" s="14" t="n"/>
      <c r="AI5803">
        <f>IF($C5803="","",IF(COUNTIF($C$2:$C5803,$C5803)=1,1,0))</f>
        <v/>
      </c>
      <c r="AJ5803">
        <f>IF($AI5803=1,SUMPRODUCT(--($AM$2:$AM$7001&lt;$AM5803))+1,"")</f>
        <v/>
      </c>
      <c r="AK5803">
        <f>IF($C5803="","",IF(OR($P5803=TRUE(),$P5803="TRUE"),1,0))</f>
        <v/>
      </c>
      <c r="AL5803">
        <f>IF($C5803="","",IF(AND($V5803="Yes",SUMPRODUCT((LEN(Settings!$F$6:$F$13)&gt;0)*ISNUMBER(SEARCH(Settings!$F$6:$F$13,$O5803)))=0),1,0))</f>
        <v/>
      </c>
      <c r="AM5803">
        <f>IF($AI5803=1,IFERROR(IF(VALUE($C5803)&lt;100000000,VALUE($C5803),1000000000),IFERROR(IF(VALUE(MID($C5803,2,20))&lt;100000000,VALUE(MID($C5803,2,20)),1000000000),1000000000))+ROW()/100000,"")</f>
        <v/>
      </c>
    </row>
    <row r="5804">
      <c r="E5804" s="14" t="n"/>
      <c r="M5804" s="8">
        <f>IF($C5804="","",L5804*T5804/100)</f>
        <v/>
      </c>
      <c r="S5804" s="8" t="n"/>
      <c r="T5804" s="8" t="n"/>
      <c r="W5804">
        <f>IF($C5804="","",IF($AL5804=1,0,IF($AK5804=1,Settings!$C$6,Settings!$C$7))*100)</f>
        <v/>
      </c>
      <c r="X5804" s="8">
        <f>IF($C5804="","",T5804*W5804/100)</f>
        <v/>
      </c>
      <c r="Y5804" s="8">
        <f>IF($C5804="","",T5804-X5804)</f>
        <v/>
      </c>
      <c r="Z5804" s="8">
        <f>IF($C5804="","",Y5804-M5804)</f>
        <v/>
      </c>
      <c r="AD5804" s="8" t="n"/>
      <c r="AG5804" s="14" t="n"/>
      <c r="AI5804">
        <f>IF($C5804="","",IF(COUNTIF($C$2:$C5804,$C5804)=1,1,0))</f>
        <v/>
      </c>
      <c r="AJ5804">
        <f>IF($AI5804=1,SUMPRODUCT(--($AM$2:$AM$7001&lt;$AM5804))+1,"")</f>
        <v/>
      </c>
      <c r="AK5804">
        <f>IF($C5804="","",IF(OR($P5804=TRUE(),$P5804="TRUE"),1,0))</f>
        <v/>
      </c>
      <c r="AL5804">
        <f>IF($C5804="","",IF(AND($V5804="Yes",SUMPRODUCT((LEN(Settings!$F$6:$F$13)&gt;0)*ISNUMBER(SEARCH(Settings!$F$6:$F$13,$O5804)))=0),1,0))</f>
        <v/>
      </c>
      <c r="AM5804">
        <f>IF($AI5804=1,IFERROR(IF(VALUE($C5804)&lt;100000000,VALUE($C5804),1000000000),IFERROR(IF(VALUE(MID($C5804,2,20))&lt;100000000,VALUE(MID($C5804,2,20)),1000000000),1000000000))+ROW()/100000,"")</f>
        <v/>
      </c>
    </row>
    <row r="5805">
      <c r="E5805" s="14" t="n"/>
      <c r="M5805" s="8">
        <f>IF($C5805="","",L5805*T5805/100)</f>
        <v/>
      </c>
      <c r="S5805" s="8" t="n"/>
      <c r="T5805" s="8" t="n"/>
      <c r="W5805">
        <f>IF($C5805="","",IF($AL5805=1,0,IF($AK5805=1,Settings!$C$6,Settings!$C$7))*100)</f>
        <v/>
      </c>
      <c r="X5805" s="8">
        <f>IF($C5805="","",T5805*W5805/100)</f>
        <v/>
      </c>
      <c r="Y5805" s="8">
        <f>IF($C5805="","",T5805-X5805)</f>
        <v/>
      </c>
      <c r="Z5805" s="8">
        <f>IF($C5805="","",Y5805-M5805)</f>
        <v/>
      </c>
      <c r="AD5805" s="8" t="n"/>
      <c r="AG5805" s="14" t="n"/>
      <c r="AI5805">
        <f>IF($C5805="","",IF(COUNTIF($C$2:$C5805,$C5805)=1,1,0))</f>
        <v/>
      </c>
      <c r="AJ5805">
        <f>IF($AI5805=1,SUMPRODUCT(--($AM$2:$AM$7001&lt;$AM5805))+1,"")</f>
        <v/>
      </c>
      <c r="AK5805">
        <f>IF($C5805="","",IF(OR($P5805=TRUE(),$P5805="TRUE"),1,0))</f>
        <v/>
      </c>
      <c r="AL5805">
        <f>IF($C5805="","",IF(AND($V5805="Yes",SUMPRODUCT((LEN(Settings!$F$6:$F$13)&gt;0)*ISNUMBER(SEARCH(Settings!$F$6:$F$13,$O5805)))=0),1,0))</f>
        <v/>
      </c>
      <c r="AM5805">
        <f>IF($AI5805=1,IFERROR(IF(VALUE($C5805)&lt;100000000,VALUE($C5805),1000000000),IFERROR(IF(VALUE(MID($C5805,2,20))&lt;100000000,VALUE(MID($C5805,2,20)),1000000000),1000000000))+ROW()/100000,"")</f>
        <v/>
      </c>
    </row>
    <row r="5806">
      <c r="E5806" s="14" t="n"/>
      <c r="M5806" s="8">
        <f>IF($C5806="","",L5806*T5806/100)</f>
        <v/>
      </c>
      <c r="S5806" s="8" t="n"/>
      <c r="T5806" s="8" t="n"/>
      <c r="W5806">
        <f>IF($C5806="","",IF($AL5806=1,0,IF($AK5806=1,Settings!$C$6,Settings!$C$7))*100)</f>
        <v/>
      </c>
      <c r="X5806" s="8">
        <f>IF($C5806="","",T5806*W5806/100)</f>
        <v/>
      </c>
      <c r="Y5806" s="8">
        <f>IF($C5806="","",T5806-X5806)</f>
        <v/>
      </c>
      <c r="Z5806" s="8">
        <f>IF($C5806="","",Y5806-M5806)</f>
        <v/>
      </c>
      <c r="AD5806" s="8" t="n"/>
      <c r="AG5806" s="14" t="n"/>
      <c r="AI5806">
        <f>IF($C5806="","",IF(COUNTIF($C$2:$C5806,$C5806)=1,1,0))</f>
        <v/>
      </c>
      <c r="AJ5806">
        <f>IF($AI5806=1,SUMPRODUCT(--($AM$2:$AM$7001&lt;$AM5806))+1,"")</f>
        <v/>
      </c>
      <c r="AK5806">
        <f>IF($C5806="","",IF(OR($P5806=TRUE(),$P5806="TRUE"),1,0))</f>
        <v/>
      </c>
      <c r="AL5806">
        <f>IF($C5806="","",IF(AND($V5806="Yes",SUMPRODUCT((LEN(Settings!$F$6:$F$13)&gt;0)*ISNUMBER(SEARCH(Settings!$F$6:$F$13,$O5806)))=0),1,0))</f>
        <v/>
      </c>
      <c r="AM5806">
        <f>IF($AI5806=1,IFERROR(IF(VALUE($C5806)&lt;100000000,VALUE($C5806),1000000000),IFERROR(IF(VALUE(MID($C5806,2,20))&lt;100000000,VALUE(MID($C5806,2,20)),1000000000),1000000000))+ROW()/100000,"")</f>
        <v/>
      </c>
    </row>
    <row r="5807">
      <c r="E5807" s="14" t="n"/>
      <c r="M5807" s="8">
        <f>IF($C5807="","",L5807*T5807/100)</f>
        <v/>
      </c>
      <c r="S5807" s="8" t="n"/>
      <c r="T5807" s="8" t="n"/>
      <c r="W5807">
        <f>IF($C5807="","",IF($AL5807=1,0,IF($AK5807=1,Settings!$C$6,Settings!$C$7))*100)</f>
        <v/>
      </c>
      <c r="X5807" s="8">
        <f>IF($C5807="","",T5807*W5807/100)</f>
        <v/>
      </c>
      <c r="Y5807" s="8">
        <f>IF($C5807="","",T5807-X5807)</f>
        <v/>
      </c>
      <c r="Z5807" s="8">
        <f>IF($C5807="","",Y5807-M5807)</f>
        <v/>
      </c>
      <c r="AD5807" s="8" t="n"/>
      <c r="AG5807" s="14" t="n"/>
      <c r="AI5807">
        <f>IF($C5807="","",IF(COUNTIF($C$2:$C5807,$C5807)=1,1,0))</f>
        <v/>
      </c>
      <c r="AJ5807">
        <f>IF($AI5807=1,SUMPRODUCT(--($AM$2:$AM$7001&lt;$AM5807))+1,"")</f>
        <v/>
      </c>
      <c r="AK5807">
        <f>IF($C5807="","",IF(OR($P5807=TRUE(),$P5807="TRUE"),1,0))</f>
        <v/>
      </c>
      <c r="AL5807">
        <f>IF($C5807="","",IF(AND($V5807="Yes",SUMPRODUCT((LEN(Settings!$F$6:$F$13)&gt;0)*ISNUMBER(SEARCH(Settings!$F$6:$F$13,$O5807)))=0),1,0))</f>
        <v/>
      </c>
      <c r="AM5807">
        <f>IF($AI5807=1,IFERROR(IF(VALUE($C5807)&lt;100000000,VALUE($C5807),1000000000),IFERROR(IF(VALUE(MID($C5807,2,20))&lt;100000000,VALUE(MID($C5807,2,20)),1000000000),1000000000))+ROW()/100000,"")</f>
        <v/>
      </c>
    </row>
    <row r="5808">
      <c r="E5808" s="14" t="n"/>
      <c r="M5808" s="8">
        <f>IF($C5808="","",L5808*T5808/100)</f>
        <v/>
      </c>
      <c r="S5808" s="8" t="n"/>
      <c r="T5808" s="8" t="n"/>
      <c r="W5808">
        <f>IF($C5808="","",IF($AL5808=1,0,IF($AK5808=1,Settings!$C$6,Settings!$C$7))*100)</f>
        <v/>
      </c>
      <c r="X5808" s="8">
        <f>IF($C5808="","",T5808*W5808/100)</f>
        <v/>
      </c>
      <c r="Y5808" s="8">
        <f>IF($C5808="","",T5808-X5808)</f>
        <v/>
      </c>
      <c r="Z5808" s="8">
        <f>IF($C5808="","",Y5808-M5808)</f>
        <v/>
      </c>
      <c r="AD5808" s="8" t="n"/>
      <c r="AG5808" s="14" t="n"/>
      <c r="AI5808">
        <f>IF($C5808="","",IF(COUNTIF($C$2:$C5808,$C5808)=1,1,0))</f>
        <v/>
      </c>
      <c r="AJ5808">
        <f>IF($AI5808=1,SUMPRODUCT(--($AM$2:$AM$7001&lt;$AM5808))+1,"")</f>
        <v/>
      </c>
      <c r="AK5808">
        <f>IF($C5808="","",IF(OR($P5808=TRUE(),$P5808="TRUE"),1,0))</f>
        <v/>
      </c>
      <c r="AL5808">
        <f>IF($C5808="","",IF(AND($V5808="Yes",SUMPRODUCT((LEN(Settings!$F$6:$F$13)&gt;0)*ISNUMBER(SEARCH(Settings!$F$6:$F$13,$O5808)))=0),1,0))</f>
        <v/>
      </c>
      <c r="AM5808">
        <f>IF($AI5808=1,IFERROR(IF(VALUE($C5808)&lt;100000000,VALUE($C5808),1000000000),IFERROR(IF(VALUE(MID($C5808,2,20))&lt;100000000,VALUE(MID($C5808,2,20)),1000000000),1000000000))+ROW()/100000,"")</f>
        <v/>
      </c>
    </row>
    <row r="5809">
      <c r="E5809" s="14" t="n"/>
      <c r="M5809" s="8">
        <f>IF($C5809="","",L5809*T5809/100)</f>
        <v/>
      </c>
      <c r="S5809" s="8" t="n"/>
      <c r="T5809" s="8" t="n"/>
      <c r="W5809">
        <f>IF($C5809="","",IF($AL5809=1,0,IF($AK5809=1,Settings!$C$6,Settings!$C$7))*100)</f>
        <v/>
      </c>
      <c r="X5809" s="8">
        <f>IF($C5809="","",T5809*W5809/100)</f>
        <v/>
      </c>
      <c r="Y5809" s="8">
        <f>IF($C5809="","",T5809-X5809)</f>
        <v/>
      </c>
      <c r="Z5809" s="8">
        <f>IF($C5809="","",Y5809-M5809)</f>
        <v/>
      </c>
      <c r="AD5809" s="8" t="n"/>
      <c r="AG5809" s="14" t="n"/>
      <c r="AI5809">
        <f>IF($C5809="","",IF(COUNTIF($C$2:$C5809,$C5809)=1,1,0))</f>
        <v/>
      </c>
      <c r="AJ5809">
        <f>IF($AI5809=1,SUMPRODUCT(--($AM$2:$AM$7001&lt;$AM5809))+1,"")</f>
        <v/>
      </c>
      <c r="AK5809">
        <f>IF($C5809="","",IF(OR($P5809=TRUE(),$P5809="TRUE"),1,0))</f>
        <v/>
      </c>
      <c r="AL5809">
        <f>IF($C5809="","",IF(AND($V5809="Yes",SUMPRODUCT((LEN(Settings!$F$6:$F$13)&gt;0)*ISNUMBER(SEARCH(Settings!$F$6:$F$13,$O5809)))=0),1,0))</f>
        <v/>
      </c>
      <c r="AM5809">
        <f>IF($AI5809=1,IFERROR(IF(VALUE($C5809)&lt;100000000,VALUE($C5809),1000000000),IFERROR(IF(VALUE(MID($C5809,2,20))&lt;100000000,VALUE(MID($C5809,2,20)),1000000000),1000000000))+ROW()/100000,"")</f>
        <v/>
      </c>
    </row>
    <row r="5810">
      <c r="E5810" s="14" t="n"/>
      <c r="M5810" s="8">
        <f>IF($C5810="","",L5810*T5810/100)</f>
        <v/>
      </c>
      <c r="S5810" s="8" t="n"/>
      <c r="T5810" s="8" t="n"/>
      <c r="W5810">
        <f>IF($C5810="","",IF($AL5810=1,0,IF($AK5810=1,Settings!$C$6,Settings!$C$7))*100)</f>
        <v/>
      </c>
      <c r="X5810" s="8">
        <f>IF($C5810="","",T5810*W5810/100)</f>
        <v/>
      </c>
      <c r="Y5810" s="8">
        <f>IF($C5810="","",T5810-X5810)</f>
        <v/>
      </c>
      <c r="Z5810" s="8">
        <f>IF($C5810="","",Y5810-M5810)</f>
        <v/>
      </c>
      <c r="AD5810" s="8" t="n"/>
      <c r="AG5810" s="14" t="n"/>
      <c r="AI5810">
        <f>IF($C5810="","",IF(COUNTIF($C$2:$C5810,$C5810)=1,1,0))</f>
        <v/>
      </c>
      <c r="AJ5810">
        <f>IF($AI5810=1,SUMPRODUCT(--($AM$2:$AM$7001&lt;$AM5810))+1,"")</f>
        <v/>
      </c>
      <c r="AK5810">
        <f>IF($C5810="","",IF(OR($P5810=TRUE(),$P5810="TRUE"),1,0))</f>
        <v/>
      </c>
      <c r="AL5810">
        <f>IF($C5810="","",IF(AND($V5810="Yes",SUMPRODUCT((LEN(Settings!$F$6:$F$13)&gt;0)*ISNUMBER(SEARCH(Settings!$F$6:$F$13,$O5810)))=0),1,0))</f>
        <v/>
      </c>
      <c r="AM5810">
        <f>IF($AI5810=1,IFERROR(IF(VALUE($C5810)&lt;100000000,VALUE($C5810),1000000000),IFERROR(IF(VALUE(MID($C5810,2,20))&lt;100000000,VALUE(MID($C5810,2,20)),1000000000),1000000000))+ROW()/100000,"")</f>
        <v/>
      </c>
    </row>
    <row r="5811">
      <c r="E5811" s="14" t="n"/>
      <c r="M5811" s="8">
        <f>IF($C5811="","",L5811*T5811/100)</f>
        <v/>
      </c>
      <c r="S5811" s="8" t="n"/>
      <c r="T5811" s="8" t="n"/>
      <c r="W5811">
        <f>IF($C5811="","",IF($AL5811=1,0,IF($AK5811=1,Settings!$C$6,Settings!$C$7))*100)</f>
        <v/>
      </c>
      <c r="X5811" s="8">
        <f>IF($C5811="","",T5811*W5811/100)</f>
        <v/>
      </c>
      <c r="Y5811" s="8">
        <f>IF($C5811="","",T5811-X5811)</f>
        <v/>
      </c>
      <c r="Z5811" s="8">
        <f>IF($C5811="","",Y5811-M5811)</f>
        <v/>
      </c>
      <c r="AD5811" s="8" t="n"/>
      <c r="AG5811" s="14" t="n"/>
      <c r="AI5811">
        <f>IF($C5811="","",IF(COUNTIF($C$2:$C5811,$C5811)=1,1,0))</f>
        <v/>
      </c>
      <c r="AJ5811">
        <f>IF($AI5811=1,SUMPRODUCT(--($AM$2:$AM$7001&lt;$AM5811))+1,"")</f>
        <v/>
      </c>
      <c r="AK5811">
        <f>IF($C5811="","",IF(OR($P5811=TRUE(),$P5811="TRUE"),1,0))</f>
        <v/>
      </c>
      <c r="AL5811">
        <f>IF($C5811="","",IF(AND($V5811="Yes",SUMPRODUCT((LEN(Settings!$F$6:$F$13)&gt;0)*ISNUMBER(SEARCH(Settings!$F$6:$F$13,$O5811)))=0),1,0))</f>
        <v/>
      </c>
      <c r="AM5811">
        <f>IF($AI5811=1,IFERROR(IF(VALUE($C5811)&lt;100000000,VALUE($C5811),1000000000),IFERROR(IF(VALUE(MID($C5811,2,20))&lt;100000000,VALUE(MID($C5811,2,20)),1000000000),1000000000))+ROW()/100000,"")</f>
        <v/>
      </c>
    </row>
    <row r="5812">
      <c r="E5812" s="14" t="n"/>
      <c r="M5812" s="8">
        <f>IF($C5812="","",L5812*T5812/100)</f>
        <v/>
      </c>
      <c r="S5812" s="8" t="n"/>
      <c r="T5812" s="8" t="n"/>
      <c r="W5812">
        <f>IF($C5812="","",IF($AL5812=1,0,IF($AK5812=1,Settings!$C$6,Settings!$C$7))*100)</f>
        <v/>
      </c>
      <c r="X5812" s="8">
        <f>IF($C5812="","",T5812*W5812/100)</f>
        <v/>
      </c>
      <c r="Y5812" s="8">
        <f>IF($C5812="","",T5812-X5812)</f>
        <v/>
      </c>
      <c r="Z5812" s="8">
        <f>IF($C5812="","",Y5812-M5812)</f>
        <v/>
      </c>
      <c r="AD5812" s="8" t="n"/>
      <c r="AG5812" s="14" t="n"/>
      <c r="AI5812">
        <f>IF($C5812="","",IF(COUNTIF($C$2:$C5812,$C5812)=1,1,0))</f>
        <v/>
      </c>
      <c r="AJ5812">
        <f>IF($AI5812=1,SUMPRODUCT(--($AM$2:$AM$7001&lt;$AM5812))+1,"")</f>
        <v/>
      </c>
      <c r="AK5812">
        <f>IF($C5812="","",IF(OR($P5812=TRUE(),$P5812="TRUE"),1,0))</f>
        <v/>
      </c>
      <c r="AL5812">
        <f>IF($C5812="","",IF(AND($V5812="Yes",SUMPRODUCT((LEN(Settings!$F$6:$F$13)&gt;0)*ISNUMBER(SEARCH(Settings!$F$6:$F$13,$O5812)))=0),1,0))</f>
        <v/>
      </c>
      <c r="AM5812">
        <f>IF($AI5812=1,IFERROR(IF(VALUE($C5812)&lt;100000000,VALUE($C5812),1000000000),IFERROR(IF(VALUE(MID($C5812,2,20))&lt;100000000,VALUE(MID($C5812,2,20)),1000000000),1000000000))+ROW()/100000,"")</f>
        <v/>
      </c>
    </row>
    <row r="5813">
      <c r="E5813" s="14" t="n"/>
      <c r="M5813" s="8">
        <f>IF($C5813="","",L5813*T5813/100)</f>
        <v/>
      </c>
      <c r="S5813" s="8" t="n"/>
      <c r="T5813" s="8" t="n"/>
      <c r="W5813">
        <f>IF($C5813="","",IF($AL5813=1,0,IF($AK5813=1,Settings!$C$6,Settings!$C$7))*100)</f>
        <v/>
      </c>
      <c r="X5813" s="8">
        <f>IF($C5813="","",T5813*W5813/100)</f>
        <v/>
      </c>
      <c r="Y5813" s="8">
        <f>IF($C5813="","",T5813-X5813)</f>
        <v/>
      </c>
      <c r="Z5813" s="8">
        <f>IF($C5813="","",Y5813-M5813)</f>
        <v/>
      </c>
      <c r="AD5813" s="8" t="n"/>
      <c r="AG5813" s="14" t="n"/>
      <c r="AI5813">
        <f>IF($C5813="","",IF(COUNTIF($C$2:$C5813,$C5813)=1,1,0))</f>
        <v/>
      </c>
      <c r="AJ5813">
        <f>IF($AI5813=1,SUMPRODUCT(--($AM$2:$AM$7001&lt;$AM5813))+1,"")</f>
        <v/>
      </c>
      <c r="AK5813">
        <f>IF($C5813="","",IF(OR($P5813=TRUE(),$P5813="TRUE"),1,0))</f>
        <v/>
      </c>
      <c r="AL5813">
        <f>IF($C5813="","",IF(AND($V5813="Yes",SUMPRODUCT((LEN(Settings!$F$6:$F$13)&gt;0)*ISNUMBER(SEARCH(Settings!$F$6:$F$13,$O5813)))=0),1,0))</f>
        <v/>
      </c>
      <c r="AM5813">
        <f>IF($AI5813=1,IFERROR(IF(VALUE($C5813)&lt;100000000,VALUE($C5813),1000000000),IFERROR(IF(VALUE(MID($C5813,2,20))&lt;100000000,VALUE(MID($C5813,2,20)),1000000000),1000000000))+ROW()/100000,"")</f>
        <v/>
      </c>
    </row>
    <row r="5814">
      <c r="E5814" s="14" t="n"/>
      <c r="M5814" s="8">
        <f>IF($C5814="","",L5814*T5814/100)</f>
        <v/>
      </c>
      <c r="S5814" s="8" t="n"/>
      <c r="T5814" s="8" t="n"/>
      <c r="W5814">
        <f>IF($C5814="","",IF($AL5814=1,0,IF($AK5814=1,Settings!$C$6,Settings!$C$7))*100)</f>
        <v/>
      </c>
      <c r="X5814" s="8">
        <f>IF($C5814="","",T5814*W5814/100)</f>
        <v/>
      </c>
      <c r="Y5814" s="8">
        <f>IF($C5814="","",T5814-X5814)</f>
        <v/>
      </c>
      <c r="Z5814" s="8">
        <f>IF($C5814="","",Y5814-M5814)</f>
        <v/>
      </c>
      <c r="AD5814" s="8" t="n"/>
      <c r="AG5814" s="14" t="n"/>
      <c r="AI5814">
        <f>IF($C5814="","",IF(COUNTIF($C$2:$C5814,$C5814)=1,1,0))</f>
        <v/>
      </c>
      <c r="AJ5814">
        <f>IF($AI5814=1,SUMPRODUCT(--($AM$2:$AM$7001&lt;$AM5814))+1,"")</f>
        <v/>
      </c>
      <c r="AK5814">
        <f>IF($C5814="","",IF(OR($P5814=TRUE(),$P5814="TRUE"),1,0))</f>
        <v/>
      </c>
      <c r="AL5814">
        <f>IF($C5814="","",IF(AND($V5814="Yes",SUMPRODUCT((LEN(Settings!$F$6:$F$13)&gt;0)*ISNUMBER(SEARCH(Settings!$F$6:$F$13,$O5814)))=0),1,0))</f>
        <v/>
      </c>
      <c r="AM5814">
        <f>IF($AI5814=1,IFERROR(IF(VALUE($C5814)&lt;100000000,VALUE($C5814),1000000000),IFERROR(IF(VALUE(MID($C5814,2,20))&lt;100000000,VALUE(MID($C5814,2,20)),1000000000),1000000000))+ROW()/100000,"")</f>
        <v/>
      </c>
    </row>
    <row r="5815">
      <c r="E5815" s="14" t="n"/>
      <c r="M5815" s="8">
        <f>IF($C5815="","",L5815*T5815/100)</f>
        <v/>
      </c>
      <c r="S5815" s="8" t="n"/>
      <c r="T5815" s="8" t="n"/>
      <c r="W5815">
        <f>IF($C5815="","",IF($AL5815=1,0,IF($AK5815=1,Settings!$C$6,Settings!$C$7))*100)</f>
        <v/>
      </c>
      <c r="X5815" s="8">
        <f>IF($C5815="","",T5815*W5815/100)</f>
        <v/>
      </c>
      <c r="Y5815" s="8">
        <f>IF($C5815="","",T5815-X5815)</f>
        <v/>
      </c>
      <c r="Z5815" s="8">
        <f>IF($C5815="","",Y5815-M5815)</f>
        <v/>
      </c>
      <c r="AD5815" s="8" t="n"/>
      <c r="AG5815" s="14" t="n"/>
      <c r="AI5815">
        <f>IF($C5815="","",IF(COUNTIF($C$2:$C5815,$C5815)=1,1,0))</f>
        <v/>
      </c>
      <c r="AJ5815">
        <f>IF($AI5815=1,SUMPRODUCT(--($AM$2:$AM$7001&lt;$AM5815))+1,"")</f>
        <v/>
      </c>
      <c r="AK5815">
        <f>IF($C5815="","",IF(OR($P5815=TRUE(),$P5815="TRUE"),1,0))</f>
        <v/>
      </c>
      <c r="AL5815">
        <f>IF($C5815="","",IF(AND($V5815="Yes",SUMPRODUCT((LEN(Settings!$F$6:$F$13)&gt;0)*ISNUMBER(SEARCH(Settings!$F$6:$F$13,$O5815)))=0),1,0))</f>
        <v/>
      </c>
      <c r="AM5815">
        <f>IF($AI5815=1,IFERROR(IF(VALUE($C5815)&lt;100000000,VALUE($C5815),1000000000),IFERROR(IF(VALUE(MID($C5815,2,20))&lt;100000000,VALUE(MID($C5815,2,20)),1000000000),1000000000))+ROW()/100000,"")</f>
        <v/>
      </c>
    </row>
    <row r="5816">
      <c r="E5816" s="14" t="n"/>
      <c r="M5816" s="8">
        <f>IF($C5816="","",L5816*T5816/100)</f>
        <v/>
      </c>
      <c r="S5816" s="8" t="n"/>
      <c r="T5816" s="8" t="n"/>
      <c r="W5816">
        <f>IF($C5816="","",IF($AL5816=1,0,IF($AK5816=1,Settings!$C$6,Settings!$C$7))*100)</f>
        <v/>
      </c>
      <c r="X5816" s="8">
        <f>IF($C5816="","",T5816*W5816/100)</f>
        <v/>
      </c>
      <c r="Y5816" s="8">
        <f>IF($C5816="","",T5816-X5816)</f>
        <v/>
      </c>
      <c r="Z5816" s="8">
        <f>IF($C5816="","",Y5816-M5816)</f>
        <v/>
      </c>
      <c r="AD5816" s="8" t="n"/>
      <c r="AG5816" s="14" t="n"/>
      <c r="AI5816">
        <f>IF($C5816="","",IF(COUNTIF($C$2:$C5816,$C5816)=1,1,0))</f>
        <v/>
      </c>
      <c r="AJ5816">
        <f>IF($AI5816=1,SUMPRODUCT(--($AM$2:$AM$7001&lt;$AM5816))+1,"")</f>
        <v/>
      </c>
      <c r="AK5816">
        <f>IF($C5816="","",IF(OR($P5816=TRUE(),$P5816="TRUE"),1,0))</f>
        <v/>
      </c>
      <c r="AL5816">
        <f>IF($C5816="","",IF(AND($V5816="Yes",SUMPRODUCT((LEN(Settings!$F$6:$F$13)&gt;0)*ISNUMBER(SEARCH(Settings!$F$6:$F$13,$O5816)))=0),1,0))</f>
        <v/>
      </c>
      <c r="AM5816">
        <f>IF($AI5816=1,IFERROR(IF(VALUE($C5816)&lt;100000000,VALUE($C5816),1000000000),IFERROR(IF(VALUE(MID($C5816,2,20))&lt;100000000,VALUE(MID($C5816,2,20)),1000000000),1000000000))+ROW()/100000,"")</f>
        <v/>
      </c>
    </row>
    <row r="5817">
      <c r="E5817" s="14" t="n"/>
      <c r="M5817" s="8">
        <f>IF($C5817="","",L5817*T5817/100)</f>
        <v/>
      </c>
      <c r="S5817" s="8" t="n"/>
      <c r="T5817" s="8" t="n"/>
      <c r="W5817">
        <f>IF($C5817="","",IF($AL5817=1,0,IF($AK5817=1,Settings!$C$6,Settings!$C$7))*100)</f>
        <v/>
      </c>
      <c r="X5817" s="8">
        <f>IF($C5817="","",T5817*W5817/100)</f>
        <v/>
      </c>
      <c r="Y5817" s="8">
        <f>IF($C5817="","",T5817-X5817)</f>
        <v/>
      </c>
      <c r="Z5817" s="8">
        <f>IF($C5817="","",Y5817-M5817)</f>
        <v/>
      </c>
      <c r="AD5817" s="8" t="n"/>
      <c r="AG5817" s="14" t="n"/>
      <c r="AI5817">
        <f>IF($C5817="","",IF(COUNTIF($C$2:$C5817,$C5817)=1,1,0))</f>
        <v/>
      </c>
      <c r="AJ5817">
        <f>IF($AI5817=1,SUMPRODUCT(--($AM$2:$AM$7001&lt;$AM5817))+1,"")</f>
        <v/>
      </c>
      <c r="AK5817">
        <f>IF($C5817="","",IF(OR($P5817=TRUE(),$P5817="TRUE"),1,0))</f>
        <v/>
      </c>
      <c r="AL5817">
        <f>IF($C5817="","",IF(AND($V5817="Yes",SUMPRODUCT((LEN(Settings!$F$6:$F$13)&gt;0)*ISNUMBER(SEARCH(Settings!$F$6:$F$13,$O5817)))=0),1,0))</f>
        <v/>
      </c>
      <c r="AM5817">
        <f>IF($AI5817=1,IFERROR(IF(VALUE($C5817)&lt;100000000,VALUE($C5817),1000000000),IFERROR(IF(VALUE(MID($C5817,2,20))&lt;100000000,VALUE(MID($C5817,2,20)),1000000000),1000000000))+ROW()/100000,"")</f>
        <v/>
      </c>
    </row>
    <row r="5818">
      <c r="E5818" s="14" t="n"/>
      <c r="M5818" s="8">
        <f>IF($C5818="","",L5818*T5818/100)</f>
        <v/>
      </c>
      <c r="S5818" s="8" t="n"/>
      <c r="T5818" s="8" t="n"/>
      <c r="W5818">
        <f>IF($C5818="","",IF($AL5818=1,0,IF($AK5818=1,Settings!$C$6,Settings!$C$7))*100)</f>
        <v/>
      </c>
      <c r="X5818" s="8">
        <f>IF($C5818="","",T5818*W5818/100)</f>
        <v/>
      </c>
      <c r="Y5818" s="8">
        <f>IF($C5818="","",T5818-X5818)</f>
        <v/>
      </c>
      <c r="Z5818" s="8">
        <f>IF($C5818="","",Y5818-M5818)</f>
        <v/>
      </c>
      <c r="AD5818" s="8" t="n"/>
      <c r="AG5818" s="14" t="n"/>
      <c r="AI5818">
        <f>IF($C5818="","",IF(COUNTIF($C$2:$C5818,$C5818)=1,1,0))</f>
        <v/>
      </c>
      <c r="AJ5818">
        <f>IF($AI5818=1,SUMPRODUCT(--($AM$2:$AM$7001&lt;$AM5818))+1,"")</f>
        <v/>
      </c>
      <c r="AK5818">
        <f>IF($C5818="","",IF(OR($P5818=TRUE(),$P5818="TRUE"),1,0))</f>
        <v/>
      </c>
      <c r="AL5818">
        <f>IF($C5818="","",IF(AND($V5818="Yes",SUMPRODUCT((LEN(Settings!$F$6:$F$13)&gt;0)*ISNUMBER(SEARCH(Settings!$F$6:$F$13,$O5818)))=0),1,0))</f>
        <v/>
      </c>
      <c r="AM5818">
        <f>IF($AI5818=1,IFERROR(IF(VALUE($C5818)&lt;100000000,VALUE($C5818),1000000000),IFERROR(IF(VALUE(MID($C5818,2,20))&lt;100000000,VALUE(MID($C5818,2,20)),1000000000),1000000000))+ROW()/100000,"")</f>
        <v/>
      </c>
    </row>
    <row r="5819">
      <c r="E5819" s="14" t="n"/>
      <c r="M5819" s="8">
        <f>IF($C5819="","",L5819*T5819/100)</f>
        <v/>
      </c>
      <c r="S5819" s="8" t="n"/>
      <c r="T5819" s="8" t="n"/>
      <c r="W5819">
        <f>IF($C5819="","",IF($AL5819=1,0,IF($AK5819=1,Settings!$C$6,Settings!$C$7))*100)</f>
        <v/>
      </c>
      <c r="X5819" s="8">
        <f>IF($C5819="","",T5819*W5819/100)</f>
        <v/>
      </c>
      <c r="Y5819" s="8">
        <f>IF($C5819="","",T5819-X5819)</f>
        <v/>
      </c>
      <c r="Z5819" s="8">
        <f>IF($C5819="","",Y5819-M5819)</f>
        <v/>
      </c>
      <c r="AD5819" s="8" t="n"/>
      <c r="AG5819" s="14" t="n"/>
      <c r="AI5819">
        <f>IF($C5819="","",IF(COUNTIF($C$2:$C5819,$C5819)=1,1,0))</f>
        <v/>
      </c>
      <c r="AJ5819">
        <f>IF($AI5819=1,SUMPRODUCT(--($AM$2:$AM$7001&lt;$AM5819))+1,"")</f>
        <v/>
      </c>
      <c r="AK5819">
        <f>IF($C5819="","",IF(OR($P5819=TRUE(),$P5819="TRUE"),1,0))</f>
        <v/>
      </c>
      <c r="AL5819">
        <f>IF($C5819="","",IF(AND($V5819="Yes",SUMPRODUCT((LEN(Settings!$F$6:$F$13)&gt;0)*ISNUMBER(SEARCH(Settings!$F$6:$F$13,$O5819)))=0),1,0))</f>
        <v/>
      </c>
      <c r="AM5819">
        <f>IF($AI5819=1,IFERROR(IF(VALUE($C5819)&lt;100000000,VALUE($C5819),1000000000),IFERROR(IF(VALUE(MID($C5819,2,20))&lt;100000000,VALUE(MID($C5819,2,20)),1000000000),1000000000))+ROW()/100000,"")</f>
        <v/>
      </c>
    </row>
    <row r="5820">
      <c r="E5820" s="14" t="n"/>
      <c r="M5820" s="8">
        <f>IF($C5820="","",L5820*T5820/100)</f>
        <v/>
      </c>
      <c r="S5820" s="8" t="n"/>
      <c r="T5820" s="8" t="n"/>
      <c r="W5820">
        <f>IF($C5820="","",IF($AL5820=1,0,IF($AK5820=1,Settings!$C$6,Settings!$C$7))*100)</f>
        <v/>
      </c>
      <c r="X5820" s="8">
        <f>IF($C5820="","",T5820*W5820/100)</f>
        <v/>
      </c>
      <c r="Y5820" s="8">
        <f>IF($C5820="","",T5820-X5820)</f>
        <v/>
      </c>
      <c r="Z5820" s="8">
        <f>IF($C5820="","",Y5820-M5820)</f>
        <v/>
      </c>
      <c r="AD5820" s="8" t="n"/>
      <c r="AG5820" s="14" t="n"/>
      <c r="AI5820">
        <f>IF($C5820="","",IF(COUNTIF($C$2:$C5820,$C5820)=1,1,0))</f>
        <v/>
      </c>
      <c r="AJ5820">
        <f>IF($AI5820=1,SUMPRODUCT(--($AM$2:$AM$7001&lt;$AM5820))+1,"")</f>
        <v/>
      </c>
      <c r="AK5820">
        <f>IF($C5820="","",IF(OR($P5820=TRUE(),$P5820="TRUE"),1,0))</f>
        <v/>
      </c>
      <c r="AL5820">
        <f>IF($C5820="","",IF(AND($V5820="Yes",SUMPRODUCT((LEN(Settings!$F$6:$F$13)&gt;0)*ISNUMBER(SEARCH(Settings!$F$6:$F$13,$O5820)))=0),1,0))</f>
        <v/>
      </c>
      <c r="AM5820">
        <f>IF($AI5820=1,IFERROR(IF(VALUE($C5820)&lt;100000000,VALUE($C5820),1000000000),IFERROR(IF(VALUE(MID($C5820,2,20))&lt;100000000,VALUE(MID($C5820,2,20)),1000000000),1000000000))+ROW()/100000,"")</f>
        <v/>
      </c>
    </row>
    <row r="5821">
      <c r="E5821" s="14" t="n"/>
      <c r="M5821" s="8">
        <f>IF($C5821="","",L5821*T5821/100)</f>
        <v/>
      </c>
      <c r="S5821" s="8" t="n"/>
      <c r="T5821" s="8" t="n"/>
      <c r="W5821">
        <f>IF($C5821="","",IF($AL5821=1,0,IF($AK5821=1,Settings!$C$6,Settings!$C$7))*100)</f>
        <v/>
      </c>
      <c r="X5821" s="8">
        <f>IF($C5821="","",T5821*W5821/100)</f>
        <v/>
      </c>
      <c r="Y5821" s="8">
        <f>IF($C5821="","",T5821-X5821)</f>
        <v/>
      </c>
      <c r="Z5821" s="8">
        <f>IF($C5821="","",Y5821-M5821)</f>
        <v/>
      </c>
      <c r="AD5821" s="8" t="n"/>
      <c r="AG5821" s="14" t="n"/>
      <c r="AI5821">
        <f>IF($C5821="","",IF(COUNTIF($C$2:$C5821,$C5821)=1,1,0))</f>
        <v/>
      </c>
      <c r="AJ5821">
        <f>IF($AI5821=1,SUMPRODUCT(--($AM$2:$AM$7001&lt;$AM5821))+1,"")</f>
        <v/>
      </c>
      <c r="AK5821">
        <f>IF($C5821="","",IF(OR($P5821=TRUE(),$P5821="TRUE"),1,0))</f>
        <v/>
      </c>
      <c r="AL5821">
        <f>IF($C5821="","",IF(AND($V5821="Yes",SUMPRODUCT((LEN(Settings!$F$6:$F$13)&gt;0)*ISNUMBER(SEARCH(Settings!$F$6:$F$13,$O5821)))=0),1,0))</f>
        <v/>
      </c>
      <c r="AM5821">
        <f>IF($AI5821=1,IFERROR(IF(VALUE($C5821)&lt;100000000,VALUE($C5821),1000000000),IFERROR(IF(VALUE(MID($C5821,2,20))&lt;100000000,VALUE(MID($C5821,2,20)),1000000000),1000000000))+ROW()/100000,"")</f>
        <v/>
      </c>
    </row>
    <row r="5822">
      <c r="E5822" s="14" t="n"/>
      <c r="M5822" s="8">
        <f>IF($C5822="","",L5822*T5822/100)</f>
        <v/>
      </c>
      <c r="S5822" s="8" t="n"/>
      <c r="T5822" s="8" t="n"/>
      <c r="W5822">
        <f>IF($C5822="","",IF($AL5822=1,0,IF($AK5822=1,Settings!$C$6,Settings!$C$7))*100)</f>
        <v/>
      </c>
      <c r="X5822" s="8">
        <f>IF($C5822="","",T5822*W5822/100)</f>
        <v/>
      </c>
      <c r="Y5822" s="8">
        <f>IF($C5822="","",T5822-X5822)</f>
        <v/>
      </c>
      <c r="Z5822" s="8">
        <f>IF($C5822="","",Y5822-M5822)</f>
        <v/>
      </c>
      <c r="AD5822" s="8" t="n"/>
      <c r="AG5822" s="14" t="n"/>
      <c r="AI5822">
        <f>IF($C5822="","",IF(COUNTIF($C$2:$C5822,$C5822)=1,1,0))</f>
        <v/>
      </c>
      <c r="AJ5822">
        <f>IF($AI5822=1,SUMPRODUCT(--($AM$2:$AM$7001&lt;$AM5822))+1,"")</f>
        <v/>
      </c>
      <c r="AK5822">
        <f>IF($C5822="","",IF(OR($P5822=TRUE(),$P5822="TRUE"),1,0))</f>
        <v/>
      </c>
      <c r="AL5822">
        <f>IF($C5822="","",IF(AND($V5822="Yes",SUMPRODUCT((LEN(Settings!$F$6:$F$13)&gt;0)*ISNUMBER(SEARCH(Settings!$F$6:$F$13,$O5822)))=0),1,0))</f>
        <v/>
      </c>
      <c r="AM5822">
        <f>IF($AI5822=1,IFERROR(IF(VALUE($C5822)&lt;100000000,VALUE($C5822),1000000000),IFERROR(IF(VALUE(MID($C5822,2,20))&lt;100000000,VALUE(MID($C5822,2,20)),1000000000),1000000000))+ROW()/100000,"")</f>
        <v/>
      </c>
    </row>
    <row r="5823">
      <c r="E5823" s="14" t="n"/>
      <c r="M5823" s="8">
        <f>IF($C5823="","",L5823*T5823/100)</f>
        <v/>
      </c>
      <c r="S5823" s="8" t="n"/>
      <c r="T5823" s="8" t="n"/>
      <c r="W5823">
        <f>IF($C5823="","",IF($AL5823=1,0,IF($AK5823=1,Settings!$C$6,Settings!$C$7))*100)</f>
        <v/>
      </c>
      <c r="X5823" s="8">
        <f>IF($C5823="","",T5823*W5823/100)</f>
        <v/>
      </c>
      <c r="Y5823" s="8">
        <f>IF($C5823="","",T5823-X5823)</f>
        <v/>
      </c>
      <c r="Z5823" s="8">
        <f>IF($C5823="","",Y5823-M5823)</f>
        <v/>
      </c>
      <c r="AD5823" s="8" t="n"/>
      <c r="AG5823" s="14" t="n"/>
      <c r="AI5823">
        <f>IF($C5823="","",IF(COUNTIF($C$2:$C5823,$C5823)=1,1,0))</f>
        <v/>
      </c>
      <c r="AJ5823">
        <f>IF($AI5823=1,SUMPRODUCT(--($AM$2:$AM$7001&lt;$AM5823))+1,"")</f>
        <v/>
      </c>
      <c r="AK5823">
        <f>IF($C5823="","",IF(OR($P5823=TRUE(),$P5823="TRUE"),1,0))</f>
        <v/>
      </c>
      <c r="AL5823">
        <f>IF($C5823="","",IF(AND($V5823="Yes",SUMPRODUCT((LEN(Settings!$F$6:$F$13)&gt;0)*ISNUMBER(SEARCH(Settings!$F$6:$F$13,$O5823)))=0),1,0))</f>
        <v/>
      </c>
      <c r="AM5823">
        <f>IF($AI5823=1,IFERROR(IF(VALUE($C5823)&lt;100000000,VALUE($C5823),1000000000),IFERROR(IF(VALUE(MID($C5823,2,20))&lt;100000000,VALUE(MID($C5823,2,20)),1000000000),1000000000))+ROW()/100000,"")</f>
        <v/>
      </c>
    </row>
    <row r="5824">
      <c r="E5824" s="14" t="n"/>
      <c r="M5824" s="8">
        <f>IF($C5824="","",L5824*T5824/100)</f>
        <v/>
      </c>
      <c r="S5824" s="8" t="n"/>
      <c r="T5824" s="8" t="n"/>
      <c r="W5824">
        <f>IF($C5824="","",IF($AL5824=1,0,IF($AK5824=1,Settings!$C$6,Settings!$C$7))*100)</f>
        <v/>
      </c>
      <c r="X5824" s="8">
        <f>IF($C5824="","",T5824*W5824/100)</f>
        <v/>
      </c>
      <c r="Y5824" s="8">
        <f>IF($C5824="","",T5824-X5824)</f>
        <v/>
      </c>
      <c r="Z5824" s="8">
        <f>IF($C5824="","",Y5824-M5824)</f>
        <v/>
      </c>
      <c r="AD5824" s="8" t="n"/>
      <c r="AG5824" s="14" t="n"/>
      <c r="AI5824">
        <f>IF($C5824="","",IF(COUNTIF($C$2:$C5824,$C5824)=1,1,0))</f>
        <v/>
      </c>
      <c r="AJ5824">
        <f>IF($AI5824=1,SUMPRODUCT(--($AM$2:$AM$7001&lt;$AM5824))+1,"")</f>
        <v/>
      </c>
      <c r="AK5824">
        <f>IF($C5824="","",IF(OR($P5824=TRUE(),$P5824="TRUE"),1,0))</f>
        <v/>
      </c>
      <c r="AL5824">
        <f>IF($C5824="","",IF(AND($V5824="Yes",SUMPRODUCT((LEN(Settings!$F$6:$F$13)&gt;0)*ISNUMBER(SEARCH(Settings!$F$6:$F$13,$O5824)))=0),1,0))</f>
        <v/>
      </c>
      <c r="AM5824">
        <f>IF($AI5824=1,IFERROR(IF(VALUE($C5824)&lt;100000000,VALUE($C5824),1000000000),IFERROR(IF(VALUE(MID($C5824,2,20))&lt;100000000,VALUE(MID($C5824,2,20)),1000000000),1000000000))+ROW()/100000,"")</f>
        <v/>
      </c>
    </row>
    <row r="5825">
      <c r="E5825" s="14" t="n"/>
      <c r="M5825" s="8">
        <f>IF($C5825="","",L5825*T5825/100)</f>
        <v/>
      </c>
      <c r="S5825" s="8" t="n"/>
      <c r="T5825" s="8" t="n"/>
      <c r="W5825">
        <f>IF($C5825="","",IF($AL5825=1,0,IF($AK5825=1,Settings!$C$6,Settings!$C$7))*100)</f>
        <v/>
      </c>
      <c r="X5825" s="8">
        <f>IF($C5825="","",T5825*W5825/100)</f>
        <v/>
      </c>
      <c r="Y5825" s="8">
        <f>IF($C5825="","",T5825-X5825)</f>
        <v/>
      </c>
      <c r="Z5825" s="8">
        <f>IF($C5825="","",Y5825-M5825)</f>
        <v/>
      </c>
      <c r="AD5825" s="8" t="n"/>
      <c r="AG5825" s="14" t="n"/>
      <c r="AI5825">
        <f>IF($C5825="","",IF(COUNTIF($C$2:$C5825,$C5825)=1,1,0))</f>
        <v/>
      </c>
      <c r="AJ5825">
        <f>IF($AI5825=1,SUMPRODUCT(--($AM$2:$AM$7001&lt;$AM5825))+1,"")</f>
        <v/>
      </c>
      <c r="AK5825">
        <f>IF($C5825="","",IF(OR($P5825=TRUE(),$P5825="TRUE"),1,0))</f>
        <v/>
      </c>
      <c r="AL5825">
        <f>IF($C5825="","",IF(AND($V5825="Yes",SUMPRODUCT((LEN(Settings!$F$6:$F$13)&gt;0)*ISNUMBER(SEARCH(Settings!$F$6:$F$13,$O5825)))=0),1,0))</f>
        <v/>
      </c>
      <c r="AM5825">
        <f>IF($AI5825=1,IFERROR(IF(VALUE($C5825)&lt;100000000,VALUE($C5825),1000000000),IFERROR(IF(VALUE(MID($C5825,2,20))&lt;100000000,VALUE(MID($C5825,2,20)),1000000000),1000000000))+ROW()/100000,"")</f>
        <v/>
      </c>
    </row>
    <row r="5826">
      <c r="E5826" s="14" t="n"/>
      <c r="M5826" s="8">
        <f>IF($C5826="","",L5826*T5826/100)</f>
        <v/>
      </c>
      <c r="S5826" s="8" t="n"/>
      <c r="T5826" s="8" t="n"/>
      <c r="W5826">
        <f>IF($C5826="","",IF($AL5826=1,0,IF($AK5826=1,Settings!$C$6,Settings!$C$7))*100)</f>
        <v/>
      </c>
      <c r="X5826" s="8">
        <f>IF($C5826="","",T5826*W5826/100)</f>
        <v/>
      </c>
      <c r="Y5826" s="8">
        <f>IF($C5826="","",T5826-X5826)</f>
        <v/>
      </c>
      <c r="Z5826" s="8">
        <f>IF($C5826="","",Y5826-M5826)</f>
        <v/>
      </c>
      <c r="AD5826" s="8" t="n"/>
      <c r="AG5826" s="14" t="n"/>
      <c r="AI5826">
        <f>IF($C5826="","",IF(COUNTIF($C$2:$C5826,$C5826)=1,1,0))</f>
        <v/>
      </c>
      <c r="AJ5826">
        <f>IF($AI5826=1,SUMPRODUCT(--($AM$2:$AM$7001&lt;$AM5826))+1,"")</f>
        <v/>
      </c>
      <c r="AK5826">
        <f>IF($C5826="","",IF(OR($P5826=TRUE(),$P5826="TRUE"),1,0))</f>
        <v/>
      </c>
      <c r="AL5826">
        <f>IF($C5826="","",IF(AND($V5826="Yes",SUMPRODUCT((LEN(Settings!$F$6:$F$13)&gt;0)*ISNUMBER(SEARCH(Settings!$F$6:$F$13,$O5826)))=0),1,0))</f>
        <v/>
      </c>
      <c r="AM5826">
        <f>IF($AI5826=1,IFERROR(IF(VALUE($C5826)&lt;100000000,VALUE($C5826),1000000000),IFERROR(IF(VALUE(MID($C5826,2,20))&lt;100000000,VALUE(MID($C5826,2,20)),1000000000),1000000000))+ROW()/100000,"")</f>
        <v/>
      </c>
    </row>
    <row r="5827">
      <c r="E5827" s="14" t="n"/>
      <c r="M5827" s="8">
        <f>IF($C5827="","",L5827*T5827/100)</f>
        <v/>
      </c>
      <c r="S5827" s="8" t="n"/>
      <c r="T5827" s="8" t="n"/>
      <c r="W5827">
        <f>IF($C5827="","",IF($AL5827=1,0,IF($AK5827=1,Settings!$C$6,Settings!$C$7))*100)</f>
        <v/>
      </c>
      <c r="X5827" s="8">
        <f>IF($C5827="","",T5827*W5827/100)</f>
        <v/>
      </c>
      <c r="Y5827" s="8">
        <f>IF($C5827="","",T5827-X5827)</f>
        <v/>
      </c>
      <c r="Z5827" s="8">
        <f>IF($C5827="","",Y5827-M5827)</f>
        <v/>
      </c>
      <c r="AD5827" s="8" t="n"/>
      <c r="AG5827" s="14" t="n"/>
      <c r="AI5827">
        <f>IF($C5827="","",IF(COUNTIF($C$2:$C5827,$C5827)=1,1,0))</f>
        <v/>
      </c>
      <c r="AJ5827">
        <f>IF($AI5827=1,SUMPRODUCT(--($AM$2:$AM$7001&lt;$AM5827))+1,"")</f>
        <v/>
      </c>
      <c r="AK5827">
        <f>IF($C5827="","",IF(OR($P5827=TRUE(),$P5827="TRUE"),1,0))</f>
        <v/>
      </c>
      <c r="AL5827">
        <f>IF($C5827="","",IF(AND($V5827="Yes",SUMPRODUCT((LEN(Settings!$F$6:$F$13)&gt;0)*ISNUMBER(SEARCH(Settings!$F$6:$F$13,$O5827)))=0),1,0))</f>
        <v/>
      </c>
      <c r="AM5827">
        <f>IF($AI5827=1,IFERROR(IF(VALUE($C5827)&lt;100000000,VALUE($C5827),1000000000),IFERROR(IF(VALUE(MID($C5827,2,20))&lt;100000000,VALUE(MID($C5827,2,20)),1000000000),1000000000))+ROW()/100000,"")</f>
        <v/>
      </c>
    </row>
    <row r="5828">
      <c r="E5828" s="14" t="n"/>
      <c r="M5828" s="8">
        <f>IF($C5828="","",L5828*T5828/100)</f>
        <v/>
      </c>
      <c r="S5828" s="8" t="n"/>
      <c r="T5828" s="8" t="n"/>
      <c r="W5828">
        <f>IF($C5828="","",IF($AL5828=1,0,IF($AK5828=1,Settings!$C$6,Settings!$C$7))*100)</f>
        <v/>
      </c>
      <c r="X5828" s="8">
        <f>IF($C5828="","",T5828*W5828/100)</f>
        <v/>
      </c>
      <c r="Y5828" s="8">
        <f>IF($C5828="","",T5828-X5828)</f>
        <v/>
      </c>
      <c r="Z5828" s="8">
        <f>IF($C5828="","",Y5828-M5828)</f>
        <v/>
      </c>
      <c r="AD5828" s="8" t="n"/>
      <c r="AG5828" s="14" t="n"/>
      <c r="AI5828">
        <f>IF($C5828="","",IF(COUNTIF($C$2:$C5828,$C5828)=1,1,0))</f>
        <v/>
      </c>
      <c r="AJ5828">
        <f>IF($AI5828=1,SUMPRODUCT(--($AM$2:$AM$7001&lt;$AM5828))+1,"")</f>
        <v/>
      </c>
      <c r="AK5828">
        <f>IF($C5828="","",IF(OR($P5828=TRUE(),$P5828="TRUE"),1,0))</f>
        <v/>
      </c>
      <c r="AL5828">
        <f>IF($C5828="","",IF(AND($V5828="Yes",SUMPRODUCT((LEN(Settings!$F$6:$F$13)&gt;0)*ISNUMBER(SEARCH(Settings!$F$6:$F$13,$O5828)))=0),1,0))</f>
        <v/>
      </c>
      <c r="AM5828">
        <f>IF($AI5828=1,IFERROR(IF(VALUE($C5828)&lt;100000000,VALUE($C5828),1000000000),IFERROR(IF(VALUE(MID($C5828,2,20))&lt;100000000,VALUE(MID($C5828,2,20)),1000000000),1000000000))+ROW()/100000,"")</f>
        <v/>
      </c>
    </row>
    <row r="5829">
      <c r="E5829" s="14" t="n"/>
      <c r="M5829" s="8">
        <f>IF($C5829="","",L5829*T5829/100)</f>
        <v/>
      </c>
      <c r="S5829" s="8" t="n"/>
      <c r="T5829" s="8" t="n"/>
      <c r="W5829">
        <f>IF($C5829="","",IF($AL5829=1,0,IF($AK5829=1,Settings!$C$6,Settings!$C$7))*100)</f>
        <v/>
      </c>
      <c r="X5829" s="8">
        <f>IF($C5829="","",T5829*W5829/100)</f>
        <v/>
      </c>
      <c r="Y5829" s="8">
        <f>IF($C5829="","",T5829-X5829)</f>
        <v/>
      </c>
      <c r="Z5829" s="8">
        <f>IF($C5829="","",Y5829-M5829)</f>
        <v/>
      </c>
      <c r="AD5829" s="8" t="n"/>
      <c r="AG5829" s="14" t="n"/>
      <c r="AI5829">
        <f>IF($C5829="","",IF(COUNTIF($C$2:$C5829,$C5829)=1,1,0))</f>
        <v/>
      </c>
      <c r="AJ5829">
        <f>IF($AI5829=1,SUMPRODUCT(--($AM$2:$AM$7001&lt;$AM5829))+1,"")</f>
        <v/>
      </c>
      <c r="AK5829">
        <f>IF($C5829="","",IF(OR($P5829=TRUE(),$P5829="TRUE"),1,0))</f>
        <v/>
      </c>
      <c r="AL5829">
        <f>IF($C5829="","",IF(AND($V5829="Yes",SUMPRODUCT((LEN(Settings!$F$6:$F$13)&gt;0)*ISNUMBER(SEARCH(Settings!$F$6:$F$13,$O5829)))=0),1,0))</f>
        <v/>
      </c>
      <c r="AM5829">
        <f>IF($AI5829=1,IFERROR(IF(VALUE($C5829)&lt;100000000,VALUE($C5829),1000000000),IFERROR(IF(VALUE(MID($C5829,2,20))&lt;100000000,VALUE(MID($C5829,2,20)),1000000000),1000000000))+ROW()/100000,"")</f>
        <v/>
      </c>
    </row>
    <row r="5830">
      <c r="E5830" s="14" t="n"/>
      <c r="M5830" s="8">
        <f>IF($C5830="","",L5830*T5830/100)</f>
        <v/>
      </c>
      <c r="S5830" s="8" t="n"/>
      <c r="T5830" s="8" t="n"/>
      <c r="W5830">
        <f>IF($C5830="","",IF($AL5830=1,0,IF($AK5830=1,Settings!$C$6,Settings!$C$7))*100)</f>
        <v/>
      </c>
      <c r="X5830" s="8">
        <f>IF($C5830="","",T5830*W5830/100)</f>
        <v/>
      </c>
      <c r="Y5830" s="8">
        <f>IF($C5830="","",T5830-X5830)</f>
        <v/>
      </c>
      <c r="Z5830" s="8">
        <f>IF($C5830="","",Y5830-M5830)</f>
        <v/>
      </c>
      <c r="AD5830" s="8" t="n"/>
      <c r="AG5830" s="14" t="n"/>
      <c r="AI5830">
        <f>IF($C5830="","",IF(COUNTIF($C$2:$C5830,$C5830)=1,1,0))</f>
        <v/>
      </c>
      <c r="AJ5830">
        <f>IF($AI5830=1,SUMPRODUCT(--($AM$2:$AM$7001&lt;$AM5830))+1,"")</f>
        <v/>
      </c>
      <c r="AK5830">
        <f>IF($C5830="","",IF(OR($P5830=TRUE(),$P5830="TRUE"),1,0))</f>
        <v/>
      </c>
      <c r="AL5830">
        <f>IF($C5830="","",IF(AND($V5830="Yes",SUMPRODUCT((LEN(Settings!$F$6:$F$13)&gt;0)*ISNUMBER(SEARCH(Settings!$F$6:$F$13,$O5830)))=0),1,0))</f>
        <v/>
      </c>
      <c r="AM5830">
        <f>IF($AI5830=1,IFERROR(IF(VALUE($C5830)&lt;100000000,VALUE($C5830),1000000000),IFERROR(IF(VALUE(MID($C5830,2,20))&lt;100000000,VALUE(MID($C5830,2,20)),1000000000),1000000000))+ROW()/100000,"")</f>
        <v/>
      </c>
    </row>
    <row r="5831">
      <c r="E5831" s="14" t="n"/>
      <c r="M5831" s="8">
        <f>IF($C5831="","",L5831*T5831/100)</f>
        <v/>
      </c>
      <c r="S5831" s="8" t="n"/>
      <c r="T5831" s="8" t="n"/>
      <c r="W5831">
        <f>IF($C5831="","",IF($AL5831=1,0,IF($AK5831=1,Settings!$C$6,Settings!$C$7))*100)</f>
        <v/>
      </c>
      <c r="X5831" s="8">
        <f>IF($C5831="","",T5831*W5831/100)</f>
        <v/>
      </c>
      <c r="Y5831" s="8">
        <f>IF($C5831="","",T5831-X5831)</f>
        <v/>
      </c>
      <c r="Z5831" s="8">
        <f>IF($C5831="","",Y5831-M5831)</f>
        <v/>
      </c>
      <c r="AD5831" s="8" t="n"/>
      <c r="AG5831" s="14" t="n"/>
      <c r="AI5831">
        <f>IF($C5831="","",IF(COUNTIF($C$2:$C5831,$C5831)=1,1,0))</f>
        <v/>
      </c>
      <c r="AJ5831">
        <f>IF($AI5831=1,SUMPRODUCT(--($AM$2:$AM$7001&lt;$AM5831))+1,"")</f>
        <v/>
      </c>
      <c r="AK5831">
        <f>IF($C5831="","",IF(OR($P5831=TRUE(),$P5831="TRUE"),1,0))</f>
        <v/>
      </c>
      <c r="AL5831">
        <f>IF($C5831="","",IF(AND($V5831="Yes",SUMPRODUCT((LEN(Settings!$F$6:$F$13)&gt;0)*ISNUMBER(SEARCH(Settings!$F$6:$F$13,$O5831)))=0),1,0))</f>
        <v/>
      </c>
      <c r="AM5831">
        <f>IF($AI5831=1,IFERROR(IF(VALUE($C5831)&lt;100000000,VALUE($C5831),1000000000),IFERROR(IF(VALUE(MID($C5831,2,20))&lt;100000000,VALUE(MID($C5831,2,20)),1000000000),1000000000))+ROW()/100000,"")</f>
        <v/>
      </c>
    </row>
    <row r="5832">
      <c r="E5832" s="14" t="n"/>
      <c r="M5832" s="8">
        <f>IF($C5832="","",L5832*T5832/100)</f>
        <v/>
      </c>
      <c r="S5832" s="8" t="n"/>
      <c r="T5832" s="8" t="n"/>
      <c r="W5832">
        <f>IF($C5832="","",IF($AL5832=1,0,IF($AK5832=1,Settings!$C$6,Settings!$C$7))*100)</f>
        <v/>
      </c>
      <c r="X5832" s="8">
        <f>IF($C5832="","",T5832*W5832/100)</f>
        <v/>
      </c>
      <c r="Y5832" s="8">
        <f>IF($C5832="","",T5832-X5832)</f>
        <v/>
      </c>
      <c r="Z5832" s="8">
        <f>IF($C5832="","",Y5832-M5832)</f>
        <v/>
      </c>
      <c r="AD5832" s="8" t="n"/>
      <c r="AG5832" s="14" t="n"/>
      <c r="AI5832">
        <f>IF($C5832="","",IF(COUNTIF($C$2:$C5832,$C5832)=1,1,0))</f>
        <v/>
      </c>
      <c r="AJ5832">
        <f>IF($AI5832=1,SUMPRODUCT(--($AM$2:$AM$7001&lt;$AM5832))+1,"")</f>
        <v/>
      </c>
      <c r="AK5832">
        <f>IF($C5832="","",IF(OR($P5832=TRUE(),$P5832="TRUE"),1,0))</f>
        <v/>
      </c>
      <c r="AL5832">
        <f>IF($C5832="","",IF(AND($V5832="Yes",SUMPRODUCT((LEN(Settings!$F$6:$F$13)&gt;0)*ISNUMBER(SEARCH(Settings!$F$6:$F$13,$O5832)))=0),1,0))</f>
        <v/>
      </c>
      <c r="AM5832">
        <f>IF($AI5832=1,IFERROR(IF(VALUE($C5832)&lt;100000000,VALUE($C5832),1000000000),IFERROR(IF(VALUE(MID($C5832,2,20))&lt;100000000,VALUE(MID($C5832,2,20)),1000000000),1000000000))+ROW()/100000,"")</f>
        <v/>
      </c>
    </row>
    <row r="5833">
      <c r="E5833" s="14" t="n"/>
      <c r="M5833" s="8">
        <f>IF($C5833="","",L5833*T5833/100)</f>
        <v/>
      </c>
      <c r="S5833" s="8" t="n"/>
      <c r="T5833" s="8" t="n"/>
      <c r="W5833">
        <f>IF($C5833="","",IF($AL5833=1,0,IF($AK5833=1,Settings!$C$6,Settings!$C$7))*100)</f>
        <v/>
      </c>
      <c r="X5833" s="8">
        <f>IF($C5833="","",T5833*W5833/100)</f>
        <v/>
      </c>
      <c r="Y5833" s="8">
        <f>IF($C5833="","",T5833-X5833)</f>
        <v/>
      </c>
      <c r="Z5833" s="8">
        <f>IF($C5833="","",Y5833-M5833)</f>
        <v/>
      </c>
      <c r="AD5833" s="8" t="n"/>
      <c r="AG5833" s="14" t="n"/>
      <c r="AI5833">
        <f>IF($C5833="","",IF(COUNTIF($C$2:$C5833,$C5833)=1,1,0))</f>
        <v/>
      </c>
      <c r="AJ5833">
        <f>IF($AI5833=1,SUMPRODUCT(--($AM$2:$AM$7001&lt;$AM5833))+1,"")</f>
        <v/>
      </c>
      <c r="AK5833">
        <f>IF($C5833="","",IF(OR($P5833=TRUE(),$P5833="TRUE"),1,0))</f>
        <v/>
      </c>
      <c r="AL5833">
        <f>IF($C5833="","",IF(AND($V5833="Yes",SUMPRODUCT((LEN(Settings!$F$6:$F$13)&gt;0)*ISNUMBER(SEARCH(Settings!$F$6:$F$13,$O5833)))=0),1,0))</f>
        <v/>
      </c>
      <c r="AM5833">
        <f>IF($AI5833=1,IFERROR(IF(VALUE($C5833)&lt;100000000,VALUE($C5833),1000000000),IFERROR(IF(VALUE(MID($C5833,2,20))&lt;100000000,VALUE(MID($C5833,2,20)),1000000000),1000000000))+ROW()/100000,"")</f>
        <v/>
      </c>
    </row>
    <row r="5834">
      <c r="E5834" s="14" t="n"/>
      <c r="M5834" s="8">
        <f>IF($C5834="","",L5834*T5834/100)</f>
        <v/>
      </c>
      <c r="S5834" s="8" t="n"/>
      <c r="T5834" s="8" t="n"/>
      <c r="W5834">
        <f>IF($C5834="","",IF($AL5834=1,0,IF($AK5834=1,Settings!$C$6,Settings!$C$7))*100)</f>
        <v/>
      </c>
      <c r="X5834" s="8">
        <f>IF($C5834="","",T5834*W5834/100)</f>
        <v/>
      </c>
      <c r="Y5834" s="8">
        <f>IF($C5834="","",T5834-X5834)</f>
        <v/>
      </c>
      <c r="Z5834" s="8">
        <f>IF($C5834="","",Y5834-M5834)</f>
        <v/>
      </c>
      <c r="AD5834" s="8" t="n"/>
      <c r="AG5834" s="14" t="n"/>
      <c r="AI5834">
        <f>IF($C5834="","",IF(COUNTIF($C$2:$C5834,$C5834)=1,1,0))</f>
        <v/>
      </c>
      <c r="AJ5834">
        <f>IF($AI5834=1,SUMPRODUCT(--($AM$2:$AM$7001&lt;$AM5834))+1,"")</f>
        <v/>
      </c>
      <c r="AK5834">
        <f>IF($C5834="","",IF(OR($P5834=TRUE(),$P5834="TRUE"),1,0))</f>
        <v/>
      </c>
      <c r="AL5834">
        <f>IF($C5834="","",IF(AND($V5834="Yes",SUMPRODUCT((LEN(Settings!$F$6:$F$13)&gt;0)*ISNUMBER(SEARCH(Settings!$F$6:$F$13,$O5834)))=0),1,0))</f>
        <v/>
      </c>
      <c r="AM5834">
        <f>IF($AI5834=1,IFERROR(IF(VALUE($C5834)&lt;100000000,VALUE($C5834),1000000000),IFERROR(IF(VALUE(MID($C5834,2,20))&lt;100000000,VALUE(MID($C5834,2,20)),1000000000),1000000000))+ROW()/100000,"")</f>
        <v/>
      </c>
    </row>
    <row r="5835">
      <c r="E5835" s="14" t="n"/>
      <c r="M5835" s="8">
        <f>IF($C5835="","",L5835*T5835/100)</f>
        <v/>
      </c>
      <c r="S5835" s="8" t="n"/>
      <c r="T5835" s="8" t="n"/>
      <c r="W5835">
        <f>IF($C5835="","",IF($AL5835=1,0,IF($AK5835=1,Settings!$C$6,Settings!$C$7))*100)</f>
        <v/>
      </c>
      <c r="X5835" s="8">
        <f>IF($C5835="","",T5835*W5835/100)</f>
        <v/>
      </c>
      <c r="Y5835" s="8">
        <f>IF($C5835="","",T5835-X5835)</f>
        <v/>
      </c>
      <c r="Z5835" s="8">
        <f>IF($C5835="","",Y5835-M5835)</f>
        <v/>
      </c>
      <c r="AD5835" s="8" t="n"/>
      <c r="AG5835" s="14" t="n"/>
      <c r="AI5835">
        <f>IF($C5835="","",IF(COUNTIF($C$2:$C5835,$C5835)=1,1,0))</f>
        <v/>
      </c>
      <c r="AJ5835">
        <f>IF($AI5835=1,SUMPRODUCT(--($AM$2:$AM$7001&lt;$AM5835))+1,"")</f>
        <v/>
      </c>
      <c r="AK5835">
        <f>IF($C5835="","",IF(OR($P5835=TRUE(),$P5835="TRUE"),1,0))</f>
        <v/>
      </c>
      <c r="AL5835">
        <f>IF($C5835="","",IF(AND($V5835="Yes",SUMPRODUCT((LEN(Settings!$F$6:$F$13)&gt;0)*ISNUMBER(SEARCH(Settings!$F$6:$F$13,$O5835)))=0),1,0))</f>
        <v/>
      </c>
      <c r="AM5835">
        <f>IF($AI5835=1,IFERROR(IF(VALUE($C5835)&lt;100000000,VALUE($C5835),1000000000),IFERROR(IF(VALUE(MID($C5835,2,20))&lt;100000000,VALUE(MID($C5835,2,20)),1000000000),1000000000))+ROW()/100000,"")</f>
        <v/>
      </c>
    </row>
    <row r="5836">
      <c r="E5836" s="14" t="n"/>
      <c r="M5836" s="8">
        <f>IF($C5836="","",L5836*T5836/100)</f>
        <v/>
      </c>
      <c r="S5836" s="8" t="n"/>
      <c r="T5836" s="8" t="n"/>
      <c r="W5836">
        <f>IF($C5836="","",IF($AL5836=1,0,IF($AK5836=1,Settings!$C$6,Settings!$C$7))*100)</f>
        <v/>
      </c>
      <c r="X5836" s="8">
        <f>IF($C5836="","",T5836*W5836/100)</f>
        <v/>
      </c>
      <c r="Y5836" s="8">
        <f>IF($C5836="","",T5836-X5836)</f>
        <v/>
      </c>
      <c r="Z5836" s="8">
        <f>IF($C5836="","",Y5836-M5836)</f>
        <v/>
      </c>
      <c r="AD5836" s="8" t="n"/>
      <c r="AG5836" s="14" t="n"/>
      <c r="AI5836">
        <f>IF($C5836="","",IF(COUNTIF($C$2:$C5836,$C5836)=1,1,0))</f>
        <v/>
      </c>
      <c r="AJ5836">
        <f>IF($AI5836=1,SUMPRODUCT(--($AM$2:$AM$7001&lt;$AM5836))+1,"")</f>
        <v/>
      </c>
      <c r="AK5836">
        <f>IF($C5836="","",IF(OR($P5836=TRUE(),$P5836="TRUE"),1,0))</f>
        <v/>
      </c>
      <c r="AL5836">
        <f>IF($C5836="","",IF(AND($V5836="Yes",SUMPRODUCT((LEN(Settings!$F$6:$F$13)&gt;0)*ISNUMBER(SEARCH(Settings!$F$6:$F$13,$O5836)))=0),1,0))</f>
        <v/>
      </c>
      <c r="AM5836">
        <f>IF($AI5836=1,IFERROR(IF(VALUE($C5836)&lt;100000000,VALUE($C5836),1000000000),IFERROR(IF(VALUE(MID($C5836,2,20))&lt;100000000,VALUE(MID($C5836,2,20)),1000000000),1000000000))+ROW()/100000,"")</f>
        <v/>
      </c>
    </row>
    <row r="5837">
      <c r="E5837" s="14" t="n"/>
      <c r="M5837" s="8">
        <f>IF($C5837="","",L5837*T5837/100)</f>
        <v/>
      </c>
      <c r="S5837" s="8" t="n"/>
      <c r="T5837" s="8" t="n"/>
      <c r="W5837">
        <f>IF($C5837="","",IF($AL5837=1,0,IF($AK5837=1,Settings!$C$6,Settings!$C$7))*100)</f>
        <v/>
      </c>
      <c r="X5837" s="8">
        <f>IF($C5837="","",T5837*W5837/100)</f>
        <v/>
      </c>
      <c r="Y5837" s="8">
        <f>IF($C5837="","",T5837-X5837)</f>
        <v/>
      </c>
      <c r="Z5837" s="8">
        <f>IF($C5837="","",Y5837-M5837)</f>
        <v/>
      </c>
      <c r="AD5837" s="8" t="n"/>
      <c r="AG5837" s="14" t="n"/>
      <c r="AI5837">
        <f>IF($C5837="","",IF(COUNTIF($C$2:$C5837,$C5837)=1,1,0))</f>
        <v/>
      </c>
      <c r="AJ5837">
        <f>IF($AI5837=1,SUMPRODUCT(--($AM$2:$AM$7001&lt;$AM5837))+1,"")</f>
        <v/>
      </c>
      <c r="AK5837">
        <f>IF($C5837="","",IF(OR($P5837=TRUE(),$P5837="TRUE"),1,0))</f>
        <v/>
      </c>
      <c r="AL5837">
        <f>IF($C5837="","",IF(AND($V5837="Yes",SUMPRODUCT((LEN(Settings!$F$6:$F$13)&gt;0)*ISNUMBER(SEARCH(Settings!$F$6:$F$13,$O5837)))=0),1,0))</f>
        <v/>
      </c>
      <c r="AM5837">
        <f>IF($AI5837=1,IFERROR(IF(VALUE($C5837)&lt;100000000,VALUE($C5837),1000000000),IFERROR(IF(VALUE(MID($C5837,2,20))&lt;100000000,VALUE(MID($C5837,2,20)),1000000000),1000000000))+ROW()/100000,"")</f>
        <v/>
      </c>
    </row>
    <row r="5838">
      <c r="E5838" s="14" t="n"/>
      <c r="M5838" s="8">
        <f>IF($C5838="","",L5838*T5838/100)</f>
        <v/>
      </c>
      <c r="S5838" s="8" t="n"/>
      <c r="T5838" s="8" t="n"/>
      <c r="W5838">
        <f>IF($C5838="","",IF($AL5838=1,0,IF($AK5838=1,Settings!$C$6,Settings!$C$7))*100)</f>
        <v/>
      </c>
      <c r="X5838" s="8">
        <f>IF($C5838="","",T5838*W5838/100)</f>
        <v/>
      </c>
      <c r="Y5838" s="8">
        <f>IF($C5838="","",T5838-X5838)</f>
        <v/>
      </c>
      <c r="Z5838" s="8">
        <f>IF($C5838="","",Y5838-M5838)</f>
        <v/>
      </c>
      <c r="AD5838" s="8" t="n"/>
      <c r="AG5838" s="14" t="n"/>
      <c r="AI5838">
        <f>IF($C5838="","",IF(COUNTIF($C$2:$C5838,$C5838)=1,1,0))</f>
        <v/>
      </c>
      <c r="AJ5838">
        <f>IF($AI5838=1,SUMPRODUCT(--($AM$2:$AM$7001&lt;$AM5838))+1,"")</f>
        <v/>
      </c>
      <c r="AK5838">
        <f>IF($C5838="","",IF(OR($P5838=TRUE(),$P5838="TRUE"),1,0))</f>
        <v/>
      </c>
      <c r="AL5838">
        <f>IF($C5838="","",IF(AND($V5838="Yes",SUMPRODUCT((LEN(Settings!$F$6:$F$13)&gt;0)*ISNUMBER(SEARCH(Settings!$F$6:$F$13,$O5838)))=0),1,0))</f>
        <v/>
      </c>
      <c r="AM5838">
        <f>IF($AI5838=1,IFERROR(IF(VALUE($C5838)&lt;100000000,VALUE($C5838),1000000000),IFERROR(IF(VALUE(MID($C5838,2,20))&lt;100000000,VALUE(MID($C5838,2,20)),1000000000),1000000000))+ROW()/100000,"")</f>
        <v/>
      </c>
    </row>
    <row r="5839">
      <c r="E5839" s="14" t="n"/>
      <c r="M5839" s="8">
        <f>IF($C5839="","",L5839*T5839/100)</f>
        <v/>
      </c>
      <c r="S5839" s="8" t="n"/>
      <c r="T5839" s="8" t="n"/>
      <c r="W5839">
        <f>IF($C5839="","",IF($AL5839=1,0,IF($AK5839=1,Settings!$C$6,Settings!$C$7))*100)</f>
        <v/>
      </c>
      <c r="X5839" s="8">
        <f>IF($C5839="","",T5839*W5839/100)</f>
        <v/>
      </c>
      <c r="Y5839" s="8">
        <f>IF($C5839="","",T5839-X5839)</f>
        <v/>
      </c>
      <c r="Z5839" s="8">
        <f>IF($C5839="","",Y5839-M5839)</f>
        <v/>
      </c>
      <c r="AD5839" s="8" t="n"/>
      <c r="AG5839" s="14" t="n"/>
      <c r="AI5839">
        <f>IF($C5839="","",IF(COUNTIF($C$2:$C5839,$C5839)=1,1,0))</f>
        <v/>
      </c>
      <c r="AJ5839">
        <f>IF($AI5839=1,SUMPRODUCT(--($AM$2:$AM$7001&lt;$AM5839))+1,"")</f>
        <v/>
      </c>
      <c r="AK5839">
        <f>IF($C5839="","",IF(OR($P5839=TRUE(),$P5839="TRUE"),1,0))</f>
        <v/>
      </c>
      <c r="AL5839">
        <f>IF($C5839="","",IF(AND($V5839="Yes",SUMPRODUCT((LEN(Settings!$F$6:$F$13)&gt;0)*ISNUMBER(SEARCH(Settings!$F$6:$F$13,$O5839)))=0),1,0))</f>
        <v/>
      </c>
      <c r="AM5839">
        <f>IF($AI5839=1,IFERROR(IF(VALUE($C5839)&lt;100000000,VALUE($C5839),1000000000),IFERROR(IF(VALUE(MID($C5839,2,20))&lt;100000000,VALUE(MID($C5839,2,20)),1000000000),1000000000))+ROW()/100000,"")</f>
        <v/>
      </c>
    </row>
    <row r="5840">
      <c r="E5840" s="14" t="n"/>
      <c r="M5840" s="8">
        <f>IF($C5840="","",L5840*T5840/100)</f>
        <v/>
      </c>
      <c r="S5840" s="8" t="n"/>
      <c r="T5840" s="8" t="n"/>
      <c r="W5840">
        <f>IF($C5840="","",IF($AL5840=1,0,IF($AK5840=1,Settings!$C$6,Settings!$C$7))*100)</f>
        <v/>
      </c>
      <c r="X5840" s="8">
        <f>IF($C5840="","",T5840*W5840/100)</f>
        <v/>
      </c>
      <c r="Y5840" s="8">
        <f>IF($C5840="","",T5840-X5840)</f>
        <v/>
      </c>
      <c r="Z5840" s="8">
        <f>IF($C5840="","",Y5840-M5840)</f>
        <v/>
      </c>
      <c r="AD5840" s="8" t="n"/>
      <c r="AG5840" s="14" t="n"/>
      <c r="AI5840">
        <f>IF($C5840="","",IF(COUNTIF($C$2:$C5840,$C5840)=1,1,0))</f>
        <v/>
      </c>
      <c r="AJ5840">
        <f>IF($AI5840=1,SUMPRODUCT(--($AM$2:$AM$7001&lt;$AM5840))+1,"")</f>
        <v/>
      </c>
      <c r="AK5840">
        <f>IF($C5840="","",IF(OR($P5840=TRUE(),$P5840="TRUE"),1,0))</f>
        <v/>
      </c>
      <c r="AL5840">
        <f>IF($C5840="","",IF(AND($V5840="Yes",SUMPRODUCT((LEN(Settings!$F$6:$F$13)&gt;0)*ISNUMBER(SEARCH(Settings!$F$6:$F$13,$O5840)))=0),1,0))</f>
        <v/>
      </c>
      <c r="AM5840">
        <f>IF($AI5840=1,IFERROR(IF(VALUE($C5840)&lt;100000000,VALUE($C5840),1000000000),IFERROR(IF(VALUE(MID($C5840,2,20))&lt;100000000,VALUE(MID($C5840,2,20)),1000000000),1000000000))+ROW()/100000,"")</f>
        <v/>
      </c>
    </row>
    <row r="5841">
      <c r="E5841" s="14" t="n"/>
      <c r="M5841" s="8">
        <f>IF($C5841="","",L5841*T5841/100)</f>
        <v/>
      </c>
      <c r="S5841" s="8" t="n"/>
      <c r="T5841" s="8" t="n"/>
      <c r="W5841">
        <f>IF($C5841="","",IF($AL5841=1,0,IF($AK5841=1,Settings!$C$6,Settings!$C$7))*100)</f>
        <v/>
      </c>
      <c r="X5841" s="8">
        <f>IF($C5841="","",T5841*W5841/100)</f>
        <v/>
      </c>
      <c r="Y5841" s="8">
        <f>IF($C5841="","",T5841-X5841)</f>
        <v/>
      </c>
      <c r="Z5841" s="8">
        <f>IF($C5841="","",Y5841-M5841)</f>
        <v/>
      </c>
      <c r="AD5841" s="8" t="n"/>
      <c r="AG5841" s="14" t="n"/>
      <c r="AI5841">
        <f>IF($C5841="","",IF(COUNTIF($C$2:$C5841,$C5841)=1,1,0))</f>
        <v/>
      </c>
      <c r="AJ5841">
        <f>IF($AI5841=1,SUMPRODUCT(--($AM$2:$AM$7001&lt;$AM5841))+1,"")</f>
        <v/>
      </c>
      <c r="AK5841">
        <f>IF($C5841="","",IF(OR($P5841=TRUE(),$P5841="TRUE"),1,0))</f>
        <v/>
      </c>
      <c r="AL5841">
        <f>IF($C5841="","",IF(AND($V5841="Yes",SUMPRODUCT((LEN(Settings!$F$6:$F$13)&gt;0)*ISNUMBER(SEARCH(Settings!$F$6:$F$13,$O5841)))=0),1,0))</f>
        <v/>
      </c>
      <c r="AM5841">
        <f>IF($AI5841=1,IFERROR(IF(VALUE($C5841)&lt;100000000,VALUE($C5841),1000000000),IFERROR(IF(VALUE(MID($C5841,2,20))&lt;100000000,VALUE(MID($C5841,2,20)),1000000000),1000000000))+ROW()/100000,"")</f>
        <v/>
      </c>
    </row>
    <row r="5842">
      <c r="E5842" s="14" t="n"/>
      <c r="M5842" s="8">
        <f>IF($C5842="","",L5842*T5842/100)</f>
        <v/>
      </c>
      <c r="S5842" s="8" t="n"/>
      <c r="T5842" s="8" t="n"/>
      <c r="W5842">
        <f>IF($C5842="","",IF($AL5842=1,0,IF($AK5842=1,Settings!$C$6,Settings!$C$7))*100)</f>
        <v/>
      </c>
      <c r="X5842" s="8">
        <f>IF($C5842="","",T5842*W5842/100)</f>
        <v/>
      </c>
      <c r="Y5842" s="8">
        <f>IF($C5842="","",T5842-X5842)</f>
        <v/>
      </c>
      <c r="Z5842" s="8">
        <f>IF($C5842="","",Y5842-M5842)</f>
        <v/>
      </c>
      <c r="AD5842" s="8" t="n"/>
      <c r="AG5842" s="14" t="n"/>
      <c r="AI5842">
        <f>IF($C5842="","",IF(COUNTIF($C$2:$C5842,$C5842)=1,1,0))</f>
        <v/>
      </c>
      <c r="AJ5842">
        <f>IF($AI5842=1,SUMPRODUCT(--($AM$2:$AM$7001&lt;$AM5842))+1,"")</f>
        <v/>
      </c>
      <c r="AK5842">
        <f>IF($C5842="","",IF(OR($P5842=TRUE(),$P5842="TRUE"),1,0))</f>
        <v/>
      </c>
      <c r="AL5842">
        <f>IF($C5842="","",IF(AND($V5842="Yes",SUMPRODUCT((LEN(Settings!$F$6:$F$13)&gt;0)*ISNUMBER(SEARCH(Settings!$F$6:$F$13,$O5842)))=0),1,0))</f>
        <v/>
      </c>
      <c r="AM5842">
        <f>IF($AI5842=1,IFERROR(IF(VALUE($C5842)&lt;100000000,VALUE($C5842),1000000000),IFERROR(IF(VALUE(MID($C5842,2,20))&lt;100000000,VALUE(MID($C5842,2,20)),1000000000),1000000000))+ROW()/100000,"")</f>
        <v/>
      </c>
    </row>
    <row r="5843">
      <c r="E5843" s="14" t="n"/>
      <c r="M5843" s="8">
        <f>IF($C5843="","",L5843*T5843/100)</f>
        <v/>
      </c>
      <c r="S5843" s="8" t="n"/>
      <c r="T5843" s="8" t="n"/>
      <c r="W5843">
        <f>IF($C5843="","",IF($AL5843=1,0,IF($AK5843=1,Settings!$C$6,Settings!$C$7))*100)</f>
        <v/>
      </c>
      <c r="X5843" s="8">
        <f>IF($C5843="","",T5843*W5843/100)</f>
        <v/>
      </c>
      <c r="Y5843" s="8">
        <f>IF($C5843="","",T5843-X5843)</f>
        <v/>
      </c>
      <c r="Z5843" s="8">
        <f>IF($C5843="","",Y5843-M5843)</f>
        <v/>
      </c>
      <c r="AD5843" s="8" t="n"/>
      <c r="AG5843" s="14" t="n"/>
      <c r="AI5843">
        <f>IF($C5843="","",IF(COUNTIF($C$2:$C5843,$C5843)=1,1,0))</f>
        <v/>
      </c>
      <c r="AJ5843">
        <f>IF($AI5843=1,SUMPRODUCT(--($AM$2:$AM$7001&lt;$AM5843))+1,"")</f>
        <v/>
      </c>
      <c r="AK5843">
        <f>IF($C5843="","",IF(OR($P5843=TRUE(),$P5843="TRUE"),1,0))</f>
        <v/>
      </c>
      <c r="AL5843">
        <f>IF($C5843="","",IF(AND($V5843="Yes",SUMPRODUCT((LEN(Settings!$F$6:$F$13)&gt;0)*ISNUMBER(SEARCH(Settings!$F$6:$F$13,$O5843)))=0),1,0))</f>
        <v/>
      </c>
      <c r="AM5843">
        <f>IF($AI5843=1,IFERROR(IF(VALUE($C5843)&lt;100000000,VALUE($C5843),1000000000),IFERROR(IF(VALUE(MID($C5843,2,20))&lt;100000000,VALUE(MID($C5843,2,20)),1000000000),1000000000))+ROW()/100000,"")</f>
        <v/>
      </c>
    </row>
    <row r="5844">
      <c r="E5844" s="14" t="n"/>
      <c r="M5844" s="8">
        <f>IF($C5844="","",L5844*T5844/100)</f>
        <v/>
      </c>
      <c r="S5844" s="8" t="n"/>
      <c r="T5844" s="8" t="n"/>
      <c r="W5844">
        <f>IF($C5844="","",IF($AL5844=1,0,IF($AK5844=1,Settings!$C$6,Settings!$C$7))*100)</f>
        <v/>
      </c>
      <c r="X5844" s="8">
        <f>IF($C5844="","",T5844*W5844/100)</f>
        <v/>
      </c>
      <c r="Y5844" s="8">
        <f>IF($C5844="","",T5844-X5844)</f>
        <v/>
      </c>
      <c r="Z5844" s="8">
        <f>IF($C5844="","",Y5844-M5844)</f>
        <v/>
      </c>
      <c r="AD5844" s="8" t="n"/>
      <c r="AG5844" s="14" t="n"/>
      <c r="AI5844">
        <f>IF($C5844="","",IF(COUNTIF($C$2:$C5844,$C5844)=1,1,0))</f>
        <v/>
      </c>
      <c r="AJ5844">
        <f>IF($AI5844=1,SUMPRODUCT(--($AM$2:$AM$7001&lt;$AM5844))+1,"")</f>
        <v/>
      </c>
      <c r="AK5844">
        <f>IF($C5844="","",IF(OR($P5844=TRUE(),$P5844="TRUE"),1,0))</f>
        <v/>
      </c>
      <c r="AL5844">
        <f>IF($C5844="","",IF(AND($V5844="Yes",SUMPRODUCT((LEN(Settings!$F$6:$F$13)&gt;0)*ISNUMBER(SEARCH(Settings!$F$6:$F$13,$O5844)))=0),1,0))</f>
        <v/>
      </c>
      <c r="AM5844">
        <f>IF($AI5844=1,IFERROR(IF(VALUE($C5844)&lt;100000000,VALUE($C5844),1000000000),IFERROR(IF(VALUE(MID($C5844,2,20))&lt;100000000,VALUE(MID($C5844,2,20)),1000000000),1000000000))+ROW()/100000,"")</f>
        <v/>
      </c>
    </row>
    <row r="5845">
      <c r="E5845" s="14" t="n"/>
      <c r="M5845" s="8">
        <f>IF($C5845="","",L5845*T5845/100)</f>
        <v/>
      </c>
      <c r="S5845" s="8" t="n"/>
      <c r="T5845" s="8" t="n"/>
      <c r="W5845">
        <f>IF($C5845="","",IF($AL5845=1,0,IF($AK5845=1,Settings!$C$6,Settings!$C$7))*100)</f>
        <v/>
      </c>
      <c r="X5845" s="8">
        <f>IF($C5845="","",T5845*W5845/100)</f>
        <v/>
      </c>
      <c r="Y5845" s="8">
        <f>IF($C5845="","",T5845-X5845)</f>
        <v/>
      </c>
      <c r="Z5845" s="8">
        <f>IF($C5845="","",Y5845-M5845)</f>
        <v/>
      </c>
      <c r="AD5845" s="8" t="n"/>
      <c r="AG5845" s="14" t="n"/>
      <c r="AI5845">
        <f>IF($C5845="","",IF(COUNTIF($C$2:$C5845,$C5845)=1,1,0))</f>
        <v/>
      </c>
      <c r="AJ5845">
        <f>IF($AI5845=1,SUMPRODUCT(--($AM$2:$AM$7001&lt;$AM5845))+1,"")</f>
        <v/>
      </c>
      <c r="AK5845">
        <f>IF($C5845="","",IF(OR($P5845=TRUE(),$P5845="TRUE"),1,0))</f>
        <v/>
      </c>
      <c r="AL5845">
        <f>IF($C5845="","",IF(AND($V5845="Yes",SUMPRODUCT((LEN(Settings!$F$6:$F$13)&gt;0)*ISNUMBER(SEARCH(Settings!$F$6:$F$13,$O5845)))=0),1,0))</f>
        <v/>
      </c>
      <c r="AM5845">
        <f>IF($AI5845=1,IFERROR(IF(VALUE($C5845)&lt;100000000,VALUE($C5845),1000000000),IFERROR(IF(VALUE(MID($C5845,2,20))&lt;100000000,VALUE(MID($C5845,2,20)),1000000000),1000000000))+ROW()/100000,"")</f>
        <v/>
      </c>
    </row>
    <row r="5846">
      <c r="E5846" s="14" t="n"/>
      <c r="M5846" s="8">
        <f>IF($C5846="","",L5846*T5846/100)</f>
        <v/>
      </c>
      <c r="S5846" s="8" t="n"/>
      <c r="T5846" s="8" t="n"/>
      <c r="W5846">
        <f>IF($C5846="","",IF($AL5846=1,0,IF($AK5846=1,Settings!$C$6,Settings!$C$7))*100)</f>
        <v/>
      </c>
      <c r="X5846" s="8">
        <f>IF($C5846="","",T5846*W5846/100)</f>
        <v/>
      </c>
      <c r="Y5846" s="8">
        <f>IF($C5846="","",T5846-X5846)</f>
        <v/>
      </c>
      <c r="Z5846" s="8">
        <f>IF($C5846="","",Y5846-M5846)</f>
        <v/>
      </c>
      <c r="AD5846" s="8" t="n"/>
      <c r="AG5846" s="14" t="n"/>
      <c r="AI5846">
        <f>IF($C5846="","",IF(COUNTIF($C$2:$C5846,$C5846)=1,1,0))</f>
        <v/>
      </c>
      <c r="AJ5846">
        <f>IF($AI5846=1,SUMPRODUCT(--($AM$2:$AM$7001&lt;$AM5846))+1,"")</f>
        <v/>
      </c>
      <c r="AK5846">
        <f>IF($C5846="","",IF(OR($P5846=TRUE(),$P5846="TRUE"),1,0))</f>
        <v/>
      </c>
      <c r="AL5846">
        <f>IF($C5846="","",IF(AND($V5846="Yes",SUMPRODUCT((LEN(Settings!$F$6:$F$13)&gt;0)*ISNUMBER(SEARCH(Settings!$F$6:$F$13,$O5846)))=0),1,0))</f>
        <v/>
      </c>
      <c r="AM5846">
        <f>IF($AI5846=1,IFERROR(IF(VALUE($C5846)&lt;100000000,VALUE($C5846),1000000000),IFERROR(IF(VALUE(MID($C5846,2,20))&lt;100000000,VALUE(MID($C5846,2,20)),1000000000),1000000000))+ROW()/100000,"")</f>
        <v/>
      </c>
    </row>
    <row r="5847">
      <c r="E5847" s="14" t="n"/>
      <c r="M5847" s="8">
        <f>IF($C5847="","",L5847*T5847/100)</f>
        <v/>
      </c>
      <c r="S5847" s="8" t="n"/>
      <c r="T5847" s="8" t="n"/>
      <c r="W5847">
        <f>IF($C5847="","",IF($AL5847=1,0,IF($AK5847=1,Settings!$C$6,Settings!$C$7))*100)</f>
        <v/>
      </c>
      <c r="X5847" s="8">
        <f>IF($C5847="","",T5847*W5847/100)</f>
        <v/>
      </c>
      <c r="Y5847" s="8">
        <f>IF($C5847="","",T5847-X5847)</f>
        <v/>
      </c>
      <c r="Z5847" s="8">
        <f>IF($C5847="","",Y5847-M5847)</f>
        <v/>
      </c>
      <c r="AD5847" s="8" t="n"/>
      <c r="AG5847" s="14" t="n"/>
      <c r="AI5847">
        <f>IF($C5847="","",IF(COUNTIF($C$2:$C5847,$C5847)=1,1,0))</f>
        <v/>
      </c>
      <c r="AJ5847">
        <f>IF($AI5847=1,SUMPRODUCT(--($AM$2:$AM$7001&lt;$AM5847))+1,"")</f>
        <v/>
      </c>
      <c r="AK5847">
        <f>IF($C5847="","",IF(OR($P5847=TRUE(),$P5847="TRUE"),1,0))</f>
        <v/>
      </c>
      <c r="AL5847">
        <f>IF($C5847="","",IF(AND($V5847="Yes",SUMPRODUCT((LEN(Settings!$F$6:$F$13)&gt;0)*ISNUMBER(SEARCH(Settings!$F$6:$F$13,$O5847)))=0),1,0))</f>
        <v/>
      </c>
      <c r="AM5847">
        <f>IF($AI5847=1,IFERROR(IF(VALUE($C5847)&lt;100000000,VALUE($C5847),1000000000),IFERROR(IF(VALUE(MID($C5847,2,20))&lt;100000000,VALUE(MID($C5847,2,20)),1000000000),1000000000))+ROW()/100000,"")</f>
        <v/>
      </c>
    </row>
    <row r="5848">
      <c r="E5848" s="14" t="n"/>
      <c r="M5848" s="8">
        <f>IF($C5848="","",L5848*T5848/100)</f>
        <v/>
      </c>
      <c r="S5848" s="8" t="n"/>
      <c r="T5848" s="8" t="n"/>
      <c r="W5848">
        <f>IF($C5848="","",IF($AL5848=1,0,IF($AK5848=1,Settings!$C$6,Settings!$C$7))*100)</f>
        <v/>
      </c>
      <c r="X5848" s="8">
        <f>IF($C5848="","",T5848*W5848/100)</f>
        <v/>
      </c>
      <c r="Y5848" s="8">
        <f>IF($C5848="","",T5848-X5848)</f>
        <v/>
      </c>
      <c r="Z5848" s="8">
        <f>IF($C5848="","",Y5848-M5848)</f>
        <v/>
      </c>
      <c r="AD5848" s="8" t="n"/>
      <c r="AG5848" s="14" t="n"/>
      <c r="AI5848">
        <f>IF($C5848="","",IF(COUNTIF($C$2:$C5848,$C5848)=1,1,0))</f>
        <v/>
      </c>
      <c r="AJ5848">
        <f>IF($AI5848=1,SUMPRODUCT(--($AM$2:$AM$7001&lt;$AM5848))+1,"")</f>
        <v/>
      </c>
      <c r="AK5848">
        <f>IF($C5848="","",IF(OR($P5848=TRUE(),$P5848="TRUE"),1,0))</f>
        <v/>
      </c>
      <c r="AL5848">
        <f>IF($C5848="","",IF(AND($V5848="Yes",SUMPRODUCT((LEN(Settings!$F$6:$F$13)&gt;0)*ISNUMBER(SEARCH(Settings!$F$6:$F$13,$O5848)))=0),1,0))</f>
        <v/>
      </c>
      <c r="AM5848">
        <f>IF($AI5848=1,IFERROR(IF(VALUE($C5848)&lt;100000000,VALUE($C5848),1000000000),IFERROR(IF(VALUE(MID($C5848,2,20))&lt;100000000,VALUE(MID($C5848,2,20)),1000000000),1000000000))+ROW()/100000,"")</f>
        <v/>
      </c>
    </row>
    <row r="5849">
      <c r="E5849" s="14" t="n"/>
      <c r="M5849" s="8">
        <f>IF($C5849="","",L5849*T5849/100)</f>
        <v/>
      </c>
      <c r="S5849" s="8" t="n"/>
      <c r="T5849" s="8" t="n"/>
      <c r="W5849">
        <f>IF($C5849="","",IF($AL5849=1,0,IF($AK5849=1,Settings!$C$6,Settings!$C$7))*100)</f>
        <v/>
      </c>
      <c r="X5849" s="8">
        <f>IF($C5849="","",T5849*W5849/100)</f>
        <v/>
      </c>
      <c r="Y5849" s="8">
        <f>IF($C5849="","",T5849-X5849)</f>
        <v/>
      </c>
      <c r="Z5849" s="8">
        <f>IF($C5849="","",Y5849-M5849)</f>
        <v/>
      </c>
      <c r="AD5849" s="8" t="n"/>
      <c r="AG5849" s="14" t="n"/>
      <c r="AI5849">
        <f>IF($C5849="","",IF(COUNTIF($C$2:$C5849,$C5849)=1,1,0))</f>
        <v/>
      </c>
      <c r="AJ5849">
        <f>IF($AI5849=1,SUMPRODUCT(--($AM$2:$AM$7001&lt;$AM5849))+1,"")</f>
        <v/>
      </c>
      <c r="AK5849">
        <f>IF($C5849="","",IF(OR($P5849=TRUE(),$P5849="TRUE"),1,0))</f>
        <v/>
      </c>
      <c r="AL5849">
        <f>IF($C5849="","",IF(AND($V5849="Yes",SUMPRODUCT((LEN(Settings!$F$6:$F$13)&gt;0)*ISNUMBER(SEARCH(Settings!$F$6:$F$13,$O5849)))=0),1,0))</f>
        <v/>
      </c>
      <c r="AM5849">
        <f>IF($AI5849=1,IFERROR(IF(VALUE($C5849)&lt;100000000,VALUE($C5849),1000000000),IFERROR(IF(VALUE(MID($C5849,2,20))&lt;100000000,VALUE(MID($C5849,2,20)),1000000000),1000000000))+ROW()/100000,"")</f>
        <v/>
      </c>
    </row>
    <row r="5850">
      <c r="E5850" s="14" t="n"/>
      <c r="M5850" s="8">
        <f>IF($C5850="","",L5850*T5850/100)</f>
        <v/>
      </c>
      <c r="S5850" s="8" t="n"/>
      <c r="T5850" s="8" t="n"/>
      <c r="W5850">
        <f>IF($C5850="","",IF($AL5850=1,0,IF($AK5850=1,Settings!$C$6,Settings!$C$7))*100)</f>
        <v/>
      </c>
      <c r="X5850" s="8">
        <f>IF($C5850="","",T5850*W5850/100)</f>
        <v/>
      </c>
      <c r="Y5850" s="8">
        <f>IF($C5850="","",T5850-X5850)</f>
        <v/>
      </c>
      <c r="Z5850" s="8">
        <f>IF($C5850="","",Y5850-M5850)</f>
        <v/>
      </c>
      <c r="AD5850" s="8" t="n"/>
      <c r="AG5850" s="14" t="n"/>
      <c r="AI5850">
        <f>IF($C5850="","",IF(COUNTIF($C$2:$C5850,$C5850)=1,1,0))</f>
        <v/>
      </c>
      <c r="AJ5850">
        <f>IF($AI5850=1,SUMPRODUCT(--($AM$2:$AM$7001&lt;$AM5850))+1,"")</f>
        <v/>
      </c>
      <c r="AK5850">
        <f>IF($C5850="","",IF(OR($P5850=TRUE(),$P5850="TRUE"),1,0))</f>
        <v/>
      </c>
      <c r="AL5850">
        <f>IF($C5850="","",IF(AND($V5850="Yes",SUMPRODUCT((LEN(Settings!$F$6:$F$13)&gt;0)*ISNUMBER(SEARCH(Settings!$F$6:$F$13,$O5850)))=0),1,0))</f>
        <v/>
      </c>
      <c r="AM5850">
        <f>IF($AI5850=1,IFERROR(IF(VALUE($C5850)&lt;100000000,VALUE($C5850),1000000000),IFERROR(IF(VALUE(MID($C5850,2,20))&lt;100000000,VALUE(MID($C5850,2,20)),1000000000),1000000000))+ROW()/100000,"")</f>
        <v/>
      </c>
    </row>
    <row r="5851">
      <c r="E5851" s="14" t="n"/>
      <c r="M5851" s="8">
        <f>IF($C5851="","",L5851*T5851/100)</f>
        <v/>
      </c>
      <c r="S5851" s="8" t="n"/>
      <c r="T5851" s="8" t="n"/>
      <c r="W5851">
        <f>IF($C5851="","",IF($AL5851=1,0,IF($AK5851=1,Settings!$C$6,Settings!$C$7))*100)</f>
        <v/>
      </c>
      <c r="X5851" s="8">
        <f>IF($C5851="","",T5851*W5851/100)</f>
        <v/>
      </c>
      <c r="Y5851" s="8">
        <f>IF($C5851="","",T5851-X5851)</f>
        <v/>
      </c>
      <c r="Z5851" s="8">
        <f>IF($C5851="","",Y5851-M5851)</f>
        <v/>
      </c>
      <c r="AD5851" s="8" t="n"/>
      <c r="AG5851" s="14" t="n"/>
      <c r="AI5851">
        <f>IF($C5851="","",IF(COUNTIF($C$2:$C5851,$C5851)=1,1,0))</f>
        <v/>
      </c>
      <c r="AJ5851">
        <f>IF($AI5851=1,SUMPRODUCT(--($AM$2:$AM$7001&lt;$AM5851))+1,"")</f>
        <v/>
      </c>
      <c r="AK5851">
        <f>IF($C5851="","",IF(OR($P5851=TRUE(),$P5851="TRUE"),1,0))</f>
        <v/>
      </c>
      <c r="AL5851">
        <f>IF($C5851="","",IF(AND($V5851="Yes",SUMPRODUCT((LEN(Settings!$F$6:$F$13)&gt;0)*ISNUMBER(SEARCH(Settings!$F$6:$F$13,$O5851)))=0),1,0))</f>
        <v/>
      </c>
      <c r="AM5851">
        <f>IF($AI5851=1,IFERROR(IF(VALUE($C5851)&lt;100000000,VALUE($C5851),1000000000),IFERROR(IF(VALUE(MID($C5851,2,20))&lt;100000000,VALUE(MID($C5851,2,20)),1000000000),1000000000))+ROW()/100000,"")</f>
        <v/>
      </c>
    </row>
    <row r="5852">
      <c r="E5852" s="14" t="n"/>
      <c r="M5852" s="8">
        <f>IF($C5852="","",L5852*T5852/100)</f>
        <v/>
      </c>
      <c r="S5852" s="8" t="n"/>
      <c r="T5852" s="8" t="n"/>
      <c r="W5852">
        <f>IF($C5852="","",IF($AL5852=1,0,IF($AK5852=1,Settings!$C$6,Settings!$C$7))*100)</f>
        <v/>
      </c>
      <c r="X5852" s="8">
        <f>IF($C5852="","",T5852*W5852/100)</f>
        <v/>
      </c>
      <c r="Y5852" s="8">
        <f>IF($C5852="","",T5852-X5852)</f>
        <v/>
      </c>
      <c r="Z5852" s="8">
        <f>IF($C5852="","",Y5852-M5852)</f>
        <v/>
      </c>
      <c r="AD5852" s="8" t="n"/>
      <c r="AG5852" s="14" t="n"/>
      <c r="AI5852">
        <f>IF($C5852="","",IF(COUNTIF($C$2:$C5852,$C5852)=1,1,0))</f>
        <v/>
      </c>
      <c r="AJ5852">
        <f>IF($AI5852=1,SUMPRODUCT(--($AM$2:$AM$7001&lt;$AM5852))+1,"")</f>
        <v/>
      </c>
      <c r="AK5852">
        <f>IF($C5852="","",IF(OR($P5852=TRUE(),$P5852="TRUE"),1,0))</f>
        <v/>
      </c>
      <c r="AL5852">
        <f>IF($C5852="","",IF(AND($V5852="Yes",SUMPRODUCT((LEN(Settings!$F$6:$F$13)&gt;0)*ISNUMBER(SEARCH(Settings!$F$6:$F$13,$O5852)))=0),1,0))</f>
        <v/>
      </c>
      <c r="AM5852">
        <f>IF($AI5852=1,IFERROR(IF(VALUE($C5852)&lt;100000000,VALUE($C5852),1000000000),IFERROR(IF(VALUE(MID($C5852,2,20))&lt;100000000,VALUE(MID($C5852,2,20)),1000000000),1000000000))+ROW()/100000,"")</f>
        <v/>
      </c>
    </row>
    <row r="5853">
      <c r="E5853" s="14" t="n"/>
      <c r="M5853" s="8">
        <f>IF($C5853="","",L5853*T5853/100)</f>
        <v/>
      </c>
      <c r="S5853" s="8" t="n"/>
      <c r="T5853" s="8" t="n"/>
      <c r="W5853">
        <f>IF($C5853="","",IF($AL5853=1,0,IF($AK5853=1,Settings!$C$6,Settings!$C$7))*100)</f>
        <v/>
      </c>
      <c r="X5853" s="8">
        <f>IF($C5853="","",T5853*W5853/100)</f>
        <v/>
      </c>
      <c r="Y5853" s="8">
        <f>IF($C5853="","",T5853-X5853)</f>
        <v/>
      </c>
      <c r="Z5853" s="8">
        <f>IF($C5853="","",Y5853-M5853)</f>
        <v/>
      </c>
      <c r="AD5853" s="8" t="n"/>
      <c r="AG5853" s="14" t="n"/>
      <c r="AI5853">
        <f>IF($C5853="","",IF(COUNTIF($C$2:$C5853,$C5853)=1,1,0))</f>
        <v/>
      </c>
      <c r="AJ5853">
        <f>IF($AI5853=1,SUMPRODUCT(--($AM$2:$AM$7001&lt;$AM5853))+1,"")</f>
        <v/>
      </c>
      <c r="AK5853">
        <f>IF($C5853="","",IF(OR($P5853=TRUE(),$P5853="TRUE"),1,0))</f>
        <v/>
      </c>
      <c r="AL5853">
        <f>IF($C5853="","",IF(AND($V5853="Yes",SUMPRODUCT((LEN(Settings!$F$6:$F$13)&gt;0)*ISNUMBER(SEARCH(Settings!$F$6:$F$13,$O5853)))=0),1,0))</f>
        <v/>
      </c>
      <c r="AM5853">
        <f>IF($AI5853=1,IFERROR(IF(VALUE($C5853)&lt;100000000,VALUE($C5853),1000000000),IFERROR(IF(VALUE(MID($C5853,2,20))&lt;100000000,VALUE(MID($C5853,2,20)),1000000000),1000000000))+ROW()/100000,"")</f>
        <v/>
      </c>
    </row>
    <row r="5854">
      <c r="E5854" s="14" t="n"/>
      <c r="M5854" s="8">
        <f>IF($C5854="","",L5854*T5854/100)</f>
        <v/>
      </c>
      <c r="S5854" s="8" t="n"/>
      <c r="T5854" s="8" t="n"/>
      <c r="W5854">
        <f>IF($C5854="","",IF($AL5854=1,0,IF($AK5854=1,Settings!$C$6,Settings!$C$7))*100)</f>
        <v/>
      </c>
      <c r="X5854" s="8">
        <f>IF($C5854="","",T5854*W5854/100)</f>
        <v/>
      </c>
      <c r="Y5854" s="8">
        <f>IF($C5854="","",T5854-X5854)</f>
        <v/>
      </c>
      <c r="Z5854" s="8">
        <f>IF($C5854="","",Y5854-M5854)</f>
        <v/>
      </c>
      <c r="AD5854" s="8" t="n"/>
      <c r="AG5854" s="14" t="n"/>
      <c r="AI5854">
        <f>IF($C5854="","",IF(COUNTIF($C$2:$C5854,$C5854)=1,1,0))</f>
        <v/>
      </c>
      <c r="AJ5854">
        <f>IF($AI5854=1,SUMPRODUCT(--($AM$2:$AM$7001&lt;$AM5854))+1,"")</f>
        <v/>
      </c>
      <c r="AK5854">
        <f>IF($C5854="","",IF(OR($P5854=TRUE(),$P5854="TRUE"),1,0))</f>
        <v/>
      </c>
      <c r="AL5854">
        <f>IF($C5854="","",IF(AND($V5854="Yes",SUMPRODUCT((LEN(Settings!$F$6:$F$13)&gt;0)*ISNUMBER(SEARCH(Settings!$F$6:$F$13,$O5854)))=0),1,0))</f>
        <v/>
      </c>
      <c r="AM5854">
        <f>IF($AI5854=1,IFERROR(IF(VALUE($C5854)&lt;100000000,VALUE($C5854),1000000000),IFERROR(IF(VALUE(MID($C5854,2,20))&lt;100000000,VALUE(MID($C5854,2,20)),1000000000),1000000000))+ROW()/100000,"")</f>
        <v/>
      </c>
    </row>
    <row r="5855">
      <c r="E5855" s="14" t="n"/>
      <c r="M5855" s="8">
        <f>IF($C5855="","",L5855*T5855/100)</f>
        <v/>
      </c>
      <c r="S5855" s="8" t="n"/>
      <c r="T5855" s="8" t="n"/>
      <c r="W5855">
        <f>IF($C5855="","",IF($AL5855=1,0,IF($AK5855=1,Settings!$C$6,Settings!$C$7))*100)</f>
        <v/>
      </c>
      <c r="X5855" s="8">
        <f>IF($C5855="","",T5855*W5855/100)</f>
        <v/>
      </c>
      <c r="Y5855" s="8">
        <f>IF($C5855="","",T5855-X5855)</f>
        <v/>
      </c>
      <c r="Z5855" s="8">
        <f>IF($C5855="","",Y5855-M5855)</f>
        <v/>
      </c>
      <c r="AD5855" s="8" t="n"/>
      <c r="AG5855" s="14" t="n"/>
      <c r="AI5855">
        <f>IF($C5855="","",IF(COUNTIF($C$2:$C5855,$C5855)=1,1,0))</f>
        <v/>
      </c>
      <c r="AJ5855">
        <f>IF($AI5855=1,SUMPRODUCT(--($AM$2:$AM$7001&lt;$AM5855))+1,"")</f>
        <v/>
      </c>
      <c r="AK5855">
        <f>IF($C5855="","",IF(OR($P5855=TRUE(),$P5855="TRUE"),1,0))</f>
        <v/>
      </c>
      <c r="AL5855">
        <f>IF($C5855="","",IF(AND($V5855="Yes",SUMPRODUCT((LEN(Settings!$F$6:$F$13)&gt;0)*ISNUMBER(SEARCH(Settings!$F$6:$F$13,$O5855)))=0),1,0))</f>
        <v/>
      </c>
      <c r="AM5855">
        <f>IF($AI5855=1,IFERROR(IF(VALUE($C5855)&lt;100000000,VALUE($C5855),1000000000),IFERROR(IF(VALUE(MID($C5855,2,20))&lt;100000000,VALUE(MID($C5855,2,20)),1000000000),1000000000))+ROW()/100000,"")</f>
        <v/>
      </c>
    </row>
    <row r="5856">
      <c r="E5856" s="14" t="n"/>
      <c r="M5856" s="8">
        <f>IF($C5856="","",L5856*T5856/100)</f>
        <v/>
      </c>
      <c r="S5856" s="8" t="n"/>
      <c r="T5856" s="8" t="n"/>
      <c r="W5856">
        <f>IF($C5856="","",IF($AL5856=1,0,IF($AK5856=1,Settings!$C$6,Settings!$C$7))*100)</f>
        <v/>
      </c>
      <c r="X5856" s="8">
        <f>IF($C5856="","",T5856*W5856/100)</f>
        <v/>
      </c>
      <c r="Y5856" s="8">
        <f>IF($C5856="","",T5856-X5856)</f>
        <v/>
      </c>
      <c r="Z5856" s="8">
        <f>IF($C5856="","",Y5856-M5856)</f>
        <v/>
      </c>
      <c r="AD5856" s="8" t="n"/>
      <c r="AG5856" s="14" t="n"/>
      <c r="AI5856">
        <f>IF($C5856="","",IF(COUNTIF($C$2:$C5856,$C5856)=1,1,0))</f>
        <v/>
      </c>
      <c r="AJ5856">
        <f>IF($AI5856=1,SUMPRODUCT(--($AM$2:$AM$7001&lt;$AM5856))+1,"")</f>
        <v/>
      </c>
      <c r="AK5856">
        <f>IF($C5856="","",IF(OR($P5856=TRUE(),$P5856="TRUE"),1,0))</f>
        <v/>
      </c>
      <c r="AL5856">
        <f>IF($C5856="","",IF(AND($V5856="Yes",SUMPRODUCT((LEN(Settings!$F$6:$F$13)&gt;0)*ISNUMBER(SEARCH(Settings!$F$6:$F$13,$O5856)))=0),1,0))</f>
        <v/>
      </c>
      <c r="AM5856">
        <f>IF($AI5856=1,IFERROR(IF(VALUE($C5856)&lt;100000000,VALUE($C5856),1000000000),IFERROR(IF(VALUE(MID($C5856,2,20))&lt;100000000,VALUE(MID($C5856,2,20)),1000000000),1000000000))+ROW()/100000,"")</f>
        <v/>
      </c>
    </row>
    <row r="5857">
      <c r="E5857" s="14" t="n"/>
      <c r="M5857" s="8">
        <f>IF($C5857="","",L5857*T5857/100)</f>
        <v/>
      </c>
      <c r="S5857" s="8" t="n"/>
      <c r="T5857" s="8" t="n"/>
      <c r="W5857">
        <f>IF($C5857="","",IF($AL5857=1,0,IF($AK5857=1,Settings!$C$6,Settings!$C$7))*100)</f>
        <v/>
      </c>
      <c r="X5857" s="8">
        <f>IF($C5857="","",T5857*W5857/100)</f>
        <v/>
      </c>
      <c r="Y5857" s="8">
        <f>IF($C5857="","",T5857-X5857)</f>
        <v/>
      </c>
      <c r="Z5857" s="8">
        <f>IF($C5857="","",Y5857-M5857)</f>
        <v/>
      </c>
      <c r="AD5857" s="8" t="n"/>
      <c r="AG5857" s="14" t="n"/>
      <c r="AI5857">
        <f>IF($C5857="","",IF(COUNTIF($C$2:$C5857,$C5857)=1,1,0))</f>
        <v/>
      </c>
      <c r="AJ5857">
        <f>IF($AI5857=1,SUMPRODUCT(--($AM$2:$AM$7001&lt;$AM5857))+1,"")</f>
        <v/>
      </c>
      <c r="AK5857">
        <f>IF($C5857="","",IF(OR($P5857=TRUE(),$P5857="TRUE"),1,0))</f>
        <v/>
      </c>
      <c r="AL5857">
        <f>IF($C5857="","",IF(AND($V5857="Yes",SUMPRODUCT((LEN(Settings!$F$6:$F$13)&gt;0)*ISNUMBER(SEARCH(Settings!$F$6:$F$13,$O5857)))=0),1,0))</f>
        <v/>
      </c>
      <c r="AM5857">
        <f>IF($AI5857=1,IFERROR(IF(VALUE($C5857)&lt;100000000,VALUE($C5857),1000000000),IFERROR(IF(VALUE(MID($C5857,2,20))&lt;100000000,VALUE(MID($C5857,2,20)),1000000000),1000000000))+ROW()/100000,"")</f>
        <v/>
      </c>
    </row>
    <row r="5858">
      <c r="E5858" s="14" t="n"/>
      <c r="M5858" s="8">
        <f>IF($C5858="","",L5858*T5858/100)</f>
        <v/>
      </c>
      <c r="S5858" s="8" t="n"/>
      <c r="T5858" s="8" t="n"/>
      <c r="W5858">
        <f>IF($C5858="","",IF($AL5858=1,0,IF($AK5858=1,Settings!$C$6,Settings!$C$7))*100)</f>
        <v/>
      </c>
      <c r="X5858" s="8">
        <f>IF($C5858="","",T5858*W5858/100)</f>
        <v/>
      </c>
      <c r="Y5858" s="8">
        <f>IF($C5858="","",T5858-X5858)</f>
        <v/>
      </c>
      <c r="Z5858" s="8">
        <f>IF($C5858="","",Y5858-M5858)</f>
        <v/>
      </c>
      <c r="AD5858" s="8" t="n"/>
      <c r="AG5858" s="14" t="n"/>
      <c r="AI5858">
        <f>IF($C5858="","",IF(COUNTIF($C$2:$C5858,$C5858)=1,1,0))</f>
        <v/>
      </c>
      <c r="AJ5858">
        <f>IF($AI5858=1,SUMPRODUCT(--($AM$2:$AM$7001&lt;$AM5858))+1,"")</f>
        <v/>
      </c>
      <c r="AK5858">
        <f>IF($C5858="","",IF(OR($P5858=TRUE(),$P5858="TRUE"),1,0))</f>
        <v/>
      </c>
      <c r="AL5858">
        <f>IF($C5858="","",IF(AND($V5858="Yes",SUMPRODUCT((LEN(Settings!$F$6:$F$13)&gt;0)*ISNUMBER(SEARCH(Settings!$F$6:$F$13,$O5858)))=0),1,0))</f>
        <v/>
      </c>
      <c r="AM5858">
        <f>IF($AI5858=1,IFERROR(IF(VALUE($C5858)&lt;100000000,VALUE($C5858),1000000000),IFERROR(IF(VALUE(MID($C5858,2,20))&lt;100000000,VALUE(MID($C5858,2,20)),1000000000),1000000000))+ROW()/100000,"")</f>
        <v/>
      </c>
    </row>
    <row r="5859">
      <c r="E5859" s="14" t="n"/>
      <c r="M5859" s="8">
        <f>IF($C5859="","",L5859*T5859/100)</f>
        <v/>
      </c>
      <c r="S5859" s="8" t="n"/>
      <c r="T5859" s="8" t="n"/>
      <c r="W5859">
        <f>IF($C5859="","",IF($AL5859=1,0,IF($AK5859=1,Settings!$C$6,Settings!$C$7))*100)</f>
        <v/>
      </c>
      <c r="X5859" s="8">
        <f>IF($C5859="","",T5859*W5859/100)</f>
        <v/>
      </c>
      <c r="Y5859" s="8">
        <f>IF($C5859="","",T5859-X5859)</f>
        <v/>
      </c>
      <c r="Z5859" s="8">
        <f>IF($C5859="","",Y5859-M5859)</f>
        <v/>
      </c>
      <c r="AD5859" s="8" t="n"/>
      <c r="AG5859" s="14" t="n"/>
      <c r="AI5859">
        <f>IF($C5859="","",IF(COUNTIF($C$2:$C5859,$C5859)=1,1,0))</f>
        <v/>
      </c>
      <c r="AJ5859">
        <f>IF($AI5859=1,SUMPRODUCT(--($AM$2:$AM$7001&lt;$AM5859))+1,"")</f>
        <v/>
      </c>
      <c r="AK5859">
        <f>IF($C5859="","",IF(OR($P5859=TRUE(),$P5859="TRUE"),1,0))</f>
        <v/>
      </c>
      <c r="AL5859">
        <f>IF($C5859="","",IF(AND($V5859="Yes",SUMPRODUCT((LEN(Settings!$F$6:$F$13)&gt;0)*ISNUMBER(SEARCH(Settings!$F$6:$F$13,$O5859)))=0),1,0))</f>
        <v/>
      </c>
      <c r="AM5859">
        <f>IF($AI5859=1,IFERROR(IF(VALUE($C5859)&lt;100000000,VALUE($C5859),1000000000),IFERROR(IF(VALUE(MID($C5859,2,20))&lt;100000000,VALUE(MID($C5859,2,20)),1000000000),1000000000))+ROW()/100000,"")</f>
        <v/>
      </c>
    </row>
    <row r="5860">
      <c r="E5860" s="14" t="n"/>
      <c r="M5860" s="8">
        <f>IF($C5860="","",L5860*T5860/100)</f>
        <v/>
      </c>
      <c r="S5860" s="8" t="n"/>
      <c r="T5860" s="8" t="n"/>
      <c r="W5860">
        <f>IF($C5860="","",IF($AL5860=1,0,IF($AK5860=1,Settings!$C$6,Settings!$C$7))*100)</f>
        <v/>
      </c>
      <c r="X5860" s="8">
        <f>IF($C5860="","",T5860*W5860/100)</f>
        <v/>
      </c>
      <c r="Y5860" s="8">
        <f>IF($C5860="","",T5860-X5860)</f>
        <v/>
      </c>
      <c r="Z5860" s="8">
        <f>IF($C5860="","",Y5860-M5860)</f>
        <v/>
      </c>
      <c r="AD5860" s="8" t="n"/>
      <c r="AG5860" s="14" t="n"/>
      <c r="AI5860">
        <f>IF($C5860="","",IF(COUNTIF($C$2:$C5860,$C5860)=1,1,0))</f>
        <v/>
      </c>
      <c r="AJ5860">
        <f>IF($AI5860=1,SUMPRODUCT(--($AM$2:$AM$7001&lt;$AM5860))+1,"")</f>
        <v/>
      </c>
      <c r="AK5860">
        <f>IF($C5860="","",IF(OR($P5860=TRUE(),$P5860="TRUE"),1,0))</f>
        <v/>
      </c>
      <c r="AL5860">
        <f>IF($C5860="","",IF(AND($V5860="Yes",SUMPRODUCT((LEN(Settings!$F$6:$F$13)&gt;0)*ISNUMBER(SEARCH(Settings!$F$6:$F$13,$O5860)))=0),1,0))</f>
        <v/>
      </c>
      <c r="AM5860">
        <f>IF($AI5860=1,IFERROR(IF(VALUE($C5860)&lt;100000000,VALUE($C5860),1000000000),IFERROR(IF(VALUE(MID($C5860,2,20))&lt;100000000,VALUE(MID($C5860,2,20)),1000000000),1000000000))+ROW()/100000,"")</f>
        <v/>
      </c>
    </row>
    <row r="5861">
      <c r="E5861" s="14" t="n"/>
      <c r="M5861" s="8">
        <f>IF($C5861="","",L5861*T5861/100)</f>
        <v/>
      </c>
      <c r="S5861" s="8" t="n"/>
      <c r="T5861" s="8" t="n"/>
      <c r="W5861">
        <f>IF($C5861="","",IF($AL5861=1,0,IF($AK5861=1,Settings!$C$6,Settings!$C$7))*100)</f>
        <v/>
      </c>
      <c r="X5861" s="8">
        <f>IF($C5861="","",T5861*W5861/100)</f>
        <v/>
      </c>
      <c r="Y5861" s="8">
        <f>IF($C5861="","",T5861-X5861)</f>
        <v/>
      </c>
      <c r="Z5861" s="8">
        <f>IF($C5861="","",Y5861-M5861)</f>
        <v/>
      </c>
      <c r="AD5861" s="8" t="n"/>
      <c r="AG5861" s="14" t="n"/>
      <c r="AI5861">
        <f>IF($C5861="","",IF(COUNTIF($C$2:$C5861,$C5861)=1,1,0))</f>
        <v/>
      </c>
      <c r="AJ5861">
        <f>IF($AI5861=1,SUMPRODUCT(--($AM$2:$AM$7001&lt;$AM5861))+1,"")</f>
        <v/>
      </c>
      <c r="AK5861">
        <f>IF($C5861="","",IF(OR($P5861=TRUE(),$P5861="TRUE"),1,0))</f>
        <v/>
      </c>
      <c r="AL5861">
        <f>IF($C5861="","",IF(AND($V5861="Yes",SUMPRODUCT((LEN(Settings!$F$6:$F$13)&gt;0)*ISNUMBER(SEARCH(Settings!$F$6:$F$13,$O5861)))=0),1,0))</f>
        <v/>
      </c>
      <c r="AM5861">
        <f>IF($AI5861=1,IFERROR(IF(VALUE($C5861)&lt;100000000,VALUE($C5861),1000000000),IFERROR(IF(VALUE(MID($C5861,2,20))&lt;100000000,VALUE(MID($C5861,2,20)),1000000000),1000000000))+ROW()/100000,"")</f>
        <v/>
      </c>
    </row>
    <row r="5862">
      <c r="E5862" s="14" t="n"/>
      <c r="M5862" s="8">
        <f>IF($C5862="","",L5862*T5862/100)</f>
        <v/>
      </c>
      <c r="S5862" s="8" t="n"/>
      <c r="T5862" s="8" t="n"/>
      <c r="W5862">
        <f>IF($C5862="","",IF($AL5862=1,0,IF($AK5862=1,Settings!$C$6,Settings!$C$7))*100)</f>
        <v/>
      </c>
      <c r="X5862" s="8">
        <f>IF($C5862="","",T5862*W5862/100)</f>
        <v/>
      </c>
      <c r="Y5862" s="8">
        <f>IF($C5862="","",T5862-X5862)</f>
        <v/>
      </c>
      <c r="Z5862" s="8">
        <f>IF($C5862="","",Y5862-M5862)</f>
        <v/>
      </c>
      <c r="AD5862" s="8" t="n"/>
      <c r="AG5862" s="14" t="n"/>
      <c r="AI5862">
        <f>IF($C5862="","",IF(COUNTIF($C$2:$C5862,$C5862)=1,1,0))</f>
        <v/>
      </c>
      <c r="AJ5862">
        <f>IF($AI5862=1,SUMPRODUCT(--($AM$2:$AM$7001&lt;$AM5862))+1,"")</f>
        <v/>
      </c>
      <c r="AK5862">
        <f>IF($C5862="","",IF(OR($P5862=TRUE(),$P5862="TRUE"),1,0))</f>
        <v/>
      </c>
      <c r="AL5862">
        <f>IF($C5862="","",IF(AND($V5862="Yes",SUMPRODUCT((LEN(Settings!$F$6:$F$13)&gt;0)*ISNUMBER(SEARCH(Settings!$F$6:$F$13,$O5862)))=0),1,0))</f>
        <v/>
      </c>
      <c r="AM5862">
        <f>IF($AI5862=1,IFERROR(IF(VALUE($C5862)&lt;100000000,VALUE($C5862),1000000000),IFERROR(IF(VALUE(MID($C5862,2,20))&lt;100000000,VALUE(MID($C5862,2,20)),1000000000),1000000000))+ROW()/100000,"")</f>
        <v/>
      </c>
    </row>
    <row r="5863">
      <c r="E5863" s="14" t="n"/>
      <c r="M5863" s="8">
        <f>IF($C5863="","",L5863*T5863/100)</f>
        <v/>
      </c>
      <c r="S5863" s="8" t="n"/>
      <c r="T5863" s="8" t="n"/>
      <c r="W5863">
        <f>IF($C5863="","",IF($AL5863=1,0,IF($AK5863=1,Settings!$C$6,Settings!$C$7))*100)</f>
        <v/>
      </c>
      <c r="X5863" s="8">
        <f>IF($C5863="","",T5863*W5863/100)</f>
        <v/>
      </c>
      <c r="Y5863" s="8">
        <f>IF($C5863="","",T5863-X5863)</f>
        <v/>
      </c>
      <c r="Z5863" s="8">
        <f>IF($C5863="","",Y5863-M5863)</f>
        <v/>
      </c>
      <c r="AD5863" s="8" t="n"/>
      <c r="AG5863" s="14" t="n"/>
      <c r="AI5863">
        <f>IF($C5863="","",IF(COUNTIF($C$2:$C5863,$C5863)=1,1,0))</f>
        <v/>
      </c>
      <c r="AJ5863">
        <f>IF($AI5863=1,SUMPRODUCT(--($AM$2:$AM$7001&lt;$AM5863))+1,"")</f>
        <v/>
      </c>
      <c r="AK5863">
        <f>IF($C5863="","",IF(OR($P5863=TRUE(),$P5863="TRUE"),1,0))</f>
        <v/>
      </c>
      <c r="AL5863">
        <f>IF($C5863="","",IF(AND($V5863="Yes",SUMPRODUCT((LEN(Settings!$F$6:$F$13)&gt;0)*ISNUMBER(SEARCH(Settings!$F$6:$F$13,$O5863)))=0),1,0))</f>
        <v/>
      </c>
      <c r="AM5863">
        <f>IF($AI5863=1,IFERROR(IF(VALUE($C5863)&lt;100000000,VALUE($C5863),1000000000),IFERROR(IF(VALUE(MID($C5863,2,20))&lt;100000000,VALUE(MID($C5863,2,20)),1000000000),1000000000))+ROW()/100000,"")</f>
        <v/>
      </c>
    </row>
    <row r="5864">
      <c r="E5864" s="14" t="n"/>
      <c r="M5864" s="8">
        <f>IF($C5864="","",L5864*T5864/100)</f>
        <v/>
      </c>
      <c r="S5864" s="8" t="n"/>
      <c r="T5864" s="8" t="n"/>
      <c r="W5864">
        <f>IF($C5864="","",IF($AL5864=1,0,IF($AK5864=1,Settings!$C$6,Settings!$C$7))*100)</f>
        <v/>
      </c>
      <c r="X5864" s="8">
        <f>IF($C5864="","",T5864*W5864/100)</f>
        <v/>
      </c>
      <c r="Y5864" s="8">
        <f>IF($C5864="","",T5864-X5864)</f>
        <v/>
      </c>
      <c r="Z5864" s="8">
        <f>IF($C5864="","",Y5864-M5864)</f>
        <v/>
      </c>
      <c r="AD5864" s="8" t="n"/>
      <c r="AG5864" s="14" t="n"/>
      <c r="AI5864">
        <f>IF($C5864="","",IF(COUNTIF($C$2:$C5864,$C5864)=1,1,0))</f>
        <v/>
      </c>
      <c r="AJ5864">
        <f>IF($AI5864=1,SUMPRODUCT(--($AM$2:$AM$7001&lt;$AM5864))+1,"")</f>
        <v/>
      </c>
      <c r="AK5864">
        <f>IF($C5864="","",IF(OR($P5864=TRUE(),$P5864="TRUE"),1,0))</f>
        <v/>
      </c>
      <c r="AL5864">
        <f>IF($C5864="","",IF(AND($V5864="Yes",SUMPRODUCT((LEN(Settings!$F$6:$F$13)&gt;0)*ISNUMBER(SEARCH(Settings!$F$6:$F$13,$O5864)))=0),1,0))</f>
        <v/>
      </c>
      <c r="AM5864">
        <f>IF($AI5864=1,IFERROR(IF(VALUE($C5864)&lt;100000000,VALUE($C5864),1000000000),IFERROR(IF(VALUE(MID($C5864,2,20))&lt;100000000,VALUE(MID($C5864,2,20)),1000000000),1000000000))+ROW()/100000,"")</f>
        <v/>
      </c>
    </row>
    <row r="5865">
      <c r="E5865" s="14" t="n"/>
      <c r="M5865" s="8">
        <f>IF($C5865="","",L5865*T5865/100)</f>
        <v/>
      </c>
      <c r="S5865" s="8" t="n"/>
      <c r="T5865" s="8" t="n"/>
      <c r="W5865">
        <f>IF($C5865="","",IF($AL5865=1,0,IF($AK5865=1,Settings!$C$6,Settings!$C$7))*100)</f>
        <v/>
      </c>
      <c r="X5865" s="8">
        <f>IF($C5865="","",T5865*W5865/100)</f>
        <v/>
      </c>
      <c r="Y5865" s="8">
        <f>IF($C5865="","",T5865-X5865)</f>
        <v/>
      </c>
      <c r="Z5865" s="8">
        <f>IF($C5865="","",Y5865-M5865)</f>
        <v/>
      </c>
      <c r="AD5865" s="8" t="n"/>
      <c r="AG5865" s="14" t="n"/>
      <c r="AI5865">
        <f>IF($C5865="","",IF(COUNTIF($C$2:$C5865,$C5865)=1,1,0))</f>
        <v/>
      </c>
      <c r="AJ5865">
        <f>IF($AI5865=1,SUMPRODUCT(--($AM$2:$AM$7001&lt;$AM5865))+1,"")</f>
        <v/>
      </c>
      <c r="AK5865">
        <f>IF($C5865="","",IF(OR($P5865=TRUE(),$P5865="TRUE"),1,0))</f>
        <v/>
      </c>
      <c r="AL5865">
        <f>IF($C5865="","",IF(AND($V5865="Yes",SUMPRODUCT((LEN(Settings!$F$6:$F$13)&gt;0)*ISNUMBER(SEARCH(Settings!$F$6:$F$13,$O5865)))=0),1,0))</f>
        <v/>
      </c>
      <c r="AM5865">
        <f>IF($AI5865=1,IFERROR(IF(VALUE($C5865)&lt;100000000,VALUE($C5865),1000000000),IFERROR(IF(VALUE(MID($C5865,2,20))&lt;100000000,VALUE(MID($C5865,2,20)),1000000000),1000000000))+ROW()/100000,"")</f>
        <v/>
      </c>
    </row>
    <row r="5866">
      <c r="E5866" s="14" t="n"/>
      <c r="M5866" s="8">
        <f>IF($C5866="","",L5866*T5866/100)</f>
        <v/>
      </c>
      <c r="S5866" s="8" t="n"/>
      <c r="T5866" s="8" t="n"/>
      <c r="W5866">
        <f>IF($C5866="","",IF($AL5866=1,0,IF($AK5866=1,Settings!$C$6,Settings!$C$7))*100)</f>
        <v/>
      </c>
      <c r="X5866" s="8">
        <f>IF($C5866="","",T5866*W5866/100)</f>
        <v/>
      </c>
      <c r="Y5866" s="8">
        <f>IF($C5866="","",T5866-X5866)</f>
        <v/>
      </c>
      <c r="Z5866" s="8">
        <f>IF($C5866="","",Y5866-M5866)</f>
        <v/>
      </c>
      <c r="AD5866" s="8" t="n"/>
      <c r="AG5866" s="14" t="n"/>
      <c r="AI5866">
        <f>IF($C5866="","",IF(COUNTIF($C$2:$C5866,$C5866)=1,1,0))</f>
        <v/>
      </c>
      <c r="AJ5866">
        <f>IF($AI5866=1,SUMPRODUCT(--($AM$2:$AM$7001&lt;$AM5866))+1,"")</f>
        <v/>
      </c>
      <c r="AK5866">
        <f>IF($C5866="","",IF(OR($P5866=TRUE(),$P5866="TRUE"),1,0))</f>
        <v/>
      </c>
      <c r="AL5866">
        <f>IF($C5866="","",IF(AND($V5866="Yes",SUMPRODUCT((LEN(Settings!$F$6:$F$13)&gt;0)*ISNUMBER(SEARCH(Settings!$F$6:$F$13,$O5866)))=0),1,0))</f>
        <v/>
      </c>
      <c r="AM5866">
        <f>IF($AI5866=1,IFERROR(IF(VALUE($C5866)&lt;100000000,VALUE($C5866),1000000000),IFERROR(IF(VALUE(MID($C5866,2,20))&lt;100000000,VALUE(MID($C5866,2,20)),1000000000),1000000000))+ROW()/100000,"")</f>
        <v/>
      </c>
    </row>
    <row r="5867">
      <c r="E5867" s="14" t="n"/>
      <c r="M5867" s="8">
        <f>IF($C5867="","",L5867*T5867/100)</f>
        <v/>
      </c>
      <c r="S5867" s="8" t="n"/>
      <c r="T5867" s="8" t="n"/>
      <c r="W5867">
        <f>IF($C5867="","",IF($AL5867=1,0,IF($AK5867=1,Settings!$C$6,Settings!$C$7))*100)</f>
        <v/>
      </c>
      <c r="X5867" s="8">
        <f>IF($C5867="","",T5867*W5867/100)</f>
        <v/>
      </c>
      <c r="Y5867" s="8">
        <f>IF($C5867="","",T5867-X5867)</f>
        <v/>
      </c>
      <c r="Z5867" s="8">
        <f>IF($C5867="","",Y5867-M5867)</f>
        <v/>
      </c>
      <c r="AD5867" s="8" t="n"/>
      <c r="AG5867" s="14" t="n"/>
      <c r="AI5867">
        <f>IF($C5867="","",IF(COUNTIF($C$2:$C5867,$C5867)=1,1,0))</f>
        <v/>
      </c>
      <c r="AJ5867">
        <f>IF($AI5867=1,SUMPRODUCT(--($AM$2:$AM$7001&lt;$AM5867))+1,"")</f>
        <v/>
      </c>
      <c r="AK5867">
        <f>IF($C5867="","",IF(OR($P5867=TRUE(),$P5867="TRUE"),1,0))</f>
        <v/>
      </c>
      <c r="AL5867">
        <f>IF($C5867="","",IF(AND($V5867="Yes",SUMPRODUCT((LEN(Settings!$F$6:$F$13)&gt;0)*ISNUMBER(SEARCH(Settings!$F$6:$F$13,$O5867)))=0),1,0))</f>
        <v/>
      </c>
      <c r="AM5867">
        <f>IF($AI5867=1,IFERROR(IF(VALUE($C5867)&lt;100000000,VALUE($C5867),1000000000),IFERROR(IF(VALUE(MID($C5867,2,20))&lt;100000000,VALUE(MID($C5867,2,20)),1000000000),1000000000))+ROW()/100000,"")</f>
        <v/>
      </c>
    </row>
    <row r="5868">
      <c r="E5868" s="14" t="n"/>
      <c r="M5868" s="8">
        <f>IF($C5868="","",L5868*T5868/100)</f>
        <v/>
      </c>
      <c r="S5868" s="8" t="n"/>
      <c r="T5868" s="8" t="n"/>
      <c r="W5868">
        <f>IF($C5868="","",IF($AL5868=1,0,IF($AK5868=1,Settings!$C$6,Settings!$C$7))*100)</f>
        <v/>
      </c>
      <c r="X5868" s="8">
        <f>IF($C5868="","",T5868*W5868/100)</f>
        <v/>
      </c>
      <c r="Y5868" s="8">
        <f>IF($C5868="","",T5868-X5868)</f>
        <v/>
      </c>
      <c r="Z5868" s="8">
        <f>IF($C5868="","",Y5868-M5868)</f>
        <v/>
      </c>
      <c r="AD5868" s="8" t="n"/>
      <c r="AG5868" s="14" t="n"/>
      <c r="AI5868">
        <f>IF($C5868="","",IF(COUNTIF($C$2:$C5868,$C5868)=1,1,0))</f>
        <v/>
      </c>
      <c r="AJ5868">
        <f>IF($AI5868=1,SUMPRODUCT(--($AM$2:$AM$7001&lt;$AM5868))+1,"")</f>
        <v/>
      </c>
      <c r="AK5868">
        <f>IF($C5868="","",IF(OR($P5868=TRUE(),$P5868="TRUE"),1,0))</f>
        <v/>
      </c>
      <c r="AL5868">
        <f>IF($C5868="","",IF(AND($V5868="Yes",SUMPRODUCT((LEN(Settings!$F$6:$F$13)&gt;0)*ISNUMBER(SEARCH(Settings!$F$6:$F$13,$O5868)))=0),1,0))</f>
        <v/>
      </c>
      <c r="AM5868">
        <f>IF($AI5868=1,IFERROR(IF(VALUE($C5868)&lt;100000000,VALUE($C5868),1000000000),IFERROR(IF(VALUE(MID($C5868,2,20))&lt;100000000,VALUE(MID($C5868,2,20)),1000000000),1000000000))+ROW()/100000,"")</f>
        <v/>
      </c>
    </row>
    <row r="5869">
      <c r="E5869" s="14" t="n"/>
      <c r="M5869" s="8">
        <f>IF($C5869="","",L5869*T5869/100)</f>
        <v/>
      </c>
      <c r="S5869" s="8" t="n"/>
      <c r="T5869" s="8" t="n"/>
      <c r="W5869">
        <f>IF($C5869="","",IF($AL5869=1,0,IF($AK5869=1,Settings!$C$6,Settings!$C$7))*100)</f>
        <v/>
      </c>
      <c r="X5869" s="8">
        <f>IF($C5869="","",T5869*W5869/100)</f>
        <v/>
      </c>
      <c r="Y5869" s="8">
        <f>IF($C5869="","",T5869-X5869)</f>
        <v/>
      </c>
      <c r="Z5869" s="8">
        <f>IF($C5869="","",Y5869-M5869)</f>
        <v/>
      </c>
      <c r="AD5869" s="8" t="n"/>
      <c r="AG5869" s="14" t="n"/>
      <c r="AI5869">
        <f>IF($C5869="","",IF(COUNTIF($C$2:$C5869,$C5869)=1,1,0))</f>
        <v/>
      </c>
      <c r="AJ5869">
        <f>IF($AI5869=1,SUMPRODUCT(--($AM$2:$AM$7001&lt;$AM5869))+1,"")</f>
        <v/>
      </c>
      <c r="AK5869">
        <f>IF($C5869="","",IF(OR($P5869=TRUE(),$P5869="TRUE"),1,0))</f>
        <v/>
      </c>
      <c r="AL5869">
        <f>IF($C5869="","",IF(AND($V5869="Yes",SUMPRODUCT((LEN(Settings!$F$6:$F$13)&gt;0)*ISNUMBER(SEARCH(Settings!$F$6:$F$13,$O5869)))=0),1,0))</f>
        <v/>
      </c>
      <c r="AM5869">
        <f>IF($AI5869=1,IFERROR(IF(VALUE($C5869)&lt;100000000,VALUE($C5869),1000000000),IFERROR(IF(VALUE(MID($C5869,2,20))&lt;100000000,VALUE(MID($C5869,2,20)),1000000000),1000000000))+ROW()/100000,"")</f>
        <v/>
      </c>
    </row>
    <row r="5870">
      <c r="E5870" s="14" t="n"/>
      <c r="M5870" s="8">
        <f>IF($C5870="","",L5870*T5870/100)</f>
        <v/>
      </c>
      <c r="S5870" s="8" t="n"/>
      <c r="T5870" s="8" t="n"/>
      <c r="W5870">
        <f>IF($C5870="","",IF($AL5870=1,0,IF($AK5870=1,Settings!$C$6,Settings!$C$7))*100)</f>
        <v/>
      </c>
      <c r="X5870" s="8">
        <f>IF($C5870="","",T5870*W5870/100)</f>
        <v/>
      </c>
      <c r="Y5870" s="8">
        <f>IF($C5870="","",T5870-X5870)</f>
        <v/>
      </c>
      <c r="Z5870" s="8">
        <f>IF($C5870="","",Y5870-M5870)</f>
        <v/>
      </c>
      <c r="AD5870" s="8" t="n"/>
      <c r="AG5870" s="14" t="n"/>
      <c r="AI5870">
        <f>IF($C5870="","",IF(COUNTIF($C$2:$C5870,$C5870)=1,1,0))</f>
        <v/>
      </c>
      <c r="AJ5870">
        <f>IF($AI5870=1,SUMPRODUCT(--($AM$2:$AM$7001&lt;$AM5870))+1,"")</f>
        <v/>
      </c>
      <c r="AK5870">
        <f>IF($C5870="","",IF(OR($P5870=TRUE(),$P5870="TRUE"),1,0))</f>
        <v/>
      </c>
      <c r="AL5870">
        <f>IF($C5870="","",IF(AND($V5870="Yes",SUMPRODUCT((LEN(Settings!$F$6:$F$13)&gt;0)*ISNUMBER(SEARCH(Settings!$F$6:$F$13,$O5870)))=0),1,0))</f>
        <v/>
      </c>
      <c r="AM5870">
        <f>IF($AI5870=1,IFERROR(IF(VALUE($C5870)&lt;100000000,VALUE($C5870),1000000000),IFERROR(IF(VALUE(MID($C5870,2,20))&lt;100000000,VALUE(MID($C5870,2,20)),1000000000),1000000000))+ROW()/100000,"")</f>
        <v/>
      </c>
    </row>
    <row r="5871">
      <c r="E5871" s="14" t="n"/>
      <c r="M5871" s="8">
        <f>IF($C5871="","",L5871*T5871/100)</f>
        <v/>
      </c>
      <c r="S5871" s="8" t="n"/>
      <c r="T5871" s="8" t="n"/>
      <c r="W5871">
        <f>IF($C5871="","",IF($AL5871=1,0,IF($AK5871=1,Settings!$C$6,Settings!$C$7))*100)</f>
        <v/>
      </c>
      <c r="X5871" s="8">
        <f>IF($C5871="","",T5871*W5871/100)</f>
        <v/>
      </c>
      <c r="Y5871" s="8">
        <f>IF($C5871="","",T5871-X5871)</f>
        <v/>
      </c>
      <c r="Z5871" s="8">
        <f>IF($C5871="","",Y5871-M5871)</f>
        <v/>
      </c>
      <c r="AD5871" s="8" t="n"/>
      <c r="AG5871" s="14" t="n"/>
      <c r="AI5871">
        <f>IF($C5871="","",IF(COUNTIF($C$2:$C5871,$C5871)=1,1,0))</f>
        <v/>
      </c>
      <c r="AJ5871">
        <f>IF($AI5871=1,SUMPRODUCT(--($AM$2:$AM$7001&lt;$AM5871))+1,"")</f>
        <v/>
      </c>
      <c r="AK5871">
        <f>IF($C5871="","",IF(OR($P5871=TRUE(),$P5871="TRUE"),1,0))</f>
        <v/>
      </c>
      <c r="AL5871">
        <f>IF($C5871="","",IF(AND($V5871="Yes",SUMPRODUCT((LEN(Settings!$F$6:$F$13)&gt;0)*ISNUMBER(SEARCH(Settings!$F$6:$F$13,$O5871)))=0),1,0))</f>
        <v/>
      </c>
      <c r="AM5871">
        <f>IF($AI5871=1,IFERROR(IF(VALUE($C5871)&lt;100000000,VALUE($C5871),1000000000),IFERROR(IF(VALUE(MID($C5871,2,20))&lt;100000000,VALUE(MID($C5871,2,20)),1000000000),1000000000))+ROW()/100000,"")</f>
        <v/>
      </c>
    </row>
    <row r="5872">
      <c r="E5872" s="14" t="n"/>
      <c r="M5872" s="8">
        <f>IF($C5872="","",L5872*T5872/100)</f>
        <v/>
      </c>
      <c r="S5872" s="8" t="n"/>
      <c r="T5872" s="8" t="n"/>
      <c r="W5872">
        <f>IF($C5872="","",IF($AL5872=1,0,IF($AK5872=1,Settings!$C$6,Settings!$C$7))*100)</f>
        <v/>
      </c>
      <c r="X5872" s="8">
        <f>IF($C5872="","",T5872*W5872/100)</f>
        <v/>
      </c>
      <c r="Y5872" s="8">
        <f>IF($C5872="","",T5872-X5872)</f>
        <v/>
      </c>
      <c r="Z5872" s="8">
        <f>IF($C5872="","",Y5872-M5872)</f>
        <v/>
      </c>
      <c r="AD5872" s="8" t="n"/>
      <c r="AG5872" s="14" t="n"/>
      <c r="AI5872">
        <f>IF($C5872="","",IF(COUNTIF($C$2:$C5872,$C5872)=1,1,0))</f>
        <v/>
      </c>
      <c r="AJ5872">
        <f>IF($AI5872=1,SUMPRODUCT(--($AM$2:$AM$7001&lt;$AM5872))+1,"")</f>
        <v/>
      </c>
      <c r="AK5872">
        <f>IF($C5872="","",IF(OR($P5872=TRUE(),$P5872="TRUE"),1,0))</f>
        <v/>
      </c>
      <c r="AL5872">
        <f>IF($C5872="","",IF(AND($V5872="Yes",SUMPRODUCT((LEN(Settings!$F$6:$F$13)&gt;0)*ISNUMBER(SEARCH(Settings!$F$6:$F$13,$O5872)))=0),1,0))</f>
        <v/>
      </c>
      <c r="AM5872">
        <f>IF($AI5872=1,IFERROR(IF(VALUE($C5872)&lt;100000000,VALUE($C5872),1000000000),IFERROR(IF(VALUE(MID($C5872,2,20))&lt;100000000,VALUE(MID($C5872,2,20)),1000000000),1000000000))+ROW()/100000,"")</f>
        <v/>
      </c>
    </row>
    <row r="5873">
      <c r="E5873" s="14" t="n"/>
      <c r="M5873" s="8">
        <f>IF($C5873="","",L5873*T5873/100)</f>
        <v/>
      </c>
      <c r="S5873" s="8" t="n"/>
      <c r="T5873" s="8" t="n"/>
      <c r="W5873">
        <f>IF($C5873="","",IF($AL5873=1,0,IF($AK5873=1,Settings!$C$6,Settings!$C$7))*100)</f>
        <v/>
      </c>
      <c r="X5873" s="8">
        <f>IF($C5873="","",T5873*W5873/100)</f>
        <v/>
      </c>
      <c r="Y5873" s="8">
        <f>IF($C5873="","",T5873-X5873)</f>
        <v/>
      </c>
      <c r="Z5873" s="8">
        <f>IF($C5873="","",Y5873-M5873)</f>
        <v/>
      </c>
      <c r="AD5873" s="8" t="n"/>
      <c r="AG5873" s="14" t="n"/>
      <c r="AI5873">
        <f>IF($C5873="","",IF(COUNTIF($C$2:$C5873,$C5873)=1,1,0))</f>
        <v/>
      </c>
      <c r="AJ5873">
        <f>IF($AI5873=1,SUMPRODUCT(--($AM$2:$AM$7001&lt;$AM5873))+1,"")</f>
        <v/>
      </c>
      <c r="AK5873">
        <f>IF($C5873="","",IF(OR($P5873=TRUE(),$P5873="TRUE"),1,0))</f>
        <v/>
      </c>
      <c r="AL5873">
        <f>IF($C5873="","",IF(AND($V5873="Yes",SUMPRODUCT((LEN(Settings!$F$6:$F$13)&gt;0)*ISNUMBER(SEARCH(Settings!$F$6:$F$13,$O5873)))=0),1,0))</f>
        <v/>
      </c>
      <c r="AM5873">
        <f>IF($AI5873=1,IFERROR(IF(VALUE($C5873)&lt;100000000,VALUE($C5873),1000000000),IFERROR(IF(VALUE(MID($C5873,2,20))&lt;100000000,VALUE(MID($C5873,2,20)),1000000000),1000000000))+ROW()/100000,"")</f>
        <v/>
      </c>
    </row>
    <row r="5874">
      <c r="E5874" s="14" t="n"/>
      <c r="M5874" s="8">
        <f>IF($C5874="","",L5874*T5874/100)</f>
        <v/>
      </c>
      <c r="S5874" s="8" t="n"/>
      <c r="T5874" s="8" t="n"/>
      <c r="W5874">
        <f>IF($C5874="","",IF($AL5874=1,0,IF($AK5874=1,Settings!$C$6,Settings!$C$7))*100)</f>
        <v/>
      </c>
      <c r="X5874" s="8">
        <f>IF($C5874="","",T5874*W5874/100)</f>
        <v/>
      </c>
      <c r="Y5874" s="8">
        <f>IF($C5874="","",T5874-X5874)</f>
        <v/>
      </c>
      <c r="Z5874" s="8">
        <f>IF($C5874="","",Y5874-M5874)</f>
        <v/>
      </c>
      <c r="AD5874" s="8" t="n"/>
      <c r="AG5874" s="14" t="n"/>
      <c r="AI5874">
        <f>IF($C5874="","",IF(COUNTIF($C$2:$C5874,$C5874)=1,1,0))</f>
        <v/>
      </c>
      <c r="AJ5874">
        <f>IF($AI5874=1,SUMPRODUCT(--($AM$2:$AM$7001&lt;$AM5874))+1,"")</f>
        <v/>
      </c>
      <c r="AK5874">
        <f>IF($C5874="","",IF(OR($P5874=TRUE(),$P5874="TRUE"),1,0))</f>
        <v/>
      </c>
      <c r="AL5874">
        <f>IF($C5874="","",IF(AND($V5874="Yes",SUMPRODUCT((LEN(Settings!$F$6:$F$13)&gt;0)*ISNUMBER(SEARCH(Settings!$F$6:$F$13,$O5874)))=0),1,0))</f>
        <v/>
      </c>
      <c r="AM5874">
        <f>IF($AI5874=1,IFERROR(IF(VALUE($C5874)&lt;100000000,VALUE($C5874),1000000000),IFERROR(IF(VALUE(MID($C5874,2,20))&lt;100000000,VALUE(MID($C5874,2,20)),1000000000),1000000000))+ROW()/100000,"")</f>
        <v/>
      </c>
    </row>
    <row r="5875">
      <c r="E5875" s="14" t="n"/>
      <c r="M5875" s="8">
        <f>IF($C5875="","",L5875*T5875/100)</f>
        <v/>
      </c>
      <c r="S5875" s="8" t="n"/>
      <c r="T5875" s="8" t="n"/>
      <c r="W5875">
        <f>IF($C5875="","",IF($AL5875=1,0,IF($AK5875=1,Settings!$C$6,Settings!$C$7))*100)</f>
        <v/>
      </c>
      <c r="X5875" s="8">
        <f>IF($C5875="","",T5875*W5875/100)</f>
        <v/>
      </c>
      <c r="Y5875" s="8">
        <f>IF($C5875="","",T5875-X5875)</f>
        <v/>
      </c>
      <c r="Z5875" s="8">
        <f>IF($C5875="","",Y5875-M5875)</f>
        <v/>
      </c>
      <c r="AD5875" s="8" t="n"/>
      <c r="AG5875" s="14" t="n"/>
      <c r="AI5875">
        <f>IF($C5875="","",IF(COUNTIF($C$2:$C5875,$C5875)=1,1,0))</f>
        <v/>
      </c>
      <c r="AJ5875">
        <f>IF($AI5875=1,SUMPRODUCT(--($AM$2:$AM$7001&lt;$AM5875))+1,"")</f>
        <v/>
      </c>
      <c r="AK5875">
        <f>IF($C5875="","",IF(OR($P5875=TRUE(),$P5875="TRUE"),1,0))</f>
        <v/>
      </c>
      <c r="AL5875">
        <f>IF($C5875="","",IF(AND($V5875="Yes",SUMPRODUCT((LEN(Settings!$F$6:$F$13)&gt;0)*ISNUMBER(SEARCH(Settings!$F$6:$F$13,$O5875)))=0),1,0))</f>
        <v/>
      </c>
      <c r="AM5875">
        <f>IF($AI5875=1,IFERROR(IF(VALUE($C5875)&lt;100000000,VALUE($C5875),1000000000),IFERROR(IF(VALUE(MID($C5875,2,20))&lt;100000000,VALUE(MID($C5875,2,20)),1000000000),1000000000))+ROW()/100000,"")</f>
        <v/>
      </c>
    </row>
    <row r="5876">
      <c r="E5876" s="14" t="n"/>
      <c r="M5876" s="8">
        <f>IF($C5876="","",L5876*T5876/100)</f>
        <v/>
      </c>
      <c r="S5876" s="8" t="n"/>
      <c r="T5876" s="8" t="n"/>
      <c r="W5876">
        <f>IF($C5876="","",IF($AL5876=1,0,IF($AK5876=1,Settings!$C$6,Settings!$C$7))*100)</f>
        <v/>
      </c>
      <c r="X5876" s="8">
        <f>IF($C5876="","",T5876*W5876/100)</f>
        <v/>
      </c>
      <c r="Y5876" s="8">
        <f>IF($C5876="","",T5876-X5876)</f>
        <v/>
      </c>
      <c r="Z5876" s="8">
        <f>IF($C5876="","",Y5876-M5876)</f>
        <v/>
      </c>
      <c r="AD5876" s="8" t="n"/>
      <c r="AG5876" s="14" t="n"/>
      <c r="AI5876">
        <f>IF($C5876="","",IF(COUNTIF($C$2:$C5876,$C5876)=1,1,0))</f>
        <v/>
      </c>
      <c r="AJ5876">
        <f>IF($AI5876=1,SUMPRODUCT(--($AM$2:$AM$7001&lt;$AM5876))+1,"")</f>
        <v/>
      </c>
      <c r="AK5876">
        <f>IF($C5876="","",IF(OR($P5876=TRUE(),$P5876="TRUE"),1,0))</f>
        <v/>
      </c>
      <c r="AL5876">
        <f>IF($C5876="","",IF(AND($V5876="Yes",SUMPRODUCT((LEN(Settings!$F$6:$F$13)&gt;0)*ISNUMBER(SEARCH(Settings!$F$6:$F$13,$O5876)))=0),1,0))</f>
        <v/>
      </c>
      <c r="AM5876">
        <f>IF($AI5876=1,IFERROR(IF(VALUE($C5876)&lt;100000000,VALUE($C5876),1000000000),IFERROR(IF(VALUE(MID($C5876,2,20))&lt;100000000,VALUE(MID($C5876,2,20)),1000000000),1000000000))+ROW()/100000,"")</f>
        <v/>
      </c>
    </row>
    <row r="5877">
      <c r="E5877" s="14" t="n"/>
      <c r="M5877" s="8">
        <f>IF($C5877="","",L5877*T5877/100)</f>
        <v/>
      </c>
      <c r="S5877" s="8" t="n"/>
      <c r="T5877" s="8" t="n"/>
      <c r="W5877">
        <f>IF($C5877="","",IF($AL5877=1,0,IF($AK5877=1,Settings!$C$6,Settings!$C$7))*100)</f>
        <v/>
      </c>
      <c r="X5877" s="8">
        <f>IF($C5877="","",T5877*W5877/100)</f>
        <v/>
      </c>
      <c r="Y5877" s="8">
        <f>IF($C5877="","",T5877-X5877)</f>
        <v/>
      </c>
      <c r="Z5877" s="8">
        <f>IF($C5877="","",Y5877-M5877)</f>
        <v/>
      </c>
      <c r="AD5877" s="8" t="n"/>
      <c r="AG5877" s="14" t="n"/>
      <c r="AI5877">
        <f>IF($C5877="","",IF(COUNTIF($C$2:$C5877,$C5877)=1,1,0))</f>
        <v/>
      </c>
      <c r="AJ5877">
        <f>IF($AI5877=1,SUMPRODUCT(--($AM$2:$AM$7001&lt;$AM5877))+1,"")</f>
        <v/>
      </c>
      <c r="AK5877">
        <f>IF($C5877="","",IF(OR($P5877=TRUE(),$P5877="TRUE"),1,0))</f>
        <v/>
      </c>
      <c r="AL5877">
        <f>IF($C5877="","",IF(AND($V5877="Yes",SUMPRODUCT((LEN(Settings!$F$6:$F$13)&gt;0)*ISNUMBER(SEARCH(Settings!$F$6:$F$13,$O5877)))=0),1,0))</f>
        <v/>
      </c>
      <c r="AM5877">
        <f>IF($AI5877=1,IFERROR(IF(VALUE($C5877)&lt;100000000,VALUE($C5877),1000000000),IFERROR(IF(VALUE(MID($C5877,2,20))&lt;100000000,VALUE(MID($C5877,2,20)),1000000000),1000000000))+ROW()/100000,"")</f>
        <v/>
      </c>
    </row>
    <row r="5878">
      <c r="E5878" s="14" t="n"/>
      <c r="M5878" s="8">
        <f>IF($C5878="","",L5878*T5878/100)</f>
        <v/>
      </c>
      <c r="S5878" s="8" t="n"/>
      <c r="T5878" s="8" t="n"/>
      <c r="W5878">
        <f>IF($C5878="","",IF($AL5878=1,0,IF($AK5878=1,Settings!$C$6,Settings!$C$7))*100)</f>
        <v/>
      </c>
      <c r="X5878" s="8">
        <f>IF($C5878="","",T5878*W5878/100)</f>
        <v/>
      </c>
      <c r="Y5878" s="8">
        <f>IF($C5878="","",T5878-X5878)</f>
        <v/>
      </c>
      <c r="Z5878" s="8">
        <f>IF($C5878="","",Y5878-M5878)</f>
        <v/>
      </c>
      <c r="AD5878" s="8" t="n"/>
      <c r="AG5878" s="14" t="n"/>
      <c r="AI5878">
        <f>IF($C5878="","",IF(COUNTIF($C$2:$C5878,$C5878)=1,1,0))</f>
        <v/>
      </c>
      <c r="AJ5878">
        <f>IF($AI5878=1,SUMPRODUCT(--($AM$2:$AM$7001&lt;$AM5878))+1,"")</f>
        <v/>
      </c>
      <c r="AK5878">
        <f>IF($C5878="","",IF(OR($P5878=TRUE(),$P5878="TRUE"),1,0))</f>
        <v/>
      </c>
      <c r="AL5878">
        <f>IF($C5878="","",IF(AND($V5878="Yes",SUMPRODUCT((LEN(Settings!$F$6:$F$13)&gt;0)*ISNUMBER(SEARCH(Settings!$F$6:$F$13,$O5878)))=0),1,0))</f>
        <v/>
      </c>
      <c r="AM5878">
        <f>IF($AI5878=1,IFERROR(IF(VALUE($C5878)&lt;100000000,VALUE($C5878),1000000000),IFERROR(IF(VALUE(MID($C5878,2,20))&lt;100000000,VALUE(MID($C5878,2,20)),1000000000),1000000000))+ROW()/100000,"")</f>
        <v/>
      </c>
    </row>
    <row r="5879">
      <c r="E5879" s="14" t="n"/>
      <c r="M5879" s="8">
        <f>IF($C5879="","",L5879*T5879/100)</f>
        <v/>
      </c>
      <c r="S5879" s="8" t="n"/>
      <c r="T5879" s="8" t="n"/>
      <c r="W5879">
        <f>IF($C5879="","",IF($AL5879=1,0,IF($AK5879=1,Settings!$C$6,Settings!$C$7))*100)</f>
        <v/>
      </c>
      <c r="X5879" s="8">
        <f>IF($C5879="","",T5879*W5879/100)</f>
        <v/>
      </c>
      <c r="Y5879" s="8">
        <f>IF($C5879="","",T5879-X5879)</f>
        <v/>
      </c>
      <c r="Z5879" s="8">
        <f>IF($C5879="","",Y5879-M5879)</f>
        <v/>
      </c>
      <c r="AD5879" s="8" t="n"/>
      <c r="AG5879" s="14" t="n"/>
      <c r="AI5879">
        <f>IF($C5879="","",IF(COUNTIF($C$2:$C5879,$C5879)=1,1,0))</f>
        <v/>
      </c>
      <c r="AJ5879">
        <f>IF($AI5879=1,SUMPRODUCT(--($AM$2:$AM$7001&lt;$AM5879))+1,"")</f>
        <v/>
      </c>
      <c r="AK5879">
        <f>IF($C5879="","",IF(OR($P5879=TRUE(),$P5879="TRUE"),1,0))</f>
        <v/>
      </c>
      <c r="AL5879">
        <f>IF($C5879="","",IF(AND($V5879="Yes",SUMPRODUCT((LEN(Settings!$F$6:$F$13)&gt;0)*ISNUMBER(SEARCH(Settings!$F$6:$F$13,$O5879)))=0),1,0))</f>
        <v/>
      </c>
      <c r="AM5879">
        <f>IF($AI5879=1,IFERROR(IF(VALUE($C5879)&lt;100000000,VALUE($C5879),1000000000),IFERROR(IF(VALUE(MID($C5879,2,20))&lt;100000000,VALUE(MID($C5879,2,20)),1000000000),1000000000))+ROW()/100000,"")</f>
        <v/>
      </c>
    </row>
    <row r="5880">
      <c r="E5880" s="14" t="n"/>
      <c r="M5880" s="8">
        <f>IF($C5880="","",L5880*T5880/100)</f>
        <v/>
      </c>
      <c r="S5880" s="8" t="n"/>
      <c r="T5880" s="8" t="n"/>
      <c r="W5880">
        <f>IF($C5880="","",IF($AL5880=1,0,IF($AK5880=1,Settings!$C$6,Settings!$C$7))*100)</f>
        <v/>
      </c>
      <c r="X5880" s="8">
        <f>IF($C5880="","",T5880*W5880/100)</f>
        <v/>
      </c>
      <c r="Y5880" s="8">
        <f>IF($C5880="","",T5880-X5880)</f>
        <v/>
      </c>
      <c r="Z5880" s="8">
        <f>IF($C5880="","",Y5880-M5880)</f>
        <v/>
      </c>
      <c r="AD5880" s="8" t="n"/>
      <c r="AG5880" s="14" t="n"/>
      <c r="AI5880">
        <f>IF($C5880="","",IF(COUNTIF($C$2:$C5880,$C5880)=1,1,0))</f>
        <v/>
      </c>
      <c r="AJ5880">
        <f>IF($AI5880=1,SUMPRODUCT(--($AM$2:$AM$7001&lt;$AM5880))+1,"")</f>
        <v/>
      </c>
      <c r="AK5880">
        <f>IF($C5880="","",IF(OR($P5880=TRUE(),$P5880="TRUE"),1,0))</f>
        <v/>
      </c>
      <c r="AL5880">
        <f>IF($C5880="","",IF(AND($V5880="Yes",SUMPRODUCT((LEN(Settings!$F$6:$F$13)&gt;0)*ISNUMBER(SEARCH(Settings!$F$6:$F$13,$O5880)))=0),1,0))</f>
        <v/>
      </c>
      <c r="AM5880">
        <f>IF($AI5880=1,IFERROR(IF(VALUE($C5880)&lt;100000000,VALUE($C5880),1000000000),IFERROR(IF(VALUE(MID($C5880,2,20))&lt;100000000,VALUE(MID($C5880,2,20)),1000000000),1000000000))+ROW()/100000,"")</f>
        <v/>
      </c>
    </row>
    <row r="5881">
      <c r="E5881" s="14" t="n"/>
      <c r="M5881" s="8">
        <f>IF($C5881="","",L5881*T5881/100)</f>
        <v/>
      </c>
      <c r="S5881" s="8" t="n"/>
      <c r="T5881" s="8" t="n"/>
      <c r="W5881">
        <f>IF($C5881="","",IF($AL5881=1,0,IF($AK5881=1,Settings!$C$6,Settings!$C$7))*100)</f>
        <v/>
      </c>
      <c r="X5881" s="8">
        <f>IF($C5881="","",T5881*W5881/100)</f>
        <v/>
      </c>
      <c r="Y5881" s="8">
        <f>IF($C5881="","",T5881-X5881)</f>
        <v/>
      </c>
      <c r="Z5881" s="8">
        <f>IF($C5881="","",Y5881-M5881)</f>
        <v/>
      </c>
      <c r="AD5881" s="8" t="n"/>
      <c r="AG5881" s="14" t="n"/>
      <c r="AI5881">
        <f>IF($C5881="","",IF(COUNTIF($C$2:$C5881,$C5881)=1,1,0))</f>
        <v/>
      </c>
      <c r="AJ5881">
        <f>IF($AI5881=1,SUMPRODUCT(--($AM$2:$AM$7001&lt;$AM5881))+1,"")</f>
        <v/>
      </c>
      <c r="AK5881">
        <f>IF($C5881="","",IF(OR($P5881=TRUE(),$P5881="TRUE"),1,0))</f>
        <v/>
      </c>
      <c r="AL5881">
        <f>IF($C5881="","",IF(AND($V5881="Yes",SUMPRODUCT((LEN(Settings!$F$6:$F$13)&gt;0)*ISNUMBER(SEARCH(Settings!$F$6:$F$13,$O5881)))=0),1,0))</f>
        <v/>
      </c>
      <c r="AM5881">
        <f>IF($AI5881=1,IFERROR(IF(VALUE($C5881)&lt;100000000,VALUE($C5881),1000000000),IFERROR(IF(VALUE(MID($C5881,2,20))&lt;100000000,VALUE(MID($C5881,2,20)),1000000000),1000000000))+ROW()/100000,"")</f>
        <v/>
      </c>
    </row>
    <row r="5882">
      <c r="E5882" s="14" t="n"/>
      <c r="M5882" s="8">
        <f>IF($C5882="","",L5882*T5882/100)</f>
        <v/>
      </c>
      <c r="S5882" s="8" t="n"/>
      <c r="T5882" s="8" t="n"/>
      <c r="W5882">
        <f>IF($C5882="","",IF($AL5882=1,0,IF($AK5882=1,Settings!$C$6,Settings!$C$7))*100)</f>
        <v/>
      </c>
      <c r="X5882" s="8">
        <f>IF($C5882="","",T5882*W5882/100)</f>
        <v/>
      </c>
      <c r="Y5882" s="8">
        <f>IF($C5882="","",T5882-X5882)</f>
        <v/>
      </c>
      <c r="Z5882" s="8">
        <f>IF($C5882="","",Y5882-M5882)</f>
        <v/>
      </c>
      <c r="AD5882" s="8" t="n"/>
      <c r="AG5882" s="14" t="n"/>
      <c r="AI5882">
        <f>IF($C5882="","",IF(COUNTIF($C$2:$C5882,$C5882)=1,1,0))</f>
        <v/>
      </c>
      <c r="AJ5882">
        <f>IF($AI5882=1,SUMPRODUCT(--($AM$2:$AM$7001&lt;$AM5882))+1,"")</f>
        <v/>
      </c>
      <c r="AK5882">
        <f>IF($C5882="","",IF(OR($P5882=TRUE(),$P5882="TRUE"),1,0))</f>
        <v/>
      </c>
      <c r="AL5882">
        <f>IF($C5882="","",IF(AND($V5882="Yes",SUMPRODUCT((LEN(Settings!$F$6:$F$13)&gt;0)*ISNUMBER(SEARCH(Settings!$F$6:$F$13,$O5882)))=0),1,0))</f>
        <v/>
      </c>
      <c r="AM5882">
        <f>IF($AI5882=1,IFERROR(IF(VALUE($C5882)&lt;100000000,VALUE($C5882),1000000000),IFERROR(IF(VALUE(MID($C5882,2,20))&lt;100000000,VALUE(MID($C5882,2,20)),1000000000),1000000000))+ROW()/100000,"")</f>
        <v/>
      </c>
    </row>
    <row r="5883">
      <c r="E5883" s="14" t="n"/>
      <c r="M5883" s="8">
        <f>IF($C5883="","",L5883*T5883/100)</f>
        <v/>
      </c>
      <c r="S5883" s="8" t="n"/>
      <c r="T5883" s="8" t="n"/>
      <c r="W5883">
        <f>IF($C5883="","",IF($AL5883=1,0,IF($AK5883=1,Settings!$C$6,Settings!$C$7))*100)</f>
        <v/>
      </c>
      <c r="X5883" s="8">
        <f>IF($C5883="","",T5883*W5883/100)</f>
        <v/>
      </c>
      <c r="Y5883" s="8">
        <f>IF($C5883="","",T5883-X5883)</f>
        <v/>
      </c>
      <c r="Z5883" s="8">
        <f>IF($C5883="","",Y5883-M5883)</f>
        <v/>
      </c>
      <c r="AD5883" s="8" t="n"/>
      <c r="AG5883" s="14" t="n"/>
      <c r="AI5883">
        <f>IF($C5883="","",IF(COUNTIF($C$2:$C5883,$C5883)=1,1,0))</f>
        <v/>
      </c>
      <c r="AJ5883">
        <f>IF($AI5883=1,SUMPRODUCT(--($AM$2:$AM$7001&lt;$AM5883))+1,"")</f>
        <v/>
      </c>
      <c r="AK5883">
        <f>IF($C5883="","",IF(OR($P5883=TRUE(),$P5883="TRUE"),1,0))</f>
        <v/>
      </c>
      <c r="AL5883">
        <f>IF($C5883="","",IF(AND($V5883="Yes",SUMPRODUCT((LEN(Settings!$F$6:$F$13)&gt;0)*ISNUMBER(SEARCH(Settings!$F$6:$F$13,$O5883)))=0),1,0))</f>
        <v/>
      </c>
      <c r="AM5883">
        <f>IF($AI5883=1,IFERROR(IF(VALUE($C5883)&lt;100000000,VALUE($C5883),1000000000),IFERROR(IF(VALUE(MID($C5883,2,20))&lt;100000000,VALUE(MID($C5883,2,20)),1000000000),1000000000))+ROW()/100000,"")</f>
        <v/>
      </c>
    </row>
    <row r="5884">
      <c r="E5884" s="14" t="n"/>
      <c r="M5884" s="8">
        <f>IF($C5884="","",L5884*T5884/100)</f>
        <v/>
      </c>
      <c r="S5884" s="8" t="n"/>
      <c r="T5884" s="8" t="n"/>
      <c r="W5884">
        <f>IF($C5884="","",IF($AL5884=1,0,IF($AK5884=1,Settings!$C$6,Settings!$C$7))*100)</f>
        <v/>
      </c>
      <c r="X5884" s="8">
        <f>IF($C5884="","",T5884*W5884/100)</f>
        <v/>
      </c>
      <c r="Y5884" s="8">
        <f>IF($C5884="","",T5884-X5884)</f>
        <v/>
      </c>
      <c r="Z5884" s="8">
        <f>IF($C5884="","",Y5884-M5884)</f>
        <v/>
      </c>
      <c r="AD5884" s="8" t="n"/>
      <c r="AG5884" s="14" t="n"/>
      <c r="AI5884">
        <f>IF($C5884="","",IF(COUNTIF($C$2:$C5884,$C5884)=1,1,0))</f>
        <v/>
      </c>
      <c r="AJ5884">
        <f>IF($AI5884=1,SUMPRODUCT(--($AM$2:$AM$7001&lt;$AM5884))+1,"")</f>
        <v/>
      </c>
      <c r="AK5884">
        <f>IF($C5884="","",IF(OR($P5884=TRUE(),$P5884="TRUE"),1,0))</f>
        <v/>
      </c>
      <c r="AL5884">
        <f>IF($C5884="","",IF(AND($V5884="Yes",SUMPRODUCT((LEN(Settings!$F$6:$F$13)&gt;0)*ISNUMBER(SEARCH(Settings!$F$6:$F$13,$O5884)))=0),1,0))</f>
        <v/>
      </c>
      <c r="AM5884">
        <f>IF($AI5884=1,IFERROR(IF(VALUE($C5884)&lt;100000000,VALUE($C5884),1000000000),IFERROR(IF(VALUE(MID($C5884,2,20))&lt;100000000,VALUE(MID($C5884,2,20)),1000000000),1000000000))+ROW()/100000,"")</f>
        <v/>
      </c>
    </row>
    <row r="5885">
      <c r="E5885" s="14" t="n"/>
      <c r="M5885" s="8">
        <f>IF($C5885="","",L5885*T5885/100)</f>
        <v/>
      </c>
      <c r="S5885" s="8" t="n"/>
      <c r="T5885" s="8" t="n"/>
      <c r="W5885">
        <f>IF($C5885="","",IF($AL5885=1,0,IF($AK5885=1,Settings!$C$6,Settings!$C$7))*100)</f>
        <v/>
      </c>
      <c r="X5885" s="8">
        <f>IF($C5885="","",T5885*W5885/100)</f>
        <v/>
      </c>
      <c r="Y5885" s="8">
        <f>IF($C5885="","",T5885-X5885)</f>
        <v/>
      </c>
      <c r="Z5885" s="8">
        <f>IF($C5885="","",Y5885-M5885)</f>
        <v/>
      </c>
      <c r="AD5885" s="8" t="n"/>
      <c r="AG5885" s="14" t="n"/>
      <c r="AI5885">
        <f>IF($C5885="","",IF(COUNTIF($C$2:$C5885,$C5885)=1,1,0))</f>
        <v/>
      </c>
      <c r="AJ5885">
        <f>IF($AI5885=1,SUMPRODUCT(--($AM$2:$AM$7001&lt;$AM5885))+1,"")</f>
        <v/>
      </c>
      <c r="AK5885">
        <f>IF($C5885="","",IF(OR($P5885=TRUE(),$P5885="TRUE"),1,0))</f>
        <v/>
      </c>
      <c r="AL5885">
        <f>IF($C5885="","",IF(AND($V5885="Yes",SUMPRODUCT((LEN(Settings!$F$6:$F$13)&gt;0)*ISNUMBER(SEARCH(Settings!$F$6:$F$13,$O5885)))=0),1,0))</f>
        <v/>
      </c>
      <c r="AM5885">
        <f>IF($AI5885=1,IFERROR(IF(VALUE($C5885)&lt;100000000,VALUE($C5885),1000000000),IFERROR(IF(VALUE(MID($C5885,2,20))&lt;100000000,VALUE(MID($C5885,2,20)),1000000000),1000000000))+ROW()/100000,"")</f>
        <v/>
      </c>
    </row>
    <row r="5886">
      <c r="E5886" s="14" t="n"/>
      <c r="M5886" s="8">
        <f>IF($C5886="","",L5886*T5886/100)</f>
        <v/>
      </c>
      <c r="S5886" s="8" t="n"/>
      <c r="T5886" s="8" t="n"/>
      <c r="W5886">
        <f>IF($C5886="","",IF($AL5886=1,0,IF($AK5886=1,Settings!$C$6,Settings!$C$7))*100)</f>
        <v/>
      </c>
      <c r="X5886" s="8">
        <f>IF($C5886="","",T5886*W5886/100)</f>
        <v/>
      </c>
      <c r="Y5886" s="8">
        <f>IF($C5886="","",T5886-X5886)</f>
        <v/>
      </c>
      <c r="Z5886" s="8">
        <f>IF($C5886="","",Y5886-M5886)</f>
        <v/>
      </c>
      <c r="AD5886" s="8" t="n"/>
      <c r="AG5886" s="14" t="n"/>
      <c r="AI5886">
        <f>IF($C5886="","",IF(COUNTIF($C$2:$C5886,$C5886)=1,1,0))</f>
        <v/>
      </c>
      <c r="AJ5886">
        <f>IF($AI5886=1,SUMPRODUCT(--($AM$2:$AM$7001&lt;$AM5886))+1,"")</f>
        <v/>
      </c>
      <c r="AK5886">
        <f>IF($C5886="","",IF(OR($P5886=TRUE(),$P5886="TRUE"),1,0))</f>
        <v/>
      </c>
      <c r="AL5886">
        <f>IF($C5886="","",IF(AND($V5886="Yes",SUMPRODUCT((LEN(Settings!$F$6:$F$13)&gt;0)*ISNUMBER(SEARCH(Settings!$F$6:$F$13,$O5886)))=0),1,0))</f>
        <v/>
      </c>
      <c r="AM5886">
        <f>IF($AI5886=1,IFERROR(IF(VALUE($C5886)&lt;100000000,VALUE($C5886),1000000000),IFERROR(IF(VALUE(MID($C5886,2,20))&lt;100000000,VALUE(MID($C5886,2,20)),1000000000),1000000000))+ROW()/100000,"")</f>
        <v/>
      </c>
    </row>
    <row r="5887">
      <c r="E5887" s="14" t="n"/>
      <c r="M5887" s="8">
        <f>IF($C5887="","",L5887*T5887/100)</f>
        <v/>
      </c>
      <c r="S5887" s="8" t="n"/>
      <c r="T5887" s="8" t="n"/>
      <c r="W5887">
        <f>IF($C5887="","",IF($AL5887=1,0,IF($AK5887=1,Settings!$C$6,Settings!$C$7))*100)</f>
        <v/>
      </c>
      <c r="X5887" s="8">
        <f>IF($C5887="","",T5887*W5887/100)</f>
        <v/>
      </c>
      <c r="Y5887" s="8">
        <f>IF($C5887="","",T5887-X5887)</f>
        <v/>
      </c>
      <c r="Z5887" s="8">
        <f>IF($C5887="","",Y5887-M5887)</f>
        <v/>
      </c>
      <c r="AD5887" s="8" t="n"/>
      <c r="AG5887" s="14" t="n"/>
      <c r="AI5887">
        <f>IF($C5887="","",IF(COUNTIF($C$2:$C5887,$C5887)=1,1,0))</f>
        <v/>
      </c>
      <c r="AJ5887">
        <f>IF($AI5887=1,SUMPRODUCT(--($AM$2:$AM$7001&lt;$AM5887))+1,"")</f>
        <v/>
      </c>
      <c r="AK5887">
        <f>IF($C5887="","",IF(OR($P5887=TRUE(),$P5887="TRUE"),1,0))</f>
        <v/>
      </c>
      <c r="AL5887">
        <f>IF($C5887="","",IF(AND($V5887="Yes",SUMPRODUCT((LEN(Settings!$F$6:$F$13)&gt;0)*ISNUMBER(SEARCH(Settings!$F$6:$F$13,$O5887)))=0),1,0))</f>
        <v/>
      </c>
      <c r="AM5887">
        <f>IF($AI5887=1,IFERROR(IF(VALUE($C5887)&lt;100000000,VALUE($C5887),1000000000),IFERROR(IF(VALUE(MID($C5887,2,20))&lt;100000000,VALUE(MID($C5887,2,20)),1000000000),1000000000))+ROW()/100000,"")</f>
        <v/>
      </c>
    </row>
    <row r="5888">
      <c r="E5888" s="14" t="n"/>
      <c r="M5888" s="8">
        <f>IF($C5888="","",L5888*T5888/100)</f>
        <v/>
      </c>
      <c r="S5888" s="8" t="n"/>
      <c r="T5888" s="8" t="n"/>
      <c r="W5888">
        <f>IF($C5888="","",IF($AL5888=1,0,IF($AK5888=1,Settings!$C$6,Settings!$C$7))*100)</f>
        <v/>
      </c>
      <c r="X5888" s="8">
        <f>IF($C5888="","",T5888*W5888/100)</f>
        <v/>
      </c>
      <c r="Y5888" s="8">
        <f>IF($C5888="","",T5888-X5888)</f>
        <v/>
      </c>
      <c r="Z5888" s="8">
        <f>IF($C5888="","",Y5888-M5888)</f>
        <v/>
      </c>
      <c r="AD5888" s="8" t="n"/>
      <c r="AG5888" s="14" t="n"/>
      <c r="AI5888">
        <f>IF($C5888="","",IF(COUNTIF($C$2:$C5888,$C5888)=1,1,0))</f>
        <v/>
      </c>
      <c r="AJ5888">
        <f>IF($AI5888=1,SUMPRODUCT(--($AM$2:$AM$7001&lt;$AM5888))+1,"")</f>
        <v/>
      </c>
      <c r="AK5888">
        <f>IF($C5888="","",IF(OR($P5888=TRUE(),$P5888="TRUE"),1,0))</f>
        <v/>
      </c>
      <c r="AL5888">
        <f>IF($C5888="","",IF(AND($V5888="Yes",SUMPRODUCT((LEN(Settings!$F$6:$F$13)&gt;0)*ISNUMBER(SEARCH(Settings!$F$6:$F$13,$O5888)))=0),1,0))</f>
        <v/>
      </c>
      <c r="AM5888">
        <f>IF($AI5888=1,IFERROR(IF(VALUE($C5888)&lt;100000000,VALUE($C5888),1000000000),IFERROR(IF(VALUE(MID($C5888,2,20))&lt;100000000,VALUE(MID($C5888,2,20)),1000000000),1000000000))+ROW()/100000,"")</f>
        <v/>
      </c>
    </row>
    <row r="5889">
      <c r="E5889" s="14" t="n"/>
      <c r="M5889" s="8">
        <f>IF($C5889="","",L5889*T5889/100)</f>
        <v/>
      </c>
      <c r="S5889" s="8" t="n"/>
      <c r="T5889" s="8" t="n"/>
      <c r="W5889">
        <f>IF($C5889="","",IF($AL5889=1,0,IF($AK5889=1,Settings!$C$6,Settings!$C$7))*100)</f>
        <v/>
      </c>
      <c r="X5889" s="8">
        <f>IF($C5889="","",T5889*W5889/100)</f>
        <v/>
      </c>
      <c r="Y5889" s="8">
        <f>IF($C5889="","",T5889-X5889)</f>
        <v/>
      </c>
      <c r="Z5889" s="8">
        <f>IF($C5889="","",Y5889-M5889)</f>
        <v/>
      </c>
      <c r="AD5889" s="8" t="n"/>
      <c r="AG5889" s="14" t="n"/>
      <c r="AI5889">
        <f>IF($C5889="","",IF(COUNTIF($C$2:$C5889,$C5889)=1,1,0))</f>
        <v/>
      </c>
      <c r="AJ5889">
        <f>IF($AI5889=1,SUMPRODUCT(--($AM$2:$AM$7001&lt;$AM5889))+1,"")</f>
        <v/>
      </c>
      <c r="AK5889">
        <f>IF($C5889="","",IF(OR($P5889=TRUE(),$P5889="TRUE"),1,0))</f>
        <v/>
      </c>
      <c r="AL5889">
        <f>IF($C5889="","",IF(AND($V5889="Yes",SUMPRODUCT((LEN(Settings!$F$6:$F$13)&gt;0)*ISNUMBER(SEARCH(Settings!$F$6:$F$13,$O5889)))=0),1,0))</f>
        <v/>
      </c>
      <c r="AM5889">
        <f>IF($AI5889=1,IFERROR(IF(VALUE($C5889)&lt;100000000,VALUE($C5889),1000000000),IFERROR(IF(VALUE(MID($C5889,2,20))&lt;100000000,VALUE(MID($C5889,2,20)),1000000000),1000000000))+ROW()/100000,"")</f>
        <v/>
      </c>
    </row>
    <row r="5890">
      <c r="E5890" s="14" t="n"/>
      <c r="M5890" s="8">
        <f>IF($C5890="","",L5890*T5890/100)</f>
        <v/>
      </c>
      <c r="S5890" s="8" t="n"/>
      <c r="T5890" s="8" t="n"/>
      <c r="W5890">
        <f>IF($C5890="","",IF($AL5890=1,0,IF($AK5890=1,Settings!$C$6,Settings!$C$7))*100)</f>
        <v/>
      </c>
      <c r="X5890" s="8">
        <f>IF($C5890="","",T5890*W5890/100)</f>
        <v/>
      </c>
      <c r="Y5890" s="8">
        <f>IF($C5890="","",T5890-X5890)</f>
        <v/>
      </c>
      <c r="Z5890" s="8">
        <f>IF($C5890="","",Y5890-M5890)</f>
        <v/>
      </c>
      <c r="AD5890" s="8" t="n"/>
      <c r="AG5890" s="14" t="n"/>
      <c r="AI5890">
        <f>IF($C5890="","",IF(COUNTIF($C$2:$C5890,$C5890)=1,1,0))</f>
        <v/>
      </c>
      <c r="AJ5890">
        <f>IF($AI5890=1,SUMPRODUCT(--($AM$2:$AM$7001&lt;$AM5890))+1,"")</f>
        <v/>
      </c>
      <c r="AK5890">
        <f>IF($C5890="","",IF(OR($P5890=TRUE(),$P5890="TRUE"),1,0))</f>
        <v/>
      </c>
      <c r="AL5890">
        <f>IF($C5890="","",IF(AND($V5890="Yes",SUMPRODUCT((LEN(Settings!$F$6:$F$13)&gt;0)*ISNUMBER(SEARCH(Settings!$F$6:$F$13,$O5890)))=0),1,0))</f>
        <v/>
      </c>
      <c r="AM5890">
        <f>IF($AI5890=1,IFERROR(IF(VALUE($C5890)&lt;100000000,VALUE($C5890),1000000000),IFERROR(IF(VALUE(MID($C5890,2,20))&lt;100000000,VALUE(MID($C5890,2,20)),1000000000),1000000000))+ROW()/100000,"")</f>
        <v/>
      </c>
    </row>
    <row r="5891">
      <c r="E5891" s="14" t="n"/>
      <c r="M5891" s="8">
        <f>IF($C5891="","",L5891*T5891/100)</f>
        <v/>
      </c>
      <c r="S5891" s="8" t="n"/>
      <c r="T5891" s="8" t="n"/>
      <c r="W5891">
        <f>IF($C5891="","",IF($AL5891=1,0,IF($AK5891=1,Settings!$C$6,Settings!$C$7))*100)</f>
        <v/>
      </c>
      <c r="X5891" s="8">
        <f>IF($C5891="","",T5891*W5891/100)</f>
        <v/>
      </c>
      <c r="Y5891" s="8">
        <f>IF($C5891="","",T5891-X5891)</f>
        <v/>
      </c>
      <c r="Z5891" s="8">
        <f>IF($C5891="","",Y5891-M5891)</f>
        <v/>
      </c>
      <c r="AD5891" s="8" t="n"/>
      <c r="AG5891" s="14" t="n"/>
      <c r="AI5891">
        <f>IF($C5891="","",IF(COUNTIF($C$2:$C5891,$C5891)=1,1,0))</f>
        <v/>
      </c>
      <c r="AJ5891">
        <f>IF($AI5891=1,SUMPRODUCT(--($AM$2:$AM$7001&lt;$AM5891))+1,"")</f>
        <v/>
      </c>
      <c r="AK5891">
        <f>IF($C5891="","",IF(OR($P5891=TRUE(),$P5891="TRUE"),1,0))</f>
        <v/>
      </c>
      <c r="AL5891">
        <f>IF($C5891="","",IF(AND($V5891="Yes",SUMPRODUCT((LEN(Settings!$F$6:$F$13)&gt;0)*ISNUMBER(SEARCH(Settings!$F$6:$F$13,$O5891)))=0),1,0))</f>
        <v/>
      </c>
      <c r="AM5891">
        <f>IF($AI5891=1,IFERROR(IF(VALUE($C5891)&lt;100000000,VALUE($C5891),1000000000),IFERROR(IF(VALUE(MID($C5891,2,20))&lt;100000000,VALUE(MID($C5891,2,20)),1000000000),1000000000))+ROW()/100000,"")</f>
        <v/>
      </c>
    </row>
    <row r="5892">
      <c r="E5892" s="14" t="n"/>
      <c r="M5892" s="8">
        <f>IF($C5892="","",L5892*T5892/100)</f>
        <v/>
      </c>
      <c r="S5892" s="8" t="n"/>
      <c r="T5892" s="8" t="n"/>
      <c r="W5892">
        <f>IF($C5892="","",IF($AL5892=1,0,IF($AK5892=1,Settings!$C$6,Settings!$C$7))*100)</f>
        <v/>
      </c>
      <c r="X5892" s="8">
        <f>IF($C5892="","",T5892*W5892/100)</f>
        <v/>
      </c>
      <c r="Y5892" s="8">
        <f>IF($C5892="","",T5892-X5892)</f>
        <v/>
      </c>
      <c r="Z5892" s="8">
        <f>IF($C5892="","",Y5892-M5892)</f>
        <v/>
      </c>
      <c r="AD5892" s="8" t="n"/>
      <c r="AG5892" s="14" t="n"/>
      <c r="AI5892">
        <f>IF($C5892="","",IF(COUNTIF($C$2:$C5892,$C5892)=1,1,0))</f>
        <v/>
      </c>
      <c r="AJ5892">
        <f>IF($AI5892=1,SUMPRODUCT(--($AM$2:$AM$7001&lt;$AM5892))+1,"")</f>
        <v/>
      </c>
      <c r="AK5892">
        <f>IF($C5892="","",IF(OR($P5892=TRUE(),$P5892="TRUE"),1,0))</f>
        <v/>
      </c>
      <c r="AL5892">
        <f>IF($C5892="","",IF(AND($V5892="Yes",SUMPRODUCT((LEN(Settings!$F$6:$F$13)&gt;0)*ISNUMBER(SEARCH(Settings!$F$6:$F$13,$O5892)))=0),1,0))</f>
        <v/>
      </c>
      <c r="AM5892">
        <f>IF($AI5892=1,IFERROR(IF(VALUE($C5892)&lt;100000000,VALUE($C5892),1000000000),IFERROR(IF(VALUE(MID($C5892,2,20))&lt;100000000,VALUE(MID($C5892,2,20)),1000000000),1000000000))+ROW()/100000,"")</f>
        <v/>
      </c>
    </row>
    <row r="5893">
      <c r="E5893" s="14" t="n"/>
      <c r="M5893" s="8">
        <f>IF($C5893="","",L5893*T5893/100)</f>
        <v/>
      </c>
      <c r="S5893" s="8" t="n"/>
      <c r="T5893" s="8" t="n"/>
      <c r="W5893">
        <f>IF($C5893="","",IF($AL5893=1,0,IF($AK5893=1,Settings!$C$6,Settings!$C$7))*100)</f>
        <v/>
      </c>
      <c r="X5893" s="8">
        <f>IF($C5893="","",T5893*W5893/100)</f>
        <v/>
      </c>
      <c r="Y5893" s="8">
        <f>IF($C5893="","",T5893-X5893)</f>
        <v/>
      </c>
      <c r="Z5893" s="8">
        <f>IF($C5893="","",Y5893-M5893)</f>
        <v/>
      </c>
      <c r="AD5893" s="8" t="n"/>
      <c r="AG5893" s="14" t="n"/>
      <c r="AI5893">
        <f>IF($C5893="","",IF(COUNTIF($C$2:$C5893,$C5893)=1,1,0))</f>
        <v/>
      </c>
      <c r="AJ5893">
        <f>IF($AI5893=1,SUMPRODUCT(--($AM$2:$AM$7001&lt;$AM5893))+1,"")</f>
        <v/>
      </c>
      <c r="AK5893">
        <f>IF($C5893="","",IF(OR($P5893=TRUE(),$P5893="TRUE"),1,0))</f>
        <v/>
      </c>
      <c r="AL5893">
        <f>IF($C5893="","",IF(AND($V5893="Yes",SUMPRODUCT((LEN(Settings!$F$6:$F$13)&gt;0)*ISNUMBER(SEARCH(Settings!$F$6:$F$13,$O5893)))=0),1,0))</f>
        <v/>
      </c>
      <c r="AM5893">
        <f>IF($AI5893=1,IFERROR(IF(VALUE($C5893)&lt;100000000,VALUE($C5893),1000000000),IFERROR(IF(VALUE(MID($C5893,2,20))&lt;100000000,VALUE(MID($C5893,2,20)),1000000000),1000000000))+ROW()/100000,"")</f>
        <v/>
      </c>
    </row>
    <row r="5894">
      <c r="E5894" s="14" t="n"/>
      <c r="M5894" s="8">
        <f>IF($C5894="","",L5894*T5894/100)</f>
        <v/>
      </c>
      <c r="S5894" s="8" t="n"/>
      <c r="T5894" s="8" t="n"/>
      <c r="W5894">
        <f>IF($C5894="","",IF($AL5894=1,0,IF($AK5894=1,Settings!$C$6,Settings!$C$7))*100)</f>
        <v/>
      </c>
      <c r="X5894" s="8">
        <f>IF($C5894="","",T5894*W5894/100)</f>
        <v/>
      </c>
      <c r="Y5894" s="8">
        <f>IF($C5894="","",T5894-X5894)</f>
        <v/>
      </c>
      <c r="Z5894" s="8">
        <f>IF($C5894="","",Y5894-M5894)</f>
        <v/>
      </c>
      <c r="AD5894" s="8" t="n"/>
      <c r="AG5894" s="14" t="n"/>
      <c r="AI5894">
        <f>IF($C5894="","",IF(COUNTIF($C$2:$C5894,$C5894)=1,1,0))</f>
        <v/>
      </c>
      <c r="AJ5894">
        <f>IF($AI5894=1,SUMPRODUCT(--($AM$2:$AM$7001&lt;$AM5894))+1,"")</f>
        <v/>
      </c>
      <c r="AK5894">
        <f>IF($C5894="","",IF(OR($P5894=TRUE(),$P5894="TRUE"),1,0))</f>
        <v/>
      </c>
      <c r="AL5894">
        <f>IF($C5894="","",IF(AND($V5894="Yes",SUMPRODUCT((LEN(Settings!$F$6:$F$13)&gt;0)*ISNUMBER(SEARCH(Settings!$F$6:$F$13,$O5894)))=0),1,0))</f>
        <v/>
      </c>
      <c r="AM5894">
        <f>IF($AI5894=1,IFERROR(IF(VALUE($C5894)&lt;100000000,VALUE($C5894),1000000000),IFERROR(IF(VALUE(MID($C5894,2,20))&lt;100000000,VALUE(MID($C5894,2,20)),1000000000),1000000000))+ROW()/100000,"")</f>
        <v/>
      </c>
    </row>
    <row r="5895">
      <c r="E5895" s="14" t="n"/>
      <c r="M5895" s="8">
        <f>IF($C5895="","",L5895*T5895/100)</f>
        <v/>
      </c>
      <c r="S5895" s="8" t="n"/>
      <c r="T5895" s="8" t="n"/>
      <c r="W5895">
        <f>IF($C5895="","",IF($AL5895=1,0,IF($AK5895=1,Settings!$C$6,Settings!$C$7))*100)</f>
        <v/>
      </c>
      <c r="X5895" s="8">
        <f>IF($C5895="","",T5895*W5895/100)</f>
        <v/>
      </c>
      <c r="Y5895" s="8">
        <f>IF($C5895="","",T5895-X5895)</f>
        <v/>
      </c>
      <c r="Z5895" s="8">
        <f>IF($C5895="","",Y5895-M5895)</f>
        <v/>
      </c>
      <c r="AD5895" s="8" t="n"/>
      <c r="AG5895" s="14" t="n"/>
      <c r="AI5895">
        <f>IF($C5895="","",IF(COUNTIF($C$2:$C5895,$C5895)=1,1,0))</f>
        <v/>
      </c>
      <c r="AJ5895">
        <f>IF($AI5895=1,SUMPRODUCT(--($AM$2:$AM$7001&lt;$AM5895))+1,"")</f>
        <v/>
      </c>
      <c r="AK5895">
        <f>IF($C5895="","",IF(OR($P5895=TRUE(),$P5895="TRUE"),1,0))</f>
        <v/>
      </c>
      <c r="AL5895">
        <f>IF($C5895="","",IF(AND($V5895="Yes",SUMPRODUCT((LEN(Settings!$F$6:$F$13)&gt;0)*ISNUMBER(SEARCH(Settings!$F$6:$F$13,$O5895)))=0),1,0))</f>
        <v/>
      </c>
      <c r="AM5895">
        <f>IF($AI5895=1,IFERROR(IF(VALUE($C5895)&lt;100000000,VALUE($C5895),1000000000),IFERROR(IF(VALUE(MID($C5895,2,20))&lt;100000000,VALUE(MID($C5895,2,20)),1000000000),1000000000))+ROW()/100000,"")</f>
        <v/>
      </c>
    </row>
    <row r="5896">
      <c r="E5896" s="14" t="n"/>
      <c r="M5896" s="8">
        <f>IF($C5896="","",L5896*T5896/100)</f>
        <v/>
      </c>
      <c r="S5896" s="8" t="n"/>
      <c r="T5896" s="8" t="n"/>
      <c r="W5896">
        <f>IF($C5896="","",IF($AL5896=1,0,IF($AK5896=1,Settings!$C$6,Settings!$C$7))*100)</f>
        <v/>
      </c>
      <c r="X5896" s="8">
        <f>IF($C5896="","",T5896*W5896/100)</f>
        <v/>
      </c>
      <c r="Y5896" s="8">
        <f>IF($C5896="","",T5896-X5896)</f>
        <v/>
      </c>
      <c r="Z5896" s="8">
        <f>IF($C5896="","",Y5896-M5896)</f>
        <v/>
      </c>
      <c r="AD5896" s="8" t="n"/>
      <c r="AG5896" s="14" t="n"/>
      <c r="AI5896">
        <f>IF($C5896="","",IF(COUNTIF($C$2:$C5896,$C5896)=1,1,0))</f>
        <v/>
      </c>
      <c r="AJ5896">
        <f>IF($AI5896=1,SUMPRODUCT(--($AM$2:$AM$7001&lt;$AM5896))+1,"")</f>
        <v/>
      </c>
      <c r="AK5896">
        <f>IF($C5896="","",IF(OR($P5896=TRUE(),$P5896="TRUE"),1,0))</f>
        <v/>
      </c>
      <c r="AL5896">
        <f>IF($C5896="","",IF(AND($V5896="Yes",SUMPRODUCT((LEN(Settings!$F$6:$F$13)&gt;0)*ISNUMBER(SEARCH(Settings!$F$6:$F$13,$O5896)))=0),1,0))</f>
        <v/>
      </c>
      <c r="AM5896">
        <f>IF($AI5896=1,IFERROR(IF(VALUE($C5896)&lt;100000000,VALUE($C5896),1000000000),IFERROR(IF(VALUE(MID($C5896,2,20))&lt;100000000,VALUE(MID($C5896,2,20)),1000000000),1000000000))+ROW()/100000,"")</f>
        <v/>
      </c>
    </row>
    <row r="5897">
      <c r="E5897" s="14" t="n"/>
      <c r="M5897" s="8">
        <f>IF($C5897="","",L5897*T5897/100)</f>
        <v/>
      </c>
      <c r="S5897" s="8" t="n"/>
      <c r="T5897" s="8" t="n"/>
      <c r="W5897">
        <f>IF($C5897="","",IF($AL5897=1,0,IF($AK5897=1,Settings!$C$6,Settings!$C$7))*100)</f>
        <v/>
      </c>
      <c r="X5897" s="8">
        <f>IF($C5897="","",T5897*W5897/100)</f>
        <v/>
      </c>
      <c r="Y5897" s="8">
        <f>IF($C5897="","",T5897-X5897)</f>
        <v/>
      </c>
      <c r="Z5897" s="8">
        <f>IF($C5897="","",Y5897-M5897)</f>
        <v/>
      </c>
      <c r="AD5897" s="8" t="n"/>
      <c r="AG5897" s="14" t="n"/>
      <c r="AI5897">
        <f>IF($C5897="","",IF(COUNTIF($C$2:$C5897,$C5897)=1,1,0))</f>
        <v/>
      </c>
      <c r="AJ5897">
        <f>IF($AI5897=1,SUMPRODUCT(--($AM$2:$AM$7001&lt;$AM5897))+1,"")</f>
        <v/>
      </c>
      <c r="AK5897">
        <f>IF($C5897="","",IF(OR($P5897=TRUE(),$P5897="TRUE"),1,0))</f>
        <v/>
      </c>
      <c r="AL5897">
        <f>IF($C5897="","",IF(AND($V5897="Yes",SUMPRODUCT((LEN(Settings!$F$6:$F$13)&gt;0)*ISNUMBER(SEARCH(Settings!$F$6:$F$13,$O5897)))=0),1,0))</f>
        <v/>
      </c>
      <c r="AM5897">
        <f>IF($AI5897=1,IFERROR(IF(VALUE($C5897)&lt;100000000,VALUE($C5897),1000000000),IFERROR(IF(VALUE(MID($C5897,2,20))&lt;100000000,VALUE(MID($C5897,2,20)),1000000000),1000000000))+ROW()/100000,"")</f>
        <v/>
      </c>
    </row>
    <row r="5898">
      <c r="E5898" s="14" t="n"/>
      <c r="M5898" s="8">
        <f>IF($C5898="","",L5898*T5898/100)</f>
        <v/>
      </c>
      <c r="S5898" s="8" t="n"/>
      <c r="T5898" s="8" t="n"/>
      <c r="W5898">
        <f>IF($C5898="","",IF($AL5898=1,0,IF($AK5898=1,Settings!$C$6,Settings!$C$7))*100)</f>
        <v/>
      </c>
      <c r="X5898" s="8">
        <f>IF($C5898="","",T5898*W5898/100)</f>
        <v/>
      </c>
      <c r="Y5898" s="8">
        <f>IF($C5898="","",T5898-X5898)</f>
        <v/>
      </c>
      <c r="Z5898" s="8">
        <f>IF($C5898="","",Y5898-M5898)</f>
        <v/>
      </c>
      <c r="AD5898" s="8" t="n"/>
      <c r="AG5898" s="14" t="n"/>
      <c r="AI5898">
        <f>IF($C5898="","",IF(COUNTIF($C$2:$C5898,$C5898)=1,1,0))</f>
        <v/>
      </c>
      <c r="AJ5898">
        <f>IF($AI5898=1,SUMPRODUCT(--($AM$2:$AM$7001&lt;$AM5898))+1,"")</f>
        <v/>
      </c>
      <c r="AK5898">
        <f>IF($C5898="","",IF(OR($P5898=TRUE(),$P5898="TRUE"),1,0))</f>
        <v/>
      </c>
      <c r="AL5898">
        <f>IF($C5898="","",IF(AND($V5898="Yes",SUMPRODUCT((LEN(Settings!$F$6:$F$13)&gt;0)*ISNUMBER(SEARCH(Settings!$F$6:$F$13,$O5898)))=0),1,0))</f>
        <v/>
      </c>
      <c r="AM5898">
        <f>IF($AI5898=1,IFERROR(IF(VALUE($C5898)&lt;100000000,VALUE($C5898),1000000000),IFERROR(IF(VALUE(MID($C5898,2,20))&lt;100000000,VALUE(MID($C5898,2,20)),1000000000),1000000000))+ROW()/100000,"")</f>
        <v/>
      </c>
    </row>
    <row r="5899">
      <c r="E5899" s="14" t="n"/>
      <c r="M5899" s="8">
        <f>IF($C5899="","",L5899*T5899/100)</f>
        <v/>
      </c>
      <c r="S5899" s="8" t="n"/>
      <c r="T5899" s="8" t="n"/>
      <c r="W5899">
        <f>IF($C5899="","",IF($AL5899=1,0,IF($AK5899=1,Settings!$C$6,Settings!$C$7))*100)</f>
        <v/>
      </c>
      <c r="X5899" s="8">
        <f>IF($C5899="","",T5899*W5899/100)</f>
        <v/>
      </c>
      <c r="Y5899" s="8">
        <f>IF($C5899="","",T5899-X5899)</f>
        <v/>
      </c>
      <c r="Z5899" s="8">
        <f>IF($C5899="","",Y5899-M5899)</f>
        <v/>
      </c>
      <c r="AD5899" s="8" t="n"/>
      <c r="AG5899" s="14" t="n"/>
      <c r="AI5899">
        <f>IF($C5899="","",IF(COUNTIF($C$2:$C5899,$C5899)=1,1,0))</f>
        <v/>
      </c>
      <c r="AJ5899">
        <f>IF($AI5899=1,SUMPRODUCT(--($AM$2:$AM$7001&lt;$AM5899))+1,"")</f>
        <v/>
      </c>
      <c r="AK5899">
        <f>IF($C5899="","",IF(OR($P5899=TRUE(),$P5899="TRUE"),1,0))</f>
        <v/>
      </c>
      <c r="AL5899">
        <f>IF($C5899="","",IF(AND($V5899="Yes",SUMPRODUCT((LEN(Settings!$F$6:$F$13)&gt;0)*ISNUMBER(SEARCH(Settings!$F$6:$F$13,$O5899)))=0),1,0))</f>
        <v/>
      </c>
      <c r="AM5899">
        <f>IF($AI5899=1,IFERROR(IF(VALUE($C5899)&lt;100000000,VALUE($C5899),1000000000),IFERROR(IF(VALUE(MID($C5899,2,20))&lt;100000000,VALUE(MID($C5899,2,20)),1000000000),1000000000))+ROW()/100000,"")</f>
        <v/>
      </c>
    </row>
    <row r="5900">
      <c r="E5900" s="14" t="n"/>
      <c r="M5900" s="8">
        <f>IF($C5900="","",L5900*T5900/100)</f>
        <v/>
      </c>
      <c r="S5900" s="8" t="n"/>
      <c r="T5900" s="8" t="n"/>
      <c r="W5900">
        <f>IF($C5900="","",IF($AL5900=1,0,IF($AK5900=1,Settings!$C$6,Settings!$C$7))*100)</f>
        <v/>
      </c>
      <c r="X5900" s="8">
        <f>IF($C5900="","",T5900*W5900/100)</f>
        <v/>
      </c>
      <c r="Y5900" s="8">
        <f>IF($C5900="","",T5900-X5900)</f>
        <v/>
      </c>
      <c r="Z5900" s="8">
        <f>IF($C5900="","",Y5900-M5900)</f>
        <v/>
      </c>
      <c r="AD5900" s="8" t="n"/>
      <c r="AG5900" s="14" t="n"/>
      <c r="AI5900">
        <f>IF($C5900="","",IF(COUNTIF($C$2:$C5900,$C5900)=1,1,0))</f>
        <v/>
      </c>
      <c r="AJ5900">
        <f>IF($AI5900=1,SUMPRODUCT(--($AM$2:$AM$7001&lt;$AM5900))+1,"")</f>
        <v/>
      </c>
      <c r="AK5900">
        <f>IF($C5900="","",IF(OR($P5900=TRUE(),$P5900="TRUE"),1,0))</f>
        <v/>
      </c>
      <c r="AL5900">
        <f>IF($C5900="","",IF(AND($V5900="Yes",SUMPRODUCT((LEN(Settings!$F$6:$F$13)&gt;0)*ISNUMBER(SEARCH(Settings!$F$6:$F$13,$O5900)))=0),1,0))</f>
        <v/>
      </c>
      <c r="AM5900">
        <f>IF($AI5900=1,IFERROR(IF(VALUE($C5900)&lt;100000000,VALUE($C5900),1000000000),IFERROR(IF(VALUE(MID($C5900,2,20))&lt;100000000,VALUE(MID($C5900,2,20)),1000000000),1000000000))+ROW()/100000,"")</f>
        <v/>
      </c>
    </row>
    <row r="5901">
      <c r="E5901" s="14" t="n"/>
      <c r="M5901" s="8">
        <f>IF($C5901="","",L5901*T5901/100)</f>
        <v/>
      </c>
      <c r="S5901" s="8" t="n"/>
      <c r="T5901" s="8" t="n"/>
      <c r="W5901">
        <f>IF($C5901="","",IF($AL5901=1,0,IF($AK5901=1,Settings!$C$6,Settings!$C$7))*100)</f>
        <v/>
      </c>
      <c r="X5901" s="8">
        <f>IF($C5901="","",T5901*W5901/100)</f>
        <v/>
      </c>
      <c r="Y5901" s="8">
        <f>IF($C5901="","",T5901-X5901)</f>
        <v/>
      </c>
      <c r="Z5901" s="8">
        <f>IF($C5901="","",Y5901-M5901)</f>
        <v/>
      </c>
      <c r="AD5901" s="8" t="n"/>
      <c r="AG5901" s="14" t="n"/>
      <c r="AI5901">
        <f>IF($C5901="","",IF(COUNTIF($C$2:$C5901,$C5901)=1,1,0))</f>
        <v/>
      </c>
      <c r="AJ5901">
        <f>IF($AI5901=1,SUMPRODUCT(--($AM$2:$AM$7001&lt;$AM5901))+1,"")</f>
        <v/>
      </c>
      <c r="AK5901">
        <f>IF($C5901="","",IF(OR($P5901=TRUE(),$P5901="TRUE"),1,0))</f>
        <v/>
      </c>
      <c r="AL5901">
        <f>IF($C5901="","",IF(AND($V5901="Yes",SUMPRODUCT((LEN(Settings!$F$6:$F$13)&gt;0)*ISNUMBER(SEARCH(Settings!$F$6:$F$13,$O5901)))=0),1,0))</f>
        <v/>
      </c>
      <c r="AM5901">
        <f>IF($AI5901=1,IFERROR(IF(VALUE($C5901)&lt;100000000,VALUE($C5901),1000000000),IFERROR(IF(VALUE(MID($C5901,2,20))&lt;100000000,VALUE(MID($C5901,2,20)),1000000000),1000000000))+ROW()/100000,"")</f>
        <v/>
      </c>
    </row>
    <row r="5902">
      <c r="E5902" s="14" t="n"/>
      <c r="M5902" s="8">
        <f>IF($C5902="","",L5902*T5902/100)</f>
        <v/>
      </c>
      <c r="S5902" s="8" t="n"/>
      <c r="T5902" s="8" t="n"/>
      <c r="W5902">
        <f>IF($C5902="","",IF($AL5902=1,0,IF($AK5902=1,Settings!$C$6,Settings!$C$7))*100)</f>
        <v/>
      </c>
      <c r="X5902" s="8">
        <f>IF($C5902="","",T5902*W5902/100)</f>
        <v/>
      </c>
      <c r="Y5902" s="8">
        <f>IF($C5902="","",T5902-X5902)</f>
        <v/>
      </c>
      <c r="Z5902" s="8">
        <f>IF($C5902="","",Y5902-M5902)</f>
        <v/>
      </c>
      <c r="AD5902" s="8" t="n"/>
      <c r="AG5902" s="14" t="n"/>
      <c r="AI5902">
        <f>IF($C5902="","",IF(COUNTIF($C$2:$C5902,$C5902)=1,1,0))</f>
        <v/>
      </c>
      <c r="AJ5902">
        <f>IF($AI5902=1,SUMPRODUCT(--($AM$2:$AM$7001&lt;$AM5902))+1,"")</f>
        <v/>
      </c>
      <c r="AK5902">
        <f>IF($C5902="","",IF(OR($P5902=TRUE(),$P5902="TRUE"),1,0))</f>
        <v/>
      </c>
      <c r="AL5902">
        <f>IF($C5902="","",IF(AND($V5902="Yes",SUMPRODUCT((LEN(Settings!$F$6:$F$13)&gt;0)*ISNUMBER(SEARCH(Settings!$F$6:$F$13,$O5902)))=0),1,0))</f>
        <v/>
      </c>
      <c r="AM5902">
        <f>IF($AI5902=1,IFERROR(IF(VALUE($C5902)&lt;100000000,VALUE($C5902),1000000000),IFERROR(IF(VALUE(MID($C5902,2,20))&lt;100000000,VALUE(MID($C5902,2,20)),1000000000),1000000000))+ROW()/100000,"")</f>
        <v/>
      </c>
    </row>
    <row r="5903">
      <c r="E5903" s="14" t="n"/>
      <c r="M5903" s="8">
        <f>IF($C5903="","",L5903*T5903/100)</f>
        <v/>
      </c>
      <c r="S5903" s="8" t="n"/>
      <c r="T5903" s="8" t="n"/>
      <c r="W5903">
        <f>IF($C5903="","",IF($AL5903=1,0,IF($AK5903=1,Settings!$C$6,Settings!$C$7))*100)</f>
        <v/>
      </c>
      <c r="X5903" s="8">
        <f>IF($C5903="","",T5903*W5903/100)</f>
        <v/>
      </c>
      <c r="Y5903" s="8">
        <f>IF($C5903="","",T5903-X5903)</f>
        <v/>
      </c>
      <c r="Z5903" s="8">
        <f>IF($C5903="","",Y5903-M5903)</f>
        <v/>
      </c>
      <c r="AD5903" s="8" t="n"/>
      <c r="AG5903" s="14" t="n"/>
      <c r="AI5903">
        <f>IF($C5903="","",IF(COUNTIF($C$2:$C5903,$C5903)=1,1,0))</f>
        <v/>
      </c>
      <c r="AJ5903">
        <f>IF($AI5903=1,SUMPRODUCT(--($AM$2:$AM$7001&lt;$AM5903))+1,"")</f>
        <v/>
      </c>
      <c r="AK5903">
        <f>IF($C5903="","",IF(OR($P5903=TRUE(),$P5903="TRUE"),1,0))</f>
        <v/>
      </c>
      <c r="AL5903">
        <f>IF($C5903="","",IF(AND($V5903="Yes",SUMPRODUCT((LEN(Settings!$F$6:$F$13)&gt;0)*ISNUMBER(SEARCH(Settings!$F$6:$F$13,$O5903)))=0),1,0))</f>
        <v/>
      </c>
      <c r="AM5903">
        <f>IF($AI5903=1,IFERROR(IF(VALUE($C5903)&lt;100000000,VALUE($C5903),1000000000),IFERROR(IF(VALUE(MID($C5903,2,20))&lt;100000000,VALUE(MID($C5903,2,20)),1000000000),1000000000))+ROW()/100000,"")</f>
        <v/>
      </c>
    </row>
    <row r="5904">
      <c r="E5904" s="14" t="n"/>
      <c r="M5904" s="8">
        <f>IF($C5904="","",L5904*T5904/100)</f>
        <v/>
      </c>
      <c r="S5904" s="8" t="n"/>
      <c r="T5904" s="8" t="n"/>
      <c r="W5904">
        <f>IF($C5904="","",IF($AL5904=1,0,IF($AK5904=1,Settings!$C$6,Settings!$C$7))*100)</f>
        <v/>
      </c>
      <c r="X5904" s="8">
        <f>IF($C5904="","",T5904*W5904/100)</f>
        <v/>
      </c>
      <c r="Y5904" s="8">
        <f>IF($C5904="","",T5904-X5904)</f>
        <v/>
      </c>
      <c r="Z5904" s="8">
        <f>IF($C5904="","",Y5904-M5904)</f>
        <v/>
      </c>
      <c r="AD5904" s="8" t="n"/>
      <c r="AG5904" s="14" t="n"/>
      <c r="AI5904">
        <f>IF($C5904="","",IF(COUNTIF($C$2:$C5904,$C5904)=1,1,0))</f>
        <v/>
      </c>
      <c r="AJ5904">
        <f>IF($AI5904=1,SUMPRODUCT(--($AM$2:$AM$7001&lt;$AM5904))+1,"")</f>
        <v/>
      </c>
      <c r="AK5904">
        <f>IF($C5904="","",IF(OR($P5904=TRUE(),$P5904="TRUE"),1,0))</f>
        <v/>
      </c>
      <c r="AL5904">
        <f>IF($C5904="","",IF(AND($V5904="Yes",SUMPRODUCT((LEN(Settings!$F$6:$F$13)&gt;0)*ISNUMBER(SEARCH(Settings!$F$6:$F$13,$O5904)))=0),1,0))</f>
        <v/>
      </c>
      <c r="AM5904">
        <f>IF($AI5904=1,IFERROR(IF(VALUE($C5904)&lt;100000000,VALUE($C5904),1000000000),IFERROR(IF(VALUE(MID($C5904,2,20))&lt;100000000,VALUE(MID($C5904,2,20)),1000000000),1000000000))+ROW()/100000,"")</f>
        <v/>
      </c>
    </row>
    <row r="5905">
      <c r="E5905" s="14" t="n"/>
      <c r="M5905" s="8">
        <f>IF($C5905="","",L5905*T5905/100)</f>
        <v/>
      </c>
      <c r="S5905" s="8" t="n"/>
      <c r="T5905" s="8" t="n"/>
      <c r="W5905">
        <f>IF($C5905="","",IF($AL5905=1,0,IF($AK5905=1,Settings!$C$6,Settings!$C$7))*100)</f>
        <v/>
      </c>
      <c r="X5905" s="8">
        <f>IF($C5905="","",T5905*W5905/100)</f>
        <v/>
      </c>
      <c r="Y5905" s="8">
        <f>IF($C5905="","",T5905-X5905)</f>
        <v/>
      </c>
      <c r="Z5905" s="8">
        <f>IF($C5905="","",Y5905-M5905)</f>
        <v/>
      </c>
      <c r="AD5905" s="8" t="n"/>
      <c r="AG5905" s="14" t="n"/>
      <c r="AI5905">
        <f>IF($C5905="","",IF(COUNTIF($C$2:$C5905,$C5905)=1,1,0))</f>
        <v/>
      </c>
      <c r="AJ5905">
        <f>IF($AI5905=1,SUMPRODUCT(--($AM$2:$AM$7001&lt;$AM5905))+1,"")</f>
        <v/>
      </c>
      <c r="AK5905">
        <f>IF($C5905="","",IF(OR($P5905=TRUE(),$P5905="TRUE"),1,0))</f>
        <v/>
      </c>
      <c r="AL5905">
        <f>IF($C5905="","",IF(AND($V5905="Yes",SUMPRODUCT((LEN(Settings!$F$6:$F$13)&gt;0)*ISNUMBER(SEARCH(Settings!$F$6:$F$13,$O5905)))=0),1,0))</f>
        <v/>
      </c>
      <c r="AM5905">
        <f>IF($AI5905=1,IFERROR(IF(VALUE($C5905)&lt;100000000,VALUE($C5905),1000000000),IFERROR(IF(VALUE(MID($C5905,2,20))&lt;100000000,VALUE(MID($C5905,2,20)),1000000000),1000000000))+ROW()/100000,"")</f>
        <v/>
      </c>
    </row>
    <row r="5906">
      <c r="E5906" s="14" t="n"/>
      <c r="M5906" s="8">
        <f>IF($C5906="","",L5906*T5906/100)</f>
        <v/>
      </c>
      <c r="S5906" s="8" t="n"/>
      <c r="T5906" s="8" t="n"/>
      <c r="W5906">
        <f>IF($C5906="","",IF($AL5906=1,0,IF($AK5906=1,Settings!$C$6,Settings!$C$7))*100)</f>
        <v/>
      </c>
      <c r="X5906" s="8">
        <f>IF($C5906="","",T5906*W5906/100)</f>
        <v/>
      </c>
      <c r="Y5906" s="8">
        <f>IF($C5906="","",T5906-X5906)</f>
        <v/>
      </c>
      <c r="Z5906" s="8">
        <f>IF($C5906="","",Y5906-M5906)</f>
        <v/>
      </c>
      <c r="AD5906" s="8" t="n"/>
      <c r="AG5906" s="14" t="n"/>
      <c r="AI5906">
        <f>IF($C5906="","",IF(COUNTIF($C$2:$C5906,$C5906)=1,1,0))</f>
        <v/>
      </c>
      <c r="AJ5906">
        <f>IF($AI5906=1,SUMPRODUCT(--($AM$2:$AM$7001&lt;$AM5906))+1,"")</f>
        <v/>
      </c>
      <c r="AK5906">
        <f>IF($C5906="","",IF(OR($P5906=TRUE(),$P5906="TRUE"),1,0))</f>
        <v/>
      </c>
      <c r="AL5906">
        <f>IF($C5906="","",IF(AND($V5906="Yes",SUMPRODUCT((LEN(Settings!$F$6:$F$13)&gt;0)*ISNUMBER(SEARCH(Settings!$F$6:$F$13,$O5906)))=0),1,0))</f>
        <v/>
      </c>
      <c r="AM5906">
        <f>IF($AI5906=1,IFERROR(IF(VALUE($C5906)&lt;100000000,VALUE($C5906),1000000000),IFERROR(IF(VALUE(MID($C5906,2,20))&lt;100000000,VALUE(MID($C5906,2,20)),1000000000),1000000000))+ROW()/100000,"")</f>
        <v/>
      </c>
    </row>
    <row r="5907">
      <c r="E5907" s="14" t="n"/>
      <c r="M5907" s="8">
        <f>IF($C5907="","",L5907*T5907/100)</f>
        <v/>
      </c>
      <c r="S5907" s="8" t="n"/>
      <c r="T5907" s="8" t="n"/>
      <c r="W5907">
        <f>IF($C5907="","",IF($AL5907=1,0,IF($AK5907=1,Settings!$C$6,Settings!$C$7))*100)</f>
        <v/>
      </c>
      <c r="X5907" s="8">
        <f>IF($C5907="","",T5907*W5907/100)</f>
        <v/>
      </c>
      <c r="Y5907" s="8">
        <f>IF($C5907="","",T5907-X5907)</f>
        <v/>
      </c>
      <c r="Z5907" s="8">
        <f>IF($C5907="","",Y5907-M5907)</f>
        <v/>
      </c>
      <c r="AD5907" s="8" t="n"/>
      <c r="AG5907" s="14" t="n"/>
      <c r="AI5907">
        <f>IF($C5907="","",IF(COUNTIF($C$2:$C5907,$C5907)=1,1,0))</f>
        <v/>
      </c>
      <c r="AJ5907">
        <f>IF($AI5907=1,SUMPRODUCT(--($AM$2:$AM$7001&lt;$AM5907))+1,"")</f>
        <v/>
      </c>
      <c r="AK5907">
        <f>IF($C5907="","",IF(OR($P5907=TRUE(),$P5907="TRUE"),1,0))</f>
        <v/>
      </c>
      <c r="AL5907">
        <f>IF($C5907="","",IF(AND($V5907="Yes",SUMPRODUCT((LEN(Settings!$F$6:$F$13)&gt;0)*ISNUMBER(SEARCH(Settings!$F$6:$F$13,$O5907)))=0),1,0))</f>
        <v/>
      </c>
      <c r="AM5907">
        <f>IF($AI5907=1,IFERROR(IF(VALUE($C5907)&lt;100000000,VALUE($C5907),1000000000),IFERROR(IF(VALUE(MID($C5907,2,20))&lt;100000000,VALUE(MID($C5907,2,20)),1000000000),1000000000))+ROW()/100000,"")</f>
        <v/>
      </c>
    </row>
    <row r="5908">
      <c r="E5908" s="14" t="n"/>
      <c r="M5908" s="8">
        <f>IF($C5908="","",L5908*T5908/100)</f>
        <v/>
      </c>
      <c r="S5908" s="8" t="n"/>
      <c r="T5908" s="8" t="n"/>
      <c r="W5908">
        <f>IF($C5908="","",IF($AL5908=1,0,IF($AK5908=1,Settings!$C$6,Settings!$C$7))*100)</f>
        <v/>
      </c>
      <c r="X5908" s="8">
        <f>IF($C5908="","",T5908*W5908/100)</f>
        <v/>
      </c>
      <c r="Y5908" s="8">
        <f>IF($C5908="","",T5908-X5908)</f>
        <v/>
      </c>
      <c r="Z5908" s="8">
        <f>IF($C5908="","",Y5908-M5908)</f>
        <v/>
      </c>
      <c r="AD5908" s="8" t="n"/>
      <c r="AG5908" s="14" t="n"/>
      <c r="AI5908">
        <f>IF($C5908="","",IF(COUNTIF($C$2:$C5908,$C5908)=1,1,0))</f>
        <v/>
      </c>
      <c r="AJ5908">
        <f>IF($AI5908=1,SUMPRODUCT(--($AM$2:$AM$7001&lt;$AM5908))+1,"")</f>
        <v/>
      </c>
      <c r="AK5908">
        <f>IF($C5908="","",IF(OR($P5908=TRUE(),$P5908="TRUE"),1,0))</f>
        <v/>
      </c>
      <c r="AL5908">
        <f>IF($C5908="","",IF(AND($V5908="Yes",SUMPRODUCT((LEN(Settings!$F$6:$F$13)&gt;0)*ISNUMBER(SEARCH(Settings!$F$6:$F$13,$O5908)))=0),1,0))</f>
        <v/>
      </c>
      <c r="AM5908">
        <f>IF($AI5908=1,IFERROR(IF(VALUE($C5908)&lt;100000000,VALUE($C5908),1000000000),IFERROR(IF(VALUE(MID($C5908,2,20))&lt;100000000,VALUE(MID($C5908,2,20)),1000000000),1000000000))+ROW()/100000,"")</f>
        <v/>
      </c>
    </row>
    <row r="5909">
      <c r="E5909" s="14" t="n"/>
      <c r="M5909" s="8">
        <f>IF($C5909="","",L5909*T5909/100)</f>
        <v/>
      </c>
      <c r="S5909" s="8" t="n"/>
      <c r="T5909" s="8" t="n"/>
      <c r="W5909">
        <f>IF($C5909="","",IF($AL5909=1,0,IF($AK5909=1,Settings!$C$6,Settings!$C$7))*100)</f>
        <v/>
      </c>
      <c r="X5909" s="8">
        <f>IF($C5909="","",T5909*W5909/100)</f>
        <v/>
      </c>
      <c r="Y5909" s="8">
        <f>IF($C5909="","",T5909-X5909)</f>
        <v/>
      </c>
      <c r="Z5909" s="8">
        <f>IF($C5909="","",Y5909-M5909)</f>
        <v/>
      </c>
      <c r="AD5909" s="8" t="n"/>
      <c r="AG5909" s="14" t="n"/>
      <c r="AI5909">
        <f>IF($C5909="","",IF(COUNTIF($C$2:$C5909,$C5909)=1,1,0))</f>
        <v/>
      </c>
      <c r="AJ5909">
        <f>IF($AI5909=1,SUMPRODUCT(--($AM$2:$AM$7001&lt;$AM5909))+1,"")</f>
        <v/>
      </c>
      <c r="AK5909">
        <f>IF($C5909="","",IF(OR($P5909=TRUE(),$P5909="TRUE"),1,0))</f>
        <v/>
      </c>
      <c r="AL5909">
        <f>IF($C5909="","",IF(AND($V5909="Yes",SUMPRODUCT((LEN(Settings!$F$6:$F$13)&gt;0)*ISNUMBER(SEARCH(Settings!$F$6:$F$13,$O5909)))=0),1,0))</f>
        <v/>
      </c>
      <c r="AM5909">
        <f>IF($AI5909=1,IFERROR(IF(VALUE($C5909)&lt;100000000,VALUE($C5909),1000000000),IFERROR(IF(VALUE(MID($C5909,2,20))&lt;100000000,VALUE(MID($C5909,2,20)),1000000000),1000000000))+ROW()/100000,"")</f>
        <v/>
      </c>
    </row>
    <row r="5910">
      <c r="E5910" s="14" t="n"/>
      <c r="M5910" s="8">
        <f>IF($C5910="","",L5910*T5910/100)</f>
        <v/>
      </c>
      <c r="S5910" s="8" t="n"/>
      <c r="T5910" s="8" t="n"/>
      <c r="W5910">
        <f>IF($C5910="","",IF($AL5910=1,0,IF($AK5910=1,Settings!$C$6,Settings!$C$7))*100)</f>
        <v/>
      </c>
      <c r="X5910" s="8">
        <f>IF($C5910="","",T5910*W5910/100)</f>
        <v/>
      </c>
      <c r="Y5910" s="8">
        <f>IF($C5910="","",T5910-X5910)</f>
        <v/>
      </c>
      <c r="Z5910" s="8">
        <f>IF($C5910="","",Y5910-M5910)</f>
        <v/>
      </c>
      <c r="AD5910" s="8" t="n"/>
      <c r="AG5910" s="14" t="n"/>
      <c r="AI5910">
        <f>IF($C5910="","",IF(COUNTIF($C$2:$C5910,$C5910)=1,1,0))</f>
        <v/>
      </c>
      <c r="AJ5910">
        <f>IF($AI5910=1,SUMPRODUCT(--($AM$2:$AM$7001&lt;$AM5910))+1,"")</f>
        <v/>
      </c>
      <c r="AK5910">
        <f>IF($C5910="","",IF(OR($P5910=TRUE(),$P5910="TRUE"),1,0))</f>
        <v/>
      </c>
      <c r="AL5910">
        <f>IF($C5910="","",IF(AND($V5910="Yes",SUMPRODUCT((LEN(Settings!$F$6:$F$13)&gt;0)*ISNUMBER(SEARCH(Settings!$F$6:$F$13,$O5910)))=0),1,0))</f>
        <v/>
      </c>
      <c r="AM5910">
        <f>IF($AI5910=1,IFERROR(IF(VALUE($C5910)&lt;100000000,VALUE($C5910),1000000000),IFERROR(IF(VALUE(MID($C5910,2,20))&lt;100000000,VALUE(MID($C5910,2,20)),1000000000),1000000000))+ROW()/100000,"")</f>
        <v/>
      </c>
    </row>
    <row r="5911">
      <c r="E5911" s="14" t="n"/>
      <c r="M5911" s="8">
        <f>IF($C5911="","",L5911*T5911/100)</f>
        <v/>
      </c>
      <c r="S5911" s="8" t="n"/>
      <c r="T5911" s="8" t="n"/>
      <c r="W5911">
        <f>IF($C5911="","",IF($AL5911=1,0,IF($AK5911=1,Settings!$C$6,Settings!$C$7))*100)</f>
        <v/>
      </c>
      <c r="X5911" s="8">
        <f>IF($C5911="","",T5911*W5911/100)</f>
        <v/>
      </c>
      <c r="Y5911" s="8">
        <f>IF($C5911="","",T5911-X5911)</f>
        <v/>
      </c>
      <c r="Z5911" s="8">
        <f>IF($C5911="","",Y5911-M5911)</f>
        <v/>
      </c>
      <c r="AD5911" s="8" t="n"/>
      <c r="AG5911" s="14" t="n"/>
      <c r="AI5911">
        <f>IF($C5911="","",IF(COUNTIF($C$2:$C5911,$C5911)=1,1,0))</f>
        <v/>
      </c>
      <c r="AJ5911">
        <f>IF($AI5911=1,SUMPRODUCT(--($AM$2:$AM$7001&lt;$AM5911))+1,"")</f>
        <v/>
      </c>
      <c r="AK5911">
        <f>IF($C5911="","",IF(OR($P5911=TRUE(),$P5911="TRUE"),1,0))</f>
        <v/>
      </c>
      <c r="AL5911">
        <f>IF($C5911="","",IF(AND($V5911="Yes",SUMPRODUCT((LEN(Settings!$F$6:$F$13)&gt;0)*ISNUMBER(SEARCH(Settings!$F$6:$F$13,$O5911)))=0),1,0))</f>
        <v/>
      </c>
      <c r="AM5911">
        <f>IF($AI5911=1,IFERROR(IF(VALUE($C5911)&lt;100000000,VALUE($C5911),1000000000),IFERROR(IF(VALUE(MID($C5911,2,20))&lt;100000000,VALUE(MID($C5911,2,20)),1000000000),1000000000))+ROW()/100000,"")</f>
        <v/>
      </c>
    </row>
    <row r="5912">
      <c r="E5912" s="14" t="n"/>
      <c r="M5912" s="8">
        <f>IF($C5912="","",L5912*T5912/100)</f>
        <v/>
      </c>
      <c r="S5912" s="8" t="n"/>
      <c r="T5912" s="8" t="n"/>
      <c r="W5912">
        <f>IF($C5912="","",IF($AL5912=1,0,IF($AK5912=1,Settings!$C$6,Settings!$C$7))*100)</f>
        <v/>
      </c>
      <c r="X5912" s="8">
        <f>IF($C5912="","",T5912*W5912/100)</f>
        <v/>
      </c>
      <c r="Y5912" s="8">
        <f>IF($C5912="","",T5912-X5912)</f>
        <v/>
      </c>
      <c r="Z5912" s="8">
        <f>IF($C5912="","",Y5912-M5912)</f>
        <v/>
      </c>
      <c r="AD5912" s="8" t="n"/>
      <c r="AG5912" s="14" t="n"/>
      <c r="AI5912">
        <f>IF($C5912="","",IF(COUNTIF($C$2:$C5912,$C5912)=1,1,0))</f>
        <v/>
      </c>
      <c r="AJ5912">
        <f>IF($AI5912=1,SUMPRODUCT(--($AM$2:$AM$7001&lt;$AM5912))+1,"")</f>
        <v/>
      </c>
      <c r="AK5912">
        <f>IF($C5912="","",IF(OR($P5912=TRUE(),$P5912="TRUE"),1,0))</f>
        <v/>
      </c>
      <c r="AL5912">
        <f>IF($C5912="","",IF(AND($V5912="Yes",SUMPRODUCT((LEN(Settings!$F$6:$F$13)&gt;0)*ISNUMBER(SEARCH(Settings!$F$6:$F$13,$O5912)))=0),1,0))</f>
        <v/>
      </c>
      <c r="AM5912">
        <f>IF($AI5912=1,IFERROR(IF(VALUE($C5912)&lt;100000000,VALUE($C5912),1000000000),IFERROR(IF(VALUE(MID($C5912,2,20))&lt;100000000,VALUE(MID($C5912,2,20)),1000000000),1000000000))+ROW()/100000,"")</f>
        <v/>
      </c>
    </row>
    <row r="5913">
      <c r="E5913" s="14" t="n"/>
      <c r="M5913" s="8">
        <f>IF($C5913="","",L5913*T5913/100)</f>
        <v/>
      </c>
      <c r="S5913" s="8" t="n"/>
      <c r="T5913" s="8" t="n"/>
      <c r="W5913">
        <f>IF($C5913="","",IF($AL5913=1,0,IF($AK5913=1,Settings!$C$6,Settings!$C$7))*100)</f>
        <v/>
      </c>
      <c r="X5913" s="8">
        <f>IF($C5913="","",T5913*W5913/100)</f>
        <v/>
      </c>
      <c r="Y5913" s="8">
        <f>IF($C5913="","",T5913-X5913)</f>
        <v/>
      </c>
      <c r="Z5913" s="8">
        <f>IF($C5913="","",Y5913-M5913)</f>
        <v/>
      </c>
      <c r="AD5913" s="8" t="n"/>
      <c r="AG5913" s="14" t="n"/>
      <c r="AI5913">
        <f>IF($C5913="","",IF(COUNTIF($C$2:$C5913,$C5913)=1,1,0))</f>
        <v/>
      </c>
      <c r="AJ5913">
        <f>IF($AI5913=1,SUMPRODUCT(--($AM$2:$AM$7001&lt;$AM5913))+1,"")</f>
        <v/>
      </c>
      <c r="AK5913">
        <f>IF($C5913="","",IF(OR($P5913=TRUE(),$P5913="TRUE"),1,0))</f>
        <v/>
      </c>
      <c r="AL5913">
        <f>IF($C5913="","",IF(AND($V5913="Yes",SUMPRODUCT((LEN(Settings!$F$6:$F$13)&gt;0)*ISNUMBER(SEARCH(Settings!$F$6:$F$13,$O5913)))=0),1,0))</f>
        <v/>
      </c>
      <c r="AM5913">
        <f>IF($AI5913=1,IFERROR(IF(VALUE($C5913)&lt;100000000,VALUE($C5913),1000000000),IFERROR(IF(VALUE(MID($C5913,2,20))&lt;100000000,VALUE(MID($C5913,2,20)),1000000000),1000000000))+ROW()/100000,"")</f>
        <v/>
      </c>
    </row>
    <row r="5914">
      <c r="E5914" s="14" t="n"/>
      <c r="M5914" s="8">
        <f>IF($C5914="","",L5914*T5914/100)</f>
        <v/>
      </c>
      <c r="S5914" s="8" t="n"/>
      <c r="T5914" s="8" t="n"/>
      <c r="W5914">
        <f>IF($C5914="","",IF($AL5914=1,0,IF($AK5914=1,Settings!$C$6,Settings!$C$7))*100)</f>
        <v/>
      </c>
      <c r="X5914" s="8">
        <f>IF($C5914="","",T5914*W5914/100)</f>
        <v/>
      </c>
      <c r="Y5914" s="8">
        <f>IF($C5914="","",T5914-X5914)</f>
        <v/>
      </c>
      <c r="Z5914" s="8">
        <f>IF($C5914="","",Y5914-M5914)</f>
        <v/>
      </c>
      <c r="AD5914" s="8" t="n"/>
      <c r="AG5914" s="14" t="n"/>
      <c r="AI5914">
        <f>IF($C5914="","",IF(COUNTIF($C$2:$C5914,$C5914)=1,1,0))</f>
        <v/>
      </c>
      <c r="AJ5914">
        <f>IF($AI5914=1,SUMPRODUCT(--($AM$2:$AM$7001&lt;$AM5914))+1,"")</f>
        <v/>
      </c>
      <c r="AK5914">
        <f>IF($C5914="","",IF(OR($P5914=TRUE(),$P5914="TRUE"),1,0))</f>
        <v/>
      </c>
      <c r="AL5914">
        <f>IF($C5914="","",IF(AND($V5914="Yes",SUMPRODUCT((LEN(Settings!$F$6:$F$13)&gt;0)*ISNUMBER(SEARCH(Settings!$F$6:$F$13,$O5914)))=0),1,0))</f>
        <v/>
      </c>
      <c r="AM5914">
        <f>IF($AI5914=1,IFERROR(IF(VALUE($C5914)&lt;100000000,VALUE($C5914),1000000000),IFERROR(IF(VALUE(MID($C5914,2,20))&lt;100000000,VALUE(MID($C5914,2,20)),1000000000),1000000000))+ROW()/100000,"")</f>
        <v/>
      </c>
    </row>
    <row r="5915">
      <c r="E5915" s="14" t="n"/>
      <c r="M5915" s="8">
        <f>IF($C5915="","",L5915*T5915/100)</f>
        <v/>
      </c>
      <c r="S5915" s="8" t="n"/>
      <c r="T5915" s="8" t="n"/>
      <c r="W5915">
        <f>IF($C5915="","",IF($AL5915=1,0,IF($AK5915=1,Settings!$C$6,Settings!$C$7))*100)</f>
        <v/>
      </c>
      <c r="X5915" s="8">
        <f>IF($C5915="","",T5915*W5915/100)</f>
        <v/>
      </c>
      <c r="Y5915" s="8">
        <f>IF($C5915="","",T5915-X5915)</f>
        <v/>
      </c>
      <c r="Z5915" s="8">
        <f>IF($C5915="","",Y5915-M5915)</f>
        <v/>
      </c>
      <c r="AD5915" s="8" t="n"/>
      <c r="AG5915" s="14" t="n"/>
      <c r="AI5915">
        <f>IF($C5915="","",IF(COUNTIF($C$2:$C5915,$C5915)=1,1,0))</f>
        <v/>
      </c>
      <c r="AJ5915">
        <f>IF($AI5915=1,SUMPRODUCT(--($AM$2:$AM$7001&lt;$AM5915))+1,"")</f>
        <v/>
      </c>
      <c r="AK5915">
        <f>IF($C5915="","",IF(OR($P5915=TRUE(),$P5915="TRUE"),1,0))</f>
        <v/>
      </c>
      <c r="AL5915">
        <f>IF($C5915="","",IF(AND($V5915="Yes",SUMPRODUCT((LEN(Settings!$F$6:$F$13)&gt;0)*ISNUMBER(SEARCH(Settings!$F$6:$F$13,$O5915)))=0),1,0))</f>
        <v/>
      </c>
      <c r="AM5915">
        <f>IF($AI5915=1,IFERROR(IF(VALUE($C5915)&lt;100000000,VALUE($C5915),1000000000),IFERROR(IF(VALUE(MID($C5915,2,20))&lt;100000000,VALUE(MID($C5915,2,20)),1000000000),1000000000))+ROW()/100000,"")</f>
        <v/>
      </c>
    </row>
    <row r="5916">
      <c r="E5916" s="14" t="n"/>
      <c r="M5916" s="8">
        <f>IF($C5916="","",L5916*T5916/100)</f>
        <v/>
      </c>
      <c r="S5916" s="8" t="n"/>
      <c r="T5916" s="8" t="n"/>
      <c r="W5916">
        <f>IF($C5916="","",IF($AL5916=1,0,IF($AK5916=1,Settings!$C$6,Settings!$C$7))*100)</f>
        <v/>
      </c>
      <c r="X5916" s="8">
        <f>IF($C5916="","",T5916*W5916/100)</f>
        <v/>
      </c>
      <c r="Y5916" s="8">
        <f>IF($C5916="","",T5916-X5916)</f>
        <v/>
      </c>
      <c r="Z5916" s="8">
        <f>IF($C5916="","",Y5916-M5916)</f>
        <v/>
      </c>
      <c r="AD5916" s="8" t="n"/>
      <c r="AG5916" s="14" t="n"/>
      <c r="AI5916">
        <f>IF($C5916="","",IF(COUNTIF($C$2:$C5916,$C5916)=1,1,0))</f>
        <v/>
      </c>
      <c r="AJ5916">
        <f>IF($AI5916=1,SUMPRODUCT(--($AM$2:$AM$7001&lt;$AM5916))+1,"")</f>
        <v/>
      </c>
      <c r="AK5916">
        <f>IF($C5916="","",IF(OR($P5916=TRUE(),$P5916="TRUE"),1,0))</f>
        <v/>
      </c>
      <c r="AL5916">
        <f>IF($C5916="","",IF(AND($V5916="Yes",SUMPRODUCT((LEN(Settings!$F$6:$F$13)&gt;0)*ISNUMBER(SEARCH(Settings!$F$6:$F$13,$O5916)))=0),1,0))</f>
        <v/>
      </c>
      <c r="AM5916">
        <f>IF($AI5916=1,IFERROR(IF(VALUE($C5916)&lt;100000000,VALUE($C5916),1000000000),IFERROR(IF(VALUE(MID($C5916,2,20))&lt;100000000,VALUE(MID($C5916,2,20)),1000000000),1000000000))+ROW()/100000,"")</f>
        <v/>
      </c>
    </row>
    <row r="5917">
      <c r="E5917" s="14" t="n"/>
      <c r="M5917" s="8">
        <f>IF($C5917="","",L5917*T5917/100)</f>
        <v/>
      </c>
      <c r="S5917" s="8" t="n"/>
      <c r="T5917" s="8" t="n"/>
      <c r="W5917">
        <f>IF($C5917="","",IF($AL5917=1,0,IF($AK5917=1,Settings!$C$6,Settings!$C$7))*100)</f>
        <v/>
      </c>
      <c r="X5917" s="8">
        <f>IF($C5917="","",T5917*W5917/100)</f>
        <v/>
      </c>
      <c r="Y5917" s="8">
        <f>IF($C5917="","",T5917-X5917)</f>
        <v/>
      </c>
      <c r="Z5917" s="8">
        <f>IF($C5917="","",Y5917-M5917)</f>
        <v/>
      </c>
      <c r="AD5917" s="8" t="n"/>
      <c r="AG5917" s="14" t="n"/>
      <c r="AI5917">
        <f>IF($C5917="","",IF(COUNTIF($C$2:$C5917,$C5917)=1,1,0))</f>
        <v/>
      </c>
      <c r="AJ5917">
        <f>IF($AI5917=1,SUMPRODUCT(--($AM$2:$AM$7001&lt;$AM5917))+1,"")</f>
        <v/>
      </c>
      <c r="AK5917">
        <f>IF($C5917="","",IF(OR($P5917=TRUE(),$P5917="TRUE"),1,0))</f>
        <v/>
      </c>
      <c r="AL5917">
        <f>IF($C5917="","",IF(AND($V5917="Yes",SUMPRODUCT((LEN(Settings!$F$6:$F$13)&gt;0)*ISNUMBER(SEARCH(Settings!$F$6:$F$13,$O5917)))=0),1,0))</f>
        <v/>
      </c>
      <c r="AM5917">
        <f>IF($AI5917=1,IFERROR(IF(VALUE($C5917)&lt;100000000,VALUE($C5917),1000000000),IFERROR(IF(VALUE(MID($C5917,2,20))&lt;100000000,VALUE(MID($C5917,2,20)),1000000000),1000000000))+ROW()/100000,"")</f>
        <v/>
      </c>
    </row>
    <row r="5918">
      <c r="E5918" s="14" t="n"/>
      <c r="M5918" s="8">
        <f>IF($C5918="","",L5918*T5918/100)</f>
        <v/>
      </c>
      <c r="S5918" s="8" t="n"/>
      <c r="T5918" s="8" t="n"/>
      <c r="W5918">
        <f>IF($C5918="","",IF($AL5918=1,0,IF($AK5918=1,Settings!$C$6,Settings!$C$7))*100)</f>
        <v/>
      </c>
      <c r="X5918" s="8">
        <f>IF($C5918="","",T5918*W5918/100)</f>
        <v/>
      </c>
      <c r="Y5918" s="8">
        <f>IF($C5918="","",T5918-X5918)</f>
        <v/>
      </c>
      <c r="Z5918" s="8">
        <f>IF($C5918="","",Y5918-M5918)</f>
        <v/>
      </c>
      <c r="AD5918" s="8" t="n"/>
      <c r="AG5918" s="14" t="n"/>
      <c r="AI5918">
        <f>IF($C5918="","",IF(COUNTIF($C$2:$C5918,$C5918)=1,1,0))</f>
        <v/>
      </c>
      <c r="AJ5918">
        <f>IF($AI5918=1,SUMPRODUCT(--($AM$2:$AM$7001&lt;$AM5918))+1,"")</f>
        <v/>
      </c>
      <c r="AK5918">
        <f>IF($C5918="","",IF(OR($P5918=TRUE(),$P5918="TRUE"),1,0))</f>
        <v/>
      </c>
      <c r="AL5918">
        <f>IF($C5918="","",IF(AND($V5918="Yes",SUMPRODUCT((LEN(Settings!$F$6:$F$13)&gt;0)*ISNUMBER(SEARCH(Settings!$F$6:$F$13,$O5918)))=0),1,0))</f>
        <v/>
      </c>
      <c r="AM5918">
        <f>IF($AI5918=1,IFERROR(IF(VALUE($C5918)&lt;100000000,VALUE($C5918),1000000000),IFERROR(IF(VALUE(MID($C5918,2,20))&lt;100000000,VALUE(MID($C5918,2,20)),1000000000),1000000000))+ROW()/100000,"")</f>
        <v/>
      </c>
    </row>
    <row r="5919">
      <c r="E5919" s="14" t="n"/>
      <c r="M5919" s="8">
        <f>IF($C5919="","",L5919*T5919/100)</f>
        <v/>
      </c>
      <c r="S5919" s="8" t="n"/>
      <c r="T5919" s="8" t="n"/>
      <c r="W5919">
        <f>IF($C5919="","",IF($AL5919=1,0,IF($AK5919=1,Settings!$C$6,Settings!$C$7))*100)</f>
        <v/>
      </c>
      <c r="X5919" s="8">
        <f>IF($C5919="","",T5919*W5919/100)</f>
        <v/>
      </c>
      <c r="Y5919" s="8">
        <f>IF($C5919="","",T5919-X5919)</f>
        <v/>
      </c>
      <c r="Z5919" s="8">
        <f>IF($C5919="","",Y5919-M5919)</f>
        <v/>
      </c>
      <c r="AD5919" s="8" t="n"/>
      <c r="AG5919" s="14" t="n"/>
      <c r="AI5919">
        <f>IF($C5919="","",IF(COUNTIF($C$2:$C5919,$C5919)=1,1,0))</f>
        <v/>
      </c>
      <c r="AJ5919">
        <f>IF($AI5919=1,SUMPRODUCT(--($AM$2:$AM$7001&lt;$AM5919))+1,"")</f>
        <v/>
      </c>
      <c r="AK5919">
        <f>IF($C5919="","",IF(OR($P5919=TRUE(),$P5919="TRUE"),1,0))</f>
        <v/>
      </c>
      <c r="AL5919">
        <f>IF($C5919="","",IF(AND($V5919="Yes",SUMPRODUCT((LEN(Settings!$F$6:$F$13)&gt;0)*ISNUMBER(SEARCH(Settings!$F$6:$F$13,$O5919)))=0),1,0))</f>
        <v/>
      </c>
      <c r="AM5919">
        <f>IF($AI5919=1,IFERROR(IF(VALUE($C5919)&lt;100000000,VALUE($C5919),1000000000),IFERROR(IF(VALUE(MID($C5919,2,20))&lt;100000000,VALUE(MID($C5919,2,20)),1000000000),1000000000))+ROW()/100000,"")</f>
        <v/>
      </c>
    </row>
    <row r="5920">
      <c r="E5920" s="14" t="n"/>
      <c r="M5920" s="8">
        <f>IF($C5920="","",L5920*T5920/100)</f>
        <v/>
      </c>
      <c r="S5920" s="8" t="n"/>
      <c r="T5920" s="8" t="n"/>
      <c r="W5920">
        <f>IF($C5920="","",IF($AL5920=1,0,IF($AK5920=1,Settings!$C$6,Settings!$C$7))*100)</f>
        <v/>
      </c>
      <c r="X5920" s="8">
        <f>IF($C5920="","",T5920*W5920/100)</f>
        <v/>
      </c>
      <c r="Y5920" s="8">
        <f>IF($C5920="","",T5920-X5920)</f>
        <v/>
      </c>
      <c r="Z5920" s="8">
        <f>IF($C5920="","",Y5920-M5920)</f>
        <v/>
      </c>
      <c r="AD5920" s="8" t="n"/>
      <c r="AG5920" s="14" t="n"/>
      <c r="AI5920">
        <f>IF($C5920="","",IF(COUNTIF($C$2:$C5920,$C5920)=1,1,0))</f>
        <v/>
      </c>
      <c r="AJ5920">
        <f>IF($AI5920=1,SUMPRODUCT(--($AM$2:$AM$7001&lt;$AM5920))+1,"")</f>
        <v/>
      </c>
      <c r="AK5920">
        <f>IF($C5920="","",IF(OR($P5920=TRUE(),$P5920="TRUE"),1,0))</f>
        <v/>
      </c>
      <c r="AL5920">
        <f>IF($C5920="","",IF(AND($V5920="Yes",SUMPRODUCT((LEN(Settings!$F$6:$F$13)&gt;0)*ISNUMBER(SEARCH(Settings!$F$6:$F$13,$O5920)))=0),1,0))</f>
        <v/>
      </c>
      <c r="AM5920">
        <f>IF($AI5920=1,IFERROR(IF(VALUE($C5920)&lt;100000000,VALUE($C5920),1000000000),IFERROR(IF(VALUE(MID($C5920,2,20))&lt;100000000,VALUE(MID($C5920,2,20)),1000000000),1000000000))+ROW()/100000,"")</f>
        <v/>
      </c>
    </row>
    <row r="5921">
      <c r="E5921" s="14" t="n"/>
      <c r="M5921" s="8">
        <f>IF($C5921="","",L5921*T5921/100)</f>
        <v/>
      </c>
      <c r="S5921" s="8" t="n"/>
      <c r="T5921" s="8" t="n"/>
      <c r="W5921">
        <f>IF($C5921="","",IF($AL5921=1,0,IF($AK5921=1,Settings!$C$6,Settings!$C$7))*100)</f>
        <v/>
      </c>
      <c r="X5921" s="8">
        <f>IF($C5921="","",T5921*W5921/100)</f>
        <v/>
      </c>
      <c r="Y5921" s="8">
        <f>IF($C5921="","",T5921-X5921)</f>
        <v/>
      </c>
      <c r="Z5921" s="8">
        <f>IF($C5921="","",Y5921-M5921)</f>
        <v/>
      </c>
      <c r="AD5921" s="8" t="n"/>
      <c r="AG5921" s="14" t="n"/>
      <c r="AI5921">
        <f>IF($C5921="","",IF(COUNTIF($C$2:$C5921,$C5921)=1,1,0))</f>
        <v/>
      </c>
      <c r="AJ5921">
        <f>IF($AI5921=1,SUMPRODUCT(--($AM$2:$AM$7001&lt;$AM5921))+1,"")</f>
        <v/>
      </c>
      <c r="AK5921">
        <f>IF($C5921="","",IF(OR($P5921=TRUE(),$P5921="TRUE"),1,0))</f>
        <v/>
      </c>
      <c r="AL5921">
        <f>IF($C5921="","",IF(AND($V5921="Yes",SUMPRODUCT((LEN(Settings!$F$6:$F$13)&gt;0)*ISNUMBER(SEARCH(Settings!$F$6:$F$13,$O5921)))=0),1,0))</f>
        <v/>
      </c>
      <c r="AM5921">
        <f>IF($AI5921=1,IFERROR(IF(VALUE($C5921)&lt;100000000,VALUE($C5921),1000000000),IFERROR(IF(VALUE(MID($C5921,2,20))&lt;100000000,VALUE(MID($C5921,2,20)),1000000000),1000000000))+ROW()/100000,"")</f>
        <v/>
      </c>
    </row>
    <row r="5922">
      <c r="E5922" s="14" t="n"/>
      <c r="M5922" s="8">
        <f>IF($C5922="","",L5922*T5922/100)</f>
        <v/>
      </c>
      <c r="S5922" s="8" t="n"/>
      <c r="T5922" s="8" t="n"/>
      <c r="W5922">
        <f>IF($C5922="","",IF($AL5922=1,0,IF($AK5922=1,Settings!$C$6,Settings!$C$7))*100)</f>
        <v/>
      </c>
      <c r="X5922" s="8">
        <f>IF($C5922="","",T5922*W5922/100)</f>
        <v/>
      </c>
      <c r="Y5922" s="8">
        <f>IF($C5922="","",T5922-X5922)</f>
        <v/>
      </c>
      <c r="Z5922" s="8">
        <f>IF($C5922="","",Y5922-M5922)</f>
        <v/>
      </c>
      <c r="AD5922" s="8" t="n"/>
      <c r="AG5922" s="14" t="n"/>
      <c r="AI5922">
        <f>IF($C5922="","",IF(COUNTIF($C$2:$C5922,$C5922)=1,1,0))</f>
        <v/>
      </c>
      <c r="AJ5922">
        <f>IF($AI5922=1,SUMPRODUCT(--($AM$2:$AM$7001&lt;$AM5922))+1,"")</f>
        <v/>
      </c>
      <c r="AK5922">
        <f>IF($C5922="","",IF(OR($P5922=TRUE(),$P5922="TRUE"),1,0))</f>
        <v/>
      </c>
      <c r="AL5922">
        <f>IF($C5922="","",IF(AND($V5922="Yes",SUMPRODUCT((LEN(Settings!$F$6:$F$13)&gt;0)*ISNUMBER(SEARCH(Settings!$F$6:$F$13,$O5922)))=0),1,0))</f>
        <v/>
      </c>
      <c r="AM5922">
        <f>IF($AI5922=1,IFERROR(IF(VALUE($C5922)&lt;100000000,VALUE($C5922),1000000000),IFERROR(IF(VALUE(MID($C5922,2,20))&lt;100000000,VALUE(MID($C5922,2,20)),1000000000),1000000000))+ROW()/100000,"")</f>
        <v/>
      </c>
    </row>
    <row r="5923">
      <c r="E5923" s="14" t="n"/>
      <c r="M5923" s="8">
        <f>IF($C5923="","",L5923*T5923/100)</f>
        <v/>
      </c>
      <c r="S5923" s="8" t="n"/>
      <c r="T5923" s="8" t="n"/>
      <c r="W5923">
        <f>IF($C5923="","",IF($AL5923=1,0,IF($AK5923=1,Settings!$C$6,Settings!$C$7))*100)</f>
        <v/>
      </c>
      <c r="X5923" s="8">
        <f>IF($C5923="","",T5923*W5923/100)</f>
        <v/>
      </c>
      <c r="Y5923" s="8">
        <f>IF($C5923="","",T5923-X5923)</f>
        <v/>
      </c>
      <c r="Z5923" s="8">
        <f>IF($C5923="","",Y5923-M5923)</f>
        <v/>
      </c>
      <c r="AD5923" s="8" t="n"/>
      <c r="AG5923" s="14" t="n"/>
      <c r="AI5923">
        <f>IF($C5923="","",IF(COUNTIF($C$2:$C5923,$C5923)=1,1,0))</f>
        <v/>
      </c>
      <c r="AJ5923">
        <f>IF($AI5923=1,SUMPRODUCT(--($AM$2:$AM$7001&lt;$AM5923))+1,"")</f>
        <v/>
      </c>
      <c r="AK5923">
        <f>IF($C5923="","",IF(OR($P5923=TRUE(),$P5923="TRUE"),1,0))</f>
        <v/>
      </c>
      <c r="AL5923">
        <f>IF($C5923="","",IF(AND($V5923="Yes",SUMPRODUCT((LEN(Settings!$F$6:$F$13)&gt;0)*ISNUMBER(SEARCH(Settings!$F$6:$F$13,$O5923)))=0),1,0))</f>
        <v/>
      </c>
      <c r="AM5923">
        <f>IF($AI5923=1,IFERROR(IF(VALUE($C5923)&lt;100000000,VALUE($C5923),1000000000),IFERROR(IF(VALUE(MID($C5923,2,20))&lt;100000000,VALUE(MID($C5923,2,20)),1000000000),1000000000))+ROW()/100000,"")</f>
        <v/>
      </c>
    </row>
    <row r="5924">
      <c r="E5924" s="14" t="n"/>
      <c r="M5924" s="8">
        <f>IF($C5924="","",L5924*T5924/100)</f>
        <v/>
      </c>
      <c r="S5924" s="8" t="n"/>
      <c r="T5924" s="8" t="n"/>
      <c r="W5924">
        <f>IF($C5924="","",IF($AL5924=1,0,IF($AK5924=1,Settings!$C$6,Settings!$C$7))*100)</f>
        <v/>
      </c>
      <c r="X5924" s="8">
        <f>IF($C5924="","",T5924*W5924/100)</f>
        <v/>
      </c>
      <c r="Y5924" s="8">
        <f>IF($C5924="","",T5924-X5924)</f>
        <v/>
      </c>
      <c r="Z5924" s="8">
        <f>IF($C5924="","",Y5924-M5924)</f>
        <v/>
      </c>
      <c r="AD5924" s="8" t="n"/>
      <c r="AG5924" s="14" t="n"/>
      <c r="AI5924">
        <f>IF($C5924="","",IF(COUNTIF($C$2:$C5924,$C5924)=1,1,0))</f>
        <v/>
      </c>
      <c r="AJ5924">
        <f>IF($AI5924=1,SUMPRODUCT(--($AM$2:$AM$7001&lt;$AM5924))+1,"")</f>
        <v/>
      </c>
      <c r="AK5924">
        <f>IF($C5924="","",IF(OR($P5924=TRUE(),$P5924="TRUE"),1,0))</f>
        <v/>
      </c>
      <c r="AL5924">
        <f>IF($C5924="","",IF(AND($V5924="Yes",SUMPRODUCT((LEN(Settings!$F$6:$F$13)&gt;0)*ISNUMBER(SEARCH(Settings!$F$6:$F$13,$O5924)))=0),1,0))</f>
        <v/>
      </c>
      <c r="AM5924">
        <f>IF($AI5924=1,IFERROR(IF(VALUE($C5924)&lt;100000000,VALUE($C5924),1000000000),IFERROR(IF(VALUE(MID($C5924,2,20))&lt;100000000,VALUE(MID($C5924,2,20)),1000000000),1000000000))+ROW()/100000,"")</f>
        <v/>
      </c>
    </row>
    <row r="5925">
      <c r="E5925" s="14" t="n"/>
      <c r="M5925" s="8">
        <f>IF($C5925="","",L5925*T5925/100)</f>
        <v/>
      </c>
      <c r="S5925" s="8" t="n"/>
      <c r="T5925" s="8" t="n"/>
      <c r="W5925">
        <f>IF($C5925="","",IF($AL5925=1,0,IF($AK5925=1,Settings!$C$6,Settings!$C$7))*100)</f>
        <v/>
      </c>
      <c r="X5925" s="8">
        <f>IF($C5925="","",T5925*W5925/100)</f>
        <v/>
      </c>
      <c r="Y5925" s="8">
        <f>IF($C5925="","",T5925-X5925)</f>
        <v/>
      </c>
      <c r="Z5925" s="8">
        <f>IF($C5925="","",Y5925-M5925)</f>
        <v/>
      </c>
      <c r="AD5925" s="8" t="n"/>
      <c r="AG5925" s="14" t="n"/>
      <c r="AI5925">
        <f>IF($C5925="","",IF(COUNTIF($C$2:$C5925,$C5925)=1,1,0))</f>
        <v/>
      </c>
      <c r="AJ5925">
        <f>IF($AI5925=1,SUMPRODUCT(--($AM$2:$AM$7001&lt;$AM5925))+1,"")</f>
        <v/>
      </c>
      <c r="AK5925">
        <f>IF($C5925="","",IF(OR($P5925=TRUE(),$P5925="TRUE"),1,0))</f>
        <v/>
      </c>
      <c r="AL5925">
        <f>IF($C5925="","",IF(AND($V5925="Yes",SUMPRODUCT((LEN(Settings!$F$6:$F$13)&gt;0)*ISNUMBER(SEARCH(Settings!$F$6:$F$13,$O5925)))=0),1,0))</f>
        <v/>
      </c>
      <c r="AM5925">
        <f>IF($AI5925=1,IFERROR(IF(VALUE($C5925)&lt;100000000,VALUE($C5925),1000000000),IFERROR(IF(VALUE(MID($C5925,2,20))&lt;100000000,VALUE(MID($C5925,2,20)),1000000000),1000000000))+ROW()/100000,"")</f>
        <v/>
      </c>
    </row>
    <row r="5926">
      <c r="E5926" s="14" t="n"/>
      <c r="M5926" s="8">
        <f>IF($C5926="","",L5926*T5926/100)</f>
        <v/>
      </c>
      <c r="S5926" s="8" t="n"/>
      <c r="T5926" s="8" t="n"/>
      <c r="W5926">
        <f>IF($C5926="","",IF($AL5926=1,0,IF($AK5926=1,Settings!$C$6,Settings!$C$7))*100)</f>
        <v/>
      </c>
      <c r="X5926" s="8">
        <f>IF($C5926="","",T5926*W5926/100)</f>
        <v/>
      </c>
      <c r="Y5926" s="8">
        <f>IF($C5926="","",T5926-X5926)</f>
        <v/>
      </c>
      <c r="Z5926" s="8">
        <f>IF($C5926="","",Y5926-M5926)</f>
        <v/>
      </c>
      <c r="AD5926" s="8" t="n"/>
      <c r="AG5926" s="14" t="n"/>
      <c r="AI5926">
        <f>IF($C5926="","",IF(COUNTIF($C$2:$C5926,$C5926)=1,1,0))</f>
        <v/>
      </c>
      <c r="AJ5926">
        <f>IF($AI5926=1,SUMPRODUCT(--($AM$2:$AM$7001&lt;$AM5926))+1,"")</f>
        <v/>
      </c>
      <c r="AK5926">
        <f>IF($C5926="","",IF(OR($P5926=TRUE(),$P5926="TRUE"),1,0))</f>
        <v/>
      </c>
      <c r="AL5926">
        <f>IF($C5926="","",IF(AND($V5926="Yes",SUMPRODUCT((LEN(Settings!$F$6:$F$13)&gt;0)*ISNUMBER(SEARCH(Settings!$F$6:$F$13,$O5926)))=0),1,0))</f>
        <v/>
      </c>
      <c r="AM5926">
        <f>IF($AI5926=1,IFERROR(IF(VALUE($C5926)&lt;100000000,VALUE($C5926),1000000000),IFERROR(IF(VALUE(MID($C5926,2,20))&lt;100000000,VALUE(MID($C5926,2,20)),1000000000),1000000000))+ROW()/100000,"")</f>
        <v/>
      </c>
    </row>
    <row r="5927">
      <c r="E5927" s="14" t="n"/>
      <c r="M5927" s="8">
        <f>IF($C5927="","",L5927*T5927/100)</f>
        <v/>
      </c>
      <c r="S5927" s="8" t="n"/>
      <c r="T5927" s="8" t="n"/>
      <c r="W5927">
        <f>IF($C5927="","",IF($AL5927=1,0,IF($AK5927=1,Settings!$C$6,Settings!$C$7))*100)</f>
        <v/>
      </c>
      <c r="X5927" s="8">
        <f>IF($C5927="","",T5927*W5927/100)</f>
        <v/>
      </c>
      <c r="Y5927" s="8">
        <f>IF($C5927="","",T5927-X5927)</f>
        <v/>
      </c>
      <c r="Z5927" s="8">
        <f>IF($C5927="","",Y5927-M5927)</f>
        <v/>
      </c>
      <c r="AD5927" s="8" t="n"/>
      <c r="AG5927" s="14" t="n"/>
      <c r="AI5927">
        <f>IF($C5927="","",IF(COUNTIF($C$2:$C5927,$C5927)=1,1,0))</f>
        <v/>
      </c>
      <c r="AJ5927">
        <f>IF($AI5927=1,SUMPRODUCT(--($AM$2:$AM$7001&lt;$AM5927))+1,"")</f>
        <v/>
      </c>
      <c r="AK5927">
        <f>IF($C5927="","",IF(OR($P5927=TRUE(),$P5927="TRUE"),1,0))</f>
        <v/>
      </c>
      <c r="AL5927">
        <f>IF($C5927="","",IF(AND($V5927="Yes",SUMPRODUCT((LEN(Settings!$F$6:$F$13)&gt;0)*ISNUMBER(SEARCH(Settings!$F$6:$F$13,$O5927)))=0),1,0))</f>
        <v/>
      </c>
      <c r="AM5927">
        <f>IF($AI5927=1,IFERROR(IF(VALUE($C5927)&lt;100000000,VALUE($C5927),1000000000),IFERROR(IF(VALUE(MID($C5927,2,20))&lt;100000000,VALUE(MID($C5927,2,20)),1000000000),1000000000))+ROW()/100000,"")</f>
        <v/>
      </c>
    </row>
    <row r="5928">
      <c r="E5928" s="14" t="n"/>
      <c r="M5928" s="8">
        <f>IF($C5928="","",L5928*T5928/100)</f>
        <v/>
      </c>
      <c r="S5928" s="8" t="n"/>
      <c r="T5928" s="8" t="n"/>
      <c r="W5928">
        <f>IF($C5928="","",IF($AL5928=1,0,IF($AK5928=1,Settings!$C$6,Settings!$C$7))*100)</f>
        <v/>
      </c>
      <c r="X5928" s="8">
        <f>IF($C5928="","",T5928*W5928/100)</f>
        <v/>
      </c>
      <c r="Y5928" s="8">
        <f>IF($C5928="","",T5928-X5928)</f>
        <v/>
      </c>
      <c r="Z5928" s="8">
        <f>IF($C5928="","",Y5928-M5928)</f>
        <v/>
      </c>
      <c r="AD5928" s="8" t="n"/>
      <c r="AG5928" s="14" t="n"/>
      <c r="AI5928">
        <f>IF($C5928="","",IF(COUNTIF($C$2:$C5928,$C5928)=1,1,0))</f>
        <v/>
      </c>
      <c r="AJ5928">
        <f>IF($AI5928=1,SUMPRODUCT(--($AM$2:$AM$7001&lt;$AM5928))+1,"")</f>
        <v/>
      </c>
      <c r="AK5928">
        <f>IF($C5928="","",IF(OR($P5928=TRUE(),$P5928="TRUE"),1,0))</f>
        <v/>
      </c>
      <c r="AL5928">
        <f>IF($C5928="","",IF(AND($V5928="Yes",SUMPRODUCT((LEN(Settings!$F$6:$F$13)&gt;0)*ISNUMBER(SEARCH(Settings!$F$6:$F$13,$O5928)))=0),1,0))</f>
        <v/>
      </c>
      <c r="AM5928">
        <f>IF($AI5928=1,IFERROR(IF(VALUE($C5928)&lt;100000000,VALUE($C5928),1000000000),IFERROR(IF(VALUE(MID($C5928,2,20))&lt;100000000,VALUE(MID($C5928,2,20)),1000000000),1000000000))+ROW()/100000,"")</f>
        <v/>
      </c>
    </row>
    <row r="5929">
      <c r="E5929" s="14" t="n"/>
      <c r="M5929" s="8">
        <f>IF($C5929="","",L5929*T5929/100)</f>
        <v/>
      </c>
      <c r="S5929" s="8" t="n"/>
      <c r="T5929" s="8" t="n"/>
      <c r="W5929">
        <f>IF($C5929="","",IF($AL5929=1,0,IF($AK5929=1,Settings!$C$6,Settings!$C$7))*100)</f>
        <v/>
      </c>
      <c r="X5929" s="8">
        <f>IF($C5929="","",T5929*W5929/100)</f>
        <v/>
      </c>
      <c r="Y5929" s="8">
        <f>IF($C5929="","",T5929-X5929)</f>
        <v/>
      </c>
      <c r="Z5929" s="8">
        <f>IF($C5929="","",Y5929-M5929)</f>
        <v/>
      </c>
      <c r="AD5929" s="8" t="n"/>
      <c r="AG5929" s="14" t="n"/>
      <c r="AI5929">
        <f>IF($C5929="","",IF(COUNTIF($C$2:$C5929,$C5929)=1,1,0))</f>
        <v/>
      </c>
      <c r="AJ5929">
        <f>IF($AI5929=1,SUMPRODUCT(--($AM$2:$AM$7001&lt;$AM5929))+1,"")</f>
        <v/>
      </c>
      <c r="AK5929">
        <f>IF($C5929="","",IF(OR($P5929=TRUE(),$P5929="TRUE"),1,0))</f>
        <v/>
      </c>
      <c r="AL5929">
        <f>IF($C5929="","",IF(AND($V5929="Yes",SUMPRODUCT((LEN(Settings!$F$6:$F$13)&gt;0)*ISNUMBER(SEARCH(Settings!$F$6:$F$13,$O5929)))=0),1,0))</f>
        <v/>
      </c>
      <c r="AM5929">
        <f>IF($AI5929=1,IFERROR(IF(VALUE($C5929)&lt;100000000,VALUE($C5929),1000000000),IFERROR(IF(VALUE(MID($C5929,2,20))&lt;100000000,VALUE(MID($C5929,2,20)),1000000000),1000000000))+ROW()/100000,"")</f>
        <v/>
      </c>
    </row>
    <row r="5930">
      <c r="E5930" s="14" t="n"/>
      <c r="M5930" s="8">
        <f>IF($C5930="","",L5930*T5930/100)</f>
        <v/>
      </c>
      <c r="S5930" s="8" t="n"/>
      <c r="T5930" s="8" t="n"/>
      <c r="W5930">
        <f>IF($C5930="","",IF($AL5930=1,0,IF($AK5930=1,Settings!$C$6,Settings!$C$7))*100)</f>
        <v/>
      </c>
      <c r="X5930" s="8">
        <f>IF($C5930="","",T5930*W5930/100)</f>
        <v/>
      </c>
      <c r="Y5930" s="8">
        <f>IF($C5930="","",T5930-X5930)</f>
        <v/>
      </c>
      <c r="Z5930" s="8">
        <f>IF($C5930="","",Y5930-M5930)</f>
        <v/>
      </c>
      <c r="AD5930" s="8" t="n"/>
      <c r="AG5930" s="14" t="n"/>
      <c r="AI5930">
        <f>IF($C5930="","",IF(COUNTIF($C$2:$C5930,$C5930)=1,1,0))</f>
        <v/>
      </c>
      <c r="AJ5930">
        <f>IF($AI5930=1,SUMPRODUCT(--($AM$2:$AM$7001&lt;$AM5930))+1,"")</f>
        <v/>
      </c>
      <c r="AK5930">
        <f>IF($C5930="","",IF(OR($P5930=TRUE(),$P5930="TRUE"),1,0))</f>
        <v/>
      </c>
      <c r="AL5930">
        <f>IF($C5930="","",IF(AND($V5930="Yes",SUMPRODUCT((LEN(Settings!$F$6:$F$13)&gt;0)*ISNUMBER(SEARCH(Settings!$F$6:$F$13,$O5930)))=0),1,0))</f>
        <v/>
      </c>
      <c r="AM5930">
        <f>IF($AI5930=1,IFERROR(IF(VALUE($C5930)&lt;100000000,VALUE($C5930),1000000000),IFERROR(IF(VALUE(MID($C5930,2,20))&lt;100000000,VALUE(MID($C5930,2,20)),1000000000),1000000000))+ROW()/100000,"")</f>
        <v/>
      </c>
    </row>
    <row r="5931">
      <c r="E5931" s="14" t="n"/>
      <c r="M5931" s="8">
        <f>IF($C5931="","",L5931*T5931/100)</f>
        <v/>
      </c>
      <c r="S5931" s="8" t="n"/>
      <c r="T5931" s="8" t="n"/>
      <c r="W5931">
        <f>IF($C5931="","",IF($AL5931=1,0,IF($AK5931=1,Settings!$C$6,Settings!$C$7))*100)</f>
        <v/>
      </c>
      <c r="X5931" s="8">
        <f>IF($C5931="","",T5931*W5931/100)</f>
        <v/>
      </c>
      <c r="Y5931" s="8">
        <f>IF($C5931="","",T5931-X5931)</f>
        <v/>
      </c>
      <c r="Z5931" s="8">
        <f>IF($C5931="","",Y5931-M5931)</f>
        <v/>
      </c>
      <c r="AD5931" s="8" t="n"/>
      <c r="AG5931" s="14" t="n"/>
      <c r="AI5931">
        <f>IF($C5931="","",IF(COUNTIF($C$2:$C5931,$C5931)=1,1,0))</f>
        <v/>
      </c>
      <c r="AJ5931">
        <f>IF($AI5931=1,SUMPRODUCT(--($AM$2:$AM$7001&lt;$AM5931))+1,"")</f>
        <v/>
      </c>
      <c r="AK5931">
        <f>IF($C5931="","",IF(OR($P5931=TRUE(),$P5931="TRUE"),1,0))</f>
        <v/>
      </c>
      <c r="AL5931">
        <f>IF($C5931="","",IF(AND($V5931="Yes",SUMPRODUCT((LEN(Settings!$F$6:$F$13)&gt;0)*ISNUMBER(SEARCH(Settings!$F$6:$F$13,$O5931)))=0),1,0))</f>
        <v/>
      </c>
      <c r="AM5931">
        <f>IF($AI5931=1,IFERROR(IF(VALUE($C5931)&lt;100000000,VALUE($C5931),1000000000),IFERROR(IF(VALUE(MID($C5931,2,20))&lt;100000000,VALUE(MID($C5931,2,20)),1000000000),1000000000))+ROW()/100000,"")</f>
        <v/>
      </c>
    </row>
    <row r="5932">
      <c r="E5932" s="14" t="n"/>
      <c r="M5932" s="8">
        <f>IF($C5932="","",L5932*T5932/100)</f>
        <v/>
      </c>
      <c r="S5932" s="8" t="n"/>
      <c r="T5932" s="8" t="n"/>
      <c r="W5932">
        <f>IF($C5932="","",IF($AL5932=1,0,IF($AK5932=1,Settings!$C$6,Settings!$C$7))*100)</f>
        <v/>
      </c>
      <c r="X5932" s="8">
        <f>IF($C5932="","",T5932*W5932/100)</f>
        <v/>
      </c>
      <c r="Y5932" s="8">
        <f>IF($C5932="","",T5932-X5932)</f>
        <v/>
      </c>
      <c r="Z5932" s="8">
        <f>IF($C5932="","",Y5932-M5932)</f>
        <v/>
      </c>
      <c r="AD5932" s="8" t="n"/>
      <c r="AG5932" s="14" t="n"/>
      <c r="AI5932">
        <f>IF($C5932="","",IF(COUNTIF($C$2:$C5932,$C5932)=1,1,0))</f>
        <v/>
      </c>
      <c r="AJ5932">
        <f>IF($AI5932=1,SUMPRODUCT(--($AM$2:$AM$7001&lt;$AM5932))+1,"")</f>
        <v/>
      </c>
      <c r="AK5932">
        <f>IF($C5932="","",IF(OR($P5932=TRUE(),$P5932="TRUE"),1,0))</f>
        <v/>
      </c>
      <c r="AL5932">
        <f>IF($C5932="","",IF(AND($V5932="Yes",SUMPRODUCT((LEN(Settings!$F$6:$F$13)&gt;0)*ISNUMBER(SEARCH(Settings!$F$6:$F$13,$O5932)))=0),1,0))</f>
        <v/>
      </c>
      <c r="AM5932">
        <f>IF($AI5932=1,IFERROR(IF(VALUE($C5932)&lt;100000000,VALUE($C5932),1000000000),IFERROR(IF(VALUE(MID($C5932,2,20))&lt;100000000,VALUE(MID($C5932,2,20)),1000000000),1000000000))+ROW()/100000,"")</f>
        <v/>
      </c>
    </row>
    <row r="5933">
      <c r="E5933" s="14" t="n"/>
      <c r="M5933" s="8">
        <f>IF($C5933="","",L5933*T5933/100)</f>
        <v/>
      </c>
      <c r="S5933" s="8" t="n"/>
      <c r="T5933" s="8" t="n"/>
      <c r="W5933">
        <f>IF($C5933="","",IF($AL5933=1,0,IF($AK5933=1,Settings!$C$6,Settings!$C$7))*100)</f>
        <v/>
      </c>
      <c r="X5933" s="8">
        <f>IF($C5933="","",T5933*W5933/100)</f>
        <v/>
      </c>
      <c r="Y5933" s="8">
        <f>IF($C5933="","",T5933-X5933)</f>
        <v/>
      </c>
      <c r="Z5933" s="8">
        <f>IF($C5933="","",Y5933-M5933)</f>
        <v/>
      </c>
      <c r="AD5933" s="8" t="n"/>
      <c r="AG5933" s="14" t="n"/>
      <c r="AI5933">
        <f>IF($C5933="","",IF(COUNTIF($C$2:$C5933,$C5933)=1,1,0))</f>
        <v/>
      </c>
      <c r="AJ5933">
        <f>IF($AI5933=1,SUMPRODUCT(--($AM$2:$AM$7001&lt;$AM5933))+1,"")</f>
        <v/>
      </c>
      <c r="AK5933">
        <f>IF($C5933="","",IF(OR($P5933=TRUE(),$P5933="TRUE"),1,0))</f>
        <v/>
      </c>
      <c r="AL5933">
        <f>IF($C5933="","",IF(AND($V5933="Yes",SUMPRODUCT((LEN(Settings!$F$6:$F$13)&gt;0)*ISNUMBER(SEARCH(Settings!$F$6:$F$13,$O5933)))=0),1,0))</f>
        <v/>
      </c>
      <c r="AM5933">
        <f>IF($AI5933=1,IFERROR(IF(VALUE($C5933)&lt;100000000,VALUE($C5933),1000000000),IFERROR(IF(VALUE(MID($C5933,2,20))&lt;100000000,VALUE(MID($C5933,2,20)),1000000000),1000000000))+ROW()/100000,"")</f>
        <v/>
      </c>
    </row>
    <row r="5934">
      <c r="E5934" s="14" t="n"/>
      <c r="M5934" s="8">
        <f>IF($C5934="","",L5934*T5934/100)</f>
        <v/>
      </c>
      <c r="S5934" s="8" t="n"/>
      <c r="T5934" s="8" t="n"/>
      <c r="W5934">
        <f>IF($C5934="","",IF($AL5934=1,0,IF($AK5934=1,Settings!$C$6,Settings!$C$7))*100)</f>
        <v/>
      </c>
      <c r="X5934" s="8">
        <f>IF($C5934="","",T5934*W5934/100)</f>
        <v/>
      </c>
      <c r="Y5934" s="8">
        <f>IF($C5934="","",T5934-X5934)</f>
        <v/>
      </c>
      <c r="Z5934" s="8">
        <f>IF($C5934="","",Y5934-M5934)</f>
        <v/>
      </c>
      <c r="AD5934" s="8" t="n"/>
      <c r="AG5934" s="14" t="n"/>
      <c r="AI5934">
        <f>IF($C5934="","",IF(COUNTIF($C$2:$C5934,$C5934)=1,1,0))</f>
        <v/>
      </c>
      <c r="AJ5934">
        <f>IF($AI5934=1,SUMPRODUCT(--($AM$2:$AM$7001&lt;$AM5934))+1,"")</f>
        <v/>
      </c>
      <c r="AK5934">
        <f>IF($C5934="","",IF(OR($P5934=TRUE(),$P5934="TRUE"),1,0))</f>
        <v/>
      </c>
      <c r="AL5934">
        <f>IF($C5934="","",IF(AND($V5934="Yes",SUMPRODUCT((LEN(Settings!$F$6:$F$13)&gt;0)*ISNUMBER(SEARCH(Settings!$F$6:$F$13,$O5934)))=0),1,0))</f>
        <v/>
      </c>
      <c r="AM5934">
        <f>IF($AI5934=1,IFERROR(IF(VALUE($C5934)&lt;100000000,VALUE($C5934),1000000000),IFERROR(IF(VALUE(MID($C5934,2,20))&lt;100000000,VALUE(MID($C5934,2,20)),1000000000),1000000000))+ROW()/100000,"")</f>
        <v/>
      </c>
    </row>
    <row r="5935">
      <c r="E5935" s="14" t="n"/>
      <c r="M5935" s="8">
        <f>IF($C5935="","",L5935*T5935/100)</f>
        <v/>
      </c>
      <c r="S5935" s="8" t="n"/>
      <c r="T5935" s="8" t="n"/>
      <c r="W5935">
        <f>IF($C5935="","",IF($AL5935=1,0,IF($AK5935=1,Settings!$C$6,Settings!$C$7))*100)</f>
        <v/>
      </c>
      <c r="X5935" s="8">
        <f>IF($C5935="","",T5935*W5935/100)</f>
        <v/>
      </c>
      <c r="Y5935" s="8">
        <f>IF($C5935="","",T5935-X5935)</f>
        <v/>
      </c>
      <c r="Z5935" s="8">
        <f>IF($C5935="","",Y5935-M5935)</f>
        <v/>
      </c>
      <c r="AD5935" s="8" t="n"/>
      <c r="AG5935" s="14" t="n"/>
      <c r="AI5935">
        <f>IF($C5935="","",IF(COUNTIF($C$2:$C5935,$C5935)=1,1,0))</f>
        <v/>
      </c>
      <c r="AJ5935">
        <f>IF($AI5935=1,SUMPRODUCT(--($AM$2:$AM$7001&lt;$AM5935))+1,"")</f>
        <v/>
      </c>
      <c r="AK5935">
        <f>IF($C5935="","",IF(OR($P5935=TRUE(),$P5935="TRUE"),1,0))</f>
        <v/>
      </c>
      <c r="AL5935">
        <f>IF($C5935="","",IF(AND($V5935="Yes",SUMPRODUCT((LEN(Settings!$F$6:$F$13)&gt;0)*ISNUMBER(SEARCH(Settings!$F$6:$F$13,$O5935)))=0),1,0))</f>
        <v/>
      </c>
      <c r="AM5935">
        <f>IF($AI5935=1,IFERROR(IF(VALUE($C5935)&lt;100000000,VALUE($C5935),1000000000),IFERROR(IF(VALUE(MID($C5935,2,20))&lt;100000000,VALUE(MID($C5935,2,20)),1000000000),1000000000))+ROW()/100000,"")</f>
        <v/>
      </c>
    </row>
    <row r="5936">
      <c r="E5936" s="14" t="n"/>
      <c r="M5936" s="8">
        <f>IF($C5936="","",L5936*T5936/100)</f>
        <v/>
      </c>
      <c r="S5936" s="8" t="n"/>
      <c r="T5936" s="8" t="n"/>
      <c r="W5936">
        <f>IF($C5936="","",IF($AL5936=1,0,IF($AK5936=1,Settings!$C$6,Settings!$C$7))*100)</f>
        <v/>
      </c>
      <c r="X5936" s="8">
        <f>IF($C5936="","",T5936*W5936/100)</f>
        <v/>
      </c>
      <c r="Y5936" s="8">
        <f>IF($C5936="","",T5936-X5936)</f>
        <v/>
      </c>
      <c r="Z5936" s="8">
        <f>IF($C5936="","",Y5936-M5936)</f>
        <v/>
      </c>
      <c r="AD5936" s="8" t="n"/>
      <c r="AG5936" s="14" t="n"/>
      <c r="AI5936">
        <f>IF($C5936="","",IF(COUNTIF($C$2:$C5936,$C5936)=1,1,0))</f>
        <v/>
      </c>
      <c r="AJ5936">
        <f>IF($AI5936=1,SUMPRODUCT(--($AM$2:$AM$7001&lt;$AM5936))+1,"")</f>
        <v/>
      </c>
      <c r="AK5936">
        <f>IF($C5936="","",IF(OR($P5936=TRUE(),$P5936="TRUE"),1,0))</f>
        <v/>
      </c>
      <c r="AL5936">
        <f>IF($C5936="","",IF(AND($V5936="Yes",SUMPRODUCT((LEN(Settings!$F$6:$F$13)&gt;0)*ISNUMBER(SEARCH(Settings!$F$6:$F$13,$O5936)))=0),1,0))</f>
        <v/>
      </c>
      <c r="AM5936">
        <f>IF($AI5936=1,IFERROR(IF(VALUE($C5936)&lt;100000000,VALUE($C5936),1000000000),IFERROR(IF(VALUE(MID($C5936,2,20))&lt;100000000,VALUE(MID($C5936,2,20)),1000000000),1000000000))+ROW()/100000,"")</f>
        <v/>
      </c>
    </row>
    <row r="5937">
      <c r="E5937" s="14" t="n"/>
      <c r="M5937" s="8">
        <f>IF($C5937="","",L5937*T5937/100)</f>
        <v/>
      </c>
      <c r="S5937" s="8" t="n"/>
      <c r="T5937" s="8" t="n"/>
      <c r="W5937">
        <f>IF($C5937="","",IF($AL5937=1,0,IF($AK5937=1,Settings!$C$6,Settings!$C$7))*100)</f>
        <v/>
      </c>
      <c r="X5937" s="8">
        <f>IF($C5937="","",T5937*W5937/100)</f>
        <v/>
      </c>
      <c r="Y5937" s="8">
        <f>IF($C5937="","",T5937-X5937)</f>
        <v/>
      </c>
      <c r="Z5937" s="8">
        <f>IF($C5937="","",Y5937-M5937)</f>
        <v/>
      </c>
      <c r="AD5937" s="8" t="n"/>
      <c r="AG5937" s="14" t="n"/>
      <c r="AI5937">
        <f>IF($C5937="","",IF(COUNTIF($C$2:$C5937,$C5937)=1,1,0))</f>
        <v/>
      </c>
      <c r="AJ5937">
        <f>IF($AI5937=1,SUMPRODUCT(--($AM$2:$AM$7001&lt;$AM5937))+1,"")</f>
        <v/>
      </c>
      <c r="AK5937">
        <f>IF($C5937="","",IF(OR($P5937=TRUE(),$P5937="TRUE"),1,0))</f>
        <v/>
      </c>
      <c r="AL5937">
        <f>IF($C5937="","",IF(AND($V5937="Yes",SUMPRODUCT((LEN(Settings!$F$6:$F$13)&gt;0)*ISNUMBER(SEARCH(Settings!$F$6:$F$13,$O5937)))=0),1,0))</f>
        <v/>
      </c>
      <c r="AM5937">
        <f>IF($AI5937=1,IFERROR(IF(VALUE($C5937)&lt;100000000,VALUE($C5937),1000000000),IFERROR(IF(VALUE(MID($C5937,2,20))&lt;100000000,VALUE(MID($C5937,2,20)),1000000000),1000000000))+ROW()/100000,"")</f>
        <v/>
      </c>
    </row>
    <row r="5938">
      <c r="E5938" s="14" t="n"/>
      <c r="M5938" s="8">
        <f>IF($C5938="","",L5938*T5938/100)</f>
        <v/>
      </c>
      <c r="S5938" s="8" t="n"/>
      <c r="T5938" s="8" t="n"/>
      <c r="W5938">
        <f>IF($C5938="","",IF($AL5938=1,0,IF($AK5938=1,Settings!$C$6,Settings!$C$7))*100)</f>
        <v/>
      </c>
      <c r="X5938" s="8">
        <f>IF($C5938="","",T5938*W5938/100)</f>
        <v/>
      </c>
      <c r="Y5938" s="8">
        <f>IF($C5938="","",T5938-X5938)</f>
        <v/>
      </c>
      <c r="Z5938" s="8">
        <f>IF($C5938="","",Y5938-M5938)</f>
        <v/>
      </c>
      <c r="AD5938" s="8" t="n"/>
      <c r="AG5938" s="14" t="n"/>
      <c r="AI5938">
        <f>IF($C5938="","",IF(COUNTIF($C$2:$C5938,$C5938)=1,1,0))</f>
        <v/>
      </c>
      <c r="AJ5938">
        <f>IF($AI5938=1,SUMPRODUCT(--($AM$2:$AM$7001&lt;$AM5938))+1,"")</f>
        <v/>
      </c>
      <c r="AK5938">
        <f>IF($C5938="","",IF(OR($P5938=TRUE(),$P5938="TRUE"),1,0))</f>
        <v/>
      </c>
      <c r="AL5938">
        <f>IF($C5938="","",IF(AND($V5938="Yes",SUMPRODUCT((LEN(Settings!$F$6:$F$13)&gt;0)*ISNUMBER(SEARCH(Settings!$F$6:$F$13,$O5938)))=0),1,0))</f>
        <v/>
      </c>
      <c r="AM5938">
        <f>IF($AI5938=1,IFERROR(IF(VALUE($C5938)&lt;100000000,VALUE($C5938),1000000000),IFERROR(IF(VALUE(MID($C5938,2,20))&lt;100000000,VALUE(MID($C5938,2,20)),1000000000),1000000000))+ROW()/100000,"")</f>
        <v/>
      </c>
    </row>
    <row r="5939">
      <c r="E5939" s="14" t="n"/>
      <c r="M5939" s="8">
        <f>IF($C5939="","",L5939*T5939/100)</f>
        <v/>
      </c>
      <c r="S5939" s="8" t="n"/>
      <c r="T5939" s="8" t="n"/>
      <c r="W5939">
        <f>IF($C5939="","",IF($AL5939=1,0,IF($AK5939=1,Settings!$C$6,Settings!$C$7))*100)</f>
        <v/>
      </c>
      <c r="X5939" s="8">
        <f>IF($C5939="","",T5939*W5939/100)</f>
        <v/>
      </c>
      <c r="Y5939" s="8">
        <f>IF($C5939="","",T5939-X5939)</f>
        <v/>
      </c>
      <c r="Z5939" s="8">
        <f>IF($C5939="","",Y5939-M5939)</f>
        <v/>
      </c>
      <c r="AD5939" s="8" t="n"/>
      <c r="AG5939" s="14" t="n"/>
      <c r="AI5939">
        <f>IF($C5939="","",IF(COUNTIF($C$2:$C5939,$C5939)=1,1,0))</f>
        <v/>
      </c>
      <c r="AJ5939">
        <f>IF($AI5939=1,SUMPRODUCT(--($AM$2:$AM$7001&lt;$AM5939))+1,"")</f>
        <v/>
      </c>
      <c r="AK5939">
        <f>IF($C5939="","",IF(OR($P5939=TRUE(),$P5939="TRUE"),1,0))</f>
        <v/>
      </c>
      <c r="AL5939">
        <f>IF($C5939="","",IF(AND($V5939="Yes",SUMPRODUCT((LEN(Settings!$F$6:$F$13)&gt;0)*ISNUMBER(SEARCH(Settings!$F$6:$F$13,$O5939)))=0),1,0))</f>
        <v/>
      </c>
      <c r="AM5939">
        <f>IF($AI5939=1,IFERROR(IF(VALUE($C5939)&lt;100000000,VALUE($C5939),1000000000),IFERROR(IF(VALUE(MID($C5939,2,20))&lt;100000000,VALUE(MID($C5939,2,20)),1000000000),1000000000))+ROW()/100000,"")</f>
        <v/>
      </c>
    </row>
    <row r="5940">
      <c r="E5940" s="14" t="n"/>
      <c r="M5940" s="8">
        <f>IF($C5940="","",L5940*T5940/100)</f>
        <v/>
      </c>
      <c r="S5940" s="8" t="n"/>
      <c r="T5940" s="8" t="n"/>
      <c r="W5940">
        <f>IF($C5940="","",IF($AL5940=1,0,IF($AK5940=1,Settings!$C$6,Settings!$C$7))*100)</f>
        <v/>
      </c>
      <c r="X5940" s="8">
        <f>IF($C5940="","",T5940*W5940/100)</f>
        <v/>
      </c>
      <c r="Y5940" s="8">
        <f>IF($C5940="","",T5940-X5940)</f>
        <v/>
      </c>
      <c r="Z5940" s="8">
        <f>IF($C5940="","",Y5940-M5940)</f>
        <v/>
      </c>
      <c r="AD5940" s="8" t="n"/>
      <c r="AG5940" s="14" t="n"/>
      <c r="AI5940">
        <f>IF($C5940="","",IF(COUNTIF($C$2:$C5940,$C5940)=1,1,0))</f>
        <v/>
      </c>
      <c r="AJ5940">
        <f>IF($AI5940=1,SUMPRODUCT(--($AM$2:$AM$7001&lt;$AM5940))+1,"")</f>
        <v/>
      </c>
      <c r="AK5940">
        <f>IF($C5940="","",IF(OR($P5940=TRUE(),$P5940="TRUE"),1,0))</f>
        <v/>
      </c>
      <c r="AL5940">
        <f>IF($C5940="","",IF(AND($V5940="Yes",SUMPRODUCT((LEN(Settings!$F$6:$F$13)&gt;0)*ISNUMBER(SEARCH(Settings!$F$6:$F$13,$O5940)))=0),1,0))</f>
        <v/>
      </c>
      <c r="AM5940">
        <f>IF($AI5940=1,IFERROR(IF(VALUE($C5940)&lt;100000000,VALUE($C5940),1000000000),IFERROR(IF(VALUE(MID($C5940,2,20))&lt;100000000,VALUE(MID($C5940,2,20)),1000000000),1000000000))+ROW()/100000,"")</f>
        <v/>
      </c>
    </row>
    <row r="5941">
      <c r="E5941" s="14" t="n"/>
      <c r="M5941" s="8">
        <f>IF($C5941="","",L5941*T5941/100)</f>
        <v/>
      </c>
      <c r="S5941" s="8" t="n"/>
      <c r="T5941" s="8" t="n"/>
      <c r="W5941">
        <f>IF($C5941="","",IF($AL5941=1,0,IF($AK5941=1,Settings!$C$6,Settings!$C$7))*100)</f>
        <v/>
      </c>
      <c r="X5941" s="8">
        <f>IF($C5941="","",T5941*W5941/100)</f>
        <v/>
      </c>
      <c r="Y5941" s="8">
        <f>IF($C5941="","",T5941-X5941)</f>
        <v/>
      </c>
      <c r="Z5941" s="8">
        <f>IF($C5941="","",Y5941-M5941)</f>
        <v/>
      </c>
      <c r="AD5941" s="8" t="n"/>
      <c r="AG5941" s="14" t="n"/>
      <c r="AI5941">
        <f>IF($C5941="","",IF(COUNTIF($C$2:$C5941,$C5941)=1,1,0))</f>
        <v/>
      </c>
      <c r="AJ5941">
        <f>IF($AI5941=1,SUMPRODUCT(--($AM$2:$AM$7001&lt;$AM5941))+1,"")</f>
        <v/>
      </c>
      <c r="AK5941">
        <f>IF($C5941="","",IF(OR($P5941=TRUE(),$P5941="TRUE"),1,0))</f>
        <v/>
      </c>
      <c r="AL5941">
        <f>IF($C5941="","",IF(AND($V5941="Yes",SUMPRODUCT((LEN(Settings!$F$6:$F$13)&gt;0)*ISNUMBER(SEARCH(Settings!$F$6:$F$13,$O5941)))=0),1,0))</f>
        <v/>
      </c>
      <c r="AM5941">
        <f>IF($AI5941=1,IFERROR(IF(VALUE($C5941)&lt;100000000,VALUE($C5941),1000000000),IFERROR(IF(VALUE(MID($C5941,2,20))&lt;100000000,VALUE(MID($C5941,2,20)),1000000000),1000000000))+ROW()/100000,"")</f>
        <v/>
      </c>
    </row>
    <row r="5942">
      <c r="E5942" s="14" t="n"/>
      <c r="M5942" s="8">
        <f>IF($C5942="","",L5942*T5942/100)</f>
        <v/>
      </c>
      <c r="S5942" s="8" t="n"/>
      <c r="T5942" s="8" t="n"/>
      <c r="W5942">
        <f>IF($C5942="","",IF($AL5942=1,0,IF($AK5942=1,Settings!$C$6,Settings!$C$7))*100)</f>
        <v/>
      </c>
      <c r="X5942" s="8">
        <f>IF($C5942="","",T5942*W5942/100)</f>
        <v/>
      </c>
      <c r="Y5942" s="8">
        <f>IF($C5942="","",T5942-X5942)</f>
        <v/>
      </c>
      <c r="Z5942" s="8">
        <f>IF($C5942="","",Y5942-M5942)</f>
        <v/>
      </c>
      <c r="AD5942" s="8" t="n"/>
      <c r="AG5942" s="14" t="n"/>
      <c r="AI5942">
        <f>IF($C5942="","",IF(COUNTIF($C$2:$C5942,$C5942)=1,1,0))</f>
        <v/>
      </c>
      <c r="AJ5942">
        <f>IF($AI5942=1,SUMPRODUCT(--($AM$2:$AM$7001&lt;$AM5942))+1,"")</f>
        <v/>
      </c>
      <c r="AK5942">
        <f>IF($C5942="","",IF(OR($P5942=TRUE(),$P5942="TRUE"),1,0))</f>
        <v/>
      </c>
      <c r="AL5942">
        <f>IF($C5942="","",IF(AND($V5942="Yes",SUMPRODUCT((LEN(Settings!$F$6:$F$13)&gt;0)*ISNUMBER(SEARCH(Settings!$F$6:$F$13,$O5942)))=0),1,0))</f>
        <v/>
      </c>
      <c r="AM5942">
        <f>IF($AI5942=1,IFERROR(IF(VALUE($C5942)&lt;100000000,VALUE($C5942),1000000000),IFERROR(IF(VALUE(MID($C5942,2,20))&lt;100000000,VALUE(MID($C5942,2,20)),1000000000),1000000000))+ROW()/100000,"")</f>
        <v/>
      </c>
    </row>
    <row r="5943">
      <c r="E5943" s="14" t="n"/>
      <c r="M5943" s="8">
        <f>IF($C5943="","",L5943*T5943/100)</f>
        <v/>
      </c>
      <c r="S5943" s="8" t="n"/>
      <c r="T5943" s="8" t="n"/>
      <c r="W5943">
        <f>IF($C5943="","",IF($AL5943=1,0,IF($AK5943=1,Settings!$C$6,Settings!$C$7))*100)</f>
        <v/>
      </c>
      <c r="X5943" s="8">
        <f>IF($C5943="","",T5943*W5943/100)</f>
        <v/>
      </c>
      <c r="Y5943" s="8">
        <f>IF($C5943="","",T5943-X5943)</f>
        <v/>
      </c>
      <c r="Z5943" s="8">
        <f>IF($C5943="","",Y5943-M5943)</f>
        <v/>
      </c>
      <c r="AD5943" s="8" t="n"/>
      <c r="AG5943" s="14" t="n"/>
      <c r="AI5943">
        <f>IF($C5943="","",IF(COUNTIF($C$2:$C5943,$C5943)=1,1,0))</f>
        <v/>
      </c>
      <c r="AJ5943">
        <f>IF($AI5943=1,SUMPRODUCT(--($AM$2:$AM$7001&lt;$AM5943))+1,"")</f>
        <v/>
      </c>
      <c r="AK5943">
        <f>IF($C5943="","",IF(OR($P5943=TRUE(),$P5943="TRUE"),1,0))</f>
        <v/>
      </c>
      <c r="AL5943">
        <f>IF($C5943="","",IF(AND($V5943="Yes",SUMPRODUCT((LEN(Settings!$F$6:$F$13)&gt;0)*ISNUMBER(SEARCH(Settings!$F$6:$F$13,$O5943)))=0),1,0))</f>
        <v/>
      </c>
      <c r="AM5943">
        <f>IF($AI5943=1,IFERROR(IF(VALUE($C5943)&lt;100000000,VALUE($C5943),1000000000),IFERROR(IF(VALUE(MID($C5943,2,20))&lt;100000000,VALUE(MID($C5943,2,20)),1000000000),1000000000))+ROW()/100000,"")</f>
        <v/>
      </c>
    </row>
    <row r="5944">
      <c r="E5944" s="14" t="n"/>
      <c r="M5944" s="8">
        <f>IF($C5944="","",L5944*T5944/100)</f>
        <v/>
      </c>
      <c r="S5944" s="8" t="n"/>
      <c r="T5944" s="8" t="n"/>
      <c r="W5944">
        <f>IF($C5944="","",IF($AL5944=1,0,IF($AK5944=1,Settings!$C$6,Settings!$C$7))*100)</f>
        <v/>
      </c>
      <c r="X5944" s="8">
        <f>IF($C5944="","",T5944*W5944/100)</f>
        <v/>
      </c>
      <c r="Y5944" s="8">
        <f>IF($C5944="","",T5944-X5944)</f>
        <v/>
      </c>
      <c r="Z5944" s="8">
        <f>IF($C5944="","",Y5944-M5944)</f>
        <v/>
      </c>
      <c r="AD5944" s="8" t="n"/>
      <c r="AG5944" s="14" t="n"/>
      <c r="AI5944">
        <f>IF($C5944="","",IF(COUNTIF($C$2:$C5944,$C5944)=1,1,0))</f>
        <v/>
      </c>
      <c r="AJ5944">
        <f>IF($AI5944=1,SUMPRODUCT(--($AM$2:$AM$7001&lt;$AM5944))+1,"")</f>
        <v/>
      </c>
      <c r="AK5944">
        <f>IF($C5944="","",IF(OR($P5944=TRUE(),$P5944="TRUE"),1,0))</f>
        <v/>
      </c>
      <c r="AL5944">
        <f>IF($C5944="","",IF(AND($V5944="Yes",SUMPRODUCT((LEN(Settings!$F$6:$F$13)&gt;0)*ISNUMBER(SEARCH(Settings!$F$6:$F$13,$O5944)))=0),1,0))</f>
        <v/>
      </c>
      <c r="AM5944">
        <f>IF($AI5944=1,IFERROR(IF(VALUE($C5944)&lt;100000000,VALUE($C5944),1000000000),IFERROR(IF(VALUE(MID($C5944,2,20))&lt;100000000,VALUE(MID($C5944,2,20)),1000000000),1000000000))+ROW()/100000,"")</f>
        <v/>
      </c>
    </row>
    <row r="5945">
      <c r="E5945" s="14" t="n"/>
      <c r="M5945" s="8">
        <f>IF($C5945="","",L5945*T5945/100)</f>
        <v/>
      </c>
      <c r="S5945" s="8" t="n"/>
      <c r="T5945" s="8" t="n"/>
      <c r="W5945">
        <f>IF($C5945="","",IF($AL5945=1,0,IF($AK5945=1,Settings!$C$6,Settings!$C$7))*100)</f>
        <v/>
      </c>
      <c r="X5945" s="8">
        <f>IF($C5945="","",T5945*W5945/100)</f>
        <v/>
      </c>
      <c r="Y5945" s="8">
        <f>IF($C5945="","",T5945-X5945)</f>
        <v/>
      </c>
      <c r="Z5945" s="8">
        <f>IF($C5945="","",Y5945-M5945)</f>
        <v/>
      </c>
      <c r="AD5945" s="8" t="n"/>
      <c r="AG5945" s="14" t="n"/>
      <c r="AI5945">
        <f>IF($C5945="","",IF(COUNTIF($C$2:$C5945,$C5945)=1,1,0))</f>
        <v/>
      </c>
      <c r="AJ5945">
        <f>IF($AI5945=1,SUMPRODUCT(--($AM$2:$AM$7001&lt;$AM5945))+1,"")</f>
        <v/>
      </c>
      <c r="AK5945">
        <f>IF($C5945="","",IF(OR($P5945=TRUE(),$P5945="TRUE"),1,0))</f>
        <v/>
      </c>
      <c r="AL5945">
        <f>IF($C5945="","",IF(AND($V5945="Yes",SUMPRODUCT((LEN(Settings!$F$6:$F$13)&gt;0)*ISNUMBER(SEARCH(Settings!$F$6:$F$13,$O5945)))=0),1,0))</f>
        <v/>
      </c>
      <c r="AM5945">
        <f>IF($AI5945=1,IFERROR(IF(VALUE($C5945)&lt;100000000,VALUE($C5945),1000000000),IFERROR(IF(VALUE(MID($C5945,2,20))&lt;100000000,VALUE(MID($C5945,2,20)),1000000000),1000000000))+ROW()/100000,"")</f>
        <v/>
      </c>
    </row>
    <row r="5946">
      <c r="E5946" s="14" t="n"/>
      <c r="M5946" s="8">
        <f>IF($C5946="","",L5946*T5946/100)</f>
        <v/>
      </c>
      <c r="S5946" s="8" t="n"/>
      <c r="T5946" s="8" t="n"/>
      <c r="W5946">
        <f>IF($C5946="","",IF($AL5946=1,0,IF($AK5946=1,Settings!$C$6,Settings!$C$7))*100)</f>
        <v/>
      </c>
      <c r="X5946" s="8">
        <f>IF($C5946="","",T5946*W5946/100)</f>
        <v/>
      </c>
      <c r="Y5946" s="8">
        <f>IF($C5946="","",T5946-X5946)</f>
        <v/>
      </c>
      <c r="Z5946" s="8">
        <f>IF($C5946="","",Y5946-M5946)</f>
        <v/>
      </c>
      <c r="AD5946" s="8" t="n"/>
      <c r="AG5946" s="14" t="n"/>
      <c r="AI5946">
        <f>IF($C5946="","",IF(COUNTIF($C$2:$C5946,$C5946)=1,1,0))</f>
        <v/>
      </c>
      <c r="AJ5946">
        <f>IF($AI5946=1,SUMPRODUCT(--($AM$2:$AM$7001&lt;$AM5946))+1,"")</f>
        <v/>
      </c>
      <c r="AK5946">
        <f>IF($C5946="","",IF(OR($P5946=TRUE(),$P5946="TRUE"),1,0))</f>
        <v/>
      </c>
      <c r="AL5946">
        <f>IF($C5946="","",IF(AND($V5946="Yes",SUMPRODUCT((LEN(Settings!$F$6:$F$13)&gt;0)*ISNUMBER(SEARCH(Settings!$F$6:$F$13,$O5946)))=0),1,0))</f>
        <v/>
      </c>
      <c r="AM5946">
        <f>IF($AI5946=1,IFERROR(IF(VALUE($C5946)&lt;100000000,VALUE($C5946),1000000000),IFERROR(IF(VALUE(MID($C5946,2,20))&lt;100000000,VALUE(MID($C5946,2,20)),1000000000),1000000000))+ROW()/100000,"")</f>
        <v/>
      </c>
    </row>
    <row r="5947">
      <c r="E5947" s="14" t="n"/>
      <c r="M5947" s="8">
        <f>IF($C5947="","",L5947*T5947/100)</f>
        <v/>
      </c>
      <c r="S5947" s="8" t="n"/>
      <c r="T5947" s="8" t="n"/>
      <c r="W5947">
        <f>IF($C5947="","",IF($AL5947=1,0,IF($AK5947=1,Settings!$C$6,Settings!$C$7))*100)</f>
        <v/>
      </c>
      <c r="X5947" s="8">
        <f>IF($C5947="","",T5947*W5947/100)</f>
        <v/>
      </c>
      <c r="Y5947" s="8">
        <f>IF($C5947="","",T5947-X5947)</f>
        <v/>
      </c>
      <c r="Z5947" s="8">
        <f>IF($C5947="","",Y5947-M5947)</f>
        <v/>
      </c>
      <c r="AD5947" s="8" t="n"/>
      <c r="AG5947" s="14" t="n"/>
      <c r="AI5947">
        <f>IF($C5947="","",IF(COUNTIF($C$2:$C5947,$C5947)=1,1,0))</f>
        <v/>
      </c>
      <c r="AJ5947">
        <f>IF($AI5947=1,SUMPRODUCT(--($AM$2:$AM$7001&lt;$AM5947))+1,"")</f>
        <v/>
      </c>
      <c r="AK5947">
        <f>IF($C5947="","",IF(OR($P5947=TRUE(),$P5947="TRUE"),1,0))</f>
        <v/>
      </c>
      <c r="AL5947">
        <f>IF($C5947="","",IF(AND($V5947="Yes",SUMPRODUCT((LEN(Settings!$F$6:$F$13)&gt;0)*ISNUMBER(SEARCH(Settings!$F$6:$F$13,$O5947)))=0),1,0))</f>
        <v/>
      </c>
      <c r="AM5947">
        <f>IF($AI5947=1,IFERROR(IF(VALUE($C5947)&lt;100000000,VALUE($C5947),1000000000),IFERROR(IF(VALUE(MID($C5947,2,20))&lt;100000000,VALUE(MID($C5947,2,20)),1000000000),1000000000))+ROW()/100000,"")</f>
        <v/>
      </c>
    </row>
    <row r="5948">
      <c r="E5948" s="14" t="n"/>
      <c r="M5948" s="8">
        <f>IF($C5948="","",L5948*T5948/100)</f>
        <v/>
      </c>
      <c r="S5948" s="8" t="n"/>
      <c r="T5948" s="8" t="n"/>
      <c r="W5948">
        <f>IF($C5948="","",IF($AL5948=1,0,IF($AK5948=1,Settings!$C$6,Settings!$C$7))*100)</f>
        <v/>
      </c>
      <c r="X5948" s="8">
        <f>IF($C5948="","",T5948*W5948/100)</f>
        <v/>
      </c>
      <c r="Y5948" s="8">
        <f>IF($C5948="","",T5948-X5948)</f>
        <v/>
      </c>
      <c r="Z5948" s="8">
        <f>IF($C5948="","",Y5948-M5948)</f>
        <v/>
      </c>
      <c r="AD5948" s="8" t="n"/>
      <c r="AG5948" s="14" t="n"/>
      <c r="AI5948">
        <f>IF($C5948="","",IF(COUNTIF($C$2:$C5948,$C5948)=1,1,0))</f>
        <v/>
      </c>
      <c r="AJ5948">
        <f>IF($AI5948=1,SUMPRODUCT(--($AM$2:$AM$7001&lt;$AM5948))+1,"")</f>
        <v/>
      </c>
      <c r="AK5948">
        <f>IF($C5948="","",IF(OR($P5948=TRUE(),$P5948="TRUE"),1,0))</f>
        <v/>
      </c>
      <c r="AL5948">
        <f>IF($C5948="","",IF(AND($V5948="Yes",SUMPRODUCT((LEN(Settings!$F$6:$F$13)&gt;0)*ISNUMBER(SEARCH(Settings!$F$6:$F$13,$O5948)))=0),1,0))</f>
        <v/>
      </c>
      <c r="AM5948">
        <f>IF($AI5948=1,IFERROR(IF(VALUE($C5948)&lt;100000000,VALUE($C5948),1000000000),IFERROR(IF(VALUE(MID($C5948,2,20))&lt;100000000,VALUE(MID($C5948,2,20)),1000000000),1000000000))+ROW()/100000,"")</f>
        <v/>
      </c>
    </row>
    <row r="5949">
      <c r="E5949" s="14" t="n"/>
      <c r="M5949" s="8">
        <f>IF($C5949="","",L5949*T5949/100)</f>
        <v/>
      </c>
      <c r="S5949" s="8" t="n"/>
      <c r="T5949" s="8" t="n"/>
      <c r="W5949">
        <f>IF($C5949="","",IF($AL5949=1,0,IF($AK5949=1,Settings!$C$6,Settings!$C$7))*100)</f>
        <v/>
      </c>
      <c r="X5949" s="8">
        <f>IF($C5949="","",T5949*W5949/100)</f>
        <v/>
      </c>
      <c r="Y5949" s="8">
        <f>IF($C5949="","",T5949-X5949)</f>
        <v/>
      </c>
      <c r="Z5949" s="8">
        <f>IF($C5949="","",Y5949-M5949)</f>
        <v/>
      </c>
      <c r="AD5949" s="8" t="n"/>
      <c r="AG5949" s="14" t="n"/>
      <c r="AI5949">
        <f>IF($C5949="","",IF(COUNTIF($C$2:$C5949,$C5949)=1,1,0))</f>
        <v/>
      </c>
      <c r="AJ5949">
        <f>IF($AI5949=1,SUMPRODUCT(--($AM$2:$AM$7001&lt;$AM5949))+1,"")</f>
        <v/>
      </c>
      <c r="AK5949">
        <f>IF($C5949="","",IF(OR($P5949=TRUE(),$P5949="TRUE"),1,0))</f>
        <v/>
      </c>
      <c r="AL5949">
        <f>IF($C5949="","",IF(AND($V5949="Yes",SUMPRODUCT((LEN(Settings!$F$6:$F$13)&gt;0)*ISNUMBER(SEARCH(Settings!$F$6:$F$13,$O5949)))=0),1,0))</f>
        <v/>
      </c>
      <c r="AM5949">
        <f>IF($AI5949=1,IFERROR(IF(VALUE($C5949)&lt;100000000,VALUE($C5949),1000000000),IFERROR(IF(VALUE(MID($C5949,2,20))&lt;100000000,VALUE(MID($C5949,2,20)),1000000000),1000000000))+ROW()/100000,"")</f>
        <v/>
      </c>
    </row>
    <row r="5950">
      <c r="E5950" s="14" t="n"/>
      <c r="M5950" s="8">
        <f>IF($C5950="","",L5950*T5950/100)</f>
        <v/>
      </c>
      <c r="S5950" s="8" t="n"/>
      <c r="T5950" s="8" t="n"/>
      <c r="W5950">
        <f>IF($C5950="","",IF($AL5950=1,0,IF($AK5950=1,Settings!$C$6,Settings!$C$7))*100)</f>
        <v/>
      </c>
      <c r="X5950" s="8">
        <f>IF($C5950="","",T5950*W5950/100)</f>
        <v/>
      </c>
      <c r="Y5950" s="8">
        <f>IF($C5950="","",T5950-X5950)</f>
        <v/>
      </c>
      <c r="Z5950" s="8">
        <f>IF($C5950="","",Y5950-M5950)</f>
        <v/>
      </c>
      <c r="AD5950" s="8" t="n"/>
      <c r="AG5950" s="14" t="n"/>
      <c r="AI5950">
        <f>IF($C5950="","",IF(COUNTIF($C$2:$C5950,$C5950)=1,1,0))</f>
        <v/>
      </c>
      <c r="AJ5950">
        <f>IF($AI5950=1,SUMPRODUCT(--($AM$2:$AM$7001&lt;$AM5950))+1,"")</f>
        <v/>
      </c>
      <c r="AK5950">
        <f>IF($C5950="","",IF(OR($P5950=TRUE(),$P5950="TRUE"),1,0))</f>
        <v/>
      </c>
      <c r="AL5950">
        <f>IF($C5950="","",IF(AND($V5950="Yes",SUMPRODUCT((LEN(Settings!$F$6:$F$13)&gt;0)*ISNUMBER(SEARCH(Settings!$F$6:$F$13,$O5950)))=0),1,0))</f>
        <v/>
      </c>
      <c r="AM5950">
        <f>IF($AI5950=1,IFERROR(IF(VALUE($C5950)&lt;100000000,VALUE($C5950),1000000000),IFERROR(IF(VALUE(MID($C5950,2,20))&lt;100000000,VALUE(MID($C5950,2,20)),1000000000),1000000000))+ROW()/100000,"")</f>
        <v/>
      </c>
    </row>
    <row r="5951">
      <c r="E5951" s="14" t="n"/>
      <c r="M5951" s="8">
        <f>IF($C5951="","",L5951*T5951/100)</f>
        <v/>
      </c>
      <c r="S5951" s="8" t="n"/>
      <c r="T5951" s="8" t="n"/>
      <c r="W5951">
        <f>IF($C5951="","",IF($AL5951=1,0,IF($AK5951=1,Settings!$C$6,Settings!$C$7))*100)</f>
        <v/>
      </c>
      <c r="X5951" s="8">
        <f>IF($C5951="","",T5951*W5951/100)</f>
        <v/>
      </c>
      <c r="Y5951" s="8">
        <f>IF($C5951="","",T5951-X5951)</f>
        <v/>
      </c>
      <c r="Z5951" s="8">
        <f>IF($C5951="","",Y5951-M5951)</f>
        <v/>
      </c>
      <c r="AD5951" s="8" t="n"/>
      <c r="AG5951" s="14" t="n"/>
      <c r="AI5951">
        <f>IF($C5951="","",IF(COUNTIF($C$2:$C5951,$C5951)=1,1,0))</f>
        <v/>
      </c>
      <c r="AJ5951">
        <f>IF($AI5951=1,SUMPRODUCT(--($AM$2:$AM$7001&lt;$AM5951))+1,"")</f>
        <v/>
      </c>
      <c r="AK5951">
        <f>IF($C5951="","",IF(OR($P5951=TRUE(),$P5951="TRUE"),1,0))</f>
        <v/>
      </c>
      <c r="AL5951">
        <f>IF($C5951="","",IF(AND($V5951="Yes",SUMPRODUCT((LEN(Settings!$F$6:$F$13)&gt;0)*ISNUMBER(SEARCH(Settings!$F$6:$F$13,$O5951)))=0),1,0))</f>
        <v/>
      </c>
      <c r="AM5951">
        <f>IF($AI5951=1,IFERROR(IF(VALUE($C5951)&lt;100000000,VALUE($C5951),1000000000),IFERROR(IF(VALUE(MID($C5951,2,20))&lt;100000000,VALUE(MID($C5951,2,20)),1000000000),1000000000))+ROW()/100000,"")</f>
        <v/>
      </c>
    </row>
    <row r="5952">
      <c r="E5952" s="14" t="n"/>
      <c r="M5952" s="8">
        <f>IF($C5952="","",L5952*T5952/100)</f>
        <v/>
      </c>
      <c r="S5952" s="8" t="n"/>
      <c r="T5952" s="8" t="n"/>
      <c r="W5952">
        <f>IF($C5952="","",IF($AL5952=1,0,IF($AK5952=1,Settings!$C$6,Settings!$C$7))*100)</f>
        <v/>
      </c>
      <c r="X5952" s="8">
        <f>IF($C5952="","",T5952*W5952/100)</f>
        <v/>
      </c>
      <c r="Y5952" s="8">
        <f>IF($C5952="","",T5952-X5952)</f>
        <v/>
      </c>
      <c r="Z5952" s="8">
        <f>IF($C5952="","",Y5952-M5952)</f>
        <v/>
      </c>
      <c r="AD5952" s="8" t="n"/>
      <c r="AG5952" s="14" t="n"/>
      <c r="AI5952">
        <f>IF($C5952="","",IF(COUNTIF($C$2:$C5952,$C5952)=1,1,0))</f>
        <v/>
      </c>
      <c r="AJ5952">
        <f>IF($AI5952=1,SUMPRODUCT(--($AM$2:$AM$7001&lt;$AM5952))+1,"")</f>
        <v/>
      </c>
      <c r="AK5952">
        <f>IF($C5952="","",IF(OR($P5952=TRUE(),$P5952="TRUE"),1,0))</f>
        <v/>
      </c>
      <c r="AL5952">
        <f>IF($C5952="","",IF(AND($V5952="Yes",SUMPRODUCT((LEN(Settings!$F$6:$F$13)&gt;0)*ISNUMBER(SEARCH(Settings!$F$6:$F$13,$O5952)))=0),1,0))</f>
        <v/>
      </c>
      <c r="AM5952">
        <f>IF($AI5952=1,IFERROR(IF(VALUE($C5952)&lt;100000000,VALUE($C5952),1000000000),IFERROR(IF(VALUE(MID($C5952,2,20))&lt;100000000,VALUE(MID($C5952,2,20)),1000000000),1000000000))+ROW()/100000,"")</f>
        <v/>
      </c>
    </row>
    <row r="5953">
      <c r="E5953" s="14" t="n"/>
      <c r="M5953" s="8">
        <f>IF($C5953="","",L5953*T5953/100)</f>
        <v/>
      </c>
      <c r="S5953" s="8" t="n"/>
      <c r="T5953" s="8" t="n"/>
      <c r="W5953">
        <f>IF($C5953="","",IF($AL5953=1,0,IF($AK5953=1,Settings!$C$6,Settings!$C$7))*100)</f>
        <v/>
      </c>
      <c r="X5953" s="8">
        <f>IF($C5953="","",T5953*W5953/100)</f>
        <v/>
      </c>
      <c r="Y5953" s="8">
        <f>IF($C5953="","",T5953-X5953)</f>
        <v/>
      </c>
      <c r="Z5953" s="8">
        <f>IF($C5953="","",Y5953-M5953)</f>
        <v/>
      </c>
      <c r="AD5953" s="8" t="n"/>
      <c r="AG5953" s="14" t="n"/>
      <c r="AI5953">
        <f>IF($C5953="","",IF(COUNTIF($C$2:$C5953,$C5953)=1,1,0))</f>
        <v/>
      </c>
      <c r="AJ5953">
        <f>IF($AI5953=1,SUMPRODUCT(--($AM$2:$AM$7001&lt;$AM5953))+1,"")</f>
        <v/>
      </c>
      <c r="AK5953">
        <f>IF($C5953="","",IF(OR($P5953=TRUE(),$P5953="TRUE"),1,0))</f>
        <v/>
      </c>
      <c r="AL5953">
        <f>IF($C5953="","",IF(AND($V5953="Yes",SUMPRODUCT((LEN(Settings!$F$6:$F$13)&gt;0)*ISNUMBER(SEARCH(Settings!$F$6:$F$13,$O5953)))=0),1,0))</f>
        <v/>
      </c>
      <c r="AM5953">
        <f>IF($AI5953=1,IFERROR(IF(VALUE($C5953)&lt;100000000,VALUE($C5953),1000000000),IFERROR(IF(VALUE(MID($C5953,2,20))&lt;100000000,VALUE(MID($C5953,2,20)),1000000000),1000000000))+ROW()/100000,"")</f>
        <v/>
      </c>
    </row>
    <row r="5954">
      <c r="E5954" s="14" t="n"/>
      <c r="M5954" s="8">
        <f>IF($C5954="","",L5954*T5954/100)</f>
        <v/>
      </c>
      <c r="S5954" s="8" t="n"/>
      <c r="T5954" s="8" t="n"/>
      <c r="W5954">
        <f>IF($C5954="","",IF($AL5954=1,0,IF($AK5954=1,Settings!$C$6,Settings!$C$7))*100)</f>
        <v/>
      </c>
      <c r="X5954" s="8">
        <f>IF($C5954="","",T5954*W5954/100)</f>
        <v/>
      </c>
      <c r="Y5954" s="8">
        <f>IF($C5954="","",T5954-X5954)</f>
        <v/>
      </c>
      <c r="Z5954" s="8">
        <f>IF($C5954="","",Y5954-M5954)</f>
        <v/>
      </c>
      <c r="AD5954" s="8" t="n"/>
      <c r="AG5954" s="14" t="n"/>
      <c r="AI5954">
        <f>IF($C5954="","",IF(COUNTIF($C$2:$C5954,$C5954)=1,1,0))</f>
        <v/>
      </c>
      <c r="AJ5954">
        <f>IF($AI5954=1,SUMPRODUCT(--($AM$2:$AM$7001&lt;$AM5954))+1,"")</f>
        <v/>
      </c>
      <c r="AK5954">
        <f>IF($C5954="","",IF(OR($P5954=TRUE(),$P5954="TRUE"),1,0))</f>
        <v/>
      </c>
      <c r="AL5954">
        <f>IF($C5954="","",IF(AND($V5954="Yes",SUMPRODUCT((LEN(Settings!$F$6:$F$13)&gt;0)*ISNUMBER(SEARCH(Settings!$F$6:$F$13,$O5954)))=0),1,0))</f>
        <v/>
      </c>
      <c r="AM5954">
        <f>IF($AI5954=1,IFERROR(IF(VALUE($C5954)&lt;100000000,VALUE($C5954),1000000000),IFERROR(IF(VALUE(MID($C5954,2,20))&lt;100000000,VALUE(MID($C5954,2,20)),1000000000),1000000000))+ROW()/100000,"")</f>
        <v/>
      </c>
    </row>
    <row r="5955">
      <c r="E5955" s="14" t="n"/>
      <c r="M5955" s="8">
        <f>IF($C5955="","",L5955*T5955/100)</f>
        <v/>
      </c>
      <c r="S5955" s="8" t="n"/>
      <c r="T5955" s="8" t="n"/>
      <c r="W5955">
        <f>IF($C5955="","",IF($AL5955=1,0,IF($AK5955=1,Settings!$C$6,Settings!$C$7))*100)</f>
        <v/>
      </c>
      <c r="X5955" s="8">
        <f>IF($C5955="","",T5955*W5955/100)</f>
        <v/>
      </c>
      <c r="Y5955" s="8">
        <f>IF($C5955="","",T5955-X5955)</f>
        <v/>
      </c>
      <c r="Z5955" s="8">
        <f>IF($C5955="","",Y5955-M5955)</f>
        <v/>
      </c>
      <c r="AD5955" s="8" t="n"/>
      <c r="AG5955" s="14" t="n"/>
      <c r="AI5955">
        <f>IF($C5955="","",IF(COUNTIF($C$2:$C5955,$C5955)=1,1,0))</f>
        <v/>
      </c>
      <c r="AJ5955">
        <f>IF($AI5955=1,SUMPRODUCT(--($AM$2:$AM$7001&lt;$AM5955))+1,"")</f>
        <v/>
      </c>
      <c r="AK5955">
        <f>IF($C5955="","",IF(OR($P5955=TRUE(),$P5955="TRUE"),1,0))</f>
        <v/>
      </c>
      <c r="AL5955">
        <f>IF($C5955="","",IF(AND($V5955="Yes",SUMPRODUCT((LEN(Settings!$F$6:$F$13)&gt;0)*ISNUMBER(SEARCH(Settings!$F$6:$F$13,$O5955)))=0),1,0))</f>
        <v/>
      </c>
      <c r="AM5955">
        <f>IF($AI5955=1,IFERROR(IF(VALUE($C5955)&lt;100000000,VALUE($C5955),1000000000),IFERROR(IF(VALUE(MID($C5955,2,20))&lt;100000000,VALUE(MID($C5955,2,20)),1000000000),1000000000))+ROW()/100000,"")</f>
        <v/>
      </c>
    </row>
    <row r="5956">
      <c r="E5956" s="14" t="n"/>
      <c r="M5956" s="8">
        <f>IF($C5956="","",L5956*T5956/100)</f>
        <v/>
      </c>
      <c r="S5956" s="8" t="n"/>
      <c r="T5956" s="8" t="n"/>
      <c r="W5956">
        <f>IF($C5956="","",IF($AL5956=1,0,IF($AK5956=1,Settings!$C$6,Settings!$C$7))*100)</f>
        <v/>
      </c>
      <c r="X5956" s="8">
        <f>IF($C5956="","",T5956*W5956/100)</f>
        <v/>
      </c>
      <c r="Y5956" s="8">
        <f>IF($C5956="","",T5956-X5956)</f>
        <v/>
      </c>
      <c r="Z5956" s="8">
        <f>IF($C5956="","",Y5956-M5956)</f>
        <v/>
      </c>
      <c r="AD5956" s="8" t="n"/>
      <c r="AG5956" s="14" t="n"/>
      <c r="AI5956">
        <f>IF($C5956="","",IF(COUNTIF($C$2:$C5956,$C5956)=1,1,0))</f>
        <v/>
      </c>
      <c r="AJ5956">
        <f>IF($AI5956=1,SUMPRODUCT(--($AM$2:$AM$7001&lt;$AM5956))+1,"")</f>
        <v/>
      </c>
      <c r="AK5956">
        <f>IF($C5956="","",IF(OR($P5956=TRUE(),$P5956="TRUE"),1,0))</f>
        <v/>
      </c>
      <c r="AL5956">
        <f>IF($C5956="","",IF(AND($V5956="Yes",SUMPRODUCT((LEN(Settings!$F$6:$F$13)&gt;0)*ISNUMBER(SEARCH(Settings!$F$6:$F$13,$O5956)))=0),1,0))</f>
        <v/>
      </c>
      <c r="AM5956">
        <f>IF($AI5956=1,IFERROR(IF(VALUE($C5956)&lt;100000000,VALUE($C5956),1000000000),IFERROR(IF(VALUE(MID($C5956,2,20))&lt;100000000,VALUE(MID($C5956,2,20)),1000000000),1000000000))+ROW()/100000,"")</f>
        <v/>
      </c>
    </row>
    <row r="5957">
      <c r="E5957" s="14" t="n"/>
      <c r="M5957" s="8">
        <f>IF($C5957="","",L5957*T5957/100)</f>
        <v/>
      </c>
      <c r="S5957" s="8" t="n"/>
      <c r="T5957" s="8" t="n"/>
      <c r="W5957">
        <f>IF($C5957="","",IF($AL5957=1,0,IF($AK5957=1,Settings!$C$6,Settings!$C$7))*100)</f>
        <v/>
      </c>
      <c r="X5957" s="8">
        <f>IF($C5957="","",T5957*W5957/100)</f>
        <v/>
      </c>
      <c r="Y5957" s="8">
        <f>IF($C5957="","",T5957-X5957)</f>
        <v/>
      </c>
      <c r="Z5957" s="8">
        <f>IF($C5957="","",Y5957-M5957)</f>
        <v/>
      </c>
      <c r="AD5957" s="8" t="n"/>
      <c r="AG5957" s="14" t="n"/>
      <c r="AI5957">
        <f>IF($C5957="","",IF(COUNTIF($C$2:$C5957,$C5957)=1,1,0))</f>
        <v/>
      </c>
      <c r="AJ5957">
        <f>IF($AI5957=1,SUMPRODUCT(--($AM$2:$AM$7001&lt;$AM5957))+1,"")</f>
        <v/>
      </c>
      <c r="AK5957">
        <f>IF($C5957="","",IF(OR($P5957=TRUE(),$P5957="TRUE"),1,0))</f>
        <v/>
      </c>
      <c r="AL5957">
        <f>IF($C5957="","",IF(AND($V5957="Yes",SUMPRODUCT((LEN(Settings!$F$6:$F$13)&gt;0)*ISNUMBER(SEARCH(Settings!$F$6:$F$13,$O5957)))=0),1,0))</f>
        <v/>
      </c>
      <c r="AM5957">
        <f>IF($AI5957=1,IFERROR(IF(VALUE($C5957)&lt;100000000,VALUE($C5957),1000000000),IFERROR(IF(VALUE(MID($C5957,2,20))&lt;100000000,VALUE(MID($C5957,2,20)),1000000000),1000000000))+ROW()/100000,"")</f>
        <v/>
      </c>
    </row>
    <row r="5958">
      <c r="E5958" s="14" t="n"/>
      <c r="M5958" s="8">
        <f>IF($C5958="","",L5958*T5958/100)</f>
        <v/>
      </c>
      <c r="S5958" s="8" t="n"/>
      <c r="T5958" s="8" t="n"/>
      <c r="W5958">
        <f>IF($C5958="","",IF($AL5958=1,0,IF($AK5958=1,Settings!$C$6,Settings!$C$7))*100)</f>
        <v/>
      </c>
      <c r="X5958" s="8">
        <f>IF($C5958="","",T5958*W5958/100)</f>
        <v/>
      </c>
      <c r="Y5958" s="8">
        <f>IF($C5958="","",T5958-X5958)</f>
        <v/>
      </c>
      <c r="Z5958" s="8">
        <f>IF($C5958="","",Y5958-M5958)</f>
        <v/>
      </c>
      <c r="AD5958" s="8" t="n"/>
      <c r="AG5958" s="14" t="n"/>
      <c r="AI5958">
        <f>IF($C5958="","",IF(COUNTIF($C$2:$C5958,$C5958)=1,1,0))</f>
        <v/>
      </c>
      <c r="AJ5958">
        <f>IF($AI5958=1,SUMPRODUCT(--($AM$2:$AM$7001&lt;$AM5958))+1,"")</f>
        <v/>
      </c>
      <c r="AK5958">
        <f>IF($C5958="","",IF(OR($P5958=TRUE(),$P5958="TRUE"),1,0))</f>
        <v/>
      </c>
      <c r="AL5958">
        <f>IF($C5958="","",IF(AND($V5958="Yes",SUMPRODUCT((LEN(Settings!$F$6:$F$13)&gt;0)*ISNUMBER(SEARCH(Settings!$F$6:$F$13,$O5958)))=0),1,0))</f>
        <v/>
      </c>
      <c r="AM5958">
        <f>IF($AI5958=1,IFERROR(IF(VALUE($C5958)&lt;100000000,VALUE($C5958),1000000000),IFERROR(IF(VALUE(MID($C5958,2,20))&lt;100000000,VALUE(MID($C5958,2,20)),1000000000),1000000000))+ROW()/100000,"")</f>
        <v/>
      </c>
    </row>
    <row r="5959">
      <c r="E5959" s="14" t="n"/>
      <c r="M5959" s="8">
        <f>IF($C5959="","",L5959*T5959/100)</f>
        <v/>
      </c>
      <c r="S5959" s="8" t="n"/>
      <c r="T5959" s="8" t="n"/>
      <c r="W5959">
        <f>IF($C5959="","",IF($AL5959=1,0,IF($AK5959=1,Settings!$C$6,Settings!$C$7))*100)</f>
        <v/>
      </c>
      <c r="X5959" s="8">
        <f>IF($C5959="","",T5959*W5959/100)</f>
        <v/>
      </c>
      <c r="Y5959" s="8">
        <f>IF($C5959="","",T5959-X5959)</f>
        <v/>
      </c>
      <c r="Z5959" s="8">
        <f>IF($C5959="","",Y5959-M5959)</f>
        <v/>
      </c>
      <c r="AD5959" s="8" t="n"/>
      <c r="AG5959" s="14" t="n"/>
      <c r="AI5959">
        <f>IF($C5959="","",IF(COUNTIF($C$2:$C5959,$C5959)=1,1,0))</f>
        <v/>
      </c>
      <c r="AJ5959">
        <f>IF($AI5959=1,SUMPRODUCT(--($AM$2:$AM$7001&lt;$AM5959))+1,"")</f>
        <v/>
      </c>
      <c r="AK5959">
        <f>IF($C5959="","",IF(OR($P5959=TRUE(),$P5959="TRUE"),1,0))</f>
        <v/>
      </c>
      <c r="AL5959">
        <f>IF($C5959="","",IF(AND($V5959="Yes",SUMPRODUCT((LEN(Settings!$F$6:$F$13)&gt;0)*ISNUMBER(SEARCH(Settings!$F$6:$F$13,$O5959)))=0),1,0))</f>
        <v/>
      </c>
      <c r="AM5959">
        <f>IF($AI5959=1,IFERROR(IF(VALUE($C5959)&lt;100000000,VALUE($C5959),1000000000),IFERROR(IF(VALUE(MID($C5959,2,20))&lt;100000000,VALUE(MID($C5959,2,20)),1000000000),1000000000))+ROW()/100000,"")</f>
        <v/>
      </c>
    </row>
    <row r="5960">
      <c r="E5960" s="14" t="n"/>
      <c r="M5960" s="8">
        <f>IF($C5960="","",L5960*T5960/100)</f>
        <v/>
      </c>
      <c r="S5960" s="8" t="n"/>
      <c r="T5960" s="8" t="n"/>
      <c r="W5960">
        <f>IF($C5960="","",IF($AL5960=1,0,IF($AK5960=1,Settings!$C$6,Settings!$C$7))*100)</f>
        <v/>
      </c>
      <c r="X5960" s="8">
        <f>IF($C5960="","",T5960*W5960/100)</f>
        <v/>
      </c>
      <c r="Y5960" s="8">
        <f>IF($C5960="","",T5960-X5960)</f>
        <v/>
      </c>
      <c r="Z5960" s="8">
        <f>IF($C5960="","",Y5960-M5960)</f>
        <v/>
      </c>
      <c r="AD5960" s="8" t="n"/>
      <c r="AG5960" s="14" t="n"/>
      <c r="AI5960">
        <f>IF($C5960="","",IF(COUNTIF($C$2:$C5960,$C5960)=1,1,0))</f>
        <v/>
      </c>
      <c r="AJ5960">
        <f>IF($AI5960=1,SUMPRODUCT(--($AM$2:$AM$7001&lt;$AM5960))+1,"")</f>
        <v/>
      </c>
      <c r="AK5960">
        <f>IF($C5960="","",IF(OR($P5960=TRUE(),$P5960="TRUE"),1,0))</f>
        <v/>
      </c>
      <c r="AL5960">
        <f>IF($C5960="","",IF(AND($V5960="Yes",SUMPRODUCT((LEN(Settings!$F$6:$F$13)&gt;0)*ISNUMBER(SEARCH(Settings!$F$6:$F$13,$O5960)))=0),1,0))</f>
        <v/>
      </c>
      <c r="AM5960">
        <f>IF($AI5960=1,IFERROR(IF(VALUE($C5960)&lt;100000000,VALUE($C5960),1000000000),IFERROR(IF(VALUE(MID($C5960,2,20))&lt;100000000,VALUE(MID($C5960,2,20)),1000000000),1000000000))+ROW()/100000,"")</f>
        <v/>
      </c>
    </row>
    <row r="5961">
      <c r="E5961" s="14" t="n"/>
      <c r="M5961" s="8">
        <f>IF($C5961="","",L5961*T5961/100)</f>
        <v/>
      </c>
      <c r="S5961" s="8" t="n"/>
      <c r="T5961" s="8" t="n"/>
      <c r="W5961">
        <f>IF($C5961="","",IF($AL5961=1,0,IF($AK5961=1,Settings!$C$6,Settings!$C$7))*100)</f>
        <v/>
      </c>
      <c r="X5961" s="8">
        <f>IF($C5961="","",T5961*W5961/100)</f>
        <v/>
      </c>
      <c r="Y5961" s="8">
        <f>IF($C5961="","",T5961-X5961)</f>
        <v/>
      </c>
      <c r="Z5961" s="8">
        <f>IF($C5961="","",Y5961-M5961)</f>
        <v/>
      </c>
      <c r="AD5961" s="8" t="n"/>
      <c r="AG5961" s="14" t="n"/>
      <c r="AI5961">
        <f>IF($C5961="","",IF(COUNTIF($C$2:$C5961,$C5961)=1,1,0))</f>
        <v/>
      </c>
      <c r="AJ5961">
        <f>IF($AI5961=1,SUMPRODUCT(--($AM$2:$AM$7001&lt;$AM5961))+1,"")</f>
        <v/>
      </c>
      <c r="AK5961">
        <f>IF($C5961="","",IF(OR($P5961=TRUE(),$P5961="TRUE"),1,0))</f>
        <v/>
      </c>
      <c r="AL5961">
        <f>IF($C5961="","",IF(AND($V5961="Yes",SUMPRODUCT((LEN(Settings!$F$6:$F$13)&gt;0)*ISNUMBER(SEARCH(Settings!$F$6:$F$13,$O5961)))=0),1,0))</f>
        <v/>
      </c>
      <c r="AM5961">
        <f>IF($AI5961=1,IFERROR(IF(VALUE($C5961)&lt;100000000,VALUE($C5961),1000000000),IFERROR(IF(VALUE(MID($C5961,2,20))&lt;100000000,VALUE(MID($C5961,2,20)),1000000000),1000000000))+ROW()/100000,"")</f>
        <v/>
      </c>
    </row>
    <row r="5962">
      <c r="E5962" s="14" t="n"/>
      <c r="M5962" s="8">
        <f>IF($C5962="","",L5962*T5962/100)</f>
        <v/>
      </c>
      <c r="S5962" s="8" t="n"/>
      <c r="T5962" s="8" t="n"/>
      <c r="W5962">
        <f>IF($C5962="","",IF($AL5962=1,0,IF($AK5962=1,Settings!$C$6,Settings!$C$7))*100)</f>
        <v/>
      </c>
      <c r="X5962" s="8">
        <f>IF($C5962="","",T5962*W5962/100)</f>
        <v/>
      </c>
      <c r="Y5962" s="8">
        <f>IF($C5962="","",T5962-X5962)</f>
        <v/>
      </c>
      <c r="Z5962" s="8">
        <f>IF($C5962="","",Y5962-M5962)</f>
        <v/>
      </c>
      <c r="AD5962" s="8" t="n"/>
      <c r="AG5962" s="14" t="n"/>
      <c r="AI5962">
        <f>IF($C5962="","",IF(COUNTIF($C$2:$C5962,$C5962)=1,1,0))</f>
        <v/>
      </c>
      <c r="AJ5962">
        <f>IF($AI5962=1,SUMPRODUCT(--($AM$2:$AM$7001&lt;$AM5962))+1,"")</f>
        <v/>
      </c>
      <c r="AK5962">
        <f>IF($C5962="","",IF(OR($P5962=TRUE(),$P5962="TRUE"),1,0))</f>
        <v/>
      </c>
      <c r="AL5962">
        <f>IF($C5962="","",IF(AND($V5962="Yes",SUMPRODUCT((LEN(Settings!$F$6:$F$13)&gt;0)*ISNUMBER(SEARCH(Settings!$F$6:$F$13,$O5962)))=0),1,0))</f>
        <v/>
      </c>
      <c r="AM5962">
        <f>IF($AI5962=1,IFERROR(IF(VALUE($C5962)&lt;100000000,VALUE($C5962),1000000000),IFERROR(IF(VALUE(MID($C5962,2,20))&lt;100000000,VALUE(MID($C5962,2,20)),1000000000),1000000000))+ROW()/100000,"")</f>
        <v/>
      </c>
    </row>
    <row r="5963">
      <c r="E5963" s="14" t="n"/>
      <c r="M5963" s="8">
        <f>IF($C5963="","",L5963*T5963/100)</f>
        <v/>
      </c>
      <c r="S5963" s="8" t="n"/>
      <c r="T5963" s="8" t="n"/>
      <c r="W5963">
        <f>IF($C5963="","",IF($AL5963=1,0,IF($AK5963=1,Settings!$C$6,Settings!$C$7))*100)</f>
        <v/>
      </c>
      <c r="X5963" s="8">
        <f>IF($C5963="","",T5963*W5963/100)</f>
        <v/>
      </c>
      <c r="Y5963" s="8">
        <f>IF($C5963="","",T5963-X5963)</f>
        <v/>
      </c>
      <c r="Z5963" s="8">
        <f>IF($C5963="","",Y5963-M5963)</f>
        <v/>
      </c>
      <c r="AD5963" s="8" t="n"/>
      <c r="AG5963" s="14" t="n"/>
      <c r="AI5963">
        <f>IF($C5963="","",IF(COUNTIF($C$2:$C5963,$C5963)=1,1,0))</f>
        <v/>
      </c>
      <c r="AJ5963">
        <f>IF($AI5963=1,SUMPRODUCT(--($AM$2:$AM$7001&lt;$AM5963))+1,"")</f>
        <v/>
      </c>
      <c r="AK5963">
        <f>IF($C5963="","",IF(OR($P5963=TRUE(),$P5963="TRUE"),1,0))</f>
        <v/>
      </c>
      <c r="AL5963">
        <f>IF($C5963="","",IF(AND($V5963="Yes",SUMPRODUCT((LEN(Settings!$F$6:$F$13)&gt;0)*ISNUMBER(SEARCH(Settings!$F$6:$F$13,$O5963)))=0),1,0))</f>
        <v/>
      </c>
      <c r="AM5963">
        <f>IF($AI5963=1,IFERROR(IF(VALUE($C5963)&lt;100000000,VALUE($C5963),1000000000),IFERROR(IF(VALUE(MID($C5963,2,20))&lt;100000000,VALUE(MID($C5963,2,20)),1000000000),1000000000))+ROW()/100000,"")</f>
        <v/>
      </c>
    </row>
    <row r="5964">
      <c r="E5964" s="14" t="n"/>
      <c r="M5964" s="8">
        <f>IF($C5964="","",L5964*T5964/100)</f>
        <v/>
      </c>
      <c r="S5964" s="8" t="n"/>
      <c r="T5964" s="8" t="n"/>
      <c r="W5964">
        <f>IF($C5964="","",IF($AL5964=1,0,IF($AK5964=1,Settings!$C$6,Settings!$C$7))*100)</f>
        <v/>
      </c>
      <c r="X5964" s="8">
        <f>IF($C5964="","",T5964*W5964/100)</f>
        <v/>
      </c>
      <c r="Y5964" s="8">
        <f>IF($C5964="","",T5964-X5964)</f>
        <v/>
      </c>
      <c r="Z5964" s="8">
        <f>IF($C5964="","",Y5964-M5964)</f>
        <v/>
      </c>
      <c r="AD5964" s="8" t="n"/>
      <c r="AG5964" s="14" t="n"/>
      <c r="AI5964">
        <f>IF($C5964="","",IF(COUNTIF($C$2:$C5964,$C5964)=1,1,0))</f>
        <v/>
      </c>
      <c r="AJ5964">
        <f>IF($AI5964=1,SUMPRODUCT(--($AM$2:$AM$7001&lt;$AM5964))+1,"")</f>
        <v/>
      </c>
      <c r="AK5964">
        <f>IF($C5964="","",IF(OR($P5964=TRUE(),$P5964="TRUE"),1,0))</f>
        <v/>
      </c>
      <c r="AL5964">
        <f>IF($C5964="","",IF(AND($V5964="Yes",SUMPRODUCT((LEN(Settings!$F$6:$F$13)&gt;0)*ISNUMBER(SEARCH(Settings!$F$6:$F$13,$O5964)))=0),1,0))</f>
        <v/>
      </c>
      <c r="AM5964">
        <f>IF($AI5964=1,IFERROR(IF(VALUE($C5964)&lt;100000000,VALUE($C5964),1000000000),IFERROR(IF(VALUE(MID($C5964,2,20))&lt;100000000,VALUE(MID($C5964,2,20)),1000000000),1000000000))+ROW()/100000,"")</f>
        <v/>
      </c>
    </row>
    <row r="5965">
      <c r="E5965" s="14" t="n"/>
      <c r="M5965" s="8">
        <f>IF($C5965="","",L5965*T5965/100)</f>
        <v/>
      </c>
      <c r="S5965" s="8" t="n"/>
      <c r="T5965" s="8" t="n"/>
      <c r="W5965">
        <f>IF($C5965="","",IF($AL5965=1,0,IF($AK5965=1,Settings!$C$6,Settings!$C$7))*100)</f>
        <v/>
      </c>
      <c r="X5965" s="8">
        <f>IF($C5965="","",T5965*W5965/100)</f>
        <v/>
      </c>
      <c r="Y5965" s="8">
        <f>IF($C5965="","",T5965-X5965)</f>
        <v/>
      </c>
      <c r="Z5965" s="8">
        <f>IF($C5965="","",Y5965-M5965)</f>
        <v/>
      </c>
      <c r="AD5965" s="8" t="n"/>
      <c r="AG5965" s="14" t="n"/>
      <c r="AI5965">
        <f>IF($C5965="","",IF(COUNTIF($C$2:$C5965,$C5965)=1,1,0))</f>
        <v/>
      </c>
      <c r="AJ5965">
        <f>IF($AI5965=1,SUMPRODUCT(--($AM$2:$AM$7001&lt;$AM5965))+1,"")</f>
        <v/>
      </c>
      <c r="AK5965">
        <f>IF($C5965="","",IF(OR($P5965=TRUE(),$P5965="TRUE"),1,0))</f>
        <v/>
      </c>
      <c r="AL5965">
        <f>IF($C5965="","",IF(AND($V5965="Yes",SUMPRODUCT((LEN(Settings!$F$6:$F$13)&gt;0)*ISNUMBER(SEARCH(Settings!$F$6:$F$13,$O5965)))=0),1,0))</f>
        <v/>
      </c>
      <c r="AM5965">
        <f>IF($AI5965=1,IFERROR(IF(VALUE($C5965)&lt;100000000,VALUE($C5965),1000000000),IFERROR(IF(VALUE(MID($C5965,2,20))&lt;100000000,VALUE(MID($C5965,2,20)),1000000000),1000000000))+ROW()/100000,"")</f>
        <v/>
      </c>
    </row>
    <row r="5966">
      <c r="E5966" s="14" t="n"/>
      <c r="M5966" s="8">
        <f>IF($C5966="","",L5966*T5966/100)</f>
        <v/>
      </c>
      <c r="S5966" s="8" t="n"/>
      <c r="T5966" s="8" t="n"/>
      <c r="W5966">
        <f>IF($C5966="","",IF($AL5966=1,0,IF($AK5966=1,Settings!$C$6,Settings!$C$7))*100)</f>
        <v/>
      </c>
      <c r="X5966" s="8">
        <f>IF($C5966="","",T5966*W5966/100)</f>
        <v/>
      </c>
      <c r="Y5966" s="8">
        <f>IF($C5966="","",T5966-X5966)</f>
        <v/>
      </c>
      <c r="Z5966" s="8">
        <f>IF($C5966="","",Y5966-M5966)</f>
        <v/>
      </c>
      <c r="AD5966" s="8" t="n"/>
      <c r="AG5966" s="14" t="n"/>
      <c r="AI5966">
        <f>IF($C5966="","",IF(COUNTIF($C$2:$C5966,$C5966)=1,1,0))</f>
        <v/>
      </c>
      <c r="AJ5966">
        <f>IF($AI5966=1,SUMPRODUCT(--($AM$2:$AM$7001&lt;$AM5966))+1,"")</f>
        <v/>
      </c>
      <c r="AK5966">
        <f>IF($C5966="","",IF(OR($P5966=TRUE(),$P5966="TRUE"),1,0))</f>
        <v/>
      </c>
      <c r="AL5966">
        <f>IF($C5966="","",IF(AND($V5966="Yes",SUMPRODUCT((LEN(Settings!$F$6:$F$13)&gt;0)*ISNUMBER(SEARCH(Settings!$F$6:$F$13,$O5966)))=0),1,0))</f>
        <v/>
      </c>
      <c r="AM5966">
        <f>IF($AI5966=1,IFERROR(IF(VALUE($C5966)&lt;100000000,VALUE($C5966),1000000000),IFERROR(IF(VALUE(MID($C5966,2,20))&lt;100000000,VALUE(MID($C5966,2,20)),1000000000),1000000000))+ROW()/100000,"")</f>
        <v/>
      </c>
    </row>
    <row r="5967">
      <c r="E5967" s="14" t="n"/>
      <c r="M5967" s="8">
        <f>IF($C5967="","",L5967*T5967/100)</f>
        <v/>
      </c>
      <c r="S5967" s="8" t="n"/>
      <c r="T5967" s="8" t="n"/>
      <c r="W5967">
        <f>IF($C5967="","",IF($AL5967=1,0,IF($AK5967=1,Settings!$C$6,Settings!$C$7))*100)</f>
        <v/>
      </c>
      <c r="X5967" s="8">
        <f>IF($C5967="","",T5967*W5967/100)</f>
        <v/>
      </c>
      <c r="Y5967" s="8">
        <f>IF($C5967="","",T5967-X5967)</f>
        <v/>
      </c>
      <c r="Z5967" s="8">
        <f>IF($C5967="","",Y5967-M5967)</f>
        <v/>
      </c>
      <c r="AD5967" s="8" t="n"/>
      <c r="AG5967" s="14" t="n"/>
      <c r="AI5967">
        <f>IF($C5967="","",IF(COUNTIF($C$2:$C5967,$C5967)=1,1,0))</f>
        <v/>
      </c>
      <c r="AJ5967">
        <f>IF($AI5967=1,SUMPRODUCT(--($AM$2:$AM$7001&lt;$AM5967))+1,"")</f>
        <v/>
      </c>
      <c r="AK5967">
        <f>IF($C5967="","",IF(OR($P5967=TRUE(),$P5967="TRUE"),1,0))</f>
        <v/>
      </c>
      <c r="AL5967">
        <f>IF($C5967="","",IF(AND($V5967="Yes",SUMPRODUCT((LEN(Settings!$F$6:$F$13)&gt;0)*ISNUMBER(SEARCH(Settings!$F$6:$F$13,$O5967)))=0),1,0))</f>
        <v/>
      </c>
      <c r="AM5967">
        <f>IF($AI5967=1,IFERROR(IF(VALUE($C5967)&lt;100000000,VALUE($C5967),1000000000),IFERROR(IF(VALUE(MID($C5967,2,20))&lt;100000000,VALUE(MID($C5967,2,20)),1000000000),1000000000))+ROW()/100000,"")</f>
        <v/>
      </c>
    </row>
    <row r="5968">
      <c r="E5968" s="14" t="n"/>
      <c r="M5968" s="8">
        <f>IF($C5968="","",L5968*T5968/100)</f>
        <v/>
      </c>
      <c r="S5968" s="8" t="n"/>
      <c r="T5968" s="8" t="n"/>
      <c r="W5968">
        <f>IF($C5968="","",IF($AL5968=1,0,IF($AK5968=1,Settings!$C$6,Settings!$C$7))*100)</f>
        <v/>
      </c>
      <c r="X5968" s="8">
        <f>IF($C5968="","",T5968*W5968/100)</f>
        <v/>
      </c>
      <c r="Y5968" s="8">
        <f>IF($C5968="","",T5968-X5968)</f>
        <v/>
      </c>
      <c r="Z5968" s="8">
        <f>IF($C5968="","",Y5968-M5968)</f>
        <v/>
      </c>
      <c r="AD5968" s="8" t="n"/>
      <c r="AG5968" s="14" t="n"/>
      <c r="AI5968">
        <f>IF($C5968="","",IF(COUNTIF($C$2:$C5968,$C5968)=1,1,0))</f>
        <v/>
      </c>
      <c r="AJ5968">
        <f>IF($AI5968=1,SUMPRODUCT(--($AM$2:$AM$7001&lt;$AM5968))+1,"")</f>
        <v/>
      </c>
      <c r="AK5968">
        <f>IF($C5968="","",IF(OR($P5968=TRUE(),$P5968="TRUE"),1,0))</f>
        <v/>
      </c>
      <c r="AL5968">
        <f>IF($C5968="","",IF(AND($V5968="Yes",SUMPRODUCT((LEN(Settings!$F$6:$F$13)&gt;0)*ISNUMBER(SEARCH(Settings!$F$6:$F$13,$O5968)))=0),1,0))</f>
        <v/>
      </c>
      <c r="AM5968">
        <f>IF($AI5968=1,IFERROR(IF(VALUE($C5968)&lt;100000000,VALUE($C5968),1000000000),IFERROR(IF(VALUE(MID($C5968,2,20))&lt;100000000,VALUE(MID($C5968,2,20)),1000000000),1000000000))+ROW()/100000,"")</f>
        <v/>
      </c>
    </row>
    <row r="5969">
      <c r="E5969" s="14" t="n"/>
      <c r="M5969" s="8">
        <f>IF($C5969="","",L5969*T5969/100)</f>
        <v/>
      </c>
      <c r="S5969" s="8" t="n"/>
      <c r="T5969" s="8" t="n"/>
      <c r="W5969">
        <f>IF($C5969="","",IF($AL5969=1,0,IF($AK5969=1,Settings!$C$6,Settings!$C$7))*100)</f>
        <v/>
      </c>
      <c r="X5969" s="8">
        <f>IF($C5969="","",T5969*W5969/100)</f>
        <v/>
      </c>
      <c r="Y5969" s="8">
        <f>IF($C5969="","",T5969-X5969)</f>
        <v/>
      </c>
      <c r="Z5969" s="8">
        <f>IF($C5969="","",Y5969-M5969)</f>
        <v/>
      </c>
      <c r="AD5969" s="8" t="n"/>
      <c r="AG5969" s="14" t="n"/>
      <c r="AI5969">
        <f>IF($C5969="","",IF(COUNTIF($C$2:$C5969,$C5969)=1,1,0))</f>
        <v/>
      </c>
      <c r="AJ5969">
        <f>IF($AI5969=1,SUMPRODUCT(--($AM$2:$AM$7001&lt;$AM5969))+1,"")</f>
        <v/>
      </c>
      <c r="AK5969">
        <f>IF($C5969="","",IF(OR($P5969=TRUE(),$P5969="TRUE"),1,0))</f>
        <v/>
      </c>
      <c r="AL5969">
        <f>IF($C5969="","",IF(AND($V5969="Yes",SUMPRODUCT((LEN(Settings!$F$6:$F$13)&gt;0)*ISNUMBER(SEARCH(Settings!$F$6:$F$13,$O5969)))=0),1,0))</f>
        <v/>
      </c>
      <c r="AM5969">
        <f>IF($AI5969=1,IFERROR(IF(VALUE($C5969)&lt;100000000,VALUE($C5969),1000000000),IFERROR(IF(VALUE(MID($C5969,2,20))&lt;100000000,VALUE(MID($C5969,2,20)),1000000000),1000000000))+ROW()/100000,"")</f>
        <v/>
      </c>
    </row>
    <row r="5970">
      <c r="E5970" s="14" t="n"/>
      <c r="M5970" s="8">
        <f>IF($C5970="","",L5970*T5970/100)</f>
        <v/>
      </c>
      <c r="S5970" s="8" t="n"/>
      <c r="T5970" s="8" t="n"/>
      <c r="W5970">
        <f>IF($C5970="","",IF($AL5970=1,0,IF($AK5970=1,Settings!$C$6,Settings!$C$7))*100)</f>
        <v/>
      </c>
      <c r="X5970" s="8">
        <f>IF($C5970="","",T5970*W5970/100)</f>
        <v/>
      </c>
      <c r="Y5970" s="8">
        <f>IF($C5970="","",T5970-X5970)</f>
        <v/>
      </c>
      <c r="Z5970" s="8">
        <f>IF($C5970="","",Y5970-M5970)</f>
        <v/>
      </c>
      <c r="AD5970" s="8" t="n"/>
      <c r="AG5970" s="14" t="n"/>
      <c r="AI5970">
        <f>IF($C5970="","",IF(COUNTIF($C$2:$C5970,$C5970)=1,1,0))</f>
        <v/>
      </c>
      <c r="AJ5970">
        <f>IF($AI5970=1,SUMPRODUCT(--($AM$2:$AM$7001&lt;$AM5970))+1,"")</f>
        <v/>
      </c>
      <c r="AK5970">
        <f>IF($C5970="","",IF(OR($P5970=TRUE(),$P5970="TRUE"),1,0))</f>
        <v/>
      </c>
      <c r="AL5970">
        <f>IF($C5970="","",IF(AND($V5970="Yes",SUMPRODUCT((LEN(Settings!$F$6:$F$13)&gt;0)*ISNUMBER(SEARCH(Settings!$F$6:$F$13,$O5970)))=0),1,0))</f>
        <v/>
      </c>
      <c r="AM5970">
        <f>IF($AI5970=1,IFERROR(IF(VALUE($C5970)&lt;100000000,VALUE($C5970),1000000000),IFERROR(IF(VALUE(MID($C5970,2,20))&lt;100000000,VALUE(MID($C5970,2,20)),1000000000),1000000000))+ROW()/100000,"")</f>
        <v/>
      </c>
    </row>
    <row r="5971">
      <c r="E5971" s="14" t="n"/>
      <c r="M5971" s="8">
        <f>IF($C5971="","",L5971*T5971/100)</f>
        <v/>
      </c>
      <c r="S5971" s="8" t="n"/>
      <c r="T5971" s="8" t="n"/>
      <c r="W5971">
        <f>IF($C5971="","",IF($AL5971=1,0,IF($AK5971=1,Settings!$C$6,Settings!$C$7))*100)</f>
        <v/>
      </c>
      <c r="X5971" s="8">
        <f>IF($C5971="","",T5971*W5971/100)</f>
        <v/>
      </c>
      <c r="Y5971" s="8">
        <f>IF($C5971="","",T5971-X5971)</f>
        <v/>
      </c>
      <c r="Z5971" s="8">
        <f>IF($C5971="","",Y5971-M5971)</f>
        <v/>
      </c>
      <c r="AD5971" s="8" t="n"/>
      <c r="AG5971" s="14" t="n"/>
      <c r="AI5971">
        <f>IF($C5971="","",IF(COUNTIF($C$2:$C5971,$C5971)=1,1,0))</f>
        <v/>
      </c>
      <c r="AJ5971">
        <f>IF($AI5971=1,SUMPRODUCT(--($AM$2:$AM$7001&lt;$AM5971))+1,"")</f>
        <v/>
      </c>
      <c r="AK5971">
        <f>IF($C5971="","",IF(OR($P5971=TRUE(),$P5971="TRUE"),1,0))</f>
        <v/>
      </c>
      <c r="AL5971">
        <f>IF($C5971="","",IF(AND($V5971="Yes",SUMPRODUCT((LEN(Settings!$F$6:$F$13)&gt;0)*ISNUMBER(SEARCH(Settings!$F$6:$F$13,$O5971)))=0),1,0))</f>
        <v/>
      </c>
      <c r="AM5971">
        <f>IF($AI5971=1,IFERROR(IF(VALUE($C5971)&lt;100000000,VALUE($C5971),1000000000),IFERROR(IF(VALUE(MID($C5971,2,20))&lt;100000000,VALUE(MID($C5971,2,20)),1000000000),1000000000))+ROW()/100000,"")</f>
        <v/>
      </c>
    </row>
    <row r="5972">
      <c r="E5972" s="14" t="n"/>
      <c r="M5972" s="8">
        <f>IF($C5972="","",L5972*T5972/100)</f>
        <v/>
      </c>
      <c r="S5972" s="8" t="n"/>
      <c r="T5972" s="8" t="n"/>
      <c r="W5972">
        <f>IF($C5972="","",IF($AL5972=1,0,IF($AK5972=1,Settings!$C$6,Settings!$C$7))*100)</f>
        <v/>
      </c>
      <c r="X5972" s="8">
        <f>IF($C5972="","",T5972*W5972/100)</f>
        <v/>
      </c>
      <c r="Y5972" s="8">
        <f>IF($C5972="","",T5972-X5972)</f>
        <v/>
      </c>
      <c r="Z5972" s="8">
        <f>IF($C5972="","",Y5972-M5972)</f>
        <v/>
      </c>
      <c r="AD5972" s="8" t="n"/>
      <c r="AG5972" s="14" t="n"/>
      <c r="AI5972">
        <f>IF($C5972="","",IF(COUNTIF($C$2:$C5972,$C5972)=1,1,0))</f>
        <v/>
      </c>
      <c r="AJ5972">
        <f>IF($AI5972=1,SUMPRODUCT(--($AM$2:$AM$7001&lt;$AM5972))+1,"")</f>
        <v/>
      </c>
      <c r="AK5972">
        <f>IF($C5972="","",IF(OR($P5972=TRUE(),$P5972="TRUE"),1,0))</f>
        <v/>
      </c>
      <c r="AL5972">
        <f>IF($C5972="","",IF(AND($V5972="Yes",SUMPRODUCT((LEN(Settings!$F$6:$F$13)&gt;0)*ISNUMBER(SEARCH(Settings!$F$6:$F$13,$O5972)))=0),1,0))</f>
        <v/>
      </c>
      <c r="AM5972">
        <f>IF($AI5972=1,IFERROR(IF(VALUE($C5972)&lt;100000000,VALUE($C5972),1000000000),IFERROR(IF(VALUE(MID($C5972,2,20))&lt;100000000,VALUE(MID($C5972,2,20)),1000000000),1000000000))+ROW()/100000,"")</f>
        <v/>
      </c>
    </row>
    <row r="5973">
      <c r="E5973" s="14" t="n"/>
      <c r="M5973" s="8">
        <f>IF($C5973="","",L5973*T5973/100)</f>
        <v/>
      </c>
      <c r="S5973" s="8" t="n"/>
      <c r="T5973" s="8" t="n"/>
      <c r="W5973">
        <f>IF($C5973="","",IF($AL5973=1,0,IF($AK5973=1,Settings!$C$6,Settings!$C$7))*100)</f>
        <v/>
      </c>
      <c r="X5973" s="8">
        <f>IF($C5973="","",T5973*W5973/100)</f>
        <v/>
      </c>
      <c r="Y5973" s="8">
        <f>IF($C5973="","",T5973-X5973)</f>
        <v/>
      </c>
      <c r="Z5973" s="8">
        <f>IF($C5973="","",Y5973-M5973)</f>
        <v/>
      </c>
      <c r="AD5973" s="8" t="n"/>
      <c r="AG5973" s="14" t="n"/>
      <c r="AI5973">
        <f>IF($C5973="","",IF(COUNTIF($C$2:$C5973,$C5973)=1,1,0))</f>
        <v/>
      </c>
      <c r="AJ5973">
        <f>IF($AI5973=1,SUMPRODUCT(--($AM$2:$AM$7001&lt;$AM5973))+1,"")</f>
        <v/>
      </c>
      <c r="AK5973">
        <f>IF($C5973="","",IF(OR($P5973=TRUE(),$P5973="TRUE"),1,0))</f>
        <v/>
      </c>
      <c r="AL5973">
        <f>IF($C5973="","",IF(AND($V5973="Yes",SUMPRODUCT((LEN(Settings!$F$6:$F$13)&gt;0)*ISNUMBER(SEARCH(Settings!$F$6:$F$13,$O5973)))=0),1,0))</f>
        <v/>
      </c>
      <c r="AM5973">
        <f>IF($AI5973=1,IFERROR(IF(VALUE($C5973)&lt;100000000,VALUE($C5973),1000000000),IFERROR(IF(VALUE(MID($C5973,2,20))&lt;100000000,VALUE(MID($C5973,2,20)),1000000000),1000000000))+ROW()/100000,"")</f>
        <v/>
      </c>
    </row>
    <row r="5974">
      <c r="E5974" s="14" t="n"/>
      <c r="M5974" s="8">
        <f>IF($C5974="","",L5974*T5974/100)</f>
        <v/>
      </c>
      <c r="S5974" s="8" t="n"/>
      <c r="T5974" s="8" t="n"/>
      <c r="W5974">
        <f>IF($C5974="","",IF($AL5974=1,0,IF($AK5974=1,Settings!$C$6,Settings!$C$7))*100)</f>
        <v/>
      </c>
      <c r="X5974" s="8">
        <f>IF($C5974="","",T5974*W5974/100)</f>
        <v/>
      </c>
      <c r="Y5974" s="8">
        <f>IF($C5974="","",T5974-X5974)</f>
        <v/>
      </c>
      <c r="Z5974" s="8">
        <f>IF($C5974="","",Y5974-M5974)</f>
        <v/>
      </c>
      <c r="AD5974" s="8" t="n"/>
      <c r="AG5974" s="14" t="n"/>
      <c r="AI5974">
        <f>IF($C5974="","",IF(COUNTIF($C$2:$C5974,$C5974)=1,1,0))</f>
        <v/>
      </c>
      <c r="AJ5974">
        <f>IF($AI5974=1,SUMPRODUCT(--($AM$2:$AM$7001&lt;$AM5974))+1,"")</f>
        <v/>
      </c>
      <c r="AK5974">
        <f>IF($C5974="","",IF(OR($P5974=TRUE(),$P5974="TRUE"),1,0))</f>
        <v/>
      </c>
      <c r="AL5974">
        <f>IF($C5974="","",IF(AND($V5974="Yes",SUMPRODUCT((LEN(Settings!$F$6:$F$13)&gt;0)*ISNUMBER(SEARCH(Settings!$F$6:$F$13,$O5974)))=0),1,0))</f>
        <v/>
      </c>
      <c r="AM5974">
        <f>IF($AI5974=1,IFERROR(IF(VALUE($C5974)&lt;100000000,VALUE($C5974),1000000000),IFERROR(IF(VALUE(MID($C5974,2,20))&lt;100000000,VALUE(MID($C5974,2,20)),1000000000),1000000000))+ROW()/100000,"")</f>
        <v/>
      </c>
    </row>
    <row r="5975">
      <c r="E5975" s="14" t="n"/>
      <c r="M5975" s="8">
        <f>IF($C5975="","",L5975*T5975/100)</f>
        <v/>
      </c>
      <c r="S5975" s="8" t="n"/>
      <c r="T5975" s="8" t="n"/>
      <c r="W5975">
        <f>IF($C5975="","",IF($AL5975=1,0,IF($AK5975=1,Settings!$C$6,Settings!$C$7))*100)</f>
        <v/>
      </c>
      <c r="X5975" s="8">
        <f>IF($C5975="","",T5975*W5975/100)</f>
        <v/>
      </c>
      <c r="Y5975" s="8">
        <f>IF($C5975="","",T5975-X5975)</f>
        <v/>
      </c>
      <c r="Z5975" s="8">
        <f>IF($C5975="","",Y5975-M5975)</f>
        <v/>
      </c>
      <c r="AD5975" s="8" t="n"/>
      <c r="AG5975" s="14" t="n"/>
      <c r="AI5975">
        <f>IF($C5975="","",IF(COUNTIF($C$2:$C5975,$C5975)=1,1,0))</f>
        <v/>
      </c>
      <c r="AJ5975">
        <f>IF($AI5975=1,SUMPRODUCT(--($AM$2:$AM$7001&lt;$AM5975))+1,"")</f>
        <v/>
      </c>
      <c r="AK5975">
        <f>IF($C5975="","",IF(OR($P5975=TRUE(),$P5975="TRUE"),1,0))</f>
        <v/>
      </c>
      <c r="AL5975">
        <f>IF($C5975="","",IF(AND($V5975="Yes",SUMPRODUCT((LEN(Settings!$F$6:$F$13)&gt;0)*ISNUMBER(SEARCH(Settings!$F$6:$F$13,$O5975)))=0),1,0))</f>
        <v/>
      </c>
      <c r="AM5975">
        <f>IF($AI5975=1,IFERROR(IF(VALUE($C5975)&lt;100000000,VALUE($C5975),1000000000),IFERROR(IF(VALUE(MID($C5975,2,20))&lt;100000000,VALUE(MID($C5975,2,20)),1000000000),1000000000))+ROW()/100000,"")</f>
        <v/>
      </c>
    </row>
    <row r="5976">
      <c r="E5976" s="14" t="n"/>
      <c r="M5976" s="8">
        <f>IF($C5976="","",L5976*T5976/100)</f>
        <v/>
      </c>
      <c r="S5976" s="8" t="n"/>
      <c r="T5976" s="8" t="n"/>
      <c r="W5976">
        <f>IF($C5976="","",IF($AL5976=1,0,IF($AK5976=1,Settings!$C$6,Settings!$C$7))*100)</f>
        <v/>
      </c>
      <c r="X5976" s="8">
        <f>IF($C5976="","",T5976*W5976/100)</f>
        <v/>
      </c>
      <c r="Y5976" s="8">
        <f>IF($C5976="","",T5976-X5976)</f>
        <v/>
      </c>
      <c r="Z5976" s="8">
        <f>IF($C5976="","",Y5976-M5976)</f>
        <v/>
      </c>
      <c r="AD5976" s="8" t="n"/>
      <c r="AG5976" s="14" t="n"/>
      <c r="AI5976">
        <f>IF($C5976="","",IF(COUNTIF($C$2:$C5976,$C5976)=1,1,0))</f>
        <v/>
      </c>
      <c r="AJ5976">
        <f>IF($AI5976=1,SUMPRODUCT(--($AM$2:$AM$7001&lt;$AM5976))+1,"")</f>
        <v/>
      </c>
      <c r="AK5976">
        <f>IF($C5976="","",IF(OR($P5976=TRUE(),$P5976="TRUE"),1,0))</f>
        <v/>
      </c>
      <c r="AL5976">
        <f>IF($C5976="","",IF(AND($V5976="Yes",SUMPRODUCT((LEN(Settings!$F$6:$F$13)&gt;0)*ISNUMBER(SEARCH(Settings!$F$6:$F$13,$O5976)))=0),1,0))</f>
        <v/>
      </c>
      <c r="AM5976">
        <f>IF($AI5976=1,IFERROR(IF(VALUE($C5976)&lt;100000000,VALUE($C5976),1000000000),IFERROR(IF(VALUE(MID($C5976,2,20))&lt;100000000,VALUE(MID($C5976,2,20)),1000000000),1000000000))+ROW()/100000,"")</f>
        <v/>
      </c>
    </row>
    <row r="5977">
      <c r="E5977" s="14" t="n"/>
      <c r="M5977" s="8">
        <f>IF($C5977="","",L5977*T5977/100)</f>
        <v/>
      </c>
      <c r="S5977" s="8" t="n"/>
      <c r="T5977" s="8" t="n"/>
      <c r="W5977">
        <f>IF($C5977="","",IF($AL5977=1,0,IF($AK5977=1,Settings!$C$6,Settings!$C$7))*100)</f>
        <v/>
      </c>
      <c r="X5977" s="8">
        <f>IF($C5977="","",T5977*W5977/100)</f>
        <v/>
      </c>
      <c r="Y5977" s="8">
        <f>IF($C5977="","",T5977-X5977)</f>
        <v/>
      </c>
      <c r="Z5977" s="8">
        <f>IF($C5977="","",Y5977-M5977)</f>
        <v/>
      </c>
      <c r="AD5977" s="8" t="n"/>
      <c r="AG5977" s="14" t="n"/>
      <c r="AI5977">
        <f>IF($C5977="","",IF(COUNTIF($C$2:$C5977,$C5977)=1,1,0))</f>
        <v/>
      </c>
      <c r="AJ5977">
        <f>IF($AI5977=1,SUMPRODUCT(--($AM$2:$AM$7001&lt;$AM5977))+1,"")</f>
        <v/>
      </c>
      <c r="AK5977">
        <f>IF($C5977="","",IF(OR($P5977=TRUE(),$P5977="TRUE"),1,0))</f>
        <v/>
      </c>
      <c r="AL5977">
        <f>IF($C5977="","",IF(AND($V5977="Yes",SUMPRODUCT((LEN(Settings!$F$6:$F$13)&gt;0)*ISNUMBER(SEARCH(Settings!$F$6:$F$13,$O5977)))=0),1,0))</f>
        <v/>
      </c>
      <c r="AM5977">
        <f>IF($AI5977=1,IFERROR(IF(VALUE($C5977)&lt;100000000,VALUE($C5977),1000000000),IFERROR(IF(VALUE(MID($C5977,2,20))&lt;100000000,VALUE(MID($C5977,2,20)),1000000000),1000000000))+ROW()/100000,"")</f>
        <v/>
      </c>
    </row>
    <row r="5978">
      <c r="E5978" s="14" t="n"/>
      <c r="M5978" s="8">
        <f>IF($C5978="","",L5978*T5978/100)</f>
        <v/>
      </c>
      <c r="S5978" s="8" t="n"/>
      <c r="T5978" s="8" t="n"/>
      <c r="W5978">
        <f>IF($C5978="","",IF($AL5978=1,0,IF($AK5978=1,Settings!$C$6,Settings!$C$7))*100)</f>
        <v/>
      </c>
      <c r="X5978" s="8">
        <f>IF($C5978="","",T5978*W5978/100)</f>
        <v/>
      </c>
      <c r="Y5978" s="8">
        <f>IF($C5978="","",T5978-X5978)</f>
        <v/>
      </c>
      <c r="Z5978" s="8">
        <f>IF($C5978="","",Y5978-M5978)</f>
        <v/>
      </c>
      <c r="AD5978" s="8" t="n"/>
      <c r="AG5978" s="14" t="n"/>
      <c r="AI5978">
        <f>IF($C5978="","",IF(COUNTIF($C$2:$C5978,$C5978)=1,1,0))</f>
        <v/>
      </c>
      <c r="AJ5978">
        <f>IF($AI5978=1,SUMPRODUCT(--($AM$2:$AM$7001&lt;$AM5978))+1,"")</f>
        <v/>
      </c>
      <c r="AK5978">
        <f>IF($C5978="","",IF(OR($P5978=TRUE(),$P5978="TRUE"),1,0))</f>
        <v/>
      </c>
      <c r="AL5978">
        <f>IF($C5978="","",IF(AND($V5978="Yes",SUMPRODUCT((LEN(Settings!$F$6:$F$13)&gt;0)*ISNUMBER(SEARCH(Settings!$F$6:$F$13,$O5978)))=0),1,0))</f>
        <v/>
      </c>
      <c r="AM5978">
        <f>IF($AI5978=1,IFERROR(IF(VALUE($C5978)&lt;100000000,VALUE($C5978),1000000000),IFERROR(IF(VALUE(MID($C5978,2,20))&lt;100000000,VALUE(MID($C5978,2,20)),1000000000),1000000000))+ROW()/100000,"")</f>
        <v/>
      </c>
    </row>
    <row r="5979">
      <c r="E5979" s="14" t="n"/>
      <c r="M5979" s="8">
        <f>IF($C5979="","",L5979*T5979/100)</f>
        <v/>
      </c>
      <c r="S5979" s="8" t="n"/>
      <c r="T5979" s="8" t="n"/>
      <c r="W5979">
        <f>IF($C5979="","",IF($AL5979=1,0,IF($AK5979=1,Settings!$C$6,Settings!$C$7))*100)</f>
        <v/>
      </c>
      <c r="X5979" s="8">
        <f>IF($C5979="","",T5979*W5979/100)</f>
        <v/>
      </c>
      <c r="Y5979" s="8">
        <f>IF($C5979="","",T5979-X5979)</f>
        <v/>
      </c>
      <c r="Z5979" s="8">
        <f>IF($C5979="","",Y5979-M5979)</f>
        <v/>
      </c>
      <c r="AD5979" s="8" t="n"/>
      <c r="AG5979" s="14" t="n"/>
      <c r="AI5979">
        <f>IF($C5979="","",IF(COUNTIF($C$2:$C5979,$C5979)=1,1,0))</f>
        <v/>
      </c>
      <c r="AJ5979">
        <f>IF($AI5979=1,SUMPRODUCT(--($AM$2:$AM$7001&lt;$AM5979))+1,"")</f>
        <v/>
      </c>
      <c r="AK5979">
        <f>IF($C5979="","",IF(OR($P5979=TRUE(),$P5979="TRUE"),1,0))</f>
        <v/>
      </c>
      <c r="AL5979">
        <f>IF($C5979="","",IF(AND($V5979="Yes",SUMPRODUCT((LEN(Settings!$F$6:$F$13)&gt;0)*ISNUMBER(SEARCH(Settings!$F$6:$F$13,$O5979)))=0),1,0))</f>
        <v/>
      </c>
      <c r="AM5979">
        <f>IF($AI5979=1,IFERROR(IF(VALUE($C5979)&lt;100000000,VALUE($C5979),1000000000),IFERROR(IF(VALUE(MID($C5979,2,20))&lt;100000000,VALUE(MID($C5979,2,20)),1000000000),1000000000))+ROW()/100000,"")</f>
        <v/>
      </c>
    </row>
    <row r="5980">
      <c r="E5980" s="14" t="n"/>
      <c r="M5980" s="8">
        <f>IF($C5980="","",L5980*T5980/100)</f>
        <v/>
      </c>
      <c r="S5980" s="8" t="n"/>
      <c r="T5980" s="8" t="n"/>
      <c r="W5980">
        <f>IF($C5980="","",IF($AL5980=1,0,IF($AK5980=1,Settings!$C$6,Settings!$C$7))*100)</f>
        <v/>
      </c>
      <c r="X5980" s="8">
        <f>IF($C5980="","",T5980*W5980/100)</f>
        <v/>
      </c>
      <c r="Y5980" s="8">
        <f>IF($C5980="","",T5980-X5980)</f>
        <v/>
      </c>
      <c r="Z5980" s="8">
        <f>IF($C5980="","",Y5980-M5980)</f>
        <v/>
      </c>
      <c r="AD5980" s="8" t="n"/>
      <c r="AG5980" s="14" t="n"/>
      <c r="AI5980">
        <f>IF($C5980="","",IF(COUNTIF($C$2:$C5980,$C5980)=1,1,0))</f>
        <v/>
      </c>
      <c r="AJ5980">
        <f>IF($AI5980=1,SUMPRODUCT(--($AM$2:$AM$7001&lt;$AM5980))+1,"")</f>
        <v/>
      </c>
      <c r="AK5980">
        <f>IF($C5980="","",IF(OR($P5980=TRUE(),$P5980="TRUE"),1,0))</f>
        <v/>
      </c>
      <c r="AL5980">
        <f>IF($C5980="","",IF(AND($V5980="Yes",SUMPRODUCT((LEN(Settings!$F$6:$F$13)&gt;0)*ISNUMBER(SEARCH(Settings!$F$6:$F$13,$O5980)))=0),1,0))</f>
        <v/>
      </c>
      <c r="AM5980">
        <f>IF($AI5980=1,IFERROR(IF(VALUE($C5980)&lt;100000000,VALUE($C5980),1000000000),IFERROR(IF(VALUE(MID($C5980,2,20))&lt;100000000,VALUE(MID($C5980,2,20)),1000000000),1000000000))+ROW()/100000,"")</f>
        <v/>
      </c>
    </row>
    <row r="5981">
      <c r="E5981" s="14" t="n"/>
      <c r="M5981" s="8">
        <f>IF($C5981="","",L5981*T5981/100)</f>
        <v/>
      </c>
      <c r="S5981" s="8" t="n"/>
      <c r="T5981" s="8" t="n"/>
      <c r="W5981">
        <f>IF($C5981="","",IF($AL5981=1,0,IF($AK5981=1,Settings!$C$6,Settings!$C$7))*100)</f>
        <v/>
      </c>
      <c r="X5981" s="8">
        <f>IF($C5981="","",T5981*W5981/100)</f>
        <v/>
      </c>
      <c r="Y5981" s="8">
        <f>IF($C5981="","",T5981-X5981)</f>
        <v/>
      </c>
      <c r="Z5981" s="8">
        <f>IF($C5981="","",Y5981-M5981)</f>
        <v/>
      </c>
      <c r="AD5981" s="8" t="n"/>
      <c r="AG5981" s="14" t="n"/>
      <c r="AI5981">
        <f>IF($C5981="","",IF(COUNTIF($C$2:$C5981,$C5981)=1,1,0))</f>
        <v/>
      </c>
      <c r="AJ5981">
        <f>IF($AI5981=1,SUMPRODUCT(--($AM$2:$AM$7001&lt;$AM5981))+1,"")</f>
        <v/>
      </c>
      <c r="AK5981">
        <f>IF($C5981="","",IF(OR($P5981=TRUE(),$P5981="TRUE"),1,0))</f>
        <v/>
      </c>
      <c r="AL5981">
        <f>IF($C5981="","",IF(AND($V5981="Yes",SUMPRODUCT((LEN(Settings!$F$6:$F$13)&gt;0)*ISNUMBER(SEARCH(Settings!$F$6:$F$13,$O5981)))=0),1,0))</f>
        <v/>
      </c>
      <c r="AM5981">
        <f>IF($AI5981=1,IFERROR(IF(VALUE($C5981)&lt;100000000,VALUE($C5981),1000000000),IFERROR(IF(VALUE(MID($C5981,2,20))&lt;100000000,VALUE(MID($C5981,2,20)),1000000000),1000000000))+ROW()/100000,"")</f>
        <v/>
      </c>
    </row>
    <row r="5982">
      <c r="E5982" s="14" t="n"/>
      <c r="M5982" s="8">
        <f>IF($C5982="","",L5982*T5982/100)</f>
        <v/>
      </c>
      <c r="S5982" s="8" t="n"/>
      <c r="T5982" s="8" t="n"/>
      <c r="W5982">
        <f>IF($C5982="","",IF($AL5982=1,0,IF($AK5982=1,Settings!$C$6,Settings!$C$7))*100)</f>
        <v/>
      </c>
      <c r="X5982" s="8">
        <f>IF($C5982="","",T5982*W5982/100)</f>
        <v/>
      </c>
      <c r="Y5982" s="8">
        <f>IF($C5982="","",T5982-X5982)</f>
        <v/>
      </c>
      <c r="Z5982" s="8">
        <f>IF($C5982="","",Y5982-M5982)</f>
        <v/>
      </c>
      <c r="AD5982" s="8" t="n"/>
      <c r="AG5982" s="14" t="n"/>
      <c r="AI5982">
        <f>IF($C5982="","",IF(COUNTIF($C$2:$C5982,$C5982)=1,1,0))</f>
        <v/>
      </c>
      <c r="AJ5982">
        <f>IF($AI5982=1,SUMPRODUCT(--($AM$2:$AM$7001&lt;$AM5982))+1,"")</f>
        <v/>
      </c>
      <c r="AK5982">
        <f>IF($C5982="","",IF(OR($P5982=TRUE(),$P5982="TRUE"),1,0))</f>
        <v/>
      </c>
      <c r="AL5982">
        <f>IF($C5982="","",IF(AND($V5982="Yes",SUMPRODUCT((LEN(Settings!$F$6:$F$13)&gt;0)*ISNUMBER(SEARCH(Settings!$F$6:$F$13,$O5982)))=0),1,0))</f>
        <v/>
      </c>
      <c r="AM5982">
        <f>IF($AI5982=1,IFERROR(IF(VALUE($C5982)&lt;100000000,VALUE($C5982),1000000000),IFERROR(IF(VALUE(MID($C5982,2,20))&lt;100000000,VALUE(MID($C5982,2,20)),1000000000),1000000000))+ROW()/100000,"")</f>
        <v/>
      </c>
    </row>
    <row r="5983">
      <c r="E5983" s="14" t="n"/>
      <c r="M5983" s="8">
        <f>IF($C5983="","",L5983*T5983/100)</f>
        <v/>
      </c>
      <c r="S5983" s="8" t="n"/>
      <c r="T5983" s="8" t="n"/>
      <c r="W5983">
        <f>IF($C5983="","",IF($AL5983=1,0,IF($AK5983=1,Settings!$C$6,Settings!$C$7))*100)</f>
        <v/>
      </c>
      <c r="X5983" s="8">
        <f>IF($C5983="","",T5983*W5983/100)</f>
        <v/>
      </c>
      <c r="Y5983" s="8">
        <f>IF($C5983="","",T5983-X5983)</f>
        <v/>
      </c>
      <c r="Z5983" s="8">
        <f>IF($C5983="","",Y5983-M5983)</f>
        <v/>
      </c>
      <c r="AD5983" s="8" t="n"/>
      <c r="AG5983" s="14" t="n"/>
      <c r="AI5983">
        <f>IF($C5983="","",IF(COUNTIF($C$2:$C5983,$C5983)=1,1,0))</f>
        <v/>
      </c>
      <c r="AJ5983">
        <f>IF($AI5983=1,SUMPRODUCT(--($AM$2:$AM$7001&lt;$AM5983))+1,"")</f>
        <v/>
      </c>
      <c r="AK5983">
        <f>IF($C5983="","",IF(OR($P5983=TRUE(),$P5983="TRUE"),1,0))</f>
        <v/>
      </c>
      <c r="AL5983">
        <f>IF($C5983="","",IF(AND($V5983="Yes",SUMPRODUCT((LEN(Settings!$F$6:$F$13)&gt;0)*ISNUMBER(SEARCH(Settings!$F$6:$F$13,$O5983)))=0),1,0))</f>
        <v/>
      </c>
      <c r="AM5983">
        <f>IF($AI5983=1,IFERROR(IF(VALUE($C5983)&lt;100000000,VALUE($C5983),1000000000),IFERROR(IF(VALUE(MID($C5983,2,20))&lt;100000000,VALUE(MID($C5983,2,20)),1000000000),1000000000))+ROW()/100000,"")</f>
        <v/>
      </c>
    </row>
    <row r="5984">
      <c r="E5984" s="14" t="n"/>
      <c r="M5984" s="8">
        <f>IF($C5984="","",L5984*T5984/100)</f>
        <v/>
      </c>
      <c r="S5984" s="8" t="n"/>
      <c r="T5984" s="8" t="n"/>
      <c r="W5984">
        <f>IF($C5984="","",IF($AL5984=1,0,IF($AK5984=1,Settings!$C$6,Settings!$C$7))*100)</f>
        <v/>
      </c>
      <c r="X5984" s="8">
        <f>IF($C5984="","",T5984*W5984/100)</f>
        <v/>
      </c>
      <c r="Y5984" s="8">
        <f>IF($C5984="","",T5984-X5984)</f>
        <v/>
      </c>
      <c r="Z5984" s="8">
        <f>IF($C5984="","",Y5984-M5984)</f>
        <v/>
      </c>
      <c r="AD5984" s="8" t="n"/>
      <c r="AG5984" s="14" t="n"/>
      <c r="AI5984">
        <f>IF($C5984="","",IF(COUNTIF($C$2:$C5984,$C5984)=1,1,0))</f>
        <v/>
      </c>
      <c r="AJ5984">
        <f>IF($AI5984=1,SUMPRODUCT(--($AM$2:$AM$7001&lt;$AM5984))+1,"")</f>
        <v/>
      </c>
      <c r="AK5984">
        <f>IF($C5984="","",IF(OR($P5984=TRUE(),$P5984="TRUE"),1,0))</f>
        <v/>
      </c>
      <c r="AL5984">
        <f>IF($C5984="","",IF(AND($V5984="Yes",SUMPRODUCT((LEN(Settings!$F$6:$F$13)&gt;0)*ISNUMBER(SEARCH(Settings!$F$6:$F$13,$O5984)))=0),1,0))</f>
        <v/>
      </c>
      <c r="AM5984">
        <f>IF($AI5984=1,IFERROR(IF(VALUE($C5984)&lt;100000000,VALUE($C5984),1000000000),IFERROR(IF(VALUE(MID($C5984,2,20))&lt;100000000,VALUE(MID($C5984,2,20)),1000000000),1000000000))+ROW()/100000,"")</f>
        <v/>
      </c>
    </row>
    <row r="5985">
      <c r="E5985" s="14" t="n"/>
      <c r="M5985" s="8">
        <f>IF($C5985="","",L5985*T5985/100)</f>
        <v/>
      </c>
      <c r="S5985" s="8" t="n"/>
      <c r="T5985" s="8" t="n"/>
      <c r="W5985">
        <f>IF($C5985="","",IF($AL5985=1,0,IF($AK5985=1,Settings!$C$6,Settings!$C$7))*100)</f>
        <v/>
      </c>
      <c r="X5985" s="8">
        <f>IF($C5985="","",T5985*W5985/100)</f>
        <v/>
      </c>
      <c r="Y5985" s="8">
        <f>IF($C5985="","",T5985-X5985)</f>
        <v/>
      </c>
      <c r="Z5985" s="8">
        <f>IF($C5985="","",Y5985-M5985)</f>
        <v/>
      </c>
      <c r="AD5985" s="8" t="n"/>
      <c r="AG5985" s="14" t="n"/>
      <c r="AI5985">
        <f>IF($C5985="","",IF(COUNTIF($C$2:$C5985,$C5985)=1,1,0))</f>
        <v/>
      </c>
      <c r="AJ5985">
        <f>IF($AI5985=1,SUMPRODUCT(--($AM$2:$AM$7001&lt;$AM5985))+1,"")</f>
        <v/>
      </c>
      <c r="AK5985">
        <f>IF($C5985="","",IF(OR($P5985=TRUE(),$P5985="TRUE"),1,0))</f>
        <v/>
      </c>
      <c r="AL5985">
        <f>IF($C5985="","",IF(AND($V5985="Yes",SUMPRODUCT((LEN(Settings!$F$6:$F$13)&gt;0)*ISNUMBER(SEARCH(Settings!$F$6:$F$13,$O5985)))=0),1,0))</f>
        <v/>
      </c>
      <c r="AM5985">
        <f>IF($AI5985=1,IFERROR(IF(VALUE($C5985)&lt;100000000,VALUE($C5985),1000000000),IFERROR(IF(VALUE(MID($C5985,2,20))&lt;100000000,VALUE(MID($C5985,2,20)),1000000000),1000000000))+ROW()/100000,"")</f>
        <v/>
      </c>
    </row>
    <row r="5986">
      <c r="E5986" s="14" t="n"/>
      <c r="M5986" s="8">
        <f>IF($C5986="","",L5986*T5986/100)</f>
        <v/>
      </c>
      <c r="S5986" s="8" t="n"/>
      <c r="T5986" s="8" t="n"/>
      <c r="W5986">
        <f>IF($C5986="","",IF($AL5986=1,0,IF($AK5986=1,Settings!$C$6,Settings!$C$7))*100)</f>
        <v/>
      </c>
      <c r="X5986" s="8">
        <f>IF($C5986="","",T5986*W5986/100)</f>
        <v/>
      </c>
      <c r="Y5986" s="8">
        <f>IF($C5986="","",T5986-X5986)</f>
        <v/>
      </c>
      <c r="Z5986" s="8">
        <f>IF($C5986="","",Y5986-M5986)</f>
        <v/>
      </c>
      <c r="AD5986" s="8" t="n"/>
      <c r="AG5986" s="14" t="n"/>
      <c r="AI5986">
        <f>IF($C5986="","",IF(COUNTIF($C$2:$C5986,$C5986)=1,1,0))</f>
        <v/>
      </c>
      <c r="AJ5986">
        <f>IF($AI5986=1,SUMPRODUCT(--($AM$2:$AM$7001&lt;$AM5986))+1,"")</f>
        <v/>
      </c>
      <c r="AK5986">
        <f>IF($C5986="","",IF(OR($P5986=TRUE(),$P5986="TRUE"),1,0))</f>
        <v/>
      </c>
      <c r="AL5986">
        <f>IF($C5986="","",IF(AND($V5986="Yes",SUMPRODUCT((LEN(Settings!$F$6:$F$13)&gt;0)*ISNUMBER(SEARCH(Settings!$F$6:$F$13,$O5986)))=0),1,0))</f>
        <v/>
      </c>
      <c r="AM5986">
        <f>IF($AI5986=1,IFERROR(IF(VALUE($C5986)&lt;100000000,VALUE($C5986),1000000000),IFERROR(IF(VALUE(MID($C5986,2,20))&lt;100000000,VALUE(MID($C5986,2,20)),1000000000),1000000000))+ROW()/100000,"")</f>
        <v/>
      </c>
    </row>
    <row r="5987">
      <c r="E5987" s="14" t="n"/>
      <c r="M5987" s="8">
        <f>IF($C5987="","",L5987*T5987/100)</f>
        <v/>
      </c>
      <c r="S5987" s="8" t="n"/>
      <c r="T5987" s="8" t="n"/>
      <c r="W5987">
        <f>IF($C5987="","",IF($AL5987=1,0,IF($AK5987=1,Settings!$C$6,Settings!$C$7))*100)</f>
        <v/>
      </c>
      <c r="X5987" s="8">
        <f>IF($C5987="","",T5987*W5987/100)</f>
        <v/>
      </c>
      <c r="Y5987" s="8">
        <f>IF($C5987="","",T5987-X5987)</f>
        <v/>
      </c>
      <c r="Z5987" s="8">
        <f>IF($C5987="","",Y5987-M5987)</f>
        <v/>
      </c>
      <c r="AD5987" s="8" t="n"/>
      <c r="AG5987" s="14" t="n"/>
      <c r="AI5987">
        <f>IF($C5987="","",IF(COUNTIF($C$2:$C5987,$C5987)=1,1,0))</f>
        <v/>
      </c>
      <c r="AJ5987">
        <f>IF($AI5987=1,SUMPRODUCT(--($AM$2:$AM$7001&lt;$AM5987))+1,"")</f>
        <v/>
      </c>
      <c r="AK5987">
        <f>IF($C5987="","",IF(OR($P5987=TRUE(),$P5987="TRUE"),1,0))</f>
        <v/>
      </c>
      <c r="AL5987">
        <f>IF($C5987="","",IF(AND($V5987="Yes",SUMPRODUCT((LEN(Settings!$F$6:$F$13)&gt;0)*ISNUMBER(SEARCH(Settings!$F$6:$F$13,$O5987)))=0),1,0))</f>
        <v/>
      </c>
      <c r="AM5987">
        <f>IF($AI5987=1,IFERROR(IF(VALUE($C5987)&lt;100000000,VALUE($C5987),1000000000),IFERROR(IF(VALUE(MID($C5987,2,20))&lt;100000000,VALUE(MID($C5987,2,20)),1000000000),1000000000))+ROW()/100000,"")</f>
        <v/>
      </c>
    </row>
    <row r="5988">
      <c r="E5988" s="14" t="n"/>
      <c r="M5988" s="8">
        <f>IF($C5988="","",L5988*T5988/100)</f>
        <v/>
      </c>
      <c r="S5988" s="8" t="n"/>
      <c r="T5988" s="8" t="n"/>
      <c r="W5988">
        <f>IF($C5988="","",IF($AL5988=1,0,IF($AK5988=1,Settings!$C$6,Settings!$C$7))*100)</f>
        <v/>
      </c>
      <c r="X5988" s="8">
        <f>IF($C5988="","",T5988*W5988/100)</f>
        <v/>
      </c>
      <c r="Y5988" s="8">
        <f>IF($C5988="","",T5988-X5988)</f>
        <v/>
      </c>
      <c r="Z5988" s="8">
        <f>IF($C5988="","",Y5988-M5988)</f>
        <v/>
      </c>
      <c r="AD5988" s="8" t="n"/>
      <c r="AG5988" s="14" t="n"/>
      <c r="AI5988">
        <f>IF($C5988="","",IF(COUNTIF($C$2:$C5988,$C5988)=1,1,0))</f>
        <v/>
      </c>
      <c r="AJ5988">
        <f>IF($AI5988=1,SUMPRODUCT(--($AM$2:$AM$7001&lt;$AM5988))+1,"")</f>
        <v/>
      </c>
      <c r="AK5988">
        <f>IF($C5988="","",IF(OR($P5988=TRUE(),$P5988="TRUE"),1,0))</f>
        <v/>
      </c>
      <c r="AL5988">
        <f>IF($C5988="","",IF(AND($V5988="Yes",SUMPRODUCT((LEN(Settings!$F$6:$F$13)&gt;0)*ISNUMBER(SEARCH(Settings!$F$6:$F$13,$O5988)))=0),1,0))</f>
        <v/>
      </c>
      <c r="AM5988">
        <f>IF($AI5988=1,IFERROR(IF(VALUE($C5988)&lt;100000000,VALUE($C5988),1000000000),IFERROR(IF(VALUE(MID($C5988,2,20))&lt;100000000,VALUE(MID($C5988,2,20)),1000000000),1000000000))+ROW()/100000,"")</f>
        <v/>
      </c>
    </row>
    <row r="5989">
      <c r="E5989" s="14" t="n"/>
      <c r="M5989" s="8">
        <f>IF($C5989="","",L5989*T5989/100)</f>
        <v/>
      </c>
      <c r="S5989" s="8" t="n"/>
      <c r="T5989" s="8" t="n"/>
      <c r="W5989">
        <f>IF($C5989="","",IF($AL5989=1,0,IF($AK5989=1,Settings!$C$6,Settings!$C$7))*100)</f>
        <v/>
      </c>
      <c r="X5989" s="8">
        <f>IF($C5989="","",T5989*W5989/100)</f>
        <v/>
      </c>
      <c r="Y5989" s="8">
        <f>IF($C5989="","",T5989-X5989)</f>
        <v/>
      </c>
      <c r="Z5989" s="8">
        <f>IF($C5989="","",Y5989-M5989)</f>
        <v/>
      </c>
      <c r="AD5989" s="8" t="n"/>
      <c r="AG5989" s="14" t="n"/>
      <c r="AI5989">
        <f>IF($C5989="","",IF(COUNTIF($C$2:$C5989,$C5989)=1,1,0))</f>
        <v/>
      </c>
      <c r="AJ5989">
        <f>IF($AI5989=1,SUMPRODUCT(--($AM$2:$AM$7001&lt;$AM5989))+1,"")</f>
        <v/>
      </c>
      <c r="AK5989">
        <f>IF($C5989="","",IF(OR($P5989=TRUE(),$P5989="TRUE"),1,0))</f>
        <v/>
      </c>
      <c r="AL5989">
        <f>IF($C5989="","",IF(AND($V5989="Yes",SUMPRODUCT((LEN(Settings!$F$6:$F$13)&gt;0)*ISNUMBER(SEARCH(Settings!$F$6:$F$13,$O5989)))=0),1,0))</f>
        <v/>
      </c>
      <c r="AM5989">
        <f>IF($AI5989=1,IFERROR(IF(VALUE($C5989)&lt;100000000,VALUE($C5989),1000000000),IFERROR(IF(VALUE(MID($C5989,2,20))&lt;100000000,VALUE(MID($C5989,2,20)),1000000000),1000000000))+ROW()/100000,"")</f>
        <v/>
      </c>
    </row>
    <row r="5990">
      <c r="E5990" s="14" t="n"/>
      <c r="M5990" s="8">
        <f>IF($C5990="","",L5990*T5990/100)</f>
        <v/>
      </c>
      <c r="S5990" s="8" t="n"/>
      <c r="T5990" s="8" t="n"/>
      <c r="W5990">
        <f>IF($C5990="","",IF($AL5990=1,0,IF($AK5990=1,Settings!$C$6,Settings!$C$7))*100)</f>
        <v/>
      </c>
      <c r="X5990" s="8">
        <f>IF($C5990="","",T5990*W5990/100)</f>
        <v/>
      </c>
      <c r="Y5990" s="8">
        <f>IF($C5990="","",T5990-X5990)</f>
        <v/>
      </c>
      <c r="Z5990" s="8">
        <f>IF($C5990="","",Y5990-M5990)</f>
        <v/>
      </c>
      <c r="AD5990" s="8" t="n"/>
      <c r="AG5990" s="14" t="n"/>
      <c r="AI5990">
        <f>IF($C5990="","",IF(COUNTIF($C$2:$C5990,$C5990)=1,1,0))</f>
        <v/>
      </c>
      <c r="AJ5990">
        <f>IF($AI5990=1,SUMPRODUCT(--($AM$2:$AM$7001&lt;$AM5990))+1,"")</f>
        <v/>
      </c>
      <c r="AK5990">
        <f>IF($C5990="","",IF(OR($P5990=TRUE(),$P5990="TRUE"),1,0))</f>
        <v/>
      </c>
      <c r="AL5990">
        <f>IF($C5990="","",IF(AND($V5990="Yes",SUMPRODUCT((LEN(Settings!$F$6:$F$13)&gt;0)*ISNUMBER(SEARCH(Settings!$F$6:$F$13,$O5990)))=0),1,0))</f>
        <v/>
      </c>
      <c r="AM5990">
        <f>IF($AI5990=1,IFERROR(IF(VALUE($C5990)&lt;100000000,VALUE($C5990),1000000000),IFERROR(IF(VALUE(MID($C5990,2,20))&lt;100000000,VALUE(MID($C5990,2,20)),1000000000),1000000000))+ROW()/100000,"")</f>
        <v/>
      </c>
    </row>
    <row r="5991">
      <c r="E5991" s="14" t="n"/>
      <c r="M5991" s="8">
        <f>IF($C5991="","",L5991*T5991/100)</f>
        <v/>
      </c>
      <c r="S5991" s="8" t="n"/>
      <c r="T5991" s="8" t="n"/>
      <c r="W5991">
        <f>IF($C5991="","",IF($AL5991=1,0,IF($AK5991=1,Settings!$C$6,Settings!$C$7))*100)</f>
        <v/>
      </c>
      <c r="X5991" s="8">
        <f>IF($C5991="","",T5991*W5991/100)</f>
        <v/>
      </c>
      <c r="Y5991" s="8">
        <f>IF($C5991="","",T5991-X5991)</f>
        <v/>
      </c>
      <c r="Z5991" s="8">
        <f>IF($C5991="","",Y5991-M5991)</f>
        <v/>
      </c>
      <c r="AD5991" s="8" t="n"/>
      <c r="AG5991" s="14" t="n"/>
      <c r="AI5991">
        <f>IF($C5991="","",IF(COUNTIF($C$2:$C5991,$C5991)=1,1,0))</f>
        <v/>
      </c>
      <c r="AJ5991">
        <f>IF($AI5991=1,SUMPRODUCT(--($AM$2:$AM$7001&lt;$AM5991))+1,"")</f>
        <v/>
      </c>
      <c r="AK5991">
        <f>IF($C5991="","",IF(OR($P5991=TRUE(),$P5991="TRUE"),1,0))</f>
        <v/>
      </c>
      <c r="AL5991">
        <f>IF($C5991="","",IF(AND($V5991="Yes",SUMPRODUCT((LEN(Settings!$F$6:$F$13)&gt;0)*ISNUMBER(SEARCH(Settings!$F$6:$F$13,$O5991)))=0),1,0))</f>
        <v/>
      </c>
      <c r="AM5991">
        <f>IF($AI5991=1,IFERROR(IF(VALUE($C5991)&lt;100000000,VALUE($C5991),1000000000),IFERROR(IF(VALUE(MID($C5991,2,20))&lt;100000000,VALUE(MID($C5991,2,20)),1000000000),1000000000))+ROW()/100000,"")</f>
        <v/>
      </c>
    </row>
    <row r="5992">
      <c r="E5992" s="14" t="n"/>
      <c r="M5992" s="8">
        <f>IF($C5992="","",L5992*T5992/100)</f>
        <v/>
      </c>
      <c r="S5992" s="8" t="n"/>
      <c r="T5992" s="8" t="n"/>
      <c r="W5992">
        <f>IF($C5992="","",IF($AL5992=1,0,IF($AK5992=1,Settings!$C$6,Settings!$C$7))*100)</f>
        <v/>
      </c>
      <c r="X5992" s="8">
        <f>IF($C5992="","",T5992*W5992/100)</f>
        <v/>
      </c>
      <c r="Y5992" s="8">
        <f>IF($C5992="","",T5992-X5992)</f>
        <v/>
      </c>
      <c r="Z5992" s="8">
        <f>IF($C5992="","",Y5992-M5992)</f>
        <v/>
      </c>
      <c r="AD5992" s="8" t="n"/>
      <c r="AG5992" s="14" t="n"/>
      <c r="AI5992">
        <f>IF($C5992="","",IF(COUNTIF($C$2:$C5992,$C5992)=1,1,0))</f>
        <v/>
      </c>
      <c r="AJ5992">
        <f>IF($AI5992=1,SUMPRODUCT(--($AM$2:$AM$7001&lt;$AM5992))+1,"")</f>
        <v/>
      </c>
      <c r="AK5992">
        <f>IF($C5992="","",IF(OR($P5992=TRUE(),$P5992="TRUE"),1,0))</f>
        <v/>
      </c>
      <c r="AL5992">
        <f>IF($C5992="","",IF(AND($V5992="Yes",SUMPRODUCT((LEN(Settings!$F$6:$F$13)&gt;0)*ISNUMBER(SEARCH(Settings!$F$6:$F$13,$O5992)))=0),1,0))</f>
        <v/>
      </c>
      <c r="AM5992">
        <f>IF($AI5992=1,IFERROR(IF(VALUE($C5992)&lt;100000000,VALUE($C5992),1000000000),IFERROR(IF(VALUE(MID($C5992,2,20))&lt;100000000,VALUE(MID($C5992,2,20)),1000000000),1000000000))+ROW()/100000,"")</f>
        <v/>
      </c>
    </row>
    <row r="5993">
      <c r="E5993" s="14" t="n"/>
      <c r="M5993" s="8">
        <f>IF($C5993="","",L5993*T5993/100)</f>
        <v/>
      </c>
      <c r="S5993" s="8" t="n"/>
      <c r="T5993" s="8" t="n"/>
      <c r="W5993">
        <f>IF($C5993="","",IF($AL5993=1,0,IF($AK5993=1,Settings!$C$6,Settings!$C$7))*100)</f>
        <v/>
      </c>
      <c r="X5993" s="8">
        <f>IF($C5993="","",T5993*W5993/100)</f>
        <v/>
      </c>
      <c r="Y5993" s="8">
        <f>IF($C5993="","",T5993-X5993)</f>
        <v/>
      </c>
      <c r="Z5993" s="8">
        <f>IF($C5993="","",Y5993-M5993)</f>
        <v/>
      </c>
      <c r="AD5993" s="8" t="n"/>
      <c r="AG5993" s="14" t="n"/>
      <c r="AI5993">
        <f>IF($C5993="","",IF(COUNTIF($C$2:$C5993,$C5993)=1,1,0))</f>
        <v/>
      </c>
      <c r="AJ5993">
        <f>IF($AI5993=1,SUMPRODUCT(--($AM$2:$AM$7001&lt;$AM5993))+1,"")</f>
        <v/>
      </c>
      <c r="AK5993">
        <f>IF($C5993="","",IF(OR($P5993=TRUE(),$P5993="TRUE"),1,0))</f>
        <v/>
      </c>
      <c r="AL5993">
        <f>IF($C5993="","",IF(AND($V5993="Yes",SUMPRODUCT((LEN(Settings!$F$6:$F$13)&gt;0)*ISNUMBER(SEARCH(Settings!$F$6:$F$13,$O5993)))=0),1,0))</f>
        <v/>
      </c>
      <c r="AM5993">
        <f>IF($AI5993=1,IFERROR(IF(VALUE($C5993)&lt;100000000,VALUE($C5993),1000000000),IFERROR(IF(VALUE(MID($C5993,2,20))&lt;100000000,VALUE(MID($C5993,2,20)),1000000000),1000000000))+ROW()/100000,"")</f>
        <v/>
      </c>
    </row>
    <row r="5994">
      <c r="E5994" s="14" t="n"/>
      <c r="M5994" s="8">
        <f>IF($C5994="","",L5994*T5994/100)</f>
        <v/>
      </c>
      <c r="S5994" s="8" t="n"/>
      <c r="T5994" s="8" t="n"/>
      <c r="W5994">
        <f>IF($C5994="","",IF($AL5994=1,0,IF($AK5994=1,Settings!$C$6,Settings!$C$7))*100)</f>
        <v/>
      </c>
      <c r="X5994" s="8">
        <f>IF($C5994="","",T5994*W5994/100)</f>
        <v/>
      </c>
      <c r="Y5994" s="8">
        <f>IF($C5994="","",T5994-X5994)</f>
        <v/>
      </c>
      <c r="Z5994" s="8">
        <f>IF($C5994="","",Y5994-M5994)</f>
        <v/>
      </c>
      <c r="AD5994" s="8" t="n"/>
      <c r="AG5994" s="14" t="n"/>
      <c r="AI5994">
        <f>IF($C5994="","",IF(COUNTIF($C$2:$C5994,$C5994)=1,1,0))</f>
        <v/>
      </c>
      <c r="AJ5994">
        <f>IF($AI5994=1,SUMPRODUCT(--($AM$2:$AM$7001&lt;$AM5994))+1,"")</f>
        <v/>
      </c>
      <c r="AK5994">
        <f>IF($C5994="","",IF(OR($P5994=TRUE(),$P5994="TRUE"),1,0))</f>
        <v/>
      </c>
      <c r="AL5994">
        <f>IF($C5994="","",IF(AND($V5994="Yes",SUMPRODUCT((LEN(Settings!$F$6:$F$13)&gt;0)*ISNUMBER(SEARCH(Settings!$F$6:$F$13,$O5994)))=0),1,0))</f>
        <v/>
      </c>
      <c r="AM5994">
        <f>IF($AI5994=1,IFERROR(IF(VALUE($C5994)&lt;100000000,VALUE($C5994),1000000000),IFERROR(IF(VALUE(MID($C5994,2,20))&lt;100000000,VALUE(MID($C5994,2,20)),1000000000),1000000000))+ROW()/100000,"")</f>
        <v/>
      </c>
    </row>
    <row r="5995">
      <c r="E5995" s="14" t="n"/>
      <c r="M5995" s="8">
        <f>IF($C5995="","",L5995*T5995/100)</f>
        <v/>
      </c>
      <c r="S5995" s="8" t="n"/>
      <c r="T5995" s="8" t="n"/>
      <c r="W5995">
        <f>IF($C5995="","",IF($AL5995=1,0,IF($AK5995=1,Settings!$C$6,Settings!$C$7))*100)</f>
        <v/>
      </c>
      <c r="X5995" s="8">
        <f>IF($C5995="","",T5995*W5995/100)</f>
        <v/>
      </c>
      <c r="Y5995" s="8">
        <f>IF($C5995="","",T5995-X5995)</f>
        <v/>
      </c>
      <c r="Z5995" s="8">
        <f>IF($C5995="","",Y5995-M5995)</f>
        <v/>
      </c>
      <c r="AD5995" s="8" t="n"/>
      <c r="AG5995" s="14" t="n"/>
      <c r="AI5995">
        <f>IF($C5995="","",IF(COUNTIF($C$2:$C5995,$C5995)=1,1,0))</f>
        <v/>
      </c>
      <c r="AJ5995">
        <f>IF($AI5995=1,SUMPRODUCT(--($AM$2:$AM$7001&lt;$AM5995))+1,"")</f>
        <v/>
      </c>
      <c r="AK5995">
        <f>IF($C5995="","",IF(OR($P5995=TRUE(),$P5995="TRUE"),1,0))</f>
        <v/>
      </c>
      <c r="AL5995">
        <f>IF($C5995="","",IF(AND($V5995="Yes",SUMPRODUCT((LEN(Settings!$F$6:$F$13)&gt;0)*ISNUMBER(SEARCH(Settings!$F$6:$F$13,$O5995)))=0),1,0))</f>
        <v/>
      </c>
      <c r="AM5995">
        <f>IF($AI5995=1,IFERROR(IF(VALUE($C5995)&lt;100000000,VALUE($C5995),1000000000),IFERROR(IF(VALUE(MID($C5995,2,20))&lt;100000000,VALUE(MID($C5995,2,20)),1000000000),1000000000))+ROW()/100000,"")</f>
        <v/>
      </c>
    </row>
    <row r="5996">
      <c r="E5996" s="14" t="n"/>
      <c r="M5996" s="8">
        <f>IF($C5996="","",L5996*T5996/100)</f>
        <v/>
      </c>
      <c r="S5996" s="8" t="n"/>
      <c r="T5996" s="8" t="n"/>
      <c r="W5996">
        <f>IF($C5996="","",IF($AL5996=1,0,IF($AK5996=1,Settings!$C$6,Settings!$C$7))*100)</f>
        <v/>
      </c>
      <c r="X5996" s="8">
        <f>IF($C5996="","",T5996*W5996/100)</f>
        <v/>
      </c>
      <c r="Y5996" s="8">
        <f>IF($C5996="","",T5996-X5996)</f>
        <v/>
      </c>
      <c r="Z5996" s="8">
        <f>IF($C5996="","",Y5996-M5996)</f>
        <v/>
      </c>
      <c r="AD5996" s="8" t="n"/>
      <c r="AG5996" s="14" t="n"/>
      <c r="AI5996">
        <f>IF($C5996="","",IF(COUNTIF($C$2:$C5996,$C5996)=1,1,0))</f>
        <v/>
      </c>
      <c r="AJ5996">
        <f>IF($AI5996=1,SUMPRODUCT(--($AM$2:$AM$7001&lt;$AM5996))+1,"")</f>
        <v/>
      </c>
      <c r="AK5996">
        <f>IF($C5996="","",IF(OR($P5996=TRUE(),$P5996="TRUE"),1,0))</f>
        <v/>
      </c>
      <c r="AL5996">
        <f>IF($C5996="","",IF(AND($V5996="Yes",SUMPRODUCT((LEN(Settings!$F$6:$F$13)&gt;0)*ISNUMBER(SEARCH(Settings!$F$6:$F$13,$O5996)))=0),1,0))</f>
        <v/>
      </c>
      <c r="AM5996">
        <f>IF($AI5996=1,IFERROR(IF(VALUE($C5996)&lt;100000000,VALUE($C5996),1000000000),IFERROR(IF(VALUE(MID($C5996,2,20))&lt;100000000,VALUE(MID($C5996,2,20)),1000000000),1000000000))+ROW()/100000,"")</f>
        <v/>
      </c>
    </row>
    <row r="5997">
      <c r="E5997" s="14" t="n"/>
      <c r="M5997" s="8">
        <f>IF($C5997="","",L5997*T5997/100)</f>
        <v/>
      </c>
      <c r="S5997" s="8" t="n"/>
      <c r="T5997" s="8" t="n"/>
      <c r="W5997">
        <f>IF($C5997="","",IF($AL5997=1,0,IF($AK5997=1,Settings!$C$6,Settings!$C$7))*100)</f>
        <v/>
      </c>
      <c r="X5997" s="8">
        <f>IF($C5997="","",T5997*W5997/100)</f>
        <v/>
      </c>
      <c r="Y5997" s="8">
        <f>IF($C5997="","",T5997-X5997)</f>
        <v/>
      </c>
      <c r="Z5997" s="8">
        <f>IF($C5997="","",Y5997-M5997)</f>
        <v/>
      </c>
      <c r="AD5997" s="8" t="n"/>
      <c r="AG5997" s="14" t="n"/>
      <c r="AI5997">
        <f>IF($C5997="","",IF(COUNTIF($C$2:$C5997,$C5997)=1,1,0))</f>
        <v/>
      </c>
      <c r="AJ5997">
        <f>IF($AI5997=1,SUMPRODUCT(--($AM$2:$AM$7001&lt;$AM5997))+1,"")</f>
        <v/>
      </c>
      <c r="AK5997">
        <f>IF($C5997="","",IF(OR($P5997=TRUE(),$P5997="TRUE"),1,0))</f>
        <v/>
      </c>
      <c r="AL5997">
        <f>IF($C5997="","",IF(AND($V5997="Yes",SUMPRODUCT((LEN(Settings!$F$6:$F$13)&gt;0)*ISNUMBER(SEARCH(Settings!$F$6:$F$13,$O5997)))=0),1,0))</f>
        <v/>
      </c>
      <c r="AM5997">
        <f>IF($AI5997=1,IFERROR(IF(VALUE($C5997)&lt;100000000,VALUE($C5997),1000000000),IFERROR(IF(VALUE(MID($C5997,2,20))&lt;100000000,VALUE(MID($C5997,2,20)),1000000000),1000000000))+ROW()/100000,"")</f>
        <v/>
      </c>
    </row>
    <row r="5998">
      <c r="E5998" s="14" t="n"/>
      <c r="M5998" s="8">
        <f>IF($C5998="","",L5998*T5998/100)</f>
        <v/>
      </c>
      <c r="S5998" s="8" t="n"/>
      <c r="T5998" s="8" t="n"/>
      <c r="W5998">
        <f>IF($C5998="","",IF($AL5998=1,0,IF($AK5998=1,Settings!$C$6,Settings!$C$7))*100)</f>
        <v/>
      </c>
      <c r="X5998" s="8">
        <f>IF($C5998="","",T5998*W5998/100)</f>
        <v/>
      </c>
      <c r="Y5998" s="8">
        <f>IF($C5998="","",T5998-X5998)</f>
        <v/>
      </c>
      <c r="Z5998" s="8">
        <f>IF($C5998="","",Y5998-M5998)</f>
        <v/>
      </c>
      <c r="AD5998" s="8" t="n"/>
      <c r="AG5998" s="14" t="n"/>
      <c r="AI5998">
        <f>IF($C5998="","",IF(COUNTIF($C$2:$C5998,$C5998)=1,1,0))</f>
        <v/>
      </c>
      <c r="AJ5998">
        <f>IF($AI5998=1,SUMPRODUCT(--($AM$2:$AM$7001&lt;$AM5998))+1,"")</f>
        <v/>
      </c>
      <c r="AK5998">
        <f>IF($C5998="","",IF(OR($P5998=TRUE(),$P5998="TRUE"),1,0))</f>
        <v/>
      </c>
      <c r="AL5998">
        <f>IF($C5998="","",IF(AND($V5998="Yes",SUMPRODUCT((LEN(Settings!$F$6:$F$13)&gt;0)*ISNUMBER(SEARCH(Settings!$F$6:$F$13,$O5998)))=0),1,0))</f>
        <v/>
      </c>
      <c r="AM5998">
        <f>IF($AI5998=1,IFERROR(IF(VALUE($C5998)&lt;100000000,VALUE($C5998),1000000000),IFERROR(IF(VALUE(MID($C5998,2,20))&lt;100000000,VALUE(MID($C5998,2,20)),1000000000),1000000000))+ROW()/100000,"")</f>
        <v/>
      </c>
    </row>
    <row r="5999">
      <c r="E5999" s="14" t="n"/>
      <c r="M5999" s="8">
        <f>IF($C5999="","",L5999*T5999/100)</f>
        <v/>
      </c>
      <c r="S5999" s="8" t="n"/>
      <c r="T5999" s="8" t="n"/>
      <c r="W5999">
        <f>IF($C5999="","",IF($AL5999=1,0,IF($AK5999=1,Settings!$C$6,Settings!$C$7))*100)</f>
        <v/>
      </c>
      <c r="X5999" s="8">
        <f>IF($C5999="","",T5999*W5999/100)</f>
        <v/>
      </c>
      <c r="Y5999" s="8">
        <f>IF($C5999="","",T5999-X5999)</f>
        <v/>
      </c>
      <c r="Z5999" s="8">
        <f>IF($C5999="","",Y5999-M5999)</f>
        <v/>
      </c>
      <c r="AD5999" s="8" t="n"/>
      <c r="AG5999" s="14" t="n"/>
      <c r="AI5999">
        <f>IF($C5999="","",IF(COUNTIF($C$2:$C5999,$C5999)=1,1,0))</f>
        <v/>
      </c>
      <c r="AJ5999">
        <f>IF($AI5999=1,SUMPRODUCT(--($AM$2:$AM$7001&lt;$AM5999))+1,"")</f>
        <v/>
      </c>
      <c r="AK5999">
        <f>IF($C5999="","",IF(OR($P5999=TRUE(),$P5999="TRUE"),1,0))</f>
        <v/>
      </c>
      <c r="AL5999">
        <f>IF($C5999="","",IF(AND($V5999="Yes",SUMPRODUCT((LEN(Settings!$F$6:$F$13)&gt;0)*ISNUMBER(SEARCH(Settings!$F$6:$F$13,$O5999)))=0),1,0))</f>
        <v/>
      </c>
      <c r="AM5999">
        <f>IF($AI5999=1,IFERROR(IF(VALUE($C5999)&lt;100000000,VALUE($C5999),1000000000),IFERROR(IF(VALUE(MID($C5999,2,20))&lt;100000000,VALUE(MID($C5999,2,20)),1000000000),1000000000))+ROW()/100000,"")</f>
        <v/>
      </c>
    </row>
    <row r="6000">
      <c r="E6000" s="14" t="n"/>
      <c r="M6000" s="8">
        <f>IF($C6000="","",L6000*T6000/100)</f>
        <v/>
      </c>
      <c r="S6000" s="8" t="n"/>
      <c r="T6000" s="8" t="n"/>
      <c r="W6000">
        <f>IF($C6000="","",IF($AL6000=1,0,IF($AK6000=1,Settings!$C$6,Settings!$C$7))*100)</f>
        <v/>
      </c>
      <c r="X6000" s="8">
        <f>IF($C6000="","",T6000*W6000/100)</f>
        <v/>
      </c>
      <c r="Y6000" s="8">
        <f>IF($C6000="","",T6000-X6000)</f>
        <v/>
      </c>
      <c r="Z6000" s="8">
        <f>IF($C6000="","",Y6000-M6000)</f>
        <v/>
      </c>
      <c r="AD6000" s="8" t="n"/>
      <c r="AG6000" s="14" t="n"/>
      <c r="AI6000">
        <f>IF($C6000="","",IF(COUNTIF($C$2:$C6000,$C6000)=1,1,0))</f>
        <v/>
      </c>
      <c r="AJ6000">
        <f>IF($AI6000=1,SUMPRODUCT(--($AM$2:$AM$7001&lt;$AM6000))+1,"")</f>
        <v/>
      </c>
      <c r="AK6000">
        <f>IF($C6000="","",IF(OR($P6000=TRUE(),$P6000="TRUE"),1,0))</f>
        <v/>
      </c>
      <c r="AL6000">
        <f>IF($C6000="","",IF(AND($V6000="Yes",SUMPRODUCT((LEN(Settings!$F$6:$F$13)&gt;0)*ISNUMBER(SEARCH(Settings!$F$6:$F$13,$O6000)))=0),1,0))</f>
        <v/>
      </c>
      <c r="AM6000">
        <f>IF($AI6000=1,IFERROR(IF(VALUE($C6000)&lt;100000000,VALUE($C6000),1000000000),IFERROR(IF(VALUE(MID($C6000,2,20))&lt;100000000,VALUE(MID($C6000,2,20)),1000000000),1000000000))+ROW()/100000,"")</f>
        <v/>
      </c>
    </row>
    <row r="6001">
      <c r="E6001" s="14" t="n"/>
      <c r="M6001" s="8">
        <f>IF($C6001="","",L6001*T6001/100)</f>
        <v/>
      </c>
      <c r="S6001" s="8" t="n"/>
      <c r="T6001" s="8" t="n"/>
      <c r="W6001">
        <f>IF($C6001="","",IF($AL6001=1,0,IF($AK6001=1,Settings!$C$6,Settings!$C$7))*100)</f>
        <v/>
      </c>
      <c r="X6001" s="8">
        <f>IF($C6001="","",T6001*W6001/100)</f>
        <v/>
      </c>
      <c r="Y6001" s="8">
        <f>IF($C6001="","",T6001-X6001)</f>
        <v/>
      </c>
      <c r="Z6001" s="8">
        <f>IF($C6001="","",Y6001-M6001)</f>
        <v/>
      </c>
      <c r="AD6001" s="8" t="n"/>
      <c r="AG6001" s="14" t="n"/>
      <c r="AI6001">
        <f>IF($C6001="","",IF(COUNTIF($C$2:$C6001,$C6001)=1,1,0))</f>
        <v/>
      </c>
      <c r="AJ6001">
        <f>IF($AI6001=1,SUMPRODUCT(--($AM$2:$AM$7001&lt;$AM6001))+1,"")</f>
        <v/>
      </c>
      <c r="AK6001">
        <f>IF($C6001="","",IF(OR($P6001=TRUE(),$P6001="TRUE"),1,0))</f>
        <v/>
      </c>
      <c r="AL6001">
        <f>IF($C6001="","",IF(AND($V6001="Yes",SUMPRODUCT((LEN(Settings!$F$6:$F$13)&gt;0)*ISNUMBER(SEARCH(Settings!$F$6:$F$13,$O6001)))=0),1,0))</f>
        <v/>
      </c>
      <c r="AM6001">
        <f>IF($AI6001=1,IFERROR(IF(VALUE($C6001)&lt;100000000,VALUE($C6001),1000000000),IFERROR(IF(VALUE(MID($C6001,2,20))&lt;100000000,VALUE(MID($C6001,2,20)),1000000000),1000000000))+ROW()/100000,"")</f>
        <v/>
      </c>
    </row>
    <row r="6002">
      <c r="E6002" s="14" t="n"/>
      <c r="M6002" s="8">
        <f>IF($C6002="","",L6002*T6002/100)</f>
        <v/>
      </c>
      <c r="S6002" s="8" t="n"/>
      <c r="T6002" s="8" t="n"/>
      <c r="W6002">
        <f>IF($C6002="","",IF($AL6002=1,0,IF($AK6002=1,Settings!$C$6,Settings!$C$7))*100)</f>
        <v/>
      </c>
      <c r="X6002" s="8">
        <f>IF($C6002="","",T6002*W6002/100)</f>
        <v/>
      </c>
      <c r="Y6002" s="8">
        <f>IF($C6002="","",T6002-X6002)</f>
        <v/>
      </c>
      <c r="Z6002" s="8">
        <f>IF($C6002="","",Y6002-M6002)</f>
        <v/>
      </c>
      <c r="AD6002" s="8" t="n"/>
      <c r="AG6002" s="14" t="n"/>
      <c r="AI6002">
        <f>IF($C6002="","",IF(COUNTIF($C$2:$C6002,$C6002)=1,1,0))</f>
        <v/>
      </c>
      <c r="AJ6002">
        <f>IF($AI6002=1,SUMPRODUCT(--($AM$2:$AM$7001&lt;$AM6002))+1,"")</f>
        <v/>
      </c>
      <c r="AK6002">
        <f>IF($C6002="","",IF(OR($P6002=TRUE(),$P6002="TRUE"),1,0))</f>
        <v/>
      </c>
      <c r="AL6002">
        <f>IF($C6002="","",IF(AND($V6002="Yes",SUMPRODUCT((LEN(Settings!$F$6:$F$13)&gt;0)*ISNUMBER(SEARCH(Settings!$F$6:$F$13,$O6002)))=0),1,0))</f>
        <v/>
      </c>
      <c r="AM6002">
        <f>IF($AI6002=1,IFERROR(IF(VALUE($C6002)&lt;100000000,VALUE($C6002),1000000000),IFERROR(IF(VALUE(MID($C6002,2,20))&lt;100000000,VALUE(MID($C6002,2,20)),1000000000),1000000000))+ROW()/100000,"")</f>
        <v/>
      </c>
    </row>
    <row r="6003">
      <c r="E6003" s="14" t="n"/>
      <c r="M6003" s="8">
        <f>IF($C6003="","",L6003*T6003/100)</f>
        <v/>
      </c>
      <c r="S6003" s="8" t="n"/>
      <c r="T6003" s="8" t="n"/>
      <c r="W6003">
        <f>IF($C6003="","",IF($AL6003=1,0,IF($AK6003=1,Settings!$C$6,Settings!$C$7))*100)</f>
        <v/>
      </c>
      <c r="X6003" s="8">
        <f>IF($C6003="","",T6003*W6003/100)</f>
        <v/>
      </c>
      <c r="Y6003" s="8">
        <f>IF($C6003="","",T6003-X6003)</f>
        <v/>
      </c>
      <c r="Z6003" s="8">
        <f>IF($C6003="","",Y6003-M6003)</f>
        <v/>
      </c>
      <c r="AD6003" s="8" t="n"/>
      <c r="AG6003" s="14" t="n"/>
      <c r="AI6003">
        <f>IF($C6003="","",IF(COUNTIF($C$2:$C6003,$C6003)=1,1,0))</f>
        <v/>
      </c>
      <c r="AJ6003">
        <f>IF($AI6003=1,SUMPRODUCT(--($AM$2:$AM$7001&lt;$AM6003))+1,"")</f>
        <v/>
      </c>
      <c r="AK6003">
        <f>IF($C6003="","",IF(OR($P6003=TRUE(),$P6003="TRUE"),1,0))</f>
        <v/>
      </c>
      <c r="AL6003">
        <f>IF($C6003="","",IF(AND($V6003="Yes",SUMPRODUCT((LEN(Settings!$F$6:$F$13)&gt;0)*ISNUMBER(SEARCH(Settings!$F$6:$F$13,$O6003)))=0),1,0))</f>
        <v/>
      </c>
      <c r="AM6003">
        <f>IF($AI6003=1,IFERROR(IF(VALUE($C6003)&lt;100000000,VALUE($C6003),1000000000),IFERROR(IF(VALUE(MID($C6003,2,20))&lt;100000000,VALUE(MID($C6003,2,20)),1000000000),1000000000))+ROW()/100000,"")</f>
        <v/>
      </c>
    </row>
    <row r="6004">
      <c r="E6004" s="14" t="n"/>
      <c r="M6004" s="8">
        <f>IF($C6004="","",L6004*T6004/100)</f>
        <v/>
      </c>
      <c r="S6004" s="8" t="n"/>
      <c r="T6004" s="8" t="n"/>
      <c r="W6004">
        <f>IF($C6004="","",IF($AL6004=1,0,IF($AK6004=1,Settings!$C$6,Settings!$C$7))*100)</f>
        <v/>
      </c>
      <c r="X6004" s="8">
        <f>IF($C6004="","",T6004*W6004/100)</f>
        <v/>
      </c>
      <c r="Y6004" s="8">
        <f>IF($C6004="","",T6004-X6004)</f>
        <v/>
      </c>
      <c r="Z6004" s="8">
        <f>IF($C6004="","",Y6004-M6004)</f>
        <v/>
      </c>
      <c r="AD6004" s="8" t="n"/>
      <c r="AG6004" s="14" t="n"/>
      <c r="AI6004">
        <f>IF($C6004="","",IF(COUNTIF($C$2:$C6004,$C6004)=1,1,0))</f>
        <v/>
      </c>
      <c r="AJ6004">
        <f>IF($AI6004=1,SUMPRODUCT(--($AM$2:$AM$7001&lt;$AM6004))+1,"")</f>
        <v/>
      </c>
      <c r="AK6004">
        <f>IF($C6004="","",IF(OR($P6004=TRUE(),$P6004="TRUE"),1,0))</f>
        <v/>
      </c>
      <c r="AL6004">
        <f>IF($C6004="","",IF(AND($V6004="Yes",SUMPRODUCT((LEN(Settings!$F$6:$F$13)&gt;0)*ISNUMBER(SEARCH(Settings!$F$6:$F$13,$O6004)))=0),1,0))</f>
        <v/>
      </c>
      <c r="AM6004">
        <f>IF($AI6004=1,IFERROR(IF(VALUE($C6004)&lt;100000000,VALUE($C6004),1000000000),IFERROR(IF(VALUE(MID($C6004,2,20))&lt;100000000,VALUE(MID($C6004,2,20)),1000000000),1000000000))+ROW()/100000,"")</f>
        <v/>
      </c>
    </row>
    <row r="6005">
      <c r="E6005" s="14" t="n"/>
      <c r="M6005" s="8">
        <f>IF($C6005="","",L6005*T6005/100)</f>
        <v/>
      </c>
      <c r="S6005" s="8" t="n"/>
      <c r="T6005" s="8" t="n"/>
      <c r="W6005">
        <f>IF($C6005="","",IF($AL6005=1,0,IF($AK6005=1,Settings!$C$6,Settings!$C$7))*100)</f>
        <v/>
      </c>
      <c r="X6005" s="8">
        <f>IF($C6005="","",T6005*W6005/100)</f>
        <v/>
      </c>
      <c r="Y6005" s="8">
        <f>IF($C6005="","",T6005-X6005)</f>
        <v/>
      </c>
      <c r="Z6005" s="8">
        <f>IF($C6005="","",Y6005-M6005)</f>
        <v/>
      </c>
      <c r="AD6005" s="8" t="n"/>
      <c r="AG6005" s="14" t="n"/>
      <c r="AI6005">
        <f>IF($C6005="","",IF(COUNTIF($C$2:$C6005,$C6005)=1,1,0))</f>
        <v/>
      </c>
      <c r="AJ6005">
        <f>IF($AI6005=1,SUMPRODUCT(--($AM$2:$AM$7001&lt;$AM6005))+1,"")</f>
        <v/>
      </c>
      <c r="AK6005">
        <f>IF($C6005="","",IF(OR($P6005=TRUE(),$P6005="TRUE"),1,0))</f>
        <v/>
      </c>
      <c r="AL6005">
        <f>IF($C6005="","",IF(AND($V6005="Yes",SUMPRODUCT((LEN(Settings!$F$6:$F$13)&gt;0)*ISNUMBER(SEARCH(Settings!$F$6:$F$13,$O6005)))=0),1,0))</f>
        <v/>
      </c>
      <c r="AM6005">
        <f>IF($AI6005=1,IFERROR(IF(VALUE($C6005)&lt;100000000,VALUE($C6005),1000000000),IFERROR(IF(VALUE(MID($C6005,2,20))&lt;100000000,VALUE(MID($C6005,2,20)),1000000000),1000000000))+ROW()/100000,"")</f>
        <v/>
      </c>
    </row>
    <row r="6006">
      <c r="E6006" s="14" t="n"/>
      <c r="M6006" s="8">
        <f>IF($C6006="","",L6006*T6006/100)</f>
        <v/>
      </c>
      <c r="S6006" s="8" t="n"/>
      <c r="T6006" s="8" t="n"/>
      <c r="W6006">
        <f>IF($C6006="","",IF($AL6006=1,0,IF($AK6006=1,Settings!$C$6,Settings!$C$7))*100)</f>
        <v/>
      </c>
      <c r="X6006" s="8">
        <f>IF($C6006="","",T6006*W6006/100)</f>
        <v/>
      </c>
      <c r="Y6006" s="8">
        <f>IF($C6006="","",T6006-X6006)</f>
        <v/>
      </c>
      <c r="Z6006" s="8">
        <f>IF($C6006="","",Y6006-M6006)</f>
        <v/>
      </c>
      <c r="AD6006" s="8" t="n"/>
      <c r="AG6006" s="14" t="n"/>
      <c r="AI6006">
        <f>IF($C6006="","",IF(COUNTIF($C$2:$C6006,$C6006)=1,1,0))</f>
        <v/>
      </c>
      <c r="AJ6006">
        <f>IF($AI6006=1,SUMPRODUCT(--($AM$2:$AM$7001&lt;$AM6006))+1,"")</f>
        <v/>
      </c>
      <c r="AK6006">
        <f>IF($C6006="","",IF(OR($P6006=TRUE(),$P6006="TRUE"),1,0))</f>
        <v/>
      </c>
      <c r="AL6006">
        <f>IF($C6006="","",IF(AND($V6006="Yes",SUMPRODUCT((LEN(Settings!$F$6:$F$13)&gt;0)*ISNUMBER(SEARCH(Settings!$F$6:$F$13,$O6006)))=0),1,0))</f>
        <v/>
      </c>
      <c r="AM6006">
        <f>IF($AI6006=1,IFERROR(IF(VALUE($C6006)&lt;100000000,VALUE($C6006),1000000000),IFERROR(IF(VALUE(MID($C6006,2,20))&lt;100000000,VALUE(MID($C6006,2,20)),1000000000),1000000000))+ROW()/100000,"")</f>
        <v/>
      </c>
    </row>
    <row r="6007">
      <c r="E6007" s="14" t="n"/>
      <c r="M6007" s="8">
        <f>IF($C6007="","",L6007*T6007/100)</f>
        <v/>
      </c>
      <c r="S6007" s="8" t="n"/>
      <c r="T6007" s="8" t="n"/>
      <c r="W6007">
        <f>IF($C6007="","",IF($AL6007=1,0,IF($AK6007=1,Settings!$C$6,Settings!$C$7))*100)</f>
        <v/>
      </c>
      <c r="X6007" s="8">
        <f>IF($C6007="","",T6007*W6007/100)</f>
        <v/>
      </c>
      <c r="Y6007" s="8">
        <f>IF($C6007="","",T6007-X6007)</f>
        <v/>
      </c>
      <c r="Z6007" s="8">
        <f>IF($C6007="","",Y6007-M6007)</f>
        <v/>
      </c>
      <c r="AD6007" s="8" t="n"/>
      <c r="AG6007" s="14" t="n"/>
      <c r="AI6007">
        <f>IF($C6007="","",IF(COUNTIF($C$2:$C6007,$C6007)=1,1,0))</f>
        <v/>
      </c>
      <c r="AJ6007">
        <f>IF($AI6007=1,SUMPRODUCT(--($AM$2:$AM$7001&lt;$AM6007))+1,"")</f>
        <v/>
      </c>
      <c r="AK6007">
        <f>IF($C6007="","",IF(OR($P6007=TRUE(),$P6007="TRUE"),1,0))</f>
        <v/>
      </c>
      <c r="AL6007">
        <f>IF($C6007="","",IF(AND($V6007="Yes",SUMPRODUCT((LEN(Settings!$F$6:$F$13)&gt;0)*ISNUMBER(SEARCH(Settings!$F$6:$F$13,$O6007)))=0),1,0))</f>
        <v/>
      </c>
      <c r="AM6007">
        <f>IF($AI6007=1,IFERROR(IF(VALUE($C6007)&lt;100000000,VALUE($C6007),1000000000),IFERROR(IF(VALUE(MID($C6007,2,20))&lt;100000000,VALUE(MID($C6007,2,20)),1000000000),1000000000))+ROW()/100000,"")</f>
        <v/>
      </c>
    </row>
    <row r="6008">
      <c r="E6008" s="14" t="n"/>
      <c r="M6008" s="8">
        <f>IF($C6008="","",L6008*T6008/100)</f>
        <v/>
      </c>
      <c r="S6008" s="8" t="n"/>
      <c r="T6008" s="8" t="n"/>
      <c r="W6008">
        <f>IF($C6008="","",IF($AL6008=1,0,IF($AK6008=1,Settings!$C$6,Settings!$C$7))*100)</f>
        <v/>
      </c>
      <c r="X6008" s="8">
        <f>IF($C6008="","",T6008*W6008/100)</f>
        <v/>
      </c>
      <c r="Y6008" s="8">
        <f>IF($C6008="","",T6008-X6008)</f>
        <v/>
      </c>
      <c r="Z6008" s="8">
        <f>IF($C6008="","",Y6008-M6008)</f>
        <v/>
      </c>
      <c r="AD6008" s="8" t="n"/>
      <c r="AG6008" s="14" t="n"/>
      <c r="AI6008">
        <f>IF($C6008="","",IF(COUNTIF($C$2:$C6008,$C6008)=1,1,0))</f>
        <v/>
      </c>
      <c r="AJ6008">
        <f>IF($AI6008=1,SUMPRODUCT(--($AM$2:$AM$7001&lt;$AM6008))+1,"")</f>
        <v/>
      </c>
      <c r="AK6008">
        <f>IF($C6008="","",IF(OR($P6008=TRUE(),$P6008="TRUE"),1,0))</f>
        <v/>
      </c>
      <c r="AL6008">
        <f>IF($C6008="","",IF(AND($V6008="Yes",SUMPRODUCT((LEN(Settings!$F$6:$F$13)&gt;0)*ISNUMBER(SEARCH(Settings!$F$6:$F$13,$O6008)))=0),1,0))</f>
        <v/>
      </c>
      <c r="AM6008">
        <f>IF($AI6008=1,IFERROR(IF(VALUE($C6008)&lt;100000000,VALUE($C6008),1000000000),IFERROR(IF(VALUE(MID($C6008,2,20))&lt;100000000,VALUE(MID($C6008,2,20)),1000000000),1000000000))+ROW()/100000,"")</f>
        <v/>
      </c>
    </row>
    <row r="6009">
      <c r="E6009" s="14" t="n"/>
      <c r="M6009" s="8">
        <f>IF($C6009="","",L6009*T6009/100)</f>
        <v/>
      </c>
      <c r="S6009" s="8" t="n"/>
      <c r="T6009" s="8" t="n"/>
      <c r="W6009">
        <f>IF($C6009="","",IF($AL6009=1,0,IF($AK6009=1,Settings!$C$6,Settings!$C$7))*100)</f>
        <v/>
      </c>
      <c r="X6009" s="8">
        <f>IF($C6009="","",T6009*W6009/100)</f>
        <v/>
      </c>
      <c r="Y6009" s="8">
        <f>IF($C6009="","",T6009-X6009)</f>
        <v/>
      </c>
      <c r="Z6009" s="8">
        <f>IF($C6009="","",Y6009-M6009)</f>
        <v/>
      </c>
      <c r="AD6009" s="8" t="n"/>
      <c r="AG6009" s="14" t="n"/>
      <c r="AI6009">
        <f>IF($C6009="","",IF(COUNTIF($C$2:$C6009,$C6009)=1,1,0))</f>
        <v/>
      </c>
      <c r="AJ6009">
        <f>IF($AI6009=1,SUMPRODUCT(--($AM$2:$AM$7001&lt;$AM6009))+1,"")</f>
        <v/>
      </c>
      <c r="AK6009">
        <f>IF($C6009="","",IF(OR($P6009=TRUE(),$P6009="TRUE"),1,0))</f>
        <v/>
      </c>
      <c r="AL6009">
        <f>IF($C6009="","",IF(AND($V6009="Yes",SUMPRODUCT((LEN(Settings!$F$6:$F$13)&gt;0)*ISNUMBER(SEARCH(Settings!$F$6:$F$13,$O6009)))=0),1,0))</f>
        <v/>
      </c>
      <c r="AM6009">
        <f>IF($AI6009=1,IFERROR(IF(VALUE($C6009)&lt;100000000,VALUE($C6009),1000000000),IFERROR(IF(VALUE(MID($C6009,2,20))&lt;100000000,VALUE(MID($C6009,2,20)),1000000000),1000000000))+ROW()/100000,"")</f>
        <v/>
      </c>
    </row>
    <row r="6010">
      <c r="E6010" s="14" t="n"/>
      <c r="M6010" s="8">
        <f>IF($C6010="","",L6010*T6010/100)</f>
        <v/>
      </c>
      <c r="S6010" s="8" t="n"/>
      <c r="T6010" s="8" t="n"/>
      <c r="W6010">
        <f>IF($C6010="","",IF($AL6010=1,0,IF($AK6010=1,Settings!$C$6,Settings!$C$7))*100)</f>
        <v/>
      </c>
      <c r="X6010" s="8">
        <f>IF($C6010="","",T6010*W6010/100)</f>
        <v/>
      </c>
      <c r="Y6010" s="8">
        <f>IF($C6010="","",T6010-X6010)</f>
        <v/>
      </c>
      <c r="Z6010" s="8">
        <f>IF($C6010="","",Y6010-M6010)</f>
        <v/>
      </c>
      <c r="AD6010" s="8" t="n"/>
      <c r="AG6010" s="14" t="n"/>
      <c r="AI6010">
        <f>IF($C6010="","",IF(COUNTIF($C$2:$C6010,$C6010)=1,1,0))</f>
        <v/>
      </c>
      <c r="AJ6010">
        <f>IF($AI6010=1,SUMPRODUCT(--($AM$2:$AM$7001&lt;$AM6010))+1,"")</f>
        <v/>
      </c>
      <c r="AK6010">
        <f>IF($C6010="","",IF(OR($P6010=TRUE(),$P6010="TRUE"),1,0))</f>
        <v/>
      </c>
      <c r="AL6010">
        <f>IF($C6010="","",IF(AND($V6010="Yes",SUMPRODUCT((LEN(Settings!$F$6:$F$13)&gt;0)*ISNUMBER(SEARCH(Settings!$F$6:$F$13,$O6010)))=0),1,0))</f>
        <v/>
      </c>
      <c r="AM6010">
        <f>IF($AI6010=1,IFERROR(IF(VALUE($C6010)&lt;100000000,VALUE($C6010),1000000000),IFERROR(IF(VALUE(MID($C6010,2,20))&lt;100000000,VALUE(MID($C6010,2,20)),1000000000),1000000000))+ROW()/100000,"")</f>
        <v/>
      </c>
    </row>
    <row r="6011">
      <c r="E6011" s="14" t="n"/>
      <c r="M6011" s="8">
        <f>IF($C6011="","",L6011*T6011/100)</f>
        <v/>
      </c>
      <c r="S6011" s="8" t="n"/>
      <c r="T6011" s="8" t="n"/>
      <c r="W6011">
        <f>IF($C6011="","",IF($AL6011=1,0,IF($AK6011=1,Settings!$C$6,Settings!$C$7))*100)</f>
        <v/>
      </c>
      <c r="X6011" s="8">
        <f>IF($C6011="","",T6011*W6011/100)</f>
        <v/>
      </c>
      <c r="Y6011" s="8">
        <f>IF($C6011="","",T6011-X6011)</f>
        <v/>
      </c>
      <c r="Z6011" s="8">
        <f>IF($C6011="","",Y6011-M6011)</f>
        <v/>
      </c>
      <c r="AD6011" s="8" t="n"/>
      <c r="AG6011" s="14" t="n"/>
      <c r="AI6011">
        <f>IF($C6011="","",IF(COUNTIF($C$2:$C6011,$C6011)=1,1,0))</f>
        <v/>
      </c>
      <c r="AJ6011">
        <f>IF($AI6011=1,SUMPRODUCT(--($AM$2:$AM$7001&lt;$AM6011))+1,"")</f>
        <v/>
      </c>
      <c r="AK6011">
        <f>IF($C6011="","",IF(OR($P6011=TRUE(),$P6011="TRUE"),1,0))</f>
        <v/>
      </c>
      <c r="AL6011">
        <f>IF($C6011="","",IF(AND($V6011="Yes",SUMPRODUCT((LEN(Settings!$F$6:$F$13)&gt;0)*ISNUMBER(SEARCH(Settings!$F$6:$F$13,$O6011)))=0),1,0))</f>
        <v/>
      </c>
      <c r="AM6011">
        <f>IF($AI6011=1,IFERROR(IF(VALUE($C6011)&lt;100000000,VALUE($C6011),1000000000),IFERROR(IF(VALUE(MID($C6011,2,20))&lt;100000000,VALUE(MID($C6011,2,20)),1000000000),1000000000))+ROW()/100000,"")</f>
        <v/>
      </c>
    </row>
    <row r="6012">
      <c r="E6012" s="14" t="n"/>
      <c r="M6012" s="8">
        <f>IF($C6012="","",L6012*T6012/100)</f>
        <v/>
      </c>
      <c r="S6012" s="8" t="n"/>
      <c r="T6012" s="8" t="n"/>
      <c r="W6012">
        <f>IF($C6012="","",IF($AL6012=1,0,IF($AK6012=1,Settings!$C$6,Settings!$C$7))*100)</f>
        <v/>
      </c>
      <c r="X6012" s="8">
        <f>IF($C6012="","",T6012*W6012/100)</f>
        <v/>
      </c>
      <c r="Y6012" s="8">
        <f>IF($C6012="","",T6012-X6012)</f>
        <v/>
      </c>
      <c r="Z6012" s="8">
        <f>IF($C6012="","",Y6012-M6012)</f>
        <v/>
      </c>
      <c r="AD6012" s="8" t="n"/>
      <c r="AG6012" s="14" t="n"/>
      <c r="AI6012">
        <f>IF($C6012="","",IF(COUNTIF($C$2:$C6012,$C6012)=1,1,0))</f>
        <v/>
      </c>
      <c r="AJ6012">
        <f>IF($AI6012=1,SUMPRODUCT(--($AM$2:$AM$7001&lt;$AM6012))+1,"")</f>
        <v/>
      </c>
      <c r="AK6012">
        <f>IF($C6012="","",IF(OR($P6012=TRUE(),$P6012="TRUE"),1,0))</f>
        <v/>
      </c>
      <c r="AL6012">
        <f>IF($C6012="","",IF(AND($V6012="Yes",SUMPRODUCT((LEN(Settings!$F$6:$F$13)&gt;0)*ISNUMBER(SEARCH(Settings!$F$6:$F$13,$O6012)))=0),1,0))</f>
        <v/>
      </c>
      <c r="AM6012">
        <f>IF($AI6012=1,IFERROR(IF(VALUE($C6012)&lt;100000000,VALUE($C6012),1000000000),IFERROR(IF(VALUE(MID($C6012,2,20))&lt;100000000,VALUE(MID($C6012,2,20)),1000000000),1000000000))+ROW()/100000,"")</f>
        <v/>
      </c>
    </row>
    <row r="6013">
      <c r="E6013" s="14" t="n"/>
      <c r="M6013" s="8">
        <f>IF($C6013="","",L6013*T6013/100)</f>
        <v/>
      </c>
      <c r="S6013" s="8" t="n"/>
      <c r="T6013" s="8" t="n"/>
      <c r="W6013">
        <f>IF($C6013="","",IF($AL6013=1,0,IF($AK6013=1,Settings!$C$6,Settings!$C$7))*100)</f>
        <v/>
      </c>
      <c r="X6013" s="8">
        <f>IF($C6013="","",T6013*W6013/100)</f>
        <v/>
      </c>
      <c r="Y6013" s="8">
        <f>IF($C6013="","",T6013-X6013)</f>
        <v/>
      </c>
      <c r="Z6013" s="8">
        <f>IF($C6013="","",Y6013-M6013)</f>
        <v/>
      </c>
      <c r="AD6013" s="8" t="n"/>
      <c r="AG6013" s="14" t="n"/>
      <c r="AI6013">
        <f>IF($C6013="","",IF(COUNTIF($C$2:$C6013,$C6013)=1,1,0))</f>
        <v/>
      </c>
      <c r="AJ6013">
        <f>IF($AI6013=1,SUMPRODUCT(--($AM$2:$AM$7001&lt;$AM6013))+1,"")</f>
        <v/>
      </c>
      <c r="AK6013">
        <f>IF($C6013="","",IF(OR($P6013=TRUE(),$P6013="TRUE"),1,0))</f>
        <v/>
      </c>
      <c r="AL6013">
        <f>IF($C6013="","",IF(AND($V6013="Yes",SUMPRODUCT((LEN(Settings!$F$6:$F$13)&gt;0)*ISNUMBER(SEARCH(Settings!$F$6:$F$13,$O6013)))=0),1,0))</f>
        <v/>
      </c>
      <c r="AM6013">
        <f>IF($AI6013=1,IFERROR(IF(VALUE($C6013)&lt;100000000,VALUE($C6013),1000000000),IFERROR(IF(VALUE(MID($C6013,2,20))&lt;100000000,VALUE(MID($C6013,2,20)),1000000000),1000000000))+ROW()/100000,"")</f>
        <v/>
      </c>
    </row>
    <row r="6014">
      <c r="E6014" s="14" t="n"/>
      <c r="M6014" s="8">
        <f>IF($C6014="","",L6014*T6014/100)</f>
        <v/>
      </c>
      <c r="S6014" s="8" t="n"/>
      <c r="T6014" s="8" t="n"/>
      <c r="W6014">
        <f>IF($C6014="","",IF($AL6014=1,0,IF($AK6014=1,Settings!$C$6,Settings!$C$7))*100)</f>
        <v/>
      </c>
      <c r="X6014" s="8">
        <f>IF($C6014="","",T6014*W6014/100)</f>
        <v/>
      </c>
      <c r="Y6014" s="8">
        <f>IF($C6014="","",T6014-X6014)</f>
        <v/>
      </c>
      <c r="Z6014" s="8">
        <f>IF($C6014="","",Y6014-M6014)</f>
        <v/>
      </c>
      <c r="AD6014" s="8" t="n"/>
      <c r="AG6014" s="14" t="n"/>
      <c r="AI6014">
        <f>IF($C6014="","",IF(COUNTIF($C$2:$C6014,$C6014)=1,1,0))</f>
        <v/>
      </c>
      <c r="AJ6014">
        <f>IF($AI6014=1,SUMPRODUCT(--($AM$2:$AM$7001&lt;$AM6014))+1,"")</f>
        <v/>
      </c>
      <c r="AK6014">
        <f>IF($C6014="","",IF(OR($P6014=TRUE(),$P6014="TRUE"),1,0))</f>
        <v/>
      </c>
      <c r="AL6014">
        <f>IF($C6014="","",IF(AND($V6014="Yes",SUMPRODUCT((LEN(Settings!$F$6:$F$13)&gt;0)*ISNUMBER(SEARCH(Settings!$F$6:$F$13,$O6014)))=0),1,0))</f>
        <v/>
      </c>
      <c r="AM6014">
        <f>IF($AI6014=1,IFERROR(IF(VALUE($C6014)&lt;100000000,VALUE($C6014),1000000000),IFERROR(IF(VALUE(MID($C6014,2,20))&lt;100000000,VALUE(MID($C6014,2,20)),1000000000),1000000000))+ROW()/100000,"")</f>
        <v/>
      </c>
    </row>
    <row r="6015">
      <c r="E6015" s="14" t="n"/>
      <c r="M6015" s="8">
        <f>IF($C6015="","",L6015*T6015/100)</f>
        <v/>
      </c>
      <c r="S6015" s="8" t="n"/>
      <c r="T6015" s="8" t="n"/>
      <c r="W6015">
        <f>IF($C6015="","",IF($AL6015=1,0,IF($AK6015=1,Settings!$C$6,Settings!$C$7))*100)</f>
        <v/>
      </c>
      <c r="X6015" s="8">
        <f>IF($C6015="","",T6015*W6015/100)</f>
        <v/>
      </c>
      <c r="Y6015" s="8">
        <f>IF($C6015="","",T6015-X6015)</f>
        <v/>
      </c>
      <c r="Z6015" s="8">
        <f>IF($C6015="","",Y6015-M6015)</f>
        <v/>
      </c>
      <c r="AD6015" s="8" t="n"/>
      <c r="AG6015" s="14" t="n"/>
      <c r="AI6015">
        <f>IF($C6015="","",IF(COUNTIF($C$2:$C6015,$C6015)=1,1,0))</f>
        <v/>
      </c>
      <c r="AJ6015">
        <f>IF($AI6015=1,SUMPRODUCT(--($AM$2:$AM$7001&lt;$AM6015))+1,"")</f>
        <v/>
      </c>
      <c r="AK6015">
        <f>IF($C6015="","",IF(OR($P6015=TRUE(),$P6015="TRUE"),1,0))</f>
        <v/>
      </c>
      <c r="AL6015">
        <f>IF($C6015="","",IF(AND($V6015="Yes",SUMPRODUCT((LEN(Settings!$F$6:$F$13)&gt;0)*ISNUMBER(SEARCH(Settings!$F$6:$F$13,$O6015)))=0),1,0))</f>
        <v/>
      </c>
      <c r="AM6015">
        <f>IF($AI6015=1,IFERROR(IF(VALUE($C6015)&lt;100000000,VALUE($C6015),1000000000),IFERROR(IF(VALUE(MID($C6015,2,20))&lt;100000000,VALUE(MID($C6015,2,20)),1000000000),1000000000))+ROW()/100000,"")</f>
        <v/>
      </c>
    </row>
    <row r="6016">
      <c r="E6016" s="14" t="n"/>
      <c r="M6016" s="8">
        <f>IF($C6016="","",L6016*T6016/100)</f>
        <v/>
      </c>
      <c r="S6016" s="8" t="n"/>
      <c r="T6016" s="8" t="n"/>
      <c r="W6016">
        <f>IF($C6016="","",IF($AL6016=1,0,IF($AK6016=1,Settings!$C$6,Settings!$C$7))*100)</f>
        <v/>
      </c>
      <c r="X6016" s="8">
        <f>IF($C6016="","",T6016*W6016/100)</f>
        <v/>
      </c>
      <c r="Y6016" s="8">
        <f>IF($C6016="","",T6016-X6016)</f>
        <v/>
      </c>
      <c r="Z6016" s="8">
        <f>IF($C6016="","",Y6016-M6016)</f>
        <v/>
      </c>
      <c r="AD6016" s="8" t="n"/>
      <c r="AG6016" s="14" t="n"/>
      <c r="AI6016">
        <f>IF($C6016="","",IF(COUNTIF($C$2:$C6016,$C6016)=1,1,0))</f>
        <v/>
      </c>
      <c r="AJ6016">
        <f>IF($AI6016=1,SUMPRODUCT(--($AM$2:$AM$7001&lt;$AM6016))+1,"")</f>
        <v/>
      </c>
      <c r="AK6016">
        <f>IF($C6016="","",IF(OR($P6016=TRUE(),$P6016="TRUE"),1,0))</f>
        <v/>
      </c>
      <c r="AL6016">
        <f>IF($C6016="","",IF(AND($V6016="Yes",SUMPRODUCT((LEN(Settings!$F$6:$F$13)&gt;0)*ISNUMBER(SEARCH(Settings!$F$6:$F$13,$O6016)))=0),1,0))</f>
        <v/>
      </c>
      <c r="AM6016">
        <f>IF($AI6016=1,IFERROR(IF(VALUE($C6016)&lt;100000000,VALUE($C6016),1000000000),IFERROR(IF(VALUE(MID($C6016,2,20))&lt;100000000,VALUE(MID($C6016,2,20)),1000000000),1000000000))+ROW()/100000,"")</f>
        <v/>
      </c>
    </row>
    <row r="6017">
      <c r="E6017" s="14" t="n"/>
      <c r="M6017" s="8">
        <f>IF($C6017="","",L6017*T6017/100)</f>
        <v/>
      </c>
      <c r="S6017" s="8" t="n"/>
      <c r="T6017" s="8" t="n"/>
      <c r="W6017">
        <f>IF($C6017="","",IF($AL6017=1,0,IF($AK6017=1,Settings!$C$6,Settings!$C$7))*100)</f>
        <v/>
      </c>
      <c r="X6017" s="8">
        <f>IF($C6017="","",T6017*W6017/100)</f>
        <v/>
      </c>
      <c r="Y6017" s="8">
        <f>IF($C6017="","",T6017-X6017)</f>
        <v/>
      </c>
      <c r="Z6017" s="8">
        <f>IF($C6017="","",Y6017-M6017)</f>
        <v/>
      </c>
      <c r="AD6017" s="8" t="n"/>
      <c r="AG6017" s="14" t="n"/>
      <c r="AI6017">
        <f>IF($C6017="","",IF(COUNTIF($C$2:$C6017,$C6017)=1,1,0))</f>
        <v/>
      </c>
      <c r="AJ6017">
        <f>IF($AI6017=1,SUMPRODUCT(--($AM$2:$AM$7001&lt;$AM6017))+1,"")</f>
        <v/>
      </c>
      <c r="AK6017">
        <f>IF($C6017="","",IF(OR($P6017=TRUE(),$P6017="TRUE"),1,0))</f>
        <v/>
      </c>
      <c r="AL6017">
        <f>IF($C6017="","",IF(AND($V6017="Yes",SUMPRODUCT((LEN(Settings!$F$6:$F$13)&gt;0)*ISNUMBER(SEARCH(Settings!$F$6:$F$13,$O6017)))=0),1,0))</f>
        <v/>
      </c>
      <c r="AM6017">
        <f>IF($AI6017=1,IFERROR(IF(VALUE($C6017)&lt;100000000,VALUE($C6017),1000000000),IFERROR(IF(VALUE(MID($C6017,2,20))&lt;100000000,VALUE(MID($C6017,2,20)),1000000000),1000000000))+ROW()/100000,"")</f>
        <v/>
      </c>
    </row>
    <row r="6018">
      <c r="E6018" s="14" t="n"/>
      <c r="M6018" s="8">
        <f>IF($C6018="","",L6018*T6018/100)</f>
        <v/>
      </c>
      <c r="S6018" s="8" t="n"/>
      <c r="T6018" s="8" t="n"/>
      <c r="W6018">
        <f>IF($C6018="","",IF($AL6018=1,0,IF($AK6018=1,Settings!$C$6,Settings!$C$7))*100)</f>
        <v/>
      </c>
      <c r="X6018" s="8">
        <f>IF($C6018="","",T6018*W6018/100)</f>
        <v/>
      </c>
      <c r="Y6018" s="8">
        <f>IF($C6018="","",T6018-X6018)</f>
        <v/>
      </c>
      <c r="Z6018" s="8">
        <f>IF($C6018="","",Y6018-M6018)</f>
        <v/>
      </c>
      <c r="AD6018" s="8" t="n"/>
      <c r="AG6018" s="14" t="n"/>
      <c r="AI6018">
        <f>IF($C6018="","",IF(COUNTIF($C$2:$C6018,$C6018)=1,1,0))</f>
        <v/>
      </c>
      <c r="AJ6018">
        <f>IF($AI6018=1,SUMPRODUCT(--($AM$2:$AM$7001&lt;$AM6018))+1,"")</f>
        <v/>
      </c>
      <c r="AK6018">
        <f>IF($C6018="","",IF(OR($P6018=TRUE(),$P6018="TRUE"),1,0))</f>
        <v/>
      </c>
      <c r="AL6018">
        <f>IF($C6018="","",IF(AND($V6018="Yes",SUMPRODUCT((LEN(Settings!$F$6:$F$13)&gt;0)*ISNUMBER(SEARCH(Settings!$F$6:$F$13,$O6018)))=0),1,0))</f>
        <v/>
      </c>
      <c r="AM6018">
        <f>IF($AI6018=1,IFERROR(IF(VALUE($C6018)&lt;100000000,VALUE($C6018),1000000000),IFERROR(IF(VALUE(MID($C6018,2,20))&lt;100000000,VALUE(MID($C6018,2,20)),1000000000),1000000000))+ROW()/100000,"")</f>
        <v/>
      </c>
    </row>
    <row r="6019">
      <c r="E6019" s="14" t="n"/>
      <c r="M6019" s="8">
        <f>IF($C6019="","",L6019*T6019/100)</f>
        <v/>
      </c>
      <c r="S6019" s="8" t="n"/>
      <c r="T6019" s="8" t="n"/>
      <c r="W6019">
        <f>IF($C6019="","",IF($AL6019=1,0,IF($AK6019=1,Settings!$C$6,Settings!$C$7))*100)</f>
        <v/>
      </c>
      <c r="X6019" s="8">
        <f>IF($C6019="","",T6019*W6019/100)</f>
        <v/>
      </c>
      <c r="Y6019" s="8">
        <f>IF($C6019="","",T6019-X6019)</f>
        <v/>
      </c>
      <c r="Z6019" s="8">
        <f>IF($C6019="","",Y6019-M6019)</f>
        <v/>
      </c>
      <c r="AD6019" s="8" t="n"/>
      <c r="AG6019" s="14" t="n"/>
      <c r="AI6019">
        <f>IF($C6019="","",IF(COUNTIF($C$2:$C6019,$C6019)=1,1,0))</f>
        <v/>
      </c>
      <c r="AJ6019">
        <f>IF($AI6019=1,SUMPRODUCT(--($AM$2:$AM$7001&lt;$AM6019))+1,"")</f>
        <v/>
      </c>
      <c r="AK6019">
        <f>IF($C6019="","",IF(OR($P6019=TRUE(),$P6019="TRUE"),1,0))</f>
        <v/>
      </c>
      <c r="AL6019">
        <f>IF($C6019="","",IF(AND($V6019="Yes",SUMPRODUCT((LEN(Settings!$F$6:$F$13)&gt;0)*ISNUMBER(SEARCH(Settings!$F$6:$F$13,$O6019)))=0),1,0))</f>
        <v/>
      </c>
      <c r="AM6019">
        <f>IF($AI6019=1,IFERROR(IF(VALUE($C6019)&lt;100000000,VALUE($C6019),1000000000),IFERROR(IF(VALUE(MID($C6019,2,20))&lt;100000000,VALUE(MID($C6019,2,20)),1000000000),1000000000))+ROW()/100000,"")</f>
        <v/>
      </c>
    </row>
    <row r="6020">
      <c r="E6020" s="14" t="n"/>
      <c r="M6020" s="8">
        <f>IF($C6020="","",L6020*T6020/100)</f>
        <v/>
      </c>
      <c r="S6020" s="8" t="n"/>
      <c r="T6020" s="8" t="n"/>
      <c r="W6020">
        <f>IF($C6020="","",IF($AL6020=1,0,IF($AK6020=1,Settings!$C$6,Settings!$C$7))*100)</f>
        <v/>
      </c>
      <c r="X6020" s="8">
        <f>IF($C6020="","",T6020*W6020/100)</f>
        <v/>
      </c>
      <c r="Y6020" s="8">
        <f>IF($C6020="","",T6020-X6020)</f>
        <v/>
      </c>
      <c r="Z6020" s="8">
        <f>IF($C6020="","",Y6020-M6020)</f>
        <v/>
      </c>
      <c r="AD6020" s="8" t="n"/>
      <c r="AG6020" s="14" t="n"/>
      <c r="AI6020">
        <f>IF($C6020="","",IF(COUNTIF($C$2:$C6020,$C6020)=1,1,0))</f>
        <v/>
      </c>
      <c r="AJ6020">
        <f>IF($AI6020=1,SUMPRODUCT(--($AM$2:$AM$7001&lt;$AM6020))+1,"")</f>
        <v/>
      </c>
      <c r="AK6020">
        <f>IF($C6020="","",IF(OR($P6020=TRUE(),$P6020="TRUE"),1,0))</f>
        <v/>
      </c>
      <c r="AL6020">
        <f>IF($C6020="","",IF(AND($V6020="Yes",SUMPRODUCT((LEN(Settings!$F$6:$F$13)&gt;0)*ISNUMBER(SEARCH(Settings!$F$6:$F$13,$O6020)))=0),1,0))</f>
        <v/>
      </c>
      <c r="AM6020">
        <f>IF($AI6020=1,IFERROR(IF(VALUE($C6020)&lt;100000000,VALUE($C6020),1000000000),IFERROR(IF(VALUE(MID($C6020,2,20))&lt;100000000,VALUE(MID($C6020,2,20)),1000000000),1000000000))+ROW()/100000,"")</f>
        <v/>
      </c>
    </row>
    <row r="6021">
      <c r="E6021" s="14" t="n"/>
      <c r="M6021" s="8">
        <f>IF($C6021="","",L6021*T6021/100)</f>
        <v/>
      </c>
      <c r="S6021" s="8" t="n"/>
      <c r="T6021" s="8" t="n"/>
      <c r="W6021">
        <f>IF($C6021="","",IF($AL6021=1,0,IF($AK6021=1,Settings!$C$6,Settings!$C$7))*100)</f>
        <v/>
      </c>
      <c r="X6021" s="8">
        <f>IF($C6021="","",T6021*W6021/100)</f>
        <v/>
      </c>
      <c r="Y6021" s="8">
        <f>IF($C6021="","",T6021-X6021)</f>
        <v/>
      </c>
      <c r="Z6021" s="8">
        <f>IF($C6021="","",Y6021-M6021)</f>
        <v/>
      </c>
      <c r="AD6021" s="8" t="n"/>
      <c r="AG6021" s="14" t="n"/>
      <c r="AI6021">
        <f>IF($C6021="","",IF(COUNTIF($C$2:$C6021,$C6021)=1,1,0))</f>
        <v/>
      </c>
      <c r="AJ6021">
        <f>IF($AI6021=1,SUMPRODUCT(--($AM$2:$AM$7001&lt;$AM6021))+1,"")</f>
        <v/>
      </c>
      <c r="AK6021">
        <f>IF($C6021="","",IF(OR($P6021=TRUE(),$P6021="TRUE"),1,0))</f>
        <v/>
      </c>
      <c r="AL6021">
        <f>IF($C6021="","",IF(AND($V6021="Yes",SUMPRODUCT((LEN(Settings!$F$6:$F$13)&gt;0)*ISNUMBER(SEARCH(Settings!$F$6:$F$13,$O6021)))=0),1,0))</f>
        <v/>
      </c>
      <c r="AM6021">
        <f>IF($AI6021=1,IFERROR(IF(VALUE($C6021)&lt;100000000,VALUE($C6021),1000000000),IFERROR(IF(VALUE(MID($C6021,2,20))&lt;100000000,VALUE(MID($C6021,2,20)),1000000000),1000000000))+ROW()/100000,"")</f>
        <v/>
      </c>
    </row>
    <row r="6022">
      <c r="E6022" s="14" t="n"/>
      <c r="M6022" s="8">
        <f>IF($C6022="","",L6022*T6022/100)</f>
        <v/>
      </c>
      <c r="S6022" s="8" t="n"/>
      <c r="T6022" s="8" t="n"/>
      <c r="W6022">
        <f>IF($C6022="","",IF($AL6022=1,0,IF($AK6022=1,Settings!$C$6,Settings!$C$7))*100)</f>
        <v/>
      </c>
      <c r="X6022" s="8">
        <f>IF($C6022="","",T6022*W6022/100)</f>
        <v/>
      </c>
      <c r="Y6022" s="8">
        <f>IF($C6022="","",T6022-X6022)</f>
        <v/>
      </c>
      <c r="Z6022" s="8">
        <f>IF($C6022="","",Y6022-M6022)</f>
        <v/>
      </c>
      <c r="AD6022" s="8" t="n"/>
      <c r="AG6022" s="14" t="n"/>
      <c r="AI6022">
        <f>IF($C6022="","",IF(COUNTIF($C$2:$C6022,$C6022)=1,1,0))</f>
        <v/>
      </c>
      <c r="AJ6022">
        <f>IF($AI6022=1,SUMPRODUCT(--($AM$2:$AM$7001&lt;$AM6022))+1,"")</f>
        <v/>
      </c>
      <c r="AK6022">
        <f>IF($C6022="","",IF(OR($P6022=TRUE(),$P6022="TRUE"),1,0))</f>
        <v/>
      </c>
      <c r="AL6022">
        <f>IF($C6022="","",IF(AND($V6022="Yes",SUMPRODUCT((LEN(Settings!$F$6:$F$13)&gt;0)*ISNUMBER(SEARCH(Settings!$F$6:$F$13,$O6022)))=0),1,0))</f>
        <v/>
      </c>
      <c r="AM6022">
        <f>IF($AI6022=1,IFERROR(IF(VALUE($C6022)&lt;100000000,VALUE($C6022),1000000000),IFERROR(IF(VALUE(MID($C6022,2,20))&lt;100000000,VALUE(MID($C6022,2,20)),1000000000),1000000000))+ROW()/100000,"")</f>
        <v/>
      </c>
    </row>
    <row r="6023">
      <c r="E6023" s="14" t="n"/>
      <c r="M6023" s="8">
        <f>IF($C6023="","",L6023*T6023/100)</f>
        <v/>
      </c>
      <c r="S6023" s="8" t="n"/>
      <c r="T6023" s="8" t="n"/>
      <c r="W6023">
        <f>IF($C6023="","",IF($AL6023=1,0,IF($AK6023=1,Settings!$C$6,Settings!$C$7))*100)</f>
        <v/>
      </c>
      <c r="X6023" s="8">
        <f>IF($C6023="","",T6023*W6023/100)</f>
        <v/>
      </c>
      <c r="Y6023" s="8">
        <f>IF($C6023="","",T6023-X6023)</f>
        <v/>
      </c>
      <c r="Z6023" s="8">
        <f>IF($C6023="","",Y6023-M6023)</f>
        <v/>
      </c>
      <c r="AD6023" s="8" t="n"/>
      <c r="AG6023" s="14" t="n"/>
      <c r="AI6023">
        <f>IF($C6023="","",IF(COUNTIF($C$2:$C6023,$C6023)=1,1,0))</f>
        <v/>
      </c>
      <c r="AJ6023">
        <f>IF($AI6023=1,SUMPRODUCT(--($AM$2:$AM$7001&lt;$AM6023))+1,"")</f>
        <v/>
      </c>
      <c r="AK6023">
        <f>IF($C6023="","",IF(OR($P6023=TRUE(),$P6023="TRUE"),1,0))</f>
        <v/>
      </c>
      <c r="AL6023">
        <f>IF($C6023="","",IF(AND($V6023="Yes",SUMPRODUCT((LEN(Settings!$F$6:$F$13)&gt;0)*ISNUMBER(SEARCH(Settings!$F$6:$F$13,$O6023)))=0),1,0))</f>
        <v/>
      </c>
      <c r="AM6023">
        <f>IF($AI6023=1,IFERROR(IF(VALUE($C6023)&lt;100000000,VALUE($C6023),1000000000),IFERROR(IF(VALUE(MID($C6023,2,20))&lt;100000000,VALUE(MID($C6023,2,20)),1000000000),1000000000))+ROW()/100000,"")</f>
        <v/>
      </c>
    </row>
    <row r="6024">
      <c r="E6024" s="14" t="n"/>
      <c r="M6024" s="8">
        <f>IF($C6024="","",L6024*T6024/100)</f>
        <v/>
      </c>
      <c r="S6024" s="8" t="n"/>
      <c r="T6024" s="8" t="n"/>
      <c r="W6024">
        <f>IF($C6024="","",IF($AL6024=1,0,IF($AK6024=1,Settings!$C$6,Settings!$C$7))*100)</f>
        <v/>
      </c>
      <c r="X6024" s="8">
        <f>IF($C6024="","",T6024*W6024/100)</f>
        <v/>
      </c>
      <c r="Y6024" s="8">
        <f>IF($C6024="","",T6024-X6024)</f>
        <v/>
      </c>
      <c r="Z6024" s="8">
        <f>IF($C6024="","",Y6024-M6024)</f>
        <v/>
      </c>
      <c r="AD6024" s="8" t="n"/>
      <c r="AG6024" s="14" t="n"/>
      <c r="AI6024">
        <f>IF($C6024="","",IF(COUNTIF($C$2:$C6024,$C6024)=1,1,0))</f>
        <v/>
      </c>
      <c r="AJ6024">
        <f>IF($AI6024=1,SUMPRODUCT(--($AM$2:$AM$7001&lt;$AM6024))+1,"")</f>
        <v/>
      </c>
      <c r="AK6024">
        <f>IF($C6024="","",IF(OR($P6024=TRUE(),$P6024="TRUE"),1,0))</f>
        <v/>
      </c>
      <c r="AL6024">
        <f>IF($C6024="","",IF(AND($V6024="Yes",SUMPRODUCT((LEN(Settings!$F$6:$F$13)&gt;0)*ISNUMBER(SEARCH(Settings!$F$6:$F$13,$O6024)))=0),1,0))</f>
        <v/>
      </c>
      <c r="AM6024">
        <f>IF($AI6024=1,IFERROR(IF(VALUE($C6024)&lt;100000000,VALUE($C6024),1000000000),IFERROR(IF(VALUE(MID($C6024,2,20))&lt;100000000,VALUE(MID($C6024,2,20)),1000000000),1000000000))+ROW()/100000,"")</f>
        <v/>
      </c>
    </row>
    <row r="6025">
      <c r="E6025" s="14" t="n"/>
      <c r="M6025" s="8">
        <f>IF($C6025="","",L6025*T6025/100)</f>
        <v/>
      </c>
      <c r="S6025" s="8" t="n"/>
      <c r="T6025" s="8" t="n"/>
      <c r="W6025">
        <f>IF($C6025="","",IF($AL6025=1,0,IF($AK6025=1,Settings!$C$6,Settings!$C$7))*100)</f>
        <v/>
      </c>
      <c r="X6025" s="8">
        <f>IF($C6025="","",T6025*W6025/100)</f>
        <v/>
      </c>
      <c r="Y6025" s="8">
        <f>IF($C6025="","",T6025-X6025)</f>
        <v/>
      </c>
      <c r="Z6025" s="8">
        <f>IF($C6025="","",Y6025-M6025)</f>
        <v/>
      </c>
      <c r="AD6025" s="8" t="n"/>
      <c r="AG6025" s="14" t="n"/>
      <c r="AI6025">
        <f>IF($C6025="","",IF(COUNTIF($C$2:$C6025,$C6025)=1,1,0))</f>
        <v/>
      </c>
      <c r="AJ6025">
        <f>IF($AI6025=1,SUMPRODUCT(--($AM$2:$AM$7001&lt;$AM6025))+1,"")</f>
        <v/>
      </c>
      <c r="AK6025">
        <f>IF($C6025="","",IF(OR($P6025=TRUE(),$P6025="TRUE"),1,0))</f>
        <v/>
      </c>
      <c r="AL6025">
        <f>IF($C6025="","",IF(AND($V6025="Yes",SUMPRODUCT((LEN(Settings!$F$6:$F$13)&gt;0)*ISNUMBER(SEARCH(Settings!$F$6:$F$13,$O6025)))=0),1,0))</f>
        <v/>
      </c>
      <c r="AM6025">
        <f>IF($AI6025=1,IFERROR(IF(VALUE($C6025)&lt;100000000,VALUE($C6025),1000000000),IFERROR(IF(VALUE(MID($C6025,2,20))&lt;100000000,VALUE(MID($C6025,2,20)),1000000000),1000000000))+ROW()/100000,"")</f>
        <v/>
      </c>
    </row>
    <row r="6026">
      <c r="E6026" s="14" t="n"/>
      <c r="M6026" s="8">
        <f>IF($C6026="","",L6026*T6026/100)</f>
        <v/>
      </c>
      <c r="S6026" s="8" t="n"/>
      <c r="T6026" s="8" t="n"/>
      <c r="W6026">
        <f>IF($C6026="","",IF($AL6026=1,0,IF($AK6026=1,Settings!$C$6,Settings!$C$7))*100)</f>
        <v/>
      </c>
      <c r="X6026" s="8">
        <f>IF($C6026="","",T6026*W6026/100)</f>
        <v/>
      </c>
      <c r="Y6026" s="8">
        <f>IF($C6026="","",T6026-X6026)</f>
        <v/>
      </c>
      <c r="Z6026" s="8">
        <f>IF($C6026="","",Y6026-M6026)</f>
        <v/>
      </c>
      <c r="AD6026" s="8" t="n"/>
      <c r="AG6026" s="14" t="n"/>
      <c r="AI6026">
        <f>IF($C6026="","",IF(COUNTIF($C$2:$C6026,$C6026)=1,1,0))</f>
        <v/>
      </c>
      <c r="AJ6026">
        <f>IF($AI6026=1,SUMPRODUCT(--($AM$2:$AM$7001&lt;$AM6026))+1,"")</f>
        <v/>
      </c>
      <c r="AK6026">
        <f>IF($C6026="","",IF(OR($P6026=TRUE(),$P6026="TRUE"),1,0))</f>
        <v/>
      </c>
      <c r="AL6026">
        <f>IF($C6026="","",IF(AND($V6026="Yes",SUMPRODUCT((LEN(Settings!$F$6:$F$13)&gt;0)*ISNUMBER(SEARCH(Settings!$F$6:$F$13,$O6026)))=0),1,0))</f>
        <v/>
      </c>
      <c r="AM6026">
        <f>IF($AI6026=1,IFERROR(IF(VALUE($C6026)&lt;100000000,VALUE($C6026),1000000000),IFERROR(IF(VALUE(MID($C6026,2,20))&lt;100000000,VALUE(MID($C6026,2,20)),1000000000),1000000000))+ROW()/100000,"")</f>
        <v/>
      </c>
    </row>
    <row r="6027">
      <c r="E6027" s="14" t="n"/>
      <c r="M6027" s="8">
        <f>IF($C6027="","",L6027*T6027/100)</f>
        <v/>
      </c>
      <c r="S6027" s="8" t="n"/>
      <c r="T6027" s="8" t="n"/>
      <c r="W6027">
        <f>IF($C6027="","",IF($AL6027=1,0,IF($AK6027=1,Settings!$C$6,Settings!$C$7))*100)</f>
        <v/>
      </c>
      <c r="X6027" s="8">
        <f>IF($C6027="","",T6027*W6027/100)</f>
        <v/>
      </c>
      <c r="Y6027" s="8">
        <f>IF($C6027="","",T6027-X6027)</f>
        <v/>
      </c>
      <c r="Z6027" s="8">
        <f>IF($C6027="","",Y6027-M6027)</f>
        <v/>
      </c>
      <c r="AD6027" s="8" t="n"/>
      <c r="AG6027" s="14" t="n"/>
      <c r="AI6027">
        <f>IF($C6027="","",IF(COUNTIF($C$2:$C6027,$C6027)=1,1,0))</f>
        <v/>
      </c>
      <c r="AJ6027">
        <f>IF($AI6027=1,SUMPRODUCT(--($AM$2:$AM$7001&lt;$AM6027))+1,"")</f>
        <v/>
      </c>
      <c r="AK6027">
        <f>IF($C6027="","",IF(OR($P6027=TRUE(),$P6027="TRUE"),1,0))</f>
        <v/>
      </c>
      <c r="AL6027">
        <f>IF($C6027="","",IF(AND($V6027="Yes",SUMPRODUCT((LEN(Settings!$F$6:$F$13)&gt;0)*ISNUMBER(SEARCH(Settings!$F$6:$F$13,$O6027)))=0),1,0))</f>
        <v/>
      </c>
      <c r="AM6027">
        <f>IF($AI6027=1,IFERROR(IF(VALUE($C6027)&lt;100000000,VALUE($C6027),1000000000),IFERROR(IF(VALUE(MID($C6027,2,20))&lt;100000000,VALUE(MID($C6027,2,20)),1000000000),1000000000))+ROW()/100000,"")</f>
        <v/>
      </c>
    </row>
    <row r="6028">
      <c r="E6028" s="14" t="n"/>
      <c r="M6028" s="8">
        <f>IF($C6028="","",L6028*T6028/100)</f>
        <v/>
      </c>
      <c r="S6028" s="8" t="n"/>
      <c r="T6028" s="8" t="n"/>
      <c r="W6028">
        <f>IF($C6028="","",IF($AL6028=1,0,IF($AK6028=1,Settings!$C$6,Settings!$C$7))*100)</f>
        <v/>
      </c>
      <c r="X6028" s="8">
        <f>IF($C6028="","",T6028*W6028/100)</f>
        <v/>
      </c>
      <c r="Y6028" s="8">
        <f>IF($C6028="","",T6028-X6028)</f>
        <v/>
      </c>
      <c r="Z6028" s="8">
        <f>IF($C6028="","",Y6028-M6028)</f>
        <v/>
      </c>
      <c r="AD6028" s="8" t="n"/>
      <c r="AG6028" s="14" t="n"/>
      <c r="AI6028">
        <f>IF($C6028="","",IF(COUNTIF($C$2:$C6028,$C6028)=1,1,0))</f>
        <v/>
      </c>
      <c r="AJ6028">
        <f>IF($AI6028=1,SUMPRODUCT(--($AM$2:$AM$7001&lt;$AM6028))+1,"")</f>
        <v/>
      </c>
      <c r="AK6028">
        <f>IF($C6028="","",IF(OR($P6028=TRUE(),$P6028="TRUE"),1,0))</f>
        <v/>
      </c>
      <c r="AL6028">
        <f>IF($C6028="","",IF(AND($V6028="Yes",SUMPRODUCT((LEN(Settings!$F$6:$F$13)&gt;0)*ISNUMBER(SEARCH(Settings!$F$6:$F$13,$O6028)))=0),1,0))</f>
        <v/>
      </c>
      <c r="AM6028">
        <f>IF($AI6028=1,IFERROR(IF(VALUE($C6028)&lt;100000000,VALUE($C6028),1000000000),IFERROR(IF(VALUE(MID($C6028,2,20))&lt;100000000,VALUE(MID($C6028,2,20)),1000000000),1000000000))+ROW()/100000,"")</f>
        <v/>
      </c>
    </row>
    <row r="6029">
      <c r="E6029" s="14" t="n"/>
      <c r="M6029" s="8">
        <f>IF($C6029="","",L6029*T6029/100)</f>
        <v/>
      </c>
      <c r="S6029" s="8" t="n"/>
      <c r="T6029" s="8" t="n"/>
      <c r="W6029">
        <f>IF($C6029="","",IF($AL6029=1,0,IF($AK6029=1,Settings!$C$6,Settings!$C$7))*100)</f>
        <v/>
      </c>
      <c r="X6029" s="8">
        <f>IF($C6029="","",T6029*W6029/100)</f>
        <v/>
      </c>
      <c r="Y6029" s="8">
        <f>IF($C6029="","",T6029-X6029)</f>
        <v/>
      </c>
      <c r="Z6029" s="8">
        <f>IF($C6029="","",Y6029-M6029)</f>
        <v/>
      </c>
      <c r="AD6029" s="8" t="n"/>
      <c r="AG6029" s="14" t="n"/>
      <c r="AI6029">
        <f>IF($C6029="","",IF(COUNTIF($C$2:$C6029,$C6029)=1,1,0))</f>
        <v/>
      </c>
      <c r="AJ6029">
        <f>IF($AI6029=1,SUMPRODUCT(--($AM$2:$AM$7001&lt;$AM6029))+1,"")</f>
        <v/>
      </c>
      <c r="AK6029">
        <f>IF($C6029="","",IF(OR($P6029=TRUE(),$P6029="TRUE"),1,0))</f>
        <v/>
      </c>
      <c r="AL6029">
        <f>IF($C6029="","",IF(AND($V6029="Yes",SUMPRODUCT((LEN(Settings!$F$6:$F$13)&gt;0)*ISNUMBER(SEARCH(Settings!$F$6:$F$13,$O6029)))=0),1,0))</f>
        <v/>
      </c>
      <c r="AM6029">
        <f>IF($AI6029=1,IFERROR(IF(VALUE($C6029)&lt;100000000,VALUE($C6029),1000000000),IFERROR(IF(VALUE(MID($C6029,2,20))&lt;100000000,VALUE(MID($C6029,2,20)),1000000000),1000000000))+ROW()/100000,"")</f>
        <v/>
      </c>
    </row>
    <row r="6030">
      <c r="E6030" s="14" t="n"/>
      <c r="M6030" s="8">
        <f>IF($C6030="","",L6030*T6030/100)</f>
        <v/>
      </c>
      <c r="S6030" s="8" t="n"/>
      <c r="T6030" s="8" t="n"/>
      <c r="W6030">
        <f>IF($C6030="","",IF($AL6030=1,0,IF($AK6030=1,Settings!$C$6,Settings!$C$7))*100)</f>
        <v/>
      </c>
      <c r="X6030" s="8">
        <f>IF($C6030="","",T6030*W6030/100)</f>
        <v/>
      </c>
      <c r="Y6030" s="8">
        <f>IF($C6030="","",T6030-X6030)</f>
        <v/>
      </c>
      <c r="Z6030" s="8">
        <f>IF($C6030="","",Y6030-M6030)</f>
        <v/>
      </c>
      <c r="AD6030" s="8" t="n"/>
      <c r="AG6030" s="14" t="n"/>
      <c r="AI6030">
        <f>IF($C6030="","",IF(COUNTIF($C$2:$C6030,$C6030)=1,1,0))</f>
        <v/>
      </c>
      <c r="AJ6030">
        <f>IF($AI6030=1,SUMPRODUCT(--($AM$2:$AM$7001&lt;$AM6030))+1,"")</f>
        <v/>
      </c>
      <c r="AK6030">
        <f>IF($C6030="","",IF(OR($P6030=TRUE(),$P6030="TRUE"),1,0))</f>
        <v/>
      </c>
      <c r="AL6030">
        <f>IF($C6030="","",IF(AND($V6030="Yes",SUMPRODUCT((LEN(Settings!$F$6:$F$13)&gt;0)*ISNUMBER(SEARCH(Settings!$F$6:$F$13,$O6030)))=0),1,0))</f>
        <v/>
      </c>
      <c r="AM6030">
        <f>IF($AI6030=1,IFERROR(IF(VALUE($C6030)&lt;100000000,VALUE($C6030),1000000000),IFERROR(IF(VALUE(MID($C6030,2,20))&lt;100000000,VALUE(MID($C6030,2,20)),1000000000),1000000000))+ROW()/100000,"")</f>
        <v/>
      </c>
    </row>
    <row r="6031">
      <c r="E6031" s="14" t="n"/>
      <c r="M6031" s="8">
        <f>IF($C6031="","",L6031*T6031/100)</f>
        <v/>
      </c>
      <c r="S6031" s="8" t="n"/>
      <c r="T6031" s="8" t="n"/>
      <c r="W6031">
        <f>IF($C6031="","",IF($AL6031=1,0,IF($AK6031=1,Settings!$C$6,Settings!$C$7))*100)</f>
        <v/>
      </c>
      <c r="X6031" s="8">
        <f>IF($C6031="","",T6031*W6031/100)</f>
        <v/>
      </c>
      <c r="Y6031" s="8">
        <f>IF($C6031="","",T6031-X6031)</f>
        <v/>
      </c>
      <c r="Z6031" s="8">
        <f>IF($C6031="","",Y6031-M6031)</f>
        <v/>
      </c>
      <c r="AD6031" s="8" t="n"/>
      <c r="AG6031" s="14" t="n"/>
      <c r="AI6031">
        <f>IF($C6031="","",IF(COUNTIF($C$2:$C6031,$C6031)=1,1,0))</f>
        <v/>
      </c>
      <c r="AJ6031">
        <f>IF($AI6031=1,SUMPRODUCT(--($AM$2:$AM$7001&lt;$AM6031))+1,"")</f>
        <v/>
      </c>
      <c r="AK6031">
        <f>IF($C6031="","",IF(OR($P6031=TRUE(),$P6031="TRUE"),1,0))</f>
        <v/>
      </c>
      <c r="AL6031">
        <f>IF($C6031="","",IF(AND($V6031="Yes",SUMPRODUCT((LEN(Settings!$F$6:$F$13)&gt;0)*ISNUMBER(SEARCH(Settings!$F$6:$F$13,$O6031)))=0),1,0))</f>
        <v/>
      </c>
      <c r="AM6031">
        <f>IF($AI6031=1,IFERROR(IF(VALUE($C6031)&lt;100000000,VALUE($C6031),1000000000),IFERROR(IF(VALUE(MID($C6031,2,20))&lt;100000000,VALUE(MID($C6031,2,20)),1000000000),1000000000))+ROW()/100000,"")</f>
        <v/>
      </c>
    </row>
    <row r="6032">
      <c r="E6032" s="14" t="n"/>
      <c r="M6032" s="8">
        <f>IF($C6032="","",L6032*T6032/100)</f>
        <v/>
      </c>
      <c r="S6032" s="8" t="n"/>
      <c r="T6032" s="8" t="n"/>
      <c r="W6032">
        <f>IF($C6032="","",IF($AL6032=1,0,IF($AK6032=1,Settings!$C$6,Settings!$C$7))*100)</f>
        <v/>
      </c>
      <c r="X6032" s="8">
        <f>IF($C6032="","",T6032*W6032/100)</f>
        <v/>
      </c>
      <c r="Y6032" s="8">
        <f>IF($C6032="","",T6032-X6032)</f>
        <v/>
      </c>
      <c r="Z6032" s="8">
        <f>IF($C6032="","",Y6032-M6032)</f>
        <v/>
      </c>
      <c r="AD6032" s="8" t="n"/>
      <c r="AG6032" s="14" t="n"/>
      <c r="AI6032">
        <f>IF($C6032="","",IF(COUNTIF($C$2:$C6032,$C6032)=1,1,0))</f>
        <v/>
      </c>
      <c r="AJ6032">
        <f>IF($AI6032=1,SUMPRODUCT(--($AM$2:$AM$7001&lt;$AM6032))+1,"")</f>
        <v/>
      </c>
      <c r="AK6032">
        <f>IF($C6032="","",IF(OR($P6032=TRUE(),$P6032="TRUE"),1,0))</f>
        <v/>
      </c>
      <c r="AL6032">
        <f>IF($C6032="","",IF(AND($V6032="Yes",SUMPRODUCT((LEN(Settings!$F$6:$F$13)&gt;0)*ISNUMBER(SEARCH(Settings!$F$6:$F$13,$O6032)))=0),1,0))</f>
        <v/>
      </c>
      <c r="AM6032">
        <f>IF($AI6032=1,IFERROR(IF(VALUE($C6032)&lt;100000000,VALUE($C6032),1000000000),IFERROR(IF(VALUE(MID($C6032,2,20))&lt;100000000,VALUE(MID($C6032,2,20)),1000000000),1000000000))+ROW()/100000,"")</f>
        <v/>
      </c>
    </row>
    <row r="6033">
      <c r="E6033" s="14" t="n"/>
      <c r="M6033" s="8">
        <f>IF($C6033="","",L6033*T6033/100)</f>
        <v/>
      </c>
      <c r="S6033" s="8" t="n"/>
      <c r="T6033" s="8" t="n"/>
      <c r="W6033">
        <f>IF($C6033="","",IF($AL6033=1,0,IF($AK6033=1,Settings!$C$6,Settings!$C$7))*100)</f>
        <v/>
      </c>
      <c r="X6033" s="8">
        <f>IF($C6033="","",T6033*W6033/100)</f>
        <v/>
      </c>
      <c r="Y6033" s="8">
        <f>IF($C6033="","",T6033-X6033)</f>
        <v/>
      </c>
      <c r="Z6033" s="8">
        <f>IF($C6033="","",Y6033-M6033)</f>
        <v/>
      </c>
      <c r="AD6033" s="8" t="n"/>
      <c r="AG6033" s="14" t="n"/>
      <c r="AI6033">
        <f>IF($C6033="","",IF(COUNTIF($C$2:$C6033,$C6033)=1,1,0))</f>
        <v/>
      </c>
      <c r="AJ6033">
        <f>IF($AI6033=1,SUMPRODUCT(--($AM$2:$AM$7001&lt;$AM6033))+1,"")</f>
        <v/>
      </c>
      <c r="AK6033">
        <f>IF($C6033="","",IF(OR($P6033=TRUE(),$P6033="TRUE"),1,0))</f>
        <v/>
      </c>
      <c r="AL6033">
        <f>IF($C6033="","",IF(AND($V6033="Yes",SUMPRODUCT((LEN(Settings!$F$6:$F$13)&gt;0)*ISNUMBER(SEARCH(Settings!$F$6:$F$13,$O6033)))=0),1,0))</f>
        <v/>
      </c>
      <c r="AM6033">
        <f>IF($AI6033=1,IFERROR(IF(VALUE($C6033)&lt;100000000,VALUE($C6033),1000000000),IFERROR(IF(VALUE(MID($C6033,2,20))&lt;100000000,VALUE(MID($C6033,2,20)),1000000000),1000000000))+ROW()/100000,"")</f>
        <v/>
      </c>
    </row>
    <row r="6034">
      <c r="E6034" s="14" t="n"/>
      <c r="M6034" s="8">
        <f>IF($C6034="","",L6034*T6034/100)</f>
        <v/>
      </c>
      <c r="S6034" s="8" t="n"/>
      <c r="T6034" s="8" t="n"/>
      <c r="W6034">
        <f>IF($C6034="","",IF($AL6034=1,0,IF($AK6034=1,Settings!$C$6,Settings!$C$7))*100)</f>
        <v/>
      </c>
      <c r="X6034" s="8">
        <f>IF($C6034="","",T6034*W6034/100)</f>
        <v/>
      </c>
      <c r="Y6034" s="8">
        <f>IF($C6034="","",T6034-X6034)</f>
        <v/>
      </c>
      <c r="Z6034" s="8">
        <f>IF($C6034="","",Y6034-M6034)</f>
        <v/>
      </c>
      <c r="AD6034" s="8" t="n"/>
      <c r="AG6034" s="14" t="n"/>
      <c r="AI6034">
        <f>IF($C6034="","",IF(COUNTIF($C$2:$C6034,$C6034)=1,1,0))</f>
        <v/>
      </c>
      <c r="AJ6034">
        <f>IF($AI6034=1,SUMPRODUCT(--($AM$2:$AM$7001&lt;$AM6034))+1,"")</f>
        <v/>
      </c>
      <c r="AK6034">
        <f>IF($C6034="","",IF(OR($P6034=TRUE(),$P6034="TRUE"),1,0))</f>
        <v/>
      </c>
      <c r="AL6034">
        <f>IF($C6034="","",IF(AND($V6034="Yes",SUMPRODUCT((LEN(Settings!$F$6:$F$13)&gt;0)*ISNUMBER(SEARCH(Settings!$F$6:$F$13,$O6034)))=0),1,0))</f>
        <v/>
      </c>
      <c r="AM6034">
        <f>IF($AI6034=1,IFERROR(IF(VALUE($C6034)&lt;100000000,VALUE($C6034),1000000000),IFERROR(IF(VALUE(MID($C6034,2,20))&lt;100000000,VALUE(MID($C6034,2,20)),1000000000),1000000000))+ROW()/100000,"")</f>
        <v/>
      </c>
    </row>
    <row r="6035">
      <c r="E6035" s="14" t="n"/>
      <c r="M6035" s="8">
        <f>IF($C6035="","",L6035*T6035/100)</f>
        <v/>
      </c>
      <c r="S6035" s="8" t="n"/>
      <c r="T6035" s="8" t="n"/>
      <c r="W6035">
        <f>IF($C6035="","",IF($AL6035=1,0,IF($AK6035=1,Settings!$C$6,Settings!$C$7))*100)</f>
        <v/>
      </c>
      <c r="X6035" s="8">
        <f>IF($C6035="","",T6035*W6035/100)</f>
        <v/>
      </c>
      <c r="Y6035" s="8">
        <f>IF($C6035="","",T6035-X6035)</f>
        <v/>
      </c>
      <c r="Z6035" s="8">
        <f>IF($C6035="","",Y6035-M6035)</f>
        <v/>
      </c>
      <c r="AD6035" s="8" t="n"/>
      <c r="AG6035" s="14" t="n"/>
      <c r="AI6035">
        <f>IF($C6035="","",IF(COUNTIF($C$2:$C6035,$C6035)=1,1,0))</f>
        <v/>
      </c>
      <c r="AJ6035">
        <f>IF($AI6035=1,SUMPRODUCT(--($AM$2:$AM$7001&lt;$AM6035))+1,"")</f>
        <v/>
      </c>
      <c r="AK6035">
        <f>IF($C6035="","",IF(OR($P6035=TRUE(),$P6035="TRUE"),1,0))</f>
        <v/>
      </c>
      <c r="AL6035">
        <f>IF($C6035="","",IF(AND($V6035="Yes",SUMPRODUCT((LEN(Settings!$F$6:$F$13)&gt;0)*ISNUMBER(SEARCH(Settings!$F$6:$F$13,$O6035)))=0),1,0))</f>
        <v/>
      </c>
      <c r="AM6035">
        <f>IF($AI6035=1,IFERROR(IF(VALUE($C6035)&lt;100000000,VALUE($C6035),1000000000),IFERROR(IF(VALUE(MID($C6035,2,20))&lt;100000000,VALUE(MID($C6035,2,20)),1000000000),1000000000))+ROW()/100000,"")</f>
        <v/>
      </c>
    </row>
    <row r="6036">
      <c r="E6036" s="14" t="n"/>
      <c r="M6036" s="8">
        <f>IF($C6036="","",L6036*T6036/100)</f>
        <v/>
      </c>
      <c r="S6036" s="8" t="n"/>
      <c r="T6036" s="8" t="n"/>
      <c r="W6036">
        <f>IF($C6036="","",IF($AL6036=1,0,IF($AK6036=1,Settings!$C$6,Settings!$C$7))*100)</f>
        <v/>
      </c>
      <c r="X6036" s="8">
        <f>IF($C6036="","",T6036*W6036/100)</f>
        <v/>
      </c>
      <c r="Y6036" s="8">
        <f>IF($C6036="","",T6036-X6036)</f>
        <v/>
      </c>
      <c r="Z6036" s="8">
        <f>IF($C6036="","",Y6036-M6036)</f>
        <v/>
      </c>
      <c r="AD6036" s="8" t="n"/>
      <c r="AG6036" s="14" t="n"/>
      <c r="AI6036">
        <f>IF($C6036="","",IF(COUNTIF($C$2:$C6036,$C6036)=1,1,0))</f>
        <v/>
      </c>
      <c r="AJ6036">
        <f>IF($AI6036=1,SUMPRODUCT(--($AM$2:$AM$7001&lt;$AM6036))+1,"")</f>
        <v/>
      </c>
      <c r="AK6036">
        <f>IF($C6036="","",IF(OR($P6036=TRUE(),$P6036="TRUE"),1,0))</f>
        <v/>
      </c>
      <c r="AL6036">
        <f>IF($C6036="","",IF(AND($V6036="Yes",SUMPRODUCT((LEN(Settings!$F$6:$F$13)&gt;0)*ISNUMBER(SEARCH(Settings!$F$6:$F$13,$O6036)))=0),1,0))</f>
        <v/>
      </c>
      <c r="AM6036">
        <f>IF($AI6036=1,IFERROR(IF(VALUE($C6036)&lt;100000000,VALUE($C6036),1000000000),IFERROR(IF(VALUE(MID($C6036,2,20))&lt;100000000,VALUE(MID($C6036,2,20)),1000000000),1000000000))+ROW()/100000,"")</f>
        <v/>
      </c>
    </row>
    <row r="6037">
      <c r="E6037" s="14" t="n"/>
      <c r="M6037" s="8">
        <f>IF($C6037="","",L6037*T6037/100)</f>
        <v/>
      </c>
      <c r="S6037" s="8" t="n"/>
      <c r="T6037" s="8" t="n"/>
      <c r="W6037">
        <f>IF($C6037="","",IF($AL6037=1,0,IF($AK6037=1,Settings!$C$6,Settings!$C$7))*100)</f>
        <v/>
      </c>
      <c r="X6037" s="8">
        <f>IF($C6037="","",T6037*W6037/100)</f>
        <v/>
      </c>
      <c r="Y6037" s="8">
        <f>IF($C6037="","",T6037-X6037)</f>
        <v/>
      </c>
      <c r="Z6037" s="8">
        <f>IF($C6037="","",Y6037-M6037)</f>
        <v/>
      </c>
      <c r="AD6037" s="8" t="n"/>
      <c r="AG6037" s="14" t="n"/>
      <c r="AI6037">
        <f>IF($C6037="","",IF(COUNTIF($C$2:$C6037,$C6037)=1,1,0))</f>
        <v/>
      </c>
      <c r="AJ6037">
        <f>IF($AI6037=1,SUMPRODUCT(--($AM$2:$AM$7001&lt;$AM6037))+1,"")</f>
        <v/>
      </c>
      <c r="AK6037">
        <f>IF($C6037="","",IF(OR($P6037=TRUE(),$P6037="TRUE"),1,0))</f>
        <v/>
      </c>
      <c r="AL6037">
        <f>IF($C6037="","",IF(AND($V6037="Yes",SUMPRODUCT((LEN(Settings!$F$6:$F$13)&gt;0)*ISNUMBER(SEARCH(Settings!$F$6:$F$13,$O6037)))=0),1,0))</f>
        <v/>
      </c>
      <c r="AM6037">
        <f>IF($AI6037=1,IFERROR(IF(VALUE($C6037)&lt;100000000,VALUE($C6037),1000000000),IFERROR(IF(VALUE(MID($C6037,2,20))&lt;100000000,VALUE(MID($C6037,2,20)),1000000000),1000000000))+ROW()/100000,"")</f>
        <v/>
      </c>
    </row>
    <row r="6038">
      <c r="E6038" s="14" t="n"/>
      <c r="M6038" s="8">
        <f>IF($C6038="","",L6038*T6038/100)</f>
        <v/>
      </c>
      <c r="S6038" s="8" t="n"/>
      <c r="T6038" s="8" t="n"/>
      <c r="W6038">
        <f>IF($C6038="","",IF($AL6038=1,0,IF($AK6038=1,Settings!$C$6,Settings!$C$7))*100)</f>
        <v/>
      </c>
      <c r="X6038" s="8">
        <f>IF($C6038="","",T6038*W6038/100)</f>
        <v/>
      </c>
      <c r="Y6038" s="8">
        <f>IF($C6038="","",T6038-X6038)</f>
        <v/>
      </c>
      <c r="Z6038" s="8">
        <f>IF($C6038="","",Y6038-M6038)</f>
        <v/>
      </c>
      <c r="AD6038" s="8" t="n"/>
      <c r="AG6038" s="14" t="n"/>
      <c r="AI6038">
        <f>IF($C6038="","",IF(COUNTIF($C$2:$C6038,$C6038)=1,1,0))</f>
        <v/>
      </c>
      <c r="AJ6038">
        <f>IF($AI6038=1,SUMPRODUCT(--($AM$2:$AM$7001&lt;$AM6038))+1,"")</f>
        <v/>
      </c>
      <c r="AK6038">
        <f>IF($C6038="","",IF(OR($P6038=TRUE(),$P6038="TRUE"),1,0))</f>
        <v/>
      </c>
      <c r="AL6038">
        <f>IF($C6038="","",IF(AND($V6038="Yes",SUMPRODUCT((LEN(Settings!$F$6:$F$13)&gt;0)*ISNUMBER(SEARCH(Settings!$F$6:$F$13,$O6038)))=0),1,0))</f>
        <v/>
      </c>
      <c r="AM6038">
        <f>IF($AI6038=1,IFERROR(IF(VALUE($C6038)&lt;100000000,VALUE($C6038),1000000000),IFERROR(IF(VALUE(MID($C6038,2,20))&lt;100000000,VALUE(MID($C6038,2,20)),1000000000),1000000000))+ROW()/100000,"")</f>
        <v/>
      </c>
    </row>
    <row r="6039">
      <c r="E6039" s="14" t="n"/>
      <c r="M6039" s="8">
        <f>IF($C6039="","",L6039*T6039/100)</f>
        <v/>
      </c>
      <c r="S6039" s="8" t="n"/>
      <c r="T6039" s="8" t="n"/>
      <c r="W6039">
        <f>IF($C6039="","",IF($AL6039=1,0,IF($AK6039=1,Settings!$C$6,Settings!$C$7))*100)</f>
        <v/>
      </c>
      <c r="X6039" s="8">
        <f>IF($C6039="","",T6039*W6039/100)</f>
        <v/>
      </c>
      <c r="Y6039" s="8">
        <f>IF($C6039="","",T6039-X6039)</f>
        <v/>
      </c>
      <c r="Z6039" s="8">
        <f>IF($C6039="","",Y6039-M6039)</f>
        <v/>
      </c>
      <c r="AD6039" s="8" t="n"/>
      <c r="AG6039" s="14" t="n"/>
      <c r="AI6039">
        <f>IF($C6039="","",IF(COUNTIF($C$2:$C6039,$C6039)=1,1,0))</f>
        <v/>
      </c>
      <c r="AJ6039">
        <f>IF($AI6039=1,SUMPRODUCT(--($AM$2:$AM$7001&lt;$AM6039))+1,"")</f>
        <v/>
      </c>
      <c r="AK6039">
        <f>IF($C6039="","",IF(OR($P6039=TRUE(),$P6039="TRUE"),1,0))</f>
        <v/>
      </c>
      <c r="AL6039">
        <f>IF($C6039="","",IF(AND($V6039="Yes",SUMPRODUCT((LEN(Settings!$F$6:$F$13)&gt;0)*ISNUMBER(SEARCH(Settings!$F$6:$F$13,$O6039)))=0),1,0))</f>
        <v/>
      </c>
      <c r="AM6039">
        <f>IF($AI6039=1,IFERROR(IF(VALUE($C6039)&lt;100000000,VALUE($C6039),1000000000),IFERROR(IF(VALUE(MID($C6039,2,20))&lt;100000000,VALUE(MID($C6039,2,20)),1000000000),1000000000))+ROW()/100000,"")</f>
        <v/>
      </c>
    </row>
    <row r="6040">
      <c r="E6040" s="14" t="n"/>
      <c r="M6040" s="8">
        <f>IF($C6040="","",L6040*T6040/100)</f>
        <v/>
      </c>
      <c r="S6040" s="8" t="n"/>
      <c r="T6040" s="8" t="n"/>
      <c r="W6040">
        <f>IF($C6040="","",IF($AL6040=1,0,IF($AK6040=1,Settings!$C$6,Settings!$C$7))*100)</f>
        <v/>
      </c>
      <c r="X6040" s="8">
        <f>IF($C6040="","",T6040*W6040/100)</f>
        <v/>
      </c>
      <c r="Y6040" s="8">
        <f>IF($C6040="","",T6040-X6040)</f>
        <v/>
      </c>
      <c r="Z6040" s="8">
        <f>IF($C6040="","",Y6040-M6040)</f>
        <v/>
      </c>
      <c r="AD6040" s="8" t="n"/>
      <c r="AG6040" s="14" t="n"/>
      <c r="AI6040">
        <f>IF($C6040="","",IF(COUNTIF($C$2:$C6040,$C6040)=1,1,0))</f>
        <v/>
      </c>
      <c r="AJ6040">
        <f>IF($AI6040=1,SUMPRODUCT(--($AM$2:$AM$7001&lt;$AM6040))+1,"")</f>
        <v/>
      </c>
      <c r="AK6040">
        <f>IF($C6040="","",IF(OR($P6040=TRUE(),$P6040="TRUE"),1,0))</f>
        <v/>
      </c>
      <c r="AL6040">
        <f>IF($C6040="","",IF(AND($V6040="Yes",SUMPRODUCT((LEN(Settings!$F$6:$F$13)&gt;0)*ISNUMBER(SEARCH(Settings!$F$6:$F$13,$O6040)))=0),1,0))</f>
        <v/>
      </c>
      <c r="AM6040">
        <f>IF($AI6040=1,IFERROR(IF(VALUE($C6040)&lt;100000000,VALUE($C6040),1000000000),IFERROR(IF(VALUE(MID($C6040,2,20))&lt;100000000,VALUE(MID($C6040,2,20)),1000000000),1000000000))+ROW()/100000,"")</f>
        <v/>
      </c>
    </row>
    <row r="6041">
      <c r="E6041" s="14" t="n"/>
      <c r="M6041" s="8">
        <f>IF($C6041="","",L6041*T6041/100)</f>
        <v/>
      </c>
      <c r="S6041" s="8" t="n"/>
      <c r="T6041" s="8" t="n"/>
      <c r="W6041">
        <f>IF($C6041="","",IF($AL6041=1,0,IF($AK6041=1,Settings!$C$6,Settings!$C$7))*100)</f>
        <v/>
      </c>
      <c r="X6041" s="8">
        <f>IF($C6041="","",T6041*W6041/100)</f>
        <v/>
      </c>
      <c r="Y6041" s="8">
        <f>IF($C6041="","",T6041-X6041)</f>
        <v/>
      </c>
      <c r="Z6041" s="8">
        <f>IF($C6041="","",Y6041-M6041)</f>
        <v/>
      </c>
      <c r="AD6041" s="8" t="n"/>
      <c r="AG6041" s="14" t="n"/>
      <c r="AI6041">
        <f>IF($C6041="","",IF(COUNTIF($C$2:$C6041,$C6041)=1,1,0))</f>
        <v/>
      </c>
      <c r="AJ6041">
        <f>IF($AI6041=1,SUMPRODUCT(--($AM$2:$AM$7001&lt;$AM6041))+1,"")</f>
        <v/>
      </c>
      <c r="AK6041">
        <f>IF($C6041="","",IF(OR($P6041=TRUE(),$P6041="TRUE"),1,0))</f>
        <v/>
      </c>
      <c r="AL6041">
        <f>IF($C6041="","",IF(AND($V6041="Yes",SUMPRODUCT((LEN(Settings!$F$6:$F$13)&gt;0)*ISNUMBER(SEARCH(Settings!$F$6:$F$13,$O6041)))=0),1,0))</f>
        <v/>
      </c>
      <c r="AM6041">
        <f>IF($AI6041=1,IFERROR(IF(VALUE($C6041)&lt;100000000,VALUE($C6041),1000000000),IFERROR(IF(VALUE(MID($C6041,2,20))&lt;100000000,VALUE(MID($C6041,2,20)),1000000000),1000000000))+ROW()/100000,"")</f>
        <v/>
      </c>
    </row>
    <row r="6042">
      <c r="E6042" s="14" t="n"/>
      <c r="M6042" s="8">
        <f>IF($C6042="","",L6042*T6042/100)</f>
        <v/>
      </c>
      <c r="S6042" s="8" t="n"/>
      <c r="T6042" s="8" t="n"/>
      <c r="W6042">
        <f>IF($C6042="","",IF($AL6042=1,0,IF($AK6042=1,Settings!$C$6,Settings!$C$7))*100)</f>
        <v/>
      </c>
      <c r="X6042" s="8">
        <f>IF($C6042="","",T6042*W6042/100)</f>
        <v/>
      </c>
      <c r="Y6042" s="8">
        <f>IF($C6042="","",T6042-X6042)</f>
        <v/>
      </c>
      <c r="Z6042" s="8">
        <f>IF($C6042="","",Y6042-M6042)</f>
        <v/>
      </c>
      <c r="AD6042" s="8" t="n"/>
      <c r="AG6042" s="14" t="n"/>
      <c r="AI6042">
        <f>IF($C6042="","",IF(COUNTIF($C$2:$C6042,$C6042)=1,1,0))</f>
        <v/>
      </c>
      <c r="AJ6042">
        <f>IF($AI6042=1,SUMPRODUCT(--($AM$2:$AM$7001&lt;$AM6042))+1,"")</f>
        <v/>
      </c>
      <c r="AK6042">
        <f>IF($C6042="","",IF(OR($P6042=TRUE(),$P6042="TRUE"),1,0))</f>
        <v/>
      </c>
      <c r="AL6042">
        <f>IF($C6042="","",IF(AND($V6042="Yes",SUMPRODUCT((LEN(Settings!$F$6:$F$13)&gt;0)*ISNUMBER(SEARCH(Settings!$F$6:$F$13,$O6042)))=0),1,0))</f>
        <v/>
      </c>
      <c r="AM6042">
        <f>IF($AI6042=1,IFERROR(IF(VALUE($C6042)&lt;100000000,VALUE($C6042),1000000000),IFERROR(IF(VALUE(MID($C6042,2,20))&lt;100000000,VALUE(MID($C6042,2,20)),1000000000),1000000000))+ROW()/100000,"")</f>
        <v/>
      </c>
    </row>
    <row r="6043">
      <c r="E6043" s="14" t="n"/>
      <c r="M6043" s="8">
        <f>IF($C6043="","",L6043*T6043/100)</f>
        <v/>
      </c>
      <c r="S6043" s="8" t="n"/>
      <c r="T6043" s="8" t="n"/>
      <c r="W6043">
        <f>IF($C6043="","",IF($AL6043=1,0,IF($AK6043=1,Settings!$C$6,Settings!$C$7))*100)</f>
        <v/>
      </c>
      <c r="X6043" s="8">
        <f>IF($C6043="","",T6043*W6043/100)</f>
        <v/>
      </c>
      <c r="Y6043" s="8">
        <f>IF($C6043="","",T6043-X6043)</f>
        <v/>
      </c>
      <c r="Z6043" s="8">
        <f>IF($C6043="","",Y6043-M6043)</f>
        <v/>
      </c>
      <c r="AD6043" s="8" t="n"/>
      <c r="AG6043" s="14" t="n"/>
      <c r="AI6043">
        <f>IF($C6043="","",IF(COUNTIF($C$2:$C6043,$C6043)=1,1,0))</f>
        <v/>
      </c>
      <c r="AJ6043">
        <f>IF($AI6043=1,SUMPRODUCT(--($AM$2:$AM$7001&lt;$AM6043))+1,"")</f>
        <v/>
      </c>
      <c r="AK6043">
        <f>IF($C6043="","",IF(OR($P6043=TRUE(),$P6043="TRUE"),1,0))</f>
        <v/>
      </c>
      <c r="AL6043">
        <f>IF($C6043="","",IF(AND($V6043="Yes",SUMPRODUCT((LEN(Settings!$F$6:$F$13)&gt;0)*ISNUMBER(SEARCH(Settings!$F$6:$F$13,$O6043)))=0),1,0))</f>
        <v/>
      </c>
      <c r="AM6043">
        <f>IF($AI6043=1,IFERROR(IF(VALUE($C6043)&lt;100000000,VALUE($C6043),1000000000),IFERROR(IF(VALUE(MID($C6043,2,20))&lt;100000000,VALUE(MID($C6043,2,20)),1000000000),1000000000))+ROW()/100000,"")</f>
        <v/>
      </c>
    </row>
    <row r="6044">
      <c r="E6044" s="14" t="n"/>
      <c r="M6044" s="8">
        <f>IF($C6044="","",L6044*T6044/100)</f>
        <v/>
      </c>
      <c r="S6044" s="8" t="n"/>
      <c r="T6044" s="8" t="n"/>
      <c r="W6044">
        <f>IF($C6044="","",IF($AL6044=1,0,IF($AK6044=1,Settings!$C$6,Settings!$C$7))*100)</f>
        <v/>
      </c>
      <c r="X6044" s="8">
        <f>IF($C6044="","",T6044*W6044/100)</f>
        <v/>
      </c>
      <c r="Y6044" s="8">
        <f>IF($C6044="","",T6044-X6044)</f>
        <v/>
      </c>
      <c r="Z6044" s="8">
        <f>IF($C6044="","",Y6044-M6044)</f>
        <v/>
      </c>
      <c r="AD6044" s="8" t="n"/>
      <c r="AG6044" s="14" t="n"/>
      <c r="AI6044">
        <f>IF($C6044="","",IF(COUNTIF($C$2:$C6044,$C6044)=1,1,0))</f>
        <v/>
      </c>
      <c r="AJ6044">
        <f>IF($AI6044=1,SUMPRODUCT(--($AM$2:$AM$7001&lt;$AM6044))+1,"")</f>
        <v/>
      </c>
      <c r="AK6044">
        <f>IF($C6044="","",IF(OR($P6044=TRUE(),$P6044="TRUE"),1,0))</f>
        <v/>
      </c>
      <c r="AL6044">
        <f>IF($C6044="","",IF(AND($V6044="Yes",SUMPRODUCT((LEN(Settings!$F$6:$F$13)&gt;0)*ISNUMBER(SEARCH(Settings!$F$6:$F$13,$O6044)))=0),1,0))</f>
        <v/>
      </c>
      <c r="AM6044">
        <f>IF($AI6044=1,IFERROR(IF(VALUE($C6044)&lt;100000000,VALUE($C6044),1000000000),IFERROR(IF(VALUE(MID($C6044,2,20))&lt;100000000,VALUE(MID($C6044,2,20)),1000000000),1000000000))+ROW()/100000,"")</f>
        <v/>
      </c>
    </row>
    <row r="6045">
      <c r="E6045" s="14" t="n"/>
      <c r="M6045" s="8">
        <f>IF($C6045="","",L6045*T6045/100)</f>
        <v/>
      </c>
      <c r="S6045" s="8" t="n"/>
      <c r="T6045" s="8" t="n"/>
      <c r="W6045">
        <f>IF($C6045="","",IF($AL6045=1,0,IF($AK6045=1,Settings!$C$6,Settings!$C$7))*100)</f>
        <v/>
      </c>
      <c r="X6045" s="8">
        <f>IF($C6045="","",T6045*W6045/100)</f>
        <v/>
      </c>
      <c r="Y6045" s="8">
        <f>IF($C6045="","",T6045-X6045)</f>
        <v/>
      </c>
      <c r="Z6045" s="8">
        <f>IF($C6045="","",Y6045-M6045)</f>
        <v/>
      </c>
      <c r="AD6045" s="8" t="n"/>
      <c r="AG6045" s="14" t="n"/>
      <c r="AI6045">
        <f>IF($C6045="","",IF(COUNTIF($C$2:$C6045,$C6045)=1,1,0))</f>
        <v/>
      </c>
      <c r="AJ6045">
        <f>IF($AI6045=1,SUMPRODUCT(--($AM$2:$AM$7001&lt;$AM6045))+1,"")</f>
        <v/>
      </c>
      <c r="AK6045">
        <f>IF($C6045="","",IF(OR($P6045=TRUE(),$P6045="TRUE"),1,0))</f>
        <v/>
      </c>
      <c r="AL6045">
        <f>IF($C6045="","",IF(AND($V6045="Yes",SUMPRODUCT((LEN(Settings!$F$6:$F$13)&gt;0)*ISNUMBER(SEARCH(Settings!$F$6:$F$13,$O6045)))=0),1,0))</f>
        <v/>
      </c>
      <c r="AM6045">
        <f>IF($AI6045=1,IFERROR(IF(VALUE($C6045)&lt;100000000,VALUE($C6045),1000000000),IFERROR(IF(VALUE(MID($C6045,2,20))&lt;100000000,VALUE(MID($C6045,2,20)),1000000000),1000000000))+ROW()/100000,"")</f>
        <v/>
      </c>
    </row>
    <row r="6046">
      <c r="E6046" s="14" t="n"/>
      <c r="M6046" s="8">
        <f>IF($C6046="","",L6046*T6046/100)</f>
        <v/>
      </c>
      <c r="S6046" s="8" t="n"/>
      <c r="T6046" s="8" t="n"/>
      <c r="W6046">
        <f>IF($C6046="","",IF($AL6046=1,0,IF($AK6046=1,Settings!$C$6,Settings!$C$7))*100)</f>
        <v/>
      </c>
      <c r="X6046" s="8">
        <f>IF($C6046="","",T6046*W6046/100)</f>
        <v/>
      </c>
      <c r="Y6046" s="8">
        <f>IF($C6046="","",T6046-X6046)</f>
        <v/>
      </c>
      <c r="Z6046" s="8">
        <f>IF($C6046="","",Y6046-M6046)</f>
        <v/>
      </c>
      <c r="AD6046" s="8" t="n"/>
      <c r="AG6046" s="14" t="n"/>
      <c r="AI6046">
        <f>IF($C6046="","",IF(COUNTIF($C$2:$C6046,$C6046)=1,1,0))</f>
        <v/>
      </c>
      <c r="AJ6046">
        <f>IF($AI6046=1,SUMPRODUCT(--($AM$2:$AM$7001&lt;$AM6046))+1,"")</f>
        <v/>
      </c>
      <c r="AK6046">
        <f>IF($C6046="","",IF(OR($P6046=TRUE(),$P6046="TRUE"),1,0))</f>
        <v/>
      </c>
      <c r="AL6046">
        <f>IF($C6046="","",IF(AND($V6046="Yes",SUMPRODUCT((LEN(Settings!$F$6:$F$13)&gt;0)*ISNUMBER(SEARCH(Settings!$F$6:$F$13,$O6046)))=0),1,0))</f>
        <v/>
      </c>
      <c r="AM6046">
        <f>IF($AI6046=1,IFERROR(IF(VALUE($C6046)&lt;100000000,VALUE($C6046),1000000000),IFERROR(IF(VALUE(MID($C6046,2,20))&lt;100000000,VALUE(MID($C6046,2,20)),1000000000),1000000000))+ROW()/100000,"")</f>
        <v/>
      </c>
    </row>
    <row r="6047">
      <c r="E6047" s="14" t="n"/>
      <c r="M6047" s="8">
        <f>IF($C6047="","",L6047*T6047/100)</f>
        <v/>
      </c>
      <c r="S6047" s="8" t="n"/>
      <c r="T6047" s="8" t="n"/>
      <c r="W6047">
        <f>IF($C6047="","",IF($AL6047=1,0,IF($AK6047=1,Settings!$C$6,Settings!$C$7))*100)</f>
        <v/>
      </c>
      <c r="X6047" s="8">
        <f>IF($C6047="","",T6047*W6047/100)</f>
        <v/>
      </c>
      <c r="Y6047" s="8">
        <f>IF($C6047="","",T6047-X6047)</f>
        <v/>
      </c>
      <c r="Z6047" s="8">
        <f>IF($C6047="","",Y6047-M6047)</f>
        <v/>
      </c>
      <c r="AD6047" s="8" t="n"/>
      <c r="AG6047" s="14" t="n"/>
      <c r="AI6047">
        <f>IF($C6047="","",IF(COUNTIF($C$2:$C6047,$C6047)=1,1,0))</f>
        <v/>
      </c>
      <c r="AJ6047">
        <f>IF($AI6047=1,SUMPRODUCT(--($AM$2:$AM$7001&lt;$AM6047))+1,"")</f>
        <v/>
      </c>
      <c r="AK6047">
        <f>IF($C6047="","",IF(OR($P6047=TRUE(),$P6047="TRUE"),1,0))</f>
        <v/>
      </c>
      <c r="AL6047">
        <f>IF($C6047="","",IF(AND($V6047="Yes",SUMPRODUCT((LEN(Settings!$F$6:$F$13)&gt;0)*ISNUMBER(SEARCH(Settings!$F$6:$F$13,$O6047)))=0),1,0))</f>
        <v/>
      </c>
      <c r="AM6047">
        <f>IF($AI6047=1,IFERROR(IF(VALUE($C6047)&lt;100000000,VALUE($C6047),1000000000),IFERROR(IF(VALUE(MID($C6047,2,20))&lt;100000000,VALUE(MID($C6047,2,20)),1000000000),1000000000))+ROW()/100000,"")</f>
        <v/>
      </c>
    </row>
    <row r="6048">
      <c r="E6048" s="14" t="n"/>
      <c r="M6048" s="8">
        <f>IF($C6048="","",L6048*T6048/100)</f>
        <v/>
      </c>
      <c r="S6048" s="8" t="n"/>
      <c r="T6048" s="8" t="n"/>
      <c r="W6048">
        <f>IF($C6048="","",IF($AL6048=1,0,IF($AK6048=1,Settings!$C$6,Settings!$C$7))*100)</f>
        <v/>
      </c>
      <c r="X6048" s="8">
        <f>IF($C6048="","",T6048*W6048/100)</f>
        <v/>
      </c>
      <c r="Y6048" s="8">
        <f>IF($C6048="","",T6048-X6048)</f>
        <v/>
      </c>
      <c r="Z6048" s="8">
        <f>IF($C6048="","",Y6048-M6048)</f>
        <v/>
      </c>
      <c r="AD6048" s="8" t="n"/>
      <c r="AG6048" s="14" t="n"/>
      <c r="AI6048">
        <f>IF($C6048="","",IF(COUNTIF($C$2:$C6048,$C6048)=1,1,0))</f>
        <v/>
      </c>
      <c r="AJ6048">
        <f>IF($AI6048=1,SUMPRODUCT(--($AM$2:$AM$7001&lt;$AM6048))+1,"")</f>
        <v/>
      </c>
      <c r="AK6048">
        <f>IF($C6048="","",IF(OR($P6048=TRUE(),$P6048="TRUE"),1,0))</f>
        <v/>
      </c>
      <c r="AL6048">
        <f>IF($C6048="","",IF(AND($V6048="Yes",SUMPRODUCT((LEN(Settings!$F$6:$F$13)&gt;0)*ISNUMBER(SEARCH(Settings!$F$6:$F$13,$O6048)))=0),1,0))</f>
        <v/>
      </c>
      <c r="AM6048">
        <f>IF($AI6048=1,IFERROR(IF(VALUE($C6048)&lt;100000000,VALUE($C6048),1000000000),IFERROR(IF(VALUE(MID($C6048,2,20))&lt;100000000,VALUE(MID($C6048,2,20)),1000000000),1000000000))+ROW()/100000,"")</f>
        <v/>
      </c>
    </row>
    <row r="6049">
      <c r="E6049" s="14" t="n"/>
      <c r="M6049" s="8">
        <f>IF($C6049="","",L6049*T6049/100)</f>
        <v/>
      </c>
      <c r="S6049" s="8" t="n"/>
      <c r="T6049" s="8" t="n"/>
      <c r="W6049">
        <f>IF($C6049="","",IF($AL6049=1,0,IF($AK6049=1,Settings!$C$6,Settings!$C$7))*100)</f>
        <v/>
      </c>
      <c r="X6049" s="8">
        <f>IF($C6049="","",T6049*W6049/100)</f>
        <v/>
      </c>
      <c r="Y6049" s="8">
        <f>IF($C6049="","",T6049-X6049)</f>
        <v/>
      </c>
      <c r="Z6049" s="8">
        <f>IF($C6049="","",Y6049-M6049)</f>
        <v/>
      </c>
      <c r="AD6049" s="8" t="n"/>
      <c r="AG6049" s="14" t="n"/>
      <c r="AI6049">
        <f>IF($C6049="","",IF(COUNTIF($C$2:$C6049,$C6049)=1,1,0))</f>
        <v/>
      </c>
      <c r="AJ6049">
        <f>IF($AI6049=1,SUMPRODUCT(--($AM$2:$AM$7001&lt;$AM6049))+1,"")</f>
        <v/>
      </c>
      <c r="AK6049">
        <f>IF($C6049="","",IF(OR($P6049=TRUE(),$P6049="TRUE"),1,0))</f>
        <v/>
      </c>
      <c r="AL6049">
        <f>IF($C6049="","",IF(AND($V6049="Yes",SUMPRODUCT((LEN(Settings!$F$6:$F$13)&gt;0)*ISNUMBER(SEARCH(Settings!$F$6:$F$13,$O6049)))=0),1,0))</f>
        <v/>
      </c>
      <c r="AM6049">
        <f>IF($AI6049=1,IFERROR(IF(VALUE($C6049)&lt;100000000,VALUE($C6049),1000000000),IFERROR(IF(VALUE(MID($C6049,2,20))&lt;100000000,VALUE(MID($C6049,2,20)),1000000000),1000000000))+ROW()/100000,"")</f>
        <v/>
      </c>
    </row>
    <row r="6050">
      <c r="E6050" s="14" t="n"/>
      <c r="M6050" s="8">
        <f>IF($C6050="","",L6050*T6050/100)</f>
        <v/>
      </c>
      <c r="S6050" s="8" t="n"/>
      <c r="T6050" s="8" t="n"/>
      <c r="W6050">
        <f>IF($C6050="","",IF($AL6050=1,0,IF($AK6050=1,Settings!$C$6,Settings!$C$7))*100)</f>
        <v/>
      </c>
      <c r="X6050" s="8">
        <f>IF($C6050="","",T6050*W6050/100)</f>
        <v/>
      </c>
      <c r="Y6050" s="8">
        <f>IF($C6050="","",T6050-X6050)</f>
        <v/>
      </c>
      <c r="Z6050" s="8">
        <f>IF($C6050="","",Y6050-M6050)</f>
        <v/>
      </c>
      <c r="AD6050" s="8" t="n"/>
      <c r="AG6050" s="14" t="n"/>
      <c r="AI6050">
        <f>IF($C6050="","",IF(COUNTIF($C$2:$C6050,$C6050)=1,1,0))</f>
        <v/>
      </c>
      <c r="AJ6050">
        <f>IF($AI6050=1,SUMPRODUCT(--($AM$2:$AM$7001&lt;$AM6050))+1,"")</f>
        <v/>
      </c>
      <c r="AK6050">
        <f>IF($C6050="","",IF(OR($P6050=TRUE(),$P6050="TRUE"),1,0))</f>
        <v/>
      </c>
      <c r="AL6050">
        <f>IF($C6050="","",IF(AND($V6050="Yes",SUMPRODUCT((LEN(Settings!$F$6:$F$13)&gt;0)*ISNUMBER(SEARCH(Settings!$F$6:$F$13,$O6050)))=0),1,0))</f>
        <v/>
      </c>
      <c r="AM6050">
        <f>IF($AI6050=1,IFERROR(IF(VALUE($C6050)&lt;100000000,VALUE($C6050),1000000000),IFERROR(IF(VALUE(MID($C6050,2,20))&lt;100000000,VALUE(MID($C6050,2,20)),1000000000),1000000000))+ROW()/100000,"")</f>
        <v/>
      </c>
    </row>
    <row r="6051">
      <c r="E6051" s="14" t="n"/>
      <c r="M6051" s="8">
        <f>IF($C6051="","",L6051*T6051/100)</f>
        <v/>
      </c>
      <c r="S6051" s="8" t="n"/>
      <c r="T6051" s="8" t="n"/>
      <c r="W6051">
        <f>IF($C6051="","",IF($AL6051=1,0,IF($AK6051=1,Settings!$C$6,Settings!$C$7))*100)</f>
        <v/>
      </c>
      <c r="X6051" s="8">
        <f>IF($C6051="","",T6051*W6051/100)</f>
        <v/>
      </c>
      <c r="Y6051" s="8">
        <f>IF($C6051="","",T6051-X6051)</f>
        <v/>
      </c>
      <c r="Z6051" s="8">
        <f>IF($C6051="","",Y6051-M6051)</f>
        <v/>
      </c>
      <c r="AD6051" s="8" t="n"/>
      <c r="AG6051" s="14" t="n"/>
      <c r="AI6051">
        <f>IF($C6051="","",IF(COUNTIF($C$2:$C6051,$C6051)=1,1,0))</f>
        <v/>
      </c>
      <c r="AJ6051">
        <f>IF($AI6051=1,SUMPRODUCT(--($AM$2:$AM$7001&lt;$AM6051))+1,"")</f>
        <v/>
      </c>
      <c r="AK6051">
        <f>IF($C6051="","",IF(OR($P6051=TRUE(),$P6051="TRUE"),1,0))</f>
        <v/>
      </c>
      <c r="AL6051">
        <f>IF($C6051="","",IF(AND($V6051="Yes",SUMPRODUCT((LEN(Settings!$F$6:$F$13)&gt;0)*ISNUMBER(SEARCH(Settings!$F$6:$F$13,$O6051)))=0),1,0))</f>
        <v/>
      </c>
      <c r="AM6051">
        <f>IF($AI6051=1,IFERROR(IF(VALUE($C6051)&lt;100000000,VALUE($C6051),1000000000),IFERROR(IF(VALUE(MID($C6051,2,20))&lt;100000000,VALUE(MID($C6051,2,20)),1000000000),1000000000))+ROW()/100000,"")</f>
        <v/>
      </c>
    </row>
    <row r="6052">
      <c r="E6052" s="14" t="n"/>
      <c r="M6052" s="8">
        <f>IF($C6052="","",L6052*T6052/100)</f>
        <v/>
      </c>
      <c r="S6052" s="8" t="n"/>
      <c r="T6052" s="8" t="n"/>
      <c r="W6052">
        <f>IF($C6052="","",IF($AL6052=1,0,IF($AK6052=1,Settings!$C$6,Settings!$C$7))*100)</f>
        <v/>
      </c>
      <c r="X6052" s="8">
        <f>IF($C6052="","",T6052*W6052/100)</f>
        <v/>
      </c>
      <c r="Y6052" s="8">
        <f>IF($C6052="","",T6052-X6052)</f>
        <v/>
      </c>
      <c r="Z6052" s="8">
        <f>IF($C6052="","",Y6052-M6052)</f>
        <v/>
      </c>
      <c r="AD6052" s="8" t="n"/>
      <c r="AG6052" s="14" t="n"/>
      <c r="AI6052">
        <f>IF($C6052="","",IF(COUNTIF($C$2:$C6052,$C6052)=1,1,0))</f>
        <v/>
      </c>
      <c r="AJ6052">
        <f>IF($AI6052=1,SUMPRODUCT(--($AM$2:$AM$7001&lt;$AM6052))+1,"")</f>
        <v/>
      </c>
      <c r="AK6052">
        <f>IF($C6052="","",IF(OR($P6052=TRUE(),$P6052="TRUE"),1,0))</f>
        <v/>
      </c>
      <c r="AL6052">
        <f>IF($C6052="","",IF(AND($V6052="Yes",SUMPRODUCT((LEN(Settings!$F$6:$F$13)&gt;0)*ISNUMBER(SEARCH(Settings!$F$6:$F$13,$O6052)))=0),1,0))</f>
        <v/>
      </c>
      <c r="AM6052">
        <f>IF($AI6052=1,IFERROR(IF(VALUE($C6052)&lt;100000000,VALUE($C6052),1000000000),IFERROR(IF(VALUE(MID($C6052,2,20))&lt;100000000,VALUE(MID($C6052,2,20)),1000000000),1000000000))+ROW()/100000,"")</f>
        <v/>
      </c>
    </row>
    <row r="6053">
      <c r="E6053" s="14" t="n"/>
      <c r="M6053" s="8">
        <f>IF($C6053="","",L6053*T6053/100)</f>
        <v/>
      </c>
      <c r="S6053" s="8" t="n"/>
      <c r="T6053" s="8" t="n"/>
      <c r="W6053">
        <f>IF($C6053="","",IF($AL6053=1,0,IF($AK6053=1,Settings!$C$6,Settings!$C$7))*100)</f>
        <v/>
      </c>
      <c r="X6053" s="8">
        <f>IF($C6053="","",T6053*W6053/100)</f>
        <v/>
      </c>
      <c r="Y6053" s="8">
        <f>IF($C6053="","",T6053-X6053)</f>
        <v/>
      </c>
      <c r="Z6053" s="8">
        <f>IF($C6053="","",Y6053-M6053)</f>
        <v/>
      </c>
      <c r="AD6053" s="8" t="n"/>
      <c r="AG6053" s="14" t="n"/>
      <c r="AI6053">
        <f>IF($C6053="","",IF(COUNTIF($C$2:$C6053,$C6053)=1,1,0))</f>
        <v/>
      </c>
      <c r="AJ6053">
        <f>IF($AI6053=1,SUMPRODUCT(--($AM$2:$AM$7001&lt;$AM6053))+1,"")</f>
        <v/>
      </c>
      <c r="AK6053">
        <f>IF($C6053="","",IF(OR($P6053=TRUE(),$P6053="TRUE"),1,0))</f>
        <v/>
      </c>
      <c r="AL6053">
        <f>IF($C6053="","",IF(AND($V6053="Yes",SUMPRODUCT((LEN(Settings!$F$6:$F$13)&gt;0)*ISNUMBER(SEARCH(Settings!$F$6:$F$13,$O6053)))=0),1,0))</f>
        <v/>
      </c>
      <c r="AM6053">
        <f>IF($AI6053=1,IFERROR(IF(VALUE($C6053)&lt;100000000,VALUE($C6053),1000000000),IFERROR(IF(VALUE(MID($C6053,2,20))&lt;100000000,VALUE(MID($C6053,2,20)),1000000000),1000000000))+ROW()/100000,"")</f>
        <v/>
      </c>
    </row>
    <row r="6054">
      <c r="E6054" s="14" t="n"/>
      <c r="M6054" s="8">
        <f>IF($C6054="","",L6054*T6054/100)</f>
        <v/>
      </c>
      <c r="S6054" s="8" t="n"/>
      <c r="T6054" s="8" t="n"/>
      <c r="W6054">
        <f>IF($C6054="","",IF($AL6054=1,0,IF($AK6054=1,Settings!$C$6,Settings!$C$7))*100)</f>
        <v/>
      </c>
      <c r="X6054" s="8">
        <f>IF($C6054="","",T6054*W6054/100)</f>
        <v/>
      </c>
      <c r="Y6054" s="8">
        <f>IF($C6054="","",T6054-X6054)</f>
        <v/>
      </c>
      <c r="Z6054" s="8">
        <f>IF($C6054="","",Y6054-M6054)</f>
        <v/>
      </c>
      <c r="AD6054" s="8" t="n"/>
      <c r="AG6054" s="14" t="n"/>
      <c r="AI6054">
        <f>IF($C6054="","",IF(COUNTIF($C$2:$C6054,$C6054)=1,1,0))</f>
        <v/>
      </c>
      <c r="AJ6054">
        <f>IF($AI6054=1,SUMPRODUCT(--($AM$2:$AM$7001&lt;$AM6054))+1,"")</f>
        <v/>
      </c>
      <c r="AK6054">
        <f>IF($C6054="","",IF(OR($P6054=TRUE(),$P6054="TRUE"),1,0))</f>
        <v/>
      </c>
      <c r="AL6054">
        <f>IF($C6054="","",IF(AND($V6054="Yes",SUMPRODUCT((LEN(Settings!$F$6:$F$13)&gt;0)*ISNUMBER(SEARCH(Settings!$F$6:$F$13,$O6054)))=0),1,0))</f>
        <v/>
      </c>
      <c r="AM6054">
        <f>IF($AI6054=1,IFERROR(IF(VALUE($C6054)&lt;100000000,VALUE($C6054),1000000000),IFERROR(IF(VALUE(MID($C6054,2,20))&lt;100000000,VALUE(MID($C6054,2,20)),1000000000),1000000000))+ROW()/100000,"")</f>
        <v/>
      </c>
    </row>
    <row r="6055">
      <c r="E6055" s="14" t="n"/>
      <c r="M6055" s="8">
        <f>IF($C6055="","",L6055*T6055/100)</f>
        <v/>
      </c>
      <c r="S6055" s="8" t="n"/>
      <c r="T6055" s="8" t="n"/>
      <c r="W6055">
        <f>IF($C6055="","",IF($AL6055=1,0,IF($AK6055=1,Settings!$C$6,Settings!$C$7))*100)</f>
        <v/>
      </c>
      <c r="X6055" s="8">
        <f>IF($C6055="","",T6055*W6055/100)</f>
        <v/>
      </c>
      <c r="Y6055" s="8">
        <f>IF($C6055="","",T6055-X6055)</f>
        <v/>
      </c>
      <c r="Z6055" s="8">
        <f>IF($C6055="","",Y6055-M6055)</f>
        <v/>
      </c>
      <c r="AD6055" s="8" t="n"/>
      <c r="AG6055" s="14" t="n"/>
      <c r="AI6055">
        <f>IF($C6055="","",IF(COUNTIF($C$2:$C6055,$C6055)=1,1,0))</f>
        <v/>
      </c>
      <c r="AJ6055">
        <f>IF($AI6055=1,SUMPRODUCT(--($AM$2:$AM$7001&lt;$AM6055))+1,"")</f>
        <v/>
      </c>
      <c r="AK6055">
        <f>IF($C6055="","",IF(OR($P6055=TRUE(),$P6055="TRUE"),1,0))</f>
        <v/>
      </c>
      <c r="AL6055">
        <f>IF($C6055="","",IF(AND($V6055="Yes",SUMPRODUCT((LEN(Settings!$F$6:$F$13)&gt;0)*ISNUMBER(SEARCH(Settings!$F$6:$F$13,$O6055)))=0),1,0))</f>
        <v/>
      </c>
      <c r="AM6055">
        <f>IF($AI6055=1,IFERROR(IF(VALUE($C6055)&lt;100000000,VALUE($C6055),1000000000),IFERROR(IF(VALUE(MID($C6055,2,20))&lt;100000000,VALUE(MID($C6055,2,20)),1000000000),1000000000))+ROW()/100000,"")</f>
        <v/>
      </c>
    </row>
    <row r="6056">
      <c r="E6056" s="14" t="n"/>
      <c r="M6056" s="8">
        <f>IF($C6056="","",L6056*T6056/100)</f>
        <v/>
      </c>
      <c r="S6056" s="8" t="n"/>
      <c r="T6056" s="8" t="n"/>
      <c r="W6056">
        <f>IF($C6056="","",IF($AL6056=1,0,IF($AK6056=1,Settings!$C$6,Settings!$C$7))*100)</f>
        <v/>
      </c>
      <c r="X6056" s="8">
        <f>IF($C6056="","",T6056*W6056/100)</f>
        <v/>
      </c>
      <c r="Y6056" s="8">
        <f>IF($C6056="","",T6056-X6056)</f>
        <v/>
      </c>
      <c r="Z6056" s="8">
        <f>IF($C6056="","",Y6056-M6056)</f>
        <v/>
      </c>
      <c r="AD6056" s="8" t="n"/>
      <c r="AG6056" s="14" t="n"/>
      <c r="AI6056">
        <f>IF($C6056="","",IF(COUNTIF($C$2:$C6056,$C6056)=1,1,0))</f>
        <v/>
      </c>
      <c r="AJ6056">
        <f>IF($AI6056=1,SUMPRODUCT(--($AM$2:$AM$7001&lt;$AM6056))+1,"")</f>
        <v/>
      </c>
      <c r="AK6056">
        <f>IF($C6056="","",IF(OR($P6056=TRUE(),$P6056="TRUE"),1,0))</f>
        <v/>
      </c>
      <c r="AL6056">
        <f>IF($C6056="","",IF(AND($V6056="Yes",SUMPRODUCT((LEN(Settings!$F$6:$F$13)&gt;0)*ISNUMBER(SEARCH(Settings!$F$6:$F$13,$O6056)))=0),1,0))</f>
        <v/>
      </c>
      <c r="AM6056">
        <f>IF($AI6056=1,IFERROR(IF(VALUE($C6056)&lt;100000000,VALUE($C6056),1000000000),IFERROR(IF(VALUE(MID($C6056,2,20))&lt;100000000,VALUE(MID($C6056,2,20)),1000000000),1000000000))+ROW()/100000,"")</f>
        <v/>
      </c>
    </row>
    <row r="6057">
      <c r="E6057" s="14" t="n"/>
      <c r="M6057" s="8">
        <f>IF($C6057="","",L6057*T6057/100)</f>
        <v/>
      </c>
      <c r="S6057" s="8" t="n"/>
      <c r="T6057" s="8" t="n"/>
      <c r="W6057">
        <f>IF($C6057="","",IF($AL6057=1,0,IF($AK6057=1,Settings!$C$6,Settings!$C$7))*100)</f>
        <v/>
      </c>
      <c r="X6057" s="8">
        <f>IF($C6057="","",T6057*W6057/100)</f>
        <v/>
      </c>
      <c r="Y6057" s="8">
        <f>IF($C6057="","",T6057-X6057)</f>
        <v/>
      </c>
      <c r="Z6057" s="8">
        <f>IF($C6057="","",Y6057-M6057)</f>
        <v/>
      </c>
      <c r="AD6057" s="8" t="n"/>
      <c r="AG6057" s="14" t="n"/>
      <c r="AI6057">
        <f>IF($C6057="","",IF(COUNTIF($C$2:$C6057,$C6057)=1,1,0))</f>
        <v/>
      </c>
      <c r="AJ6057">
        <f>IF($AI6057=1,SUMPRODUCT(--($AM$2:$AM$7001&lt;$AM6057))+1,"")</f>
        <v/>
      </c>
      <c r="AK6057">
        <f>IF($C6057="","",IF(OR($P6057=TRUE(),$P6057="TRUE"),1,0))</f>
        <v/>
      </c>
      <c r="AL6057">
        <f>IF($C6057="","",IF(AND($V6057="Yes",SUMPRODUCT((LEN(Settings!$F$6:$F$13)&gt;0)*ISNUMBER(SEARCH(Settings!$F$6:$F$13,$O6057)))=0),1,0))</f>
        <v/>
      </c>
      <c r="AM6057">
        <f>IF($AI6057=1,IFERROR(IF(VALUE($C6057)&lt;100000000,VALUE($C6057),1000000000),IFERROR(IF(VALUE(MID($C6057,2,20))&lt;100000000,VALUE(MID($C6057,2,20)),1000000000),1000000000))+ROW()/100000,"")</f>
        <v/>
      </c>
    </row>
    <row r="6058">
      <c r="E6058" s="14" t="n"/>
      <c r="M6058" s="8">
        <f>IF($C6058="","",L6058*T6058/100)</f>
        <v/>
      </c>
      <c r="S6058" s="8" t="n"/>
      <c r="T6058" s="8" t="n"/>
      <c r="W6058">
        <f>IF($C6058="","",IF($AL6058=1,0,IF($AK6058=1,Settings!$C$6,Settings!$C$7))*100)</f>
        <v/>
      </c>
      <c r="X6058" s="8">
        <f>IF($C6058="","",T6058*W6058/100)</f>
        <v/>
      </c>
      <c r="Y6058" s="8">
        <f>IF($C6058="","",T6058-X6058)</f>
        <v/>
      </c>
      <c r="Z6058" s="8">
        <f>IF($C6058="","",Y6058-M6058)</f>
        <v/>
      </c>
      <c r="AD6058" s="8" t="n"/>
      <c r="AG6058" s="14" t="n"/>
      <c r="AI6058">
        <f>IF($C6058="","",IF(COUNTIF($C$2:$C6058,$C6058)=1,1,0))</f>
        <v/>
      </c>
      <c r="AJ6058">
        <f>IF($AI6058=1,SUMPRODUCT(--($AM$2:$AM$7001&lt;$AM6058))+1,"")</f>
        <v/>
      </c>
      <c r="AK6058">
        <f>IF($C6058="","",IF(OR($P6058=TRUE(),$P6058="TRUE"),1,0))</f>
        <v/>
      </c>
      <c r="AL6058">
        <f>IF($C6058="","",IF(AND($V6058="Yes",SUMPRODUCT((LEN(Settings!$F$6:$F$13)&gt;0)*ISNUMBER(SEARCH(Settings!$F$6:$F$13,$O6058)))=0),1,0))</f>
        <v/>
      </c>
      <c r="AM6058">
        <f>IF($AI6058=1,IFERROR(IF(VALUE($C6058)&lt;100000000,VALUE($C6058),1000000000),IFERROR(IF(VALUE(MID($C6058,2,20))&lt;100000000,VALUE(MID($C6058,2,20)),1000000000),1000000000))+ROW()/100000,"")</f>
        <v/>
      </c>
    </row>
    <row r="6059">
      <c r="E6059" s="14" t="n"/>
      <c r="M6059" s="8">
        <f>IF($C6059="","",L6059*T6059/100)</f>
        <v/>
      </c>
      <c r="S6059" s="8" t="n"/>
      <c r="T6059" s="8" t="n"/>
      <c r="W6059">
        <f>IF($C6059="","",IF($AL6059=1,0,IF($AK6059=1,Settings!$C$6,Settings!$C$7))*100)</f>
        <v/>
      </c>
      <c r="X6059" s="8">
        <f>IF($C6059="","",T6059*W6059/100)</f>
        <v/>
      </c>
      <c r="Y6059" s="8">
        <f>IF($C6059="","",T6059-X6059)</f>
        <v/>
      </c>
      <c r="Z6059" s="8">
        <f>IF($C6059="","",Y6059-M6059)</f>
        <v/>
      </c>
      <c r="AD6059" s="8" t="n"/>
      <c r="AG6059" s="14" t="n"/>
      <c r="AI6059">
        <f>IF($C6059="","",IF(COUNTIF($C$2:$C6059,$C6059)=1,1,0))</f>
        <v/>
      </c>
      <c r="AJ6059">
        <f>IF($AI6059=1,SUMPRODUCT(--($AM$2:$AM$7001&lt;$AM6059))+1,"")</f>
        <v/>
      </c>
      <c r="AK6059">
        <f>IF($C6059="","",IF(OR($P6059=TRUE(),$P6059="TRUE"),1,0))</f>
        <v/>
      </c>
      <c r="AL6059">
        <f>IF($C6059="","",IF(AND($V6059="Yes",SUMPRODUCT((LEN(Settings!$F$6:$F$13)&gt;0)*ISNUMBER(SEARCH(Settings!$F$6:$F$13,$O6059)))=0),1,0))</f>
        <v/>
      </c>
      <c r="AM6059">
        <f>IF($AI6059=1,IFERROR(IF(VALUE($C6059)&lt;100000000,VALUE($C6059),1000000000),IFERROR(IF(VALUE(MID($C6059,2,20))&lt;100000000,VALUE(MID($C6059,2,20)),1000000000),1000000000))+ROW()/100000,"")</f>
        <v/>
      </c>
    </row>
    <row r="6060">
      <c r="E6060" s="14" t="n"/>
      <c r="M6060" s="8">
        <f>IF($C6060="","",L6060*T6060/100)</f>
        <v/>
      </c>
      <c r="S6060" s="8" t="n"/>
      <c r="T6060" s="8" t="n"/>
      <c r="W6060">
        <f>IF($C6060="","",IF($AL6060=1,0,IF($AK6060=1,Settings!$C$6,Settings!$C$7))*100)</f>
        <v/>
      </c>
      <c r="X6060" s="8">
        <f>IF($C6060="","",T6060*W6060/100)</f>
        <v/>
      </c>
      <c r="Y6060" s="8">
        <f>IF($C6060="","",T6060-X6060)</f>
        <v/>
      </c>
      <c r="Z6060" s="8">
        <f>IF($C6060="","",Y6060-M6060)</f>
        <v/>
      </c>
      <c r="AD6060" s="8" t="n"/>
      <c r="AG6060" s="14" t="n"/>
      <c r="AI6060">
        <f>IF($C6060="","",IF(COUNTIF($C$2:$C6060,$C6060)=1,1,0))</f>
        <v/>
      </c>
      <c r="AJ6060">
        <f>IF($AI6060=1,SUMPRODUCT(--($AM$2:$AM$7001&lt;$AM6060))+1,"")</f>
        <v/>
      </c>
      <c r="AK6060">
        <f>IF($C6060="","",IF(OR($P6060=TRUE(),$P6060="TRUE"),1,0))</f>
        <v/>
      </c>
      <c r="AL6060">
        <f>IF($C6060="","",IF(AND($V6060="Yes",SUMPRODUCT((LEN(Settings!$F$6:$F$13)&gt;0)*ISNUMBER(SEARCH(Settings!$F$6:$F$13,$O6060)))=0),1,0))</f>
        <v/>
      </c>
      <c r="AM6060">
        <f>IF($AI6060=1,IFERROR(IF(VALUE($C6060)&lt;100000000,VALUE($C6060),1000000000),IFERROR(IF(VALUE(MID($C6060,2,20))&lt;100000000,VALUE(MID($C6060,2,20)),1000000000),1000000000))+ROW()/100000,"")</f>
        <v/>
      </c>
    </row>
    <row r="6061">
      <c r="E6061" s="14" t="n"/>
      <c r="M6061" s="8">
        <f>IF($C6061="","",L6061*T6061/100)</f>
        <v/>
      </c>
      <c r="S6061" s="8" t="n"/>
      <c r="T6061" s="8" t="n"/>
      <c r="W6061">
        <f>IF($C6061="","",IF($AL6061=1,0,IF($AK6061=1,Settings!$C$6,Settings!$C$7))*100)</f>
        <v/>
      </c>
      <c r="X6061" s="8">
        <f>IF($C6061="","",T6061*W6061/100)</f>
        <v/>
      </c>
      <c r="Y6061" s="8">
        <f>IF($C6061="","",T6061-X6061)</f>
        <v/>
      </c>
      <c r="Z6061" s="8">
        <f>IF($C6061="","",Y6061-M6061)</f>
        <v/>
      </c>
      <c r="AD6061" s="8" t="n"/>
      <c r="AG6061" s="14" t="n"/>
      <c r="AI6061">
        <f>IF($C6061="","",IF(COUNTIF($C$2:$C6061,$C6061)=1,1,0))</f>
        <v/>
      </c>
      <c r="AJ6061">
        <f>IF($AI6061=1,SUMPRODUCT(--($AM$2:$AM$7001&lt;$AM6061))+1,"")</f>
        <v/>
      </c>
      <c r="AK6061">
        <f>IF($C6061="","",IF(OR($P6061=TRUE(),$P6061="TRUE"),1,0))</f>
        <v/>
      </c>
      <c r="AL6061">
        <f>IF($C6061="","",IF(AND($V6061="Yes",SUMPRODUCT((LEN(Settings!$F$6:$F$13)&gt;0)*ISNUMBER(SEARCH(Settings!$F$6:$F$13,$O6061)))=0),1,0))</f>
        <v/>
      </c>
      <c r="AM6061">
        <f>IF($AI6061=1,IFERROR(IF(VALUE($C6061)&lt;100000000,VALUE($C6061),1000000000),IFERROR(IF(VALUE(MID($C6061,2,20))&lt;100000000,VALUE(MID($C6061,2,20)),1000000000),1000000000))+ROW()/100000,"")</f>
        <v/>
      </c>
    </row>
    <row r="6062">
      <c r="E6062" s="14" t="n"/>
      <c r="M6062" s="8">
        <f>IF($C6062="","",L6062*T6062/100)</f>
        <v/>
      </c>
      <c r="S6062" s="8" t="n"/>
      <c r="T6062" s="8" t="n"/>
      <c r="W6062">
        <f>IF($C6062="","",IF($AL6062=1,0,IF($AK6062=1,Settings!$C$6,Settings!$C$7))*100)</f>
        <v/>
      </c>
      <c r="X6062" s="8">
        <f>IF($C6062="","",T6062*W6062/100)</f>
        <v/>
      </c>
      <c r="Y6062" s="8">
        <f>IF($C6062="","",T6062-X6062)</f>
        <v/>
      </c>
      <c r="Z6062" s="8">
        <f>IF($C6062="","",Y6062-M6062)</f>
        <v/>
      </c>
      <c r="AD6062" s="8" t="n"/>
      <c r="AG6062" s="14" t="n"/>
      <c r="AI6062">
        <f>IF($C6062="","",IF(COUNTIF($C$2:$C6062,$C6062)=1,1,0))</f>
        <v/>
      </c>
      <c r="AJ6062">
        <f>IF($AI6062=1,SUMPRODUCT(--($AM$2:$AM$7001&lt;$AM6062))+1,"")</f>
        <v/>
      </c>
      <c r="AK6062">
        <f>IF($C6062="","",IF(OR($P6062=TRUE(),$P6062="TRUE"),1,0))</f>
        <v/>
      </c>
      <c r="AL6062">
        <f>IF($C6062="","",IF(AND($V6062="Yes",SUMPRODUCT((LEN(Settings!$F$6:$F$13)&gt;0)*ISNUMBER(SEARCH(Settings!$F$6:$F$13,$O6062)))=0),1,0))</f>
        <v/>
      </c>
      <c r="AM6062">
        <f>IF($AI6062=1,IFERROR(IF(VALUE($C6062)&lt;100000000,VALUE($C6062),1000000000),IFERROR(IF(VALUE(MID($C6062,2,20))&lt;100000000,VALUE(MID($C6062,2,20)),1000000000),1000000000))+ROW()/100000,"")</f>
        <v/>
      </c>
    </row>
    <row r="6063">
      <c r="E6063" s="14" t="n"/>
      <c r="M6063" s="8">
        <f>IF($C6063="","",L6063*T6063/100)</f>
        <v/>
      </c>
      <c r="S6063" s="8" t="n"/>
      <c r="T6063" s="8" t="n"/>
      <c r="W6063">
        <f>IF($C6063="","",IF($AL6063=1,0,IF($AK6063=1,Settings!$C$6,Settings!$C$7))*100)</f>
        <v/>
      </c>
      <c r="X6063" s="8">
        <f>IF($C6063="","",T6063*W6063/100)</f>
        <v/>
      </c>
      <c r="Y6063" s="8">
        <f>IF($C6063="","",T6063-X6063)</f>
        <v/>
      </c>
      <c r="Z6063" s="8">
        <f>IF($C6063="","",Y6063-M6063)</f>
        <v/>
      </c>
      <c r="AD6063" s="8" t="n"/>
      <c r="AG6063" s="14" t="n"/>
      <c r="AI6063">
        <f>IF($C6063="","",IF(COUNTIF($C$2:$C6063,$C6063)=1,1,0))</f>
        <v/>
      </c>
      <c r="AJ6063">
        <f>IF($AI6063=1,SUMPRODUCT(--($AM$2:$AM$7001&lt;$AM6063))+1,"")</f>
        <v/>
      </c>
      <c r="AK6063">
        <f>IF($C6063="","",IF(OR($P6063=TRUE(),$P6063="TRUE"),1,0))</f>
        <v/>
      </c>
      <c r="AL6063">
        <f>IF($C6063="","",IF(AND($V6063="Yes",SUMPRODUCT((LEN(Settings!$F$6:$F$13)&gt;0)*ISNUMBER(SEARCH(Settings!$F$6:$F$13,$O6063)))=0),1,0))</f>
        <v/>
      </c>
      <c r="AM6063">
        <f>IF($AI6063=1,IFERROR(IF(VALUE($C6063)&lt;100000000,VALUE($C6063),1000000000),IFERROR(IF(VALUE(MID($C6063,2,20))&lt;100000000,VALUE(MID($C6063,2,20)),1000000000),1000000000))+ROW()/100000,"")</f>
        <v/>
      </c>
    </row>
    <row r="6064">
      <c r="E6064" s="14" t="n"/>
      <c r="M6064" s="8">
        <f>IF($C6064="","",L6064*T6064/100)</f>
        <v/>
      </c>
      <c r="S6064" s="8" t="n"/>
      <c r="T6064" s="8" t="n"/>
      <c r="W6064">
        <f>IF($C6064="","",IF($AL6064=1,0,IF($AK6064=1,Settings!$C$6,Settings!$C$7))*100)</f>
        <v/>
      </c>
      <c r="X6064" s="8">
        <f>IF($C6064="","",T6064*W6064/100)</f>
        <v/>
      </c>
      <c r="Y6064" s="8">
        <f>IF($C6064="","",T6064-X6064)</f>
        <v/>
      </c>
      <c r="Z6064" s="8">
        <f>IF($C6064="","",Y6064-M6064)</f>
        <v/>
      </c>
      <c r="AD6064" s="8" t="n"/>
      <c r="AG6064" s="14" t="n"/>
      <c r="AI6064">
        <f>IF($C6064="","",IF(COUNTIF($C$2:$C6064,$C6064)=1,1,0))</f>
        <v/>
      </c>
      <c r="AJ6064">
        <f>IF($AI6064=1,SUMPRODUCT(--($AM$2:$AM$7001&lt;$AM6064))+1,"")</f>
        <v/>
      </c>
      <c r="AK6064">
        <f>IF($C6064="","",IF(OR($P6064=TRUE(),$P6064="TRUE"),1,0))</f>
        <v/>
      </c>
      <c r="AL6064">
        <f>IF($C6064="","",IF(AND($V6064="Yes",SUMPRODUCT((LEN(Settings!$F$6:$F$13)&gt;0)*ISNUMBER(SEARCH(Settings!$F$6:$F$13,$O6064)))=0),1,0))</f>
        <v/>
      </c>
      <c r="AM6064">
        <f>IF($AI6064=1,IFERROR(IF(VALUE($C6064)&lt;100000000,VALUE($C6064),1000000000),IFERROR(IF(VALUE(MID($C6064,2,20))&lt;100000000,VALUE(MID($C6064,2,20)),1000000000),1000000000))+ROW()/100000,"")</f>
        <v/>
      </c>
    </row>
    <row r="6065">
      <c r="E6065" s="14" t="n"/>
      <c r="M6065" s="8">
        <f>IF($C6065="","",L6065*T6065/100)</f>
        <v/>
      </c>
      <c r="S6065" s="8" t="n"/>
      <c r="T6065" s="8" t="n"/>
      <c r="W6065">
        <f>IF($C6065="","",IF($AL6065=1,0,IF($AK6065=1,Settings!$C$6,Settings!$C$7))*100)</f>
        <v/>
      </c>
      <c r="X6065" s="8">
        <f>IF($C6065="","",T6065*W6065/100)</f>
        <v/>
      </c>
      <c r="Y6065" s="8">
        <f>IF($C6065="","",T6065-X6065)</f>
        <v/>
      </c>
      <c r="Z6065" s="8">
        <f>IF($C6065="","",Y6065-M6065)</f>
        <v/>
      </c>
      <c r="AD6065" s="8" t="n"/>
      <c r="AG6065" s="14" t="n"/>
      <c r="AI6065">
        <f>IF($C6065="","",IF(COUNTIF($C$2:$C6065,$C6065)=1,1,0))</f>
        <v/>
      </c>
      <c r="AJ6065">
        <f>IF($AI6065=1,SUMPRODUCT(--($AM$2:$AM$7001&lt;$AM6065))+1,"")</f>
        <v/>
      </c>
      <c r="AK6065">
        <f>IF($C6065="","",IF(OR($P6065=TRUE(),$P6065="TRUE"),1,0))</f>
        <v/>
      </c>
      <c r="AL6065">
        <f>IF($C6065="","",IF(AND($V6065="Yes",SUMPRODUCT((LEN(Settings!$F$6:$F$13)&gt;0)*ISNUMBER(SEARCH(Settings!$F$6:$F$13,$O6065)))=0),1,0))</f>
        <v/>
      </c>
      <c r="AM6065">
        <f>IF($AI6065=1,IFERROR(IF(VALUE($C6065)&lt;100000000,VALUE($C6065),1000000000),IFERROR(IF(VALUE(MID($C6065,2,20))&lt;100000000,VALUE(MID($C6065,2,20)),1000000000),1000000000))+ROW()/100000,"")</f>
        <v/>
      </c>
    </row>
    <row r="6066">
      <c r="E6066" s="14" t="n"/>
      <c r="M6066" s="8">
        <f>IF($C6066="","",L6066*T6066/100)</f>
        <v/>
      </c>
      <c r="S6066" s="8" t="n"/>
      <c r="T6066" s="8" t="n"/>
      <c r="W6066">
        <f>IF($C6066="","",IF($AL6066=1,0,IF($AK6066=1,Settings!$C$6,Settings!$C$7))*100)</f>
        <v/>
      </c>
      <c r="X6066" s="8">
        <f>IF($C6066="","",T6066*W6066/100)</f>
        <v/>
      </c>
      <c r="Y6066" s="8">
        <f>IF($C6066="","",T6066-X6066)</f>
        <v/>
      </c>
      <c r="Z6066" s="8">
        <f>IF($C6066="","",Y6066-M6066)</f>
        <v/>
      </c>
      <c r="AD6066" s="8" t="n"/>
      <c r="AG6066" s="14" t="n"/>
      <c r="AI6066">
        <f>IF($C6066="","",IF(COUNTIF($C$2:$C6066,$C6066)=1,1,0))</f>
        <v/>
      </c>
      <c r="AJ6066">
        <f>IF($AI6066=1,SUMPRODUCT(--($AM$2:$AM$7001&lt;$AM6066))+1,"")</f>
        <v/>
      </c>
      <c r="AK6066">
        <f>IF($C6066="","",IF(OR($P6066=TRUE(),$P6066="TRUE"),1,0))</f>
        <v/>
      </c>
      <c r="AL6066">
        <f>IF($C6066="","",IF(AND($V6066="Yes",SUMPRODUCT((LEN(Settings!$F$6:$F$13)&gt;0)*ISNUMBER(SEARCH(Settings!$F$6:$F$13,$O6066)))=0),1,0))</f>
        <v/>
      </c>
      <c r="AM6066">
        <f>IF($AI6066=1,IFERROR(IF(VALUE($C6066)&lt;100000000,VALUE($C6066),1000000000),IFERROR(IF(VALUE(MID($C6066,2,20))&lt;100000000,VALUE(MID($C6066,2,20)),1000000000),1000000000))+ROW()/100000,"")</f>
        <v/>
      </c>
    </row>
    <row r="6067">
      <c r="E6067" s="14" t="n"/>
      <c r="M6067" s="8">
        <f>IF($C6067="","",L6067*T6067/100)</f>
        <v/>
      </c>
      <c r="S6067" s="8" t="n"/>
      <c r="T6067" s="8" t="n"/>
      <c r="W6067">
        <f>IF($C6067="","",IF($AL6067=1,0,IF($AK6067=1,Settings!$C$6,Settings!$C$7))*100)</f>
        <v/>
      </c>
      <c r="X6067" s="8">
        <f>IF($C6067="","",T6067*W6067/100)</f>
        <v/>
      </c>
      <c r="Y6067" s="8">
        <f>IF($C6067="","",T6067-X6067)</f>
        <v/>
      </c>
      <c r="Z6067" s="8">
        <f>IF($C6067="","",Y6067-M6067)</f>
        <v/>
      </c>
      <c r="AD6067" s="8" t="n"/>
      <c r="AG6067" s="14" t="n"/>
      <c r="AI6067">
        <f>IF($C6067="","",IF(COUNTIF($C$2:$C6067,$C6067)=1,1,0))</f>
        <v/>
      </c>
      <c r="AJ6067">
        <f>IF($AI6067=1,SUMPRODUCT(--($AM$2:$AM$7001&lt;$AM6067))+1,"")</f>
        <v/>
      </c>
      <c r="AK6067">
        <f>IF($C6067="","",IF(OR($P6067=TRUE(),$P6067="TRUE"),1,0))</f>
        <v/>
      </c>
      <c r="AL6067">
        <f>IF($C6067="","",IF(AND($V6067="Yes",SUMPRODUCT((LEN(Settings!$F$6:$F$13)&gt;0)*ISNUMBER(SEARCH(Settings!$F$6:$F$13,$O6067)))=0),1,0))</f>
        <v/>
      </c>
      <c r="AM6067">
        <f>IF($AI6067=1,IFERROR(IF(VALUE($C6067)&lt;100000000,VALUE($C6067),1000000000),IFERROR(IF(VALUE(MID($C6067,2,20))&lt;100000000,VALUE(MID($C6067,2,20)),1000000000),1000000000))+ROW()/100000,"")</f>
        <v/>
      </c>
    </row>
    <row r="6068">
      <c r="E6068" s="14" t="n"/>
      <c r="M6068" s="8">
        <f>IF($C6068="","",L6068*T6068/100)</f>
        <v/>
      </c>
      <c r="S6068" s="8" t="n"/>
      <c r="T6068" s="8" t="n"/>
      <c r="W6068">
        <f>IF($C6068="","",IF($AL6068=1,0,IF($AK6068=1,Settings!$C$6,Settings!$C$7))*100)</f>
        <v/>
      </c>
      <c r="X6068" s="8">
        <f>IF($C6068="","",T6068*W6068/100)</f>
        <v/>
      </c>
      <c r="Y6068" s="8">
        <f>IF($C6068="","",T6068-X6068)</f>
        <v/>
      </c>
      <c r="Z6068" s="8">
        <f>IF($C6068="","",Y6068-M6068)</f>
        <v/>
      </c>
      <c r="AD6068" s="8" t="n"/>
      <c r="AG6068" s="14" t="n"/>
      <c r="AI6068">
        <f>IF($C6068="","",IF(COUNTIF($C$2:$C6068,$C6068)=1,1,0))</f>
        <v/>
      </c>
      <c r="AJ6068">
        <f>IF($AI6068=1,SUMPRODUCT(--($AM$2:$AM$7001&lt;$AM6068))+1,"")</f>
        <v/>
      </c>
      <c r="AK6068">
        <f>IF($C6068="","",IF(OR($P6068=TRUE(),$P6068="TRUE"),1,0))</f>
        <v/>
      </c>
      <c r="AL6068">
        <f>IF($C6068="","",IF(AND($V6068="Yes",SUMPRODUCT((LEN(Settings!$F$6:$F$13)&gt;0)*ISNUMBER(SEARCH(Settings!$F$6:$F$13,$O6068)))=0),1,0))</f>
        <v/>
      </c>
      <c r="AM6068">
        <f>IF($AI6068=1,IFERROR(IF(VALUE($C6068)&lt;100000000,VALUE($C6068),1000000000),IFERROR(IF(VALUE(MID($C6068,2,20))&lt;100000000,VALUE(MID($C6068,2,20)),1000000000),1000000000))+ROW()/100000,"")</f>
        <v/>
      </c>
    </row>
    <row r="6069">
      <c r="E6069" s="14" t="n"/>
      <c r="M6069" s="8">
        <f>IF($C6069="","",L6069*T6069/100)</f>
        <v/>
      </c>
      <c r="S6069" s="8" t="n"/>
      <c r="T6069" s="8" t="n"/>
      <c r="W6069">
        <f>IF($C6069="","",IF($AL6069=1,0,IF($AK6069=1,Settings!$C$6,Settings!$C$7))*100)</f>
        <v/>
      </c>
      <c r="X6069" s="8">
        <f>IF($C6069="","",T6069*W6069/100)</f>
        <v/>
      </c>
      <c r="Y6069" s="8">
        <f>IF($C6069="","",T6069-X6069)</f>
        <v/>
      </c>
      <c r="Z6069" s="8">
        <f>IF($C6069="","",Y6069-M6069)</f>
        <v/>
      </c>
      <c r="AD6069" s="8" t="n"/>
      <c r="AG6069" s="14" t="n"/>
      <c r="AI6069">
        <f>IF($C6069="","",IF(COUNTIF($C$2:$C6069,$C6069)=1,1,0))</f>
        <v/>
      </c>
      <c r="AJ6069">
        <f>IF($AI6069=1,SUMPRODUCT(--($AM$2:$AM$7001&lt;$AM6069))+1,"")</f>
        <v/>
      </c>
      <c r="AK6069">
        <f>IF($C6069="","",IF(OR($P6069=TRUE(),$P6069="TRUE"),1,0))</f>
        <v/>
      </c>
      <c r="AL6069">
        <f>IF($C6069="","",IF(AND($V6069="Yes",SUMPRODUCT((LEN(Settings!$F$6:$F$13)&gt;0)*ISNUMBER(SEARCH(Settings!$F$6:$F$13,$O6069)))=0),1,0))</f>
        <v/>
      </c>
      <c r="AM6069">
        <f>IF($AI6069=1,IFERROR(IF(VALUE($C6069)&lt;100000000,VALUE($C6069),1000000000),IFERROR(IF(VALUE(MID($C6069,2,20))&lt;100000000,VALUE(MID($C6069,2,20)),1000000000),1000000000))+ROW()/100000,"")</f>
        <v/>
      </c>
    </row>
    <row r="6070">
      <c r="E6070" s="14" t="n"/>
      <c r="M6070" s="8">
        <f>IF($C6070="","",L6070*T6070/100)</f>
        <v/>
      </c>
      <c r="S6070" s="8" t="n"/>
      <c r="T6070" s="8" t="n"/>
      <c r="W6070">
        <f>IF($C6070="","",IF($AL6070=1,0,IF($AK6070=1,Settings!$C$6,Settings!$C$7))*100)</f>
        <v/>
      </c>
      <c r="X6070" s="8">
        <f>IF($C6070="","",T6070*W6070/100)</f>
        <v/>
      </c>
      <c r="Y6070" s="8">
        <f>IF($C6070="","",T6070-X6070)</f>
        <v/>
      </c>
      <c r="Z6070" s="8">
        <f>IF($C6070="","",Y6070-M6070)</f>
        <v/>
      </c>
      <c r="AD6070" s="8" t="n"/>
      <c r="AG6070" s="14" t="n"/>
      <c r="AI6070">
        <f>IF($C6070="","",IF(COUNTIF($C$2:$C6070,$C6070)=1,1,0))</f>
        <v/>
      </c>
      <c r="AJ6070">
        <f>IF($AI6070=1,SUMPRODUCT(--($AM$2:$AM$7001&lt;$AM6070))+1,"")</f>
        <v/>
      </c>
      <c r="AK6070">
        <f>IF($C6070="","",IF(OR($P6070=TRUE(),$P6070="TRUE"),1,0))</f>
        <v/>
      </c>
      <c r="AL6070">
        <f>IF($C6070="","",IF(AND($V6070="Yes",SUMPRODUCT((LEN(Settings!$F$6:$F$13)&gt;0)*ISNUMBER(SEARCH(Settings!$F$6:$F$13,$O6070)))=0),1,0))</f>
        <v/>
      </c>
      <c r="AM6070">
        <f>IF($AI6070=1,IFERROR(IF(VALUE($C6070)&lt;100000000,VALUE($C6070),1000000000),IFERROR(IF(VALUE(MID($C6070,2,20))&lt;100000000,VALUE(MID($C6070,2,20)),1000000000),1000000000))+ROW()/100000,"")</f>
        <v/>
      </c>
    </row>
    <row r="6071">
      <c r="E6071" s="14" t="n"/>
      <c r="M6071" s="8">
        <f>IF($C6071="","",L6071*T6071/100)</f>
        <v/>
      </c>
      <c r="S6071" s="8" t="n"/>
      <c r="T6071" s="8" t="n"/>
      <c r="W6071">
        <f>IF($C6071="","",IF($AL6071=1,0,IF($AK6071=1,Settings!$C$6,Settings!$C$7))*100)</f>
        <v/>
      </c>
      <c r="X6071" s="8">
        <f>IF($C6071="","",T6071*W6071/100)</f>
        <v/>
      </c>
      <c r="Y6071" s="8">
        <f>IF($C6071="","",T6071-X6071)</f>
        <v/>
      </c>
      <c r="Z6071" s="8">
        <f>IF($C6071="","",Y6071-M6071)</f>
        <v/>
      </c>
      <c r="AD6071" s="8" t="n"/>
      <c r="AG6071" s="14" t="n"/>
      <c r="AI6071">
        <f>IF($C6071="","",IF(COUNTIF($C$2:$C6071,$C6071)=1,1,0))</f>
        <v/>
      </c>
      <c r="AJ6071">
        <f>IF($AI6071=1,SUMPRODUCT(--($AM$2:$AM$7001&lt;$AM6071))+1,"")</f>
        <v/>
      </c>
      <c r="AK6071">
        <f>IF($C6071="","",IF(OR($P6071=TRUE(),$P6071="TRUE"),1,0))</f>
        <v/>
      </c>
      <c r="AL6071">
        <f>IF($C6071="","",IF(AND($V6071="Yes",SUMPRODUCT((LEN(Settings!$F$6:$F$13)&gt;0)*ISNUMBER(SEARCH(Settings!$F$6:$F$13,$O6071)))=0),1,0))</f>
        <v/>
      </c>
      <c r="AM6071">
        <f>IF($AI6071=1,IFERROR(IF(VALUE($C6071)&lt;100000000,VALUE($C6071),1000000000),IFERROR(IF(VALUE(MID($C6071,2,20))&lt;100000000,VALUE(MID($C6071,2,20)),1000000000),1000000000))+ROW()/100000,"")</f>
        <v/>
      </c>
    </row>
    <row r="6072">
      <c r="E6072" s="14" t="n"/>
      <c r="M6072" s="8">
        <f>IF($C6072="","",L6072*T6072/100)</f>
        <v/>
      </c>
      <c r="S6072" s="8" t="n"/>
      <c r="T6072" s="8" t="n"/>
      <c r="W6072">
        <f>IF($C6072="","",IF($AL6072=1,0,IF($AK6072=1,Settings!$C$6,Settings!$C$7))*100)</f>
        <v/>
      </c>
      <c r="X6072" s="8">
        <f>IF($C6072="","",T6072*W6072/100)</f>
        <v/>
      </c>
      <c r="Y6072" s="8">
        <f>IF($C6072="","",T6072-X6072)</f>
        <v/>
      </c>
      <c r="Z6072" s="8">
        <f>IF($C6072="","",Y6072-M6072)</f>
        <v/>
      </c>
      <c r="AD6072" s="8" t="n"/>
      <c r="AG6072" s="14" t="n"/>
      <c r="AI6072">
        <f>IF($C6072="","",IF(COUNTIF($C$2:$C6072,$C6072)=1,1,0))</f>
        <v/>
      </c>
      <c r="AJ6072">
        <f>IF($AI6072=1,SUMPRODUCT(--($AM$2:$AM$7001&lt;$AM6072))+1,"")</f>
        <v/>
      </c>
      <c r="AK6072">
        <f>IF($C6072="","",IF(OR($P6072=TRUE(),$P6072="TRUE"),1,0))</f>
        <v/>
      </c>
      <c r="AL6072">
        <f>IF($C6072="","",IF(AND($V6072="Yes",SUMPRODUCT((LEN(Settings!$F$6:$F$13)&gt;0)*ISNUMBER(SEARCH(Settings!$F$6:$F$13,$O6072)))=0),1,0))</f>
        <v/>
      </c>
      <c r="AM6072">
        <f>IF($AI6072=1,IFERROR(IF(VALUE($C6072)&lt;100000000,VALUE($C6072),1000000000),IFERROR(IF(VALUE(MID($C6072,2,20))&lt;100000000,VALUE(MID($C6072,2,20)),1000000000),1000000000))+ROW()/100000,"")</f>
        <v/>
      </c>
    </row>
    <row r="6073">
      <c r="E6073" s="14" t="n"/>
      <c r="M6073" s="8">
        <f>IF($C6073="","",L6073*T6073/100)</f>
        <v/>
      </c>
      <c r="S6073" s="8" t="n"/>
      <c r="T6073" s="8" t="n"/>
      <c r="W6073">
        <f>IF($C6073="","",IF($AL6073=1,0,IF($AK6073=1,Settings!$C$6,Settings!$C$7))*100)</f>
        <v/>
      </c>
      <c r="X6073" s="8">
        <f>IF($C6073="","",T6073*W6073/100)</f>
        <v/>
      </c>
      <c r="Y6073" s="8">
        <f>IF($C6073="","",T6073-X6073)</f>
        <v/>
      </c>
      <c r="Z6073" s="8">
        <f>IF($C6073="","",Y6073-M6073)</f>
        <v/>
      </c>
      <c r="AD6073" s="8" t="n"/>
      <c r="AG6073" s="14" t="n"/>
      <c r="AI6073">
        <f>IF($C6073="","",IF(COUNTIF($C$2:$C6073,$C6073)=1,1,0))</f>
        <v/>
      </c>
      <c r="AJ6073">
        <f>IF($AI6073=1,SUMPRODUCT(--($AM$2:$AM$7001&lt;$AM6073))+1,"")</f>
        <v/>
      </c>
      <c r="AK6073">
        <f>IF($C6073="","",IF(OR($P6073=TRUE(),$P6073="TRUE"),1,0))</f>
        <v/>
      </c>
      <c r="AL6073">
        <f>IF($C6073="","",IF(AND($V6073="Yes",SUMPRODUCT((LEN(Settings!$F$6:$F$13)&gt;0)*ISNUMBER(SEARCH(Settings!$F$6:$F$13,$O6073)))=0),1,0))</f>
        <v/>
      </c>
      <c r="AM6073">
        <f>IF($AI6073=1,IFERROR(IF(VALUE($C6073)&lt;100000000,VALUE($C6073),1000000000),IFERROR(IF(VALUE(MID($C6073,2,20))&lt;100000000,VALUE(MID($C6073,2,20)),1000000000),1000000000))+ROW()/100000,"")</f>
        <v/>
      </c>
    </row>
    <row r="6074">
      <c r="E6074" s="14" t="n"/>
      <c r="M6074" s="8">
        <f>IF($C6074="","",L6074*T6074/100)</f>
        <v/>
      </c>
      <c r="S6074" s="8" t="n"/>
      <c r="T6074" s="8" t="n"/>
      <c r="W6074">
        <f>IF($C6074="","",IF($AL6074=1,0,IF($AK6074=1,Settings!$C$6,Settings!$C$7))*100)</f>
        <v/>
      </c>
      <c r="X6074" s="8">
        <f>IF($C6074="","",T6074*W6074/100)</f>
        <v/>
      </c>
      <c r="Y6074" s="8">
        <f>IF($C6074="","",T6074-X6074)</f>
        <v/>
      </c>
      <c r="Z6074" s="8">
        <f>IF($C6074="","",Y6074-M6074)</f>
        <v/>
      </c>
      <c r="AD6074" s="8" t="n"/>
      <c r="AG6074" s="14" t="n"/>
      <c r="AI6074">
        <f>IF($C6074="","",IF(COUNTIF($C$2:$C6074,$C6074)=1,1,0))</f>
        <v/>
      </c>
      <c r="AJ6074">
        <f>IF($AI6074=1,SUMPRODUCT(--($AM$2:$AM$7001&lt;$AM6074))+1,"")</f>
        <v/>
      </c>
      <c r="AK6074">
        <f>IF($C6074="","",IF(OR($P6074=TRUE(),$P6074="TRUE"),1,0))</f>
        <v/>
      </c>
      <c r="AL6074">
        <f>IF($C6074="","",IF(AND($V6074="Yes",SUMPRODUCT((LEN(Settings!$F$6:$F$13)&gt;0)*ISNUMBER(SEARCH(Settings!$F$6:$F$13,$O6074)))=0),1,0))</f>
        <v/>
      </c>
      <c r="AM6074">
        <f>IF($AI6074=1,IFERROR(IF(VALUE($C6074)&lt;100000000,VALUE($C6074),1000000000),IFERROR(IF(VALUE(MID($C6074,2,20))&lt;100000000,VALUE(MID($C6074,2,20)),1000000000),1000000000))+ROW()/100000,"")</f>
        <v/>
      </c>
    </row>
    <row r="6075">
      <c r="E6075" s="14" t="n"/>
      <c r="M6075" s="8">
        <f>IF($C6075="","",L6075*T6075/100)</f>
        <v/>
      </c>
      <c r="S6075" s="8" t="n"/>
      <c r="T6075" s="8" t="n"/>
      <c r="W6075">
        <f>IF($C6075="","",IF($AL6075=1,0,IF($AK6075=1,Settings!$C$6,Settings!$C$7))*100)</f>
        <v/>
      </c>
      <c r="X6075" s="8">
        <f>IF($C6075="","",T6075*W6075/100)</f>
        <v/>
      </c>
      <c r="Y6075" s="8">
        <f>IF($C6075="","",T6075-X6075)</f>
        <v/>
      </c>
      <c r="Z6075" s="8">
        <f>IF($C6075="","",Y6075-M6075)</f>
        <v/>
      </c>
      <c r="AD6075" s="8" t="n"/>
      <c r="AG6075" s="14" t="n"/>
      <c r="AI6075">
        <f>IF($C6075="","",IF(COUNTIF($C$2:$C6075,$C6075)=1,1,0))</f>
        <v/>
      </c>
      <c r="AJ6075">
        <f>IF($AI6075=1,SUMPRODUCT(--($AM$2:$AM$7001&lt;$AM6075))+1,"")</f>
        <v/>
      </c>
      <c r="AK6075">
        <f>IF($C6075="","",IF(OR($P6075=TRUE(),$P6075="TRUE"),1,0))</f>
        <v/>
      </c>
      <c r="AL6075">
        <f>IF($C6075="","",IF(AND($V6075="Yes",SUMPRODUCT((LEN(Settings!$F$6:$F$13)&gt;0)*ISNUMBER(SEARCH(Settings!$F$6:$F$13,$O6075)))=0),1,0))</f>
        <v/>
      </c>
      <c r="AM6075">
        <f>IF($AI6075=1,IFERROR(IF(VALUE($C6075)&lt;100000000,VALUE($C6075),1000000000),IFERROR(IF(VALUE(MID($C6075,2,20))&lt;100000000,VALUE(MID($C6075,2,20)),1000000000),1000000000))+ROW()/100000,"")</f>
        <v/>
      </c>
    </row>
    <row r="6076">
      <c r="E6076" s="14" t="n"/>
      <c r="M6076" s="8">
        <f>IF($C6076="","",L6076*T6076/100)</f>
        <v/>
      </c>
      <c r="S6076" s="8" t="n"/>
      <c r="T6076" s="8" t="n"/>
      <c r="W6076">
        <f>IF($C6076="","",IF($AL6076=1,0,IF($AK6076=1,Settings!$C$6,Settings!$C$7))*100)</f>
        <v/>
      </c>
      <c r="X6076" s="8">
        <f>IF($C6076="","",T6076*W6076/100)</f>
        <v/>
      </c>
      <c r="Y6076" s="8">
        <f>IF($C6076="","",T6076-X6076)</f>
        <v/>
      </c>
      <c r="Z6076" s="8">
        <f>IF($C6076="","",Y6076-M6076)</f>
        <v/>
      </c>
      <c r="AD6076" s="8" t="n"/>
      <c r="AG6076" s="14" t="n"/>
      <c r="AI6076">
        <f>IF($C6076="","",IF(COUNTIF($C$2:$C6076,$C6076)=1,1,0))</f>
        <v/>
      </c>
      <c r="AJ6076">
        <f>IF($AI6076=1,SUMPRODUCT(--($AM$2:$AM$7001&lt;$AM6076))+1,"")</f>
        <v/>
      </c>
      <c r="AK6076">
        <f>IF($C6076="","",IF(OR($P6076=TRUE(),$P6076="TRUE"),1,0))</f>
        <v/>
      </c>
      <c r="AL6076">
        <f>IF($C6076="","",IF(AND($V6076="Yes",SUMPRODUCT((LEN(Settings!$F$6:$F$13)&gt;0)*ISNUMBER(SEARCH(Settings!$F$6:$F$13,$O6076)))=0),1,0))</f>
        <v/>
      </c>
      <c r="AM6076">
        <f>IF($AI6076=1,IFERROR(IF(VALUE($C6076)&lt;100000000,VALUE($C6076),1000000000),IFERROR(IF(VALUE(MID($C6076,2,20))&lt;100000000,VALUE(MID($C6076,2,20)),1000000000),1000000000))+ROW()/100000,"")</f>
        <v/>
      </c>
    </row>
    <row r="6077">
      <c r="E6077" s="14" t="n"/>
      <c r="M6077" s="8">
        <f>IF($C6077="","",L6077*T6077/100)</f>
        <v/>
      </c>
      <c r="S6077" s="8" t="n"/>
      <c r="T6077" s="8" t="n"/>
      <c r="W6077">
        <f>IF($C6077="","",IF($AL6077=1,0,IF($AK6077=1,Settings!$C$6,Settings!$C$7))*100)</f>
        <v/>
      </c>
      <c r="X6077" s="8">
        <f>IF($C6077="","",T6077*W6077/100)</f>
        <v/>
      </c>
      <c r="Y6077" s="8">
        <f>IF($C6077="","",T6077-X6077)</f>
        <v/>
      </c>
      <c r="Z6077" s="8">
        <f>IF($C6077="","",Y6077-M6077)</f>
        <v/>
      </c>
      <c r="AD6077" s="8" t="n"/>
      <c r="AG6077" s="14" t="n"/>
      <c r="AI6077">
        <f>IF($C6077="","",IF(COUNTIF($C$2:$C6077,$C6077)=1,1,0))</f>
        <v/>
      </c>
      <c r="AJ6077">
        <f>IF($AI6077=1,SUMPRODUCT(--($AM$2:$AM$7001&lt;$AM6077))+1,"")</f>
        <v/>
      </c>
      <c r="AK6077">
        <f>IF($C6077="","",IF(OR($P6077=TRUE(),$P6077="TRUE"),1,0))</f>
        <v/>
      </c>
      <c r="AL6077">
        <f>IF($C6077="","",IF(AND($V6077="Yes",SUMPRODUCT((LEN(Settings!$F$6:$F$13)&gt;0)*ISNUMBER(SEARCH(Settings!$F$6:$F$13,$O6077)))=0),1,0))</f>
        <v/>
      </c>
      <c r="AM6077">
        <f>IF($AI6077=1,IFERROR(IF(VALUE($C6077)&lt;100000000,VALUE($C6077),1000000000),IFERROR(IF(VALUE(MID($C6077,2,20))&lt;100000000,VALUE(MID($C6077,2,20)),1000000000),1000000000))+ROW()/100000,"")</f>
        <v/>
      </c>
    </row>
    <row r="6078">
      <c r="E6078" s="14" t="n"/>
      <c r="M6078" s="8">
        <f>IF($C6078="","",L6078*T6078/100)</f>
        <v/>
      </c>
      <c r="S6078" s="8" t="n"/>
      <c r="T6078" s="8" t="n"/>
      <c r="W6078">
        <f>IF($C6078="","",IF($AL6078=1,0,IF($AK6078=1,Settings!$C$6,Settings!$C$7))*100)</f>
        <v/>
      </c>
      <c r="X6078" s="8">
        <f>IF($C6078="","",T6078*W6078/100)</f>
        <v/>
      </c>
      <c r="Y6078" s="8">
        <f>IF($C6078="","",T6078-X6078)</f>
        <v/>
      </c>
      <c r="Z6078" s="8">
        <f>IF($C6078="","",Y6078-M6078)</f>
        <v/>
      </c>
      <c r="AD6078" s="8" t="n"/>
      <c r="AG6078" s="14" t="n"/>
      <c r="AI6078">
        <f>IF($C6078="","",IF(COUNTIF($C$2:$C6078,$C6078)=1,1,0))</f>
        <v/>
      </c>
      <c r="AJ6078">
        <f>IF($AI6078=1,SUMPRODUCT(--($AM$2:$AM$7001&lt;$AM6078))+1,"")</f>
        <v/>
      </c>
      <c r="AK6078">
        <f>IF($C6078="","",IF(OR($P6078=TRUE(),$P6078="TRUE"),1,0))</f>
        <v/>
      </c>
      <c r="AL6078">
        <f>IF($C6078="","",IF(AND($V6078="Yes",SUMPRODUCT((LEN(Settings!$F$6:$F$13)&gt;0)*ISNUMBER(SEARCH(Settings!$F$6:$F$13,$O6078)))=0),1,0))</f>
        <v/>
      </c>
      <c r="AM6078">
        <f>IF($AI6078=1,IFERROR(IF(VALUE($C6078)&lt;100000000,VALUE($C6078),1000000000),IFERROR(IF(VALUE(MID($C6078,2,20))&lt;100000000,VALUE(MID($C6078,2,20)),1000000000),1000000000))+ROW()/100000,"")</f>
        <v/>
      </c>
    </row>
    <row r="6079">
      <c r="E6079" s="14" t="n"/>
      <c r="M6079" s="8">
        <f>IF($C6079="","",L6079*T6079/100)</f>
        <v/>
      </c>
      <c r="S6079" s="8" t="n"/>
      <c r="T6079" s="8" t="n"/>
      <c r="W6079">
        <f>IF($C6079="","",IF($AL6079=1,0,IF($AK6079=1,Settings!$C$6,Settings!$C$7))*100)</f>
        <v/>
      </c>
      <c r="X6079" s="8">
        <f>IF($C6079="","",T6079*W6079/100)</f>
        <v/>
      </c>
      <c r="Y6079" s="8">
        <f>IF($C6079="","",T6079-X6079)</f>
        <v/>
      </c>
      <c r="Z6079" s="8">
        <f>IF($C6079="","",Y6079-M6079)</f>
        <v/>
      </c>
      <c r="AD6079" s="8" t="n"/>
      <c r="AG6079" s="14" t="n"/>
      <c r="AI6079">
        <f>IF($C6079="","",IF(COUNTIF($C$2:$C6079,$C6079)=1,1,0))</f>
        <v/>
      </c>
      <c r="AJ6079">
        <f>IF($AI6079=1,SUMPRODUCT(--($AM$2:$AM$7001&lt;$AM6079))+1,"")</f>
        <v/>
      </c>
      <c r="AK6079">
        <f>IF($C6079="","",IF(OR($P6079=TRUE(),$P6079="TRUE"),1,0))</f>
        <v/>
      </c>
      <c r="AL6079">
        <f>IF($C6079="","",IF(AND($V6079="Yes",SUMPRODUCT((LEN(Settings!$F$6:$F$13)&gt;0)*ISNUMBER(SEARCH(Settings!$F$6:$F$13,$O6079)))=0),1,0))</f>
        <v/>
      </c>
      <c r="AM6079">
        <f>IF($AI6079=1,IFERROR(IF(VALUE($C6079)&lt;100000000,VALUE($C6079),1000000000),IFERROR(IF(VALUE(MID($C6079,2,20))&lt;100000000,VALUE(MID($C6079,2,20)),1000000000),1000000000))+ROW()/100000,"")</f>
        <v/>
      </c>
    </row>
    <row r="6080">
      <c r="E6080" s="14" t="n"/>
      <c r="M6080" s="8">
        <f>IF($C6080="","",L6080*T6080/100)</f>
        <v/>
      </c>
      <c r="S6080" s="8" t="n"/>
      <c r="T6080" s="8" t="n"/>
      <c r="W6080">
        <f>IF($C6080="","",IF($AL6080=1,0,IF($AK6080=1,Settings!$C$6,Settings!$C$7))*100)</f>
        <v/>
      </c>
      <c r="X6080" s="8">
        <f>IF($C6080="","",T6080*W6080/100)</f>
        <v/>
      </c>
      <c r="Y6080" s="8">
        <f>IF($C6080="","",T6080-X6080)</f>
        <v/>
      </c>
      <c r="Z6080" s="8">
        <f>IF($C6080="","",Y6080-M6080)</f>
        <v/>
      </c>
      <c r="AD6080" s="8" t="n"/>
      <c r="AG6080" s="14" t="n"/>
      <c r="AI6080">
        <f>IF($C6080="","",IF(COUNTIF($C$2:$C6080,$C6080)=1,1,0))</f>
        <v/>
      </c>
      <c r="AJ6080">
        <f>IF($AI6080=1,SUMPRODUCT(--($AM$2:$AM$7001&lt;$AM6080))+1,"")</f>
        <v/>
      </c>
      <c r="AK6080">
        <f>IF($C6080="","",IF(OR($P6080=TRUE(),$P6080="TRUE"),1,0))</f>
        <v/>
      </c>
      <c r="AL6080">
        <f>IF($C6080="","",IF(AND($V6080="Yes",SUMPRODUCT((LEN(Settings!$F$6:$F$13)&gt;0)*ISNUMBER(SEARCH(Settings!$F$6:$F$13,$O6080)))=0),1,0))</f>
        <v/>
      </c>
      <c r="AM6080">
        <f>IF($AI6080=1,IFERROR(IF(VALUE($C6080)&lt;100000000,VALUE($C6080),1000000000),IFERROR(IF(VALUE(MID($C6080,2,20))&lt;100000000,VALUE(MID($C6080,2,20)),1000000000),1000000000))+ROW()/100000,"")</f>
        <v/>
      </c>
    </row>
    <row r="6081">
      <c r="E6081" s="14" t="n"/>
      <c r="M6081" s="8">
        <f>IF($C6081="","",L6081*T6081/100)</f>
        <v/>
      </c>
      <c r="S6081" s="8" t="n"/>
      <c r="T6081" s="8" t="n"/>
      <c r="W6081">
        <f>IF($C6081="","",IF($AL6081=1,0,IF($AK6081=1,Settings!$C$6,Settings!$C$7))*100)</f>
        <v/>
      </c>
      <c r="X6081" s="8">
        <f>IF($C6081="","",T6081*W6081/100)</f>
        <v/>
      </c>
      <c r="Y6081" s="8">
        <f>IF($C6081="","",T6081-X6081)</f>
        <v/>
      </c>
      <c r="Z6081" s="8">
        <f>IF($C6081="","",Y6081-M6081)</f>
        <v/>
      </c>
      <c r="AD6081" s="8" t="n"/>
      <c r="AG6081" s="14" t="n"/>
      <c r="AI6081">
        <f>IF($C6081="","",IF(COUNTIF($C$2:$C6081,$C6081)=1,1,0))</f>
        <v/>
      </c>
      <c r="AJ6081">
        <f>IF($AI6081=1,SUMPRODUCT(--($AM$2:$AM$7001&lt;$AM6081))+1,"")</f>
        <v/>
      </c>
      <c r="AK6081">
        <f>IF($C6081="","",IF(OR($P6081=TRUE(),$P6081="TRUE"),1,0))</f>
        <v/>
      </c>
      <c r="AL6081">
        <f>IF($C6081="","",IF(AND($V6081="Yes",SUMPRODUCT((LEN(Settings!$F$6:$F$13)&gt;0)*ISNUMBER(SEARCH(Settings!$F$6:$F$13,$O6081)))=0),1,0))</f>
        <v/>
      </c>
      <c r="AM6081">
        <f>IF($AI6081=1,IFERROR(IF(VALUE($C6081)&lt;100000000,VALUE($C6081),1000000000),IFERROR(IF(VALUE(MID($C6081,2,20))&lt;100000000,VALUE(MID($C6081,2,20)),1000000000),1000000000))+ROW()/100000,"")</f>
        <v/>
      </c>
    </row>
    <row r="6082">
      <c r="E6082" s="14" t="n"/>
      <c r="M6082" s="8">
        <f>IF($C6082="","",L6082*T6082/100)</f>
        <v/>
      </c>
      <c r="S6082" s="8" t="n"/>
      <c r="T6082" s="8" t="n"/>
      <c r="W6082">
        <f>IF($C6082="","",IF($AL6082=1,0,IF($AK6082=1,Settings!$C$6,Settings!$C$7))*100)</f>
        <v/>
      </c>
      <c r="X6082" s="8">
        <f>IF($C6082="","",T6082*W6082/100)</f>
        <v/>
      </c>
      <c r="Y6082" s="8">
        <f>IF($C6082="","",T6082-X6082)</f>
        <v/>
      </c>
      <c r="Z6082" s="8">
        <f>IF($C6082="","",Y6082-M6082)</f>
        <v/>
      </c>
      <c r="AD6082" s="8" t="n"/>
      <c r="AG6082" s="14" t="n"/>
      <c r="AI6082">
        <f>IF($C6082="","",IF(COUNTIF($C$2:$C6082,$C6082)=1,1,0))</f>
        <v/>
      </c>
      <c r="AJ6082">
        <f>IF($AI6082=1,SUMPRODUCT(--($AM$2:$AM$7001&lt;$AM6082))+1,"")</f>
        <v/>
      </c>
      <c r="AK6082">
        <f>IF($C6082="","",IF(OR($P6082=TRUE(),$P6082="TRUE"),1,0))</f>
        <v/>
      </c>
      <c r="AL6082">
        <f>IF($C6082="","",IF(AND($V6082="Yes",SUMPRODUCT((LEN(Settings!$F$6:$F$13)&gt;0)*ISNUMBER(SEARCH(Settings!$F$6:$F$13,$O6082)))=0),1,0))</f>
        <v/>
      </c>
      <c r="AM6082">
        <f>IF($AI6082=1,IFERROR(IF(VALUE($C6082)&lt;100000000,VALUE($C6082),1000000000),IFERROR(IF(VALUE(MID($C6082,2,20))&lt;100000000,VALUE(MID($C6082,2,20)),1000000000),1000000000))+ROW()/100000,"")</f>
        <v/>
      </c>
    </row>
    <row r="6083">
      <c r="E6083" s="14" t="n"/>
      <c r="M6083" s="8">
        <f>IF($C6083="","",L6083*T6083/100)</f>
        <v/>
      </c>
      <c r="S6083" s="8" t="n"/>
      <c r="T6083" s="8" t="n"/>
      <c r="W6083">
        <f>IF($C6083="","",IF($AL6083=1,0,IF($AK6083=1,Settings!$C$6,Settings!$C$7))*100)</f>
        <v/>
      </c>
      <c r="X6083" s="8">
        <f>IF($C6083="","",T6083*W6083/100)</f>
        <v/>
      </c>
      <c r="Y6083" s="8">
        <f>IF($C6083="","",T6083-X6083)</f>
        <v/>
      </c>
      <c r="Z6083" s="8">
        <f>IF($C6083="","",Y6083-M6083)</f>
        <v/>
      </c>
      <c r="AD6083" s="8" t="n"/>
      <c r="AG6083" s="14" t="n"/>
      <c r="AI6083">
        <f>IF($C6083="","",IF(COUNTIF($C$2:$C6083,$C6083)=1,1,0))</f>
        <v/>
      </c>
      <c r="AJ6083">
        <f>IF($AI6083=1,SUMPRODUCT(--($AM$2:$AM$7001&lt;$AM6083))+1,"")</f>
        <v/>
      </c>
      <c r="AK6083">
        <f>IF($C6083="","",IF(OR($P6083=TRUE(),$P6083="TRUE"),1,0))</f>
        <v/>
      </c>
      <c r="AL6083">
        <f>IF($C6083="","",IF(AND($V6083="Yes",SUMPRODUCT((LEN(Settings!$F$6:$F$13)&gt;0)*ISNUMBER(SEARCH(Settings!$F$6:$F$13,$O6083)))=0),1,0))</f>
        <v/>
      </c>
      <c r="AM6083">
        <f>IF($AI6083=1,IFERROR(IF(VALUE($C6083)&lt;100000000,VALUE($C6083),1000000000),IFERROR(IF(VALUE(MID($C6083,2,20))&lt;100000000,VALUE(MID($C6083,2,20)),1000000000),1000000000))+ROW()/100000,"")</f>
        <v/>
      </c>
    </row>
    <row r="6084">
      <c r="E6084" s="14" t="n"/>
      <c r="M6084" s="8">
        <f>IF($C6084="","",L6084*T6084/100)</f>
        <v/>
      </c>
      <c r="S6084" s="8" t="n"/>
      <c r="T6084" s="8" t="n"/>
      <c r="W6084">
        <f>IF($C6084="","",IF($AL6084=1,0,IF($AK6084=1,Settings!$C$6,Settings!$C$7))*100)</f>
        <v/>
      </c>
      <c r="X6084" s="8">
        <f>IF($C6084="","",T6084*W6084/100)</f>
        <v/>
      </c>
      <c r="Y6084" s="8">
        <f>IF($C6084="","",T6084-X6084)</f>
        <v/>
      </c>
      <c r="Z6084" s="8">
        <f>IF($C6084="","",Y6084-M6084)</f>
        <v/>
      </c>
      <c r="AD6084" s="8" t="n"/>
      <c r="AG6084" s="14" t="n"/>
      <c r="AI6084">
        <f>IF($C6084="","",IF(COUNTIF($C$2:$C6084,$C6084)=1,1,0))</f>
        <v/>
      </c>
      <c r="AJ6084">
        <f>IF($AI6084=1,SUMPRODUCT(--($AM$2:$AM$7001&lt;$AM6084))+1,"")</f>
        <v/>
      </c>
      <c r="AK6084">
        <f>IF($C6084="","",IF(OR($P6084=TRUE(),$P6084="TRUE"),1,0))</f>
        <v/>
      </c>
      <c r="AL6084">
        <f>IF($C6084="","",IF(AND($V6084="Yes",SUMPRODUCT((LEN(Settings!$F$6:$F$13)&gt;0)*ISNUMBER(SEARCH(Settings!$F$6:$F$13,$O6084)))=0),1,0))</f>
        <v/>
      </c>
      <c r="AM6084">
        <f>IF($AI6084=1,IFERROR(IF(VALUE($C6084)&lt;100000000,VALUE($C6084),1000000000),IFERROR(IF(VALUE(MID($C6084,2,20))&lt;100000000,VALUE(MID($C6084,2,20)),1000000000),1000000000))+ROW()/100000,"")</f>
        <v/>
      </c>
    </row>
    <row r="6085">
      <c r="E6085" s="14" t="n"/>
      <c r="M6085" s="8">
        <f>IF($C6085="","",L6085*T6085/100)</f>
        <v/>
      </c>
      <c r="S6085" s="8" t="n"/>
      <c r="T6085" s="8" t="n"/>
      <c r="W6085">
        <f>IF($C6085="","",IF($AL6085=1,0,IF($AK6085=1,Settings!$C$6,Settings!$C$7))*100)</f>
        <v/>
      </c>
      <c r="X6085" s="8">
        <f>IF($C6085="","",T6085*W6085/100)</f>
        <v/>
      </c>
      <c r="Y6085" s="8">
        <f>IF($C6085="","",T6085-X6085)</f>
        <v/>
      </c>
      <c r="Z6085" s="8">
        <f>IF($C6085="","",Y6085-M6085)</f>
        <v/>
      </c>
      <c r="AD6085" s="8" t="n"/>
      <c r="AG6085" s="14" t="n"/>
      <c r="AI6085">
        <f>IF($C6085="","",IF(COUNTIF($C$2:$C6085,$C6085)=1,1,0))</f>
        <v/>
      </c>
      <c r="AJ6085">
        <f>IF($AI6085=1,SUMPRODUCT(--($AM$2:$AM$7001&lt;$AM6085))+1,"")</f>
        <v/>
      </c>
      <c r="AK6085">
        <f>IF($C6085="","",IF(OR($P6085=TRUE(),$P6085="TRUE"),1,0))</f>
        <v/>
      </c>
      <c r="AL6085">
        <f>IF($C6085="","",IF(AND($V6085="Yes",SUMPRODUCT((LEN(Settings!$F$6:$F$13)&gt;0)*ISNUMBER(SEARCH(Settings!$F$6:$F$13,$O6085)))=0),1,0))</f>
        <v/>
      </c>
      <c r="AM6085">
        <f>IF($AI6085=1,IFERROR(IF(VALUE($C6085)&lt;100000000,VALUE($C6085),1000000000),IFERROR(IF(VALUE(MID($C6085,2,20))&lt;100000000,VALUE(MID($C6085,2,20)),1000000000),1000000000))+ROW()/100000,"")</f>
        <v/>
      </c>
    </row>
    <row r="6086">
      <c r="E6086" s="14" t="n"/>
      <c r="M6086" s="8">
        <f>IF($C6086="","",L6086*T6086/100)</f>
        <v/>
      </c>
      <c r="S6086" s="8" t="n"/>
      <c r="T6086" s="8" t="n"/>
      <c r="W6086">
        <f>IF($C6086="","",IF($AL6086=1,0,IF($AK6086=1,Settings!$C$6,Settings!$C$7))*100)</f>
        <v/>
      </c>
      <c r="X6086" s="8">
        <f>IF($C6086="","",T6086*W6086/100)</f>
        <v/>
      </c>
      <c r="Y6086" s="8">
        <f>IF($C6086="","",T6086-X6086)</f>
        <v/>
      </c>
      <c r="Z6086" s="8">
        <f>IF($C6086="","",Y6086-M6086)</f>
        <v/>
      </c>
      <c r="AD6086" s="8" t="n"/>
      <c r="AG6086" s="14" t="n"/>
      <c r="AI6086">
        <f>IF($C6086="","",IF(COUNTIF($C$2:$C6086,$C6086)=1,1,0))</f>
        <v/>
      </c>
      <c r="AJ6086">
        <f>IF($AI6086=1,SUMPRODUCT(--($AM$2:$AM$7001&lt;$AM6086))+1,"")</f>
        <v/>
      </c>
      <c r="AK6086">
        <f>IF($C6086="","",IF(OR($P6086=TRUE(),$P6086="TRUE"),1,0))</f>
        <v/>
      </c>
      <c r="AL6086">
        <f>IF($C6086="","",IF(AND($V6086="Yes",SUMPRODUCT((LEN(Settings!$F$6:$F$13)&gt;0)*ISNUMBER(SEARCH(Settings!$F$6:$F$13,$O6086)))=0),1,0))</f>
        <v/>
      </c>
      <c r="AM6086">
        <f>IF($AI6086=1,IFERROR(IF(VALUE($C6086)&lt;100000000,VALUE($C6086),1000000000),IFERROR(IF(VALUE(MID($C6086,2,20))&lt;100000000,VALUE(MID($C6086,2,20)),1000000000),1000000000))+ROW()/100000,"")</f>
        <v/>
      </c>
    </row>
    <row r="6087">
      <c r="E6087" s="14" t="n"/>
      <c r="M6087" s="8">
        <f>IF($C6087="","",L6087*T6087/100)</f>
        <v/>
      </c>
      <c r="S6087" s="8" t="n"/>
      <c r="T6087" s="8" t="n"/>
      <c r="W6087">
        <f>IF($C6087="","",IF($AL6087=1,0,IF($AK6087=1,Settings!$C$6,Settings!$C$7))*100)</f>
        <v/>
      </c>
      <c r="X6087" s="8">
        <f>IF($C6087="","",T6087*W6087/100)</f>
        <v/>
      </c>
      <c r="Y6087" s="8">
        <f>IF($C6087="","",T6087-X6087)</f>
        <v/>
      </c>
      <c r="Z6087" s="8">
        <f>IF($C6087="","",Y6087-M6087)</f>
        <v/>
      </c>
      <c r="AD6087" s="8" t="n"/>
      <c r="AG6087" s="14" t="n"/>
      <c r="AI6087">
        <f>IF($C6087="","",IF(COUNTIF($C$2:$C6087,$C6087)=1,1,0))</f>
        <v/>
      </c>
      <c r="AJ6087">
        <f>IF($AI6087=1,SUMPRODUCT(--($AM$2:$AM$7001&lt;$AM6087))+1,"")</f>
        <v/>
      </c>
      <c r="AK6087">
        <f>IF($C6087="","",IF(OR($P6087=TRUE(),$P6087="TRUE"),1,0))</f>
        <v/>
      </c>
      <c r="AL6087">
        <f>IF($C6087="","",IF(AND($V6087="Yes",SUMPRODUCT((LEN(Settings!$F$6:$F$13)&gt;0)*ISNUMBER(SEARCH(Settings!$F$6:$F$13,$O6087)))=0),1,0))</f>
        <v/>
      </c>
      <c r="AM6087">
        <f>IF($AI6087=1,IFERROR(IF(VALUE($C6087)&lt;100000000,VALUE($C6087),1000000000),IFERROR(IF(VALUE(MID($C6087,2,20))&lt;100000000,VALUE(MID($C6087,2,20)),1000000000),1000000000))+ROW()/100000,"")</f>
        <v/>
      </c>
    </row>
    <row r="6088">
      <c r="E6088" s="14" t="n"/>
      <c r="M6088" s="8">
        <f>IF($C6088="","",L6088*T6088/100)</f>
        <v/>
      </c>
      <c r="S6088" s="8" t="n"/>
      <c r="T6088" s="8" t="n"/>
      <c r="W6088">
        <f>IF($C6088="","",IF($AL6088=1,0,IF($AK6088=1,Settings!$C$6,Settings!$C$7))*100)</f>
        <v/>
      </c>
      <c r="X6088" s="8">
        <f>IF($C6088="","",T6088*W6088/100)</f>
        <v/>
      </c>
      <c r="Y6088" s="8">
        <f>IF($C6088="","",T6088-X6088)</f>
        <v/>
      </c>
      <c r="Z6088" s="8">
        <f>IF($C6088="","",Y6088-M6088)</f>
        <v/>
      </c>
      <c r="AD6088" s="8" t="n"/>
      <c r="AG6088" s="14" t="n"/>
      <c r="AI6088">
        <f>IF($C6088="","",IF(COUNTIF($C$2:$C6088,$C6088)=1,1,0))</f>
        <v/>
      </c>
      <c r="AJ6088">
        <f>IF($AI6088=1,SUMPRODUCT(--($AM$2:$AM$7001&lt;$AM6088))+1,"")</f>
        <v/>
      </c>
      <c r="AK6088">
        <f>IF($C6088="","",IF(OR($P6088=TRUE(),$P6088="TRUE"),1,0))</f>
        <v/>
      </c>
      <c r="AL6088">
        <f>IF($C6088="","",IF(AND($V6088="Yes",SUMPRODUCT((LEN(Settings!$F$6:$F$13)&gt;0)*ISNUMBER(SEARCH(Settings!$F$6:$F$13,$O6088)))=0),1,0))</f>
        <v/>
      </c>
      <c r="AM6088">
        <f>IF($AI6088=1,IFERROR(IF(VALUE($C6088)&lt;100000000,VALUE($C6088),1000000000),IFERROR(IF(VALUE(MID($C6088,2,20))&lt;100000000,VALUE(MID($C6088,2,20)),1000000000),1000000000))+ROW()/100000,"")</f>
        <v/>
      </c>
    </row>
    <row r="6089">
      <c r="E6089" s="14" t="n"/>
      <c r="M6089" s="8">
        <f>IF($C6089="","",L6089*T6089/100)</f>
        <v/>
      </c>
      <c r="S6089" s="8" t="n"/>
      <c r="T6089" s="8" t="n"/>
      <c r="W6089">
        <f>IF($C6089="","",IF($AL6089=1,0,IF($AK6089=1,Settings!$C$6,Settings!$C$7))*100)</f>
        <v/>
      </c>
      <c r="X6089" s="8">
        <f>IF($C6089="","",T6089*W6089/100)</f>
        <v/>
      </c>
      <c r="Y6089" s="8">
        <f>IF($C6089="","",T6089-X6089)</f>
        <v/>
      </c>
      <c r="Z6089" s="8">
        <f>IF($C6089="","",Y6089-M6089)</f>
        <v/>
      </c>
      <c r="AD6089" s="8" t="n"/>
      <c r="AG6089" s="14" t="n"/>
      <c r="AI6089">
        <f>IF($C6089="","",IF(COUNTIF($C$2:$C6089,$C6089)=1,1,0))</f>
        <v/>
      </c>
      <c r="AJ6089">
        <f>IF($AI6089=1,SUMPRODUCT(--($AM$2:$AM$7001&lt;$AM6089))+1,"")</f>
        <v/>
      </c>
      <c r="AK6089">
        <f>IF($C6089="","",IF(OR($P6089=TRUE(),$P6089="TRUE"),1,0))</f>
        <v/>
      </c>
      <c r="AL6089">
        <f>IF($C6089="","",IF(AND($V6089="Yes",SUMPRODUCT((LEN(Settings!$F$6:$F$13)&gt;0)*ISNUMBER(SEARCH(Settings!$F$6:$F$13,$O6089)))=0),1,0))</f>
        <v/>
      </c>
      <c r="AM6089">
        <f>IF($AI6089=1,IFERROR(IF(VALUE($C6089)&lt;100000000,VALUE($C6089),1000000000),IFERROR(IF(VALUE(MID($C6089,2,20))&lt;100000000,VALUE(MID($C6089,2,20)),1000000000),1000000000))+ROW()/100000,"")</f>
        <v/>
      </c>
    </row>
    <row r="6090">
      <c r="E6090" s="14" t="n"/>
      <c r="M6090" s="8">
        <f>IF($C6090="","",L6090*T6090/100)</f>
        <v/>
      </c>
      <c r="S6090" s="8" t="n"/>
      <c r="T6090" s="8" t="n"/>
      <c r="W6090">
        <f>IF($C6090="","",IF($AL6090=1,0,IF($AK6090=1,Settings!$C$6,Settings!$C$7))*100)</f>
        <v/>
      </c>
      <c r="X6090" s="8">
        <f>IF($C6090="","",T6090*W6090/100)</f>
        <v/>
      </c>
      <c r="Y6090" s="8">
        <f>IF($C6090="","",T6090-X6090)</f>
        <v/>
      </c>
      <c r="Z6090" s="8">
        <f>IF($C6090="","",Y6090-M6090)</f>
        <v/>
      </c>
      <c r="AD6090" s="8" t="n"/>
      <c r="AG6090" s="14" t="n"/>
      <c r="AI6090">
        <f>IF($C6090="","",IF(COUNTIF($C$2:$C6090,$C6090)=1,1,0))</f>
        <v/>
      </c>
      <c r="AJ6090">
        <f>IF($AI6090=1,SUMPRODUCT(--($AM$2:$AM$7001&lt;$AM6090))+1,"")</f>
        <v/>
      </c>
      <c r="AK6090">
        <f>IF($C6090="","",IF(OR($P6090=TRUE(),$P6090="TRUE"),1,0))</f>
        <v/>
      </c>
      <c r="AL6090">
        <f>IF($C6090="","",IF(AND($V6090="Yes",SUMPRODUCT((LEN(Settings!$F$6:$F$13)&gt;0)*ISNUMBER(SEARCH(Settings!$F$6:$F$13,$O6090)))=0),1,0))</f>
        <v/>
      </c>
      <c r="AM6090">
        <f>IF($AI6090=1,IFERROR(IF(VALUE($C6090)&lt;100000000,VALUE($C6090),1000000000),IFERROR(IF(VALUE(MID($C6090,2,20))&lt;100000000,VALUE(MID($C6090,2,20)),1000000000),1000000000))+ROW()/100000,"")</f>
        <v/>
      </c>
    </row>
    <row r="6091">
      <c r="E6091" s="14" t="n"/>
      <c r="M6091" s="8">
        <f>IF($C6091="","",L6091*T6091/100)</f>
        <v/>
      </c>
      <c r="S6091" s="8" t="n"/>
      <c r="T6091" s="8" t="n"/>
      <c r="W6091">
        <f>IF($C6091="","",IF($AL6091=1,0,IF($AK6091=1,Settings!$C$6,Settings!$C$7))*100)</f>
        <v/>
      </c>
      <c r="X6091" s="8">
        <f>IF($C6091="","",T6091*W6091/100)</f>
        <v/>
      </c>
      <c r="Y6091" s="8">
        <f>IF($C6091="","",T6091-X6091)</f>
        <v/>
      </c>
      <c r="Z6091" s="8">
        <f>IF($C6091="","",Y6091-M6091)</f>
        <v/>
      </c>
      <c r="AD6091" s="8" t="n"/>
      <c r="AG6091" s="14" t="n"/>
      <c r="AI6091">
        <f>IF($C6091="","",IF(COUNTIF($C$2:$C6091,$C6091)=1,1,0))</f>
        <v/>
      </c>
      <c r="AJ6091">
        <f>IF($AI6091=1,SUMPRODUCT(--($AM$2:$AM$7001&lt;$AM6091))+1,"")</f>
        <v/>
      </c>
      <c r="AK6091">
        <f>IF($C6091="","",IF(OR($P6091=TRUE(),$P6091="TRUE"),1,0))</f>
        <v/>
      </c>
      <c r="AL6091">
        <f>IF($C6091="","",IF(AND($V6091="Yes",SUMPRODUCT((LEN(Settings!$F$6:$F$13)&gt;0)*ISNUMBER(SEARCH(Settings!$F$6:$F$13,$O6091)))=0),1,0))</f>
        <v/>
      </c>
      <c r="AM6091">
        <f>IF($AI6091=1,IFERROR(IF(VALUE($C6091)&lt;100000000,VALUE($C6091),1000000000),IFERROR(IF(VALUE(MID($C6091,2,20))&lt;100000000,VALUE(MID($C6091,2,20)),1000000000),1000000000))+ROW()/100000,"")</f>
        <v/>
      </c>
    </row>
    <row r="6092">
      <c r="E6092" s="14" t="n"/>
      <c r="M6092" s="8">
        <f>IF($C6092="","",L6092*T6092/100)</f>
        <v/>
      </c>
      <c r="S6092" s="8" t="n"/>
      <c r="T6092" s="8" t="n"/>
      <c r="W6092">
        <f>IF($C6092="","",IF($AL6092=1,0,IF($AK6092=1,Settings!$C$6,Settings!$C$7))*100)</f>
        <v/>
      </c>
      <c r="X6092" s="8">
        <f>IF($C6092="","",T6092*W6092/100)</f>
        <v/>
      </c>
      <c r="Y6092" s="8">
        <f>IF($C6092="","",T6092-X6092)</f>
        <v/>
      </c>
      <c r="Z6092" s="8">
        <f>IF($C6092="","",Y6092-M6092)</f>
        <v/>
      </c>
      <c r="AD6092" s="8" t="n"/>
      <c r="AG6092" s="14" t="n"/>
      <c r="AI6092">
        <f>IF($C6092="","",IF(COUNTIF($C$2:$C6092,$C6092)=1,1,0))</f>
        <v/>
      </c>
      <c r="AJ6092">
        <f>IF($AI6092=1,SUMPRODUCT(--($AM$2:$AM$7001&lt;$AM6092))+1,"")</f>
        <v/>
      </c>
      <c r="AK6092">
        <f>IF($C6092="","",IF(OR($P6092=TRUE(),$P6092="TRUE"),1,0))</f>
        <v/>
      </c>
      <c r="AL6092">
        <f>IF($C6092="","",IF(AND($V6092="Yes",SUMPRODUCT((LEN(Settings!$F$6:$F$13)&gt;0)*ISNUMBER(SEARCH(Settings!$F$6:$F$13,$O6092)))=0),1,0))</f>
        <v/>
      </c>
      <c r="AM6092">
        <f>IF($AI6092=1,IFERROR(IF(VALUE($C6092)&lt;100000000,VALUE($C6092),1000000000),IFERROR(IF(VALUE(MID($C6092,2,20))&lt;100000000,VALUE(MID($C6092,2,20)),1000000000),1000000000))+ROW()/100000,"")</f>
        <v/>
      </c>
    </row>
    <row r="6093">
      <c r="E6093" s="14" t="n"/>
      <c r="M6093" s="8">
        <f>IF($C6093="","",L6093*T6093/100)</f>
        <v/>
      </c>
      <c r="S6093" s="8" t="n"/>
      <c r="T6093" s="8" t="n"/>
      <c r="W6093">
        <f>IF($C6093="","",IF($AL6093=1,0,IF($AK6093=1,Settings!$C$6,Settings!$C$7))*100)</f>
        <v/>
      </c>
      <c r="X6093" s="8">
        <f>IF($C6093="","",T6093*W6093/100)</f>
        <v/>
      </c>
      <c r="Y6093" s="8">
        <f>IF($C6093="","",T6093-X6093)</f>
        <v/>
      </c>
      <c r="Z6093" s="8">
        <f>IF($C6093="","",Y6093-M6093)</f>
        <v/>
      </c>
      <c r="AD6093" s="8" t="n"/>
      <c r="AG6093" s="14" t="n"/>
      <c r="AI6093">
        <f>IF($C6093="","",IF(COUNTIF($C$2:$C6093,$C6093)=1,1,0))</f>
        <v/>
      </c>
      <c r="AJ6093">
        <f>IF($AI6093=1,SUMPRODUCT(--($AM$2:$AM$7001&lt;$AM6093))+1,"")</f>
        <v/>
      </c>
      <c r="AK6093">
        <f>IF($C6093="","",IF(OR($P6093=TRUE(),$P6093="TRUE"),1,0))</f>
        <v/>
      </c>
      <c r="AL6093">
        <f>IF($C6093="","",IF(AND($V6093="Yes",SUMPRODUCT((LEN(Settings!$F$6:$F$13)&gt;0)*ISNUMBER(SEARCH(Settings!$F$6:$F$13,$O6093)))=0),1,0))</f>
        <v/>
      </c>
      <c r="AM6093">
        <f>IF($AI6093=1,IFERROR(IF(VALUE($C6093)&lt;100000000,VALUE($C6093),1000000000),IFERROR(IF(VALUE(MID($C6093,2,20))&lt;100000000,VALUE(MID($C6093,2,20)),1000000000),1000000000))+ROW()/100000,"")</f>
        <v/>
      </c>
    </row>
    <row r="6094">
      <c r="E6094" s="14" t="n"/>
      <c r="M6094" s="8">
        <f>IF($C6094="","",L6094*T6094/100)</f>
        <v/>
      </c>
      <c r="S6094" s="8" t="n"/>
      <c r="T6094" s="8" t="n"/>
      <c r="W6094">
        <f>IF($C6094="","",IF($AL6094=1,0,IF($AK6094=1,Settings!$C$6,Settings!$C$7))*100)</f>
        <v/>
      </c>
      <c r="X6094" s="8">
        <f>IF($C6094="","",T6094*W6094/100)</f>
        <v/>
      </c>
      <c r="Y6094" s="8">
        <f>IF($C6094="","",T6094-X6094)</f>
        <v/>
      </c>
      <c r="Z6094" s="8">
        <f>IF($C6094="","",Y6094-M6094)</f>
        <v/>
      </c>
      <c r="AD6094" s="8" t="n"/>
      <c r="AG6094" s="14" t="n"/>
      <c r="AI6094">
        <f>IF($C6094="","",IF(COUNTIF($C$2:$C6094,$C6094)=1,1,0))</f>
        <v/>
      </c>
      <c r="AJ6094">
        <f>IF($AI6094=1,SUMPRODUCT(--($AM$2:$AM$7001&lt;$AM6094))+1,"")</f>
        <v/>
      </c>
      <c r="AK6094">
        <f>IF($C6094="","",IF(OR($P6094=TRUE(),$P6094="TRUE"),1,0))</f>
        <v/>
      </c>
      <c r="AL6094">
        <f>IF($C6094="","",IF(AND($V6094="Yes",SUMPRODUCT((LEN(Settings!$F$6:$F$13)&gt;0)*ISNUMBER(SEARCH(Settings!$F$6:$F$13,$O6094)))=0),1,0))</f>
        <v/>
      </c>
      <c r="AM6094">
        <f>IF($AI6094=1,IFERROR(IF(VALUE($C6094)&lt;100000000,VALUE($C6094),1000000000),IFERROR(IF(VALUE(MID($C6094,2,20))&lt;100000000,VALUE(MID($C6094,2,20)),1000000000),1000000000))+ROW()/100000,"")</f>
        <v/>
      </c>
    </row>
    <row r="6095">
      <c r="E6095" s="14" t="n"/>
      <c r="M6095" s="8">
        <f>IF($C6095="","",L6095*T6095/100)</f>
        <v/>
      </c>
      <c r="S6095" s="8" t="n"/>
      <c r="T6095" s="8" t="n"/>
      <c r="W6095">
        <f>IF($C6095="","",IF($AL6095=1,0,IF($AK6095=1,Settings!$C$6,Settings!$C$7))*100)</f>
        <v/>
      </c>
      <c r="X6095" s="8">
        <f>IF($C6095="","",T6095*W6095/100)</f>
        <v/>
      </c>
      <c r="Y6095" s="8">
        <f>IF($C6095="","",T6095-X6095)</f>
        <v/>
      </c>
      <c r="Z6095" s="8">
        <f>IF($C6095="","",Y6095-M6095)</f>
        <v/>
      </c>
      <c r="AD6095" s="8" t="n"/>
      <c r="AG6095" s="14" t="n"/>
      <c r="AI6095">
        <f>IF($C6095="","",IF(COUNTIF($C$2:$C6095,$C6095)=1,1,0))</f>
        <v/>
      </c>
      <c r="AJ6095">
        <f>IF($AI6095=1,SUMPRODUCT(--($AM$2:$AM$7001&lt;$AM6095))+1,"")</f>
        <v/>
      </c>
      <c r="AK6095">
        <f>IF($C6095="","",IF(OR($P6095=TRUE(),$P6095="TRUE"),1,0))</f>
        <v/>
      </c>
      <c r="AL6095">
        <f>IF($C6095="","",IF(AND($V6095="Yes",SUMPRODUCT((LEN(Settings!$F$6:$F$13)&gt;0)*ISNUMBER(SEARCH(Settings!$F$6:$F$13,$O6095)))=0),1,0))</f>
        <v/>
      </c>
      <c r="AM6095">
        <f>IF($AI6095=1,IFERROR(IF(VALUE($C6095)&lt;100000000,VALUE($C6095),1000000000),IFERROR(IF(VALUE(MID($C6095,2,20))&lt;100000000,VALUE(MID($C6095,2,20)),1000000000),1000000000))+ROW()/100000,"")</f>
        <v/>
      </c>
    </row>
    <row r="6096">
      <c r="E6096" s="14" t="n"/>
      <c r="M6096" s="8">
        <f>IF($C6096="","",L6096*T6096/100)</f>
        <v/>
      </c>
      <c r="S6096" s="8" t="n"/>
      <c r="T6096" s="8" t="n"/>
      <c r="W6096">
        <f>IF($C6096="","",IF($AL6096=1,0,IF($AK6096=1,Settings!$C$6,Settings!$C$7))*100)</f>
        <v/>
      </c>
      <c r="X6096" s="8">
        <f>IF($C6096="","",T6096*W6096/100)</f>
        <v/>
      </c>
      <c r="Y6096" s="8">
        <f>IF($C6096="","",T6096-X6096)</f>
        <v/>
      </c>
      <c r="Z6096" s="8">
        <f>IF($C6096="","",Y6096-M6096)</f>
        <v/>
      </c>
      <c r="AD6096" s="8" t="n"/>
      <c r="AG6096" s="14" t="n"/>
      <c r="AI6096">
        <f>IF($C6096="","",IF(COUNTIF($C$2:$C6096,$C6096)=1,1,0))</f>
        <v/>
      </c>
      <c r="AJ6096">
        <f>IF($AI6096=1,SUMPRODUCT(--($AM$2:$AM$7001&lt;$AM6096))+1,"")</f>
        <v/>
      </c>
      <c r="AK6096">
        <f>IF($C6096="","",IF(OR($P6096=TRUE(),$P6096="TRUE"),1,0))</f>
        <v/>
      </c>
      <c r="AL6096">
        <f>IF($C6096="","",IF(AND($V6096="Yes",SUMPRODUCT((LEN(Settings!$F$6:$F$13)&gt;0)*ISNUMBER(SEARCH(Settings!$F$6:$F$13,$O6096)))=0),1,0))</f>
        <v/>
      </c>
      <c r="AM6096">
        <f>IF($AI6096=1,IFERROR(IF(VALUE($C6096)&lt;100000000,VALUE($C6096),1000000000),IFERROR(IF(VALUE(MID($C6096,2,20))&lt;100000000,VALUE(MID($C6096,2,20)),1000000000),1000000000))+ROW()/100000,"")</f>
        <v/>
      </c>
    </row>
    <row r="6097">
      <c r="E6097" s="14" t="n"/>
      <c r="M6097" s="8">
        <f>IF($C6097="","",L6097*T6097/100)</f>
        <v/>
      </c>
      <c r="S6097" s="8" t="n"/>
      <c r="T6097" s="8" t="n"/>
      <c r="W6097">
        <f>IF($C6097="","",IF($AL6097=1,0,IF($AK6097=1,Settings!$C$6,Settings!$C$7))*100)</f>
        <v/>
      </c>
      <c r="X6097" s="8">
        <f>IF($C6097="","",T6097*W6097/100)</f>
        <v/>
      </c>
      <c r="Y6097" s="8">
        <f>IF($C6097="","",T6097-X6097)</f>
        <v/>
      </c>
      <c r="Z6097" s="8">
        <f>IF($C6097="","",Y6097-M6097)</f>
        <v/>
      </c>
      <c r="AD6097" s="8" t="n"/>
      <c r="AG6097" s="14" t="n"/>
      <c r="AI6097">
        <f>IF($C6097="","",IF(COUNTIF($C$2:$C6097,$C6097)=1,1,0))</f>
        <v/>
      </c>
      <c r="AJ6097">
        <f>IF($AI6097=1,SUMPRODUCT(--($AM$2:$AM$7001&lt;$AM6097))+1,"")</f>
        <v/>
      </c>
      <c r="AK6097">
        <f>IF($C6097="","",IF(OR($P6097=TRUE(),$P6097="TRUE"),1,0))</f>
        <v/>
      </c>
      <c r="AL6097">
        <f>IF($C6097="","",IF(AND($V6097="Yes",SUMPRODUCT((LEN(Settings!$F$6:$F$13)&gt;0)*ISNUMBER(SEARCH(Settings!$F$6:$F$13,$O6097)))=0),1,0))</f>
        <v/>
      </c>
      <c r="AM6097">
        <f>IF($AI6097=1,IFERROR(IF(VALUE($C6097)&lt;100000000,VALUE($C6097),1000000000),IFERROR(IF(VALUE(MID($C6097,2,20))&lt;100000000,VALUE(MID($C6097,2,20)),1000000000),1000000000))+ROW()/100000,"")</f>
        <v/>
      </c>
    </row>
    <row r="6098">
      <c r="E6098" s="14" t="n"/>
      <c r="M6098" s="8">
        <f>IF($C6098="","",L6098*T6098/100)</f>
        <v/>
      </c>
      <c r="S6098" s="8" t="n"/>
      <c r="T6098" s="8" t="n"/>
      <c r="W6098">
        <f>IF($C6098="","",IF($AL6098=1,0,IF($AK6098=1,Settings!$C$6,Settings!$C$7))*100)</f>
        <v/>
      </c>
      <c r="X6098" s="8">
        <f>IF($C6098="","",T6098*W6098/100)</f>
        <v/>
      </c>
      <c r="Y6098" s="8">
        <f>IF($C6098="","",T6098-X6098)</f>
        <v/>
      </c>
      <c r="Z6098" s="8">
        <f>IF($C6098="","",Y6098-M6098)</f>
        <v/>
      </c>
      <c r="AD6098" s="8" t="n"/>
      <c r="AG6098" s="14" t="n"/>
      <c r="AI6098">
        <f>IF($C6098="","",IF(COUNTIF($C$2:$C6098,$C6098)=1,1,0))</f>
        <v/>
      </c>
      <c r="AJ6098">
        <f>IF($AI6098=1,SUMPRODUCT(--($AM$2:$AM$7001&lt;$AM6098))+1,"")</f>
        <v/>
      </c>
      <c r="AK6098">
        <f>IF($C6098="","",IF(OR($P6098=TRUE(),$P6098="TRUE"),1,0))</f>
        <v/>
      </c>
      <c r="AL6098">
        <f>IF($C6098="","",IF(AND($V6098="Yes",SUMPRODUCT((LEN(Settings!$F$6:$F$13)&gt;0)*ISNUMBER(SEARCH(Settings!$F$6:$F$13,$O6098)))=0),1,0))</f>
        <v/>
      </c>
      <c r="AM6098">
        <f>IF($AI6098=1,IFERROR(IF(VALUE($C6098)&lt;100000000,VALUE($C6098),1000000000),IFERROR(IF(VALUE(MID($C6098,2,20))&lt;100000000,VALUE(MID($C6098,2,20)),1000000000),1000000000))+ROW()/100000,"")</f>
        <v/>
      </c>
    </row>
    <row r="6099">
      <c r="E6099" s="14" t="n"/>
      <c r="M6099" s="8">
        <f>IF($C6099="","",L6099*T6099/100)</f>
        <v/>
      </c>
      <c r="S6099" s="8" t="n"/>
      <c r="T6099" s="8" t="n"/>
      <c r="W6099">
        <f>IF($C6099="","",IF($AL6099=1,0,IF($AK6099=1,Settings!$C$6,Settings!$C$7))*100)</f>
        <v/>
      </c>
      <c r="X6099" s="8">
        <f>IF($C6099="","",T6099*W6099/100)</f>
        <v/>
      </c>
      <c r="Y6099" s="8">
        <f>IF($C6099="","",T6099-X6099)</f>
        <v/>
      </c>
      <c r="Z6099" s="8">
        <f>IF($C6099="","",Y6099-M6099)</f>
        <v/>
      </c>
      <c r="AD6099" s="8" t="n"/>
      <c r="AG6099" s="14" t="n"/>
      <c r="AI6099">
        <f>IF($C6099="","",IF(COUNTIF($C$2:$C6099,$C6099)=1,1,0))</f>
        <v/>
      </c>
      <c r="AJ6099">
        <f>IF($AI6099=1,SUMPRODUCT(--($AM$2:$AM$7001&lt;$AM6099))+1,"")</f>
        <v/>
      </c>
      <c r="AK6099">
        <f>IF($C6099="","",IF(OR($P6099=TRUE(),$P6099="TRUE"),1,0))</f>
        <v/>
      </c>
      <c r="AL6099">
        <f>IF($C6099="","",IF(AND($V6099="Yes",SUMPRODUCT((LEN(Settings!$F$6:$F$13)&gt;0)*ISNUMBER(SEARCH(Settings!$F$6:$F$13,$O6099)))=0),1,0))</f>
        <v/>
      </c>
      <c r="AM6099">
        <f>IF($AI6099=1,IFERROR(IF(VALUE($C6099)&lt;100000000,VALUE($C6099),1000000000),IFERROR(IF(VALUE(MID($C6099,2,20))&lt;100000000,VALUE(MID($C6099,2,20)),1000000000),1000000000))+ROW()/100000,"")</f>
        <v/>
      </c>
    </row>
    <row r="6100">
      <c r="E6100" s="14" t="n"/>
      <c r="M6100" s="8">
        <f>IF($C6100="","",L6100*T6100/100)</f>
        <v/>
      </c>
      <c r="S6100" s="8" t="n"/>
      <c r="T6100" s="8" t="n"/>
      <c r="W6100">
        <f>IF($C6100="","",IF($AL6100=1,0,IF($AK6100=1,Settings!$C$6,Settings!$C$7))*100)</f>
        <v/>
      </c>
      <c r="X6100" s="8">
        <f>IF($C6100="","",T6100*W6100/100)</f>
        <v/>
      </c>
      <c r="Y6100" s="8">
        <f>IF($C6100="","",T6100-X6100)</f>
        <v/>
      </c>
      <c r="Z6100" s="8">
        <f>IF($C6100="","",Y6100-M6100)</f>
        <v/>
      </c>
      <c r="AD6100" s="8" t="n"/>
      <c r="AG6100" s="14" t="n"/>
      <c r="AI6100">
        <f>IF($C6100="","",IF(COUNTIF($C$2:$C6100,$C6100)=1,1,0))</f>
        <v/>
      </c>
      <c r="AJ6100">
        <f>IF($AI6100=1,SUMPRODUCT(--($AM$2:$AM$7001&lt;$AM6100))+1,"")</f>
        <v/>
      </c>
      <c r="AK6100">
        <f>IF($C6100="","",IF(OR($P6100=TRUE(),$P6100="TRUE"),1,0))</f>
        <v/>
      </c>
      <c r="AL6100">
        <f>IF($C6100="","",IF(AND($V6100="Yes",SUMPRODUCT((LEN(Settings!$F$6:$F$13)&gt;0)*ISNUMBER(SEARCH(Settings!$F$6:$F$13,$O6100)))=0),1,0))</f>
        <v/>
      </c>
      <c r="AM6100">
        <f>IF($AI6100=1,IFERROR(IF(VALUE($C6100)&lt;100000000,VALUE($C6100),1000000000),IFERROR(IF(VALUE(MID($C6100,2,20))&lt;100000000,VALUE(MID($C6100,2,20)),1000000000),1000000000))+ROW()/100000,"")</f>
        <v/>
      </c>
    </row>
    <row r="6101">
      <c r="E6101" s="14" t="n"/>
      <c r="M6101" s="8">
        <f>IF($C6101="","",L6101*T6101/100)</f>
        <v/>
      </c>
      <c r="S6101" s="8" t="n"/>
      <c r="T6101" s="8" t="n"/>
      <c r="W6101">
        <f>IF($C6101="","",IF($AL6101=1,0,IF($AK6101=1,Settings!$C$6,Settings!$C$7))*100)</f>
        <v/>
      </c>
      <c r="X6101" s="8">
        <f>IF($C6101="","",T6101*W6101/100)</f>
        <v/>
      </c>
      <c r="Y6101" s="8">
        <f>IF($C6101="","",T6101-X6101)</f>
        <v/>
      </c>
      <c r="Z6101" s="8">
        <f>IF($C6101="","",Y6101-M6101)</f>
        <v/>
      </c>
      <c r="AD6101" s="8" t="n"/>
      <c r="AG6101" s="14" t="n"/>
      <c r="AI6101">
        <f>IF($C6101="","",IF(COUNTIF($C$2:$C6101,$C6101)=1,1,0))</f>
        <v/>
      </c>
      <c r="AJ6101">
        <f>IF($AI6101=1,SUMPRODUCT(--($AM$2:$AM$7001&lt;$AM6101))+1,"")</f>
        <v/>
      </c>
      <c r="AK6101">
        <f>IF($C6101="","",IF(OR($P6101=TRUE(),$P6101="TRUE"),1,0))</f>
        <v/>
      </c>
      <c r="AL6101">
        <f>IF($C6101="","",IF(AND($V6101="Yes",SUMPRODUCT((LEN(Settings!$F$6:$F$13)&gt;0)*ISNUMBER(SEARCH(Settings!$F$6:$F$13,$O6101)))=0),1,0))</f>
        <v/>
      </c>
      <c r="AM6101">
        <f>IF($AI6101=1,IFERROR(IF(VALUE($C6101)&lt;100000000,VALUE($C6101),1000000000),IFERROR(IF(VALUE(MID($C6101,2,20))&lt;100000000,VALUE(MID($C6101,2,20)),1000000000),1000000000))+ROW()/100000,"")</f>
        <v/>
      </c>
    </row>
    <row r="6102">
      <c r="E6102" s="14" t="n"/>
      <c r="M6102" s="8">
        <f>IF($C6102="","",L6102*T6102/100)</f>
        <v/>
      </c>
      <c r="S6102" s="8" t="n"/>
      <c r="T6102" s="8" t="n"/>
      <c r="W6102">
        <f>IF($C6102="","",IF($AL6102=1,0,IF($AK6102=1,Settings!$C$6,Settings!$C$7))*100)</f>
        <v/>
      </c>
      <c r="X6102" s="8">
        <f>IF($C6102="","",T6102*W6102/100)</f>
        <v/>
      </c>
      <c r="Y6102" s="8">
        <f>IF($C6102="","",T6102-X6102)</f>
        <v/>
      </c>
      <c r="Z6102" s="8">
        <f>IF($C6102="","",Y6102-M6102)</f>
        <v/>
      </c>
      <c r="AD6102" s="8" t="n"/>
      <c r="AG6102" s="14" t="n"/>
      <c r="AI6102">
        <f>IF($C6102="","",IF(COUNTIF($C$2:$C6102,$C6102)=1,1,0))</f>
        <v/>
      </c>
      <c r="AJ6102">
        <f>IF($AI6102=1,SUMPRODUCT(--($AM$2:$AM$7001&lt;$AM6102))+1,"")</f>
        <v/>
      </c>
      <c r="AK6102">
        <f>IF($C6102="","",IF(OR($P6102=TRUE(),$P6102="TRUE"),1,0))</f>
        <v/>
      </c>
      <c r="AL6102">
        <f>IF($C6102="","",IF(AND($V6102="Yes",SUMPRODUCT((LEN(Settings!$F$6:$F$13)&gt;0)*ISNUMBER(SEARCH(Settings!$F$6:$F$13,$O6102)))=0),1,0))</f>
        <v/>
      </c>
      <c r="AM6102">
        <f>IF($AI6102=1,IFERROR(IF(VALUE($C6102)&lt;100000000,VALUE($C6102),1000000000),IFERROR(IF(VALUE(MID($C6102,2,20))&lt;100000000,VALUE(MID($C6102,2,20)),1000000000),1000000000))+ROW()/100000,"")</f>
        <v/>
      </c>
    </row>
    <row r="6103">
      <c r="E6103" s="14" t="n"/>
      <c r="M6103" s="8">
        <f>IF($C6103="","",L6103*T6103/100)</f>
        <v/>
      </c>
      <c r="S6103" s="8" t="n"/>
      <c r="T6103" s="8" t="n"/>
      <c r="W6103">
        <f>IF($C6103="","",IF($AL6103=1,0,IF($AK6103=1,Settings!$C$6,Settings!$C$7))*100)</f>
        <v/>
      </c>
      <c r="X6103" s="8">
        <f>IF($C6103="","",T6103*W6103/100)</f>
        <v/>
      </c>
      <c r="Y6103" s="8">
        <f>IF($C6103="","",T6103-X6103)</f>
        <v/>
      </c>
      <c r="Z6103" s="8">
        <f>IF($C6103="","",Y6103-M6103)</f>
        <v/>
      </c>
      <c r="AD6103" s="8" t="n"/>
      <c r="AG6103" s="14" t="n"/>
      <c r="AI6103">
        <f>IF($C6103="","",IF(COUNTIF($C$2:$C6103,$C6103)=1,1,0))</f>
        <v/>
      </c>
      <c r="AJ6103">
        <f>IF($AI6103=1,SUMPRODUCT(--($AM$2:$AM$7001&lt;$AM6103))+1,"")</f>
        <v/>
      </c>
      <c r="AK6103">
        <f>IF($C6103="","",IF(OR($P6103=TRUE(),$P6103="TRUE"),1,0))</f>
        <v/>
      </c>
      <c r="AL6103">
        <f>IF($C6103="","",IF(AND($V6103="Yes",SUMPRODUCT((LEN(Settings!$F$6:$F$13)&gt;0)*ISNUMBER(SEARCH(Settings!$F$6:$F$13,$O6103)))=0),1,0))</f>
        <v/>
      </c>
      <c r="AM6103">
        <f>IF($AI6103=1,IFERROR(IF(VALUE($C6103)&lt;100000000,VALUE($C6103),1000000000),IFERROR(IF(VALUE(MID($C6103,2,20))&lt;100000000,VALUE(MID($C6103,2,20)),1000000000),1000000000))+ROW()/100000,"")</f>
        <v/>
      </c>
    </row>
    <row r="6104">
      <c r="E6104" s="14" t="n"/>
      <c r="M6104" s="8">
        <f>IF($C6104="","",L6104*T6104/100)</f>
        <v/>
      </c>
      <c r="S6104" s="8" t="n"/>
      <c r="T6104" s="8" t="n"/>
      <c r="W6104">
        <f>IF($C6104="","",IF($AL6104=1,0,IF($AK6104=1,Settings!$C$6,Settings!$C$7))*100)</f>
        <v/>
      </c>
      <c r="X6104" s="8">
        <f>IF($C6104="","",T6104*W6104/100)</f>
        <v/>
      </c>
      <c r="Y6104" s="8">
        <f>IF($C6104="","",T6104-X6104)</f>
        <v/>
      </c>
      <c r="Z6104" s="8">
        <f>IF($C6104="","",Y6104-M6104)</f>
        <v/>
      </c>
      <c r="AD6104" s="8" t="n"/>
      <c r="AG6104" s="14" t="n"/>
      <c r="AI6104">
        <f>IF($C6104="","",IF(COUNTIF($C$2:$C6104,$C6104)=1,1,0))</f>
        <v/>
      </c>
      <c r="AJ6104">
        <f>IF($AI6104=1,SUMPRODUCT(--($AM$2:$AM$7001&lt;$AM6104))+1,"")</f>
        <v/>
      </c>
      <c r="AK6104">
        <f>IF($C6104="","",IF(OR($P6104=TRUE(),$P6104="TRUE"),1,0))</f>
        <v/>
      </c>
      <c r="AL6104">
        <f>IF($C6104="","",IF(AND($V6104="Yes",SUMPRODUCT((LEN(Settings!$F$6:$F$13)&gt;0)*ISNUMBER(SEARCH(Settings!$F$6:$F$13,$O6104)))=0),1,0))</f>
        <v/>
      </c>
      <c r="AM6104">
        <f>IF($AI6104=1,IFERROR(IF(VALUE($C6104)&lt;100000000,VALUE($C6104),1000000000),IFERROR(IF(VALUE(MID($C6104,2,20))&lt;100000000,VALUE(MID($C6104,2,20)),1000000000),1000000000))+ROW()/100000,"")</f>
        <v/>
      </c>
    </row>
    <row r="6105">
      <c r="E6105" s="14" t="n"/>
      <c r="M6105" s="8">
        <f>IF($C6105="","",L6105*T6105/100)</f>
        <v/>
      </c>
      <c r="S6105" s="8" t="n"/>
      <c r="T6105" s="8" t="n"/>
      <c r="W6105">
        <f>IF($C6105="","",IF($AL6105=1,0,IF($AK6105=1,Settings!$C$6,Settings!$C$7))*100)</f>
        <v/>
      </c>
      <c r="X6105" s="8">
        <f>IF($C6105="","",T6105*W6105/100)</f>
        <v/>
      </c>
      <c r="Y6105" s="8">
        <f>IF($C6105="","",T6105-X6105)</f>
        <v/>
      </c>
      <c r="Z6105" s="8">
        <f>IF($C6105="","",Y6105-M6105)</f>
        <v/>
      </c>
      <c r="AD6105" s="8" t="n"/>
      <c r="AG6105" s="14" t="n"/>
      <c r="AI6105">
        <f>IF($C6105="","",IF(COUNTIF($C$2:$C6105,$C6105)=1,1,0))</f>
        <v/>
      </c>
      <c r="AJ6105">
        <f>IF($AI6105=1,SUMPRODUCT(--($AM$2:$AM$7001&lt;$AM6105))+1,"")</f>
        <v/>
      </c>
      <c r="AK6105">
        <f>IF($C6105="","",IF(OR($P6105=TRUE(),$P6105="TRUE"),1,0))</f>
        <v/>
      </c>
      <c r="AL6105">
        <f>IF($C6105="","",IF(AND($V6105="Yes",SUMPRODUCT((LEN(Settings!$F$6:$F$13)&gt;0)*ISNUMBER(SEARCH(Settings!$F$6:$F$13,$O6105)))=0),1,0))</f>
        <v/>
      </c>
      <c r="AM6105">
        <f>IF($AI6105=1,IFERROR(IF(VALUE($C6105)&lt;100000000,VALUE($C6105),1000000000),IFERROR(IF(VALUE(MID($C6105,2,20))&lt;100000000,VALUE(MID($C6105,2,20)),1000000000),1000000000))+ROW()/100000,"")</f>
        <v/>
      </c>
    </row>
    <row r="6106">
      <c r="E6106" s="14" t="n"/>
      <c r="M6106" s="8">
        <f>IF($C6106="","",L6106*T6106/100)</f>
        <v/>
      </c>
      <c r="S6106" s="8" t="n"/>
      <c r="T6106" s="8" t="n"/>
      <c r="W6106">
        <f>IF($C6106="","",IF($AL6106=1,0,IF($AK6106=1,Settings!$C$6,Settings!$C$7))*100)</f>
        <v/>
      </c>
      <c r="X6106" s="8">
        <f>IF($C6106="","",T6106*W6106/100)</f>
        <v/>
      </c>
      <c r="Y6106" s="8">
        <f>IF($C6106="","",T6106-X6106)</f>
        <v/>
      </c>
      <c r="Z6106" s="8">
        <f>IF($C6106="","",Y6106-M6106)</f>
        <v/>
      </c>
      <c r="AD6106" s="8" t="n"/>
      <c r="AG6106" s="14" t="n"/>
      <c r="AI6106">
        <f>IF($C6106="","",IF(COUNTIF($C$2:$C6106,$C6106)=1,1,0))</f>
        <v/>
      </c>
      <c r="AJ6106">
        <f>IF($AI6106=1,SUMPRODUCT(--($AM$2:$AM$7001&lt;$AM6106))+1,"")</f>
        <v/>
      </c>
      <c r="AK6106">
        <f>IF($C6106="","",IF(OR($P6106=TRUE(),$P6106="TRUE"),1,0))</f>
        <v/>
      </c>
      <c r="AL6106">
        <f>IF($C6106="","",IF(AND($V6106="Yes",SUMPRODUCT((LEN(Settings!$F$6:$F$13)&gt;0)*ISNUMBER(SEARCH(Settings!$F$6:$F$13,$O6106)))=0),1,0))</f>
        <v/>
      </c>
      <c r="AM6106">
        <f>IF($AI6106=1,IFERROR(IF(VALUE($C6106)&lt;100000000,VALUE($C6106),1000000000),IFERROR(IF(VALUE(MID($C6106,2,20))&lt;100000000,VALUE(MID($C6106,2,20)),1000000000),1000000000))+ROW()/100000,"")</f>
        <v/>
      </c>
    </row>
    <row r="6107">
      <c r="E6107" s="14" t="n"/>
      <c r="M6107" s="8">
        <f>IF($C6107="","",L6107*T6107/100)</f>
        <v/>
      </c>
      <c r="S6107" s="8" t="n"/>
      <c r="T6107" s="8" t="n"/>
      <c r="W6107">
        <f>IF($C6107="","",IF($AL6107=1,0,IF($AK6107=1,Settings!$C$6,Settings!$C$7))*100)</f>
        <v/>
      </c>
      <c r="X6107" s="8">
        <f>IF($C6107="","",T6107*W6107/100)</f>
        <v/>
      </c>
      <c r="Y6107" s="8">
        <f>IF($C6107="","",T6107-X6107)</f>
        <v/>
      </c>
      <c r="Z6107" s="8">
        <f>IF($C6107="","",Y6107-M6107)</f>
        <v/>
      </c>
      <c r="AD6107" s="8" t="n"/>
      <c r="AG6107" s="14" t="n"/>
      <c r="AI6107">
        <f>IF($C6107="","",IF(COUNTIF($C$2:$C6107,$C6107)=1,1,0))</f>
        <v/>
      </c>
      <c r="AJ6107">
        <f>IF($AI6107=1,SUMPRODUCT(--($AM$2:$AM$7001&lt;$AM6107))+1,"")</f>
        <v/>
      </c>
      <c r="AK6107">
        <f>IF($C6107="","",IF(OR($P6107=TRUE(),$P6107="TRUE"),1,0))</f>
        <v/>
      </c>
      <c r="AL6107">
        <f>IF($C6107="","",IF(AND($V6107="Yes",SUMPRODUCT((LEN(Settings!$F$6:$F$13)&gt;0)*ISNUMBER(SEARCH(Settings!$F$6:$F$13,$O6107)))=0),1,0))</f>
        <v/>
      </c>
      <c r="AM6107">
        <f>IF($AI6107=1,IFERROR(IF(VALUE($C6107)&lt;100000000,VALUE($C6107),1000000000),IFERROR(IF(VALUE(MID($C6107,2,20))&lt;100000000,VALUE(MID($C6107,2,20)),1000000000),1000000000))+ROW()/100000,"")</f>
        <v/>
      </c>
    </row>
    <row r="6108">
      <c r="E6108" s="14" t="n"/>
      <c r="M6108" s="8">
        <f>IF($C6108="","",L6108*T6108/100)</f>
        <v/>
      </c>
      <c r="S6108" s="8" t="n"/>
      <c r="T6108" s="8" t="n"/>
      <c r="W6108">
        <f>IF($C6108="","",IF($AL6108=1,0,IF($AK6108=1,Settings!$C$6,Settings!$C$7))*100)</f>
        <v/>
      </c>
      <c r="X6108" s="8">
        <f>IF($C6108="","",T6108*W6108/100)</f>
        <v/>
      </c>
      <c r="Y6108" s="8">
        <f>IF($C6108="","",T6108-X6108)</f>
        <v/>
      </c>
      <c r="Z6108" s="8">
        <f>IF($C6108="","",Y6108-M6108)</f>
        <v/>
      </c>
      <c r="AD6108" s="8" t="n"/>
      <c r="AG6108" s="14" t="n"/>
      <c r="AI6108">
        <f>IF($C6108="","",IF(COUNTIF($C$2:$C6108,$C6108)=1,1,0))</f>
        <v/>
      </c>
      <c r="AJ6108">
        <f>IF($AI6108=1,SUMPRODUCT(--($AM$2:$AM$7001&lt;$AM6108))+1,"")</f>
        <v/>
      </c>
      <c r="AK6108">
        <f>IF($C6108="","",IF(OR($P6108=TRUE(),$P6108="TRUE"),1,0))</f>
        <v/>
      </c>
      <c r="AL6108">
        <f>IF($C6108="","",IF(AND($V6108="Yes",SUMPRODUCT((LEN(Settings!$F$6:$F$13)&gt;0)*ISNUMBER(SEARCH(Settings!$F$6:$F$13,$O6108)))=0),1,0))</f>
        <v/>
      </c>
      <c r="AM6108">
        <f>IF($AI6108=1,IFERROR(IF(VALUE($C6108)&lt;100000000,VALUE($C6108),1000000000),IFERROR(IF(VALUE(MID($C6108,2,20))&lt;100000000,VALUE(MID($C6108,2,20)),1000000000),1000000000))+ROW()/100000,"")</f>
        <v/>
      </c>
    </row>
    <row r="6109">
      <c r="E6109" s="14" t="n"/>
      <c r="M6109" s="8">
        <f>IF($C6109="","",L6109*T6109/100)</f>
        <v/>
      </c>
      <c r="S6109" s="8" t="n"/>
      <c r="T6109" s="8" t="n"/>
      <c r="W6109">
        <f>IF($C6109="","",IF($AL6109=1,0,IF($AK6109=1,Settings!$C$6,Settings!$C$7))*100)</f>
        <v/>
      </c>
      <c r="X6109" s="8">
        <f>IF($C6109="","",T6109*W6109/100)</f>
        <v/>
      </c>
      <c r="Y6109" s="8">
        <f>IF($C6109="","",T6109-X6109)</f>
        <v/>
      </c>
      <c r="Z6109" s="8">
        <f>IF($C6109="","",Y6109-M6109)</f>
        <v/>
      </c>
      <c r="AD6109" s="8" t="n"/>
      <c r="AG6109" s="14" t="n"/>
      <c r="AI6109">
        <f>IF($C6109="","",IF(COUNTIF($C$2:$C6109,$C6109)=1,1,0))</f>
        <v/>
      </c>
      <c r="AJ6109">
        <f>IF($AI6109=1,SUMPRODUCT(--($AM$2:$AM$7001&lt;$AM6109))+1,"")</f>
        <v/>
      </c>
      <c r="AK6109">
        <f>IF($C6109="","",IF(OR($P6109=TRUE(),$P6109="TRUE"),1,0))</f>
        <v/>
      </c>
      <c r="AL6109">
        <f>IF($C6109="","",IF(AND($V6109="Yes",SUMPRODUCT((LEN(Settings!$F$6:$F$13)&gt;0)*ISNUMBER(SEARCH(Settings!$F$6:$F$13,$O6109)))=0),1,0))</f>
        <v/>
      </c>
      <c r="AM6109">
        <f>IF($AI6109=1,IFERROR(IF(VALUE($C6109)&lt;100000000,VALUE($C6109),1000000000),IFERROR(IF(VALUE(MID($C6109,2,20))&lt;100000000,VALUE(MID($C6109,2,20)),1000000000),1000000000))+ROW()/100000,"")</f>
        <v/>
      </c>
    </row>
    <row r="6110">
      <c r="E6110" s="14" t="n"/>
      <c r="M6110" s="8">
        <f>IF($C6110="","",L6110*T6110/100)</f>
        <v/>
      </c>
      <c r="S6110" s="8" t="n"/>
      <c r="T6110" s="8" t="n"/>
      <c r="W6110">
        <f>IF($C6110="","",IF($AL6110=1,0,IF($AK6110=1,Settings!$C$6,Settings!$C$7))*100)</f>
        <v/>
      </c>
      <c r="X6110" s="8">
        <f>IF($C6110="","",T6110*W6110/100)</f>
        <v/>
      </c>
      <c r="Y6110" s="8">
        <f>IF($C6110="","",T6110-X6110)</f>
        <v/>
      </c>
      <c r="Z6110" s="8">
        <f>IF($C6110="","",Y6110-M6110)</f>
        <v/>
      </c>
      <c r="AD6110" s="8" t="n"/>
      <c r="AG6110" s="14" t="n"/>
      <c r="AI6110">
        <f>IF($C6110="","",IF(COUNTIF($C$2:$C6110,$C6110)=1,1,0))</f>
        <v/>
      </c>
      <c r="AJ6110">
        <f>IF($AI6110=1,SUMPRODUCT(--($AM$2:$AM$7001&lt;$AM6110))+1,"")</f>
        <v/>
      </c>
      <c r="AK6110">
        <f>IF($C6110="","",IF(OR($P6110=TRUE(),$P6110="TRUE"),1,0))</f>
        <v/>
      </c>
      <c r="AL6110">
        <f>IF($C6110="","",IF(AND($V6110="Yes",SUMPRODUCT((LEN(Settings!$F$6:$F$13)&gt;0)*ISNUMBER(SEARCH(Settings!$F$6:$F$13,$O6110)))=0),1,0))</f>
        <v/>
      </c>
      <c r="AM6110">
        <f>IF($AI6110=1,IFERROR(IF(VALUE($C6110)&lt;100000000,VALUE($C6110),1000000000),IFERROR(IF(VALUE(MID($C6110,2,20))&lt;100000000,VALUE(MID($C6110,2,20)),1000000000),1000000000))+ROW()/100000,"")</f>
        <v/>
      </c>
    </row>
    <row r="6111">
      <c r="E6111" s="14" t="n"/>
      <c r="M6111" s="8">
        <f>IF($C6111="","",L6111*T6111/100)</f>
        <v/>
      </c>
      <c r="S6111" s="8" t="n"/>
      <c r="T6111" s="8" t="n"/>
      <c r="W6111">
        <f>IF($C6111="","",IF($AL6111=1,0,IF($AK6111=1,Settings!$C$6,Settings!$C$7))*100)</f>
        <v/>
      </c>
      <c r="X6111" s="8">
        <f>IF($C6111="","",T6111*W6111/100)</f>
        <v/>
      </c>
      <c r="Y6111" s="8">
        <f>IF($C6111="","",T6111-X6111)</f>
        <v/>
      </c>
      <c r="Z6111" s="8">
        <f>IF($C6111="","",Y6111-M6111)</f>
        <v/>
      </c>
      <c r="AD6111" s="8" t="n"/>
      <c r="AG6111" s="14" t="n"/>
      <c r="AI6111">
        <f>IF($C6111="","",IF(COUNTIF($C$2:$C6111,$C6111)=1,1,0))</f>
        <v/>
      </c>
      <c r="AJ6111">
        <f>IF($AI6111=1,SUMPRODUCT(--($AM$2:$AM$7001&lt;$AM6111))+1,"")</f>
        <v/>
      </c>
      <c r="AK6111">
        <f>IF($C6111="","",IF(OR($P6111=TRUE(),$P6111="TRUE"),1,0))</f>
        <v/>
      </c>
      <c r="AL6111">
        <f>IF($C6111="","",IF(AND($V6111="Yes",SUMPRODUCT((LEN(Settings!$F$6:$F$13)&gt;0)*ISNUMBER(SEARCH(Settings!$F$6:$F$13,$O6111)))=0),1,0))</f>
        <v/>
      </c>
      <c r="AM6111">
        <f>IF($AI6111=1,IFERROR(IF(VALUE($C6111)&lt;100000000,VALUE($C6111),1000000000),IFERROR(IF(VALUE(MID($C6111,2,20))&lt;100000000,VALUE(MID($C6111,2,20)),1000000000),1000000000))+ROW()/100000,"")</f>
        <v/>
      </c>
    </row>
    <row r="6112">
      <c r="E6112" s="14" t="n"/>
      <c r="M6112" s="8">
        <f>IF($C6112="","",L6112*T6112/100)</f>
        <v/>
      </c>
      <c r="S6112" s="8" t="n"/>
      <c r="T6112" s="8" t="n"/>
      <c r="W6112">
        <f>IF($C6112="","",IF($AL6112=1,0,IF($AK6112=1,Settings!$C$6,Settings!$C$7))*100)</f>
        <v/>
      </c>
      <c r="X6112" s="8">
        <f>IF($C6112="","",T6112*W6112/100)</f>
        <v/>
      </c>
      <c r="Y6112" s="8">
        <f>IF($C6112="","",T6112-X6112)</f>
        <v/>
      </c>
      <c r="Z6112" s="8">
        <f>IF($C6112="","",Y6112-M6112)</f>
        <v/>
      </c>
      <c r="AD6112" s="8" t="n"/>
      <c r="AG6112" s="14" t="n"/>
      <c r="AI6112">
        <f>IF($C6112="","",IF(COUNTIF($C$2:$C6112,$C6112)=1,1,0))</f>
        <v/>
      </c>
      <c r="AJ6112">
        <f>IF($AI6112=1,SUMPRODUCT(--($AM$2:$AM$7001&lt;$AM6112))+1,"")</f>
        <v/>
      </c>
      <c r="AK6112">
        <f>IF($C6112="","",IF(OR($P6112=TRUE(),$P6112="TRUE"),1,0))</f>
        <v/>
      </c>
      <c r="AL6112">
        <f>IF($C6112="","",IF(AND($V6112="Yes",SUMPRODUCT((LEN(Settings!$F$6:$F$13)&gt;0)*ISNUMBER(SEARCH(Settings!$F$6:$F$13,$O6112)))=0),1,0))</f>
        <v/>
      </c>
      <c r="AM6112">
        <f>IF($AI6112=1,IFERROR(IF(VALUE($C6112)&lt;100000000,VALUE($C6112),1000000000),IFERROR(IF(VALUE(MID($C6112,2,20))&lt;100000000,VALUE(MID($C6112,2,20)),1000000000),1000000000))+ROW()/100000,"")</f>
        <v/>
      </c>
    </row>
    <row r="6113">
      <c r="E6113" s="14" t="n"/>
      <c r="M6113" s="8">
        <f>IF($C6113="","",L6113*T6113/100)</f>
        <v/>
      </c>
      <c r="S6113" s="8" t="n"/>
      <c r="T6113" s="8" t="n"/>
      <c r="W6113">
        <f>IF($C6113="","",IF($AL6113=1,0,IF($AK6113=1,Settings!$C$6,Settings!$C$7))*100)</f>
        <v/>
      </c>
      <c r="X6113" s="8">
        <f>IF($C6113="","",T6113*W6113/100)</f>
        <v/>
      </c>
      <c r="Y6113" s="8">
        <f>IF($C6113="","",T6113-X6113)</f>
        <v/>
      </c>
      <c r="Z6113" s="8">
        <f>IF($C6113="","",Y6113-M6113)</f>
        <v/>
      </c>
      <c r="AD6113" s="8" t="n"/>
      <c r="AG6113" s="14" t="n"/>
      <c r="AI6113">
        <f>IF($C6113="","",IF(COUNTIF($C$2:$C6113,$C6113)=1,1,0))</f>
        <v/>
      </c>
      <c r="AJ6113">
        <f>IF($AI6113=1,SUMPRODUCT(--($AM$2:$AM$7001&lt;$AM6113))+1,"")</f>
        <v/>
      </c>
      <c r="AK6113">
        <f>IF($C6113="","",IF(OR($P6113=TRUE(),$P6113="TRUE"),1,0))</f>
        <v/>
      </c>
      <c r="AL6113">
        <f>IF($C6113="","",IF(AND($V6113="Yes",SUMPRODUCT((LEN(Settings!$F$6:$F$13)&gt;0)*ISNUMBER(SEARCH(Settings!$F$6:$F$13,$O6113)))=0),1,0))</f>
        <v/>
      </c>
      <c r="AM6113">
        <f>IF($AI6113=1,IFERROR(IF(VALUE($C6113)&lt;100000000,VALUE($C6113),1000000000),IFERROR(IF(VALUE(MID($C6113,2,20))&lt;100000000,VALUE(MID($C6113,2,20)),1000000000),1000000000))+ROW()/100000,"")</f>
        <v/>
      </c>
    </row>
    <row r="6114">
      <c r="E6114" s="14" t="n"/>
      <c r="M6114" s="8">
        <f>IF($C6114="","",L6114*T6114/100)</f>
        <v/>
      </c>
      <c r="S6114" s="8" t="n"/>
      <c r="T6114" s="8" t="n"/>
      <c r="W6114">
        <f>IF($C6114="","",IF($AL6114=1,0,IF($AK6114=1,Settings!$C$6,Settings!$C$7))*100)</f>
        <v/>
      </c>
      <c r="X6114" s="8">
        <f>IF($C6114="","",T6114*W6114/100)</f>
        <v/>
      </c>
      <c r="Y6114" s="8">
        <f>IF($C6114="","",T6114-X6114)</f>
        <v/>
      </c>
      <c r="Z6114" s="8">
        <f>IF($C6114="","",Y6114-M6114)</f>
        <v/>
      </c>
      <c r="AD6114" s="8" t="n"/>
      <c r="AG6114" s="14" t="n"/>
      <c r="AI6114">
        <f>IF($C6114="","",IF(COUNTIF($C$2:$C6114,$C6114)=1,1,0))</f>
        <v/>
      </c>
      <c r="AJ6114">
        <f>IF($AI6114=1,SUMPRODUCT(--($AM$2:$AM$7001&lt;$AM6114))+1,"")</f>
        <v/>
      </c>
      <c r="AK6114">
        <f>IF($C6114="","",IF(OR($P6114=TRUE(),$P6114="TRUE"),1,0))</f>
        <v/>
      </c>
      <c r="AL6114">
        <f>IF($C6114="","",IF(AND($V6114="Yes",SUMPRODUCT((LEN(Settings!$F$6:$F$13)&gt;0)*ISNUMBER(SEARCH(Settings!$F$6:$F$13,$O6114)))=0),1,0))</f>
        <v/>
      </c>
      <c r="AM6114">
        <f>IF($AI6114=1,IFERROR(IF(VALUE($C6114)&lt;100000000,VALUE($C6114),1000000000),IFERROR(IF(VALUE(MID($C6114,2,20))&lt;100000000,VALUE(MID($C6114,2,20)),1000000000),1000000000))+ROW()/100000,"")</f>
        <v/>
      </c>
    </row>
    <row r="6115">
      <c r="E6115" s="14" t="n"/>
      <c r="M6115" s="8">
        <f>IF($C6115="","",L6115*T6115/100)</f>
        <v/>
      </c>
      <c r="S6115" s="8" t="n"/>
      <c r="T6115" s="8" t="n"/>
      <c r="W6115">
        <f>IF($C6115="","",IF($AL6115=1,0,IF($AK6115=1,Settings!$C$6,Settings!$C$7))*100)</f>
        <v/>
      </c>
      <c r="X6115" s="8">
        <f>IF($C6115="","",T6115*W6115/100)</f>
        <v/>
      </c>
      <c r="Y6115" s="8">
        <f>IF($C6115="","",T6115-X6115)</f>
        <v/>
      </c>
      <c r="Z6115" s="8">
        <f>IF($C6115="","",Y6115-M6115)</f>
        <v/>
      </c>
      <c r="AD6115" s="8" t="n"/>
      <c r="AG6115" s="14" t="n"/>
      <c r="AI6115">
        <f>IF($C6115="","",IF(COUNTIF($C$2:$C6115,$C6115)=1,1,0))</f>
        <v/>
      </c>
      <c r="AJ6115">
        <f>IF($AI6115=1,SUMPRODUCT(--($AM$2:$AM$7001&lt;$AM6115))+1,"")</f>
        <v/>
      </c>
      <c r="AK6115">
        <f>IF($C6115="","",IF(OR($P6115=TRUE(),$P6115="TRUE"),1,0))</f>
        <v/>
      </c>
      <c r="AL6115">
        <f>IF($C6115="","",IF(AND($V6115="Yes",SUMPRODUCT((LEN(Settings!$F$6:$F$13)&gt;0)*ISNUMBER(SEARCH(Settings!$F$6:$F$13,$O6115)))=0),1,0))</f>
        <v/>
      </c>
      <c r="AM6115">
        <f>IF($AI6115=1,IFERROR(IF(VALUE($C6115)&lt;100000000,VALUE($C6115),1000000000),IFERROR(IF(VALUE(MID($C6115,2,20))&lt;100000000,VALUE(MID($C6115,2,20)),1000000000),1000000000))+ROW()/100000,"")</f>
        <v/>
      </c>
    </row>
    <row r="6116">
      <c r="E6116" s="14" t="n"/>
      <c r="M6116" s="8">
        <f>IF($C6116="","",L6116*T6116/100)</f>
        <v/>
      </c>
      <c r="S6116" s="8" t="n"/>
      <c r="T6116" s="8" t="n"/>
      <c r="W6116">
        <f>IF($C6116="","",IF($AL6116=1,0,IF($AK6116=1,Settings!$C$6,Settings!$C$7))*100)</f>
        <v/>
      </c>
      <c r="X6116" s="8">
        <f>IF($C6116="","",T6116*W6116/100)</f>
        <v/>
      </c>
      <c r="Y6116" s="8">
        <f>IF($C6116="","",T6116-X6116)</f>
        <v/>
      </c>
      <c r="Z6116" s="8">
        <f>IF($C6116="","",Y6116-M6116)</f>
        <v/>
      </c>
      <c r="AD6116" s="8" t="n"/>
      <c r="AG6116" s="14" t="n"/>
      <c r="AI6116">
        <f>IF($C6116="","",IF(COUNTIF($C$2:$C6116,$C6116)=1,1,0))</f>
        <v/>
      </c>
      <c r="AJ6116">
        <f>IF($AI6116=1,SUMPRODUCT(--($AM$2:$AM$7001&lt;$AM6116))+1,"")</f>
        <v/>
      </c>
      <c r="AK6116">
        <f>IF($C6116="","",IF(OR($P6116=TRUE(),$P6116="TRUE"),1,0))</f>
        <v/>
      </c>
      <c r="AL6116">
        <f>IF($C6116="","",IF(AND($V6116="Yes",SUMPRODUCT((LEN(Settings!$F$6:$F$13)&gt;0)*ISNUMBER(SEARCH(Settings!$F$6:$F$13,$O6116)))=0),1,0))</f>
        <v/>
      </c>
      <c r="AM6116">
        <f>IF($AI6116=1,IFERROR(IF(VALUE($C6116)&lt;100000000,VALUE($C6116),1000000000),IFERROR(IF(VALUE(MID($C6116,2,20))&lt;100000000,VALUE(MID($C6116,2,20)),1000000000),1000000000))+ROW()/100000,"")</f>
        <v/>
      </c>
    </row>
    <row r="6117">
      <c r="E6117" s="14" t="n"/>
      <c r="M6117" s="8">
        <f>IF($C6117="","",L6117*T6117/100)</f>
        <v/>
      </c>
      <c r="S6117" s="8" t="n"/>
      <c r="T6117" s="8" t="n"/>
      <c r="W6117">
        <f>IF($C6117="","",IF($AL6117=1,0,IF($AK6117=1,Settings!$C$6,Settings!$C$7))*100)</f>
        <v/>
      </c>
      <c r="X6117" s="8">
        <f>IF($C6117="","",T6117*W6117/100)</f>
        <v/>
      </c>
      <c r="Y6117" s="8">
        <f>IF($C6117="","",T6117-X6117)</f>
        <v/>
      </c>
      <c r="Z6117" s="8">
        <f>IF($C6117="","",Y6117-M6117)</f>
        <v/>
      </c>
      <c r="AD6117" s="8" t="n"/>
      <c r="AG6117" s="14" t="n"/>
      <c r="AI6117">
        <f>IF($C6117="","",IF(COUNTIF($C$2:$C6117,$C6117)=1,1,0))</f>
        <v/>
      </c>
      <c r="AJ6117">
        <f>IF($AI6117=1,SUMPRODUCT(--($AM$2:$AM$7001&lt;$AM6117))+1,"")</f>
        <v/>
      </c>
      <c r="AK6117">
        <f>IF($C6117="","",IF(OR($P6117=TRUE(),$P6117="TRUE"),1,0))</f>
        <v/>
      </c>
      <c r="AL6117">
        <f>IF($C6117="","",IF(AND($V6117="Yes",SUMPRODUCT((LEN(Settings!$F$6:$F$13)&gt;0)*ISNUMBER(SEARCH(Settings!$F$6:$F$13,$O6117)))=0),1,0))</f>
        <v/>
      </c>
      <c r="AM6117">
        <f>IF($AI6117=1,IFERROR(IF(VALUE($C6117)&lt;100000000,VALUE($C6117),1000000000),IFERROR(IF(VALUE(MID($C6117,2,20))&lt;100000000,VALUE(MID($C6117,2,20)),1000000000),1000000000))+ROW()/100000,"")</f>
        <v/>
      </c>
    </row>
    <row r="6118">
      <c r="E6118" s="14" t="n"/>
      <c r="M6118" s="8">
        <f>IF($C6118="","",L6118*T6118/100)</f>
        <v/>
      </c>
      <c r="S6118" s="8" t="n"/>
      <c r="T6118" s="8" t="n"/>
      <c r="W6118">
        <f>IF($C6118="","",IF($AL6118=1,0,IF($AK6118=1,Settings!$C$6,Settings!$C$7))*100)</f>
        <v/>
      </c>
      <c r="X6118" s="8">
        <f>IF($C6118="","",T6118*W6118/100)</f>
        <v/>
      </c>
      <c r="Y6118" s="8">
        <f>IF($C6118="","",T6118-X6118)</f>
        <v/>
      </c>
      <c r="Z6118" s="8">
        <f>IF($C6118="","",Y6118-M6118)</f>
        <v/>
      </c>
      <c r="AD6118" s="8" t="n"/>
      <c r="AG6118" s="14" t="n"/>
      <c r="AI6118">
        <f>IF($C6118="","",IF(COUNTIF($C$2:$C6118,$C6118)=1,1,0))</f>
        <v/>
      </c>
      <c r="AJ6118">
        <f>IF($AI6118=1,SUMPRODUCT(--($AM$2:$AM$7001&lt;$AM6118))+1,"")</f>
        <v/>
      </c>
      <c r="AK6118">
        <f>IF($C6118="","",IF(OR($P6118=TRUE(),$P6118="TRUE"),1,0))</f>
        <v/>
      </c>
      <c r="AL6118">
        <f>IF($C6118="","",IF(AND($V6118="Yes",SUMPRODUCT((LEN(Settings!$F$6:$F$13)&gt;0)*ISNUMBER(SEARCH(Settings!$F$6:$F$13,$O6118)))=0),1,0))</f>
        <v/>
      </c>
      <c r="AM6118">
        <f>IF($AI6118=1,IFERROR(IF(VALUE($C6118)&lt;100000000,VALUE($C6118),1000000000),IFERROR(IF(VALUE(MID($C6118,2,20))&lt;100000000,VALUE(MID($C6118,2,20)),1000000000),1000000000))+ROW()/100000,"")</f>
        <v/>
      </c>
    </row>
    <row r="6119">
      <c r="E6119" s="14" t="n"/>
      <c r="M6119" s="8">
        <f>IF($C6119="","",L6119*T6119/100)</f>
        <v/>
      </c>
      <c r="S6119" s="8" t="n"/>
      <c r="T6119" s="8" t="n"/>
      <c r="W6119">
        <f>IF($C6119="","",IF($AL6119=1,0,IF($AK6119=1,Settings!$C$6,Settings!$C$7))*100)</f>
        <v/>
      </c>
      <c r="X6119" s="8">
        <f>IF($C6119="","",T6119*W6119/100)</f>
        <v/>
      </c>
      <c r="Y6119" s="8">
        <f>IF($C6119="","",T6119-X6119)</f>
        <v/>
      </c>
      <c r="Z6119" s="8">
        <f>IF($C6119="","",Y6119-M6119)</f>
        <v/>
      </c>
      <c r="AD6119" s="8" t="n"/>
      <c r="AG6119" s="14" t="n"/>
      <c r="AI6119">
        <f>IF($C6119="","",IF(COUNTIF($C$2:$C6119,$C6119)=1,1,0))</f>
        <v/>
      </c>
      <c r="AJ6119">
        <f>IF($AI6119=1,SUMPRODUCT(--($AM$2:$AM$7001&lt;$AM6119))+1,"")</f>
        <v/>
      </c>
      <c r="AK6119">
        <f>IF($C6119="","",IF(OR($P6119=TRUE(),$P6119="TRUE"),1,0))</f>
        <v/>
      </c>
      <c r="AL6119">
        <f>IF($C6119="","",IF(AND($V6119="Yes",SUMPRODUCT((LEN(Settings!$F$6:$F$13)&gt;0)*ISNUMBER(SEARCH(Settings!$F$6:$F$13,$O6119)))=0),1,0))</f>
        <v/>
      </c>
      <c r="AM6119">
        <f>IF($AI6119=1,IFERROR(IF(VALUE($C6119)&lt;100000000,VALUE($C6119),1000000000),IFERROR(IF(VALUE(MID($C6119,2,20))&lt;100000000,VALUE(MID($C6119,2,20)),1000000000),1000000000))+ROW()/100000,"")</f>
        <v/>
      </c>
    </row>
    <row r="6120">
      <c r="E6120" s="14" t="n"/>
      <c r="M6120" s="8">
        <f>IF($C6120="","",L6120*T6120/100)</f>
        <v/>
      </c>
      <c r="S6120" s="8" t="n"/>
      <c r="T6120" s="8" t="n"/>
      <c r="W6120">
        <f>IF($C6120="","",IF($AL6120=1,0,IF($AK6120=1,Settings!$C$6,Settings!$C$7))*100)</f>
        <v/>
      </c>
      <c r="X6120" s="8">
        <f>IF($C6120="","",T6120*W6120/100)</f>
        <v/>
      </c>
      <c r="Y6120" s="8">
        <f>IF($C6120="","",T6120-X6120)</f>
        <v/>
      </c>
      <c r="Z6120" s="8">
        <f>IF($C6120="","",Y6120-M6120)</f>
        <v/>
      </c>
      <c r="AD6120" s="8" t="n"/>
      <c r="AG6120" s="14" t="n"/>
      <c r="AI6120">
        <f>IF($C6120="","",IF(COUNTIF($C$2:$C6120,$C6120)=1,1,0))</f>
        <v/>
      </c>
      <c r="AJ6120">
        <f>IF($AI6120=1,SUMPRODUCT(--($AM$2:$AM$7001&lt;$AM6120))+1,"")</f>
        <v/>
      </c>
      <c r="AK6120">
        <f>IF($C6120="","",IF(OR($P6120=TRUE(),$P6120="TRUE"),1,0))</f>
        <v/>
      </c>
      <c r="AL6120">
        <f>IF($C6120="","",IF(AND($V6120="Yes",SUMPRODUCT((LEN(Settings!$F$6:$F$13)&gt;0)*ISNUMBER(SEARCH(Settings!$F$6:$F$13,$O6120)))=0),1,0))</f>
        <v/>
      </c>
      <c r="AM6120">
        <f>IF($AI6120=1,IFERROR(IF(VALUE($C6120)&lt;100000000,VALUE($C6120),1000000000),IFERROR(IF(VALUE(MID($C6120,2,20))&lt;100000000,VALUE(MID($C6120,2,20)),1000000000),1000000000))+ROW()/100000,"")</f>
        <v/>
      </c>
    </row>
    <row r="6121">
      <c r="E6121" s="14" t="n"/>
      <c r="M6121" s="8">
        <f>IF($C6121="","",L6121*T6121/100)</f>
        <v/>
      </c>
      <c r="S6121" s="8" t="n"/>
      <c r="T6121" s="8" t="n"/>
      <c r="W6121">
        <f>IF($C6121="","",IF($AL6121=1,0,IF($AK6121=1,Settings!$C$6,Settings!$C$7))*100)</f>
        <v/>
      </c>
      <c r="X6121" s="8">
        <f>IF($C6121="","",T6121*W6121/100)</f>
        <v/>
      </c>
      <c r="Y6121" s="8">
        <f>IF($C6121="","",T6121-X6121)</f>
        <v/>
      </c>
      <c r="Z6121" s="8">
        <f>IF($C6121="","",Y6121-M6121)</f>
        <v/>
      </c>
      <c r="AD6121" s="8" t="n"/>
      <c r="AG6121" s="14" t="n"/>
      <c r="AI6121">
        <f>IF($C6121="","",IF(COUNTIF($C$2:$C6121,$C6121)=1,1,0))</f>
        <v/>
      </c>
      <c r="AJ6121">
        <f>IF($AI6121=1,SUMPRODUCT(--($AM$2:$AM$7001&lt;$AM6121))+1,"")</f>
        <v/>
      </c>
      <c r="AK6121">
        <f>IF($C6121="","",IF(OR($P6121=TRUE(),$P6121="TRUE"),1,0))</f>
        <v/>
      </c>
      <c r="AL6121">
        <f>IF($C6121="","",IF(AND($V6121="Yes",SUMPRODUCT((LEN(Settings!$F$6:$F$13)&gt;0)*ISNUMBER(SEARCH(Settings!$F$6:$F$13,$O6121)))=0),1,0))</f>
        <v/>
      </c>
      <c r="AM6121">
        <f>IF($AI6121=1,IFERROR(IF(VALUE($C6121)&lt;100000000,VALUE($C6121),1000000000),IFERROR(IF(VALUE(MID($C6121,2,20))&lt;100000000,VALUE(MID($C6121,2,20)),1000000000),1000000000))+ROW()/100000,"")</f>
        <v/>
      </c>
    </row>
    <row r="6122">
      <c r="E6122" s="14" t="n"/>
      <c r="M6122" s="8">
        <f>IF($C6122="","",L6122*T6122/100)</f>
        <v/>
      </c>
      <c r="S6122" s="8" t="n"/>
      <c r="T6122" s="8" t="n"/>
      <c r="W6122">
        <f>IF($C6122="","",IF($AL6122=1,0,IF($AK6122=1,Settings!$C$6,Settings!$C$7))*100)</f>
        <v/>
      </c>
      <c r="X6122" s="8">
        <f>IF($C6122="","",T6122*W6122/100)</f>
        <v/>
      </c>
      <c r="Y6122" s="8">
        <f>IF($C6122="","",T6122-X6122)</f>
        <v/>
      </c>
      <c r="Z6122" s="8">
        <f>IF($C6122="","",Y6122-M6122)</f>
        <v/>
      </c>
      <c r="AD6122" s="8" t="n"/>
      <c r="AG6122" s="14" t="n"/>
      <c r="AI6122">
        <f>IF($C6122="","",IF(COUNTIF($C$2:$C6122,$C6122)=1,1,0))</f>
        <v/>
      </c>
      <c r="AJ6122">
        <f>IF($AI6122=1,SUMPRODUCT(--($AM$2:$AM$7001&lt;$AM6122))+1,"")</f>
        <v/>
      </c>
      <c r="AK6122">
        <f>IF($C6122="","",IF(OR($P6122=TRUE(),$P6122="TRUE"),1,0))</f>
        <v/>
      </c>
      <c r="AL6122">
        <f>IF($C6122="","",IF(AND($V6122="Yes",SUMPRODUCT((LEN(Settings!$F$6:$F$13)&gt;0)*ISNUMBER(SEARCH(Settings!$F$6:$F$13,$O6122)))=0),1,0))</f>
        <v/>
      </c>
      <c r="AM6122">
        <f>IF($AI6122=1,IFERROR(IF(VALUE($C6122)&lt;100000000,VALUE($C6122),1000000000),IFERROR(IF(VALUE(MID($C6122,2,20))&lt;100000000,VALUE(MID($C6122,2,20)),1000000000),1000000000))+ROW()/100000,"")</f>
        <v/>
      </c>
    </row>
    <row r="6123">
      <c r="E6123" s="14" t="n"/>
      <c r="M6123" s="8">
        <f>IF($C6123="","",L6123*T6123/100)</f>
        <v/>
      </c>
      <c r="S6123" s="8" t="n"/>
      <c r="T6123" s="8" t="n"/>
      <c r="W6123">
        <f>IF($C6123="","",IF($AL6123=1,0,IF($AK6123=1,Settings!$C$6,Settings!$C$7))*100)</f>
        <v/>
      </c>
      <c r="X6123" s="8">
        <f>IF($C6123="","",T6123*W6123/100)</f>
        <v/>
      </c>
      <c r="Y6123" s="8">
        <f>IF($C6123="","",T6123-X6123)</f>
        <v/>
      </c>
      <c r="Z6123" s="8">
        <f>IF($C6123="","",Y6123-M6123)</f>
        <v/>
      </c>
      <c r="AD6123" s="8" t="n"/>
      <c r="AG6123" s="14" t="n"/>
      <c r="AI6123">
        <f>IF($C6123="","",IF(COUNTIF($C$2:$C6123,$C6123)=1,1,0))</f>
        <v/>
      </c>
      <c r="AJ6123">
        <f>IF($AI6123=1,SUMPRODUCT(--($AM$2:$AM$7001&lt;$AM6123))+1,"")</f>
        <v/>
      </c>
      <c r="AK6123">
        <f>IF($C6123="","",IF(OR($P6123=TRUE(),$P6123="TRUE"),1,0))</f>
        <v/>
      </c>
      <c r="AL6123">
        <f>IF($C6123="","",IF(AND($V6123="Yes",SUMPRODUCT((LEN(Settings!$F$6:$F$13)&gt;0)*ISNUMBER(SEARCH(Settings!$F$6:$F$13,$O6123)))=0),1,0))</f>
        <v/>
      </c>
      <c r="AM6123">
        <f>IF($AI6123=1,IFERROR(IF(VALUE($C6123)&lt;100000000,VALUE($C6123),1000000000),IFERROR(IF(VALUE(MID($C6123,2,20))&lt;100000000,VALUE(MID($C6123,2,20)),1000000000),1000000000))+ROW()/100000,"")</f>
        <v/>
      </c>
    </row>
    <row r="6124">
      <c r="E6124" s="14" t="n"/>
      <c r="M6124" s="8">
        <f>IF($C6124="","",L6124*T6124/100)</f>
        <v/>
      </c>
      <c r="S6124" s="8" t="n"/>
      <c r="T6124" s="8" t="n"/>
      <c r="W6124">
        <f>IF($C6124="","",IF($AL6124=1,0,IF($AK6124=1,Settings!$C$6,Settings!$C$7))*100)</f>
        <v/>
      </c>
      <c r="X6124" s="8">
        <f>IF($C6124="","",T6124*W6124/100)</f>
        <v/>
      </c>
      <c r="Y6124" s="8">
        <f>IF($C6124="","",T6124-X6124)</f>
        <v/>
      </c>
      <c r="Z6124" s="8">
        <f>IF($C6124="","",Y6124-M6124)</f>
        <v/>
      </c>
      <c r="AD6124" s="8" t="n"/>
      <c r="AG6124" s="14" t="n"/>
      <c r="AI6124">
        <f>IF($C6124="","",IF(COUNTIF($C$2:$C6124,$C6124)=1,1,0))</f>
        <v/>
      </c>
      <c r="AJ6124">
        <f>IF($AI6124=1,SUMPRODUCT(--($AM$2:$AM$7001&lt;$AM6124))+1,"")</f>
        <v/>
      </c>
      <c r="AK6124">
        <f>IF($C6124="","",IF(OR($P6124=TRUE(),$P6124="TRUE"),1,0))</f>
        <v/>
      </c>
      <c r="AL6124">
        <f>IF($C6124="","",IF(AND($V6124="Yes",SUMPRODUCT((LEN(Settings!$F$6:$F$13)&gt;0)*ISNUMBER(SEARCH(Settings!$F$6:$F$13,$O6124)))=0),1,0))</f>
        <v/>
      </c>
      <c r="AM6124">
        <f>IF($AI6124=1,IFERROR(IF(VALUE($C6124)&lt;100000000,VALUE($C6124),1000000000),IFERROR(IF(VALUE(MID($C6124,2,20))&lt;100000000,VALUE(MID($C6124,2,20)),1000000000),1000000000))+ROW()/100000,"")</f>
        <v/>
      </c>
    </row>
    <row r="6125">
      <c r="E6125" s="14" t="n"/>
      <c r="M6125" s="8">
        <f>IF($C6125="","",L6125*T6125/100)</f>
        <v/>
      </c>
      <c r="S6125" s="8" t="n"/>
      <c r="T6125" s="8" t="n"/>
      <c r="W6125">
        <f>IF($C6125="","",IF($AL6125=1,0,IF($AK6125=1,Settings!$C$6,Settings!$C$7))*100)</f>
        <v/>
      </c>
      <c r="X6125" s="8">
        <f>IF($C6125="","",T6125*W6125/100)</f>
        <v/>
      </c>
      <c r="Y6125" s="8">
        <f>IF($C6125="","",T6125-X6125)</f>
        <v/>
      </c>
      <c r="Z6125" s="8">
        <f>IF($C6125="","",Y6125-M6125)</f>
        <v/>
      </c>
      <c r="AD6125" s="8" t="n"/>
      <c r="AG6125" s="14" t="n"/>
      <c r="AI6125">
        <f>IF($C6125="","",IF(COUNTIF($C$2:$C6125,$C6125)=1,1,0))</f>
        <v/>
      </c>
      <c r="AJ6125">
        <f>IF($AI6125=1,SUMPRODUCT(--($AM$2:$AM$7001&lt;$AM6125))+1,"")</f>
        <v/>
      </c>
      <c r="AK6125">
        <f>IF($C6125="","",IF(OR($P6125=TRUE(),$P6125="TRUE"),1,0))</f>
        <v/>
      </c>
      <c r="AL6125">
        <f>IF($C6125="","",IF(AND($V6125="Yes",SUMPRODUCT((LEN(Settings!$F$6:$F$13)&gt;0)*ISNUMBER(SEARCH(Settings!$F$6:$F$13,$O6125)))=0),1,0))</f>
        <v/>
      </c>
      <c r="AM6125">
        <f>IF($AI6125=1,IFERROR(IF(VALUE($C6125)&lt;100000000,VALUE($C6125),1000000000),IFERROR(IF(VALUE(MID($C6125,2,20))&lt;100000000,VALUE(MID($C6125,2,20)),1000000000),1000000000))+ROW()/100000,"")</f>
        <v/>
      </c>
    </row>
    <row r="6126">
      <c r="E6126" s="14" t="n"/>
      <c r="M6126" s="8">
        <f>IF($C6126="","",L6126*T6126/100)</f>
        <v/>
      </c>
      <c r="S6126" s="8" t="n"/>
      <c r="T6126" s="8" t="n"/>
      <c r="W6126">
        <f>IF($C6126="","",IF($AL6126=1,0,IF($AK6126=1,Settings!$C$6,Settings!$C$7))*100)</f>
        <v/>
      </c>
      <c r="X6126" s="8">
        <f>IF($C6126="","",T6126*W6126/100)</f>
        <v/>
      </c>
      <c r="Y6126" s="8">
        <f>IF($C6126="","",T6126-X6126)</f>
        <v/>
      </c>
      <c r="Z6126" s="8">
        <f>IF($C6126="","",Y6126-M6126)</f>
        <v/>
      </c>
      <c r="AD6126" s="8" t="n"/>
      <c r="AG6126" s="14" t="n"/>
      <c r="AI6126">
        <f>IF($C6126="","",IF(COUNTIF($C$2:$C6126,$C6126)=1,1,0))</f>
        <v/>
      </c>
      <c r="AJ6126">
        <f>IF($AI6126=1,SUMPRODUCT(--($AM$2:$AM$7001&lt;$AM6126))+1,"")</f>
        <v/>
      </c>
      <c r="AK6126">
        <f>IF($C6126="","",IF(OR($P6126=TRUE(),$P6126="TRUE"),1,0))</f>
        <v/>
      </c>
      <c r="AL6126">
        <f>IF($C6126="","",IF(AND($V6126="Yes",SUMPRODUCT((LEN(Settings!$F$6:$F$13)&gt;0)*ISNUMBER(SEARCH(Settings!$F$6:$F$13,$O6126)))=0),1,0))</f>
        <v/>
      </c>
      <c r="AM6126">
        <f>IF($AI6126=1,IFERROR(IF(VALUE($C6126)&lt;100000000,VALUE($C6126),1000000000),IFERROR(IF(VALUE(MID($C6126,2,20))&lt;100000000,VALUE(MID($C6126,2,20)),1000000000),1000000000))+ROW()/100000,"")</f>
        <v/>
      </c>
    </row>
    <row r="6127">
      <c r="E6127" s="14" t="n"/>
      <c r="M6127" s="8">
        <f>IF($C6127="","",L6127*T6127/100)</f>
        <v/>
      </c>
      <c r="S6127" s="8" t="n"/>
      <c r="T6127" s="8" t="n"/>
      <c r="W6127">
        <f>IF($C6127="","",IF($AL6127=1,0,IF($AK6127=1,Settings!$C$6,Settings!$C$7))*100)</f>
        <v/>
      </c>
      <c r="X6127" s="8">
        <f>IF($C6127="","",T6127*W6127/100)</f>
        <v/>
      </c>
      <c r="Y6127" s="8">
        <f>IF($C6127="","",T6127-X6127)</f>
        <v/>
      </c>
      <c r="Z6127" s="8">
        <f>IF($C6127="","",Y6127-M6127)</f>
        <v/>
      </c>
      <c r="AD6127" s="8" t="n"/>
      <c r="AG6127" s="14" t="n"/>
      <c r="AI6127">
        <f>IF($C6127="","",IF(COUNTIF($C$2:$C6127,$C6127)=1,1,0))</f>
        <v/>
      </c>
      <c r="AJ6127">
        <f>IF($AI6127=1,SUMPRODUCT(--($AM$2:$AM$7001&lt;$AM6127))+1,"")</f>
        <v/>
      </c>
      <c r="AK6127">
        <f>IF($C6127="","",IF(OR($P6127=TRUE(),$P6127="TRUE"),1,0))</f>
        <v/>
      </c>
      <c r="AL6127">
        <f>IF($C6127="","",IF(AND($V6127="Yes",SUMPRODUCT((LEN(Settings!$F$6:$F$13)&gt;0)*ISNUMBER(SEARCH(Settings!$F$6:$F$13,$O6127)))=0),1,0))</f>
        <v/>
      </c>
      <c r="AM6127">
        <f>IF($AI6127=1,IFERROR(IF(VALUE($C6127)&lt;100000000,VALUE($C6127),1000000000),IFERROR(IF(VALUE(MID($C6127,2,20))&lt;100000000,VALUE(MID($C6127,2,20)),1000000000),1000000000))+ROW()/100000,"")</f>
        <v/>
      </c>
    </row>
    <row r="6128">
      <c r="E6128" s="14" t="n"/>
      <c r="M6128" s="8">
        <f>IF($C6128="","",L6128*T6128/100)</f>
        <v/>
      </c>
      <c r="S6128" s="8" t="n"/>
      <c r="T6128" s="8" t="n"/>
      <c r="W6128">
        <f>IF($C6128="","",IF($AL6128=1,0,IF($AK6128=1,Settings!$C$6,Settings!$C$7))*100)</f>
        <v/>
      </c>
      <c r="X6128" s="8">
        <f>IF($C6128="","",T6128*W6128/100)</f>
        <v/>
      </c>
      <c r="Y6128" s="8">
        <f>IF($C6128="","",T6128-X6128)</f>
        <v/>
      </c>
      <c r="Z6128" s="8">
        <f>IF($C6128="","",Y6128-M6128)</f>
        <v/>
      </c>
      <c r="AD6128" s="8" t="n"/>
      <c r="AG6128" s="14" t="n"/>
      <c r="AI6128">
        <f>IF($C6128="","",IF(COUNTIF($C$2:$C6128,$C6128)=1,1,0))</f>
        <v/>
      </c>
      <c r="AJ6128">
        <f>IF($AI6128=1,SUMPRODUCT(--($AM$2:$AM$7001&lt;$AM6128))+1,"")</f>
        <v/>
      </c>
      <c r="AK6128">
        <f>IF($C6128="","",IF(OR($P6128=TRUE(),$P6128="TRUE"),1,0))</f>
        <v/>
      </c>
      <c r="AL6128">
        <f>IF($C6128="","",IF(AND($V6128="Yes",SUMPRODUCT((LEN(Settings!$F$6:$F$13)&gt;0)*ISNUMBER(SEARCH(Settings!$F$6:$F$13,$O6128)))=0),1,0))</f>
        <v/>
      </c>
      <c r="AM6128">
        <f>IF($AI6128=1,IFERROR(IF(VALUE($C6128)&lt;100000000,VALUE($C6128),1000000000),IFERROR(IF(VALUE(MID($C6128,2,20))&lt;100000000,VALUE(MID($C6128,2,20)),1000000000),1000000000))+ROW()/100000,"")</f>
        <v/>
      </c>
    </row>
    <row r="6129">
      <c r="E6129" s="14" t="n"/>
      <c r="M6129" s="8">
        <f>IF($C6129="","",L6129*T6129/100)</f>
        <v/>
      </c>
      <c r="S6129" s="8" t="n"/>
      <c r="T6129" s="8" t="n"/>
      <c r="W6129">
        <f>IF($C6129="","",IF($AL6129=1,0,IF($AK6129=1,Settings!$C$6,Settings!$C$7))*100)</f>
        <v/>
      </c>
      <c r="X6129" s="8">
        <f>IF($C6129="","",T6129*W6129/100)</f>
        <v/>
      </c>
      <c r="Y6129" s="8">
        <f>IF($C6129="","",T6129-X6129)</f>
        <v/>
      </c>
      <c r="Z6129" s="8">
        <f>IF($C6129="","",Y6129-M6129)</f>
        <v/>
      </c>
      <c r="AD6129" s="8" t="n"/>
      <c r="AG6129" s="14" t="n"/>
      <c r="AI6129">
        <f>IF($C6129="","",IF(COUNTIF($C$2:$C6129,$C6129)=1,1,0))</f>
        <v/>
      </c>
      <c r="AJ6129">
        <f>IF($AI6129=1,SUMPRODUCT(--($AM$2:$AM$7001&lt;$AM6129))+1,"")</f>
        <v/>
      </c>
      <c r="AK6129">
        <f>IF($C6129="","",IF(OR($P6129=TRUE(),$P6129="TRUE"),1,0))</f>
        <v/>
      </c>
      <c r="AL6129">
        <f>IF($C6129="","",IF(AND($V6129="Yes",SUMPRODUCT((LEN(Settings!$F$6:$F$13)&gt;0)*ISNUMBER(SEARCH(Settings!$F$6:$F$13,$O6129)))=0),1,0))</f>
        <v/>
      </c>
      <c r="AM6129">
        <f>IF($AI6129=1,IFERROR(IF(VALUE($C6129)&lt;100000000,VALUE($C6129),1000000000),IFERROR(IF(VALUE(MID($C6129,2,20))&lt;100000000,VALUE(MID($C6129,2,20)),1000000000),1000000000))+ROW()/100000,"")</f>
        <v/>
      </c>
    </row>
    <row r="6130">
      <c r="E6130" s="14" t="n"/>
      <c r="M6130" s="8">
        <f>IF($C6130="","",L6130*T6130/100)</f>
        <v/>
      </c>
      <c r="S6130" s="8" t="n"/>
      <c r="T6130" s="8" t="n"/>
      <c r="W6130">
        <f>IF($C6130="","",IF($AL6130=1,0,IF($AK6130=1,Settings!$C$6,Settings!$C$7))*100)</f>
        <v/>
      </c>
      <c r="X6130" s="8">
        <f>IF($C6130="","",T6130*W6130/100)</f>
        <v/>
      </c>
      <c r="Y6130" s="8">
        <f>IF($C6130="","",T6130-X6130)</f>
        <v/>
      </c>
      <c r="Z6130" s="8">
        <f>IF($C6130="","",Y6130-M6130)</f>
        <v/>
      </c>
      <c r="AD6130" s="8" t="n"/>
      <c r="AG6130" s="14" t="n"/>
      <c r="AI6130">
        <f>IF($C6130="","",IF(COUNTIF($C$2:$C6130,$C6130)=1,1,0))</f>
        <v/>
      </c>
      <c r="AJ6130">
        <f>IF($AI6130=1,SUMPRODUCT(--($AM$2:$AM$7001&lt;$AM6130))+1,"")</f>
        <v/>
      </c>
      <c r="AK6130">
        <f>IF($C6130="","",IF(OR($P6130=TRUE(),$P6130="TRUE"),1,0))</f>
        <v/>
      </c>
      <c r="AL6130">
        <f>IF($C6130="","",IF(AND($V6130="Yes",SUMPRODUCT((LEN(Settings!$F$6:$F$13)&gt;0)*ISNUMBER(SEARCH(Settings!$F$6:$F$13,$O6130)))=0),1,0))</f>
        <v/>
      </c>
      <c r="AM6130">
        <f>IF($AI6130=1,IFERROR(IF(VALUE($C6130)&lt;100000000,VALUE($C6130),1000000000),IFERROR(IF(VALUE(MID($C6130,2,20))&lt;100000000,VALUE(MID($C6130,2,20)),1000000000),1000000000))+ROW()/100000,"")</f>
        <v/>
      </c>
    </row>
    <row r="6131">
      <c r="E6131" s="14" t="n"/>
      <c r="M6131" s="8">
        <f>IF($C6131="","",L6131*T6131/100)</f>
        <v/>
      </c>
      <c r="S6131" s="8" t="n"/>
      <c r="T6131" s="8" t="n"/>
      <c r="W6131">
        <f>IF($C6131="","",IF($AL6131=1,0,IF($AK6131=1,Settings!$C$6,Settings!$C$7))*100)</f>
        <v/>
      </c>
      <c r="X6131" s="8">
        <f>IF($C6131="","",T6131*W6131/100)</f>
        <v/>
      </c>
      <c r="Y6131" s="8">
        <f>IF($C6131="","",T6131-X6131)</f>
        <v/>
      </c>
      <c r="Z6131" s="8">
        <f>IF($C6131="","",Y6131-M6131)</f>
        <v/>
      </c>
      <c r="AD6131" s="8" t="n"/>
      <c r="AG6131" s="14" t="n"/>
      <c r="AI6131">
        <f>IF($C6131="","",IF(COUNTIF($C$2:$C6131,$C6131)=1,1,0))</f>
        <v/>
      </c>
      <c r="AJ6131">
        <f>IF($AI6131=1,SUMPRODUCT(--($AM$2:$AM$7001&lt;$AM6131))+1,"")</f>
        <v/>
      </c>
      <c r="AK6131">
        <f>IF($C6131="","",IF(OR($P6131=TRUE(),$P6131="TRUE"),1,0))</f>
        <v/>
      </c>
      <c r="AL6131">
        <f>IF($C6131="","",IF(AND($V6131="Yes",SUMPRODUCT((LEN(Settings!$F$6:$F$13)&gt;0)*ISNUMBER(SEARCH(Settings!$F$6:$F$13,$O6131)))=0),1,0))</f>
        <v/>
      </c>
      <c r="AM6131">
        <f>IF($AI6131=1,IFERROR(IF(VALUE($C6131)&lt;100000000,VALUE($C6131),1000000000),IFERROR(IF(VALUE(MID($C6131,2,20))&lt;100000000,VALUE(MID($C6131,2,20)),1000000000),1000000000))+ROW()/100000,"")</f>
        <v/>
      </c>
    </row>
    <row r="6132">
      <c r="E6132" s="14" t="n"/>
      <c r="M6132" s="8">
        <f>IF($C6132="","",L6132*T6132/100)</f>
        <v/>
      </c>
      <c r="S6132" s="8" t="n"/>
      <c r="T6132" s="8" t="n"/>
      <c r="W6132">
        <f>IF($C6132="","",IF($AL6132=1,0,IF($AK6132=1,Settings!$C$6,Settings!$C$7))*100)</f>
        <v/>
      </c>
      <c r="X6132" s="8">
        <f>IF($C6132="","",T6132*W6132/100)</f>
        <v/>
      </c>
      <c r="Y6132" s="8">
        <f>IF($C6132="","",T6132-X6132)</f>
        <v/>
      </c>
      <c r="Z6132" s="8">
        <f>IF($C6132="","",Y6132-M6132)</f>
        <v/>
      </c>
      <c r="AD6132" s="8" t="n"/>
      <c r="AG6132" s="14" t="n"/>
      <c r="AI6132">
        <f>IF($C6132="","",IF(COUNTIF($C$2:$C6132,$C6132)=1,1,0))</f>
        <v/>
      </c>
      <c r="AJ6132">
        <f>IF($AI6132=1,SUMPRODUCT(--($AM$2:$AM$7001&lt;$AM6132))+1,"")</f>
        <v/>
      </c>
      <c r="AK6132">
        <f>IF($C6132="","",IF(OR($P6132=TRUE(),$P6132="TRUE"),1,0))</f>
        <v/>
      </c>
      <c r="AL6132">
        <f>IF($C6132="","",IF(AND($V6132="Yes",SUMPRODUCT((LEN(Settings!$F$6:$F$13)&gt;0)*ISNUMBER(SEARCH(Settings!$F$6:$F$13,$O6132)))=0),1,0))</f>
        <v/>
      </c>
      <c r="AM6132">
        <f>IF($AI6132=1,IFERROR(IF(VALUE($C6132)&lt;100000000,VALUE($C6132),1000000000),IFERROR(IF(VALUE(MID($C6132,2,20))&lt;100000000,VALUE(MID($C6132,2,20)),1000000000),1000000000))+ROW()/100000,"")</f>
        <v/>
      </c>
    </row>
    <row r="6133">
      <c r="E6133" s="14" t="n"/>
      <c r="M6133" s="8">
        <f>IF($C6133="","",L6133*T6133/100)</f>
        <v/>
      </c>
      <c r="S6133" s="8" t="n"/>
      <c r="T6133" s="8" t="n"/>
      <c r="W6133">
        <f>IF($C6133="","",IF($AL6133=1,0,IF($AK6133=1,Settings!$C$6,Settings!$C$7))*100)</f>
        <v/>
      </c>
      <c r="X6133" s="8">
        <f>IF($C6133="","",T6133*W6133/100)</f>
        <v/>
      </c>
      <c r="Y6133" s="8">
        <f>IF($C6133="","",T6133-X6133)</f>
        <v/>
      </c>
      <c r="Z6133" s="8">
        <f>IF($C6133="","",Y6133-M6133)</f>
        <v/>
      </c>
      <c r="AD6133" s="8" t="n"/>
      <c r="AG6133" s="14" t="n"/>
      <c r="AI6133">
        <f>IF($C6133="","",IF(COUNTIF($C$2:$C6133,$C6133)=1,1,0))</f>
        <v/>
      </c>
      <c r="AJ6133">
        <f>IF($AI6133=1,SUMPRODUCT(--($AM$2:$AM$7001&lt;$AM6133))+1,"")</f>
        <v/>
      </c>
      <c r="AK6133">
        <f>IF($C6133="","",IF(OR($P6133=TRUE(),$P6133="TRUE"),1,0))</f>
        <v/>
      </c>
      <c r="AL6133">
        <f>IF($C6133="","",IF(AND($V6133="Yes",SUMPRODUCT((LEN(Settings!$F$6:$F$13)&gt;0)*ISNUMBER(SEARCH(Settings!$F$6:$F$13,$O6133)))=0),1,0))</f>
        <v/>
      </c>
      <c r="AM6133">
        <f>IF($AI6133=1,IFERROR(IF(VALUE($C6133)&lt;100000000,VALUE($C6133),1000000000),IFERROR(IF(VALUE(MID($C6133,2,20))&lt;100000000,VALUE(MID($C6133,2,20)),1000000000),1000000000))+ROW()/100000,"")</f>
        <v/>
      </c>
    </row>
    <row r="6134">
      <c r="E6134" s="14" t="n"/>
      <c r="M6134" s="8">
        <f>IF($C6134="","",L6134*T6134/100)</f>
        <v/>
      </c>
      <c r="S6134" s="8" t="n"/>
      <c r="T6134" s="8" t="n"/>
      <c r="W6134">
        <f>IF($C6134="","",IF($AL6134=1,0,IF($AK6134=1,Settings!$C$6,Settings!$C$7))*100)</f>
        <v/>
      </c>
      <c r="X6134" s="8">
        <f>IF($C6134="","",T6134*W6134/100)</f>
        <v/>
      </c>
      <c r="Y6134" s="8">
        <f>IF($C6134="","",T6134-X6134)</f>
        <v/>
      </c>
      <c r="Z6134" s="8">
        <f>IF($C6134="","",Y6134-M6134)</f>
        <v/>
      </c>
      <c r="AD6134" s="8" t="n"/>
      <c r="AG6134" s="14" t="n"/>
      <c r="AI6134">
        <f>IF($C6134="","",IF(COUNTIF($C$2:$C6134,$C6134)=1,1,0))</f>
        <v/>
      </c>
      <c r="AJ6134">
        <f>IF($AI6134=1,SUMPRODUCT(--($AM$2:$AM$7001&lt;$AM6134))+1,"")</f>
        <v/>
      </c>
      <c r="AK6134">
        <f>IF($C6134="","",IF(OR($P6134=TRUE(),$P6134="TRUE"),1,0))</f>
        <v/>
      </c>
      <c r="AL6134">
        <f>IF($C6134="","",IF(AND($V6134="Yes",SUMPRODUCT((LEN(Settings!$F$6:$F$13)&gt;0)*ISNUMBER(SEARCH(Settings!$F$6:$F$13,$O6134)))=0),1,0))</f>
        <v/>
      </c>
      <c r="AM6134">
        <f>IF($AI6134=1,IFERROR(IF(VALUE($C6134)&lt;100000000,VALUE($C6134),1000000000),IFERROR(IF(VALUE(MID($C6134,2,20))&lt;100000000,VALUE(MID($C6134,2,20)),1000000000),1000000000))+ROW()/100000,"")</f>
        <v/>
      </c>
    </row>
    <row r="6135">
      <c r="E6135" s="14" t="n"/>
      <c r="M6135" s="8">
        <f>IF($C6135="","",L6135*T6135/100)</f>
        <v/>
      </c>
      <c r="S6135" s="8" t="n"/>
      <c r="T6135" s="8" t="n"/>
      <c r="W6135">
        <f>IF($C6135="","",IF($AL6135=1,0,IF($AK6135=1,Settings!$C$6,Settings!$C$7))*100)</f>
        <v/>
      </c>
      <c r="X6135" s="8">
        <f>IF($C6135="","",T6135*W6135/100)</f>
        <v/>
      </c>
      <c r="Y6135" s="8">
        <f>IF($C6135="","",T6135-X6135)</f>
        <v/>
      </c>
      <c r="Z6135" s="8">
        <f>IF($C6135="","",Y6135-M6135)</f>
        <v/>
      </c>
      <c r="AD6135" s="8" t="n"/>
      <c r="AG6135" s="14" t="n"/>
      <c r="AI6135">
        <f>IF($C6135="","",IF(COUNTIF($C$2:$C6135,$C6135)=1,1,0))</f>
        <v/>
      </c>
      <c r="AJ6135">
        <f>IF($AI6135=1,SUMPRODUCT(--($AM$2:$AM$7001&lt;$AM6135))+1,"")</f>
        <v/>
      </c>
      <c r="AK6135">
        <f>IF($C6135="","",IF(OR($P6135=TRUE(),$P6135="TRUE"),1,0))</f>
        <v/>
      </c>
      <c r="AL6135">
        <f>IF($C6135="","",IF(AND($V6135="Yes",SUMPRODUCT((LEN(Settings!$F$6:$F$13)&gt;0)*ISNUMBER(SEARCH(Settings!$F$6:$F$13,$O6135)))=0),1,0))</f>
        <v/>
      </c>
      <c r="AM6135">
        <f>IF($AI6135=1,IFERROR(IF(VALUE($C6135)&lt;100000000,VALUE($C6135),1000000000),IFERROR(IF(VALUE(MID($C6135,2,20))&lt;100000000,VALUE(MID($C6135,2,20)),1000000000),1000000000))+ROW()/100000,"")</f>
        <v/>
      </c>
    </row>
    <row r="6136">
      <c r="E6136" s="14" t="n"/>
      <c r="M6136" s="8">
        <f>IF($C6136="","",L6136*T6136/100)</f>
        <v/>
      </c>
      <c r="S6136" s="8" t="n"/>
      <c r="T6136" s="8" t="n"/>
      <c r="W6136">
        <f>IF($C6136="","",IF($AL6136=1,0,IF($AK6136=1,Settings!$C$6,Settings!$C$7))*100)</f>
        <v/>
      </c>
      <c r="X6136" s="8">
        <f>IF($C6136="","",T6136*W6136/100)</f>
        <v/>
      </c>
      <c r="Y6136" s="8">
        <f>IF($C6136="","",T6136-X6136)</f>
        <v/>
      </c>
      <c r="Z6136" s="8">
        <f>IF($C6136="","",Y6136-M6136)</f>
        <v/>
      </c>
      <c r="AD6136" s="8" t="n"/>
      <c r="AG6136" s="14" t="n"/>
      <c r="AI6136">
        <f>IF($C6136="","",IF(COUNTIF($C$2:$C6136,$C6136)=1,1,0))</f>
        <v/>
      </c>
      <c r="AJ6136">
        <f>IF($AI6136=1,SUMPRODUCT(--($AM$2:$AM$7001&lt;$AM6136))+1,"")</f>
        <v/>
      </c>
      <c r="AK6136">
        <f>IF($C6136="","",IF(OR($P6136=TRUE(),$P6136="TRUE"),1,0))</f>
        <v/>
      </c>
      <c r="AL6136">
        <f>IF($C6136="","",IF(AND($V6136="Yes",SUMPRODUCT((LEN(Settings!$F$6:$F$13)&gt;0)*ISNUMBER(SEARCH(Settings!$F$6:$F$13,$O6136)))=0),1,0))</f>
        <v/>
      </c>
      <c r="AM6136">
        <f>IF($AI6136=1,IFERROR(IF(VALUE($C6136)&lt;100000000,VALUE($C6136),1000000000),IFERROR(IF(VALUE(MID($C6136,2,20))&lt;100000000,VALUE(MID($C6136,2,20)),1000000000),1000000000))+ROW()/100000,"")</f>
        <v/>
      </c>
    </row>
    <row r="6137">
      <c r="E6137" s="14" t="n"/>
      <c r="M6137" s="8">
        <f>IF($C6137="","",L6137*T6137/100)</f>
        <v/>
      </c>
      <c r="S6137" s="8" t="n"/>
      <c r="T6137" s="8" t="n"/>
      <c r="W6137">
        <f>IF($C6137="","",IF($AL6137=1,0,IF($AK6137=1,Settings!$C$6,Settings!$C$7))*100)</f>
        <v/>
      </c>
      <c r="X6137" s="8">
        <f>IF($C6137="","",T6137*W6137/100)</f>
        <v/>
      </c>
      <c r="Y6137" s="8">
        <f>IF($C6137="","",T6137-X6137)</f>
        <v/>
      </c>
      <c r="Z6137" s="8">
        <f>IF($C6137="","",Y6137-M6137)</f>
        <v/>
      </c>
      <c r="AD6137" s="8" t="n"/>
      <c r="AG6137" s="14" t="n"/>
      <c r="AI6137">
        <f>IF($C6137="","",IF(COUNTIF($C$2:$C6137,$C6137)=1,1,0))</f>
        <v/>
      </c>
      <c r="AJ6137">
        <f>IF($AI6137=1,SUMPRODUCT(--($AM$2:$AM$7001&lt;$AM6137))+1,"")</f>
        <v/>
      </c>
      <c r="AK6137">
        <f>IF($C6137="","",IF(OR($P6137=TRUE(),$P6137="TRUE"),1,0))</f>
        <v/>
      </c>
      <c r="AL6137">
        <f>IF($C6137="","",IF(AND($V6137="Yes",SUMPRODUCT((LEN(Settings!$F$6:$F$13)&gt;0)*ISNUMBER(SEARCH(Settings!$F$6:$F$13,$O6137)))=0),1,0))</f>
        <v/>
      </c>
      <c r="AM6137">
        <f>IF($AI6137=1,IFERROR(IF(VALUE($C6137)&lt;100000000,VALUE($C6137),1000000000),IFERROR(IF(VALUE(MID($C6137,2,20))&lt;100000000,VALUE(MID($C6137,2,20)),1000000000),1000000000))+ROW()/100000,"")</f>
        <v/>
      </c>
    </row>
    <row r="6138">
      <c r="E6138" s="14" t="n"/>
      <c r="M6138" s="8">
        <f>IF($C6138="","",L6138*T6138/100)</f>
        <v/>
      </c>
      <c r="S6138" s="8" t="n"/>
      <c r="T6138" s="8" t="n"/>
      <c r="W6138">
        <f>IF($C6138="","",IF($AL6138=1,0,IF($AK6138=1,Settings!$C$6,Settings!$C$7))*100)</f>
        <v/>
      </c>
      <c r="X6138" s="8">
        <f>IF($C6138="","",T6138*W6138/100)</f>
        <v/>
      </c>
      <c r="Y6138" s="8">
        <f>IF($C6138="","",T6138-X6138)</f>
        <v/>
      </c>
      <c r="Z6138" s="8">
        <f>IF($C6138="","",Y6138-M6138)</f>
        <v/>
      </c>
      <c r="AD6138" s="8" t="n"/>
      <c r="AG6138" s="14" t="n"/>
      <c r="AI6138">
        <f>IF($C6138="","",IF(COUNTIF($C$2:$C6138,$C6138)=1,1,0))</f>
        <v/>
      </c>
      <c r="AJ6138">
        <f>IF($AI6138=1,SUMPRODUCT(--($AM$2:$AM$7001&lt;$AM6138))+1,"")</f>
        <v/>
      </c>
      <c r="AK6138">
        <f>IF($C6138="","",IF(OR($P6138=TRUE(),$P6138="TRUE"),1,0))</f>
        <v/>
      </c>
      <c r="AL6138">
        <f>IF($C6138="","",IF(AND($V6138="Yes",SUMPRODUCT((LEN(Settings!$F$6:$F$13)&gt;0)*ISNUMBER(SEARCH(Settings!$F$6:$F$13,$O6138)))=0),1,0))</f>
        <v/>
      </c>
      <c r="AM6138">
        <f>IF($AI6138=1,IFERROR(IF(VALUE($C6138)&lt;100000000,VALUE($C6138),1000000000),IFERROR(IF(VALUE(MID($C6138,2,20))&lt;100000000,VALUE(MID($C6138,2,20)),1000000000),1000000000))+ROW()/100000,"")</f>
        <v/>
      </c>
    </row>
    <row r="6139">
      <c r="E6139" s="14" t="n"/>
      <c r="M6139" s="8">
        <f>IF($C6139="","",L6139*T6139/100)</f>
        <v/>
      </c>
      <c r="S6139" s="8" t="n"/>
      <c r="T6139" s="8" t="n"/>
      <c r="W6139">
        <f>IF($C6139="","",IF($AL6139=1,0,IF($AK6139=1,Settings!$C$6,Settings!$C$7))*100)</f>
        <v/>
      </c>
      <c r="X6139" s="8">
        <f>IF($C6139="","",T6139*W6139/100)</f>
        <v/>
      </c>
      <c r="Y6139" s="8">
        <f>IF($C6139="","",T6139-X6139)</f>
        <v/>
      </c>
      <c r="Z6139" s="8">
        <f>IF($C6139="","",Y6139-M6139)</f>
        <v/>
      </c>
      <c r="AD6139" s="8" t="n"/>
      <c r="AG6139" s="14" t="n"/>
      <c r="AI6139">
        <f>IF($C6139="","",IF(COUNTIF($C$2:$C6139,$C6139)=1,1,0))</f>
        <v/>
      </c>
      <c r="AJ6139">
        <f>IF($AI6139=1,SUMPRODUCT(--($AM$2:$AM$7001&lt;$AM6139))+1,"")</f>
        <v/>
      </c>
      <c r="AK6139">
        <f>IF($C6139="","",IF(OR($P6139=TRUE(),$P6139="TRUE"),1,0))</f>
        <v/>
      </c>
      <c r="AL6139">
        <f>IF($C6139="","",IF(AND($V6139="Yes",SUMPRODUCT((LEN(Settings!$F$6:$F$13)&gt;0)*ISNUMBER(SEARCH(Settings!$F$6:$F$13,$O6139)))=0),1,0))</f>
        <v/>
      </c>
      <c r="AM6139">
        <f>IF($AI6139=1,IFERROR(IF(VALUE($C6139)&lt;100000000,VALUE($C6139),1000000000),IFERROR(IF(VALUE(MID($C6139,2,20))&lt;100000000,VALUE(MID($C6139,2,20)),1000000000),1000000000))+ROW()/100000,"")</f>
        <v/>
      </c>
    </row>
    <row r="6140">
      <c r="E6140" s="14" t="n"/>
      <c r="M6140" s="8">
        <f>IF($C6140="","",L6140*T6140/100)</f>
        <v/>
      </c>
      <c r="S6140" s="8" t="n"/>
      <c r="T6140" s="8" t="n"/>
      <c r="W6140">
        <f>IF($C6140="","",IF($AL6140=1,0,IF($AK6140=1,Settings!$C$6,Settings!$C$7))*100)</f>
        <v/>
      </c>
      <c r="X6140" s="8">
        <f>IF($C6140="","",T6140*W6140/100)</f>
        <v/>
      </c>
      <c r="Y6140" s="8">
        <f>IF($C6140="","",T6140-X6140)</f>
        <v/>
      </c>
      <c r="Z6140" s="8">
        <f>IF($C6140="","",Y6140-M6140)</f>
        <v/>
      </c>
      <c r="AD6140" s="8" t="n"/>
      <c r="AG6140" s="14" t="n"/>
      <c r="AI6140">
        <f>IF($C6140="","",IF(COUNTIF($C$2:$C6140,$C6140)=1,1,0))</f>
        <v/>
      </c>
      <c r="AJ6140">
        <f>IF($AI6140=1,SUMPRODUCT(--($AM$2:$AM$7001&lt;$AM6140))+1,"")</f>
        <v/>
      </c>
      <c r="AK6140">
        <f>IF($C6140="","",IF(OR($P6140=TRUE(),$P6140="TRUE"),1,0))</f>
        <v/>
      </c>
      <c r="AL6140">
        <f>IF($C6140="","",IF(AND($V6140="Yes",SUMPRODUCT((LEN(Settings!$F$6:$F$13)&gt;0)*ISNUMBER(SEARCH(Settings!$F$6:$F$13,$O6140)))=0),1,0))</f>
        <v/>
      </c>
      <c r="AM6140">
        <f>IF($AI6140=1,IFERROR(IF(VALUE($C6140)&lt;100000000,VALUE($C6140),1000000000),IFERROR(IF(VALUE(MID($C6140,2,20))&lt;100000000,VALUE(MID($C6140,2,20)),1000000000),1000000000))+ROW()/100000,"")</f>
        <v/>
      </c>
    </row>
    <row r="6141">
      <c r="E6141" s="14" t="n"/>
      <c r="M6141" s="8">
        <f>IF($C6141="","",L6141*T6141/100)</f>
        <v/>
      </c>
      <c r="S6141" s="8" t="n"/>
      <c r="T6141" s="8" t="n"/>
      <c r="W6141">
        <f>IF($C6141="","",IF($AL6141=1,0,IF($AK6141=1,Settings!$C$6,Settings!$C$7))*100)</f>
        <v/>
      </c>
      <c r="X6141" s="8">
        <f>IF($C6141="","",T6141*W6141/100)</f>
        <v/>
      </c>
      <c r="Y6141" s="8">
        <f>IF($C6141="","",T6141-X6141)</f>
        <v/>
      </c>
      <c r="Z6141" s="8">
        <f>IF($C6141="","",Y6141-M6141)</f>
        <v/>
      </c>
      <c r="AD6141" s="8" t="n"/>
      <c r="AG6141" s="14" t="n"/>
      <c r="AI6141">
        <f>IF($C6141="","",IF(COUNTIF($C$2:$C6141,$C6141)=1,1,0))</f>
        <v/>
      </c>
      <c r="AJ6141">
        <f>IF($AI6141=1,SUMPRODUCT(--($AM$2:$AM$7001&lt;$AM6141))+1,"")</f>
        <v/>
      </c>
      <c r="AK6141">
        <f>IF($C6141="","",IF(OR($P6141=TRUE(),$P6141="TRUE"),1,0))</f>
        <v/>
      </c>
      <c r="AL6141">
        <f>IF($C6141="","",IF(AND($V6141="Yes",SUMPRODUCT((LEN(Settings!$F$6:$F$13)&gt;0)*ISNUMBER(SEARCH(Settings!$F$6:$F$13,$O6141)))=0),1,0))</f>
        <v/>
      </c>
      <c r="AM6141">
        <f>IF($AI6141=1,IFERROR(IF(VALUE($C6141)&lt;100000000,VALUE($C6141),1000000000),IFERROR(IF(VALUE(MID($C6141,2,20))&lt;100000000,VALUE(MID($C6141,2,20)),1000000000),1000000000))+ROW()/100000,"")</f>
        <v/>
      </c>
    </row>
    <row r="6142">
      <c r="E6142" s="14" t="n"/>
      <c r="M6142" s="8">
        <f>IF($C6142="","",L6142*T6142/100)</f>
        <v/>
      </c>
      <c r="S6142" s="8" t="n"/>
      <c r="T6142" s="8" t="n"/>
      <c r="W6142">
        <f>IF($C6142="","",IF($AL6142=1,0,IF($AK6142=1,Settings!$C$6,Settings!$C$7))*100)</f>
        <v/>
      </c>
      <c r="X6142" s="8">
        <f>IF($C6142="","",T6142*W6142/100)</f>
        <v/>
      </c>
      <c r="Y6142" s="8">
        <f>IF($C6142="","",T6142-X6142)</f>
        <v/>
      </c>
      <c r="Z6142" s="8">
        <f>IF($C6142="","",Y6142-M6142)</f>
        <v/>
      </c>
      <c r="AD6142" s="8" t="n"/>
      <c r="AG6142" s="14" t="n"/>
      <c r="AI6142">
        <f>IF($C6142="","",IF(COUNTIF($C$2:$C6142,$C6142)=1,1,0))</f>
        <v/>
      </c>
      <c r="AJ6142">
        <f>IF($AI6142=1,SUMPRODUCT(--($AM$2:$AM$7001&lt;$AM6142))+1,"")</f>
        <v/>
      </c>
      <c r="AK6142">
        <f>IF($C6142="","",IF(OR($P6142=TRUE(),$P6142="TRUE"),1,0))</f>
        <v/>
      </c>
      <c r="AL6142">
        <f>IF($C6142="","",IF(AND($V6142="Yes",SUMPRODUCT((LEN(Settings!$F$6:$F$13)&gt;0)*ISNUMBER(SEARCH(Settings!$F$6:$F$13,$O6142)))=0),1,0))</f>
        <v/>
      </c>
      <c r="AM6142">
        <f>IF($AI6142=1,IFERROR(IF(VALUE($C6142)&lt;100000000,VALUE($C6142),1000000000),IFERROR(IF(VALUE(MID($C6142,2,20))&lt;100000000,VALUE(MID($C6142,2,20)),1000000000),1000000000))+ROW()/100000,"")</f>
        <v/>
      </c>
    </row>
    <row r="6143">
      <c r="E6143" s="14" t="n"/>
      <c r="M6143" s="8">
        <f>IF($C6143="","",L6143*T6143/100)</f>
        <v/>
      </c>
      <c r="S6143" s="8" t="n"/>
      <c r="T6143" s="8" t="n"/>
      <c r="W6143">
        <f>IF($C6143="","",IF($AL6143=1,0,IF($AK6143=1,Settings!$C$6,Settings!$C$7))*100)</f>
        <v/>
      </c>
      <c r="X6143" s="8">
        <f>IF($C6143="","",T6143*W6143/100)</f>
        <v/>
      </c>
      <c r="Y6143" s="8">
        <f>IF($C6143="","",T6143-X6143)</f>
        <v/>
      </c>
      <c r="Z6143" s="8">
        <f>IF($C6143="","",Y6143-M6143)</f>
        <v/>
      </c>
      <c r="AD6143" s="8" t="n"/>
      <c r="AG6143" s="14" t="n"/>
      <c r="AI6143">
        <f>IF($C6143="","",IF(COUNTIF($C$2:$C6143,$C6143)=1,1,0))</f>
        <v/>
      </c>
      <c r="AJ6143">
        <f>IF($AI6143=1,SUMPRODUCT(--($AM$2:$AM$7001&lt;$AM6143))+1,"")</f>
        <v/>
      </c>
      <c r="AK6143">
        <f>IF($C6143="","",IF(OR($P6143=TRUE(),$P6143="TRUE"),1,0))</f>
        <v/>
      </c>
      <c r="AL6143">
        <f>IF($C6143="","",IF(AND($V6143="Yes",SUMPRODUCT((LEN(Settings!$F$6:$F$13)&gt;0)*ISNUMBER(SEARCH(Settings!$F$6:$F$13,$O6143)))=0),1,0))</f>
        <v/>
      </c>
      <c r="AM6143">
        <f>IF($AI6143=1,IFERROR(IF(VALUE($C6143)&lt;100000000,VALUE($C6143),1000000000),IFERROR(IF(VALUE(MID($C6143,2,20))&lt;100000000,VALUE(MID($C6143,2,20)),1000000000),1000000000))+ROW()/100000,"")</f>
        <v/>
      </c>
    </row>
    <row r="6144">
      <c r="E6144" s="14" t="n"/>
      <c r="M6144" s="8">
        <f>IF($C6144="","",L6144*T6144/100)</f>
        <v/>
      </c>
      <c r="S6144" s="8" t="n"/>
      <c r="T6144" s="8" t="n"/>
      <c r="W6144">
        <f>IF($C6144="","",IF($AL6144=1,0,IF($AK6144=1,Settings!$C$6,Settings!$C$7))*100)</f>
        <v/>
      </c>
      <c r="X6144" s="8">
        <f>IF($C6144="","",T6144*W6144/100)</f>
        <v/>
      </c>
      <c r="Y6144" s="8">
        <f>IF($C6144="","",T6144-X6144)</f>
        <v/>
      </c>
      <c r="Z6144" s="8">
        <f>IF($C6144="","",Y6144-M6144)</f>
        <v/>
      </c>
      <c r="AD6144" s="8" t="n"/>
      <c r="AG6144" s="14" t="n"/>
      <c r="AI6144">
        <f>IF($C6144="","",IF(COUNTIF($C$2:$C6144,$C6144)=1,1,0))</f>
        <v/>
      </c>
      <c r="AJ6144">
        <f>IF($AI6144=1,SUMPRODUCT(--($AM$2:$AM$7001&lt;$AM6144))+1,"")</f>
        <v/>
      </c>
      <c r="AK6144">
        <f>IF($C6144="","",IF(OR($P6144=TRUE(),$P6144="TRUE"),1,0))</f>
        <v/>
      </c>
      <c r="AL6144">
        <f>IF($C6144="","",IF(AND($V6144="Yes",SUMPRODUCT((LEN(Settings!$F$6:$F$13)&gt;0)*ISNUMBER(SEARCH(Settings!$F$6:$F$13,$O6144)))=0),1,0))</f>
        <v/>
      </c>
      <c r="AM6144">
        <f>IF($AI6144=1,IFERROR(IF(VALUE($C6144)&lt;100000000,VALUE($C6144),1000000000),IFERROR(IF(VALUE(MID($C6144,2,20))&lt;100000000,VALUE(MID($C6144,2,20)),1000000000),1000000000))+ROW()/100000,"")</f>
        <v/>
      </c>
    </row>
    <row r="6145">
      <c r="E6145" s="14" t="n"/>
      <c r="M6145" s="8">
        <f>IF($C6145="","",L6145*T6145/100)</f>
        <v/>
      </c>
      <c r="S6145" s="8" t="n"/>
      <c r="T6145" s="8" t="n"/>
      <c r="W6145">
        <f>IF($C6145="","",IF($AL6145=1,0,IF($AK6145=1,Settings!$C$6,Settings!$C$7))*100)</f>
        <v/>
      </c>
      <c r="X6145" s="8">
        <f>IF($C6145="","",T6145*W6145/100)</f>
        <v/>
      </c>
      <c r="Y6145" s="8">
        <f>IF($C6145="","",T6145-X6145)</f>
        <v/>
      </c>
      <c r="Z6145" s="8">
        <f>IF($C6145="","",Y6145-M6145)</f>
        <v/>
      </c>
      <c r="AD6145" s="8" t="n"/>
      <c r="AG6145" s="14" t="n"/>
      <c r="AI6145">
        <f>IF($C6145="","",IF(COUNTIF($C$2:$C6145,$C6145)=1,1,0))</f>
        <v/>
      </c>
      <c r="AJ6145">
        <f>IF($AI6145=1,SUMPRODUCT(--($AM$2:$AM$7001&lt;$AM6145))+1,"")</f>
        <v/>
      </c>
      <c r="AK6145">
        <f>IF($C6145="","",IF(OR($P6145=TRUE(),$P6145="TRUE"),1,0))</f>
        <v/>
      </c>
      <c r="AL6145">
        <f>IF($C6145="","",IF(AND($V6145="Yes",SUMPRODUCT((LEN(Settings!$F$6:$F$13)&gt;0)*ISNUMBER(SEARCH(Settings!$F$6:$F$13,$O6145)))=0),1,0))</f>
        <v/>
      </c>
      <c r="AM6145">
        <f>IF($AI6145=1,IFERROR(IF(VALUE($C6145)&lt;100000000,VALUE($C6145),1000000000),IFERROR(IF(VALUE(MID($C6145,2,20))&lt;100000000,VALUE(MID($C6145,2,20)),1000000000),1000000000))+ROW()/100000,"")</f>
        <v/>
      </c>
    </row>
    <row r="6146">
      <c r="E6146" s="14" t="n"/>
      <c r="M6146" s="8">
        <f>IF($C6146="","",L6146*T6146/100)</f>
        <v/>
      </c>
      <c r="S6146" s="8" t="n"/>
      <c r="T6146" s="8" t="n"/>
      <c r="W6146">
        <f>IF($C6146="","",IF($AL6146=1,0,IF($AK6146=1,Settings!$C$6,Settings!$C$7))*100)</f>
        <v/>
      </c>
      <c r="X6146" s="8">
        <f>IF($C6146="","",T6146*W6146/100)</f>
        <v/>
      </c>
      <c r="Y6146" s="8">
        <f>IF($C6146="","",T6146-X6146)</f>
        <v/>
      </c>
      <c r="Z6146" s="8">
        <f>IF($C6146="","",Y6146-M6146)</f>
        <v/>
      </c>
      <c r="AD6146" s="8" t="n"/>
      <c r="AG6146" s="14" t="n"/>
      <c r="AI6146">
        <f>IF($C6146="","",IF(COUNTIF($C$2:$C6146,$C6146)=1,1,0))</f>
        <v/>
      </c>
      <c r="AJ6146">
        <f>IF($AI6146=1,SUMPRODUCT(--($AM$2:$AM$7001&lt;$AM6146))+1,"")</f>
        <v/>
      </c>
      <c r="AK6146">
        <f>IF($C6146="","",IF(OR($P6146=TRUE(),$P6146="TRUE"),1,0))</f>
        <v/>
      </c>
      <c r="AL6146">
        <f>IF($C6146="","",IF(AND($V6146="Yes",SUMPRODUCT((LEN(Settings!$F$6:$F$13)&gt;0)*ISNUMBER(SEARCH(Settings!$F$6:$F$13,$O6146)))=0),1,0))</f>
        <v/>
      </c>
      <c r="AM6146">
        <f>IF($AI6146=1,IFERROR(IF(VALUE($C6146)&lt;100000000,VALUE($C6146),1000000000),IFERROR(IF(VALUE(MID($C6146,2,20))&lt;100000000,VALUE(MID($C6146,2,20)),1000000000),1000000000))+ROW()/100000,"")</f>
        <v/>
      </c>
    </row>
    <row r="6147">
      <c r="E6147" s="14" t="n"/>
      <c r="M6147" s="8">
        <f>IF($C6147="","",L6147*T6147/100)</f>
        <v/>
      </c>
      <c r="S6147" s="8" t="n"/>
      <c r="T6147" s="8" t="n"/>
      <c r="W6147">
        <f>IF($C6147="","",IF($AL6147=1,0,IF($AK6147=1,Settings!$C$6,Settings!$C$7))*100)</f>
        <v/>
      </c>
      <c r="X6147" s="8">
        <f>IF($C6147="","",T6147*W6147/100)</f>
        <v/>
      </c>
      <c r="Y6147" s="8">
        <f>IF($C6147="","",T6147-X6147)</f>
        <v/>
      </c>
      <c r="Z6147" s="8">
        <f>IF($C6147="","",Y6147-M6147)</f>
        <v/>
      </c>
      <c r="AD6147" s="8" t="n"/>
      <c r="AG6147" s="14" t="n"/>
      <c r="AI6147">
        <f>IF($C6147="","",IF(COUNTIF($C$2:$C6147,$C6147)=1,1,0))</f>
        <v/>
      </c>
      <c r="AJ6147">
        <f>IF($AI6147=1,SUMPRODUCT(--($AM$2:$AM$7001&lt;$AM6147))+1,"")</f>
        <v/>
      </c>
      <c r="AK6147">
        <f>IF($C6147="","",IF(OR($P6147=TRUE(),$P6147="TRUE"),1,0))</f>
        <v/>
      </c>
      <c r="AL6147">
        <f>IF($C6147="","",IF(AND($V6147="Yes",SUMPRODUCT((LEN(Settings!$F$6:$F$13)&gt;0)*ISNUMBER(SEARCH(Settings!$F$6:$F$13,$O6147)))=0),1,0))</f>
        <v/>
      </c>
      <c r="AM6147">
        <f>IF($AI6147=1,IFERROR(IF(VALUE($C6147)&lt;100000000,VALUE($C6147),1000000000),IFERROR(IF(VALUE(MID($C6147,2,20))&lt;100000000,VALUE(MID($C6147,2,20)),1000000000),1000000000))+ROW()/100000,"")</f>
        <v/>
      </c>
    </row>
    <row r="6148">
      <c r="E6148" s="14" t="n"/>
      <c r="M6148" s="8">
        <f>IF($C6148="","",L6148*T6148/100)</f>
        <v/>
      </c>
      <c r="S6148" s="8" t="n"/>
      <c r="T6148" s="8" t="n"/>
      <c r="W6148">
        <f>IF($C6148="","",IF($AL6148=1,0,IF($AK6148=1,Settings!$C$6,Settings!$C$7))*100)</f>
        <v/>
      </c>
      <c r="X6148" s="8">
        <f>IF($C6148="","",T6148*W6148/100)</f>
        <v/>
      </c>
      <c r="Y6148" s="8">
        <f>IF($C6148="","",T6148-X6148)</f>
        <v/>
      </c>
      <c r="Z6148" s="8">
        <f>IF($C6148="","",Y6148-M6148)</f>
        <v/>
      </c>
      <c r="AD6148" s="8" t="n"/>
      <c r="AG6148" s="14" t="n"/>
      <c r="AI6148">
        <f>IF($C6148="","",IF(COUNTIF($C$2:$C6148,$C6148)=1,1,0))</f>
        <v/>
      </c>
      <c r="AJ6148">
        <f>IF($AI6148=1,SUMPRODUCT(--($AM$2:$AM$7001&lt;$AM6148))+1,"")</f>
        <v/>
      </c>
      <c r="AK6148">
        <f>IF($C6148="","",IF(OR($P6148=TRUE(),$P6148="TRUE"),1,0))</f>
        <v/>
      </c>
      <c r="AL6148">
        <f>IF($C6148="","",IF(AND($V6148="Yes",SUMPRODUCT((LEN(Settings!$F$6:$F$13)&gt;0)*ISNUMBER(SEARCH(Settings!$F$6:$F$13,$O6148)))=0),1,0))</f>
        <v/>
      </c>
      <c r="AM6148">
        <f>IF($AI6148=1,IFERROR(IF(VALUE($C6148)&lt;100000000,VALUE($C6148),1000000000),IFERROR(IF(VALUE(MID($C6148,2,20))&lt;100000000,VALUE(MID($C6148,2,20)),1000000000),1000000000))+ROW()/100000,"")</f>
        <v/>
      </c>
    </row>
    <row r="6149">
      <c r="E6149" s="14" t="n"/>
      <c r="M6149" s="8">
        <f>IF($C6149="","",L6149*T6149/100)</f>
        <v/>
      </c>
      <c r="S6149" s="8" t="n"/>
      <c r="T6149" s="8" t="n"/>
      <c r="W6149">
        <f>IF($C6149="","",IF($AL6149=1,0,IF($AK6149=1,Settings!$C$6,Settings!$C$7))*100)</f>
        <v/>
      </c>
      <c r="X6149" s="8">
        <f>IF($C6149="","",T6149*W6149/100)</f>
        <v/>
      </c>
      <c r="Y6149" s="8">
        <f>IF($C6149="","",T6149-X6149)</f>
        <v/>
      </c>
      <c r="Z6149" s="8">
        <f>IF($C6149="","",Y6149-M6149)</f>
        <v/>
      </c>
      <c r="AD6149" s="8" t="n"/>
      <c r="AG6149" s="14" t="n"/>
      <c r="AI6149">
        <f>IF($C6149="","",IF(COUNTIF($C$2:$C6149,$C6149)=1,1,0))</f>
        <v/>
      </c>
      <c r="AJ6149">
        <f>IF($AI6149=1,SUMPRODUCT(--($AM$2:$AM$7001&lt;$AM6149))+1,"")</f>
        <v/>
      </c>
      <c r="AK6149">
        <f>IF($C6149="","",IF(OR($P6149=TRUE(),$P6149="TRUE"),1,0))</f>
        <v/>
      </c>
      <c r="AL6149">
        <f>IF($C6149="","",IF(AND($V6149="Yes",SUMPRODUCT((LEN(Settings!$F$6:$F$13)&gt;0)*ISNUMBER(SEARCH(Settings!$F$6:$F$13,$O6149)))=0),1,0))</f>
        <v/>
      </c>
      <c r="AM6149">
        <f>IF($AI6149=1,IFERROR(IF(VALUE($C6149)&lt;100000000,VALUE($C6149),1000000000),IFERROR(IF(VALUE(MID($C6149,2,20))&lt;100000000,VALUE(MID($C6149,2,20)),1000000000),1000000000))+ROW()/100000,"")</f>
        <v/>
      </c>
    </row>
    <row r="6150">
      <c r="E6150" s="14" t="n"/>
      <c r="M6150" s="8">
        <f>IF($C6150="","",L6150*T6150/100)</f>
        <v/>
      </c>
      <c r="S6150" s="8" t="n"/>
      <c r="T6150" s="8" t="n"/>
      <c r="W6150">
        <f>IF($C6150="","",IF($AL6150=1,0,IF($AK6150=1,Settings!$C$6,Settings!$C$7))*100)</f>
        <v/>
      </c>
      <c r="X6150" s="8">
        <f>IF($C6150="","",T6150*W6150/100)</f>
        <v/>
      </c>
      <c r="Y6150" s="8">
        <f>IF($C6150="","",T6150-X6150)</f>
        <v/>
      </c>
      <c r="Z6150" s="8">
        <f>IF($C6150="","",Y6150-M6150)</f>
        <v/>
      </c>
      <c r="AD6150" s="8" t="n"/>
      <c r="AG6150" s="14" t="n"/>
      <c r="AI6150">
        <f>IF($C6150="","",IF(COUNTIF($C$2:$C6150,$C6150)=1,1,0))</f>
        <v/>
      </c>
      <c r="AJ6150">
        <f>IF($AI6150=1,SUMPRODUCT(--($AM$2:$AM$7001&lt;$AM6150))+1,"")</f>
        <v/>
      </c>
      <c r="AK6150">
        <f>IF($C6150="","",IF(OR($P6150=TRUE(),$P6150="TRUE"),1,0))</f>
        <v/>
      </c>
      <c r="AL6150">
        <f>IF($C6150="","",IF(AND($V6150="Yes",SUMPRODUCT((LEN(Settings!$F$6:$F$13)&gt;0)*ISNUMBER(SEARCH(Settings!$F$6:$F$13,$O6150)))=0),1,0))</f>
        <v/>
      </c>
      <c r="AM6150">
        <f>IF($AI6150=1,IFERROR(IF(VALUE($C6150)&lt;100000000,VALUE($C6150),1000000000),IFERROR(IF(VALUE(MID($C6150,2,20))&lt;100000000,VALUE(MID($C6150,2,20)),1000000000),1000000000))+ROW()/100000,"")</f>
        <v/>
      </c>
    </row>
    <row r="6151">
      <c r="E6151" s="14" t="n"/>
      <c r="M6151" s="8">
        <f>IF($C6151="","",L6151*T6151/100)</f>
        <v/>
      </c>
      <c r="S6151" s="8" t="n"/>
      <c r="T6151" s="8" t="n"/>
      <c r="W6151">
        <f>IF($C6151="","",IF($AL6151=1,0,IF($AK6151=1,Settings!$C$6,Settings!$C$7))*100)</f>
        <v/>
      </c>
      <c r="X6151" s="8">
        <f>IF($C6151="","",T6151*W6151/100)</f>
        <v/>
      </c>
      <c r="Y6151" s="8">
        <f>IF($C6151="","",T6151-X6151)</f>
        <v/>
      </c>
      <c r="Z6151" s="8">
        <f>IF($C6151="","",Y6151-M6151)</f>
        <v/>
      </c>
      <c r="AD6151" s="8" t="n"/>
      <c r="AG6151" s="14" t="n"/>
      <c r="AI6151">
        <f>IF($C6151="","",IF(COUNTIF($C$2:$C6151,$C6151)=1,1,0))</f>
        <v/>
      </c>
      <c r="AJ6151">
        <f>IF($AI6151=1,SUMPRODUCT(--($AM$2:$AM$7001&lt;$AM6151))+1,"")</f>
        <v/>
      </c>
      <c r="AK6151">
        <f>IF($C6151="","",IF(OR($P6151=TRUE(),$P6151="TRUE"),1,0))</f>
        <v/>
      </c>
      <c r="AL6151">
        <f>IF($C6151="","",IF(AND($V6151="Yes",SUMPRODUCT((LEN(Settings!$F$6:$F$13)&gt;0)*ISNUMBER(SEARCH(Settings!$F$6:$F$13,$O6151)))=0),1,0))</f>
        <v/>
      </c>
      <c r="AM6151">
        <f>IF($AI6151=1,IFERROR(IF(VALUE($C6151)&lt;100000000,VALUE($C6151),1000000000),IFERROR(IF(VALUE(MID($C6151,2,20))&lt;100000000,VALUE(MID($C6151,2,20)),1000000000),1000000000))+ROW()/100000,"")</f>
        <v/>
      </c>
    </row>
    <row r="6152">
      <c r="E6152" s="14" t="n"/>
      <c r="M6152" s="8">
        <f>IF($C6152="","",L6152*T6152/100)</f>
        <v/>
      </c>
      <c r="S6152" s="8" t="n"/>
      <c r="T6152" s="8" t="n"/>
      <c r="W6152">
        <f>IF($C6152="","",IF($AL6152=1,0,IF($AK6152=1,Settings!$C$6,Settings!$C$7))*100)</f>
        <v/>
      </c>
      <c r="X6152" s="8">
        <f>IF($C6152="","",T6152*W6152/100)</f>
        <v/>
      </c>
      <c r="Y6152" s="8">
        <f>IF($C6152="","",T6152-X6152)</f>
        <v/>
      </c>
      <c r="Z6152" s="8">
        <f>IF($C6152="","",Y6152-M6152)</f>
        <v/>
      </c>
      <c r="AD6152" s="8" t="n"/>
      <c r="AG6152" s="14" t="n"/>
      <c r="AI6152">
        <f>IF($C6152="","",IF(COUNTIF($C$2:$C6152,$C6152)=1,1,0))</f>
        <v/>
      </c>
      <c r="AJ6152">
        <f>IF($AI6152=1,SUMPRODUCT(--($AM$2:$AM$7001&lt;$AM6152))+1,"")</f>
        <v/>
      </c>
      <c r="AK6152">
        <f>IF($C6152="","",IF(OR($P6152=TRUE(),$P6152="TRUE"),1,0))</f>
        <v/>
      </c>
      <c r="AL6152">
        <f>IF($C6152="","",IF(AND($V6152="Yes",SUMPRODUCT((LEN(Settings!$F$6:$F$13)&gt;0)*ISNUMBER(SEARCH(Settings!$F$6:$F$13,$O6152)))=0),1,0))</f>
        <v/>
      </c>
      <c r="AM6152">
        <f>IF($AI6152=1,IFERROR(IF(VALUE($C6152)&lt;100000000,VALUE($C6152),1000000000),IFERROR(IF(VALUE(MID($C6152,2,20))&lt;100000000,VALUE(MID($C6152,2,20)),1000000000),1000000000))+ROW()/100000,"")</f>
        <v/>
      </c>
    </row>
    <row r="6153">
      <c r="E6153" s="14" t="n"/>
      <c r="M6153" s="8">
        <f>IF($C6153="","",L6153*T6153/100)</f>
        <v/>
      </c>
      <c r="S6153" s="8" t="n"/>
      <c r="T6153" s="8" t="n"/>
      <c r="W6153">
        <f>IF($C6153="","",IF($AL6153=1,0,IF($AK6153=1,Settings!$C$6,Settings!$C$7))*100)</f>
        <v/>
      </c>
      <c r="X6153" s="8">
        <f>IF($C6153="","",T6153*W6153/100)</f>
        <v/>
      </c>
      <c r="Y6153" s="8">
        <f>IF($C6153="","",T6153-X6153)</f>
        <v/>
      </c>
      <c r="Z6153" s="8">
        <f>IF($C6153="","",Y6153-M6153)</f>
        <v/>
      </c>
      <c r="AD6153" s="8" t="n"/>
      <c r="AG6153" s="14" t="n"/>
      <c r="AI6153">
        <f>IF($C6153="","",IF(COUNTIF($C$2:$C6153,$C6153)=1,1,0))</f>
        <v/>
      </c>
      <c r="AJ6153">
        <f>IF($AI6153=1,SUMPRODUCT(--($AM$2:$AM$7001&lt;$AM6153))+1,"")</f>
        <v/>
      </c>
      <c r="AK6153">
        <f>IF($C6153="","",IF(OR($P6153=TRUE(),$P6153="TRUE"),1,0))</f>
        <v/>
      </c>
      <c r="AL6153">
        <f>IF($C6153="","",IF(AND($V6153="Yes",SUMPRODUCT((LEN(Settings!$F$6:$F$13)&gt;0)*ISNUMBER(SEARCH(Settings!$F$6:$F$13,$O6153)))=0),1,0))</f>
        <v/>
      </c>
      <c r="AM6153">
        <f>IF($AI6153=1,IFERROR(IF(VALUE($C6153)&lt;100000000,VALUE($C6153),1000000000),IFERROR(IF(VALUE(MID($C6153,2,20))&lt;100000000,VALUE(MID($C6153,2,20)),1000000000),1000000000))+ROW()/100000,"")</f>
        <v/>
      </c>
    </row>
    <row r="6154">
      <c r="E6154" s="14" t="n"/>
      <c r="M6154" s="8">
        <f>IF($C6154="","",L6154*T6154/100)</f>
        <v/>
      </c>
      <c r="S6154" s="8" t="n"/>
      <c r="T6154" s="8" t="n"/>
      <c r="W6154">
        <f>IF($C6154="","",IF($AL6154=1,0,IF($AK6154=1,Settings!$C$6,Settings!$C$7))*100)</f>
        <v/>
      </c>
      <c r="X6154" s="8">
        <f>IF($C6154="","",T6154*W6154/100)</f>
        <v/>
      </c>
      <c r="Y6154" s="8">
        <f>IF($C6154="","",T6154-X6154)</f>
        <v/>
      </c>
      <c r="Z6154" s="8">
        <f>IF($C6154="","",Y6154-M6154)</f>
        <v/>
      </c>
      <c r="AD6154" s="8" t="n"/>
      <c r="AG6154" s="14" t="n"/>
      <c r="AI6154">
        <f>IF($C6154="","",IF(COUNTIF($C$2:$C6154,$C6154)=1,1,0))</f>
        <v/>
      </c>
      <c r="AJ6154">
        <f>IF($AI6154=1,SUMPRODUCT(--($AM$2:$AM$7001&lt;$AM6154))+1,"")</f>
        <v/>
      </c>
      <c r="AK6154">
        <f>IF($C6154="","",IF(OR($P6154=TRUE(),$P6154="TRUE"),1,0))</f>
        <v/>
      </c>
      <c r="AL6154">
        <f>IF($C6154="","",IF(AND($V6154="Yes",SUMPRODUCT((LEN(Settings!$F$6:$F$13)&gt;0)*ISNUMBER(SEARCH(Settings!$F$6:$F$13,$O6154)))=0),1,0))</f>
        <v/>
      </c>
      <c r="AM6154">
        <f>IF($AI6154=1,IFERROR(IF(VALUE($C6154)&lt;100000000,VALUE($C6154),1000000000),IFERROR(IF(VALUE(MID($C6154,2,20))&lt;100000000,VALUE(MID($C6154,2,20)),1000000000),1000000000))+ROW()/100000,"")</f>
        <v/>
      </c>
    </row>
    <row r="6155">
      <c r="E6155" s="14" t="n"/>
      <c r="M6155" s="8">
        <f>IF($C6155="","",L6155*T6155/100)</f>
        <v/>
      </c>
      <c r="S6155" s="8" t="n"/>
      <c r="T6155" s="8" t="n"/>
      <c r="W6155">
        <f>IF($C6155="","",IF($AL6155=1,0,IF($AK6155=1,Settings!$C$6,Settings!$C$7))*100)</f>
        <v/>
      </c>
      <c r="X6155" s="8">
        <f>IF($C6155="","",T6155*W6155/100)</f>
        <v/>
      </c>
      <c r="Y6155" s="8">
        <f>IF($C6155="","",T6155-X6155)</f>
        <v/>
      </c>
      <c r="Z6155" s="8">
        <f>IF($C6155="","",Y6155-M6155)</f>
        <v/>
      </c>
      <c r="AD6155" s="8" t="n"/>
      <c r="AG6155" s="14" t="n"/>
      <c r="AI6155">
        <f>IF($C6155="","",IF(COUNTIF($C$2:$C6155,$C6155)=1,1,0))</f>
        <v/>
      </c>
      <c r="AJ6155">
        <f>IF($AI6155=1,SUMPRODUCT(--($AM$2:$AM$7001&lt;$AM6155))+1,"")</f>
        <v/>
      </c>
      <c r="AK6155">
        <f>IF($C6155="","",IF(OR($P6155=TRUE(),$P6155="TRUE"),1,0))</f>
        <v/>
      </c>
      <c r="AL6155">
        <f>IF($C6155="","",IF(AND($V6155="Yes",SUMPRODUCT((LEN(Settings!$F$6:$F$13)&gt;0)*ISNUMBER(SEARCH(Settings!$F$6:$F$13,$O6155)))=0),1,0))</f>
        <v/>
      </c>
      <c r="AM6155">
        <f>IF($AI6155=1,IFERROR(IF(VALUE($C6155)&lt;100000000,VALUE($C6155),1000000000),IFERROR(IF(VALUE(MID($C6155,2,20))&lt;100000000,VALUE(MID($C6155,2,20)),1000000000),1000000000))+ROW()/100000,"")</f>
        <v/>
      </c>
    </row>
    <row r="6156">
      <c r="E6156" s="14" t="n"/>
      <c r="M6156" s="8">
        <f>IF($C6156="","",L6156*T6156/100)</f>
        <v/>
      </c>
      <c r="S6156" s="8" t="n"/>
      <c r="T6156" s="8" t="n"/>
      <c r="W6156">
        <f>IF($C6156="","",IF($AL6156=1,0,IF($AK6156=1,Settings!$C$6,Settings!$C$7))*100)</f>
        <v/>
      </c>
      <c r="X6156" s="8">
        <f>IF($C6156="","",T6156*W6156/100)</f>
        <v/>
      </c>
      <c r="Y6156" s="8">
        <f>IF($C6156="","",T6156-X6156)</f>
        <v/>
      </c>
      <c r="Z6156" s="8">
        <f>IF($C6156="","",Y6156-M6156)</f>
        <v/>
      </c>
      <c r="AD6156" s="8" t="n"/>
      <c r="AG6156" s="14" t="n"/>
      <c r="AI6156">
        <f>IF($C6156="","",IF(COUNTIF($C$2:$C6156,$C6156)=1,1,0))</f>
        <v/>
      </c>
      <c r="AJ6156">
        <f>IF($AI6156=1,SUMPRODUCT(--($AM$2:$AM$7001&lt;$AM6156))+1,"")</f>
        <v/>
      </c>
      <c r="AK6156">
        <f>IF($C6156="","",IF(OR($P6156=TRUE(),$P6156="TRUE"),1,0))</f>
        <v/>
      </c>
      <c r="AL6156">
        <f>IF($C6156="","",IF(AND($V6156="Yes",SUMPRODUCT((LEN(Settings!$F$6:$F$13)&gt;0)*ISNUMBER(SEARCH(Settings!$F$6:$F$13,$O6156)))=0),1,0))</f>
        <v/>
      </c>
      <c r="AM6156">
        <f>IF($AI6156=1,IFERROR(IF(VALUE($C6156)&lt;100000000,VALUE($C6156),1000000000),IFERROR(IF(VALUE(MID($C6156,2,20))&lt;100000000,VALUE(MID($C6156,2,20)),1000000000),1000000000))+ROW()/100000,"")</f>
        <v/>
      </c>
    </row>
    <row r="6157">
      <c r="E6157" s="14" t="n"/>
      <c r="M6157" s="8">
        <f>IF($C6157="","",L6157*T6157/100)</f>
        <v/>
      </c>
      <c r="S6157" s="8" t="n"/>
      <c r="T6157" s="8" t="n"/>
      <c r="W6157">
        <f>IF($C6157="","",IF($AL6157=1,0,IF($AK6157=1,Settings!$C$6,Settings!$C$7))*100)</f>
        <v/>
      </c>
      <c r="X6157" s="8">
        <f>IF($C6157="","",T6157*W6157/100)</f>
        <v/>
      </c>
      <c r="Y6157" s="8">
        <f>IF($C6157="","",T6157-X6157)</f>
        <v/>
      </c>
      <c r="Z6157" s="8">
        <f>IF($C6157="","",Y6157-M6157)</f>
        <v/>
      </c>
      <c r="AD6157" s="8" t="n"/>
      <c r="AG6157" s="14" t="n"/>
      <c r="AI6157">
        <f>IF($C6157="","",IF(COUNTIF($C$2:$C6157,$C6157)=1,1,0))</f>
        <v/>
      </c>
      <c r="AJ6157">
        <f>IF($AI6157=1,SUMPRODUCT(--($AM$2:$AM$7001&lt;$AM6157))+1,"")</f>
        <v/>
      </c>
      <c r="AK6157">
        <f>IF($C6157="","",IF(OR($P6157=TRUE(),$P6157="TRUE"),1,0))</f>
        <v/>
      </c>
      <c r="AL6157">
        <f>IF($C6157="","",IF(AND($V6157="Yes",SUMPRODUCT((LEN(Settings!$F$6:$F$13)&gt;0)*ISNUMBER(SEARCH(Settings!$F$6:$F$13,$O6157)))=0),1,0))</f>
        <v/>
      </c>
      <c r="AM6157">
        <f>IF($AI6157=1,IFERROR(IF(VALUE($C6157)&lt;100000000,VALUE($C6157),1000000000),IFERROR(IF(VALUE(MID($C6157,2,20))&lt;100000000,VALUE(MID($C6157,2,20)),1000000000),1000000000))+ROW()/100000,"")</f>
        <v/>
      </c>
    </row>
    <row r="6158">
      <c r="E6158" s="14" t="n"/>
      <c r="M6158" s="8">
        <f>IF($C6158="","",L6158*T6158/100)</f>
        <v/>
      </c>
      <c r="S6158" s="8" t="n"/>
      <c r="T6158" s="8" t="n"/>
      <c r="W6158">
        <f>IF($C6158="","",IF($AL6158=1,0,IF($AK6158=1,Settings!$C$6,Settings!$C$7))*100)</f>
        <v/>
      </c>
      <c r="X6158" s="8">
        <f>IF($C6158="","",T6158*W6158/100)</f>
        <v/>
      </c>
      <c r="Y6158" s="8">
        <f>IF($C6158="","",T6158-X6158)</f>
        <v/>
      </c>
      <c r="Z6158" s="8">
        <f>IF($C6158="","",Y6158-M6158)</f>
        <v/>
      </c>
      <c r="AD6158" s="8" t="n"/>
      <c r="AG6158" s="14" t="n"/>
      <c r="AI6158">
        <f>IF($C6158="","",IF(COUNTIF($C$2:$C6158,$C6158)=1,1,0))</f>
        <v/>
      </c>
      <c r="AJ6158">
        <f>IF($AI6158=1,SUMPRODUCT(--($AM$2:$AM$7001&lt;$AM6158))+1,"")</f>
        <v/>
      </c>
      <c r="AK6158">
        <f>IF($C6158="","",IF(OR($P6158=TRUE(),$P6158="TRUE"),1,0))</f>
        <v/>
      </c>
      <c r="AL6158">
        <f>IF($C6158="","",IF(AND($V6158="Yes",SUMPRODUCT((LEN(Settings!$F$6:$F$13)&gt;0)*ISNUMBER(SEARCH(Settings!$F$6:$F$13,$O6158)))=0),1,0))</f>
        <v/>
      </c>
      <c r="AM6158">
        <f>IF($AI6158=1,IFERROR(IF(VALUE($C6158)&lt;100000000,VALUE($C6158),1000000000),IFERROR(IF(VALUE(MID($C6158,2,20))&lt;100000000,VALUE(MID($C6158,2,20)),1000000000),1000000000))+ROW()/100000,"")</f>
        <v/>
      </c>
    </row>
    <row r="6159">
      <c r="E6159" s="14" t="n"/>
      <c r="M6159" s="8">
        <f>IF($C6159="","",L6159*T6159/100)</f>
        <v/>
      </c>
      <c r="S6159" s="8" t="n"/>
      <c r="T6159" s="8" t="n"/>
      <c r="W6159">
        <f>IF($C6159="","",IF($AL6159=1,0,IF($AK6159=1,Settings!$C$6,Settings!$C$7))*100)</f>
        <v/>
      </c>
      <c r="X6159" s="8">
        <f>IF($C6159="","",T6159*W6159/100)</f>
        <v/>
      </c>
      <c r="Y6159" s="8">
        <f>IF($C6159="","",T6159-X6159)</f>
        <v/>
      </c>
      <c r="Z6159" s="8">
        <f>IF($C6159="","",Y6159-M6159)</f>
        <v/>
      </c>
      <c r="AD6159" s="8" t="n"/>
      <c r="AG6159" s="14" t="n"/>
      <c r="AI6159">
        <f>IF($C6159="","",IF(COUNTIF($C$2:$C6159,$C6159)=1,1,0))</f>
        <v/>
      </c>
      <c r="AJ6159">
        <f>IF($AI6159=1,SUMPRODUCT(--($AM$2:$AM$7001&lt;$AM6159))+1,"")</f>
        <v/>
      </c>
      <c r="AK6159">
        <f>IF($C6159="","",IF(OR($P6159=TRUE(),$P6159="TRUE"),1,0))</f>
        <v/>
      </c>
      <c r="AL6159">
        <f>IF($C6159="","",IF(AND($V6159="Yes",SUMPRODUCT((LEN(Settings!$F$6:$F$13)&gt;0)*ISNUMBER(SEARCH(Settings!$F$6:$F$13,$O6159)))=0),1,0))</f>
        <v/>
      </c>
      <c r="AM6159">
        <f>IF($AI6159=1,IFERROR(IF(VALUE($C6159)&lt;100000000,VALUE($C6159),1000000000),IFERROR(IF(VALUE(MID($C6159,2,20))&lt;100000000,VALUE(MID($C6159,2,20)),1000000000),1000000000))+ROW()/100000,"")</f>
        <v/>
      </c>
    </row>
    <row r="6160">
      <c r="E6160" s="14" t="n"/>
      <c r="M6160" s="8">
        <f>IF($C6160="","",L6160*T6160/100)</f>
        <v/>
      </c>
      <c r="S6160" s="8" t="n"/>
      <c r="T6160" s="8" t="n"/>
      <c r="W6160">
        <f>IF($C6160="","",IF($AL6160=1,0,IF($AK6160=1,Settings!$C$6,Settings!$C$7))*100)</f>
        <v/>
      </c>
      <c r="X6160" s="8">
        <f>IF($C6160="","",T6160*W6160/100)</f>
        <v/>
      </c>
      <c r="Y6160" s="8">
        <f>IF($C6160="","",T6160-X6160)</f>
        <v/>
      </c>
      <c r="Z6160" s="8">
        <f>IF($C6160="","",Y6160-M6160)</f>
        <v/>
      </c>
      <c r="AD6160" s="8" t="n"/>
      <c r="AG6160" s="14" t="n"/>
      <c r="AI6160">
        <f>IF($C6160="","",IF(COUNTIF($C$2:$C6160,$C6160)=1,1,0))</f>
        <v/>
      </c>
      <c r="AJ6160">
        <f>IF($AI6160=1,SUMPRODUCT(--($AM$2:$AM$7001&lt;$AM6160))+1,"")</f>
        <v/>
      </c>
      <c r="AK6160">
        <f>IF($C6160="","",IF(OR($P6160=TRUE(),$P6160="TRUE"),1,0))</f>
        <v/>
      </c>
      <c r="AL6160">
        <f>IF($C6160="","",IF(AND($V6160="Yes",SUMPRODUCT((LEN(Settings!$F$6:$F$13)&gt;0)*ISNUMBER(SEARCH(Settings!$F$6:$F$13,$O6160)))=0),1,0))</f>
        <v/>
      </c>
      <c r="AM6160">
        <f>IF($AI6160=1,IFERROR(IF(VALUE($C6160)&lt;100000000,VALUE($C6160),1000000000),IFERROR(IF(VALUE(MID($C6160,2,20))&lt;100000000,VALUE(MID($C6160,2,20)),1000000000),1000000000))+ROW()/100000,"")</f>
        <v/>
      </c>
    </row>
    <row r="6161">
      <c r="E6161" s="14" t="n"/>
      <c r="M6161" s="8">
        <f>IF($C6161="","",L6161*T6161/100)</f>
        <v/>
      </c>
      <c r="S6161" s="8" t="n"/>
      <c r="T6161" s="8" t="n"/>
      <c r="W6161">
        <f>IF($C6161="","",IF($AL6161=1,0,IF($AK6161=1,Settings!$C$6,Settings!$C$7))*100)</f>
        <v/>
      </c>
      <c r="X6161" s="8">
        <f>IF($C6161="","",T6161*W6161/100)</f>
        <v/>
      </c>
      <c r="Y6161" s="8">
        <f>IF($C6161="","",T6161-X6161)</f>
        <v/>
      </c>
      <c r="Z6161" s="8">
        <f>IF($C6161="","",Y6161-M6161)</f>
        <v/>
      </c>
      <c r="AD6161" s="8" t="n"/>
      <c r="AG6161" s="14" t="n"/>
      <c r="AI6161">
        <f>IF($C6161="","",IF(COUNTIF($C$2:$C6161,$C6161)=1,1,0))</f>
        <v/>
      </c>
      <c r="AJ6161">
        <f>IF($AI6161=1,SUMPRODUCT(--($AM$2:$AM$7001&lt;$AM6161))+1,"")</f>
        <v/>
      </c>
      <c r="AK6161">
        <f>IF($C6161="","",IF(OR($P6161=TRUE(),$P6161="TRUE"),1,0))</f>
        <v/>
      </c>
      <c r="AL6161">
        <f>IF($C6161="","",IF(AND($V6161="Yes",SUMPRODUCT((LEN(Settings!$F$6:$F$13)&gt;0)*ISNUMBER(SEARCH(Settings!$F$6:$F$13,$O6161)))=0),1,0))</f>
        <v/>
      </c>
      <c r="AM6161">
        <f>IF($AI6161=1,IFERROR(IF(VALUE($C6161)&lt;100000000,VALUE($C6161),1000000000),IFERROR(IF(VALUE(MID($C6161,2,20))&lt;100000000,VALUE(MID($C6161,2,20)),1000000000),1000000000))+ROW()/100000,"")</f>
        <v/>
      </c>
    </row>
    <row r="6162">
      <c r="E6162" s="14" t="n"/>
      <c r="M6162" s="8">
        <f>IF($C6162="","",L6162*T6162/100)</f>
        <v/>
      </c>
      <c r="S6162" s="8" t="n"/>
      <c r="T6162" s="8" t="n"/>
      <c r="W6162">
        <f>IF($C6162="","",IF($AL6162=1,0,IF($AK6162=1,Settings!$C$6,Settings!$C$7))*100)</f>
        <v/>
      </c>
      <c r="X6162" s="8">
        <f>IF($C6162="","",T6162*W6162/100)</f>
        <v/>
      </c>
      <c r="Y6162" s="8">
        <f>IF($C6162="","",T6162-X6162)</f>
        <v/>
      </c>
      <c r="Z6162" s="8">
        <f>IF($C6162="","",Y6162-M6162)</f>
        <v/>
      </c>
      <c r="AD6162" s="8" t="n"/>
      <c r="AG6162" s="14" t="n"/>
      <c r="AI6162">
        <f>IF($C6162="","",IF(COUNTIF($C$2:$C6162,$C6162)=1,1,0))</f>
        <v/>
      </c>
      <c r="AJ6162">
        <f>IF($AI6162=1,SUMPRODUCT(--($AM$2:$AM$7001&lt;$AM6162))+1,"")</f>
        <v/>
      </c>
      <c r="AK6162">
        <f>IF($C6162="","",IF(OR($P6162=TRUE(),$P6162="TRUE"),1,0))</f>
        <v/>
      </c>
      <c r="AL6162">
        <f>IF($C6162="","",IF(AND($V6162="Yes",SUMPRODUCT((LEN(Settings!$F$6:$F$13)&gt;0)*ISNUMBER(SEARCH(Settings!$F$6:$F$13,$O6162)))=0),1,0))</f>
        <v/>
      </c>
      <c r="AM6162">
        <f>IF($AI6162=1,IFERROR(IF(VALUE($C6162)&lt;100000000,VALUE($C6162),1000000000),IFERROR(IF(VALUE(MID($C6162,2,20))&lt;100000000,VALUE(MID($C6162,2,20)),1000000000),1000000000))+ROW()/100000,"")</f>
        <v/>
      </c>
    </row>
    <row r="6163">
      <c r="E6163" s="14" t="n"/>
      <c r="M6163" s="8">
        <f>IF($C6163="","",L6163*T6163/100)</f>
        <v/>
      </c>
      <c r="S6163" s="8" t="n"/>
      <c r="T6163" s="8" t="n"/>
      <c r="W6163">
        <f>IF($C6163="","",IF($AL6163=1,0,IF($AK6163=1,Settings!$C$6,Settings!$C$7))*100)</f>
        <v/>
      </c>
      <c r="X6163" s="8">
        <f>IF($C6163="","",T6163*W6163/100)</f>
        <v/>
      </c>
      <c r="Y6163" s="8">
        <f>IF($C6163="","",T6163-X6163)</f>
        <v/>
      </c>
      <c r="Z6163" s="8">
        <f>IF($C6163="","",Y6163-M6163)</f>
        <v/>
      </c>
      <c r="AD6163" s="8" t="n"/>
      <c r="AG6163" s="14" t="n"/>
      <c r="AI6163">
        <f>IF($C6163="","",IF(COUNTIF($C$2:$C6163,$C6163)=1,1,0))</f>
        <v/>
      </c>
      <c r="AJ6163">
        <f>IF($AI6163=1,SUMPRODUCT(--($AM$2:$AM$7001&lt;$AM6163))+1,"")</f>
        <v/>
      </c>
      <c r="AK6163">
        <f>IF($C6163="","",IF(OR($P6163=TRUE(),$P6163="TRUE"),1,0))</f>
        <v/>
      </c>
      <c r="AL6163">
        <f>IF($C6163="","",IF(AND($V6163="Yes",SUMPRODUCT((LEN(Settings!$F$6:$F$13)&gt;0)*ISNUMBER(SEARCH(Settings!$F$6:$F$13,$O6163)))=0),1,0))</f>
        <v/>
      </c>
      <c r="AM6163">
        <f>IF($AI6163=1,IFERROR(IF(VALUE($C6163)&lt;100000000,VALUE($C6163),1000000000),IFERROR(IF(VALUE(MID($C6163,2,20))&lt;100000000,VALUE(MID($C6163,2,20)),1000000000),1000000000))+ROW()/100000,"")</f>
        <v/>
      </c>
    </row>
    <row r="6164">
      <c r="E6164" s="14" t="n"/>
      <c r="M6164" s="8">
        <f>IF($C6164="","",L6164*T6164/100)</f>
        <v/>
      </c>
      <c r="S6164" s="8" t="n"/>
      <c r="T6164" s="8" t="n"/>
      <c r="W6164">
        <f>IF($C6164="","",IF($AL6164=1,0,IF($AK6164=1,Settings!$C$6,Settings!$C$7))*100)</f>
        <v/>
      </c>
      <c r="X6164" s="8">
        <f>IF($C6164="","",T6164*W6164/100)</f>
        <v/>
      </c>
      <c r="Y6164" s="8">
        <f>IF($C6164="","",T6164-X6164)</f>
        <v/>
      </c>
      <c r="Z6164" s="8">
        <f>IF($C6164="","",Y6164-M6164)</f>
        <v/>
      </c>
      <c r="AD6164" s="8" t="n"/>
      <c r="AG6164" s="14" t="n"/>
      <c r="AI6164">
        <f>IF($C6164="","",IF(COUNTIF($C$2:$C6164,$C6164)=1,1,0))</f>
        <v/>
      </c>
      <c r="AJ6164">
        <f>IF($AI6164=1,SUMPRODUCT(--($AM$2:$AM$7001&lt;$AM6164))+1,"")</f>
        <v/>
      </c>
      <c r="AK6164">
        <f>IF($C6164="","",IF(OR($P6164=TRUE(),$P6164="TRUE"),1,0))</f>
        <v/>
      </c>
      <c r="AL6164">
        <f>IF($C6164="","",IF(AND($V6164="Yes",SUMPRODUCT((LEN(Settings!$F$6:$F$13)&gt;0)*ISNUMBER(SEARCH(Settings!$F$6:$F$13,$O6164)))=0),1,0))</f>
        <v/>
      </c>
      <c r="AM6164">
        <f>IF($AI6164=1,IFERROR(IF(VALUE($C6164)&lt;100000000,VALUE($C6164),1000000000),IFERROR(IF(VALUE(MID($C6164,2,20))&lt;100000000,VALUE(MID($C6164,2,20)),1000000000),1000000000))+ROW()/100000,"")</f>
        <v/>
      </c>
    </row>
    <row r="6165">
      <c r="E6165" s="14" t="n"/>
      <c r="M6165" s="8">
        <f>IF($C6165="","",L6165*T6165/100)</f>
        <v/>
      </c>
      <c r="S6165" s="8" t="n"/>
      <c r="T6165" s="8" t="n"/>
      <c r="W6165">
        <f>IF($C6165="","",IF($AL6165=1,0,IF($AK6165=1,Settings!$C$6,Settings!$C$7))*100)</f>
        <v/>
      </c>
      <c r="X6165" s="8">
        <f>IF($C6165="","",T6165*W6165/100)</f>
        <v/>
      </c>
      <c r="Y6165" s="8">
        <f>IF($C6165="","",T6165-X6165)</f>
        <v/>
      </c>
      <c r="Z6165" s="8">
        <f>IF($C6165="","",Y6165-M6165)</f>
        <v/>
      </c>
      <c r="AD6165" s="8" t="n"/>
      <c r="AG6165" s="14" t="n"/>
      <c r="AI6165">
        <f>IF($C6165="","",IF(COUNTIF($C$2:$C6165,$C6165)=1,1,0))</f>
        <v/>
      </c>
      <c r="AJ6165">
        <f>IF($AI6165=1,SUMPRODUCT(--($AM$2:$AM$7001&lt;$AM6165))+1,"")</f>
        <v/>
      </c>
      <c r="AK6165">
        <f>IF($C6165="","",IF(OR($P6165=TRUE(),$P6165="TRUE"),1,0))</f>
        <v/>
      </c>
      <c r="AL6165">
        <f>IF($C6165="","",IF(AND($V6165="Yes",SUMPRODUCT((LEN(Settings!$F$6:$F$13)&gt;0)*ISNUMBER(SEARCH(Settings!$F$6:$F$13,$O6165)))=0),1,0))</f>
        <v/>
      </c>
      <c r="AM6165">
        <f>IF($AI6165=1,IFERROR(IF(VALUE($C6165)&lt;100000000,VALUE($C6165),1000000000),IFERROR(IF(VALUE(MID($C6165,2,20))&lt;100000000,VALUE(MID($C6165,2,20)),1000000000),1000000000))+ROW()/100000,"")</f>
        <v/>
      </c>
    </row>
    <row r="6166">
      <c r="E6166" s="14" t="n"/>
      <c r="M6166" s="8">
        <f>IF($C6166="","",L6166*T6166/100)</f>
        <v/>
      </c>
      <c r="S6166" s="8" t="n"/>
      <c r="T6166" s="8" t="n"/>
      <c r="W6166">
        <f>IF($C6166="","",IF($AL6166=1,0,IF($AK6166=1,Settings!$C$6,Settings!$C$7))*100)</f>
        <v/>
      </c>
      <c r="X6166" s="8">
        <f>IF($C6166="","",T6166*W6166/100)</f>
        <v/>
      </c>
      <c r="Y6166" s="8">
        <f>IF($C6166="","",T6166-X6166)</f>
        <v/>
      </c>
      <c r="Z6166" s="8">
        <f>IF($C6166="","",Y6166-M6166)</f>
        <v/>
      </c>
      <c r="AD6166" s="8" t="n"/>
      <c r="AG6166" s="14" t="n"/>
      <c r="AI6166">
        <f>IF($C6166="","",IF(COUNTIF($C$2:$C6166,$C6166)=1,1,0))</f>
        <v/>
      </c>
      <c r="AJ6166">
        <f>IF($AI6166=1,SUMPRODUCT(--($AM$2:$AM$7001&lt;$AM6166))+1,"")</f>
        <v/>
      </c>
      <c r="AK6166">
        <f>IF($C6166="","",IF(OR($P6166=TRUE(),$P6166="TRUE"),1,0))</f>
        <v/>
      </c>
      <c r="AL6166">
        <f>IF($C6166="","",IF(AND($V6166="Yes",SUMPRODUCT((LEN(Settings!$F$6:$F$13)&gt;0)*ISNUMBER(SEARCH(Settings!$F$6:$F$13,$O6166)))=0),1,0))</f>
        <v/>
      </c>
      <c r="AM6166">
        <f>IF($AI6166=1,IFERROR(IF(VALUE($C6166)&lt;100000000,VALUE($C6166),1000000000),IFERROR(IF(VALUE(MID($C6166,2,20))&lt;100000000,VALUE(MID($C6166,2,20)),1000000000),1000000000))+ROW()/100000,"")</f>
        <v/>
      </c>
    </row>
    <row r="6167">
      <c r="E6167" s="14" t="n"/>
      <c r="M6167" s="8">
        <f>IF($C6167="","",L6167*T6167/100)</f>
        <v/>
      </c>
      <c r="S6167" s="8" t="n"/>
      <c r="T6167" s="8" t="n"/>
      <c r="W6167">
        <f>IF($C6167="","",IF($AL6167=1,0,IF($AK6167=1,Settings!$C$6,Settings!$C$7))*100)</f>
        <v/>
      </c>
      <c r="X6167" s="8">
        <f>IF($C6167="","",T6167*W6167/100)</f>
        <v/>
      </c>
      <c r="Y6167" s="8">
        <f>IF($C6167="","",T6167-X6167)</f>
        <v/>
      </c>
      <c r="Z6167" s="8">
        <f>IF($C6167="","",Y6167-M6167)</f>
        <v/>
      </c>
      <c r="AD6167" s="8" t="n"/>
      <c r="AG6167" s="14" t="n"/>
      <c r="AI6167">
        <f>IF($C6167="","",IF(COUNTIF($C$2:$C6167,$C6167)=1,1,0))</f>
        <v/>
      </c>
      <c r="AJ6167">
        <f>IF($AI6167=1,SUMPRODUCT(--($AM$2:$AM$7001&lt;$AM6167))+1,"")</f>
        <v/>
      </c>
      <c r="AK6167">
        <f>IF($C6167="","",IF(OR($P6167=TRUE(),$P6167="TRUE"),1,0))</f>
        <v/>
      </c>
      <c r="AL6167">
        <f>IF($C6167="","",IF(AND($V6167="Yes",SUMPRODUCT((LEN(Settings!$F$6:$F$13)&gt;0)*ISNUMBER(SEARCH(Settings!$F$6:$F$13,$O6167)))=0),1,0))</f>
        <v/>
      </c>
      <c r="AM6167">
        <f>IF($AI6167=1,IFERROR(IF(VALUE($C6167)&lt;100000000,VALUE($C6167),1000000000),IFERROR(IF(VALUE(MID($C6167,2,20))&lt;100000000,VALUE(MID($C6167,2,20)),1000000000),1000000000))+ROW()/100000,"")</f>
        <v/>
      </c>
    </row>
    <row r="6168">
      <c r="E6168" s="14" t="n"/>
      <c r="M6168" s="8">
        <f>IF($C6168="","",L6168*T6168/100)</f>
        <v/>
      </c>
      <c r="S6168" s="8" t="n"/>
      <c r="T6168" s="8" t="n"/>
      <c r="W6168">
        <f>IF($C6168="","",IF($AL6168=1,0,IF($AK6168=1,Settings!$C$6,Settings!$C$7))*100)</f>
        <v/>
      </c>
      <c r="X6168" s="8">
        <f>IF($C6168="","",T6168*W6168/100)</f>
        <v/>
      </c>
      <c r="Y6168" s="8">
        <f>IF($C6168="","",T6168-X6168)</f>
        <v/>
      </c>
      <c r="Z6168" s="8">
        <f>IF($C6168="","",Y6168-M6168)</f>
        <v/>
      </c>
      <c r="AD6168" s="8" t="n"/>
      <c r="AG6168" s="14" t="n"/>
      <c r="AI6168">
        <f>IF($C6168="","",IF(COUNTIF($C$2:$C6168,$C6168)=1,1,0))</f>
        <v/>
      </c>
      <c r="AJ6168">
        <f>IF($AI6168=1,SUMPRODUCT(--($AM$2:$AM$7001&lt;$AM6168))+1,"")</f>
        <v/>
      </c>
      <c r="AK6168">
        <f>IF($C6168="","",IF(OR($P6168=TRUE(),$P6168="TRUE"),1,0))</f>
        <v/>
      </c>
      <c r="AL6168">
        <f>IF($C6168="","",IF(AND($V6168="Yes",SUMPRODUCT((LEN(Settings!$F$6:$F$13)&gt;0)*ISNUMBER(SEARCH(Settings!$F$6:$F$13,$O6168)))=0),1,0))</f>
        <v/>
      </c>
      <c r="AM6168">
        <f>IF($AI6168=1,IFERROR(IF(VALUE($C6168)&lt;100000000,VALUE($C6168),1000000000),IFERROR(IF(VALUE(MID($C6168,2,20))&lt;100000000,VALUE(MID($C6168,2,20)),1000000000),1000000000))+ROW()/100000,"")</f>
        <v/>
      </c>
    </row>
    <row r="6169">
      <c r="E6169" s="14" t="n"/>
      <c r="M6169" s="8">
        <f>IF($C6169="","",L6169*T6169/100)</f>
        <v/>
      </c>
      <c r="S6169" s="8" t="n"/>
      <c r="T6169" s="8" t="n"/>
      <c r="W6169">
        <f>IF($C6169="","",IF($AL6169=1,0,IF($AK6169=1,Settings!$C$6,Settings!$C$7))*100)</f>
        <v/>
      </c>
      <c r="X6169" s="8">
        <f>IF($C6169="","",T6169*W6169/100)</f>
        <v/>
      </c>
      <c r="Y6169" s="8">
        <f>IF($C6169="","",T6169-X6169)</f>
        <v/>
      </c>
      <c r="Z6169" s="8">
        <f>IF($C6169="","",Y6169-M6169)</f>
        <v/>
      </c>
      <c r="AD6169" s="8" t="n"/>
      <c r="AG6169" s="14" t="n"/>
      <c r="AI6169">
        <f>IF($C6169="","",IF(COUNTIF($C$2:$C6169,$C6169)=1,1,0))</f>
        <v/>
      </c>
      <c r="AJ6169">
        <f>IF($AI6169=1,SUMPRODUCT(--($AM$2:$AM$7001&lt;$AM6169))+1,"")</f>
        <v/>
      </c>
      <c r="AK6169">
        <f>IF($C6169="","",IF(OR($P6169=TRUE(),$P6169="TRUE"),1,0))</f>
        <v/>
      </c>
      <c r="AL6169">
        <f>IF($C6169="","",IF(AND($V6169="Yes",SUMPRODUCT((LEN(Settings!$F$6:$F$13)&gt;0)*ISNUMBER(SEARCH(Settings!$F$6:$F$13,$O6169)))=0),1,0))</f>
        <v/>
      </c>
      <c r="AM6169">
        <f>IF($AI6169=1,IFERROR(IF(VALUE($C6169)&lt;100000000,VALUE($C6169),1000000000),IFERROR(IF(VALUE(MID($C6169,2,20))&lt;100000000,VALUE(MID($C6169,2,20)),1000000000),1000000000))+ROW()/100000,"")</f>
        <v/>
      </c>
    </row>
    <row r="6170">
      <c r="E6170" s="14" t="n"/>
      <c r="M6170" s="8">
        <f>IF($C6170="","",L6170*T6170/100)</f>
        <v/>
      </c>
      <c r="S6170" s="8" t="n"/>
      <c r="T6170" s="8" t="n"/>
      <c r="W6170">
        <f>IF($C6170="","",IF($AL6170=1,0,IF($AK6170=1,Settings!$C$6,Settings!$C$7))*100)</f>
        <v/>
      </c>
      <c r="X6170" s="8">
        <f>IF($C6170="","",T6170*W6170/100)</f>
        <v/>
      </c>
      <c r="Y6170" s="8">
        <f>IF($C6170="","",T6170-X6170)</f>
        <v/>
      </c>
      <c r="Z6170" s="8">
        <f>IF($C6170="","",Y6170-M6170)</f>
        <v/>
      </c>
      <c r="AD6170" s="8" t="n"/>
      <c r="AG6170" s="14" t="n"/>
      <c r="AI6170">
        <f>IF($C6170="","",IF(COUNTIF($C$2:$C6170,$C6170)=1,1,0))</f>
        <v/>
      </c>
      <c r="AJ6170">
        <f>IF($AI6170=1,SUMPRODUCT(--($AM$2:$AM$7001&lt;$AM6170))+1,"")</f>
        <v/>
      </c>
      <c r="AK6170">
        <f>IF($C6170="","",IF(OR($P6170=TRUE(),$P6170="TRUE"),1,0))</f>
        <v/>
      </c>
      <c r="AL6170">
        <f>IF($C6170="","",IF(AND($V6170="Yes",SUMPRODUCT((LEN(Settings!$F$6:$F$13)&gt;0)*ISNUMBER(SEARCH(Settings!$F$6:$F$13,$O6170)))=0),1,0))</f>
        <v/>
      </c>
      <c r="AM6170">
        <f>IF($AI6170=1,IFERROR(IF(VALUE($C6170)&lt;100000000,VALUE($C6170),1000000000),IFERROR(IF(VALUE(MID($C6170,2,20))&lt;100000000,VALUE(MID($C6170,2,20)),1000000000),1000000000))+ROW()/100000,"")</f>
        <v/>
      </c>
    </row>
    <row r="6171">
      <c r="E6171" s="14" t="n"/>
      <c r="M6171" s="8">
        <f>IF($C6171="","",L6171*T6171/100)</f>
        <v/>
      </c>
      <c r="S6171" s="8" t="n"/>
      <c r="T6171" s="8" t="n"/>
      <c r="W6171">
        <f>IF($C6171="","",IF($AL6171=1,0,IF($AK6171=1,Settings!$C$6,Settings!$C$7))*100)</f>
        <v/>
      </c>
      <c r="X6171" s="8">
        <f>IF($C6171="","",T6171*W6171/100)</f>
        <v/>
      </c>
      <c r="Y6171" s="8">
        <f>IF($C6171="","",T6171-X6171)</f>
        <v/>
      </c>
      <c r="Z6171" s="8">
        <f>IF($C6171="","",Y6171-M6171)</f>
        <v/>
      </c>
      <c r="AD6171" s="8" t="n"/>
      <c r="AG6171" s="14" t="n"/>
      <c r="AI6171">
        <f>IF($C6171="","",IF(COUNTIF($C$2:$C6171,$C6171)=1,1,0))</f>
        <v/>
      </c>
      <c r="AJ6171">
        <f>IF($AI6171=1,SUMPRODUCT(--($AM$2:$AM$7001&lt;$AM6171))+1,"")</f>
        <v/>
      </c>
      <c r="AK6171">
        <f>IF($C6171="","",IF(OR($P6171=TRUE(),$P6171="TRUE"),1,0))</f>
        <v/>
      </c>
      <c r="AL6171">
        <f>IF($C6171="","",IF(AND($V6171="Yes",SUMPRODUCT((LEN(Settings!$F$6:$F$13)&gt;0)*ISNUMBER(SEARCH(Settings!$F$6:$F$13,$O6171)))=0),1,0))</f>
        <v/>
      </c>
      <c r="AM6171">
        <f>IF($AI6171=1,IFERROR(IF(VALUE($C6171)&lt;100000000,VALUE($C6171),1000000000),IFERROR(IF(VALUE(MID($C6171,2,20))&lt;100000000,VALUE(MID($C6171,2,20)),1000000000),1000000000))+ROW()/100000,"")</f>
        <v/>
      </c>
    </row>
    <row r="6172">
      <c r="E6172" s="14" t="n"/>
      <c r="M6172" s="8">
        <f>IF($C6172="","",L6172*T6172/100)</f>
        <v/>
      </c>
      <c r="S6172" s="8" t="n"/>
      <c r="T6172" s="8" t="n"/>
      <c r="W6172">
        <f>IF($C6172="","",IF($AL6172=1,0,IF($AK6172=1,Settings!$C$6,Settings!$C$7))*100)</f>
        <v/>
      </c>
      <c r="X6172" s="8">
        <f>IF($C6172="","",T6172*W6172/100)</f>
        <v/>
      </c>
      <c r="Y6172" s="8">
        <f>IF($C6172="","",T6172-X6172)</f>
        <v/>
      </c>
      <c r="Z6172" s="8">
        <f>IF($C6172="","",Y6172-M6172)</f>
        <v/>
      </c>
      <c r="AD6172" s="8" t="n"/>
      <c r="AG6172" s="14" t="n"/>
      <c r="AI6172">
        <f>IF($C6172="","",IF(COUNTIF($C$2:$C6172,$C6172)=1,1,0))</f>
        <v/>
      </c>
      <c r="AJ6172">
        <f>IF($AI6172=1,SUMPRODUCT(--($AM$2:$AM$7001&lt;$AM6172))+1,"")</f>
        <v/>
      </c>
      <c r="AK6172">
        <f>IF($C6172="","",IF(OR($P6172=TRUE(),$P6172="TRUE"),1,0))</f>
        <v/>
      </c>
      <c r="AL6172">
        <f>IF($C6172="","",IF(AND($V6172="Yes",SUMPRODUCT((LEN(Settings!$F$6:$F$13)&gt;0)*ISNUMBER(SEARCH(Settings!$F$6:$F$13,$O6172)))=0),1,0))</f>
        <v/>
      </c>
      <c r="AM6172">
        <f>IF($AI6172=1,IFERROR(IF(VALUE($C6172)&lt;100000000,VALUE($C6172),1000000000),IFERROR(IF(VALUE(MID($C6172,2,20))&lt;100000000,VALUE(MID($C6172,2,20)),1000000000),1000000000))+ROW()/100000,"")</f>
        <v/>
      </c>
    </row>
    <row r="6173">
      <c r="E6173" s="14" t="n"/>
      <c r="M6173" s="8">
        <f>IF($C6173="","",L6173*T6173/100)</f>
        <v/>
      </c>
      <c r="S6173" s="8" t="n"/>
      <c r="T6173" s="8" t="n"/>
      <c r="W6173">
        <f>IF($C6173="","",IF($AL6173=1,0,IF($AK6173=1,Settings!$C$6,Settings!$C$7))*100)</f>
        <v/>
      </c>
      <c r="X6173" s="8">
        <f>IF($C6173="","",T6173*W6173/100)</f>
        <v/>
      </c>
      <c r="Y6173" s="8">
        <f>IF($C6173="","",T6173-X6173)</f>
        <v/>
      </c>
      <c r="Z6173" s="8">
        <f>IF($C6173="","",Y6173-M6173)</f>
        <v/>
      </c>
      <c r="AD6173" s="8" t="n"/>
      <c r="AG6173" s="14" t="n"/>
      <c r="AI6173">
        <f>IF($C6173="","",IF(COUNTIF($C$2:$C6173,$C6173)=1,1,0))</f>
        <v/>
      </c>
      <c r="AJ6173">
        <f>IF($AI6173=1,SUMPRODUCT(--($AM$2:$AM$7001&lt;$AM6173))+1,"")</f>
        <v/>
      </c>
      <c r="AK6173">
        <f>IF($C6173="","",IF(OR($P6173=TRUE(),$P6173="TRUE"),1,0))</f>
        <v/>
      </c>
      <c r="AL6173">
        <f>IF($C6173="","",IF(AND($V6173="Yes",SUMPRODUCT((LEN(Settings!$F$6:$F$13)&gt;0)*ISNUMBER(SEARCH(Settings!$F$6:$F$13,$O6173)))=0),1,0))</f>
        <v/>
      </c>
      <c r="AM6173">
        <f>IF($AI6173=1,IFERROR(IF(VALUE($C6173)&lt;100000000,VALUE($C6173),1000000000),IFERROR(IF(VALUE(MID($C6173,2,20))&lt;100000000,VALUE(MID($C6173,2,20)),1000000000),1000000000))+ROW()/100000,"")</f>
        <v/>
      </c>
    </row>
    <row r="6174">
      <c r="E6174" s="14" t="n"/>
      <c r="M6174" s="8">
        <f>IF($C6174="","",L6174*T6174/100)</f>
        <v/>
      </c>
      <c r="S6174" s="8" t="n"/>
      <c r="T6174" s="8" t="n"/>
      <c r="W6174">
        <f>IF($C6174="","",IF($AL6174=1,0,IF($AK6174=1,Settings!$C$6,Settings!$C$7))*100)</f>
        <v/>
      </c>
      <c r="X6174" s="8">
        <f>IF($C6174="","",T6174*W6174/100)</f>
        <v/>
      </c>
      <c r="Y6174" s="8">
        <f>IF($C6174="","",T6174-X6174)</f>
        <v/>
      </c>
      <c r="Z6174" s="8">
        <f>IF($C6174="","",Y6174-M6174)</f>
        <v/>
      </c>
      <c r="AD6174" s="8" t="n"/>
      <c r="AG6174" s="14" t="n"/>
      <c r="AI6174">
        <f>IF($C6174="","",IF(COUNTIF($C$2:$C6174,$C6174)=1,1,0))</f>
        <v/>
      </c>
      <c r="AJ6174">
        <f>IF($AI6174=1,SUMPRODUCT(--($AM$2:$AM$7001&lt;$AM6174))+1,"")</f>
        <v/>
      </c>
      <c r="AK6174">
        <f>IF($C6174="","",IF(OR($P6174=TRUE(),$P6174="TRUE"),1,0))</f>
        <v/>
      </c>
      <c r="AL6174">
        <f>IF($C6174="","",IF(AND($V6174="Yes",SUMPRODUCT((LEN(Settings!$F$6:$F$13)&gt;0)*ISNUMBER(SEARCH(Settings!$F$6:$F$13,$O6174)))=0),1,0))</f>
        <v/>
      </c>
      <c r="AM6174">
        <f>IF($AI6174=1,IFERROR(IF(VALUE($C6174)&lt;100000000,VALUE($C6174),1000000000),IFERROR(IF(VALUE(MID($C6174,2,20))&lt;100000000,VALUE(MID($C6174,2,20)),1000000000),1000000000))+ROW()/100000,"")</f>
        <v/>
      </c>
    </row>
    <row r="6175">
      <c r="E6175" s="14" t="n"/>
      <c r="M6175" s="8">
        <f>IF($C6175="","",L6175*T6175/100)</f>
        <v/>
      </c>
      <c r="S6175" s="8" t="n"/>
      <c r="T6175" s="8" t="n"/>
      <c r="W6175">
        <f>IF($C6175="","",IF($AL6175=1,0,IF($AK6175=1,Settings!$C$6,Settings!$C$7))*100)</f>
        <v/>
      </c>
      <c r="X6175" s="8">
        <f>IF($C6175="","",T6175*W6175/100)</f>
        <v/>
      </c>
      <c r="Y6175" s="8">
        <f>IF($C6175="","",T6175-X6175)</f>
        <v/>
      </c>
      <c r="Z6175" s="8">
        <f>IF($C6175="","",Y6175-M6175)</f>
        <v/>
      </c>
      <c r="AD6175" s="8" t="n"/>
      <c r="AG6175" s="14" t="n"/>
      <c r="AI6175">
        <f>IF($C6175="","",IF(COUNTIF($C$2:$C6175,$C6175)=1,1,0))</f>
        <v/>
      </c>
      <c r="AJ6175">
        <f>IF($AI6175=1,SUMPRODUCT(--($AM$2:$AM$7001&lt;$AM6175))+1,"")</f>
        <v/>
      </c>
      <c r="AK6175">
        <f>IF($C6175="","",IF(OR($P6175=TRUE(),$P6175="TRUE"),1,0))</f>
        <v/>
      </c>
      <c r="AL6175">
        <f>IF($C6175="","",IF(AND($V6175="Yes",SUMPRODUCT((LEN(Settings!$F$6:$F$13)&gt;0)*ISNUMBER(SEARCH(Settings!$F$6:$F$13,$O6175)))=0),1,0))</f>
        <v/>
      </c>
      <c r="AM6175">
        <f>IF($AI6175=1,IFERROR(IF(VALUE($C6175)&lt;100000000,VALUE($C6175),1000000000),IFERROR(IF(VALUE(MID($C6175,2,20))&lt;100000000,VALUE(MID($C6175,2,20)),1000000000),1000000000))+ROW()/100000,"")</f>
        <v/>
      </c>
    </row>
    <row r="6176">
      <c r="E6176" s="14" t="n"/>
      <c r="M6176" s="8">
        <f>IF($C6176="","",L6176*T6176/100)</f>
        <v/>
      </c>
      <c r="S6176" s="8" t="n"/>
      <c r="T6176" s="8" t="n"/>
      <c r="W6176">
        <f>IF($C6176="","",IF($AL6176=1,0,IF($AK6176=1,Settings!$C$6,Settings!$C$7))*100)</f>
        <v/>
      </c>
      <c r="X6176" s="8">
        <f>IF($C6176="","",T6176*W6176/100)</f>
        <v/>
      </c>
      <c r="Y6176" s="8">
        <f>IF($C6176="","",T6176-X6176)</f>
        <v/>
      </c>
      <c r="Z6176" s="8">
        <f>IF($C6176="","",Y6176-M6176)</f>
        <v/>
      </c>
      <c r="AD6176" s="8" t="n"/>
      <c r="AG6176" s="14" t="n"/>
      <c r="AI6176">
        <f>IF($C6176="","",IF(COUNTIF($C$2:$C6176,$C6176)=1,1,0))</f>
        <v/>
      </c>
      <c r="AJ6176">
        <f>IF($AI6176=1,SUMPRODUCT(--($AM$2:$AM$7001&lt;$AM6176))+1,"")</f>
        <v/>
      </c>
      <c r="AK6176">
        <f>IF($C6176="","",IF(OR($P6176=TRUE(),$P6176="TRUE"),1,0))</f>
        <v/>
      </c>
      <c r="AL6176">
        <f>IF($C6176="","",IF(AND($V6176="Yes",SUMPRODUCT((LEN(Settings!$F$6:$F$13)&gt;0)*ISNUMBER(SEARCH(Settings!$F$6:$F$13,$O6176)))=0),1,0))</f>
        <v/>
      </c>
      <c r="AM6176">
        <f>IF($AI6176=1,IFERROR(IF(VALUE($C6176)&lt;100000000,VALUE($C6176),1000000000),IFERROR(IF(VALUE(MID($C6176,2,20))&lt;100000000,VALUE(MID($C6176,2,20)),1000000000),1000000000))+ROW()/100000,"")</f>
        <v/>
      </c>
    </row>
    <row r="6177">
      <c r="E6177" s="14" t="n"/>
      <c r="M6177" s="8">
        <f>IF($C6177="","",L6177*T6177/100)</f>
        <v/>
      </c>
      <c r="S6177" s="8" t="n"/>
      <c r="T6177" s="8" t="n"/>
      <c r="W6177">
        <f>IF($C6177="","",IF($AL6177=1,0,IF($AK6177=1,Settings!$C$6,Settings!$C$7))*100)</f>
        <v/>
      </c>
      <c r="X6177" s="8">
        <f>IF($C6177="","",T6177*W6177/100)</f>
        <v/>
      </c>
      <c r="Y6177" s="8">
        <f>IF($C6177="","",T6177-X6177)</f>
        <v/>
      </c>
      <c r="Z6177" s="8">
        <f>IF($C6177="","",Y6177-M6177)</f>
        <v/>
      </c>
      <c r="AD6177" s="8" t="n"/>
      <c r="AG6177" s="14" t="n"/>
      <c r="AI6177">
        <f>IF($C6177="","",IF(COUNTIF($C$2:$C6177,$C6177)=1,1,0))</f>
        <v/>
      </c>
      <c r="AJ6177">
        <f>IF($AI6177=1,SUMPRODUCT(--($AM$2:$AM$7001&lt;$AM6177))+1,"")</f>
        <v/>
      </c>
      <c r="AK6177">
        <f>IF($C6177="","",IF(OR($P6177=TRUE(),$P6177="TRUE"),1,0))</f>
        <v/>
      </c>
      <c r="AL6177">
        <f>IF($C6177="","",IF(AND($V6177="Yes",SUMPRODUCT((LEN(Settings!$F$6:$F$13)&gt;0)*ISNUMBER(SEARCH(Settings!$F$6:$F$13,$O6177)))=0),1,0))</f>
        <v/>
      </c>
      <c r="AM6177">
        <f>IF($AI6177=1,IFERROR(IF(VALUE($C6177)&lt;100000000,VALUE($C6177),1000000000),IFERROR(IF(VALUE(MID($C6177,2,20))&lt;100000000,VALUE(MID($C6177,2,20)),1000000000),1000000000))+ROW()/100000,"")</f>
        <v/>
      </c>
    </row>
    <row r="6178">
      <c r="E6178" s="14" t="n"/>
      <c r="M6178" s="8">
        <f>IF($C6178="","",L6178*T6178/100)</f>
        <v/>
      </c>
      <c r="S6178" s="8" t="n"/>
      <c r="T6178" s="8" t="n"/>
      <c r="W6178">
        <f>IF($C6178="","",IF($AL6178=1,0,IF($AK6178=1,Settings!$C$6,Settings!$C$7))*100)</f>
        <v/>
      </c>
      <c r="X6178" s="8">
        <f>IF($C6178="","",T6178*W6178/100)</f>
        <v/>
      </c>
      <c r="Y6178" s="8">
        <f>IF($C6178="","",T6178-X6178)</f>
        <v/>
      </c>
      <c r="Z6178" s="8">
        <f>IF($C6178="","",Y6178-M6178)</f>
        <v/>
      </c>
      <c r="AD6178" s="8" t="n"/>
      <c r="AG6178" s="14" t="n"/>
      <c r="AI6178">
        <f>IF($C6178="","",IF(COUNTIF($C$2:$C6178,$C6178)=1,1,0))</f>
        <v/>
      </c>
      <c r="AJ6178">
        <f>IF($AI6178=1,SUMPRODUCT(--($AM$2:$AM$7001&lt;$AM6178))+1,"")</f>
        <v/>
      </c>
      <c r="AK6178">
        <f>IF($C6178="","",IF(OR($P6178=TRUE(),$P6178="TRUE"),1,0))</f>
        <v/>
      </c>
      <c r="AL6178">
        <f>IF($C6178="","",IF(AND($V6178="Yes",SUMPRODUCT((LEN(Settings!$F$6:$F$13)&gt;0)*ISNUMBER(SEARCH(Settings!$F$6:$F$13,$O6178)))=0),1,0))</f>
        <v/>
      </c>
      <c r="AM6178">
        <f>IF($AI6178=1,IFERROR(IF(VALUE($C6178)&lt;100000000,VALUE($C6178),1000000000),IFERROR(IF(VALUE(MID($C6178,2,20))&lt;100000000,VALUE(MID($C6178,2,20)),1000000000),1000000000))+ROW()/100000,"")</f>
        <v/>
      </c>
    </row>
    <row r="6179">
      <c r="E6179" s="14" t="n"/>
      <c r="M6179" s="8">
        <f>IF($C6179="","",L6179*T6179/100)</f>
        <v/>
      </c>
      <c r="S6179" s="8" t="n"/>
      <c r="T6179" s="8" t="n"/>
      <c r="W6179">
        <f>IF($C6179="","",IF($AL6179=1,0,IF($AK6179=1,Settings!$C$6,Settings!$C$7))*100)</f>
        <v/>
      </c>
      <c r="X6179" s="8">
        <f>IF($C6179="","",T6179*W6179/100)</f>
        <v/>
      </c>
      <c r="Y6179" s="8">
        <f>IF($C6179="","",T6179-X6179)</f>
        <v/>
      </c>
      <c r="Z6179" s="8">
        <f>IF($C6179="","",Y6179-M6179)</f>
        <v/>
      </c>
      <c r="AD6179" s="8" t="n"/>
      <c r="AG6179" s="14" t="n"/>
      <c r="AI6179">
        <f>IF($C6179="","",IF(COUNTIF($C$2:$C6179,$C6179)=1,1,0))</f>
        <v/>
      </c>
      <c r="AJ6179">
        <f>IF($AI6179=1,SUMPRODUCT(--($AM$2:$AM$7001&lt;$AM6179))+1,"")</f>
        <v/>
      </c>
      <c r="AK6179">
        <f>IF($C6179="","",IF(OR($P6179=TRUE(),$P6179="TRUE"),1,0))</f>
        <v/>
      </c>
      <c r="AL6179">
        <f>IF($C6179="","",IF(AND($V6179="Yes",SUMPRODUCT((LEN(Settings!$F$6:$F$13)&gt;0)*ISNUMBER(SEARCH(Settings!$F$6:$F$13,$O6179)))=0),1,0))</f>
        <v/>
      </c>
      <c r="AM6179">
        <f>IF($AI6179=1,IFERROR(IF(VALUE($C6179)&lt;100000000,VALUE($C6179),1000000000),IFERROR(IF(VALUE(MID($C6179,2,20))&lt;100000000,VALUE(MID($C6179,2,20)),1000000000),1000000000))+ROW()/100000,"")</f>
        <v/>
      </c>
    </row>
    <row r="6180">
      <c r="E6180" s="14" t="n"/>
      <c r="M6180" s="8">
        <f>IF($C6180="","",L6180*T6180/100)</f>
        <v/>
      </c>
      <c r="S6180" s="8" t="n"/>
      <c r="T6180" s="8" t="n"/>
      <c r="W6180">
        <f>IF($C6180="","",IF($AL6180=1,0,IF($AK6180=1,Settings!$C$6,Settings!$C$7))*100)</f>
        <v/>
      </c>
      <c r="X6180" s="8">
        <f>IF($C6180="","",T6180*W6180/100)</f>
        <v/>
      </c>
      <c r="Y6180" s="8">
        <f>IF($C6180="","",T6180-X6180)</f>
        <v/>
      </c>
      <c r="Z6180" s="8">
        <f>IF($C6180="","",Y6180-M6180)</f>
        <v/>
      </c>
      <c r="AD6180" s="8" t="n"/>
      <c r="AG6180" s="14" t="n"/>
      <c r="AI6180">
        <f>IF($C6180="","",IF(COUNTIF($C$2:$C6180,$C6180)=1,1,0))</f>
        <v/>
      </c>
      <c r="AJ6180">
        <f>IF($AI6180=1,SUMPRODUCT(--($AM$2:$AM$7001&lt;$AM6180))+1,"")</f>
        <v/>
      </c>
      <c r="AK6180">
        <f>IF($C6180="","",IF(OR($P6180=TRUE(),$P6180="TRUE"),1,0))</f>
        <v/>
      </c>
      <c r="AL6180">
        <f>IF($C6180="","",IF(AND($V6180="Yes",SUMPRODUCT((LEN(Settings!$F$6:$F$13)&gt;0)*ISNUMBER(SEARCH(Settings!$F$6:$F$13,$O6180)))=0),1,0))</f>
        <v/>
      </c>
      <c r="AM6180">
        <f>IF($AI6180=1,IFERROR(IF(VALUE($C6180)&lt;100000000,VALUE($C6180),1000000000),IFERROR(IF(VALUE(MID($C6180,2,20))&lt;100000000,VALUE(MID($C6180,2,20)),1000000000),1000000000))+ROW()/100000,"")</f>
        <v/>
      </c>
    </row>
    <row r="6181">
      <c r="E6181" s="14" t="n"/>
      <c r="M6181" s="8">
        <f>IF($C6181="","",L6181*T6181/100)</f>
        <v/>
      </c>
      <c r="S6181" s="8" t="n"/>
      <c r="T6181" s="8" t="n"/>
      <c r="W6181">
        <f>IF($C6181="","",IF($AL6181=1,0,IF($AK6181=1,Settings!$C$6,Settings!$C$7))*100)</f>
        <v/>
      </c>
      <c r="X6181" s="8">
        <f>IF($C6181="","",T6181*W6181/100)</f>
        <v/>
      </c>
      <c r="Y6181" s="8">
        <f>IF($C6181="","",T6181-X6181)</f>
        <v/>
      </c>
      <c r="Z6181" s="8">
        <f>IF($C6181="","",Y6181-M6181)</f>
        <v/>
      </c>
      <c r="AD6181" s="8" t="n"/>
      <c r="AG6181" s="14" t="n"/>
      <c r="AI6181">
        <f>IF($C6181="","",IF(COUNTIF($C$2:$C6181,$C6181)=1,1,0))</f>
        <v/>
      </c>
      <c r="AJ6181">
        <f>IF($AI6181=1,SUMPRODUCT(--($AM$2:$AM$7001&lt;$AM6181))+1,"")</f>
        <v/>
      </c>
      <c r="AK6181">
        <f>IF($C6181="","",IF(OR($P6181=TRUE(),$P6181="TRUE"),1,0))</f>
        <v/>
      </c>
      <c r="AL6181">
        <f>IF($C6181="","",IF(AND($V6181="Yes",SUMPRODUCT((LEN(Settings!$F$6:$F$13)&gt;0)*ISNUMBER(SEARCH(Settings!$F$6:$F$13,$O6181)))=0),1,0))</f>
        <v/>
      </c>
      <c r="AM6181">
        <f>IF($AI6181=1,IFERROR(IF(VALUE($C6181)&lt;100000000,VALUE($C6181),1000000000),IFERROR(IF(VALUE(MID($C6181,2,20))&lt;100000000,VALUE(MID($C6181,2,20)),1000000000),1000000000))+ROW()/100000,"")</f>
        <v/>
      </c>
    </row>
    <row r="6182">
      <c r="E6182" s="14" t="n"/>
      <c r="M6182" s="8">
        <f>IF($C6182="","",L6182*T6182/100)</f>
        <v/>
      </c>
      <c r="S6182" s="8" t="n"/>
      <c r="T6182" s="8" t="n"/>
      <c r="W6182">
        <f>IF($C6182="","",IF($AL6182=1,0,IF($AK6182=1,Settings!$C$6,Settings!$C$7))*100)</f>
        <v/>
      </c>
      <c r="X6182" s="8">
        <f>IF($C6182="","",T6182*W6182/100)</f>
        <v/>
      </c>
      <c r="Y6182" s="8">
        <f>IF($C6182="","",T6182-X6182)</f>
        <v/>
      </c>
      <c r="Z6182" s="8">
        <f>IF($C6182="","",Y6182-M6182)</f>
        <v/>
      </c>
      <c r="AD6182" s="8" t="n"/>
      <c r="AG6182" s="14" t="n"/>
      <c r="AI6182">
        <f>IF($C6182="","",IF(COUNTIF($C$2:$C6182,$C6182)=1,1,0))</f>
        <v/>
      </c>
      <c r="AJ6182">
        <f>IF($AI6182=1,SUMPRODUCT(--($AM$2:$AM$7001&lt;$AM6182))+1,"")</f>
        <v/>
      </c>
      <c r="AK6182">
        <f>IF($C6182="","",IF(OR($P6182=TRUE(),$P6182="TRUE"),1,0))</f>
        <v/>
      </c>
      <c r="AL6182">
        <f>IF($C6182="","",IF(AND($V6182="Yes",SUMPRODUCT((LEN(Settings!$F$6:$F$13)&gt;0)*ISNUMBER(SEARCH(Settings!$F$6:$F$13,$O6182)))=0),1,0))</f>
        <v/>
      </c>
      <c r="AM6182">
        <f>IF($AI6182=1,IFERROR(IF(VALUE($C6182)&lt;100000000,VALUE($C6182),1000000000),IFERROR(IF(VALUE(MID($C6182,2,20))&lt;100000000,VALUE(MID($C6182,2,20)),1000000000),1000000000))+ROW()/100000,"")</f>
        <v/>
      </c>
    </row>
    <row r="6183">
      <c r="E6183" s="14" t="n"/>
      <c r="M6183" s="8">
        <f>IF($C6183="","",L6183*T6183/100)</f>
        <v/>
      </c>
      <c r="S6183" s="8" t="n"/>
      <c r="T6183" s="8" t="n"/>
      <c r="W6183">
        <f>IF($C6183="","",IF($AL6183=1,0,IF($AK6183=1,Settings!$C$6,Settings!$C$7))*100)</f>
        <v/>
      </c>
      <c r="X6183" s="8">
        <f>IF($C6183="","",T6183*W6183/100)</f>
        <v/>
      </c>
      <c r="Y6183" s="8">
        <f>IF($C6183="","",T6183-X6183)</f>
        <v/>
      </c>
      <c r="Z6183" s="8">
        <f>IF($C6183="","",Y6183-M6183)</f>
        <v/>
      </c>
      <c r="AD6183" s="8" t="n"/>
      <c r="AG6183" s="14" t="n"/>
      <c r="AI6183">
        <f>IF($C6183="","",IF(COUNTIF($C$2:$C6183,$C6183)=1,1,0))</f>
        <v/>
      </c>
      <c r="AJ6183">
        <f>IF($AI6183=1,SUMPRODUCT(--($AM$2:$AM$7001&lt;$AM6183))+1,"")</f>
        <v/>
      </c>
      <c r="AK6183">
        <f>IF($C6183="","",IF(OR($P6183=TRUE(),$P6183="TRUE"),1,0))</f>
        <v/>
      </c>
      <c r="AL6183">
        <f>IF($C6183="","",IF(AND($V6183="Yes",SUMPRODUCT((LEN(Settings!$F$6:$F$13)&gt;0)*ISNUMBER(SEARCH(Settings!$F$6:$F$13,$O6183)))=0),1,0))</f>
        <v/>
      </c>
      <c r="AM6183">
        <f>IF($AI6183=1,IFERROR(IF(VALUE($C6183)&lt;100000000,VALUE($C6183),1000000000),IFERROR(IF(VALUE(MID($C6183,2,20))&lt;100000000,VALUE(MID($C6183,2,20)),1000000000),1000000000))+ROW()/100000,"")</f>
        <v/>
      </c>
    </row>
    <row r="6184">
      <c r="E6184" s="14" t="n"/>
      <c r="M6184" s="8">
        <f>IF($C6184="","",L6184*T6184/100)</f>
        <v/>
      </c>
      <c r="S6184" s="8" t="n"/>
      <c r="T6184" s="8" t="n"/>
      <c r="W6184">
        <f>IF($C6184="","",IF($AL6184=1,0,IF($AK6184=1,Settings!$C$6,Settings!$C$7))*100)</f>
        <v/>
      </c>
      <c r="X6184" s="8">
        <f>IF($C6184="","",T6184*W6184/100)</f>
        <v/>
      </c>
      <c r="Y6184" s="8">
        <f>IF($C6184="","",T6184-X6184)</f>
        <v/>
      </c>
      <c r="Z6184" s="8">
        <f>IF($C6184="","",Y6184-M6184)</f>
        <v/>
      </c>
      <c r="AD6184" s="8" t="n"/>
      <c r="AG6184" s="14" t="n"/>
      <c r="AI6184">
        <f>IF($C6184="","",IF(COUNTIF($C$2:$C6184,$C6184)=1,1,0))</f>
        <v/>
      </c>
      <c r="AJ6184">
        <f>IF($AI6184=1,SUMPRODUCT(--($AM$2:$AM$7001&lt;$AM6184))+1,"")</f>
        <v/>
      </c>
      <c r="AK6184">
        <f>IF($C6184="","",IF(OR($P6184=TRUE(),$P6184="TRUE"),1,0))</f>
        <v/>
      </c>
      <c r="AL6184">
        <f>IF($C6184="","",IF(AND($V6184="Yes",SUMPRODUCT((LEN(Settings!$F$6:$F$13)&gt;0)*ISNUMBER(SEARCH(Settings!$F$6:$F$13,$O6184)))=0),1,0))</f>
        <v/>
      </c>
      <c r="AM6184">
        <f>IF($AI6184=1,IFERROR(IF(VALUE($C6184)&lt;100000000,VALUE($C6184),1000000000),IFERROR(IF(VALUE(MID($C6184,2,20))&lt;100000000,VALUE(MID($C6184,2,20)),1000000000),1000000000))+ROW()/100000,"")</f>
        <v/>
      </c>
    </row>
    <row r="6185">
      <c r="E6185" s="14" t="n"/>
      <c r="M6185" s="8">
        <f>IF($C6185="","",L6185*T6185/100)</f>
        <v/>
      </c>
      <c r="S6185" s="8" t="n"/>
      <c r="T6185" s="8" t="n"/>
      <c r="W6185">
        <f>IF($C6185="","",IF($AL6185=1,0,IF($AK6185=1,Settings!$C$6,Settings!$C$7))*100)</f>
        <v/>
      </c>
      <c r="X6185" s="8">
        <f>IF($C6185="","",T6185*W6185/100)</f>
        <v/>
      </c>
      <c r="Y6185" s="8">
        <f>IF($C6185="","",T6185-X6185)</f>
        <v/>
      </c>
      <c r="Z6185" s="8">
        <f>IF($C6185="","",Y6185-M6185)</f>
        <v/>
      </c>
      <c r="AD6185" s="8" t="n"/>
      <c r="AG6185" s="14" t="n"/>
      <c r="AI6185">
        <f>IF($C6185="","",IF(COUNTIF($C$2:$C6185,$C6185)=1,1,0))</f>
        <v/>
      </c>
      <c r="AJ6185">
        <f>IF($AI6185=1,SUMPRODUCT(--($AM$2:$AM$7001&lt;$AM6185))+1,"")</f>
        <v/>
      </c>
      <c r="AK6185">
        <f>IF($C6185="","",IF(OR($P6185=TRUE(),$P6185="TRUE"),1,0))</f>
        <v/>
      </c>
      <c r="AL6185">
        <f>IF($C6185="","",IF(AND($V6185="Yes",SUMPRODUCT((LEN(Settings!$F$6:$F$13)&gt;0)*ISNUMBER(SEARCH(Settings!$F$6:$F$13,$O6185)))=0),1,0))</f>
        <v/>
      </c>
      <c r="AM6185">
        <f>IF($AI6185=1,IFERROR(IF(VALUE($C6185)&lt;100000000,VALUE($C6185),1000000000),IFERROR(IF(VALUE(MID($C6185,2,20))&lt;100000000,VALUE(MID($C6185,2,20)),1000000000),1000000000))+ROW()/100000,"")</f>
        <v/>
      </c>
    </row>
    <row r="6186">
      <c r="E6186" s="14" t="n"/>
      <c r="M6186" s="8">
        <f>IF($C6186="","",L6186*T6186/100)</f>
        <v/>
      </c>
      <c r="S6186" s="8" t="n"/>
      <c r="T6186" s="8" t="n"/>
      <c r="W6186">
        <f>IF($C6186="","",IF($AL6186=1,0,IF($AK6186=1,Settings!$C$6,Settings!$C$7))*100)</f>
        <v/>
      </c>
      <c r="X6186" s="8">
        <f>IF($C6186="","",T6186*W6186/100)</f>
        <v/>
      </c>
      <c r="Y6186" s="8">
        <f>IF($C6186="","",T6186-X6186)</f>
        <v/>
      </c>
      <c r="Z6186" s="8">
        <f>IF($C6186="","",Y6186-M6186)</f>
        <v/>
      </c>
      <c r="AD6186" s="8" t="n"/>
      <c r="AG6186" s="14" t="n"/>
      <c r="AI6186">
        <f>IF($C6186="","",IF(COUNTIF($C$2:$C6186,$C6186)=1,1,0))</f>
        <v/>
      </c>
      <c r="AJ6186">
        <f>IF($AI6186=1,SUMPRODUCT(--($AM$2:$AM$7001&lt;$AM6186))+1,"")</f>
        <v/>
      </c>
      <c r="AK6186">
        <f>IF($C6186="","",IF(OR($P6186=TRUE(),$P6186="TRUE"),1,0))</f>
        <v/>
      </c>
      <c r="AL6186">
        <f>IF($C6186="","",IF(AND($V6186="Yes",SUMPRODUCT((LEN(Settings!$F$6:$F$13)&gt;0)*ISNUMBER(SEARCH(Settings!$F$6:$F$13,$O6186)))=0),1,0))</f>
        <v/>
      </c>
      <c r="AM6186">
        <f>IF($AI6186=1,IFERROR(IF(VALUE($C6186)&lt;100000000,VALUE($C6186),1000000000),IFERROR(IF(VALUE(MID($C6186,2,20))&lt;100000000,VALUE(MID($C6186,2,20)),1000000000),1000000000))+ROW()/100000,"")</f>
        <v/>
      </c>
    </row>
    <row r="6187">
      <c r="E6187" s="14" t="n"/>
      <c r="M6187" s="8">
        <f>IF($C6187="","",L6187*T6187/100)</f>
        <v/>
      </c>
      <c r="S6187" s="8" t="n"/>
      <c r="T6187" s="8" t="n"/>
      <c r="W6187">
        <f>IF($C6187="","",IF($AL6187=1,0,IF($AK6187=1,Settings!$C$6,Settings!$C$7))*100)</f>
        <v/>
      </c>
      <c r="X6187" s="8">
        <f>IF($C6187="","",T6187*W6187/100)</f>
        <v/>
      </c>
      <c r="Y6187" s="8">
        <f>IF($C6187="","",T6187-X6187)</f>
        <v/>
      </c>
      <c r="Z6187" s="8">
        <f>IF($C6187="","",Y6187-M6187)</f>
        <v/>
      </c>
      <c r="AD6187" s="8" t="n"/>
      <c r="AG6187" s="14" t="n"/>
      <c r="AI6187">
        <f>IF($C6187="","",IF(COUNTIF($C$2:$C6187,$C6187)=1,1,0))</f>
        <v/>
      </c>
      <c r="AJ6187">
        <f>IF($AI6187=1,SUMPRODUCT(--($AM$2:$AM$7001&lt;$AM6187))+1,"")</f>
        <v/>
      </c>
      <c r="AK6187">
        <f>IF($C6187="","",IF(OR($P6187=TRUE(),$P6187="TRUE"),1,0))</f>
        <v/>
      </c>
      <c r="AL6187">
        <f>IF($C6187="","",IF(AND($V6187="Yes",SUMPRODUCT((LEN(Settings!$F$6:$F$13)&gt;0)*ISNUMBER(SEARCH(Settings!$F$6:$F$13,$O6187)))=0),1,0))</f>
        <v/>
      </c>
      <c r="AM6187">
        <f>IF($AI6187=1,IFERROR(IF(VALUE($C6187)&lt;100000000,VALUE($C6187),1000000000),IFERROR(IF(VALUE(MID($C6187,2,20))&lt;100000000,VALUE(MID($C6187,2,20)),1000000000),1000000000))+ROW()/100000,"")</f>
        <v/>
      </c>
    </row>
    <row r="6188">
      <c r="E6188" s="14" t="n"/>
      <c r="M6188" s="8">
        <f>IF($C6188="","",L6188*T6188/100)</f>
        <v/>
      </c>
      <c r="S6188" s="8" t="n"/>
      <c r="T6188" s="8" t="n"/>
      <c r="W6188">
        <f>IF($C6188="","",IF($AL6188=1,0,IF($AK6188=1,Settings!$C$6,Settings!$C$7))*100)</f>
        <v/>
      </c>
      <c r="X6188" s="8">
        <f>IF($C6188="","",T6188*W6188/100)</f>
        <v/>
      </c>
      <c r="Y6188" s="8">
        <f>IF($C6188="","",T6188-X6188)</f>
        <v/>
      </c>
      <c r="Z6188" s="8">
        <f>IF($C6188="","",Y6188-M6188)</f>
        <v/>
      </c>
      <c r="AD6188" s="8" t="n"/>
      <c r="AG6188" s="14" t="n"/>
      <c r="AI6188">
        <f>IF($C6188="","",IF(COUNTIF($C$2:$C6188,$C6188)=1,1,0))</f>
        <v/>
      </c>
      <c r="AJ6188">
        <f>IF($AI6188=1,SUMPRODUCT(--($AM$2:$AM$7001&lt;$AM6188))+1,"")</f>
        <v/>
      </c>
      <c r="AK6188">
        <f>IF($C6188="","",IF(OR($P6188=TRUE(),$P6188="TRUE"),1,0))</f>
        <v/>
      </c>
      <c r="AL6188">
        <f>IF($C6188="","",IF(AND($V6188="Yes",SUMPRODUCT((LEN(Settings!$F$6:$F$13)&gt;0)*ISNUMBER(SEARCH(Settings!$F$6:$F$13,$O6188)))=0),1,0))</f>
        <v/>
      </c>
      <c r="AM6188">
        <f>IF($AI6188=1,IFERROR(IF(VALUE($C6188)&lt;100000000,VALUE($C6188),1000000000),IFERROR(IF(VALUE(MID($C6188,2,20))&lt;100000000,VALUE(MID($C6188,2,20)),1000000000),1000000000))+ROW()/100000,"")</f>
        <v/>
      </c>
    </row>
    <row r="6189">
      <c r="E6189" s="14" t="n"/>
      <c r="M6189" s="8">
        <f>IF($C6189="","",L6189*T6189/100)</f>
        <v/>
      </c>
      <c r="S6189" s="8" t="n"/>
      <c r="T6189" s="8" t="n"/>
      <c r="W6189">
        <f>IF($C6189="","",IF($AL6189=1,0,IF($AK6189=1,Settings!$C$6,Settings!$C$7))*100)</f>
        <v/>
      </c>
      <c r="X6189" s="8">
        <f>IF($C6189="","",T6189*W6189/100)</f>
        <v/>
      </c>
      <c r="Y6189" s="8">
        <f>IF($C6189="","",T6189-X6189)</f>
        <v/>
      </c>
      <c r="Z6189" s="8">
        <f>IF($C6189="","",Y6189-M6189)</f>
        <v/>
      </c>
      <c r="AD6189" s="8" t="n"/>
      <c r="AG6189" s="14" t="n"/>
      <c r="AI6189">
        <f>IF($C6189="","",IF(COUNTIF($C$2:$C6189,$C6189)=1,1,0))</f>
        <v/>
      </c>
      <c r="AJ6189">
        <f>IF($AI6189=1,SUMPRODUCT(--($AM$2:$AM$7001&lt;$AM6189))+1,"")</f>
        <v/>
      </c>
      <c r="AK6189">
        <f>IF($C6189="","",IF(OR($P6189=TRUE(),$P6189="TRUE"),1,0))</f>
        <v/>
      </c>
      <c r="AL6189">
        <f>IF($C6189="","",IF(AND($V6189="Yes",SUMPRODUCT((LEN(Settings!$F$6:$F$13)&gt;0)*ISNUMBER(SEARCH(Settings!$F$6:$F$13,$O6189)))=0),1,0))</f>
        <v/>
      </c>
      <c r="AM6189">
        <f>IF($AI6189=1,IFERROR(IF(VALUE($C6189)&lt;100000000,VALUE($C6189),1000000000),IFERROR(IF(VALUE(MID($C6189,2,20))&lt;100000000,VALUE(MID($C6189,2,20)),1000000000),1000000000))+ROW()/100000,"")</f>
        <v/>
      </c>
    </row>
    <row r="6190">
      <c r="E6190" s="14" t="n"/>
      <c r="M6190" s="8">
        <f>IF($C6190="","",L6190*T6190/100)</f>
        <v/>
      </c>
      <c r="S6190" s="8" t="n"/>
      <c r="T6190" s="8" t="n"/>
      <c r="W6190">
        <f>IF($C6190="","",IF($AL6190=1,0,IF($AK6190=1,Settings!$C$6,Settings!$C$7))*100)</f>
        <v/>
      </c>
      <c r="X6190" s="8">
        <f>IF($C6190="","",T6190*W6190/100)</f>
        <v/>
      </c>
      <c r="Y6190" s="8">
        <f>IF($C6190="","",T6190-X6190)</f>
        <v/>
      </c>
      <c r="Z6190" s="8">
        <f>IF($C6190="","",Y6190-M6190)</f>
        <v/>
      </c>
      <c r="AD6190" s="8" t="n"/>
      <c r="AG6190" s="14" t="n"/>
      <c r="AI6190">
        <f>IF($C6190="","",IF(COUNTIF($C$2:$C6190,$C6190)=1,1,0))</f>
        <v/>
      </c>
      <c r="AJ6190">
        <f>IF($AI6190=1,SUMPRODUCT(--($AM$2:$AM$7001&lt;$AM6190))+1,"")</f>
        <v/>
      </c>
      <c r="AK6190">
        <f>IF($C6190="","",IF(OR($P6190=TRUE(),$P6190="TRUE"),1,0))</f>
        <v/>
      </c>
      <c r="AL6190">
        <f>IF($C6190="","",IF(AND($V6190="Yes",SUMPRODUCT((LEN(Settings!$F$6:$F$13)&gt;0)*ISNUMBER(SEARCH(Settings!$F$6:$F$13,$O6190)))=0),1,0))</f>
        <v/>
      </c>
      <c r="AM6190">
        <f>IF($AI6190=1,IFERROR(IF(VALUE($C6190)&lt;100000000,VALUE($C6190),1000000000),IFERROR(IF(VALUE(MID($C6190,2,20))&lt;100000000,VALUE(MID($C6190,2,20)),1000000000),1000000000))+ROW()/100000,"")</f>
        <v/>
      </c>
    </row>
    <row r="6191">
      <c r="E6191" s="14" t="n"/>
      <c r="M6191" s="8">
        <f>IF($C6191="","",L6191*T6191/100)</f>
        <v/>
      </c>
      <c r="S6191" s="8" t="n"/>
      <c r="T6191" s="8" t="n"/>
      <c r="W6191">
        <f>IF($C6191="","",IF($AL6191=1,0,IF($AK6191=1,Settings!$C$6,Settings!$C$7))*100)</f>
        <v/>
      </c>
      <c r="X6191" s="8">
        <f>IF($C6191="","",T6191*W6191/100)</f>
        <v/>
      </c>
      <c r="Y6191" s="8">
        <f>IF($C6191="","",T6191-X6191)</f>
        <v/>
      </c>
      <c r="Z6191" s="8">
        <f>IF($C6191="","",Y6191-M6191)</f>
        <v/>
      </c>
      <c r="AD6191" s="8" t="n"/>
      <c r="AG6191" s="14" t="n"/>
      <c r="AI6191">
        <f>IF($C6191="","",IF(COUNTIF($C$2:$C6191,$C6191)=1,1,0))</f>
        <v/>
      </c>
      <c r="AJ6191">
        <f>IF($AI6191=1,SUMPRODUCT(--($AM$2:$AM$7001&lt;$AM6191))+1,"")</f>
        <v/>
      </c>
      <c r="AK6191">
        <f>IF($C6191="","",IF(OR($P6191=TRUE(),$P6191="TRUE"),1,0))</f>
        <v/>
      </c>
      <c r="AL6191">
        <f>IF($C6191="","",IF(AND($V6191="Yes",SUMPRODUCT((LEN(Settings!$F$6:$F$13)&gt;0)*ISNUMBER(SEARCH(Settings!$F$6:$F$13,$O6191)))=0),1,0))</f>
        <v/>
      </c>
      <c r="AM6191">
        <f>IF($AI6191=1,IFERROR(IF(VALUE($C6191)&lt;100000000,VALUE($C6191),1000000000),IFERROR(IF(VALUE(MID($C6191,2,20))&lt;100000000,VALUE(MID($C6191,2,20)),1000000000),1000000000))+ROW()/100000,"")</f>
        <v/>
      </c>
    </row>
    <row r="6192">
      <c r="E6192" s="14" t="n"/>
      <c r="M6192" s="8">
        <f>IF($C6192="","",L6192*T6192/100)</f>
        <v/>
      </c>
      <c r="S6192" s="8" t="n"/>
      <c r="T6192" s="8" t="n"/>
      <c r="W6192">
        <f>IF($C6192="","",IF($AL6192=1,0,IF($AK6192=1,Settings!$C$6,Settings!$C$7))*100)</f>
        <v/>
      </c>
      <c r="X6192" s="8">
        <f>IF($C6192="","",T6192*W6192/100)</f>
        <v/>
      </c>
      <c r="Y6192" s="8">
        <f>IF($C6192="","",T6192-X6192)</f>
        <v/>
      </c>
      <c r="Z6192" s="8">
        <f>IF($C6192="","",Y6192-M6192)</f>
        <v/>
      </c>
      <c r="AD6192" s="8" t="n"/>
      <c r="AG6192" s="14" t="n"/>
      <c r="AI6192">
        <f>IF($C6192="","",IF(COUNTIF($C$2:$C6192,$C6192)=1,1,0))</f>
        <v/>
      </c>
      <c r="AJ6192">
        <f>IF($AI6192=1,SUMPRODUCT(--($AM$2:$AM$7001&lt;$AM6192))+1,"")</f>
        <v/>
      </c>
      <c r="AK6192">
        <f>IF($C6192="","",IF(OR($P6192=TRUE(),$P6192="TRUE"),1,0))</f>
        <v/>
      </c>
      <c r="AL6192">
        <f>IF($C6192="","",IF(AND($V6192="Yes",SUMPRODUCT((LEN(Settings!$F$6:$F$13)&gt;0)*ISNUMBER(SEARCH(Settings!$F$6:$F$13,$O6192)))=0),1,0))</f>
        <v/>
      </c>
      <c r="AM6192">
        <f>IF($AI6192=1,IFERROR(IF(VALUE($C6192)&lt;100000000,VALUE($C6192),1000000000),IFERROR(IF(VALUE(MID($C6192,2,20))&lt;100000000,VALUE(MID($C6192,2,20)),1000000000),1000000000))+ROW()/100000,"")</f>
        <v/>
      </c>
    </row>
    <row r="6193">
      <c r="E6193" s="14" t="n"/>
      <c r="M6193" s="8">
        <f>IF($C6193="","",L6193*T6193/100)</f>
        <v/>
      </c>
      <c r="S6193" s="8" t="n"/>
      <c r="T6193" s="8" t="n"/>
      <c r="W6193">
        <f>IF($C6193="","",IF($AL6193=1,0,IF($AK6193=1,Settings!$C$6,Settings!$C$7))*100)</f>
        <v/>
      </c>
      <c r="X6193" s="8">
        <f>IF($C6193="","",T6193*W6193/100)</f>
        <v/>
      </c>
      <c r="Y6193" s="8">
        <f>IF($C6193="","",T6193-X6193)</f>
        <v/>
      </c>
      <c r="Z6193" s="8">
        <f>IF($C6193="","",Y6193-M6193)</f>
        <v/>
      </c>
      <c r="AD6193" s="8" t="n"/>
      <c r="AG6193" s="14" t="n"/>
      <c r="AI6193">
        <f>IF($C6193="","",IF(COUNTIF($C$2:$C6193,$C6193)=1,1,0))</f>
        <v/>
      </c>
      <c r="AJ6193">
        <f>IF($AI6193=1,SUMPRODUCT(--($AM$2:$AM$7001&lt;$AM6193))+1,"")</f>
        <v/>
      </c>
      <c r="AK6193">
        <f>IF($C6193="","",IF(OR($P6193=TRUE(),$P6193="TRUE"),1,0))</f>
        <v/>
      </c>
      <c r="AL6193">
        <f>IF($C6193="","",IF(AND($V6193="Yes",SUMPRODUCT((LEN(Settings!$F$6:$F$13)&gt;0)*ISNUMBER(SEARCH(Settings!$F$6:$F$13,$O6193)))=0),1,0))</f>
        <v/>
      </c>
      <c r="AM6193">
        <f>IF($AI6193=1,IFERROR(IF(VALUE($C6193)&lt;100000000,VALUE($C6193),1000000000),IFERROR(IF(VALUE(MID($C6193,2,20))&lt;100000000,VALUE(MID($C6193,2,20)),1000000000),1000000000))+ROW()/100000,"")</f>
        <v/>
      </c>
    </row>
    <row r="6194">
      <c r="E6194" s="14" t="n"/>
      <c r="M6194" s="8">
        <f>IF($C6194="","",L6194*T6194/100)</f>
        <v/>
      </c>
      <c r="S6194" s="8" t="n"/>
      <c r="T6194" s="8" t="n"/>
      <c r="W6194">
        <f>IF($C6194="","",IF($AL6194=1,0,IF($AK6194=1,Settings!$C$6,Settings!$C$7))*100)</f>
        <v/>
      </c>
      <c r="X6194" s="8">
        <f>IF($C6194="","",T6194*W6194/100)</f>
        <v/>
      </c>
      <c r="Y6194" s="8">
        <f>IF($C6194="","",T6194-X6194)</f>
        <v/>
      </c>
      <c r="Z6194" s="8">
        <f>IF($C6194="","",Y6194-M6194)</f>
        <v/>
      </c>
      <c r="AD6194" s="8" t="n"/>
      <c r="AG6194" s="14" t="n"/>
      <c r="AI6194">
        <f>IF($C6194="","",IF(COUNTIF($C$2:$C6194,$C6194)=1,1,0))</f>
        <v/>
      </c>
      <c r="AJ6194">
        <f>IF($AI6194=1,SUMPRODUCT(--($AM$2:$AM$7001&lt;$AM6194))+1,"")</f>
        <v/>
      </c>
      <c r="AK6194">
        <f>IF($C6194="","",IF(OR($P6194=TRUE(),$P6194="TRUE"),1,0))</f>
        <v/>
      </c>
      <c r="AL6194">
        <f>IF($C6194="","",IF(AND($V6194="Yes",SUMPRODUCT((LEN(Settings!$F$6:$F$13)&gt;0)*ISNUMBER(SEARCH(Settings!$F$6:$F$13,$O6194)))=0),1,0))</f>
        <v/>
      </c>
      <c r="AM6194">
        <f>IF($AI6194=1,IFERROR(IF(VALUE($C6194)&lt;100000000,VALUE($C6194),1000000000),IFERROR(IF(VALUE(MID($C6194,2,20))&lt;100000000,VALUE(MID($C6194,2,20)),1000000000),1000000000))+ROW()/100000,"")</f>
        <v/>
      </c>
    </row>
    <row r="6195">
      <c r="E6195" s="14" t="n"/>
      <c r="M6195" s="8">
        <f>IF($C6195="","",L6195*T6195/100)</f>
        <v/>
      </c>
      <c r="S6195" s="8" t="n"/>
      <c r="T6195" s="8" t="n"/>
      <c r="W6195">
        <f>IF($C6195="","",IF($AL6195=1,0,IF($AK6195=1,Settings!$C$6,Settings!$C$7))*100)</f>
        <v/>
      </c>
      <c r="X6195" s="8">
        <f>IF($C6195="","",T6195*W6195/100)</f>
        <v/>
      </c>
      <c r="Y6195" s="8">
        <f>IF($C6195="","",T6195-X6195)</f>
        <v/>
      </c>
      <c r="Z6195" s="8">
        <f>IF($C6195="","",Y6195-M6195)</f>
        <v/>
      </c>
      <c r="AD6195" s="8" t="n"/>
      <c r="AG6195" s="14" t="n"/>
      <c r="AI6195">
        <f>IF($C6195="","",IF(COUNTIF($C$2:$C6195,$C6195)=1,1,0))</f>
        <v/>
      </c>
      <c r="AJ6195">
        <f>IF($AI6195=1,SUMPRODUCT(--($AM$2:$AM$7001&lt;$AM6195))+1,"")</f>
        <v/>
      </c>
      <c r="AK6195">
        <f>IF($C6195="","",IF(OR($P6195=TRUE(),$P6195="TRUE"),1,0))</f>
        <v/>
      </c>
      <c r="AL6195">
        <f>IF($C6195="","",IF(AND($V6195="Yes",SUMPRODUCT((LEN(Settings!$F$6:$F$13)&gt;0)*ISNUMBER(SEARCH(Settings!$F$6:$F$13,$O6195)))=0),1,0))</f>
        <v/>
      </c>
      <c r="AM6195">
        <f>IF($AI6195=1,IFERROR(IF(VALUE($C6195)&lt;100000000,VALUE($C6195),1000000000),IFERROR(IF(VALUE(MID($C6195,2,20))&lt;100000000,VALUE(MID($C6195,2,20)),1000000000),1000000000))+ROW()/100000,"")</f>
        <v/>
      </c>
    </row>
    <row r="6196">
      <c r="E6196" s="14" t="n"/>
      <c r="M6196" s="8">
        <f>IF($C6196="","",L6196*T6196/100)</f>
        <v/>
      </c>
      <c r="S6196" s="8" t="n"/>
      <c r="T6196" s="8" t="n"/>
      <c r="W6196">
        <f>IF($C6196="","",IF($AL6196=1,0,IF($AK6196=1,Settings!$C$6,Settings!$C$7))*100)</f>
        <v/>
      </c>
      <c r="X6196" s="8">
        <f>IF($C6196="","",T6196*W6196/100)</f>
        <v/>
      </c>
      <c r="Y6196" s="8">
        <f>IF($C6196="","",T6196-X6196)</f>
        <v/>
      </c>
      <c r="Z6196" s="8">
        <f>IF($C6196="","",Y6196-M6196)</f>
        <v/>
      </c>
      <c r="AD6196" s="8" t="n"/>
      <c r="AG6196" s="14" t="n"/>
      <c r="AI6196">
        <f>IF($C6196="","",IF(COUNTIF($C$2:$C6196,$C6196)=1,1,0))</f>
        <v/>
      </c>
      <c r="AJ6196">
        <f>IF($AI6196=1,SUMPRODUCT(--($AM$2:$AM$7001&lt;$AM6196))+1,"")</f>
        <v/>
      </c>
      <c r="AK6196">
        <f>IF($C6196="","",IF(OR($P6196=TRUE(),$P6196="TRUE"),1,0))</f>
        <v/>
      </c>
      <c r="AL6196">
        <f>IF($C6196="","",IF(AND($V6196="Yes",SUMPRODUCT((LEN(Settings!$F$6:$F$13)&gt;0)*ISNUMBER(SEARCH(Settings!$F$6:$F$13,$O6196)))=0),1,0))</f>
        <v/>
      </c>
      <c r="AM6196">
        <f>IF($AI6196=1,IFERROR(IF(VALUE($C6196)&lt;100000000,VALUE($C6196),1000000000),IFERROR(IF(VALUE(MID($C6196,2,20))&lt;100000000,VALUE(MID($C6196,2,20)),1000000000),1000000000))+ROW()/100000,"")</f>
        <v/>
      </c>
    </row>
    <row r="6197">
      <c r="E6197" s="14" t="n"/>
      <c r="M6197" s="8">
        <f>IF($C6197="","",L6197*T6197/100)</f>
        <v/>
      </c>
      <c r="S6197" s="8" t="n"/>
      <c r="T6197" s="8" t="n"/>
      <c r="W6197">
        <f>IF($C6197="","",IF($AL6197=1,0,IF($AK6197=1,Settings!$C$6,Settings!$C$7))*100)</f>
        <v/>
      </c>
      <c r="X6197" s="8">
        <f>IF($C6197="","",T6197*W6197/100)</f>
        <v/>
      </c>
      <c r="Y6197" s="8">
        <f>IF($C6197="","",T6197-X6197)</f>
        <v/>
      </c>
      <c r="Z6197" s="8">
        <f>IF($C6197="","",Y6197-M6197)</f>
        <v/>
      </c>
      <c r="AD6197" s="8" t="n"/>
      <c r="AG6197" s="14" t="n"/>
      <c r="AI6197">
        <f>IF($C6197="","",IF(COUNTIF($C$2:$C6197,$C6197)=1,1,0))</f>
        <v/>
      </c>
      <c r="AJ6197">
        <f>IF($AI6197=1,SUMPRODUCT(--($AM$2:$AM$7001&lt;$AM6197))+1,"")</f>
        <v/>
      </c>
      <c r="AK6197">
        <f>IF($C6197="","",IF(OR($P6197=TRUE(),$P6197="TRUE"),1,0))</f>
        <v/>
      </c>
      <c r="AL6197">
        <f>IF($C6197="","",IF(AND($V6197="Yes",SUMPRODUCT((LEN(Settings!$F$6:$F$13)&gt;0)*ISNUMBER(SEARCH(Settings!$F$6:$F$13,$O6197)))=0),1,0))</f>
        <v/>
      </c>
      <c r="AM6197">
        <f>IF($AI6197=1,IFERROR(IF(VALUE($C6197)&lt;100000000,VALUE($C6197),1000000000),IFERROR(IF(VALUE(MID($C6197,2,20))&lt;100000000,VALUE(MID($C6197,2,20)),1000000000),1000000000))+ROW()/100000,"")</f>
        <v/>
      </c>
    </row>
    <row r="6198">
      <c r="E6198" s="14" t="n"/>
      <c r="M6198" s="8">
        <f>IF($C6198="","",L6198*T6198/100)</f>
        <v/>
      </c>
      <c r="S6198" s="8" t="n"/>
      <c r="T6198" s="8" t="n"/>
      <c r="W6198">
        <f>IF($C6198="","",IF($AL6198=1,0,IF($AK6198=1,Settings!$C$6,Settings!$C$7))*100)</f>
        <v/>
      </c>
      <c r="X6198" s="8">
        <f>IF($C6198="","",T6198*W6198/100)</f>
        <v/>
      </c>
      <c r="Y6198" s="8">
        <f>IF($C6198="","",T6198-X6198)</f>
        <v/>
      </c>
      <c r="Z6198" s="8">
        <f>IF($C6198="","",Y6198-M6198)</f>
        <v/>
      </c>
      <c r="AD6198" s="8" t="n"/>
      <c r="AG6198" s="14" t="n"/>
      <c r="AI6198">
        <f>IF($C6198="","",IF(COUNTIF($C$2:$C6198,$C6198)=1,1,0))</f>
        <v/>
      </c>
      <c r="AJ6198">
        <f>IF($AI6198=1,SUMPRODUCT(--($AM$2:$AM$7001&lt;$AM6198))+1,"")</f>
        <v/>
      </c>
      <c r="AK6198">
        <f>IF($C6198="","",IF(OR($P6198=TRUE(),$P6198="TRUE"),1,0))</f>
        <v/>
      </c>
      <c r="AL6198">
        <f>IF($C6198="","",IF(AND($V6198="Yes",SUMPRODUCT((LEN(Settings!$F$6:$F$13)&gt;0)*ISNUMBER(SEARCH(Settings!$F$6:$F$13,$O6198)))=0),1,0))</f>
        <v/>
      </c>
      <c r="AM6198">
        <f>IF($AI6198=1,IFERROR(IF(VALUE($C6198)&lt;100000000,VALUE($C6198),1000000000),IFERROR(IF(VALUE(MID($C6198,2,20))&lt;100000000,VALUE(MID($C6198,2,20)),1000000000),1000000000))+ROW()/100000,"")</f>
        <v/>
      </c>
    </row>
    <row r="6199">
      <c r="E6199" s="14" t="n"/>
      <c r="M6199" s="8">
        <f>IF($C6199="","",L6199*T6199/100)</f>
        <v/>
      </c>
      <c r="S6199" s="8" t="n"/>
      <c r="T6199" s="8" t="n"/>
      <c r="W6199">
        <f>IF($C6199="","",IF($AL6199=1,0,IF($AK6199=1,Settings!$C$6,Settings!$C$7))*100)</f>
        <v/>
      </c>
      <c r="X6199" s="8">
        <f>IF($C6199="","",T6199*W6199/100)</f>
        <v/>
      </c>
      <c r="Y6199" s="8">
        <f>IF($C6199="","",T6199-X6199)</f>
        <v/>
      </c>
      <c r="Z6199" s="8">
        <f>IF($C6199="","",Y6199-M6199)</f>
        <v/>
      </c>
      <c r="AD6199" s="8" t="n"/>
      <c r="AG6199" s="14" t="n"/>
      <c r="AI6199">
        <f>IF($C6199="","",IF(COUNTIF($C$2:$C6199,$C6199)=1,1,0))</f>
        <v/>
      </c>
      <c r="AJ6199">
        <f>IF($AI6199=1,SUMPRODUCT(--($AM$2:$AM$7001&lt;$AM6199))+1,"")</f>
        <v/>
      </c>
      <c r="AK6199">
        <f>IF($C6199="","",IF(OR($P6199=TRUE(),$P6199="TRUE"),1,0))</f>
        <v/>
      </c>
      <c r="AL6199">
        <f>IF($C6199="","",IF(AND($V6199="Yes",SUMPRODUCT((LEN(Settings!$F$6:$F$13)&gt;0)*ISNUMBER(SEARCH(Settings!$F$6:$F$13,$O6199)))=0),1,0))</f>
        <v/>
      </c>
      <c r="AM6199">
        <f>IF($AI6199=1,IFERROR(IF(VALUE($C6199)&lt;100000000,VALUE($C6199),1000000000),IFERROR(IF(VALUE(MID($C6199,2,20))&lt;100000000,VALUE(MID($C6199,2,20)),1000000000),1000000000))+ROW()/100000,"")</f>
        <v/>
      </c>
    </row>
    <row r="6200">
      <c r="E6200" s="14" t="n"/>
      <c r="M6200" s="8">
        <f>IF($C6200="","",L6200*T6200/100)</f>
        <v/>
      </c>
      <c r="S6200" s="8" t="n"/>
      <c r="T6200" s="8" t="n"/>
      <c r="W6200">
        <f>IF($C6200="","",IF($AL6200=1,0,IF($AK6200=1,Settings!$C$6,Settings!$C$7))*100)</f>
        <v/>
      </c>
      <c r="X6200" s="8">
        <f>IF($C6200="","",T6200*W6200/100)</f>
        <v/>
      </c>
      <c r="Y6200" s="8">
        <f>IF($C6200="","",T6200-X6200)</f>
        <v/>
      </c>
      <c r="Z6200" s="8">
        <f>IF($C6200="","",Y6200-M6200)</f>
        <v/>
      </c>
      <c r="AD6200" s="8" t="n"/>
      <c r="AG6200" s="14" t="n"/>
      <c r="AI6200">
        <f>IF($C6200="","",IF(COUNTIF($C$2:$C6200,$C6200)=1,1,0))</f>
        <v/>
      </c>
      <c r="AJ6200">
        <f>IF($AI6200=1,SUMPRODUCT(--($AM$2:$AM$7001&lt;$AM6200))+1,"")</f>
        <v/>
      </c>
      <c r="AK6200">
        <f>IF($C6200="","",IF(OR($P6200=TRUE(),$P6200="TRUE"),1,0))</f>
        <v/>
      </c>
      <c r="AL6200">
        <f>IF($C6200="","",IF(AND($V6200="Yes",SUMPRODUCT((LEN(Settings!$F$6:$F$13)&gt;0)*ISNUMBER(SEARCH(Settings!$F$6:$F$13,$O6200)))=0),1,0))</f>
        <v/>
      </c>
      <c r="AM6200">
        <f>IF($AI6200=1,IFERROR(IF(VALUE($C6200)&lt;100000000,VALUE($C6200),1000000000),IFERROR(IF(VALUE(MID($C6200,2,20))&lt;100000000,VALUE(MID($C6200,2,20)),1000000000),1000000000))+ROW()/100000,"")</f>
        <v/>
      </c>
    </row>
    <row r="6201">
      <c r="E6201" s="14" t="n"/>
      <c r="M6201" s="8">
        <f>IF($C6201="","",L6201*T6201/100)</f>
        <v/>
      </c>
      <c r="S6201" s="8" t="n"/>
      <c r="T6201" s="8" t="n"/>
      <c r="W6201">
        <f>IF($C6201="","",IF($AL6201=1,0,IF($AK6201=1,Settings!$C$6,Settings!$C$7))*100)</f>
        <v/>
      </c>
      <c r="X6201" s="8">
        <f>IF($C6201="","",T6201*W6201/100)</f>
        <v/>
      </c>
      <c r="Y6201" s="8">
        <f>IF($C6201="","",T6201-X6201)</f>
        <v/>
      </c>
      <c r="Z6201" s="8">
        <f>IF($C6201="","",Y6201-M6201)</f>
        <v/>
      </c>
      <c r="AD6201" s="8" t="n"/>
      <c r="AG6201" s="14" t="n"/>
      <c r="AI6201">
        <f>IF($C6201="","",IF(COUNTIF($C$2:$C6201,$C6201)=1,1,0))</f>
        <v/>
      </c>
      <c r="AJ6201">
        <f>IF($AI6201=1,SUMPRODUCT(--($AM$2:$AM$7001&lt;$AM6201))+1,"")</f>
        <v/>
      </c>
      <c r="AK6201">
        <f>IF($C6201="","",IF(OR($P6201=TRUE(),$P6201="TRUE"),1,0))</f>
        <v/>
      </c>
      <c r="AL6201">
        <f>IF($C6201="","",IF(AND($V6201="Yes",SUMPRODUCT((LEN(Settings!$F$6:$F$13)&gt;0)*ISNUMBER(SEARCH(Settings!$F$6:$F$13,$O6201)))=0),1,0))</f>
        <v/>
      </c>
      <c r="AM6201">
        <f>IF($AI6201=1,IFERROR(IF(VALUE($C6201)&lt;100000000,VALUE($C6201),1000000000),IFERROR(IF(VALUE(MID($C6201,2,20))&lt;100000000,VALUE(MID($C6201,2,20)),1000000000),1000000000))+ROW()/100000,"")</f>
        <v/>
      </c>
    </row>
    <row r="6202">
      <c r="E6202" s="14" t="n"/>
      <c r="M6202" s="8">
        <f>IF($C6202="","",L6202*T6202/100)</f>
        <v/>
      </c>
      <c r="S6202" s="8" t="n"/>
      <c r="T6202" s="8" t="n"/>
      <c r="W6202">
        <f>IF($C6202="","",IF($AL6202=1,0,IF($AK6202=1,Settings!$C$6,Settings!$C$7))*100)</f>
        <v/>
      </c>
      <c r="X6202" s="8">
        <f>IF($C6202="","",T6202*W6202/100)</f>
        <v/>
      </c>
      <c r="Y6202" s="8">
        <f>IF($C6202="","",T6202-X6202)</f>
        <v/>
      </c>
      <c r="Z6202" s="8">
        <f>IF($C6202="","",Y6202-M6202)</f>
        <v/>
      </c>
      <c r="AD6202" s="8" t="n"/>
      <c r="AG6202" s="14" t="n"/>
      <c r="AI6202">
        <f>IF($C6202="","",IF(COUNTIF($C$2:$C6202,$C6202)=1,1,0))</f>
        <v/>
      </c>
      <c r="AJ6202">
        <f>IF($AI6202=1,SUMPRODUCT(--($AM$2:$AM$7001&lt;$AM6202))+1,"")</f>
        <v/>
      </c>
      <c r="AK6202">
        <f>IF($C6202="","",IF(OR($P6202=TRUE(),$P6202="TRUE"),1,0))</f>
        <v/>
      </c>
      <c r="AL6202">
        <f>IF($C6202="","",IF(AND($V6202="Yes",SUMPRODUCT((LEN(Settings!$F$6:$F$13)&gt;0)*ISNUMBER(SEARCH(Settings!$F$6:$F$13,$O6202)))=0),1,0))</f>
        <v/>
      </c>
      <c r="AM6202">
        <f>IF($AI6202=1,IFERROR(IF(VALUE($C6202)&lt;100000000,VALUE($C6202),1000000000),IFERROR(IF(VALUE(MID($C6202,2,20))&lt;100000000,VALUE(MID($C6202,2,20)),1000000000),1000000000))+ROW()/100000,"")</f>
        <v/>
      </c>
    </row>
    <row r="6203">
      <c r="E6203" s="14" t="n"/>
      <c r="M6203" s="8">
        <f>IF($C6203="","",L6203*T6203/100)</f>
        <v/>
      </c>
      <c r="S6203" s="8" t="n"/>
      <c r="T6203" s="8" t="n"/>
      <c r="W6203">
        <f>IF($C6203="","",IF($AL6203=1,0,IF($AK6203=1,Settings!$C$6,Settings!$C$7))*100)</f>
        <v/>
      </c>
      <c r="X6203" s="8">
        <f>IF($C6203="","",T6203*W6203/100)</f>
        <v/>
      </c>
      <c r="Y6203" s="8">
        <f>IF($C6203="","",T6203-X6203)</f>
        <v/>
      </c>
      <c r="Z6203" s="8">
        <f>IF($C6203="","",Y6203-M6203)</f>
        <v/>
      </c>
      <c r="AD6203" s="8" t="n"/>
      <c r="AG6203" s="14" t="n"/>
      <c r="AI6203">
        <f>IF($C6203="","",IF(COUNTIF($C$2:$C6203,$C6203)=1,1,0))</f>
        <v/>
      </c>
      <c r="AJ6203">
        <f>IF($AI6203=1,SUMPRODUCT(--($AM$2:$AM$7001&lt;$AM6203))+1,"")</f>
        <v/>
      </c>
      <c r="AK6203">
        <f>IF($C6203="","",IF(OR($P6203=TRUE(),$P6203="TRUE"),1,0))</f>
        <v/>
      </c>
      <c r="AL6203">
        <f>IF($C6203="","",IF(AND($V6203="Yes",SUMPRODUCT((LEN(Settings!$F$6:$F$13)&gt;0)*ISNUMBER(SEARCH(Settings!$F$6:$F$13,$O6203)))=0),1,0))</f>
        <v/>
      </c>
      <c r="AM6203">
        <f>IF($AI6203=1,IFERROR(IF(VALUE($C6203)&lt;100000000,VALUE($C6203),1000000000),IFERROR(IF(VALUE(MID($C6203,2,20))&lt;100000000,VALUE(MID($C6203,2,20)),1000000000),1000000000))+ROW()/100000,"")</f>
        <v/>
      </c>
    </row>
    <row r="6204">
      <c r="E6204" s="14" t="n"/>
      <c r="M6204" s="8">
        <f>IF($C6204="","",L6204*T6204/100)</f>
        <v/>
      </c>
      <c r="S6204" s="8" t="n"/>
      <c r="T6204" s="8" t="n"/>
      <c r="W6204">
        <f>IF($C6204="","",IF($AL6204=1,0,IF($AK6204=1,Settings!$C$6,Settings!$C$7))*100)</f>
        <v/>
      </c>
      <c r="X6204" s="8">
        <f>IF($C6204="","",T6204*W6204/100)</f>
        <v/>
      </c>
      <c r="Y6204" s="8">
        <f>IF($C6204="","",T6204-X6204)</f>
        <v/>
      </c>
      <c r="Z6204" s="8">
        <f>IF($C6204="","",Y6204-M6204)</f>
        <v/>
      </c>
      <c r="AD6204" s="8" t="n"/>
      <c r="AG6204" s="14" t="n"/>
      <c r="AI6204">
        <f>IF($C6204="","",IF(COUNTIF($C$2:$C6204,$C6204)=1,1,0))</f>
        <v/>
      </c>
      <c r="AJ6204">
        <f>IF($AI6204=1,SUMPRODUCT(--($AM$2:$AM$7001&lt;$AM6204))+1,"")</f>
        <v/>
      </c>
      <c r="AK6204">
        <f>IF($C6204="","",IF(OR($P6204=TRUE(),$P6204="TRUE"),1,0))</f>
        <v/>
      </c>
      <c r="AL6204">
        <f>IF($C6204="","",IF(AND($V6204="Yes",SUMPRODUCT((LEN(Settings!$F$6:$F$13)&gt;0)*ISNUMBER(SEARCH(Settings!$F$6:$F$13,$O6204)))=0),1,0))</f>
        <v/>
      </c>
      <c r="AM6204">
        <f>IF($AI6204=1,IFERROR(IF(VALUE($C6204)&lt;100000000,VALUE($C6204),1000000000),IFERROR(IF(VALUE(MID($C6204,2,20))&lt;100000000,VALUE(MID($C6204,2,20)),1000000000),1000000000))+ROW()/100000,"")</f>
        <v/>
      </c>
    </row>
    <row r="6205">
      <c r="E6205" s="14" t="n"/>
      <c r="M6205" s="8">
        <f>IF($C6205="","",L6205*T6205/100)</f>
        <v/>
      </c>
      <c r="S6205" s="8" t="n"/>
      <c r="T6205" s="8" t="n"/>
      <c r="W6205">
        <f>IF($C6205="","",IF($AL6205=1,0,IF($AK6205=1,Settings!$C$6,Settings!$C$7))*100)</f>
        <v/>
      </c>
      <c r="X6205" s="8">
        <f>IF($C6205="","",T6205*W6205/100)</f>
        <v/>
      </c>
      <c r="Y6205" s="8">
        <f>IF($C6205="","",T6205-X6205)</f>
        <v/>
      </c>
      <c r="Z6205" s="8">
        <f>IF($C6205="","",Y6205-M6205)</f>
        <v/>
      </c>
      <c r="AD6205" s="8" t="n"/>
      <c r="AG6205" s="14" t="n"/>
      <c r="AI6205">
        <f>IF($C6205="","",IF(COUNTIF($C$2:$C6205,$C6205)=1,1,0))</f>
        <v/>
      </c>
      <c r="AJ6205">
        <f>IF($AI6205=1,SUMPRODUCT(--($AM$2:$AM$7001&lt;$AM6205))+1,"")</f>
        <v/>
      </c>
      <c r="AK6205">
        <f>IF($C6205="","",IF(OR($P6205=TRUE(),$P6205="TRUE"),1,0))</f>
        <v/>
      </c>
      <c r="AL6205">
        <f>IF($C6205="","",IF(AND($V6205="Yes",SUMPRODUCT((LEN(Settings!$F$6:$F$13)&gt;0)*ISNUMBER(SEARCH(Settings!$F$6:$F$13,$O6205)))=0),1,0))</f>
        <v/>
      </c>
      <c r="AM6205">
        <f>IF($AI6205=1,IFERROR(IF(VALUE($C6205)&lt;100000000,VALUE($C6205),1000000000),IFERROR(IF(VALUE(MID($C6205,2,20))&lt;100000000,VALUE(MID($C6205,2,20)),1000000000),1000000000))+ROW()/100000,"")</f>
        <v/>
      </c>
    </row>
    <row r="6206">
      <c r="E6206" s="14" t="n"/>
      <c r="M6206" s="8">
        <f>IF($C6206="","",L6206*T6206/100)</f>
        <v/>
      </c>
      <c r="S6206" s="8" t="n"/>
      <c r="T6206" s="8" t="n"/>
      <c r="W6206">
        <f>IF($C6206="","",IF($AL6206=1,0,IF($AK6206=1,Settings!$C$6,Settings!$C$7))*100)</f>
        <v/>
      </c>
      <c r="X6206" s="8">
        <f>IF($C6206="","",T6206*W6206/100)</f>
        <v/>
      </c>
      <c r="Y6206" s="8">
        <f>IF($C6206="","",T6206-X6206)</f>
        <v/>
      </c>
      <c r="Z6206" s="8">
        <f>IF($C6206="","",Y6206-M6206)</f>
        <v/>
      </c>
      <c r="AD6206" s="8" t="n"/>
      <c r="AG6206" s="14" t="n"/>
      <c r="AI6206">
        <f>IF($C6206="","",IF(COUNTIF($C$2:$C6206,$C6206)=1,1,0))</f>
        <v/>
      </c>
      <c r="AJ6206">
        <f>IF($AI6206=1,SUMPRODUCT(--($AM$2:$AM$7001&lt;$AM6206))+1,"")</f>
        <v/>
      </c>
      <c r="AK6206">
        <f>IF($C6206="","",IF(OR($P6206=TRUE(),$P6206="TRUE"),1,0))</f>
        <v/>
      </c>
      <c r="AL6206">
        <f>IF($C6206="","",IF(AND($V6206="Yes",SUMPRODUCT((LEN(Settings!$F$6:$F$13)&gt;0)*ISNUMBER(SEARCH(Settings!$F$6:$F$13,$O6206)))=0),1,0))</f>
        <v/>
      </c>
      <c r="AM6206">
        <f>IF($AI6206=1,IFERROR(IF(VALUE($C6206)&lt;100000000,VALUE($C6206),1000000000),IFERROR(IF(VALUE(MID($C6206,2,20))&lt;100000000,VALUE(MID($C6206,2,20)),1000000000),1000000000))+ROW()/100000,"")</f>
        <v/>
      </c>
    </row>
    <row r="6207">
      <c r="E6207" s="14" t="n"/>
      <c r="M6207" s="8">
        <f>IF($C6207="","",L6207*T6207/100)</f>
        <v/>
      </c>
      <c r="S6207" s="8" t="n"/>
      <c r="T6207" s="8" t="n"/>
      <c r="W6207">
        <f>IF($C6207="","",IF($AL6207=1,0,IF($AK6207=1,Settings!$C$6,Settings!$C$7))*100)</f>
        <v/>
      </c>
      <c r="X6207" s="8">
        <f>IF($C6207="","",T6207*W6207/100)</f>
        <v/>
      </c>
      <c r="Y6207" s="8">
        <f>IF($C6207="","",T6207-X6207)</f>
        <v/>
      </c>
      <c r="Z6207" s="8">
        <f>IF($C6207="","",Y6207-M6207)</f>
        <v/>
      </c>
      <c r="AD6207" s="8" t="n"/>
      <c r="AG6207" s="14" t="n"/>
      <c r="AI6207">
        <f>IF($C6207="","",IF(COUNTIF($C$2:$C6207,$C6207)=1,1,0))</f>
        <v/>
      </c>
      <c r="AJ6207">
        <f>IF($AI6207=1,SUMPRODUCT(--($AM$2:$AM$7001&lt;$AM6207))+1,"")</f>
        <v/>
      </c>
      <c r="AK6207">
        <f>IF($C6207="","",IF(OR($P6207=TRUE(),$P6207="TRUE"),1,0))</f>
        <v/>
      </c>
      <c r="AL6207">
        <f>IF($C6207="","",IF(AND($V6207="Yes",SUMPRODUCT((LEN(Settings!$F$6:$F$13)&gt;0)*ISNUMBER(SEARCH(Settings!$F$6:$F$13,$O6207)))=0),1,0))</f>
        <v/>
      </c>
      <c r="AM6207">
        <f>IF($AI6207=1,IFERROR(IF(VALUE($C6207)&lt;100000000,VALUE($C6207),1000000000),IFERROR(IF(VALUE(MID($C6207,2,20))&lt;100000000,VALUE(MID($C6207,2,20)),1000000000),1000000000))+ROW()/100000,"")</f>
        <v/>
      </c>
    </row>
    <row r="6208">
      <c r="E6208" s="14" t="n"/>
      <c r="M6208" s="8">
        <f>IF($C6208="","",L6208*T6208/100)</f>
        <v/>
      </c>
      <c r="S6208" s="8" t="n"/>
      <c r="T6208" s="8" t="n"/>
      <c r="W6208">
        <f>IF($C6208="","",IF($AL6208=1,0,IF($AK6208=1,Settings!$C$6,Settings!$C$7))*100)</f>
        <v/>
      </c>
      <c r="X6208" s="8">
        <f>IF($C6208="","",T6208*W6208/100)</f>
        <v/>
      </c>
      <c r="Y6208" s="8">
        <f>IF($C6208="","",T6208-X6208)</f>
        <v/>
      </c>
      <c r="Z6208" s="8">
        <f>IF($C6208="","",Y6208-M6208)</f>
        <v/>
      </c>
      <c r="AD6208" s="8" t="n"/>
      <c r="AG6208" s="14" t="n"/>
      <c r="AI6208">
        <f>IF($C6208="","",IF(COUNTIF($C$2:$C6208,$C6208)=1,1,0))</f>
        <v/>
      </c>
      <c r="AJ6208">
        <f>IF($AI6208=1,SUMPRODUCT(--($AM$2:$AM$7001&lt;$AM6208))+1,"")</f>
        <v/>
      </c>
      <c r="AK6208">
        <f>IF($C6208="","",IF(OR($P6208=TRUE(),$P6208="TRUE"),1,0))</f>
        <v/>
      </c>
      <c r="AL6208">
        <f>IF($C6208="","",IF(AND($V6208="Yes",SUMPRODUCT((LEN(Settings!$F$6:$F$13)&gt;0)*ISNUMBER(SEARCH(Settings!$F$6:$F$13,$O6208)))=0),1,0))</f>
        <v/>
      </c>
      <c r="AM6208">
        <f>IF($AI6208=1,IFERROR(IF(VALUE($C6208)&lt;100000000,VALUE($C6208),1000000000),IFERROR(IF(VALUE(MID($C6208,2,20))&lt;100000000,VALUE(MID($C6208,2,20)),1000000000),1000000000))+ROW()/100000,"")</f>
        <v/>
      </c>
    </row>
    <row r="6209">
      <c r="E6209" s="14" t="n"/>
      <c r="M6209" s="8">
        <f>IF($C6209="","",L6209*T6209/100)</f>
        <v/>
      </c>
      <c r="S6209" s="8" t="n"/>
      <c r="T6209" s="8" t="n"/>
      <c r="W6209">
        <f>IF($C6209="","",IF($AL6209=1,0,IF($AK6209=1,Settings!$C$6,Settings!$C$7))*100)</f>
        <v/>
      </c>
      <c r="X6209" s="8">
        <f>IF($C6209="","",T6209*W6209/100)</f>
        <v/>
      </c>
      <c r="Y6209" s="8">
        <f>IF($C6209="","",T6209-X6209)</f>
        <v/>
      </c>
      <c r="Z6209" s="8">
        <f>IF($C6209="","",Y6209-M6209)</f>
        <v/>
      </c>
      <c r="AD6209" s="8" t="n"/>
      <c r="AG6209" s="14" t="n"/>
      <c r="AI6209">
        <f>IF($C6209="","",IF(COUNTIF($C$2:$C6209,$C6209)=1,1,0))</f>
        <v/>
      </c>
      <c r="AJ6209">
        <f>IF($AI6209=1,SUMPRODUCT(--($AM$2:$AM$7001&lt;$AM6209))+1,"")</f>
        <v/>
      </c>
      <c r="AK6209">
        <f>IF($C6209="","",IF(OR($P6209=TRUE(),$P6209="TRUE"),1,0))</f>
        <v/>
      </c>
      <c r="AL6209">
        <f>IF($C6209="","",IF(AND($V6209="Yes",SUMPRODUCT((LEN(Settings!$F$6:$F$13)&gt;0)*ISNUMBER(SEARCH(Settings!$F$6:$F$13,$O6209)))=0),1,0))</f>
        <v/>
      </c>
      <c r="AM6209">
        <f>IF($AI6209=1,IFERROR(IF(VALUE($C6209)&lt;100000000,VALUE($C6209),1000000000),IFERROR(IF(VALUE(MID($C6209,2,20))&lt;100000000,VALUE(MID($C6209,2,20)),1000000000),1000000000))+ROW()/100000,"")</f>
        <v/>
      </c>
    </row>
    <row r="6210">
      <c r="E6210" s="14" t="n"/>
      <c r="M6210" s="8">
        <f>IF($C6210="","",L6210*T6210/100)</f>
        <v/>
      </c>
      <c r="S6210" s="8" t="n"/>
      <c r="T6210" s="8" t="n"/>
      <c r="W6210">
        <f>IF($C6210="","",IF($AL6210=1,0,IF($AK6210=1,Settings!$C$6,Settings!$C$7))*100)</f>
        <v/>
      </c>
      <c r="X6210" s="8">
        <f>IF($C6210="","",T6210*W6210/100)</f>
        <v/>
      </c>
      <c r="Y6210" s="8">
        <f>IF($C6210="","",T6210-X6210)</f>
        <v/>
      </c>
      <c r="Z6210" s="8">
        <f>IF($C6210="","",Y6210-M6210)</f>
        <v/>
      </c>
      <c r="AD6210" s="8" t="n"/>
      <c r="AG6210" s="14" t="n"/>
      <c r="AI6210">
        <f>IF($C6210="","",IF(COUNTIF($C$2:$C6210,$C6210)=1,1,0))</f>
        <v/>
      </c>
      <c r="AJ6210">
        <f>IF($AI6210=1,SUMPRODUCT(--($AM$2:$AM$7001&lt;$AM6210))+1,"")</f>
        <v/>
      </c>
      <c r="AK6210">
        <f>IF($C6210="","",IF(OR($P6210=TRUE(),$P6210="TRUE"),1,0))</f>
        <v/>
      </c>
      <c r="AL6210">
        <f>IF($C6210="","",IF(AND($V6210="Yes",SUMPRODUCT((LEN(Settings!$F$6:$F$13)&gt;0)*ISNUMBER(SEARCH(Settings!$F$6:$F$13,$O6210)))=0),1,0))</f>
        <v/>
      </c>
      <c r="AM6210">
        <f>IF($AI6210=1,IFERROR(IF(VALUE($C6210)&lt;100000000,VALUE($C6210),1000000000),IFERROR(IF(VALUE(MID($C6210,2,20))&lt;100000000,VALUE(MID($C6210,2,20)),1000000000),1000000000))+ROW()/100000,"")</f>
        <v/>
      </c>
    </row>
    <row r="6211">
      <c r="E6211" s="14" t="n"/>
      <c r="M6211" s="8">
        <f>IF($C6211="","",L6211*T6211/100)</f>
        <v/>
      </c>
      <c r="S6211" s="8" t="n"/>
      <c r="T6211" s="8" t="n"/>
      <c r="W6211">
        <f>IF($C6211="","",IF($AL6211=1,0,IF($AK6211=1,Settings!$C$6,Settings!$C$7))*100)</f>
        <v/>
      </c>
      <c r="X6211" s="8">
        <f>IF($C6211="","",T6211*W6211/100)</f>
        <v/>
      </c>
      <c r="Y6211" s="8">
        <f>IF($C6211="","",T6211-X6211)</f>
        <v/>
      </c>
      <c r="Z6211" s="8">
        <f>IF($C6211="","",Y6211-M6211)</f>
        <v/>
      </c>
      <c r="AD6211" s="8" t="n"/>
      <c r="AG6211" s="14" t="n"/>
      <c r="AI6211">
        <f>IF($C6211="","",IF(COUNTIF($C$2:$C6211,$C6211)=1,1,0))</f>
        <v/>
      </c>
      <c r="AJ6211">
        <f>IF($AI6211=1,SUMPRODUCT(--($AM$2:$AM$7001&lt;$AM6211))+1,"")</f>
        <v/>
      </c>
      <c r="AK6211">
        <f>IF($C6211="","",IF(OR($P6211=TRUE(),$P6211="TRUE"),1,0))</f>
        <v/>
      </c>
      <c r="AL6211">
        <f>IF($C6211="","",IF(AND($V6211="Yes",SUMPRODUCT((LEN(Settings!$F$6:$F$13)&gt;0)*ISNUMBER(SEARCH(Settings!$F$6:$F$13,$O6211)))=0),1,0))</f>
        <v/>
      </c>
      <c r="AM6211">
        <f>IF($AI6211=1,IFERROR(IF(VALUE($C6211)&lt;100000000,VALUE($C6211),1000000000),IFERROR(IF(VALUE(MID($C6211,2,20))&lt;100000000,VALUE(MID($C6211,2,20)),1000000000),1000000000))+ROW()/100000,"")</f>
        <v/>
      </c>
    </row>
    <row r="6212">
      <c r="E6212" s="14" t="n"/>
      <c r="M6212" s="8">
        <f>IF($C6212="","",L6212*T6212/100)</f>
        <v/>
      </c>
      <c r="S6212" s="8" t="n"/>
      <c r="T6212" s="8" t="n"/>
      <c r="W6212">
        <f>IF($C6212="","",IF($AL6212=1,0,IF($AK6212=1,Settings!$C$6,Settings!$C$7))*100)</f>
        <v/>
      </c>
      <c r="X6212" s="8">
        <f>IF($C6212="","",T6212*W6212/100)</f>
        <v/>
      </c>
      <c r="Y6212" s="8">
        <f>IF($C6212="","",T6212-X6212)</f>
        <v/>
      </c>
      <c r="Z6212" s="8">
        <f>IF($C6212="","",Y6212-M6212)</f>
        <v/>
      </c>
      <c r="AD6212" s="8" t="n"/>
      <c r="AG6212" s="14" t="n"/>
      <c r="AI6212">
        <f>IF($C6212="","",IF(COUNTIF($C$2:$C6212,$C6212)=1,1,0))</f>
        <v/>
      </c>
      <c r="AJ6212">
        <f>IF($AI6212=1,SUMPRODUCT(--($AM$2:$AM$7001&lt;$AM6212))+1,"")</f>
        <v/>
      </c>
      <c r="AK6212">
        <f>IF($C6212="","",IF(OR($P6212=TRUE(),$P6212="TRUE"),1,0))</f>
        <v/>
      </c>
      <c r="AL6212">
        <f>IF($C6212="","",IF(AND($V6212="Yes",SUMPRODUCT((LEN(Settings!$F$6:$F$13)&gt;0)*ISNUMBER(SEARCH(Settings!$F$6:$F$13,$O6212)))=0),1,0))</f>
        <v/>
      </c>
      <c r="AM6212">
        <f>IF($AI6212=1,IFERROR(IF(VALUE($C6212)&lt;100000000,VALUE($C6212),1000000000),IFERROR(IF(VALUE(MID($C6212,2,20))&lt;100000000,VALUE(MID($C6212,2,20)),1000000000),1000000000))+ROW()/100000,"")</f>
        <v/>
      </c>
    </row>
    <row r="6213">
      <c r="E6213" s="14" t="n"/>
      <c r="M6213" s="8">
        <f>IF($C6213="","",L6213*T6213/100)</f>
        <v/>
      </c>
      <c r="S6213" s="8" t="n"/>
      <c r="T6213" s="8" t="n"/>
      <c r="W6213">
        <f>IF($C6213="","",IF($AL6213=1,0,IF($AK6213=1,Settings!$C$6,Settings!$C$7))*100)</f>
        <v/>
      </c>
      <c r="X6213" s="8">
        <f>IF($C6213="","",T6213*W6213/100)</f>
        <v/>
      </c>
      <c r="Y6213" s="8">
        <f>IF($C6213="","",T6213-X6213)</f>
        <v/>
      </c>
      <c r="Z6213" s="8">
        <f>IF($C6213="","",Y6213-M6213)</f>
        <v/>
      </c>
      <c r="AD6213" s="8" t="n"/>
      <c r="AG6213" s="14" t="n"/>
      <c r="AI6213">
        <f>IF($C6213="","",IF(COUNTIF($C$2:$C6213,$C6213)=1,1,0))</f>
        <v/>
      </c>
      <c r="AJ6213">
        <f>IF($AI6213=1,SUMPRODUCT(--($AM$2:$AM$7001&lt;$AM6213))+1,"")</f>
        <v/>
      </c>
      <c r="AK6213">
        <f>IF($C6213="","",IF(OR($P6213=TRUE(),$P6213="TRUE"),1,0))</f>
        <v/>
      </c>
      <c r="AL6213">
        <f>IF($C6213="","",IF(AND($V6213="Yes",SUMPRODUCT((LEN(Settings!$F$6:$F$13)&gt;0)*ISNUMBER(SEARCH(Settings!$F$6:$F$13,$O6213)))=0),1,0))</f>
        <v/>
      </c>
      <c r="AM6213">
        <f>IF($AI6213=1,IFERROR(IF(VALUE($C6213)&lt;100000000,VALUE($C6213),1000000000),IFERROR(IF(VALUE(MID($C6213,2,20))&lt;100000000,VALUE(MID($C6213,2,20)),1000000000),1000000000))+ROW()/100000,"")</f>
        <v/>
      </c>
    </row>
    <row r="6214">
      <c r="E6214" s="14" t="n"/>
      <c r="M6214" s="8">
        <f>IF($C6214="","",L6214*T6214/100)</f>
        <v/>
      </c>
      <c r="S6214" s="8" t="n"/>
      <c r="T6214" s="8" t="n"/>
      <c r="W6214">
        <f>IF($C6214="","",IF($AL6214=1,0,IF($AK6214=1,Settings!$C$6,Settings!$C$7))*100)</f>
        <v/>
      </c>
      <c r="X6214" s="8">
        <f>IF($C6214="","",T6214*W6214/100)</f>
        <v/>
      </c>
      <c r="Y6214" s="8">
        <f>IF($C6214="","",T6214-X6214)</f>
        <v/>
      </c>
      <c r="Z6214" s="8">
        <f>IF($C6214="","",Y6214-M6214)</f>
        <v/>
      </c>
      <c r="AD6214" s="8" t="n"/>
      <c r="AG6214" s="14" t="n"/>
      <c r="AI6214">
        <f>IF($C6214="","",IF(COUNTIF($C$2:$C6214,$C6214)=1,1,0))</f>
        <v/>
      </c>
      <c r="AJ6214">
        <f>IF($AI6214=1,SUMPRODUCT(--($AM$2:$AM$7001&lt;$AM6214))+1,"")</f>
        <v/>
      </c>
      <c r="AK6214">
        <f>IF($C6214="","",IF(OR($P6214=TRUE(),$P6214="TRUE"),1,0))</f>
        <v/>
      </c>
      <c r="AL6214">
        <f>IF($C6214="","",IF(AND($V6214="Yes",SUMPRODUCT((LEN(Settings!$F$6:$F$13)&gt;0)*ISNUMBER(SEARCH(Settings!$F$6:$F$13,$O6214)))=0),1,0))</f>
        <v/>
      </c>
      <c r="AM6214">
        <f>IF($AI6214=1,IFERROR(IF(VALUE($C6214)&lt;100000000,VALUE($C6214),1000000000),IFERROR(IF(VALUE(MID($C6214,2,20))&lt;100000000,VALUE(MID($C6214,2,20)),1000000000),1000000000))+ROW()/100000,"")</f>
        <v/>
      </c>
    </row>
    <row r="6215">
      <c r="E6215" s="14" t="n"/>
      <c r="M6215" s="8">
        <f>IF($C6215="","",L6215*T6215/100)</f>
        <v/>
      </c>
      <c r="S6215" s="8" t="n"/>
      <c r="T6215" s="8" t="n"/>
      <c r="W6215">
        <f>IF($C6215="","",IF($AL6215=1,0,IF($AK6215=1,Settings!$C$6,Settings!$C$7))*100)</f>
        <v/>
      </c>
      <c r="X6215" s="8">
        <f>IF($C6215="","",T6215*W6215/100)</f>
        <v/>
      </c>
      <c r="Y6215" s="8">
        <f>IF($C6215="","",T6215-X6215)</f>
        <v/>
      </c>
      <c r="Z6215" s="8">
        <f>IF($C6215="","",Y6215-M6215)</f>
        <v/>
      </c>
      <c r="AD6215" s="8" t="n"/>
      <c r="AG6215" s="14" t="n"/>
      <c r="AI6215">
        <f>IF($C6215="","",IF(COUNTIF($C$2:$C6215,$C6215)=1,1,0))</f>
        <v/>
      </c>
      <c r="AJ6215">
        <f>IF($AI6215=1,SUMPRODUCT(--($AM$2:$AM$7001&lt;$AM6215))+1,"")</f>
        <v/>
      </c>
      <c r="AK6215">
        <f>IF($C6215="","",IF(OR($P6215=TRUE(),$P6215="TRUE"),1,0))</f>
        <v/>
      </c>
      <c r="AL6215">
        <f>IF($C6215="","",IF(AND($V6215="Yes",SUMPRODUCT((LEN(Settings!$F$6:$F$13)&gt;0)*ISNUMBER(SEARCH(Settings!$F$6:$F$13,$O6215)))=0),1,0))</f>
        <v/>
      </c>
      <c r="AM6215">
        <f>IF($AI6215=1,IFERROR(IF(VALUE($C6215)&lt;100000000,VALUE($C6215),1000000000),IFERROR(IF(VALUE(MID($C6215,2,20))&lt;100000000,VALUE(MID($C6215,2,20)),1000000000),1000000000))+ROW()/100000,"")</f>
        <v/>
      </c>
    </row>
    <row r="6216">
      <c r="E6216" s="14" t="n"/>
      <c r="M6216" s="8">
        <f>IF($C6216="","",L6216*T6216/100)</f>
        <v/>
      </c>
      <c r="S6216" s="8" t="n"/>
      <c r="T6216" s="8" t="n"/>
      <c r="W6216">
        <f>IF($C6216="","",IF($AL6216=1,0,IF($AK6216=1,Settings!$C$6,Settings!$C$7))*100)</f>
        <v/>
      </c>
      <c r="X6216" s="8">
        <f>IF($C6216="","",T6216*W6216/100)</f>
        <v/>
      </c>
      <c r="Y6216" s="8">
        <f>IF($C6216="","",T6216-X6216)</f>
        <v/>
      </c>
      <c r="Z6216" s="8">
        <f>IF($C6216="","",Y6216-M6216)</f>
        <v/>
      </c>
      <c r="AD6216" s="8" t="n"/>
      <c r="AG6216" s="14" t="n"/>
      <c r="AI6216">
        <f>IF($C6216="","",IF(COUNTIF($C$2:$C6216,$C6216)=1,1,0))</f>
        <v/>
      </c>
      <c r="AJ6216">
        <f>IF($AI6216=1,SUMPRODUCT(--($AM$2:$AM$7001&lt;$AM6216))+1,"")</f>
        <v/>
      </c>
      <c r="AK6216">
        <f>IF($C6216="","",IF(OR($P6216=TRUE(),$P6216="TRUE"),1,0))</f>
        <v/>
      </c>
      <c r="AL6216">
        <f>IF($C6216="","",IF(AND($V6216="Yes",SUMPRODUCT((LEN(Settings!$F$6:$F$13)&gt;0)*ISNUMBER(SEARCH(Settings!$F$6:$F$13,$O6216)))=0),1,0))</f>
        <v/>
      </c>
      <c r="AM6216">
        <f>IF($AI6216=1,IFERROR(IF(VALUE($C6216)&lt;100000000,VALUE($C6216),1000000000),IFERROR(IF(VALUE(MID($C6216,2,20))&lt;100000000,VALUE(MID($C6216,2,20)),1000000000),1000000000))+ROW()/100000,"")</f>
        <v/>
      </c>
    </row>
    <row r="6217">
      <c r="E6217" s="14" t="n"/>
      <c r="M6217" s="8">
        <f>IF($C6217="","",L6217*T6217/100)</f>
        <v/>
      </c>
      <c r="S6217" s="8" t="n"/>
      <c r="T6217" s="8" t="n"/>
      <c r="W6217">
        <f>IF($C6217="","",IF($AL6217=1,0,IF($AK6217=1,Settings!$C$6,Settings!$C$7))*100)</f>
        <v/>
      </c>
      <c r="X6217" s="8">
        <f>IF($C6217="","",T6217*W6217/100)</f>
        <v/>
      </c>
      <c r="Y6217" s="8">
        <f>IF($C6217="","",T6217-X6217)</f>
        <v/>
      </c>
      <c r="Z6217" s="8">
        <f>IF($C6217="","",Y6217-M6217)</f>
        <v/>
      </c>
      <c r="AD6217" s="8" t="n"/>
      <c r="AG6217" s="14" t="n"/>
      <c r="AI6217">
        <f>IF($C6217="","",IF(COUNTIF($C$2:$C6217,$C6217)=1,1,0))</f>
        <v/>
      </c>
      <c r="AJ6217">
        <f>IF($AI6217=1,SUMPRODUCT(--($AM$2:$AM$7001&lt;$AM6217))+1,"")</f>
        <v/>
      </c>
      <c r="AK6217">
        <f>IF($C6217="","",IF(OR($P6217=TRUE(),$P6217="TRUE"),1,0))</f>
        <v/>
      </c>
      <c r="AL6217">
        <f>IF($C6217="","",IF(AND($V6217="Yes",SUMPRODUCT((LEN(Settings!$F$6:$F$13)&gt;0)*ISNUMBER(SEARCH(Settings!$F$6:$F$13,$O6217)))=0),1,0))</f>
        <v/>
      </c>
      <c r="AM6217">
        <f>IF($AI6217=1,IFERROR(IF(VALUE($C6217)&lt;100000000,VALUE($C6217),1000000000),IFERROR(IF(VALUE(MID($C6217,2,20))&lt;100000000,VALUE(MID($C6217,2,20)),1000000000),1000000000))+ROW()/100000,"")</f>
        <v/>
      </c>
    </row>
    <row r="6218">
      <c r="E6218" s="14" t="n"/>
      <c r="M6218" s="8">
        <f>IF($C6218="","",L6218*T6218/100)</f>
        <v/>
      </c>
      <c r="S6218" s="8" t="n"/>
      <c r="T6218" s="8" t="n"/>
      <c r="W6218">
        <f>IF($C6218="","",IF($AL6218=1,0,IF($AK6218=1,Settings!$C$6,Settings!$C$7))*100)</f>
        <v/>
      </c>
      <c r="X6218" s="8">
        <f>IF($C6218="","",T6218*W6218/100)</f>
        <v/>
      </c>
      <c r="Y6218" s="8">
        <f>IF($C6218="","",T6218-X6218)</f>
        <v/>
      </c>
      <c r="Z6218" s="8">
        <f>IF($C6218="","",Y6218-M6218)</f>
        <v/>
      </c>
      <c r="AD6218" s="8" t="n"/>
      <c r="AG6218" s="14" t="n"/>
      <c r="AI6218">
        <f>IF($C6218="","",IF(COUNTIF($C$2:$C6218,$C6218)=1,1,0))</f>
        <v/>
      </c>
      <c r="AJ6218">
        <f>IF($AI6218=1,SUMPRODUCT(--($AM$2:$AM$7001&lt;$AM6218))+1,"")</f>
        <v/>
      </c>
      <c r="AK6218">
        <f>IF($C6218="","",IF(OR($P6218=TRUE(),$P6218="TRUE"),1,0))</f>
        <v/>
      </c>
      <c r="AL6218">
        <f>IF($C6218="","",IF(AND($V6218="Yes",SUMPRODUCT((LEN(Settings!$F$6:$F$13)&gt;0)*ISNUMBER(SEARCH(Settings!$F$6:$F$13,$O6218)))=0),1,0))</f>
        <v/>
      </c>
      <c r="AM6218">
        <f>IF($AI6218=1,IFERROR(IF(VALUE($C6218)&lt;100000000,VALUE($C6218),1000000000),IFERROR(IF(VALUE(MID($C6218,2,20))&lt;100000000,VALUE(MID($C6218,2,20)),1000000000),1000000000))+ROW()/100000,"")</f>
        <v/>
      </c>
    </row>
    <row r="6219">
      <c r="E6219" s="14" t="n"/>
      <c r="M6219" s="8">
        <f>IF($C6219="","",L6219*T6219/100)</f>
        <v/>
      </c>
      <c r="S6219" s="8" t="n"/>
      <c r="T6219" s="8" t="n"/>
      <c r="W6219">
        <f>IF($C6219="","",IF($AL6219=1,0,IF($AK6219=1,Settings!$C$6,Settings!$C$7))*100)</f>
        <v/>
      </c>
      <c r="X6219" s="8">
        <f>IF($C6219="","",T6219*W6219/100)</f>
        <v/>
      </c>
      <c r="Y6219" s="8">
        <f>IF($C6219="","",T6219-X6219)</f>
        <v/>
      </c>
      <c r="Z6219" s="8">
        <f>IF($C6219="","",Y6219-M6219)</f>
        <v/>
      </c>
      <c r="AD6219" s="8" t="n"/>
      <c r="AG6219" s="14" t="n"/>
      <c r="AI6219">
        <f>IF($C6219="","",IF(COUNTIF($C$2:$C6219,$C6219)=1,1,0))</f>
        <v/>
      </c>
      <c r="AJ6219">
        <f>IF($AI6219=1,SUMPRODUCT(--($AM$2:$AM$7001&lt;$AM6219))+1,"")</f>
        <v/>
      </c>
      <c r="AK6219">
        <f>IF($C6219="","",IF(OR($P6219=TRUE(),$P6219="TRUE"),1,0))</f>
        <v/>
      </c>
      <c r="AL6219">
        <f>IF($C6219="","",IF(AND($V6219="Yes",SUMPRODUCT((LEN(Settings!$F$6:$F$13)&gt;0)*ISNUMBER(SEARCH(Settings!$F$6:$F$13,$O6219)))=0),1,0))</f>
        <v/>
      </c>
      <c r="AM6219">
        <f>IF($AI6219=1,IFERROR(IF(VALUE($C6219)&lt;100000000,VALUE($C6219),1000000000),IFERROR(IF(VALUE(MID($C6219,2,20))&lt;100000000,VALUE(MID($C6219,2,20)),1000000000),1000000000))+ROW()/100000,"")</f>
        <v/>
      </c>
    </row>
    <row r="6220">
      <c r="E6220" s="14" t="n"/>
      <c r="M6220" s="8">
        <f>IF($C6220="","",L6220*T6220/100)</f>
        <v/>
      </c>
      <c r="S6220" s="8" t="n"/>
      <c r="T6220" s="8" t="n"/>
      <c r="W6220">
        <f>IF($C6220="","",IF($AL6220=1,0,IF($AK6220=1,Settings!$C$6,Settings!$C$7))*100)</f>
        <v/>
      </c>
      <c r="X6220" s="8">
        <f>IF($C6220="","",T6220*W6220/100)</f>
        <v/>
      </c>
      <c r="Y6220" s="8">
        <f>IF($C6220="","",T6220-X6220)</f>
        <v/>
      </c>
      <c r="Z6220" s="8">
        <f>IF($C6220="","",Y6220-M6220)</f>
        <v/>
      </c>
      <c r="AD6220" s="8" t="n"/>
      <c r="AG6220" s="14" t="n"/>
      <c r="AI6220">
        <f>IF($C6220="","",IF(COUNTIF($C$2:$C6220,$C6220)=1,1,0))</f>
        <v/>
      </c>
      <c r="AJ6220">
        <f>IF($AI6220=1,SUMPRODUCT(--($AM$2:$AM$7001&lt;$AM6220))+1,"")</f>
        <v/>
      </c>
      <c r="AK6220">
        <f>IF($C6220="","",IF(OR($P6220=TRUE(),$P6220="TRUE"),1,0))</f>
        <v/>
      </c>
      <c r="AL6220">
        <f>IF($C6220="","",IF(AND($V6220="Yes",SUMPRODUCT((LEN(Settings!$F$6:$F$13)&gt;0)*ISNUMBER(SEARCH(Settings!$F$6:$F$13,$O6220)))=0),1,0))</f>
        <v/>
      </c>
      <c r="AM6220">
        <f>IF($AI6220=1,IFERROR(IF(VALUE($C6220)&lt;100000000,VALUE($C6220),1000000000),IFERROR(IF(VALUE(MID($C6220,2,20))&lt;100000000,VALUE(MID($C6220,2,20)),1000000000),1000000000))+ROW()/100000,"")</f>
        <v/>
      </c>
    </row>
    <row r="6221">
      <c r="E6221" s="14" t="n"/>
      <c r="M6221" s="8">
        <f>IF($C6221="","",L6221*T6221/100)</f>
        <v/>
      </c>
      <c r="S6221" s="8" t="n"/>
      <c r="T6221" s="8" t="n"/>
      <c r="W6221">
        <f>IF($C6221="","",IF($AL6221=1,0,IF($AK6221=1,Settings!$C$6,Settings!$C$7))*100)</f>
        <v/>
      </c>
      <c r="X6221" s="8">
        <f>IF($C6221="","",T6221*W6221/100)</f>
        <v/>
      </c>
      <c r="Y6221" s="8">
        <f>IF($C6221="","",T6221-X6221)</f>
        <v/>
      </c>
      <c r="Z6221" s="8">
        <f>IF($C6221="","",Y6221-M6221)</f>
        <v/>
      </c>
      <c r="AD6221" s="8" t="n"/>
      <c r="AG6221" s="14" t="n"/>
      <c r="AI6221">
        <f>IF($C6221="","",IF(COUNTIF($C$2:$C6221,$C6221)=1,1,0))</f>
        <v/>
      </c>
      <c r="AJ6221">
        <f>IF($AI6221=1,SUMPRODUCT(--($AM$2:$AM$7001&lt;$AM6221))+1,"")</f>
        <v/>
      </c>
      <c r="AK6221">
        <f>IF($C6221="","",IF(OR($P6221=TRUE(),$P6221="TRUE"),1,0))</f>
        <v/>
      </c>
      <c r="AL6221">
        <f>IF($C6221="","",IF(AND($V6221="Yes",SUMPRODUCT((LEN(Settings!$F$6:$F$13)&gt;0)*ISNUMBER(SEARCH(Settings!$F$6:$F$13,$O6221)))=0),1,0))</f>
        <v/>
      </c>
      <c r="AM6221">
        <f>IF($AI6221=1,IFERROR(IF(VALUE($C6221)&lt;100000000,VALUE($C6221),1000000000),IFERROR(IF(VALUE(MID($C6221,2,20))&lt;100000000,VALUE(MID($C6221,2,20)),1000000000),1000000000))+ROW()/100000,"")</f>
        <v/>
      </c>
    </row>
    <row r="6222">
      <c r="E6222" s="14" t="n"/>
      <c r="M6222" s="8">
        <f>IF($C6222="","",L6222*T6222/100)</f>
        <v/>
      </c>
      <c r="S6222" s="8" t="n"/>
      <c r="T6222" s="8" t="n"/>
      <c r="W6222">
        <f>IF($C6222="","",IF($AL6222=1,0,IF($AK6222=1,Settings!$C$6,Settings!$C$7))*100)</f>
        <v/>
      </c>
      <c r="X6222" s="8">
        <f>IF($C6222="","",T6222*W6222/100)</f>
        <v/>
      </c>
      <c r="Y6222" s="8">
        <f>IF($C6222="","",T6222-X6222)</f>
        <v/>
      </c>
      <c r="Z6222" s="8">
        <f>IF($C6222="","",Y6222-M6222)</f>
        <v/>
      </c>
      <c r="AD6222" s="8" t="n"/>
      <c r="AG6222" s="14" t="n"/>
      <c r="AI6222">
        <f>IF($C6222="","",IF(COUNTIF($C$2:$C6222,$C6222)=1,1,0))</f>
        <v/>
      </c>
      <c r="AJ6222">
        <f>IF($AI6222=1,SUMPRODUCT(--($AM$2:$AM$7001&lt;$AM6222))+1,"")</f>
        <v/>
      </c>
      <c r="AK6222">
        <f>IF($C6222="","",IF(OR($P6222=TRUE(),$P6222="TRUE"),1,0))</f>
        <v/>
      </c>
      <c r="AL6222">
        <f>IF($C6222="","",IF(AND($V6222="Yes",SUMPRODUCT((LEN(Settings!$F$6:$F$13)&gt;0)*ISNUMBER(SEARCH(Settings!$F$6:$F$13,$O6222)))=0),1,0))</f>
        <v/>
      </c>
      <c r="AM6222">
        <f>IF($AI6222=1,IFERROR(IF(VALUE($C6222)&lt;100000000,VALUE($C6222),1000000000),IFERROR(IF(VALUE(MID($C6222,2,20))&lt;100000000,VALUE(MID($C6222,2,20)),1000000000),1000000000))+ROW()/100000,"")</f>
        <v/>
      </c>
    </row>
    <row r="6223">
      <c r="E6223" s="14" t="n"/>
      <c r="M6223" s="8">
        <f>IF($C6223="","",L6223*T6223/100)</f>
        <v/>
      </c>
      <c r="S6223" s="8" t="n"/>
      <c r="T6223" s="8" t="n"/>
      <c r="W6223">
        <f>IF($C6223="","",IF($AL6223=1,0,IF($AK6223=1,Settings!$C$6,Settings!$C$7))*100)</f>
        <v/>
      </c>
      <c r="X6223" s="8">
        <f>IF($C6223="","",T6223*W6223/100)</f>
        <v/>
      </c>
      <c r="Y6223" s="8">
        <f>IF($C6223="","",T6223-X6223)</f>
        <v/>
      </c>
      <c r="Z6223" s="8">
        <f>IF($C6223="","",Y6223-M6223)</f>
        <v/>
      </c>
      <c r="AD6223" s="8" t="n"/>
      <c r="AG6223" s="14" t="n"/>
      <c r="AI6223">
        <f>IF($C6223="","",IF(COUNTIF($C$2:$C6223,$C6223)=1,1,0))</f>
        <v/>
      </c>
      <c r="AJ6223">
        <f>IF($AI6223=1,SUMPRODUCT(--($AM$2:$AM$7001&lt;$AM6223))+1,"")</f>
        <v/>
      </c>
      <c r="AK6223">
        <f>IF($C6223="","",IF(OR($P6223=TRUE(),$P6223="TRUE"),1,0))</f>
        <v/>
      </c>
      <c r="AL6223">
        <f>IF($C6223="","",IF(AND($V6223="Yes",SUMPRODUCT((LEN(Settings!$F$6:$F$13)&gt;0)*ISNUMBER(SEARCH(Settings!$F$6:$F$13,$O6223)))=0),1,0))</f>
        <v/>
      </c>
      <c r="AM6223">
        <f>IF($AI6223=1,IFERROR(IF(VALUE($C6223)&lt;100000000,VALUE($C6223),1000000000),IFERROR(IF(VALUE(MID($C6223,2,20))&lt;100000000,VALUE(MID($C6223,2,20)),1000000000),1000000000))+ROW()/100000,"")</f>
        <v/>
      </c>
    </row>
    <row r="6224">
      <c r="E6224" s="14" t="n"/>
      <c r="M6224" s="8">
        <f>IF($C6224="","",L6224*T6224/100)</f>
        <v/>
      </c>
      <c r="S6224" s="8" t="n"/>
      <c r="T6224" s="8" t="n"/>
      <c r="W6224">
        <f>IF($C6224="","",IF($AL6224=1,0,IF($AK6224=1,Settings!$C$6,Settings!$C$7))*100)</f>
        <v/>
      </c>
      <c r="X6224" s="8">
        <f>IF($C6224="","",T6224*W6224/100)</f>
        <v/>
      </c>
      <c r="Y6224" s="8">
        <f>IF($C6224="","",T6224-X6224)</f>
        <v/>
      </c>
      <c r="Z6224" s="8">
        <f>IF($C6224="","",Y6224-M6224)</f>
        <v/>
      </c>
      <c r="AD6224" s="8" t="n"/>
      <c r="AG6224" s="14" t="n"/>
      <c r="AI6224">
        <f>IF($C6224="","",IF(COUNTIF($C$2:$C6224,$C6224)=1,1,0))</f>
        <v/>
      </c>
      <c r="AJ6224">
        <f>IF($AI6224=1,SUMPRODUCT(--($AM$2:$AM$7001&lt;$AM6224))+1,"")</f>
        <v/>
      </c>
      <c r="AK6224">
        <f>IF($C6224="","",IF(OR($P6224=TRUE(),$P6224="TRUE"),1,0))</f>
        <v/>
      </c>
      <c r="AL6224">
        <f>IF($C6224="","",IF(AND($V6224="Yes",SUMPRODUCT((LEN(Settings!$F$6:$F$13)&gt;0)*ISNUMBER(SEARCH(Settings!$F$6:$F$13,$O6224)))=0),1,0))</f>
        <v/>
      </c>
      <c r="AM6224">
        <f>IF($AI6224=1,IFERROR(IF(VALUE($C6224)&lt;100000000,VALUE($C6224),1000000000),IFERROR(IF(VALUE(MID($C6224,2,20))&lt;100000000,VALUE(MID($C6224,2,20)),1000000000),1000000000))+ROW()/100000,"")</f>
        <v/>
      </c>
    </row>
    <row r="6225">
      <c r="E6225" s="14" t="n"/>
      <c r="M6225" s="8">
        <f>IF($C6225="","",L6225*T6225/100)</f>
        <v/>
      </c>
      <c r="S6225" s="8" t="n"/>
      <c r="T6225" s="8" t="n"/>
      <c r="W6225">
        <f>IF($C6225="","",IF($AL6225=1,0,IF($AK6225=1,Settings!$C$6,Settings!$C$7))*100)</f>
        <v/>
      </c>
      <c r="X6225" s="8">
        <f>IF($C6225="","",T6225*W6225/100)</f>
        <v/>
      </c>
      <c r="Y6225" s="8">
        <f>IF($C6225="","",T6225-X6225)</f>
        <v/>
      </c>
      <c r="Z6225" s="8">
        <f>IF($C6225="","",Y6225-M6225)</f>
        <v/>
      </c>
      <c r="AD6225" s="8" t="n"/>
      <c r="AG6225" s="14" t="n"/>
      <c r="AI6225">
        <f>IF($C6225="","",IF(COUNTIF($C$2:$C6225,$C6225)=1,1,0))</f>
        <v/>
      </c>
      <c r="AJ6225">
        <f>IF($AI6225=1,SUMPRODUCT(--($AM$2:$AM$7001&lt;$AM6225))+1,"")</f>
        <v/>
      </c>
      <c r="AK6225">
        <f>IF($C6225="","",IF(OR($P6225=TRUE(),$P6225="TRUE"),1,0))</f>
        <v/>
      </c>
      <c r="AL6225">
        <f>IF($C6225="","",IF(AND($V6225="Yes",SUMPRODUCT((LEN(Settings!$F$6:$F$13)&gt;0)*ISNUMBER(SEARCH(Settings!$F$6:$F$13,$O6225)))=0),1,0))</f>
        <v/>
      </c>
      <c r="AM6225">
        <f>IF($AI6225=1,IFERROR(IF(VALUE($C6225)&lt;100000000,VALUE($C6225),1000000000),IFERROR(IF(VALUE(MID($C6225,2,20))&lt;100000000,VALUE(MID($C6225,2,20)),1000000000),1000000000))+ROW()/100000,"")</f>
        <v/>
      </c>
    </row>
    <row r="6226">
      <c r="E6226" s="14" t="n"/>
      <c r="M6226" s="8">
        <f>IF($C6226="","",L6226*T6226/100)</f>
        <v/>
      </c>
      <c r="S6226" s="8" t="n"/>
      <c r="T6226" s="8" t="n"/>
      <c r="W6226">
        <f>IF($C6226="","",IF($AL6226=1,0,IF($AK6226=1,Settings!$C$6,Settings!$C$7))*100)</f>
        <v/>
      </c>
      <c r="X6226" s="8">
        <f>IF($C6226="","",T6226*W6226/100)</f>
        <v/>
      </c>
      <c r="Y6226" s="8">
        <f>IF($C6226="","",T6226-X6226)</f>
        <v/>
      </c>
      <c r="Z6226" s="8">
        <f>IF($C6226="","",Y6226-M6226)</f>
        <v/>
      </c>
      <c r="AD6226" s="8" t="n"/>
      <c r="AG6226" s="14" t="n"/>
      <c r="AI6226">
        <f>IF($C6226="","",IF(COUNTIF($C$2:$C6226,$C6226)=1,1,0))</f>
        <v/>
      </c>
      <c r="AJ6226">
        <f>IF($AI6226=1,SUMPRODUCT(--($AM$2:$AM$7001&lt;$AM6226))+1,"")</f>
        <v/>
      </c>
      <c r="AK6226">
        <f>IF($C6226="","",IF(OR($P6226=TRUE(),$P6226="TRUE"),1,0))</f>
        <v/>
      </c>
      <c r="AL6226">
        <f>IF($C6226="","",IF(AND($V6226="Yes",SUMPRODUCT((LEN(Settings!$F$6:$F$13)&gt;0)*ISNUMBER(SEARCH(Settings!$F$6:$F$13,$O6226)))=0),1,0))</f>
        <v/>
      </c>
      <c r="AM6226">
        <f>IF($AI6226=1,IFERROR(IF(VALUE($C6226)&lt;100000000,VALUE($C6226),1000000000),IFERROR(IF(VALUE(MID($C6226,2,20))&lt;100000000,VALUE(MID($C6226,2,20)),1000000000),1000000000))+ROW()/100000,"")</f>
        <v/>
      </c>
    </row>
    <row r="6227">
      <c r="E6227" s="14" t="n"/>
      <c r="M6227" s="8">
        <f>IF($C6227="","",L6227*T6227/100)</f>
        <v/>
      </c>
      <c r="S6227" s="8" t="n"/>
      <c r="T6227" s="8" t="n"/>
      <c r="W6227">
        <f>IF($C6227="","",IF($AL6227=1,0,IF($AK6227=1,Settings!$C$6,Settings!$C$7))*100)</f>
        <v/>
      </c>
      <c r="X6227" s="8">
        <f>IF($C6227="","",T6227*W6227/100)</f>
        <v/>
      </c>
      <c r="Y6227" s="8">
        <f>IF($C6227="","",T6227-X6227)</f>
        <v/>
      </c>
      <c r="Z6227" s="8">
        <f>IF($C6227="","",Y6227-M6227)</f>
        <v/>
      </c>
      <c r="AD6227" s="8" t="n"/>
      <c r="AG6227" s="14" t="n"/>
      <c r="AI6227">
        <f>IF($C6227="","",IF(COUNTIF($C$2:$C6227,$C6227)=1,1,0))</f>
        <v/>
      </c>
      <c r="AJ6227">
        <f>IF($AI6227=1,SUMPRODUCT(--($AM$2:$AM$7001&lt;$AM6227))+1,"")</f>
        <v/>
      </c>
      <c r="AK6227">
        <f>IF($C6227="","",IF(OR($P6227=TRUE(),$P6227="TRUE"),1,0))</f>
        <v/>
      </c>
      <c r="AL6227">
        <f>IF($C6227="","",IF(AND($V6227="Yes",SUMPRODUCT((LEN(Settings!$F$6:$F$13)&gt;0)*ISNUMBER(SEARCH(Settings!$F$6:$F$13,$O6227)))=0),1,0))</f>
        <v/>
      </c>
      <c r="AM6227">
        <f>IF($AI6227=1,IFERROR(IF(VALUE($C6227)&lt;100000000,VALUE($C6227),1000000000),IFERROR(IF(VALUE(MID($C6227,2,20))&lt;100000000,VALUE(MID($C6227,2,20)),1000000000),1000000000))+ROW()/100000,"")</f>
        <v/>
      </c>
    </row>
    <row r="6228">
      <c r="E6228" s="14" t="n"/>
      <c r="M6228" s="8">
        <f>IF($C6228="","",L6228*T6228/100)</f>
        <v/>
      </c>
      <c r="S6228" s="8" t="n"/>
      <c r="T6228" s="8" t="n"/>
      <c r="W6228">
        <f>IF($C6228="","",IF($AL6228=1,0,IF($AK6228=1,Settings!$C$6,Settings!$C$7))*100)</f>
        <v/>
      </c>
      <c r="X6228" s="8">
        <f>IF($C6228="","",T6228*W6228/100)</f>
        <v/>
      </c>
      <c r="Y6228" s="8">
        <f>IF($C6228="","",T6228-X6228)</f>
        <v/>
      </c>
      <c r="Z6228" s="8">
        <f>IF($C6228="","",Y6228-M6228)</f>
        <v/>
      </c>
      <c r="AD6228" s="8" t="n"/>
      <c r="AG6228" s="14" t="n"/>
      <c r="AI6228">
        <f>IF($C6228="","",IF(COUNTIF($C$2:$C6228,$C6228)=1,1,0))</f>
        <v/>
      </c>
      <c r="AJ6228">
        <f>IF($AI6228=1,SUMPRODUCT(--($AM$2:$AM$7001&lt;$AM6228))+1,"")</f>
        <v/>
      </c>
      <c r="AK6228">
        <f>IF($C6228="","",IF(OR($P6228=TRUE(),$P6228="TRUE"),1,0))</f>
        <v/>
      </c>
      <c r="AL6228">
        <f>IF($C6228="","",IF(AND($V6228="Yes",SUMPRODUCT((LEN(Settings!$F$6:$F$13)&gt;0)*ISNUMBER(SEARCH(Settings!$F$6:$F$13,$O6228)))=0),1,0))</f>
        <v/>
      </c>
      <c r="AM6228">
        <f>IF($AI6228=1,IFERROR(IF(VALUE($C6228)&lt;100000000,VALUE($C6228),1000000000),IFERROR(IF(VALUE(MID($C6228,2,20))&lt;100000000,VALUE(MID($C6228,2,20)),1000000000),1000000000))+ROW()/100000,"")</f>
        <v/>
      </c>
    </row>
    <row r="6229">
      <c r="E6229" s="14" t="n"/>
      <c r="M6229" s="8">
        <f>IF($C6229="","",L6229*T6229/100)</f>
        <v/>
      </c>
      <c r="S6229" s="8" t="n"/>
      <c r="T6229" s="8" t="n"/>
      <c r="W6229">
        <f>IF($C6229="","",IF($AL6229=1,0,IF($AK6229=1,Settings!$C$6,Settings!$C$7))*100)</f>
        <v/>
      </c>
      <c r="X6229" s="8">
        <f>IF($C6229="","",T6229*W6229/100)</f>
        <v/>
      </c>
      <c r="Y6229" s="8">
        <f>IF($C6229="","",T6229-X6229)</f>
        <v/>
      </c>
      <c r="Z6229" s="8">
        <f>IF($C6229="","",Y6229-M6229)</f>
        <v/>
      </c>
      <c r="AD6229" s="8" t="n"/>
      <c r="AG6229" s="14" t="n"/>
      <c r="AI6229">
        <f>IF($C6229="","",IF(COUNTIF($C$2:$C6229,$C6229)=1,1,0))</f>
        <v/>
      </c>
      <c r="AJ6229">
        <f>IF($AI6229=1,SUMPRODUCT(--($AM$2:$AM$7001&lt;$AM6229))+1,"")</f>
        <v/>
      </c>
      <c r="AK6229">
        <f>IF($C6229="","",IF(OR($P6229=TRUE(),$P6229="TRUE"),1,0))</f>
        <v/>
      </c>
      <c r="AL6229">
        <f>IF($C6229="","",IF(AND($V6229="Yes",SUMPRODUCT((LEN(Settings!$F$6:$F$13)&gt;0)*ISNUMBER(SEARCH(Settings!$F$6:$F$13,$O6229)))=0),1,0))</f>
        <v/>
      </c>
      <c r="AM6229">
        <f>IF($AI6229=1,IFERROR(IF(VALUE($C6229)&lt;100000000,VALUE($C6229),1000000000),IFERROR(IF(VALUE(MID($C6229,2,20))&lt;100000000,VALUE(MID($C6229,2,20)),1000000000),1000000000))+ROW()/100000,"")</f>
        <v/>
      </c>
    </row>
    <row r="6230">
      <c r="E6230" s="14" t="n"/>
      <c r="M6230" s="8">
        <f>IF($C6230="","",L6230*T6230/100)</f>
        <v/>
      </c>
      <c r="S6230" s="8" t="n"/>
      <c r="T6230" s="8" t="n"/>
      <c r="W6230">
        <f>IF($C6230="","",IF($AL6230=1,0,IF($AK6230=1,Settings!$C$6,Settings!$C$7))*100)</f>
        <v/>
      </c>
      <c r="X6230" s="8">
        <f>IF($C6230="","",T6230*W6230/100)</f>
        <v/>
      </c>
      <c r="Y6230" s="8">
        <f>IF($C6230="","",T6230-X6230)</f>
        <v/>
      </c>
      <c r="Z6230" s="8">
        <f>IF($C6230="","",Y6230-M6230)</f>
        <v/>
      </c>
      <c r="AD6230" s="8" t="n"/>
      <c r="AG6230" s="14" t="n"/>
      <c r="AI6230">
        <f>IF($C6230="","",IF(COUNTIF($C$2:$C6230,$C6230)=1,1,0))</f>
        <v/>
      </c>
      <c r="AJ6230">
        <f>IF($AI6230=1,SUMPRODUCT(--($AM$2:$AM$7001&lt;$AM6230))+1,"")</f>
        <v/>
      </c>
      <c r="AK6230">
        <f>IF($C6230="","",IF(OR($P6230=TRUE(),$P6230="TRUE"),1,0))</f>
        <v/>
      </c>
      <c r="AL6230">
        <f>IF($C6230="","",IF(AND($V6230="Yes",SUMPRODUCT((LEN(Settings!$F$6:$F$13)&gt;0)*ISNUMBER(SEARCH(Settings!$F$6:$F$13,$O6230)))=0),1,0))</f>
        <v/>
      </c>
      <c r="AM6230">
        <f>IF($AI6230=1,IFERROR(IF(VALUE($C6230)&lt;100000000,VALUE($C6230),1000000000),IFERROR(IF(VALUE(MID($C6230,2,20))&lt;100000000,VALUE(MID($C6230,2,20)),1000000000),1000000000))+ROW()/100000,"")</f>
        <v/>
      </c>
    </row>
    <row r="6231">
      <c r="E6231" s="14" t="n"/>
      <c r="M6231" s="8">
        <f>IF($C6231="","",L6231*T6231/100)</f>
        <v/>
      </c>
      <c r="S6231" s="8" t="n"/>
      <c r="T6231" s="8" t="n"/>
      <c r="W6231">
        <f>IF($C6231="","",IF($AL6231=1,0,IF($AK6231=1,Settings!$C$6,Settings!$C$7))*100)</f>
        <v/>
      </c>
      <c r="X6231" s="8">
        <f>IF($C6231="","",T6231*W6231/100)</f>
        <v/>
      </c>
      <c r="Y6231" s="8">
        <f>IF($C6231="","",T6231-X6231)</f>
        <v/>
      </c>
      <c r="Z6231" s="8">
        <f>IF($C6231="","",Y6231-M6231)</f>
        <v/>
      </c>
      <c r="AD6231" s="8" t="n"/>
      <c r="AG6231" s="14" t="n"/>
      <c r="AI6231">
        <f>IF($C6231="","",IF(COUNTIF($C$2:$C6231,$C6231)=1,1,0))</f>
        <v/>
      </c>
      <c r="AJ6231">
        <f>IF($AI6231=1,SUMPRODUCT(--($AM$2:$AM$7001&lt;$AM6231))+1,"")</f>
        <v/>
      </c>
      <c r="AK6231">
        <f>IF($C6231="","",IF(OR($P6231=TRUE(),$P6231="TRUE"),1,0))</f>
        <v/>
      </c>
      <c r="AL6231">
        <f>IF($C6231="","",IF(AND($V6231="Yes",SUMPRODUCT((LEN(Settings!$F$6:$F$13)&gt;0)*ISNUMBER(SEARCH(Settings!$F$6:$F$13,$O6231)))=0),1,0))</f>
        <v/>
      </c>
      <c r="AM6231">
        <f>IF($AI6231=1,IFERROR(IF(VALUE($C6231)&lt;100000000,VALUE($C6231),1000000000),IFERROR(IF(VALUE(MID($C6231,2,20))&lt;100000000,VALUE(MID($C6231,2,20)),1000000000),1000000000))+ROW()/100000,"")</f>
        <v/>
      </c>
    </row>
    <row r="6232">
      <c r="E6232" s="14" t="n"/>
      <c r="M6232" s="8">
        <f>IF($C6232="","",L6232*T6232/100)</f>
        <v/>
      </c>
      <c r="S6232" s="8" t="n"/>
      <c r="T6232" s="8" t="n"/>
      <c r="W6232">
        <f>IF($C6232="","",IF($AL6232=1,0,IF($AK6232=1,Settings!$C$6,Settings!$C$7))*100)</f>
        <v/>
      </c>
      <c r="X6232" s="8">
        <f>IF($C6232="","",T6232*W6232/100)</f>
        <v/>
      </c>
      <c r="Y6232" s="8">
        <f>IF($C6232="","",T6232-X6232)</f>
        <v/>
      </c>
      <c r="Z6232" s="8">
        <f>IF($C6232="","",Y6232-M6232)</f>
        <v/>
      </c>
      <c r="AD6232" s="8" t="n"/>
      <c r="AG6232" s="14" t="n"/>
      <c r="AI6232">
        <f>IF($C6232="","",IF(COUNTIF($C$2:$C6232,$C6232)=1,1,0))</f>
        <v/>
      </c>
      <c r="AJ6232">
        <f>IF($AI6232=1,SUMPRODUCT(--($AM$2:$AM$7001&lt;$AM6232))+1,"")</f>
        <v/>
      </c>
      <c r="AK6232">
        <f>IF($C6232="","",IF(OR($P6232=TRUE(),$P6232="TRUE"),1,0))</f>
        <v/>
      </c>
      <c r="AL6232">
        <f>IF($C6232="","",IF(AND($V6232="Yes",SUMPRODUCT((LEN(Settings!$F$6:$F$13)&gt;0)*ISNUMBER(SEARCH(Settings!$F$6:$F$13,$O6232)))=0),1,0))</f>
        <v/>
      </c>
      <c r="AM6232">
        <f>IF($AI6232=1,IFERROR(IF(VALUE($C6232)&lt;100000000,VALUE($C6232),1000000000),IFERROR(IF(VALUE(MID($C6232,2,20))&lt;100000000,VALUE(MID($C6232,2,20)),1000000000),1000000000))+ROW()/100000,"")</f>
        <v/>
      </c>
    </row>
    <row r="6233">
      <c r="E6233" s="14" t="n"/>
      <c r="M6233" s="8">
        <f>IF($C6233="","",L6233*T6233/100)</f>
        <v/>
      </c>
      <c r="S6233" s="8" t="n"/>
      <c r="T6233" s="8" t="n"/>
      <c r="W6233">
        <f>IF($C6233="","",IF($AL6233=1,0,IF($AK6233=1,Settings!$C$6,Settings!$C$7))*100)</f>
        <v/>
      </c>
      <c r="X6233" s="8">
        <f>IF($C6233="","",T6233*W6233/100)</f>
        <v/>
      </c>
      <c r="Y6233" s="8">
        <f>IF($C6233="","",T6233-X6233)</f>
        <v/>
      </c>
      <c r="Z6233" s="8">
        <f>IF($C6233="","",Y6233-M6233)</f>
        <v/>
      </c>
      <c r="AD6233" s="8" t="n"/>
      <c r="AG6233" s="14" t="n"/>
      <c r="AI6233">
        <f>IF($C6233="","",IF(COUNTIF($C$2:$C6233,$C6233)=1,1,0))</f>
        <v/>
      </c>
      <c r="AJ6233">
        <f>IF($AI6233=1,SUMPRODUCT(--($AM$2:$AM$7001&lt;$AM6233))+1,"")</f>
        <v/>
      </c>
      <c r="AK6233">
        <f>IF($C6233="","",IF(OR($P6233=TRUE(),$P6233="TRUE"),1,0))</f>
        <v/>
      </c>
      <c r="AL6233">
        <f>IF($C6233="","",IF(AND($V6233="Yes",SUMPRODUCT((LEN(Settings!$F$6:$F$13)&gt;0)*ISNUMBER(SEARCH(Settings!$F$6:$F$13,$O6233)))=0),1,0))</f>
        <v/>
      </c>
      <c r="AM6233">
        <f>IF($AI6233=1,IFERROR(IF(VALUE($C6233)&lt;100000000,VALUE($C6233),1000000000),IFERROR(IF(VALUE(MID($C6233,2,20))&lt;100000000,VALUE(MID($C6233,2,20)),1000000000),1000000000))+ROW()/100000,"")</f>
        <v/>
      </c>
    </row>
    <row r="6234">
      <c r="E6234" s="14" t="n"/>
      <c r="M6234" s="8">
        <f>IF($C6234="","",L6234*T6234/100)</f>
        <v/>
      </c>
      <c r="S6234" s="8" t="n"/>
      <c r="T6234" s="8" t="n"/>
      <c r="W6234">
        <f>IF($C6234="","",IF($AL6234=1,0,IF($AK6234=1,Settings!$C$6,Settings!$C$7))*100)</f>
        <v/>
      </c>
      <c r="X6234" s="8">
        <f>IF($C6234="","",T6234*W6234/100)</f>
        <v/>
      </c>
      <c r="Y6234" s="8">
        <f>IF($C6234="","",T6234-X6234)</f>
        <v/>
      </c>
      <c r="Z6234" s="8">
        <f>IF($C6234="","",Y6234-M6234)</f>
        <v/>
      </c>
      <c r="AD6234" s="8" t="n"/>
      <c r="AG6234" s="14" t="n"/>
      <c r="AI6234">
        <f>IF($C6234="","",IF(COUNTIF($C$2:$C6234,$C6234)=1,1,0))</f>
        <v/>
      </c>
      <c r="AJ6234">
        <f>IF($AI6234=1,SUMPRODUCT(--($AM$2:$AM$7001&lt;$AM6234))+1,"")</f>
        <v/>
      </c>
      <c r="AK6234">
        <f>IF($C6234="","",IF(OR($P6234=TRUE(),$P6234="TRUE"),1,0))</f>
        <v/>
      </c>
      <c r="AL6234">
        <f>IF($C6234="","",IF(AND($V6234="Yes",SUMPRODUCT((LEN(Settings!$F$6:$F$13)&gt;0)*ISNUMBER(SEARCH(Settings!$F$6:$F$13,$O6234)))=0),1,0))</f>
        <v/>
      </c>
      <c r="AM6234">
        <f>IF($AI6234=1,IFERROR(IF(VALUE($C6234)&lt;100000000,VALUE($C6234),1000000000),IFERROR(IF(VALUE(MID($C6234,2,20))&lt;100000000,VALUE(MID($C6234,2,20)),1000000000),1000000000))+ROW()/100000,"")</f>
        <v/>
      </c>
    </row>
    <row r="6235">
      <c r="E6235" s="14" t="n"/>
      <c r="M6235" s="8">
        <f>IF($C6235="","",L6235*T6235/100)</f>
        <v/>
      </c>
      <c r="S6235" s="8" t="n"/>
      <c r="T6235" s="8" t="n"/>
      <c r="W6235">
        <f>IF($C6235="","",IF($AL6235=1,0,IF($AK6235=1,Settings!$C$6,Settings!$C$7))*100)</f>
        <v/>
      </c>
      <c r="X6235" s="8">
        <f>IF($C6235="","",T6235*W6235/100)</f>
        <v/>
      </c>
      <c r="Y6235" s="8">
        <f>IF($C6235="","",T6235-X6235)</f>
        <v/>
      </c>
      <c r="Z6235" s="8">
        <f>IF($C6235="","",Y6235-M6235)</f>
        <v/>
      </c>
      <c r="AD6235" s="8" t="n"/>
      <c r="AG6235" s="14" t="n"/>
      <c r="AI6235">
        <f>IF($C6235="","",IF(COUNTIF($C$2:$C6235,$C6235)=1,1,0))</f>
        <v/>
      </c>
      <c r="AJ6235">
        <f>IF($AI6235=1,SUMPRODUCT(--($AM$2:$AM$7001&lt;$AM6235))+1,"")</f>
        <v/>
      </c>
      <c r="AK6235">
        <f>IF($C6235="","",IF(OR($P6235=TRUE(),$P6235="TRUE"),1,0))</f>
        <v/>
      </c>
      <c r="AL6235">
        <f>IF($C6235="","",IF(AND($V6235="Yes",SUMPRODUCT((LEN(Settings!$F$6:$F$13)&gt;0)*ISNUMBER(SEARCH(Settings!$F$6:$F$13,$O6235)))=0),1,0))</f>
        <v/>
      </c>
      <c r="AM6235">
        <f>IF($AI6235=1,IFERROR(IF(VALUE($C6235)&lt;100000000,VALUE($C6235),1000000000),IFERROR(IF(VALUE(MID($C6235,2,20))&lt;100000000,VALUE(MID($C6235,2,20)),1000000000),1000000000))+ROW()/100000,"")</f>
        <v/>
      </c>
    </row>
    <row r="6236">
      <c r="E6236" s="14" t="n"/>
      <c r="M6236" s="8">
        <f>IF($C6236="","",L6236*T6236/100)</f>
        <v/>
      </c>
      <c r="S6236" s="8" t="n"/>
      <c r="T6236" s="8" t="n"/>
      <c r="W6236">
        <f>IF($C6236="","",IF($AL6236=1,0,IF($AK6236=1,Settings!$C$6,Settings!$C$7))*100)</f>
        <v/>
      </c>
      <c r="X6236" s="8">
        <f>IF($C6236="","",T6236*W6236/100)</f>
        <v/>
      </c>
      <c r="Y6236" s="8">
        <f>IF($C6236="","",T6236-X6236)</f>
        <v/>
      </c>
      <c r="Z6236" s="8">
        <f>IF($C6236="","",Y6236-M6236)</f>
        <v/>
      </c>
      <c r="AD6236" s="8" t="n"/>
      <c r="AG6236" s="14" t="n"/>
      <c r="AI6236">
        <f>IF($C6236="","",IF(COUNTIF($C$2:$C6236,$C6236)=1,1,0))</f>
        <v/>
      </c>
      <c r="AJ6236">
        <f>IF($AI6236=1,SUMPRODUCT(--($AM$2:$AM$7001&lt;$AM6236))+1,"")</f>
        <v/>
      </c>
      <c r="AK6236">
        <f>IF($C6236="","",IF(OR($P6236=TRUE(),$P6236="TRUE"),1,0))</f>
        <v/>
      </c>
      <c r="AL6236">
        <f>IF($C6236="","",IF(AND($V6236="Yes",SUMPRODUCT((LEN(Settings!$F$6:$F$13)&gt;0)*ISNUMBER(SEARCH(Settings!$F$6:$F$13,$O6236)))=0),1,0))</f>
        <v/>
      </c>
      <c r="AM6236">
        <f>IF($AI6236=1,IFERROR(IF(VALUE($C6236)&lt;100000000,VALUE($C6236),1000000000),IFERROR(IF(VALUE(MID($C6236,2,20))&lt;100000000,VALUE(MID($C6236,2,20)),1000000000),1000000000))+ROW()/100000,"")</f>
        <v/>
      </c>
    </row>
    <row r="6237">
      <c r="E6237" s="14" t="n"/>
      <c r="M6237" s="8">
        <f>IF($C6237="","",L6237*T6237/100)</f>
        <v/>
      </c>
      <c r="S6237" s="8" t="n"/>
      <c r="T6237" s="8" t="n"/>
      <c r="W6237">
        <f>IF($C6237="","",IF($AL6237=1,0,IF($AK6237=1,Settings!$C$6,Settings!$C$7))*100)</f>
        <v/>
      </c>
      <c r="X6237" s="8">
        <f>IF($C6237="","",T6237*W6237/100)</f>
        <v/>
      </c>
      <c r="Y6237" s="8">
        <f>IF($C6237="","",T6237-X6237)</f>
        <v/>
      </c>
      <c r="Z6237" s="8">
        <f>IF($C6237="","",Y6237-M6237)</f>
        <v/>
      </c>
      <c r="AD6237" s="8" t="n"/>
      <c r="AG6237" s="14" t="n"/>
      <c r="AI6237">
        <f>IF($C6237="","",IF(COUNTIF($C$2:$C6237,$C6237)=1,1,0))</f>
        <v/>
      </c>
      <c r="AJ6237">
        <f>IF($AI6237=1,SUMPRODUCT(--($AM$2:$AM$7001&lt;$AM6237))+1,"")</f>
        <v/>
      </c>
      <c r="AK6237">
        <f>IF($C6237="","",IF(OR($P6237=TRUE(),$P6237="TRUE"),1,0))</f>
        <v/>
      </c>
      <c r="AL6237">
        <f>IF($C6237="","",IF(AND($V6237="Yes",SUMPRODUCT((LEN(Settings!$F$6:$F$13)&gt;0)*ISNUMBER(SEARCH(Settings!$F$6:$F$13,$O6237)))=0),1,0))</f>
        <v/>
      </c>
      <c r="AM6237">
        <f>IF($AI6237=1,IFERROR(IF(VALUE($C6237)&lt;100000000,VALUE($C6237),1000000000),IFERROR(IF(VALUE(MID($C6237,2,20))&lt;100000000,VALUE(MID($C6237,2,20)),1000000000),1000000000))+ROW()/100000,"")</f>
        <v/>
      </c>
    </row>
    <row r="6238">
      <c r="E6238" s="14" t="n"/>
      <c r="M6238" s="8">
        <f>IF($C6238="","",L6238*T6238/100)</f>
        <v/>
      </c>
      <c r="S6238" s="8" t="n"/>
      <c r="T6238" s="8" t="n"/>
      <c r="W6238">
        <f>IF($C6238="","",IF($AL6238=1,0,IF($AK6238=1,Settings!$C$6,Settings!$C$7))*100)</f>
        <v/>
      </c>
      <c r="X6238" s="8">
        <f>IF($C6238="","",T6238*W6238/100)</f>
        <v/>
      </c>
      <c r="Y6238" s="8">
        <f>IF($C6238="","",T6238-X6238)</f>
        <v/>
      </c>
      <c r="Z6238" s="8">
        <f>IF($C6238="","",Y6238-M6238)</f>
        <v/>
      </c>
      <c r="AD6238" s="8" t="n"/>
      <c r="AG6238" s="14" t="n"/>
      <c r="AI6238">
        <f>IF($C6238="","",IF(COUNTIF($C$2:$C6238,$C6238)=1,1,0))</f>
        <v/>
      </c>
      <c r="AJ6238">
        <f>IF($AI6238=1,SUMPRODUCT(--($AM$2:$AM$7001&lt;$AM6238))+1,"")</f>
        <v/>
      </c>
      <c r="AK6238">
        <f>IF($C6238="","",IF(OR($P6238=TRUE(),$P6238="TRUE"),1,0))</f>
        <v/>
      </c>
      <c r="AL6238">
        <f>IF($C6238="","",IF(AND($V6238="Yes",SUMPRODUCT((LEN(Settings!$F$6:$F$13)&gt;0)*ISNUMBER(SEARCH(Settings!$F$6:$F$13,$O6238)))=0),1,0))</f>
        <v/>
      </c>
      <c r="AM6238">
        <f>IF($AI6238=1,IFERROR(IF(VALUE($C6238)&lt;100000000,VALUE($C6238),1000000000),IFERROR(IF(VALUE(MID($C6238,2,20))&lt;100000000,VALUE(MID($C6238,2,20)),1000000000),1000000000))+ROW()/100000,"")</f>
        <v/>
      </c>
    </row>
    <row r="6239">
      <c r="E6239" s="14" t="n"/>
      <c r="M6239" s="8">
        <f>IF($C6239="","",L6239*T6239/100)</f>
        <v/>
      </c>
      <c r="S6239" s="8" t="n"/>
      <c r="T6239" s="8" t="n"/>
      <c r="W6239">
        <f>IF($C6239="","",IF($AL6239=1,0,IF($AK6239=1,Settings!$C$6,Settings!$C$7))*100)</f>
        <v/>
      </c>
      <c r="X6239" s="8">
        <f>IF($C6239="","",T6239*W6239/100)</f>
        <v/>
      </c>
      <c r="Y6239" s="8">
        <f>IF($C6239="","",T6239-X6239)</f>
        <v/>
      </c>
      <c r="Z6239" s="8">
        <f>IF($C6239="","",Y6239-M6239)</f>
        <v/>
      </c>
      <c r="AD6239" s="8" t="n"/>
      <c r="AG6239" s="14" t="n"/>
      <c r="AI6239">
        <f>IF($C6239="","",IF(COUNTIF($C$2:$C6239,$C6239)=1,1,0))</f>
        <v/>
      </c>
      <c r="AJ6239">
        <f>IF($AI6239=1,SUMPRODUCT(--($AM$2:$AM$7001&lt;$AM6239))+1,"")</f>
        <v/>
      </c>
      <c r="AK6239">
        <f>IF($C6239="","",IF(OR($P6239=TRUE(),$P6239="TRUE"),1,0))</f>
        <v/>
      </c>
      <c r="AL6239">
        <f>IF($C6239="","",IF(AND($V6239="Yes",SUMPRODUCT((LEN(Settings!$F$6:$F$13)&gt;0)*ISNUMBER(SEARCH(Settings!$F$6:$F$13,$O6239)))=0),1,0))</f>
        <v/>
      </c>
      <c r="AM6239">
        <f>IF($AI6239=1,IFERROR(IF(VALUE($C6239)&lt;100000000,VALUE($C6239),1000000000),IFERROR(IF(VALUE(MID($C6239,2,20))&lt;100000000,VALUE(MID($C6239,2,20)),1000000000),1000000000))+ROW()/100000,"")</f>
        <v/>
      </c>
    </row>
    <row r="6240">
      <c r="E6240" s="14" t="n"/>
      <c r="M6240" s="8">
        <f>IF($C6240="","",L6240*T6240/100)</f>
        <v/>
      </c>
      <c r="S6240" s="8" t="n"/>
      <c r="T6240" s="8" t="n"/>
      <c r="W6240">
        <f>IF($C6240="","",IF($AL6240=1,0,IF($AK6240=1,Settings!$C$6,Settings!$C$7))*100)</f>
        <v/>
      </c>
      <c r="X6240" s="8">
        <f>IF($C6240="","",T6240*W6240/100)</f>
        <v/>
      </c>
      <c r="Y6240" s="8">
        <f>IF($C6240="","",T6240-X6240)</f>
        <v/>
      </c>
      <c r="Z6240" s="8">
        <f>IF($C6240="","",Y6240-M6240)</f>
        <v/>
      </c>
      <c r="AD6240" s="8" t="n"/>
      <c r="AG6240" s="14" t="n"/>
      <c r="AI6240">
        <f>IF($C6240="","",IF(COUNTIF($C$2:$C6240,$C6240)=1,1,0))</f>
        <v/>
      </c>
      <c r="AJ6240">
        <f>IF($AI6240=1,SUMPRODUCT(--($AM$2:$AM$7001&lt;$AM6240))+1,"")</f>
        <v/>
      </c>
      <c r="AK6240">
        <f>IF($C6240="","",IF(OR($P6240=TRUE(),$P6240="TRUE"),1,0))</f>
        <v/>
      </c>
      <c r="AL6240">
        <f>IF($C6240="","",IF(AND($V6240="Yes",SUMPRODUCT((LEN(Settings!$F$6:$F$13)&gt;0)*ISNUMBER(SEARCH(Settings!$F$6:$F$13,$O6240)))=0),1,0))</f>
        <v/>
      </c>
      <c r="AM6240">
        <f>IF($AI6240=1,IFERROR(IF(VALUE($C6240)&lt;100000000,VALUE($C6240),1000000000),IFERROR(IF(VALUE(MID($C6240,2,20))&lt;100000000,VALUE(MID($C6240,2,20)),1000000000),1000000000))+ROW()/100000,"")</f>
        <v/>
      </c>
    </row>
    <row r="6241">
      <c r="E6241" s="14" t="n"/>
      <c r="M6241" s="8">
        <f>IF($C6241="","",L6241*T6241/100)</f>
        <v/>
      </c>
      <c r="S6241" s="8" t="n"/>
      <c r="T6241" s="8" t="n"/>
      <c r="W6241">
        <f>IF($C6241="","",IF($AL6241=1,0,IF($AK6241=1,Settings!$C$6,Settings!$C$7))*100)</f>
        <v/>
      </c>
      <c r="X6241" s="8">
        <f>IF($C6241="","",T6241*W6241/100)</f>
        <v/>
      </c>
      <c r="Y6241" s="8">
        <f>IF($C6241="","",T6241-X6241)</f>
        <v/>
      </c>
      <c r="Z6241" s="8">
        <f>IF($C6241="","",Y6241-M6241)</f>
        <v/>
      </c>
      <c r="AD6241" s="8" t="n"/>
      <c r="AG6241" s="14" t="n"/>
      <c r="AI6241">
        <f>IF($C6241="","",IF(COUNTIF($C$2:$C6241,$C6241)=1,1,0))</f>
        <v/>
      </c>
      <c r="AJ6241">
        <f>IF($AI6241=1,SUMPRODUCT(--($AM$2:$AM$7001&lt;$AM6241))+1,"")</f>
        <v/>
      </c>
      <c r="AK6241">
        <f>IF($C6241="","",IF(OR($P6241=TRUE(),$P6241="TRUE"),1,0))</f>
        <v/>
      </c>
      <c r="AL6241">
        <f>IF($C6241="","",IF(AND($V6241="Yes",SUMPRODUCT((LEN(Settings!$F$6:$F$13)&gt;0)*ISNUMBER(SEARCH(Settings!$F$6:$F$13,$O6241)))=0),1,0))</f>
        <v/>
      </c>
      <c r="AM6241">
        <f>IF($AI6241=1,IFERROR(IF(VALUE($C6241)&lt;100000000,VALUE($C6241),1000000000),IFERROR(IF(VALUE(MID($C6241,2,20))&lt;100000000,VALUE(MID($C6241,2,20)),1000000000),1000000000))+ROW()/100000,"")</f>
        <v/>
      </c>
    </row>
    <row r="6242">
      <c r="E6242" s="14" t="n"/>
      <c r="M6242" s="8">
        <f>IF($C6242="","",L6242*T6242/100)</f>
        <v/>
      </c>
      <c r="S6242" s="8" t="n"/>
      <c r="T6242" s="8" t="n"/>
      <c r="W6242">
        <f>IF($C6242="","",IF($AL6242=1,0,IF($AK6242=1,Settings!$C$6,Settings!$C$7))*100)</f>
        <v/>
      </c>
      <c r="X6242" s="8">
        <f>IF($C6242="","",T6242*W6242/100)</f>
        <v/>
      </c>
      <c r="Y6242" s="8">
        <f>IF($C6242="","",T6242-X6242)</f>
        <v/>
      </c>
      <c r="Z6242" s="8">
        <f>IF($C6242="","",Y6242-M6242)</f>
        <v/>
      </c>
      <c r="AD6242" s="8" t="n"/>
      <c r="AG6242" s="14" t="n"/>
      <c r="AI6242">
        <f>IF($C6242="","",IF(COUNTIF($C$2:$C6242,$C6242)=1,1,0))</f>
        <v/>
      </c>
      <c r="AJ6242">
        <f>IF($AI6242=1,SUMPRODUCT(--($AM$2:$AM$7001&lt;$AM6242))+1,"")</f>
        <v/>
      </c>
      <c r="AK6242">
        <f>IF($C6242="","",IF(OR($P6242=TRUE(),$P6242="TRUE"),1,0))</f>
        <v/>
      </c>
      <c r="AL6242">
        <f>IF($C6242="","",IF(AND($V6242="Yes",SUMPRODUCT((LEN(Settings!$F$6:$F$13)&gt;0)*ISNUMBER(SEARCH(Settings!$F$6:$F$13,$O6242)))=0),1,0))</f>
        <v/>
      </c>
      <c r="AM6242">
        <f>IF($AI6242=1,IFERROR(IF(VALUE($C6242)&lt;100000000,VALUE($C6242),1000000000),IFERROR(IF(VALUE(MID($C6242,2,20))&lt;100000000,VALUE(MID($C6242,2,20)),1000000000),1000000000))+ROW()/100000,"")</f>
        <v/>
      </c>
    </row>
    <row r="6243">
      <c r="E6243" s="14" t="n"/>
      <c r="M6243" s="8">
        <f>IF($C6243="","",L6243*T6243/100)</f>
        <v/>
      </c>
      <c r="S6243" s="8" t="n"/>
      <c r="T6243" s="8" t="n"/>
      <c r="W6243">
        <f>IF($C6243="","",IF($AL6243=1,0,IF($AK6243=1,Settings!$C$6,Settings!$C$7))*100)</f>
        <v/>
      </c>
      <c r="X6243" s="8">
        <f>IF($C6243="","",T6243*W6243/100)</f>
        <v/>
      </c>
      <c r="Y6243" s="8">
        <f>IF($C6243="","",T6243-X6243)</f>
        <v/>
      </c>
      <c r="Z6243" s="8">
        <f>IF($C6243="","",Y6243-M6243)</f>
        <v/>
      </c>
      <c r="AD6243" s="8" t="n"/>
      <c r="AG6243" s="14" t="n"/>
      <c r="AI6243">
        <f>IF($C6243="","",IF(COUNTIF($C$2:$C6243,$C6243)=1,1,0))</f>
        <v/>
      </c>
      <c r="AJ6243">
        <f>IF($AI6243=1,SUMPRODUCT(--($AM$2:$AM$7001&lt;$AM6243))+1,"")</f>
        <v/>
      </c>
      <c r="AK6243">
        <f>IF($C6243="","",IF(OR($P6243=TRUE(),$P6243="TRUE"),1,0))</f>
        <v/>
      </c>
      <c r="AL6243">
        <f>IF($C6243="","",IF(AND($V6243="Yes",SUMPRODUCT((LEN(Settings!$F$6:$F$13)&gt;0)*ISNUMBER(SEARCH(Settings!$F$6:$F$13,$O6243)))=0),1,0))</f>
        <v/>
      </c>
      <c r="AM6243">
        <f>IF($AI6243=1,IFERROR(IF(VALUE($C6243)&lt;100000000,VALUE($C6243),1000000000),IFERROR(IF(VALUE(MID($C6243,2,20))&lt;100000000,VALUE(MID($C6243,2,20)),1000000000),1000000000))+ROW()/100000,"")</f>
        <v/>
      </c>
    </row>
    <row r="6244">
      <c r="E6244" s="14" t="n"/>
      <c r="M6244" s="8">
        <f>IF($C6244="","",L6244*T6244/100)</f>
        <v/>
      </c>
      <c r="S6244" s="8" t="n"/>
      <c r="T6244" s="8" t="n"/>
      <c r="W6244">
        <f>IF($C6244="","",IF($AL6244=1,0,IF($AK6244=1,Settings!$C$6,Settings!$C$7))*100)</f>
        <v/>
      </c>
      <c r="X6244" s="8">
        <f>IF($C6244="","",T6244*W6244/100)</f>
        <v/>
      </c>
      <c r="Y6244" s="8">
        <f>IF($C6244="","",T6244-X6244)</f>
        <v/>
      </c>
      <c r="Z6244" s="8">
        <f>IF($C6244="","",Y6244-M6244)</f>
        <v/>
      </c>
      <c r="AD6244" s="8" t="n"/>
      <c r="AG6244" s="14" t="n"/>
      <c r="AI6244">
        <f>IF($C6244="","",IF(COUNTIF($C$2:$C6244,$C6244)=1,1,0))</f>
        <v/>
      </c>
      <c r="AJ6244">
        <f>IF($AI6244=1,SUMPRODUCT(--($AM$2:$AM$7001&lt;$AM6244))+1,"")</f>
        <v/>
      </c>
      <c r="AK6244">
        <f>IF($C6244="","",IF(OR($P6244=TRUE(),$P6244="TRUE"),1,0))</f>
        <v/>
      </c>
      <c r="AL6244">
        <f>IF($C6244="","",IF(AND($V6244="Yes",SUMPRODUCT((LEN(Settings!$F$6:$F$13)&gt;0)*ISNUMBER(SEARCH(Settings!$F$6:$F$13,$O6244)))=0),1,0))</f>
        <v/>
      </c>
      <c r="AM6244">
        <f>IF($AI6244=1,IFERROR(IF(VALUE($C6244)&lt;100000000,VALUE($C6244),1000000000),IFERROR(IF(VALUE(MID($C6244,2,20))&lt;100000000,VALUE(MID($C6244,2,20)),1000000000),1000000000))+ROW()/100000,"")</f>
        <v/>
      </c>
    </row>
    <row r="6245">
      <c r="E6245" s="14" t="n"/>
      <c r="M6245" s="8">
        <f>IF($C6245="","",L6245*T6245/100)</f>
        <v/>
      </c>
      <c r="S6245" s="8" t="n"/>
      <c r="T6245" s="8" t="n"/>
      <c r="W6245">
        <f>IF($C6245="","",IF($AL6245=1,0,IF($AK6245=1,Settings!$C$6,Settings!$C$7))*100)</f>
        <v/>
      </c>
      <c r="X6245" s="8">
        <f>IF($C6245="","",T6245*W6245/100)</f>
        <v/>
      </c>
      <c r="Y6245" s="8">
        <f>IF($C6245="","",T6245-X6245)</f>
        <v/>
      </c>
      <c r="Z6245" s="8">
        <f>IF($C6245="","",Y6245-M6245)</f>
        <v/>
      </c>
      <c r="AD6245" s="8" t="n"/>
      <c r="AG6245" s="14" t="n"/>
      <c r="AI6245">
        <f>IF($C6245="","",IF(COUNTIF($C$2:$C6245,$C6245)=1,1,0))</f>
        <v/>
      </c>
      <c r="AJ6245">
        <f>IF($AI6245=1,SUMPRODUCT(--($AM$2:$AM$7001&lt;$AM6245))+1,"")</f>
        <v/>
      </c>
      <c r="AK6245">
        <f>IF($C6245="","",IF(OR($P6245=TRUE(),$P6245="TRUE"),1,0))</f>
        <v/>
      </c>
      <c r="AL6245">
        <f>IF($C6245="","",IF(AND($V6245="Yes",SUMPRODUCT((LEN(Settings!$F$6:$F$13)&gt;0)*ISNUMBER(SEARCH(Settings!$F$6:$F$13,$O6245)))=0),1,0))</f>
        <v/>
      </c>
      <c r="AM6245">
        <f>IF($AI6245=1,IFERROR(IF(VALUE($C6245)&lt;100000000,VALUE($C6245),1000000000),IFERROR(IF(VALUE(MID($C6245,2,20))&lt;100000000,VALUE(MID($C6245,2,20)),1000000000),1000000000))+ROW()/100000,"")</f>
        <v/>
      </c>
    </row>
    <row r="6246">
      <c r="E6246" s="14" t="n"/>
      <c r="M6246" s="8">
        <f>IF($C6246="","",L6246*T6246/100)</f>
        <v/>
      </c>
      <c r="S6246" s="8" t="n"/>
      <c r="T6246" s="8" t="n"/>
      <c r="W6246">
        <f>IF($C6246="","",IF($AL6246=1,0,IF($AK6246=1,Settings!$C$6,Settings!$C$7))*100)</f>
        <v/>
      </c>
      <c r="X6246" s="8">
        <f>IF($C6246="","",T6246*W6246/100)</f>
        <v/>
      </c>
      <c r="Y6246" s="8">
        <f>IF($C6246="","",T6246-X6246)</f>
        <v/>
      </c>
      <c r="Z6246" s="8">
        <f>IF($C6246="","",Y6246-M6246)</f>
        <v/>
      </c>
      <c r="AD6246" s="8" t="n"/>
      <c r="AG6246" s="14" t="n"/>
      <c r="AI6246">
        <f>IF($C6246="","",IF(COUNTIF($C$2:$C6246,$C6246)=1,1,0))</f>
        <v/>
      </c>
      <c r="AJ6246">
        <f>IF($AI6246=1,SUMPRODUCT(--($AM$2:$AM$7001&lt;$AM6246))+1,"")</f>
        <v/>
      </c>
      <c r="AK6246">
        <f>IF($C6246="","",IF(OR($P6246=TRUE(),$P6246="TRUE"),1,0))</f>
        <v/>
      </c>
      <c r="AL6246">
        <f>IF($C6246="","",IF(AND($V6246="Yes",SUMPRODUCT((LEN(Settings!$F$6:$F$13)&gt;0)*ISNUMBER(SEARCH(Settings!$F$6:$F$13,$O6246)))=0),1,0))</f>
        <v/>
      </c>
      <c r="AM6246">
        <f>IF($AI6246=1,IFERROR(IF(VALUE($C6246)&lt;100000000,VALUE($C6246),1000000000),IFERROR(IF(VALUE(MID($C6246,2,20))&lt;100000000,VALUE(MID($C6246,2,20)),1000000000),1000000000))+ROW()/100000,"")</f>
        <v/>
      </c>
    </row>
    <row r="6247">
      <c r="E6247" s="14" t="n"/>
      <c r="M6247" s="8">
        <f>IF($C6247="","",L6247*T6247/100)</f>
        <v/>
      </c>
      <c r="S6247" s="8" t="n"/>
      <c r="T6247" s="8" t="n"/>
      <c r="W6247">
        <f>IF($C6247="","",IF($AL6247=1,0,IF($AK6247=1,Settings!$C$6,Settings!$C$7))*100)</f>
        <v/>
      </c>
      <c r="X6247" s="8">
        <f>IF($C6247="","",T6247*W6247/100)</f>
        <v/>
      </c>
      <c r="Y6247" s="8">
        <f>IF($C6247="","",T6247-X6247)</f>
        <v/>
      </c>
      <c r="Z6247" s="8">
        <f>IF($C6247="","",Y6247-M6247)</f>
        <v/>
      </c>
      <c r="AD6247" s="8" t="n"/>
      <c r="AG6247" s="14" t="n"/>
      <c r="AI6247">
        <f>IF($C6247="","",IF(COUNTIF($C$2:$C6247,$C6247)=1,1,0))</f>
        <v/>
      </c>
      <c r="AJ6247">
        <f>IF($AI6247=1,SUMPRODUCT(--($AM$2:$AM$7001&lt;$AM6247))+1,"")</f>
        <v/>
      </c>
      <c r="AK6247">
        <f>IF($C6247="","",IF(OR($P6247=TRUE(),$P6247="TRUE"),1,0))</f>
        <v/>
      </c>
      <c r="AL6247">
        <f>IF($C6247="","",IF(AND($V6247="Yes",SUMPRODUCT((LEN(Settings!$F$6:$F$13)&gt;0)*ISNUMBER(SEARCH(Settings!$F$6:$F$13,$O6247)))=0),1,0))</f>
        <v/>
      </c>
      <c r="AM6247">
        <f>IF($AI6247=1,IFERROR(IF(VALUE($C6247)&lt;100000000,VALUE($C6247),1000000000),IFERROR(IF(VALUE(MID($C6247,2,20))&lt;100000000,VALUE(MID($C6247,2,20)),1000000000),1000000000))+ROW()/100000,"")</f>
        <v/>
      </c>
    </row>
    <row r="6248">
      <c r="E6248" s="14" t="n"/>
      <c r="M6248" s="8">
        <f>IF($C6248="","",L6248*T6248/100)</f>
        <v/>
      </c>
      <c r="S6248" s="8" t="n"/>
      <c r="T6248" s="8" t="n"/>
      <c r="W6248">
        <f>IF($C6248="","",IF($AL6248=1,0,IF($AK6248=1,Settings!$C$6,Settings!$C$7))*100)</f>
        <v/>
      </c>
      <c r="X6248" s="8">
        <f>IF($C6248="","",T6248*W6248/100)</f>
        <v/>
      </c>
      <c r="Y6248" s="8">
        <f>IF($C6248="","",T6248-X6248)</f>
        <v/>
      </c>
      <c r="Z6248" s="8">
        <f>IF($C6248="","",Y6248-M6248)</f>
        <v/>
      </c>
      <c r="AD6248" s="8" t="n"/>
      <c r="AG6248" s="14" t="n"/>
      <c r="AI6248">
        <f>IF($C6248="","",IF(COUNTIF($C$2:$C6248,$C6248)=1,1,0))</f>
        <v/>
      </c>
      <c r="AJ6248">
        <f>IF($AI6248=1,SUMPRODUCT(--($AM$2:$AM$7001&lt;$AM6248))+1,"")</f>
        <v/>
      </c>
      <c r="AK6248">
        <f>IF($C6248="","",IF(OR($P6248=TRUE(),$P6248="TRUE"),1,0))</f>
        <v/>
      </c>
      <c r="AL6248">
        <f>IF($C6248="","",IF(AND($V6248="Yes",SUMPRODUCT((LEN(Settings!$F$6:$F$13)&gt;0)*ISNUMBER(SEARCH(Settings!$F$6:$F$13,$O6248)))=0),1,0))</f>
        <v/>
      </c>
      <c r="AM6248">
        <f>IF($AI6248=1,IFERROR(IF(VALUE($C6248)&lt;100000000,VALUE($C6248),1000000000),IFERROR(IF(VALUE(MID($C6248,2,20))&lt;100000000,VALUE(MID($C6248,2,20)),1000000000),1000000000))+ROW()/100000,"")</f>
        <v/>
      </c>
    </row>
    <row r="6249">
      <c r="E6249" s="14" t="n"/>
      <c r="M6249" s="8">
        <f>IF($C6249="","",L6249*T6249/100)</f>
        <v/>
      </c>
      <c r="S6249" s="8" t="n"/>
      <c r="T6249" s="8" t="n"/>
      <c r="W6249">
        <f>IF($C6249="","",IF($AL6249=1,0,IF($AK6249=1,Settings!$C$6,Settings!$C$7))*100)</f>
        <v/>
      </c>
      <c r="X6249" s="8">
        <f>IF($C6249="","",T6249*W6249/100)</f>
        <v/>
      </c>
      <c r="Y6249" s="8">
        <f>IF($C6249="","",T6249-X6249)</f>
        <v/>
      </c>
      <c r="Z6249" s="8">
        <f>IF($C6249="","",Y6249-M6249)</f>
        <v/>
      </c>
      <c r="AD6249" s="8" t="n"/>
      <c r="AG6249" s="14" t="n"/>
      <c r="AI6249">
        <f>IF($C6249="","",IF(COUNTIF($C$2:$C6249,$C6249)=1,1,0))</f>
        <v/>
      </c>
      <c r="AJ6249">
        <f>IF($AI6249=1,SUMPRODUCT(--($AM$2:$AM$7001&lt;$AM6249))+1,"")</f>
        <v/>
      </c>
      <c r="AK6249">
        <f>IF($C6249="","",IF(OR($P6249=TRUE(),$P6249="TRUE"),1,0))</f>
        <v/>
      </c>
      <c r="AL6249">
        <f>IF($C6249="","",IF(AND($V6249="Yes",SUMPRODUCT((LEN(Settings!$F$6:$F$13)&gt;0)*ISNUMBER(SEARCH(Settings!$F$6:$F$13,$O6249)))=0),1,0))</f>
        <v/>
      </c>
      <c r="AM6249">
        <f>IF($AI6249=1,IFERROR(IF(VALUE($C6249)&lt;100000000,VALUE($C6249),1000000000),IFERROR(IF(VALUE(MID($C6249,2,20))&lt;100000000,VALUE(MID($C6249,2,20)),1000000000),1000000000))+ROW()/100000,"")</f>
        <v/>
      </c>
    </row>
    <row r="6250">
      <c r="E6250" s="14" t="n"/>
      <c r="M6250" s="8">
        <f>IF($C6250="","",L6250*T6250/100)</f>
        <v/>
      </c>
      <c r="S6250" s="8" t="n"/>
      <c r="T6250" s="8" t="n"/>
      <c r="W6250">
        <f>IF($C6250="","",IF($AL6250=1,0,IF($AK6250=1,Settings!$C$6,Settings!$C$7))*100)</f>
        <v/>
      </c>
      <c r="X6250" s="8">
        <f>IF($C6250="","",T6250*W6250/100)</f>
        <v/>
      </c>
      <c r="Y6250" s="8">
        <f>IF($C6250="","",T6250-X6250)</f>
        <v/>
      </c>
      <c r="Z6250" s="8">
        <f>IF($C6250="","",Y6250-M6250)</f>
        <v/>
      </c>
      <c r="AD6250" s="8" t="n"/>
      <c r="AG6250" s="14" t="n"/>
      <c r="AI6250">
        <f>IF($C6250="","",IF(COUNTIF($C$2:$C6250,$C6250)=1,1,0))</f>
        <v/>
      </c>
      <c r="AJ6250">
        <f>IF($AI6250=1,SUMPRODUCT(--($AM$2:$AM$7001&lt;$AM6250))+1,"")</f>
        <v/>
      </c>
      <c r="AK6250">
        <f>IF($C6250="","",IF(OR($P6250=TRUE(),$P6250="TRUE"),1,0))</f>
        <v/>
      </c>
      <c r="AL6250">
        <f>IF($C6250="","",IF(AND($V6250="Yes",SUMPRODUCT((LEN(Settings!$F$6:$F$13)&gt;0)*ISNUMBER(SEARCH(Settings!$F$6:$F$13,$O6250)))=0),1,0))</f>
        <v/>
      </c>
      <c r="AM6250">
        <f>IF($AI6250=1,IFERROR(IF(VALUE($C6250)&lt;100000000,VALUE($C6250),1000000000),IFERROR(IF(VALUE(MID($C6250,2,20))&lt;100000000,VALUE(MID($C6250,2,20)),1000000000),1000000000))+ROW()/100000,"")</f>
        <v/>
      </c>
    </row>
    <row r="6251">
      <c r="E6251" s="14" t="n"/>
      <c r="M6251" s="8">
        <f>IF($C6251="","",L6251*T6251/100)</f>
        <v/>
      </c>
      <c r="S6251" s="8" t="n"/>
      <c r="T6251" s="8" t="n"/>
      <c r="W6251">
        <f>IF($C6251="","",IF($AL6251=1,0,IF($AK6251=1,Settings!$C$6,Settings!$C$7))*100)</f>
        <v/>
      </c>
      <c r="X6251" s="8">
        <f>IF($C6251="","",T6251*W6251/100)</f>
        <v/>
      </c>
      <c r="Y6251" s="8">
        <f>IF($C6251="","",T6251-X6251)</f>
        <v/>
      </c>
      <c r="Z6251" s="8">
        <f>IF($C6251="","",Y6251-M6251)</f>
        <v/>
      </c>
      <c r="AD6251" s="8" t="n"/>
      <c r="AG6251" s="14" t="n"/>
      <c r="AI6251">
        <f>IF($C6251="","",IF(COUNTIF($C$2:$C6251,$C6251)=1,1,0))</f>
        <v/>
      </c>
      <c r="AJ6251">
        <f>IF($AI6251=1,SUMPRODUCT(--($AM$2:$AM$7001&lt;$AM6251))+1,"")</f>
        <v/>
      </c>
      <c r="AK6251">
        <f>IF($C6251="","",IF(OR($P6251=TRUE(),$P6251="TRUE"),1,0))</f>
        <v/>
      </c>
      <c r="AL6251">
        <f>IF($C6251="","",IF(AND($V6251="Yes",SUMPRODUCT((LEN(Settings!$F$6:$F$13)&gt;0)*ISNUMBER(SEARCH(Settings!$F$6:$F$13,$O6251)))=0),1,0))</f>
        <v/>
      </c>
      <c r="AM6251">
        <f>IF($AI6251=1,IFERROR(IF(VALUE($C6251)&lt;100000000,VALUE($C6251),1000000000),IFERROR(IF(VALUE(MID($C6251,2,20))&lt;100000000,VALUE(MID($C6251,2,20)),1000000000),1000000000))+ROW()/100000,"")</f>
        <v/>
      </c>
    </row>
    <row r="6252">
      <c r="E6252" s="14" t="n"/>
      <c r="M6252" s="8">
        <f>IF($C6252="","",L6252*T6252/100)</f>
        <v/>
      </c>
      <c r="S6252" s="8" t="n"/>
      <c r="T6252" s="8" t="n"/>
      <c r="W6252">
        <f>IF($C6252="","",IF($AL6252=1,0,IF($AK6252=1,Settings!$C$6,Settings!$C$7))*100)</f>
        <v/>
      </c>
      <c r="X6252" s="8">
        <f>IF($C6252="","",T6252*W6252/100)</f>
        <v/>
      </c>
      <c r="Y6252" s="8">
        <f>IF($C6252="","",T6252-X6252)</f>
        <v/>
      </c>
      <c r="Z6252" s="8">
        <f>IF($C6252="","",Y6252-M6252)</f>
        <v/>
      </c>
      <c r="AD6252" s="8" t="n"/>
      <c r="AG6252" s="14" t="n"/>
      <c r="AI6252">
        <f>IF($C6252="","",IF(COUNTIF($C$2:$C6252,$C6252)=1,1,0))</f>
        <v/>
      </c>
      <c r="AJ6252">
        <f>IF($AI6252=1,SUMPRODUCT(--($AM$2:$AM$7001&lt;$AM6252))+1,"")</f>
        <v/>
      </c>
      <c r="AK6252">
        <f>IF($C6252="","",IF(OR($P6252=TRUE(),$P6252="TRUE"),1,0))</f>
        <v/>
      </c>
      <c r="AL6252">
        <f>IF($C6252="","",IF(AND($V6252="Yes",SUMPRODUCT((LEN(Settings!$F$6:$F$13)&gt;0)*ISNUMBER(SEARCH(Settings!$F$6:$F$13,$O6252)))=0),1,0))</f>
        <v/>
      </c>
      <c r="AM6252">
        <f>IF($AI6252=1,IFERROR(IF(VALUE($C6252)&lt;100000000,VALUE($C6252),1000000000),IFERROR(IF(VALUE(MID($C6252,2,20))&lt;100000000,VALUE(MID($C6252,2,20)),1000000000),1000000000))+ROW()/100000,"")</f>
        <v/>
      </c>
    </row>
    <row r="6253">
      <c r="E6253" s="14" t="n"/>
      <c r="M6253" s="8">
        <f>IF($C6253="","",L6253*T6253/100)</f>
        <v/>
      </c>
      <c r="S6253" s="8" t="n"/>
      <c r="T6253" s="8" t="n"/>
      <c r="W6253">
        <f>IF($C6253="","",IF($AL6253=1,0,IF($AK6253=1,Settings!$C$6,Settings!$C$7))*100)</f>
        <v/>
      </c>
      <c r="X6253" s="8">
        <f>IF($C6253="","",T6253*W6253/100)</f>
        <v/>
      </c>
      <c r="Y6253" s="8">
        <f>IF($C6253="","",T6253-X6253)</f>
        <v/>
      </c>
      <c r="Z6253" s="8">
        <f>IF($C6253="","",Y6253-M6253)</f>
        <v/>
      </c>
      <c r="AD6253" s="8" t="n"/>
      <c r="AG6253" s="14" t="n"/>
      <c r="AI6253">
        <f>IF($C6253="","",IF(COUNTIF($C$2:$C6253,$C6253)=1,1,0))</f>
        <v/>
      </c>
      <c r="AJ6253">
        <f>IF($AI6253=1,SUMPRODUCT(--($AM$2:$AM$7001&lt;$AM6253))+1,"")</f>
        <v/>
      </c>
      <c r="AK6253">
        <f>IF($C6253="","",IF(OR($P6253=TRUE(),$P6253="TRUE"),1,0))</f>
        <v/>
      </c>
      <c r="AL6253">
        <f>IF($C6253="","",IF(AND($V6253="Yes",SUMPRODUCT((LEN(Settings!$F$6:$F$13)&gt;0)*ISNUMBER(SEARCH(Settings!$F$6:$F$13,$O6253)))=0),1,0))</f>
        <v/>
      </c>
      <c r="AM6253">
        <f>IF($AI6253=1,IFERROR(IF(VALUE($C6253)&lt;100000000,VALUE($C6253),1000000000),IFERROR(IF(VALUE(MID($C6253,2,20))&lt;100000000,VALUE(MID($C6253,2,20)),1000000000),1000000000))+ROW()/100000,"")</f>
        <v/>
      </c>
    </row>
    <row r="6254">
      <c r="E6254" s="14" t="n"/>
      <c r="M6254" s="8">
        <f>IF($C6254="","",L6254*T6254/100)</f>
        <v/>
      </c>
      <c r="S6254" s="8" t="n"/>
      <c r="T6254" s="8" t="n"/>
      <c r="W6254">
        <f>IF($C6254="","",IF($AL6254=1,0,IF($AK6254=1,Settings!$C$6,Settings!$C$7))*100)</f>
        <v/>
      </c>
      <c r="X6254" s="8">
        <f>IF($C6254="","",T6254*W6254/100)</f>
        <v/>
      </c>
      <c r="Y6254" s="8">
        <f>IF($C6254="","",T6254-X6254)</f>
        <v/>
      </c>
      <c r="Z6254" s="8">
        <f>IF($C6254="","",Y6254-M6254)</f>
        <v/>
      </c>
      <c r="AD6254" s="8" t="n"/>
      <c r="AG6254" s="14" t="n"/>
      <c r="AI6254">
        <f>IF($C6254="","",IF(COUNTIF($C$2:$C6254,$C6254)=1,1,0))</f>
        <v/>
      </c>
      <c r="AJ6254">
        <f>IF($AI6254=1,SUMPRODUCT(--($AM$2:$AM$7001&lt;$AM6254))+1,"")</f>
        <v/>
      </c>
      <c r="AK6254">
        <f>IF($C6254="","",IF(OR($P6254=TRUE(),$P6254="TRUE"),1,0))</f>
        <v/>
      </c>
      <c r="AL6254">
        <f>IF($C6254="","",IF(AND($V6254="Yes",SUMPRODUCT((LEN(Settings!$F$6:$F$13)&gt;0)*ISNUMBER(SEARCH(Settings!$F$6:$F$13,$O6254)))=0),1,0))</f>
        <v/>
      </c>
      <c r="AM6254">
        <f>IF($AI6254=1,IFERROR(IF(VALUE($C6254)&lt;100000000,VALUE($C6254),1000000000),IFERROR(IF(VALUE(MID($C6254,2,20))&lt;100000000,VALUE(MID($C6254,2,20)),1000000000),1000000000))+ROW()/100000,"")</f>
        <v/>
      </c>
    </row>
    <row r="6255">
      <c r="E6255" s="14" t="n"/>
      <c r="M6255" s="8">
        <f>IF($C6255="","",L6255*T6255/100)</f>
        <v/>
      </c>
      <c r="S6255" s="8" t="n"/>
      <c r="T6255" s="8" t="n"/>
      <c r="W6255">
        <f>IF($C6255="","",IF($AL6255=1,0,IF($AK6255=1,Settings!$C$6,Settings!$C$7))*100)</f>
        <v/>
      </c>
      <c r="X6255" s="8">
        <f>IF($C6255="","",T6255*W6255/100)</f>
        <v/>
      </c>
      <c r="Y6255" s="8">
        <f>IF($C6255="","",T6255-X6255)</f>
        <v/>
      </c>
      <c r="Z6255" s="8">
        <f>IF($C6255="","",Y6255-M6255)</f>
        <v/>
      </c>
      <c r="AD6255" s="8" t="n"/>
      <c r="AG6255" s="14" t="n"/>
      <c r="AI6255">
        <f>IF($C6255="","",IF(COUNTIF($C$2:$C6255,$C6255)=1,1,0))</f>
        <v/>
      </c>
      <c r="AJ6255">
        <f>IF($AI6255=1,SUMPRODUCT(--($AM$2:$AM$7001&lt;$AM6255))+1,"")</f>
        <v/>
      </c>
      <c r="AK6255">
        <f>IF($C6255="","",IF(OR($P6255=TRUE(),$P6255="TRUE"),1,0))</f>
        <v/>
      </c>
      <c r="AL6255">
        <f>IF($C6255="","",IF(AND($V6255="Yes",SUMPRODUCT((LEN(Settings!$F$6:$F$13)&gt;0)*ISNUMBER(SEARCH(Settings!$F$6:$F$13,$O6255)))=0),1,0))</f>
        <v/>
      </c>
      <c r="AM6255">
        <f>IF($AI6255=1,IFERROR(IF(VALUE($C6255)&lt;100000000,VALUE($C6255),1000000000),IFERROR(IF(VALUE(MID($C6255,2,20))&lt;100000000,VALUE(MID($C6255,2,20)),1000000000),1000000000))+ROW()/100000,"")</f>
        <v/>
      </c>
    </row>
    <row r="6256">
      <c r="E6256" s="14" t="n"/>
      <c r="M6256" s="8">
        <f>IF($C6256="","",L6256*T6256/100)</f>
        <v/>
      </c>
      <c r="S6256" s="8" t="n"/>
      <c r="T6256" s="8" t="n"/>
      <c r="W6256">
        <f>IF($C6256="","",IF($AL6256=1,0,IF($AK6256=1,Settings!$C$6,Settings!$C$7))*100)</f>
        <v/>
      </c>
      <c r="X6256" s="8">
        <f>IF($C6256="","",T6256*W6256/100)</f>
        <v/>
      </c>
      <c r="Y6256" s="8">
        <f>IF($C6256="","",T6256-X6256)</f>
        <v/>
      </c>
      <c r="Z6256" s="8">
        <f>IF($C6256="","",Y6256-M6256)</f>
        <v/>
      </c>
      <c r="AD6256" s="8" t="n"/>
      <c r="AG6256" s="14" t="n"/>
      <c r="AI6256">
        <f>IF($C6256="","",IF(COUNTIF($C$2:$C6256,$C6256)=1,1,0))</f>
        <v/>
      </c>
      <c r="AJ6256">
        <f>IF($AI6256=1,SUMPRODUCT(--($AM$2:$AM$7001&lt;$AM6256))+1,"")</f>
        <v/>
      </c>
      <c r="AK6256">
        <f>IF($C6256="","",IF(OR($P6256=TRUE(),$P6256="TRUE"),1,0))</f>
        <v/>
      </c>
      <c r="AL6256">
        <f>IF($C6256="","",IF(AND($V6256="Yes",SUMPRODUCT((LEN(Settings!$F$6:$F$13)&gt;0)*ISNUMBER(SEARCH(Settings!$F$6:$F$13,$O6256)))=0),1,0))</f>
        <v/>
      </c>
      <c r="AM6256">
        <f>IF($AI6256=1,IFERROR(IF(VALUE($C6256)&lt;100000000,VALUE($C6256),1000000000),IFERROR(IF(VALUE(MID($C6256,2,20))&lt;100000000,VALUE(MID($C6256,2,20)),1000000000),1000000000))+ROW()/100000,"")</f>
        <v/>
      </c>
    </row>
    <row r="6257">
      <c r="E6257" s="14" t="n"/>
      <c r="M6257" s="8">
        <f>IF($C6257="","",L6257*T6257/100)</f>
        <v/>
      </c>
      <c r="S6257" s="8" t="n"/>
      <c r="T6257" s="8" t="n"/>
      <c r="W6257">
        <f>IF($C6257="","",IF($AL6257=1,0,IF($AK6257=1,Settings!$C$6,Settings!$C$7))*100)</f>
        <v/>
      </c>
      <c r="X6257" s="8">
        <f>IF($C6257="","",T6257*W6257/100)</f>
        <v/>
      </c>
      <c r="Y6257" s="8">
        <f>IF($C6257="","",T6257-X6257)</f>
        <v/>
      </c>
      <c r="Z6257" s="8">
        <f>IF($C6257="","",Y6257-M6257)</f>
        <v/>
      </c>
      <c r="AD6257" s="8" t="n"/>
      <c r="AG6257" s="14" t="n"/>
      <c r="AI6257">
        <f>IF($C6257="","",IF(COUNTIF($C$2:$C6257,$C6257)=1,1,0))</f>
        <v/>
      </c>
      <c r="AJ6257">
        <f>IF($AI6257=1,SUMPRODUCT(--($AM$2:$AM$7001&lt;$AM6257))+1,"")</f>
        <v/>
      </c>
      <c r="AK6257">
        <f>IF($C6257="","",IF(OR($P6257=TRUE(),$P6257="TRUE"),1,0))</f>
        <v/>
      </c>
      <c r="AL6257">
        <f>IF($C6257="","",IF(AND($V6257="Yes",SUMPRODUCT((LEN(Settings!$F$6:$F$13)&gt;0)*ISNUMBER(SEARCH(Settings!$F$6:$F$13,$O6257)))=0),1,0))</f>
        <v/>
      </c>
      <c r="AM6257">
        <f>IF($AI6257=1,IFERROR(IF(VALUE($C6257)&lt;100000000,VALUE($C6257),1000000000),IFERROR(IF(VALUE(MID($C6257,2,20))&lt;100000000,VALUE(MID($C6257,2,20)),1000000000),1000000000))+ROW()/100000,"")</f>
        <v/>
      </c>
    </row>
    <row r="6258">
      <c r="E6258" s="14" t="n"/>
      <c r="M6258" s="8">
        <f>IF($C6258="","",L6258*T6258/100)</f>
        <v/>
      </c>
      <c r="S6258" s="8" t="n"/>
      <c r="T6258" s="8" t="n"/>
      <c r="W6258">
        <f>IF($C6258="","",IF($AL6258=1,0,IF($AK6258=1,Settings!$C$6,Settings!$C$7))*100)</f>
        <v/>
      </c>
      <c r="X6258" s="8">
        <f>IF($C6258="","",T6258*W6258/100)</f>
        <v/>
      </c>
      <c r="Y6258" s="8">
        <f>IF($C6258="","",T6258-X6258)</f>
        <v/>
      </c>
      <c r="Z6258" s="8">
        <f>IF($C6258="","",Y6258-M6258)</f>
        <v/>
      </c>
      <c r="AD6258" s="8" t="n"/>
      <c r="AG6258" s="14" t="n"/>
      <c r="AI6258">
        <f>IF($C6258="","",IF(COUNTIF($C$2:$C6258,$C6258)=1,1,0))</f>
        <v/>
      </c>
      <c r="AJ6258">
        <f>IF($AI6258=1,SUMPRODUCT(--($AM$2:$AM$7001&lt;$AM6258))+1,"")</f>
        <v/>
      </c>
      <c r="AK6258">
        <f>IF($C6258="","",IF(OR($P6258=TRUE(),$P6258="TRUE"),1,0))</f>
        <v/>
      </c>
      <c r="AL6258">
        <f>IF($C6258="","",IF(AND($V6258="Yes",SUMPRODUCT((LEN(Settings!$F$6:$F$13)&gt;0)*ISNUMBER(SEARCH(Settings!$F$6:$F$13,$O6258)))=0),1,0))</f>
        <v/>
      </c>
      <c r="AM6258">
        <f>IF($AI6258=1,IFERROR(IF(VALUE($C6258)&lt;100000000,VALUE($C6258),1000000000),IFERROR(IF(VALUE(MID($C6258,2,20))&lt;100000000,VALUE(MID($C6258,2,20)),1000000000),1000000000))+ROW()/100000,"")</f>
        <v/>
      </c>
    </row>
    <row r="6259">
      <c r="E6259" s="14" t="n"/>
      <c r="M6259" s="8">
        <f>IF($C6259="","",L6259*T6259/100)</f>
        <v/>
      </c>
      <c r="S6259" s="8" t="n"/>
      <c r="T6259" s="8" t="n"/>
      <c r="W6259">
        <f>IF($C6259="","",IF($AL6259=1,0,IF($AK6259=1,Settings!$C$6,Settings!$C$7))*100)</f>
        <v/>
      </c>
      <c r="X6259" s="8">
        <f>IF($C6259="","",T6259*W6259/100)</f>
        <v/>
      </c>
      <c r="Y6259" s="8">
        <f>IF($C6259="","",T6259-X6259)</f>
        <v/>
      </c>
      <c r="Z6259" s="8">
        <f>IF($C6259="","",Y6259-M6259)</f>
        <v/>
      </c>
      <c r="AD6259" s="8" t="n"/>
      <c r="AG6259" s="14" t="n"/>
      <c r="AI6259">
        <f>IF($C6259="","",IF(COUNTIF($C$2:$C6259,$C6259)=1,1,0))</f>
        <v/>
      </c>
      <c r="AJ6259">
        <f>IF($AI6259=1,SUMPRODUCT(--($AM$2:$AM$7001&lt;$AM6259))+1,"")</f>
        <v/>
      </c>
      <c r="AK6259">
        <f>IF($C6259="","",IF(OR($P6259=TRUE(),$P6259="TRUE"),1,0))</f>
        <v/>
      </c>
      <c r="AL6259">
        <f>IF($C6259="","",IF(AND($V6259="Yes",SUMPRODUCT((LEN(Settings!$F$6:$F$13)&gt;0)*ISNUMBER(SEARCH(Settings!$F$6:$F$13,$O6259)))=0),1,0))</f>
        <v/>
      </c>
      <c r="AM6259">
        <f>IF($AI6259=1,IFERROR(IF(VALUE($C6259)&lt;100000000,VALUE($C6259),1000000000),IFERROR(IF(VALUE(MID($C6259,2,20))&lt;100000000,VALUE(MID($C6259,2,20)),1000000000),1000000000))+ROW()/100000,"")</f>
        <v/>
      </c>
    </row>
    <row r="6260">
      <c r="E6260" s="14" t="n"/>
      <c r="M6260" s="8">
        <f>IF($C6260="","",L6260*T6260/100)</f>
        <v/>
      </c>
      <c r="S6260" s="8" t="n"/>
      <c r="T6260" s="8" t="n"/>
      <c r="W6260">
        <f>IF($C6260="","",IF($AL6260=1,0,IF($AK6260=1,Settings!$C$6,Settings!$C$7))*100)</f>
        <v/>
      </c>
      <c r="X6260" s="8">
        <f>IF($C6260="","",T6260*W6260/100)</f>
        <v/>
      </c>
      <c r="Y6260" s="8">
        <f>IF($C6260="","",T6260-X6260)</f>
        <v/>
      </c>
      <c r="Z6260" s="8">
        <f>IF($C6260="","",Y6260-M6260)</f>
        <v/>
      </c>
      <c r="AD6260" s="8" t="n"/>
      <c r="AG6260" s="14" t="n"/>
      <c r="AI6260">
        <f>IF($C6260="","",IF(COUNTIF($C$2:$C6260,$C6260)=1,1,0))</f>
        <v/>
      </c>
      <c r="AJ6260">
        <f>IF($AI6260=1,SUMPRODUCT(--($AM$2:$AM$7001&lt;$AM6260))+1,"")</f>
        <v/>
      </c>
      <c r="AK6260">
        <f>IF($C6260="","",IF(OR($P6260=TRUE(),$P6260="TRUE"),1,0))</f>
        <v/>
      </c>
      <c r="AL6260">
        <f>IF($C6260="","",IF(AND($V6260="Yes",SUMPRODUCT((LEN(Settings!$F$6:$F$13)&gt;0)*ISNUMBER(SEARCH(Settings!$F$6:$F$13,$O6260)))=0),1,0))</f>
        <v/>
      </c>
      <c r="AM6260">
        <f>IF($AI6260=1,IFERROR(IF(VALUE($C6260)&lt;100000000,VALUE($C6260),1000000000),IFERROR(IF(VALUE(MID($C6260,2,20))&lt;100000000,VALUE(MID($C6260,2,20)),1000000000),1000000000))+ROW()/100000,"")</f>
        <v/>
      </c>
    </row>
    <row r="6261">
      <c r="E6261" s="14" t="n"/>
      <c r="M6261" s="8">
        <f>IF($C6261="","",L6261*T6261/100)</f>
        <v/>
      </c>
      <c r="S6261" s="8" t="n"/>
      <c r="T6261" s="8" t="n"/>
      <c r="W6261">
        <f>IF($C6261="","",IF($AL6261=1,0,IF($AK6261=1,Settings!$C$6,Settings!$C$7))*100)</f>
        <v/>
      </c>
      <c r="X6261" s="8">
        <f>IF($C6261="","",T6261*W6261/100)</f>
        <v/>
      </c>
      <c r="Y6261" s="8">
        <f>IF($C6261="","",T6261-X6261)</f>
        <v/>
      </c>
      <c r="Z6261" s="8">
        <f>IF($C6261="","",Y6261-M6261)</f>
        <v/>
      </c>
      <c r="AD6261" s="8" t="n"/>
      <c r="AG6261" s="14" t="n"/>
      <c r="AI6261">
        <f>IF($C6261="","",IF(COUNTIF($C$2:$C6261,$C6261)=1,1,0))</f>
        <v/>
      </c>
      <c r="AJ6261">
        <f>IF($AI6261=1,SUMPRODUCT(--($AM$2:$AM$7001&lt;$AM6261))+1,"")</f>
        <v/>
      </c>
      <c r="AK6261">
        <f>IF($C6261="","",IF(OR($P6261=TRUE(),$P6261="TRUE"),1,0))</f>
        <v/>
      </c>
      <c r="AL6261">
        <f>IF($C6261="","",IF(AND($V6261="Yes",SUMPRODUCT((LEN(Settings!$F$6:$F$13)&gt;0)*ISNUMBER(SEARCH(Settings!$F$6:$F$13,$O6261)))=0),1,0))</f>
        <v/>
      </c>
      <c r="AM6261">
        <f>IF($AI6261=1,IFERROR(IF(VALUE($C6261)&lt;100000000,VALUE($C6261),1000000000),IFERROR(IF(VALUE(MID($C6261,2,20))&lt;100000000,VALUE(MID($C6261,2,20)),1000000000),1000000000))+ROW()/100000,"")</f>
        <v/>
      </c>
    </row>
    <row r="6262">
      <c r="E6262" s="14" t="n"/>
      <c r="M6262" s="8">
        <f>IF($C6262="","",L6262*T6262/100)</f>
        <v/>
      </c>
      <c r="S6262" s="8" t="n"/>
      <c r="T6262" s="8" t="n"/>
      <c r="W6262">
        <f>IF($C6262="","",IF($AL6262=1,0,IF($AK6262=1,Settings!$C$6,Settings!$C$7))*100)</f>
        <v/>
      </c>
      <c r="X6262" s="8">
        <f>IF($C6262="","",T6262*W6262/100)</f>
        <v/>
      </c>
      <c r="Y6262" s="8">
        <f>IF($C6262="","",T6262-X6262)</f>
        <v/>
      </c>
      <c r="Z6262" s="8">
        <f>IF($C6262="","",Y6262-M6262)</f>
        <v/>
      </c>
      <c r="AD6262" s="8" t="n"/>
      <c r="AG6262" s="14" t="n"/>
      <c r="AI6262">
        <f>IF($C6262="","",IF(COUNTIF($C$2:$C6262,$C6262)=1,1,0))</f>
        <v/>
      </c>
      <c r="AJ6262">
        <f>IF($AI6262=1,SUMPRODUCT(--($AM$2:$AM$7001&lt;$AM6262))+1,"")</f>
        <v/>
      </c>
      <c r="AK6262">
        <f>IF($C6262="","",IF(OR($P6262=TRUE(),$P6262="TRUE"),1,0))</f>
        <v/>
      </c>
      <c r="AL6262">
        <f>IF($C6262="","",IF(AND($V6262="Yes",SUMPRODUCT((LEN(Settings!$F$6:$F$13)&gt;0)*ISNUMBER(SEARCH(Settings!$F$6:$F$13,$O6262)))=0),1,0))</f>
        <v/>
      </c>
      <c r="AM6262">
        <f>IF($AI6262=1,IFERROR(IF(VALUE($C6262)&lt;100000000,VALUE($C6262),1000000000),IFERROR(IF(VALUE(MID($C6262,2,20))&lt;100000000,VALUE(MID($C6262,2,20)),1000000000),1000000000))+ROW()/100000,"")</f>
        <v/>
      </c>
    </row>
    <row r="6263">
      <c r="E6263" s="14" t="n"/>
      <c r="M6263" s="8">
        <f>IF($C6263="","",L6263*T6263/100)</f>
        <v/>
      </c>
      <c r="S6263" s="8" t="n"/>
      <c r="T6263" s="8" t="n"/>
      <c r="W6263">
        <f>IF($C6263="","",IF($AL6263=1,0,IF($AK6263=1,Settings!$C$6,Settings!$C$7))*100)</f>
        <v/>
      </c>
      <c r="X6263" s="8">
        <f>IF($C6263="","",T6263*W6263/100)</f>
        <v/>
      </c>
      <c r="Y6263" s="8">
        <f>IF($C6263="","",T6263-X6263)</f>
        <v/>
      </c>
      <c r="Z6263" s="8">
        <f>IF($C6263="","",Y6263-M6263)</f>
        <v/>
      </c>
      <c r="AD6263" s="8" t="n"/>
      <c r="AG6263" s="14" t="n"/>
      <c r="AI6263">
        <f>IF($C6263="","",IF(COUNTIF($C$2:$C6263,$C6263)=1,1,0))</f>
        <v/>
      </c>
      <c r="AJ6263">
        <f>IF($AI6263=1,SUMPRODUCT(--($AM$2:$AM$7001&lt;$AM6263))+1,"")</f>
        <v/>
      </c>
      <c r="AK6263">
        <f>IF($C6263="","",IF(OR($P6263=TRUE(),$P6263="TRUE"),1,0))</f>
        <v/>
      </c>
      <c r="AL6263">
        <f>IF($C6263="","",IF(AND($V6263="Yes",SUMPRODUCT((LEN(Settings!$F$6:$F$13)&gt;0)*ISNUMBER(SEARCH(Settings!$F$6:$F$13,$O6263)))=0),1,0))</f>
        <v/>
      </c>
      <c r="AM6263">
        <f>IF($AI6263=1,IFERROR(IF(VALUE($C6263)&lt;100000000,VALUE($C6263),1000000000),IFERROR(IF(VALUE(MID($C6263,2,20))&lt;100000000,VALUE(MID($C6263,2,20)),1000000000),1000000000))+ROW()/100000,"")</f>
        <v/>
      </c>
    </row>
    <row r="6264">
      <c r="E6264" s="14" t="n"/>
      <c r="M6264" s="8">
        <f>IF($C6264="","",L6264*T6264/100)</f>
        <v/>
      </c>
      <c r="S6264" s="8" t="n"/>
      <c r="T6264" s="8" t="n"/>
      <c r="W6264">
        <f>IF($C6264="","",IF($AL6264=1,0,IF($AK6264=1,Settings!$C$6,Settings!$C$7))*100)</f>
        <v/>
      </c>
      <c r="X6264" s="8">
        <f>IF($C6264="","",T6264*W6264/100)</f>
        <v/>
      </c>
      <c r="Y6264" s="8">
        <f>IF($C6264="","",T6264-X6264)</f>
        <v/>
      </c>
      <c r="Z6264" s="8">
        <f>IF($C6264="","",Y6264-M6264)</f>
        <v/>
      </c>
      <c r="AD6264" s="8" t="n"/>
      <c r="AG6264" s="14" t="n"/>
      <c r="AI6264">
        <f>IF($C6264="","",IF(COUNTIF($C$2:$C6264,$C6264)=1,1,0))</f>
        <v/>
      </c>
      <c r="AJ6264">
        <f>IF($AI6264=1,SUMPRODUCT(--($AM$2:$AM$7001&lt;$AM6264))+1,"")</f>
        <v/>
      </c>
      <c r="AK6264">
        <f>IF($C6264="","",IF(OR($P6264=TRUE(),$P6264="TRUE"),1,0))</f>
        <v/>
      </c>
      <c r="AL6264">
        <f>IF($C6264="","",IF(AND($V6264="Yes",SUMPRODUCT((LEN(Settings!$F$6:$F$13)&gt;0)*ISNUMBER(SEARCH(Settings!$F$6:$F$13,$O6264)))=0),1,0))</f>
        <v/>
      </c>
      <c r="AM6264">
        <f>IF($AI6264=1,IFERROR(IF(VALUE($C6264)&lt;100000000,VALUE($C6264),1000000000),IFERROR(IF(VALUE(MID($C6264,2,20))&lt;100000000,VALUE(MID($C6264,2,20)),1000000000),1000000000))+ROW()/100000,"")</f>
        <v/>
      </c>
    </row>
    <row r="6265">
      <c r="E6265" s="14" t="n"/>
      <c r="M6265" s="8">
        <f>IF($C6265="","",L6265*T6265/100)</f>
        <v/>
      </c>
      <c r="S6265" s="8" t="n"/>
      <c r="T6265" s="8" t="n"/>
      <c r="W6265">
        <f>IF($C6265="","",IF($AL6265=1,0,IF($AK6265=1,Settings!$C$6,Settings!$C$7))*100)</f>
        <v/>
      </c>
      <c r="X6265" s="8">
        <f>IF($C6265="","",T6265*W6265/100)</f>
        <v/>
      </c>
      <c r="Y6265" s="8">
        <f>IF($C6265="","",T6265-X6265)</f>
        <v/>
      </c>
      <c r="Z6265" s="8">
        <f>IF($C6265="","",Y6265-M6265)</f>
        <v/>
      </c>
      <c r="AD6265" s="8" t="n"/>
      <c r="AG6265" s="14" t="n"/>
      <c r="AI6265">
        <f>IF($C6265="","",IF(COUNTIF($C$2:$C6265,$C6265)=1,1,0))</f>
        <v/>
      </c>
      <c r="AJ6265">
        <f>IF($AI6265=1,SUMPRODUCT(--($AM$2:$AM$7001&lt;$AM6265))+1,"")</f>
        <v/>
      </c>
      <c r="AK6265">
        <f>IF($C6265="","",IF(OR($P6265=TRUE(),$P6265="TRUE"),1,0))</f>
        <v/>
      </c>
      <c r="AL6265">
        <f>IF($C6265="","",IF(AND($V6265="Yes",SUMPRODUCT((LEN(Settings!$F$6:$F$13)&gt;0)*ISNUMBER(SEARCH(Settings!$F$6:$F$13,$O6265)))=0),1,0))</f>
        <v/>
      </c>
      <c r="AM6265">
        <f>IF($AI6265=1,IFERROR(IF(VALUE($C6265)&lt;100000000,VALUE($C6265),1000000000),IFERROR(IF(VALUE(MID($C6265,2,20))&lt;100000000,VALUE(MID($C6265,2,20)),1000000000),1000000000))+ROW()/100000,"")</f>
        <v/>
      </c>
    </row>
    <row r="6266">
      <c r="E6266" s="14" t="n"/>
      <c r="M6266" s="8">
        <f>IF($C6266="","",L6266*T6266/100)</f>
        <v/>
      </c>
      <c r="S6266" s="8" t="n"/>
      <c r="T6266" s="8" t="n"/>
      <c r="W6266">
        <f>IF($C6266="","",IF($AL6266=1,0,IF($AK6266=1,Settings!$C$6,Settings!$C$7))*100)</f>
        <v/>
      </c>
      <c r="X6266" s="8">
        <f>IF($C6266="","",T6266*W6266/100)</f>
        <v/>
      </c>
      <c r="Y6266" s="8">
        <f>IF($C6266="","",T6266-X6266)</f>
        <v/>
      </c>
      <c r="Z6266" s="8">
        <f>IF($C6266="","",Y6266-M6266)</f>
        <v/>
      </c>
      <c r="AD6266" s="8" t="n"/>
      <c r="AG6266" s="14" t="n"/>
      <c r="AI6266">
        <f>IF($C6266="","",IF(COUNTIF($C$2:$C6266,$C6266)=1,1,0))</f>
        <v/>
      </c>
      <c r="AJ6266">
        <f>IF($AI6266=1,SUMPRODUCT(--($AM$2:$AM$7001&lt;$AM6266))+1,"")</f>
        <v/>
      </c>
      <c r="AK6266">
        <f>IF($C6266="","",IF(OR($P6266=TRUE(),$P6266="TRUE"),1,0))</f>
        <v/>
      </c>
      <c r="AL6266">
        <f>IF($C6266="","",IF(AND($V6266="Yes",SUMPRODUCT((LEN(Settings!$F$6:$F$13)&gt;0)*ISNUMBER(SEARCH(Settings!$F$6:$F$13,$O6266)))=0),1,0))</f>
        <v/>
      </c>
      <c r="AM6266">
        <f>IF($AI6266=1,IFERROR(IF(VALUE($C6266)&lt;100000000,VALUE($C6266),1000000000),IFERROR(IF(VALUE(MID($C6266,2,20))&lt;100000000,VALUE(MID($C6266,2,20)),1000000000),1000000000))+ROW()/100000,"")</f>
        <v/>
      </c>
    </row>
    <row r="6267">
      <c r="E6267" s="14" t="n"/>
      <c r="M6267" s="8">
        <f>IF($C6267="","",L6267*T6267/100)</f>
        <v/>
      </c>
      <c r="S6267" s="8" t="n"/>
      <c r="T6267" s="8" t="n"/>
      <c r="W6267">
        <f>IF($C6267="","",IF($AL6267=1,0,IF($AK6267=1,Settings!$C$6,Settings!$C$7))*100)</f>
        <v/>
      </c>
      <c r="X6267" s="8">
        <f>IF($C6267="","",T6267*W6267/100)</f>
        <v/>
      </c>
      <c r="Y6267" s="8">
        <f>IF($C6267="","",T6267-X6267)</f>
        <v/>
      </c>
      <c r="Z6267" s="8">
        <f>IF($C6267="","",Y6267-M6267)</f>
        <v/>
      </c>
      <c r="AD6267" s="8" t="n"/>
      <c r="AG6267" s="14" t="n"/>
      <c r="AI6267">
        <f>IF($C6267="","",IF(COUNTIF($C$2:$C6267,$C6267)=1,1,0))</f>
        <v/>
      </c>
      <c r="AJ6267">
        <f>IF($AI6267=1,SUMPRODUCT(--($AM$2:$AM$7001&lt;$AM6267))+1,"")</f>
        <v/>
      </c>
      <c r="AK6267">
        <f>IF($C6267="","",IF(OR($P6267=TRUE(),$P6267="TRUE"),1,0))</f>
        <v/>
      </c>
      <c r="AL6267">
        <f>IF($C6267="","",IF(AND($V6267="Yes",SUMPRODUCT((LEN(Settings!$F$6:$F$13)&gt;0)*ISNUMBER(SEARCH(Settings!$F$6:$F$13,$O6267)))=0),1,0))</f>
        <v/>
      </c>
      <c r="AM6267">
        <f>IF($AI6267=1,IFERROR(IF(VALUE($C6267)&lt;100000000,VALUE($C6267),1000000000),IFERROR(IF(VALUE(MID($C6267,2,20))&lt;100000000,VALUE(MID($C6267,2,20)),1000000000),1000000000))+ROW()/100000,"")</f>
        <v/>
      </c>
    </row>
    <row r="6268">
      <c r="E6268" s="14" t="n"/>
      <c r="M6268" s="8">
        <f>IF($C6268="","",L6268*T6268/100)</f>
        <v/>
      </c>
      <c r="S6268" s="8" t="n"/>
      <c r="T6268" s="8" t="n"/>
      <c r="W6268">
        <f>IF($C6268="","",IF($AL6268=1,0,IF($AK6268=1,Settings!$C$6,Settings!$C$7))*100)</f>
        <v/>
      </c>
      <c r="X6268" s="8">
        <f>IF($C6268="","",T6268*W6268/100)</f>
        <v/>
      </c>
      <c r="Y6268" s="8">
        <f>IF($C6268="","",T6268-X6268)</f>
        <v/>
      </c>
      <c r="Z6268" s="8">
        <f>IF($C6268="","",Y6268-M6268)</f>
        <v/>
      </c>
      <c r="AD6268" s="8" t="n"/>
      <c r="AG6268" s="14" t="n"/>
      <c r="AI6268">
        <f>IF($C6268="","",IF(COUNTIF($C$2:$C6268,$C6268)=1,1,0))</f>
        <v/>
      </c>
      <c r="AJ6268">
        <f>IF($AI6268=1,SUMPRODUCT(--($AM$2:$AM$7001&lt;$AM6268))+1,"")</f>
        <v/>
      </c>
      <c r="AK6268">
        <f>IF($C6268="","",IF(OR($P6268=TRUE(),$P6268="TRUE"),1,0))</f>
        <v/>
      </c>
      <c r="AL6268">
        <f>IF($C6268="","",IF(AND($V6268="Yes",SUMPRODUCT((LEN(Settings!$F$6:$F$13)&gt;0)*ISNUMBER(SEARCH(Settings!$F$6:$F$13,$O6268)))=0),1,0))</f>
        <v/>
      </c>
      <c r="AM6268">
        <f>IF($AI6268=1,IFERROR(IF(VALUE($C6268)&lt;100000000,VALUE($C6268),1000000000),IFERROR(IF(VALUE(MID($C6268,2,20))&lt;100000000,VALUE(MID($C6268,2,20)),1000000000),1000000000))+ROW()/100000,"")</f>
        <v/>
      </c>
    </row>
    <row r="6269">
      <c r="E6269" s="14" t="n"/>
      <c r="M6269" s="8">
        <f>IF($C6269="","",L6269*T6269/100)</f>
        <v/>
      </c>
      <c r="S6269" s="8" t="n"/>
      <c r="T6269" s="8" t="n"/>
      <c r="W6269">
        <f>IF($C6269="","",IF($AL6269=1,0,IF($AK6269=1,Settings!$C$6,Settings!$C$7))*100)</f>
        <v/>
      </c>
      <c r="X6269" s="8">
        <f>IF($C6269="","",T6269*W6269/100)</f>
        <v/>
      </c>
      <c r="Y6269" s="8">
        <f>IF($C6269="","",T6269-X6269)</f>
        <v/>
      </c>
      <c r="Z6269" s="8">
        <f>IF($C6269="","",Y6269-M6269)</f>
        <v/>
      </c>
      <c r="AD6269" s="8" t="n"/>
      <c r="AG6269" s="14" t="n"/>
      <c r="AI6269">
        <f>IF($C6269="","",IF(COUNTIF($C$2:$C6269,$C6269)=1,1,0))</f>
        <v/>
      </c>
      <c r="AJ6269">
        <f>IF($AI6269=1,SUMPRODUCT(--($AM$2:$AM$7001&lt;$AM6269))+1,"")</f>
        <v/>
      </c>
      <c r="AK6269">
        <f>IF($C6269="","",IF(OR($P6269=TRUE(),$P6269="TRUE"),1,0))</f>
        <v/>
      </c>
      <c r="AL6269">
        <f>IF($C6269="","",IF(AND($V6269="Yes",SUMPRODUCT((LEN(Settings!$F$6:$F$13)&gt;0)*ISNUMBER(SEARCH(Settings!$F$6:$F$13,$O6269)))=0),1,0))</f>
        <v/>
      </c>
      <c r="AM6269">
        <f>IF($AI6269=1,IFERROR(IF(VALUE($C6269)&lt;100000000,VALUE($C6269),1000000000),IFERROR(IF(VALUE(MID($C6269,2,20))&lt;100000000,VALUE(MID($C6269,2,20)),1000000000),1000000000))+ROW()/100000,"")</f>
        <v/>
      </c>
    </row>
    <row r="6270">
      <c r="E6270" s="14" t="n"/>
      <c r="M6270" s="8">
        <f>IF($C6270="","",L6270*T6270/100)</f>
        <v/>
      </c>
      <c r="S6270" s="8" t="n"/>
      <c r="T6270" s="8" t="n"/>
      <c r="W6270">
        <f>IF($C6270="","",IF($AL6270=1,0,IF($AK6270=1,Settings!$C$6,Settings!$C$7))*100)</f>
        <v/>
      </c>
      <c r="X6270" s="8">
        <f>IF($C6270="","",T6270*W6270/100)</f>
        <v/>
      </c>
      <c r="Y6270" s="8">
        <f>IF($C6270="","",T6270-X6270)</f>
        <v/>
      </c>
      <c r="Z6270" s="8">
        <f>IF($C6270="","",Y6270-M6270)</f>
        <v/>
      </c>
      <c r="AD6270" s="8" t="n"/>
      <c r="AG6270" s="14" t="n"/>
      <c r="AI6270">
        <f>IF($C6270="","",IF(COUNTIF($C$2:$C6270,$C6270)=1,1,0))</f>
        <v/>
      </c>
      <c r="AJ6270">
        <f>IF($AI6270=1,SUMPRODUCT(--($AM$2:$AM$7001&lt;$AM6270))+1,"")</f>
        <v/>
      </c>
      <c r="AK6270">
        <f>IF($C6270="","",IF(OR($P6270=TRUE(),$P6270="TRUE"),1,0))</f>
        <v/>
      </c>
      <c r="AL6270">
        <f>IF($C6270="","",IF(AND($V6270="Yes",SUMPRODUCT((LEN(Settings!$F$6:$F$13)&gt;0)*ISNUMBER(SEARCH(Settings!$F$6:$F$13,$O6270)))=0),1,0))</f>
        <v/>
      </c>
      <c r="AM6270">
        <f>IF($AI6270=1,IFERROR(IF(VALUE($C6270)&lt;100000000,VALUE($C6270),1000000000),IFERROR(IF(VALUE(MID($C6270,2,20))&lt;100000000,VALUE(MID($C6270,2,20)),1000000000),1000000000))+ROW()/100000,"")</f>
        <v/>
      </c>
    </row>
    <row r="6271">
      <c r="E6271" s="14" t="n"/>
      <c r="M6271" s="8">
        <f>IF($C6271="","",L6271*T6271/100)</f>
        <v/>
      </c>
      <c r="S6271" s="8" t="n"/>
      <c r="T6271" s="8" t="n"/>
      <c r="W6271">
        <f>IF($C6271="","",IF($AL6271=1,0,IF($AK6271=1,Settings!$C$6,Settings!$C$7))*100)</f>
        <v/>
      </c>
      <c r="X6271" s="8">
        <f>IF($C6271="","",T6271*W6271/100)</f>
        <v/>
      </c>
      <c r="Y6271" s="8">
        <f>IF($C6271="","",T6271-X6271)</f>
        <v/>
      </c>
      <c r="Z6271" s="8">
        <f>IF($C6271="","",Y6271-M6271)</f>
        <v/>
      </c>
      <c r="AD6271" s="8" t="n"/>
      <c r="AG6271" s="14" t="n"/>
      <c r="AI6271">
        <f>IF($C6271="","",IF(COUNTIF($C$2:$C6271,$C6271)=1,1,0))</f>
        <v/>
      </c>
      <c r="AJ6271">
        <f>IF($AI6271=1,SUMPRODUCT(--($AM$2:$AM$7001&lt;$AM6271))+1,"")</f>
        <v/>
      </c>
      <c r="AK6271">
        <f>IF($C6271="","",IF(OR($P6271=TRUE(),$P6271="TRUE"),1,0))</f>
        <v/>
      </c>
      <c r="AL6271">
        <f>IF($C6271="","",IF(AND($V6271="Yes",SUMPRODUCT((LEN(Settings!$F$6:$F$13)&gt;0)*ISNUMBER(SEARCH(Settings!$F$6:$F$13,$O6271)))=0),1,0))</f>
        <v/>
      </c>
      <c r="AM6271">
        <f>IF($AI6271=1,IFERROR(IF(VALUE($C6271)&lt;100000000,VALUE($C6271),1000000000),IFERROR(IF(VALUE(MID($C6271,2,20))&lt;100000000,VALUE(MID($C6271,2,20)),1000000000),1000000000))+ROW()/100000,"")</f>
        <v/>
      </c>
    </row>
    <row r="6272">
      <c r="E6272" s="14" t="n"/>
      <c r="M6272" s="8">
        <f>IF($C6272="","",L6272*T6272/100)</f>
        <v/>
      </c>
      <c r="S6272" s="8" t="n"/>
      <c r="T6272" s="8" t="n"/>
      <c r="W6272">
        <f>IF($C6272="","",IF($AL6272=1,0,IF($AK6272=1,Settings!$C$6,Settings!$C$7))*100)</f>
        <v/>
      </c>
      <c r="X6272" s="8">
        <f>IF($C6272="","",T6272*W6272/100)</f>
        <v/>
      </c>
      <c r="Y6272" s="8">
        <f>IF($C6272="","",T6272-X6272)</f>
        <v/>
      </c>
      <c r="Z6272" s="8">
        <f>IF($C6272="","",Y6272-M6272)</f>
        <v/>
      </c>
      <c r="AD6272" s="8" t="n"/>
      <c r="AG6272" s="14" t="n"/>
      <c r="AI6272">
        <f>IF($C6272="","",IF(COUNTIF($C$2:$C6272,$C6272)=1,1,0))</f>
        <v/>
      </c>
      <c r="AJ6272">
        <f>IF($AI6272=1,SUMPRODUCT(--($AM$2:$AM$7001&lt;$AM6272))+1,"")</f>
        <v/>
      </c>
      <c r="AK6272">
        <f>IF($C6272="","",IF(OR($P6272=TRUE(),$P6272="TRUE"),1,0))</f>
        <v/>
      </c>
      <c r="AL6272">
        <f>IF($C6272="","",IF(AND($V6272="Yes",SUMPRODUCT((LEN(Settings!$F$6:$F$13)&gt;0)*ISNUMBER(SEARCH(Settings!$F$6:$F$13,$O6272)))=0),1,0))</f>
        <v/>
      </c>
      <c r="AM6272">
        <f>IF($AI6272=1,IFERROR(IF(VALUE($C6272)&lt;100000000,VALUE($C6272),1000000000),IFERROR(IF(VALUE(MID($C6272,2,20))&lt;100000000,VALUE(MID($C6272,2,20)),1000000000),1000000000))+ROW()/100000,"")</f>
        <v/>
      </c>
    </row>
    <row r="6273">
      <c r="E6273" s="14" t="n"/>
      <c r="M6273" s="8">
        <f>IF($C6273="","",L6273*T6273/100)</f>
        <v/>
      </c>
      <c r="S6273" s="8" t="n"/>
      <c r="T6273" s="8" t="n"/>
      <c r="W6273">
        <f>IF($C6273="","",IF($AL6273=1,0,IF($AK6273=1,Settings!$C$6,Settings!$C$7))*100)</f>
        <v/>
      </c>
      <c r="X6273" s="8">
        <f>IF($C6273="","",T6273*W6273/100)</f>
        <v/>
      </c>
      <c r="Y6273" s="8">
        <f>IF($C6273="","",T6273-X6273)</f>
        <v/>
      </c>
      <c r="Z6273" s="8">
        <f>IF($C6273="","",Y6273-M6273)</f>
        <v/>
      </c>
      <c r="AD6273" s="8" t="n"/>
      <c r="AG6273" s="14" t="n"/>
      <c r="AI6273">
        <f>IF($C6273="","",IF(COUNTIF($C$2:$C6273,$C6273)=1,1,0))</f>
        <v/>
      </c>
      <c r="AJ6273">
        <f>IF($AI6273=1,SUMPRODUCT(--($AM$2:$AM$7001&lt;$AM6273))+1,"")</f>
        <v/>
      </c>
      <c r="AK6273">
        <f>IF($C6273="","",IF(OR($P6273=TRUE(),$P6273="TRUE"),1,0))</f>
        <v/>
      </c>
      <c r="AL6273">
        <f>IF($C6273="","",IF(AND($V6273="Yes",SUMPRODUCT((LEN(Settings!$F$6:$F$13)&gt;0)*ISNUMBER(SEARCH(Settings!$F$6:$F$13,$O6273)))=0),1,0))</f>
        <v/>
      </c>
      <c r="AM6273">
        <f>IF($AI6273=1,IFERROR(IF(VALUE($C6273)&lt;100000000,VALUE($C6273),1000000000),IFERROR(IF(VALUE(MID($C6273,2,20))&lt;100000000,VALUE(MID($C6273,2,20)),1000000000),1000000000))+ROW()/100000,"")</f>
        <v/>
      </c>
    </row>
    <row r="6274">
      <c r="E6274" s="14" t="n"/>
      <c r="M6274" s="8">
        <f>IF($C6274="","",L6274*T6274/100)</f>
        <v/>
      </c>
      <c r="S6274" s="8" t="n"/>
      <c r="T6274" s="8" t="n"/>
      <c r="W6274">
        <f>IF($C6274="","",IF($AL6274=1,0,IF($AK6274=1,Settings!$C$6,Settings!$C$7))*100)</f>
        <v/>
      </c>
      <c r="X6274" s="8">
        <f>IF($C6274="","",T6274*W6274/100)</f>
        <v/>
      </c>
      <c r="Y6274" s="8">
        <f>IF($C6274="","",T6274-X6274)</f>
        <v/>
      </c>
      <c r="Z6274" s="8">
        <f>IF($C6274="","",Y6274-M6274)</f>
        <v/>
      </c>
      <c r="AD6274" s="8" t="n"/>
      <c r="AG6274" s="14" t="n"/>
      <c r="AI6274">
        <f>IF($C6274="","",IF(COUNTIF($C$2:$C6274,$C6274)=1,1,0))</f>
        <v/>
      </c>
      <c r="AJ6274">
        <f>IF($AI6274=1,SUMPRODUCT(--($AM$2:$AM$7001&lt;$AM6274))+1,"")</f>
        <v/>
      </c>
      <c r="AK6274">
        <f>IF($C6274="","",IF(OR($P6274=TRUE(),$P6274="TRUE"),1,0))</f>
        <v/>
      </c>
      <c r="AL6274">
        <f>IF($C6274="","",IF(AND($V6274="Yes",SUMPRODUCT((LEN(Settings!$F$6:$F$13)&gt;0)*ISNUMBER(SEARCH(Settings!$F$6:$F$13,$O6274)))=0),1,0))</f>
        <v/>
      </c>
      <c r="AM6274">
        <f>IF($AI6274=1,IFERROR(IF(VALUE($C6274)&lt;100000000,VALUE($C6274),1000000000),IFERROR(IF(VALUE(MID($C6274,2,20))&lt;100000000,VALUE(MID($C6274,2,20)),1000000000),1000000000))+ROW()/100000,"")</f>
        <v/>
      </c>
    </row>
    <row r="6275">
      <c r="E6275" s="14" t="n"/>
      <c r="M6275" s="8">
        <f>IF($C6275="","",L6275*T6275/100)</f>
        <v/>
      </c>
      <c r="S6275" s="8" t="n"/>
      <c r="T6275" s="8" t="n"/>
      <c r="W6275">
        <f>IF($C6275="","",IF($AL6275=1,0,IF($AK6275=1,Settings!$C$6,Settings!$C$7))*100)</f>
        <v/>
      </c>
      <c r="X6275" s="8">
        <f>IF($C6275="","",T6275*W6275/100)</f>
        <v/>
      </c>
      <c r="Y6275" s="8">
        <f>IF($C6275="","",T6275-X6275)</f>
        <v/>
      </c>
      <c r="Z6275" s="8">
        <f>IF($C6275="","",Y6275-M6275)</f>
        <v/>
      </c>
      <c r="AD6275" s="8" t="n"/>
      <c r="AG6275" s="14" t="n"/>
      <c r="AI6275">
        <f>IF($C6275="","",IF(COUNTIF($C$2:$C6275,$C6275)=1,1,0))</f>
        <v/>
      </c>
      <c r="AJ6275">
        <f>IF($AI6275=1,SUMPRODUCT(--($AM$2:$AM$7001&lt;$AM6275))+1,"")</f>
        <v/>
      </c>
      <c r="AK6275">
        <f>IF($C6275="","",IF(OR($P6275=TRUE(),$P6275="TRUE"),1,0))</f>
        <v/>
      </c>
      <c r="AL6275">
        <f>IF($C6275="","",IF(AND($V6275="Yes",SUMPRODUCT((LEN(Settings!$F$6:$F$13)&gt;0)*ISNUMBER(SEARCH(Settings!$F$6:$F$13,$O6275)))=0),1,0))</f>
        <v/>
      </c>
      <c r="AM6275">
        <f>IF($AI6275=1,IFERROR(IF(VALUE($C6275)&lt;100000000,VALUE($C6275),1000000000),IFERROR(IF(VALUE(MID($C6275,2,20))&lt;100000000,VALUE(MID($C6275,2,20)),1000000000),1000000000))+ROW()/100000,"")</f>
        <v/>
      </c>
    </row>
    <row r="6276">
      <c r="E6276" s="14" t="n"/>
      <c r="M6276" s="8">
        <f>IF($C6276="","",L6276*T6276/100)</f>
        <v/>
      </c>
      <c r="S6276" s="8" t="n"/>
      <c r="T6276" s="8" t="n"/>
      <c r="W6276">
        <f>IF($C6276="","",IF($AL6276=1,0,IF($AK6276=1,Settings!$C$6,Settings!$C$7))*100)</f>
        <v/>
      </c>
      <c r="X6276" s="8">
        <f>IF($C6276="","",T6276*W6276/100)</f>
        <v/>
      </c>
      <c r="Y6276" s="8">
        <f>IF($C6276="","",T6276-X6276)</f>
        <v/>
      </c>
      <c r="Z6276" s="8">
        <f>IF($C6276="","",Y6276-M6276)</f>
        <v/>
      </c>
      <c r="AD6276" s="8" t="n"/>
      <c r="AG6276" s="14" t="n"/>
      <c r="AI6276">
        <f>IF($C6276="","",IF(COUNTIF($C$2:$C6276,$C6276)=1,1,0))</f>
        <v/>
      </c>
      <c r="AJ6276">
        <f>IF($AI6276=1,SUMPRODUCT(--($AM$2:$AM$7001&lt;$AM6276))+1,"")</f>
        <v/>
      </c>
      <c r="AK6276">
        <f>IF($C6276="","",IF(OR($P6276=TRUE(),$P6276="TRUE"),1,0))</f>
        <v/>
      </c>
      <c r="AL6276">
        <f>IF($C6276="","",IF(AND($V6276="Yes",SUMPRODUCT((LEN(Settings!$F$6:$F$13)&gt;0)*ISNUMBER(SEARCH(Settings!$F$6:$F$13,$O6276)))=0),1,0))</f>
        <v/>
      </c>
      <c r="AM6276">
        <f>IF($AI6276=1,IFERROR(IF(VALUE($C6276)&lt;100000000,VALUE($C6276),1000000000),IFERROR(IF(VALUE(MID($C6276,2,20))&lt;100000000,VALUE(MID($C6276,2,20)),1000000000),1000000000))+ROW()/100000,"")</f>
        <v/>
      </c>
    </row>
    <row r="6277">
      <c r="E6277" s="14" t="n"/>
      <c r="M6277" s="8">
        <f>IF($C6277="","",L6277*T6277/100)</f>
        <v/>
      </c>
      <c r="S6277" s="8" t="n"/>
      <c r="T6277" s="8" t="n"/>
      <c r="W6277">
        <f>IF($C6277="","",IF($AL6277=1,0,IF($AK6277=1,Settings!$C$6,Settings!$C$7))*100)</f>
        <v/>
      </c>
      <c r="X6277" s="8">
        <f>IF($C6277="","",T6277*W6277/100)</f>
        <v/>
      </c>
      <c r="Y6277" s="8">
        <f>IF($C6277="","",T6277-X6277)</f>
        <v/>
      </c>
      <c r="Z6277" s="8">
        <f>IF($C6277="","",Y6277-M6277)</f>
        <v/>
      </c>
      <c r="AD6277" s="8" t="n"/>
      <c r="AG6277" s="14" t="n"/>
      <c r="AI6277">
        <f>IF($C6277="","",IF(COUNTIF($C$2:$C6277,$C6277)=1,1,0))</f>
        <v/>
      </c>
      <c r="AJ6277">
        <f>IF($AI6277=1,SUMPRODUCT(--($AM$2:$AM$7001&lt;$AM6277))+1,"")</f>
        <v/>
      </c>
      <c r="AK6277">
        <f>IF($C6277="","",IF(OR($P6277=TRUE(),$P6277="TRUE"),1,0))</f>
        <v/>
      </c>
      <c r="AL6277">
        <f>IF($C6277="","",IF(AND($V6277="Yes",SUMPRODUCT((LEN(Settings!$F$6:$F$13)&gt;0)*ISNUMBER(SEARCH(Settings!$F$6:$F$13,$O6277)))=0),1,0))</f>
        <v/>
      </c>
      <c r="AM6277">
        <f>IF($AI6277=1,IFERROR(IF(VALUE($C6277)&lt;100000000,VALUE($C6277),1000000000),IFERROR(IF(VALUE(MID($C6277,2,20))&lt;100000000,VALUE(MID($C6277,2,20)),1000000000),1000000000))+ROW()/100000,"")</f>
        <v/>
      </c>
    </row>
    <row r="6278">
      <c r="E6278" s="14" t="n"/>
      <c r="M6278" s="8">
        <f>IF($C6278="","",L6278*T6278/100)</f>
        <v/>
      </c>
      <c r="S6278" s="8" t="n"/>
      <c r="T6278" s="8" t="n"/>
      <c r="W6278">
        <f>IF($C6278="","",IF($AL6278=1,0,IF($AK6278=1,Settings!$C$6,Settings!$C$7))*100)</f>
        <v/>
      </c>
      <c r="X6278" s="8">
        <f>IF($C6278="","",T6278*W6278/100)</f>
        <v/>
      </c>
      <c r="Y6278" s="8">
        <f>IF($C6278="","",T6278-X6278)</f>
        <v/>
      </c>
      <c r="Z6278" s="8">
        <f>IF($C6278="","",Y6278-M6278)</f>
        <v/>
      </c>
      <c r="AD6278" s="8" t="n"/>
      <c r="AG6278" s="14" t="n"/>
      <c r="AI6278">
        <f>IF($C6278="","",IF(COUNTIF($C$2:$C6278,$C6278)=1,1,0))</f>
        <v/>
      </c>
      <c r="AJ6278">
        <f>IF($AI6278=1,SUMPRODUCT(--($AM$2:$AM$7001&lt;$AM6278))+1,"")</f>
        <v/>
      </c>
      <c r="AK6278">
        <f>IF($C6278="","",IF(OR($P6278=TRUE(),$P6278="TRUE"),1,0))</f>
        <v/>
      </c>
      <c r="AL6278">
        <f>IF($C6278="","",IF(AND($V6278="Yes",SUMPRODUCT((LEN(Settings!$F$6:$F$13)&gt;0)*ISNUMBER(SEARCH(Settings!$F$6:$F$13,$O6278)))=0),1,0))</f>
        <v/>
      </c>
      <c r="AM6278">
        <f>IF($AI6278=1,IFERROR(IF(VALUE($C6278)&lt;100000000,VALUE($C6278),1000000000),IFERROR(IF(VALUE(MID($C6278,2,20))&lt;100000000,VALUE(MID($C6278,2,20)),1000000000),1000000000))+ROW()/100000,"")</f>
        <v/>
      </c>
    </row>
    <row r="6279">
      <c r="E6279" s="14" t="n"/>
      <c r="M6279" s="8">
        <f>IF($C6279="","",L6279*T6279/100)</f>
        <v/>
      </c>
      <c r="S6279" s="8" t="n"/>
      <c r="T6279" s="8" t="n"/>
      <c r="W6279">
        <f>IF($C6279="","",IF($AL6279=1,0,IF($AK6279=1,Settings!$C$6,Settings!$C$7))*100)</f>
        <v/>
      </c>
      <c r="X6279" s="8">
        <f>IF($C6279="","",T6279*W6279/100)</f>
        <v/>
      </c>
      <c r="Y6279" s="8">
        <f>IF($C6279="","",T6279-X6279)</f>
        <v/>
      </c>
      <c r="Z6279" s="8">
        <f>IF($C6279="","",Y6279-M6279)</f>
        <v/>
      </c>
      <c r="AD6279" s="8" t="n"/>
      <c r="AG6279" s="14" t="n"/>
      <c r="AI6279">
        <f>IF($C6279="","",IF(COUNTIF($C$2:$C6279,$C6279)=1,1,0))</f>
        <v/>
      </c>
      <c r="AJ6279">
        <f>IF($AI6279=1,SUMPRODUCT(--($AM$2:$AM$7001&lt;$AM6279))+1,"")</f>
        <v/>
      </c>
      <c r="AK6279">
        <f>IF($C6279="","",IF(OR($P6279=TRUE(),$P6279="TRUE"),1,0))</f>
        <v/>
      </c>
      <c r="AL6279">
        <f>IF($C6279="","",IF(AND($V6279="Yes",SUMPRODUCT((LEN(Settings!$F$6:$F$13)&gt;0)*ISNUMBER(SEARCH(Settings!$F$6:$F$13,$O6279)))=0),1,0))</f>
        <v/>
      </c>
      <c r="AM6279">
        <f>IF($AI6279=1,IFERROR(IF(VALUE($C6279)&lt;100000000,VALUE($C6279),1000000000),IFERROR(IF(VALUE(MID($C6279,2,20))&lt;100000000,VALUE(MID($C6279,2,20)),1000000000),1000000000))+ROW()/100000,"")</f>
        <v/>
      </c>
    </row>
    <row r="6280">
      <c r="E6280" s="14" t="n"/>
      <c r="M6280" s="8">
        <f>IF($C6280="","",L6280*T6280/100)</f>
        <v/>
      </c>
      <c r="S6280" s="8" t="n"/>
      <c r="T6280" s="8" t="n"/>
      <c r="W6280">
        <f>IF($C6280="","",IF($AL6280=1,0,IF($AK6280=1,Settings!$C$6,Settings!$C$7))*100)</f>
        <v/>
      </c>
      <c r="X6280" s="8">
        <f>IF($C6280="","",T6280*W6280/100)</f>
        <v/>
      </c>
      <c r="Y6280" s="8">
        <f>IF($C6280="","",T6280-X6280)</f>
        <v/>
      </c>
      <c r="Z6280" s="8">
        <f>IF($C6280="","",Y6280-M6280)</f>
        <v/>
      </c>
      <c r="AD6280" s="8" t="n"/>
      <c r="AG6280" s="14" t="n"/>
      <c r="AI6280">
        <f>IF($C6280="","",IF(COUNTIF($C$2:$C6280,$C6280)=1,1,0))</f>
        <v/>
      </c>
      <c r="AJ6280">
        <f>IF($AI6280=1,SUMPRODUCT(--($AM$2:$AM$7001&lt;$AM6280))+1,"")</f>
        <v/>
      </c>
      <c r="AK6280">
        <f>IF($C6280="","",IF(OR($P6280=TRUE(),$P6280="TRUE"),1,0))</f>
        <v/>
      </c>
      <c r="AL6280">
        <f>IF($C6280="","",IF(AND($V6280="Yes",SUMPRODUCT((LEN(Settings!$F$6:$F$13)&gt;0)*ISNUMBER(SEARCH(Settings!$F$6:$F$13,$O6280)))=0),1,0))</f>
        <v/>
      </c>
      <c r="AM6280">
        <f>IF($AI6280=1,IFERROR(IF(VALUE($C6280)&lt;100000000,VALUE($C6280),1000000000),IFERROR(IF(VALUE(MID($C6280,2,20))&lt;100000000,VALUE(MID($C6280,2,20)),1000000000),1000000000))+ROW()/100000,"")</f>
        <v/>
      </c>
    </row>
    <row r="6281">
      <c r="E6281" s="14" t="n"/>
      <c r="M6281" s="8">
        <f>IF($C6281="","",L6281*T6281/100)</f>
        <v/>
      </c>
      <c r="S6281" s="8" t="n"/>
      <c r="T6281" s="8" t="n"/>
      <c r="W6281">
        <f>IF($C6281="","",IF($AL6281=1,0,IF($AK6281=1,Settings!$C$6,Settings!$C$7))*100)</f>
        <v/>
      </c>
      <c r="X6281" s="8">
        <f>IF($C6281="","",T6281*W6281/100)</f>
        <v/>
      </c>
      <c r="Y6281" s="8">
        <f>IF($C6281="","",T6281-X6281)</f>
        <v/>
      </c>
      <c r="Z6281" s="8">
        <f>IF($C6281="","",Y6281-M6281)</f>
        <v/>
      </c>
      <c r="AD6281" s="8" t="n"/>
      <c r="AG6281" s="14" t="n"/>
      <c r="AI6281">
        <f>IF($C6281="","",IF(COUNTIF($C$2:$C6281,$C6281)=1,1,0))</f>
        <v/>
      </c>
      <c r="AJ6281">
        <f>IF($AI6281=1,SUMPRODUCT(--($AM$2:$AM$7001&lt;$AM6281))+1,"")</f>
        <v/>
      </c>
      <c r="AK6281">
        <f>IF($C6281="","",IF(OR($P6281=TRUE(),$P6281="TRUE"),1,0))</f>
        <v/>
      </c>
      <c r="AL6281">
        <f>IF($C6281="","",IF(AND($V6281="Yes",SUMPRODUCT((LEN(Settings!$F$6:$F$13)&gt;0)*ISNUMBER(SEARCH(Settings!$F$6:$F$13,$O6281)))=0),1,0))</f>
        <v/>
      </c>
      <c r="AM6281">
        <f>IF($AI6281=1,IFERROR(IF(VALUE($C6281)&lt;100000000,VALUE($C6281),1000000000),IFERROR(IF(VALUE(MID($C6281,2,20))&lt;100000000,VALUE(MID($C6281,2,20)),1000000000),1000000000))+ROW()/100000,"")</f>
        <v/>
      </c>
    </row>
    <row r="6282">
      <c r="E6282" s="14" t="n"/>
      <c r="M6282" s="8">
        <f>IF($C6282="","",L6282*T6282/100)</f>
        <v/>
      </c>
      <c r="S6282" s="8" t="n"/>
      <c r="T6282" s="8" t="n"/>
      <c r="W6282">
        <f>IF($C6282="","",IF($AL6282=1,0,IF($AK6282=1,Settings!$C$6,Settings!$C$7))*100)</f>
        <v/>
      </c>
      <c r="X6282" s="8">
        <f>IF($C6282="","",T6282*W6282/100)</f>
        <v/>
      </c>
      <c r="Y6282" s="8">
        <f>IF($C6282="","",T6282-X6282)</f>
        <v/>
      </c>
      <c r="Z6282" s="8">
        <f>IF($C6282="","",Y6282-M6282)</f>
        <v/>
      </c>
      <c r="AD6282" s="8" t="n"/>
      <c r="AG6282" s="14" t="n"/>
      <c r="AI6282">
        <f>IF($C6282="","",IF(COUNTIF($C$2:$C6282,$C6282)=1,1,0))</f>
        <v/>
      </c>
      <c r="AJ6282">
        <f>IF($AI6282=1,SUMPRODUCT(--($AM$2:$AM$7001&lt;$AM6282))+1,"")</f>
        <v/>
      </c>
      <c r="AK6282">
        <f>IF($C6282="","",IF(OR($P6282=TRUE(),$P6282="TRUE"),1,0))</f>
        <v/>
      </c>
      <c r="AL6282">
        <f>IF($C6282="","",IF(AND($V6282="Yes",SUMPRODUCT((LEN(Settings!$F$6:$F$13)&gt;0)*ISNUMBER(SEARCH(Settings!$F$6:$F$13,$O6282)))=0),1,0))</f>
        <v/>
      </c>
      <c r="AM6282">
        <f>IF($AI6282=1,IFERROR(IF(VALUE($C6282)&lt;100000000,VALUE($C6282),1000000000),IFERROR(IF(VALUE(MID($C6282,2,20))&lt;100000000,VALUE(MID($C6282,2,20)),1000000000),1000000000))+ROW()/100000,"")</f>
        <v/>
      </c>
    </row>
    <row r="6283">
      <c r="E6283" s="14" t="n"/>
      <c r="M6283" s="8">
        <f>IF($C6283="","",L6283*T6283/100)</f>
        <v/>
      </c>
      <c r="S6283" s="8" t="n"/>
      <c r="T6283" s="8" t="n"/>
      <c r="W6283">
        <f>IF($C6283="","",IF($AL6283=1,0,IF($AK6283=1,Settings!$C$6,Settings!$C$7))*100)</f>
        <v/>
      </c>
      <c r="X6283" s="8">
        <f>IF($C6283="","",T6283*W6283/100)</f>
        <v/>
      </c>
      <c r="Y6283" s="8">
        <f>IF($C6283="","",T6283-X6283)</f>
        <v/>
      </c>
      <c r="Z6283" s="8">
        <f>IF($C6283="","",Y6283-M6283)</f>
        <v/>
      </c>
      <c r="AD6283" s="8" t="n"/>
      <c r="AG6283" s="14" t="n"/>
      <c r="AI6283">
        <f>IF($C6283="","",IF(COUNTIF($C$2:$C6283,$C6283)=1,1,0))</f>
        <v/>
      </c>
      <c r="AJ6283">
        <f>IF($AI6283=1,SUMPRODUCT(--($AM$2:$AM$7001&lt;$AM6283))+1,"")</f>
        <v/>
      </c>
      <c r="AK6283">
        <f>IF($C6283="","",IF(OR($P6283=TRUE(),$P6283="TRUE"),1,0))</f>
        <v/>
      </c>
      <c r="AL6283">
        <f>IF($C6283="","",IF(AND($V6283="Yes",SUMPRODUCT((LEN(Settings!$F$6:$F$13)&gt;0)*ISNUMBER(SEARCH(Settings!$F$6:$F$13,$O6283)))=0),1,0))</f>
        <v/>
      </c>
      <c r="AM6283">
        <f>IF($AI6283=1,IFERROR(IF(VALUE($C6283)&lt;100000000,VALUE($C6283),1000000000),IFERROR(IF(VALUE(MID($C6283,2,20))&lt;100000000,VALUE(MID($C6283,2,20)),1000000000),1000000000))+ROW()/100000,"")</f>
        <v/>
      </c>
    </row>
    <row r="6284">
      <c r="E6284" s="14" t="n"/>
      <c r="M6284" s="8">
        <f>IF($C6284="","",L6284*T6284/100)</f>
        <v/>
      </c>
      <c r="S6284" s="8" t="n"/>
      <c r="T6284" s="8" t="n"/>
      <c r="W6284">
        <f>IF($C6284="","",IF($AL6284=1,0,IF($AK6284=1,Settings!$C$6,Settings!$C$7))*100)</f>
        <v/>
      </c>
      <c r="X6284" s="8">
        <f>IF($C6284="","",T6284*W6284/100)</f>
        <v/>
      </c>
      <c r="Y6284" s="8">
        <f>IF($C6284="","",T6284-X6284)</f>
        <v/>
      </c>
      <c r="Z6284" s="8">
        <f>IF($C6284="","",Y6284-M6284)</f>
        <v/>
      </c>
      <c r="AD6284" s="8" t="n"/>
      <c r="AG6284" s="14" t="n"/>
      <c r="AI6284">
        <f>IF($C6284="","",IF(COUNTIF($C$2:$C6284,$C6284)=1,1,0))</f>
        <v/>
      </c>
      <c r="AJ6284">
        <f>IF($AI6284=1,SUMPRODUCT(--($AM$2:$AM$7001&lt;$AM6284))+1,"")</f>
        <v/>
      </c>
      <c r="AK6284">
        <f>IF($C6284="","",IF(OR($P6284=TRUE(),$P6284="TRUE"),1,0))</f>
        <v/>
      </c>
      <c r="AL6284">
        <f>IF($C6284="","",IF(AND($V6284="Yes",SUMPRODUCT((LEN(Settings!$F$6:$F$13)&gt;0)*ISNUMBER(SEARCH(Settings!$F$6:$F$13,$O6284)))=0),1,0))</f>
        <v/>
      </c>
      <c r="AM6284">
        <f>IF($AI6284=1,IFERROR(IF(VALUE($C6284)&lt;100000000,VALUE($C6284),1000000000),IFERROR(IF(VALUE(MID($C6284,2,20))&lt;100000000,VALUE(MID($C6284,2,20)),1000000000),1000000000))+ROW()/100000,"")</f>
        <v/>
      </c>
    </row>
    <row r="6285">
      <c r="E6285" s="14" t="n"/>
      <c r="M6285" s="8">
        <f>IF($C6285="","",L6285*T6285/100)</f>
        <v/>
      </c>
      <c r="S6285" s="8" t="n"/>
      <c r="T6285" s="8" t="n"/>
      <c r="W6285">
        <f>IF($C6285="","",IF($AL6285=1,0,IF($AK6285=1,Settings!$C$6,Settings!$C$7))*100)</f>
        <v/>
      </c>
      <c r="X6285" s="8">
        <f>IF($C6285="","",T6285*W6285/100)</f>
        <v/>
      </c>
      <c r="Y6285" s="8">
        <f>IF($C6285="","",T6285-X6285)</f>
        <v/>
      </c>
      <c r="Z6285" s="8">
        <f>IF($C6285="","",Y6285-M6285)</f>
        <v/>
      </c>
      <c r="AD6285" s="8" t="n"/>
      <c r="AG6285" s="14" t="n"/>
      <c r="AI6285">
        <f>IF($C6285="","",IF(COUNTIF($C$2:$C6285,$C6285)=1,1,0))</f>
        <v/>
      </c>
      <c r="AJ6285">
        <f>IF($AI6285=1,SUMPRODUCT(--($AM$2:$AM$7001&lt;$AM6285))+1,"")</f>
        <v/>
      </c>
      <c r="AK6285">
        <f>IF($C6285="","",IF(OR($P6285=TRUE(),$P6285="TRUE"),1,0))</f>
        <v/>
      </c>
      <c r="AL6285">
        <f>IF($C6285="","",IF(AND($V6285="Yes",SUMPRODUCT((LEN(Settings!$F$6:$F$13)&gt;0)*ISNUMBER(SEARCH(Settings!$F$6:$F$13,$O6285)))=0),1,0))</f>
        <v/>
      </c>
      <c r="AM6285">
        <f>IF($AI6285=1,IFERROR(IF(VALUE($C6285)&lt;100000000,VALUE($C6285),1000000000),IFERROR(IF(VALUE(MID($C6285,2,20))&lt;100000000,VALUE(MID($C6285,2,20)),1000000000),1000000000))+ROW()/100000,"")</f>
        <v/>
      </c>
    </row>
    <row r="6286">
      <c r="E6286" s="14" t="n"/>
      <c r="M6286" s="8">
        <f>IF($C6286="","",L6286*T6286/100)</f>
        <v/>
      </c>
      <c r="S6286" s="8" t="n"/>
      <c r="T6286" s="8" t="n"/>
      <c r="W6286">
        <f>IF($C6286="","",IF($AL6286=1,0,IF($AK6286=1,Settings!$C$6,Settings!$C$7))*100)</f>
        <v/>
      </c>
      <c r="X6286" s="8">
        <f>IF($C6286="","",T6286*W6286/100)</f>
        <v/>
      </c>
      <c r="Y6286" s="8">
        <f>IF($C6286="","",T6286-X6286)</f>
        <v/>
      </c>
      <c r="Z6286" s="8">
        <f>IF($C6286="","",Y6286-M6286)</f>
        <v/>
      </c>
      <c r="AD6286" s="8" t="n"/>
      <c r="AG6286" s="14" t="n"/>
      <c r="AI6286">
        <f>IF($C6286="","",IF(COUNTIF($C$2:$C6286,$C6286)=1,1,0))</f>
        <v/>
      </c>
      <c r="AJ6286">
        <f>IF($AI6286=1,SUMPRODUCT(--($AM$2:$AM$7001&lt;$AM6286))+1,"")</f>
        <v/>
      </c>
      <c r="AK6286">
        <f>IF($C6286="","",IF(OR($P6286=TRUE(),$P6286="TRUE"),1,0))</f>
        <v/>
      </c>
      <c r="AL6286">
        <f>IF($C6286="","",IF(AND($V6286="Yes",SUMPRODUCT((LEN(Settings!$F$6:$F$13)&gt;0)*ISNUMBER(SEARCH(Settings!$F$6:$F$13,$O6286)))=0),1,0))</f>
        <v/>
      </c>
      <c r="AM6286">
        <f>IF($AI6286=1,IFERROR(IF(VALUE($C6286)&lt;100000000,VALUE($C6286),1000000000),IFERROR(IF(VALUE(MID($C6286,2,20))&lt;100000000,VALUE(MID($C6286,2,20)),1000000000),1000000000))+ROW()/100000,"")</f>
        <v/>
      </c>
    </row>
    <row r="6287">
      <c r="E6287" s="14" t="n"/>
      <c r="M6287" s="8">
        <f>IF($C6287="","",L6287*T6287/100)</f>
        <v/>
      </c>
      <c r="S6287" s="8" t="n"/>
      <c r="T6287" s="8" t="n"/>
      <c r="W6287">
        <f>IF($C6287="","",IF($AL6287=1,0,IF($AK6287=1,Settings!$C$6,Settings!$C$7))*100)</f>
        <v/>
      </c>
      <c r="X6287" s="8">
        <f>IF($C6287="","",T6287*W6287/100)</f>
        <v/>
      </c>
      <c r="Y6287" s="8">
        <f>IF($C6287="","",T6287-X6287)</f>
        <v/>
      </c>
      <c r="Z6287" s="8">
        <f>IF($C6287="","",Y6287-M6287)</f>
        <v/>
      </c>
      <c r="AD6287" s="8" t="n"/>
      <c r="AG6287" s="14" t="n"/>
      <c r="AI6287">
        <f>IF($C6287="","",IF(COUNTIF($C$2:$C6287,$C6287)=1,1,0))</f>
        <v/>
      </c>
      <c r="AJ6287">
        <f>IF($AI6287=1,SUMPRODUCT(--($AM$2:$AM$7001&lt;$AM6287))+1,"")</f>
        <v/>
      </c>
      <c r="AK6287">
        <f>IF($C6287="","",IF(OR($P6287=TRUE(),$P6287="TRUE"),1,0))</f>
        <v/>
      </c>
      <c r="AL6287">
        <f>IF($C6287="","",IF(AND($V6287="Yes",SUMPRODUCT((LEN(Settings!$F$6:$F$13)&gt;0)*ISNUMBER(SEARCH(Settings!$F$6:$F$13,$O6287)))=0),1,0))</f>
        <v/>
      </c>
      <c r="AM6287">
        <f>IF($AI6287=1,IFERROR(IF(VALUE($C6287)&lt;100000000,VALUE($C6287),1000000000),IFERROR(IF(VALUE(MID($C6287,2,20))&lt;100000000,VALUE(MID($C6287,2,20)),1000000000),1000000000))+ROW()/100000,"")</f>
        <v/>
      </c>
    </row>
    <row r="6288">
      <c r="E6288" s="14" t="n"/>
      <c r="M6288" s="8">
        <f>IF($C6288="","",L6288*T6288/100)</f>
        <v/>
      </c>
      <c r="S6288" s="8" t="n"/>
      <c r="T6288" s="8" t="n"/>
      <c r="W6288">
        <f>IF($C6288="","",IF($AL6288=1,0,IF($AK6288=1,Settings!$C$6,Settings!$C$7))*100)</f>
        <v/>
      </c>
      <c r="X6288" s="8">
        <f>IF($C6288="","",T6288*W6288/100)</f>
        <v/>
      </c>
      <c r="Y6288" s="8">
        <f>IF($C6288="","",T6288-X6288)</f>
        <v/>
      </c>
      <c r="Z6288" s="8">
        <f>IF($C6288="","",Y6288-M6288)</f>
        <v/>
      </c>
      <c r="AD6288" s="8" t="n"/>
      <c r="AG6288" s="14" t="n"/>
      <c r="AI6288">
        <f>IF($C6288="","",IF(COUNTIF($C$2:$C6288,$C6288)=1,1,0))</f>
        <v/>
      </c>
      <c r="AJ6288">
        <f>IF($AI6288=1,SUMPRODUCT(--($AM$2:$AM$7001&lt;$AM6288))+1,"")</f>
        <v/>
      </c>
      <c r="AK6288">
        <f>IF($C6288="","",IF(OR($P6288=TRUE(),$P6288="TRUE"),1,0))</f>
        <v/>
      </c>
      <c r="AL6288">
        <f>IF($C6288="","",IF(AND($V6288="Yes",SUMPRODUCT((LEN(Settings!$F$6:$F$13)&gt;0)*ISNUMBER(SEARCH(Settings!$F$6:$F$13,$O6288)))=0),1,0))</f>
        <v/>
      </c>
      <c r="AM6288">
        <f>IF($AI6288=1,IFERROR(IF(VALUE($C6288)&lt;100000000,VALUE($C6288),1000000000),IFERROR(IF(VALUE(MID($C6288,2,20))&lt;100000000,VALUE(MID($C6288,2,20)),1000000000),1000000000))+ROW()/100000,"")</f>
        <v/>
      </c>
    </row>
    <row r="6289">
      <c r="E6289" s="14" t="n"/>
      <c r="M6289" s="8">
        <f>IF($C6289="","",L6289*T6289/100)</f>
        <v/>
      </c>
      <c r="S6289" s="8" t="n"/>
      <c r="T6289" s="8" t="n"/>
      <c r="W6289">
        <f>IF($C6289="","",IF($AL6289=1,0,IF($AK6289=1,Settings!$C$6,Settings!$C$7))*100)</f>
        <v/>
      </c>
      <c r="X6289" s="8">
        <f>IF($C6289="","",T6289*W6289/100)</f>
        <v/>
      </c>
      <c r="Y6289" s="8">
        <f>IF($C6289="","",T6289-X6289)</f>
        <v/>
      </c>
      <c r="Z6289" s="8">
        <f>IF($C6289="","",Y6289-M6289)</f>
        <v/>
      </c>
      <c r="AD6289" s="8" t="n"/>
      <c r="AG6289" s="14" t="n"/>
      <c r="AI6289">
        <f>IF($C6289="","",IF(COUNTIF($C$2:$C6289,$C6289)=1,1,0))</f>
        <v/>
      </c>
      <c r="AJ6289">
        <f>IF($AI6289=1,SUMPRODUCT(--($AM$2:$AM$7001&lt;$AM6289))+1,"")</f>
        <v/>
      </c>
      <c r="AK6289">
        <f>IF($C6289="","",IF(OR($P6289=TRUE(),$P6289="TRUE"),1,0))</f>
        <v/>
      </c>
      <c r="AL6289">
        <f>IF($C6289="","",IF(AND($V6289="Yes",SUMPRODUCT((LEN(Settings!$F$6:$F$13)&gt;0)*ISNUMBER(SEARCH(Settings!$F$6:$F$13,$O6289)))=0),1,0))</f>
        <v/>
      </c>
      <c r="AM6289">
        <f>IF($AI6289=1,IFERROR(IF(VALUE($C6289)&lt;100000000,VALUE($C6289),1000000000),IFERROR(IF(VALUE(MID($C6289,2,20))&lt;100000000,VALUE(MID($C6289,2,20)),1000000000),1000000000))+ROW()/100000,"")</f>
        <v/>
      </c>
    </row>
    <row r="6290">
      <c r="E6290" s="14" t="n"/>
      <c r="M6290" s="8">
        <f>IF($C6290="","",L6290*T6290/100)</f>
        <v/>
      </c>
      <c r="S6290" s="8" t="n"/>
      <c r="T6290" s="8" t="n"/>
      <c r="W6290">
        <f>IF($C6290="","",IF($AL6290=1,0,IF($AK6290=1,Settings!$C$6,Settings!$C$7))*100)</f>
        <v/>
      </c>
      <c r="X6290" s="8">
        <f>IF($C6290="","",T6290*W6290/100)</f>
        <v/>
      </c>
      <c r="Y6290" s="8">
        <f>IF($C6290="","",T6290-X6290)</f>
        <v/>
      </c>
      <c r="Z6290" s="8">
        <f>IF($C6290="","",Y6290-M6290)</f>
        <v/>
      </c>
      <c r="AD6290" s="8" t="n"/>
      <c r="AG6290" s="14" t="n"/>
      <c r="AI6290">
        <f>IF($C6290="","",IF(COUNTIF($C$2:$C6290,$C6290)=1,1,0))</f>
        <v/>
      </c>
      <c r="AJ6290">
        <f>IF($AI6290=1,SUMPRODUCT(--($AM$2:$AM$7001&lt;$AM6290))+1,"")</f>
        <v/>
      </c>
      <c r="AK6290">
        <f>IF($C6290="","",IF(OR($P6290=TRUE(),$P6290="TRUE"),1,0))</f>
        <v/>
      </c>
      <c r="AL6290">
        <f>IF($C6290="","",IF(AND($V6290="Yes",SUMPRODUCT((LEN(Settings!$F$6:$F$13)&gt;0)*ISNUMBER(SEARCH(Settings!$F$6:$F$13,$O6290)))=0),1,0))</f>
        <v/>
      </c>
      <c r="AM6290">
        <f>IF($AI6290=1,IFERROR(IF(VALUE($C6290)&lt;100000000,VALUE($C6290),1000000000),IFERROR(IF(VALUE(MID($C6290,2,20))&lt;100000000,VALUE(MID($C6290,2,20)),1000000000),1000000000))+ROW()/100000,"")</f>
        <v/>
      </c>
    </row>
    <row r="6291">
      <c r="E6291" s="14" t="n"/>
      <c r="M6291" s="8">
        <f>IF($C6291="","",L6291*T6291/100)</f>
        <v/>
      </c>
      <c r="S6291" s="8" t="n"/>
      <c r="T6291" s="8" t="n"/>
      <c r="W6291">
        <f>IF($C6291="","",IF($AL6291=1,0,IF($AK6291=1,Settings!$C$6,Settings!$C$7))*100)</f>
        <v/>
      </c>
      <c r="X6291" s="8">
        <f>IF($C6291="","",T6291*W6291/100)</f>
        <v/>
      </c>
      <c r="Y6291" s="8">
        <f>IF($C6291="","",T6291-X6291)</f>
        <v/>
      </c>
      <c r="Z6291" s="8">
        <f>IF($C6291="","",Y6291-M6291)</f>
        <v/>
      </c>
      <c r="AD6291" s="8" t="n"/>
      <c r="AG6291" s="14" t="n"/>
      <c r="AI6291">
        <f>IF($C6291="","",IF(COUNTIF($C$2:$C6291,$C6291)=1,1,0))</f>
        <v/>
      </c>
      <c r="AJ6291">
        <f>IF($AI6291=1,SUMPRODUCT(--($AM$2:$AM$7001&lt;$AM6291))+1,"")</f>
        <v/>
      </c>
      <c r="AK6291">
        <f>IF($C6291="","",IF(OR($P6291=TRUE(),$P6291="TRUE"),1,0))</f>
        <v/>
      </c>
      <c r="AL6291">
        <f>IF($C6291="","",IF(AND($V6291="Yes",SUMPRODUCT((LEN(Settings!$F$6:$F$13)&gt;0)*ISNUMBER(SEARCH(Settings!$F$6:$F$13,$O6291)))=0),1,0))</f>
        <v/>
      </c>
      <c r="AM6291">
        <f>IF($AI6291=1,IFERROR(IF(VALUE($C6291)&lt;100000000,VALUE($C6291),1000000000),IFERROR(IF(VALUE(MID($C6291,2,20))&lt;100000000,VALUE(MID($C6291,2,20)),1000000000),1000000000))+ROW()/100000,"")</f>
        <v/>
      </c>
    </row>
    <row r="6292">
      <c r="E6292" s="14" t="n"/>
      <c r="M6292" s="8">
        <f>IF($C6292="","",L6292*T6292/100)</f>
        <v/>
      </c>
      <c r="S6292" s="8" t="n"/>
      <c r="T6292" s="8" t="n"/>
      <c r="W6292">
        <f>IF($C6292="","",IF($AL6292=1,0,IF($AK6292=1,Settings!$C$6,Settings!$C$7))*100)</f>
        <v/>
      </c>
      <c r="X6292" s="8">
        <f>IF($C6292="","",T6292*W6292/100)</f>
        <v/>
      </c>
      <c r="Y6292" s="8">
        <f>IF($C6292="","",T6292-X6292)</f>
        <v/>
      </c>
      <c r="Z6292" s="8">
        <f>IF($C6292="","",Y6292-M6292)</f>
        <v/>
      </c>
      <c r="AD6292" s="8" t="n"/>
      <c r="AG6292" s="14" t="n"/>
      <c r="AI6292">
        <f>IF($C6292="","",IF(COUNTIF($C$2:$C6292,$C6292)=1,1,0))</f>
        <v/>
      </c>
      <c r="AJ6292">
        <f>IF($AI6292=1,SUMPRODUCT(--($AM$2:$AM$7001&lt;$AM6292))+1,"")</f>
        <v/>
      </c>
      <c r="AK6292">
        <f>IF($C6292="","",IF(OR($P6292=TRUE(),$P6292="TRUE"),1,0))</f>
        <v/>
      </c>
      <c r="AL6292">
        <f>IF($C6292="","",IF(AND($V6292="Yes",SUMPRODUCT((LEN(Settings!$F$6:$F$13)&gt;0)*ISNUMBER(SEARCH(Settings!$F$6:$F$13,$O6292)))=0),1,0))</f>
        <v/>
      </c>
      <c r="AM6292">
        <f>IF($AI6292=1,IFERROR(IF(VALUE($C6292)&lt;100000000,VALUE($C6292),1000000000),IFERROR(IF(VALUE(MID($C6292,2,20))&lt;100000000,VALUE(MID($C6292,2,20)),1000000000),1000000000))+ROW()/100000,"")</f>
        <v/>
      </c>
    </row>
    <row r="6293">
      <c r="E6293" s="14" t="n"/>
      <c r="M6293" s="8">
        <f>IF($C6293="","",L6293*T6293/100)</f>
        <v/>
      </c>
      <c r="S6293" s="8" t="n"/>
      <c r="T6293" s="8" t="n"/>
      <c r="W6293">
        <f>IF($C6293="","",IF($AL6293=1,0,IF($AK6293=1,Settings!$C$6,Settings!$C$7))*100)</f>
        <v/>
      </c>
      <c r="X6293" s="8">
        <f>IF($C6293="","",T6293*W6293/100)</f>
        <v/>
      </c>
      <c r="Y6293" s="8">
        <f>IF($C6293="","",T6293-X6293)</f>
        <v/>
      </c>
      <c r="Z6293" s="8">
        <f>IF($C6293="","",Y6293-M6293)</f>
        <v/>
      </c>
      <c r="AD6293" s="8" t="n"/>
      <c r="AG6293" s="14" t="n"/>
      <c r="AI6293">
        <f>IF($C6293="","",IF(COUNTIF($C$2:$C6293,$C6293)=1,1,0))</f>
        <v/>
      </c>
      <c r="AJ6293">
        <f>IF($AI6293=1,SUMPRODUCT(--($AM$2:$AM$7001&lt;$AM6293))+1,"")</f>
        <v/>
      </c>
      <c r="AK6293">
        <f>IF($C6293="","",IF(OR($P6293=TRUE(),$P6293="TRUE"),1,0))</f>
        <v/>
      </c>
      <c r="AL6293">
        <f>IF($C6293="","",IF(AND($V6293="Yes",SUMPRODUCT((LEN(Settings!$F$6:$F$13)&gt;0)*ISNUMBER(SEARCH(Settings!$F$6:$F$13,$O6293)))=0),1,0))</f>
        <v/>
      </c>
      <c r="AM6293">
        <f>IF($AI6293=1,IFERROR(IF(VALUE($C6293)&lt;100000000,VALUE($C6293),1000000000),IFERROR(IF(VALUE(MID($C6293,2,20))&lt;100000000,VALUE(MID($C6293,2,20)),1000000000),1000000000))+ROW()/100000,"")</f>
        <v/>
      </c>
    </row>
    <row r="6294">
      <c r="E6294" s="14" t="n"/>
      <c r="M6294" s="8">
        <f>IF($C6294="","",L6294*T6294/100)</f>
        <v/>
      </c>
      <c r="S6294" s="8" t="n"/>
      <c r="T6294" s="8" t="n"/>
      <c r="W6294">
        <f>IF($C6294="","",IF($AL6294=1,0,IF($AK6294=1,Settings!$C$6,Settings!$C$7))*100)</f>
        <v/>
      </c>
      <c r="X6294" s="8">
        <f>IF($C6294="","",T6294*W6294/100)</f>
        <v/>
      </c>
      <c r="Y6294" s="8">
        <f>IF($C6294="","",T6294-X6294)</f>
        <v/>
      </c>
      <c r="Z6294" s="8">
        <f>IF($C6294="","",Y6294-M6294)</f>
        <v/>
      </c>
      <c r="AD6294" s="8" t="n"/>
      <c r="AG6294" s="14" t="n"/>
      <c r="AI6294">
        <f>IF($C6294="","",IF(COUNTIF($C$2:$C6294,$C6294)=1,1,0))</f>
        <v/>
      </c>
      <c r="AJ6294">
        <f>IF($AI6294=1,SUMPRODUCT(--($AM$2:$AM$7001&lt;$AM6294))+1,"")</f>
        <v/>
      </c>
      <c r="AK6294">
        <f>IF($C6294="","",IF(OR($P6294=TRUE(),$P6294="TRUE"),1,0))</f>
        <v/>
      </c>
      <c r="AL6294">
        <f>IF($C6294="","",IF(AND($V6294="Yes",SUMPRODUCT((LEN(Settings!$F$6:$F$13)&gt;0)*ISNUMBER(SEARCH(Settings!$F$6:$F$13,$O6294)))=0),1,0))</f>
        <v/>
      </c>
      <c r="AM6294">
        <f>IF($AI6294=1,IFERROR(IF(VALUE($C6294)&lt;100000000,VALUE($C6294),1000000000),IFERROR(IF(VALUE(MID($C6294,2,20))&lt;100000000,VALUE(MID($C6294,2,20)),1000000000),1000000000))+ROW()/100000,"")</f>
        <v/>
      </c>
    </row>
    <row r="6295">
      <c r="E6295" s="14" t="n"/>
      <c r="M6295" s="8">
        <f>IF($C6295="","",L6295*T6295/100)</f>
        <v/>
      </c>
      <c r="S6295" s="8" t="n"/>
      <c r="T6295" s="8" t="n"/>
      <c r="W6295">
        <f>IF($C6295="","",IF($AL6295=1,0,IF($AK6295=1,Settings!$C$6,Settings!$C$7))*100)</f>
        <v/>
      </c>
      <c r="X6295" s="8">
        <f>IF($C6295="","",T6295*W6295/100)</f>
        <v/>
      </c>
      <c r="Y6295" s="8">
        <f>IF($C6295="","",T6295-X6295)</f>
        <v/>
      </c>
      <c r="Z6295" s="8">
        <f>IF($C6295="","",Y6295-M6295)</f>
        <v/>
      </c>
      <c r="AD6295" s="8" t="n"/>
      <c r="AG6295" s="14" t="n"/>
      <c r="AI6295">
        <f>IF($C6295="","",IF(COUNTIF($C$2:$C6295,$C6295)=1,1,0))</f>
        <v/>
      </c>
      <c r="AJ6295">
        <f>IF($AI6295=1,SUMPRODUCT(--($AM$2:$AM$7001&lt;$AM6295))+1,"")</f>
        <v/>
      </c>
      <c r="AK6295">
        <f>IF($C6295="","",IF(OR($P6295=TRUE(),$P6295="TRUE"),1,0))</f>
        <v/>
      </c>
      <c r="AL6295">
        <f>IF($C6295="","",IF(AND($V6295="Yes",SUMPRODUCT((LEN(Settings!$F$6:$F$13)&gt;0)*ISNUMBER(SEARCH(Settings!$F$6:$F$13,$O6295)))=0),1,0))</f>
        <v/>
      </c>
      <c r="AM6295">
        <f>IF($AI6295=1,IFERROR(IF(VALUE($C6295)&lt;100000000,VALUE($C6295),1000000000),IFERROR(IF(VALUE(MID($C6295,2,20))&lt;100000000,VALUE(MID($C6295,2,20)),1000000000),1000000000))+ROW()/100000,"")</f>
        <v/>
      </c>
    </row>
    <row r="6296">
      <c r="E6296" s="14" t="n"/>
      <c r="M6296" s="8">
        <f>IF($C6296="","",L6296*T6296/100)</f>
        <v/>
      </c>
      <c r="S6296" s="8" t="n"/>
      <c r="T6296" s="8" t="n"/>
      <c r="W6296">
        <f>IF($C6296="","",IF($AL6296=1,0,IF($AK6296=1,Settings!$C$6,Settings!$C$7))*100)</f>
        <v/>
      </c>
      <c r="X6296" s="8">
        <f>IF($C6296="","",T6296*W6296/100)</f>
        <v/>
      </c>
      <c r="Y6296" s="8">
        <f>IF($C6296="","",T6296-X6296)</f>
        <v/>
      </c>
      <c r="Z6296" s="8">
        <f>IF($C6296="","",Y6296-M6296)</f>
        <v/>
      </c>
      <c r="AD6296" s="8" t="n"/>
      <c r="AG6296" s="14" t="n"/>
      <c r="AI6296">
        <f>IF($C6296="","",IF(COUNTIF($C$2:$C6296,$C6296)=1,1,0))</f>
        <v/>
      </c>
      <c r="AJ6296">
        <f>IF($AI6296=1,SUMPRODUCT(--($AM$2:$AM$7001&lt;$AM6296))+1,"")</f>
        <v/>
      </c>
      <c r="AK6296">
        <f>IF($C6296="","",IF(OR($P6296=TRUE(),$P6296="TRUE"),1,0))</f>
        <v/>
      </c>
      <c r="AL6296">
        <f>IF($C6296="","",IF(AND($V6296="Yes",SUMPRODUCT((LEN(Settings!$F$6:$F$13)&gt;0)*ISNUMBER(SEARCH(Settings!$F$6:$F$13,$O6296)))=0),1,0))</f>
        <v/>
      </c>
      <c r="AM6296">
        <f>IF($AI6296=1,IFERROR(IF(VALUE($C6296)&lt;100000000,VALUE($C6296),1000000000),IFERROR(IF(VALUE(MID($C6296,2,20))&lt;100000000,VALUE(MID($C6296,2,20)),1000000000),1000000000))+ROW()/100000,"")</f>
        <v/>
      </c>
    </row>
    <row r="6297">
      <c r="E6297" s="14" t="n"/>
      <c r="M6297" s="8">
        <f>IF($C6297="","",L6297*T6297/100)</f>
        <v/>
      </c>
      <c r="S6297" s="8" t="n"/>
      <c r="T6297" s="8" t="n"/>
      <c r="W6297">
        <f>IF($C6297="","",IF($AL6297=1,0,IF($AK6297=1,Settings!$C$6,Settings!$C$7))*100)</f>
        <v/>
      </c>
      <c r="X6297" s="8">
        <f>IF($C6297="","",T6297*W6297/100)</f>
        <v/>
      </c>
      <c r="Y6297" s="8">
        <f>IF($C6297="","",T6297-X6297)</f>
        <v/>
      </c>
      <c r="Z6297" s="8">
        <f>IF($C6297="","",Y6297-M6297)</f>
        <v/>
      </c>
      <c r="AD6297" s="8" t="n"/>
      <c r="AG6297" s="14" t="n"/>
      <c r="AI6297">
        <f>IF($C6297="","",IF(COUNTIF($C$2:$C6297,$C6297)=1,1,0))</f>
        <v/>
      </c>
      <c r="AJ6297">
        <f>IF($AI6297=1,SUMPRODUCT(--($AM$2:$AM$7001&lt;$AM6297))+1,"")</f>
        <v/>
      </c>
      <c r="AK6297">
        <f>IF($C6297="","",IF(OR($P6297=TRUE(),$P6297="TRUE"),1,0))</f>
        <v/>
      </c>
      <c r="AL6297">
        <f>IF($C6297="","",IF(AND($V6297="Yes",SUMPRODUCT((LEN(Settings!$F$6:$F$13)&gt;0)*ISNUMBER(SEARCH(Settings!$F$6:$F$13,$O6297)))=0),1,0))</f>
        <v/>
      </c>
      <c r="AM6297">
        <f>IF($AI6297=1,IFERROR(IF(VALUE($C6297)&lt;100000000,VALUE($C6297),1000000000),IFERROR(IF(VALUE(MID($C6297,2,20))&lt;100000000,VALUE(MID($C6297,2,20)),1000000000),1000000000))+ROW()/100000,"")</f>
        <v/>
      </c>
    </row>
    <row r="6298">
      <c r="E6298" s="14" t="n"/>
      <c r="M6298" s="8">
        <f>IF($C6298="","",L6298*T6298/100)</f>
        <v/>
      </c>
      <c r="S6298" s="8" t="n"/>
      <c r="T6298" s="8" t="n"/>
      <c r="W6298">
        <f>IF($C6298="","",IF($AL6298=1,0,IF($AK6298=1,Settings!$C$6,Settings!$C$7))*100)</f>
        <v/>
      </c>
      <c r="X6298" s="8">
        <f>IF($C6298="","",T6298*W6298/100)</f>
        <v/>
      </c>
      <c r="Y6298" s="8">
        <f>IF($C6298="","",T6298-X6298)</f>
        <v/>
      </c>
      <c r="Z6298" s="8">
        <f>IF($C6298="","",Y6298-M6298)</f>
        <v/>
      </c>
      <c r="AD6298" s="8" t="n"/>
      <c r="AG6298" s="14" t="n"/>
      <c r="AI6298">
        <f>IF($C6298="","",IF(COUNTIF($C$2:$C6298,$C6298)=1,1,0))</f>
        <v/>
      </c>
      <c r="AJ6298">
        <f>IF($AI6298=1,SUMPRODUCT(--($AM$2:$AM$7001&lt;$AM6298))+1,"")</f>
        <v/>
      </c>
      <c r="AK6298">
        <f>IF($C6298="","",IF(OR($P6298=TRUE(),$P6298="TRUE"),1,0))</f>
        <v/>
      </c>
      <c r="AL6298">
        <f>IF($C6298="","",IF(AND($V6298="Yes",SUMPRODUCT((LEN(Settings!$F$6:$F$13)&gt;0)*ISNUMBER(SEARCH(Settings!$F$6:$F$13,$O6298)))=0),1,0))</f>
        <v/>
      </c>
      <c r="AM6298">
        <f>IF($AI6298=1,IFERROR(IF(VALUE($C6298)&lt;100000000,VALUE($C6298),1000000000),IFERROR(IF(VALUE(MID($C6298,2,20))&lt;100000000,VALUE(MID($C6298,2,20)),1000000000),1000000000))+ROW()/100000,"")</f>
        <v/>
      </c>
    </row>
    <row r="6299">
      <c r="E6299" s="14" t="n"/>
      <c r="M6299" s="8">
        <f>IF($C6299="","",L6299*T6299/100)</f>
        <v/>
      </c>
      <c r="S6299" s="8" t="n"/>
      <c r="T6299" s="8" t="n"/>
      <c r="W6299">
        <f>IF($C6299="","",IF($AL6299=1,0,IF($AK6299=1,Settings!$C$6,Settings!$C$7))*100)</f>
        <v/>
      </c>
      <c r="X6299" s="8">
        <f>IF($C6299="","",T6299*W6299/100)</f>
        <v/>
      </c>
      <c r="Y6299" s="8">
        <f>IF($C6299="","",T6299-X6299)</f>
        <v/>
      </c>
      <c r="Z6299" s="8">
        <f>IF($C6299="","",Y6299-M6299)</f>
        <v/>
      </c>
      <c r="AD6299" s="8" t="n"/>
      <c r="AG6299" s="14" t="n"/>
      <c r="AI6299">
        <f>IF($C6299="","",IF(COUNTIF($C$2:$C6299,$C6299)=1,1,0))</f>
        <v/>
      </c>
      <c r="AJ6299">
        <f>IF($AI6299=1,SUMPRODUCT(--($AM$2:$AM$7001&lt;$AM6299))+1,"")</f>
        <v/>
      </c>
      <c r="AK6299">
        <f>IF($C6299="","",IF(OR($P6299=TRUE(),$P6299="TRUE"),1,0))</f>
        <v/>
      </c>
      <c r="AL6299">
        <f>IF($C6299="","",IF(AND($V6299="Yes",SUMPRODUCT((LEN(Settings!$F$6:$F$13)&gt;0)*ISNUMBER(SEARCH(Settings!$F$6:$F$13,$O6299)))=0),1,0))</f>
        <v/>
      </c>
      <c r="AM6299">
        <f>IF($AI6299=1,IFERROR(IF(VALUE($C6299)&lt;100000000,VALUE($C6299),1000000000),IFERROR(IF(VALUE(MID($C6299,2,20))&lt;100000000,VALUE(MID($C6299,2,20)),1000000000),1000000000))+ROW()/100000,"")</f>
        <v/>
      </c>
    </row>
    <row r="6300">
      <c r="E6300" s="14" t="n"/>
      <c r="M6300" s="8">
        <f>IF($C6300="","",L6300*T6300/100)</f>
        <v/>
      </c>
      <c r="S6300" s="8" t="n"/>
      <c r="T6300" s="8" t="n"/>
      <c r="W6300">
        <f>IF($C6300="","",IF($AL6300=1,0,IF($AK6300=1,Settings!$C$6,Settings!$C$7))*100)</f>
        <v/>
      </c>
      <c r="X6300" s="8">
        <f>IF($C6300="","",T6300*W6300/100)</f>
        <v/>
      </c>
      <c r="Y6300" s="8">
        <f>IF($C6300="","",T6300-X6300)</f>
        <v/>
      </c>
      <c r="Z6300" s="8">
        <f>IF($C6300="","",Y6300-M6300)</f>
        <v/>
      </c>
      <c r="AD6300" s="8" t="n"/>
      <c r="AG6300" s="14" t="n"/>
      <c r="AI6300">
        <f>IF($C6300="","",IF(COUNTIF($C$2:$C6300,$C6300)=1,1,0))</f>
        <v/>
      </c>
      <c r="AJ6300">
        <f>IF($AI6300=1,SUMPRODUCT(--($AM$2:$AM$7001&lt;$AM6300))+1,"")</f>
        <v/>
      </c>
      <c r="AK6300">
        <f>IF($C6300="","",IF(OR($P6300=TRUE(),$P6300="TRUE"),1,0))</f>
        <v/>
      </c>
      <c r="AL6300">
        <f>IF($C6300="","",IF(AND($V6300="Yes",SUMPRODUCT((LEN(Settings!$F$6:$F$13)&gt;0)*ISNUMBER(SEARCH(Settings!$F$6:$F$13,$O6300)))=0),1,0))</f>
        <v/>
      </c>
      <c r="AM6300">
        <f>IF($AI6300=1,IFERROR(IF(VALUE($C6300)&lt;100000000,VALUE($C6300),1000000000),IFERROR(IF(VALUE(MID($C6300,2,20))&lt;100000000,VALUE(MID($C6300,2,20)),1000000000),1000000000))+ROW()/100000,"")</f>
        <v/>
      </c>
    </row>
    <row r="6301">
      <c r="E6301" s="14" t="n"/>
      <c r="M6301" s="8">
        <f>IF($C6301="","",L6301*T6301/100)</f>
        <v/>
      </c>
      <c r="S6301" s="8" t="n"/>
      <c r="T6301" s="8" t="n"/>
      <c r="W6301">
        <f>IF($C6301="","",IF($AL6301=1,0,IF($AK6301=1,Settings!$C$6,Settings!$C$7))*100)</f>
        <v/>
      </c>
      <c r="X6301" s="8">
        <f>IF($C6301="","",T6301*W6301/100)</f>
        <v/>
      </c>
      <c r="Y6301" s="8">
        <f>IF($C6301="","",T6301-X6301)</f>
        <v/>
      </c>
      <c r="Z6301" s="8">
        <f>IF($C6301="","",Y6301-M6301)</f>
        <v/>
      </c>
      <c r="AD6301" s="8" t="n"/>
      <c r="AG6301" s="14" t="n"/>
      <c r="AI6301">
        <f>IF($C6301="","",IF(COUNTIF($C$2:$C6301,$C6301)=1,1,0))</f>
        <v/>
      </c>
      <c r="AJ6301">
        <f>IF($AI6301=1,SUMPRODUCT(--($AM$2:$AM$7001&lt;$AM6301))+1,"")</f>
        <v/>
      </c>
      <c r="AK6301">
        <f>IF($C6301="","",IF(OR($P6301=TRUE(),$P6301="TRUE"),1,0))</f>
        <v/>
      </c>
      <c r="AL6301">
        <f>IF($C6301="","",IF(AND($V6301="Yes",SUMPRODUCT((LEN(Settings!$F$6:$F$13)&gt;0)*ISNUMBER(SEARCH(Settings!$F$6:$F$13,$O6301)))=0),1,0))</f>
        <v/>
      </c>
      <c r="AM6301">
        <f>IF($AI6301=1,IFERROR(IF(VALUE($C6301)&lt;100000000,VALUE($C6301),1000000000),IFERROR(IF(VALUE(MID($C6301,2,20))&lt;100000000,VALUE(MID($C6301,2,20)),1000000000),1000000000))+ROW()/100000,"")</f>
        <v/>
      </c>
    </row>
    <row r="6302">
      <c r="E6302" s="14" t="n"/>
      <c r="M6302" s="8">
        <f>IF($C6302="","",L6302*T6302/100)</f>
        <v/>
      </c>
      <c r="S6302" s="8" t="n"/>
      <c r="T6302" s="8" t="n"/>
      <c r="W6302">
        <f>IF($C6302="","",IF($AL6302=1,0,IF($AK6302=1,Settings!$C$6,Settings!$C$7))*100)</f>
        <v/>
      </c>
      <c r="X6302" s="8">
        <f>IF($C6302="","",T6302*W6302/100)</f>
        <v/>
      </c>
      <c r="Y6302" s="8">
        <f>IF($C6302="","",T6302-X6302)</f>
        <v/>
      </c>
      <c r="Z6302" s="8">
        <f>IF($C6302="","",Y6302-M6302)</f>
        <v/>
      </c>
      <c r="AD6302" s="8" t="n"/>
      <c r="AG6302" s="14" t="n"/>
      <c r="AI6302">
        <f>IF($C6302="","",IF(COUNTIF($C$2:$C6302,$C6302)=1,1,0))</f>
        <v/>
      </c>
      <c r="AJ6302">
        <f>IF($AI6302=1,SUMPRODUCT(--($AM$2:$AM$7001&lt;$AM6302))+1,"")</f>
        <v/>
      </c>
      <c r="AK6302">
        <f>IF($C6302="","",IF(OR($P6302=TRUE(),$P6302="TRUE"),1,0))</f>
        <v/>
      </c>
      <c r="AL6302">
        <f>IF($C6302="","",IF(AND($V6302="Yes",SUMPRODUCT((LEN(Settings!$F$6:$F$13)&gt;0)*ISNUMBER(SEARCH(Settings!$F$6:$F$13,$O6302)))=0),1,0))</f>
        <v/>
      </c>
      <c r="AM6302">
        <f>IF($AI6302=1,IFERROR(IF(VALUE($C6302)&lt;100000000,VALUE($C6302),1000000000),IFERROR(IF(VALUE(MID($C6302,2,20))&lt;100000000,VALUE(MID($C6302,2,20)),1000000000),1000000000))+ROW()/100000,"")</f>
        <v/>
      </c>
    </row>
    <row r="6303">
      <c r="E6303" s="14" t="n"/>
      <c r="M6303" s="8">
        <f>IF($C6303="","",L6303*T6303/100)</f>
        <v/>
      </c>
      <c r="S6303" s="8" t="n"/>
      <c r="T6303" s="8" t="n"/>
      <c r="W6303">
        <f>IF($C6303="","",IF($AL6303=1,0,IF($AK6303=1,Settings!$C$6,Settings!$C$7))*100)</f>
        <v/>
      </c>
      <c r="X6303" s="8">
        <f>IF($C6303="","",T6303*W6303/100)</f>
        <v/>
      </c>
      <c r="Y6303" s="8">
        <f>IF($C6303="","",T6303-X6303)</f>
        <v/>
      </c>
      <c r="Z6303" s="8">
        <f>IF($C6303="","",Y6303-M6303)</f>
        <v/>
      </c>
      <c r="AD6303" s="8" t="n"/>
      <c r="AG6303" s="14" t="n"/>
      <c r="AI6303">
        <f>IF($C6303="","",IF(COUNTIF($C$2:$C6303,$C6303)=1,1,0))</f>
        <v/>
      </c>
      <c r="AJ6303">
        <f>IF($AI6303=1,SUMPRODUCT(--($AM$2:$AM$7001&lt;$AM6303))+1,"")</f>
        <v/>
      </c>
      <c r="AK6303">
        <f>IF($C6303="","",IF(OR($P6303=TRUE(),$P6303="TRUE"),1,0))</f>
        <v/>
      </c>
      <c r="AL6303">
        <f>IF($C6303="","",IF(AND($V6303="Yes",SUMPRODUCT((LEN(Settings!$F$6:$F$13)&gt;0)*ISNUMBER(SEARCH(Settings!$F$6:$F$13,$O6303)))=0),1,0))</f>
        <v/>
      </c>
      <c r="AM6303">
        <f>IF($AI6303=1,IFERROR(IF(VALUE($C6303)&lt;100000000,VALUE($C6303),1000000000),IFERROR(IF(VALUE(MID($C6303,2,20))&lt;100000000,VALUE(MID($C6303,2,20)),1000000000),1000000000))+ROW()/100000,"")</f>
        <v/>
      </c>
    </row>
    <row r="6304">
      <c r="E6304" s="14" t="n"/>
      <c r="M6304" s="8">
        <f>IF($C6304="","",L6304*T6304/100)</f>
        <v/>
      </c>
      <c r="S6304" s="8" t="n"/>
      <c r="T6304" s="8" t="n"/>
      <c r="W6304">
        <f>IF($C6304="","",IF($AL6304=1,0,IF($AK6304=1,Settings!$C$6,Settings!$C$7))*100)</f>
        <v/>
      </c>
      <c r="X6304" s="8">
        <f>IF($C6304="","",T6304*W6304/100)</f>
        <v/>
      </c>
      <c r="Y6304" s="8">
        <f>IF($C6304="","",T6304-X6304)</f>
        <v/>
      </c>
      <c r="Z6304" s="8">
        <f>IF($C6304="","",Y6304-M6304)</f>
        <v/>
      </c>
      <c r="AD6304" s="8" t="n"/>
      <c r="AG6304" s="14" t="n"/>
      <c r="AI6304">
        <f>IF($C6304="","",IF(COUNTIF($C$2:$C6304,$C6304)=1,1,0))</f>
        <v/>
      </c>
      <c r="AJ6304">
        <f>IF($AI6304=1,SUMPRODUCT(--($AM$2:$AM$7001&lt;$AM6304))+1,"")</f>
        <v/>
      </c>
      <c r="AK6304">
        <f>IF($C6304="","",IF(OR($P6304=TRUE(),$P6304="TRUE"),1,0))</f>
        <v/>
      </c>
      <c r="AL6304">
        <f>IF($C6304="","",IF(AND($V6304="Yes",SUMPRODUCT((LEN(Settings!$F$6:$F$13)&gt;0)*ISNUMBER(SEARCH(Settings!$F$6:$F$13,$O6304)))=0),1,0))</f>
        <v/>
      </c>
      <c r="AM6304">
        <f>IF($AI6304=1,IFERROR(IF(VALUE($C6304)&lt;100000000,VALUE($C6304),1000000000),IFERROR(IF(VALUE(MID($C6304,2,20))&lt;100000000,VALUE(MID($C6304,2,20)),1000000000),1000000000))+ROW()/100000,"")</f>
        <v/>
      </c>
    </row>
    <row r="6305">
      <c r="E6305" s="14" t="n"/>
      <c r="M6305" s="8">
        <f>IF($C6305="","",L6305*T6305/100)</f>
        <v/>
      </c>
      <c r="S6305" s="8" t="n"/>
      <c r="T6305" s="8" t="n"/>
      <c r="W6305">
        <f>IF($C6305="","",IF($AL6305=1,0,IF($AK6305=1,Settings!$C$6,Settings!$C$7))*100)</f>
        <v/>
      </c>
      <c r="X6305" s="8">
        <f>IF($C6305="","",T6305*W6305/100)</f>
        <v/>
      </c>
      <c r="Y6305" s="8">
        <f>IF($C6305="","",T6305-X6305)</f>
        <v/>
      </c>
      <c r="Z6305" s="8">
        <f>IF($C6305="","",Y6305-M6305)</f>
        <v/>
      </c>
      <c r="AD6305" s="8" t="n"/>
      <c r="AG6305" s="14" t="n"/>
      <c r="AI6305">
        <f>IF($C6305="","",IF(COUNTIF($C$2:$C6305,$C6305)=1,1,0))</f>
        <v/>
      </c>
      <c r="AJ6305">
        <f>IF($AI6305=1,SUMPRODUCT(--($AM$2:$AM$7001&lt;$AM6305))+1,"")</f>
        <v/>
      </c>
      <c r="AK6305">
        <f>IF($C6305="","",IF(OR($P6305=TRUE(),$P6305="TRUE"),1,0))</f>
        <v/>
      </c>
      <c r="AL6305">
        <f>IF($C6305="","",IF(AND($V6305="Yes",SUMPRODUCT((LEN(Settings!$F$6:$F$13)&gt;0)*ISNUMBER(SEARCH(Settings!$F$6:$F$13,$O6305)))=0),1,0))</f>
        <v/>
      </c>
      <c r="AM6305">
        <f>IF($AI6305=1,IFERROR(IF(VALUE($C6305)&lt;100000000,VALUE($C6305),1000000000),IFERROR(IF(VALUE(MID($C6305,2,20))&lt;100000000,VALUE(MID($C6305,2,20)),1000000000),1000000000))+ROW()/100000,"")</f>
        <v/>
      </c>
    </row>
    <row r="6306">
      <c r="E6306" s="14" t="n"/>
      <c r="M6306" s="8">
        <f>IF($C6306="","",L6306*T6306/100)</f>
        <v/>
      </c>
      <c r="S6306" s="8" t="n"/>
      <c r="T6306" s="8" t="n"/>
      <c r="W6306">
        <f>IF($C6306="","",IF($AL6306=1,0,IF($AK6306=1,Settings!$C$6,Settings!$C$7))*100)</f>
        <v/>
      </c>
      <c r="X6306" s="8">
        <f>IF($C6306="","",T6306*W6306/100)</f>
        <v/>
      </c>
      <c r="Y6306" s="8">
        <f>IF($C6306="","",T6306-X6306)</f>
        <v/>
      </c>
      <c r="Z6306" s="8">
        <f>IF($C6306="","",Y6306-M6306)</f>
        <v/>
      </c>
      <c r="AD6306" s="8" t="n"/>
      <c r="AG6306" s="14" t="n"/>
      <c r="AI6306">
        <f>IF($C6306="","",IF(COUNTIF($C$2:$C6306,$C6306)=1,1,0))</f>
        <v/>
      </c>
      <c r="AJ6306">
        <f>IF($AI6306=1,SUMPRODUCT(--($AM$2:$AM$7001&lt;$AM6306))+1,"")</f>
        <v/>
      </c>
      <c r="AK6306">
        <f>IF($C6306="","",IF(OR($P6306=TRUE(),$P6306="TRUE"),1,0))</f>
        <v/>
      </c>
      <c r="AL6306">
        <f>IF($C6306="","",IF(AND($V6306="Yes",SUMPRODUCT((LEN(Settings!$F$6:$F$13)&gt;0)*ISNUMBER(SEARCH(Settings!$F$6:$F$13,$O6306)))=0),1,0))</f>
        <v/>
      </c>
      <c r="AM6306">
        <f>IF($AI6306=1,IFERROR(IF(VALUE($C6306)&lt;100000000,VALUE($C6306),1000000000),IFERROR(IF(VALUE(MID($C6306,2,20))&lt;100000000,VALUE(MID($C6306,2,20)),1000000000),1000000000))+ROW()/100000,"")</f>
        <v/>
      </c>
    </row>
    <row r="6307">
      <c r="E6307" s="14" t="n"/>
      <c r="M6307" s="8">
        <f>IF($C6307="","",L6307*T6307/100)</f>
        <v/>
      </c>
      <c r="S6307" s="8" t="n"/>
      <c r="T6307" s="8" t="n"/>
      <c r="W6307">
        <f>IF($C6307="","",IF($AL6307=1,0,IF($AK6307=1,Settings!$C$6,Settings!$C$7))*100)</f>
        <v/>
      </c>
      <c r="X6307" s="8">
        <f>IF($C6307="","",T6307*W6307/100)</f>
        <v/>
      </c>
      <c r="Y6307" s="8">
        <f>IF($C6307="","",T6307-X6307)</f>
        <v/>
      </c>
      <c r="Z6307" s="8">
        <f>IF($C6307="","",Y6307-M6307)</f>
        <v/>
      </c>
      <c r="AD6307" s="8" t="n"/>
      <c r="AG6307" s="14" t="n"/>
      <c r="AI6307">
        <f>IF($C6307="","",IF(COUNTIF($C$2:$C6307,$C6307)=1,1,0))</f>
        <v/>
      </c>
      <c r="AJ6307">
        <f>IF($AI6307=1,SUMPRODUCT(--($AM$2:$AM$7001&lt;$AM6307))+1,"")</f>
        <v/>
      </c>
      <c r="AK6307">
        <f>IF($C6307="","",IF(OR($P6307=TRUE(),$P6307="TRUE"),1,0))</f>
        <v/>
      </c>
      <c r="AL6307">
        <f>IF($C6307="","",IF(AND($V6307="Yes",SUMPRODUCT((LEN(Settings!$F$6:$F$13)&gt;0)*ISNUMBER(SEARCH(Settings!$F$6:$F$13,$O6307)))=0),1,0))</f>
        <v/>
      </c>
      <c r="AM6307">
        <f>IF($AI6307=1,IFERROR(IF(VALUE($C6307)&lt;100000000,VALUE($C6307),1000000000),IFERROR(IF(VALUE(MID($C6307,2,20))&lt;100000000,VALUE(MID($C6307,2,20)),1000000000),1000000000))+ROW()/100000,"")</f>
        <v/>
      </c>
    </row>
    <row r="6308">
      <c r="E6308" s="14" t="n"/>
      <c r="M6308" s="8">
        <f>IF($C6308="","",L6308*T6308/100)</f>
        <v/>
      </c>
      <c r="S6308" s="8" t="n"/>
      <c r="T6308" s="8" t="n"/>
      <c r="W6308">
        <f>IF($C6308="","",IF($AL6308=1,0,IF($AK6308=1,Settings!$C$6,Settings!$C$7))*100)</f>
        <v/>
      </c>
      <c r="X6308" s="8">
        <f>IF($C6308="","",T6308*W6308/100)</f>
        <v/>
      </c>
      <c r="Y6308" s="8">
        <f>IF($C6308="","",T6308-X6308)</f>
        <v/>
      </c>
      <c r="Z6308" s="8">
        <f>IF($C6308="","",Y6308-M6308)</f>
        <v/>
      </c>
      <c r="AD6308" s="8" t="n"/>
      <c r="AG6308" s="14" t="n"/>
      <c r="AI6308">
        <f>IF($C6308="","",IF(COUNTIF($C$2:$C6308,$C6308)=1,1,0))</f>
        <v/>
      </c>
      <c r="AJ6308">
        <f>IF($AI6308=1,SUMPRODUCT(--($AM$2:$AM$7001&lt;$AM6308))+1,"")</f>
        <v/>
      </c>
      <c r="AK6308">
        <f>IF($C6308="","",IF(OR($P6308=TRUE(),$P6308="TRUE"),1,0))</f>
        <v/>
      </c>
      <c r="AL6308">
        <f>IF($C6308="","",IF(AND($V6308="Yes",SUMPRODUCT((LEN(Settings!$F$6:$F$13)&gt;0)*ISNUMBER(SEARCH(Settings!$F$6:$F$13,$O6308)))=0),1,0))</f>
        <v/>
      </c>
      <c r="AM6308">
        <f>IF($AI6308=1,IFERROR(IF(VALUE($C6308)&lt;100000000,VALUE($C6308),1000000000),IFERROR(IF(VALUE(MID($C6308,2,20))&lt;100000000,VALUE(MID($C6308,2,20)),1000000000),1000000000))+ROW()/100000,"")</f>
        <v/>
      </c>
    </row>
    <row r="6309">
      <c r="E6309" s="14" t="n"/>
      <c r="M6309" s="8">
        <f>IF($C6309="","",L6309*T6309/100)</f>
        <v/>
      </c>
      <c r="S6309" s="8" t="n"/>
      <c r="T6309" s="8" t="n"/>
      <c r="W6309">
        <f>IF($C6309="","",IF($AL6309=1,0,IF($AK6309=1,Settings!$C$6,Settings!$C$7))*100)</f>
        <v/>
      </c>
      <c r="X6309" s="8">
        <f>IF($C6309="","",T6309*W6309/100)</f>
        <v/>
      </c>
      <c r="Y6309" s="8">
        <f>IF($C6309="","",T6309-X6309)</f>
        <v/>
      </c>
      <c r="Z6309" s="8">
        <f>IF($C6309="","",Y6309-M6309)</f>
        <v/>
      </c>
      <c r="AD6309" s="8" t="n"/>
      <c r="AG6309" s="14" t="n"/>
      <c r="AI6309">
        <f>IF($C6309="","",IF(COUNTIF($C$2:$C6309,$C6309)=1,1,0))</f>
        <v/>
      </c>
      <c r="AJ6309">
        <f>IF($AI6309=1,SUMPRODUCT(--($AM$2:$AM$7001&lt;$AM6309))+1,"")</f>
        <v/>
      </c>
      <c r="AK6309">
        <f>IF($C6309="","",IF(OR($P6309=TRUE(),$P6309="TRUE"),1,0))</f>
        <v/>
      </c>
      <c r="AL6309">
        <f>IF($C6309="","",IF(AND($V6309="Yes",SUMPRODUCT((LEN(Settings!$F$6:$F$13)&gt;0)*ISNUMBER(SEARCH(Settings!$F$6:$F$13,$O6309)))=0),1,0))</f>
        <v/>
      </c>
      <c r="AM6309">
        <f>IF($AI6309=1,IFERROR(IF(VALUE($C6309)&lt;100000000,VALUE($C6309),1000000000),IFERROR(IF(VALUE(MID($C6309,2,20))&lt;100000000,VALUE(MID($C6309,2,20)),1000000000),1000000000))+ROW()/100000,"")</f>
        <v/>
      </c>
    </row>
    <row r="6310">
      <c r="E6310" s="14" t="n"/>
      <c r="M6310" s="8">
        <f>IF($C6310="","",L6310*T6310/100)</f>
        <v/>
      </c>
      <c r="S6310" s="8" t="n"/>
      <c r="T6310" s="8" t="n"/>
      <c r="W6310">
        <f>IF($C6310="","",IF($AL6310=1,0,IF($AK6310=1,Settings!$C$6,Settings!$C$7))*100)</f>
        <v/>
      </c>
      <c r="X6310" s="8">
        <f>IF($C6310="","",T6310*W6310/100)</f>
        <v/>
      </c>
      <c r="Y6310" s="8">
        <f>IF($C6310="","",T6310-X6310)</f>
        <v/>
      </c>
      <c r="Z6310" s="8">
        <f>IF($C6310="","",Y6310-M6310)</f>
        <v/>
      </c>
      <c r="AD6310" s="8" t="n"/>
      <c r="AG6310" s="14" t="n"/>
      <c r="AI6310">
        <f>IF($C6310="","",IF(COUNTIF($C$2:$C6310,$C6310)=1,1,0))</f>
        <v/>
      </c>
      <c r="AJ6310">
        <f>IF($AI6310=1,SUMPRODUCT(--($AM$2:$AM$7001&lt;$AM6310))+1,"")</f>
        <v/>
      </c>
      <c r="AK6310">
        <f>IF($C6310="","",IF(OR($P6310=TRUE(),$P6310="TRUE"),1,0))</f>
        <v/>
      </c>
      <c r="AL6310">
        <f>IF($C6310="","",IF(AND($V6310="Yes",SUMPRODUCT((LEN(Settings!$F$6:$F$13)&gt;0)*ISNUMBER(SEARCH(Settings!$F$6:$F$13,$O6310)))=0),1,0))</f>
        <v/>
      </c>
      <c r="AM6310">
        <f>IF($AI6310=1,IFERROR(IF(VALUE($C6310)&lt;100000000,VALUE($C6310),1000000000),IFERROR(IF(VALUE(MID($C6310,2,20))&lt;100000000,VALUE(MID($C6310,2,20)),1000000000),1000000000))+ROW()/100000,"")</f>
        <v/>
      </c>
    </row>
    <row r="6311">
      <c r="E6311" s="14" t="n"/>
      <c r="M6311" s="8">
        <f>IF($C6311="","",L6311*T6311/100)</f>
        <v/>
      </c>
      <c r="S6311" s="8" t="n"/>
      <c r="T6311" s="8" t="n"/>
      <c r="W6311">
        <f>IF($C6311="","",IF($AL6311=1,0,IF($AK6311=1,Settings!$C$6,Settings!$C$7))*100)</f>
        <v/>
      </c>
      <c r="X6311" s="8">
        <f>IF($C6311="","",T6311*W6311/100)</f>
        <v/>
      </c>
      <c r="Y6311" s="8">
        <f>IF($C6311="","",T6311-X6311)</f>
        <v/>
      </c>
      <c r="Z6311" s="8">
        <f>IF($C6311="","",Y6311-M6311)</f>
        <v/>
      </c>
      <c r="AD6311" s="8" t="n"/>
      <c r="AG6311" s="14" t="n"/>
      <c r="AI6311">
        <f>IF($C6311="","",IF(COUNTIF($C$2:$C6311,$C6311)=1,1,0))</f>
        <v/>
      </c>
      <c r="AJ6311">
        <f>IF($AI6311=1,SUMPRODUCT(--($AM$2:$AM$7001&lt;$AM6311))+1,"")</f>
        <v/>
      </c>
      <c r="AK6311">
        <f>IF($C6311="","",IF(OR($P6311=TRUE(),$P6311="TRUE"),1,0))</f>
        <v/>
      </c>
      <c r="AL6311">
        <f>IF($C6311="","",IF(AND($V6311="Yes",SUMPRODUCT((LEN(Settings!$F$6:$F$13)&gt;0)*ISNUMBER(SEARCH(Settings!$F$6:$F$13,$O6311)))=0),1,0))</f>
        <v/>
      </c>
      <c r="AM6311">
        <f>IF($AI6311=1,IFERROR(IF(VALUE($C6311)&lt;100000000,VALUE($C6311),1000000000),IFERROR(IF(VALUE(MID($C6311,2,20))&lt;100000000,VALUE(MID($C6311,2,20)),1000000000),1000000000))+ROW()/100000,"")</f>
        <v/>
      </c>
    </row>
    <row r="6312">
      <c r="E6312" s="14" t="n"/>
      <c r="M6312" s="8">
        <f>IF($C6312="","",L6312*T6312/100)</f>
        <v/>
      </c>
      <c r="S6312" s="8" t="n"/>
      <c r="T6312" s="8" t="n"/>
      <c r="W6312">
        <f>IF($C6312="","",IF($AL6312=1,0,IF($AK6312=1,Settings!$C$6,Settings!$C$7))*100)</f>
        <v/>
      </c>
      <c r="X6312" s="8">
        <f>IF($C6312="","",T6312*W6312/100)</f>
        <v/>
      </c>
      <c r="Y6312" s="8">
        <f>IF($C6312="","",T6312-X6312)</f>
        <v/>
      </c>
      <c r="Z6312" s="8">
        <f>IF($C6312="","",Y6312-M6312)</f>
        <v/>
      </c>
      <c r="AD6312" s="8" t="n"/>
      <c r="AG6312" s="14" t="n"/>
      <c r="AI6312">
        <f>IF($C6312="","",IF(COUNTIF($C$2:$C6312,$C6312)=1,1,0))</f>
        <v/>
      </c>
      <c r="AJ6312">
        <f>IF($AI6312=1,SUMPRODUCT(--($AM$2:$AM$7001&lt;$AM6312))+1,"")</f>
        <v/>
      </c>
      <c r="AK6312">
        <f>IF($C6312="","",IF(OR($P6312=TRUE(),$P6312="TRUE"),1,0))</f>
        <v/>
      </c>
      <c r="AL6312">
        <f>IF($C6312="","",IF(AND($V6312="Yes",SUMPRODUCT((LEN(Settings!$F$6:$F$13)&gt;0)*ISNUMBER(SEARCH(Settings!$F$6:$F$13,$O6312)))=0),1,0))</f>
        <v/>
      </c>
      <c r="AM6312">
        <f>IF($AI6312=1,IFERROR(IF(VALUE($C6312)&lt;100000000,VALUE($C6312),1000000000),IFERROR(IF(VALUE(MID($C6312,2,20))&lt;100000000,VALUE(MID($C6312,2,20)),1000000000),1000000000))+ROW()/100000,"")</f>
        <v/>
      </c>
    </row>
    <row r="6313">
      <c r="E6313" s="14" t="n"/>
      <c r="M6313" s="8">
        <f>IF($C6313="","",L6313*T6313/100)</f>
        <v/>
      </c>
      <c r="S6313" s="8" t="n"/>
      <c r="T6313" s="8" t="n"/>
      <c r="W6313">
        <f>IF($C6313="","",IF($AL6313=1,0,IF($AK6313=1,Settings!$C$6,Settings!$C$7))*100)</f>
        <v/>
      </c>
      <c r="X6313" s="8">
        <f>IF($C6313="","",T6313*W6313/100)</f>
        <v/>
      </c>
      <c r="Y6313" s="8">
        <f>IF($C6313="","",T6313-X6313)</f>
        <v/>
      </c>
      <c r="Z6313" s="8">
        <f>IF($C6313="","",Y6313-M6313)</f>
        <v/>
      </c>
      <c r="AD6313" s="8" t="n"/>
      <c r="AG6313" s="14" t="n"/>
      <c r="AI6313">
        <f>IF($C6313="","",IF(COUNTIF($C$2:$C6313,$C6313)=1,1,0))</f>
        <v/>
      </c>
      <c r="AJ6313">
        <f>IF($AI6313=1,SUMPRODUCT(--($AM$2:$AM$7001&lt;$AM6313))+1,"")</f>
        <v/>
      </c>
      <c r="AK6313">
        <f>IF($C6313="","",IF(OR($P6313=TRUE(),$P6313="TRUE"),1,0))</f>
        <v/>
      </c>
      <c r="AL6313">
        <f>IF($C6313="","",IF(AND($V6313="Yes",SUMPRODUCT((LEN(Settings!$F$6:$F$13)&gt;0)*ISNUMBER(SEARCH(Settings!$F$6:$F$13,$O6313)))=0),1,0))</f>
        <v/>
      </c>
      <c r="AM6313">
        <f>IF($AI6313=1,IFERROR(IF(VALUE($C6313)&lt;100000000,VALUE($C6313),1000000000),IFERROR(IF(VALUE(MID($C6313,2,20))&lt;100000000,VALUE(MID($C6313,2,20)),1000000000),1000000000))+ROW()/100000,"")</f>
        <v/>
      </c>
    </row>
    <row r="6314">
      <c r="E6314" s="14" t="n"/>
      <c r="M6314" s="8">
        <f>IF($C6314="","",L6314*T6314/100)</f>
        <v/>
      </c>
      <c r="S6314" s="8" t="n"/>
      <c r="T6314" s="8" t="n"/>
      <c r="W6314">
        <f>IF($C6314="","",IF($AL6314=1,0,IF($AK6314=1,Settings!$C$6,Settings!$C$7))*100)</f>
        <v/>
      </c>
      <c r="X6314" s="8">
        <f>IF($C6314="","",T6314*W6314/100)</f>
        <v/>
      </c>
      <c r="Y6314" s="8">
        <f>IF($C6314="","",T6314-X6314)</f>
        <v/>
      </c>
      <c r="Z6314" s="8">
        <f>IF($C6314="","",Y6314-M6314)</f>
        <v/>
      </c>
      <c r="AD6314" s="8" t="n"/>
      <c r="AG6314" s="14" t="n"/>
      <c r="AI6314">
        <f>IF($C6314="","",IF(COUNTIF($C$2:$C6314,$C6314)=1,1,0))</f>
        <v/>
      </c>
      <c r="AJ6314">
        <f>IF($AI6314=1,SUMPRODUCT(--($AM$2:$AM$7001&lt;$AM6314))+1,"")</f>
        <v/>
      </c>
      <c r="AK6314">
        <f>IF($C6314="","",IF(OR($P6314=TRUE(),$P6314="TRUE"),1,0))</f>
        <v/>
      </c>
      <c r="AL6314">
        <f>IF($C6314="","",IF(AND($V6314="Yes",SUMPRODUCT((LEN(Settings!$F$6:$F$13)&gt;0)*ISNUMBER(SEARCH(Settings!$F$6:$F$13,$O6314)))=0),1,0))</f>
        <v/>
      </c>
      <c r="AM6314">
        <f>IF($AI6314=1,IFERROR(IF(VALUE($C6314)&lt;100000000,VALUE($C6314),1000000000),IFERROR(IF(VALUE(MID($C6314,2,20))&lt;100000000,VALUE(MID($C6314,2,20)),1000000000),1000000000))+ROW()/100000,"")</f>
        <v/>
      </c>
    </row>
    <row r="6315">
      <c r="E6315" s="14" t="n"/>
      <c r="M6315" s="8">
        <f>IF($C6315="","",L6315*T6315/100)</f>
        <v/>
      </c>
      <c r="S6315" s="8" t="n"/>
      <c r="T6315" s="8" t="n"/>
      <c r="W6315">
        <f>IF($C6315="","",IF($AL6315=1,0,IF($AK6315=1,Settings!$C$6,Settings!$C$7))*100)</f>
        <v/>
      </c>
      <c r="X6315" s="8">
        <f>IF($C6315="","",T6315*W6315/100)</f>
        <v/>
      </c>
      <c r="Y6315" s="8">
        <f>IF($C6315="","",T6315-X6315)</f>
        <v/>
      </c>
      <c r="Z6315" s="8">
        <f>IF($C6315="","",Y6315-M6315)</f>
        <v/>
      </c>
      <c r="AD6315" s="8" t="n"/>
      <c r="AG6315" s="14" t="n"/>
      <c r="AI6315">
        <f>IF($C6315="","",IF(COUNTIF($C$2:$C6315,$C6315)=1,1,0))</f>
        <v/>
      </c>
      <c r="AJ6315">
        <f>IF($AI6315=1,SUMPRODUCT(--($AM$2:$AM$7001&lt;$AM6315))+1,"")</f>
        <v/>
      </c>
      <c r="AK6315">
        <f>IF($C6315="","",IF(OR($P6315=TRUE(),$P6315="TRUE"),1,0))</f>
        <v/>
      </c>
      <c r="AL6315">
        <f>IF($C6315="","",IF(AND($V6315="Yes",SUMPRODUCT((LEN(Settings!$F$6:$F$13)&gt;0)*ISNUMBER(SEARCH(Settings!$F$6:$F$13,$O6315)))=0),1,0))</f>
        <v/>
      </c>
      <c r="AM6315">
        <f>IF($AI6315=1,IFERROR(IF(VALUE($C6315)&lt;100000000,VALUE($C6315),1000000000),IFERROR(IF(VALUE(MID($C6315,2,20))&lt;100000000,VALUE(MID($C6315,2,20)),1000000000),1000000000))+ROW()/100000,"")</f>
        <v/>
      </c>
    </row>
    <row r="6316">
      <c r="E6316" s="14" t="n"/>
      <c r="M6316" s="8">
        <f>IF($C6316="","",L6316*T6316/100)</f>
        <v/>
      </c>
      <c r="S6316" s="8" t="n"/>
      <c r="T6316" s="8" t="n"/>
      <c r="W6316">
        <f>IF($C6316="","",IF($AL6316=1,0,IF($AK6316=1,Settings!$C$6,Settings!$C$7))*100)</f>
        <v/>
      </c>
      <c r="X6316" s="8">
        <f>IF($C6316="","",T6316*W6316/100)</f>
        <v/>
      </c>
      <c r="Y6316" s="8">
        <f>IF($C6316="","",T6316-X6316)</f>
        <v/>
      </c>
      <c r="Z6316" s="8">
        <f>IF($C6316="","",Y6316-M6316)</f>
        <v/>
      </c>
      <c r="AD6316" s="8" t="n"/>
      <c r="AG6316" s="14" t="n"/>
      <c r="AI6316">
        <f>IF($C6316="","",IF(COUNTIF($C$2:$C6316,$C6316)=1,1,0))</f>
        <v/>
      </c>
      <c r="AJ6316">
        <f>IF($AI6316=1,SUMPRODUCT(--($AM$2:$AM$7001&lt;$AM6316))+1,"")</f>
        <v/>
      </c>
      <c r="AK6316">
        <f>IF($C6316="","",IF(OR($P6316=TRUE(),$P6316="TRUE"),1,0))</f>
        <v/>
      </c>
      <c r="AL6316">
        <f>IF($C6316="","",IF(AND($V6316="Yes",SUMPRODUCT((LEN(Settings!$F$6:$F$13)&gt;0)*ISNUMBER(SEARCH(Settings!$F$6:$F$13,$O6316)))=0),1,0))</f>
        <v/>
      </c>
      <c r="AM6316">
        <f>IF($AI6316=1,IFERROR(IF(VALUE($C6316)&lt;100000000,VALUE($C6316),1000000000),IFERROR(IF(VALUE(MID($C6316,2,20))&lt;100000000,VALUE(MID($C6316,2,20)),1000000000),1000000000))+ROW()/100000,"")</f>
        <v/>
      </c>
    </row>
    <row r="6317">
      <c r="E6317" s="14" t="n"/>
      <c r="M6317" s="8">
        <f>IF($C6317="","",L6317*T6317/100)</f>
        <v/>
      </c>
      <c r="S6317" s="8" t="n"/>
      <c r="T6317" s="8" t="n"/>
      <c r="W6317">
        <f>IF($C6317="","",IF($AL6317=1,0,IF($AK6317=1,Settings!$C$6,Settings!$C$7))*100)</f>
        <v/>
      </c>
      <c r="X6317" s="8">
        <f>IF($C6317="","",T6317*W6317/100)</f>
        <v/>
      </c>
      <c r="Y6317" s="8">
        <f>IF($C6317="","",T6317-X6317)</f>
        <v/>
      </c>
      <c r="Z6317" s="8">
        <f>IF($C6317="","",Y6317-M6317)</f>
        <v/>
      </c>
      <c r="AD6317" s="8" t="n"/>
      <c r="AG6317" s="14" t="n"/>
      <c r="AI6317">
        <f>IF($C6317="","",IF(COUNTIF($C$2:$C6317,$C6317)=1,1,0))</f>
        <v/>
      </c>
      <c r="AJ6317">
        <f>IF($AI6317=1,SUMPRODUCT(--($AM$2:$AM$7001&lt;$AM6317))+1,"")</f>
        <v/>
      </c>
      <c r="AK6317">
        <f>IF($C6317="","",IF(OR($P6317=TRUE(),$P6317="TRUE"),1,0))</f>
        <v/>
      </c>
      <c r="AL6317">
        <f>IF($C6317="","",IF(AND($V6317="Yes",SUMPRODUCT((LEN(Settings!$F$6:$F$13)&gt;0)*ISNUMBER(SEARCH(Settings!$F$6:$F$13,$O6317)))=0),1,0))</f>
        <v/>
      </c>
      <c r="AM6317">
        <f>IF($AI6317=1,IFERROR(IF(VALUE($C6317)&lt;100000000,VALUE($C6317),1000000000),IFERROR(IF(VALUE(MID($C6317,2,20))&lt;100000000,VALUE(MID($C6317,2,20)),1000000000),1000000000))+ROW()/100000,"")</f>
        <v/>
      </c>
    </row>
    <row r="6318">
      <c r="E6318" s="14" t="n"/>
      <c r="M6318" s="8">
        <f>IF($C6318="","",L6318*T6318/100)</f>
        <v/>
      </c>
      <c r="S6318" s="8" t="n"/>
      <c r="T6318" s="8" t="n"/>
      <c r="W6318">
        <f>IF($C6318="","",IF($AL6318=1,0,IF($AK6318=1,Settings!$C$6,Settings!$C$7))*100)</f>
        <v/>
      </c>
      <c r="X6318" s="8">
        <f>IF($C6318="","",T6318*W6318/100)</f>
        <v/>
      </c>
      <c r="Y6318" s="8">
        <f>IF($C6318="","",T6318-X6318)</f>
        <v/>
      </c>
      <c r="Z6318" s="8">
        <f>IF($C6318="","",Y6318-M6318)</f>
        <v/>
      </c>
      <c r="AD6318" s="8" t="n"/>
      <c r="AG6318" s="14" t="n"/>
      <c r="AI6318">
        <f>IF($C6318="","",IF(COUNTIF($C$2:$C6318,$C6318)=1,1,0))</f>
        <v/>
      </c>
      <c r="AJ6318">
        <f>IF($AI6318=1,SUMPRODUCT(--($AM$2:$AM$7001&lt;$AM6318))+1,"")</f>
        <v/>
      </c>
      <c r="AK6318">
        <f>IF($C6318="","",IF(OR($P6318=TRUE(),$P6318="TRUE"),1,0))</f>
        <v/>
      </c>
      <c r="AL6318">
        <f>IF($C6318="","",IF(AND($V6318="Yes",SUMPRODUCT((LEN(Settings!$F$6:$F$13)&gt;0)*ISNUMBER(SEARCH(Settings!$F$6:$F$13,$O6318)))=0),1,0))</f>
        <v/>
      </c>
      <c r="AM6318">
        <f>IF($AI6318=1,IFERROR(IF(VALUE($C6318)&lt;100000000,VALUE($C6318),1000000000),IFERROR(IF(VALUE(MID($C6318,2,20))&lt;100000000,VALUE(MID($C6318,2,20)),1000000000),1000000000))+ROW()/100000,"")</f>
        <v/>
      </c>
    </row>
    <row r="6319">
      <c r="E6319" s="14" t="n"/>
      <c r="M6319" s="8">
        <f>IF($C6319="","",L6319*T6319/100)</f>
        <v/>
      </c>
      <c r="S6319" s="8" t="n"/>
      <c r="T6319" s="8" t="n"/>
      <c r="W6319">
        <f>IF($C6319="","",IF($AL6319=1,0,IF($AK6319=1,Settings!$C$6,Settings!$C$7))*100)</f>
        <v/>
      </c>
      <c r="X6319" s="8">
        <f>IF($C6319="","",T6319*W6319/100)</f>
        <v/>
      </c>
      <c r="Y6319" s="8">
        <f>IF($C6319="","",T6319-X6319)</f>
        <v/>
      </c>
      <c r="Z6319" s="8">
        <f>IF($C6319="","",Y6319-M6319)</f>
        <v/>
      </c>
      <c r="AD6319" s="8" t="n"/>
      <c r="AG6319" s="14" t="n"/>
      <c r="AI6319">
        <f>IF($C6319="","",IF(COUNTIF($C$2:$C6319,$C6319)=1,1,0))</f>
        <v/>
      </c>
      <c r="AJ6319">
        <f>IF($AI6319=1,SUMPRODUCT(--($AM$2:$AM$7001&lt;$AM6319))+1,"")</f>
        <v/>
      </c>
      <c r="AK6319">
        <f>IF($C6319="","",IF(OR($P6319=TRUE(),$P6319="TRUE"),1,0))</f>
        <v/>
      </c>
      <c r="AL6319">
        <f>IF($C6319="","",IF(AND($V6319="Yes",SUMPRODUCT((LEN(Settings!$F$6:$F$13)&gt;0)*ISNUMBER(SEARCH(Settings!$F$6:$F$13,$O6319)))=0),1,0))</f>
        <v/>
      </c>
      <c r="AM6319">
        <f>IF($AI6319=1,IFERROR(IF(VALUE($C6319)&lt;100000000,VALUE($C6319),1000000000),IFERROR(IF(VALUE(MID($C6319,2,20))&lt;100000000,VALUE(MID($C6319,2,20)),1000000000),1000000000))+ROW()/100000,"")</f>
        <v/>
      </c>
    </row>
    <row r="6320">
      <c r="E6320" s="14" t="n"/>
      <c r="M6320" s="8">
        <f>IF($C6320="","",L6320*T6320/100)</f>
        <v/>
      </c>
      <c r="S6320" s="8" t="n"/>
      <c r="T6320" s="8" t="n"/>
      <c r="W6320">
        <f>IF($C6320="","",IF($AL6320=1,0,IF($AK6320=1,Settings!$C$6,Settings!$C$7))*100)</f>
        <v/>
      </c>
      <c r="X6320" s="8">
        <f>IF($C6320="","",T6320*W6320/100)</f>
        <v/>
      </c>
      <c r="Y6320" s="8">
        <f>IF($C6320="","",T6320-X6320)</f>
        <v/>
      </c>
      <c r="Z6320" s="8">
        <f>IF($C6320="","",Y6320-M6320)</f>
        <v/>
      </c>
      <c r="AD6320" s="8" t="n"/>
      <c r="AG6320" s="14" t="n"/>
      <c r="AI6320">
        <f>IF($C6320="","",IF(COUNTIF($C$2:$C6320,$C6320)=1,1,0))</f>
        <v/>
      </c>
      <c r="AJ6320">
        <f>IF($AI6320=1,SUMPRODUCT(--($AM$2:$AM$7001&lt;$AM6320))+1,"")</f>
        <v/>
      </c>
      <c r="AK6320">
        <f>IF($C6320="","",IF(OR($P6320=TRUE(),$P6320="TRUE"),1,0))</f>
        <v/>
      </c>
      <c r="AL6320">
        <f>IF($C6320="","",IF(AND($V6320="Yes",SUMPRODUCT((LEN(Settings!$F$6:$F$13)&gt;0)*ISNUMBER(SEARCH(Settings!$F$6:$F$13,$O6320)))=0),1,0))</f>
        <v/>
      </c>
      <c r="AM6320">
        <f>IF($AI6320=1,IFERROR(IF(VALUE($C6320)&lt;100000000,VALUE($C6320),1000000000),IFERROR(IF(VALUE(MID($C6320,2,20))&lt;100000000,VALUE(MID($C6320,2,20)),1000000000),1000000000))+ROW()/100000,"")</f>
        <v/>
      </c>
    </row>
    <row r="6321">
      <c r="E6321" s="14" t="n"/>
      <c r="M6321" s="8">
        <f>IF($C6321="","",L6321*T6321/100)</f>
        <v/>
      </c>
      <c r="S6321" s="8" t="n"/>
      <c r="T6321" s="8" t="n"/>
      <c r="W6321">
        <f>IF($C6321="","",IF($AL6321=1,0,IF($AK6321=1,Settings!$C$6,Settings!$C$7))*100)</f>
        <v/>
      </c>
      <c r="X6321" s="8">
        <f>IF($C6321="","",T6321*W6321/100)</f>
        <v/>
      </c>
      <c r="Y6321" s="8">
        <f>IF($C6321="","",T6321-X6321)</f>
        <v/>
      </c>
      <c r="Z6321" s="8">
        <f>IF($C6321="","",Y6321-M6321)</f>
        <v/>
      </c>
      <c r="AD6321" s="8" t="n"/>
      <c r="AG6321" s="14" t="n"/>
      <c r="AI6321">
        <f>IF($C6321="","",IF(COUNTIF($C$2:$C6321,$C6321)=1,1,0))</f>
        <v/>
      </c>
      <c r="AJ6321">
        <f>IF($AI6321=1,SUMPRODUCT(--($AM$2:$AM$7001&lt;$AM6321))+1,"")</f>
        <v/>
      </c>
      <c r="AK6321">
        <f>IF($C6321="","",IF(OR($P6321=TRUE(),$P6321="TRUE"),1,0))</f>
        <v/>
      </c>
      <c r="AL6321">
        <f>IF($C6321="","",IF(AND($V6321="Yes",SUMPRODUCT((LEN(Settings!$F$6:$F$13)&gt;0)*ISNUMBER(SEARCH(Settings!$F$6:$F$13,$O6321)))=0),1,0))</f>
        <v/>
      </c>
      <c r="AM6321">
        <f>IF($AI6321=1,IFERROR(IF(VALUE($C6321)&lt;100000000,VALUE($C6321),1000000000),IFERROR(IF(VALUE(MID($C6321,2,20))&lt;100000000,VALUE(MID($C6321,2,20)),1000000000),1000000000))+ROW()/100000,"")</f>
        <v/>
      </c>
    </row>
    <row r="6322">
      <c r="E6322" s="14" t="n"/>
      <c r="M6322" s="8">
        <f>IF($C6322="","",L6322*T6322/100)</f>
        <v/>
      </c>
      <c r="S6322" s="8" t="n"/>
      <c r="T6322" s="8" t="n"/>
      <c r="W6322">
        <f>IF($C6322="","",IF($AL6322=1,0,IF($AK6322=1,Settings!$C$6,Settings!$C$7))*100)</f>
        <v/>
      </c>
      <c r="X6322" s="8">
        <f>IF($C6322="","",T6322*W6322/100)</f>
        <v/>
      </c>
      <c r="Y6322" s="8">
        <f>IF($C6322="","",T6322-X6322)</f>
        <v/>
      </c>
      <c r="Z6322" s="8">
        <f>IF($C6322="","",Y6322-M6322)</f>
        <v/>
      </c>
      <c r="AD6322" s="8" t="n"/>
      <c r="AG6322" s="14" t="n"/>
      <c r="AI6322">
        <f>IF($C6322="","",IF(COUNTIF($C$2:$C6322,$C6322)=1,1,0))</f>
        <v/>
      </c>
      <c r="AJ6322">
        <f>IF($AI6322=1,SUMPRODUCT(--($AM$2:$AM$7001&lt;$AM6322))+1,"")</f>
        <v/>
      </c>
      <c r="AK6322">
        <f>IF($C6322="","",IF(OR($P6322=TRUE(),$P6322="TRUE"),1,0))</f>
        <v/>
      </c>
      <c r="AL6322">
        <f>IF($C6322="","",IF(AND($V6322="Yes",SUMPRODUCT((LEN(Settings!$F$6:$F$13)&gt;0)*ISNUMBER(SEARCH(Settings!$F$6:$F$13,$O6322)))=0),1,0))</f>
        <v/>
      </c>
      <c r="AM6322">
        <f>IF($AI6322=1,IFERROR(IF(VALUE($C6322)&lt;100000000,VALUE($C6322),1000000000),IFERROR(IF(VALUE(MID($C6322,2,20))&lt;100000000,VALUE(MID($C6322,2,20)),1000000000),1000000000))+ROW()/100000,"")</f>
        <v/>
      </c>
    </row>
    <row r="6323">
      <c r="E6323" s="14" t="n"/>
      <c r="M6323" s="8">
        <f>IF($C6323="","",L6323*T6323/100)</f>
        <v/>
      </c>
      <c r="S6323" s="8" t="n"/>
      <c r="T6323" s="8" t="n"/>
      <c r="W6323">
        <f>IF($C6323="","",IF($AL6323=1,0,IF($AK6323=1,Settings!$C$6,Settings!$C$7))*100)</f>
        <v/>
      </c>
      <c r="X6323" s="8">
        <f>IF($C6323="","",T6323*W6323/100)</f>
        <v/>
      </c>
      <c r="Y6323" s="8">
        <f>IF($C6323="","",T6323-X6323)</f>
        <v/>
      </c>
      <c r="Z6323" s="8">
        <f>IF($C6323="","",Y6323-M6323)</f>
        <v/>
      </c>
      <c r="AD6323" s="8" t="n"/>
      <c r="AG6323" s="14" t="n"/>
      <c r="AI6323">
        <f>IF($C6323="","",IF(COUNTIF($C$2:$C6323,$C6323)=1,1,0))</f>
        <v/>
      </c>
      <c r="AJ6323">
        <f>IF($AI6323=1,SUMPRODUCT(--($AM$2:$AM$7001&lt;$AM6323))+1,"")</f>
        <v/>
      </c>
      <c r="AK6323">
        <f>IF($C6323="","",IF(OR($P6323=TRUE(),$P6323="TRUE"),1,0))</f>
        <v/>
      </c>
      <c r="AL6323">
        <f>IF($C6323="","",IF(AND($V6323="Yes",SUMPRODUCT((LEN(Settings!$F$6:$F$13)&gt;0)*ISNUMBER(SEARCH(Settings!$F$6:$F$13,$O6323)))=0),1,0))</f>
        <v/>
      </c>
      <c r="AM6323">
        <f>IF($AI6323=1,IFERROR(IF(VALUE($C6323)&lt;100000000,VALUE($C6323),1000000000),IFERROR(IF(VALUE(MID($C6323,2,20))&lt;100000000,VALUE(MID($C6323,2,20)),1000000000),1000000000))+ROW()/100000,"")</f>
        <v/>
      </c>
    </row>
    <row r="6324">
      <c r="E6324" s="14" t="n"/>
      <c r="M6324" s="8">
        <f>IF($C6324="","",L6324*T6324/100)</f>
        <v/>
      </c>
      <c r="S6324" s="8" t="n"/>
      <c r="T6324" s="8" t="n"/>
      <c r="W6324">
        <f>IF($C6324="","",IF($AL6324=1,0,IF($AK6324=1,Settings!$C$6,Settings!$C$7))*100)</f>
        <v/>
      </c>
      <c r="X6324" s="8">
        <f>IF($C6324="","",T6324*W6324/100)</f>
        <v/>
      </c>
      <c r="Y6324" s="8">
        <f>IF($C6324="","",T6324-X6324)</f>
        <v/>
      </c>
      <c r="Z6324" s="8">
        <f>IF($C6324="","",Y6324-M6324)</f>
        <v/>
      </c>
      <c r="AD6324" s="8" t="n"/>
      <c r="AG6324" s="14" t="n"/>
      <c r="AI6324">
        <f>IF($C6324="","",IF(COUNTIF($C$2:$C6324,$C6324)=1,1,0))</f>
        <v/>
      </c>
      <c r="AJ6324">
        <f>IF($AI6324=1,SUMPRODUCT(--($AM$2:$AM$7001&lt;$AM6324))+1,"")</f>
        <v/>
      </c>
      <c r="AK6324">
        <f>IF($C6324="","",IF(OR($P6324=TRUE(),$P6324="TRUE"),1,0))</f>
        <v/>
      </c>
      <c r="AL6324">
        <f>IF($C6324="","",IF(AND($V6324="Yes",SUMPRODUCT((LEN(Settings!$F$6:$F$13)&gt;0)*ISNUMBER(SEARCH(Settings!$F$6:$F$13,$O6324)))=0),1,0))</f>
        <v/>
      </c>
      <c r="AM6324">
        <f>IF($AI6324=1,IFERROR(IF(VALUE($C6324)&lt;100000000,VALUE($C6324),1000000000),IFERROR(IF(VALUE(MID($C6324,2,20))&lt;100000000,VALUE(MID($C6324,2,20)),1000000000),1000000000))+ROW()/100000,"")</f>
        <v/>
      </c>
    </row>
    <row r="6325">
      <c r="E6325" s="14" t="n"/>
      <c r="M6325" s="8">
        <f>IF($C6325="","",L6325*T6325/100)</f>
        <v/>
      </c>
      <c r="S6325" s="8" t="n"/>
      <c r="T6325" s="8" t="n"/>
      <c r="W6325">
        <f>IF($C6325="","",IF($AL6325=1,0,IF($AK6325=1,Settings!$C$6,Settings!$C$7))*100)</f>
        <v/>
      </c>
      <c r="X6325" s="8">
        <f>IF($C6325="","",T6325*W6325/100)</f>
        <v/>
      </c>
      <c r="Y6325" s="8">
        <f>IF($C6325="","",T6325-X6325)</f>
        <v/>
      </c>
      <c r="Z6325" s="8">
        <f>IF($C6325="","",Y6325-M6325)</f>
        <v/>
      </c>
      <c r="AD6325" s="8" t="n"/>
      <c r="AG6325" s="14" t="n"/>
      <c r="AI6325">
        <f>IF($C6325="","",IF(COUNTIF($C$2:$C6325,$C6325)=1,1,0))</f>
        <v/>
      </c>
      <c r="AJ6325">
        <f>IF($AI6325=1,SUMPRODUCT(--($AM$2:$AM$7001&lt;$AM6325))+1,"")</f>
        <v/>
      </c>
      <c r="AK6325">
        <f>IF($C6325="","",IF(OR($P6325=TRUE(),$P6325="TRUE"),1,0))</f>
        <v/>
      </c>
      <c r="AL6325">
        <f>IF($C6325="","",IF(AND($V6325="Yes",SUMPRODUCT((LEN(Settings!$F$6:$F$13)&gt;0)*ISNUMBER(SEARCH(Settings!$F$6:$F$13,$O6325)))=0),1,0))</f>
        <v/>
      </c>
      <c r="AM6325">
        <f>IF($AI6325=1,IFERROR(IF(VALUE($C6325)&lt;100000000,VALUE($C6325),1000000000),IFERROR(IF(VALUE(MID($C6325,2,20))&lt;100000000,VALUE(MID($C6325,2,20)),1000000000),1000000000))+ROW()/100000,"")</f>
        <v/>
      </c>
    </row>
    <row r="6326">
      <c r="E6326" s="14" t="n"/>
      <c r="M6326" s="8">
        <f>IF($C6326="","",L6326*T6326/100)</f>
        <v/>
      </c>
      <c r="S6326" s="8" t="n"/>
      <c r="T6326" s="8" t="n"/>
      <c r="W6326">
        <f>IF($C6326="","",IF($AL6326=1,0,IF($AK6326=1,Settings!$C$6,Settings!$C$7))*100)</f>
        <v/>
      </c>
      <c r="X6326" s="8">
        <f>IF($C6326="","",T6326*W6326/100)</f>
        <v/>
      </c>
      <c r="Y6326" s="8">
        <f>IF($C6326="","",T6326-X6326)</f>
        <v/>
      </c>
      <c r="Z6326" s="8">
        <f>IF($C6326="","",Y6326-M6326)</f>
        <v/>
      </c>
      <c r="AD6326" s="8" t="n"/>
      <c r="AG6326" s="14" t="n"/>
      <c r="AI6326">
        <f>IF($C6326="","",IF(COUNTIF($C$2:$C6326,$C6326)=1,1,0))</f>
        <v/>
      </c>
      <c r="AJ6326">
        <f>IF($AI6326=1,SUMPRODUCT(--($AM$2:$AM$7001&lt;$AM6326))+1,"")</f>
        <v/>
      </c>
      <c r="AK6326">
        <f>IF($C6326="","",IF(OR($P6326=TRUE(),$P6326="TRUE"),1,0))</f>
        <v/>
      </c>
      <c r="AL6326">
        <f>IF($C6326="","",IF(AND($V6326="Yes",SUMPRODUCT((LEN(Settings!$F$6:$F$13)&gt;0)*ISNUMBER(SEARCH(Settings!$F$6:$F$13,$O6326)))=0),1,0))</f>
        <v/>
      </c>
      <c r="AM6326">
        <f>IF($AI6326=1,IFERROR(IF(VALUE($C6326)&lt;100000000,VALUE($C6326),1000000000),IFERROR(IF(VALUE(MID($C6326,2,20))&lt;100000000,VALUE(MID($C6326,2,20)),1000000000),1000000000))+ROW()/100000,"")</f>
        <v/>
      </c>
    </row>
    <row r="6327">
      <c r="E6327" s="14" t="n"/>
      <c r="M6327" s="8">
        <f>IF($C6327="","",L6327*T6327/100)</f>
        <v/>
      </c>
      <c r="S6327" s="8" t="n"/>
      <c r="T6327" s="8" t="n"/>
      <c r="W6327">
        <f>IF($C6327="","",IF($AL6327=1,0,IF($AK6327=1,Settings!$C$6,Settings!$C$7))*100)</f>
        <v/>
      </c>
      <c r="X6327" s="8">
        <f>IF($C6327="","",T6327*W6327/100)</f>
        <v/>
      </c>
      <c r="Y6327" s="8">
        <f>IF($C6327="","",T6327-X6327)</f>
        <v/>
      </c>
      <c r="Z6327" s="8">
        <f>IF($C6327="","",Y6327-M6327)</f>
        <v/>
      </c>
      <c r="AD6327" s="8" t="n"/>
      <c r="AG6327" s="14" t="n"/>
      <c r="AI6327">
        <f>IF($C6327="","",IF(COUNTIF($C$2:$C6327,$C6327)=1,1,0))</f>
        <v/>
      </c>
      <c r="AJ6327">
        <f>IF($AI6327=1,SUMPRODUCT(--($AM$2:$AM$7001&lt;$AM6327))+1,"")</f>
        <v/>
      </c>
      <c r="AK6327">
        <f>IF($C6327="","",IF(OR($P6327=TRUE(),$P6327="TRUE"),1,0))</f>
        <v/>
      </c>
      <c r="AL6327">
        <f>IF($C6327="","",IF(AND($V6327="Yes",SUMPRODUCT((LEN(Settings!$F$6:$F$13)&gt;0)*ISNUMBER(SEARCH(Settings!$F$6:$F$13,$O6327)))=0),1,0))</f>
        <v/>
      </c>
      <c r="AM6327">
        <f>IF($AI6327=1,IFERROR(IF(VALUE($C6327)&lt;100000000,VALUE($C6327),1000000000),IFERROR(IF(VALUE(MID($C6327,2,20))&lt;100000000,VALUE(MID($C6327,2,20)),1000000000),1000000000))+ROW()/100000,"")</f>
        <v/>
      </c>
    </row>
    <row r="6328">
      <c r="E6328" s="14" t="n"/>
      <c r="M6328" s="8">
        <f>IF($C6328="","",L6328*T6328/100)</f>
        <v/>
      </c>
      <c r="S6328" s="8" t="n"/>
      <c r="T6328" s="8" t="n"/>
      <c r="W6328">
        <f>IF($C6328="","",IF($AL6328=1,0,IF($AK6328=1,Settings!$C$6,Settings!$C$7))*100)</f>
        <v/>
      </c>
      <c r="X6328" s="8">
        <f>IF($C6328="","",T6328*W6328/100)</f>
        <v/>
      </c>
      <c r="Y6328" s="8">
        <f>IF($C6328="","",T6328-X6328)</f>
        <v/>
      </c>
      <c r="Z6328" s="8">
        <f>IF($C6328="","",Y6328-M6328)</f>
        <v/>
      </c>
      <c r="AD6328" s="8" t="n"/>
      <c r="AG6328" s="14" t="n"/>
      <c r="AI6328">
        <f>IF($C6328="","",IF(COUNTIF($C$2:$C6328,$C6328)=1,1,0))</f>
        <v/>
      </c>
      <c r="AJ6328">
        <f>IF($AI6328=1,SUMPRODUCT(--($AM$2:$AM$7001&lt;$AM6328))+1,"")</f>
        <v/>
      </c>
      <c r="AK6328">
        <f>IF($C6328="","",IF(OR($P6328=TRUE(),$P6328="TRUE"),1,0))</f>
        <v/>
      </c>
      <c r="AL6328">
        <f>IF($C6328="","",IF(AND($V6328="Yes",SUMPRODUCT((LEN(Settings!$F$6:$F$13)&gt;0)*ISNUMBER(SEARCH(Settings!$F$6:$F$13,$O6328)))=0),1,0))</f>
        <v/>
      </c>
      <c r="AM6328">
        <f>IF($AI6328=1,IFERROR(IF(VALUE($C6328)&lt;100000000,VALUE($C6328),1000000000),IFERROR(IF(VALUE(MID($C6328,2,20))&lt;100000000,VALUE(MID($C6328,2,20)),1000000000),1000000000))+ROW()/100000,"")</f>
        <v/>
      </c>
    </row>
    <row r="6329">
      <c r="E6329" s="14" t="n"/>
      <c r="M6329" s="8">
        <f>IF($C6329="","",L6329*T6329/100)</f>
        <v/>
      </c>
      <c r="S6329" s="8" t="n"/>
      <c r="T6329" s="8" t="n"/>
      <c r="W6329">
        <f>IF($C6329="","",IF($AL6329=1,0,IF($AK6329=1,Settings!$C$6,Settings!$C$7))*100)</f>
        <v/>
      </c>
      <c r="X6329" s="8">
        <f>IF($C6329="","",T6329*W6329/100)</f>
        <v/>
      </c>
      <c r="Y6329" s="8">
        <f>IF($C6329="","",T6329-X6329)</f>
        <v/>
      </c>
      <c r="Z6329" s="8">
        <f>IF($C6329="","",Y6329-M6329)</f>
        <v/>
      </c>
      <c r="AD6329" s="8" t="n"/>
      <c r="AG6329" s="14" t="n"/>
      <c r="AI6329">
        <f>IF($C6329="","",IF(COUNTIF($C$2:$C6329,$C6329)=1,1,0))</f>
        <v/>
      </c>
      <c r="AJ6329">
        <f>IF($AI6329=1,SUMPRODUCT(--($AM$2:$AM$7001&lt;$AM6329))+1,"")</f>
        <v/>
      </c>
      <c r="AK6329">
        <f>IF($C6329="","",IF(OR($P6329=TRUE(),$P6329="TRUE"),1,0))</f>
        <v/>
      </c>
      <c r="AL6329">
        <f>IF($C6329="","",IF(AND($V6329="Yes",SUMPRODUCT((LEN(Settings!$F$6:$F$13)&gt;0)*ISNUMBER(SEARCH(Settings!$F$6:$F$13,$O6329)))=0),1,0))</f>
        <v/>
      </c>
      <c r="AM6329">
        <f>IF($AI6329=1,IFERROR(IF(VALUE($C6329)&lt;100000000,VALUE($C6329),1000000000),IFERROR(IF(VALUE(MID($C6329,2,20))&lt;100000000,VALUE(MID($C6329,2,20)),1000000000),1000000000))+ROW()/100000,"")</f>
        <v/>
      </c>
    </row>
    <row r="6330">
      <c r="E6330" s="14" t="n"/>
      <c r="M6330" s="8">
        <f>IF($C6330="","",L6330*T6330/100)</f>
        <v/>
      </c>
      <c r="S6330" s="8" t="n"/>
      <c r="T6330" s="8" t="n"/>
      <c r="W6330">
        <f>IF($C6330="","",IF($AL6330=1,0,IF($AK6330=1,Settings!$C$6,Settings!$C$7))*100)</f>
        <v/>
      </c>
      <c r="X6330" s="8">
        <f>IF($C6330="","",T6330*W6330/100)</f>
        <v/>
      </c>
      <c r="Y6330" s="8">
        <f>IF($C6330="","",T6330-X6330)</f>
        <v/>
      </c>
      <c r="Z6330" s="8">
        <f>IF($C6330="","",Y6330-M6330)</f>
        <v/>
      </c>
      <c r="AD6330" s="8" t="n"/>
      <c r="AG6330" s="14" t="n"/>
      <c r="AI6330">
        <f>IF($C6330="","",IF(COUNTIF($C$2:$C6330,$C6330)=1,1,0))</f>
        <v/>
      </c>
      <c r="AJ6330">
        <f>IF($AI6330=1,SUMPRODUCT(--($AM$2:$AM$7001&lt;$AM6330))+1,"")</f>
        <v/>
      </c>
      <c r="AK6330">
        <f>IF($C6330="","",IF(OR($P6330=TRUE(),$P6330="TRUE"),1,0))</f>
        <v/>
      </c>
      <c r="AL6330">
        <f>IF($C6330="","",IF(AND($V6330="Yes",SUMPRODUCT((LEN(Settings!$F$6:$F$13)&gt;0)*ISNUMBER(SEARCH(Settings!$F$6:$F$13,$O6330)))=0),1,0))</f>
        <v/>
      </c>
      <c r="AM6330">
        <f>IF($AI6330=1,IFERROR(IF(VALUE($C6330)&lt;100000000,VALUE($C6330),1000000000),IFERROR(IF(VALUE(MID($C6330,2,20))&lt;100000000,VALUE(MID($C6330,2,20)),1000000000),1000000000))+ROW()/100000,"")</f>
        <v/>
      </c>
    </row>
    <row r="6331">
      <c r="E6331" s="14" t="n"/>
      <c r="M6331" s="8">
        <f>IF($C6331="","",L6331*T6331/100)</f>
        <v/>
      </c>
      <c r="S6331" s="8" t="n"/>
      <c r="T6331" s="8" t="n"/>
      <c r="W6331">
        <f>IF($C6331="","",IF($AL6331=1,0,IF($AK6331=1,Settings!$C$6,Settings!$C$7))*100)</f>
        <v/>
      </c>
      <c r="X6331" s="8">
        <f>IF($C6331="","",T6331*W6331/100)</f>
        <v/>
      </c>
      <c r="Y6331" s="8">
        <f>IF($C6331="","",T6331-X6331)</f>
        <v/>
      </c>
      <c r="Z6331" s="8">
        <f>IF($C6331="","",Y6331-M6331)</f>
        <v/>
      </c>
      <c r="AD6331" s="8" t="n"/>
      <c r="AG6331" s="14" t="n"/>
      <c r="AI6331">
        <f>IF($C6331="","",IF(COUNTIF($C$2:$C6331,$C6331)=1,1,0))</f>
        <v/>
      </c>
      <c r="AJ6331">
        <f>IF($AI6331=1,SUMPRODUCT(--($AM$2:$AM$7001&lt;$AM6331))+1,"")</f>
        <v/>
      </c>
      <c r="AK6331">
        <f>IF($C6331="","",IF(OR($P6331=TRUE(),$P6331="TRUE"),1,0))</f>
        <v/>
      </c>
      <c r="AL6331">
        <f>IF($C6331="","",IF(AND($V6331="Yes",SUMPRODUCT((LEN(Settings!$F$6:$F$13)&gt;0)*ISNUMBER(SEARCH(Settings!$F$6:$F$13,$O6331)))=0),1,0))</f>
        <v/>
      </c>
      <c r="AM6331">
        <f>IF($AI6331=1,IFERROR(IF(VALUE($C6331)&lt;100000000,VALUE($C6331),1000000000),IFERROR(IF(VALUE(MID($C6331,2,20))&lt;100000000,VALUE(MID($C6331,2,20)),1000000000),1000000000))+ROW()/100000,"")</f>
        <v/>
      </c>
    </row>
    <row r="6332">
      <c r="E6332" s="14" t="n"/>
      <c r="M6332" s="8">
        <f>IF($C6332="","",L6332*T6332/100)</f>
        <v/>
      </c>
      <c r="S6332" s="8" t="n"/>
      <c r="T6332" s="8" t="n"/>
      <c r="W6332">
        <f>IF($C6332="","",IF($AL6332=1,0,IF($AK6332=1,Settings!$C$6,Settings!$C$7))*100)</f>
        <v/>
      </c>
      <c r="X6332" s="8">
        <f>IF($C6332="","",T6332*W6332/100)</f>
        <v/>
      </c>
      <c r="Y6332" s="8">
        <f>IF($C6332="","",T6332-X6332)</f>
        <v/>
      </c>
      <c r="Z6332" s="8">
        <f>IF($C6332="","",Y6332-M6332)</f>
        <v/>
      </c>
      <c r="AD6332" s="8" t="n"/>
      <c r="AG6332" s="14" t="n"/>
      <c r="AI6332">
        <f>IF($C6332="","",IF(COUNTIF($C$2:$C6332,$C6332)=1,1,0))</f>
        <v/>
      </c>
      <c r="AJ6332">
        <f>IF($AI6332=1,SUMPRODUCT(--($AM$2:$AM$7001&lt;$AM6332))+1,"")</f>
        <v/>
      </c>
      <c r="AK6332">
        <f>IF($C6332="","",IF(OR($P6332=TRUE(),$P6332="TRUE"),1,0))</f>
        <v/>
      </c>
      <c r="AL6332">
        <f>IF($C6332="","",IF(AND($V6332="Yes",SUMPRODUCT((LEN(Settings!$F$6:$F$13)&gt;0)*ISNUMBER(SEARCH(Settings!$F$6:$F$13,$O6332)))=0),1,0))</f>
        <v/>
      </c>
      <c r="AM6332">
        <f>IF($AI6332=1,IFERROR(IF(VALUE($C6332)&lt;100000000,VALUE($C6332),1000000000),IFERROR(IF(VALUE(MID($C6332,2,20))&lt;100000000,VALUE(MID($C6332,2,20)),1000000000),1000000000))+ROW()/100000,"")</f>
        <v/>
      </c>
    </row>
    <row r="6333">
      <c r="E6333" s="14" t="n"/>
      <c r="M6333" s="8">
        <f>IF($C6333="","",L6333*T6333/100)</f>
        <v/>
      </c>
      <c r="S6333" s="8" t="n"/>
      <c r="T6333" s="8" t="n"/>
      <c r="W6333">
        <f>IF($C6333="","",IF($AL6333=1,0,IF($AK6333=1,Settings!$C$6,Settings!$C$7))*100)</f>
        <v/>
      </c>
      <c r="X6333" s="8">
        <f>IF($C6333="","",T6333*W6333/100)</f>
        <v/>
      </c>
      <c r="Y6333" s="8">
        <f>IF($C6333="","",T6333-X6333)</f>
        <v/>
      </c>
      <c r="Z6333" s="8">
        <f>IF($C6333="","",Y6333-M6333)</f>
        <v/>
      </c>
      <c r="AD6333" s="8" t="n"/>
      <c r="AG6333" s="14" t="n"/>
      <c r="AI6333">
        <f>IF($C6333="","",IF(COUNTIF($C$2:$C6333,$C6333)=1,1,0))</f>
        <v/>
      </c>
      <c r="AJ6333">
        <f>IF($AI6333=1,SUMPRODUCT(--($AM$2:$AM$7001&lt;$AM6333))+1,"")</f>
        <v/>
      </c>
      <c r="AK6333">
        <f>IF($C6333="","",IF(OR($P6333=TRUE(),$P6333="TRUE"),1,0))</f>
        <v/>
      </c>
      <c r="AL6333">
        <f>IF($C6333="","",IF(AND($V6333="Yes",SUMPRODUCT((LEN(Settings!$F$6:$F$13)&gt;0)*ISNUMBER(SEARCH(Settings!$F$6:$F$13,$O6333)))=0),1,0))</f>
        <v/>
      </c>
      <c r="AM6333">
        <f>IF($AI6333=1,IFERROR(IF(VALUE($C6333)&lt;100000000,VALUE($C6333),1000000000),IFERROR(IF(VALUE(MID($C6333,2,20))&lt;100000000,VALUE(MID($C6333,2,20)),1000000000),1000000000))+ROW()/100000,"")</f>
        <v/>
      </c>
    </row>
    <row r="6334">
      <c r="E6334" s="14" t="n"/>
      <c r="M6334" s="8">
        <f>IF($C6334="","",L6334*T6334/100)</f>
        <v/>
      </c>
      <c r="S6334" s="8" t="n"/>
      <c r="T6334" s="8" t="n"/>
      <c r="W6334">
        <f>IF($C6334="","",IF($AL6334=1,0,IF($AK6334=1,Settings!$C$6,Settings!$C$7))*100)</f>
        <v/>
      </c>
      <c r="X6334" s="8">
        <f>IF($C6334="","",T6334*W6334/100)</f>
        <v/>
      </c>
      <c r="Y6334" s="8">
        <f>IF($C6334="","",T6334-X6334)</f>
        <v/>
      </c>
      <c r="Z6334" s="8">
        <f>IF($C6334="","",Y6334-M6334)</f>
        <v/>
      </c>
      <c r="AD6334" s="8" t="n"/>
      <c r="AG6334" s="14" t="n"/>
      <c r="AI6334">
        <f>IF($C6334="","",IF(COUNTIF($C$2:$C6334,$C6334)=1,1,0))</f>
        <v/>
      </c>
      <c r="AJ6334">
        <f>IF($AI6334=1,SUMPRODUCT(--($AM$2:$AM$7001&lt;$AM6334))+1,"")</f>
        <v/>
      </c>
      <c r="AK6334">
        <f>IF($C6334="","",IF(OR($P6334=TRUE(),$P6334="TRUE"),1,0))</f>
        <v/>
      </c>
      <c r="AL6334">
        <f>IF($C6334="","",IF(AND($V6334="Yes",SUMPRODUCT((LEN(Settings!$F$6:$F$13)&gt;0)*ISNUMBER(SEARCH(Settings!$F$6:$F$13,$O6334)))=0),1,0))</f>
        <v/>
      </c>
      <c r="AM6334">
        <f>IF($AI6334=1,IFERROR(IF(VALUE($C6334)&lt;100000000,VALUE($C6334),1000000000),IFERROR(IF(VALUE(MID($C6334,2,20))&lt;100000000,VALUE(MID($C6334,2,20)),1000000000),1000000000))+ROW()/100000,"")</f>
        <v/>
      </c>
    </row>
    <row r="6335">
      <c r="E6335" s="14" t="n"/>
      <c r="M6335" s="8">
        <f>IF($C6335="","",L6335*T6335/100)</f>
        <v/>
      </c>
      <c r="S6335" s="8" t="n"/>
      <c r="T6335" s="8" t="n"/>
      <c r="W6335">
        <f>IF($C6335="","",IF($AL6335=1,0,IF($AK6335=1,Settings!$C$6,Settings!$C$7))*100)</f>
        <v/>
      </c>
      <c r="X6335" s="8">
        <f>IF($C6335="","",T6335*W6335/100)</f>
        <v/>
      </c>
      <c r="Y6335" s="8">
        <f>IF($C6335="","",T6335-X6335)</f>
        <v/>
      </c>
      <c r="Z6335" s="8">
        <f>IF($C6335="","",Y6335-M6335)</f>
        <v/>
      </c>
      <c r="AD6335" s="8" t="n"/>
      <c r="AG6335" s="14" t="n"/>
      <c r="AI6335">
        <f>IF($C6335="","",IF(COUNTIF($C$2:$C6335,$C6335)=1,1,0))</f>
        <v/>
      </c>
      <c r="AJ6335">
        <f>IF($AI6335=1,SUMPRODUCT(--($AM$2:$AM$7001&lt;$AM6335))+1,"")</f>
        <v/>
      </c>
      <c r="AK6335">
        <f>IF($C6335="","",IF(OR($P6335=TRUE(),$P6335="TRUE"),1,0))</f>
        <v/>
      </c>
      <c r="AL6335">
        <f>IF($C6335="","",IF(AND($V6335="Yes",SUMPRODUCT((LEN(Settings!$F$6:$F$13)&gt;0)*ISNUMBER(SEARCH(Settings!$F$6:$F$13,$O6335)))=0),1,0))</f>
        <v/>
      </c>
      <c r="AM6335">
        <f>IF($AI6335=1,IFERROR(IF(VALUE($C6335)&lt;100000000,VALUE($C6335),1000000000),IFERROR(IF(VALUE(MID($C6335,2,20))&lt;100000000,VALUE(MID($C6335,2,20)),1000000000),1000000000))+ROW()/100000,"")</f>
        <v/>
      </c>
    </row>
    <row r="6336">
      <c r="E6336" s="14" t="n"/>
      <c r="M6336" s="8">
        <f>IF($C6336="","",L6336*T6336/100)</f>
        <v/>
      </c>
      <c r="S6336" s="8" t="n"/>
      <c r="T6336" s="8" t="n"/>
      <c r="W6336">
        <f>IF($C6336="","",IF($AL6336=1,0,IF($AK6336=1,Settings!$C$6,Settings!$C$7))*100)</f>
        <v/>
      </c>
      <c r="X6336" s="8">
        <f>IF($C6336="","",T6336*W6336/100)</f>
        <v/>
      </c>
      <c r="Y6336" s="8">
        <f>IF($C6336="","",T6336-X6336)</f>
        <v/>
      </c>
      <c r="Z6336" s="8">
        <f>IF($C6336="","",Y6336-M6336)</f>
        <v/>
      </c>
      <c r="AD6336" s="8" t="n"/>
      <c r="AG6336" s="14" t="n"/>
      <c r="AI6336">
        <f>IF($C6336="","",IF(COUNTIF($C$2:$C6336,$C6336)=1,1,0))</f>
        <v/>
      </c>
      <c r="AJ6336">
        <f>IF($AI6336=1,SUMPRODUCT(--($AM$2:$AM$7001&lt;$AM6336))+1,"")</f>
        <v/>
      </c>
      <c r="AK6336">
        <f>IF($C6336="","",IF(OR($P6336=TRUE(),$P6336="TRUE"),1,0))</f>
        <v/>
      </c>
      <c r="AL6336">
        <f>IF($C6336="","",IF(AND($V6336="Yes",SUMPRODUCT((LEN(Settings!$F$6:$F$13)&gt;0)*ISNUMBER(SEARCH(Settings!$F$6:$F$13,$O6336)))=0),1,0))</f>
        <v/>
      </c>
      <c r="AM6336">
        <f>IF($AI6336=1,IFERROR(IF(VALUE($C6336)&lt;100000000,VALUE($C6336),1000000000),IFERROR(IF(VALUE(MID($C6336,2,20))&lt;100000000,VALUE(MID($C6336,2,20)),1000000000),1000000000))+ROW()/100000,"")</f>
        <v/>
      </c>
    </row>
    <row r="6337">
      <c r="E6337" s="14" t="n"/>
      <c r="M6337" s="8">
        <f>IF($C6337="","",L6337*T6337/100)</f>
        <v/>
      </c>
      <c r="S6337" s="8" t="n"/>
      <c r="T6337" s="8" t="n"/>
      <c r="W6337">
        <f>IF($C6337="","",IF($AL6337=1,0,IF($AK6337=1,Settings!$C$6,Settings!$C$7))*100)</f>
        <v/>
      </c>
      <c r="X6337" s="8">
        <f>IF($C6337="","",T6337*W6337/100)</f>
        <v/>
      </c>
      <c r="Y6337" s="8">
        <f>IF($C6337="","",T6337-X6337)</f>
        <v/>
      </c>
      <c r="Z6337" s="8">
        <f>IF($C6337="","",Y6337-M6337)</f>
        <v/>
      </c>
      <c r="AD6337" s="8" t="n"/>
      <c r="AG6337" s="14" t="n"/>
      <c r="AI6337">
        <f>IF($C6337="","",IF(COUNTIF($C$2:$C6337,$C6337)=1,1,0))</f>
        <v/>
      </c>
      <c r="AJ6337">
        <f>IF($AI6337=1,SUMPRODUCT(--($AM$2:$AM$7001&lt;$AM6337))+1,"")</f>
        <v/>
      </c>
      <c r="AK6337">
        <f>IF($C6337="","",IF(OR($P6337=TRUE(),$P6337="TRUE"),1,0))</f>
        <v/>
      </c>
      <c r="AL6337">
        <f>IF($C6337="","",IF(AND($V6337="Yes",SUMPRODUCT((LEN(Settings!$F$6:$F$13)&gt;0)*ISNUMBER(SEARCH(Settings!$F$6:$F$13,$O6337)))=0),1,0))</f>
        <v/>
      </c>
      <c r="AM6337">
        <f>IF($AI6337=1,IFERROR(IF(VALUE($C6337)&lt;100000000,VALUE($C6337),1000000000),IFERROR(IF(VALUE(MID($C6337,2,20))&lt;100000000,VALUE(MID($C6337,2,20)),1000000000),1000000000))+ROW()/100000,"")</f>
        <v/>
      </c>
    </row>
    <row r="6338">
      <c r="E6338" s="14" t="n"/>
      <c r="M6338" s="8">
        <f>IF($C6338="","",L6338*T6338/100)</f>
        <v/>
      </c>
      <c r="S6338" s="8" t="n"/>
      <c r="T6338" s="8" t="n"/>
      <c r="W6338">
        <f>IF($C6338="","",IF($AL6338=1,0,IF($AK6338=1,Settings!$C$6,Settings!$C$7))*100)</f>
        <v/>
      </c>
      <c r="X6338" s="8">
        <f>IF($C6338="","",T6338*W6338/100)</f>
        <v/>
      </c>
      <c r="Y6338" s="8">
        <f>IF($C6338="","",T6338-X6338)</f>
        <v/>
      </c>
      <c r="Z6338" s="8">
        <f>IF($C6338="","",Y6338-M6338)</f>
        <v/>
      </c>
      <c r="AD6338" s="8" t="n"/>
      <c r="AG6338" s="14" t="n"/>
      <c r="AI6338">
        <f>IF($C6338="","",IF(COUNTIF($C$2:$C6338,$C6338)=1,1,0))</f>
        <v/>
      </c>
      <c r="AJ6338">
        <f>IF($AI6338=1,SUMPRODUCT(--($AM$2:$AM$7001&lt;$AM6338))+1,"")</f>
        <v/>
      </c>
      <c r="AK6338">
        <f>IF($C6338="","",IF(OR($P6338=TRUE(),$P6338="TRUE"),1,0))</f>
        <v/>
      </c>
      <c r="AL6338">
        <f>IF($C6338="","",IF(AND($V6338="Yes",SUMPRODUCT((LEN(Settings!$F$6:$F$13)&gt;0)*ISNUMBER(SEARCH(Settings!$F$6:$F$13,$O6338)))=0),1,0))</f>
        <v/>
      </c>
      <c r="AM6338">
        <f>IF($AI6338=1,IFERROR(IF(VALUE($C6338)&lt;100000000,VALUE($C6338),1000000000),IFERROR(IF(VALUE(MID($C6338,2,20))&lt;100000000,VALUE(MID($C6338,2,20)),1000000000),1000000000))+ROW()/100000,"")</f>
        <v/>
      </c>
    </row>
    <row r="6339">
      <c r="E6339" s="14" t="n"/>
      <c r="M6339" s="8">
        <f>IF($C6339="","",L6339*T6339/100)</f>
        <v/>
      </c>
      <c r="S6339" s="8" t="n"/>
      <c r="T6339" s="8" t="n"/>
      <c r="W6339">
        <f>IF($C6339="","",IF($AL6339=1,0,IF($AK6339=1,Settings!$C$6,Settings!$C$7))*100)</f>
        <v/>
      </c>
      <c r="X6339" s="8">
        <f>IF($C6339="","",T6339*W6339/100)</f>
        <v/>
      </c>
      <c r="Y6339" s="8">
        <f>IF($C6339="","",T6339-X6339)</f>
        <v/>
      </c>
      <c r="Z6339" s="8">
        <f>IF($C6339="","",Y6339-M6339)</f>
        <v/>
      </c>
      <c r="AD6339" s="8" t="n"/>
      <c r="AG6339" s="14" t="n"/>
      <c r="AI6339">
        <f>IF($C6339="","",IF(COUNTIF($C$2:$C6339,$C6339)=1,1,0))</f>
        <v/>
      </c>
      <c r="AJ6339">
        <f>IF($AI6339=1,SUMPRODUCT(--($AM$2:$AM$7001&lt;$AM6339))+1,"")</f>
        <v/>
      </c>
      <c r="AK6339">
        <f>IF($C6339="","",IF(OR($P6339=TRUE(),$P6339="TRUE"),1,0))</f>
        <v/>
      </c>
      <c r="AL6339">
        <f>IF($C6339="","",IF(AND($V6339="Yes",SUMPRODUCT((LEN(Settings!$F$6:$F$13)&gt;0)*ISNUMBER(SEARCH(Settings!$F$6:$F$13,$O6339)))=0),1,0))</f>
        <v/>
      </c>
      <c r="AM6339">
        <f>IF($AI6339=1,IFERROR(IF(VALUE($C6339)&lt;100000000,VALUE($C6339),1000000000),IFERROR(IF(VALUE(MID($C6339,2,20))&lt;100000000,VALUE(MID($C6339,2,20)),1000000000),1000000000))+ROW()/100000,"")</f>
        <v/>
      </c>
    </row>
    <row r="6340">
      <c r="E6340" s="14" t="n"/>
      <c r="M6340" s="8">
        <f>IF($C6340="","",L6340*T6340/100)</f>
        <v/>
      </c>
      <c r="S6340" s="8" t="n"/>
      <c r="T6340" s="8" t="n"/>
      <c r="W6340">
        <f>IF($C6340="","",IF($AL6340=1,0,IF($AK6340=1,Settings!$C$6,Settings!$C$7))*100)</f>
        <v/>
      </c>
      <c r="X6340" s="8">
        <f>IF($C6340="","",T6340*W6340/100)</f>
        <v/>
      </c>
      <c r="Y6340" s="8">
        <f>IF($C6340="","",T6340-X6340)</f>
        <v/>
      </c>
      <c r="Z6340" s="8">
        <f>IF($C6340="","",Y6340-M6340)</f>
        <v/>
      </c>
      <c r="AD6340" s="8" t="n"/>
      <c r="AG6340" s="14" t="n"/>
      <c r="AI6340">
        <f>IF($C6340="","",IF(COUNTIF($C$2:$C6340,$C6340)=1,1,0))</f>
        <v/>
      </c>
      <c r="AJ6340">
        <f>IF($AI6340=1,SUMPRODUCT(--($AM$2:$AM$7001&lt;$AM6340))+1,"")</f>
        <v/>
      </c>
      <c r="AK6340">
        <f>IF($C6340="","",IF(OR($P6340=TRUE(),$P6340="TRUE"),1,0))</f>
        <v/>
      </c>
      <c r="AL6340">
        <f>IF($C6340="","",IF(AND($V6340="Yes",SUMPRODUCT((LEN(Settings!$F$6:$F$13)&gt;0)*ISNUMBER(SEARCH(Settings!$F$6:$F$13,$O6340)))=0),1,0))</f>
        <v/>
      </c>
      <c r="AM6340">
        <f>IF($AI6340=1,IFERROR(IF(VALUE($C6340)&lt;100000000,VALUE($C6340),1000000000),IFERROR(IF(VALUE(MID($C6340,2,20))&lt;100000000,VALUE(MID($C6340,2,20)),1000000000),1000000000))+ROW()/100000,"")</f>
        <v/>
      </c>
    </row>
    <row r="6341">
      <c r="E6341" s="14" t="n"/>
      <c r="M6341" s="8">
        <f>IF($C6341="","",L6341*T6341/100)</f>
        <v/>
      </c>
      <c r="S6341" s="8" t="n"/>
      <c r="T6341" s="8" t="n"/>
      <c r="W6341">
        <f>IF($C6341="","",IF($AL6341=1,0,IF($AK6341=1,Settings!$C$6,Settings!$C$7))*100)</f>
        <v/>
      </c>
      <c r="X6341" s="8">
        <f>IF($C6341="","",T6341*W6341/100)</f>
        <v/>
      </c>
      <c r="Y6341" s="8">
        <f>IF($C6341="","",T6341-X6341)</f>
        <v/>
      </c>
      <c r="Z6341" s="8">
        <f>IF($C6341="","",Y6341-M6341)</f>
        <v/>
      </c>
      <c r="AD6341" s="8" t="n"/>
      <c r="AG6341" s="14" t="n"/>
      <c r="AI6341">
        <f>IF($C6341="","",IF(COUNTIF($C$2:$C6341,$C6341)=1,1,0))</f>
        <v/>
      </c>
      <c r="AJ6341">
        <f>IF($AI6341=1,SUMPRODUCT(--($AM$2:$AM$7001&lt;$AM6341))+1,"")</f>
        <v/>
      </c>
      <c r="AK6341">
        <f>IF($C6341="","",IF(OR($P6341=TRUE(),$P6341="TRUE"),1,0))</f>
        <v/>
      </c>
      <c r="AL6341">
        <f>IF($C6341="","",IF(AND($V6341="Yes",SUMPRODUCT((LEN(Settings!$F$6:$F$13)&gt;0)*ISNUMBER(SEARCH(Settings!$F$6:$F$13,$O6341)))=0),1,0))</f>
        <v/>
      </c>
      <c r="AM6341">
        <f>IF($AI6341=1,IFERROR(IF(VALUE($C6341)&lt;100000000,VALUE($C6341),1000000000),IFERROR(IF(VALUE(MID($C6341,2,20))&lt;100000000,VALUE(MID($C6341,2,20)),1000000000),1000000000))+ROW()/100000,"")</f>
        <v/>
      </c>
    </row>
    <row r="6342">
      <c r="E6342" s="14" t="n"/>
      <c r="M6342" s="8">
        <f>IF($C6342="","",L6342*T6342/100)</f>
        <v/>
      </c>
      <c r="S6342" s="8" t="n"/>
      <c r="T6342" s="8" t="n"/>
      <c r="W6342">
        <f>IF($C6342="","",IF($AL6342=1,0,IF($AK6342=1,Settings!$C$6,Settings!$C$7))*100)</f>
        <v/>
      </c>
      <c r="X6342" s="8">
        <f>IF($C6342="","",T6342*W6342/100)</f>
        <v/>
      </c>
      <c r="Y6342" s="8">
        <f>IF($C6342="","",T6342-X6342)</f>
        <v/>
      </c>
      <c r="Z6342" s="8">
        <f>IF($C6342="","",Y6342-M6342)</f>
        <v/>
      </c>
      <c r="AD6342" s="8" t="n"/>
      <c r="AG6342" s="14" t="n"/>
      <c r="AI6342">
        <f>IF($C6342="","",IF(COUNTIF($C$2:$C6342,$C6342)=1,1,0))</f>
        <v/>
      </c>
      <c r="AJ6342">
        <f>IF($AI6342=1,SUMPRODUCT(--($AM$2:$AM$7001&lt;$AM6342))+1,"")</f>
        <v/>
      </c>
      <c r="AK6342">
        <f>IF($C6342="","",IF(OR($P6342=TRUE(),$P6342="TRUE"),1,0))</f>
        <v/>
      </c>
      <c r="AL6342">
        <f>IF($C6342="","",IF(AND($V6342="Yes",SUMPRODUCT((LEN(Settings!$F$6:$F$13)&gt;0)*ISNUMBER(SEARCH(Settings!$F$6:$F$13,$O6342)))=0),1,0))</f>
        <v/>
      </c>
      <c r="AM6342">
        <f>IF($AI6342=1,IFERROR(IF(VALUE($C6342)&lt;100000000,VALUE($C6342),1000000000),IFERROR(IF(VALUE(MID($C6342,2,20))&lt;100000000,VALUE(MID($C6342,2,20)),1000000000),1000000000))+ROW()/100000,"")</f>
        <v/>
      </c>
    </row>
    <row r="6343">
      <c r="E6343" s="14" t="n"/>
      <c r="M6343" s="8">
        <f>IF($C6343="","",L6343*T6343/100)</f>
        <v/>
      </c>
      <c r="S6343" s="8" t="n"/>
      <c r="T6343" s="8" t="n"/>
      <c r="W6343">
        <f>IF($C6343="","",IF($AL6343=1,0,IF($AK6343=1,Settings!$C$6,Settings!$C$7))*100)</f>
        <v/>
      </c>
      <c r="X6343" s="8">
        <f>IF($C6343="","",T6343*W6343/100)</f>
        <v/>
      </c>
      <c r="Y6343" s="8">
        <f>IF($C6343="","",T6343-X6343)</f>
        <v/>
      </c>
      <c r="Z6343" s="8">
        <f>IF($C6343="","",Y6343-M6343)</f>
        <v/>
      </c>
      <c r="AD6343" s="8" t="n"/>
      <c r="AG6343" s="14" t="n"/>
      <c r="AI6343">
        <f>IF($C6343="","",IF(COUNTIF($C$2:$C6343,$C6343)=1,1,0))</f>
        <v/>
      </c>
      <c r="AJ6343">
        <f>IF($AI6343=1,SUMPRODUCT(--($AM$2:$AM$7001&lt;$AM6343))+1,"")</f>
        <v/>
      </c>
      <c r="AK6343">
        <f>IF($C6343="","",IF(OR($P6343=TRUE(),$P6343="TRUE"),1,0))</f>
        <v/>
      </c>
      <c r="AL6343">
        <f>IF($C6343="","",IF(AND($V6343="Yes",SUMPRODUCT((LEN(Settings!$F$6:$F$13)&gt;0)*ISNUMBER(SEARCH(Settings!$F$6:$F$13,$O6343)))=0),1,0))</f>
        <v/>
      </c>
      <c r="AM6343">
        <f>IF($AI6343=1,IFERROR(IF(VALUE($C6343)&lt;100000000,VALUE($C6343),1000000000),IFERROR(IF(VALUE(MID($C6343,2,20))&lt;100000000,VALUE(MID($C6343,2,20)),1000000000),1000000000))+ROW()/100000,"")</f>
        <v/>
      </c>
    </row>
    <row r="6344">
      <c r="E6344" s="14" t="n"/>
      <c r="M6344" s="8">
        <f>IF($C6344="","",L6344*T6344/100)</f>
        <v/>
      </c>
      <c r="S6344" s="8" t="n"/>
      <c r="T6344" s="8" t="n"/>
      <c r="W6344">
        <f>IF($C6344="","",IF($AL6344=1,0,IF($AK6344=1,Settings!$C$6,Settings!$C$7))*100)</f>
        <v/>
      </c>
      <c r="X6344" s="8">
        <f>IF($C6344="","",T6344*W6344/100)</f>
        <v/>
      </c>
      <c r="Y6344" s="8">
        <f>IF($C6344="","",T6344-X6344)</f>
        <v/>
      </c>
      <c r="Z6344" s="8">
        <f>IF($C6344="","",Y6344-M6344)</f>
        <v/>
      </c>
      <c r="AD6344" s="8" t="n"/>
      <c r="AG6344" s="14" t="n"/>
      <c r="AI6344">
        <f>IF($C6344="","",IF(COUNTIF($C$2:$C6344,$C6344)=1,1,0))</f>
        <v/>
      </c>
      <c r="AJ6344">
        <f>IF($AI6344=1,SUMPRODUCT(--($AM$2:$AM$7001&lt;$AM6344))+1,"")</f>
        <v/>
      </c>
      <c r="AK6344">
        <f>IF($C6344="","",IF(OR($P6344=TRUE(),$P6344="TRUE"),1,0))</f>
        <v/>
      </c>
      <c r="AL6344">
        <f>IF($C6344="","",IF(AND($V6344="Yes",SUMPRODUCT((LEN(Settings!$F$6:$F$13)&gt;0)*ISNUMBER(SEARCH(Settings!$F$6:$F$13,$O6344)))=0),1,0))</f>
        <v/>
      </c>
      <c r="AM6344">
        <f>IF($AI6344=1,IFERROR(IF(VALUE($C6344)&lt;100000000,VALUE($C6344),1000000000),IFERROR(IF(VALUE(MID($C6344,2,20))&lt;100000000,VALUE(MID($C6344,2,20)),1000000000),1000000000))+ROW()/100000,"")</f>
        <v/>
      </c>
    </row>
    <row r="6345">
      <c r="E6345" s="14" t="n"/>
      <c r="M6345" s="8">
        <f>IF($C6345="","",L6345*T6345/100)</f>
        <v/>
      </c>
      <c r="S6345" s="8" t="n"/>
      <c r="T6345" s="8" t="n"/>
      <c r="W6345">
        <f>IF($C6345="","",IF($AL6345=1,0,IF($AK6345=1,Settings!$C$6,Settings!$C$7))*100)</f>
        <v/>
      </c>
      <c r="X6345" s="8">
        <f>IF($C6345="","",T6345*W6345/100)</f>
        <v/>
      </c>
      <c r="Y6345" s="8">
        <f>IF($C6345="","",T6345-X6345)</f>
        <v/>
      </c>
      <c r="Z6345" s="8">
        <f>IF($C6345="","",Y6345-M6345)</f>
        <v/>
      </c>
      <c r="AD6345" s="8" t="n"/>
      <c r="AG6345" s="14" t="n"/>
      <c r="AI6345">
        <f>IF($C6345="","",IF(COUNTIF($C$2:$C6345,$C6345)=1,1,0))</f>
        <v/>
      </c>
      <c r="AJ6345">
        <f>IF($AI6345=1,SUMPRODUCT(--($AM$2:$AM$7001&lt;$AM6345))+1,"")</f>
        <v/>
      </c>
      <c r="AK6345">
        <f>IF($C6345="","",IF(OR($P6345=TRUE(),$P6345="TRUE"),1,0))</f>
        <v/>
      </c>
      <c r="AL6345">
        <f>IF($C6345="","",IF(AND($V6345="Yes",SUMPRODUCT((LEN(Settings!$F$6:$F$13)&gt;0)*ISNUMBER(SEARCH(Settings!$F$6:$F$13,$O6345)))=0),1,0))</f>
        <v/>
      </c>
      <c r="AM6345">
        <f>IF($AI6345=1,IFERROR(IF(VALUE($C6345)&lt;100000000,VALUE($C6345),1000000000),IFERROR(IF(VALUE(MID($C6345,2,20))&lt;100000000,VALUE(MID($C6345,2,20)),1000000000),1000000000))+ROW()/100000,"")</f>
        <v/>
      </c>
    </row>
    <row r="6346">
      <c r="E6346" s="14" t="n"/>
      <c r="M6346" s="8">
        <f>IF($C6346="","",L6346*T6346/100)</f>
        <v/>
      </c>
      <c r="S6346" s="8" t="n"/>
      <c r="T6346" s="8" t="n"/>
      <c r="W6346">
        <f>IF($C6346="","",IF($AL6346=1,0,IF($AK6346=1,Settings!$C$6,Settings!$C$7))*100)</f>
        <v/>
      </c>
      <c r="X6346" s="8">
        <f>IF($C6346="","",T6346*W6346/100)</f>
        <v/>
      </c>
      <c r="Y6346" s="8">
        <f>IF($C6346="","",T6346-X6346)</f>
        <v/>
      </c>
      <c r="Z6346" s="8">
        <f>IF($C6346="","",Y6346-M6346)</f>
        <v/>
      </c>
      <c r="AD6346" s="8" t="n"/>
      <c r="AG6346" s="14" t="n"/>
      <c r="AI6346">
        <f>IF($C6346="","",IF(COUNTIF($C$2:$C6346,$C6346)=1,1,0))</f>
        <v/>
      </c>
      <c r="AJ6346">
        <f>IF($AI6346=1,SUMPRODUCT(--($AM$2:$AM$7001&lt;$AM6346))+1,"")</f>
        <v/>
      </c>
      <c r="AK6346">
        <f>IF($C6346="","",IF(OR($P6346=TRUE(),$P6346="TRUE"),1,0))</f>
        <v/>
      </c>
      <c r="AL6346">
        <f>IF($C6346="","",IF(AND($V6346="Yes",SUMPRODUCT((LEN(Settings!$F$6:$F$13)&gt;0)*ISNUMBER(SEARCH(Settings!$F$6:$F$13,$O6346)))=0),1,0))</f>
        <v/>
      </c>
      <c r="AM6346">
        <f>IF($AI6346=1,IFERROR(IF(VALUE($C6346)&lt;100000000,VALUE($C6346),1000000000),IFERROR(IF(VALUE(MID($C6346,2,20))&lt;100000000,VALUE(MID($C6346,2,20)),1000000000),1000000000))+ROW()/100000,"")</f>
        <v/>
      </c>
    </row>
    <row r="6347">
      <c r="E6347" s="14" t="n"/>
      <c r="M6347" s="8">
        <f>IF($C6347="","",L6347*T6347/100)</f>
        <v/>
      </c>
      <c r="S6347" s="8" t="n"/>
      <c r="T6347" s="8" t="n"/>
      <c r="W6347">
        <f>IF($C6347="","",IF($AL6347=1,0,IF($AK6347=1,Settings!$C$6,Settings!$C$7))*100)</f>
        <v/>
      </c>
      <c r="X6347" s="8">
        <f>IF($C6347="","",T6347*W6347/100)</f>
        <v/>
      </c>
      <c r="Y6347" s="8">
        <f>IF($C6347="","",T6347-X6347)</f>
        <v/>
      </c>
      <c r="Z6347" s="8">
        <f>IF($C6347="","",Y6347-M6347)</f>
        <v/>
      </c>
      <c r="AD6347" s="8" t="n"/>
      <c r="AG6347" s="14" t="n"/>
      <c r="AI6347">
        <f>IF($C6347="","",IF(COUNTIF($C$2:$C6347,$C6347)=1,1,0))</f>
        <v/>
      </c>
      <c r="AJ6347">
        <f>IF($AI6347=1,SUMPRODUCT(--($AM$2:$AM$7001&lt;$AM6347))+1,"")</f>
        <v/>
      </c>
      <c r="AK6347">
        <f>IF($C6347="","",IF(OR($P6347=TRUE(),$P6347="TRUE"),1,0))</f>
        <v/>
      </c>
      <c r="AL6347">
        <f>IF($C6347="","",IF(AND($V6347="Yes",SUMPRODUCT((LEN(Settings!$F$6:$F$13)&gt;0)*ISNUMBER(SEARCH(Settings!$F$6:$F$13,$O6347)))=0),1,0))</f>
        <v/>
      </c>
      <c r="AM6347">
        <f>IF($AI6347=1,IFERROR(IF(VALUE($C6347)&lt;100000000,VALUE($C6347),1000000000),IFERROR(IF(VALUE(MID($C6347,2,20))&lt;100000000,VALUE(MID($C6347,2,20)),1000000000),1000000000))+ROW()/100000,"")</f>
        <v/>
      </c>
    </row>
    <row r="6348">
      <c r="E6348" s="14" t="n"/>
      <c r="M6348" s="8">
        <f>IF($C6348="","",L6348*T6348/100)</f>
        <v/>
      </c>
      <c r="S6348" s="8" t="n"/>
      <c r="T6348" s="8" t="n"/>
      <c r="W6348">
        <f>IF($C6348="","",IF($AL6348=1,0,IF($AK6348=1,Settings!$C$6,Settings!$C$7))*100)</f>
        <v/>
      </c>
      <c r="X6348" s="8">
        <f>IF($C6348="","",T6348*W6348/100)</f>
        <v/>
      </c>
      <c r="Y6348" s="8">
        <f>IF($C6348="","",T6348-X6348)</f>
        <v/>
      </c>
      <c r="Z6348" s="8">
        <f>IF($C6348="","",Y6348-M6348)</f>
        <v/>
      </c>
      <c r="AD6348" s="8" t="n"/>
      <c r="AG6348" s="14" t="n"/>
      <c r="AI6348">
        <f>IF($C6348="","",IF(COUNTIF($C$2:$C6348,$C6348)=1,1,0))</f>
        <v/>
      </c>
      <c r="AJ6348">
        <f>IF($AI6348=1,SUMPRODUCT(--($AM$2:$AM$7001&lt;$AM6348))+1,"")</f>
        <v/>
      </c>
      <c r="AK6348">
        <f>IF($C6348="","",IF(OR($P6348=TRUE(),$P6348="TRUE"),1,0))</f>
        <v/>
      </c>
      <c r="AL6348">
        <f>IF($C6348="","",IF(AND($V6348="Yes",SUMPRODUCT((LEN(Settings!$F$6:$F$13)&gt;0)*ISNUMBER(SEARCH(Settings!$F$6:$F$13,$O6348)))=0),1,0))</f>
        <v/>
      </c>
      <c r="AM6348">
        <f>IF($AI6348=1,IFERROR(IF(VALUE($C6348)&lt;100000000,VALUE($C6348),1000000000),IFERROR(IF(VALUE(MID($C6348,2,20))&lt;100000000,VALUE(MID($C6348,2,20)),1000000000),1000000000))+ROW()/100000,"")</f>
        <v/>
      </c>
    </row>
    <row r="6349">
      <c r="E6349" s="14" t="n"/>
      <c r="M6349" s="8">
        <f>IF($C6349="","",L6349*T6349/100)</f>
        <v/>
      </c>
      <c r="S6349" s="8" t="n"/>
      <c r="T6349" s="8" t="n"/>
      <c r="W6349">
        <f>IF($C6349="","",IF($AL6349=1,0,IF($AK6349=1,Settings!$C$6,Settings!$C$7))*100)</f>
        <v/>
      </c>
      <c r="X6349" s="8">
        <f>IF($C6349="","",T6349*W6349/100)</f>
        <v/>
      </c>
      <c r="Y6349" s="8">
        <f>IF($C6349="","",T6349-X6349)</f>
        <v/>
      </c>
      <c r="Z6349" s="8">
        <f>IF($C6349="","",Y6349-M6349)</f>
        <v/>
      </c>
      <c r="AD6349" s="8" t="n"/>
      <c r="AG6349" s="14" t="n"/>
      <c r="AI6349">
        <f>IF($C6349="","",IF(COUNTIF($C$2:$C6349,$C6349)=1,1,0))</f>
        <v/>
      </c>
      <c r="AJ6349">
        <f>IF($AI6349=1,SUMPRODUCT(--($AM$2:$AM$7001&lt;$AM6349))+1,"")</f>
        <v/>
      </c>
      <c r="AK6349">
        <f>IF($C6349="","",IF(OR($P6349=TRUE(),$P6349="TRUE"),1,0))</f>
        <v/>
      </c>
      <c r="AL6349">
        <f>IF($C6349="","",IF(AND($V6349="Yes",SUMPRODUCT((LEN(Settings!$F$6:$F$13)&gt;0)*ISNUMBER(SEARCH(Settings!$F$6:$F$13,$O6349)))=0),1,0))</f>
        <v/>
      </c>
      <c r="AM6349">
        <f>IF($AI6349=1,IFERROR(IF(VALUE($C6349)&lt;100000000,VALUE($C6349),1000000000),IFERROR(IF(VALUE(MID($C6349,2,20))&lt;100000000,VALUE(MID($C6349,2,20)),1000000000),1000000000))+ROW()/100000,"")</f>
        <v/>
      </c>
    </row>
    <row r="6350">
      <c r="E6350" s="14" t="n"/>
      <c r="M6350" s="8">
        <f>IF($C6350="","",L6350*T6350/100)</f>
        <v/>
      </c>
      <c r="S6350" s="8" t="n"/>
      <c r="T6350" s="8" t="n"/>
      <c r="W6350">
        <f>IF($C6350="","",IF($AL6350=1,0,IF($AK6350=1,Settings!$C$6,Settings!$C$7))*100)</f>
        <v/>
      </c>
      <c r="X6350" s="8">
        <f>IF($C6350="","",T6350*W6350/100)</f>
        <v/>
      </c>
      <c r="Y6350" s="8">
        <f>IF($C6350="","",T6350-X6350)</f>
        <v/>
      </c>
      <c r="Z6350" s="8">
        <f>IF($C6350="","",Y6350-M6350)</f>
        <v/>
      </c>
      <c r="AD6350" s="8" t="n"/>
      <c r="AG6350" s="14" t="n"/>
      <c r="AI6350">
        <f>IF($C6350="","",IF(COUNTIF($C$2:$C6350,$C6350)=1,1,0))</f>
        <v/>
      </c>
      <c r="AJ6350">
        <f>IF($AI6350=1,SUMPRODUCT(--($AM$2:$AM$7001&lt;$AM6350))+1,"")</f>
        <v/>
      </c>
      <c r="AK6350">
        <f>IF($C6350="","",IF(OR($P6350=TRUE(),$P6350="TRUE"),1,0))</f>
        <v/>
      </c>
      <c r="AL6350">
        <f>IF($C6350="","",IF(AND($V6350="Yes",SUMPRODUCT((LEN(Settings!$F$6:$F$13)&gt;0)*ISNUMBER(SEARCH(Settings!$F$6:$F$13,$O6350)))=0),1,0))</f>
        <v/>
      </c>
      <c r="AM6350">
        <f>IF($AI6350=1,IFERROR(IF(VALUE($C6350)&lt;100000000,VALUE($C6350),1000000000),IFERROR(IF(VALUE(MID($C6350,2,20))&lt;100000000,VALUE(MID($C6350,2,20)),1000000000),1000000000))+ROW()/100000,"")</f>
        <v/>
      </c>
    </row>
    <row r="6351">
      <c r="E6351" s="14" t="n"/>
      <c r="M6351" s="8">
        <f>IF($C6351="","",L6351*T6351/100)</f>
        <v/>
      </c>
      <c r="S6351" s="8" t="n"/>
      <c r="T6351" s="8" t="n"/>
      <c r="W6351">
        <f>IF($C6351="","",IF($AL6351=1,0,IF($AK6351=1,Settings!$C$6,Settings!$C$7))*100)</f>
        <v/>
      </c>
      <c r="X6351" s="8">
        <f>IF($C6351="","",T6351*W6351/100)</f>
        <v/>
      </c>
      <c r="Y6351" s="8">
        <f>IF($C6351="","",T6351-X6351)</f>
        <v/>
      </c>
      <c r="Z6351" s="8">
        <f>IF($C6351="","",Y6351-M6351)</f>
        <v/>
      </c>
      <c r="AD6351" s="8" t="n"/>
      <c r="AG6351" s="14" t="n"/>
      <c r="AI6351">
        <f>IF($C6351="","",IF(COUNTIF($C$2:$C6351,$C6351)=1,1,0))</f>
        <v/>
      </c>
      <c r="AJ6351">
        <f>IF($AI6351=1,SUMPRODUCT(--($AM$2:$AM$7001&lt;$AM6351))+1,"")</f>
        <v/>
      </c>
      <c r="AK6351">
        <f>IF($C6351="","",IF(OR($P6351=TRUE(),$P6351="TRUE"),1,0))</f>
        <v/>
      </c>
      <c r="AL6351">
        <f>IF($C6351="","",IF(AND($V6351="Yes",SUMPRODUCT((LEN(Settings!$F$6:$F$13)&gt;0)*ISNUMBER(SEARCH(Settings!$F$6:$F$13,$O6351)))=0),1,0))</f>
        <v/>
      </c>
      <c r="AM6351">
        <f>IF($AI6351=1,IFERROR(IF(VALUE($C6351)&lt;100000000,VALUE($C6351),1000000000),IFERROR(IF(VALUE(MID($C6351,2,20))&lt;100000000,VALUE(MID($C6351,2,20)),1000000000),1000000000))+ROW()/100000,"")</f>
        <v/>
      </c>
    </row>
    <row r="6352">
      <c r="E6352" s="14" t="n"/>
      <c r="M6352" s="8">
        <f>IF($C6352="","",L6352*T6352/100)</f>
        <v/>
      </c>
      <c r="S6352" s="8" t="n"/>
      <c r="T6352" s="8" t="n"/>
      <c r="W6352">
        <f>IF($C6352="","",IF($AL6352=1,0,IF($AK6352=1,Settings!$C$6,Settings!$C$7))*100)</f>
        <v/>
      </c>
      <c r="X6352" s="8">
        <f>IF($C6352="","",T6352*W6352/100)</f>
        <v/>
      </c>
      <c r="Y6352" s="8">
        <f>IF($C6352="","",T6352-X6352)</f>
        <v/>
      </c>
      <c r="Z6352" s="8">
        <f>IF($C6352="","",Y6352-M6352)</f>
        <v/>
      </c>
      <c r="AD6352" s="8" t="n"/>
      <c r="AG6352" s="14" t="n"/>
      <c r="AI6352">
        <f>IF($C6352="","",IF(COUNTIF($C$2:$C6352,$C6352)=1,1,0))</f>
        <v/>
      </c>
      <c r="AJ6352">
        <f>IF($AI6352=1,SUMPRODUCT(--($AM$2:$AM$7001&lt;$AM6352))+1,"")</f>
        <v/>
      </c>
      <c r="AK6352">
        <f>IF($C6352="","",IF(OR($P6352=TRUE(),$P6352="TRUE"),1,0))</f>
        <v/>
      </c>
      <c r="AL6352">
        <f>IF($C6352="","",IF(AND($V6352="Yes",SUMPRODUCT((LEN(Settings!$F$6:$F$13)&gt;0)*ISNUMBER(SEARCH(Settings!$F$6:$F$13,$O6352)))=0),1,0))</f>
        <v/>
      </c>
      <c r="AM6352">
        <f>IF($AI6352=1,IFERROR(IF(VALUE($C6352)&lt;100000000,VALUE($C6352),1000000000),IFERROR(IF(VALUE(MID($C6352,2,20))&lt;100000000,VALUE(MID($C6352,2,20)),1000000000),1000000000))+ROW()/100000,"")</f>
        <v/>
      </c>
    </row>
    <row r="6353">
      <c r="E6353" s="14" t="n"/>
      <c r="M6353" s="8">
        <f>IF($C6353="","",L6353*T6353/100)</f>
        <v/>
      </c>
      <c r="S6353" s="8" t="n"/>
      <c r="T6353" s="8" t="n"/>
      <c r="W6353">
        <f>IF($C6353="","",IF($AL6353=1,0,IF($AK6353=1,Settings!$C$6,Settings!$C$7))*100)</f>
        <v/>
      </c>
      <c r="X6353" s="8">
        <f>IF($C6353="","",T6353*W6353/100)</f>
        <v/>
      </c>
      <c r="Y6353" s="8">
        <f>IF($C6353="","",T6353-X6353)</f>
        <v/>
      </c>
      <c r="Z6353" s="8">
        <f>IF($C6353="","",Y6353-M6353)</f>
        <v/>
      </c>
      <c r="AD6353" s="8" t="n"/>
      <c r="AG6353" s="14" t="n"/>
      <c r="AI6353">
        <f>IF($C6353="","",IF(COUNTIF($C$2:$C6353,$C6353)=1,1,0))</f>
        <v/>
      </c>
      <c r="AJ6353">
        <f>IF($AI6353=1,SUMPRODUCT(--($AM$2:$AM$7001&lt;$AM6353))+1,"")</f>
        <v/>
      </c>
      <c r="AK6353">
        <f>IF($C6353="","",IF(OR($P6353=TRUE(),$P6353="TRUE"),1,0))</f>
        <v/>
      </c>
      <c r="AL6353">
        <f>IF($C6353="","",IF(AND($V6353="Yes",SUMPRODUCT((LEN(Settings!$F$6:$F$13)&gt;0)*ISNUMBER(SEARCH(Settings!$F$6:$F$13,$O6353)))=0),1,0))</f>
        <v/>
      </c>
      <c r="AM6353">
        <f>IF($AI6353=1,IFERROR(IF(VALUE($C6353)&lt;100000000,VALUE($C6353),1000000000),IFERROR(IF(VALUE(MID($C6353,2,20))&lt;100000000,VALUE(MID($C6353,2,20)),1000000000),1000000000))+ROW()/100000,"")</f>
        <v/>
      </c>
    </row>
    <row r="6354">
      <c r="E6354" s="14" t="n"/>
      <c r="M6354" s="8">
        <f>IF($C6354="","",L6354*T6354/100)</f>
        <v/>
      </c>
      <c r="S6354" s="8" t="n"/>
      <c r="T6354" s="8" t="n"/>
      <c r="W6354">
        <f>IF($C6354="","",IF($AL6354=1,0,IF($AK6354=1,Settings!$C$6,Settings!$C$7))*100)</f>
        <v/>
      </c>
      <c r="X6354" s="8">
        <f>IF($C6354="","",T6354*W6354/100)</f>
        <v/>
      </c>
      <c r="Y6354" s="8">
        <f>IF($C6354="","",T6354-X6354)</f>
        <v/>
      </c>
      <c r="Z6354" s="8">
        <f>IF($C6354="","",Y6354-M6354)</f>
        <v/>
      </c>
      <c r="AD6354" s="8" t="n"/>
      <c r="AG6354" s="14" t="n"/>
      <c r="AI6354">
        <f>IF($C6354="","",IF(COUNTIF($C$2:$C6354,$C6354)=1,1,0))</f>
        <v/>
      </c>
      <c r="AJ6354">
        <f>IF($AI6354=1,SUMPRODUCT(--($AM$2:$AM$7001&lt;$AM6354))+1,"")</f>
        <v/>
      </c>
      <c r="AK6354">
        <f>IF($C6354="","",IF(OR($P6354=TRUE(),$P6354="TRUE"),1,0))</f>
        <v/>
      </c>
      <c r="AL6354">
        <f>IF($C6354="","",IF(AND($V6354="Yes",SUMPRODUCT((LEN(Settings!$F$6:$F$13)&gt;0)*ISNUMBER(SEARCH(Settings!$F$6:$F$13,$O6354)))=0),1,0))</f>
        <v/>
      </c>
      <c r="AM6354">
        <f>IF($AI6354=1,IFERROR(IF(VALUE($C6354)&lt;100000000,VALUE($C6354),1000000000),IFERROR(IF(VALUE(MID($C6354,2,20))&lt;100000000,VALUE(MID($C6354,2,20)),1000000000),1000000000))+ROW()/100000,"")</f>
        <v/>
      </c>
    </row>
    <row r="6355">
      <c r="E6355" s="14" t="n"/>
      <c r="M6355" s="8">
        <f>IF($C6355="","",L6355*T6355/100)</f>
        <v/>
      </c>
      <c r="S6355" s="8" t="n"/>
      <c r="T6355" s="8" t="n"/>
      <c r="W6355">
        <f>IF($C6355="","",IF($AL6355=1,0,IF($AK6355=1,Settings!$C$6,Settings!$C$7))*100)</f>
        <v/>
      </c>
      <c r="X6355" s="8">
        <f>IF($C6355="","",T6355*W6355/100)</f>
        <v/>
      </c>
      <c r="Y6355" s="8">
        <f>IF($C6355="","",T6355-X6355)</f>
        <v/>
      </c>
      <c r="Z6355" s="8">
        <f>IF($C6355="","",Y6355-M6355)</f>
        <v/>
      </c>
      <c r="AD6355" s="8" t="n"/>
      <c r="AG6355" s="14" t="n"/>
      <c r="AI6355">
        <f>IF($C6355="","",IF(COUNTIF($C$2:$C6355,$C6355)=1,1,0))</f>
        <v/>
      </c>
      <c r="AJ6355">
        <f>IF($AI6355=1,SUMPRODUCT(--($AM$2:$AM$7001&lt;$AM6355))+1,"")</f>
        <v/>
      </c>
      <c r="AK6355">
        <f>IF($C6355="","",IF(OR($P6355=TRUE(),$P6355="TRUE"),1,0))</f>
        <v/>
      </c>
      <c r="AL6355">
        <f>IF($C6355="","",IF(AND($V6355="Yes",SUMPRODUCT((LEN(Settings!$F$6:$F$13)&gt;0)*ISNUMBER(SEARCH(Settings!$F$6:$F$13,$O6355)))=0),1,0))</f>
        <v/>
      </c>
      <c r="AM6355">
        <f>IF($AI6355=1,IFERROR(IF(VALUE($C6355)&lt;100000000,VALUE($C6355),1000000000),IFERROR(IF(VALUE(MID($C6355,2,20))&lt;100000000,VALUE(MID($C6355,2,20)),1000000000),1000000000))+ROW()/100000,"")</f>
        <v/>
      </c>
    </row>
    <row r="6356">
      <c r="E6356" s="14" t="n"/>
      <c r="M6356" s="8">
        <f>IF($C6356="","",L6356*T6356/100)</f>
        <v/>
      </c>
      <c r="S6356" s="8" t="n"/>
      <c r="T6356" s="8" t="n"/>
      <c r="W6356">
        <f>IF($C6356="","",IF($AL6356=1,0,IF($AK6356=1,Settings!$C$6,Settings!$C$7))*100)</f>
        <v/>
      </c>
      <c r="X6356" s="8">
        <f>IF($C6356="","",T6356*W6356/100)</f>
        <v/>
      </c>
      <c r="Y6356" s="8">
        <f>IF($C6356="","",T6356-X6356)</f>
        <v/>
      </c>
      <c r="Z6356" s="8">
        <f>IF($C6356="","",Y6356-M6356)</f>
        <v/>
      </c>
      <c r="AD6356" s="8" t="n"/>
      <c r="AG6356" s="14" t="n"/>
      <c r="AI6356">
        <f>IF($C6356="","",IF(COUNTIF($C$2:$C6356,$C6356)=1,1,0))</f>
        <v/>
      </c>
      <c r="AJ6356">
        <f>IF($AI6356=1,SUMPRODUCT(--($AM$2:$AM$7001&lt;$AM6356))+1,"")</f>
        <v/>
      </c>
      <c r="AK6356">
        <f>IF($C6356="","",IF(OR($P6356=TRUE(),$P6356="TRUE"),1,0))</f>
        <v/>
      </c>
      <c r="AL6356">
        <f>IF($C6356="","",IF(AND($V6356="Yes",SUMPRODUCT((LEN(Settings!$F$6:$F$13)&gt;0)*ISNUMBER(SEARCH(Settings!$F$6:$F$13,$O6356)))=0),1,0))</f>
        <v/>
      </c>
      <c r="AM6356">
        <f>IF($AI6356=1,IFERROR(IF(VALUE($C6356)&lt;100000000,VALUE($C6356),1000000000),IFERROR(IF(VALUE(MID($C6356,2,20))&lt;100000000,VALUE(MID($C6356,2,20)),1000000000),1000000000))+ROW()/100000,"")</f>
        <v/>
      </c>
    </row>
    <row r="6357">
      <c r="E6357" s="14" t="n"/>
      <c r="M6357" s="8">
        <f>IF($C6357="","",L6357*T6357/100)</f>
        <v/>
      </c>
      <c r="S6357" s="8" t="n"/>
      <c r="T6357" s="8" t="n"/>
      <c r="W6357">
        <f>IF($C6357="","",IF($AL6357=1,0,IF($AK6357=1,Settings!$C$6,Settings!$C$7))*100)</f>
        <v/>
      </c>
      <c r="X6357" s="8">
        <f>IF($C6357="","",T6357*W6357/100)</f>
        <v/>
      </c>
      <c r="Y6357" s="8">
        <f>IF($C6357="","",T6357-X6357)</f>
        <v/>
      </c>
      <c r="Z6357" s="8">
        <f>IF($C6357="","",Y6357-M6357)</f>
        <v/>
      </c>
      <c r="AD6357" s="8" t="n"/>
      <c r="AG6357" s="14" t="n"/>
      <c r="AI6357">
        <f>IF($C6357="","",IF(COUNTIF($C$2:$C6357,$C6357)=1,1,0))</f>
        <v/>
      </c>
      <c r="AJ6357">
        <f>IF($AI6357=1,SUMPRODUCT(--($AM$2:$AM$7001&lt;$AM6357))+1,"")</f>
        <v/>
      </c>
      <c r="AK6357">
        <f>IF($C6357="","",IF(OR($P6357=TRUE(),$P6357="TRUE"),1,0))</f>
        <v/>
      </c>
      <c r="AL6357">
        <f>IF($C6357="","",IF(AND($V6357="Yes",SUMPRODUCT((LEN(Settings!$F$6:$F$13)&gt;0)*ISNUMBER(SEARCH(Settings!$F$6:$F$13,$O6357)))=0),1,0))</f>
        <v/>
      </c>
      <c r="AM6357">
        <f>IF($AI6357=1,IFERROR(IF(VALUE($C6357)&lt;100000000,VALUE($C6357),1000000000),IFERROR(IF(VALUE(MID($C6357,2,20))&lt;100000000,VALUE(MID($C6357,2,20)),1000000000),1000000000))+ROW()/100000,"")</f>
        <v/>
      </c>
    </row>
    <row r="6358">
      <c r="E6358" s="14" t="n"/>
      <c r="M6358" s="8">
        <f>IF($C6358="","",L6358*T6358/100)</f>
        <v/>
      </c>
      <c r="S6358" s="8" t="n"/>
      <c r="T6358" s="8" t="n"/>
      <c r="W6358">
        <f>IF($C6358="","",IF($AL6358=1,0,IF($AK6358=1,Settings!$C$6,Settings!$C$7))*100)</f>
        <v/>
      </c>
      <c r="X6358" s="8">
        <f>IF($C6358="","",T6358*W6358/100)</f>
        <v/>
      </c>
      <c r="Y6358" s="8">
        <f>IF($C6358="","",T6358-X6358)</f>
        <v/>
      </c>
      <c r="Z6358" s="8">
        <f>IF($C6358="","",Y6358-M6358)</f>
        <v/>
      </c>
      <c r="AD6358" s="8" t="n"/>
      <c r="AG6358" s="14" t="n"/>
      <c r="AI6358">
        <f>IF($C6358="","",IF(COUNTIF($C$2:$C6358,$C6358)=1,1,0))</f>
        <v/>
      </c>
      <c r="AJ6358">
        <f>IF($AI6358=1,SUMPRODUCT(--($AM$2:$AM$7001&lt;$AM6358))+1,"")</f>
        <v/>
      </c>
      <c r="AK6358">
        <f>IF($C6358="","",IF(OR($P6358=TRUE(),$P6358="TRUE"),1,0))</f>
        <v/>
      </c>
      <c r="AL6358">
        <f>IF($C6358="","",IF(AND($V6358="Yes",SUMPRODUCT((LEN(Settings!$F$6:$F$13)&gt;0)*ISNUMBER(SEARCH(Settings!$F$6:$F$13,$O6358)))=0),1,0))</f>
        <v/>
      </c>
      <c r="AM6358">
        <f>IF($AI6358=1,IFERROR(IF(VALUE($C6358)&lt;100000000,VALUE($C6358),1000000000),IFERROR(IF(VALUE(MID($C6358,2,20))&lt;100000000,VALUE(MID($C6358,2,20)),1000000000),1000000000))+ROW()/100000,"")</f>
        <v/>
      </c>
    </row>
    <row r="6359">
      <c r="E6359" s="14" t="n"/>
      <c r="M6359" s="8">
        <f>IF($C6359="","",L6359*T6359/100)</f>
        <v/>
      </c>
      <c r="S6359" s="8" t="n"/>
      <c r="T6359" s="8" t="n"/>
      <c r="W6359">
        <f>IF($C6359="","",IF($AL6359=1,0,IF($AK6359=1,Settings!$C$6,Settings!$C$7))*100)</f>
        <v/>
      </c>
      <c r="X6359" s="8">
        <f>IF($C6359="","",T6359*W6359/100)</f>
        <v/>
      </c>
      <c r="Y6359" s="8">
        <f>IF($C6359="","",T6359-X6359)</f>
        <v/>
      </c>
      <c r="Z6359" s="8">
        <f>IF($C6359="","",Y6359-M6359)</f>
        <v/>
      </c>
      <c r="AD6359" s="8" t="n"/>
      <c r="AG6359" s="14" t="n"/>
      <c r="AI6359">
        <f>IF($C6359="","",IF(COUNTIF($C$2:$C6359,$C6359)=1,1,0))</f>
        <v/>
      </c>
      <c r="AJ6359">
        <f>IF($AI6359=1,SUMPRODUCT(--($AM$2:$AM$7001&lt;$AM6359))+1,"")</f>
        <v/>
      </c>
      <c r="AK6359">
        <f>IF($C6359="","",IF(OR($P6359=TRUE(),$P6359="TRUE"),1,0))</f>
        <v/>
      </c>
      <c r="AL6359">
        <f>IF($C6359="","",IF(AND($V6359="Yes",SUMPRODUCT((LEN(Settings!$F$6:$F$13)&gt;0)*ISNUMBER(SEARCH(Settings!$F$6:$F$13,$O6359)))=0),1,0))</f>
        <v/>
      </c>
      <c r="AM6359">
        <f>IF($AI6359=1,IFERROR(IF(VALUE($C6359)&lt;100000000,VALUE($C6359),1000000000),IFERROR(IF(VALUE(MID($C6359,2,20))&lt;100000000,VALUE(MID($C6359,2,20)),1000000000),1000000000))+ROW()/100000,"")</f>
        <v/>
      </c>
    </row>
    <row r="6360">
      <c r="E6360" s="14" t="n"/>
      <c r="M6360" s="8">
        <f>IF($C6360="","",L6360*T6360/100)</f>
        <v/>
      </c>
      <c r="S6360" s="8" t="n"/>
      <c r="T6360" s="8" t="n"/>
      <c r="W6360">
        <f>IF($C6360="","",IF($AL6360=1,0,IF($AK6360=1,Settings!$C$6,Settings!$C$7))*100)</f>
        <v/>
      </c>
      <c r="X6360" s="8">
        <f>IF($C6360="","",T6360*W6360/100)</f>
        <v/>
      </c>
      <c r="Y6360" s="8">
        <f>IF($C6360="","",T6360-X6360)</f>
        <v/>
      </c>
      <c r="Z6360" s="8">
        <f>IF($C6360="","",Y6360-M6360)</f>
        <v/>
      </c>
      <c r="AD6360" s="8" t="n"/>
      <c r="AG6360" s="14" t="n"/>
      <c r="AI6360">
        <f>IF($C6360="","",IF(COUNTIF($C$2:$C6360,$C6360)=1,1,0))</f>
        <v/>
      </c>
      <c r="AJ6360">
        <f>IF($AI6360=1,SUMPRODUCT(--($AM$2:$AM$7001&lt;$AM6360))+1,"")</f>
        <v/>
      </c>
      <c r="AK6360">
        <f>IF($C6360="","",IF(OR($P6360=TRUE(),$P6360="TRUE"),1,0))</f>
        <v/>
      </c>
      <c r="AL6360">
        <f>IF($C6360="","",IF(AND($V6360="Yes",SUMPRODUCT((LEN(Settings!$F$6:$F$13)&gt;0)*ISNUMBER(SEARCH(Settings!$F$6:$F$13,$O6360)))=0),1,0))</f>
        <v/>
      </c>
      <c r="AM6360">
        <f>IF($AI6360=1,IFERROR(IF(VALUE($C6360)&lt;100000000,VALUE($C6360),1000000000),IFERROR(IF(VALUE(MID($C6360,2,20))&lt;100000000,VALUE(MID($C6360,2,20)),1000000000),1000000000))+ROW()/100000,"")</f>
        <v/>
      </c>
    </row>
    <row r="6361">
      <c r="E6361" s="14" t="n"/>
      <c r="M6361" s="8">
        <f>IF($C6361="","",L6361*T6361/100)</f>
        <v/>
      </c>
      <c r="S6361" s="8" t="n"/>
      <c r="T6361" s="8" t="n"/>
      <c r="W6361">
        <f>IF($C6361="","",IF($AL6361=1,0,IF($AK6361=1,Settings!$C$6,Settings!$C$7))*100)</f>
        <v/>
      </c>
      <c r="X6361" s="8">
        <f>IF($C6361="","",T6361*W6361/100)</f>
        <v/>
      </c>
      <c r="Y6361" s="8">
        <f>IF($C6361="","",T6361-X6361)</f>
        <v/>
      </c>
      <c r="Z6361" s="8">
        <f>IF($C6361="","",Y6361-M6361)</f>
        <v/>
      </c>
      <c r="AD6361" s="8" t="n"/>
      <c r="AG6361" s="14" t="n"/>
      <c r="AI6361">
        <f>IF($C6361="","",IF(COUNTIF($C$2:$C6361,$C6361)=1,1,0))</f>
        <v/>
      </c>
      <c r="AJ6361">
        <f>IF($AI6361=1,SUMPRODUCT(--($AM$2:$AM$7001&lt;$AM6361))+1,"")</f>
        <v/>
      </c>
      <c r="AK6361">
        <f>IF($C6361="","",IF(OR($P6361=TRUE(),$P6361="TRUE"),1,0))</f>
        <v/>
      </c>
      <c r="AL6361">
        <f>IF($C6361="","",IF(AND($V6361="Yes",SUMPRODUCT((LEN(Settings!$F$6:$F$13)&gt;0)*ISNUMBER(SEARCH(Settings!$F$6:$F$13,$O6361)))=0),1,0))</f>
        <v/>
      </c>
      <c r="AM6361">
        <f>IF($AI6361=1,IFERROR(IF(VALUE($C6361)&lt;100000000,VALUE($C6361),1000000000),IFERROR(IF(VALUE(MID($C6361,2,20))&lt;100000000,VALUE(MID($C6361,2,20)),1000000000),1000000000))+ROW()/100000,"")</f>
        <v/>
      </c>
    </row>
    <row r="6362">
      <c r="E6362" s="14" t="n"/>
      <c r="M6362" s="8">
        <f>IF($C6362="","",L6362*T6362/100)</f>
        <v/>
      </c>
      <c r="S6362" s="8" t="n"/>
      <c r="T6362" s="8" t="n"/>
      <c r="W6362">
        <f>IF($C6362="","",IF($AL6362=1,0,IF($AK6362=1,Settings!$C$6,Settings!$C$7))*100)</f>
        <v/>
      </c>
      <c r="X6362" s="8">
        <f>IF($C6362="","",T6362*W6362/100)</f>
        <v/>
      </c>
      <c r="Y6362" s="8">
        <f>IF($C6362="","",T6362-X6362)</f>
        <v/>
      </c>
      <c r="Z6362" s="8">
        <f>IF($C6362="","",Y6362-M6362)</f>
        <v/>
      </c>
      <c r="AD6362" s="8" t="n"/>
      <c r="AG6362" s="14" t="n"/>
      <c r="AI6362">
        <f>IF($C6362="","",IF(COUNTIF($C$2:$C6362,$C6362)=1,1,0))</f>
        <v/>
      </c>
      <c r="AJ6362">
        <f>IF($AI6362=1,SUMPRODUCT(--($AM$2:$AM$7001&lt;$AM6362))+1,"")</f>
        <v/>
      </c>
      <c r="AK6362">
        <f>IF($C6362="","",IF(OR($P6362=TRUE(),$P6362="TRUE"),1,0))</f>
        <v/>
      </c>
      <c r="AL6362">
        <f>IF($C6362="","",IF(AND($V6362="Yes",SUMPRODUCT((LEN(Settings!$F$6:$F$13)&gt;0)*ISNUMBER(SEARCH(Settings!$F$6:$F$13,$O6362)))=0),1,0))</f>
        <v/>
      </c>
      <c r="AM6362">
        <f>IF($AI6362=1,IFERROR(IF(VALUE($C6362)&lt;100000000,VALUE($C6362),1000000000),IFERROR(IF(VALUE(MID($C6362,2,20))&lt;100000000,VALUE(MID($C6362,2,20)),1000000000),1000000000))+ROW()/100000,"")</f>
        <v/>
      </c>
    </row>
    <row r="6363">
      <c r="E6363" s="14" t="n"/>
      <c r="M6363" s="8">
        <f>IF($C6363="","",L6363*T6363/100)</f>
        <v/>
      </c>
      <c r="S6363" s="8" t="n"/>
      <c r="T6363" s="8" t="n"/>
      <c r="W6363">
        <f>IF($C6363="","",IF($AL6363=1,0,IF($AK6363=1,Settings!$C$6,Settings!$C$7))*100)</f>
        <v/>
      </c>
      <c r="X6363" s="8">
        <f>IF($C6363="","",T6363*W6363/100)</f>
        <v/>
      </c>
      <c r="Y6363" s="8">
        <f>IF($C6363="","",T6363-X6363)</f>
        <v/>
      </c>
      <c r="Z6363" s="8">
        <f>IF($C6363="","",Y6363-M6363)</f>
        <v/>
      </c>
      <c r="AD6363" s="8" t="n"/>
      <c r="AG6363" s="14" t="n"/>
      <c r="AI6363">
        <f>IF($C6363="","",IF(COUNTIF($C$2:$C6363,$C6363)=1,1,0))</f>
        <v/>
      </c>
      <c r="AJ6363">
        <f>IF($AI6363=1,SUMPRODUCT(--($AM$2:$AM$7001&lt;$AM6363))+1,"")</f>
        <v/>
      </c>
      <c r="AK6363">
        <f>IF($C6363="","",IF(OR($P6363=TRUE(),$P6363="TRUE"),1,0))</f>
        <v/>
      </c>
      <c r="AL6363">
        <f>IF($C6363="","",IF(AND($V6363="Yes",SUMPRODUCT((LEN(Settings!$F$6:$F$13)&gt;0)*ISNUMBER(SEARCH(Settings!$F$6:$F$13,$O6363)))=0),1,0))</f>
        <v/>
      </c>
      <c r="AM6363">
        <f>IF($AI6363=1,IFERROR(IF(VALUE($C6363)&lt;100000000,VALUE($C6363),1000000000),IFERROR(IF(VALUE(MID($C6363,2,20))&lt;100000000,VALUE(MID($C6363,2,20)),1000000000),1000000000))+ROW()/100000,"")</f>
        <v/>
      </c>
    </row>
    <row r="6364">
      <c r="E6364" s="14" t="n"/>
      <c r="M6364" s="8">
        <f>IF($C6364="","",L6364*T6364/100)</f>
        <v/>
      </c>
      <c r="S6364" s="8" t="n"/>
      <c r="T6364" s="8" t="n"/>
      <c r="W6364">
        <f>IF($C6364="","",IF($AL6364=1,0,IF($AK6364=1,Settings!$C$6,Settings!$C$7))*100)</f>
        <v/>
      </c>
      <c r="X6364" s="8">
        <f>IF($C6364="","",T6364*W6364/100)</f>
        <v/>
      </c>
      <c r="Y6364" s="8">
        <f>IF($C6364="","",T6364-X6364)</f>
        <v/>
      </c>
      <c r="Z6364" s="8">
        <f>IF($C6364="","",Y6364-M6364)</f>
        <v/>
      </c>
      <c r="AD6364" s="8" t="n"/>
      <c r="AG6364" s="14" t="n"/>
      <c r="AI6364">
        <f>IF($C6364="","",IF(COUNTIF($C$2:$C6364,$C6364)=1,1,0))</f>
        <v/>
      </c>
      <c r="AJ6364">
        <f>IF($AI6364=1,SUMPRODUCT(--($AM$2:$AM$7001&lt;$AM6364))+1,"")</f>
        <v/>
      </c>
      <c r="AK6364">
        <f>IF($C6364="","",IF(OR($P6364=TRUE(),$P6364="TRUE"),1,0))</f>
        <v/>
      </c>
      <c r="AL6364">
        <f>IF($C6364="","",IF(AND($V6364="Yes",SUMPRODUCT((LEN(Settings!$F$6:$F$13)&gt;0)*ISNUMBER(SEARCH(Settings!$F$6:$F$13,$O6364)))=0),1,0))</f>
        <v/>
      </c>
      <c r="AM6364">
        <f>IF($AI6364=1,IFERROR(IF(VALUE($C6364)&lt;100000000,VALUE($C6364),1000000000),IFERROR(IF(VALUE(MID($C6364,2,20))&lt;100000000,VALUE(MID($C6364,2,20)),1000000000),1000000000))+ROW()/100000,"")</f>
        <v/>
      </c>
    </row>
    <row r="6365">
      <c r="E6365" s="14" t="n"/>
      <c r="M6365" s="8">
        <f>IF($C6365="","",L6365*T6365/100)</f>
        <v/>
      </c>
      <c r="S6365" s="8" t="n"/>
      <c r="T6365" s="8" t="n"/>
      <c r="W6365">
        <f>IF($C6365="","",IF($AL6365=1,0,IF($AK6365=1,Settings!$C$6,Settings!$C$7))*100)</f>
        <v/>
      </c>
      <c r="X6365" s="8">
        <f>IF($C6365="","",T6365*W6365/100)</f>
        <v/>
      </c>
      <c r="Y6365" s="8">
        <f>IF($C6365="","",T6365-X6365)</f>
        <v/>
      </c>
      <c r="Z6365" s="8">
        <f>IF($C6365="","",Y6365-M6365)</f>
        <v/>
      </c>
      <c r="AD6365" s="8" t="n"/>
      <c r="AG6365" s="14" t="n"/>
      <c r="AI6365">
        <f>IF($C6365="","",IF(COUNTIF($C$2:$C6365,$C6365)=1,1,0))</f>
        <v/>
      </c>
      <c r="AJ6365">
        <f>IF($AI6365=1,SUMPRODUCT(--($AM$2:$AM$7001&lt;$AM6365))+1,"")</f>
        <v/>
      </c>
      <c r="AK6365">
        <f>IF($C6365="","",IF(OR($P6365=TRUE(),$P6365="TRUE"),1,0))</f>
        <v/>
      </c>
      <c r="AL6365">
        <f>IF($C6365="","",IF(AND($V6365="Yes",SUMPRODUCT((LEN(Settings!$F$6:$F$13)&gt;0)*ISNUMBER(SEARCH(Settings!$F$6:$F$13,$O6365)))=0),1,0))</f>
        <v/>
      </c>
      <c r="AM6365">
        <f>IF($AI6365=1,IFERROR(IF(VALUE($C6365)&lt;100000000,VALUE($C6365),1000000000),IFERROR(IF(VALUE(MID($C6365,2,20))&lt;100000000,VALUE(MID($C6365,2,20)),1000000000),1000000000))+ROW()/100000,"")</f>
        <v/>
      </c>
    </row>
    <row r="6366">
      <c r="E6366" s="14" t="n"/>
      <c r="M6366" s="8">
        <f>IF($C6366="","",L6366*T6366/100)</f>
        <v/>
      </c>
      <c r="S6366" s="8" t="n"/>
      <c r="T6366" s="8" t="n"/>
      <c r="W6366">
        <f>IF($C6366="","",IF($AL6366=1,0,IF($AK6366=1,Settings!$C$6,Settings!$C$7))*100)</f>
        <v/>
      </c>
      <c r="X6366" s="8">
        <f>IF($C6366="","",T6366*W6366/100)</f>
        <v/>
      </c>
      <c r="Y6366" s="8">
        <f>IF($C6366="","",T6366-X6366)</f>
        <v/>
      </c>
      <c r="Z6366" s="8">
        <f>IF($C6366="","",Y6366-M6366)</f>
        <v/>
      </c>
      <c r="AD6366" s="8" t="n"/>
      <c r="AG6366" s="14" t="n"/>
      <c r="AI6366">
        <f>IF($C6366="","",IF(COUNTIF($C$2:$C6366,$C6366)=1,1,0))</f>
        <v/>
      </c>
      <c r="AJ6366">
        <f>IF($AI6366=1,SUMPRODUCT(--($AM$2:$AM$7001&lt;$AM6366))+1,"")</f>
        <v/>
      </c>
      <c r="AK6366">
        <f>IF($C6366="","",IF(OR($P6366=TRUE(),$P6366="TRUE"),1,0))</f>
        <v/>
      </c>
      <c r="AL6366">
        <f>IF($C6366="","",IF(AND($V6366="Yes",SUMPRODUCT((LEN(Settings!$F$6:$F$13)&gt;0)*ISNUMBER(SEARCH(Settings!$F$6:$F$13,$O6366)))=0),1,0))</f>
        <v/>
      </c>
      <c r="AM6366">
        <f>IF($AI6366=1,IFERROR(IF(VALUE($C6366)&lt;100000000,VALUE($C6366),1000000000),IFERROR(IF(VALUE(MID($C6366,2,20))&lt;100000000,VALUE(MID($C6366,2,20)),1000000000),1000000000))+ROW()/100000,"")</f>
        <v/>
      </c>
    </row>
    <row r="6367">
      <c r="E6367" s="14" t="n"/>
      <c r="M6367" s="8">
        <f>IF($C6367="","",L6367*T6367/100)</f>
        <v/>
      </c>
      <c r="S6367" s="8" t="n"/>
      <c r="T6367" s="8" t="n"/>
      <c r="W6367">
        <f>IF($C6367="","",IF($AL6367=1,0,IF($AK6367=1,Settings!$C$6,Settings!$C$7))*100)</f>
        <v/>
      </c>
      <c r="X6367" s="8">
        <f>IF($C6367="","",T6367*W6367/100)</f>
        <v/>
      </c>
      <c r="Y6367" s="8">
        <f>IF($C6367="","",T6367-X6367)</f>
        <v/>
      </c>
      <c r="Z6367" s="8">
        <f>IF($C6367="","",Y6367-M6367)</f>
        <v/>
      </c>
      <c r="AD6367" s="8" t="n"/>
      <c r="AG6367" s="14" t="n"/>
      <c r="AI6367">
        <f>IF($C6367="","",IF(COUNTIF($C$2:$C6367,$C6367)=1,1,0))</f>
        <v/>
      </c>
      <c r="AJ6367">
        <f>IF($AI6367=1,SUMPRODUCT(--($AM$2:$AM$7001&lt;$AM6367))+1,"")</f>
        <v/>
      </c>
      <c r="AK6367">
        <f>IF($C6367="","",IF(OR($P6367=TRUE(),$P6367="TRUE"),1,0))</f>
        <v/>
      </c>
      <c r="AL6367">
        <f>IF($C6367="","",IF(AND($V6367="Yes",SUMPRODUCT((LEN(Settings!$F$6:$F$13)&gt;0)*ISNUMBER(SEARCH(Settings!$F$6:$F$13,$O6367)))=0),1,0))</f>
        <v/>
      </c>
      <c r="AM6367">
        <f>IF($AI6367=1,IFERROR(IF(VALUE($C6367)&lt;100000000,VALUE($C6367),1000000000),IFERROR(IF(VALUE(MID($C6367,2,20))&lt;100000000,VALUE(MID($C6367,2,20)),1000000000),1000000000))+ROW()/100000,"")</f>
        <v/>
      </c>
    </row>
    <row r="6368">
      <c r="E6368" s="14" t="n"/>
      <c r="M6368" s="8">
        <f>IF($C6368="","",L6368*T6368/100)</f>
        <v/>
      </c>
      <c r="S6368" s="8" t="n"/>
      <c r="T6368" s="8" t="n"/>
      <c r="W6368">
        <f>IF($C6368="","",IF($AL6368=1,0,IF($AK6368=1,Settings!$C$6,Settings!$C$7))*100)</f>
        <v/>
      </c>
      <c r="X6368" s="8">
        <f>IF($C6368="","",T6368*W6368/100)</f>
        <v/>
      </c>
      <c r="Y6368" s="8">
        <f>IF($C6368="","",T6368-X6368)</f>
        <v/>
      </c>
      <c r="Z6368" s="8">
        <f>IF($C6368="","",Y6368-M6368)</f>
        <v/>
      </c>
      <c r="AD6368" s="8" t="n"/>
      <c r="AG6368" s="14" t="n"/>
      <c r="AI6368">
        <f>IF($C6368="","",IF(COUNTIF($C$2:$C6368,$C6368)=1,1,0))</f>
        <v/>
      </c>
      <c r="AJ6368">
        <f>IF($AI6368=1,SUMPRODUCT(--($AM$2:$AM$7001&lt;$AM6368))+1,"")</f>
        <v/>
      </c>
      <c r="AK6368">
        <f>IF($C6368="","",IF(OR($P6368=TRUE(),$P6368="TRUE"),1,0))</f>
        <v/>
      </c>
      <c r="AL6368">
        <f>IF($C6368="","",IF(AND($V6368="Yes",SUMPRODUCT((LEN(Settings!$F$6:$F$13)&gt;0)*ISNUMBER(SEARCH(Settings!$F$6:$F$13,$O6368)))=0),1,0))</f>
        <v/>
      </c>
      <c r="AM6368">
        <f>IF($AI6368=1,IFERROR(IF(VALUE($C6368)&lt;100000000,VALUE($C6368),1000000000),IFERROR(IF(VALUE(MID($C6368,2,20))&lt;100000000,VALUE(MID($C6368,2,20)),1000000000),1000000000))+ROW()/100000,"")</f>
        <v/>
      </c>
    </row>
    <row r="6369">
      <c r="E6369" s="14" t="n"/>
      <c r="M6369" s="8">
        <f>IF($C6369="","",L6369*T6369/100)</f>
        <v/>
      </c>
      <c r="S6369" s="8" t="n"/>
      <c r="T6369" s="8" t="n"/>
      <c r="W6369">
        <f>IF($C6369="","",IF($AL6369=1,0,IF($AK6369=1,Settings!$C$6,Settings!$C$7))*100)</f>
        <v/>
      </c>
      <c r="X6369" s="8">
        <f>IF($C6369="","",T6369*W6369/100)</f>
        <v/>
      </c>
      <c r="Y6369" s="8">
        <f>IF($C6369="","",T6369-X6369)</f>
        <v/>
      </c>
      <c r="Z6369" s="8">
        <f>IF($C6369="","",Y6369-M6369)</f>
        <v/>
      </c>
      <c r="AD6369" s="8" t="n"/>
      <c r="AG6369" s="14" t="n"/>
      <c r="AI6369">
        <f>IF($C6369="","",IF(COUNTIF($C$2:$C6369,$C6369)=1,1,0))</f>
        <v/>
      </c>
      <c r="AJ6369">
        <f>IF($AI6369=1,SUMPRODUCT(--($AM$2:$AM$7001&lt;$AM6369))+1,"")</f>
        <v/>
      </c>
      <c r="AK6369">
        <f>IF($C6369="","",IF(OR($P6369=TRUE(),$P6369="TRUE"),1,0))</f>
        <v/>
      </c>
      <c r="AL6369">
        <f>IF($C6369="","",IF(AND($V6369="Yes",SUMPRODUCT((LEN(Settings!$F$6:$F$13)&gt;0)*ISNUMBER(SEARCH(Settings!$F$6:$F$13,$O6369)))=0),1,0))</f>
        <v/>
      </c>
      <c r="AM6369">
        <f>IF($AI6369=1,IFERROR(IF(VALUE($C6369)&lt;100000000,VALUE($C6369),1000000000),IFERROR(IF(VALUE(MID($C6369,2,20))&lt;100000000,VALUE(MID($C6369,2,20)),1000000000),1000000000))+ROW()/100000,"")</f>
        <v/>
      </c>
    </row>
    <row r="6370">
      <c r="E6370" s="14" t="n"/>
      <c r="M6370" s="8">
        <f>IF($C6370="","",L6370*T6370/100)</f>
        <v/>
      </c>
      <c r="S6370" s="8" t="n"/>
      <c r="T6370" s="8" t="n"/>
      <c r="W6370">
        <f>IF($C6370="","",IF($AL6370=1,0,IF($AK6370=1,Settings!$C$6,Settings!$C$7))*100)</f>
        <v/>
      </c>
      <c r="X6370" s="8">
        <f>IF($C6370="","",T6370*W6370/100)</f>
        <v/>
      </c>
      <c r="Y6370" s="8">
        <f>IF($C6370="","",T6370-X6370)</f>
        <v/>
      </c>
      <c r="Z6370" s="8">
        <f>IF($C6370="","",Y6370-M6370)</f>
        <v/>
      </c>
      <c r="AD6370" s="8" t="n"/>
      <c r="AG6370" s="14" t="n"/>
      <c r="AI6370">
        <f>IF($C6370="","",IF(COUNTIF($C$2:$C6370,$C6370)=1,1,0))</f>
        <v/>
      </c>
      <c r="AJ6370">
        <f>IF($AI6370=1,SUMPRODUCT(--($AM$2:$AM$7001&lt;$AM6370))+1,"")</f>
        <v/>
      </c>
      <c r="AK6370">
        <f>IF($C6370="","",IF(OR($P6370=TRUE(),$P6370="TRUE"),1,0))</f>
        <v/>
      </c>
      <c r="AL6370">
        <f>IF($C6370="","",IF(AND($V6370="Yes",SUMPRODUCT((LEN(Settings!$F$6:$F$13)&gt;0)*ISNUMBER(SEARCH(Settings!$F$6:$F$13,$O6370)))=0),1,0))</f>
        <v/>
      </c>
      <c r="AM6370">
        <f>IF($AI6370=1,IFERROR(IF(VALUE($C6370)&lt;100000000,VALUE($C6370),1000000000),IFERROR(IF(VALUE(MID($C6370,2,20))&lt;100000000,VALUE(MID($C6370,2,20)),1000000000),1000000000))+ROW()/100000,"")</f>
        <v/>
      </c>
    </row>
    <row r="6371">
      <c r="E6371" s="14" t="n"/>
      <c r="M6371" s="8">
        <f>IF($C6371="","",L6371*T6371/100)</f>
        <v/>
      </c>
      <c r="S6371" s="8" t="n"/>
      <c r="T6371" s="8" t="n"/>
      <c r="W6371">
        <f>IF($C6371="","",IF($AL6371=1,0,IF($AK6371=1,Settings!$C$6,Settings!$C$7))*100)</f>
        <v/>
      </c>
      <c r="X6371" s="8">
        <f>IF($C6371="","",T6371*W6371/100)</f>
        <v/>
      </c>
      <c r="Y6371" s="8">
        <f>IF($C6371="","",T6371-X6371)</f>
        <v/>
      </c>
      <c r="Z6371" s="8">
        <f>IF($C6371="","",Y6371-M6371)</f>
        <v/>
      </c>
      <c r="AD6371" s="8" t="n"/>
      <c r="AG6371" s="14" t="n"/>
      <c r="AI6371">
        <f>IF($C6371="","",IF(COUNTIF($C$2:$C6371,$C6371)=1,1,0))</f>
        <v/>
      </c>
      <c r="AJ6371">
        <f>IF($AI6371=1,SUMPRODUCT(--($AM$2:$AM$7001&lt;$AM6371))+1,"")</f>
        <v/>
      </c>
      <c r="AK6371">
        <f>IF($C6371="","",IF(OR($P6371=TRUE(),$P6371="TRUE"),1,0))</f>
        <v/>
      </c>
      <c r="AL6371">
        <f>IF($C6371="","",IF(AND($V6371="Yes",SUMPRODUCT((LEN(Settings!$F$6:$F$13)&gt;0)*ISNUMBER(SEARCH(Settings!$F$6:$F$13,$O6371)))=0),1,0))</f>
        <v/>
      </c>
      <c r="AM6371">
        <f>IF($AI6371=1,IFERROR(IF(VALUE($C6371)&lt;100000000,VALUE($C6371),1000000000),IFERROR(IF(VALUE(MID($C6371,2,20))&lt;100000000,VALUE(MID($C6371,2,20)),1000000000),1000000000))+ROW()/100000,"")</f>
        <v/>
      </c>
    </row>
    <row r="6372">
      <c r="E6372" s="14" t="n"/>
      <c r="M6372" s="8">
        <f>IF($C6372="","",L6372*T6372/100)</f>
        <v/>
      </c>
      <c r="S6372" s="8" t="n"/>
      <c r="T6372" s="8" t="n"/>
      <c r="W6372">
        <f>IF($C6372="","",IF($AL6372=1,0,IF($AK6372=1,Settings!$C$6,Settings!$C$7))*100)</f>
        <v/>
      </c>
      <c r="X6372" s="8">
        <f>IF($C6372="","",T6372*W6372/100)</f>
        <v/>
      </c>
      <c r="Y6372" s="8">
        <f>IF($C6372="","",T6372-X6372)</f>
        <v/>
      </c>
      <c r="Z6372" s="8">
        <f>IF($C6372="","",Y6372-M6372)</f>
        <v/>
      </c>
      <c r="AD6372" s="8" t="n"/>
      <c r="AG6372" s="14" t="n"/>
      <c r="AI6372">
        <f>IF($C6372="","",IF(COUNTIF($C$2:$C6372,$C6372)=1,1,0))</f>
        <v/>
      </c>
      <c r="AJ6372">
        <f>IF($AI6372=1,SUMPRODUCT(--($AM$2:$AM$7001&lt;$AM6372))+1,"")</f>
        <v/>
      </c>
      <c r="AK6372">
        <f>IF($C6372="","",IF(OR($P6372=TRUE(),$P6372="TRUE"),1,0))</f>
        <v/>
      </c>
      <c r="AL6372">
        <f>IF($C6372="","",IF(AND($V6372="Yes",SUMPRODUCT((LEN(Settings!$F$6:$F$13)&gt;0)*ISNUMBER(SEARCH(Settings!$F$6:$F$13,$O6372)))=0),1,0))</f>
        <v/>
      </c>
      <c r="AM6372">
        <f>IF($AI6372=1,IFERROR(IF(VALUE($C6372)&lt;100000000,VALUE($C6372),1000000000),IFERROR(IF(VALUE(MID($C6372,2,20))&lt;100000000,VALUE(MID($C6372,2,20)),1000000000),1000000000))+ROW()/100000,"")</f>
        <v/>
      </c>
    </row>
    <row r="6373">
      <c r="E6373" s="14" t="n"/>
      <c r="M6373" s="8">
        <f>IF($C6373="","",L6373*T6373/100)</f>
        <v/>
      </c>
      <c r="S6373" s="8" t="n"/>
      <c r="T6373" s="8" t="n"/>
      <c r="W6373">
        <f>IF($C6373="","",IF($AL6373=1,0,IF($AK6373=1,Settings!$C$6,Settings!$C$7))*100)</f>
        <v/>
      </c>
      <c r="X6373" s="8">
        <f>IF($C6373="","",T6373*W6373/100)</f>
        <v/>
      </c>
      <c r="Y6373" s="8">
        <f>IF($C6373="","",T6373-X6373)</f>
        <v/>
      </c>
      <c r="Z6373" s="8">
        <f>IF($C6373="","",Y6373-M6373)</f>
        <v/>
      </c>
      <c r="AD6373" s="8" t="n"/>
      <c r="AG6373" s="14" t="n"/>
      <c r="AI6373">
        <f>IF($C6373="","",IF(COUNTIF($C$2:$C6373,$C6373)=1,1,0))</f>
        <v/>
      </c>
      <c r="AJ6373">
        <f>IF($AI6373=1,SUMPRODUCT(--($AM$2:$AM$7001&lt;$AM6373))+1,"")</f>
        <v/>
      </c>
      <c r="AK6373">
        <f>IF($C6373="","",IF(OR($P6373=TRUE(),$P6373="TRUE"),1,0))</f>
        <v/>
      </c>
      <c r="AL6373">
        <f>IF($C6373="","",IF(AND($V6373="Yes",SUMPRODUCT((LEN(Settings!$F$6:$F$13)&gt;0)*ISNUMBER(SEARCH(Settings!$F$6:$F$13,$O6373)))=0),1,0))</f>
        <v/>
      </c>
      <c r="AM6373">
        <f>IF($AI6373=1,IFERROR(IF(VALUE($C6373)&lt;100000000,VALUE($C6373),1000000000),IFERROR(IF(VALUE(MID($C6373,2,20))&lt;100000000,VALUE(MID($C6373,2,20)),1000000000),1000000000))+ROW()/100000,"")</f>
        <v/>
      </c>
    </row>
    <row r="6374">
      <c r="E6374" s="14" t="n"/>
      <c r="M6374" s="8">
        <f>IF($C6374="","",L6374*T6374/100)</f>
        <v/>
      </c>
      <c r="S6374" s="8" t="n"/>
      <c r="T6374" s="8" t="n"/>
      <c r="W6374">
        <f>IF($C6374="","",IF($AL6374=1,0,IF($AK6374=1,Settings!$C$6,Settings!$C$7))*100)</f>
        <v/>
      </c>
      <c r="X6374" s="8">
        <f>IF($C6374="","",T6374*W6374/100)</f>
        <v/>
      </c>
      <c r="Y6374" s="8">
        <f>IF($C6374="","",T6374-X6374)</f>
        <v/>
      </c>
      <c r="Z6374" s="8">
        <f>IF($C6374="","",Y6374-M6374)</f>
        <v/>
      </c>
      <c r="AD6374" s="8" t="n"/>
      <c r="AG6374" s="14" t="n"/>
      <c r="AI6374">
        <f>IF($C6374="","",IF(COUNTIF($C$2:$C6374,$C6374)=1,1,0))</f>
        <v/>
      </c>
      <c r="AJ6374">
        <f>IF($AI6374=1,SUMPRODUCT(--($AM$2:$AM$7001&lt;$AM6374))+1,"")</f>
        <v/>
      </c>
      <c r="AK6374">
        <f>IF($C6374="","",IF(OR($P6374=TRUE(),$P6374="TRUE"),1,0))</f>
        <v/>
      </c>
      <c r="AL6374">
        <f>IF($C6374="","",IF(AND($V6374="Yes",SUMPRODUCT((LEN(Settings!$F$6:$F$13)&gt;0)*ISNUMBER(SEARCH(Settings!$F$6:$F$13,$O6374)))=0),1,0))</f>
        <v/>
      </c>
      <c r="AM6374">
        <f>IF($AI6374=1,IFERROR(IF(VALUE($C6374)&lt;100000000,VALUE($C6374),1000000000),IFERROR(IF(VALUE(MID($C6374,2,20))&lt;100000000,VALUE(MID($C6374,2,20)),1000000000),1000000000))+ROW()/100000,"")</f>
        <v/>
      </c>
    </row>
    <row r="6375">
      <c r="E6375" s="14" t="n"/>
      <c r="M6375" s="8">
        <f>IF($C6375="","",L6375*T6375/100)</f>
        <v/>
      </c>
      <c r="S6375" s="8" t="n"/>
      <c r="T6375" s="8" t="n"/>
      <c r="W6375">
        <f>IF($C6375="","",IF($AL6375=1,0,IF($AK6375=1,Settings!$C$6,Settings!$C$7))*100)</f>
        <v/>
      </c>
      <c r="X6375" s="8">
        <f>IF($C6375="","",T6375*W6375/100)</f>
        <v/>
      </c>
      <c r="Y6375" s="8">
        <f>IF($C6375="","",T6375-X6375)</f>
        <v/>
      </c>
      <c r="Z6375" s="8">
        <f>IF($C6375="","",Y6375-M6375)</f>
        <v/>
      </c>
      <c r="AD6375" s="8" t="n"/>
      <c r="AG6375" s="14" t="n"/>
      <c r="AI6375">
        <f>IF($C6375="","",IF(COUNTIF($C$2:$C6375,$C6375)=1,1,0))</f>
        <v/>
      </c>
      <c r="AJ6375">
        <f>IF($AI6375=1,SUMPRODUCT(--($AM$2:$AM$7001&lt;$AM6375))+1,"")</f>
        <v/>
      </c>
      <c r="AK6375">
        <f>IF($C6375="","",IF(OR($P6375=TRUE(),$P6375="TRUE"),1,0))</f>
        <v/>
      </c>
      <c r="AL6375">
        <f>IF($C6375="","",IF(AND($V6375="Yes",SUMPRODUCT((LEN(Settings!$F$6:$F$13)&gt;0)*ISNUMBER(SEARCH(Settings!$F$6:$F$13,$O6375)))=0),1,0))</f>
        <v/>
      </c>
      <c r="AM6375">
        <f>IF($AI6375=1,IFERROR(IF(VALUE($C6375)&lt;100000000,VALUE($C6375),1000000000),IFERROR(IF(VALUE(MID($C6375,2,20))&lt;100000000,VALUE(MID($C6375,2,20)),1000000000),1000000000))+ROW()/100000,"")</f>
        <v/>
      </c>
    </row>
    <row r="6376">
      <c r="E6376" s="14" t="n"/>
      <c r="M6376" s="8">
        <f>IF($C6376="","",L6376*T6376/100)</f>
        <v/>
      </c>
      <c r="S6376" s="8" t="n"/>
      <c r="T6376" s="8" t="n"/>
      <c r="W6376">
        <f>IF($C6376="","",IF($AL6376=1,0,IF($AK6376=1,Settings!$C$6,Settings!$C$7))*100)</f>
        <v/>
      </c>
      <c r="X6376" s="8">
        <f>IF($C6376="","",T6376*W6376/100)</f>
        <v/>
      </c>
      <c r="Y6376" s="8">
        <f>IF($C6376="","",T6376-X6376)</f>
        <v/>
      </c>
      <c r="Z6376" s="8">
        <f>IF($C6376="","",Y6376-M6376)</f>
        <v/>
      </c>
      <c r="AD6376" s="8" t="n"/>
      <c r="AG6376" s="14" t="n"/>
      <c r="AI6376">
        <f>IF($C6376="","",IF(COUNTIF($C$2:$C6376,$C6376)=1,1,0))</f>
        <v/>
      </c>
      <c r="AJ6376">
        <f>IF($AI6376=1,SUMPRODUCT(--($AM$2:$AM$7001&lt;$AM6376))+1,"")</f>
        <v/>
      </c>
      <c r="AK6376">
        <f>IF($C6376="","",IF(OR($P6376=TRUE(),$P6376="TRUE"),1,0))</f>
        <v/>
      </c>
      <c r="AL6376">
        <f>IF($C6376="","",IF(AND($V6376="Yes",SUMPRODUCT((LEN(Settings!$F$6:$F$13)&gt;0)*ISNUMBER(SEARCH(Settings!$F$6:$F$13,$O6376)))=0),1,0))</f>
        <v/>
      </c>
      <c r="AM6376">
        <f>IF($AI6376=1,IFERROR(IF(VALUE($C6376)&lt;100000000,VALUE($C6376),1000000000),IFERROR(IF(VALUE(MID($C6376,2,20))&lt;100000000,VALUE(MID($C6376,2,20)),1000000000),1000000000))+ROW()/100000,"")</f>
        <v/>
      </c>
    </row>
    <row r="6377">
      <c r="E6377" s="14" t="n"/>
      <c r="M6377" s="8">
        <f>IF($C6377="","",L6377*T6377/100)</f>
        <v/>
      </c>
      <c r="S6377" s="8" t="n"/>
      <c r="T6377" s="8" t="n"/>
      <c r="W6377">
        <f>IF($C6377="","",IF($AL6377=1,0,IF($AK6377=1,Settings!$C$6,Settings!$C$7))*100)</f>
        <v/>
      </c>
      <c r="X6377" s="8">
        <f>IF($C6377="","",T6377*W6377/100)</f>
        <v/>
      </c>
      <c r="Y6377" s="8">
        <f>IF($C6377="","",T6377-X6377)</f>
        <v/>
      </c>
      <c r="Z6377" s="8">
        <f>IF($C6377="","",Y6377-M6377)</f>
        <v/>
      </c>
      <c r="AD6377" s="8" t="n"/>
      <c r="AG6377" s="14" t="n"/>
      <c r="AI6377">
        <f>IF($C6377="","",IF(COUNTIF($C$2:$C6377,$C6377)=1,1,0))</f>
        <v/>
      </c>
      <c r="AJ6377">
        <f>IF($AI6377=1,SUMPRODUCT(--($AM$2:$AM$7001&lt;$AM6377))+1,"")</f>
        <v/>
      </c>
      <c r="AK6377">
        <f>IF($C6377="","",IF(OR($P6377=TRUE(),$P6377="TRUE"),1,0))</f>
        <v/>
      </c>
      <c r="AL6377">
        <f>IF($C6377="","",IF(AND($V6377="Yes",SUMPRODUCT((LEN(Settings!$F$6:$F$13)&gt;0)*ISNUMBER(SEARCH(Settings!$F$6:$F$13,$O6377)))=0),1,0))</f>
        <v/>
      </c>
      <c r="AM6377">
        <f>IF($AI6377=1,IFERROR(IF(VALUE($C6377)&lt;100000000,VALUE($C6377),1000000000),IFERROR(IF(VALUE(MID($C6377,2,20))&lt;100000000,VALUE(MID($C6377,2,20)),1000000000),1000000000))+ROW()/100000,"")</f>
        <v/>
      </c>
    </row>
    <row r="6378">
      <c r="E6378" s="14" t="n"/>
      <c r="M6378" s="8">
        <f>IF($C6378="","",L6378*T6378/100)</f>
        <v/>
      </c>
      <c r="S6378" s="8" t="n"/>
      <c r="T6378" s="8" t="n"/>
      <c r="W6378">
        <f>IF($C6378="","",IF($AL6378=1,0,IF($AK6378=1,Settings!$C$6,Settings!$C$7))*100)</f>
        <v/>
      </c>
      <c r="X6378" s="8">
        <f>IF($C6378="","",T6378*W6378/100)</f>
        <v/>
      </c>
      <c r="Y6378" s="8">
        <f>IF($C6378="","",T6378-X6378)</f>
        <v/>
      </c>
      <c r="Z6378" s="8">
        <f>IF($C6378="","",Y6378-M6378)</f>
        <v/>
      </c>
      <c r="AD6378" s="8" t="n"/>
      <c r="AG6378" s="14" t="n"/>
      <c r="AI6378">
        <f>IF($C6378="","",IF(COUNTIF($C$2:$C6378,$C6378)=1,1,0))</f>
        <v/>
      </c>
      <c r="AJ6378">
        <f>IF($AI6378=1,SUMPRODUCT(--($AM$2:$AM$7001&lt;$AM6378))+1,"")</f>
        <v/>
      </c>
      <c r="AK6378">
        <f>IF($C6378="","",IF(OR($P6378=TRUE(),$P6378="TRUE"),1,0))</f>
        <v/>
      </c>
      <c r="AL6378">
        <f>IF($C6378="","",IF(AND($V6378="Yes",SUMPRODUCT((LEN(Settings!$F$6:$F$13)&gt;0)*ISNUMBER(SEARCH(Settings!$F$6:$F$13,$O6378)))=0),1,0))</f>
        <v/>
      </c>
      <c r="AM6378">
        <f>IF($AI6378=1,IFERROR(IF(VALUE($C6378)&lt;100000000,VALUE($C6378),1000000000),IFERROR(IF(VALUE(MID($C6378,2,20))&lt;100000000,VALUE(MID($C6378,2,20)),1000000000),1000000000))+ROW()/100000,"")</f>
        <v/>
      </c>
    </row>
    <row r="6379">
      <c r="E6379" s="14" t="n"/>
      <c r="M6379" s="8">
        <f>IF($C6379="","",L6379*T6379/100)</f>
        <v/>
      </c>
      <c r="S6379" s="8" t="n"/>
      <c r="T6379" s="8" t="n"/>
      <c r="W6379">
        <f>IF($C6379="","",IF($AL6379=1,0,IF($AK6379=1,Settings!$C$6,Settings!$C$7))*100)</f>
        <v/>
      </c>
      <c r="X6379" s="8">
        <f>IF($C6379="","",T6379*W6379/100)</f>
        <v/>
      </c>
      <c r="Y6379" s="8">
        <f>IF($C6379="","",T6379-X6379)</f>
        <v/>
      </c>
      <c r="Z6379" s="8">
        <f>IF($C6379="","",Y6379-M6379)</f>
        <v/>
      </c>
      <c r="AD6379" s="8" t="n"/>
      <c r="AG6379" s="14" t="n"/>
      <c r="AI6379">
        <f>IF($C6379="","",IF(COUNTIF($C$2:$C6379,$C6379)=1,1,0))</f>
        <v/>
      </c>
      <c r="AJ6379">
        <f>IF($AI6379=1,SUMPRODUCT(--($AM$2:$AM$7001&lt;$AM6379))+1,"")</f>
        <v/>
      </c>
      <c r="AK6379">
        <f>IF($C6379="","",IF(OR($P6379=TRUE(),$P6379="TRUE"),1,0))</f>
        <v/>
      </c>
      <c r="AL6379">
        <f>IF($C6379="","",IF(AND($V6379="Yes",SUMPRODUCT((LEN(Settings!$F$6:$F$13)&gt;0)*ISNUMBER(SEARCH(Settings!$F$6:$F$13,$O6379)))=0),1,0))</f>
        <v/>
      </c>
      <c r="AM6379">
        <f>IF($AI6379=1,IFERROR(IF(VALUE($C6379)&lt;100000000,VALUE($C6379),1000000000),IFERROR(IF(VALUE(MID($C6379,2,20))&lt;100000000,VALUE(MID($C6379,2,20)),1000000000),1000000000))+ROW()/100000,"")</f>
        <v/>
      </c>
    </row>
    <row r="6380">
      <c r="E6380" s="14" t="n"/>
      <c r="M6380" s="8">
        <f>IF($C6380="","",L6380*T6380/100)</f>
        <v/>
      </c>
      <c r="S6380" s="8" t="n"/>
      <c r="T6380" s="8" t="n"/>
      <c r="W6380">
        <f>IF($C6380="","",IF($AL6380=1,0,IF($AK6380=1,Settings!$C$6,Settings!$C$7))*100)</f>
        <v/>
      </c>
      <c r="X6380" s="8">
        <f>IF($C6380="","",T6380*W6380/100)</f>
        <v/>
      </c>
      <c r="Y6380" s="8">
        <f>IF($C6380="","",T6380-X6380)</f>
        <v/>
      </c>
      <c r="Z6380" s="8">
        <f>IF($C6380="","",Y6380-M6380)</f>
        <v/>
      </c>
      <c r="AD6380" s="8" t="n"/>
      <c r="AG6380" s="14" t="n"/>
      <c r="AI6380">
        <f>IF($C6380="","",IF(COUNTIF($C$2:$C6380,$C6380)=1,1,0))</f>
        <v/>
      </c>
      <c r="AJ6380">
        <f>IF($AI6380=1,SUMPRODUCT(--($AM$2:$AM$7001&lt;$AM6380))+1,"")</f>
        <v/>
      </c>
      <c r="AK6380">
        <f>IF($C6380="","",IF(OR($P6380=TRUE(),$P6380="TRUE"),1,0))</f>
        <v/>
      </c>
      <c r="AL6380">
        <f>IF($C6380="","",IF(AND($V6380="Yes",SUMPRODUCT((LEN(Settings!$F$6:$F$13)&gt;0)*ISNUMBER(SEARCH(Settings!$F$6:$F$13,$O6380)))=0),1,0))</f>
        <v/>
      </c>
      <c r="AM6380">
        <f>IF($AI6380=1,IFERROR(IF(VALUE($C6380)&lt;100000000,VALUE($C6380),1000000000),IFERROR(IF(VALUE(MID($C6380,2,20))&lt;100000000,VALUE(MID($C6380,2,20)),1000000000),1000000000))+ROW()/100000,"")</f>
        <v/>
      </c>
    </row>
    <row r="6381">
      <c r="E6381" s="14" t="n"/>
      <c r="M6381" s="8">
        <f>IF($C6381="","",L6381*T6381/100)</f>
        <v/>
      </c>
      <c r="S6381" s="8" t="n"/>
      <c r="T6381" s="8" t="n"/>
      <c r="W6381">
        <f>IF($C6381="","",IF($AL6381=1,0,IF($AK6381=1,Settings!$C$6,Settings!$C$7))*100)</f>
        <v/>
      </c>
      <c r="X6381" s="8">
        <f>IF($C6381="","",T6381*W6381/100)</f>
        <v/>
      </c>
      <c r="Y6381" s="8">
        <f>IF($C6381="","",T6381-X6381)</f>
        <v/>
      </c>
      <c r="Z6381" s="8">
        <f>IF($C6381="","",Y6381-M6381)</f>
        <v/>
      </c>
      <c r="AD6381" s="8" t="n"/>
      <c r="AG6381" s="14" t="n"/>
      <c r="AI6381">
        <f>IF($C6381="","",IF(COUNTIF($C$2:$C6381,$C6381)=1,1,0))</f>
        <v/>
      </c>
      <c r="AJ6381">
        <f>IF($AI6381=1,SUMPRODUCT(--($AM$2:$AM$7001&lt;$AM6381))+1,"")</f>
        <v/>
      </c>
      <c r="AK6381">
        <f>IF($C6381="","",IF(OR($P6381=TRUE(),$P6381="TRUE"),1,0))</f>
        <v/>
      </c>
      <c r="AL6381">
        <f>IF($C6381="","",IF(AND($V6381="Yes",SUMPRODUCT((LEN(Settings!$F$6:$F$13)&gt;0)*ISNUMBER(SEARCH(Settings!$F$6:$F$13,$O6381)))=0),1,0))</f>
        <v/>
      </c>
      <c r="AM6381">
        <f>IF($AI6381=1,IFERROR(IF(VALUE($C6381)&lt;100000000,VALUE($C6381),1000000000),IFERROR(IF(VALUE(MID($C6381,2,20))&lt;100000000,VALUE(MID($C6381,2,20)),1000000000),1000000000))+ROW()/100000,"")</f>
        <v/>
      </c>
    </row>
    <row r="6382">
      <c r="E6382" s="14" t="n"/>
      <c r="M6382" s="8">
        <f>IF($C6382="","",L6382*T6382/100)</f>
        <v/>
      </c>
      <c r="S6382" s="8" t="n"/>
      <c r="T6382" s="8" t="n"/>
      <c r="W6382">
        <f>IF($C6382="","",IF($AL6382=1,0,IF($AK6382=1,Settings!$C$6,Settings!$C$7))*100)</f>
        <v/>
      </c>
      <c r="X6382" s="8">
        <f>IF($C6382="","",T6382*W6382/100)</f>
        <v/>
      </c>
      <c r="Y6382" s="8">
        <f>IF($C6382="","",T6382-X6382)</f>
        <v/>
      </c>
      <c r="Z6382" s="8">
        <f>IF($C6382="","",Y6382-M6382)</f>
        <v/>
      </c>
      <c r="AD6382" s="8" t="n"/>
      <c r="AG6382" s="14" t="n"/>
      <c r="AI6382">
        <f>IF($C6382="","",IF(COUNTIF($C$2:$C6382,$C6382)=1,1,0))</f>
        <v/>
      </c>
      <c r="AJ6382">
        <f>IF($AI6382=1,SUMPRODUCT(--($AM$2:$AM$7001&lt;$AM6382))+1,"")</f>
        <v/>
      </c>
      <c r="AK6382">
        <f>IF($C6382="","",IF(OR($P6382=TRUE(),$P6382="TRUE"),1,0))</f>
        <v/>
      </c>
      <c r="AL6382">
        <f>IF($C6382="","",IF(AND($V6382="Yes",SUMPRODUCT((LEN(Settings!$F$6:$F$13)&gt;0)*ISNUMBER(SEARCH(Settings!$F$6:$F$13,$O6382)))=0),1,0))</f>
        <v/>
      </c>
      <c r="AM6382">
        <f>IF($AI6382=1,IFERROR(IF(VALUE($C6382)&lt;100000000,VALUE($C6382),1000000000),IFERROR(IF(VALUE(MID($C6382,2,20))&lt;100000000,VALUE(MID($C6382,2,20)),1000000000),1000000000))+ROW()/100000,"")</f>
        <v/>
      </c>
    </row>
    <row r="6383">
      <c r="E6383" s="14" t="n"/>
      <c r="M6383" s="8">
        <f>IF($C6383="","",L6383*T6383/100)</f>
        <v/>
      </c>
      <c r="S6383" s="8" t="n"/>
      <c r="T6383" s="8" t="n"/>
      <c r="W6383">
        <f>IF($C6383="","",IF($AL6383=1,0,IF($AK6383=1,Settings!$C$6,Settings!$C$7))*100)</f>
        <v/>
      </c>
      <c r="X6383" s="8">
        <f>IF($C6383="","",T6383*W6383/100)</f>
        <v/>
      </c>
      <c r="Y6383" s="8">
        <f>IF($C6383="","",T6383-X6383)</f>
        <v/>
      </c>
      <c r="Z6383" s="8">
        <f>IF($C6383="","",Y6383-M6383)</f>
        <v/>
      </c>
      <c r="AD6383" s="8" t="n"/>
      <c r="AG6383" s="14" t="n"/>
      <c r="AI6383">
        <f>IF($C6383="","",IF(COUNTIF($C$2:$C6383,$C6383)=1,1,0))</f>
        <v/>
      </c>
      <c r="AJ6383">
        <f>IF($AI6383=1,SUMPRODUCT(--($AM$2:$AM$7001&lt;$AM6383))+1,"")</f>
        <v/>
      </c>
      <c r="AK6383">
        <f>IF($C6383="","",IF(OR($P6383=TRUE(),$P6383="TRUE"),1,0))</f>
        <v/>
      </c>
      <c r="AL6383">
        <f>IF($C6383="","",IF(AND($V6383="Yes",SUMPRODUCT((LEN(Settings!$F$6:$F$13)&gt;0)*ISNUMBER(SEARCH(Settings!$F$6:$F$13,$O6383)))=0),1,0))</f>
        <v/>
      </c>
      <c r="AM6383">
        <f>IF($AI6383=1,IFERROR(IF(VALUE($C6383)&lt;100000000,VALUE($C6383),1000000000),IFERROR(IF(VALUE(MID($C6383,2,20))&lt;100000000,VALUE(MID($C6383,2,20)),1000000000),1000000000))+ROW()/100000,"")</f>
        <v/>
      </c>
    </row>
    <row r="6384">
      <c r="E6384" s="14" t="n"/>
      <c r="M6384" s="8">
        <f>IF($C6384="","",L6384*T6384/100)</f>
        <v/>
      </c>
      <c r="S6384" s="8" t="n"/>
      <c r="T6384" s="8" t="n"/>
      <c r="W6384">
        <f>IF($C6384="","",IF($AL6384=1,0,IF($AK6384=1,Settings!$C$6,Settings!$C$7))*100)</f>
        <v/>
      </c>
      <c r="X6384" s="8">
        <f>IF($C6384="","",T6384*W6384/100)</f>
        <v/>
      </c>
      <c r="Y6384" s="8">
        <f>IF($C6384="","",T6384-X6384)</f>
        <v/>
      </c>
      <c r="Z6384" s="8">
        <f>IF($C6384="","",Y6384-M6384)</f>
        <v/>
      </c>
      <c r="AD6384" s="8" t="n"/>
      <c r="AG6384" s="14" t="n"/>
      <c r="AI6384">
        <f>IF($C6384="","",IF(COUNTIF($C$2:$C6384,$C6384)=1,1,0))</f>
        <v/>
      </c>
      <c r="AJ6384">
        <f>IF($AI6384=1,SUMPRODUCT(--($AM$2:$AM$7001&lt;$AM6384))+1,"")</f>
        <v/>
      </c>
      <c r="AK6384">
        <f>IF($C6384="","",IF(OR($P6384=TRUE(),$P6384="TRUE"),1,0))</f>
        <v/>
      </c>
      <c r="AL6384">
        <f>IF($C6384="","",IF(AND($V6384="Yes",SUMPRODUCT((LEN(Settings!$F$6:$F$13)&gt;0)*ISNUMBER(SEARCH(Settings!$F$6:$F$13,$O6384)))=0),1,0))</f>
        <v/>
      </c>
      <c r="AM6384">
        <f>IF($AI6384=1,IFERROR(IF(VALUE($C6384)&lt;100000000,VALUE($C6384),1000000000),IFERROR(IF(VALUE(MID($C6384,2,20))&lt;100000000,VALUE(MID($C6384,2,20)),1000000000),1000000000))+ROW()/100000,"")</f>
        <v/>
      </c>
    </row>
    <row r="6385">
      <c r="E6385" s="14" t="n"/>
      <c r="M6385" s="8">
        <f>IF($C6385="","",L6385*T6385/100)</f>
        <v/>
      </c>
      <c r="S6385" s="8" t="n"/>
      <c r="T6385" s="8" t="n"/>
      <c r="W6385">
        <f>IF($C6385="","",IF($AL6385=1,0,IF($AK6385=1,Settings!$C$6,Settings!$C$7))*100)</f>
        <v/>
      </c>
      <c r="X6385" s="8">
        <f>IF($C6385="","",T6385*W6385/100)</f>
        <v/>
      </c>
      <c r="Y6385" s="8">
        <f>IF($C6385="","",T6385-X6385)</f>
        <v/>
      </c>
      <c r="Z6385" s="8">
        <f>IF($C6385="","",Y6385-M6385)</f>
        <v/>
      </c>
      <c r="AD6385" s="8" t="n"/>
      <c r="AG6385" s="14" t="n"/>
      <c r="AI6385">
        <f>IF($C6385="","",IF(COUNTIF($C$2:$C6385,$C6385)=1,1,0))</f>
        <v/>
      </c>
      <c r="AJ6385">
        <f>IF($AI6385=1,SUMPRODUCT(--($AM$2:$AM$7001&lt;$AM6385))+1,"")</f>
        <v/>
      </c>
      <c r="AK6385">
        <f>IF($C6385="","",IF(OR($P6385=TRUE(),$P6385="TRUE"),1,0))</f>
        <v/>
      </c>
      <c r="AL6385">
        <f>IF($C6385="","",IF(AND($V6385="Yes",SUMPRODUCT((LEN(Settings!$F$6:$F$13)&gt;0)*ISNUMBER(SEARCH(Settings!$F$6:$F$13,$O6385)))=0),1,0))</f>
        <v/>
      </c>
      <c r="AM6385">
        <f>IF($AI6385=1,IFERROR(IF(VALUE($C6385)&lt;100000000,VALUE($C6385),1000000000),IFERROR(IF(VALUE(MID($C6385,2,20))&lt;100000000,VALUE(MID($C6385,2,20)),1000000000),1000000000))+ROW()/100000,"")</f>
        <v/>
      </c>
    </row>
    <row r="6386">
      <c r="E6386" s="14" t="n"/>
      <c r="M6386" s="8">
        <f>IF($C6386="","",L6386*T6386/100)</f>
        <v/>
      </c>
      <c r="S6386" s="8" t="n"/>
      <c r="T6386" s="8" t="n"/>
      <c r="W6386">
        <f>IF($C6386="","",IF($AL6386=1,0,IF($AK6386=1,Settings!$C$6,Settings!$C$7))*100)</f>
        <v/>
      </c>
      <c r="X6386" s="8">
        <f>IF($C6386="","",T6386*W6386/100)</f>
        <v/>
      </c>
      <c r="Y6386" s="8">
        <f>IF($C6386="","",T6386-X6386)</f>
        <v/>
      </c>
      <c r="Z6386" s="8">
        <f>IF($C6386="","",Y6386-M6386)</f>
        <v/>
      </c>
      <c r="AD6386" s="8" t="n"/>
      <c r="AG6386" s="14" t="n"/>
      <c r="AI6386">
        <f>IF($C6386="","",IF(COUNTIF($C$2:$C6386,$C6386)=1,1,0))</f>
        <v/>
      </c>
      <c r="AJ6386">
        <f>IF($AI6386=1,SUMPRODUCT(--($AM$2:$AM$7001&lt;$AM6386))+1,"")</f>
        <v/>
      </c>
      <c r="AK6386">
        <f>IF($C6386="","",IF(OR($P6386=TRUE(),$P6386="TRUE"),1,0))</f>
        <v/>
      </c>
      <c r="AL6386">
        <f>IF($C6386="","",IF(AND($V6386="Yes",SUMPRODUCT((LEN(Settings!$F$6:$F$13)&gt;0)*ISNUMBER(SEARCH(Settings!$F$6:$F$13,$O6386)))=0),1,0))</f>
        <v/>
      </c>
      <c r="AM6386">
        <f>IF($AI6386=1,IFERROR(IF(VALUE($C6386)&lt;100000000,VALUE($C6386),1000000000),IFERROR(IF(VALUE(MID($C6386,2,20))&lt;100000000,VALUE(MID($C6386,2,20)),1000000000),1000000000))+ROW()/100000,"")</f>
        <v/>
      </c>
    </row>
    <row r="6387">
      <c r="E6387" s="14" t="n"/>
      <c r="M6387" s="8">
        <f>IF($C6387="","",L6387*T6387/100)</f>
        <v/>
      </c>
      <c r="S6387" s="8" t="n"/>
      <c r="T6387" s="8" t="n"/>
      <c r="W6387">
        <f>IF($C6387="","",IF($AL6387=1,0,IF($AK6387=1,Settings!$C$6,Settings!$C$7))*100)</f>
        <v/>
      </c>
      <c r="X6387" s="8">
        <f>IF($C6387="","",T6387*W6387/100)</f>
        <v/>
      </c>
      <c r="Y6387" s="8">
        <f>IF($C6387="","",T6387-X6387)</f>
        <v/>
      </c>
      <c r="Z6387" s="8">
        <f>IF($C6387="","",Y6387-M6387)</f>
        <v/>
      </c>
      <c r="AD6387" s="8" t="n"/>
      <c r="AG6387" s="14" t="n"/>
      <c r="AI6387">
        <f>IF($C6387="","",IF(COUNTIF($C$2:$C6387,$C6387)=1,1,0))</f>
        <v/>
      </c>
      <c r="AJ6387">
        <f>IF($AI6387=1,SUMPRODUCT(--($AM$2:$AM$7001&lt;$AM6387))+1,"")</f>
        <v/>
      </c>
      <c r="AK6387">
        <f>IF($C6387="","",IF(OR($P6387=TRUE(),$P6387="TRUE"),1,0))</f>
        <v/>
      </c>
      <c r="AL6387">
        <f>IF($C6387="","",IF(AND($V6387="Yes",SUMPRODUCT((LEN(Settings!$F$6:$F$13)&gt;0)*ISNUMBER(SEARCH(Settings!$F$6:$F$13,$O6387)))=0),1,0))</f>
        <v/>
      </c>
      <c r="AM6387">
        <f>IF($AI6387=1,IFERROR(IF(VALUE($C6387)&lt;100000000,VALUE($C6387),1000000000),IFERROR(IF(VALUE(MID($C6387,2,20))&lt;100000000,VALUE(MID($C6387,2,20)),1000000000),1000000000))+ROW()/100000,"")</f>
        <v/>
      </c>
    </row>
    <row r="6388">
      <c r="E6388" s="14" t="n"/>
      <c r="M6388" s="8">
        <f>IF($C6388="","",L6388*T6388/100)</f>
        <v/>
      </c>
      <c r="S6388" s="8" t="n"/>
      <c r="T6388" s="8" t="n"/>
      <c r="W6388">
        <f>IF($C6388="","",IF($AL6388=1,0,IF($AK6388=1,Settings!$C$6,Settings!$C$7))*100)</f>
        <v/>
      </c>
      <c r="X6388" s="8">
        <f>IF($C6388="","",T6388*W6388/100)</f>
        <v/>
      </c>
      <c r="Y6388" s="8">
        <f>IF($C6388="","",T6388-X6388)</f>
        <v/>
      </c>
      <c r="Z6388" s="8">
        <f>IF($C6388="","",Y6388-M6388)</f>
        <v/>
      </c>
      <c r="AD6388" s="8" t="n"/>
      <c r="AG6388" s="14" t="n"/>
      <c r="AI6388">
        <f>IF($C6388="","",IF(COUNTIF($C$2:$C6388,$C6388)=1,1,0))</f>
        <v/>
      </c>
      <c r="AJ6388">
        <f>IF($AI6388=1,SUMPRODUCT(--($AM$2:$AM$7001&lt;$AM6388))+1,"")</f>
        <v/>
      </c>
      <c r="AK6388">
        <f>IF($C6388="","",IF(OR($P6388=TRUE(),$P6388="TRUE"),1,0))</f>
        <v/>
      </c>
      <c r="AL6388">
        <f>IF($C6388="","",IF(AND($V6388="Yes",SUMPRODUCT((LEN(Settings!$F$6:$F$13)&gt;0)*ISNUMBER(SEARCH(Settings!$F$6:$F$13,$O6388)))=0),1,0))</f>
        <v/>
      </c>
      <c r="AM6388">
        <f>IF($AI6388=1,IFERROR(IF(VALUE($C6388)&lt;100000000,VALUE($C6388),1000000000),IFERROR(IF(VALUE(MID($C6388,2,20))&lt;100000000,VALUE(MID($C6388,2,20)),1000000000),1000000000))+ROW()/100000,"")</f>
        <v/>
      </c>
    </row>
    <row r="6389">
      <c r="E6389" s="14" t="n"/>
      <c r="M6389" s="8">
        <f>IF($C6389="","",L6389*T6389/100)</f>
        <v/>
      </c>
      <c r="S6389" s="8" t="n"/>
      <c r="T6389" s="8" t="n"/>
      <c r="W6389">
        <f>IF($C6389="","",IF($AL6389=1,0,IF($AK6389=1,Settings!$C$6,Settings!$C$7))*100)</f>
        <v/>
      </c>
      <c r="X6389" s="8">
        <f>IF($C6389="","",T6389*W6389/100)</f>
        <v/>
      </c>
      <c r="Y6389" s="8">
        <f>IF($C6389="","",T6389-X6389)</f>
        <v/>
      </c>
      <c r="Z6389" s="8">
        <f>IF($C6389="","",Y6389-M6389)</f>
        <v/>
      </c>
      <c r="AD6389" s="8" t="n"/>
      <c r="AG6389" s="14" t="n"/>
      <c r="AI6389">
        <f>IF($C6389="","",IF(COUNTIF($C$2:$C6389,$C6389)=1,1,0))</f>
        <v/>
      </c>
      <c r="AJ6389">
        <f>IF($AI6389=1,SUMPRODUCT(--($AM$2:$AM$7001&lt;$AM6389))+1,"")</f>
        <v/>
      </c>
      <c r="AK6389">
        <f>IF($C6389="","",IF(OR($P6389=TRUE(),$P6389="TRUE"),1,0))</f>
        <v/>
      </c>
      <c r="AL6389">
        <f>IF($C6389="","",IF(AND($V6389="Yes",SUMPRODUCT((LEN(Settings!$F$6:$F$13)&gt;0)*ISNUMBER(SEARCH(Settings!$F$6:$F$13,$O6389)))=0),1,0))</f>
        <v/>
      </c>
      <c r="AM6389">
        <f>IF($AI6389=1,IFERROR(IF(VALUE($C6389)&lt;100000000,VALUE($C6389),1000000000),IFERROR(IF(VALUE(MID($C6389,2,20))&lt;100000000,VALUE(MID($C6389,2,20)),1000000000),1000000000))+ROW()/100000,"")</f>
        <v/>
      </c>
    </row>
    <row r="6390">
      <c r="E6390" s="14" t="n"/>
      <c r="M6390" s="8">
        <f>IF($C6390="","",L6390*T6390/100)</f>
        <v/>
      </c>
      <c r="S6390" s="8" t="n"/>
      <c r="T6390" s="8" t="n"/>
      <c r="W6390">
        <f>IF($C6390="","",IF($AL6390=1,0,IF($AK6390=1,Settings!$C$6,Settings!$C$7))*100)</f>
        <v/>
      </c>
      <c r="X6390" s="8">
        <f>IF($C6390="","",T6390*W6390/100)</f>
        <v/>
      </c>
      <c r="Y6390" s="8">
        <f>IF($C6390="","",T6390-X6390)</f>
        <v/>
      </c>
      <c r="Z6390" s="8">
        <f>IF($C6390="","",Y6390-M6390)</f>
        <v/>
      </c>
      <c r="AD6390" s="8" t="n"/>
      <c r="AG6390" s="14" t="n"/>
      <c r="AI6390">
        <f>IF($C6390="","",IF(COUNTIF($C$2:$C6390,$C6390)=1,1,0))</f>
        <v/>
      </c>
      <c r="AJ6390">
        <f>IF($AI6390=1,SUMPRODUCT(--($AM$2:$AM$7001&lt;$AM6390))+1,"")</f>
        <v/>
      </c>
      <c r="AK6390">
        <f>IF($C6390="","",IF(OR($P6390=TRUE(),$P6390="TRUE"),1,0))</f>
        <v/>
      </c>
      <c r="AL6390">
        <f>IF($C6390="","",IF(AND($V6390="Yes",SUMPRODUCT((LEN(Settings!$F$6:$F$13)&gt;0)*ISNUMBER(SEARCH(Settings!$F$6:$F$13,$O6390)))=0),1,0))</f>
        <v/>
      </c>
      <c r="AM6390">
        <f>IF($AI6390=1,IFERROR(IF(VALUE($C6390)&lt;100000000,VALUE($C6390),1000000000),IFERROR(IF(VALUE(MID($C6390,2,20))&lt;100000000,VALUE(MID($C6390,2,20)),1000000000),1000000000))+ROW()/100000,"")</f>
        <v/>
      </c>
    </row>
    <row r="6391">
      <c r="E6391" s="14" t="n"/>
      <c r="M6391" s="8">
        <f>IF($C6391="","",L6391*T6391/100)</f>
        <v/>
      </c>
      <c r="S6391" s="8" t="n"/>
      <c r="T6391" s="8" t="n"/>
      <c r="W6391">
        <f>IF($C6391="","",IF($AL6391=1,0,IF($AK6391=1,Settings!$C$6,Settings!$C$7))*100)</f>
        <v/>
      </c>
      <c r="X6391" s="8">
        <f>IF($C6391="","",T6391*W6391/100)</f>
        <v/>
      </c>
      <c r="Y6391" s="8">
        <f>IF($C6391="","",T6391-X6391)</f>
        <v/>
      </c>
      <c r="Z6391" s="8">
        <f>IF($C6391="","",Y6391-M6391)</f>
        <v/>
      </c>
      <c r="AD6391" s="8" t="n"/>
      <c r="AG6391" s="14" t="n"/>
      <c r="AI6391">
        <f>IF($C6391="","",IF(COUNTIF($C$2:$C6391,$C6391)=1,1,0))</f>
        <v/>
      </c>
      <c r="AJ6391">
        <f>IF($AI6391=1,SUMPRODUCT(--($AM$2:$AM$7001&lt;$AM6391))+1,"")</f>
        <v/>
      </c>
      <c r="AK6391">
        <f>IF($C6391="","",IF(OR($P6391=TRUE(),$P6391="TRUE"),1,0))</f>
        <v/>
      </c>
      <c r="AL6391">
        <f>IF($C6391="","",IF(AND($V6391="Yes",SUMPRODUCT((LEN(Settings!$F$6:$F$13)&gt;0)*ISNUMBER(SEARCH(Settings!$F$6:$F$13,$O6391)))=0),1,0))</f>
        <v/>
      </c>
      <c r="AM6391">
        <f>IF($AI6391=1,IFERROR(IF(VALUE($C6391)&lt;100000000,VALUE($C6391),1000000000),IFERROR(IF(VALUE(MID($C6391,2,20))&lt;100000000,VALUE(MID($C6391,2,20)),1000000000),1000000000))+ROW()/100000,"")</f>
        <v/>
      </c>
    </row>
    <row r="6392">
      <c r="E6392" s="14" t="n"/>
      <c r="M6392" s="8">
        <f>IF($C6392="","",L6392*T6392/100)</f>
        <v/>
      </c>
      <c r="S6392" s="8" t="n"/>
      <c r="T6392" s="8" t="n"/>
      <c r="W6392">
        <f>IF($C6392="","",IF($AL6392=1,0,IF($AK6392=1,Settings!$C$6,Settings!$C$7))*100)</f>
        <v/>
      </c>
      <c r="X6392" s="8">
        <f>IF($C6392="","",T6392*W6392/100)</f>
        <v/>
      </c>
      <c r="Y6392" s="8">
        <f>IF($C6392="","",T6392-X6392)</f>
        <v/>
      </c>
      <c r="Z6392" s="8">
        <f>IF($C6392="","",Y6392-M6392)</f>
        <v/>
      </c>
      <c r="AD6392" s="8" t="n"/>
      <c r="AG6392" s="14" t="n"/>
      <c r="AI6392">
        <f>IF($C6392="","",IF(COUNTIF($C$2:$C6392,$C6392)=1,1,0))</f>
        <v/>
      </c>
      <c r="AJ6392">
        <f>IF($AI6392=1,SUMPRODUCT(--($AM$2:$AM$7001&lt;$AM6392))+1,"")</f>
        <v/>
      </c>
      <c r="AK6392">
        <f>IF($C6392="","",IF(OR($P6392=TRUE(),$P6392="TRUE"),1,0))</f>
        <v/>
      </c>
      <c r="AL6392">
        <f>IF($C6392="","",IF(AND($V6392="Yes",SUMPRODUCT((LEN(Settings!$F$6:$F$13)&gt;0)*ISNUMBER(SEARCH(Settings!$F$6:$F$13,$O6392)))=0),1,0))</f>
        <v/>
      </c>
      <c r="AM6392">
        <f>IF($AI6392=1,IFERROR(IF(VALUE($C6392)&lt;100000000,VALUE($C6392),1000000000),IFERROR(IF(VALUE(MID($C6392,2,20))&lt;100000000,VALUE(MID($C6392,2,20)),1000000000),1000000000))+ROW()/100000,"")</f>
        <v/>
      </c>
    </row>
    <row r="6393">
      <c r="E6393" s="14" t="n"/>
      <c r="M6393" s="8">
        <f>IF($C6393="","",L6393*T6393/100)</f>
        <v/>
      </c>
      <c r="S6393" s="8" t="n"/>
      <c r="T6393" s="8" t="n"/>
      <c r="W6393">
        <f>IF($C6393="","",IF($AL6393=1,0,IF($AK6393=1,Settings!$C$6,Settings!$C$7))*100)</f>
        <v/>
      </c>
      <c r="X6393" s="8">
        <f>IF($C6393="","",T6393*W6393/100)</f>
        <v/>
      </c>
      <c r="Y6393" s="8">
        <f>IF($C6393="","",T6393-X6393)</f>
        <v/>
      </c>
      <c r="Z6393" s="8">
        <f>IF($C6393="","",Y6393-M6393)</f>
        <v/>
      </c>
      <c r="AD6393" s="8" t="n"/>
      <c r="AG6393" s="14" t="n"/>
      <c r="AI6393">
        <f>IF($C6393="","",IF(COUNTIF($C$2:$C6393,$C6393)=1,1,0))</f>
        <v/>
      </c>
      <c r="AJ6393">
        <f>IF($AI6393=1,SUMPRODUCT(--($AM$2:$AM$7001&lt;$AM6393))+1,"")</f>
        <v/>
      </c>
      <c r="AK6393">
        <f>IF($C6393="","",IF(OR($P6393=TRUE(),$P6393="TRUE"),1,0))</f>
        <v/>
      </c>
      <c r="AL6393">
        <f>IF($C6393="","",IF(AND($V6393="Yes",SUMPRODUCT((LEN(Settings!$F$6:$F$13)&gt;0)*ISNUMBER(SEARCH(Settings!$F$6:$F$13,$O6393)))=0),1,0))</f>
        <v/>
      </c>
      <c r="AM6393">
        <f>IF($AI6393=1,IFERROR(IF(VALUE($C6393)&lt;100000000,VALUE($C6393),1000000000),IFERROR(IF(VALUE(MID($C6393,2,20))&lt;100000000,VALUE(MID($C6393,2,20)),1000000000),1000000000))+ROW()/100000,"")</f>
        <v/>
      </c>
    </row>
    <row r="6394">
      <c r="E6394" s="14" t="n"/>
      <c r="M6394" s="8">
        <f>IF($C6394="","",L6394*T6394/100)</f>
        <v/>
      </c>
      <c r="S6394" s="8" t="n"/>
      <c r="T6394" s="8" t="n"/>
      <c r="W6394">
        <f>IF($C6394="","",IF($AL6394=1,0,IF($AK6394=1,Settings!$C$6,Settings!$C$7))*100)</f>
        <v/>
      </c>
      <c r="X6394" s="8">
        <f>IF($C6394="","",T6394*W6394/100)</f>
        <v/>
      </c>
      <c r="Y6394" s="8">
        <f>IF($C6394="","",T6394-X6394)</f>
        <v/>
      </c>
      <c r="Z6394" s="8">
        <f>IF($C6394="","",Y6394-M6394)</f>
        <v/>
      </c>
      <c r="AD6394" s="8" t="n"/>
      <c r="AG6394" s="14" t="n"/>
      <c r="AI6394">
        <f>IF($C6394="","",IF(COUNTIF($C$2:$C6394,$C6394)=1,1,0))</f>
        <v/>
      </c>
      <c r="AJ6394">
        <f>IF($AI6394=1,SUMPRODUCT(--($AM$2:$AM$7001&lt;$AM6394))+1,"")</f>
        <v/>
      </c>
      <c r="AK6394">
        <f>IF($C6394="","",IF(OR($P6394=TRUE(),$P6394="TRUE"),1,0))</f>
        <v/>
      </c>
      <c r="AL6394">
        <f>IF($C6394="","",IF(AND($V6394="Yes",SUMPRODUCT((LEN(Settings!$F$6:$F$13)&gt;0)*ISNUMBER(SEARCH(Settings!$F$6:$F$13,$O6394)))=0),1,0))</f>
        <v/>
      </c>
      <c r="AM6394">
        <f>IF($AI6394=1,IFERROR(IF(VALUE($C6394)&lt;100000000,VALUE($C6394),1000000000),IFERROR(IF(VALUE(MID($C6394,2,20))&lt;100000000,VALUE(MID($C6394,2,20)),1000000000),1000000000))+ROW()/100000,"")</f>
        <v/>
      </c>
    </row>
    <row r="6395">
      <c r="E6395" s="14" t="n"/>
      <c r="M6395" s="8">
        <f>IF($C6395="","",L6395*T6395/100)</f>
        <v/>
      </c>
      <c r="S6395" s="8" t="n"/>
      <c r="T6395" s="8" t="n"/>
      <c r="W6395">
        <f>IF($C6395="","",IF($AL6395=1,0,IF($AK6395=1,Settings!$C$6,Settings!$C$7))*100)</f>
        <v/>
      </c>
      <c r="X6395" s="8">
        <f>IF($C6395="","",T6395*W6395/100)</f>
        <v/>
      </c>
      <c r="Y6395" s="8">
        <f>IF($C6395="","",T6395-X6395)</f>
        <v/>
      </c>
      <c r="Z6395" s="8">
        <f>IF($C6395="","",Y6395-M6395)</f>
        <v/>
      </c>
      <c r="AD6395" s="8" t="n"/>
      <c r="AG6395" s="14" t="n"/>
      <c r="AI6395">
        <f>IF($C6395="","",IF(COUNTIF($C$2:$C6395,$C6395)=1,1,0))</f>
        <v/>
      </c>
      <c r="AJ6395">
        <f>IF($AI6395=1,SUMPRODUCT(--($AM$2:$AM$7001&lt;$AM6395))+1,"")</f>
        <v/>
      </c>
      <c r="AK6395">
        <f>IF($C6395="","",IF(OR($P6395=TRUE(),$P6395="TRUE"),1,0))</f>
        <v/>
      </c>
      <c r="AL6395">
        <f>IF($C6395="","",IF(AND($V6395="Yes",SUMPRODUCT((LEN(Settings!$F$6:$F$13)&gt;0)*ISNUMBER(SEARCH(Settings!$F$6:$F$13,$O6395)))=0),1,0))</f>
        <v/>
      </c>
      <c r="AM6395">
        <f>IF($AI6395=1,IFERROR(IF(VALUE($C6395)&lt;100000000,VALUE($C6395),1000000000),IFERROR(IF(VALUE(MID($C6395,2,20))&lt;100000000,VALUE(MID($C6395,2,20)),1000000000),1000000000))+ROW()/100000,"")</f>
        <v/>
      </c>
    </row>
    <row r="6396">
      <c r="E6396" s="14" t="n"/>
      <c r="M6396" s="8">
        <f>IF($C6396="","",L6396*T6396/100)</f>
        <v/>
      </c>
      <c r="S6396" s="8" t="n"/>
      <c r="T6396" s="8" t="n"/>
      <c r="W6396">
        <f>IF($C6396="","",IF($AL6396=1,0,IF($AK6396=1,Settings!$C$6,Settings!$C$7))*100)</f>
        <v/>
      </c>
      <c r="X6396" s="8">
        <f>IF($C6396="","",T6396*W6396/100)</f>
        <v/>
      </c>
      <c r="Y6396" s="8">
        <f>IF($C6396="","",T6396-X6396)</f>
        <v/>
      </c>
      <c r="Z6396" s="8">
        <f>IF($C6396="","",Y6396-M6396)</f>
        <v/>
      </c>
      <c r="AD6396" s="8" t="n"/>
      <c r="AG6396" s="14" t="n"/>
      <c r="AI6396">
        <f>IF($C6396="","",IF(COUNTIF($C$2:$C6396,$C6396)=1,1,0))</f>
        <v/>
      </c>
      <c r="AJ6396">
        <f>IF($AI6396=1,SUMPRODUCT(--($AM$2:$AM$7001&lt;$AM6396))+1,"")</f>
        <v/>
      </c>
      <c r="AK6396">
        <f>IF($C6396="","",IF(OR($P6396=TRUE(),$P6396="TRUE"),1,0))</f>
        <v/>
      </c>
      <c r="AL6396">
        <f>IF($C6396="","",IF(AND($V6396="Yes",SUMPRODUCT((LEN(Settings!$F$6:$F$13)&gt;0)*ISNUMBER(SEARCH(Settings!$F$6:$F$13,$O6396)))=0),1,0))</f>
        <v/>
      </c>
      <c r="AM6396">
        <f>IF($AI6396=1,IFERROR(IF(VALUE($C6396)&lt;100000000,VALUE($C6396),1000000000),IFERROR(IF(VALUE(MID($C6396,2,20))&lt;100000000,VALUE(MID($C6396,2,20)),1000000000),1000000000))+ROW()/100000,"")</f>
        <v/>
      </c>
    </row>
    <row r="6397">
      <c r="E6397" s="14" t="n"/>
      <c r="M6397" s="8">
        <f>IF($C6397="","",L6397*T6397/100)</f>
        <v/>
      </c>
      <c r="S6397" s="8" t="n"/>
      <c r="T6397" s="8" t="n"/>
      <c r="W6397">
        <f>IF($C6397="","",IF($AL6397=1,0,IF($AK6397=1,Settings!$C$6,Settings!$C$7))*100)</f>
        <v/>
      </c>
      <c r="X6397" s="8">
        <f>IF($C6397="","",T6397*W6397/100)</f>
        <v/>
      </c>
      <c r="Y6397" s="8">
        <f>IF($C6397="","",T6397-X6397)</f>
        <v/>
      </c>
      <c r="Z6397" s="8">
        <f>IF($C6397="","",Y6397-M6397)</f>
        <v/>
      </c>
      <c r="AD6397" s="8" t="n"/>
      <c r="AG6397" s="14" t="n"/>
      <c r="AI6397">
        <f>IF($C6397="","",IF(COUNTIF($C$2:$C6397,$C6397)=1,1,0))</f>
        <v/>
      </c>
      <c r="AJ6397">
        <f>IF($AI6397=1,SUMPRODUCT(--($AM$2:$AM$7001&lt;$AM6397))+1,"")</f>
        <v/>
      </c>
      <c r="AK6397">
        <f>IF($C6397="","",IF(OR($P6397=TRUE(),$P6397="TRUE"),1,0))</f>
        <v/>
      </c>
      <c r="AL6397">
        <f>IF($C6397="","",IF(AND($V6397="Yes",SUMPRODUCT((LEN(Settings!$F$6:$F$13)&gt;0)*ISNUMBER(SEARCH(Settings!$F$6:$F$13,$O6397)))=0),1,0))</f>
        <v/>
      </c>
      <c r="AM6397">
        <f>IF($AI6397=1,IFERROR(IF(VALUE($C6397)&lt;100000000,VALUE($C6397),1000000000),IFERROR(IF(VALUE(MID($C6397,2,20))&lt;100000000,VALUE(MID($C6397,2,20)),1000000000),1000000000))+ROW()/100000,"")</f>
        <v/>
      </c>
    </row>
    <row r="6398">
      <c r="E6398" s="14" t="n"/>
      <c r="M6398" s="8">
        <f>IF($C6398="","",L6398*T6398/100)</f>
        <v/>
      </c>
      <c r="S6398" s="8" t="n"/>
      <c r="T6398" s="8" t="n"/>
      <c r="W6398">
        <f>IF($C6398="","",IF($AL6398=1,0,IF($AK6398=1,Settings!$C$6,Settings!$C$7))*100)</f>
        <v/>
      </c>
      <c r="X6398" s="8">
        <f>IF($C6398="","",T6398*W6398/100)</f>
        <v/>
      </c>
      <c r="Y6398" s="8">
        <f>IF($C6398="","",T6398-X6398)</f>
        <v/>
      </c>
      <c r="Z6398" s="8">
        <f>IF($C6398="","",Y6398-M6398)</f>
        <v/>
      </c>
      <c r="AD6398" s="8" t="n"/>
      <c r="AG6398" s="14" t="n"/>
      <c r="AI6398">
        <f>IF($C6398="","",IF(COUNTIF($C$2:$C6398,$C6398)=1,1,0))</f>
        <v/>
      </c>
      <c r="AJ6398">
        <f>IF($AI6398=1,SUMPRODUCT(--($AM$2:$AM$7001&lt;$AM6398))+1,"")</f>
        <v/>
      </c>
      <c r="AK6398">
        <f>IF($C6398="","",IF(OR($P6398=TRUE(),$P6398="TRUE"),1,0))</f>
        <v/>
      </c>
      <c r="AL6398">
        <f>IF($C6398="","",IF(AND($V6398="Yes",SUMPRODUCT((LEN(Settings!$F$6:$F$13)&gt;0)*ISNUMBER(SEARCH(Settings!$F$6:$F$13,$O6398)))=0),1,0))</f>
        <v/>
      </c>
      <c r="AM6398">
        <f>IF($AI6398=1,IFERROR(IF(VALUE($C6398)&lt;100000000,VALUE($C6398),1000000000),IFERROR(IF(VALUE(MID($C6398,2,20))&lt;100000000,VALUE(MID($C6398,2,20)),1000000000),1000000000))+ROW()/100000,"")</f>
        <v/>
      </c>
    </row>
    <row r="6399">
      <c r="E6399" s="14" t="n"/>
      <c r="M6399" s="8">
        <f>IF($C6399="","",L6399*T6399/100)</f>
        <v/>
      </c>
      <c r="S6399" s="8" t="n"/>
      <c r="T6399" s="8" t="n"/>
      <c r="W6399">
        <f>IF($C6399="","",IF($AL6399=1,0,IF($AK6399=1,Settings!$C$6,Settings!$C$7))*100)</f>
        <v/>
      </c>
      <c r="X6399" s="8">
        <f>IF($C6399="","",T6399*W6399/100)</f>
        <v/>
      </c>
      <c r="Y6399" s="8">
        <f>IF($C6399="","",T6399-X6399)</f>
        <v/>
      </c>
      <c r="Z6399" s="8">
        <f>IF($C6399="","",Y6399-M6399)</f>
        <v/>
      </c>
      <c r="AD6399" s="8" t="n"/>
      <c r="AG6399" s="14" t="n"/>
      <c r="AI6399">
        <f>IF($C6399="","",IF(COUNTIF($C$2:$C6399,$C6399)=1,1,0))</f>
        <v/>
      </c>
      <c r="AJ6399">
        <f>IF($AI6399=1,SUMPRODUCT(--($AM$2:$AM$7001&lt;$AM6399))+1,"")</f>
        <v/>
      </c>
      <c r="AK6399">
        <f>IF($C6399="","",IF(OR($P6399=TRUE(),$P6399="TRUE"),1,0))</f>
        <v/>
      </c>
      <c r="AL6399">
        <f>IF($C6399="","",IF(AND($V6399="Yes",SUMPRODUCT((LEN(Settings!$F$6:$F$13)&gt;0)*ISNUMBER(SEARCH(Settings!$F$6:$F$13,$O6399)))=0),1,0))</f>
        <v/>
      </c>
      <c r="AM6399">
        <f>IF($AI6399=1,IFERROR(IF(VALUE($C6399)&lt;100000000,VALUE($C6399),1000000000),IFERROR(IF(VALUE(MID($C6399,2,20))&lt;100000000,VALUE(MID($C6399,2,20)),1000000000),1000000000))+ROW()/100000,"")</f>
        <v/>
      </c>
    </row>
    <row r="6400">
      <c r="E6400" s="14" t="n"/>
      <c r="M6400" s="8">
        <f>IF($C6400="","",L6400*T6400/100)</f>
        <v/>
      </c>
      <c r="S6400" s="8" t="n"/>
      <c r="T6400" s="8" t="n"/>
      <c r="W6400">
        <f>IF($C6400="","",IF($AL6400=1,0,IF($AK6400=1,Settings!$C$6,Settings!$C$7))*100)</f>
        <v/>
      </c>
      <c r="X6400" s="8">
        <f>IF($C6400="","",T6400*W6400/100)</f>
        <v/>
      </c>
      <c r="Y6400" s="8">
        <f>IF($C6400="","",T6400-X6400)</f>
        <v/>
      </c>
      <c r="Z6400" s="8">
        <f>IF($C6400="","",Y6400-M6400)</f>
        <v/>
      </c>
      <c r="AD6400" s="8" t="n"/>
      <c r="AG6400" s="14" t="n"/>
      <c r="AI6400">
        <f>IF($C6400="","",IF(COUNTIF($C$2:$C6400,$C6400)=1,1,0))</f>
        <v/>
      </c>
      <c r="AJ6400">
        <f>IF($AI6400=1,SUMPRODUCT(--($AM$2:$AM$7001&lt;$AM6400))+1,"")</f>
        <v/>
      </c>
      <c r="AK6400">
        <f>IF($C6400="","",IF(OR($P6400=TRUE(),$P6400="TRUE"),1,0))</f>
        <v/>
      </c>
      <c r="AL6400">
        <f>IF($C6400="","",IF(AND($V6400="Yes",SUMPRODUCT((LEN(Settings!$F$6:$F$13)&gt;0)*ISNUMBER(SEARCH(Settings!$F$6:$F$13,$O6400)))=0),1,0))</f>
        <v/>
      </c>
      <c r="AM6400">
        <f>IF($AI6400=1,IFERROR(IF(VALUE($C6400)&lt;100000000,VALUE($C6400),1000000000),IFERROR(IF(VALUE(MID($C6400,2,20))&lt;100000000,VALUE(MID($C6400,2,20)),1000000000),1000000000))+ROW()/100000,"")</f>
        <v/>
      </c>
    </row>
    <row r="6401">
      <c r="E6401" s="14" t="n"/>
      <c r="M6401" s="8">
        <f>IF($C6401="","",L6401*T6401/100)</f>
        <v/>
      </c>
      <c r="S6401" s="8" t="n"/>
      <c r="T6401" s="8" t="n"/>
      <c r="W6401">
        <f>IF($C6401="","",IF($AL6401=1,0,IF($AK6401=1,Settings!$C$6,Settings!$C$7))*100)</f>
        <v/>
      </c>
      <c r="X6401" s="8">
        <f>IF($C6401="","",T6401*W6401/100)</f>
        <v/>
      </c>
      <c r="Y6401" s="8">
        <f>IF($C6401="","",T6401-X6401)</f>
        <v/>
      </c>
      <c r="Z6401" s="8">
        <f>IF($C6401="","",Y6401-M6401)</f>
        <v/>
      </c>
      <c r="AD6401" s="8" t="n"/>
      <c r="AG6401" s="14" t="n"/>
      <c r="AI6401">
        <f>IF($C6401="","",IF(COUNTIF($C$2:$C6401,$C6401)=1,1,0))</f>
        <v/>
      </c>
      <c r="AJ6401">
        <f>IF($AI6401=1,SUMPRODUCT(--($AM$2:$AM$7001&lt;$AM6401))+1,"")</f>
        <v/>
      </c>
      <c r="AK6401">
        <f>IF($C6401="","",IF(OR($P6401=TRUE(),$P6401="TRUE"),1,0))</f>
        <v/>
      </c>
      <c r="AL6401">
        <f>IF($C6401="","",IF(AND($V6401="Yes",SUMPRODUCT((LEN(Settings!$F$6:$F$13)&gt;0)*ISNUMBER(SEARCH(Settings!$F$6:$F$13,$O6401)))=0),1,0))</f>
        <v/>
      </c>
      <c r="AM6401">
        <f>IF($AI6401=1,IFERROR(IF(VALUE($C6401)&lt;100000000,VALUE($C6401),1000000000),IFERROR(IF(VALUE(MID($C6401,2,20))&lt;100000000,VALUE(MID($C6401,2,20)),1000000000),1000000000))+ROW()/100000,"")</f>
        <v/>
      </c>
    </row>
    <row r="6402">
      <c r="E6402" s="14" t="n"/>
      <c r="M6402" s="8">
        <f>IF($C6402="","",L6402*T6402/100)</f>
        <v/>
      </c>
      <c r="S6402" s="8" t="n"/>
      <c r="T6402" s="8" t="n"/>
      <c r="W6402">
        <f>IF($C6402="","",IF($AL6402=1,0,IF($AK6402=1,Settings!$C$6,Settings!$C$7))*100)</f>
        <v/>
      </c>
      <c r="X6402" s="8">
        <f>IF($C6402="","",T6402*W6402/100)</f>
        <v/>
      </c>
      <c r="Y6402" s="8">
        <f>IF($C6402="","",T6402-X6402)</f>
        <v/>
      </c>
      <c r="Z6402" s="8">
        <f>IF($C6402="","",Y6402-M6402)</f>
        <v/>
      </c>
      <c r="AD6402" s="8" t="n"/>
      <c r="AG6402" s="14" t="n"/>
      <c r="AI6402">
        <f>IF($C6402="","",IF(COUNTIF($C$2:$C6402,$C6402)=1,1,0))</f>
        <v/>
      </c>
      <c r="AJ6402">
        <f>IF($AI6402=1,SUMPRODUCT(--($AM$2:$AM$7001&lt;$AM6402))+1,"")</f>
        <v/>
      </c>
      <c r="AK6402">
        <f>IF($C6402="","",IF(OR($P6402=TRUE(),$P6402="TRUE"),1,0))</f>
        <v/>
      </c>
      <c r="AL6402">
        <f>IF($C6402="","",IF(AND($V6402="Yes",SUMPRODUCT((LEN(Settings!$F$6:$F$13)&gt;0)*ISNUMBER(SEARCH(Settings!$F$6:$F$13,$O6402)))=0),1,0))</f>
        <v/>
      </c>
      <c r="AM6402">
        <f>IF($AI6402=1,IFERROR(IF(VALUE($C6402)&lt;100000000,VALUE($C6402),1000000000),IFERROR(IF(VALUE(MID($C6402,2,20))&lt;100000000,VALUE(MID($C6402,2,20)),1000000000),1000000000))+ROW()/100000,"")</f>
        <v/>
      </c>
    </row>
    <row r="6403">
      <c r="E6403" s="14" t="n"/>
      <c r="M6403" s="8">
        <f>IF($C6403="","",L6403*T6403/100)</f>
        <v/>
      </c>
      <c r="S6403" s="8" t="n"/>
      <c r="T6403" s="8" t="n"/>
      <c r="W6403">
        <f>IF($C6403="","",IF($AL6403=1,0,IF($AK6403=1,Settings!$C$6,Settings!$C$7))*100)</f>
        <v/>
      </c>
      <c r="X6403" s="8">
        <f>IF($C6403="","",T6403*W6403/100)</f>
        <v/>
      </c>
      <c r="Y6403" s="8">
        <f>IF($C6403="","",T6403-X6403)</f>
        <v/>
      </c>
      <c r="Z6403" s="8">
        <f>IF($C6403="","",Y6403-M6403)</f>
        <v/>
      </c>
      <c r="AD6403" s="8" t="n"/>
      <c r="AG6403" s="14" t="n"/>
      <c r="AI6403">
        <f>IF($C6403="","",IF(COUNTIF($C$2:$C6403,$C6403)=1,1,0))</f>
        <v/>
      </c>
      <c r="AJ6403">
        <f>IF($AI6403=1,SUMPRODUCT(--($AM$2:$AM$7001&lt;$AM6403))+1,"")</f>
        <v/>
      </c>
      <c r="AK6403">
        <f>IF($C6403="","",IF(OR($P6403=TRUE(),$P6403="TRUE"),1,0))</f>
        <v/>
      </c>
      <c r="AL6403">
        <f>IF($C6403="","",IF(AND($V6403="Yes",SUMPRODUCT((LEN(Settings!$F$6:$F$13)&gt;0)*ISNUMBER(SEARCH(Settings!$F$6:$F$13,$O6403)))=0),1,0))</f>
        <v/>
      </c>
      <c r="AM6403">
        <f>IF($AI6403=1,IFERROR(IF(VALUE($C6403)&lt;100000000,VALUE($C6403),1000000000),IFERROR(IF(VALUE(MID($C6403,2,20))&lt;100000000,VALUE(MID($C6403,2,20)),1000000000),1000000000))+ROW()/100000,"")</f>
        <v/>
      </c>
    </row>
    <row r="6404">
      <c r="E6404" s="14" t="n"/>
      <c r="M6404" s="8">
        <f>IF($C6404="","",L6404*T6404/100)</f>
        <v/>
      </c>
      <c r="S6404" s="8" t="n"/>
      <c r="T6404" s="8" t="n"/>
      <c r="W6404">
        <f>IF($C6404="","",IF($AL6404=1,0,IF($AK6404=1,Settings!$C$6,Settings!$C$7))*100)</f>
        <v/>
      </c>
      <c r="X6404" s="8">
        <f>IF($C6404="","",T6404*W6404/100)</f>
        <v/>
      </c>
      <c r="Y6404" s="8">
        <f>IF($C6404="","",T6404-X6404)</f>
        <v/>
      </c>
      <c r="Z6404" s="8">
        <f>IF($C6404="","",Y6404-M6404)</f>
        <v/>
      </c>
      <c r="AD6404" s="8" t="n"/>
      <c r="AG6404" s="14" t="n"/>
      <c r="AI6404">
        <f>IF($C6404="","",IF(COUNTIF($C$2:$C6404,$C6404)=1,1,0))</f>
        <v/>
      </c>
      <c r="AJ6404">
        <f>IF($AI6404=1,SUMPRODUCT(--($AM$2:$AM$7001&lt;$AM6404))+1,"")</f>
        <v/>
      </c>
      <c r="AK6404">
        <f>IF($C6404="","",IF(OR($P6404=TRUE(),$P6404="TRUE"),1,0))</f>
        <v/>
      </c>
      <c r="AL6404">
        <f>IF($C6404="","",IF(AND($V6404="Yes",SUMPRODUCT((LEN(Settings!$F$6:$F$13)&gt;0)*ISNUMBER(SEARCH(Settings!$F$6:$F$13,$O6404)))=0),1,0))</f>
        <v/>
      </c>
      <c r="AM6404">
        <f>IF($AI6404=1,IFERROR(IF(VALUE($C6404)&lt;100000000,VALUE($C6404),1000000000),IFERROR(IF(VALUE(MID($C6404,2,20))&lt;100000000,VALUE(MID($C6404,2,20)),1000000000),1000000000))+ROW()/100000,"")</f>
        <v/>
      </c>
    </row>
    <row r="6405">
      <c r="E6405" s="14" t="n"/>
      <c r="M6405" s="8">
        <f>IF($C6405="","",L6405*T6405/100)</f>
        <v/>
      </c>
      <c r="S6405" s="8" t="n"/>
      <c r="T6405" s="8" t="n"/>
      <c r="W6405">
        <f>IF($C6405="","",IF($AL6405=1,0,IF($AK6405=1,Settings!$C$6,Settings!$C$7))*100)</f>
        <v/>
      </c>
      <c r="X6405" s="8">
        <f>IF($C6405="","",T6405*W6405/100)</f>
        <v/>
      </c>
      <c r="Y6405" s="8">
        <f>IF($C6405="","",T6405-X6405)</f>
        <v/>
      </c>
      <c r="Z6405" s="8">
        <f>IF($C6405="","",Y6405-M6405)</f>
        <v/>
      </c>
      <c r="AD6405" s="8" t="n"/>
      <c r="AG6405" s="14" t="n"/>
      <c r="AI6405">
        <f>IF($C6405="","",IF(COUNTIF($C$2:$C6405,$C6405)=1,1,0))</f>
        <v/>
      </c>
      <c r="AJ6405">
        <f>IF($AI6405=1,SUMPRODUCT(--($AM$2:$AM$7001&lt;$AM6405))+1,"")</f>
        <v/>
      </c>
      <c r="AK6405">
        <f>IF($C6405="","",IF(OR($P6405=TRUE(),$P6405="TRUE"),1,0))</f>
        <v/>
      </c>
      <c r="AL6405">
        <f>IF($C6405="","",IF(AND($V6405="Yes",SUMPRODUCT((LEN(Settings!$F$6:$F$13)&gt;0)*ISNUMBER(SEARCH(Settings!$F$6:$F$13,$O6405)))=0),1,0))</f>
        <v/>
      </c>
      <c r="AM6405">
        <f>IF($AI6405=1,IFERROR(IF(VALUE($C6405)&lt;100000000,VALUE($C6405),1000000000),IFERROR(IF(VALUE(MID($C6405,2,20))&lt;100000000,VALUE(MID($C6405,2,20)),1000000000),1000000000))+ROW()/100000,"")</f>
        <v/>
      </c>
    </row>
    <row r="6406">
      <c r="E6406" s="14" t="n"/>
      <c r="M6406" s="8">
        <f>IF($C6406="","",L6406*T6406/100)</f>
        <v/>
      </c>
      <c r="S6406" s="8" t="n"/>
      <c r="T6406" s="8" t="n"/>
      <c r="W6406">
        <f>IF($C6406="","",IF($AL6406=1,0,IF($AK6406=1,Settings!$C$6,Settings!$C$7))*100)</f>
        <v/>
      </c>
      <c r="X6406" s="8">
        <f>IF($C6406="","",T6406*W6406/100)</f>
        <v/>
      </c>
      <c r="Y6406" s="8">
        <f>IF($C6406="","",T6406-X6406)</f>
        <v/>
      </c>
      <c r="Z6406" s="8">
        <f>IF($C6406="","",Y6406-M6406)</f>
        <v/>
      </c>
      <c r="AD6406" s="8" t="n"/>
      <c r="AG6406" s="14" t="n"/>
      <c r="AI6406">
        <f>IF($C6406="","",IF(COUNTIF($C$2:$C6406,$C6406)=1,1,0))</f>
        <v/>
      </c>
      <c r="AJ6406">
        <f>IF($AI6406=1,SUMPRODUCT(--($AM$2:$AM$7001&lt;$AM6406))+1,"")</f>
        <v/>
      </c>
      <c r="AK6406">
        <f>IF($C6406="","",IF(OR($P6406=TRUE(),$P6406="TRUE"),1,0))</f>
        <v/>
      </c>
      <c r="AL6406">
        <f>IF($C6406="","",IF(AND($V6406="Yes",SUMPRODUCT((LEN(Settings!$F$6:$F$13)&gt;0)*ISNUMBER(SEARCH(Settings!$F$6:$F$13,$O6406)))=0),1,0))</f>
        <v/>
      </c>
      <c r="AM6406">
        <f>IF($AI6406=1,IFERROR(IF(VALUE($C6406)&lt;100000000,VALUE($C6406),1000000000),IFERROR(IF(VALUE(MID($C6406,2,20))&lt;100000000,VALUE(MID($C6406,2,20)),1000000000),1000000000))+ROW()/100000,"")</f>
        <v/>
      </c>
    </row>
    <row r="6407">
      <c r="E6407" s="14" t="n"/>
      <c r="M6407" s="8">
        <f>IF($C6407="","",L6407*T6407/100)</f>
        <v/>
      </c>
      <c r="S6407" s="8" t="n"/>
      <c r="T6407" s="8" t="n"/>
      <c r="W6407">
        <f>IF($C6407="","",IF($AL6407=1,0,IF($AK6407=1,Settings!$C$6,Settings!$C$7))*100)</f>
        <v/>
      </c>
      <c r="X6407" s="8">
        <f>IF($C6407="","",T6407*W6407/100)</f>
        <v/>
      </c>
      <c r="Y6407" s="8">
        <f>IF($C6407="","",T6407-X6407)</f>
        <v/>
      </c>
      <c r="Z6407" s="8">
        <f>IF($C6407="","",Y6407-M6407)</f>
        <v/>
      </c>
      <c r="AD6407" s="8" t="n"/>
      <c r="AG6407" s="14" t="n"/>
      <c r="AI6407">
        <f>IF($C6407="","",IF(COUNTIF($C$2:$C6407,$C6407)=1,1,0))</f>
        <v/>
      </c>
      <c r="AJ6407">
        <f>IF($AI6407=1,SUMPRODUCT(--($AM$2:$AM$7001&lt;$AM6407))+1,"")</f>
        <v/>
      </c>
      <c r="AK6407">
        <f>IF($C6407="","",IF(OR($P6407=TRUE(),$P6407="TRUE"),1,0))</f>
        <v/>
      </c>
      <c r="AL6407">
        <f>IF($C6407="","",IF(AND($V6407="Yes",SUMPRODUCT((LEN(Settings!$F$6:$F$13)&gt;0)*ISNUMBER(SEARCH(Settings!$F$6:$F$13,$O6407)))=0),1,0))</f>
        <v/>
      </c>
      <c r="AM6407">
        <f>IF($AI6407=1,IFERROR(IF(VALUE($C6407)&lt;100000000,VALUE($C6407),1000000000),IFERROR(IF(VALUE(MID($C6407,2,20))&lt;100000000,VALUE(MID($C6407,2,20)),1000000000),1000000000))+ROW()/100000,"")</f>
        <v/>
      </c>
    </row>
    <row r="6408">
      <c r="E6408" s="14" t="n"/>
      <c r="M6408" s="8">
        <f>IF($C6408="","",L6408*T6408/100)</f>
        <v/>
      </c>
      <c r="S6408" s="8" t="n"/>
      <c r="T6408" s="8" t="n"/>
      <c r="W6408">
        <f>IF($C6408="","",IF($AL6408=1,0,IF($AK6408=1,Settings!$C$6,Settings!$C$7))*100)</f>
        <v/>
      </c>
      <c r="X6408" s="8">
        <f>IF($C6408="","",T6408*W6408/100)</f>
        <v/>
      </c>
      <c r="Y6408" s="8">
        <f>IF($C6408="","",T6408-X6408)</f>
        <v/>
      </c>
      <c r="Z6408" s="8">
        <f>IF($C6408="","",Y6408-M6408)</f>
        <v/>
      </c>
      <c r="AD6408" s="8" t="n"/>
      <c r="AG6408" s="14" t="n"/>
      <c r="AI6408">
        <f>IF($C6408="","",IF(COUNTIF($C$2:$C6408,$C6408)=1,1,0))</f>
        <v/>
      </c>
      <c r="AJ6408">
        <f>IF($AI6408=1,SUMPRODUCT(--($AM$2:$AM$7001&lt;$AM6408))+1,"")</f>
        <v/>
      </c>
      <c r="AK6408">
        <f>IF($C6408="","",IF(OR($P6408=TRUE(),$P6408="TRUE"),1,0))</f>
        <v/>
      </c>
      <c r="AL6408">
        <f>IF($C6408="","",IF(AND($V6408="Yes",SUMPRODUCT((LEN(Settings!$F$6:$F$13)&gt;0)*ISNUMBER(SEARCH(Settings!$F$6:$F$13,$O6408)))=0),1,0))</f>
        <v/>
      </c>
      <c r="AM6408">
        <f>IF($AI6408=1,IFERROR(IF(VALUE($C6408)&lt;100000000,VALUE($C6408),1000000000),IFERROR(IF(VALUE(MID($C6408,2,20))&lt;100000000,VALUE(MID($C6408,2,20)),1000000000),1000000000))+ROW()/100000,"")</f>
        <v/>
      </c>
    </row>
    <row r="6409">
      <c r="E6409" s="14" t="n"/>
      <c r="M6409" s="8">
        <f>IF($C6409="","",L6409*T6409/100)</f>
        <v/>
      </c>
      <c r="S6409" s="8" t="n"/>
      <c r="T6409" s="8" t="n"/>
      <c r="W6409">
        <f>IF($C6409="","",IF($AL6409=1,0,IF($AK6409=1,Settings!$C$6,Settings!$C$7))*100)</f>
        <v/>
      </c>
      <c r="X6409" s="8">
        <f>IF($C6409="","",T6409*W6409/100)</f>
        <v/>
      </c>
      <c r="Y6409" s="8">
        <f>IF($C6409="","",T6409-X6409)</f>
        <v/>
      </c>
      <c r="Z6409" s="8">
        <f>IF($C6409="","",Y6409-M6409)</f>
        <v/>
      </c>
      <c r="AD6409" s="8" t="n"/>
      <c r="AG6409" s="14" t="n"/>
      <c r="AI6409">
        <f>IF($C6409="","",IF(COUNTIF($C$2:$C6409,$C6409)=1,1,0))</f>
        <v/>
      </c>
      <c r="AJ6409">
        <f>IF($AI6409=1,SUMPRODUCT(--($AM$2:$AM$7001&lt;$AM6409))+1,"")</f>
        <v/>
      </c>
      <c r="AK6409">
        <f>IF($C6409="","",IF(OR($P6409=TRUE(),$P6409="TRUE"),1,0))</f>
        <v/>
      </c>
      <c r="AL6409">
        <f>IF($C6409="","",IF(AND($V6409="Yes",SUMPRODUCT((LEN(Settings!$F$6:$F$13)&gt;0)*ISNUMBER(SEARCH(Settings!$F$6:$F$13,$O6409)))=0),1,0))</f>
        <v/>
      </c>
      <c r="AM6409">
        <f>IF($AI6409=1,IFERROR(IF(VALUE($C6409)&lt;100000000,VALUE($C6409),1000000000),IFERROR(IF(VALUE(MID($C6409,2,20))&lt;100000000,VALUE(MID($C6409,2,20)),1000000000),1000000000))+ROW()/100000,"")</f>
        <v/>
      </c>
    </row>
    <row r="6410">
      <c r="E6410" s="14" t="n"/>
      <c r="M6410" s="8">
        <f>IF($C6410="","",L6410*T6410/100)</f>
        <v/>
      </c>
      <c r="S6410" s="8" t="n"/>
      <c r="T6410" s="8" t="n"/>
      <c r="W6410">
        <f>IF($C6410="","",IF($AL6410=1,0,IF($AK6410=1,Settings!$C$6,Settings!$C$7))*100)</f>
        <v/>
      </c>
      <c r="X6410" s="8">
        <f>IF($C6410="","",T6410*W6410/100)</f>
        <v/>
      </c>
      <c r="Y6410" s="8">
        <f>IF($C6410="","",T6410-X6410)</f>
        <v/>
      </c>
      <c r="Z6410" s="8">
        <f>IF($C6410="","",Y6410-M6410)</f>
        <v/>
      </c>
      <c r="AD6410" s="8" t="n"/>
      <c r="AG6410" s="14" t="n"/>
      <c r="AI6410">
        <f>IF($C6410="","",IF(COUNTIF($C$2:$C6410,$C6410)=1,1,0))</f>
        <v/>
      </c>
      <c r="AJ6410">
        <f>IF($AI6410=1,SUMPRODUCT(--($AM$2:$AM$7001&lt;$AM6410))+1,"")</f>
        <v/>
      </c>
      <c r="AK6410">
        <f>IF($C6410="","",IF(OR($P6410=TRUE(),$P6410="TRUE"),1,0))</f>
        <v/>
      </c>
      <c r="AL6410">
        <f>IF($C6410="","",IF(AND($V6410="Yes",SUMPRODUCT((LEN(Settings!$F$6:$F$13)&gt;0)*ISNUMBER(SEARCH(Settings!$F$6:$F$13,$O6410)))=0),1,0))</f>
        <v/>
      </c>
      <c r="AM6410">
        <f>IF($AI6410=1,IFERROR(IF(VALUE($C6410)&lt;100000000,VALUE($C6410),1000000000),IFERROR(IF(VALUE(MID($C6410,2,20))&lt;100000000,VALUE(MID($C6410,2,20)),1000000000),1000000000))+ROW()/100000,"")</f>
        <v/>
      </c>
    </row>
    <row r="6411">
      <c r="E6411" s="14" t="n"/>
      <c r="M6411" s="8">
        <f>IF($C6411="","",L6411*T6411/100)</f>
        <v/>
      </c>
      <c r="S6411" s="8" t="n"/>
      <c r="T6411" s="8" t="n"/>
      <c r="W6411">
        <f>IF($C6411="","",IF($AL6411=1,0,IF($AK6411=1,Settings!$C$6,Settings!$C$7))*100)</f>
        <v/>
      </c>
      <c r="X6411" s="8">
        <f>IF($C6411="","",T6411*W6411/100)</f>
        <v/>
      </c>
      <c r="Y6411" s="8">
        <f>IF($C6411="","",T6411-X6411)</f>
        <v/>
      </c>
      <c r="Z6411" s="8">
        <f>IF($C6411="","",Y6411-M6411)</f>
        <v/>
      </c>
      <c r="AD6411" s="8" t="n"/>
      <c r="AG6411" s="14" t="n"/>
      <c r="AI6411">
        <f>IF($C6411="","",IF(COUNTIF($C$2:$C6411,$C6411)=1,1,0))</f>
        <v/>
      </c>
      <c r="AJ6411">
        <f>IF($AI6411=1,SUMPRODUCT(--($AM$2:$AM$7001&lt;$AM6411))+1,"")</f>
        <v/>
      </c>
      <c r="AK6411">
        <f>IF($C6411="","",IF(OR($P6411=TRUE(),$P6411="TRUE"),1,0))</f>
        <v/>
      </c>
      <c r="AL6411">
        <f>IF($C6411="","",IF(AND($V6411="Yes",SUMPRODUCT((LEN(Settings!$F$6:$F$13)&gt;0)*ISNUMBER(SEARCH(Settings!$F$6:$F$13,$O6411)))=0),1,0))</f>
        <v/>
      </c>
      <c r="AM6411">
        <f>IF($AI6411=1,IFERROR(IF(VALUE($C6411)&lt;100000000,VALUE($C6411),1000000000),IFERROR(IF(VALUE(MID($C6411,2,20))&lt;100000000,VALUE(MID($C6411,2,20)),1000000000),1000000000))+ROW()/100000,"")</f>
        <v/>
      </c>
    </row>
    <row r="6412">
      <c r="E6412" s="14" t="n"/>
      <c r="M6412" s="8">
        <f>IF($C6412="","",L6412*T6412/100)</f>
        <v/>
      </c>
      <c r="S6412" s="8" t="n"/>
      <c r="T6412" s="8" t="n"/>
      <c r="W6412">
        <f>IF($C6412="","",IF($AL6412=1,0,IF($AK6412=1,Settings!$C$6,Settings!$C$7))*100)</f>
        <v/>
      </c>
      <c r="X6412" s="8">
        <f>IF($C6412="","",T6412*W6412/100)</f>
        <v/>
      </c>
      <c r="Y6412" s="8">
        <f>IF($C6412="","",T6412-X6412)</f>
        <v/>
      </c>
      <c r="Z6412" s="8">
        <f>IF($C6412="","",Y6412-M6412)</f>
        <v/>
      </c>
      <c r="AD6412" s="8" t="n"/>
      <c r="AG6412" s="14" t="n"/>
      <c r="AI6412">
        <f>IF($C6412="","",IF(COUNTIF($C$2:$C6412,$C6412)=1,1,0))</f>
        <v/>
      </c>
      <c r="AJ6412">
        <f>IF($AI6412=1,SUMPRODUCT(--($AM$2:$AM$7001&lt;$AM6412))+1,"")</f>
        <v/>
      </c>
      <c r="AK6412">
        <f>IF($C6412="","",IF(OR($P6412=TRUE(),$P6412="TRUE"),1,0))</f>
        <v/>
      </c>
      <c r="AL6412">
        <f>IF($C6412="","",IF(AND($V6412="Yes",SUMPRODUCT((LEN(Settings!$F$6:$F$13)&gt;0)*ISNUMBER(SEARCH(Settings!$F$6:$F$13,$O6412)))=0),1,0))</f>
        <v/>
      </c>
      <c r="AM6412">
        <f>IF($AI6412=1,IFERROR(IF(VALUE($C6412)&lt;100000000,VALUE($C6412),1000000000),IFERROR(IF(VALUE(MID($C6412,2,20))&lt;100000000,VALUE(MID($C6412,2,20)),1000000000),1000000000))+ROW()/100000,"")</f>
        <v/>
      </c>
    </row>
    <row r="6413">
      <c r="E6413" s="14" t="n"/>
      <c r="M6413" s="8">
        <f>IF($C6413="","",L6413*T6413/100)</f>
        <v/>
      </c>
      <c r="S6413" s="8" t="n"/>
      <c r="T6413" s="8" t="n"/>
      <c r="W6413">
        <f>IF($C6413="","",IF($AL6413=1,0,IF($AK6413=1,Settings!$C$6,Settings!$C$7))*100)</f>
        <v/>
      </c>
      <c r="X6413" s="8">
        <f>IF($C6413="","",T6413*W6413/100)</f>
        <v/>
      </c>
      <c r="Y6413" s="8">
        <f>IF($C6413="","",T6413-X6413)</f>
        <v/>
      </c>
      <c r="Z6413" s="8">
        <f>IF($C6413="","",Y6413-M6413)</f>
        <v/>
      </c>
      <c r="AD6413" s="8" t="n"/>
      <c r="AG6413" s="14" t="n"/>
      <c r="AI6413">
        <f>IF($C6413="","",IF(COUNTIF($C$2:$C6413,$C6413)=1,1,0))</f>
        <v/>
      </c>
      <c r="AJ6413">
        <f>IF($AI6413=1,SUMPRODUCT(--($AM$2:$AM$7001&lt;$AM6413))+1,"")</f>
        <v/>
      </c>
      <c r="AK6413">
        <f>IF($C6413="","",IF(OR($P6413=TRUE(),$P6413="TRUE"),1,0))</f>
        <v/>
      </c>
      <c r="AL6413">
        <f>IF($C6413="","",IF(AND($V6413="Yes",SUMPRODUCT((LEN(Settings!$F$6:$F$13)&gt;0)*ISNUMBER(SEARCH(Settings!$F$6:$F$13,$O6413)))=0),1,0))</f>
        <v/>
      </c>
      <c r="AM6413">
        <f>IF($AI6413=1,IFERROR(IF(VALUE($C6413)&lt;100000000,VALUE($C6413),1000000000),IFERROR(IF(VALUE(MID($C6413,2,20))&lt;100000000,VALUE(MID($C6413,2,20)),1000000000),1000000000))+ROW()/100000,"")</f>
        <v/>
      </c>
    </row>
    <row r="6414">
      <c r="E6414" s="14" t="n"/>
      <c r="M6414" s="8">
        <f>IF($C6414="","",L6414*T6414/100)</f>
        <v/>
      </c>
      <c r="S6414" s="8" t="n"/>
      <c r="T6414" s="8" t="n"/>
      <c r="W6414">
        <f>IF($C6414="","",IF($AL6414=1,0,IF($AK6414=1,Settings!$C$6,Settings!$C$7))*100)</f>
        <v/>
      </c>
      <c r="X6414" s="8">
        <f>IF($C6414="","",T6414*W6414/100)</f>
        <v/>
      </c>
      <c r="Y6414" s="8">
        <f>IF($C6414="","",T6414-X6414)</f>
        <v/>
      </c>
      <c r="Z6414" s="8">
        <f>IF($C6414="","",Y6414-M6414)</f>
        <v/>
      </c>
      <c r="AD6414" s="8" t="n"/>
      <c r="AG6414" s="14" t="n"/>
      <c r="AI6414">
        <f>IF($C6414="","",IF(COUNTIF($C$2:$C6414,$C6414)=1,1,0))</f>
        <v/>
      </c>
      <c r="AJ6414">
        <f>IF($AI6414=1,SUMPRODUCT(--($AM$2:$AM$7001&lt;$AM6414))+1,"")</f>
        <v/>
      </c>
      <c r="AK6414">
        <f>IF($C6414="","",IF(OR($P6414=TRUE(),$P6414="TRUE"),1,0))</f>
        <v/>
      </c>
      <c r="AL6414">
        <f>IF($C6414="","",IF(AND($V6414="Yes",SUMPRODUCT((LEN(Settings!$F$6:$F$13)&gt;0)*ISNUMBER(SEARCH(Settings!$F$6:$F$13,$O6414)))=0),1,0))</f>
        <v/>
      </c>
      <c r="AM6414">
        <f>IF($AI6414=1,IFERROR(IF(VALUE($C6414)&lt;100000000,VALUE($C6414),1000000000),IFERROR(IF(VALUE(MID($C6414,2,20))&lt;100000000,VALUE(MID($C6414,2,20)),1000000000),1000000000))+ROW()/100000,"")</f>
        <v/>
      </c>
    </row>
    <row r="6415">
      <c r="E6415" s="14" t="n"/>
      <c r="M6415" s="8">
        <f>IF($C6415="","",L6415*T6415/100)</f>
        <v/>
      </c>
      <c r="S6415" s="8" t="n"/>
      <c r="T6415" s="8" t="n"/>
      <c r="W6415">
        <f>IF($C6415="","",IF($AL6415=1,0,IF($AK6415=1,Settings!$C$6,Settings!$C$7))*100)</f>
        <v/>
      </c>
      <c r="X6415" s="8">
        <f>IF($C6415="","",T6415*W6415/100)</f>
        <v/>
      </c>
      <c r="Y6415" s="8">
        <f>IF($C6415="","",T6415-X6415)</f>
        <v/>
      </c>
      <c r="Z6415" s="8">
        <f>IF($C6415="","",Y6415-M6415)</f>
        <v/>
      </c>
      <c r="AD6415" s="8" t="n"/>
      <c r="AG6415" s="14" t="n"/>
      <c r="AI6415">
        <f>IF($C6415="","",IF(COUNTIF($C$2:$C6415,$C6415)=1,1,0))</f>
        <v/>
      </c>
      <c r="AJ6415">
        <f>IF($AI6415=1,SUMPRODUCT(--($AM$2:$AM$7001&lt;$AM6415))+1,"")</f>
        <v/>
      </c>
      <c r="AK6415">
        <f>IF($C6415="","",IF(OR($P6415=TRUE(),$P6415="TRUE"),1,0))</f>
        <v/>
      </c>
      <c r="AL6415">
        <f>IF($C6415="","",IF(AND($V6415="Yes",SUMPRODUCT((LEN(Settings!$F$6:$F$13)&gt;0)*ISNUMBER(SEARCH(Settings!$F$6:$F$13,$O6415)))=0),1,0))</f>
        <v/>
      </c>
      <c r="AM6415">
        <f>IF($AI6415=1,IFERROR(IF(VALUE($C6415)&lt;100000000,VALUE($C6415),1000000000),IFERROR(IF(VALUE(MID($C6415,2,20))&lt;100000000,VALUE(MID($C6415,2,20)),1000000000),1000000000))+ROW()/100000,"")</f>
        <v/>
      </c>
    </row>
    <row r="6416">
      <c r="E6416" s="14" t="n"/>
      <c r="M6416" s="8">
        <f>IF($C6416="","",L6416*T6416/100)</f>
        <v/>
      </c>
      <c r="S6416" s="8" t="n"/>
      <c r="T6416" s="8" t="n"/>
      <c r="W6416">
        <f>IF($C6416="","",IF($AL6416=1,0,IF($AK6416=1,Settings!$C$6,Settings!$C$7))*100)</f>
        <v/>
      </c>
      <c r="X6416" s="8">
        <f>IF($C6416="","",T6416*W6416/100)</f>
        <v/>
      </c>
      <c r="Y6416" s="8">
        <f>IF($C6416="","",T6416-X6416)</f>
        <v/>
      </c>
      <c r="Z6416" s="8">
        <f>IF($C6416="","",Y6416-M6416)</f>
        <v/>
      </c>
      <c r="AD6416" s="8" t="n"/>
      <c r="AG6416" s="14" t="n"/>
      <c r="AI6416">
        <f>IF($C6416="","",IF(COUNTIF($C$2:$C6416,$C6416)=1,1,0))</f>
        <v/>
      </c>
      <c r="AJ6416">
        <f>IF($AI6416=1,SUMPRODUCT(--($AM$2:$AM$7001&lt;$AM6416))+1,"")</f>
        <v/>
      </c>
      <c r="AK6416">
        <f>IF($C6416="","",IF(OR($P6416=TRUE(),$P6416="TRUE"),1,0))</f>
        <v/>
      </c>
      <c r="AL6416">
        <f>IF($C6416="","",IF(AND($V6416="Yes",SUMPRODUCT((LEN(Settings!$F$6:$F$13)&gt;0)*ISNUMBER(SEARCH(Settings!$F$6:$F$13,$O6416)))=0),1,0))</f>
        <v/>
      </c>
      <c r="AM6416">
        <f>IF($AI6416=1,IFERROR(IF(VALUE($C6416)&lt;100000000,VALUE($C6416),1000000000),IFERROR(IF(VALUE(MID($C6416,2,20))&lt;100000000,VALUE(MID($C6416,2,20)),1000000000),1000000000))+ROW()/100000,"")</f>
        <v/>
      </c>
    </row>
    <row r="6417">
      <c r="E6417" s="14" t="n"/>
      <c r="M6417" s="8">
        <f>IF($C6417="","",L6417*T6417/100)</f>
        <v/>
      </c>
      <c r="S6417" s="8" t="n"/>
      <c r="T6417" s="8" t="n"/>
      <c r="W6417">
        <f>IF($C6417="","",IF($AL6417=1,0,IF($AK6417=1,Settings!$C$6,Settings!$C$7))*100)</f>
        <v/>
      </c>
      <c r="X6417" s="8">
        <f>IF($C6417="","",T6417*W6417/100)</f>
        <v/>
      </c>
      <c r="Y6417" s="8">
        <f>IF($C6417="","",T6417-X6417)</f>
        <v/>
      </c>
      <c r="Z6417" s="8">
        <f>IF($C6417="","",Y6417-M6417)</f>
        <v/>
      </c>
      <c r="AD6417" s="8" t="n"/>
      <c r="AG6417" s="14" t="n"/>
      <c r="AI6417">
        <f>IF($C6417="","",IF(COUNTIF($C$2:$C6417,$C6417)=1,1,0))</f>
        <v/>
      </c>
      <c r="AJ6417">
        <f>IF($AI6417=1,SUMPRODUCT(--($AM$2:$AM$7001&lt;$AM6417))+1,"")</f>
        <v/>
      </c>
      <c r="AK6417">
        <f>IF($C6417="","",IF(OR($P6417=TRUE(),$P6417="TRUE"),1,0))</f>
        <v/>
      </c>
      <c r="AL6417">
        <f>IF($C6417="","",IF(AND($V6417="Yes",SUMPRODUCT((LEN(Settings!$F$6:$F$13)&gt;0)*ISNUMBER(SEARCH(Settings!$F$6:$F$13,$O6417)))=0),1,0))</f>
        <v/>
      </c>
      <c r="AM6417">
        <f>IF($AI6417=1,IFERROR(IF(VALUE($C6417)&lt;100000000,VALUE($C6417),1000000000),IFERROR(IF(VALUE(MID($C6417,2,20))&lt;100000000,VALUE(MID($C6417,2,20)),1000000000),1000000000))+ROW()/100000,"")</f>
        <v/>
      </c>
    </row>
    <row r="6418">
      <c r="E6418" s="14" t="n"/>
      <c r="M6418" s="8">
        <f>IF($C6418="","",L6418*T6418/100)</f>
        <v/>
      </c>
      <c r="S6418" s="8" t="n"/>
      <c r="T6418" s="8" t="n"/>
      <c r="W6418">
        <f>IF($C6418="","",IF($AL6418=1,0,IF($AK6418=1,Settings!$C$6,Settings!$C$7))*100)</f>
        <v/>
      </c>
      <c r="X6418" s="8">
        <f>IF($C6418="","",T6418*W6418/100)</f>
        <v/>
      </c>
      <c r="Y6418" s="8">
        <f>IF($C6418="","",T6418-X6418)</f>
        <v/>
      </c>
      <c r="Z6418" s="8">
        <f>IF($C6418="","",Y6418-M6418)</f>
        <v/>
      </c>
      <c r="AD6418" s="8" t="n"/>
      <c r="AG6418" s="14" t="n"/>
      <c r="AI6418">
        <f>IF($C6418="","",IF(COUNTIF($C$2:$C6418,$C6418)=1,1,0))</f>
        <v/>
      </c>
      <c r="AJ6418">
        <f>IF($AI6418=1,SUMPRODUCT(--($AM$2:$AM$7001&lt;$AM6418))+1,"")</f>
        <v/>
      </c>
      <c r="AK6418">
        <f>IF($C6418="","",IF(OR($P6418=TRUE(),$P6418="TRUE"),1,0))</f>
        <v/>
      </c>
      <c r="AL6418">
        <f>IF($C6418="","",IF(AND($V6418="Yes",SUMPRODUCT((LEN(Settings!$F$6:$F$13)&gt;0)*ISNUMBER(SEARCH(Settings!$F$6:$F$13,$O6418)))=0),1,0))</f>
        <v/>
      </c>
      <c r="AM6418">
        <f>IF($AI6418=1,IFERROR(IF(VALUE($C6418)&lt;100000000,VALUE($C6418),1000000000),IFERROR(IF(VALUE(MID($C6418,2,20))&lt;100000000,VALUE(MID($C6418,2,20)),1000000000),1000000000))+ROW()/100000,"")</f>
        <v/>
      </c>
    </row>
    <row r="6419">
      <c r="E6419" s="14" t="n"/>
      <c r="M6419" s="8">
        <f>IF($C6419="","",L6419*T6419/100)</f>
        <v/>
      </c>
      <c r="S6419" s="8" t="n"/>
      <c r="T6419" s="8" t="n"/>
      <c r="W6419">
        <f>IF($C6419="","",IF($AL6419=1,0,IF($AK6419=1,Settings!$C$6,Settings!$C$7))*100)</f>
        <v/>
      </c>
      <c r="X6419" s="8">
        <f>IF($C6419="","",T6419*W6419/100)</f>
        <v/>
      </c>
      <c r="Y6419" s="8">
        <f>IF($C6419="","",T6419-X6419)</f>
        <v/>
      </c>
      <c r="Z6419" s="8">
        <f>IF($C6419="","",Y6419-M6419)</f>
        <v/>
      </c>
      <c r="AD6419" s="8" t="n"/>
      <c r="AG6419" s="14" t="n"/>
      <c r="AI6419">
        <f>IF($C6419="","",IF(COUNTIF($C$2:$C6419,$C6419)=1,1,0))</f>
        <v/>
      </c>
      <c r="AJ6419">
        <f>IF($AI6419=1,SUMPRODUCT(--($AM$2:$AM$7001&lt;$AM6419))+1,"")</f>
        <v/>
      </c>
      <c r="AK6419">
        <f>IF($C6419="","",IF(OR($P6419=TRUE(),$P6419="TRUE"),1,0))</f>
        <v/>
      </c>
      <c r="AL6419">
        <f>IF($C6419="","",IF(AND($V6419="Yes",SUMPRODUCT((LEN(Settings!$F$6:$F$13)&gt;0)*ISNUMBER(SEARCH(Settings!$F$6:$F$13,$O6419)))=0),1,0))</f>
        <v/>
      </c>
      <c r="AM6419">
        <f>IF($AI6419=1,IFERROR(IF(VALUE($C6419)&lt;100000000,VALUE($C6419),1000000000),IFERROR(IF(VALUE(MID($C6419,2,20))&lt;100000000,VALUE(MID($C6419,2,20)),1000000000),1000000000))+ROW()/100000,"")</f>
        <v/>
      </c>
    </row>
    <row r="6420">
      <c r="E6420" s="14" t="n"/>
      <c r="M6420" s="8">
        <f>IF($C6420="","",L6420*T6420/100)</f>
        <v/>
      </c>
      <c r="S6420" s="8" t="n"/>
      <c r="T6420" s="8" t="n"/>
      <c r="W6420">
        <f>IF($C6420="","",IF($AL6420=1,0,IF($AK6420=1,Settings!$C$6,Settings!$C$7))*100)</f>
        <v/>
      </c>
      <c r="X6420" s="8">
        <f>IF($C6420="","",T6420*W6420/100)</f>
        <v/>
      </c>
      <c r="Y6420" s="8">
        <f>IF($C6420="","",T6420-X6420)</f>
        <v/>
      </c>
      <c r="Z6420" s="8">
        <f>IF($C6420="","",Y6420-M6420)</f>
        <v/>
      </c>
      <c r="AD6420" s="8" t="n"/>
      <c r="AG6420" s="14" t="n"/>
      <c r="AI6420">
        <f>IF($C6420="","",IF(COUNTIF($C$2:$C6420,$C6420)=1,1,0))</f>
        <v/>
      </c>
      <c r="AJ6420">
        <f>IF($AI6420=1,SUMPRODUCT(--($AM$2:$AM$7001&lt;$AM6420))+1,"")</f>
        <v/>
      </c>
      <c r="AK6420">
        <f>IF($C6420="","",IF(OR($P6420=TRUE(),$P6420="TRUE"),1,0))</f>
        <v/>
      </c>
      <c r="AL6420">
        <f>IF($C6420="","",IF(AND($V6420="Yes",SUMPRODUCT((LEN(Settings!$F$6:$F$13)&gt;0)*ISNUMBER(SEARCH(Settings!$F$6:$F$13,$O6420)))=0),1,0))</f>
        <v/>
      </c>
      <c r="AM6420">
        <f>IF($AI6420=1,IFERROR(IF(VALUE($C6420)&lt;100000000,VALUE($C6420),1000000000),IFERROR(IF(VALUE(MID($C6420,2,20))&lt;100000000,VALUE(MID($C6420,2,20)),1000000000),1000000000))+ROW()/100000,"")</f>
        <v/>
      </c>
    </row>
    <row r="6421">
      <c r="E6421" s="14" t="n"/>
      <c r="M6421" s="8">
        <f>IF($C6421="","",L6421*T6421/100)</f>
        <v/>
      </c>
      <c r="S6421" s="8" t="n"/>
      <c r="T6421" s="8" t="n"/>
      <c r="W6421">
        <f>IF($C6421="","",IF($AL6421=1,0,IF($AK6421=1,Settings!$C$6,Settings!$C$7))*100)</f>
        <v/>
      </c>
      <c r="X6421" s="8">
        <f>IF($C6421="","",T6421*W6421/100)</f>
        <v/>
      </c>
      <c r="Y6421" s="8">
        <f>IF($C6421="","",T6421-X6421)</f>
        <v/>
      </c>
      <c r="Z6421" s="8">
        <f>IF($C6421="","",Y6421-M6421)</f>
        <v/>
      </c>
      <c r="AD6421" s="8" t="n"/>
      <c r="AG6421" s="14" t="n"/>
      <c r="AI6421">
        <f>IF($C6421="","",IF(COUNTIF($C$2:$C6421,$C6421)=1,1,0))</f>
        <v/>
      </c>
      <c r="AJ6421">
        <f>IF($AI6421=1,SUMPRODUCT(--($AM$2:$AM$7001&lt;$AM6421))+1,"")</f>
        <v/>
      </c>
      <c r="AK6421">
        <f>IF($C6421="","",IF(OR($P6421=TRUE(),$P6421="TRUE"),1,0))</f>
        <v/>
      </c>
      <c r="AL6421">
        <f>IF($C6421="","",IF(AND($V6421="Yes",SUMPRODUCT((LEN(Settings!$F$6:$F$13)&gt;0)*ISNUMBER(SEARCH(Settings!$F$6:$F$13,$O6421)))=0),1,0))</f>
        <v/>
      </c>
      <c r="AM6421">
        <f>IF($AI6421=1,IFERROR(IF(VALUE($C6421)&lt;100000000,VALUE($C6421),1000000000),IFERROR(IF(VALUE(MID($C6421,2,20))&lt;100000000,VALUE(MID($C6421,2,20)),1000000000),1000000000))+ROW()/100000,"")</f>
        <v/>
      </c>
    </row>
    <row r="6422">
      <c r="E6422" s="14" t="n"/>
      <c r="M6422" s="8">
        <f>IF($C6422="","",L6422*T6422/100)</f>
        <v/>
      </c>
      <c r="S6422" s="8" t="n"/>
      <c r="T6422" s="8" t="n"/>
      <c r="W6422">
        <f>IF($C6422="","",IF($AL6422=1,0,IF($AK6422=1,Settings!$C$6,Settings!$C$7))*100)</f>
        <v/>
      </c>
      <c r="X6422" s="8">
        <f>IF($C6422="","",T6422*W6422/100)</f>
        <v/>
      </c>
      <c r="Y6422" s="8">
        <f>IF($C6422="","",T6422-X6422)</f>
        <v/>
      </c>
      <c r="Z6422" s="8">
        <f>IF($C6422="","",Y6422-M6422)</f>
        <v/>
      </c>
      <c r="AD6422" s="8" t="n"/>
      <c r="AG6422" s="14" t="n"/>
      <c r="AI6422">
        <f>IF($C6422="","",IF(COUNTIF($C$2:$C6422,$C6422)=1,1,0))</f>
        <v/>
      </c>
      <c r="AJ6422">
        <f>IF($AI6422=1,SUMPRODUCT(--($AM$2:$AM$7001&lt;$AM6422))+1,"")</f>
        <v/>
      </c>
      <c r="AK6422">
        <f>IF($C6422="","",IF(OR($P6422=TRUE(),$P6422="TRUE"),1,0))</f>
        <v/>
      </c>
      <c r="AL6422">
        <f>IF($C6422="","",IF(AND($V6422="Yes",SUMPRODUCT((LEN(Settings!$F$6:$F$13)&gt;0)*ISNUMBER(SEARCH(Settings!$F$6:$F$13,$O6422)))=0),1,0))</f>
        <v/>
      </c>
      <c r="AM6422">
        <f>IF($AI6422=1,IFERROR(IF(VALUE($C6422)&lt;100000000,VALUE($C6422),1000000000),IFERROR(IF(VALUE(MID($C6422,2,20))&lt;100000000,VALUE(MID($C6422,2,20)),1000000000),1000000000))+ROW()/100000,"")</f>
        <v/>
      </c>
    </row>
    <row r="6423">
      <c r="E6423" s="14" t="n"/>
      <c r="M6423" s="8">
        <f>IF($C6423="","",L6423*T6423/100)</f>
        <v/>
      </c>
      <c r="S6423" s="8" t="n"/>
      <c r="T6423" s="8" t="n"/>
      <c r="W6423">
        <f>IF($C6423="","",IF($AL6423=1,0,IF($AK6423=1,Settings!$C$6,Settings!$C$7))*100)</f>
        <v/>
      </c>
      <c r="X6423" s="8">
        <f>IF($C6423="","",T6423*W6423/100)</f>
        <v/>
      </c>
      <c r="Y6423" s="8">
        <f>IF($C6423="","",T6423-X6423)</f>
        <v/>
      </c>
      <c r="Z6423" s="8">
        <f>IF($C6423="","",Y6423-M6423)</f>
        <v/>
      </c>
      <c r="AD6423" s="8" t="n"/>
      <c r="AG6423" s="14" t="n"/>
      <c r="AI6423">
        <f>IF($C6423="","",IF(COUNTIF($C$2:$C6423,$C6423)=1,1,0))</f>
        <v/>
      </c>
      <c r="AJ6423">
        <f>IF($AI6423=1,SUMPRODUCT(--($AM$2:$AM$7001&lt;$AM6423))+1,"")</f>
        <v/>
      </c>
      <c r="AK6423">
        <f>IF($C6423="","",IF(OR($P6423=TRUE(),$P6423="TRUE"),1,0))</f>
        <v/>
      </c>
      <c r="AL6423">
        <f>IF($C6423="","",IF(AND($V6423="Yes",SUMPRODUCT((LEN(Settings!$F$6:$F$13)&gt;0)*ISNUMBER(SEARCH(Settings!$F$6:$F$13,$O6423)))=0),1,0))</f>
        <v/>
      </c>
      <c r="AM6423">
        <f>IF($AI6423=1,IFERROR(IF(VALUE($C6423)&lt;100000000,VALUE($C6423),1000000000),IFERROR(IF(VALUE(MID($C6423,2,20))&lt;100000000,VALUE(MID($C6423,2,20)),1000000000),1000000000))+ROW()/100000,"")</f>
        <v/>
      </c>
    </row>
    <row r="6424">
      <c r="E6424" s="14" t="n"/>
      <c r="M6424" s="8">
        <f>IF($C6424="","",L6424*T6424/100)</f>
        <v/>
      </c>
      <c r="S6424" s="8" t="n"/>
      <c r="T6424" s="8" t="n"/>
      <c r="W6424">
        <f>IF($C6424="","",IF($AL6424=1,0,IF($AK6424=1,Settings!$C$6,Settings!$C$7))*100)</f>
        <v/>
      </c>
      <c r="X6424" s="8">
        <f>IF($C6424="","",T6424*W6424/100)</f>
        <v/>
      </c>
      <c r="Y6424" s="8">
        <f>IF($C6424="","",T6424-X6424)</f>
        <v/>
      </c>
      <c r="Z6424" s="8">
        <f>IF($C6424="","",Y6424-M6424)</f>
        <v/>
      </c>
      <c r="AD6424" s="8" t="n"/>
      <c r="AG6424" s="14" t="n"/>
      <c r="AI6424">
        <f>IF($C6424="","",IF(COUNTIF($C$2:$C6424,$C6424)=1,1,0))</f>
        <v/>
      </c>
      <c r="AJ6424">
        <f>IF($AI6424=1,SUMPRODUCT(--($AM$2:$AM$7001&lt;$AM6424))+1,"")</f>
        <v/>
      </c>
      <c r="AK6424">
        <f>IF($C6424="","",IF(OR($P6424=TRUE(),$P6424="TRUE"),1,0))</f>
        <v/>
      </c>
      <c r="AL6424">
        <f>IF($C6424="","",IF(AND($V6424="Yes",SUMPRODUCT((LEN(Settings!$F$6:$F$13)&gt;0)*ISNUMBER(SEARCH(Settings!$F$6:$F$13,$O6424)))=0),1,0))</f>
        <v/>
      </c>
      <c r="AM6424">
        <f>IF($AI6424=1,IFERROR(IF(VALUE($C6424)&lt;100000000,VALUE($C6424),1000000000),IFERROR(IF(VALUE(MID($C6424,2,20))&lt;100000000,VALUE(MID($C6424,2,20)),1000000000),1000000000))+ROW()/100000,"")</f>
        <v/>
      </c>
    </row>
    <row r="6425">
      <c r="E6425" s="14" t="n"/>
      <c r="M6425" s="8">
        <f>IF($C6425="","",L6425*T6425/100)</f>
        <v/>
      </c>
      <c r="S6425" s="8" t="n"/>
      <c r="T6425" s="8" t="n"/>
      <c r="W6425">
        <f>IF($C6425="","",IF($AL6425=1,0,IF($AK6425=1,Settings!$C$6,Settings!$C$7))*100)</f>
        <v/>
      </c>
      <c r="X6425" s="8">
        <f>IF($C6425="","",T6425*W6425/100)</f>
        <v/>
      </c>
      <c r="Y6425" s="8">
        <f>IF($C6425="","",T6425-X6425)</f>
        <v/>
      </c>
      <c r="Z6425" s="8">
        <f>IF($C6425="","",Y6425-M6425)</f>
        <v/>
      </c>
      <c r="AD6425" s="8" t="n"/>
      <c r="AG6425" s="14" t="n"/>
      <c r="AI6425">
        <f>IF($C6425="","",IF(COUNTIF($C$2:$C6425,$C6425)=1,1,0))</f>
        <v/>
      </c>
      <c r="AJ6425">
        <f>IF($AI6425=1,SUMPRODUCT(--($AM$2:$AM$7001&lt;$AM6425))+1,"")</f>
        <v/>
      </c>
      <c r="AK6425">
        <f>IF($C6425="","",IF(OR($P6425=TRUE(),$P6425="TRUE"),1,0))</f>
        <v/>
      </c>
      <c r="AL6425">
        <f>IF($C6425="","",IF(AND($V6425="Yes",SUMPRODUCT((LEN(Settings!$F$6:$F$13)&gt;0)*ISNUMBER(SEARCH(Settings!$F$6:$F$13,$O6425)))=0),1,0))</f>
        <v/>
      </c>
      <c r="AM6425">
        <f>IF($AI6425=1,IFERROR(IF(VALUE($C6425)&lt;100000000,VALUE($C6425),1000000000),IFERROR(IF(VALUE(MID($C6425,2,20))&lt;100000000,VALUE(MID($C6425,2,20)),1000000000),1000000000))+ROW()/100000,"")</f>
        <v/>
      </c>
    </row>
    <row r="6426">
      <c r="E6426" s="14" t="n"/>
      <c r="M6426" s="8">
        <f>IF($C6426="","",L6426*T6426/100)</f>
        <v/>
      </c>
      <c r="S6426" s="8" t="n"/>
      <c r="T6426" s="8" t="n"/>
      <c r="W6426">
        <f>IF($C6426="","",IF($AL6426=1,0,IF($AK6426=1,Settings!$C$6,Settings!$C$7))*100)</f>
        <v/>
      </c>
      <c r="X6426" s="8">
        <f>IF($C6426="","",T6426*W6426/100)</f>
        <v/>
      </c>
      <c r="Y6426" s="8">
        <f>IF($C6426="","",T6426-X6426)</f>
        <v/>
      </c>
      <c r="Z6426" s="8">
        <f>IF($C6426="","",Y6426-M6426)</f>
        <v/>
      </c>
      <c r="AD6426" s="8" t="n"/>
      <c r="AG6426" s="14" t="n"/>
      <c r="AI6426">
        <f>IF($C6426="","",IF(COUNTIF($C$2:$C6426,$C6426)=1,1,0))</f>
        <v/>
      </c>
      <c r="AJ6426">
        <f>IF($AI6426=1,SUMPRODUCT(--($AM$2:$AM$7001&lt;$AM6426))+1,"")</f>
        <v/>
      </c>
      <c r="AK6426">
        <f>IF($C6426="","",IF(OR($P6426=TRUE(),$P6426="TRUE"),1,0))</f>
        <v/>
      </c>
      <c r="AL6426">
        <f>IF($C6426="","",IF(AND($V6426="Yes",SUMPRODUCT((LEN(Settings!$F$6:$F$13)&gt;0)*ISNUMBER(SEARCH(Settings!$F$6:$F$13,$O6426)))=0),1,0))</f>
        <v/>
      </c>
      <c r="AM6426">
        <f>IF($AI6426=1,IFERROR(IF(VALUE($C6426)&lt;100000000,VALUE($C6426),1000000000),IFERROR(IF(VALUE(MID($C6426,2,20))&lt;100000000,VALUE(MID($C6426,2,20)),1000000000),1000000000))+ROW()/100000,"")</f>
        <v/>
      </c>
    </row>
    <row r="6427">
      <c r="E6427" s="14" t="n"/>
      <c r="M6427" s="8">
        <f>IF($C6427="","",L6427*T6427/100)</f>
        <v/>
      </c>
      <c r="S6427" s="8" t="n"/>
      <c r="T6427" s="8" t="n"/>
      <c r="W6427">
        <f>IF($C6427="","",IF($AL6427=1,0,IF($AK6427=1,Settings!$C$6,Settings!$C$7))*100)</f>
        <v/>
      </c>
      <c r="X6427" s="8">
        <f>IF($C6427="","",T6427*W6427/100)</f>
        <v/>
      </c>
      <c r="Y6427" s="8">
        <f>IF($C6427="","",T6427-X6427)</f>
        <v/>
      </c>
      <c r="Z6427" s="8">
        <f>IF($C6427="","",Y6427-M6427)</f>
        <v/>
      </c>
      <c r="AD6427" s="8" t="n"/>
      <c r="AG6427" s="14" t="n"/>
      <c r="AI6427">
        <f>IF($C6427="","",IF(COUNTIF($C$2:$C6427,$C6427)=1,1,0))</f>
        <v/>
      </c>
      <c r="AJ6427">
        <f>IF($AI6427=1,SUMPRODUCT(--($AM$2:$AM$7001&lt;$AM6427))+1,"")</f>
        <v/>
      </c>
      <c r="AK6427">
        <f>IF($C6427="","",IF(OR($P6427=TRUE(),$P6427="TRUE"),1,0))</f>
        <v/>
      </c>
      <c r="AL6427">
        <f>IF($C6427="","",IF(AND($V6427="Yes",SUMPRODUCT((LEN(Settings!$F$6:$F$13)&gt;0)*ISNUMBER(SEARCH(Settings!$F$6:$F$13,$O6427)))=0),1,0))</f>
        <v/>
      </c>
      <c r="AM6427">
        <f>IF($AI6427=1,IFERROR(IF(VALUE($C6427)&lt;100000000,VALUE($C6427),1000000000),IFERROR(IF(VALUE(MID($C6427,2,20))&lt;100000000,VALUE(MID($C6427,2,20)),1000000000),1000000000))+ROW()/100000,"")</f>
        <v/>
      </c>
    </row>
    <row r="6428">
      <c r="E6428" s="14" t="n"/>
      <c r="M6428" s="8">
        <f>IF($C6428="","",L6428*T6428/100)</f>
        <v/>
      </c>
      <c r="S6428" s="8" t="n"/>
      <c r="T6428" s="8" t="n"/>
      <c r="W6428">
        <f>IF($C6428="","",IF($AL6428=1,0,IF($AK6428=1,Settings!$C$6,Settings!$C$7))*100)</f>
        <v/>
      </c>
      <c r="X6428" s="8">
        <f>IF($C6428="","",T6428*W6428/100)</f>
        <v/>
      </c>
      <c r="Y6428" s="8">
        <f>IF($C6428="","",T6428-X6428)</f>
        <v/>
      </c>
      <c r="Z6428" s="8">
        <f>IF($C6428="","",Y6428-M6428)</f>
        <v/>
      </c>
      <c r="AD6428" s="8" t="n"/>
      <c r="AG6428" s="14" t="n"/>
      <c r="AI6428">
        <f>IF($C6428="","",IF(COUNTIF($C$2:$C6428,$C6428)=1,1,0))</f>
        <v/>
      </c>
      <c r="AJ6428">
        <f>IF($AI6428=1,SUMPRODUCT(--($AM$2:$AM$7001&lt;$AM6428))+1,"")</f>
        <v/>
      </c>
      <c r="AK6428">
        <f>IF($C6428="","",IF(OR($P6428=TRUE(),$P6428="TRUE"),1,0))</f>
        <v/>
      </c>
      <c r="AL6428">
        <f>IF($C6428="","",IF(AND($V6428="Yes",SUMPRODUCT((LEN(Settings!$F$6:$F$13)&gt;0)*ISNUMBER(SEARCH(Settings!$F$6:$F$13,$O6428)))=0),1,0))</f>
        <v/>
      </c>
      <c r="AM6428">
        <f>IF($AI6428=1,IFERROR(IF(VALUE($C6428)&lt;100000000,VALUE($C6428),1000000000),IFERROR(IF(VALUE(MID($C6428,2,20))&lt;100000000,VALUE(MID($C6428,2,20)),1000000000),1000000000))+ROW()/100000,"")</f>
        <v/>
      </c>
    </row>
    <row r="6429">
      <c r="E6429" s="14" t="n"/>
      <c r="M6429" s="8">
        <f>IF($C6429="","",L6429*T6429/100)</f>
        <v/>
      </c>
      <c r="S6429" s="8" t="n"/>
      <c r="T6429" s="8" t="n"/>
      <c r="W6429">
        <f>IF($C6429="","",IF($AL6429=1,0,IF($AK6429=1,Settings!$C$6,Settings!$C$7))*100)</f>
        <v/>
      </c>
      <c r="X6429" s="8">
        <f>IF($C6429="","",T6429*W6429/100)</f>
        <v/>
      </c>
      <c r="Y6429" s="8">
        <f>IF($C6429="","",T6429-X6429)</f>
        <v/>
      </c>
      <c r="Z6429" s="8">
        <f>IF($C6429="","",Y6429-M6429)</f>
        <v/>
      </c>
      <c r="AD6429" s="8" t="n"/>
      <c r="AG6429" s="14" t="n"/>
      <c r="AI6429">
        <f>IF($C6429="","",IF(COUNTIF($C$2:$C6429,$C6429)=1,1,0))</f>
        <v/>
      </c>
      <c r="AJ6429">
        <f>IF($AI6429=1,SUMPRODUCT(--($AM$2:$AM$7001&lt;$AM6429))+1,"")</f>
        <v/>
      </c>
      <c r="AK6429">
        <f>IF($C6429="","",IF(OR($P6429=TRUE(),$P6429="TRUE"),1,0))</f>
        <v/>
      </c>
      <c r="AL6429">
        <f>IF($C6429="","",IF(AND($V6429="Yes",SUMPRODUCT((LEN(Settings!$F$6:$F$13)&gt;0)*ISNUMBER(SEARCH(Settings!$F$6:$F$13,$O6429)))=0),1,0))</f>
        <v/>
      </c>
      <c r="AM6429">
        <f>IF($AI6429=1,IFERROR(IF(VALUE($C6429)&lt;100000000,VALUE($C6429),1000000000),IFERROR(IF(VALUE(MID($C6429,2,20))&lt;100000000,VALUE(MID($C6429,2,20)),1000000000),1000000000))+ROW()/100000,"")</f>
        <v/>
      </c>
    </row>
    <row r="6430">
      <c r="E6430" s="14" t="n"/>
      <c r="M6430" s="8">
        <f>IF($C6430="","",L6430*T6430/100)</f>
        <v/>
      </c>
      <c r="S6430" s="8" t="n"/>
      <c r="T6430" s="8" t="n"/>
      <c r="W6430">
        <f>IF($C6430="","",IF($AL6430=1,0,IF($AK6430=1,Settings!$C$6,Settings!$C$7))*100)</f>
        <v/>
      </c>
      <c r="X6430" s="8">
        <f>IF($C6430="","",T6430*W6430/100)</f>
        <v/>
      </c>
      <c r="Y6430" s="8">
        <f>IF($C6430="","",T6430-X6430)</f>
        <v/>
      </c>
      <c r="Z6430" s="8">
        <f>IF($C6430="","",Y6430-M6430)</f>
        <v/>
      </c>
      <c r="AD6430" s="8" t="n"/>
      <c r="AG6430" s="14" t="n"/>
      <c r="AI6430">
        <f>IF($C6430="","",IF(COUNTIF($C$2:$C6430,$C6430)=1,1,0))</f>
        <v/>
      </c>
      <c r="AJ6430">
        <f>IF($AI6430=1,SUMPRODUCT(--($AM$2:$AM$7001&lt;$AM6430))+1,"")</f>
        <v/>
      </c>
      <c r="AK6430">
        <f>IF($C6430="","",IF(OR($P6430=TRUE(),$P6430="TRUE"),1,0))</f>
        <v/>
      </c>
      <c r="AL6430">
        <f>IF($C6430="","",IF(AND($V6430="Yes",SUMPRODUCT((LEN(Settings!$F$6:$F$13)&gt;0)*ISNUMBER(SEARCH(Settings!$F$6:$F$13,$O6430)))=0),1,0))</f>
        <v/>
      </c>
      <c r="AM6430">
        <f>IF($AI6430=1,IFERROR(IF(VALUE($C6430)&lt;100000000,VALUE($C6430),1000000000),IFERROR(IF(VALUE(MID($C6430,2,20))&lt;100000000,VALUE(MID($C6430,2,20)),1000000000),1000000000))+ROW()/100000,"")</f>
        <v/>
      </c>
    </row>
    <row r="6431">
      <c r="E6431" s="14" t="n"/>
      <c r="M6431" s="8">
        <f>IF($C6431="","",L6431*T6431/100)</f>
        <v/>
      </c>
      <c r="S6431" s="8" t="n"/>
      <c r="T6431" s="8" t="n"/>
      <c r="W6431">
        <f>IF($C6431="","",IF($AL6431=1,0,IF($AK6431=1,Settings!$C$6,Settings!$C$7))*100)</f>
        <v/>
      </c>
      <c r="X6431" s="8">
        <f>IF($C6431="","",T6431*W6431/100)</f>
        <v/>
      </c>
      <c r="Y6431" s="8">
        <f>IF($C6431="","",T6431-X6431)</f>
        <v/>
      </c>
      <c r="Z6431" s="8">
        <f>IF($C6431="","",Y6431-M6431)</f>
        <v/>
      </c>
      <c r="AD6431" s="8" t="n"/>
      <c r="AG6431" s="14" t="n"/>
      <c r="AI6431">
        <f>IF($C6431="","",IF(COUNTIF($C$2:$C6431,$C6431)=1,1,0))</f>
        <v/>
      </c>
      <c r="AJ6431">
        <f>IF($AI6431=1,SUMPRODUCT(--($AM$2:$AM$7001&lt;$AM6431))+1,"")</f>
        <v/>
      </c>
      <c r="AK6431">
        <f>IF($C6431="","",IF(OR($P6431=TRUE(),$P6431="TRUE"),1,0))</f>
        <v/>
      </c>
      <c r="AL6431">
        <f>IF($C6431="","",IF(AND($V6431="Yes",SUMPRODUCT((LEN(Settings!$F$6:$F$13)&gt;0)*ISNUMBER(SEARCH(Settings!$F$6:$F$13,$O6431)))=0),1,0))</f>
        <v/>
      </c>
      <c r="AM6431">
        <f>IF($AI6431=1,IFERROR(IF(VALUE($C6431)&lt;100000000,VALUE($C6431),1000000000),IFERROR(IF(VALUE(MID($C6431,2,20))&lt;100000000,VALUE(MID($C6431,2,20)),1000000000),1000000000))+ROW()/100000,"")</f>
        <v/>
      </c>
    </row>
    <row r="6432">
      <c r="E6432" s="14" t="n"/>
      <c r="M6432" s="8">
        <f>IF($C6432="","",L6432*T6432/100)</f>
        <v/>
      </c>
      <c r="S6432" s="8" t="n"/>
      <c r="T6432" s="8" t="n"/>
      <c r="W6432">
        <f>IF($C6432="","",IF($AL6432=1,0,IF($AK6432=1,Settings!$C$6,Settings!$C$7))*100)</f>
        <v/>
      </c>
      <c r="X6432" s="8">
        <f>IF($C6432="","",T6432*W6432/100)</f>
        <v/>
      </c>
      <c r="Y6432" s="8">
        <f>IF($C6432="","",T6432-X6432)</f>
        <v/>
      </c>
      <c r="Z6432" s="8">
        <f>IF($C6432="","",Y6432-M6432)</f>
        <v/>
      </c>
      <c r="AD6432" s="8" t="n"/>
      <c r="AG6432" s="14" t="n"/>
      <c r="AI6432">
        <f>IF($C6432="","",IF(COUNTIF($C$2:$C6432,$C6432)=1,1,0))</f>
        <v/>
      </c>
      <c r="AJ6432">
        <f>IF($AI6432=1,SUMPRODUCT(--($AM$2:$AM$7001&lt;$AM6432))+1,"")</f>
        <v/>
      </c>
      <c r="AK6432">
        <f>IF($C6432="","",IF(OR($P6432=TRUE(),$P6432="TRUE"),1,0))</f>
        <v/>
      </c>
      <c r="AL6432">
        <f>IF($C6432="","",IF(AND($V6432="Yes",SUMPRODUCT((LEN(Settings!$F$6:$F$13)&gt;0)*ISNUMBER(SEARCH(Settings!$F$6:$F$13,$O6432)))=0),1,0))</f>
        <v/>
      </c>
      <c r="AM6432">
        <f>IF($AI6432=1,IFERROR(IF(VALUE($C6432)&lt;100000000,VALUE($C6432),1000000000),IFERROR(IF(VALUE(MID($C6432,2,20))&lt;100000000,VALUE(MID($C6432,2,20)),1000000000),1000000000))+ROW()/100000,"")</f>
        <v/>
      </c>
    </row>
    <row r="6433">
      <c r="E6433" s="14" t="n"/>
      <c r="M6433" s="8">
        <f>IF($C6433="","",L6433*T6433/100)</f>
        <v/>
      </c>
      <c r="S6433" s="8" t="n"/>
      <c r="T6433" s="8" t="n"/>
      <c r="W6433">
        <f>IF($C6433="","",IF($AL6433=1,0,IF($AK6433=1,Settings!$C$6,Settings!$C$7))*100)</f>
        <v/>
      </c>
      <c r="X6433" s="8">
        <f>IF($C6433="","",T6433*W6433/100)</f>
        <v/>
      </c>
      <c r="Y6433" s="8">
        <f>IF($C6433="","",T6433-X6433)</f>
        <v/>
      </c>
      <c r="Z6433" s="8">
        <f>IF($C6433="","",Y6433-M6433)</f>
        <v/>
      </c>
      <c r="AD6433" s="8" t="n"/>
      <c r="AG6433" s="14" t="n"/>
      <c r="AI6433">
        <f>IF($C6433="","",IF(COUNTIF($C$2:$C6433,$C6433)=1,1,0))</f>
        <v/>
      </c>
      <c r="AJ6433">
        <f>IF($AI6433=1,SUMPRODUCT(--($AM$2:$AM$7001&lt;$AM6433))+1,"")</f>
        <v/>
      </c>
      <c r="AK6433">
        <f>IF($C6433="","",IF(OR($P6433=TRUE(),$P6433="TRUE"),1,0))</f>
        <v/>
      </c>
      <c r="AL6433">
        <f>IF($C6433="","",IF(AND($V6433="Yes",SUMPRODUCT((LEN(Settings!$F$6:$F$13)&gt;0)*ISNUMBER(SEARCH(Settings!$F$6:$F$13,$O6433)))=0),1,0))</f>
        <v/>
      </c>
      <c r="AM6433">
        <f>IF($AI6433=1,IFERROR(IF(VALUE($C6433)&lt;100000000,VALUE($C6433),1000000000),IFERROR(IF(VALUE(MID($C6433,2,20))&lt;100000000,VALUE(MID($C6433,2,20)),1000000000),1000000000))+ROW()/100000,"")</f>
        <v/>
      </c>
    </row>
    <row r="6434">
      <c r="E6434" s="14" t="n"/>
      <c r="M6434" s="8">
        <f>IF($C6434="","",L6434*T6434/100)</f>
        <v/>
      </c>
      <c r="S6434" s="8" t="n"/>
      <c r="T6434" s="8" t="n"/>
      <c r="W6434">
        <f>IF($C6434="","",IF($AL6434=1,0,IF($AK6434=1,Settings!$C$6,Settings!$C$7))*100)</f>
        <v/>
      </c>
      <c r="X6434" s="8">
        <f>IF($C6434="","",T6434*W6434/100)</f>
        <v/>
      </c>
      <c r="Y6434" s="8">
        <f>IF($C6434="","",T6434-X6434)</f>
        <v/>
      </c>
      <c r="Z6434" s="8">
        <f>IF($C6434="","",Y6434-M6434)</f>
        <v/>
      </c>
      <c r="AD6434" s="8" t="n"/>
      <c r="AG6434" s="14" t="n"/>
      <c r="AI6434">
        <f>IF($C6434="","",IF(COUNTIF($C$2:$C6434,$C6434)=1,1,0))</f>
        <v/>
      </c>
      <c r="AJ6434">
        <f>IF($AI6434=1,SUMPRODUCT(--($AM$2:$AM$7001&lt;$AM6434))+1,"")</f>
        <v/>
      </c>
      <c r="AK6434">
        <f>IF($C6434="","",IF(OR($P6434=TRUE(),$P6434="TRUE"),1,0))</f>
        <v/>
      </c>
      <c r="AL6434">
        <f>IF($C6434="","",IF(AND($V6434="Yes",SUMPRODUCT((LEN(Settings!$F$6:$F$13)&gt;0)*ISNUMBER(SEARCH(Settings!$F$6:$F$13,$O6434)))=0),1,0))</f>
        <v/>
      </c>
      <c r="AM6434">
        <f>IF($AI6434=1,IFERROR(IF(VALUE($C6434)&lt;100000000,VALUE($C6434),1000000000),IFERROR(IF(VALUE(MID($C6434,2,20))&lt;100000000,VALUE(MID($C6434,2,20)),1000000000),1000000000))+ROW()/100000,"")</f>
        <v/>
      </c>
    </row>
    <row r="6435">
      <c r="E6435" s="14" t="n"/>
      <c r="M6435" s="8">
        <f>IF($C6435="","",L6435*T6435/100)</f>
        <v/>
      </c>
      <c r="S6435" s="8" t="n"/>
      <c r="T6435" s="8" t="n"/>
      <c r="W6435">
        <f>IF($C6435="","",IF($AL6435=1,0,IF($AK6435=1,Settings!$C$6,Settings!$C$7))*100)</f>
        <v/>
      </c>
      <c r="X6435" s="8">
        <f>IF($C6435="","",T6435*W6435/100)</f>
        <v/>
      </c>
      <c r="Y6435" s="8">
        <f>IF($C6435="","",T6435-X6435)</f>
        <v/>
      </c>
      <c r="Z6435" s="8">
        <f>IF($C6435="","",Y6435-M6435)</f>
        <v/>
      </c>
      <c r="AD6435" s="8" t="n"/>
      <c r="AG6435" s="14" t="n"/>
      <c r="AI6435">
        <f>IF($C6435="","",IF(COUNTIF($C$2:$C6435,$C6435)=1,1,0))</f>
        <v/>
      </c>
      <c r="AJ6435">
        <f>IF($AI6435=1,SUMPRODUCT(--($AM$2:$AM$7001&lt;$AM6435))+1,"")</f>
        <v/>
      </c>
      <c r="AK6435">
        <f>IF($C6435="","",IF(OR($P6435=TRUE(),$P6435="TRUE"),1,0))</f>
        <v/>
      </c>
      <c r="AL6435">
        <f>IF($C6435="","",IF(AND($V6435="Yes",SUMPRODUCT((LEN(Settings!$F$6:$F$13)&gt;0)*ISNUMBER(SEARCH(Settings!$F$6:$F$13,$O6435)))=0),1,0))</f>
        <v/>
      </c>
      <c r="AM6435">
        <f>IF($AI6435=1,IFERROR(IF(VALUE($C6435)&lt;100000000,VALUE($C6435),1000000000),IFERROR(IF(VALUE(MID($C6435,2,20))&lt;100000000,VALUE(MID($C6435,2,20)),1000000000),1000000000))+ROW()/100000,"")</f>
        <v/>
      </c>
    </row>
    <row r="6436">
      <c r="E6436" s="14" t="n"/>
      <c r="M6436" s="8">
        <f>IF($C6436="","",L6436*T6436/100)</f>
        <v/>
      </c>
      <c r="S6436" s="8" t="n"/>
      <c r="T6436" s="8" t="n"/>
      <c r="W6436">
        <f>IF($C6436="","",IF($AL6436=1,0,IF($AK6436=1,Settings!$C$6,Settings!$C$7))*100)</f>
        <v/>
      </c>
      <c r="X6436" s="8">
        <f>IF($C6436="","",T6436*W6436/100)</f>
        <v/>
      </c>
      <c r="Y6436" s="8">
        <f>IF($C6436="","",T6436-X6436)</f>
        <v/>
      </c>
      <c r="Z6436" s="8">
        <f>IF($C6436="","",Y6436-M6436)</f>
        <v/>
      </c>
      <c r="AD6436" s="8" t="n"/>
      <c r="AG6436" s="14" t="n"/>
      <c r="AI6436">
        <f>IF($C6436="","",IF(COUNTIF($C$2:$C6436,$C6436)=1,1,0))</f>
        <v/>
      </c>
      <c r="AJ6436">
        <f>IF($AI6436=1,SUMPRODUCT(--($AM$2:$AM$7001&lt;$AM6436))+1,"")</f>
        <v/>
      </c>
      <c r="AK6436">
        <f>IF($C6436="","",IF(OR($P6436=TRUE(),$P6436="TRUE"),1,0))</f>
        <v/>
      </c>
      <c r="AL6436">
        <f>IF($C6436="","",IF(AND($V6436="Yes",SUMPRODUCT((LEN(Settings!$F$6:$F$13)&gt;0)*ISNUMBER(SEARCH(Settings!$F$6:$F$13,$O6436)))=0),1,0))</f>
        <v/>
      </c>
      <c r="AM6436">
        <f>IF($AI6436=1,IFERROR(IF(VALUE($C6436)&lt;100000000,VALUE($C6436),1000000000),IFERROR(IF(VALUE(MID($C6436,2,20))&lt;100000000,VALUE(MID($C6436,2,20)),1000000000),1000000000))+ROW()/100000,"")</f>
        <v/>
      </c>
    </row>
    <row r="6437">
      <c r="E6437" s="14" t="n"/>
      <c r="M6437" s="8">
        <f>IF($C6437="","",L6437*T6437/100)</f>
        <v/>
      </c>
      <c r="S6437" s="8" t="n"/>
      <c r="T6437" s="8" t="n"/>
      <c r="W6437">
        <f>IF($C6437="","",IF($AL6437=1,0,IF($AK6437=1,Settings!$C$6,Settings!$C$7))*100)</f>
        <v/>
      </c>
      <c r="X6437" s="8">
        <f>IF($C6437="","",T6437*W6437/100)</f>
        <v/>
      </c>
      <c r="Y6437" s="8">
        <f>IF($C6437="","",T6437-X6437)</f>
        <v/>
      </c>
      <c r="Z6437" s="8">
        <f>IF($C6437="","",Y6437-M6437)</f>
        <v/>
      </c>
      <c r="AD6437" s="8" t="n"/>
      <c r="AG6437" s="14" t="n"/>
      <c r="AI6437">
        <f>IF($C6437="","",IF(COUNTIF($C$2:$C6437,$C6437)=1,1,0))</f>
        <v/>
      </c>
      <c r="AJ6437">
        <f>IF($AI6437=1,SUMPRODUCT(--($AM$2:$AM$7001&lt;$AM6437))+1,"")</f>
        <v/>
      </c>
      <c r="AK6437">
        <f>IF($C6437="","",IF(OR($P6437=TRUE(),$P6437="TRUE"),1,0))</f>
        <v/>
      </c>
      <c r="AL6437">
        <f>IF($C6437="","",IF(AND($V6437="Yes",SUMPRODUCT((LEN(Settings!$F$6:$F$13)&gt;0)*ISNUMBER(SEARCH(Settings!$F$6:$F$13,$O6437)))=0),1,0))</f>
        <v/>
      </c>
      <c r="AM6437">
        <f>IF($AI6437=1,IFERROR(IF(VALUE($C6437)&lt;100000000,VALUE($C6437),1000000000),IFERROR(IF(VALUE(MID($C6437,2,20))&lt;100000000,VALUE(MID($C6437,2,20)),1000000000),1000000000))+ROW()/100000,"")</f>
        <v/>
      </c>
    </row>
    <row r="6438">
      <c r="E6438" s="14" t="n"/>
      <c r="M6438" s="8">
        <f>IF($C6438="","",L6438*T6438/100)</f>
        <v/>
      </c>
      <c r="S6438" s="8" t="n"/>
      <c r="T6438" s="8" t="n"/>
      <c r="W6438">
        <f>IF($C6438="","",IF($AL6438=1,0,IF($AK6438=1,Settings!$C$6,Settings!$C$7))*100)</f>
        <v/>
      </c>
      <c r="X6438" s="8">
        <f>IF($C6438="","",T6438*W6438/100)</f>
        <v/>
      </c>
      <c r="Y6438" s="8">
        <f>IF($C6438="","",T6438-X6438)</f>
        <v/>
      </c>
      <c r="Z6438" s="8">
        <f>IF($C6438="","",Y6438-M6438)</f>
        <v/>
      </c>
      <c r="AD6438" s="8" t="n"/>
      <c r="AG6438" s="14" t="n"/>
      <c r="AI6438">
        <f>IF($C6438="","",IF(COUNTIF($C$2:$C6438,$C6438)=1,1,0))</f>
        <v/>
      </c>
      <c r="AJ6438">
        <f>IF($AI6438=1,SUMPRODUCT(--($AM$2:$AM$7001&lt;$AM6438))+1,"")</f>
        <v/>
      </c>
      <c r="AK6438">
        <f>IF($C6438="","",IF(OR($P6438=TRUE(),$P6438="TRUE"),1,0))</f>
        <v/>
      </c>
      <c r="AL6438">
        <f>IF($C6438="","",IF(AND($V6438="Yes",SUMPRODUCT((LEN(Settings!$F$6:$F$13)&gt;0)*ISNUMBER(SEARCH(Settings!$F$6:$F$13,$O6438)))=0),1,0))</f>
        <v/>
      </c>
      <c r="AM6438">
        <f>IF($AI6438=1,IFERROR(IF(VALUE($C6438)&lt;100000000,VALUE($C6438),1000000000),IFERROR(IF(VALUE(MID($C6438,2,20))&lt;100000000,VALUE(MID($C6438,2,20)),1000000000),1000000000))+ROW()/100000,"")</f>
        <v/>
      </c>
    </row>
    <row r="6439">
      <c r="E6439" s="14" t="n"/>
      <c r="M6439" s="8">
        <f>IF($C6439="","",L6439*T6439/100)</f>
        <v/>
      </c>
      <c r="S6439" s="8" t="n"/>
      <c r="T6439" s="8" t="n"/>
      <c r="W6439">
        <f>IF($C6439="","",IF($AL6439=1,0,IF($AK6439=1,Settings!$C$6,Settings!$C$7))*100)</f>
        <v/>
      </c>
      <c r="X6439" s="8">
        <f>IF($C6439="","",T6439*W6439/100)</f>
        <v/>
      </c>
      <c r="Y6439" s="8">
        <f>IF($C6439="","",T6439-X6439)</f>
        <v/>
      </c>
      <c r="Z6439" s="8">
        <f>IF($C6439="","",Y6439-M6439)</f>
        <v/>
      </c>
      <c r="AD6439" s="8" t="n"/>
      <c r="AG6439" s="14" t="n"/>
      <c r="AI6439">
        <f>IF($C6439="","",IF(COUNTIF($C$2:$C6439,$C6439)=1,1,0))</f>
        <v/>
      </c>
      <c r="AJ6439">
        <f>IF($AI6439=1,SUMPRODUCT(--($AM$2:$AM$7001&lt;$AM6439))+1,"")</f>
        <v/>
      </c>
      <c r="AK6439">
        <f>IF($C6439="","",IF(OR($P6439=TRUE(),$P6439="TRUE"),1,0))</f>
        <v/>
      </c>
      <c r="AL6439">
        <f>IF($C6439="","",IF(AND($V6439="Yes",SUMPRODUCT((LEN(Settings!$F$6:$F$13)&gt;0)*ISNUMBER(SEARCH(Settings!$F$6:$F$13,$O6439)))=0),1,0))</f>
        <v/>
      </c>
      <c r="AM6439">
        <f>IF($AI6439=1,IFERROR(IF(VALUE($C6439)&lt;100000000,VALUE($C6439),1000000000),IFERROR(IF(VALUE(MID($C6439,2,20))&lt;100000000,VALUE(MID($C6439,2,20)),1000000000),1000000000))+ROW()/100000,"")</f>
        <v/>
      </c>
    </row>
    <row r="6440">
      <c r="E6440" s="14" t="n"/>
      <c r="M6440" s="8">
        <f>IF($C6440="","",L6440*T6440/100)</f>
        <v/>
      </c>
      <c r="S6440" s="8" t="n"/>
      <c r="T6440" s="8" t="n"/>
      <c r="W6440">
        <f>IF($C6440="","",IF($AL6440=1,0,IF($AK6440=1,Settings!$C$6,Settings!$C$7))*100)</f>
        <v/>
      </c>
      <c r="X6440" s="8">
        <f>IF($C6440="","",T6440*W6440/100)</f>
        <v/>
      </c>
      <c r="Y6440" s="8">
        <f>IF($C6440="","",T6440-X6440)</f>
        <v/>
      </c>
      <c r="Z6440" s="8">
        <f>IF($C6440="","",Y6440-M6440)</f>
        <v/>
      </c>
      <c r="AD6440" s="8" t="n"/>
      <c r="AG6440" s="14" t="n"/>
      <c r="AI6440">
        <f>IF($C6440="","",IF(COUNTIF($C$2:$C6440,$C6440)=1,1,0))</f>
        <v/>
      </c>
      <c r="AJ6440">
        <f>IF($AI6440=1,SUMPRODUCT(--($AM$2:$AM$7001&lt;$AM6440))+1,"")</f>
        <v/>
      </c>
      <c r="AK6440">
        <f>IF($C6440="","",IF(OR($P6440=TRUE(),$P6440="TRUE"),1,0))</f>
        <v/>
      </c>
      <c r="AL6440">
        <f>IF($C6440="","",IF(AND($V6440="Yes",SUMPRODUCT((LEN(Settings!$F$6:$F$13)&gt;0)*ISNUMBER(SEARCH(Settings!$F$6:$F$13,$O6440)))=0),1,0))</f>
        <v/>
      </c>
      <c r="AM6440">
        <f>IF($AI6440=1,IFERROR(IF(VALUE($C6440)&lt;100000000,VALUE($C6440),1000000000),IFERROR(IF(VALUE(MID($C6440,2,20))&lt;100000000,VALUE(MID($C6440,2,20)),1000000000),1000000000))+ROW()/100000,"")</f>
        <v/>
      </c>
    </row>
    <row r="6441">
      <c r="E6441" s="14" t="n"/>
      <c r="M6441" s="8">
        <f>IF($C6441="","",L6441*T6441/100)</f>
        <v/>
      </c>
      <c r="S6441" s="8" t="n"/>
      <c r="T6441" s="8" t="n"/>
      <c r="W6441">
        <f>IF($C6441="","",IF($AL6441=1,0,IF($AK6441=1,Settings!$C$6,Settings!$C$7))*100)</f>
        <v/>
      </c>
      <c r="X6441" s="8">
        <f>IF($C6441="","",T6441*W6441/100)</f>
        <v/>
      </c>
      <c r="Y6441" s="8">
        <f>IF($C6441="","",T6441-X6441)</f>
        <v/>
      </c>
      <c r="Z6441" s="8">
        <f>IF($C6441="","",Y6441-M6441)</f>
        <v/>
      </c>
      <c r="AD6441" s="8" t="n"/>
      <c r="AG6441" s="14" t="n"/>
      <c r="AI6441">
        <f>IF($C6441="","",IF(COUNTIF($C$2:$C6441,$C6441)=1,1,0))</f>
        <v/>
      </c>
      <c r="AJ6441">
        <f>IF($AI6441=1,SUMPRODUCT(--($AM$2:$AM$7001&lt;$AM6441))+1,"")</f>
        <v/>
      </c>
      <c r="AK6441">
        <f>IF($C6441="","",IF(OR($P6441=TRUE(),$P6441="TRUE"),1,0))</f>
        <v/>
      </c>
      <c r="AL6441">
        <f>IF($C6441="","",IF(AND($V6441="Yes",SUMPRODUCT((LEN(Settings!$F$6:$F$13)&gt;0)*ISNUMBER(SEARCH(Settings!$F$6:$F$13,$O6441)))=0),1,0))</f>
        <v/>
      </c>
      <c r="AM6441">
        <f>IF($AI6441=1,IFERROR(IF(VALUE($C6441)&lt;100000000,VALUE($C6441),1000000000),IFERROR(IF(VALUE(MID($C6441,2,20))&lt;100000000,VALUE(MID($C6441,2,20)),1000000000),1000000000))+ROW()/100000,"")</f>
        <v/>
      </c>
    </row>
    <row r="6442">
      <c r="E6442" s="14" t="n"/>
      <c r="M6442" s="8">
        <f>IF($C6442="","",L6442*T6442/100)</f>
        <v/>
      </c>
      <c r="S6442" s="8" t="n"/>
      <c r="T6442" s="8" t="n"/>
      <c r="W6442">
        <f>IF($C6442="","",IF($AL6442=1,0,IF($AK6442=1,Settings!$C$6,Settings!$C$7))*100)</f>
        <v/>
      </c>
      <c r="X6442" s="8">
        <f>IF($C6442="","",T6442*W6442/100)</f>
        <v/>
      </c>
      <c r="Y6442" s="8">
        <f>IF($C6442="","",T6442-X6442)</f>
        <v/>
      </c>
      <c r="Z6442" s="8">
        <f>IF($C6442="","",Y6442-M6442)</f>
        <v/>
      </c>
      <c r="AD6442" s="8" t="n"/>
      <c r="AG6442" s="14" t="n"/>
      <c r="AI6442">
        <f>IF($C6442="","",IF(COUNTIF($C$2:$C6442,$C6442)=1,1,0))</f>
        <v/>
      </c>
      <c r="AJ6442">
        <f>IF($AI6442=1,SUMPRODUCT(--($AM$2:$AM$7001&lt;$AM6442))+1,"")</f>
        <v/>
      </c>
      <c r="AK6442">
        <f>IF($C6442="","",IF(OR($P6442=TRUE(),$P6442="TRUE"),1,0))</f>
        <v/>
      </c>
      <c r="AL6442">
        <f>IF($C6442="","",IF(AND($V6442="Yes",SUMPRODUCT((LEN(Settings!$F$6:$F$13)&gt;0)*ISNUMBER(SEARCH(Settings!$F$6:$F$13,$O6442)))=0),1,0))</f>
        <v/>
      </c>
      <c r="AM6442">
        <f>IF($AI6442=1,IFERROR(IF(VALUE($C6442)&lt;100000000,VALUE($C6442),1000000000),IFERROR(IF(VALUE(MID($C6442,2,20))&lt;100000000,VALUE(MID($C6442,2,20)),1000000000),1000000000))+ROW()/100000,"")</f>
        <v/>
      </c>
    </row>
    <row r="6443">
      <c r="E6443" s="14" t="n"/>
      <c r="M6443" s="8">
        <f>IF($C6443="","",L6443*T6443/100)</f>
        <v/>
      </c>
      <c r="S6443" s="8" t="n"/>
      <c r="T6443" s="8" t="n"/>
      <c r="W6443">
        <f>IF($C6443="","",IF($AL6443=1,0,IF($AK6443=1,Settings!$C$6,Settings!$C$7))*100)</f>
        <v/>
      </c>
      <c r="X6443" s="8">
        <f>IF($C6443="","",T6443*W6443/100)</f>
        <v/>
      </c>
      <c r="Y6443" s="8">
        <f>IF($C6443="","",T6443-X6443)</f>
        <v/>
      </c>
      <c r="Z6443" s="8">
        <f>IF($C6443="","",Y6443-M6443)</f>
        <v/>
      </c>
      <c r="AD6443" s="8" t="n"/>
      <c r="AG6443" s="14" t="n"/>
      <c r="AI6443">
        <f>IF($C6443="","",IF(COUNTIF($C$2:$C6443,$C6443)=1,1,0))</f>
        <v/>
      </c>
      <c r="AJ6443">
        <f>IF($AI6443=1,SUMPRODUCT(--($AM$2:$AM$7001&lt;$AM6443))+1,"")</f>
        <v/>
      </c>
      <c r="AK6443">
        <f>IF($C6443="","",IF(OR($P6443=TRUE(),$P6443="TRUE"),1,0))</f>
        <v/>
      </c>
      <c r="AL6443">
        <f>IF($C6443="","",IF(AND($V6443="Yes",SUMPRODUCT((LEN(Settings!$F$6:$F$13)&gt;0)*ISNUMBER(SEARCH(Settings!$F$6:$F$13,$O6443)))=0),1,0))</f>
        <v/>
      </c>
      <c r="AM6443">
        <f>IF($AI6443=1,IFERROR(IF(VALUE($C6443)&lt;100000000,VALUE($C6443),1000000000),IFERROR(IF(VALUE(MID($C6443,2,20))&lt;100000000,VALUE(MID($C6443,2,20)),1000000000),1000000000))+ROW()/100000,"")</f>
        <v/>
      </c>
    </row>
    <row r="6444">
      <c r="E6444" s="14" t="n"/>
      <c r="M6444" s="8">
        <f>IF($C6444="","",L6444*T6444/100)</f>
        <v/>
      </c>
      <c r="S6444" s="8" t="n"/>
      <c r="T6444" s="8" t="n"/>
      <c r="W6444">
        <f>IF($C6444="","",IF($AL6444=1,0,IF($AK6444=1,Settings!$C$6,Settings!$C$7))*100)</f>
        <v/>
      </c>
      <c r="X6444" s="8">
        <f>IF($C6444="","",T6444*W6444/100)</f>
        <v/>
      </c>
      <c r="Y6444" s="8">
        <f>IF($C6444="","",T6444-X6444)</f>
        <v/>
      </c>
      <c r="Z6444" s="8">
        <f>IF($C6444="","",Y6444-M6444)</f>
        <v/>
      </c>
      <c r="AD6444" s="8" t="n"/>
      <c r="AG6444" s="14" t="n"/>
      <c r="AI6444">
        <f>IF($C6444="","",IF(COUNTIF($C$2:$C6444,$C6444)=1,1,0))</f>
        <v/>
      </c>
      <c r="AJ6444">
        <f>IF($AI6444=1,SUMPRODUCT(--($AM$2:$AM$7001&lt;$AM6444))+1,"")</f>
        <v/>
      </c>
      <c r="AK6444">
        <f>IF($C6444="","",IF(OR($P6444=TRUE(),$P6444="TRUE"),1,0))</f>
        <v/>
      </c>
      <c r="AL6444">
        <f>IF($C6444="","",IF(AND($V6444="Yes",SUMPRODUCT((LEN(Settings!$F$6:$F$13)&gt;0)*ISNUMBER(SEARCH(Settings!$F$6:$F$13,$O6444)))=0),1,0))</f>
        <v/>
      </c>
      <c r="AM6444">
        <f>IF($AI6444=1,IFERROR(IF(VALUE($C6444)&lt;100000000,VALUE($C6444),1000000000),IFERROR(IF(VALUE(MID($C6444,2,20))&lt;100000000,VALUE(MID($C6444,2,20)),1000000000),1000000000))+ROW()/100000,"")</f>
        <v/>
      </c>
    </row>
    <row r="6445">
      <c r="E6445" s="14" t="n"/>
      <c r="M6445" s="8">
        <f>IF($C6445="","",L6445*T6445/100)</f>
        <v/>
      </c>
      <c r="S6445" s="8" t="n"/>
      <c r="T6445" s="8" t="n"/>
      <c r="W6445">
        <f>IF($C6445="","",IF($AL6445=1,0,IF($AK6445=1,Settings!$C$6,Settings!$C$7))*100)</f>
        <v/>
      </c>
      <c r="X6445" s="8">
        <f>IF($C6445="","",T6445*W6445/100)</f>
        <v/>
      </c>
      <c r="Y6445" s="8">
        <f>IF($C6445="","",T6445-X6445)</f>
        <v/>
      </c>
      <c r="Z6445" s="8">
        <f>IF($C6445="","",Y6445-M6445)</f>
        <v/>
      </c>
      <c r="AD6445" s="8" t="n"/>
      <c r="AG6445" s="14" t="n"/>
      <c r="AI6445">
        <f>IF($C6445="","",IF(COUNTIF($C$2:$C6445,$C6445)=1,1,0))</f>
        <v/>
      </c>
      <c r="AJ6445">
        <f>IF($AI6445=1,SUMPRODUCT(--($AM$2:$AM$7001&lt;$AM6445))+1,"")</f>
        <v/>
      </c>
      <c r="AK6445">
        <f>IF($C6445="","",IF(OR($P6445=TRUE(),$P6445="TRUE"),1,0))</f>
        <v/>
      </c>
      <c r="AL6445">
        <f>IF($C6445="","",IF(AND($V6445="Yes",SUMPRODUCT((LEN(Settings!$F$6:$F$13)&gt;0)*ISNUMBER(SEARCH(Settings!$F$6:$F$13,$O6445)))=0),1,0))</f>
        <v/>
      </c>
      <c r="AM6445">
        <f>IF($AI6445=1,IFERROR(IF(VALUE($C6445)&lt;100000000,VALUE($C6445),1000000000),IFERROR(IF(VALUE(MID($C6445,2,20))&lt;100000000,VALUE(MID($C6445,2,20)),1000000000),1000000000))+ROW()/100000,"")</f>
        <v/>
      </c>
    </row>
    <row r="6446">
      <c r="E6446" s="14" t="n"/>
      <c r="M6446" s="8">
        <f>IF($C6446="","",L6446*T6446/100)</f>
        <v/>
      </c>
      <c r="S6446" s="8" t="n"/>
      <c r="T6446" s="8" t="n"/>
      <c r="W6446">
        <f>IF($C6446="","",IF($AL6446=1,0,IF($AK6446=1,Settings!$C$6,Settings!$C$7))*100)</f>
        <v/>
      </c>
      <c r="X6446" s="8">
        <f>IF($C6446="","",T6446*W6446/100)</f>
        <v/>
      </c>
      <c r="Y6446" s="8">
        <f>IF($C6446="","",T6446-X6446)</f>
        <v/>
      </c>
      <c r="Z6446" s="8">
        <f>IF($C6446="","",Y6446-M6446)</f>
        <v/>
      </c>
      <c r="AD6446" s="8" t="n"/>
      <c r="AG6446" s="14" t="n"/>
      <c r="AI6446">
        <f>IF($C6446="","",IF(COUNTIF($C$2:$C6446,$C6446)=1,1,0))</f>
        <v/>
      </c>
      <c r="AJ6446">
        <f>IF($AI6446=1,SUMPRODUCT(--($AM$2:$AM$7001&lt;$AM6446))+1,"")</f>
        <v/>
      </c>
      <c r="AK6446">
        <f>IF($C6446="","",IF(OR($P6446=TRUE(),$P6446="TRUE"),1,0))</f>
        <v/>
      </c>
      <c r="AL6446">
        <f>IF($C6446="","",IF(AND($V6446="Yes",SUMPRODUCT((LEN(Settings!$F$6:$F$13)&gt;0)*ISNUMBER(SEARCH(Settings!$F$6:$F$13,$O6446)))=0),1,0))</f>
        <v/>
      </c>
      <c r="AM6446">
        <f>IF($AI6446=1,IFERROR(IF(VALUE($C6446)&lt;100000000,VALUE($C6446),1000000000),IFERROR(IF(VALUE(MID($C6446,2,20))&lt;100000000,VALUE(MID($C6446,2,20)),1000000000),1000000000))+ROW()/100000,"")</f>
        <v/>
      </c>
    </row>
    <row r="6447">
      <c r="E6447" s="14" t="n"/>
      <c r="M6447" s="8">
        <f>IF($C6447="","",L6447*T6447/100)</f>
        <v/>
      </c>
      <c r="S6447" s="8" t="n"/>
      <c r="T6447" s="8" t="n"/>
      <c r="W6447">
        <f>IF($C6447="","",IF($AL6447=1,0,IF($AK6447=1,Settings!$C$6,Settings!$C$7))*100)</f>
        <v/>
      </c>
      <c r="X6447" s="8">
        <f>IF($C6447="","",T6447*W6447/100)</f>
        <v/>
      </c>
      <c r="Y6447" s="8">
        <f>IF($C6447="","",T6447-X6447)</f>
        <v/>
      </c>
      <c r="Z6447" s="8">
        <f>IF($C6447="","",Y6447-M6447)</f>
        <v/>
      </c>
      <c r="AD6447" s="8" t="n"/>
      <c r="AG6447" s="14" t="n"/>
      <c r="AI6447">
        <f>IF($C6447="","",IF(COUNTIF($C$2:$C6447,$C6447)=1,1,0))</f>
        <v/>
      </c>
      <c r="AJ6447">
        <f>IF($AI6447=1,SUMPRODUCT(--($AM$2:$AM$7001&lt;$AM6447))+1,"")</f>
        <v/>
      </c>
      <c r="AK6447">
        <f>IF($C6447="","",IF(OR($P6447=TRUE(),$P6447="TRUE"),1,0))</f>
        <v/>
      </c>
      <c r="AL6447">
        <f>IF($C6447="","",IF(AND($V6447="Yes",SUMPRODUCT((LEN(Settings!$F$6:$F$13)&gt;0)*ISNUMBER(SEARCH(Settings!$F$6:$F$13,$O6447)))=0),1,0))</f>
        <v/>
      </c>
      <c r="AM6447">
        <f>IF($AI6447=1,IFERROR(IF(VALUE($C6447)&lt;100000000,VALUE($C6447),1000000000),IFERROR(IF(VALUE(MID($C6447,2,20))&lt;100000000,VALUE(MID($C6447,2,20)),1000000000),1000000000))+ROW()/100000,"")</f>
        <v/>
      </c>
    </row>
    <row r="6448">
      <c r="E6448" s="14" t="n"/>
      <c r="M6448" s="8">
        <f>IF($C6448="","",L6448*T6448/100)</f>
        <v/>
      </c>
      <c r="S6448" s="8" t="n"/>
      <c r="T6448" s="8" t="n"/>
      <c r="W6448">
        <f>IF($C6448="","",IF($AL6448=1,0,IF($AK6448=1,Settings!$C$6,Settings!$C$7))*100)</f>
        <v/>
      </c>
      <c r="X6448" s="8">
        <f>IF($C6448="","",T6448*W6448/100)</f>
        <v/>
      </c>
      <c r="Y6448" s="8">
        <f>IF($C6448="","",T6448-X6448)</f>
        <v/>
      </c>
      <c r="Z6448" s="8">
        <f>IF($C6448="","",Y6448-M6448)</f>
        <v/>
      </c>
      <c r="AD6448" s="8" t="n"/>
      <c r="AG6448" s="14" t="n"/>
      <c r="AI6448">
        <f>IF($C6448="","",IF(COUNTIF($C$2:$C6448,$C6448)=1,1,0))</f>
        <v/>
      </c>
      <c r="AJ6448">
        <f>IF($AI6448=1,SUMPRODUCT(--($AM$2:$AM$7001&lt;$AM6448))+1,"")</f>
        <v/>
      </c>
      <c r="AK6448">
        <f>IF($C6448="","",IF(OR($P6448=TRUE(),$P6448="TRUE"),1,0))</f>
        <v/>
      </c>
      <c r="AL6448">
        <f>IF($C6448="","",IF(AND($V6448="Yes",SUMPRODUCT((LEN(Settings!$F$6:$F$13)&gt;0)*ISNUMBER(SEARCH(Settings!$F$6:$F$13,$O6448)))=0),1,0))</f>
        <v/>
      </c>
      <c r="AM6448">
        <f>IF($AI6448=1,IFERROR(IF(VALUE($C6448)&lt;100000000,VALUE($C6448),1000000000),IFERROR(IF(VALUE(MID($C6448,2,20))&lt;100000000,VALUE(MID($C6448,2,20)),1000000000),1000000000))+ROW()/100000,"")</f>
        <v/>
      </c>
    </row>
    <row r="6449">
      <c r="E6449" s="14" t="n"/>
      <c r="M6449" s="8">
        <f>IF($C6449="","",L6449*T6449/100)</f>
        <v/>
      </c>
      <c r="S6449" s="8" t="n"/>
      <c r="T6449" s="8" t="n"/>
      <c r="W6449">
        <f>IF($C6449="","",IF($AL6449=1,0,IF($AK6449=1,Settings!$C$6,Settings!$C$7))*100)</f>
        <v/>
      </c>
      <c r="X6449" s="8">
        <f>IF($C6449="","",T6449*W6449/100)</f>
        <v/>
      </c>
      <c r="Y6449" s="8">
        <f>IF($C6449="","",T6449-X6449)</f>
        <v/>
      </c>
      <c r="Z6449" s="8">
        <f>IF($C6449="","",Y6449-M6449)</f>
        <v/>
      </c>
      <c r="AD6449" s="8" t="n"/>
      <c r="AG6449" s="14" t="n"/>
      <c r="AI6449">
        <f>IF($C6449="","",IF(COUNTIF($C$2:$C6449,$C6449)=1,1,0))</f>
        <v/>
      </c>
      <c r="AJ6449">
        <f>IF($AI6449=1,SUMPRODUCT(--($AM$2:$AM$7001&lt;$AM6449))+1,"")</f>
        <v/>
      </c>
      <c r="AK6449">
        <f>IF($C6449="","",IF(OR($P6449=TRUE(),$P6449="TRUE"),1,0))</f>
        <v/>
      </c>
      <c r="AL6449">
        <f>IF($C6449="","",IF(AND($V6449="Yes",SUMPRODUCT((LEN(Settings!$F$6:$F$13)&gt;0)*ISNUMBER(SEARCH(Settings!$F$6:$F$13,$O6449)))=0),1,0))</f>
        <v/>
      </c>
      <c r="AM6449">
        <f>IF($AI6449=1,IFERROR(IF(VALUE($C6449)&lt;100000000,VALUE($C6449),1000000000),IFERROR(IF(VALUE(MID($C6449,2,20))&lt;100000000,VALUE(MID($C6449,2,20)),1000000000),1000000000))+ROW()/100000,"")</f>
        <v/>
      </c>
    </row>
    <row r="6450">
      <c r="E6450" s="14" t="n"/>
      <c r="M6450" s="8">
        <f>IF($C6450="","",L6450*T6450/100)</f>
        <v/>
      </c>
      <c r="S6450" s="8" t="n"/>
      <c r="T6450" s="8" t="n"/>
      <c r="W6450">
        <f>IF($C6450="","",IF($AL6450=1,0,IF($AK6450=1,Settings!$C$6,Settings!$C$7))*100)</f>
        <v/>
      </c>
      <c r="X6450" s="8">
        <f>IF($C6450="","",T6450*W6450/100)</f>
        <v/>
      </c>
      <c r="Y6450" s="8">
        <f>IF($C6450="","",T6450-X6450)</f>
        <v/>
      </c>
      <c r="Z6450" s="8">
        <f>IF($C6450="","",Y6450-M6450)</f>
        <v/>
      </c>
      <c r="AD6450" s="8" t="n"/>
      <c r="AG6450" s="14" t="n"/>
      <c r="AI6450">
        <f>IF($C6450="","",IF(COUNTIF($C$2:$C6450,$C6450)=1,1,0))</f>
        <v/>
      </c>
      <c r="AJ6450">
        <f>IF($AI6450=1,SUMPRODUCT(--($AM$2:$AM$7001&lt;$AM6450))+1,"")</f>
        <v/>
      </c>
      <c r="AK6450">
        <f>IF($C6450="","",IF(OR($P6450=TRUE(),$P6450="TRUE"),1,0))</f>
        <v/>
      </c>
      <c r="AL6450">
        <f>IF($C6450="","",IF(AND($V6450="Yes",SUMPRODUCT((LEN(Settings!$F$6:$F$13)&gt;0)*ISNUMBER(SEARCH(Settings!$F$6:$F$13,$O6450)))=0),1,0))</f>
        <v/>
      </c>
      <c r="AM6450">
        <f>IF($AI6450=1,IFERROR(IF(VALUE($C6450)&lt;100000000,VALUE($C6450),1000000000),IFERROR(IF(VALUE(MID($C6450,2,20))&lt;100000000,VALUE(MID($C6450,2,20)),1000000000),1000000000))+ROW()/100000,"")</f>
        <v/>
      </c>
    </row>
    <row r="6451">
      <c r="E6451" s="14" t="n"/>
      <c r="M6451" s="8">
        <f>IF($C6451="","",L6451*T6451/100)</f>
        <v/>
      </c>
      <c r="S6451" s="8" t="n"/>
      <c r="T6451" s="8" t="n"/>
      <c r="W6451">
        <f>IF($C6451="","",IF($AL6451=1,0,IF($AK6451=1,Settings!$C$6,Settings!$C$7))*100)</f>
        <v/>
      </c>
      <c r="X6451" s="8">
        <f>IF($C6451="","",T6451*W6451/100)</f>
        <v/>
      </c>
      <c r="Y6451" s="8">
        <f>IF($C6451="","",T6451-X6451)</f>
        <v/>
      </c>
      <c r="Z6451" s="8">
        <f>IF($C6451="","",Y6451-M6451)</f>
        <v/>
      </c>
      <c r="AD6451" s="8" t="n"/>
      <c r="AG6451" s="14" t="n"/>
      <c r="AI6451">
        <f>IF($C6451="","",IF(COUNTIF($C$2:$C6451,$C6451)=1,1,0))</f>
        <v/>
      </c>
      <c r="AJ6451">
        <f>IF($AI6451=1,SUMPRODUCT(--($AM$2:$AM$7001&lt;$AM6451))+1,"")</f>
        <v/>
      </c>
      <c r="AK6451">
        <f>IF($C6451="","",IF(OR($P6451=TRUE(),$P6451="TRUE"),1,0))</f>
        <v/>
      </c>
      <c r="AL6451">
        <f>IF($C6451="","",IF(AND($V6451="Yes",SUMPRODUCT((LEN(Settings!$F$6:$F$13)&gt;0)*ISNUMBER(SEARCH(Settings!$F$6:$F$13,$O6451)))=0),1,0))</f>
        <v/>
      </c>
      <c r="AM6451">
        <f>IF($AI6451=1,IFERROR(IF(VALUE($C6451)&lt;100000000,VALUE($C6451),1000000000),IFERROR(IF(VALUE(MID($C6451,2,20))&lt;100000000,VALUE(MID($C6451,2,20)),1000000000),1000000000))+ROW()/100000,"")</f>
        <v/>
      </c>
    </row>
    <row r="6452">
      <c r="E6452" s="14" t="n"/>
      <c r="M6452" s="8">
        <f>IF($C6452="","",L6452*T6452/100)</f>
        <v/>
      </c>
      <c r="S6452" s="8" t="n"/>
      <c r="T6452" s="8" t="n"/>
      <c r="W6452">
        <f>IF($C6452="","",IF($AL6452=1,0,IF($AK6452=1,Settings!$C$6,Settings!$C$7))*100)</f>
        <v/>
      </c>
      <c r="X6452" s="8">
        <f>IF($C6452="","",T6452*W6452/100)</f>
        <v/>
      </c>
      <c r="Y6452" s="8">
        <f>IF($C6452="","",T6452-X6452)</f>
        <v/>
      </c>
      <c r="Z6452" s="8">
        <f>IF($C6452="","",Y6452-M6452)</f>
        <v/>
      </c>
      <c r="AD6452" s="8" t="n"/>
      <c r="AG6452" s="14" t="n"/>
      <c r="AI6452">
        <f>IF($C6452="","",IF(COUNTIF($C$2:$C6452,$C6452)=1,1,0))</f>
        <v/>
      </c>
      <c r="AJ6452">
        <f>IF($AI6452=1,SUMPRODUCT(--($AM$2:$AM$7001&lt;$AM6452))+1,"")</f>
        <v/>
      </c>
      <c r="AK6452">
        <f>IF($C6452="","",IF(OR($P6452=TRUE(),$P6452="TRUE"),1,0))</f>
        <v/>
      </c>
      <c r="AL6452">
        <f>IF($C6452="","",IF(AND($V6452="Yes",SUMPRODUCT((LEN(Settings!$F$6:$F$13)&gt;0)*ISNUMBER(SEARCH(Settings!$F$6:$F$13,$O6452)))=0),1,0))</f>
        <v/>
      </c>
      <c r="AM6452">
        <f>IF($AI6452=1,IFERROR(IF(VALUE($C6452)&lt;100000000,VALUE($C6452),1000000000),IFERROR(IF(VALUE(MID($C6452,2,20))&lt;100000000,VALUE(MID($C6452,2,20)),1000000000),1000000000))+ROW()/100000,"")</f>
        <v/>
      </c>
    </row>
    <row r="6453">
      <c r="E6453" s="14" t="n"/>
      <c r="M6453" s="8">
        <f>IF($C6453="","",L6453*T6453/100)</f>
        <v/>
      </c>
      <c r="S6453" s="8" t="n"/>
      <c r="T6453" s="8" t="n"/>
      <c r="W6453">
        <f>IF($C6453="","",IF($AL6453=1,0,IF($AK6453=1,Settings!$C$6,Settings!$C$7))*100)</f>
        <v/>
      </c>
      <c r="X6453" s="8">
        <f>IF($C6453="","",T6453*W6453/100)</f>
        <v/>
      </c>
      <c r="Y6453" s="8">
        <f>IF($C6453="","",T6453-X6453)</f>
        <v/>
      </c>
      <c r="Z6453" s="8">
        <f>IF($C6453="","",Y6453-M6453)</f>
        <v/>
      </c>
      <c r="AD6453" s="8" t="n"/>
      <c r="AG6453" s="14" t="n"/>
      <c r="AI6453">
        <f>IF($C6453="","",IF(COUNTIF($C$2:$C6453,$C6453)=1,1,0))</f>
        <v/>
      </c>
      <c r="AJ6453">
        <f>IF($AI6453=1,SUMPRODUCT(--($AM$2:$AM$7001&lt;$AM6453))+1,"")</f>
        <v/>
      </c>
      <c r="AK6453">
        <f>IF($C6453="","",IF(OR($P6453=TRUE(),$P6453="TRUE"),1,0))</f>
        <v/>
      </c>
      <c r="AL6453">
        <f>IF($C6453="","",IF(AND($V6453="Yes",SUMPRODUCT((LEN(Settings!$F$6:$F$13)&gt;0)*ISNUMBER(SEARCH(Settings!$F$6:$F$13,$O6453)))=0),1,0))</f>
        <v/>
      </c>
      <c r="AM6453">
        <f>IF($AI6453=1,IFERROR(IF(VALUE($C6453)&lt;100000000,VALUE($C6453),1000000000),IFERROR(IF(VALUE(MID($C6453,2,20))&lt;100000000,VALUE(MID($C6453,2,20)),1000000000),1000000000))+ROW()/100000,"")</f>
        <v/>
      </c>
    </row>
    <row r="6454">
      <c r="E6454" s="14" t="n"/>
      <c r="M6454" s="8">
        <f>IF($C6454="","",L6454*T6454/100)</f>
        <v/>
      </c>
      <c r="S6454" s="8" t="n"/>
      <c r="T6454" s="8" t="n"/>
      <c r="W6454">
        <f>IF($C6454="","",IF($AL6454=1,0,IF($AK6454=1,Settings!$C$6,Settings!$C$7))*100)</f>
        <v/>
      </c>
      <c r="X6454" s="8">
        <f>IF($C6454="","",T6454*W6454/100)</f>
        <v/>
      </c>
      <c r="Y6454" s="8">
        <f>IF($C6454="","",T6454-X6454)</f>
        <v/>
      </c>
      <c r="Z6454" s="8">
        <f>IF($C6454="","",Y6454-M6454)</f>
        <v/>
      </c>
      <c r="AD6454" s="8" t="n"/>
      <c r="AG6454" s="14" t="n"/>
      <c r="AI6454">
        <f>IF($C6454="","",IF(COUNTIF($C$2:$C6454,$C6454)=1,1,0))</f>
        <v/>
      </c>
      <c r="AJ6454">
        <f>IF($AI6454=1,SUMPRODUCT(--($AM$2:$AM$7001&lt;$AM6454))+1,"")</f>
        <v/>
      </c>
      <c r="AK6454">
        <f>IF($C6454="","",IF(OR($P6454=TRUE(),$P6454="TRUE"),1,0))</f>
        <v/>
      </c>
      <c r="AL6454">
        <f>IF($C6454="","",IF(AND($V6454="Yes",SUMPRODUCT((LEN(Settings!$F$6:$F$13)&gt;0)*ISNUMBER(SEARCH(Settings!$F$6:$F$13,$O6454)))=0),1,0))</f>
        <v/>
      </c>
      <c r="AM6454">
        <f>IF($AI6454=1,IFERROR(IF(VALUE($C6454)&lt;100000000,VALUE($C6454),1000000000),IFERROR(IF(VALUE(MID($C6454,2,20))&lt;100000000,VALUE(MID($C6454,2,20)),1000000000),1000000000))+ROW()/100000,"")</f>
        <v/>
      </c>
    </row>
    <row r="6455">
      <c r="E6455" s="14" t="n"/>
      <c r="M6455" s="8">
        <f>IF($C6455="","",L6455*T6455/100)</f>
        <v/>
      </c>
      <c r="S6455" s="8" t="n"/>
      <c r="T6455" s="8" t="n"/>
      <c r="W6455">
        <f>IF($C6455="","",IF($AL6455=1,0,IF($AK6455=1,Settings!$C$6,Settings!$C$7))*100)</f>
        <v/>
      </c>
      <c r="X6455" s="8">
        <f>IF($C6455="","",T6455*W6455/100)</f>
        <v/>
      </c>
      <c r="Y6455" s="8">
        <f>IF($C6455="","",T6455-X6455)</f>
        <v/>
      </c>
      <c r="Z6455" s="8">
        <f>IF($C6455="","",Y6455-M6455)</f>
        <v/>
      </c>
      <c r="AD6455" s="8" t="n"/>
      <c r="AG6455" s="14" t="n"/>
      <c r="AI6455">
        <f>IF($C6455="","",IF(COUNTIF($C$2:$C6455,$C6455)=1,1,0))</f>
        <v/>
      </c>
      <c r="AJ6455">
        <f>IF($AI6455=1,SUMPRODUCT(--($AM$2:$AM$7001&lt;$AM6455))+1,"")</f>
        <v/>
      </c>
      <c r="AK6455">
        <f>IF($C6455="","",IF(OR($P6455=TRUE(),$P6455="TRUE"),1,0))</f>
        <v/>
      </c>
      <c r="AL6455">
        <f>IF($C6455="","",IF(AND($V6455="Yes",SUMPRODUCT((LEN(Settings!$F$6:$F$13)&gt;0)*ISNUMBER(SEARCH(Settings!$F$6:$F$13,$O6455)))=0),1,0))</f>
        <v/>
      </c>
      <c r="AM6455">
        <f>IF($AI6455=1,IFERROR(IF(VALUE($C6455)&lt;100000000,VALUE($C6455),1000000000),IFERROR(IF(VALUE(MID($C6455,2,20))&lt;100000000,VALUE(MID($C6455,2,20)),1000000000),1000000000))+ROW()/100000,"")</f>
        <v/>
      </c>
    </row>
    <row r="6456">
      <c r="E6456" s="14" t="n"/>
      <c r="M6456" s="8">
        <f>IF($C6456="","",L6456*T6456/100)</f>
        <v/>
      </c>
      <c r="S6456" s="8" t="n"/>
      <c r="T6456" s="8" t="n"/>
      <c r="W6456">
        <f>IF($C6456="","",IF($AL6456=1,0,IF($AK6456=1,Settings!$C$6,Settings!$C$7))*100)</f>
        <v/>
      </c>
      <c r="X6456" s="8">
        <f>IF($C6456="","",T6456*W6456/100)</f>
        <v/>
      </c>
      <c r="Y6456" s="8">
        <f>IF($C6456="","",T6456-X6456)</f>
        <v/>
      </c>
      <c r="Z6456" s="8">
        <f>IF($C6456="","",Y6456-M6456)</f>
        <v/>
      </c>
      <c r="AD6456" s="8" t="n"/>
      <c r="AG6456" s="14" t="n"/>
      <c r="AI6456">
        <f>IF($C6456="","",IF(COUNTIF($C$2:$C6456,$C6456)=1,1,0))</f>
        <v/>
      </c>
      <c r="AJ6456">
        <f>IF($AI6456=1,SUMPRODUCT(--($AM$2:$AM$7001&lt;$AM6456))+1,"")</f>
        <v/>
      </c>
      <c r="AK6456">
        <f>IF($C6456="","",IF(OR($P6456=TRUE(),$P6456="TRUE"),1,0))</f>
        <v/>
      </c>
      <c r="AL6456">
        <f>IF($C6456="","",IF(AND($V6456="Yes",SUMPRODUCT((LEN(Settings!$F$6:$F$13)&gt;0)*ISNUMBER(SEARCH(Settings!$F$6:$F$13,$O6456)))=0),1,0))</f>
        <v/>
      </c>
      <c r="AM6456">
        <f>IF($AI6456=1,IFERROR(IF(VALUE($C6456)&lt;100000000,VALUE($C6456),1000000000),IFERROR(IF(VALUE(MID($C6456,2,20))&lt;100000000,VALUE(MID($C6456,2,20)),1000000000),1000000000))+ROW()/100000,"")</f>
        <v/>
      </c>
    </row>
    <row r="6457">
      <c r="E6457" s="14" t="n"/>
      <c r="M6457" s="8">
        <f>IF($C6457="","",L6457*T6457/100)</f>
        <v/>
      </c>
      <c r="S6457" s="8" t="n"/>
      <c r="T6457" s="8" t="n"/>
      <c r="W6457">
        <f>IF($C6457="","",IF($AL6457=1,0,IF($AK6457=1,Settings!$C$6,Settings!$C$7))*100)</f>
        <v/>
      </c>
      <c r="X6457" s="8">
        <f>IF($C6457="","",T6457*W6457/100)</f>
        <v/>
      </c>
      <c r="Y6457" s="8">
        <f>IF($C6457="","",T6457-X6457)</f>
        <v/>
      </c>
      <c r="Z6457" s="8">
        <f>IF($C6457="","",Y6457-M6457)</f>
        <v/>
      </c>
      <c r="AD6457" s="8" t="n"/>
      <c r="AG6457" s="14" t="n"/>
      <c r="AI6457">
        <f>IF($C6457="","",IF(COUNTIF($C$2:$C6457,$C6457)=1,1,0))</f>
        <v/>
      </c>
      <c r="AJ6457">
        <f>IF($AI6457=1,SUMPRODUCT(--($AM$2:$AM$7001&lt;$AM6457))+1,"")</f>
        <v/>
      </c>
      <c r="AK6457">
        <f>IF($C6457="","",IF(OR($P6457=TRUE(),$P6457="TRUE"),1,0))</f>
        <v/>
      </c>
      <c r="AL6457">
        <f>IF($C6457="","",IF(AND($V6457="Yes",SUMPRODUCT((LEN(Settings!$F$6:$F$13)&gt;0)*ISNUMBER(SEARCH(Settings!$F$6:$F$13,$O6457)))=0),1,0))</f>
        <v/>
      </c>
      <c r="AM6457">
        <f>IF($AI6457=1,IFERROR(IF(VALUE($C6457)&lt;100000000,VALUE($C6457),1000000000),IFERROR(IF(VALUE(MID($C6457,2,20))&lt;100000000,VALUE(MID($C6457,2,20)),1000000000),1000000000))+ROW()/100000,"")</f>
        <v/>
      </c>
    </row>
    <row r="6458">
      <c r="E6458" s="14" t="n"/>
      <c r="M6458" s="8">
        <f>IF($C6458="","",L6458*T6458/100)</f>
        <v/>
      </c>
      <c r="S6458" s="8" t="n"/>
      <c r="T6458" s="8" t="n"/>
      <c r="W6458">
        <f>IF($C6458="","",IF($AL6458=1,0,IF($AK6458=1,Settings!$C$6,Settings!$C$7))*100)</f>
        <v/>
      </c>
      <c r="X6458" s="8">
        <f>IF($C6458="","",T6458*W6458/100)</f>
        <v/>
      </c>
      <c r="Y6458" s="8">
        <f>IF($C6458="","",T6458-X6458)</f>
        <v/>
      </c>
      <c r="Z6458" s="8">
        <f>IF($C6458="","",Y6458-M6458)</f>
        <v/>
      </c>
      <c r="AD6458" s="8" t="n"/>
      <c r="AG6458" s="14" t="n"/>
      <c r="AI6458">
        <f>IF($C6458="","",IF(COUNTIF($C$2:$C6458,$C6458)=1,1,0))</f>
        <v/>
      </c>
      <c r="AJ6458">
        <f>IF($AI6458=1,SUMPRODUCT(--($AM$2:$AM$7001&lt;$AM6458))+1,"")</f>
        <v/>
      </c>
      <c r="AK6458">
        <f>IF($C6458="","",IF(OR($P6458=TRUE(),$P6458="TRUE"),1,0))</f>
        <v/>
      </c>
      <c r="AL6458">
        <f>IF($C6458="","",IF(AND($V6458="Yes",SUMPRODUCT((LEN(Settings!$F$6:$F$13)&gt;0)*ISNUMBER(SEARCH(Settings!$F$6:$F$13,$O6458)))=0),1,0))</f>
        <v/>
      </c>
      <c r="AM6458">
        <f>IF($AI6458=1,IFERROR(IF(VALUE($C6458)&lt;100000000,VALUE($C6458),1000000000),IFERROR(IF(VALUE(MID($C6458,2,20))&lt;100000000,VALUE(MID($C6458,2,20)),1000000000),1000000000))+ROW()/100000,"")</f>
        <v/>
      </c>
    </row>
    <row r="6459">
      <c r="E6459" s="14" t="n"/>
      <c r="M6459" s="8">
        <f>IF($C6459="","",L6459*T6459/100)</f>
        <v/>
      </c>
      <c r="S6459" s="8" t="n"/>
      <c r="T6459" s="8" t="n"/>
      <c r="W6459">
        <f>IF($C6459="","",IF($AL6459=1,0,IF($AK6459=1,Settings!$C$6,Settings!$C$7))*100)</f>
        <v/>
      </c>
      <c r="X6459" s="8">
        <f>IF($C6459="","",T6459*W6459/100)</f>
        <v/>
      </c>
      <c r="Y6459" s="8">
        <f>IF($C6459="","",T6459-X6459)</f>
        <v/>
      </c>
      <c r="Z6459" s="8">
        <f>IF($C6459="","",Y6459-M6459)</f>
        <v/>
      </c>
      <c r="AD6459" s="8" t="n"/>
      <c r="AG6459" s="14" t="n"/>
      <c r="AI6459">
        <f>IF($C6459="","",IF(COUNTIF($C$2:$C6459,$C6459)=1,1,0))</f>
        <v/>
      </c>
      <c r="AJ6459">
        <f>IF($AI6459=1,SUMPRODUCT(--($AM$2:$AM$7001&lt;$AM6459))+1,"")</f>
        <v/>
      </c>
      <c r="AK6459">
        <f>IF($C6459="","",IF(OR($P6459=TRUE(),$P6459="TRUE"),1,0))</f>
        <v/>
      </c>
      <c r="AL6459">
        <f>IF($C6459="","",IF(AND($V6459="Yes",SUMPRODUCT((LEN(Settings!$F$6:$F$13)&gt;0)*ISNUMBER(SEARCH(Settings!$F$6:$F$13,$O6459)))=0),1,0))</f>
        <v/>
      </c>
      <c r="AM6459">
        <f>IF($AI6459=1,IFERROR(IF(VALUE($C6459)&lt;100000000,VALUE($C6459),1000000000),IFERROR(IF(VALUE(MID($C6459,2,20))&lt;100000000,VALUE(MID($C6459,2,20)),1000000000),1000000000))+ROW()/100000,"")</f>
        <v/>
      </c>
    </row>
    <row r="6460">
      <c r="E6460" s="14" t="n"/>
      <c r="M6460" s="8">
        <f>IF($C6460="","",L6460*T6460/100)</f>
        <v/>
      </c>
      <c r="S6460" s="8" t="n"/>
      <c r="T6460" s="8" t="n"/>
      <c r="W6460">
        <f>IF($C6460="","",IF($AL6460=1,0,IF($AK6460=1,Settings!$C$6,Settings!$C$7))*100)</f>
        <v/>
      </c>
      <c r="X6460" s="8">
        <f>IF($C6460="","",T6460*W6460/100)</f>
        <v/>
      </c>
      <c r="Y6460" s="8">
        <f>IF($C6460="","",T6460-X6460)</f>
        <v/>
      </c>
      <c r="Z6460" s="8">
        <f>IF($C6460="","",Y6460-M6460)</f>
        <v/>
      </c>
      <c r="AD6460" s="8" t="n"/>
      <c r="AG6460" s="14" t="n"/>
      <c r="AI6460">
        <f>IF($C6460="","",IF(COUNTIF($C$2:$C6460,$C6460)=1,1,0))</f>
        <v/>
      </c>
      <c r="AJ6460">
        <f>IF($AI6460=1,SUMPRODUCT(--($AM$2:$AM$7001&lt;$AM6460))+1,"")</f>
        <v/>
      </c>
      <c r="AK6460">
        <f>IF($C6460="","",IF(OR($P6460=TRUE(),$P6460="TRUE"),1,0))</f>
        <v/>
      </c>
      <c r="AL6460">
        <f>IF($C6460="","",IF(AND($V6460="Yes",SUMPRODUCT((LEN(Settings!$F$6:$F$13)&gt;0)*ISNUMBER(SEARCH(Settings!$F$6:$F$13,$O6460)))=0),1,0))</f>
        <v/>
      </c>
      <c r="AM6460">
        <f>IF($AI6460=1,IFERROR(IF(VALUE($C6460)&lt;100000000,VALUE($C6460),1000000000),IFERROR(IF(VALUE(MID($C6460,2,20))&lt;100000000,VALUE(MID($C6460,2,20)),1000000000),1000000000))+ROW()/100000,"")</f>
        <v/>
      </c>
    </row>
    <row r="6461">
      <c r="E6461" s="14" t="n"/>
      <c r="M6461" s="8">
        <f>IF($C6461="","",L6461*T6461/100)</f>
        <v/>
      </c>
      <c r="S6461" s="8" t="n"/>
      <c r="T6461" s="8" t="n"/>
      <c r="W6461">
        <f>IF($C6461="","",IF($AL6461=1,0,IF($AK6461=1,Settings!$C$6,Settings!$C$7))*100)</f>
        <v/>
      </c>
      <c r="X6461" s="8">
        <f>IF($C6461="","",T6461*W6461/100)</f>
        <v/>
      </c>
      <c r="Y6461" s="8">
        <f>IF($C6461="","",T6461-X6461)</f>
        <v/>
      </c>
      <c r="Z6461" s="8">
        <f>IF($C6461="","",Y6461-M6461)</f>
        <v/>
      </c>
      <c r="AD6461" s="8" t="n"/>
      <c r="AG6461" s="14" t="n"/>
      <c r="AI6461">
        <f>IF($C6461="","",IF(COUNTIF($C$2:$C6461,$C6461)=1,1,0))</f>
        <v/>
      </c>
      <c r="AJ6461">
        <f>IF($AI6461=1,SUMPRODUCT(--($AM$2:$AM$7001&lt;$AM6461))+1,"")</f>
        <v/>
      </c>
      <c r="AK6461">
        <f>IF($C6461="","",IF(OR($P6461=TRUE(),$P6461="TRUE"),1,0))</f>
        <v/>
      </c>
      <c r="AL6461">
        <f>IF($C6461="","",IF(AND($V6461="Yes",SUMPRODUCT((LEN(Settings!$F$6:$F$13)&gt;0)*ISNUMBER(SEARCH(Settings!$F$6:$F$13,$O6461)))=0),1,0))</f>
        <v/>
      </c>
      <c r="AM6461">
        <f>IF($AI6461=1,IFERROR(IF(VALUE($C6461)&lt;100000000,VALUE($C6461),1000000000),IFERROR(IF(VALUE(MID($C6461,2,20))&lt;100000000,VALUE(MID($C6461,2,20)),1000000000),1000000000))+ROW()/100000,"")</f>
        <v/>
      </c>
    </row>
    <row r="6462">
      <c r="E6462" s="14" t="n"/>
      <c r="M6462" s="8">
        <f>IF($C6462="","",L6462*T6462/100)</f>
        <v/>
      </c>
      <c r="S6462" s="8" t="n"/>
      <c r="T6462" s="8" t="n"/>
      <c r="W6462">
        <f>IF($C6462="","",IF($AL6462=1,0,IF($AK6462=1,Settings!$C$6,Settings!$C$7))*100)</f>
        <v/>
      </c>
      <c r="X6462" s="8">
        <f>IF($C6462="","",T6462*W6462/100)</f>
        <v/>
      </c>
      <c r="Y6462" s="8">
        <f>IF($C6462="","",T6462-X6462)</f>
        <v/>
      </c>
      <c r="Z6462" s="8">
        <f>IF($C6462="","",Y6462-M6462)</f>
        <v/>
      </c>
      <c r="AD6462" s="8" t="n"/>
      <c r="AG6462" s="14" t="n"/>
      <c r="AI6462">
        <f>IF($C6462="","",IF(COUNTIF($C$2:$C6462,$C6462)=1,1,0))</f>
        <v/>
      </c>
      <c r="AJ6462">
        <f>IF($AI6462=1,SUMPRODUCT(--($AM$2:$AM$7001&lt;$AM6462))+1,"")</f>
        <v/>
      </c>
      <c r="AK6462">
        <f>IF($C6462="","",IF(OR($P6462=TRUE(),$P6462="TRUE"),1,0))</f>
        <v/>
      </c>
      <c r="AL6462">
        <f>IF($C6462="","",IF(AND($V6462="Yes",SUMPRODUCT((LEN(Settings!$F$6:$F$13)&gt;0)*ISNUMBER(SEARCH(Settings!$F$6:$F$13,$O6462)))=0),1,0))</f>
        <v/>
      </c>
      <c r="AM6462">
        <f>IF($AI6462=1,IFERROR(IF(VALUE($C6462)&lt;100000000,VALUE($C6462),1000000000),IFERROR(IF(VALUE(MID($C6462,2,20))&lt;100000000,VALUE(MID($C6462,2,20)),1000000000),1000000000))+ROW()/100000,"")</f>
        <v/>
      </c>
    </row>
    <row r="6463">
      <c r="E6463" s="14" t="n"/>
      <c r="M6463" s="8">
        <f>IF($C6463="","",L6463*T6463/100)</f>
        <v/>
      </c>
      <c r="S6463" s="8" t="n"/>
      <c r="T6463" s="8" t="n"/>
      <c r="W6463">
        <f>IF($C6463="","",IF($AL6463=1,0,IF($AK6463=1,Settings!$C$6,Settings!$C$7))*100)</f>
        <v/>
      </c>
      <c r="X6463" s="8">
        <f>IF($C6463="","",T6463*W6463/100)</f>
        <v/>
      </c>
      <c r="Y6463" s="8">
        <f>IF($C6463="","",T6463-X6463)</f>
        <v/>
      </c>
      <c r="Z6463" s="8">
        <f>IF($C6463="","",Y6463-M6463)</f>
        <v/>
      </c>
      <c r="AD6463" s="8" t="n"/>
      <c r="AG6463" s="14" t="n"/>
      <c r="AI6463">
        <f>IF($C6463="","",IF(COUNTIF($C$2:$C6463,$C6463)=1,1,0))</f>
        <v/>
      </c>
      <c r="AJ6463">
        <f>IF($AI6463=1,SUMPRODUCT(--($AM$2:$AM$7001&lt;$AM6463))+1,"")</f>
        <v/>
      </c>
      <c r="AK6463">
        <f>IF($C6463="","",IF(OR($P6463=TRUE(),$P6463="TRUE"),1,0))</f>
        <v/>
      </c>
      <c r="AL6463">
        <f>IF($C6463="","",IF(AND($V6463="Yes",SUMPRODUCT((LEN(Settings!$F$6:$F$13)&gt;0)*ISNUMBER(SEARCH(Settings!$F$6:$F$13,$O6463)))=0),1,0))</f>
        <v/>
      </c>
      <c r="AM6463">
        <f>IF($AI6463=1,IFERROR(IF(VALUE($C6463)&lt;100000000,VALUE($C6463),1000000000),IFERROR(IF(VALUE(MID($C6463,2,20))&lt;100000000,VALUE(MID($C6463,2,20)),1000000000),1000000000))+ROW()/100000,"")</f>
        <v/>
      </c>
    </row>
    <row r="6464">
      <c r="E6464" s="14" t="n"/>
      <c r="M6464" s="8">
        <f>IF($C6464="","",L6464*T6464/100)</f>
        <v/>
      </c>
      <c r="S6464" s="8" t="n"/>
      <c r="T6464" s="8" t="n"/>
      <c r="W6464">
        <f>IF($C6464="","",IF($AL6464=1,0,IF($AK6464=1,Settings!$C$6,Settings!$C$7))*100)</f>
        <v/>
      </c>
      <c r="X6464" s="8">
        <f>IF($C6464="","",T6464*W6464/100)</f>
        <v/>
      </c>
      <c r="Y6464" s="8">
        <f>IF($C6464="","",T6464-X6464)</f>
        <v/>
      </c>
      <c r="Z6464" s="8">
        <f>IF($C6464="","",Y6464-M6464)</f>
        <v/>
      </c>
      <c r="AD6464" s="8" t="n"/>
      <c r="AG6464" s="14" t="n"/>
      <c r="AI6464">
        <f>IF($C6464="","",IF(COUNTIF($C$2:$C6464,$C6464)=1,1,0))</f>
        <v/>
      </c>
      <c r="AJ6464">
        <f>IF($AI6464=1,SUMPRODUCT(--($AM$2:$AM$7001&lt;$AM6464))+1,"")</f>
        <v/>
      </c>
      <c r="AK6464">
        <f>IF($C6464="","",IF(OR($P6464=TRUE(),$P6464="TRUE"),1,0))</f>
        <v/>
      </c>
      <c r="AL6464">
        <f>IF($C6464="","",IF(AND($V6464="Yes",SUMPRODUCT((LEN(Settings!$F$6:$F$13)&gt;0)*ISNUMBER(SEARCH(Settings!$F$6:$F$13,$O6464)))=0),1,0))</f>
        <v/>
      </c>
      <c r="AM6464">
        <f>IF($AI6464=1,IFERROR(IF(VALUE($C6464)&lt;100000000,VALUE($C6464),1000000000),IFERROR(IF(VALUE(MID($C6464,2,20))&lt;100000000,VALUE(MID($C6464,2,20)),1000000000),1000000000))+ROW()/100000,"")</f>
        <v/>
      </c>
    </row>
    <row r="6465">
      <c r="E6465" s="14" t="n"/>
      <c r="M6465" s="8">
        <f>IF($C6465="","",L6465*T6465/100)</f>
        <v/>
      </c>
      <c r="S6465" s="8" t="n"/>
      <c r="T6465" s="8" t="n"/>
      <c r="W6465">
        <f>IF($C6465="","",IF($AL6465=1,0,IF($AK6465=1,Settings!$C$6,Settings!$C$7))*100)</f>
        <v/>
      </c>
      <c r="X6465" s="8">
        <f>IF($C6465="","",T6465*W6465/100)</f>
        <v/>
      </c>
      <c r="Y6465" s="8">
        <f>IF($C6465="","",T6465-X6465)</f>
        <v/>
      </c>
      <c r="Z6465" s="8">
        <f>IF($C6465="","",Y6465-M6465)</f>
        <v/>
      </c>
      <c r="AD6465" s="8" t="n"/>
      <c r="AG6465" s="14" t="n"/>
      <c r="AI6465">
        <f>IF($C6465="","",IF(COUNTIF($C$2:$C6465,$C6465)=1,1,0))</f>
        <v/>
      </c>
      <c r="AJ6465">
        <f>IF($AI6465=1,SUMPRODUCT(--($AM$2:$AM$7001&lt;$AM6465))+1,"")</f>
        <v/>
      </c>
      <c r="AK6465">
        <f>IF($C6465="","",IF(OR($P6465=TRUE(),$P6465="TRUE"),1,0))</f>
        <v/>
      </c>
      <c r="AL6465">
        <f>IF($C6465="","",IF(AND($V6465="Yes",SUMPRODUCT((LEN(Settings!$F$6:$F$13)&gt;0)*ISNUMBER(SEARCH(Settings!$F$6:$F$13,$O6465)))=0),1,0))</f>
        <v/>
      </c>
      <c r="AM6465">
        <f>IF($AI6465=1,IFERROR(IF(VALUE($C6465)&lt;100000000,VALUE($C6465),1000000000),IFERROR(IF(VALUE(MID($C6465,2,20))&lt;100000000,VALUE(MID($C6465,2,20)),1000000000),1000000000))+ROW()/100000,"")</f>
        <v/>
      </c>
    </row>
    <row r="6466">
      <c r="E6466" s="14" t="n"/>
      <c r="M6466" s="8">
        <f>IF($C6466="","",L6466*T6466/100)</f>
        <v/>
      </c>
      <c r="S6466" s="8" t="n"/>
      <c r="T6466" s="8" t="n"/>
      <c r="W6466">
        <f>IF($C6466="","",IF($AL6466=1,0,IF($AK6466=1,Settings!$C$6,Settings!$C$7))*100)</f>
        <v/>
      </c>
      <c r="X6466" s="8">
        <f>IF($C6466="","",T6466*W6466/100)</f>
        <v/>
      </c>
      <c r="Y6466" s="8">
        <f>IF($C6466="","",T6466-X6466)</f>
        <v/>
      </c>
      <c r="Z6466" s="8">
        <f>IF($C6466="","",Y6466-M6466)</f>
        <v/>
      </c>
      <c r="AD6466" s="8" t="n"/>
      <c r="AG6466" s="14" t="n"/>
      <c r="AI6466">
        <f>IF($C6466="","",IF(COUNTIF($C$2:$C6466,$C6466)=1,1,0))</f>
        <v/>
      </c>
      <c r="AJ6466">
        <f>IF($AI6466=1,SUMPRODUCT(--($AM$2:$AM$7001&lt;$AM6466))+1,"")</f>
        <v/>
      </c>
      <c r="AK6466">
        <f>IF($C6466="","",IF(OR($P6466=TRUE(),$P6466="TRUE"),1,0))</f>
        <v/>
      </c>
      <c r="AL6466">
        <f>IF($C6466="","",IF(AND($V6466="Yes",SUMPRODUCT((LEN(Settings!$F$6:$F$13)&gt;0)*ISNUMBER(SEARCH(Settings!$F$6:$F$13,$O6466)))=0),1,0))</f>
        <v/>
      </c>
      <c r="AM6466">
        <f>IF($AI6466=1,IFERROR(IF(VALUE($C6466)&lt;100000000,VALUE($C6466),1000000000),IFERROR(IF(VALUE(MID($C6466,2,20))&lt;100000000,VALUE(MID($C6466,2,20)),1000000000),1000000000))+ROW()/100000,"")</f>
        <v/>
      </c>
    </row>
    <row r="6467">
      <c r="E6467" s="14" t="n"/>
      <c r="M6467" s="8">
        <f>IF($C6467="","",L6467*T6467/100)</f>
        <v/>
      </c>
      <c r="S6467" s="8" t="n"/>
      <c r="T6467" s="8" t="n"/>
      <c r="W6467">
        <f>IF($C6467="","",IF($AL6467=1,0,IF($AK6467=1,Settings!$C$6,Settings!$C$7))*100)</f>
        <v/>
      </c>
      <c r="X6467" s="8">
        <f>IF($C6467="","",T6467*W6467/100)</f>
        <v/>
      </c>
      <c r="Y6467" s="8">
        <f>IF($C6467="","",T6467-X6467)</f>
        <v/>
      </c>
      <c r="Z6467" s="8">
        <f>IF($C6467="","",Y6467-M6467)</f>
        <v/>
      </c>
      <c r="AD6467" s="8" t="n"/>
      <c r="AG6467" s="14" t="n"/>
      <c r="AI6467">
        <f>IF($C6467="","",IF(COUNTIF($C$2:$C6467,$C6467)=1,1,0))</f>
        <v/>
      </c>
      <c r="AJ6467">
        <f>IF($AI6467=1,SUMPRODUCT(--($AM$2:$AM$7001&lt;$AM6467))+1,"")</f>
        <v/>
      </c>
      <c r="AK6467">
        <f>IF($C6467="","",IF(OR($P6467=TRUE(),$P6467="TRUE"),1,0))</f>
        <v/>
      </c>
      <c r="AL6467">
        <f>IF($C6467="","",IF(AND($V6467="Yes",SUMPRODUCT((LEN(Settings!$F$6:$F$13)&gt;0)*ISNUMBER(SEARCH(Settings!$F$6:$F$13,$O6467)))=0),1,0))</f>
        <v/>
      </c>
      <c r="AM6467">
        <f>IF($AI6467=1,IFERROR(IF(VALUE($C6467)&lt;100000000,VALUE($C6467),1000000000),IFERROR(IF(VALUE(MID($C6467,2,20))&lt;100000000,VALUE(MID($C6467,2,20)),1000000000),1000000000))+ROW()/100000,"")</f>
        <v/>
      </c>
    </row>
    <row r="6468">
      <c r="E6468" s="14" t="n"/>
      <c r="M6468" s="8">
        <f>IF($C6468="","",L6468*T6468/100)</f>
        <v/>
      </c>
      <c r="S6468" s="8" t="n"/>
      <c r="T6468" s="8" t="n"/>
      <c r="W6468">
        <f>IF($C6468="","",IF($AL6468=1,0,IF($AK6468=1,Settings!$C$6,Settings!$C$7))*100)</f>
        <v/>
      </c>
      <c r="X6468" s="8">
        <f>IF($C6468="","",T6468*W6468/100)</f>
        <v/>
      </c>
      <c r="Y6468" s="8">
        <f>IF($C6468="","",T6468-X6468)</f>
        <v/>
      </c>
      <c r="Z6468" s="8">
        <f>IF($C6468="","",Y6468-M6468)</f>
        <v/>
      </c>
      <c r="AD6468" s="8" t="n"/>
      <c r="AG6468" s="14" t="n"/>
      <c r="AI6468">
        <f>IF($C6468="","",IF(COUNTIF($C$2:$C6468,$C6468)=1,1,0))</f>
        <v/>
      </c>
      <c r="AJ6468">
        <f>IF($AI6468=1,SUMPRODUCT(--($AM$2:$AM$7001&lt;$AM6468))+1,"")</f>
        <v/>
      </c>
      <c r="AK6468">
        <f>IF($C6468="","",IF(OR($P6468=TRUE(),$P6468="TRUE"),1,0))</f>
        <v/>
      </c>
      <c r="AL6468">
        <f>IF($C6468="","",IF(AND($V6468="Yes",SUMPRODUCT((LEN(Settings!$F$6:$F$13)&gt;0)*ISNUMBER(SEARCH(Settings!$F$6:$F$13,$O6468)))=0),1,0))</f>
        <v/>
      </c>
      <c r="AM6468">
        <f>IF($AI6468=1,IFERROR(IF(VALUE($C6468)&lt;100000000,VALUE($C6468),1000000000),IFERROR(IF(VALUE(MID($C6468,2,20))&lt;100000000,VALUE(MID($C6468,2,20)),1000000000),1000000000))+ROW()/100000,"")</f>
        <v/>
      </c>
    </row>
    <row r="6469">
      <c r="E6469" s="14" t="n"/>
      <c r="M6469" s="8">
        <f>IF($C6469="","",L6469*T6469/100)</f>
        <v/>
      </c>
      <c r="S6469" s="8" t="n"/>
      <c r="T6469" s="8" t="n"/>
      <c r="W6469">
        <f>IF($C6469="","",IF($AL6469=1,0,IF($AK6469=1,Settings!$C$6,Settings!$C$7))*100)</f>
        <v/>
      </c>
      <c r="X6469" s="8">
        <f>IF($C6469="","",T6469*W6469/100)</f>
        <v/>
      </c>
      <c r="Y6469" s="8">
        <f>IF($C6469="","",T6469-X6469)</f>
        <v/>
      </c>
      <c r="Z6469" s="8">
        <f>IF($C6469="","",Y6469-M6469)</f>
        <v/>
      </c>
      <c r="AD6469" s="8" t="n"/>
      <c r="AG6469" s="14" t="n"/>
      <c r="AI6469">
        <f>IF($C6469="","",IF(COUNTIF($C$2:$C6469,$C6469)=1,1,0))</f>
        <v/>
      </c>
      <c r="AJ6469">
        <f>IF($AI6469=1,SUMPRODUCT(--($AM$2:$AM$7001&lt;$AM6469))+1,"")</f>
        <v/>
      </c>
      <c r="AK6469">
        <f>IF($C6469="","",IF(OR($P6469=TRUE(),$P6469="TRUE"),1,0))</f>
        <v/>
      </c>
      <c r="AL6469">
        <f>IF($C6469="","",IF(AND($V6469="Yes",SUMPRODUCT((LEN(Settings!$F$6:$F$13)&gt;0)*ISNUMBER(SEARCH(Settings!$F$6:$F$13,$O6469)))=0),1,0))</f>
        <v/>
      </c>
      <c r="AM6469">
        <f>IF($AI6469=1,IFERROR(IF(VALUE($C6469)&lt;100000000,VALUE($C6469),1000000000),IFERROR(IF(VALUE(MID($C6469,2,20))&lt;100000000,VALUE(MID($C6469,2,20)),1000000000),1000000000))+ROW()/100000,"")</f>
        <v/>
      </c>
    </row>
    <row r="6470">
      <c r="E6470" s="14" t="n"/>
      <c r="M6470" s="8">
        <f>IF($C6470="","",L6470*T6470/100)</f>
        <v/>
      </c>
      <c r="S6470" s="8" t="n"/>
      <c r="T6470" s="8" t="n"/>
      <c r="W6470">
        <f>IF($C6470="","",IF($AL6470=1,0,IF($AK6470=1,Settings!$C$6,Settings!$C$7))*100)</f>
        <v/>
      </c>
      <c r="X6470" s="8">
        <f>IF($C6470="","",T6470*W6470/100)</f>
        <v/>
      </c>
      <c r="Y6470" s="8">
        <f>IF($C6470="","",T6470-X6470)</f>
        <v/>
      </c>
      <c r="Z6470" s="8">
        <f>IF($C6470="","",Y6470-M6470)</f>
        <v/>
      </c>
      <c r="AD6470" s="8" t="n"/>
      <c r="AG6470" s="14" t="n"/>
      <c r="AI6470">
        <f>IF($C6470="","",IF(COUNTIF($C$2:$C6470,$C6470)=1,1,0))</f>
        <v/>
      </c>
      <c r="AJ6470">
        <f>IF($AI6470=1,SUMPRODUCT(--($AM$2:$AM$7001&lt;$AM6470))+1,"")</f>
        <v/>
      </c>
      <c r="AK6470">
        <f>IF($C6470="","",IF(OR($P6470=TRUE(),$P6470="TRUE"),1,0))</f>
        <v/>
      </c>
      <c r="AL6470">
        <f>IF($C6470="","",IF(AND($V6470="Yes",SUMPRODUCT((LEN(Settings!$F$6:$F$13)&gt;0)*ISNUMBER(SEARCH(Settings!$F$6:$F$13,$O6470)))=0),1,0))</f>
        <v/>
      </c>
      <c r="AM6470">
        <f>IF($AI6470=1,IFERROR(IF(VALUE($C6470)&lt;100000000,VALUE($C6470),1000000000),IFERROR(IF(VALUE(MID($C6470,2,20))&lt;100000000,VALUE(MID($C6470,2,20)),1000000000),1000000000))+ROW()/100000,"")</f>
        <v/>
      </c>
    </row>
    <row r="6471">
      <c r="E6471" s="14" t="n"/>
      <c r="M6471" s="8">
        <f>IF($C6471="","",L6471*T6471/100)</f>
        <v/>
      </c>
      <c r="S6471" s="8" t="n"/>
      <c r="T6471" s="8" t="n"/>
      <c r="W6471">
        <f>IF($C6471="","",IF($AL6471=1,0,IF($AK6471=1,Settings!$C$6,Settings!$C$7))*100)</f>
        <v/>
      </c>
      <c r="X6471" s="8">
        <f>IF($C6471="","",T6471*W6471/100)</f>
        <v/>
      </c>
      <c r="Y6471" s="8">
        <f>IF($C6471="","",T6471-X6471)</f>
        <v/>
      </c>
      <c r="Z6471" s="8">
        <f>IF($C6471="","",Y6471-M6471)</f>
        <v/>
      </c>
      <c r="AD6471" s="8" t="n"/>
      <c r="AG6471" s="14" t="n"/>
      <c r="AI6471">
        <f>IF($C6471="","",IF(COUNTIF($C$2:$C6471,$C6471)=1,1,0))</f>
        <v/>
      </c>
      <c r="AJ6471">
        <f>IF($AI6471=1,SUMPRODUCT(--($AM$2:$AM$7001&lt;$AM6471))+1,"")</f>
        <v/>
      </c>
      <c r="AK6471">
        <f>IF($C6471="","",IF(OR($P6471=TRUE(),$P6471="TRUE"),1,0))</f>
        <v/>
      </c>
      <c r="AL6471">
        <f>IF($C6471="","",IF(AND($V6471="Yes",SUMPRODUCT((LEN(Settings!$F$6:$F$13)&gt;0)*ISNUMBER(SEARCH(Settings!$F$6:$F$13,$O6471)))=0),1,0))</f>
        <v/>
      </c>
      <c r="AM6471">
        <f>IF($AI6471=1,IFERROR(IF(VALUE($C6471)&lt;100000000,VALUE($C6471),1000000000),IFERROR(IF(VALUE(MID($C6471,2,20))&lt;100000000,VALUE(MID($C6471,2,20)),1000000000),1000000000))+ROW()/100000,"")</f>
        <v/>
      </c>
    </row>
    <row r="6472">
      <c r="E6472" s="14" t="n"/>
      <c r="M6472" s="8">
        <f>IF($C6472="","",L6472*T6472/100)</f>
        <v/>
      </c>
      <c r="S6472" s="8" t="n"/>
      <c r="T6472" s="8" t="n"/>
      <c r="W6472">
        <f>IF($C6472="","",IF($AL6472=1,0,IF($AK6472=1,Settings!$C$6,Settings!$C$7))*100)</f>
        <v/>
      </c>
      <c r="X6472" s="8">
        <f>IF($C6472="","",T6472*W6472/100)</f>
        <v/>
      </c>
      <c r="Y6472" s="8">
        <f>IF($C6472="","",T6472-X6472)</f>
        <v/>
      </c>
      <c r="Z6472" s="8">
        <f>IF($C6472="","",Y6472-M6472)</f>
        <v/>
      </c>
      <c r="AD6472" s="8" t="n"/>
      <c r="AG6472" s="14" t="n"/>
      <c r="AI6472">
        <f>IF($C6472="","",IF(COUNTIF($C$2:$C6472,$C6472)=1,1,0))</f>
        <v/>
      </c>
      <c r="AJ6472">
        <f>IF($AI6472=1,SUMPRODUCT(--($AM$2:$AM$7001&lt;$AM6472))+1,"")</f>
        <v/>
      </c>
      <c r="AK6472">
        <f>IF($C6472="","",IF(OR($P6472=TRUE(),$P6472="TRUE"),1,0))</f>
        <v/>
      </c>
      <c r="AL6472">
        <f>IF($C6472="","",IF(AND($V6472="Yes",SUMPRODUCT((LEN(Settings!$F$6:$F$13)&gt;0)*ISNUMBER(SEARCH(Settings!$F$6:$F$13,$O6472)))=0),1,0))</f>
        <v/>
      </c>
      <c r="AM6472">
        <f>IF($AI6472=1,IFERROR(IF(VALUE($C6472)&lt;100000000,VALUE($C6472),1000000000),IFERROR(IF(VALUE(MID($C6472,2,20))&lt;100000000,VALUE(MID($C6472,2,20)),1000000000),1000000000))+ROW()/100000,"")</f>
        <v/>
      </c>
    </row>
    <row r="6473">
      <c r="E6473" s="14" t="n"/>
      <c r="M6473" s="8">
        <f>IF($C6473="","",L6473*T6473/100)</f>
        <v/>
      </c>
      <c r="S6473" s="8" t="n"/>
      <c r="T6473" s="8" t="n"/>
      <c r="W6473">
        <f>IF($C6473="","",IF($AL6473=1,0,IF($AK6473=1,Settings!$C$6,Settings!$C$7))*100)</f>
        <v/>
      </c>
      <c r="X6473" s="8">
        <f>IF($C6473="","",T6473*W6473/100)</f>
        <v/>
      </c>
      <c r="Y6473" s="8">
        <f>IF($C6473="","",T6473-X6473)</f>
        <v/>
      </c>
      <c r="Z6473" s="8">
        <f>IF($C6473="","",Y6473-M6473)</f>
        <v/>
      </c>
      <c r="AD6473" s="8" t="n"/>
      <c r="AG6473" s="14" t="n"/>
      <c r="AI6473">
        <f>IF($C6473="","",IF(COUNTIF($C$2:$C6473,$C6473)=1,1,0))</f>
        <v/>
      </c>
      <c r="AJ6473">
        <f>IF($AI6473=1,SUMPRODUCT(--($AM$2:$AM$7001&lt;$AM6473))+1,"")</f>
        <v/>
      </c>
      <c r="AK6473">
        <f>IF($C6473="","",IF(OR($P6473=TRUE(),$P6473="TRUE"),1,0))</f>
        <v/>
      </c>
      <c r="AL6473">
        <f>IF($C6473="","",IF(AND($V6473="Yes",SUMPRODUCT((LEN(Settings!$F$6:$F$13)&gt;0)*ISNUMBER(SEARCH(Settings!$F$6:$F$13,$O6473)))=0),1,0))</f>
        <v/>
      </c>
      <c r="AM6473">
        <f>IF($AI6473=1,IFERROR(IF(VALUE($C6473)&lt;100000000,VALUE($C6473),1000000000),IFERROR(IF(VALUE(MID($C6473,2,20))&lt;100000000,VALUE(MID($C6473,2,20)),1000000000),1000000000))+ROW()/100000,"")</f>
        <v/>
      </c>
    </row>
    <row r="6474">
      <c r="E6474" s="14" t="n"/>
      <c r="M6474" s="8">
        <f>IF($C6474="","",L6474*T6474/100)</f>
        <v/>
      </c>
      <c r="S6474" s="8" t="n"/>
      <c r="T6474" s="8" t="n"/>
      <c r="W6474">
        <f>IF($C6474="","",IF($AL6474=1,0,IF($AK6474=1,Settings!$C$6,Settings!$C$7))*100)</f>
        <v/>
      </c>
      <c r="X6474" s="8">
        <f>IF($C6474="","",T6474*W6474/100)</f>
        <v/>
      </c>
      <c r="Y6474" s="8">
        <f>IF($C6474="","",T6474-X6474)</f>
        <v/>
      </c>
      <c r="Z6474" s="8">
        <f>IF($C6474="","",Y6474-M6474)</f>
        <v/>
      </c>
      <c r="AD6474" s="8" t="n"/>
      <c r="AG6474" s="14" t="n"/>
      <c r="AI6474">
        <f>IF($C6474="","",IF(COUNTIF($C$2:$C6474,$C6474)=1,1,0))</f>
        <v/>
      </c>
      <c r="AJ6474">
        <f>IF($AI6474=1,SUMPRODUCT(--($AM$2:$AM$7001&lt;$AM6474))+1,"")</f>
        <v/>
      </c>
      <c r="AK6474">
        <f>IF($C6474="","",IF(OR($P6474=TRUE(),$P6474="TRUE"),1,0))</f>
        <v/>
      </c>
      <c r="AL6474">
        <f>IF($C6474="","",IF(AND($V6474="Yes",SUMPRODUCT((LEN(Settings!$F$6:$F$13)&gt;0)*ISNUMBER(SEARCH(Settings!$F$6:$F$13,$O6474)))=0),1,0))</f>
        <v/>
      </c>
      <c r="AM6474">
        <f>IF($AI6474=1,IFERROR(IF(VALUE($C6474)&lt;100000000,VALUE($C6474),1000000000),IFERROR(IF(VALUE(MID($C6474,2,20))&lt;100000000,VALUE(MID($C6474,2,20)),1000000000),1000000000))+ROW()/100000,"")</f>
        <v/>
      </c>
    </row>
    <row r="6475">
      <c r="E6475" s="14" t="n"/>
      <c r="M6475" s="8">
        <f>IF($C6475="","",L6475*T6475/100)</f>
        <v/>
      </c>
      <c r="S6475" s="8" t="n"/>
      <c r="T6475" s="8" t="n"/>
      <c r="W6475">
        <f>IF($C6475="","",IF($AL6475=1,0,IF($AK6475=1,Settings!$C$6,Settings!$C$7))*100)</f>
        <v/>
      </c>
      <c r="X6475" s="8">
        <f>IF($C6475="","",T6475*W6475/100)</f>
        <v/>
      </c>
      <c r="Y6475" s="8">
        <f>IF($C6475="","",T6475-X6475)</f>
        <v/>
      </c>
      <c r="Z6475" s="8">
        <f>IF($C6475="","",Y6475-M6475)</f>
        <v/>
      </c>
      <c r="AD6475" s="8" t="n"/>
      <c r="AG6475" s="14" t="n"/>
      <c r="AI6475">
        <f>IF($C6475="","",IF(COUNTIF($C$2:$C6475,$C6475)=1,1,0))</f>
        <v/>
      </c>
      <c r="AJ6475">
        <f>IF($AI6475=1,SUMPRODUCT(--($AM$2:$AM$7001&lt;$AM6475))+1,"")</f>
        <v/>
      </c>
      <c r="AK6475">
        <f>IF($C6475="","",IF(OR($P6475=TRUE(),$P6475="TRUE"),1,0))</f>
        <v/>
      </c>
      <c r="AL6475">
        <f>IF($C6475="","",IF(AND($V6475="Yes",SUMPRODUCT((LEN(Settings!$F$6:$F$13)&gt;0)*ISNUMBER(SEARCH(Settings!$F$6:$F$13,$O6475)))=0),1,0))</f>
        <v/>
      </c>
      <c r="AM6475">
        <f>IF($AI6475=1,IFERROR(IF(VALUE($C6475)&lt;100000000,VALUE($C6475),1000000000),IFERROR(IF(VALUE(MID($C6475,2,20))&lt;100000000,VALUE(MID($C6475,2,20)),1000000000),1000000000))+ROW()/100000,"")</f>
        <v/>
      </c>
    </row>
    <row r="6476">
      <c r="E6476" s="14" t="n"/>
      <c r="M6476" s="8">
        <f>IF($C6476="","",L6476*T6476/100)</f>
        <v/>
      </c>
      <c r="S6476" s="8" t="n"/>
      <c r="T6476" s="8" t="n"/>
      <c r="W6476">
        <f>IF($C6476="","",IF($AL6476=1,0,IF($AK6476=1,Settings!$C$6,Settings!$C$7))*100)</f>
        <v/>
      </c>
      <c r="X6476" s="8">
        <f>IF($C6476="","",T6476*W6476/100)</f>
        <v/>
      </c>
      <c r="Y6476" s="8">
        <f>IF($C6476="","",T6476-X6476)</f>
        <v/>
      </c>
      <c r="Z6476" s="8">
        <f>IF($C6476="","",Y6476-M6476)</f>
        <v/>
      </c>
      <c r="AD6476" s="8" t="n"/>
      <c r="AG6476" s="14" t="n"/>
      <c r="AI6476">
        <f>IF($C6476="","",IF(COUNTIF($C$2:$C6476,$C6476)=1,1,0))</f>
        <v/>
      </c>
      <c r="AJ6476">
        <f>IF($AI6476=1,SUMPRODUCT(--($AM$2:$AM$7001&lt;$AM6476))+1,"")</f>
        <v/>
      </c>
      <c r="AK6476">
        <f>IF($C6476="","",IF(OR($P6476=TRUE(),$P6476="TRUE"),1,0))</f>
        <v/>
      </c>
      <c r="AL6476">
        <f>IF($C6476="","",IF(AND($V6476="Yes",SUMPRODUCT((LEN(Settings!$F$6:$F$13)&gt;0)*ISNUMBER(SEARCH(Settings!$F$6:$F$13,$O6476)))=0),1,0))</f>
        <v/>
      </c>
      <c r="AM6476">
        <f>IF($AI6476=1,IFERROR(IF(VALUE($C6476)&lt;100000000,VALUE($C6476),1000000000),IFERROR(IF(VALUE(MID($C6476,2,20))&lt;100000000,VALUE(MID($C6476,2,20)),1000000000),1000000000))+ROW()/100000,"")</f>
        <v/>
      </c>
    </row>
    <row r="6477">
      <c r="E6477" s="14" t="n"/>
      <c r="M6477" s="8">
        <f>IF($C6477="","",L6477*T6477/100)</f>
        <v/>
      </c>
      <c r="S6477" s="8" t="n"/>
      <c r="T6477" s="8" t="n"/>
      <c r="W6477">
        <f>IF($C6477="","",IF($AL6477=1,0,IF($AK6477=1,Settings!$C$6,Settings!$C$7))*100)</f>
        <v/>
      </c>
      <c r="X6477" s="8">
        <f>IF($C6477="","",T6477*W6477/100)</f>
        <v/>
      </c>
      <c r="Y6477" s="8">
        <f>IF($C6477="","",T6477-X6477)</f>
        <v/>
      </c>
      <c r="Z6477" s="8">
        <f>IF($C6477="","",Y6477-M6477)</f>
        <v/>
      </c>
      <c r="AD6477" s="8" t="n"/>
      <c r="AG6477" s="14" t="n"/>
      <c r="AI6477">
        <f>IF($C6477="","",IF(COUNTIF($C$2:$C6477,$C6477)=1,1,0))</f>
        <v/>
      </c>
      <c r="AJ6477">
        <f>IF($AI6477=1,SUMPRODUCT(--($AM$2:$AM$7001&lt;$AM6477))+1,"")</f>
        <v/>
      </c>
      <c r="AK6477">
        <f>IF($C6477="","",IF(OR($P6477=TRUE(),$P6477="TRUE"),1,0))</f>
        <v/>
      </c>
      <c r="AL6477">
        <f>IF($C6477="","",IF(AND($V6477="Yes",SUMPRODUCT((LEN(Settings!$F$6:$F$13)&gt;0)*ISNUMBER(SEARCH(Settings!$F$6:$F$13,$O6477)))=0),1,0))</f>
        <v/>
      </c>
      <c r="AM6477">
        <f>IF($AI6477=1,IFERROR(IF(VALUE($C6477)&lt;100000000,VALUE($C6477),1000000000),IFERROR(IF(VALUE(MID($C6477,2,20))&lt;100000000,VALUE(MID($C6477,2,20)),1000000000),1000000000))+ROW()/100000,"")</f>
        <v/>
      </c>
    </row>
    <row r="6478">
      <c r="E6478" s="14" t="n"/>
      <c r="M6478" s="8">
        <f>IF($C6478="","",L6478*T6478/100)</f>
        <v/>
      </c>
      <c r="S6478" s="8" t="n"/>
      <c r="T6478" s="8" t="n"/>
      <c r="W6478">
        <f>IF($C6478="","",IF($AL6478=1,0,IF($AK6478=1,Settings!$C$6,Settings!$C$7))*100)</f>
        <v/>
      </c>
      <c r="X6478" s="8">
        <f>IF($C6478="","",T6478*W6478/100)</f>
        <v/>
      </c>
      <c r="Y6478" s="8">
        <f>IF($C6478="","",T6478-X6478)</f>
        <v/>
      </c>
      <c r="Z6478" s="8">
        <f>IF($C6478="","",Y6478-M6478)</f>
        <v/>
      </c>
      <c r="AD6478" s="8" t="n"/>
      <c r="AG6478" s="14" t="n"/>
      <c r="AI6478">
        <f>IF($C6478="","",IF(COUNTIF($C$2:$C6478,$C6478)=1,1,0))</f>
        <v/>
      </c>
      <c r="AJ6478">
        <f>IF($AI6478=1,SUMPRODUCT(--($AM$2:$AM$7001&lt;$AM6478))+1,"")</f>
        <v/>
      </c>
      <c r="AK6478">
        <f>IF($C6478="","",IF(OR($P6478=TRUE(),$P6478="TRUE"),1,0))</f>
        <v/>
      </c>
      <c r="AL6478">
        <f>IF($C6478="","",IF(AND($V6478="Yes",SUMPRODUCT((LEN(Settings!$F$6:$F$13)&gt;0)*ISNUMBER(SEARCH(Settings!$F$6:$F$13,$O6478)))=0),1,0))</f>
        <v/>
      </c>
      <c r="AM6478">
        <f>IF($AI6478=1,IFERROR(IF(VALUE($C6478)&lt;100000000,VALUE($C6478),1000000000),IFERROR(IF(VALUE(MID($C6478,2,20))&lt;100000000,VALUE(MID($C6478,2,20)),1000000000),1000000000))+ROW()/100000,"")</f>
        <v/>
      </c>
    </row>
    <row r="6479">
      <c r="E6479" s="14" t="n"/>
      <c r="M6479" s="8">
        <f>IF($C6479="","",L6479*T6479/100)</f>
        <v/>
      </c>
      <c r="S6479" s="8" t="n"/>
      <c r="T6479" s="8" t="n"/>
      <c r="W6479">
        <f>IF($C6479="","",IF($AL6479=1,0,IF($AK6479=1,Settings!$C$6,Settings!$C$7))*100)</f>
        <v/>
      </c>
      <c r="X6479" s="8">
        <f>IF($C6479="","",T6479*W6479/100)</f>
        <v/>
      </c>
      <c r="Y6479" s="8">
        <f>IF($C6479="","",T6479-X6479)</f>
        <v/>
      </c>
      <c r="Z6479" s="8">
        <f>IF($C6479="","",Y6479-M6479)</f>
        <v/>
      </c>
      <c r="AD6479" s="8" t="n"/>
      <c r="AG6479" s="14" t="n"/>
      <c r="AI6479">
        <f>IF($C6479="","",IF(COUNTIF($C$2:$C6479,$C6479)=1,1,0))</f>
        <v/>
      </c>
      <c r="AJ6479">
        <f>IF($AI6479=1,SUMPRODUCT(--($AM$2:$AM$7001&lt;$AM6479))+1,"")</f>
        <v/>
      </c>
      <c r="AK6479">
        <f>IF($C6479="","",IF(OR($P6479=TRUE(),$P6479="TRUE"),1,0))</f>
        <v/>
      </c>
      <c r="AL6479">
        <f>IF($C6479="","",IF(AND($V6479="Yes",SUMPRODUCT((LEN(Settings!$F$6:$F$13)&gt;0)*ISNUMBER(SEARCH(Settings!$F$6:$F$13,$O6479)))=0),1,0))</f>
        <v/>
      </c>
      <c r="AM6479">
        <f>IF($AI6479=1,IFERROR(IF(VALUE($C6479)&lt;100000000,VALUE($C6479),1000000000),IFERROR(IF(VALUE(MID($C6479,2,20))&lt;100000000,VALUE(MID($C6479,2,20)),1000000000),1000000000))+ROW()/100000,"")</f>
        <v/>
      </c>
    </row>
    <row r="6480">
      <c r="E6480" s="14" t="n"/>
      <c r="M6480" s="8">
        <f>IF($C6480="","",L6480*T6480/100)</f>
        <v/>
      </c>
      <c r="S6480" s="8" t="n"/>
      <c r="T6480" s="8" t="n"/>
      <c r="W6480">
        <f>IF($C6480="","",IF($AL6480=1,0,IF($AK6480=1,Settings!$C$6,Settings!$C$7))*100)</f>
        <v/>
      </c>
      <c r="X6480" s="8">
        <f>IF($C6480="","",T6480*W6480/100)</f>
        <v/>
      </c>
      <c r="Y6480" s="8">
        <f>IF($C6480="","",T6480-X6480)</f>
        <v/>
      </c>
      <c r="Z6480" s="8">
        <f>IF($C6480="","",Y6480-M6480)</f>
        <v/>
      </c>
      <c r="AD6480" s="8" t="n"/>
      <c r="AG6480" s="14" t="n"/>
      <c r="AI6480">
        <f>IF($C6480="","",IF(COUNTIF($C$2:$C6480,$C6480)=1,1,0))</f>
        <v/>
      </c>
      <c r="AJ6480">
        <f>IF($AI6480=1,SUMPRODUCT(--($AM$2:$AM$7001&lt;$AM6480))+1,"")</f>
        <v/>
      </c>
      <c r="AK6480">
        <f>IF($C6480="","",IF(OR($P6480=TRUE(),$P6480="TRUE"),1,0))</f>
        <v/>
      </c>
      <c r="AL6480">
        <f>IF($C6480="","",IF(AND($V6480="Yes",SUMPRODUCT((LEN(Settings!$F$6:$F$13)&gt;0)*ISNUMBER(SEARCH(Settings!$F$6:$F$13,$O6480)))=0),1,0))</f>
        <v/>
      </c>
      <c r="AM6480">
        <f>IF($AI6480=1,IFERROR(IF(VALUE($C6480)&lt;100000000,VALUE($C6480),1000000000),IFERROR(IF(VALUE(MID($C6480,2,20))&lt;100000000,VALUE(MID($C6480,2,20)),1000000000),1000000000))+ROW()/100000,"")</f>
        <v/>
      </c>
    </row>
    <row r="6481">
      <c r="E6481" s="14" t="n"/>
      <c r="M6481" s="8">
        <f>IF($C6481="","",L6481*T6481/100)</f>
        <v/>
      </c>
      <c r="S6481" s="8" t="n"/>
      <c r="T6481" s="8" t="n"/>
      <c r="W6481">
        <f>IF($C6481="","",IF($AL6481=1,0,IF($AK6481=1,Settings!$C$6,Settings!$C$7))*100)</f>
        <v/>
      </c>
      <c r="X6481" s="8">
        <f>IF($C6481="","",T6481*W6481/100)</f>
        <v/>
      </c>
      <c r="Y6481" s="8">
        <f>IF($C6481="","",T6481-X6481)</f>
        <v/>
      </c>
      <c r="Z6481" s="8">
        <f>IF($C6481="","",Y6481-M6481)</f>
        <v/>
      </c>
      <c r="AD6481" s="8" t="n"/>
      <c r="AG6481" s="14" t="n"/>
      <c r="AI6481">
        <f>IF($C6481="","",IF(COUNTIF($C$2:$C6481,$C6481)=1,1,0))</f>
        <v/>
      </c>
      <c r="AJ6481">
        <f>IF($AI6481=1,SUMPRODUCT(--($AM$2:$AM$7001&lt;$AM6481))+1,"")</f>
        <v/>
      </c>
      <c r="AK6481">
        <f>IF($C6481="","",IF(OR($P6481=TRUE(),$P6481="TRUE"),1,0))</f>
        <v/>
      </c>
      <c r="AL6481">
        <f>IF($C6481="","",IF(AND($V6481="Yes",SUMPRODUCT((LEN(Settings!$F$6:$F$13)&gt;0)*ISNUMBER(SEARCH(Settings!$F$6:$F$13,$O6481)))=0),1,0))</f>
        <v/>
      </c>
      <c r="AM6481">
        <f>IF($AI6481=1,IFERROR(IF(VALUE($C6481)&lt;100000000,VALUE($C6481),1000000000),IFERROR(IF(VALUE(MID($C6481,2,20))&lt;100000000,VALUE(MID($C6481,2,20)),1000000000),1000000000))+ROW()/100000,"")</f>
        <v/>
      </c>
    </row>
    <row r="6482">
      <c r="E6482" s="14" t="n"/>
      <c r="M6482" s="8">
        <f>IF($C6482="","",L6482*T6482/100)</f>
        <v/>
      </c>
      <c r="S6482" s="8" t="n"/>
      <c r="T6482" s="8" t="n"/>
      <c r="W6482">
        <f>IF($C6482="","",IF($AL6482=1,0,IF($AK6482=1,Settings!$C$6,Settings!$C$7))*100)</f>
        <v/>
      </c>
      <c r="X6482" s="8">
        <f>IF($C6482="","",T6482*W6482/100)</f>
        <v/>
      </c>
      <c r="Y6482" s="8">
        <f>IF($C6482="","",T6482-X6482)</f>
        <v/>
      </c>
      <c r="Z6482" s="8">
        <f>IF($C6482="","",Y6482-M6482)</f>
        <v/>
      </c>
      <c r="AD6482" s="8" t="n"/>
      <c r="AG6482" s="14" t="n"/>
      <c r="AI6482">
        <f>IF($C6482="","",IF(COUNTIF($C$2:$C6482,$C6482)=1,1,0))</f>
        <v/>
      </c>
      <c r="AJ6482">
        <f>IF($AI6482=1,SUMPRODUCT(--($AM$2:$AM$7001&lt;$AM6482))+1,"")</f>
        <v/>
      </c>
      <c r="AK6482">
        <f>IF($C6482="","",IF(OR($P6482=TRUE(),$P6482="TRUE"),1,0))</f>
        <v/>
      </c>
      <c r="AL6482">
        <f>IF($C6482="","",IF(AND($V6482="Yes",SUMPRODUCT((LEN(Settings!$F$6:$F$13)&gt;0)*ISNUMBER(SEARCH(Settings!$F$6:$F$13,$O6482)))=0),1,0))</f>
        <v/>
      </c>
      <c r="AM6482">
        <f>IF($AI6482=1,IFERROR(IF(VALUE($C6482)&lt;100000000,VALUE($C6482),1000000000),IFERROR(IF(VALUE(MID($C6482,2,20))&lt;100000000,VALUE(MID($C6482,2,20)),1000000000),1000000000))+ROW()/100000,"")</f>
        <v/>
      </c>
    </row>
    <row r="6483">
      <c r="E6483" s="14" t="n"/>
      <c r="M6483" s="8">
        <f>IF($C6483="","",L6483*T6483/100)</f>
        <v/>
      </c>
      <c r="S6483" s="8" t="n"/>
      <c r="T6483" s="8" t="n"/>
      <c r="W6483">
        <f>IF($C6483="","",IF($AL6483=1,0,IF($AK6483=1,Settings!$C$6,Settings!$C$7))*100)</f>
        <v/>
      </c>
      <c r="X6483" s="8">
        <f>IF($C6483="","",T6483*W6483/100)</f>
        <v/>
      </c>
      <c r="Y6483" s="8">
        <f>IF($C6483="","",T6483-X6483)</f>
        <v/>
      </c>
      <c r="Z6483" s="8">
        <f>IF($C6483="","",Y6483-M6483)</f>
        <v/>
      </c>
      <c r="AD6483" s="8" t="n"/>
      <c r="AG6483" s="14" t="n"/>
      <c r="AI6483">
        <f>IF($C6483="","",IF(COUNTIF($C$2:$C6483,$C6483)=1,1,0))</f>
        <v/>
      </c>
      <c r="AJ6483">
        <f>IF($AI6483=1,SUMPRODUCT(--($AM$2:$AM$7001&lt;$AM6483))+1,"")</f>
        <v/>
      </c>
      <c r="AK6483">
        <f>IF($C6483="","",IF(OR($P6483=TRUE(),$P6483="TRUE"),1,0))</f>
        <v/>
      </c>
      <c r="AL6483">
        <f>IF($C6483="","",IF(AND($V6483="Yes",SUMPRODUCT((LEN(Settings!$F$6:$F$13)&gt;0)*ISNUMBER(SEARCH(Settings!$F$6:$F$13,$O6483)))=0),1,0))</f>
        <v/>
      </c>
      <c r="AM6483">
        <f>IF($AI6483=1,IFERROR(IF(VALUE($C6483)&lt;100000000,VALUE($C6483),1000000000),IFERROR(IF(VALUE(MID($C6483,2,20))&lt;100000000,VALUE(MID($C6483,2,20)),1000000000),1000000000))+ROW()/100000,"")</f>
        <v/>
      </c>
    </row>
    <row r="6484">
      <c r="E6484" s="14" t="n"/>
      <c r="M6484" s="8">
        <f>IF($C6484="","",L6484*T6484/100)</f>
        <v/>
      </c>
      <c r="S6484" s="8" t="n"/>
      <c r="T6484" s="8" t="n"/>
      <c r="W6484">
        <f>IF($C6484="","",IF($AL6484=1,0,IF($AK6484=1,Settings!$C$6,Settings!$C$7))*100)</f>
        <v/>
      </c>
      <c r="X6484" s="8">
        <f>IF($C6484="","",T6484*W6484/100)</f>
        <v/>
      </c>
      <c r="Y6484" s="8">
        <f>IF($C6484="","",T6484-X6484)</f>
        <v/>
      </c>
      <c r="Z6484" s="8">
        <f>IF($C6484="","",Y6484-M6484)</f>
        <v/>
      </c>
      <c r="AD6484" s="8" t="n"/>
      <c r="AG6484" s="14" t="n"/>
      <c r="AI6484">
        <f>IF($C6484="","",IF(COUNTIF($C$2:$C6484,$C6484)=1,1,0))</f>
        <v/>
      </c>
      <c r="AJ6484">
        <f>IF($AI6484=1,SUMPRODUCT(--($AM$2:$AM$7001&lt;$AM6484))+1,"")</f>
        <v/>
      </c>
      <c r="AK6484">
        <f>IF($C6484="","",IF(OR($P6484=TRUE(),$P6484="TRUE"),1,0))</f>
        <v/>
      </c>
      <c r="AL6484">
        <f>IF($C6484="","",IF(AND($V6484="Yes",SUMPRODUCT((LEN(Settings!$F$6:$F$13)&gt;0)*ISNUMBER(SEARCH(Settings!$F$6:$F$13,$O6484)))=0),1,0))</f>
        <v/>
      </c>
      <c r="AM6484">
        <f>IF($AI6484=1,IFERROR(IF(VALUE($C6484)&lt;100000000,VALUE($C6484),1000000000),IFERROR(IF(VALUE(MID($C6484,2,20))&lt;100000000,VALUE(MID($C6484,2,20)),1000000000),1000000000))+ROW()/100000,"")</f>
        <v/>
      </c>
    </row>
    <row r="6485">
      <c r="E6485" s="14" t="n"/>
      <c r="M6485" s="8">
        <f>IF($C6485="","",L6485*T6485/100)</f>
        <v/>
      </c>
      <c r="S6485" s="8" t="n"/>
      <c r="T6485" s="8" t="n"/>
      <c r="W6485">
        <f>IF($C6485="","",IF($AL6485=1,0,IF($AK6485=1,Settings!$C$6,Settings!$C$7))*100)</f>
        <v/>
      </c>
      <c r="X6485" s="8">
        <f>IF($C6485="","",T6485*W6485/100)</f>
        <v/>
      </c>
      <c r="Y6485" s="8">
        <f>IF($C6485="","",T6485-X6485)</f>
        <v/>
      </c>
      <c r="Z6485" s="8">
        <f>IF($C6485="","",Y6485-M6485)</f>
        <v/>
      </c>
      <c r="AD6485" s="8" t="n"/>
      <c r="AG6485" s="14" t="n"/>
      <c r="AI6485">
        <f>IF($C6485="","",IF(COUNTIF($C$2:$C6485,$C6485)=1,1,0))</f>
        <v/>
      </c>
      <c r="AJ6485">
        <f>IF($AI6485=1,SUMPRODUCT(--($AM$2:$AM$7001&lt;$AM6485))+1,"")</f>
        <v/>
      </c>
      <c r="AK6485">
        <f>IF($C6485="","",IF(OR($P6485=TRUE(),$P6485="TRUE"),1,0))</f>
        <v/>
      </c>
      <c r="AL6485">
        <f>IF($C6485="","",IF(AND($V6485="Yes",SUMPRODUCT((LEN(Settings!$F$6:$F$13)&gt;0)*ISNUMBER(SEARCH(Settings!$F$6:$F$13,$O6485)))=0),1,0))</f>
        <v/>
      </c>
      <c r="AM6485">
        <f>IF($AI6485=1,IFERROR(IF(VALUE($C6485)&lt;100000000,VALUE($C6485),1000000000),IFERROR(IF(VALUE(MID($C6485,2,20))&lt;100000000,VALUE(MID($C6485,2,20)),1000000000),1000000000))+ROW()/100000,"")</f>
        <v/>
      </c>
    </row>
    <row r="6486">
      <c r="E6486" s="14" t="n"/>
      <c r="M6486" s="8">
        <f>IF($C6486="","",L6486*T6486/100)</f>
        <v/>
      </c>
      <c r="S6486" s="8" t="n"/>
      <c r="T6486" s="8" t="n"/>
      <c r="W6486">
        <f>IF($C6486="","",IF($AL6486=1,0,IF($AK6486=1,Settings!$C$6,Settings!$C$7))*100)</f>
        <v/>
      </c>
      <c r="X6486" s="8">
        <f>IF($C6486="","",T6486*W6486/100)</f>
        <v/>
      </c>
      <c r="Y6486" s="8">
        <f>IF($C6486="","",T6486-X6486)</f>
        <v/>
      </c>
      <c r="Z6486" s="8">
        <f>IF($C6486="","",Y6486-M6486)</f>
        <v/>
      </c>
      <c r="AD6486" s="8" t="n"/>
      <c r="AG6486" s="14" t="n"/>
      <c r="AI6486">
        <f>IF($C6486="","",IF(COUNTIF($C$2:$C6486,$C6486)=1,1,0))</f>
        <v/>
      </c>
      <c r="AJ6486">
        <f>IF($AI6486=1,SUMPRODUCT(--($AM$2:$AM$7001&lt;$AM6486))+1,"")</f>
        <v/>
      </c>
      <c r="AK6486">
        <f>IF($C6486="","",IF(OR($P6486=TRUE(),$P6486="TRUE"),1,0))</f>
        <v/>
      </c>
      <c r="AL6486">
        <f>IF($C6486="","",IF(AND($V6486="Yes",SUMPRODUCT((LEN(Settings!$F$6:$F$13)&gt;0)*ISNUMBER(SEARCH(Settings!$F$6:$F$13,$O6486)))=0),1,0))</f>
        <v/>
      </c>
      <c r="AM6486">
        <f>IF($AI6486=1,IFERROR(IF(VALUE($C6486)&lt;100000000,VALUE($C6486),1000000000),IFERROR(IF(VALUE(MID($C6486,2,20))&lt;100000000,VALUE(MID($C6486,2,20)),1000000000),1000000000))+ROW()/100000,"")</f>
        <v/>
      </c>
    </row>
    <row r="6487">
      <c r="E6487" s="14" t="n"/>
      <c r="M6487" s="8">
        <f>IF($C6487="","",L6487*T6487/100)</f>
        <v/>
      </c>
      <c r="S6487" s="8" t="n"/>
      <c r="T6487" s="8" t="n"/>
      <c r="W6487">
        <f>IF($C6487="","",IF($AL6487=1,0,IF($AK6487=1,Settings!$C$6,Settings!$C$7))*100)</f>
        <v/>
      </c>
      <c r="X6487" s="8">
        <f>IF($C6487="","",T6487*W6487/100)</f>
        <v/>
      </c>
      <c r="Y6487" s="8">
        <f>IF($C6487="","",T6487-X6487)</f>
        <v/>
      </c>
      <c r="Z6487" s="8">
        <f>IF($C6487="","",Y6487-M6487)</f>
        <v/>
      </c>
      <c r="AD6487" s="8" t="n"/>
      <c r="AG6487" s="14" t="n"/>
      <c r="AI6487">
        <f>IF($C6487="","",IF(COUNTIF($C$2:$C6487,$C6487)=1,1,0))</f>
        <v/>
      </c>
      <c r="AJ6487">
        <f>IF($AI6487=1,SUMPRODUCT(--($AM$2:$AM$7001&lt;$AM6487))+1,"")</f>
        <v/>
      </c>
      <c r="AK6487">
        <f>IF($C6487="","",IF(OR($P6487=TRUE(),$P6487="TRUE"),1,0))</f>
        <v/>
      </c>
      <c r="AL6487">
        <f>IF($C6487="","",IF(AND($V6487="Yes",SUMPRODUCT((LEN(Settings!$F$6:$F$13)&gt;0)*ISNUMBER(SEARCH(Settings!$F$6:$F$13,$O6487)))=0),1,0))</f>
        <v/>
      </c>
      <c r="AM6487">
        <f>IF($AI6487=1,IFERROR(IF(VALUE($C6487)&lt;100000000,VALUE($C6487),1000000000),IFERROR(IF(VALUE(MID($C6487,2,20))&lt;100000000,VALUE(MID($C6487,2,20)),1000000000),1000000000))+ROW()/100000,"")</f>
        <v/>
      </c>
    </row>
    <row r="6488">
      <c r="E6488" s="14" t="n"/>
      <c r="M6488" s="8">
        <f>IF($C6488="","",L6488*T6488/100)</f>
        <v/>
      </c>
      <c r="S6488" s="8" t="n"/>
      <c r="T6488" s="8" t="n"/>
      <c r="W6488">
        <f>IF($C6488="","",IF($AL6488=1,0,IF($AK6488=1,Settings!$C$6,Settings!$C$7))*100)</f>
        <v/>
      </c>
      <c r="X6488" s="8">
        <f>IF($C6488="","",T6488*W6488/100)</f>
        <v/>
      </c>
      <c r="Y6488" s="8">
        <f>IF($C6488="","",T6488-X6488)</f>
        <v/>
      </c>
      <c r="Z6488" s="8">
        <f>IF($C6488="","",Y6488-M6488)</f>
        <v/>
      </c>
      <c r="AD6488" s="8" t="n"/>
      <c r="AG6488" s="14" t="n"/>
      <c r="AI6488">
        <f>IF($C6488="","",IF(COUNTIF($C$2:$C6488,$C6488)=1,1,0))</f>
        <v/>
      </c>
      <c r="AJ6488">
        <f>IF($AI6488=1,SUMPRODUCT(--($AM$2:$AM$7001&lt;$AM6488))+1,"")</f>
        <v/>
      </c>
      <c r="AK6488">
        <f>IF($C6488="","",IF(OR($P6488=TRUE(),$P6488="TRUE"),1,0))</f>
        <v/>
      </c>
      <c r="AL6488">
        <f>IF($C6488="","",IF(AND($V6488="Yes",SUMPRODUCT((LEN(Settings!$F$6:$F$13)&gt;0)*ISNUMBER(SEARCH(Settings!$F$6:$F$13,$O6488)))=0),1,0))</f>
        <v/>
      </c>
      <c r="AM6488">
        <f>IF($AI6488=1,IFERROR(IF(VALUE($C6488)&lt;100000000,VALUE($C6488),1000000000),IFERROR(IF(VALUE(MID($C6488,2,20))&lt;100000000,VALUE(MID($C6488,2,20)),1000000000),1000000000))+ROW()/100000,"")</f>
        <v/>
      </c>
    </row>
    <row r="6489">
      <c r="E6489" s="14" t="n"/>
      <c r="M6489" s="8">
        <f>IF($C6489="","",L6489*T6489/100)</f>
        <v/>
      </c>
      <c r="S6489" s="8" t="n"/>
      <c r="T6489" s="8" t="n"/>
      <c r="W6489">
        <f>IF($C6489="","",IF($AL6489=1,0,IF($AK6489=1,Settings!$C$6,Settings!$C$7))*100)</f>
        <v/>
      </c>
      <c r="X6489" s="8">
        <f>IF($C6489="","",T6489*W6489/100)</f>
        <v/>
      </c>
      <c r="Y6489" s="8">
        <f>IF($C6489="","",T6489-X6489)</f>
        <v/>
      </c>
      <c r="Z6489" s="8">
        <f>IF($C6489="","",Y6489-M6489)</f>
        <v/>
      </c>
      <c r="AD6489" s="8" t="n"/>
      <c r="AG6489" s="14" t="n"/>
      <c r="AI6489">
        <f>IF($C6489="","",IF(COUNTIF($C$2:$C6489,$C6489)=1,1,0))</f>
        <v/>
      </c>
      <c r="AJ6489">
        <f>IF($AI6489=1,SUMPRODUCT(--($AM$2:$AM$7001&lt;$AM6489))+1,"")</f>
        <v/>
      </c>
      <c r="AK6489">
        <f>IF($C6489="","",IF(OR($P6489=TRUE(),$P6489="TRUE"),1,0))</f>
        <v/>
      </c>
      <c r="AL6489">
        <f>IF($C6489="","",IF(AND($V6489="Yes",SUMPRODUCT((LEN(Settings!$F$6:$F$13)&gt;0)*ISNUMBER(SEARCH(Settings!$F$6:$F$13,$O6489)))=0),1,0))</f>
        <v/>
      </c>
      <c r="AM6489">
        <f>IF($AI6489=1,IFERROR(IF(VALUE($C6489)&lt;100000000,VALUE($C6489),1000000000),IFERROR(IF(VALUE(MID($C6489,2,20))&lt;100000000,VALUE(MID($C6489,2,20)),1000000000),1000000000))+ROW()/100000,"")</f>
        <v/>
      </c>
    </row>
    <row r="6490">
      <c r="E6490" s="14" t="n"/>
      <c r="M6490" s="8">
        <f>IF($C6490="","",L6490*T6490/100)</f>
        <v/>
      </c>
      <c r="S6490" s="8" t="n"/>
      <c r="T6490" s="8" t="n"/>
      <c r="W6490">
        <f>IF($C6490="","",IF($AL6490=1,0,IF($AK6490=1,Settings!$C$6,Settings!$C$7))*100)</f>
        <v/>
      </c>
      <c r="X6490" s="8">
        <f>IF($C6490="","",T6490*W6490/100)</f>
        <v/>
      </c>
      <c r="Y6490" s="8">
        <f>IF($C6490="","",T6490-X6490)</f>
        <v/>
      </c>
      <c r="Z6490" s="8">
        <f>IF($C6490="","",Y6490-M6490)</f>
        <v/>
      </c>
      <c r="AD6490" s="8" t="n"/>
      <c r="AG6490" s="14" t="n"/>
      <c r="AI6490">
        <f>IF($C6490="","",IF(COUNTIF($C$2:$C6490,$C6490)=1,1,0))</f>
        <v/>
      </c>
      <c r="AJ6490">
        <f>IF($AI6490=1,SUMPRODUCT(--($AM$2:$AM$7001&lt;$AM6490))+1,"")</f>
        <v/>
      </c>
      <c r="AK6490">
        <f>IF($C6490="","",IF(OR($P6490=TRUE(),$P6490="TRUE"),1,0))</f>
        <v/>
      </c>
      <c r="AL6490">
        <f>IF($C6490="","",IF(AND($V6490="Yes",SUMPRODUCT((LEN(Settings!$F$6:$F$13)&gt;0)*ISNUMBER(SEARCH(Settings!$F$6:$F$13,$O6490)))=0),1,0))</f>
        <v/>
      </c>
      <c r="AM6490">
        <f>IF($AI6490=1,IFERROR(IF(VALUE($C6490)&lt;100000000,VALUE($C6490),1000000000),IFERROR(IF(VALUE(MID($C6490,2,20))&lt;100000000,VALUE(MID($C6490,2,20)),1000000000),1000000000))+ROW()/100000,"")</f>
        <v/>
      </c>
    </row>
    <row r="6491">
      <c r="E6491" s="14" t="n"/>
      <c r="M6491" s="8">
        <f>IF($C6491="","",L6491*T6491/100)</f>
        <v/>
      </c>
      <c r="S6491" s="8" t="n"/>
      <c r="T6491" s="8" t="n"/>
      <c r="W6491">
        <f>IF($C6491="","",IF($AL6491=1,0,IF($AK6491=1,Settings!$C$6,Settings!$C$7))*100)</f>
        <v/>
      </c>
      <c r="X6491" s="8">
        <f>IF($C6491="","",T6491*W6491/100)</f>
        <v/>
      </c>
      <c r="Y6491" s="8">
        <f>IF($C6491="","",T6491-X6491)</f>
        <v/>
      </c>
      <c r="Z6491" s="8">
        <f>IF($C6491="","",Y6491-M6491)</f>
        <v/>
      </c>
      <c r="AD6491" s="8" t="n"/>
      <c r="AG6491" s="14" t="n"/>
      <c r="AI6491">
        <f>IF($C6491="","",IF(COUNTIF($C$2:$C6491,$C6491)=1,1,0))</f>
        <v/>
      </c>
      <c r="AJ6491">
        <f>IF($AI6491=1,SUMPRODUCT(--($AM$2:$AM$7001&lt;$AM6491))+1,"")</f>
        <v/>
      </c>
      <c r="AK6491">
        <f>IF($C6491="","",IF(OR($P6491=TRUE(),$P6491="TRUE"),1,0))</f>
        <v/>
      </c>
      <c r="AL6491">
        <f>IF($C6491="","",IF(AND($V6491="Yes",SUMPRODUCT((LEN(Settings!$F$6:$F$13)&gt;0)*ISNUMBER(SEARCH(Settings!$F$6:$F$13,$O6491)))=0),1,0))</f>
        <v/>
      </c>
      <c r="AM6491">
        <f>IF($AI6491=1,IFERROR(IF(VALUE($C6491)&lt;100000000,VALUE($C6491),1000000000),IFERROR(IF(VALUE(MID($C6491,2,20))&lt;100000000,VALUE(MID($C6491,2,20)),1000000000),1000000000))+ROW()/100000,"")</f>
        <v/>
      </c>
    </row>
    <row r="6492">
      <c r="E6492" s="14" t="n"/>
      <c r="M6492" s="8">
        <f>IF($C6492="","",L6492*T6492/100)</f>
        <v/>
      </c>
      <c r="S6492" s="8" t="n"/>
      <c r="T6492" s="8" t="n"/>
      <c r="W6492">
        <f>IF($C6492="","",IF($AL6492=1,0,IF($AK6492=1,Settings!$C$6,Settings!$C$7))*100)</f>
        <v/>
      </c>
      <c r="X6492" s="8">
        <f>IF($C6492="","",T6492*W6492/100)</f>
        <v/>
      </c>
      <c r="Y6492" s="8">
        <f>IF($C6492="","",T6492-X6492)</f>
        <v/>
      </c>
      <c r="Z6492" s="8">
        <f>IF($C6492="","",Y6492-M6492)</f>
        <v/>
      </c>
      <c r="AD6492" s="8" t="n"/>
      <c r="AG6492" s="14" t="n"/>
      <c r="AI6492">
        <f>IF($C6492="","",IF(COUNTIF($C$2:$C6492,$C6492)=1,1,0))</f>
        <v/>
      </c>
      <c r="AJ6492">
        <f>IF($AI6492=1,SUMPRODUCT(--($AM$2:$AM$7001&lt;$AM6492))+1,"")</f>
        <v/>
      </c>
      <c r="AK6492">
        <f>IF($C6492="","",IF(OR($P6492=TRUE(),$P6492="TRUE"),1,0))</f>
        <v/>
      </c>
      <c r="AL6492">
        <f>IF($C6492="","",IF(AND($V6492="Yes",SUMPRODUCT((LEN(Settings!$F$6:$F$13)&gt;0)*ISNUMBER(SEARCH(Settings!$F$6:$F$13,$O6492)))=0),1,0))</f>
        <v/>
      </c>
      <c r="AM6492">
        <f>IF($AI6492=1,IFERROR(IF(VALUE($C6492)&lt;100000000,VALUE($C6492),1000000000),IFERROR(IF(VALUE(MID($C6492,2,20))&lt;100000000,VALUE(MID($C6492,2,20)),1000000000),1000000000))+ROW()/100000,"")</f>
        <v/>
      </c>
    </row>
    <row r="6493">
      <c r="E6493" s="14" t="n"/>
      <c r="M6493" s="8">
        <f>IF($C6493="","",L6493*T6493/100)</f>
        <v/>
      </c>
      <c r="S6493" s="8" t="n"/>
      <c r="T6493" s="8" t="n"/>
      <c r="W6493">
        <f>IF($C6493="","",IF($AL6493=1,0,IF($AK6493=1,Settings!$C$6,Settings!$C$7))*100)</f>
        <v/>
      </c>
      <c r="X6493" s="8">
        <f>IF($C6493="","",T6493*W6493/100)</f>
        <v/>
      </c>
      <c r="Y6493" s="8">
        <f>IF($C6493="","",T6493-X6493)</f>
        <v/>
      </c>
      <c r="Z6493" s="8">
        <f>IF($C6493="","",Y6493-M6493)</f>
        <v/>
      </c>
      <c r="AD6493" s="8" t="n"/>
      <c r="AG6493" s="14" t="n"/>
      <c r="AI6493">
        <f>IF($C6493="","",IF(COUNTIF($C$2:$C6493,$C6493)=1,1,0))</f>
        <v/>
      </c>
      <c r="AJ6493">
        <f>IF($AI6493=1,SUMPRODUCT(--($AM$2:$AM$7001&lt;$AM6493))+1,"")</f>
        <v/>
      </c>
      <c r="AK6493">
        <f>IF($C6493="","",IF(OR($P6493=TRUE(),$P6493="TRUE"),1,0))</f>
        <v/>
      </c>
      <c r="AL6493">
        <f>IF($C6493="","",IF(AND($V6493="Yes",SUMPRODUCT((LEN(Settings!$F$6:$F$13)&gt;0)*ISNUMBER(SEARCH(Settings!$F$6:$F$13,$O6493)))=0),1,0))</f>
        <v/>
      </c>
      <c r="AM6493">
        <f>IF($AI6493=1,IFERROR(IF(VALUE($C6493)&lt;100000000,VALUE($C6493),1000000000),IFERROR(IF(VALUE(MID($C6493,2,20))&lt;100000000,VALUE(MID($C6493,2,20)),1000000000),1000000000))+ROW()/100000,"")</f>
        <v/>
      </c>
    </row>
    <row r="6494">
      <c r="E6494" s="14" t="n"/>
      <c r="M6494" s="8">
        <f>IF($C6494="","",L6494*T6494/100)</f>
        <v/>
      </c>
      <c r="S6494" s="8" t="n"/>
      <c r="T6494" s="8" t="n"/>
      <c r="W6494">
        <f>IF($C6494="","",IF($AL6494=1,0,IF($AK6494=1,Settings!$C$6,Settings!$C$7))*100)</f>
        <v/>
      </c>
      <c r="X6494" s="8">
        <f>IF($C6494="","",T6494*W6494/100)</f>
        <v/>
      </c>
      <c r="Y6494" s="8">
        <f>IF($C6494="","",T6494-X6494)</f>
        <v/>
      </c>
      <c r="Z6494" s="8">
        <f>IF($C6494="","",Y6494-M6494)</f>
        <v/>
      </c>
      <c r="AD6494" s="8" t="n"/>
      <c r="AG6494" s="14" t="n"/>
      <c r="AI6494">
        <f>IF($C6494="","",IF(COUNTIF($C$2:$C6494,$C6494)=1,1,0))</f>
        <v/>
      </c>
      <c r="AJ6494">
        <f>IF($AI6494=1,SUMPRODUCT(--($AM$2:$AM$7001&lt;$AM6494))+1,"")</f>
        <v/>
      </c>
      <c r="AK6494">
        <f>IF($C6494="","",IF(OR($P6494=TRUE(),$P6494="TRUE"),1,0))</f>
        <v/>
      </c>
      <c r="AL6494">
        <f>IF($C6494="","",IF(AND($V6494="Yes",SUMPRODUCT((LEN(Settings!$F$6:$F$13)&gt;0)*ISNUMBER(SEARCH(Settings!$F$6:$F$13,$O6494)))=0),1,0))</f>
        <v/>
      </c>
      <c r="AM6494">
        <f>IF($AI6494=1,IFERROR(IF(VALUE($C6494)&lt;100000000,VALUE($C6494),1000000000),IFERROR(IF(VALUE(MID($C6494,2,20))&lt;100000000,VALUE(MID($C6494,2,20)),1000000000),1000000000))+ROW()/100000,"")</f>
        <v/>
      </c>
    </row>
    <row r="6495">
      <c r="E6495" s="14" t="n"/>
      <c r="M6495" s="8">
        <f>IF($C6495="","",L6495*T6495/100)</f>
        <v/>
      </c>
      <c r="S6495" s="8" t="n"/>
      <c r="T6495" s="8" t="n"/>
      <c r="W6495">
        <f>IF($C6495="","",IF($AL6495=1,0,IF($AK6495=1,Settings!$C$6,Settings!$C$7))*100)</f>
        <v/>
      </c>
      <c r="X6495" s="8">
        <f>IF($C6495="","",T6495*W6495/100)</f>
        <v/>
      </c>
      <c r="Y6495" s="8">
        <f>IF($C6495="","",T6495-X6495)</f>
        <v/>
      </c>
      <c r="Z6495" s="8">
        <f>IF($C6495="","",Y6495-M6495)</f>
        <v/>
      </c>
      <c r="AD6495" s="8" t="n"/>
      <c r="AG6495" s="14" t="n"/>
      <c r="AI6495">
        <f>IF($C6495="","",IF(COUNTIF($C$2:$C6495,$C6495)=1,1,0))</f>
        <v/>
      </c>
      <c r="AJ6495">
        <f>IF($AI6495=1,SUMPRODUCT(--($AM$2:$AM$7001&lt;$AM6495))+1,"")</f>
        <v/>
      </c>
      <c r="AK6495">
        <f>IF($C6495="","",IF(OR($P6495=TRUE(),$P6495="TRUE"),1,0))</f>
        <v/>
      </c>
      <c r="AL6495">
        <f>IF($C6495="","",IF(AND($V6495="Yes",SUMPRODUCT((LEN(Settings!$F$6:$F$13)&gt;0)*ISNUMBER(SEARCH(Settings!$F$6:$F$13,$O6495)))=0),1,0))</f>
        <v/>
      </c>
      <c r="AM6495">
        <f>IF($AI6495=1,IFERROR(IF(VALUE($C6495)&lt;100000000,VALUE($C6495),1000000000),IFERROR(IF(VALUE(MID($C6495,2,20))&lt;100000000,VALUE(MID($C6495,2,20)),1000000000),1000000000))+ROW()/100000,"")</f>
        <v/>
      </c>
    </row>
    <row r="6496">
      <c r="E6496" s="14" t="n"/>
      <c r="M6496" s="8">
        <f>IF($C6496="","",L6496*T6496/100)</f>
        <v/>
      </c>
      <c r="S6496" s="8" t="n"/>
      <c r="T6496" s="8" t="n"/>
      <c r="W6496">
        <f>IF($C6496="","",IF($AL6496=1,0,IF($AK6496=1,Settings!$C$6,Settings!$C$7))*100)</f>
        <v/>
      </c>
      <c r="X6496" s="8">
        <f>IF($C6496="","",T6496*W6496/100)</f>
        <v/>
      </c>
      <c r="Y6496" s="8">
        <f>IF($C6496="","",T6496-X6496)</f>
        <v/>
      </c>
      <c r="Z6496" s="8">
        <f>IF($C6496="","",Y6496-M6496)</f>
        <v/>
      </c>
      <c r="AD6496" s="8" t="n"/>
      <c r="AG6496" s="14" t="n"/>
      <c r="AI6496">
        <f>IF($C6496="","",IF(COUNTIF($C$2:$C6496,$C6496)=1,1,0))</f>
        <v/>
      </c>
      <c r="AJ6496">
        <f>IF($AI6496=1,SUMPRODUCT(--($AM$2:$AM$7001&lt;$AM6496))+1,"")</f>
        <v/>
      </c>
      <c r="AK6496">
        <f>IF($C6496="","",IF(OR($P6496=TRUE(),$P6496="TRUE"),1,0))</f>
        <v/>
      </c>
      <c r="AL6496">
        <f>IF($C6496="","",IF(AND($V6496="Yes",SUMPRODUCT((LEN(Settings!$F$6:$F$13)&gt;0)*ISNUMBER(SEARCH(Settings!$F$6:$F$13,$O6496)))=0),1,0))</f>
        <v/>
      </c>
      <c r="AM6496">
        <f>IF($AI6496=1,IFERROR(IF(VALUE($C6496)&lt;100000000,VALUE($C6496),1000000000),IFERROR(IF(VALUE(MID($C6496,2,20))&lt;100000000,VALUE(MID($C6496,2,20)),1000000000),1000000000))+ROW()/100000,"")</f>
        <v/>
      </c>
    </row>
    <row r="6497">
      <c r="E6497" s="14" t="n"/>
      <c r="M6497" s="8">
        <f>IF($C6497="","",L6497*T6497/100)</f>
        <v/>
      </c>
      <c r="S6497" s="8" t="n"/>
      <c r="T6497" s="8" t="n"/>
      <c r="W6497">
        <f>IF($C6497="","",IF($AL6497=1,0,IF($AK6497=1,Settings!$C$6,Settings!$C$7))*100)</f>
        <v/>
      </c>
      <c r="X6497" s="8">
        <f>IF($C6497="","",T6497*W6497/100)</f>
        <v/>
      </c>
      <c r="Y6497" s="8">
        <f>IF($C6497="","",T6497-X6497)</f>
        <v/>
      </c>
      <c r="Z6497" s="8">
        <f>IF($C6497="","",Y6497-M6497)</f>
        <v/>
      </c>
      <c r="AD6497" s="8" t="n"/>
      <c r="AG6497" s="14" t="n"/>
      <c r="AI6497">
        <f>IF($C6497="","",IF(COUNTIF($C$2:$C6497,$C6497)=1,1,0))</f>
        <v/>
      </c>
      <c r="AJ6497">
        <f>IF($AI6497=1,SUMPRODUCT(--($AM$2:$AM$7001&lt;$AM6497))+1,"")</f>
        <v/>
      </c>
      <c r="AK6497">
        <f>IF($C6497="","",IF(OR($P6497=TRUE(),$P6497="TRUE"),1,0))</f>
        <v/>
      </c>
      <c r="AL6497">
        <f>IF($C6497="","",IF(AND($V6497="Yes",SUMPRODUCT((LEN(Settings!$F$6:$F$13)&gt;0)*ISNUMBER(SEARCH(Settings!$F$6:$F$13,$O6497)))=0),1,0))</f>
        <v/>
      </c>
      <c r="AM6497">
        <f>IF($AI6497=1,IFERROR(IF(VALUE($C6497)&lt;100000000,VALUE($C6497),1000000000),IFERROR(IF(VALUE(MID($C6497,2,20))&lt;100000000,VALUE(MID($C6497,2,20)),1000000000),1000000000))+ROW()/100000,"")</f>
        <v/>
      </c>
    </row>
    <row r="6498">
      <c r="E6498" s="14" t="n"/>
      <c r="M6498" s="8">
        <f>IF($C6498="","",L6498*T6498/100)</f>
        <v/>
      </c>
      <c r="S6498" s="8" t="n"/>
      <c r="T6498" s="8" t="n"/>
      <c r="W6498">
        <f>IF($C6498="","",IF($AL6498=1,0,IF($AK6498=1,Settings!$C$6,Settings!$C$7))*100)</f>
        <v/>
      </c>
      <c r="X6498" s="8">
        <f>IF($C6498="","",T6498*W6498/100)</f>
        <v/>
      </c>
      <c r="Y6498" s="8">
        <f>IF($C6498="","",T6498-X6498)</f>
        <v/>
      </c>
      <c r="Z6498" s="8">
        <f>IF($C6498="","",Y6498-M6498)</f>
        <v/>
      </c>
      <c r="AD6498" s="8" t="n"/>
      <c r="AG6498" s="14" t="n"/>
      <c r="AI6498">
        <f>IF($C6498="","",IF(COUNTIF($C$2:$C6498,$C6498)=1,1,0))</f>
        <v/>
      </c>
      <c r="AJ6498">
        <f>IF($AI6498=1,SUMPRODUCT(--($AM$2:$AM$7001&lt;$AM6498))+1,"")</f>
        <v/>
      </c>
      <c r="AK6498">
        <f>IF($C6498="","",IF(OR($P6498=TRUE(),$P6498="TRUE"),1,0))</f>
        <v/>
      </c>
      <c r="AL6498">
        <f>IF($C6498="","",IF(AND($V6498="Yes",SUMPRODUCT((LEN(Settings!$F$6:$F$13)&gt;0)*ISNUMBER(SEARCH(Settings!$F$6:$F$13,$O6498)))=0),1,0))</f>
        <v/>
      </c>
      <c r="AM6498">
        <f>IF($AI6498=1,IFERROR(IF(VALUE($C6498)&lt;100000000,VALUE($C6498),1000000000),IFERROR(IF(VALUE(MID($C6498,2,20))&lt;100000000,VALUE(MID($C6498,2,20)),1000000000),1000000000))+ROW()/100000,"")</f>
        <v/>
      </c>
    </row>
    <row r="6499">
      <c r="E6499" s="14" t="n"/>
      <c r="M6499" s="8">
        <f>IF($C6499="","",L6499*T6499/100)</f>
        <v/>
      </c>
      <c r="S6499" s="8" t="n"/>
      <c r="T6499" s="8" t="n"/>
      <c r="W6499">
        <f>IF($C6499="","",IF($AL6499=1,0,IF($AK6499=1,Settings!$C$6,Settings!$C$7))*100)</f>
        <v/>
      </c>
      <c r="X6499" s="8">
        <f>IF($C6499="","",T6499*W6499/100)</f>
        <v/>
      </c>
      <c r="Y6499" s="8">
        <f>IF($C6499="","",T6499-X6499)</f>
        <v/>
      </c>
      <c r="Z6499" s="8">
        <f>IF($C6499="","",Y6499-M6499)</f>
        <v/>
      </c>
      <c r="AD6499" s="8" t="n"/>
      <c r="AG6499" s="14" t="n"/>
      <c r="AI6499">
        <f>IF($C6499="","",IF(COUNTIF($C$2:$C6499,$C6499)=1,1,0))</f>
        <v/>
      </c>
      <c r="AJ6499">
        <f>IF($AI6499=1,SUMPRODUCT(--($AM$2:$AM$7001&lt;$AM6499))+1,"")</f>
        <v/>
      </c>
      <c r="AK6499">
        <f>IF($C6499="","",IF(OR($P6499=TRUE(),$P6499="TRUE"),1,0))</f>
        <v/>
      </c>
      <c r="AL6499">
        <f>IF($C6499="","",IF(AND($V6499="Yes",SUMPRODUCT((LEN(Settings!$F$6:$F$13)&gt;0)*ISNUMBER(SEARCH(Settings!$F$6:$F$13,$O6499)))=0),1,0))</f>
        <v/>
      </c>
      <c r="AM6499">
        <f>IF($AI6499=1,IFERROR(IF(VALUE($C6499)&lt;100000000,VALUE($C6499),1000000000),IFERROR(IF(VALUE(MID($C6499,2,20))&lt;100000000,VALUE(MID($C6499,2,20)),1000000000),1000000000))+ROW()/100000,"")</f>
        <v/>
      </c>
    </row>
    <row r="6500">
      <c r="E6500" s="14" t="n"/>
      <c r="M6500" s="8">
        <f>IF($C6500="","",L6500*T6500/100)</f>
        <v/>
      </c>
      <c r="S6500" s="8" t="n"/>
      <c r="T6500" s="8" t="n"/>
      <c r="W6500">
        <f>IF($C6500="","",IF($AL6500=1,0,IF($AK6500=1,Settings!$C$6,Settings!$C$7))*100)</f>
        <v/>
      </c>
      <c r="X6500" s="8">
        <f>IF($C6500="","",T6500*W6500/100)</f>
        <v/>
      </c>
      <c r="Y6500" s="8">
        <f>IF($C6500="","",T6500-X6500)</f>
        <v/>
      </c>
      <c r="Z6500" s="8">
        <f>IF($C6500="","",Y6500-M6500)</f>
        <v/>
      </c>
      <c r="AD6500" s="8" t="n"/>
      <c r="AG6500" s="14" t="n"/>
      <c r="AI6500">
        <f>IF($C6500="","",IF(COUNTIF($C$2:$C6500,$C6500)=1,1,0))</f>
        <v/>
      </c>
      <c r="AJ6500">
        <f>IF($AI6500=1,SUMPRODUCT(--($AM$2:$AM$7001&lt;$AM6500))+1,"")</f>
        <v/>
      </c>
      <c r="AK6500">
        <f>IF($C6500="","",IF(OR($P6500=TRUE(),$P6500="TRUE"),1,0))</f>
        <v/>
      </c>
      <c r="AL6500">
        <f>IF($C6500="","",IF(AND($V6500="Yes",SUMPRODUCT((LEN(Settings!$F$6:$F$13)&gt;0)*ISNUMBER(SEARCH(Settings!$F$6:$F$13,$O6500)))=0),1,0))</f>
        <v/>
      </c>
      <c r="AM6500">
        <f>IF($AI6500=1,IFERROR(IF(VALUE($C6500)&lt;100000000,VALUE($C6500),1000000000),IFERROR(IF(VALUE(MID($C6500,2,20))&lt;100000000,VALUE(MID($C6500,2,20)),1000000000),1000000000))+ROW()/100000,"")</f>
        <v/>
      </c>
    </row>
    <row r="6501">
      <c r="E6501" s="14" t="n"/>
      <c r="M6501" s="8">
        <f>IF($C6501="","",L6501*T6501/100)</f>
        <v/>
      </c>
      <c r="S6501" s="8" t="n"/>
      <c r="T6501" s="8" t="n"/>
      <c r="W6501">
        <f>IF($C6501="","",IF($AL6501=1,0,IF($AK6501=1,Settings!$C$6,Settings!$C$7))*100)</f>
        <v/>
      </c>
      <c r="X6501" s="8">
        <f>IF($C6501="","",T6501*W6501/100)</f>
        <v/>
      </c>
      <c r="Y6501" s="8">
        <f>IF($C6501="","",T6501-X6501)</f>
        <v/>
      </c>
      <c r="Z6501" s="8">
        <f>IF($C6501="","",Y6501-M6501)</f>
        <v/>
      </c>
      <c r="AD6501" s="8" t="n"/>
      <c r="AG6501" s="14" t="n"/>
      <c r="AI6501">
        <f>IF($C6501="","",IF(COUNTIF($C$2:$C6501,$C6501)=1,1,0))</f>
        <v/>
      </c>
      <c r="AJ6501">
        <f>IF($AI6501=1,SUMPRODUCT(--($AM$2:$AM$7001&lt;$AM6501))+1,"")</f>
        <v/>
      </c>
      <c r="AK6501">
        <f>IF($C6501="","",IF(OR($P6501=TRUE(),$P6501="TRUE"),1,0))</f>
        <v/>
      </c>
      <c r="AL6501">
        <f>IF($C6501="","",IF(AND($V6501="Yes",SUMPRODUCT((LEN(Settings!$F$6:$F$13)&gt;0)*ISNUMBER(SEARCH(Settings!$F$6:$F$13,$O6501)))=0),1,0))</f>
        <v/>
      </c>
      <c r="AM6501">
        <f>IF($AI6501=1,IFERROR(IF(VALUE($C6501)&lt;100000000,VALUE($C6501),1000000000),IFERROR(IF(VALUE(MID($C6501,2,20))&lt;100000000,VALUE(MID($C6501,2,20)),1000000000),1000000000))+ROW()/100000,"")</f>
        <v/>
      </c>
    </row>
    <row r="6502">
      <c r="E6502" s="14" t="n"/>
      <c r="M6502" s="8">
        <f>IF($C6502="","",L6502*T6502/100)</f>
        <v/>
      </c>
      <c r="S6502" s="8" t="n"/>
      <c r="T6502" s="8" t="n"/>
      <c r="W6502">
        <f>IF($C6502="","",IF($AL6502=1,0,IF($AK6502=1,Settings!$C$6,Settings!$C$7))*100)</f>
        <v/>
      </c>
      <c r="X6502" s="8">
        <f>IF($C6502="","",T6502*W6502/100)</f>
        <v/>
      </c>
      <c r="Y6502" s="8">
        <f>IF($C6502="","",T6502-X6502)</f>
        <v/>
      </c>
      <c r="Z6502" s="8">
        <f>IF($C6502="","",Y6502-M6502)</f>
        <v/>
      </c>
      <c r="AD6502" s="8" t="n"/>
      <c r="AG6502" s="14" t="n"/>
      <c r="AI6502">
        <f>IF($C6502="","",IF(COUNTIF($C$2:$C6502,$C6502)=1,1,0))</f>
        <v/>
      </c>
      <c r="AJ6502">
        <f>IF($AI6502=1,SUMPRODUCT(--($AM$2:$AM$7001&lt;$AM6502))+1,"")</f>
        <v/>
      </c>
      <c r="AK6502">
        <f>IF($C6502="","",IF(OR($P6502=TRUE(),$P6502="TRUE"),1,0))</f>
        <v/>
      </c>
      <c r="AL6502">
        <f>IF($C6502="","",IF(AND($V6502="Yes",SUMPRODUCT((LEN(Settings!$F$6:$F$13)&gt;0)*ISNUMBER(SEARCH(Settings!$F$6:$F$13,$O6502)))=0),1,0))</f>
        <v/>
      </c>
      <c r="AM6502">
        <f>IF($AI6502=1,IFERROR(IF(VALUE($C6502)&lt;100000000,VALUE($C6502),1000000000),IFERROR(IF(VALUE(MID($C6502,2,20))&lt;100000000,VALUE(MID($C6502,2,20)),1000000000),1000000000))+ROW()/100000,"")</f>
        <v/>
      </c>
    </row>
    <row r="6503">
      <c r="E6503" s="14" t="n"/>
      <c r="M6503" s="8">
        <f>IF($C6503="","",L6503*T6503/100)</f>
        <v/>
      </c>
      <c r="S6503" s="8" t="n"/>
      <c r="T6503" s="8" t="n"/>
      <c r="W6503">
        <f>IF($C6503="","",IF($AL6503=1,0,IF($AK6503=1,Settings!$C$6,Settings!$C$7))*100)</f>
        <v/>
      </c>
      <c r="X6503" s="8">
        <f>IF($C6503="","",T6503*W6503/100)</f>
        <v/>
      </c>
      <c r="Y6503" s="8">
        <f>IF($C6503="","",T6503-X6503)</f>
        <v/>
      </c>
      <c r="Z6503" s="8">
        <f>IF($C6503="","",Y6503-M6503)</f>
        <v/>
      </c>
      <c r="AD6503" s="8" t="n"/>
      <c r="AG6503" s="14" t="n"/>
      <c r="AI6503">
        <f>IF($C6503="","",IF(COUNTIF($C$2:$C6503,$C6503)=1,1,0))</f>
        <v/>
      </c>
      <c r="AJ6503">
        <f>IF($AI6503=1,SUMPRODUCT(--($AM$2:$AM$7001&lt;$AM6503))+1,"")</f>
        <v/>
      </c>
      <c r="AK6503">
        <f>IF($C6503="","",IF(OR($P6503=TRUE(),$P6503="TRUE"),1,0))</f>
        <v/>
      </c>
      <c r="AL6503">
        <f>IF($C6503="","",IF(AND($V6503="Yes",SUMPRODUCT((LEN(Settings!$F$6:$F$13)&gt;0)*ISNUMBER(SEARCH(Settings!$F$6:$F$13,$O6503)))=0),1,0))</f>
        <v/>
      </c>
      <c r="AM6503">
        <f>IF($AI6503=1,IFERROR(IF(VALUE($C6503)&lt;100000000,VALUE($C6503),1000000000),IFERROR(IF(VALUE(MID($C6503,2,20))&lt;100000000,VALUE(MID($C6503,2,20)),1000000000),1000000000))+ROW()/100000,"")</f>
        <v/>
      </c>
    </row>
    <row r="6504">
      <c r="E6504" s="14" t="n"/>
      <c r="M6504" s="8">
        <f>IF($C6504="","",L6504*T6504/100)</f>
        <v/>
      </c>
      <c r="S6504" s="8" t="n"/>
      <c r="T6504" s="8" t="n"/>
      <c r="W6504">
        <f>IF($C6504="","",IF($AL6504=1,0,IF($AK6504=1,Settings!$C$6,Settings!$C$7))*100)</f>
        <v/>
      </c>
      <c r="X6504" s="8">
        <f>IF($C6504="","",T6504*W6504/100)</f>
        <v/>
      </c>
      <c r="Y6504" s="8">
        <f>IF($C6504="","",T6504-X6504)</f>
        <v/>
      </c>
      <c r="Z6504" s="8">
        <f>IF($C6504="","",Y6504-M6504)</f>
        <v/>
      </c>
      <c r="AD6504" s="8" t="n"/>
      <c r="AG6504" s="14" t="n"/>
      <c r="AI6504">
        <f>IF($C6504="","",IF(COUNTIF($C$2:$C6504,$C6504)=1,1,0))</f>
        <v/>
      </c>
      <c r="AJ6504">
        <f>IF($AI6504=1,SUMPRODUCT(--($AM$2:$AM$7001&lt;$AM6504))+1,"")</f>
        <v/>
      </c>
      <c r="AK6504">
        <f>IF($C6504="","",IF(OR($P6504=TRUE(),$P6504="TRUE"),1,0))</f>
        <v/>
      </c>
      <c r="AL6504">
        <f>IF($C6504="","",IF(AND($V6504="Yes",SUMPRODUCT((LEN(Settings!$F$6:$F$13)&gt;0)*ISNUMBER(SEARCH(Settings!$F$6:$F$13,$O6504)))=0),1,0))</f>
        <v/>
      </c>
      <c r="AM6504">
        <f>IF($AI6504=1,IFERROR(IF(VALUE($C6504)&lt;100000000,VALUE($C6504),1000000000),IFERROR(IF(VALUE(MID($C6504,2,20))&lt;100000000,VALUE(MID($C6504,2,20)),1000000000),1000000000))+ROW()/100000,"")</f>
        <v/>
      </c>
    </row>
    <row r="6505">
      <c r="E6505" s="14" t="n"/>
      <c r="M6505" s="8">
        <f>IF($C6505="","",L6505*T6505/100)</f>
        <v/>
      </c>
      <c r="S6505" s="8" t="n"/>
      <c r="T6505" s="8" t="n"/>
      <c r="W6505">
        <f>IF($C6505="","",IF($AL6505=1,0,IF($AK6505=1,Settings!$C$6,Settings!$C$7))*100)</f>
        <v/>
      </c>
      <c r="X6505" s="8">
        <f>IF($C6505="","",T6505*W6505/100)</f>
        <v/>
      </c>
      <c r="Y6505" s="8">
        <f>IF($C6505="","",T6505-X6505)</f>
        <v/>
      </c>
      <c r="Z6505" s="8">
        <f>IF($C6505="","",Y6505-M6505)</f>
        <v/>
      </c>
      <c r="AD6505" s="8" t="n"/>
      <c r="AG6505" s="14" t="n"/>
      <c r="AI6505">
        <f>IF($C6505="","",IF(COUNTIF($C$2:$C6505,$C6505)=1,1,0))</f>
        <v/>
      </c>
      <c r="AJ6505">
        <f>IF($AI6505=1,SUMPRODUCT(--($AM$2:$AM$7001&lt;$AM6505))+1,"")</f>
        <v/>
      </c>
      <c r="AK6505">
        <f>IF($C6505="","",IF(OR($P6505=TRUE(),$P6505="TRUE"),1,0))</f>
        <v/>
      </c>
      <c r="AL6505">
        <f>IF($C6505="","",IF(AND($V6505="Yes",SUMPRODUCT((LEN(Settings!$F$6:$F$13)&gt;0)*ISNUMBER(SEARCH(Settings!$F$6:$F$13,$O6505)))=0),1,0))</f>
        <v/>
      </c>
      <c r="AM6505">
        <f>IF($AI6505=1,IFERROR(IF(VALUE($C6505)&lt;100000000,VALUE($C6505),1000000000),IFERROR(IF(VALUE(MID($C6505,2,20))&lt;100000000,VALUE(MID($C6505,2,20)),1000000000),1000000000))+ROW()/100000,"")</f>
        <v/>
      </c>
    </row>
    <row r="6506">
      <c r="E6506" s="14" t="n"/>
      <c r="M6506" s="8">
        <f>IF($C6506="","",L6506*T6506/100)</f>
        <v/>
      </c>
      <c r="S6506" s="8" t="n"/>
      <c r="T6506" s="8" t="n"/>
      <c r="W6506">
        <f>IF($C6506="","",IF($AL6506=1,0,IF($AK6506=1,Settings!$C$6,Settings!$C$7))*100)</f>
        <v/>
      </c>
      <c r="X6506" s="8">
        <f>IF($C6506="","",T6506*W6506/100)</f>
        <v/>
      </c>
      <c r="Y6506" s="8">
        <f>IF($C6506="","",T6506-X6506)</f>
        <v/>
      </c>
      <c r="Z6506" s="8">
        <f>IF($C6506="","",Y6506-M6506)</f>
        <v/>
      </c>
      <c r="AD6506" s="8" t="n"/>
      <c r="AG6506" s="14" t="n"/>
      <c r="AI6506">
        <f>IF($C6506="","",IF(COUNTIF($C$2:$C6506,$C6506)=1,1,0))</f>
        <v/>
      </c>
      <c r="AJ6506">
        <f>IF($AI6506=1,SUMPRODUCT(--($AM$2:$AM$7001&lt;$AM6506))+1,"")</f>
        <v/>
      </c>
      <c r="AK6506">
        <f>IF($C6506="","",IF(OR($P6506=TRUE(),$P6506="TRUE"),1,0))</f>
        <v/>
      </c>
      <c r="AL6506">
        <f>IF($C6506="","",IF(AND($V6506="Yes",SUMPRODUCT((LEN(Settings!$F$6:$F$13)&gt;0)*ISNUMBER(SEARCH(Settings!$F$6:$F$13,$O6506)))=0),1,0))</f>
        <v/>
      </c>
      <c r="AM6506">
        <f>IF($AI6506=1,IFERROR(IF(VALUE($C6506)&lt;100000000,VALUE($C6506),1000000000),IFERROR(IF(VALUE(MID($C6506,2,20))&lt;100000000,VALUE(MID($C6506,2,20)),1000000000),1000000000))+ROW()/100000,"")</f>
        <v/>
      </c>
    </row>
    <row r="6507">
      <c r="E6507" s="14" t="n"/>
      <c r="M6507" s="8">
        <f>IF($C6507="","",L6507*T6507/100)</f>
        <v/>
      </c>
      <c r="S6507" s="8" t="n"/>
      <c r="T6507" s="8" t="n"/>
      <c r="W6507">
        <f>IF($C6507="","",IF($AL6507=1,0,IF($AK6507=1,Settings!$C$6,Settings!$C$7))*100)</f>
        <v/>
      </c>
      <c r="X6507" s="8">
        <f>IF($C6507="","",T6507*W6507/100)</f>
        <v/>
      </c>
      <c r="Y6507" s="8">
        <f>IF($C6507="","",T6507-X6507)</f>
        <v/>
      </c>
      <c r="Z6507" s="8">
        <f>IF($C6507="","",Y6507-M6507)</f>
        <v/>
      </c>
      <c r="AD6507" s="8" t="n"/>
      <c r="AG6507" s="14" t="n"/>
      <c r="AI6507">
        <f>IF($C6507="","",IF(COUNTIF($C$2:$C6507,$C6507)=1,1,0))</f>
        <v/>
      </c>
      <c r="AJ6507">
        <f>IF($AI6507=1,SUMPRODUCT(--($AM$2:$AM$7001&lt;$AM6507))+1,"")</f>
        <v/>
      </c>
      <c r="AK6507">
        <f>IF($C6507="","",IF(OR($P6507=TRUE(),$P6507="TRUE"),1,0))</f>
        <v/>
      </c>
      <c r="AL6507">
        <f>IF($C6507="","",IF(AND($V6507="Yes",SUMPRODUCT((LEN(Settings!$F$6:$F$13)&gt;0)*ISNUMBER(SEARCH(Settings!$F$6:$F$13,$O6507)))=0),1,0))</f>
        <v/>
      </c>
      <c r="AM6507">
        <f>IF($AI6507=1,IFERROR(IF(VALUE($C6507)&lt;100000000,VALUE($C6507),1000000000),IFERROR(IF(VALUE(MID($C6507,2,20))&lt;100000000,VALUE(MID($C6507,2,20)),1000000000),1000000000))+ROW()/100000,"")</f>
        <v/>
      </c>
    </row>
    <row r="6508">
      <c r="E6508" s="14" t="n"/>
      <c r="M6508" s="8">
        <f>IF($C6508="","",L6508*T6508/100)</f>
        <v/>
      </c>
      <c r="S6508" s="8" t="n"/>
      <c r="T6508" s="8" t="n"/>
      <c r="W6508">
        <f>IF($C6508="","",IF($AL6508=1,0,IF($AK6508=1,Settings!$C$6,Settings!$C$7))*100)</f>
        <v/>
      </c>
      <c r="X6508" s="8">
        <f>IF($C6508="","",T6508*W6508/100)</f>
        <v/>
      </c>
      <c r="Y6508" s="8">
        <f>IF($C6508="","",T6508-X6508)</f>
        <v/>
      </c>
      <c r="Z6508" s="8">
        <f>IF($C6508="","",Y6508-M6508)</f>
        <v/>
      </c>
      <c r="AD6508" s="8" t="n"/>
      <c r="AG6508" s="14" t="n"/>
      <c r="AI6508">
        <f>IF($C6508="","",IF(COUNTIF($C$2:$C6508,$C6508)=1,1,0))</f>
        <v/>
      </c>
      <c r="AJ6508">
        <f>IF($AI6508=1,SUMPRODUCT(--($AM$2:$AM$7001&lt;$AM6508))+1,"")</f>
        <v/>
      </c>
      <c r="AK6508">
        <f>IF($C6508="","",IF(OR($P6508=TRUE(),$P6508="TRUE"),1,0))</f>
        <v/>
      </c>
      <c r="AL6508">
        <f>IF($C6508="","",IF(AND($V6508="Yes",SUMPRODUCT((LEN(Settings!$F$6:$F$13)&gt;0)*ISNUMBER(SEARCH(Settings!$F$6:$F$13,$O6508)))=0),1,0))</f>
        <v/>
      </c>
      <c r="AM6508">
        <f>IF($AI6508=1,IFERROR(IF(VALUE($C6508)&lt;100000000,VALUE($C6508),1000000000),IFERROR(IF(VALUE(MID($C6508,2,20))&lt;100000000,VALUE(MID($C6508,2,20)),1000000000),1000000000))+ROW()/100000,"")</f>
        <v/>
      </c>
    </row>
    <row r="6509">
      <c r="E6509" s="14" t="n"/>
      <c r="M6509" s="8">
        <f>IF($C6509="","",L6509*T6509/100)</f>
        <v/>
      </c>
      <c r="S6509" s="8" t="n"/>
      <c r="T6509" s="8" t="n"/>
      <c r="W6509">
        <f>IF($C6509="","",IF($AL6509=1,0,IF($AK6509=1,Settings!$C$6,Settings!$C$7))*100)</f>
        <v/>
      </c>
      <c r="X6509" s="8">
        <f>IF($C6509="","",T6509*W6509/100)</f>
        <v/>
      </c>
      <c r="Y6509" s="8">
        <f>IF($C6509="","",T6509-X6509)</f>
        <v/>
      </c>
      <c r="Z6509" s="8">
        <f>IF($C6509="","",Y6509-M6509)</f>
        <v/>
      </c>
      <c r="AD6509" s="8" t="n"/>
      <c r="AG6509" s="14" t="n"/>
      <c r="AI6509">
        <f>IF($C6509="","",IF(COUNTIF($C$2:$C6509,$C6509)=1,1,0))</f>
        <v/>
      </c>
      <c r="AJ6509">
        <f>IF($AI6509=1,SUMPRODUCT(--($AM$2:$AM$7001&lt;$AM6509))+1,"")</f>
        <v/>
      </c>
      <c r="AK6509">
        <f>IF($C6509="","",IF(OR($P6509=TRUE(),$P6509="TRUE"),1,0))</f>
        <v/>
      </c>
      <c r="AL6509">
        <f>IF($C6509="","",IF(AND($V6509="Yes",SUMPRODUCT((LEN(Settings!$F$6:$F$13)&gt;0)*ISNUMBER(SEARCH(Settings!$F$6:$F$13,$O6509)))=0),1,0))</f>
        <v/>
      </c>
      <c r="AM6509">
        <f>IF($AI6509=1,IFERROR(IF(VALUE($C6509)&lt;100000000,VALUE($C6509),1000000000),IFERROR(IF(VALUE(MID($C6509,2,20))&lt;100000000,VALUE(MID($C6509,2,20)),1000000000),1000000000))+ROW()/100000,"")</f>
        <v/>
      </c>
    </row>
    <row r="6510">
      <c r="E6510" s="14" t="n"/>
      <c r="M6510" s="8">
        <f>IF($C6510="","",L6510*T6510/100)</f>
        <v/>
      </c>
      <c r="S6510" s="8" t="n"/>
      <c r="T6510" s="8" t="n"/>
      <c r="W6510">
        <f>IF($C6510="","",IF($AL6510=1,0,IF($AK6510=1,Settings!$C$6,Settings!$C$7))*100)</f>
        <v/>
      </c>
      <c r="X6510" s="8">
        <f>IF($C6510="","",T6510*W6510/100)</f>
        <v/>
      </c>
      <c r="Y6510" s="8">
        <f>IF($C6510="","",T6510-X6510)</f>
        <v/>
      </c>
      <c r="Z6510" s="8">
        <f>IF($C6510="","",Y6510-M6510)</f>
        <v/>
      </c>
      <c r="AD6510" s="8" t="n"/>
      <c r="AG6510" s="14" t="n"/>
      <c r="AI6510">
        <f>IF($C6510="","",IF(COUNTIF($C$2:$C6510,$C6510)=1,1,0))</f>
        <v/>
      </c>
      <c r="AJ6510">
        <f>IF($AI6510=1,SUMPRODUCT(--($AM$2:$AM$7001&lt;$AM6510))+1,"")</f>
        <v/>
      </c>
      <c r="AK6510">
        <f>IF($C6510="","",IF(OR($P6510=TRUE(),$P6510="TRUE"),1,0))</f>
        <v/>
      </c>
      <c r="AL6510">
        <f>IF($C6510="","",IF(AND($V6510="Yes",SUMPRODUCT((LEN(Settings!$F$6:$F$13)&gt;0)*ISNUMBER(SEARCH(Settings!$F$6:$F$13,$O6510)))=0),1,0))</f>
        <v/>
      </c>
      <c r="AM6510">
        <f>IF($AI6510=1,IFERROR(IF(VALUE($C6510)&lt;100000000,VALUE($C6510),1000000000),IFERROR(IF(VALUE(MID($C6510,2,20))&lt;100000000,VALUE(MID($C6510,2,20)),1000000000),1000000000))+ROW()/100000,"")</f>
        <v/>
      </c>
    </row>
    <row r="6511">
      <c r="E6511" s="14" t="n"/>
      <c r="M6511" s="8">
        <f>IF($C6511="","",L6511*T6511/100)</f>
        <v/>
      </c>
      <c r="S6511" s="8" t="n"/>
      <c r="T6511" s="8" t="n"/>
      <c r="W6511">
        <f>IF($C6511="","",IF($AL6511=1,0,IF($AK6511=1,Settings!$C$6,Settings!$C$7))*100)</f>
        <v/>
      </c>
      <c r="X6511" s="8">
        <f>IF($C6511="","",T6511*W6511/100)</f>
        <v/>
      </c>
      <c r="Y6511" s="8">
        <f>IF($C6511="","",T6511-X6511)</f>
        <v/>
      </c>
      <c r="Z6511" s="8">
        <f>IF($C6511="","",Y6511-M6511)</f>
        <v/>
      </c>
      <c r="AD6511" s="8" t="n"/>
      <c r="AG6511" s="14" t="n"/>
      <c r="AI6511">
        <f>IF($C6511="","",IF(COUNTIF($C$2:$C6511,$C6511)=1,1,0))</f>
        <v/>
      </c>
      <c r="AJ6511">
        <f>IF($AI6511=1,SUMPRODUCT(--($AM$2:$AM$7001&lt;$AM6511))+1,"")</f>
        <v/>
      </c>
      <c r="AK6511">
        <f>IF($C6511="","",IF(OR($P6511=TRUE(),$P6511="TRUE"),1,0))</f>
        <v/>
      </c>
      <c r="AL6511">
        <f>IF($C6511="","",IF(AND($V6511="Yes",SUMPRODUCT((LEN(Settings!$F$6:$F$13)&gt;0)*ISNUMBER(SEARCH(Settings!$F$6:$F$13,$O6511)))=0),1,0))</f>
        <v/>
      </c>
      <c r="AM6511">
        <f>IF($AI6511=1,IFERROR(IF(VALUE($C6511)&lt;100000000,VALUE($C6511),1000000000),IFERROR(IF(VALUE(MID($C6511,2,20))&lt;100000000,VALUE(MID($C6511,2,20)),1000000000),1000000000))+ROW()/100000,"")</f>
        <v/>
      </c>
    </row>
    <row r="6512">
      <c r="E6512" s="14" t="n"/>
      <c r="M6512" s="8">
        <f>IF($C6512="","",L6512*T6512/100)</f>
        <v/>
      </c>
      <c r="S6512" s="8" t="n"/>
      <c r="T6512" s="8" t="n"/>
      <c r="W6512">
        <f>IF($C6512="","",IF($AL6512=1,0,IF($AK6512=1,Settings!$C$6,Settings!$C$7))*100)</f>
        <v/>
      </c>
      <c r="X6512" s="8">
        <f>IF($C6512="","",T6512*W6512/100)</f>
        <v/>
      </c>
      <c r="Y6512" s="8">
        <f>IF($C6512="","",T6512-X6512)</f>
        <v/>
      </c>
      <c r="Z6512" s="8">
        <f>IF($C6512="","",Y6512-M6512)</f>
        <v/>
      </c>
      <c r="AD6512" s="8" t="n"/>
      <c r="AG6512" s="14" t="n"/>
      <c r="AI6512">
        <f>IF($C6512="","",IF(COUNTIF($C$2:$C6512,$C6512)=1,1,0))</f>
        <v/>
      </c>
      <c r="AJ6512">
        <f>IF($AI6512=1,SUMPRODUCT(--($AM$2:$AM$7001&lt;$AM6512))+1,"")</f>
        <v/>
      </c>
      <c r="AK6512">
        <f>IF($C6512="","",IF(OR($P6512=TRUE(),$P6512="TRUE"),1,0))</f>
        <v/>
      </c>
      <c r="AL6512">
        <f>IF($C6512="","",IF(AND($V6512="Yes",SUMPRODUCT((LEN(Settings!$F$6:$F$13)&gt;0)*ISNUMBER(SEARCH(Settings!$F$6:$F$13,$O6512)))=0),1,0))</f>
        <v/>
      </c>
      <c r="AM6512">
        <f>IF($AI6512=1,IFERROR(IF(VALUE($C6512)&lt;100000000,VALUE($C6512),1000000000),IFERROR(IF(VALUE(MID($C6512,2,20))&lt;100000000,VALUE(MID($C6512,2,20)),1000000000),1000000000))+ROW()/100000,"")</f>
        <v/>
      </c>
    </row>
    <row r="6513">
      <c r="E6513" s="14" t="n"/>
      <c r="M6513" s="8">
        <f>IF($C6513="","",L6513*T6513/100)</f>
        <v/>
      </c>
      <c r="S6513" s="8" t="n"/>
      <c r="T6513" s="8" t="n"/>
      <c r="W6513">
        <f>IF($C6513="","",IF($AL6513=1,0,IF($AK6513=1,Settings!$C$6,Settings!$C$7))*100)</f>
        <v/>
      </c>
      <c r="X6513" s="8">
        <f>IF($C6513="","",T6513*W6513/100)</f>
        <v/>
      </c>
      <c r="Y6513" s="8">
        <f>IF($C6513="","",T6513-X6513)</f>
        <v/>
      </c>
      <c r="Z6513" s="8">
        <f>IF($C6513="","",Y6513-M6513)</f>
        <v/>
      </c>
      <c r="AD6513" s="8" t="n"/>
      <c r="AG6513" s="14" t="n"/>
      <c r="AI6513">
        <f>IF($C6513="","",IF(COUNTIF($C$2:$C6513,$C6513)=1,1,0))</f>
        <v/>
      </c>
      <c r="AJ6513">
        <f>IF($AI6513=1,SUMPRODUCT(--($AM$2:$AM$7001&lt;$AM6513))+1,"")</f>
        <v/>
      </c>
      <c r="AK6513">
        <f>IF($C6513="","",IF(OR($P6513=TRUE(),$P6513="TRUE"),1,0))</f>
        <v/>
      </c>
      <c r="AL6513">
        <f>IF($C6513="","",IF(AND($V6513="Yes",SUMPRODUCT((LEN(Settings!$F$6:$F$13)&gt;0)*ISNUMBER(SEARCH(Settings!$F$6:$F$13,$O6513)))=0),1,0))</f>
        <v/>
      </c>
      <c r="AM6513">
        <f>IF($AI6513=1,IFERROR(IF(VALUE($C6513)&lt;100000000,VALUE($C6513),1000000000),IFERROR(IF(VALUE(MID($C6513,2,20))&lt;100000000,VALUE(MID($C6513,2,20)),1000000000),1000000000))+ROW()/100000,"")</f>
        <v/>
      </c>
    </row>
    <row r="6514">
      <c r="E6514" s="14" t="n"/>
      <c r="M6514" s="8">
        <f>IF($C6514="","",L6514*T6514/100)</f>
        <v/>
      </c>
      <c r="S6514" s="8" t="n"/>
      <c r="T6514" s="8" t="n"/>
      <c r="W6514">
        <f>IF($C6514="","",IF($AL6514=1,0,IF($AK6514=1,Settings!$C$6,Settings!$C$7))*100)</f>
        <v/>
      </c>
      <c r="X6514" s="8">
        <f>IF($C6514="","",T6514*W6514/100)</f>
        <v/>
      </c>
      <c r="Y6514" s="8">
        <f>IF($C6514="","",T6514-X6514)</f>
        <v/>
      </c>
      <c r="Z6514" s="8">
        <f>IF($C6514="","",Y6514-M6514)</f>
        <v/>
      </c>
      <c r="AD6514" s="8" t="n"/>
      <c r="AG6514" s="14" t="n"/>
      <c r="AI6514">
        <f>IF($C6514="","",IF(COUNTIF($C$2:$C6514,$C6514)=1,1,0))</f>
        <v/>
      </c>
      <c r="AJ6514">
        <f>IF($AI6514=1,SUMPRODUCT(--($AM$2:$AM$7001&lt;$AM6514))+1,"")</f>
        <v/>
      </c>
      <c r="AK6514">
        <f>IF($C6514="","",IF(OR($P6514=TRUE(),$P6514="TRUE"),1,0))</f>
        <v/>
      </c>
      <c r="AL6514">
        <f>IF($C6514="","",IF(AND($V6514="Yes",SUMPRODUCT((LEN(Settings!$F$6:$F$13)&gt;0)*ISNUMBER(SEARCH(Settings!$F$6:$F$13,$O6514)))=0),1,0))</f>
        <v/>
      </c>
      <c r="AM6514">
        <f>IF($AI6514=1,IFERROR(IF(VALUE($C6514)&lt;100000000,VALUE($C6514),1000000000),IFERROR(IF(VALUE(MID($C6514,2,20))&lt;100000000,VALUE(MID($C6514,2,20)),1000000000),1000000000))+ROW()/100000,"")</f>
        <v/>
      </c>
    </row>
    <row r="6515">
      <c r="E6515" s="14" t="n"/>
      <c r="M6515" s="8">
        <f>IF($C6515="","",L6515*T6515/100)</f>
        <v/>
      </c>
      <c r="S6515" s="8" t="n"/>
      <c r="T6515" s="8" t="n"/>
      <c r="W6515">
        <f>IF($C6515="","",IF($AL6515=1,0,IF($AK6515=1,Settings!$C$6,Settings!$C$7))*100)</f>
        <v/>
      </c>
      <c r="X6515" s="8">
        <f>IF($C6515="","",T6515*W6515/100)</f>
        <v/>
      </c>
      <c r="Y6515" s="8">
        <f>IF($C6515="","",T6515-X6515)</f>
        <v/>
      </c>
      <c r="Z6515" s="8">
        <f>IF($C6515="","",Y6515-M6515)</f>
        <v/>
      </c>
      <c r="AD6515" s="8" t="n"/>
      <c r="AG6515" s="14" t="n"/>
      <c r="AI6515">
        <f>IF($C6515="","",IF(COUNTIF($C$2:$C6515,$C6515)=1,1,0))</f>
        <v/>
      </c>
      <c r="AJ6515">
        <f>IF($AI6515=1,SUMPRODUCT(--($AM$2:$AM$7001&lt;$AM6515))+1,"")</f>
        <v/>
      </c>
      <c r="AK6515">
        <f>IF($C6515="","",IF(OR($P6515=TRUE(),$P6515="TRUE"),1,0))</f>
        <v/>
      </c>
      <c r="AL6515">
        <f>IF($C6515="","",IF(AND($V6515="Yes",SUMPRODUCT((LEN(Settings!$F$6:$F$13)&gt;0)*ISNUMBER(SEARCH(Settings!$F$6:$F$13,$O6515)))=0),1,0))</f>
        <v/>
      </c>
      <c r="AM6515">
        <f>IF($AI6515=1,IFERROR(IF(VALUE($C6515)&lt;100000000,VALUE($C6515),1000000000),IFERROR(IF(VALUE(MID($C6515,2,20))&lt;100000000,VALUE(MID($C6515,2,20)),1000000000),1000000000))+ROW()/100000,"")</f>
        <v/>
      </c>
    </row>
    <row r="6516">
      <c r="E6516" s="14" t="n"/>
      <c r="M6516" s="8">
        <f>IF($C6516="","",L6516*T6516/100)</f>
        <v/>
      </c>
      <c r="S6516" s="8" t="n"/>
      <c r="T6516" s="8" t="n"/>
      <c r="W6516">
        <f>IF($C6516="","",IF($AL6516=1,0,IF($AK6516=1,Settings!$C$6,Settings!$C$7))*100)</f>
        <v/>
      </c>
      <c r="X6516" s="8">
        <f>IF($C6516="","",T6516*W6516/100)</f>
        <v/>
      </c>
      <c r="Y6516" s="8">
        <f>IF($C6516="","",T6516-X6516)</f>
        <v/>
      </c>
      <c r="Z6516" s="8">
        <f>IF($C6516="","",Y6516-M6516)</f>
        <v/>
      </c>
      <c r="AD6516" s="8" t="n"/>
      <c r="AG6516" s="14" t="n"/>
      <c r="AI6516">
        <f>IF($C6516="","",IF(COUNTIF($C$2:$C6516,$C6516)=1,1,0))</f>
        <v/>
      </c>
      <c r="AJ6516">
        <f>IF($AI6516=1,SUMPRODUCT(--($AM$2:$AM$7001&lt;$AM6516))+1,"")</f>
        <v/>
      </c>
      <c r="AK6516">
        <f>IF($C6516="","",IF(OR($P6516=TRUE(),$P6516="TRUE"),1,0))</f>
        <v/>
      </c>
      <c r="AL6516">
        <f>IF($C6516="","",IF(AND($V6516="Yes",SUMPRODUCT((LEN(Settings!$F$6:$F$13)&gt;0)*ISNUMBER(SEARCH(Settings!$F$6:$F$13,$O6516)))=0),1,0))</f>
        <v/>
      </c>
      <c r="AM6516">
        <f>IF($AI6516=1,IFERROR(IF(VALUE($C6516)&lt;100000000,VALUE($C6516),1000000000),IFERROR(IF(VALUE(MID($C6516,2,20))&lt;100000000,VALUE(MID($C6516,2,20)),1000000000),1000000000))+ROW()/100000,"")</f>
        <v/>
      </c>
    </row>
    <row r="6517">
      <c r="E6517" s="14" t="n"/>
      <c r="M6517" s="8">
        <f>IF($C6517="","",L6517*T6517/100)</f>
        <v/>
      </c>
      <c r="S6517" s="8" t="n"/>
      <c r="T6517" s="8" t="n"/>
      <c r="W6517">
        <f>IF($C6517="","",IF($AL6517=1,0,IF($AK6517=1,Settings!$C$6,Settings!$C$7))*100)</f>
        <v/>
      </c>
      <c r="X6517" s="8">
        <f>IF($C6517="","",T6517*W6517/100)</f>
        <v/>
      </c>
      <c r="Y6517" s="8">
        <f>IF($C6517="","",T6517-X6517)</f>
        <v/>
      </c>
      <c r="Z6517" s="8">
        <f>IF($C6517="","",Y6517-M6517)</f>
        <v/>
      </c>
      <c r="AD6517" s="8" t="n"/>
      <c r="AG6517" s="14" t="n"/>
      <c r="AI6517">
        <f>IF($C6517="","",IF(COUNTIF($C$2:$C6517,$C6517)=1,1,0))</f>
        <v/>
      </c>
      <c r="AJ6517">
        <f>IF($AI6517=1,SUMPRODUCT(--($AM$2:$AM$7001&lt;$AM6517))+1,"")</f>
        <v/>
      </c>
      <c r="AK6517">
        <f>IF($C6517="","",IF(OR($P6517=TRUE(),$P6517="TRUE"),1,0))</f>
        <v/>
      </c>
      <c r="AL6517">
        <f>IF($C6517="","",IF(AND($V6517="Yes",SUMPRODUCT((LEN(Settings!$F$6:$F$13)&gt;0)*ISNUMBER(SEARCH(Settings!$F$6:$F$13,$O6517)))=0),1,0))</f>
        <v/>
      </c>
      <c r="AM6517">
        <f>IF($AI6517=1,IFERROR(IF(VALUE($C6517)&lt;100000000,VALUE($C6517),1000000000),IFERROR(IF(VALUE(MID($C6517,2,20))&lt;100000000,VALUE(MID($C6517,2,20)),1000000000),1000000000))+ROW()/100000,"")</f>
        <v/>
      </c>
    </row>
    <row r="6518">
      <c r="E6518" s="14" t="n"/>
      <c r="M6518" s="8">
        <f>IF($C6518="","",L6518*T6518/100)</f>
        <v/>
      </c>
      <c r="S6518" s="8" t="n"/>
      <c r="T6518" s="8" t="n"/>
      <c r="W6518">
        <f>IF($C6518="","",IF($AL6518=1,0,IF($AK6518=1,Settings!$C$6,Settings!$C$7))*100)</f>
        <v/>
      </c>
      <c r="X6518" s="8">
        <f>IF($C6518="","",T6518*W6518/100)</f>
        <v/>
      </c>
      <c r="Y6518" s="8">
        <f>IF($C6518="","",T6518-X6518)</f>
        <v/>
      </c>
      <c r="Z6518" s="8">
        <f>IF($C6518="","",Y6518-M6518)</f>
        <v/>
      </c>
      <c r="AD6518" s="8" t="n"/>
      <c r="AG6518" s="14" t="n"/>
      <c r="AI6518">
        <f>IF($C6518="","",IF(COUNTIF($C$2:$C6518,$C6518)=1,1,0))</f>
        <v/>
      </c>
      <c r="AJ6518">
        <f>IF($AI6518=1,SUMPRODUCT(--($AM$2:$AM$7001&lt;$AM6518))+1,"")</f>
        <v/>
      </c>
      <c r="AK6518">
        <f>IF($C6518="","",IF(OR($P6518=TRUE(),$P6518="TRUE"),1,0))</f>
        <v/>
      </c>
      <c r="AL6518">
        <f>IF($C6518="","",IF(AND($V6518="Yes",SUMPRODUCT((LEN(Settings!$F$6:$F$13)&gt;0)*ISNUMBER(SEARCH(Settings!$F$6:$F$13,$O6518)))=0),1,0))</f>
        <v/>
      </c>
      <c r="AM6518">
        <f>IF($AI6518=1,IFERROR(IF(VALUE($C6518)&lt;100000000,VALUE($C6518),1000000000),IFERROR(IF(VALUE(MID($C6518,2,20))&lt;100000000,VALUE(MID($C6518,2,20)),1000000000),1000000000))+ROW()/100000,"")</f>
        <v/>
      </c>
    </row>
    <row r="6519">
      <c r="E6519" s="14" t="n"/>
      <c r="M6519" s="8">
        <f>IF($C6519="","",L6519*T6519/100)</f>
        <v/>
      </c>
      <c r="S6519" s="8" t="n"/>
      <c r="T6519" s="8" t="n"/>
      <c r="W6519">
        <f>IF($C6519="","",IF($AL6519=1,0,IF($AK6519=1,Settings!$C$6,Settings!$C$7))*100)</f>
        <v/>
      </c>
      <c r="X6519" s="8">
        <f>IF($C6519="","",T6519*W6519/100)</f>
        <v/>
      </c>
      <c r="Y6519" s="8">
        <f>IF($C6519="","",T6519-X6519)</f>
        <v/>
      </c>
      <c r="Z6519" s="8">
        <f>IF($C6519="","",Y6519-M6519)</f>
        <v/>
      </c>
      <c r="AD6519" s="8" t="n"/>
      <c r="AG6519" s="14" t="n"/>
      <c r="AI6519">
        <f>IF($C6519="","",IF(COUNTIF($C$2:$C6519,$C6519)=1,1,0))</f>
        <v/>
      </c>
      <c r="AJ6519">
        <f>IF($AI6519=1,SUMPRODUCT(--($AM$2:$AM$7001&lt;$AM6519))+1,"")</f>
        <v/>
      </c>
      <c r="AK6519">
        <f>IF($C6519="","",IF(OR($P6519=TRUE(),$P6519="TRUE"),1,0))</f>
        <v/>
      </c>
      <c r="AL6519">
        <f>IF($C6519="","",IF(AND($V6519="Yes",SUMPRODUCT((LEN(Settings!$F$6:$F$13)&gt;0)*ISNUMBER(SEARCH(Settings!$F$6:$F$13,$O6519)))=0),1,0))</f>
        <v/>
      </c>
      <c r="AM6519">
        <f>IF($AI6519=1,IFERROR(IF(VALUE($C6519)&lt;100000000,VALUE($C6519),1000000000),IFERROR(IF(VALUE(MID($C6519,2,20))&lt;100000000,VALUE(MID($C6519,2,20)),1000000000),1000000000))+ROW()/100000,"")</f>
        <v/>
      </c>
    </row>
    <row r="6520">
      <c r="E6520" s="14" t="n"/>
      <c r="M6520" s="8">
        <f>IF($C6520="","",L6520*T6520/100)</f>
        <v/>
      </c>
      <c r="S6520" s="8" t="n"/>
      <c r="T6520" s="8" t="n"/>
      <c r="W6520">
        <f>IF($C6520="","",IF($AL6520=1,0,IF($AK6520=1,Settings!$C$6,Settings!$C$7))*100)</f>
        <v/>
      </c>
      <c r="X6520" s="8">
        <f>IF($C6520="","",T6520*W6520/100)</f>
        <v/>
      </c>
      <c r="Y6520" s="8">
        <f>IF($C6520="","",T6520-X6520)</f>
        <v/>
      </c>
      <c r="Z6520" s="8">
        <f>IF($C6520="","",Y6520-M6520)</f>
        <v/>
      </c>
      <c r="AD6520" s="8" t="n"/>
      <c r="AG6520" s="14" t="n"/>
      <c r="AI6520">
        <f>IF($C6520="","",IF(COUNTIF($C$2:$C6520,$C6520)=1,1,0))</f>
        <v/>
      </c>
      <c r="AJ6520">
        <f>IF($AI6520=1,SUMPRODUCT(--($AM$2:$AM$7001&lt;$AM6520))+1,"")</f>
        <v/>
      </c>
      <c r="AK6520">
        <f>IF($C6520="","",IF(OR($P6520=TRUE(),$P6520="TRUE"),1,0))</f>
        <v/>
      </c>
      <c r="AL6520">
        <f>IF($C6520="","",IF(AND($V6520="Yes",SUMPRODUCT((LEN(Settings!$F$6:$F$13)&gt;0)*ISNUMBER(SEARCH(Settings!$F$6:$F$13,$O6520)))=0),1,0))</f>
        <v/>
      </c>
      <c r="AM6520">
        <f>IF($AI6520=1,IFERROR(IF(VALUE($C6520)&lt;100000000,VALUE($C6520),1000000000),IFERROR(IF(VALUE(MID($C6520,2,20))&lt;100000000,VALUE(MID($C6520,2,20)),1000000000),1000000000))+ROW()/100000,"")</f>
        <v/>
      </c>
    </row>
    <row r="6521">
      <c r="E6521" s="14" t="n"/>
      <c r="M6521" s="8">
        <f>IF($C6521="","",L6521*T6521/100)</f>
        <v/>
      </c>
      <c r="S6521" s="8" t="n"/>
      <c r="T6521" s="8" t="n"/>
      <c r="W6521">
        <f>IF($C6521="","",IF($AL6521=1,0,IF($AK6521=1,Settings!$C$6,Settings!$C$7))*100)</f>
        <v/>
      </c>
      <c r="X6521" s="8">
        <f>IF($C6521="","",T6521*W6521/100)</f>
        <v/>
      </c>
      <c r="Y6521" s="8">
        <f>IF($C6521="","",T6521-X6521)</f>
        <v/>
      </c>
      <c r="Z6521" s="8">
        <f>IF($C6521="","",Y6521-M6521)</f>
        <v/>
      </c>
      <c r="AD6521" s="8" t="n"/>
      <c r="AG6521" s="14" t="n"/>
      <c r="AI6521">
        <f>IF($C6521="","",IF(COUNTIF($C$2:$C6521,$C6521)=1,1,0))</f>
        <v/>
      </c>
      <c r="AJ6521">
        <f>IF($AI6521=1,SUMPRODUCT(--($AM$2:$AM$7001&lt;$AM6521))+1,"")</f>
        <v/>
      </c>
      <c r="AK6521">
        <f>IF($C6521="","",IF(OR($P6521=TRUE(),$P6521="TRUE"),1,0))</f>
        <v/>
      </c>
      <c r="AL6521">
        <f>IF($C6521="","",IF(AND($V6521="Yes",SUMPRODUCT((LEN(Settings!$F$6:$F$13)&gt;0)*ISNUMBER(SEARCH(Settings!$F$6:$F$13,$O6521)))=0),1,0))</f>
        <v/>
      </c>
      <c r="AM6521">
        <f>IF($AI6521=1,IFERROR(IF(VALUE($C6521)&lt;100000000,VALUE($C6521),1000000000),IFERROR(IF(VALUE(MID($C6521,2,20))&lt;100000000,VALUE(MID($C6521,2,20)),1000000000),1000000000))+ROW()/100000,"")</f>
        <v/>
      </c>
    </row>
    <row r="6522">
      <c r="E6522" s="14" t="n"/>
      <c r="M6522" s="8">
        <f>IF($C6522="","",L6522*T6522/100)</f>
        <v/>
      </c>
      <c r="S6522" s="8" t="n"/>
      <c r="T6522" s="8" t="n"/>
      <c r="W6522">
        <f>IF($C6522="","",IF($AL6522=1,0,IF($AK6522=1,Settings!$C$6,Settings!$C$7))*100)</f>
        <v/>
      </c>
      <c r="X6522" s="8">
        <f>IF($C6522="","",T6522*W6522/100)</f>
        <v/>
      </c>
      <c r="Y6522" s="8">
        <f>IF($C6522="","",T6522-X6522)</f>
        <v/>
      </c>
      <c r="Z6522" s="8">
        <f>IF($C6522="","",Y6522-M6522)</f>
        <v/>
      </c>
      <c r="AD6522" s="8" t="n"/>
      <c r="AG6522" s="14" t="n"/>
      <c r="AI6522">
        <f>IF($C6522="","",IF(COUNTIF($C$2:$C6522,$C6522)=1,1,0))</f>
        <v/>
      </c>
      <c r="AJ6522">
        <f>IF($AI6522=1,SUMPRODUCT(--($AM$2:$AM$7001&lt;$AM6522))+1,"")</f>
        <v/>
      </c>
      <c r="AK6522">
        <f>IF($C6522="","",IF(OR($P6522=TRUE(),$P6522="TRUE"),1,0))</f>
        <v/>
      </c>
      <c r="AL6522">
        <f>IF($C6522="","",IF(AND($V6522="Yes",SUMPRODUCT((LEN(Settings!$F$6:$F$13)&gt;0)*ISNUMBER(SEARCH(Settings!$F$6:$F$13,$O6522)))=0),1,0))</f>
        <v/>
      </c>
      <c r="AM6522">
        <f>IF($AI6522=1,IFERROR(IF(VALUE($C6522)&lt;100000000,VALUE($C6522),1000000000),IFERROR(IF(VALUE(MID($C6522,2,20))&lt;100000000,VALUE(MID($C6522,2,20)),1000000000),1000000000))+ROW()/100000,"")</f>
        <v/>
      </c>
    </row>
    <row r="6523">
      <c r="E6523" s="14" t="n"/>
      <c r="M6523" s="8">
        <f>IF($C6523="","",L6523*T6523/100)</f>
        <v/>
      </c>
      <c r="S6523" s="8" t="n"/>
      <c r="T6523" s="8" t="n"/>
      <c r="W6523">
        <f>IF($C6523="","",IF($AL6523=1,0,IF($AK6523=1,Settings!$C$6,Settings!$C$7))*100)</f>
        <v/>
      </c>
      <c r="X6523" s="8">
        <f>IF($C6523="","",T6523*W6523/100)</f>
        <v/>
      </c>
      <c r="Y6523" s="8">
        <f>IF($C6523="","",T6523-X6523)</f>
        <v/>
      </c>
      <c r="Z6523" s="8">
        <f>IF($C6523="","",Y6523-M6523)</f>
        <v/>
      </c>
      <c r="AD6523" s="8" t="n"/>
      <c r="AG6523" s="14" t="n"/>
      <c r="AI6523">
        <f>IF($C6523="","",IF(COUNTIF($C$2:$C6523,$C6523)=1,1,0))</f>
        <v/>
      </c>
      <c r="AJ6523">
        <f>IF($AI6523=1,SUMPRODUCT(--($AM$2:$AM$7001&lt;$AM6523))+1,"")</f>
        <v/>
      </c>
      <c r="AK6523">
        <f>IF($C6523="","",IF(OR($P6523=TRUE(),$P6523="TRUE"),1,0))</f>
        <v/>
      </c>
      <c r="AL6523">
        <f>IF($C6523="","",IF(AND($V6523="Yes",SUMPRODUCT((LEN(Settings!$F$6:$F$13)&gt;0)*ISNUMBER(SEARCH(Settings!$F$6:$F$13,$O6523)))=0),1,0))</f>
        <v/>
      </c>
      <c r="AM6523">
        <f>IF($AI6523=1,IFERROR(IF(VALUE($C6523)&lt;100000000,VALUE($C6523),1000000000),IFERROR(IF(VALUE(MID($C6523,2,20))&lt;100000000,VALUE(MID($C6523,2,20)),1000000000),1000000000))+ROW()/100000,"")</f>
        <v/>
      </c>
    </row>
    <row r="6524">
      <c r="E6524" s="14" t="n"/>
      <c r="M6524" s="8">
        <f>IF($C6524="","",L6524*T6524/100)</f>
        <v/>
      </c>
      <c r="S6524" s="8" t="n"/>
      <c r="T6524" s="8" t="n"/>
      <c r="W6524">
        <f>IF($C6524="","",IF($AL6524=1,0,IF($AK6524=1,Settings!$C$6,Settings!$C$7))*100)</f>
        <v/>
      </c>
      <c r="X6524" s="8">
        <f>IF($C6524="","",T6524*W6524/100)</f>
        <v/>
      </c>
      <c r="Y6524" s="8">
        <f>IF($C6524="","",T6524-X6524)</f>
        <v/>
      </c>
      <c r="Z6524" s="8">
        <f>IF($C6524="","",Y6524-M6524)</f>
        <v/>
      </c>
      <c r="AD6524" s="8" t="n"/>
      <c r="AG6524" s="14" t="n"/>
      <c r="AI6524">
        <f>IF($C6524="","",IF(COUNTIF($C$2:$C6524,$C6524)=1,1,0))</f>
        <v/>
      </c>
      <c r="AJ6524">
        <f>IF($AI6524=1,SUMPRODUCT(--($AM$2:$AM$7001&lt;$AM6524))+1,"")</f>
        <v/>
      </c>
      <c r="AK6524">
        <f>IF($C6524="","",IF(OR($P6524=TRUE(),$P6524="TRUE"),1,0))</f>
        <v/>
      </c>
      <c r="AL6524">
        <f>IF($C6524="","",IF(AND($V6524="Yes",SUMPRODUCT((LEN(Settings!$F$6:$F$13)&gt;0)*ISNUMBER(SEARCH(Settings!$F$6:$F$13,$O6524)))=0),1,0))</f>
        <v/>
      </c>
      <c r="AM6524">
        <f>IF($AI6524=1,IFERROR(IF(VALUE($C6524)&lt;100000000,VALUE($C6524),1000000000),IFERROR(IF(VALUE(MID($C6524,2,20))&lt;100000000,VALUE(MID($C6524,2,20)),1000000000),1000000000))+ROW()/100000,"")</f>
        <v/>
      </c>
    </row>
    <row r="6525">
      <c r="E6525" s="14" t="n"/>
      <c r="M6525" s="8">
        <f>IF($C6525="","",L6525*T6525/100)</f>
        <v/>
      </c>
      <c r="S6525" s="8" t="n"/>
      <c r="T6525" s="8" t="n"/>
      <c r="W6525">
        <f>IF($C6525="","",IF($AL6525=1,0,IF($AK6525=1,Settings!$C$6,Settings!$C$7))*100)</f>
        <v/>
      </c>
      <c r="X6525" s="8">
        <f>IF($C6525="","",T6525*W6525/100)</f>
        <v/>
      </c>
      <c r="Y6525" s="8">
        <f>IF($C6525="","",T6525-X6525)</f>
        <v/>
      </c>
      <c r="Z6525" s="8">
        <f>IF($C6525="","",Y6525-M6525)</f>
        <v/>
      </c>
      <c r="AD6525" s="8" t="n"/>
      <c r="AG6525" s="14" t="n"/>
      <c r="AI6525">
        <f>IF($C6525="","",IF(COUNTIF($C$2:$C6525,$C6525)=1,1,0))</f>
        <v/>
      </c>
      <c r="AJ6525">
        <f>IF($AI6525=1,SUMPRODUCT(--($AM$2:$AM$7001&lt;$AM6525))+1,"")</f>
        <v/>
      </c>
      <c r="AK6525">
        <f>IF($C6525="","",IF(OR($P6525=TRUE(),$P6525="TRUE"),1,0))</f>
        <v/>
      </c>
      <c r="AL6525">
        <f>IF($C6525="","",IF(AND($V6525="Yes",SUMPRODUCT((LEN(Settings!$F$6:$F$13)&gt;0)*ISNUMBER(SEARCH(Settings!$F$6:$F$13,$O6525)))=0),1,0))</f>
        <v/>
      </c>
      <c r="AM6525">
        <f>IF($AI6525=1,IFERROR(IF(VALUE($C6525)&lt;100000000,VALUE($C6525),1000000000),IFERROR(IF(VALUE(MID($C6525,2,20))&lt;100000000,VALUE(MID($C6525,2,20)),1000000000),1000000000))+ROW()/100000,"")</f>
        <v/>
      </c>
    </row>
    <row r="6526">
      <c r="E6526" s="14" t="n"/>
      <c r="M6526" s="8">
        <f>IF($C6526="","",L6526*T6526/100)</f>
        <v/>
      </c>
      <c r="S6526" s="8" t="n"/>
      <c r="T6526" s="8" t="n"/>
      <c r="W6526">
        <f>IF($C6526="","",IF($AL6526=1,0,IF($AK6526=1,Settings!$C$6,Settings!$C$7))*100)</f>
        <v/>
      </c>
      <c r="X6526" s="8">
        <f>IF($C6526="","",T6526*W6526/100)</f>
        <v/>
      </c>
      <c r="Y6526" s="8">
        <f>IF($C6526="","",T6526-X6526)</f>
        <v/>
      </c>
      <c r="Z6526" s="8">
        <f>IF($C6526="","",Y6526-M6526)</f>
        <v/>
      </c>
      <c r="AD6526" s="8" t="n"/>
      <c r="AG6526" s="14" t="n"/>
      <c r="AI6526">
        <f>IF($C6526="","",IF(COUNTIF($C$2:$C6526,$C6526)=1,1,0))</f>
        <v/>
      </c>
      <c r="AJ6526">
        <f>IF($AI6526=1,SUMPRODUCT(--($AM$2:$AM$7001&lt;$AM6526))+1,"")</f>
        <v/>
      </c>
      <c r="AK6526">
        <f>IF($C6526="","",IF(OR($P6526=TRUE(),$P6526="TRUE"),1,0))</f>
        <v/>
      </c>
      <c r="AL6526">
        <f>IF($C6526="","",IF(AND($V6526="Yes",SUMPRODUCT((LEN(Settings!$F$6:$F$13)&gt;0)*ISNUMBER(SEARCH(Settings!$F$6:$F$13,$O6526)))=0),1,0))</f>
        <v/>
      </c>
      <c r="AM6526">
        <f>IF($AI6526=1,IFERROR(IF(VALUE($C6526)&lt;100000000,VALUE($C6526),1000000000),IFERROR(IF(VALUE(MID($C6526,2,20))&lt;100000000,VALUE(MID($C6526,2,20)),1000000000),1000000000))+ROW()/100000,"")</f>
        <v/>
      </c>
    </row>
    <row r="6527">
      <c r="E6527" s="14" t="n"/>
      <c r="M6527" s="8">
        <f>IF($C6527="","",L6527*T6527/100)</f>
        <v/>
      </c>
      <c r="S6527" s="8" t="n"/>
      <c r="T6527" s="8" t="n"/>
      <c r="W6527">
        <f>IF($C6527="","",IF($AL6527=1,0,IF($AK6527=1,Settings!$C$6,Settings!$C$7))*100)</f>
        <v/>
      </c>
      <c r="X6527" s="8">
        <f>IF($C6527="","",T6527*W6527/100)</f>
        <v/>
      </c>
      <c r="Y6527" s="8">
        <f>IF($C6527="","",T6527-X6527)</f>
        <v/>
      </c>
      <c r="Z6527" s="8">
        <f>IF($C6527="","",Y6527-M6527)</f>
        <v/>
      </c>
      <c r="AD6527" s="8" t="n"/>
      <c r="AG6527" s="14" t="n"/>
      <c r="AI6527">
        <f>IF($C6527="","",IF(COUNTIF($C$2:$C6527,$C6527)=1,1,0))</f>
        <v/>
      </c>
      <c r="AJ6527">
        <f>IF($AI6527=1,SUMPRODUCT(--($AM$2:$AM$7001&lt;$AM6527))+1,"")</f>
        <v/>
      </c>
      <c r="AK6527">
        <f>IF($C6527="","",IF(OR($P6527=TRUE(),$P6527="TRUE"),1,0))</f>
        <v/>
      </c>
      <c r="AL6527">
        <f>IF($C6527="","",IF(AND($V6527="Yes",SUMPRODUCT((LEN(Settings!$F$6:$F$13)&gt;0)*ISNUMBER(SEARCH(Settings!$F$6:$F$13,$O6527)))=0),1,0))</f>
        <v/>
      </c>
      <c r="AM6527">
        <f>IF($AI6527=1,IFERROR(IF(VALUE($C6527)&lt;100000000,VALUE($C6527),1000000000),IFERROR(IF(VALUE(MID($C6527,2,20))&lt;100000000,VALUE(MID($C6527,2,20)),1000000000),1000000000))+ROW()/100000,"")</f>
        <v/>
      </c>
    </row>
    <row r="6528">
      <c r="E6528" s="14" t="n"/>
      <c r="M6528" s="8">
        <f>IF($C6528="","",L6528*T6528/100)</f>
        <v/>
      </c>
      <c r="S6528" s="8" t="n"/>
      <c r="T6528" s="8" t="n"/>
      <c r="W6528">
        <f>IF($C6528="","",IF($AL6528=1,0,IF($AK6528=1,Settings!$C$6,Settings!$C$7))*100)</f>
        <v/>
      </c>
      <c r="X6528" s="8">
        <f>IF($C6528="","",T6528*W6528/100)</f>
        <v/>
      </c>
      <c r="Y6528" s="8">
        <f>IF($C6528="","",T6528-X6528)</f>
        <v/>
      </c>
      <c r="Z6528" s="8">
        <f>IF($C6528="","",Y6528-M6528)</f>
        <v/>
      </c>
      <c r="AD6528" s="8" t="n"/>
      <c r="AG6528" s="14" t="n"/>
      <c r="AI6528">
        <f>IF($C6528="","",IF(COUNTIF($C$2:$C6528,$C6528)=1,1,0))</f>
        <v/>
      </c>
      <c r="AJ6528">
        <f>IF($AI6528=1,SUMPRODUCT(--($AM$2:$AM$7001&lt;$AM6528))+1,"")</f>
        <v/>
      </c>
      <c r="AK6528">
        <f>IF($C6528="","",IF(OR($P6528=TRUE(),$P6528="TRUE"),1,0))</f>
        <v/>
      </c>
      <c r="AL6528">
        <f>IF($C6528="","",IF(AND($V6528="Yes",SUMPRODUCT((LEN(Settings!$F$6:$F$13)&gt;0)*ISNUMBER(SEARCH(Settings!$F$6:$F$13,$O6528)))=0),1,0))</f>
        <v/>
      </c>
      <c r="AM6528">
        <f>IF($AI6528=1,IFERROR(IF(VALUE($C6528)&lt;100000000,VALUE($C6528),1000000000),IFERROR(IF(VALUE(MID($C6528,2,20))&lt;100000000,VALUE(MID($C6528,2,20)),1000000000),1000000000))+ROW()/100000,"")</f>
        <v/>
      </c>
    </row>
    <row r="6529">
      <c r="E6529" s="14" t="n"/>
      <c r="M6529" s="8">
        <f>IF($C6529="","",L6529*T6529/100)</f>
        <v/>
      </c>
      <c r="S6529" s="8" t="n"/>
      <c r="T6529" s="8" t="n"/>
      <c r="W6529">
        <f>IF($C6529="","",IF($AL6529=1,0,IF($AK6529=1,Settings!$C$6,Settings!$C$7))*100)</f>
        <v/>
      </c>
      <c r="X6529" s="8">
        <f>IF($C6529="","",T6529*W6529/100)</f>
        <v/>
      </c>
      <c r="Y6529" s="8">
        <f>IF($C6529="","",T6529-X6529)</f>
        <v/>
      </c>
      <c r="Z6529" s="8">
        <f>IF($C6529="","",Y6529-M6529)</f>
        <v/>
      </c>
      <c r="AD6529" s="8" t="n"/>
      <c r="AG6529" s="14" t="n"/>
      <c r="AI6529">
        <f>IF($C6529="","",IF(COUNTIF($C$2:$C6529,$C6529)=1,1,0))</f>
        <v/>
      </c>
      <c r="AJ6529">
        <f>IF($AI6529=1,SUMPRODUCT(--($AM$2:$AM$7001&lt;$AM6529))+1,"")</f>
        <v/>
      </c>
      <c r="AK6529">
        <f>IF($C6529="","",IF(OR($P6529=TRUE(),$P6529="TRUE"),1,0))</f>
        <v/>
      </c>
      <c r="AL6529">
        <f>IF($C6529="","",IF(AND($V6529="Yes",SUMPRODUCT((LEN(Settings!$F$6:$F$13)&gt;0)*ISNUMBER(SEARCH(Settings!$F$6:$F$13,$O6529)))=0),1,0))</f>
        <v/>
      </c>
      <c r="AM6529">
        <f>IF($AI6529=1,IFERROR(IF(VALUE($C6529)&lt;100000000,VALUE($C6529),1000000000),IFERROR(IF(VALUE(MID($C6529,2,20))&lt;100000000,VALUE(MID($C6529,2,20)),1000000000),1000000000))+ROW()/100000,"")</f>
        <v/>
      </c>
    </row>
    <row r="6530">
      <c r="E6530" s="14" t="n"/>
      <c r="M6530" s="8">
        <f>IF($C6530="","",L6530*T6530/100)</f>
        <v/>
      </c>
      <c r="S6530" s="8" t="n"/>
      <c r="T6530" s="8" t="n"/>
      <c r="W6530">
        <f>IF($C6530="","",IF($AL6530=1,0,IF($AK6530=1,Settings!$C$6,Settings!$C$7))*100)</f>
        <v/>
      </c>
      <c r="X6530" s="8">
        <f>IF($C6530="","",T6530*W6530/100)</f>
        <v/>
      </c>
      <c r="Y6530" s="8">
        <f>IF($C6530="","",T6530-X6530)</f>
        <v/>
      </c>
      <c r="Z6530" s="8">
        <f>IF($C6530="","",Y6530-M6530)</f>
        <v/>
      </c>
      <c r="AD6530" s="8" t="n"/>
      <c r="AG6530" s="14" t="n"/>
      <c r="AI6530">
        <f>IF($C6530="","",IF(COUNTIF($C$2:$C6530,$C6530)=1,1,0))</f>
        <v/>
      </c>
      <c r="AJ6530">
        <f>IF($AI6530=1,SUMPRODUCT(--($AM$2:$AM$7001&lt;$AM6530))+1,"")</f>
        <v/>
      </c>
      <c r="AK6530">
        <f>IF($C6530="","",IF(OR($P6530=TRUE(),$P6530="TRUE"),1,0))</f>
        <v/>
      </c>
      <c r="AL6530">
        <f>IF($C6530="","",IF(AND($V6530="Yes",SUMPRODUCT((LEN(Settings!$F$6:$F$13)&gt;0)*ISNUMBER(SEARCH(Settings!$F$6:$F$13,$O6530)))=0),1,0))</f>
        <v/>
      </c>
      <c r="AM6530">
        <f>IF($AI6530=1,IFERROR(IF(VALUE($C6530)&lt;100000000,VALUE($C6530),1000000000),IFERROR(IF(VALUE(MID($C6530,2,20))&lt;100000000,VALUE(MID($C6530,2,20)),1000000000),1000000000))+ROW()/100000,"")</f>
        <v/>
      </c>
    </row>
    <row r="6531">
      <c r="E6531" s="14" t="n"/>
      <c r="M6531" s="8">
        <f>IF($C6531="","",L6531*T6531/100)</f>
        <v/>
      </c>
      <c r="S6531" s="8" t="n"/>
      <c r="T6531" s="8" t="n"/>
      <c r="W6531">
        <f>IF($C6531="","",IF($AL6531=1,0,IF($AK6531=1,Settings!$C$6,Settings!$C$7))*100)</f>
        <v/>
      </c>
      <c r="X6531" s="8">
        <f>IF($C6531="","",T6531*W6531/100)</f>
        <v/>
      </c>
      <c r="Y6531" s="8">
        <f>IF($C6531="","",T6531-X6531)</f>
        <v/>
      </c>
      <c r="Z6531" s="8">
        <f>IF($C6531="","",Y6531-M6531)</f>
        <v/>
      </c>
      <c r="AD6531" s="8" t="n"/>
      <c r="AG6531" s="14" t="n"/>
      <c r="AI6531">
        <f>IF($C6531="","",IF(COUNTIF($C$2:$C6531,$C6531)=1,1,0))</f>
        <v/>
      </c>
      <c r="AJ6531">
        <f>IF($AI6531=1,SUMPRODUCT(--($AM$2:$AM$7001&lt;$AM6531))+1,"")</f>
        <v/>
      </c>
      <c r="AK6531">
        <f>IF($C6531="","",IF(OR($P6531=TRUE(),$P6531="TRUE"),1,0))</f>
        <v/>
      </c>
      <c r="AL6531">
        <f>IF($C6531="","",IF(AND($V6531="Yes",SUMPRODUCT((LEN(Settings!$F$6:$F$13)&gt;0)*ISNUMBER(SEARCH(Settings!$F$6:$F$13,$O6531)))=0),1,0))</f>
        <v/>
      </c>
      <c r="AM6531">
        <f>IF($AI6531=1,IFERROR(IF(VALUE($C6531)&lt;100000000,VALUE($C6531),1000000000),IFERROR(IF(VALUE(MID($C6531,2,20))&lt;100000000,VALUE(MID($C6531,2,20)),1000000000),1000000000))+ROW()/100000,"")</f>
        <v/>
      </c>
    </row>
    <row r="6532">
      <c r="E6532" s="14" t="n"/>
      <c r="M6532" s="8">
        <f>IF($C6532="","",L6532*T6532/100)</f>
        <v/>
      </c>
      <c r="S6532" s="8" t="n"/>
      <c r="T6532" s="8" t="n"/>
      <c r="W6532">
        <f>IF($C6532="","",IF($AL6532=1,0,IF($AK6532=1,Settings!$C$6,Settings!$C$7))*100)</f>
        <v/>
      </c>
      <c r="X6532" s="8">
        <f>IF($C6532="","",T6532*W6532/100)</f>
        <v/>
      </c>
      <c r="Y6532" s="8">
        <f>IF($C6532="","",T6532-X6532)</f>
        <v/>
      </c>
      <c r="Z6532" s="8">
        <f>IF($C6532="","",Y6532-M6532)</f>
        <v/>
      </c>
      <c r="AD6532" s="8" t="n"/>
      <c r="AG6532" s="14" t="n"/>
      <c r="AI6532">
        <f>IF($C6532="","",IF(COUNTIF($C$2:$C6532,$C6532)=1,1,0))</f>
        <v/>
      </c>
      <c r="AJ6532">
        <f>IF($AI6532=1,SUMPRODUCT(--($AM$2:$AM$7001&lt;$AM6532))+1,"")</f>
        <v/>
      </c>
      <c r="AK6532">
        <f>IF($C6532="","",IF(OR($P6532=TRUE(),$P6532="TRUE"),1,0))</f>
        <v/>
      </c>
      <c r="AL6532">
        <f>IF($C6532="","",IF(AND($V6532="Yes",SUMPRODUCT((LEN(Settings!$F$6:$F$13)&gt;0)*ISNUMBER(SEARCH(Settings!$F$6:$F$13,$O6532)))=0),1,0))</f>
        <v/>
      </c>
      <c r="AM6532">
        <f>IF($AI6532=1,IFERROR(IF(VALUE($C6532)&lt;100000000,VALUE($C6532),1000000000),IFERROR(IF(VALUE(MID($C6532,2,20))&lt;100000000,VALUE(MID($C6532,2,20)),1000000000),1000000000))+ROW()/100000,"")</f>
        <v/>
      </c>
    </row>
    <row r="6533">
      <c r="E6533" s="14" t="n"/>
      <c r="M6533" s="8">
        <f>IF($C6533="","",L6533*T6533/100)</f>
        <v/>
      </c>
      <c r="S6533" s="8" t="n"/>
      <c r="T6533" s="8" t="n"/>
      <c r="W6533">
        <f>IF($C6533="","",IF($AL6533=1,0,IF($AK6533=1,Settings!$C$6,Settings!$C$7))*100)</f>
        <v/>
      </c>
      <c r="X6533" s="8">
        <f>IF($C6533="","",T6533*W6533/100)</f>
        <v/>
      </c>
      <c r="Y6533" s="8">
        <f>IF($C6533="","",T6533-X6533)</f>
        <v/>
      </c>
      <c r="Z6533" s="8">
        <f>IF($C6533="","",Y6533-M6533)</f>
        <v/>
      </c>
      <c r="AD6533" s="8" t="n"/>
      <c r="AG6533" s="14" t="n"/>
      <c r="AI6533">
        <f>IF($C6533="","",IF(COUNTIF($C$2:$C6533,$C6533)=1,1,0))</f>
        <v/>
      </c>
      <c r="AJ6533">
        <f>IF($AI6533=1,SUMPRODUCT(--($AM$2:$AM$7001&lt;$AM6533))+1,"")</f>
        <v/>
      </c>
      <c r="AK6533">
        <f>IF($C6533="","",IF(OR($P6533=TRUE(),$P6533="TRUE"),1,0))</f>
        <v/>
      </c>
      <c r="AL6533">
        <f>IF($C6533="","",IF(AND($V6533="Yes",SUMPRODUCT((LEN(Settings!$F$6:$F$13)&gt;0)*ISNUMBER(SEARCH(Settings!$F$6:$F$13,$O6533)))=0),1,0))</f>
        <v/>
      </c>
      <c r="AM6533">
        <f>IF($AI6533=1,IFERROR(IF(VALUE($C6533)&lt;100000000,VALUE($C6533),1000000000),IFERROR(IF(VALUE(MID($C6533,2,20))&lt;100000000,VALUE(MID($C6533,2,20)),1000000000),1000000000))+ROW()/100000,"")</f>
        <v/>
      </c>
    </row>
    <row r="6534">
      <c r="E6534" s="14" t="n"/>
      <c r="M6534" s="8">
        <f>IF($C6534="","",L6534*T6534/100)</f>
        <v/>
      </c>
      <c r="S6534" s="8" t="n"/>
      <c r="T6534" s="8" t="n"/>
      <c r="W6534">
        <f>IF($C6534="","",IF($AL6534=1,0,IF($AK6534=1,Settings!$C$6,Settings!$C$7))*100)</f>
        <v/>
      </c>
      <c r="X6534" s="8">
        <f>IF($C6534="","",T6534*W6534/100)</f>
        <v/>
      </c>
      <c r="Y6534" s="8">
        <f>IF($C6534="","",T6534-X6534)</f>
        <v/>
      </c>
      <c r="Z6534" s="8">
        <f>IF($C6534="","",Y6534-M6534)</f>
        <v/>
      </c>
      <c r="AD6534" s="8" t="n"/>
      <c r="AG6534" s="14" t="n"/>
      <c r="AI6534">
        <f>IF($C6534="","",IF(COUNTIF($C$2:$C6534,$C6534)=1,1,0))</f>
        <v/>
      </c>
      <c r="AJ6534">
        <f>IF($AI6534=1,SUMPRODUCT(--($AM$2:$AM$7001&lt;$AM6534))+1,"")</f>
        <v/>
      </c>
      <c r="AK6534">
        <f>IF($C6534="","",IF(OR($P6534=TRUE(),$P6534="TRUE"),1,0))</f>
        <v/>
      </c>
      <c r="AL6534">
        <f>IF($C6534="","",IF(AND($V6534="Yes",SUMPRODUCT((LEN(Settings!$F$6:$F$13)&gt;0)*ISNUMBER(SEARCH(Settings!$F$6:$F$13,$O6534)))=0),1,0))</f>
        <v/>
      </c>
      <c r="AM6534">
        <f>IF($AI6534=1,IFERROR(IF(VALUE($C6534)&lt;100000000,VALUE($C6534),1000000000),IFERROR(IF(VALUE(MID($C6534,2,20))&lt;100000000,VALUE(MID($C6534,2,20)),1000000000),1000000000))+ROW()/100000,"")</f>
        <v/>
      </c>
    </row>
    <row r="6535">
      <c r="E6535" s="14" t="n"/>
      <c r="M6535" s="8">
        <f>IF($C6535="","",L6535*T6535/100)</f>
        <v/>
      </c>
      <c r="S6535" s="8" t="n"/>
      <c r="T6535" s="8" t="n"/>
      <c r="W6535">
        <f>IF($C6535="","",IF($AL6535=1,0,IF($AK6535=1,Settings!$C$6,Settings!$C$7))*100)</f>
        <v/>
      </c>
      <c r="X6535" s="8">
        <f>IF($C6535="","",T6535*W6535/100)</f>
        <v/>
      </c>
      <c r="Y6535" s="8">
        <f>IF($C6535="","",T6535-X6535)</f>
        <v/>
      </c>
      <c r="Z6535" s="8">
        <f>IF($C6535="","",Y6535-M6535)</f>
        <v/>
      </c>
      <c r="AD6535" s="8" t="n"/>
      <c r="AG6535" s="14" t="n"/>
      <c r="AI6535">
        <f>IF($C6535="","",IF(COUNTIF($C$2:$C6535,$C6535)=1,1,0))</f>
        <v/>
      </c>
      <c r="AJ6535">
        <f>IF($AI6535=1,SUMPRODUCT(--($AM$2:$AM$7001&lt;$AM6535))+1,"")</f>
        <v/>
      </c>
      <c r="AK6535">
        <f>IF($C6535="","",IF(OR($P6535=TRUE(),$P6535="TRUE"),1,0))</f>
        <v/>
      </c>
      <c r="AL6535">
        <f>IF($C6535="","",IF(AND($V6535="Yes",SUMPRODUCT((LEN(Settings!$F$6:$F$13)&gt;0)*ISNUMBER(SEARCH(Settings!$F$6:$F$13,$O6535)))=0),1,0))</f>
        <v/>
      </c>
      <c r="AM6535">
        <f>IF($AI6535=1,IFERROR(IF(VALUE($C6535)&lt;100000000,VALUE($C6535),1000000000),IFERROR(IF(VALUE(MID($C6535,2,20))&lt;100000000,VALUE(MID($C6535,2,20)),1000000000),1000000000))+ROW()/100000,"")</f>
        <v/>
      </c>
    </row>
    <row r="6536">
      <c r="E6536" s="14" t="n"/>
      <c r="M6536" s="8">
        <f>IF($C6536="","",L6536*T6536/100)</f>
        <v/>
      </c>
      <c r="S6536" s="8" t="n"/>
      <c r="T6536" s="8" t="n"/>
      <c r="W6536">
        <f>IF($C6536="","",IF($AL6536=1,0,IF($AK6536=1,Settings!$C$6,Settings!$C$7))*100)</f>
        <v/>
      </c>
      <c r="X6536" s="8">
        <f>IF($C6536="","",T6536*W6536/100)</f>
        <v/>
      </c>
      <c r="Y6536" s="8">
        <f>IF($C6536="","",T6536-X6536)</f>
        <v/>
      </c>
      <c r="Z6536" s="8">
        <f>IF($C6536="","",Y6536-M6536)</f>
        <v/>
      </c>
      <c r="AD6536" s="8" t="n"/>
      <c r="AG6536" s="14" t="n"/>
      <c r="AI6536">
        <f>IF($C6536="","",IF(COUNTIF($C$2:$C6536,$C6536)=1,1,0))</f>
        <v/>
      </c>
      <c r="AJ6536">
        <f>IF($AI6536=1,SUMPRODUCT(--($AM$2:$AM$7001&lt;$AM6536))+1,"")</f>
        <v/>
      </c>
      <c r="AK6536">
        <f>IF($C6536="","",IF(OR($P6536=TRUE(),$P6536="TRUE"),1,0))</f>
        <v/>
      </c>
      <c r="AL6536">
        <f>IF($C6536="","",IF(AND($V6536="Yes",SUMPRODUCT((LEN(Settings!$F$6:$F$13)&gt;0)*ISNUMBER(SEARCH(Settings!$F$6:$F$13,$O6536)))=0),1,0))</f>
        <v/>
      </c>
      <c r="AM6536">
        <f>IF($AI6536=1,IFERROR(IF(VALUE($C6536)&lt;100000000,VALUE($C6536),1000000000),IFERROR(IF(VALUE(MID($C6536,2,20))&lt;100000000,VALUE(MID($C6536,2,20)),1000000000),1000000000))+ROW()/100000,"")</f>
        <v/>
      </c>
    </row>
    <row r="6537">
      <c r="E6537" s="14" t="n"/>
      <c r="M6537" s="8">
        <f>IF($C6537="","",L6537*T6537/100)</f>
        <v/>
      </c>
      <c r="S6537" s="8" t="n"/>
      <c r="T6537" s="8" t="n"/>
      <c r="W6537">
        <f>IF($C6537="","",IF($AL6537=1,0,IF($AK6537=1,Settings!$C$6,Settings!$C$7))*100)</f>
        <v/>
      </c>
      <c r="X6537" s="8">
        <f>IF($C6537="","",T6537*W6537/100)</f>
        <v/>
      </c>
      <c r="Y6537" s="8">
        <f>IF($C6537="","",T6537-X6537)</f>
        <v/>
      </c>
      <c r="Z6537" s="8">
        <f>IF($C6537="","",Y6537-M6537)</f>
        <v/>
      </c>
      <c r="AD6537" s="8" t="n"/>
      <c r="AG6537" s="14" t="n"/>
      <c r="AI6537">
        <f>IF($C6537="","",IF(COUNTIF($C$2:$C6537,$C6537)=1,1,0))</f>
        <v/>
      </c>
      <c r="AJ6537">
        <f>IF($AI6537=1,SUMPRODUCT(--($AM$2:$AM$7001&lt;$AM6537))+1,"")</f>
        <v/>
      </c>
      <c r="AK6537">
        <f>IF($C6537="","",IF(OR($P6537=TRUE(),$P6537="TRUE"),1,0))</f>
        <v/>
      </c>
      <c r="AL6537">
        <f>IF($C6537="","",IF(AND($V6537="Yes",SUMPRODUCT((LEN(Settings!$F$6:$F$13)&gt;0)*ISNUMBER(SEARCH(Settings!$F$6:$F$13,$O6537)))=0),1,0))</f>
        <v/>
      </c>
      <c r="AM6537">
        <f>IF($AI6537=1,IFERROR(IF(VALUE($C6537)&lt;100000000,VALUE($C6537),1000000000),IFERROR(IF(VALUE(MID($C6537,2,20))&lt;100000000,VALUE(MID($C6537,2,20)),1000000000),1000000000))+ROW()/100000,"")</f>
        <v/>
      </c>
    </row>
    <row r="6538">
      <c r="E6538" s="14" t="n"/>
      <c r="M6538" s="8">
        <f>IF($C6538="","",L6538*T6538/100)</f>
        <v/>
      </c>
      <c r="S6538" s="8" t="n"/>
      <c r="T6538" s="8" t="n"/>
      <c r="W6538">
        <f>IF($C6538="","",IF($AL6538=1,0,IF($AK6538=1,Settings!$C$6,Settings!$C$7))*100)</f>
        <v/>
      </c>
      <c r="X6538" s="8">
        <f>IF($C6538="","",T6538*W6538/100)</f>
        <v/>
      </c>
      <c r="Y6538" s="8">
        <f>IF($C6538="","",T6538-X6538)</f>
        <v/>
      </c>
      <c r="Z6538" s="8">
        <f>IF($C6538="","",Y6538-M6538)</f>
        <v/>
      </c>
      <c r="AD6538" s="8" t="n"/>
      <c r="AG6538" s="14" t="n"/>
      <c r="AI6538">
        <f>IF($C6538="","",IF(COUNTIF($C$2:$C6538,$C6538)=1,1,0))</f>
        <v/>
      </c>
      <c r="AJ6538">
        <f>IF($AI6538=1,SUMPRODUCT(--($AM$2:$AM$7001&lt;$AM6538))+1,"")</f>
        <v/>
      </c>
      <c r="AK6538">
        <f>IF($C6538="","",IF(OR($P6538=TRUE(),$P6538="TRUE"),1,0))</f>
        <v/>
      </c>
      <c r="AL6538">
        <f>IF($C6538="","",IF(AND($V6538="Yes",SUMPRODUCT((LEN(Settings!$F$6:$F$13)&gt;0)*ISNUMBER(SEARCH(Settings!$F$6:$F$13,$O6538)))=0),1,0))</f>
        <v/>
      </c>
      <c r="AM6538">
        <f>IF($AI6538=1,IFERROR(IF(VALUE($C6538)&lt;100000000,VALUE($C6538),1000000000),IFERROR(IF(VALUE(MID($C6538,2,20))&lt;100000000,VALUE(MID($C6538,2,20)),1000000000),1000000000))+ROW()/100000,"")</f>
        <v/>
      </c>
    </row>
    <row r="6539">
      <c r="E6539" s="14" t="n"/>
      <c r="M6539" s="8">
        <f>IF($C6539="","",L6539*T6539/100)</f>
        <v/>
      </c>
      <c r="S6539" s="8" t="n"/>
      <c r="T6539" s="8" t="n"/>
      <c r="W6539">
        <f>IF($C6539="","",IF($AL6539=1,0,IF($AK6539=1,Settings!$C$6,Settings!$C$7))*100)</f>
        <v/>
      </c>
      <c r="X6539" s="8">
        <f>IF($C6539="","",T6539*W6539/100)</f>
        <v/>
      </c>
      <c r="Y6539" s="8">
        <f>IF($C6539="","",T6539-X6539)</f>
        <v/>
      </c>
      <c r="Z6539" s="8">
        <f>IF($C6539="","",Y6539-M6539)</f>
        <v/>
      </c>
      <c r="AD6539" s="8" t="n"/>
      <c r="AG6539" s="14" t="n"/>
      <c r="AI6539">
        <f>IF($C6539="","",IF(COUNTIF($C$2:$C6539,$C6539)=1,1,0))</f>
        <v/>
      </c>
      <c r="AJ6539">
        <f>IF($AI6539=1,SUMPRODUCT(--($AM$2:$AM$7001&lt;$AM6539))+1,"")</f>
        <v/>
      </c>
      <c r="AK6539">
        <f>IF($C6539="","",IF(OR($P6539=TRUE(),$P6539="TRUE"),1,0))</f>
        <v/>
      </c>
      <c r="AL6539">
        <f>IF($C6539="","",IF(AND($V6539="Yes",SUMPRODUCT((LEN(Settings!$F$6:$F$13)&gt;0)*ISNUMBER(SEARCH(Settings!$F$6:$F$13,$O6539)))=0),1,0))</f>
        <v/>
      </c>
      <c r="AM6539">
        <f>IF($AI6539=1,IFERROR(IF(VALUE($C6539)&lt;100000000,VALUE($C6539),1000000000),IFERROR(IF(VALUE(MID($C6539,2,20))&lt;100000000,VALUE(MID($C6539,2,20)),1000000000),1000000000))+ROW()/100000,"")</f>
        <v/>
      </c>
    </row>
    <row r="6540">
      <c r="E6540" s="14" t="n"/>
      <c r="M6540" s="8">
        <f>IF($C6540="","",L6540*T6540/100)</f>
        <v/>
      </c>
      <c r="S6540" s="8" t="n"/>
      <c r="T6540" s="8" t="n"/>
      <c r="W6540">
        <f>IF($C6540="","",IF($AL6540=1,0,IF($AK6540=1,Settings!$C$6,Settings!$C$7))*100)</f>
        <v/>
      </c>
      <c r="X6540" s="8">
        <f>IF($C6540="","",T6540*W6540/100)</f>
        <v/>
      </c>
      <c r="Y6540" s="8">
        <f>IF($C6540="","",T6540-X6540)</f>
        <v/>
      </c>
      <c r="Z6540" s="8">
        <f>IF($C6540="","",Y6540-M6540)</f>
        <v/>
      </c>
      <c r="AD6540" s="8" t="n"/>
      <c r="AG6540" s="14" t="n"/>
      <c r="AI6540">
        <f>IF($C6540="","",IF(COUNTIF($C$2:$C6540,$C6540)=1,1,0))</f>
        <v/>
      </c>
      <c r="AJ6540">
        <f>IF($AI6540=1,SUMPRODUCT(--($AM$2:$AM$7001&lt;$AM6540))+1,"")</f>
        <v/>
      </c>
      <c r="AK6540">
        <f>IF($C6540="","",IF(OR($P6540=TRUE(),$P6540="TRUE"),1,0))</f>
        <v/>
      </c>
      <c r="AL6540">
        <f>IF($C6540="","",IF(AND($V6540="Yes",SUMPRODUCT((LEN(Settings!$F$6:$F$13)&gt;0)*ISNUMBER(SEARCH(Settings!$F$6:$F$13,$O6540)))=0),1,0))</f>
        <v/>
      </c>
      <c r="AM6540">
        <f>IF($AI6540=1,IFERROR(IF(VALUE($C6540)&lt;100000000,VALUE($C6540),1000000000),IFERROR(IF(VALUE(MID($C6540,2,20))&lt;100000000,VALUE(MID($C6540,2,20)),1000000000),1000000000))+ROW()/100000,"")</f>
        <v/>
      </c>
    </row>
    <row r="6541">
      <c r="E6541" s="14" t="n"/>
      <c r="M6541" s="8">
        <f>IF($C6541="","",L6541*T6541/100)</f>
        <v/>
      </c>
      <c r="S6541" s="8" t="n"/>
      <c r="T6541" s="8" t="n"/>
      <c r="W6541">
        <f>IF($C6541="","",IF($AL6541=1,0,IF($AK6541=1,Settings!$C$6,Settings!$C$7))*100)</f>
        <v/>
      </c>
      <c r="X6541" s="8">
        <f>IF($C6541="","",T6541*W6541/100)</f>
        <v/>
      </c>
      <c r="Y6541" s="8">
        <f>IF($C6541="","",T6541-X6541)</f>
        <v/>
      </c>
      <c r="Z6541" s="8">
        <f>IF($C6541="","",Y6541-M6541)</f>
        <v/>
      </c>
      <c r="AD6541" s="8" t="n"/>
      <c r="AG6541" s="14" t="n"/>
      <c r="AI6541">
        <f>IF($C6541="","",IF(COUNTIF($C$2:$C6541,$C6541)=1,1,0))</f>
        <v/>
      </c>
      <c r="AJ6541">
        <f>IF($AI6541=1,SUMPRODUCT(--($AM$2:$AM$7001&lt;$AM6541))+1,"")</f>
        <v/>
      </c>
      <c r="AK6541">
        <f>IF($C6541="","",IF(OR($P6541=TRUE(),$P6541="TRUE"),1,0))</f>
        <v/>
      </c>
      <c r="AL6541">
        <f>IF($C6541="","",IF(AND($V6541="Yes",SUMPRODUCT((LEN(Settings!$F$6:$F$13)&gt;0)*ISNUMBER(SEARCH(Settings!$F$6:$F$13,$O6541)))=0),1,0))</f>
        <v/>
      </c>
      <c r="AM6541">
        <f>IF($AI6541=1,IFERROR(IF(VALUE($C6541)&lt;100000000,VALUE($C6541),1000000000),IFERROR(IF(VALUE(MID($C6541,2,20))&lt;100000000,VALUE(MID($C6541,2,20)),1000000000),1000000000))+ROW()/100000,"")</f>
        <v/>
      </c>
    </row>
    <row r="6542">
      <c r="E6542" s="14" t="n"/>
      <c r="M6542" s="8">
        <f>IF($C6542="","",L6542*T6542/100)</f>
        <v/>
      </c>
      <c r="S6542" s="8" t="n"/>
      <c r="T6542" s="8" t="n"/>
      <c r="W6542">
        <f>IF($C6542="","",IF($AL6542=1,0,IF($AK6542=1,Settings!$C$6,Settings!$C$7))*100)</f>
        <v/>
      </c>
      <c r="X6542" s="8">
        <f>IF($C6542="","",T6542*W6542/100)</f>
        <v/>
      </c>
      <c r="Y6542" s="8">
        <f>IF($C6542="","",T6542-X6542)</f>
        <v/>
      </c>
      <c r="Z6542" s="8">
        <f>IF($C6542="","",Y6542-M6542)</f>
        <v/>
      </c>
      <c r="AD6542" s="8" t="n"/>
      <c r="AG6542" s="14" t="n"/>
      <c r="AI6542">
        <f>IF($C6542="","",IF(COUNTIF($C$2:$C6542,$C6542)=1,1,0))</f>
        <v/>
      </c>
      <c r="AJ6542">
        <f>IF($AI6542=1,SUMPRODUCT(--($AM$2:$AM$7001&lt;$AM6542))+1,"")</f>
        <v/>
      </c>
      <c r="AK6542">
        <f>IF($C6542="","",IF(OR($P6542=TRUE(),$P6542="TRUE"),1,0))</f>
        <v/>
      </c>
      <c r="AL6542">
        <f>IF($C6542="","",IF(AND($V6542="Yes",SUMPRODUCT((LEN(Settings!$F$6:$F$13)&gt;0)*ISNUMBER(SEARCH(Settings!$F$6:$F$13,$O6542)))=0),1,0))</f>
        <v/>
      </c>
      <c r="AM6542">
        <f>IF($AI6542=1,IFERROR(IF(VALUE($C6542)&lt;100000000,VALUE($C6542),1000000000),IFERROR(IF(VALUE(MID($C6542,2,20))&lt;100000000,VALUE(MID($C6542,2,20)),1000000000),1000000000))+ROW()/100000,"")</f>
        <v/>
      </c>
    </row>
    <row r="6543">
      <c r="E6543" s="14" t="n"/>
      <c r="M6543" s="8">
        <f>IF($C6543="","",L6543*T6543/100)</f>
        <v/>
      </c>
      <c r="S6543" s="8" t="n"/>
      <c r="T6543" s="8" t="n"/>
      <c r="W6543">
        <f>IF($C6543="","",IF($AL6543=1,0,IF($AK6543=1,Settings!$C$6,Settings!$C$7))*100)</f>
        <v/>
      </c>
      <c r="X6543" s="8">
        <f>IF($C6543="","",T6543*W6543/100)</f>
        <v/>
      </c>
      <c r="Y6543" s="8">
        <f>IF($C6543="","",T6543-X6543)</f>
        <v/>
      </c>
      <c r="Z6543" s="8">
        <f>IF($C6543="","",Y6543-M6543)</f>
        <v/>
      </c>
      <c r="AD6543" s="8" t="n"/>
      <c r="AG6543" s="14" t="n"/>
      <c r="AI6543">
        <f>IF($C6543="","",IF(COUNTIF($C$2:$C6543,$C6543)=1,1,0))</f>
        <v/>
      </c>
      <c r="AJ6543">
        <f>IF($AI6543=1,SUMPRODUCT(--($AM$2:$AM$7001&lt;$AM6543))+1,"")</f>
        <v/>
      </c>
      <c r="AK6543">
        <f>IF($C6543="","",IF(OR($P6543=TRUE(),$P6543="TRUE"),1,0))</f>
        <v/>
      </c>
      <c r="AL6543">
        <f>IF($C6543="","",IF(AND($V6543="Yes",SUMPRODUCT((LEN(Settings!$F$6:$F$13)&gt;0)*ISNUMBER(SEARCH(Settings!$F$6:$F$13,$O6543)))=0),1,0))</f>
        <v/>
      </c>
      <c r="AM6543">
        <f>IF($AI6543=1,IFERROR(IF(VALUE($C6543)&lt;100000000,VALUE($C6543),1000000000),IFERROR(IF(VALUE(MID($C6543,2,20))&lt;100000000,VALUE(MID($C6543,2,20)),1000000000),1000000000))+ROW()/100000,"")</f>
        <v/>
      </c>
    </row>
    <row r="6544">
      <c r="E6544" s="14" t="n"/>
      <c r="M6544" s="8">
        <f>IF($C6544="","",L6544*T6544/100)</f>
        <v/>
      </c>
      <c r="S6544" s="8" t="n"/>
      <c r="T6544" s="8" t="n"/>
      <c r="W6544">
        <f>IF($C6544="","",IF($AL6544=1,0,IF($AK6544=1,Settings!$C$6,Settings!$C$7))*100)</f>
        <v/>
      </c>
      <c r="X6544" s="8">
        <f>IF($C6544="","",T6544*W6544/100)</f>
        <v/>
      </c>
      <c r="Y6544" s="8">
        <f>IF($C6544="","",T6544-X6544)</f>
        <v/>
      </c>
      <c r="Z6544" s="8">
        <f>IF($C6544="","",Y6544-M6544)</f>
        <v/>
      </c>
      <c r="AD6544" s="8" t="n"/>
      <c r="AG6544" s="14" t="n"/>
      <c r="AI6544">
        <f>IF($C6544="","",IF(COUNTIF($C$2:$C6544,$C6544)=1,1,0))</f>
        <v/>
      </c>
      <c r="AJ6544">
        <f>IF($AI6544=1,SUMPRODUCT(--($AM$2:$AM$7001&lt;$AM6544))+1,"")</f>
        <v/>
      </c>
      <c r="AK6544">
        <f>IF($C6544="","",IF(OR($P6544=TRUE(),$P6544="TRUE"),1,0))</f>
        <v/>
      </c>
      <c r="AL6544">
        <f>IF($C6544="","",IF(AND($V6544="Yes",SUMPRODUCT((LEN(Settings!$F$6:$F$13)&gt;0)*ISNUMBER(SEARCH(Settings!$F$6:$F$13,$O6544)))=0),1,0))</f>
        <v/>
      </c>
      <c r="AM6544">
        <f>IF($AI6544=1,IFERROR(IF(VALUE($C6544)&lt;100000000,VALUE($C6544),1000000000),IFERROR(IF(VALUE(MID($C6544,2,20))&lt;100000000,VALUE(MID($C6544,2,20)),1000000000),1000000000))+ROW()/100000,"")</f>
        <v/>
      </c>
    </row>
    <row r="6545">
      <c r="E6545" s="14" t="n"/>
      <c r="M6545" s="8">
        <f>IF($C6545="","",L6545*T6545/100)</f>
        <v/>
      </c>
      <c r="S6545" s="8" t="n"/>
      <c r="T6545" s="8" t="n"/>
      <c r="W6545">
        <f>IF($C6545="","",IF($AL6545=1,0,IF($AK6545=1,Settings!$C$6,Settings!$C$7))*100)</f>
        <v/>
      </c>
      <c r="X6545" s="8">
        <f>IF($C6545="","",T6545*W6545/100)</f>
        <v/>
      </c>
      <c r="Y6545" s="8">
        <f>IF($C6545="","",T6545-X6545)</f>
        <v/>
      </c>
      <c r="Z6545" s="8">
        <f>IF($C6545="","",Y6545-M6545)</f>
        <v/>
      </c>
      <c r="AD6545" s="8" t="n"/>
      <c r="AG6545" s="14" t="n"/>
      <c r="AI6545">
        <f>IF($C6545="","",IF(COUNTIF($C$2:$C6545,$C6545)=1,1,0))</f>
        <v/>
      </c>
      <c r="AJ6545">
        <f>IF($AI6545=1,SUMPRODUCT(--($AM$2:$AM$7001&lt;$AM6545))+1,"")</f>
        <v/>
      </c>
      <c r="AK6545">
        <f>IF($C6545="","",IF(OR($P6545=TRUE(),$P6545="TRUE"),1,0))</f>
        <v/>
      </c>
      <c r="AL6545">
        <f>IF($C6545="","",IF(AND($V6545="Yes",SUMPRODUCT((LEN(Settings!$F$6:$F$13)&gt;0)*ISNUMBER(SEARCH(Settings!$F$6:$F$13,$O6545)))=0),1,0))</f>
        <v/>
      </c>
      <c r="AM6545">
        <f>IF($AI6545=1,IFERROR(IF(VALUE($C6545)&lt;100000000,VALUE($C6545),1000000000),IFERROR(IF(VALUE(MID($C6545,2,20))&lt;100000000,VALUE(MID($C6545,2,20)),1000000000),1000000000))+ROW()/100000,"")</f>
        <v/>
      </c>
    </row>
    <row r="6546">
      <c r="E6546" s="14" t="n"/>
      <c r="M6546" s="8">
        <f>IF($C6546="","",L6546*T6546/100)</f>
        <v/>
      </c>
      <c r="S6546" s="8" t="n"/>
      <c r="T6546" s="8" t="n"/>
      <c r="W6546">
        <f>IF($C6546="","",IF($AL6546=1,0,IF($AK6546=1,Settings!$C$6,Settings!$C$7))*100)</f>
        <v/>
      </c>
      <c r="X6546" s="8">
        <f>IF($C6546="","",T6546*W6546/100)</f>
        <v/>
      </c>
      <c r="Y6546" s="8">
        <f>IF($C6546="","",T6546-X6546)</f>
        <v/>
      </c>
      <c r="Z6546" s="8">
        <f>IF($C6546="","",Y6546-M6546)</f>
        <v/>
      </c>
      <c r="AD6546" s="8" t="n"/>
      <c r="AG6546" s="14" t="n"/>
      <c r="AI6546">
        <f>IF($C6546="","",IF(COUNTIF($C$2:$C6546,$C6546)=1,1,0))</f>
        <v/>
      </c>
      <c r="AJ6546">
        <f>IF($AI6546=1,SUMPRODUCT(--($AM$2:$AM$7001&lt;$AM6546))+1,"")</f>
        <v/>
      </c>
      <c r="AK6546">
        <f>IF($C6546="","",IF(OR($P6546=TRUE(),$P6546="TRUE"),1,0))</f>
        <v/>
      </c>
      <c r="AL6546">
        <f>IF($C6546="","",IF(AND($V6546="Yes",SUMPRODUCT((LEN(Settings!$F$6:$F$13)&gt;0)*ISNUMBER(SEARCH(Settings!$F$6:$F$13,$O6546)))=0),1,0))</f>
        <v/>
      </c>
      <c r="AM6546">
        <f>IF($AI6546=1,IFERROR(IF(VALUE($C6546)&lt;100000000,VALUE($C6546),1000000000),IFERROR(IF(VALUE(MID($C6546,2,20))&lt;100000000,VALUE(MID($C6546,2,20)),1000000000),1000000000))+ROW()/100000,"")</f>
        <v/>
      </c>
    </row>
    <row r="6547">
      <c r="E6547" s="14" t="n"/>
      <c r="M6547" s="8">
        <f>IF($C6547="","",L6547*T6547/100)</f>
        <v/>
      </c>
      <c r="S6547" s="8" t="n"/>
      <c r="T6547" s="8" t="n"/>
      <c r="W6547">
        <f>IF($C6547="","",IF($AL6547=1,0,IF($AK6547=1,Settings!$C$6,Settings!$C$7))*100)</f>
        <v/>
      </c>
      <c r="X6547" s="8">
        <f>IF($C6547="","",T6547*W6547/100)</f>
        <v/>
      </c>
      <c r="Y6547" s="8">
        <f>IF($C6547="","",T6547-X6547)</f>
        <v/>
      </c>
      <c r="Z6547" s="8">
        <f>IF($C6547="","",Y6547-M6547)</f>
        <v/>
      </c>
      <c r="AD6547" s="8" t="n"/>
      <c r="AG6547" s="14" t="n"/>
      <c r="AI6547">
        <f>IF($C6547="","",IF(COUNTIF($C$2:$C6547,$C6547)=1,1,0))</f>
        <v/>
      </c>
      <c r="AJ6547">
        <f>IF($AI6547=1,SUMPRODUCT(--($AM$2:$AM$7001&lt;$AM6547))+1,"")</f>
        <v/>
      </c>
      <c r="AK6547">
        <f>IF($C6547="","",IF(OR($P6547=TRUE(),$P6547="TRUE"),1,0))</f>
        <v/>
      </c>
      <c r="AL6547">
        <f>IF($C6547="","",IF(AND($V6547="Yes",SUMPRODUCT((LEN(Settings!$F$6:$F$13)&gt;0)*ISNUMBER(SEARCH(Settings!$F$6:$F$13,$O6547)))=0),1,0))</f>
        <v/>
      </c>
      <c r="AM6547">
        <f>IF($AI6547=1,IFERROR(IF(VALUE($C6547)&lt;100000000,VALUE($C6547),1000000000),IFERROR(IF(VALUE(MID($C6547,2,20))&lt;100000000,VALUE(MID($C6547,2,20)),1000000000),1000000000))+ROW()/100000,"")</f>
        <v/>
      </c>
    </row>
    <row r="6548">
      <c r="E6548" s="14" t="n"/>
      <c r="M6548" s="8">
        <f>IF($C6548="","",L6548*T6548/100)</f>
        <v/>
      </c>
      <c r="S6548" s="8" t="n"/>
      <c r="T6548" s="8" t="n"/>
      <c r="W6548">
        <f>IF($C6548="","",IF($AL6548=1,0,IF($AK6548=1,Settings!$C$6,Settings!$C$7))*100)</f>
        <v/>
      </c>
      <c r="X6548" s="8">
        <f>IF($C6548="","",T6548*W6548/100)</f>
        <v/>
      </c>
      <c r="Y6548" s="8">
        <f>IF($C6548="","",T6548-X6548)</f>
        <v/>
      </c>
      <c r="Z6548" s="8">
        <f>IF($C6548="","",Y6548-M6548)</f>
        <v/>
      </c>
      <c r="AD6548" s="8" t="n"/>
      <c r="AG6548" s="14" t="n"/>
      <c r="AI6548">
        <f>IF($C6548="","",IF(COUNTIF($C$2:$C6548,$C6548)=1,1,0))</f>
        <v/>
      </c>
      <c r="AJ6548">
        <f>IF($AI6548=1,SUMPRODUCT(--($AM$2:$AM$7001&lt;$AM6548))+1,"")</f>
        <v/>
      </c>
      <c r="AK6548">
        <f>IF($C6548="","",IF(OR($P6548=TRUE(),$P6548="TRUE"),1,0))</f>
        <v/>
      </c>
      <c r="AL6548">
        <f>IF($C6548="","",IF(AND($V6548="Yes",SUMPRODUCT((LEN(Settings!$F$6:$F$13)&gt;0)*ISNUMBER(SEARCH(Settings!$F$6:$F$13,$O6548)))=0),1,0))</f>
        <v/>
      </c>
      <c r="AM6548">
        <f>IF($AI6548=1,IFERROR(IF(VALUE($C6548)&lt;100000000,VALUE($C6548),1000000000),IFERROR(IF(VALUE(MID($C6548,2,20))&lt;100000000,VALUE(MID($C6548,2,20)),1000000000),1000000000))+ROW()/100000,"")</f>
        <v/>
      </c>
    </row>
    <row r="6549">
      <c r="E6549" s="14" t="n"/>
      <c r="M6549" s="8">
        <f>IF($C6549="","",L6549*T6549/100)</f>
        <v/>
      </c>
      <c r="S6549" s="8" t="n"/>
      <c r="T6549" s="8" t="n"/>
      <c r="W6549">
        <f>IF($C6549="","",IF($AL6549=1,0,IF($AK6549=1,Settings!$C$6,Settings!$C$7))*100)</f>
        <v/>
      </c>
      <c r="X6549" s="8">
        <f>IF($C6549="","",T6549*W6549/100)</f>
        <v/>
      </c>
      <c r="Y6549" s="8">
        <f>IF($C6549="","",T6549-X6549)</f>
        <v/>
      </c>
      <c r="Z6549" s="8">
        <f>IF($C6549="","",Y6549-M6549)</f>
        <v/>
      </c>
      <c r="AD6549" s="8" t="n"/>
      <c r="AG6549" s="14" t="n"/>
      <c r="AI6549">
        <f>IF($C6549="","",IF(COUNTIF($C$2:$C6549,$C6549)=1,1,0))</f>
        <v/>
      </c>
      <c r="AJ6549">
        <f>IF($AI6549=1,SUMPRODUCT(--($AM$2:$AM$7001&lt;$AM6549))+1,"")</f>
        <v/>
      </c>
      <c r="AK6549">
        <f>IF($C6549="","",IF(OR($P6549=TRUE(),$P6549="TRUE"),1,0))</f>
        <v/>
      </c>
      <c r="AL6549">
        <f>IF($C6549="","",IF(AND($V6549="Yes",SUMPRODUCT((LEN(Settings!$F$6:$F$13)&gt;0)*ISNUMBER(SEARCH(Settings!$F$6:$F$13,$O6549)))=0),1,0))</f>
        <v/>
      </c>
      <c r="AM6549">
        <f>IF($AI6549=1,IFERROR(IF(VALUE($C6549)&lt;100000000,VALUE($C6549),1000000000),IFERROR(IF(VALUE(MID($C6549,2,20))&lt;100000000,VALUE(MID($C6549,2,20)),1000000000),1000000000))+ROW()/100000,"")</f>
        <v/>
      </c>
    </row>
    <row r="6550">
      <c r="E6550" s="14" t="n"/>
      <c r="M6550" s="8">
        <f>IF($C6550="","",L6550*T6550/100)</f>
        <v/>
      </c>
      <c r="S6550" s="8" t="n"/>
      <c r="T6550" s="8" t="n"/>
      <c r="W6550">
        <f>IF($C6550="","",IF($AL6550=1,0,IF($AK6550=1,Settings!$C$6,Settings!$C$7))*100)</f>
        <v/>
      </c>
      <c r="X6550" s="8">
        <f>IF($C6550="","",T6550*W6550/100)</f>
        <v/>
      </c>
      <c r="Y6550" s="8">
        <f>IF($C6550="","",T6550-X6550)</f>
        <v/>
      </c>
      <c r="Z6550" s="8">
        <f>IF($C6550="","",Y6550-M6550)</f>
        <v/>
      </c>
      <c r="AD6550" s="8" t="n"/>
      <c r="AG6550" s="14" t="n"/>
      <c r="AI6550">
        <f>IF($C6550="","",IF(COUNTIF($C$2:$C6550,$C6550)=1,1,0))</f>
        <v/>
      </c>
      <c r="AJ6550">
        <f>IF($AI6550=1,SUMPRODUCT(--($AM$2:$AM$7001&lt;$AM6550))+1,"")</f>
        <v/>
      </c>
      <c r="AK6550">
        <f>IF($C6550="","",IF(OR($P6550=TRUE(),$P6550="TRUE"),1,0))</f>
        <v/>
      </c>
      <c r="AL6550">
        <f>IF($C6550="","",IF(AND($V6550="Yes",SUMPRODUCT((LEN(Settings!$F$6:$F$13)&gt;0)*ISNUMBER(SEARCH(Settings!$F$6:$F$13,$O6550)))=0),1,0))</f>
        <v/>
      </c>
      <c r="AM6550">
        <f>IF($AI6550=1,IFERROR(IF(VALUE($C6550)&lt;100000000,VALUE($C6550),1000000000),IFERROR(IF(VALUE(MID($C6550,2,20))&lt;100000000,VALUE(MID($C6550,2,20)),1000000000),1000000000))+ROW()/100000,"")</f>
        <v/>
      </c>
    </row>
    <row r="6551">
      <c r="E6551" s="14" t="n"/>
      <c r="M6551" s="8">
        <f>IF($C6551="","",L6551*T6551/100)</f>
        <v/>
      </c>
      <c r="S6551" s="8" t="n"/>
      <c r="T6551" s="8" t="n"/>
      <c r="W6551">
        <f>IF($C6551="","",IF($AL6551=1,0,IF($AK6551=1,Settings!$C$6,Settings!$C$7))*100)</f>
        <v/>
      </c>
      <c r="X6551" s="8">
        <f>IF($C6551="","",T6551*W6551/100)</f>
        <v/>
      </c>
      <c r="Y6551" s="8">
        <f>IF($C6551="","",T6551-X6551)</f>
        <v/>
      </c>
      <c r="Z6551" s="8">
        <f>IF($C6551="","",Y6551-M6551)</f>
        <v/>
      </c>
      <c r="AD6551" s="8" t="n"/>
      <c r="AG6551" s="14" t="n"/>
      <c r="AI6551">
        <f>IF($C6551="","",IF(COUNTIF($C$2:$C6551,$C6551)=1,1,0))</f>
        <v/>
      </c>
      <c r="AJ6551">
        <f>IF($AI6551=1,SUMPRODUCT(--($AM$2:$AM$7001&lt;$AM6551))+1,"")</f>
        <v/>
      </c>
      <c r="AK6551">
        <f>IF($C6551="","",IF(OR($P6551=TRUE(),$P6551="TRUE"),1,0))</f>
        <v/>
      </c>
      <c r="AL6551">
        <f>IF($C6551="","",IF(AND($V6551="Yes",SUMPRODUCT((LEN(Settings!$F$6:$F$13)&gt;0)*ISNUMBER(SEARCH(Settings!$F$6:$F$13,$O6551)))=0),1,0))</f>
        <v/>
      </c>
      <c r="AM6551">
        <f>IF($AI6551=1,IFERROR(IF(VALUE($C6551)&lt;100000000,VALUE($C6551),1000000000),IFERROR(IF(VALUE(MID($C6551,2,20))&lt;100000000,VALUE(MID($C6551,2,20)),1000000000),1000000000))+ROW()/100000,"")</f>
        <v/>
      </c>
    </row>
    <row r="6552">
      <c r="E6552" s="14" t="n"/>
      <c r="M6552" s="8">
        <f>IF($C6552="","",L6552*T6552/100)</f>
        <v/>
      </c>
      <c r="S6552" s="8" t="n"/>
      <c r="T6552" s="8" t="n"/>
      <c r="W6552">
        <f>IF($C6552="","",IF($AL6552=1,0,IF($AK6552=1,Settings!$C$6,Settings!$C$7))*100)</f>
        <v/>
      </c>
      <c r="X6552" s="8">
        <f>IF($C6552="","",T6552*W6552/100)</f>
        <v/>
      </c>
      <c r="Y6552" s="8">
        <f>IF($C6552="","",T6552-X6552)</f>
        <v/>
      </c>
      <c r="Z6552" s="8">
        <f>IF($C6552="","",Y6552-M6552)</f>
        <v/>
      </c>
      <c r="AD6552" s="8" t="n"/>
      <c r="AG6552" s="14" t="n"/>
      <c r="AI6552">
        <f>IF($C6552="","",IF(COUNTIF($C$2:$C6552,$C6552)=1,1,0))</f>
        <v/>
      </c>
      <c r="AJ6552">
        <f>IF($AI6552=1,SUMPRODUCT(--($AM$2:$AM$7001&lt;$AM6552))+1,"")</f>
        <v/>
      </c>
      <c r="AK6552">
        <f>IF($C6552="","",IF(OR($P6552=TRUE(),$P6552="TRUE"),1,0))</f>
        <v/>
      </c>
      <c r="AL6552">
        <f>IF($C6552="","",IF(AND($V6552="Yes",SUMPRODUCT((LEN(Settings!$F$6:$F$13)&gt;0)*ISNUMBER(SEARCH(Settings!$F$6:$F$13,$O6552)))=0),1,0))</f>
        <v/>
      </c>
      <c r="AM6552">
        <f>IF($AI6552=1,IFERROR(IF(VALUE($C6552)&lt;100000000,VALUE($C6552),1000000000),IFERROR(IF(VALUE(MID($C6552,2,20))&lt;100000000,VALUE(MID($C6552,2,20)),1000000000),1000000000))+ROW()/100000,"")</f>
        <v/>
      </c>
    </row>
    <row r="6553">
      <c r="E6553" s="14" t="n"/>
      <c r="M6553" s="8">
        <f>IF($C6553="","",L6553*T6553/100)</f>
        <v/>
      </c>
      <c r="S6553" s="8" t="n"/>
      <c r="T6553" s="8" t="n"/>
      <c r="W6553">
        <f>IF($C6553="","",IF($AL6553=1,0,IF($AK6553=1,Settings!$C$6,Settings!$C$7))*100)</f>
        <v/>
      </c>
      <c r="X6553" s="8">
        <f>IF($C6553="","",T6553*W6553/100)</f>
        <v/>
      </c>
      <c r="Y6553" s="8">
        <f>IF($C6553="","",T6553-X6553)</f>
        <v/>
      </c>
      <c r="Z6553" s="8">
        <f>IF($C6553="","",Y6553-M6553)</f>
        <v/>
      </c>
      <c r="AD6553" s="8" t="n"/>
      <c r="AG6553" s="14" t="n"/>
      <c r="AI6553">
        <f>IF($C6553="","",IF(COUNTIF($C$2:$C6553,$C6553)=1,1,0))</f>
        <v/>
      </c>
      <c r="AJ6553">
        <f>IF($AI6553=1,SUMPRODUCT(--($AM$2:$AM$7001&lt;$AM6553))+1,"")</f>
        <v/>
      </c>
      <c r="AK6553">
        <f>IF($C6553="","",IF(OR($P6553=TRUE(),$P6553="TRUE"),1,0))</f>
        <v/>
      </c>
      <c r="AL6553">
        <f>IF($C6553="","",IF(AND($V6553="Yes",SUMPRODUCT((LEN(Settings!$F$6:$F$13)&gt;0)*ISNUMBER(SEARCH(Settings!$F$6:$F$13,$O6553)))=0),1,0))</f>
        <v/>
      </c>
      <c r="AM6553">
        <f>IF($AI6553=1,IFERROR(IF(VALUE($C6553)&lt;100000000,VALUE($C6553),1000000000),IFERROR(IF(VALUE(MID($C6553,2,20))&lt;100000000,VALUE(MID($C6553,2,20)),1000000000),1000000000))+ROW()/100000,"")</f>
        <v/>
      </c>
    </row>
    <row r="6554">
      <c r="E6554" s="14" t="n"/>
      <c r="M6554" s="8">
        <f>IF($C6554="","",L6554*T6554/100)</f>
        <v/>
      </c>
      <c r="S6554" s="8" t="n"/>
      <c r="T6554" s="8" t="n"/>
      <c r="W6554">
        <f>IF($C6554="","",IF($AL6554=1,0,IF($AK6554=1,Settings!$C$6,Settings!$C$7))*100)</f>
        <v/>
      </c>
      <c r="X6554" s="8">
        <f>IF($C6554="","",T6554*W6554/100)</f>
        <v/>
      </c>
      <c r="Y6554" s="8">
        <f>IF($C6554="","",T6554-X6554)</f>
        <v/>
      </c>
      <c r="Z6554" s="8">
        <f>IF($C6554="","",Y6554-M6554)</f>
        <v/>
      </c>
      <c r="AD6554" s="8" t="n"/>
      <c r="AG6554" s="14" t="n"/>
      <c r="AI6554">
        <f>IF($C6554="","",IF(COUNTIF($C$2:$C6554,$C6554)=1,1,0))</f>
        <v/>
      </c>
      <c r="AJ6554">
        <f>IF($AI6554=1,SUMPRODUCT(--($AM$2:$AM$7001&lt;$AM6554))+1,"")</f>
        <v/>
      </c>
      <c r="AK6554">
        <f>IF($C6554="","",IF(OR($P6554=TRUE(),$P6554="TRUE"),1,0))</f>
        <v/>
      </c>
      <c r="AL6554">
        <f>IF($C6554="","",IF(AND($V6554="Yes",SUMPRODUCT((LEN(Settings!$F$6:$F$13)&gt;0)*ISNUMBER(SEARCH(Settings!$F$6:$F$13,$O6554)))=0),1,0))</f>
        <v/>
      </c>
      <c r="AM6554">
        <f>IF($AI6554=1,IFERROR(IF(VALUE($C6554)&lt;100000000,VALUE($C6554),1000000000),IFERROR(IF(VALUE(MID($C6554,2,20))&lt;100000000,VALUE(MID($C6554,2,20)),1000000000),1000000000))+ROW()/100000,"")</f>
        <v/>
      </c>
    </row>
    <row r="6555">
      <c r="E6555" s="14" t="n"/>
      <c r="M6555" s="8">
        <f>IF($C6555="","",L6555*T6555/100)</f>
        <v/>
      </c>
      <c r="S6555" s="8" t="n"/>
      <c r="T6555" s="8" t="n"/>
      <c r="W6555">
        <f>IF($C6555="","",IF($AL6555=1,0,IF($AK6555=1,Settings!$C$6,Settings!$C$7))*100)</f>
        <v/>
      </c>
      <c r="X6555" s="8">
        <f>IF($C6555="","",T6555*W6555/100)</f>
        <v/>
      </c>
      <c r="Y6555" s="8">
        <f>IF($C6555="","",T6555-X6555)</f>
        <v/>
      </c>
      <c r="Z6555" s="8">
        <f>IF($C6555="","",Y6555-M6555)</f>
        <v/>
      </c>
      <c r="AD6555" s="8" t="n"/>
      <c r="AG6555" s="14" t="n"/>
      <c r="AI6555">
        <f>IF($C6555="","",IF(COUNTIF($C$2:$C6555,$C6555)=1,1,0))</f>
        <v/>
      </c>
      <c r="AJ6555">
        <f>IF($AI6555=1,SUMPRODUCT(--($AM$2:$AM$7001&lt;$AM6555))+1,"")</f>
        <v/>
      </c>
      <c r="AK6555">
        <f>IF($C6555="","",IF(OR($P6555=TRUE(),$P6555="TRUE"),1,0))</f>
        <v/>
      </c>
      <c r="AL6555">
        <f>IF($C6555="","",IF(AND($V6555="Yes",SUMPRODUCT((LEN(Settings!$F$6:$F$13)&gt;0)*ISNUMBER(SEARCH(Settings!$F$6:$F$13,$O6555)))=0),1,0))</f>
        <v/>
      </c>
      <c r="AM6555">
        <f>IF($AI6555=1,IFERROR(IF(VALUE($C6555)&lt;100000000,VALUE($C6555),1000000000),IFERROR(IF(VALUE(MID($C6555,2,20))&lt;100000000,VALUE(MID($C6555,2,20)),1000000000),1000000000))+ROW()/100000,"")</f>
        <v/>
      </c>
    </row>
    <row r="6556">
      <c r="E6556" s="14" t="n"/>
      <c r="M6556" s="8">
        <f>IF($C6556="","",L6556*T6556/100)</f>
        <v/>
      </c>
      <c r="S6556" s="8" t="n"/>
      <c r="T6556" s="8" t="n"/>
      <c r="W6556">
        <f>IF($C6556="","",IF($AL6556=1,0,IF($AK6556=1,Settings!$C$6,Settings!$C$7))*100)</f>
        <v/>
      </c>
      <c r="X6556" s="8">
        <f>IF($C6556="","",T6556*W6556/100)</f>
        <v/>
      </c>
      <c r="Y6556" s="8">
        <f>IF($C6556="","",T6556-X6556)</f>
        <v/>
      </c>
      <c r="Z6556" s="8">
        <f>IF($C6556="","",Y6556-M6556)</f>
        <v/>
      </c>
      <c r="AD6556" s="8" t="n"/>
      <c r="AG6556" s="14" t="n"/>
      <c r="AI6556">
        <f>IF($C6556="","",IF(COUNTIF($C$2:$C6556,$C6556)=1,1,0))</f>
        <v/>
      </c>
      <c r="AJ6556">
        <f>IF($AI6556=1,SUMPRODUCT(--($AM$2:$AM$7001&lt;$AM6556))+1,"")</f>
        <v/>
      </c>
      <c r="AK6556">
        <f>IF($C6556="","",IF(OR($P6556=TRUE(),$P6556="TRUE"),1,0))</f>
        <v/>
      </c>
      <c r="AL6556">
        <f>IF($C6556="","",IF(AND($V6556="Yes",SUMPRODUCT((LEN(Settings!$F$6:$F$13)&gt;0)*ISNUMBER(SEARCH(Settings!$F$6:$F$13,$O6556)))=0),1,0))</f>
        <v/>
      </c>
      <c r="AM6556">
        <f>IF($AI6556=1,IFERROR(IF(VALUE($C6556)&lt;100000000,VALUE($C6556),1000000000),IFERROR(IF(VALUE(MID($C6556,2,20))&lt;100000000,VALUE(MID($C6556,2,20)),1000000000),1000000000))+ROW()/100000,"")</f>
        <v/>
      </c>
    </row>
    <row r="6557">
      <c r="E6557" s="14" t="n"/>
      <c r="M6557" s="8">
        <f>IF($C6557="","",L6557*T6557/100)</f>
        <v/>
      </c>
      <c r="S6557" s="8" t="n"/>
      <c r="T6557" s="8" t="n"/>
      <c r="W6557">
        <f>IF($C6557="","",IF($AL6557=1,0,IF($AK6557=1,Settings!$C$6,Settings!$C$7))*100)</f>
        <v/>
      </c>
      <c r="X6557" s="8">
        <f>IF($C6557="","",T6557*W6557/100)</f>
        <v/>
      </c>
      <c r="Y6557" s="8">
        <f>IF($C6557="","",T6557-X6557)</f>
        <v/>
      </c>
      <c r="Z6557" s="8">
        <f>IF($C6557="","",Y6557-M6557)</f>
        <v/>
      </c>
      <c r="AD6557" s="8" t="n"/>
      <c r="AG6557" s="14" t="n"/>
      <c r="AI6557">
        <f>IF($C6557="","",IF(COUNTIF($C$2:$C6557,$C6557)=1,1,0))</f>
        <v/>
      </c>
      <c r="AJ6557">
        <f>IF($AI6557=1,SUMPRODUCT(--($AM$2:$AM$7001&lt;$AM6557))+1,"")</f>
        <v/>
      </c>
      <c r="AK6557">
        <f>IF($C6557="","",IF(OR($P6557=TRUE(),$P6557="TRUE"),1,0))</f>
        <v/>
      </c>
      <c r="AL6557">
        <f>IF($C6557="","",IF(AND($V6557="Yes",SUMPRODUCT((LEN(Settings!$F$6:$F$13)&gt;0)*ISNUMBER(SEARCH(Settings!$F$6:$F$13,$O6557)))=0),1,0))</f>
        <v/>
      </c>
      <c r="AM6557">
        <f>IF($AI6557=1,IFERROR(IF(VALUE($C6557)&lt;100000000,VALUE($C6557),1000000000),IFERROR(IF(VALUE(MID($C6557,2,20))&lt;100000000,VALUE(MID($C6557,2,20)),1000000000),1000000000))+ROW()/100000,"")</f>
        <v/>
      </c>
    </row>
    <row r="6558">
      <c r="E6558" s="14" t="n"/>
      <c r="M6558" s="8">
        <f>IF($C6558="","",L6558*T6558/100)</f>
        <v/>
      </c>
      <c r="S6558" s="8" t="n"/>
      <c r="T6558" s="8" t="n"/>
      <c r="W6558">
        <f>IF($C6558="","",IF($AL6558=1,0,IF($AK6558=1,Settings!$C$6,Settings!$C$7))*100)</f>
        <v/>
      </c>
      <c r="X6558" s="8">
        <f>IF($C6558="","",T6558*W6558/100)</f>
        <v/>
      </c>
      <c r="Y6558" s="8">
        <f>IF($C6558="","",T6558-X6558)</f>
        <v/>
      </c>
      <c r="Z6558" s="8">
        <f>IF($C6558="","",Y6558-M6558)</f>
        <v/>
      </c>
      <c r="AD6558" s="8" t="n"/>
      <c r="AG6558" s="14" t="n"/>
      <c r="AI6558">
        <f>IF($C6558="","",IF(COUNTIF($C$2:$C6558,$C6558)=1,1,0))</f>
        <v/>
      </c>
      <c r="AJ6558">
        <f>IF($AI6558=1,SUMPRODUCT(--($AM$2:$AM$7001&lt;$AM6558))+1,"")</f>
        <v/>
      </c>
      <c r="AK6558">
        <f>IF($C6558="","",IF(OR($P6558=TRUE(),$P6558="TRUE"),1,0))</f>
        <v/>
      </c>
      <c r="AL6558">
        <f>IF($C6558="","",IF(AND($V6558="Yes",SUMPRODUCT((LEN(Settings!$F$6:$F$13)&gt;0)*ISNUMBER(SEARCH(Settings!$F$6:$F$13,$O6558)))=0),1,0))</f>
        <v/>
      </c>
      <c r="AM6558">
        <f>IF($AI6558=1,IFERROR(IF(VALUE($C6558)&lt;100000000,VALUE($C6558),1000000000),IFERROR(IF(VALUE(MID($C6558,2,20))&lt;100000000,VALUE(MID($C6558,2,20)),1000000000),1000000000))+ROW()/100000,"")</f>
        <v/>
      </c>
    </row>
    <row r="6559">
      <c r="E6559" s="14" t="n"/>
      <c r="M6559" s="8">
        <f>IF($C6559="","",L6559*T6559/100)</f>
        <v/>
      </c>
      <c r="S6559" s="8" t="n"/>
      <c r="T6559" s="8" t="n"/>
      <c r="W6559">
        <f>IF($C6559="","",IF($AL6559=1,0,IF($AK6559=1,Settings!$C$6,Settings!$C$7))*100)</f>
        <v/>
      </c>
      <c r="X6559" s="8">
        <f>IF($C6559="","",T6559*W6559/100)</f>
        <v/>
      </c>
      <c r="Y6559" s="8">
        <f>IF($C6559="","",T6559-X6559)</f>
        <v/>
      </c>
      <c r="Z6559" s="8">
        <f>IF($C6559="","",Y6559-M6559)</f>
        <v/>
      </c>
      <c r="AD6559" s="8" t="n"/>
      <c r="AG6559" s="14" t="n"/>
      <c r="AI6559">
        <f>IF($C6559="","",IF(COUNTIF($C$2:$C6559,$C6559)=1,1,0))</f>
        <v/>
      </c>
      <c r="AJ6559">
        <f>IF($AI6559=1,SUMPRODUCT(--($AM$2:$AM$7001&lt;$AM6559))+1,"")</f>
        <v/>
      </c>
      <c r="AK6559">
        <f>IF($C6559="","",IF(OR($P6559=TRUE(),$P6559="TRUE"),1,0))</f>
        <v/>
      </c>
      <c r="AL6559">
        <f>IF($C6559="","",IF(AND($V6559="Yes",SUMPRODUCT((LEN(Settings!$F$6:$F$13)&gt;0)*ISNUMBER(SEARCH(Settings!$F$6:$F$13,$O6559)))=0),1,0))</f>
        <v/>
      </c>
      <c r="AM6559">
        <f>IF($AI6559=1,IFERROR(IF(VALUE($C6559)&lt;100000000,VALUE($C6559),1000000000),IFERROR(IF(VALUE(MID($C6559,2,20))&lt;100000000,VALUE(MID($C6559,2,20)),1000000000),1000000000))+ROW()/100000,"")</f>
        <v/>
      </c>
    </row>
    <row r="6560">
      <c r="E6560" s="14" t="n"/>
      <c r="M6560" s="8">
        <f>IF($C6560="","",L6560*T6560/100)</f>
        <v/>
      </c>
      <c r="S6560" s="8" t="n"/>
      <c r="T6560" s="8" t="n"/>
      <c r="W6560">
        <f>IF($C6560="","",IF($AL6560=1,0,IF($AK6560=1,Settings!$C$6,Settings!$C$7))*100)</f>
        <v/>
      </c>
      <c r="X6560" s="8">
        <f>IF($C6560="","",T6560*W6560/100)</f>
        <v/>
      </c>
      <c r="Y6560" s="8">
        <f>IF($C6560="","",T6560-X6560)</f>
        <v/>
      </c>
      <c r="Z6560" s="8">
        <f>IF($C6560="","",Y6560-M6560)</f>
        <v/>
      </c>
      <c r="AD6560" s="8" t="n"/>
      <c r="AG6560" s="14" t="n"/>
      <c r="AI6560">
        <f>IF($C6560="","",IF(COUNTIF($C$2:$C6560,$C6560)=1,1,0))</f>
        <v/>
      </c>
      <c r="AJ6560">
        <f>IF($AI6560=1,SUMPRODUCT(--($AM$2:$AM$7001&lt;$AM6560))+1,"")</f>
        <v/>
      </c>
      <c r="AK6560">
        <f>IF($C6560="","",IF(OR($P6560=TRUE(),$P6560="TRUE"),1,0))</f>
        <v/>
      </c>
      <c r="AL6560">
        <f>IF($C6560="","",IF(AND($V6560="Yes",SUMPRODUCT((LEN(Settings!$F$6:$F$13)&gt;0)*ISNUMBER(SEARCH(Settings!$F$6:$F$13,$O6560)))=0),1,0))</f>
        <v/>
      </c>
      <c r="AM6560">
        <f>IF($AI6560=1,IFERROR(IF(VALUE($C6560)&lt;100000000,VALUE($C6560),1000000000),IFERROR(IF(VALUE(MID($C6560,2,20))&lt;100000000,VALUE(MID($C6560,2,20)),1000000000),1000000000))+ROW()/100000,"")</f>
        <v/>
      </c>
    </row>
    <row r="6561">
      <c r="E6561" s="14" t="n"/>
      <c r="M6561" s="8">
        <f>IF($C6561="","",L6561*T6561/100)</f>
        <v/>
      </c>
      <c r="S6561" s="8" t="n"/>
      <c r="T6561" s="8" t="n"/>
      <c r="W6561">
        <f>IF($C6561="","",IF($AL6561=1,0,IF($AK6561=1,Settings!$C$6,Settings!$C$7))*100)</f>
        <v/>
      </c>
      <c r="X6561" s="8">
        <f>IF($C6561="","",T6561*W6561/100)</f>
        <v/>
      </c>
      <c r="Y6561" s="8">
        <f>IF($C6561="","",T6561-X6561)</f>
        <v/>
      </c>
      <c r="Z6561" s="8">
        <f>IF($C6561="","",Y6561-M6561)</f>
        <v/>
      </c>
      <c r="AD6561" s="8" t="n"/>
      <c r="AG6561" s="14" t="n"/>
      <c r="AI6561">
        <f>IF($C6561="","",IF(COUNTIF($C$2:$C6561,$C6561)=1,1,0))</f>
        <v/>
      </c>
      <c r="AJ6561">
        <f>IF($AI6561=1,SUMPRODUCT(--($AM$2:$AM$7001&lt;$AM6561))+1,"")</f>
        <v/>
      </c>
      <c r="AK6561">
        <f>IF($C6561="","",IF(OR($P6561=TRUE(),$P6561="TRUE"),1,0))</f>
        <v/>
      </c>
      <c r="AL6561">
        <f>IF($C6561="","",IF(AND($V6561="Yes",SUMPRODUCT((LEN(Settings!$F$6:$F$13)&gt;0)*ISNUMBER(SEARCH(Settings!$F$6:$F$13,$O6561)))=0),1,0))</f>
        <v/>
      </c>
      <c r="AM6561">
        <f>IF($AI6561=1,IFERROR(IF(VALUE($C6561)&lt;100000000,VALUE($C6561),1000000000),IFERROR(IF(VALUE(MID($C6561,2,20))&lt;100000000,VALUE(MID($C6561,2,20)),1000000000),1000000000))+ROW()/100000,"")</f>
        <v/>
      </c>
    </row>
    <row r="6562">
      <c r="E6562" s="14" t="n"/>
      <c r="M6562" s="8">
        <f>IF($C6562="","",L6562*T6562/100)</f>
        <v/>
      </c>
      <c r="S6562" s="8" t="n"/>
      <c r="T6562" s="8" t="n"/>
      <c r="W6562">
        <f>IF($C6562="","",IF($AL6562=1,0,IF($AK6562=1,Settings!$C$6,Settings!$C$7))*100)</f>
        <v/>
      </c>
      <c r="X6562" s="8">
        <f>IF($C6562="","",T6562*W6562/100)</f>
        <v/>
      </c>
      <c r="Y6562" s="8">
        <f>IF($C6562="","",T6562-X6562)</f>
        <v/>
      </c>
      <c r="Z6562" s="8">
        <f>IF($C6562="","",Y6562-M6562)</f>
        <v/>
      </c>
      <c r="AD6562" s="8" t="n"/>
      <c r="AG6562" s="14" t="n"/>
      <c r="AI6562">
        <f>IF($C6562="","",IF(COUNTIF($C$2:$C6562,$C6562)=1,1,0))</f>
        <v/>
      </c>
      <c r="AJ6562">
        <f>IF($AI6562=1,SUMPRODUCT(--($AM$2:$AM$7001&lt;$AM6562))+1,"")</f>
        <v/>
      </c>
      <c r="AK6562">
        <f>IF($C6562="","",IF(OR($P6562=TRUE(),$P6562="TRUE"),1,0))</f>
        <v/>
      </c>
      <c r="AL6562">
        <f>IF($C6562="","",IF(AND($V6562="Yes",SUMPRODUCT((LEN(Settings!$F$6:$F$13)&gt;0)*ISNUMBER(SEARCH(Settings!$F$6:$F$13,$O6562)))=0),1,0))</f>
        <v/>
      </c>
      <c r="AM6562">
        <f>IF($AI6562=1,IFERROR(IF(VALUE($C6562)&lt;100000000,VALUE($C6562),1000000000),IFERROR(IF(VALUE(MID($C6562,2,20))&lt;100000000,VALUE(MID($C6562,2,20)),1000000000),1000000000))+ROW()/100000,"")</f>
        <v/>
      </c>
    </row>
    <row r="6563">
      <c r="E6563" s="14" t="n"/>
      <c r="M6563" s="8">
        <f>IF($C6563="","",L6563*T6563/100)</f>
        <v/>
      </c>
      <c r="S6563" s="8" t="n"/>
      <c r="T6563" s="8" t="n"/>
      <c r="W6563">
        <f>IF($C6563="","",IF($AL6563=1,0,IF($AK6563=1,Settings!$C$6,Settings!$C$7))*100)</f>
        <v/>
      </c>
      <c r="X6563" s="8">
        <f>IF($C6563="","",T6563*W6563/100)</f>
        <v/>
      </c>
      <c r="Y6563" s="8">
        <f>IF($C6563="","",T6563-X6563)</f>
        <v/>
      </c>
      <c r="Z6563" s="8">
        <f>IF($C6563="","",Y6563-M6563)</f>
        <v/>
      </c>
      <c r="AD6563" s="8" t="n"/>
      <c r="AG6563" s="14" t="n"/>
      <c r="AI6563">
        <f>IF($C6563="","",IF(COUNTIF($C$2:$C6563,$C6563)=1,1,0))</f>
        <v/>
      </c>
      <c r="AJ6563">
        <f>IF($AI6563=1,SUMPRODUCT(--($AM$2:$AM$7001&lt;$AM6563))+1,"")</f>
        <v/>
      </c>
      <c r="AK6563">
        <f>IF($C6563="","",IF(OR($P6563=TRUE(),$P6563="TRUE"),1,0))</f>
        <v/>
      </c>
      <c r="AL6563">
        <f>IF($C6563="","",IF(AND($V6563="Yes",SUMPRODUCT((LEN(Settings!$F$6:$F$13)&gt;0)*ISNUMBER(SEARCH(Settings!$F$6:$F$13,$O6563)))=0),1,0))</f>
        <v/>
      </c>
      <c r="AM6563">
        <f>IF($AI6563=1,IFERROR(IF(VALUE($C6563)&lt;100000000,VALUE($C6563),1000000000),IFERROR(IF(VALUE(MID($C6563,2,20))&lt;100000000,VALUE(MID($C6563,2,20)),1000000000),1000000000))+ROW()/100000,"")</f>
        <v/>
      </c>
    </row>
    <row r="6564">
      <c r="E6564" s="14" t="n"/>
      <c r="M6564" s="8">
        <f>IF($C6564="","",L6564*T6564/100)</f>
        <v/>
      </c>
      <c r="S6564" s="8" t="n"/>
      <c r="T6564" s="8" t="n"/>
      <c r="W6564">
        <f>IF($C6564="","",IF($AL6564=1,0,IF($AK6564=1,Settings!$C$6,Settings!$C$7))*100)</f>
        <v/>
      </c>
      <c r="X6564" s="8">
        <f>IF($C6564="","",T6564*W6564/100)</f>
        <v/>
      </c>
      <c r="Y6564" s="8">
        <f>IF($C6564="","",T6564-X6564)</f>
        <v/>
      </c>
      <c r="Z6564" s="8">
        <f>IF($C6564="","",Y6564-M6564)</f>
        <v/>
      </c>
      <c r="AD6564" s="8" t="n"/>
      <c r="AG6564" s="14" t="n"/>
      <c r="AI6564">
        <f>IF($C6564="","",IF(COUNTIF($C$2:$C6564,$C6564)=1,1,0))</f>
        <v/>
      </c>
      <c r="AJ6564">
        <f>IF($AI6564=1,SUMPRODUCT(--($AM$2:$AM$7001&lt;$AM6564))+1,"")</f>
        <v/>
      </c>
      <c r="AK6564">
        <f>IF($C6564="","",IF(OR($P6564=TRUE(),$P6564="TRUE"),1,0))</f>
        <v/>
      </c>
      <c r="AL6564">
        <f>IF($C6564="","",IF(AND($V6564="Yes",SUMPRODUCT((LEN(Settings!$F$6:$F$13)&gt;0)*ISNUMBER(SEARCH(Settings!$F$6:$F$13,$O6564)))=0),1,0))</f>
        <v/>
      </c>
      <c r="AM6564">
        <f>IF($AI6564=1,IFERROR(IF(VALUE($C6564)&lt;100000000,VALUE($C6564),1000000000),IFERROR(IF(VALUE(MID($C6564,2,20))&lt;100000000,VALUE(MID($C6564,2,20)),1000000000),1000000000))+ROW()/100000,"")</f>
        <v/>
      </c>
    </row>
    <row r="6565">
      <c r="E6565" s="14" t="n"/>
      <c r="M6565" s="8">
        <f>IF($C6565="","",L6565*T6565/100)</f>
        <v/>
      </c>
      <c r="S6565" s="8" t="n"/>
      <c r="T6565" s="8" t="n"/>
      <c r="W6565">
        <f>IF($C6565="","",IF($AL6565=1,0,IF($AK6565=1,Settings!$C$6,Settings!$C$7))*100)</f>
        <v/>
      </c>
      <c r="X6565" s="8">
        <f>IF($C6565="","",T6565*W6565/100)</f>
        <v/>
      </c>
      <c r="Y6565" s="8">
        <f>IF($C6565="","",T6565-X6565)</f>
        <v/>
      </c>
      <c r="Z6565" s="8">
        <f>IF($C6565="","",Y6565-M6565)</f>
        <v/>
      </c>
      <c r="AD6565" s="8" t="n"/>
      <c r="AG6565" s="14" t="n"/>
      <c r="AI6565">
        <f>IF($C6565="","",IF(COUNTIF($C$2:$C6565,$C6565)=1,1,0))</f>
        <v/>
      </c>
      <c r="AJ6565">
        <f>IF($AI6565=1,SUMPRODUCT(--($AM$2:$AM$7001&lt;$AM6565))+1,"")</f>
        <v/>
      </c>
      <c r="AK6565">
        <f>IF($C6565="","",IF(OR($P6565=TRUE(),$P6565="TRUE"),1,0))</f>
        <v/>
      </c>
      <c r="AL6565">
        <f>IF($C6565="","",IF(AND($V6565="Yes",SUMPRODUCT((LEN(Settings!$F$6:$F$13)&gt;0)*ISNUMBER(SEARCH(Settings!$F$6:$F$13,$O6565)))=0),1,0))</f>
        <v/>
      </c>
      <c r="AM6565">
        <f>IF($AI6565=1,IFERROR(IF(VALUE($C6565)&lt;100000000,VALUE($C6565),1000000000),IFERROR(IF(VALUE(MID($C6565,2,20))&lt;100000000,VALUE(MID($C6565,2,20)),1000000000),1000000000))+ROW()/100000,"")</f>
        <v/>
      </c>
    </row>
    <row r="6566">
      <c r="E6566" s="14" t="n"/>
      <c r="M6566" s="8">
        <f>IF($C6566="","",L6566*T6566/100)</f>
        <v/>
      </c>
      <c r="S6566" s="8" t="n"/>
      <c r="T6566" s="8" t="n"/>
      <c r="W6566">
        <f>IF($C6566="","",IF($AL6566=1,0,IF($AK6566=1,Settings!$C$6,Settings!$C$7))*100)</f>
        <v/>
      </c>
      <c r="X6566" s="8">
        <f>IF($C6566="","",T6566*W6566/100)</f>
        <v/>
      </c>
      <c r="Y6566" s="8">
        <f>IF($C6566="","",T6566-X6566)</f>
        <v/>
      </c>
      <c r="Z6566" s="8">
        <f>IF($C6566="","",Y6566-M6566)</f>
        <v/>
      </c>
      <c r="AD6566" s="8" t="n"/>
      <c r="AG6566" s="14" t="n"/>
      <c r="AI6566">
        <f>IF($C6566="","",IF(COUNTIF($C$2:$C6566,$C6566)=1,1,0))</f>
        <v/>
      </c>
      <c r="AJ6566">
        <f>IF($AI6566=1,SUMPRODUCT(--($AM$2:$AM$7001&lt;$AM6566))+1,"")</f>
        <v/>
      </c>
      <c r="AK6566">
        <f>IF($C6566="","",IF(OR($P6566=TRUE(),$P6566="TRUE"),1,0))</f>
        <v/>
      </c>
      <c r="AL6566">
        <f>IF($C6566="","",IF(AND($V6566="Yes",SUMPRODUCT((LEN(Settings!$F$6:$F$13)&gt;0)*ISNUMBER(SEARCH(Settings!$F$6:$F$13,$O6566)))=0),1,0))</f>
        <v/>
      </c>
      <c r="AM6566">
        <f>IF($AI6566=1,IFERROR(IF(VALUE($C6566)&lt;100000000,VALUE($C6566),1000000000),IFERROR(IF(VALUE(MID($C6566,2,20))&lt;100000000,VALUE(MID($C6566,2,20)),1000000000),1000000000))+ROW()/100000,"")</f>
        <v/>
      </c>
    </row>
    <row r="6567">
      <c r="E6567" s="14" t="n"/>
      <c r="M6567" s="8">
        <f>IF($C6567="","",L6567*T6567/100)</f>
        <v/>
      </c>
      <c r="S6567" s="8" t="n"/>
      <c r="T6567" s="8" t="n"/>
      <c r="W6567">
        <f>IF($C6567="","",IF($AL6567=1,0,IF($AK6567=1,Settings!$C$6,Settings!$C$7))*100)</f>
        <v/>
      </c>
      <c r="X6567" s="8">
        <f>IF($C6567="","",T6567*W6567/100)</f>
        <v/>
      </c>
      <c r="Y6567" s="8">
        <f>IF($C6567="","",T6567-X6567)</f>
        <v/>
      </c>
      <c r="Z6567" s="8">
        <f>IF($C6567="","",Y6567-M6567)</f>
        <v/>
      </c>
      <c r="AD6567" s="8" t="n"/>
      <c r="AG6567" s="14" t="n"/>
      <c r="AI6567">
        <f>IF($C6567="","",IF(COUNTIF($C$2:$C6567,$C6567)=1,1,0))</f>
        <v/>
      </c>
      <c r="AJ6567">
        <f>IF($AI6567=1,SUMPRODUCT(--($AM$2:$AM$7001&lt;$AM6567))+1,"")</f>
        <v/>
      </c>
      <c r="AK6567">
        <f>IF($C6567="","",IF(OR($P6567=TRUE(),$P6567="TRUE"),1,0))</f>
        <v/>
      </c>
      <c r="AL6567">
        <f>IF($C6567="","",IF(AND($V6567="Yes",SUMPRODUCT((LEN(Settings!$F$6:$F$13)&gt;0)*ISNUMBER(SEARCH(Settings!$F$6:$F$13,$O6567)))=0),1,0))</f>
        <v/>
      </c>
      <c r="AM6567">
        <f>IF($AI6567=1,IFERROR(IF(VALUE($C6567)&lt;100000000,VALUE($C6567),1000000000),IFERROR(IF(VALUE(MID($C6567,2,20))&lt;100000000,VALUE(MID($C6567,2,20)),1000000000),1000000000))+ROW()/100000,"")</f>
        <v/>
      </c>
    </row>
    <row r="6568">
      <c r="E6568" s="14" t="n"/>
      <c r="M6568" s="8">
        <f>IF($C6568="","",L6568*T6568/100)</f>
        <v/>
      </c>
      <c r="S6568" s="8" t="n"/>
      <c r="T6568" s="8" t="n"/>
      <c r="W6568">
        <f>IF($C6568="","",IF($AL6568=1,0,IF($AK6568=1,Settings!$C$6,Settings!$C$7))*100)</f>
        <v/>
      </c>
      <c r="X6568" s="8">
        <f>IF($C6568="","",T6568*W6568/100)</f>
        <v/>
      </c>
      <c r="Y6568" s="8">
        <f>IF($C6568="","",T6568-X6568)</f>
        <v/>
      </c>
      <c r="Z6568" s="8">
        <f>IF($C6568="","",Y6568-M6568)</f>
        <v/>
      </c>
      <c r="AD6568" s="8" t="n"/>
      <c r="AG6568" s="14" t="n"/>
      <c r="AI6568">
        <f>IF($C6568="","",IF(COUNTIF($C$2:$C6568,$C6568)=1,1,0))</f>
        <v/>
      </c>
      <c r="AJ6568">
        <f>IF($AI6568=1,SUMPRODUCT(--($AM$2:$AM$7001&lt;$AM6568))+1,"")</f>
        <v/>
      </c>
      <c r="AK6568">
        <f>IF($C6568="","",IF(OR($P6568=TRUE(),$P6568="TRUE"),1,0))</f>
        <v/>
      </c>
      <c r="AL6568">
        <f>IF($C6568="","",IF(AND($V6568="Yes",SUMPRODUCT((LEN(Settings!$F$6:$F$13)&gt;0)*ISNUMBER(SEARCH(Settings!$F$6:$F$13,$O6568)))=0),1,0))</f>
        <v/>
      </c>
      <c r="AM6568">
        <f>IF($AI6568=1,IFERROR(IF(VALUE($C6568)&lt;100000000,VALUE($C6568),1000000000),IFERROR(IF(VALUE(MID($C6568,2,20))&lt;100000000,VALUE(MID($C6568,2,20)),1000000000),1000000000))+ROW()/100000,"")</f>
        <v/>
      </c>
    </row>
    <row r="6569">
      <c r="E6569" s="14" t="n"/>
      <c r="M6569" s="8">
        <f>IF($C6569="","",L6569*T6569/100)</f>
        <v/>
      </c>
      <c r="S6569" s="8" t="n"/>
      <c r="T6569" s="8" t="n"/>
      <c r="W6569">
        <f>IF($C6569="","",IF($AL6569=1,0,IF($AK6569=1,Settings!$C$6,Settings!$C$7))*100)</f>
        <v/>
      </c>
      <c r="X6569" s="8">
        <f>IF($C6569="","",T6569*W6569/100)</f>
        <v/>
      </c>
      <c r="Y6569" s="8">
        <f>IF($C6569="","",T6569-X6569)</f>
        <v/>
      </c>
      <c r="Z6569" s="8">
        <f>IF($C6569="","",Y6569-M6569)</f>
        <v/>
      </c>
      <c r="AD6569" s="8" t="n"/>
      <c r="AG6569" s="14" t="n"/>
      <c r="AI6569">
        <f>IF($C6569="","",IF(COUNTIF($C$2:$C6569,$C6569)=1,1,0))</f>
        <v/>
      </c>
      <c r="AJ6569">
        <f>IF($AI6569=1,SUMPRODUCT(--($AM$2:$AM$7001&lt;$AM6569))+1,"")</f>
        <v/>
      </c>
      <c r="AK6569">
        <f>IF($C6569="","",IF(OR($P6569=TRUE(),$P6569="TRUE"),1,0))</f>
        <v/>
      </c>
      <c r="AL6569">
        <f>IF($C6569="","",IF(AND($V6569="Yes",SUMPRODUCT((LEN(Settings!$F$6:$F$13)&gt;0)*ISNUMBER(SEARCH(Settings!$F$6:$F$13,$O6569)))=0),1,0))</f>
        <v/>
      </c>
      <c r="AM6569">
        <f>IF($AI6569=1,IFERROR(IF(VALUE($C6569)&lt;100000000,VALUE($C6569),1000000000),IFERROR(IF(VALUE(MID($C6569,2,20))&lt;100000000,VALUE(MID($C6569,2,20)),1000000000),1000000000))+ROW()/100000,"")</f>
        <v/>
      </c>
    </row>
    <row r="6570">
      <c r="E6570" s="14" t="n"/>
      <c r="M6570" s="8">
        <f>IF($C6570="","",L6570*T6570/100)</f>
        <v/>
      </c>
      <c r="S6570" s="8" t="n"/>
      <c r="T6570" s="8" t="n"/>
      <c r="W6570">
        <f>IF($C6570="","",IF($AL6570=1,0,IF($AK6570=1,Settings!$C$6,Settings!$C$7))*100)</f>
        <v/>
      </c>
      <c r="X6570" s="8">
        <f>IF($C6570="","",T6570*W6570/100)</f>
        <v/>
      </c>
      <c r="Y6570" s="8">
        <f>IF($C6570="","",T6570-X6570)</f>
        <v/>
      </c>
      <c r="Z6570" s="8">
        <f>IF($C6570="","",Y6570-M6570)</f>
        <v/>
      </c>
      <c r="AD6570" s="8" t="n"/>
      <c r="AG6570" s="14" t="n"/>
      <c r="AI6570">
        <f>IF($C6570="","",IF(COUNTIF($C$2:$C6570,$C6570)=1,1,0))</f>
        <v/>
      </c>
      <c r="AJ6570">
        <f>IF($AI6570=1,SUMPRODUCT(--($AM$2:$AM$7001&lt;$AM6570))+1,"")</f>
        <v/>
      </c>
      <c r="AK6570">
        <f>IF($C6570="","",IF(OR($P6570=TRUE(),$P6570="TRUE"),1,0))</f>
        <v/>
      </c>
      <c r="AL6570">
        <f>IF($C6570="","",IF(AND($V6570="Yes",SUMPRODUCT((LEN(Settings!$F$6:$F$13)&gt;0)*ISNUMBER(SEARCH(Settings!$F$6:$F$13,$O6570)))=0),1,0))</f>
        <v/>
      </c>
      <c r="AM6570">
        <f>IF($AI6570=1,IFERROR(IF(VALUE($C6570)&lt;100000000,VALUE($C6570),1000000000),IFERROR(IF(VALUE(MID($C6570,2,20))&lt;100000000,VALUE(MID($C6570,2,20)),1000000000),1000000000))+ROW()/100000,"")</f>
        <v/>
      </c>
    </row>
    <row r="6571">
      <c r="E6571" s="14" t="n"/>
      <c r="M6571" s="8">
        <f>IF($C6571="","",L6571*T6571/100)</f>
        <v/>
      </c>
      <c r="S6571" s="8" t="n"/>
      <c r="T6571" s="8" t="n"/>
      <c r="W6571">
        <f>IF($C6571="","",IF($AL6571=1,0,IF($AK6571=1,Settings!$C$6,Settings!$C$7))*100)</f>
        <v/>
      </c>
      <c r="X6571" s="8">
        <f>IF($C6571="","",T6571*W6571/100)</f>
        <v/>
      </c>
      <c r="Y6571" s="8">
        <f>IF($C6571="","",T6571-X6571)</f>
        <v/>
      </c>
      <c r="Z6571" s="8">
        <f>IF($C6571="","",Y6571-M6571)</f>
        <v/>
      </c>
      <c r="AD6571" s="8" t="n"/>
      <c r="AG6571" s="14" t="n"/>
      <c r="AI6571">
        <f>IF($C6571="","",IF(COUNTIF($C$2:$C6571,$C6571)=1,1,0))</f>
        <v/>
      </c>
      <c r="AJ6571">
        <f>IF($AI6571=1,SUMPRODUCT(--($AM$2:$AM$7001&lt;$AM6571))+1,"")</f>
        <v/>
      </c>
      <c r="AK6571">
        <f>IF($C6571="","",IF(OR($P6571=TRUE(),$P6571="TRUE"),1,0))</f>
        <v/>
      </c>
      <c r="AL6571">
        <f>IF($C6571="","",IF(AND($V6571="Yes",SUMPRODUCT((LEN(Settings!$F$6:$F$13)&gt;0)*ISNUMBER(SEARCH(Settings!$F$6:$F$13,$O6571)))=0),1,0))</f>
        <v/>
      </c>
      <c r="AM6571">
        <f>IF($AI6571=1,IFERROR(IF(VALUE($C6571)&lt;100000000,VALUE($C6571),1000000000),IFERROR(IF(VALUE(MID($C6571,2,20))&lt;100000000,VALUE(MID($C6571,2,20)),1000000000),1000000000))+ROW()/100000,"")</f>
        <v/>
      </c>
    </row>
    <row r="6572">
      <c r="E6572" s="14" t="n"/>
      <c r="M6572" s="8">
        <f>IF($C6572="","",L6572*T6572/100)</f>
        <v/>
      </c>
      <c r="S6572" s="8" t="n"/>
      <c r="T6572" s="8" t="n"/>
      <c r="W6572">
        <f>IF($C6572="","",IF($AL6572=1,0,IF($AK6572=1,Settings!$C$6,Settings!$C$7))*100)</f>
        <v/>
      </c>
      <c r="X6572" s="8">
        <f>IF($C6572="","",T6572*W6572/100)</f>
        <v/>
      </c>
      <c r="Y6572" s="8">
        <f>IF($C6572="","",T6572-X6572)</f>
        <v/>
      </c>
      <c r="Z6572" s="8">
        <f>IF($C6572="","",Y6572-M6572)</f>
        <v/>
      </c>
      <c r="AD6572" s="8" t="n"/>
      <c r="AG6572" s="14" t="n"/>
      <c r="AI6572">
        <f>IF($C6572="","",IF(COUNTIF($C$2:$C6572,$C6572)=1,1,0))</f>
        <v/>
      </c>
      <c r="AJ6572">
        <f>IF($AI6572=1,SUMPRODUCT(--($AM$2:$AM$7001&lt;$AM6572))+1,"")</f>
        <v/>
      </c>
      <c r="AK6572">
        <f>IF($C6572="","",IF(OR($P6572=TRUE(),$P6572="TRUE"),1,0))</f>
        <v/>
      </c>
      <c r="AL6572">
        <f>IF($C6572="","",IF(AND($V6572="Yes",SUMPRODUCT((LEN(Settings!$F$6:$F$13)&gt;0)*ISNUMBER(SEARCH(Settings!$F$6:$F$13,$O6572)))=0),1,0))</f>
        <v/>
      </c>
      <c r="AM6572">
        <f>IF($AI6572=1,IFERROR(IF(VALUE($C6572)&lt;100000000,VALUE($C6572),1000000000),IFERROR(IF(VALUE(MID($C6572,2,20))&lt;100000000,VALUE(MID($C6572,2,20)),1000000000),1000000000))+ROW()/100000,"")</f>
        <v/>
      </c>
    </row>
    <row r="6573">
      <c r="E6573" s="14" t="n"/>
      <c r="M6573" s="8">
        <f>IF($C6573="","",L6573*T6573/100)</f>
        <v/>
      </c>
      <c r="S6573" s="8" t="n"/>
      <c r="T6573" s="8" t="n"/>
      <c r="W6573">
        <f>IF($C6573="","",IF($AL6573=1,0,IF($AK6573=1,Settings!$C$6,Settings!$C$7))*100)</f>
        <v/>
      </c>
      <c r="X6573" s="8">
        <f>IF($C6573="","",T6573*W6573/100)</f>
        <v/>
      </c>
      <c r="Y6573" s="8">
        <f>IF($C6573="","",T6573-X6573)</f>
        <v/>
      </c>
      <c r="Z6573" s="8">
        <f>IF($C6573="","",Y6573-M6573)</f>
        <v/>
      </c>
      <c r="AD6573" s="8" t="n"/>
      <c r="AG6573" s="14" t="n"/>
      <c r="AI6573">
        <f>IF($C6573="","",IF(COUNTIF($C$2:$C6573,$C6573)=1,1,0))</f>
        <v/>
      </c>
      <c r="AJ6573">
        <f>IF($AI6573=1,SUMPRODUCT(--($AM$2:$AM$7001&lt;$AM6573))+1,"")</f>
        <v/>
      </c>
      <c r="AK6573">
        <f>IF($C6573="","",IF(OR($P6573=TRUE(),$P6573="TRUE"),1,0))</f>
        <v/>
      </c>
      <c r="AL6573">
        <f>IF($C6573="","",IF(AND($V6573="Yes",SUMPRODUCT((LEN(Settings!$F$6:$F$13)&gt;0)*ISNUMBER(SEARCH(Settings!$F$6:$F$13,$O6573)))=0),1,0))</f>
        <v/>
      </c>
      <c r="AM6573">
        <f>IF($AI6573=1,IFERROR(IF(VALUE($C6573)&lt;100000000,VALUE($C6573),1000000000),IFERROR(IF(VALUE(MID($C6573,2,20))&lt;100000000,VALUE(MID($C6573,2,20)),1000000000),1000000000))+ROW()/100000,"")</f>
        <v/>
      </c>
    </row>
    <row r="6574">
      <c r="E6574" s="14" t="n"/>
      <c r="M6574" s="8">
        <f>IF($C6574="","",L6574*T6574/100)</f>
        <v/>
      </c>
      <c r="S6574" s="8" t="n"/>
      <c r="T6574" s="8" t="n"/>
      <c r="W6574">
        <f>IF($C6574="","",IF($AL6574=1,0,IF($AK6574=1,Settings!$C$6,Settings!$C$7))*100)</f>
        <v/>
      </c>
      <c r="X6574" s="8">
        <f>IF($C6574="","",T6574*W6574/100)</f>
        <v/>
      </c>
      <c r="Y6574" s="8">
        <f>IF($C6574="","",T6574-X6574)</f>
        <v/>
      </c>
      <c r="Z6574" s="8">
        <f>IF($C6574="","",Y6574-M6574)</f>
        <v/>
      </c>
      <c r="AD6574" s="8" t="n"/>
      <c r="AG6574" s="14" t="n"/>
      <c r="AI6574">
        <f>IF($C6574="","",IF(COUNTIF($C$2:$C6574,$C6574)=1,1,0))</f>
        <v/>
      </c>
      <c r="AJ6574">
        <f>IF($AI6574=1,SUMPRODUCT(--($AM$2:$AM$7001&lt;$AM6574))+1,"")</f>
        <v/>
      </c>
      <c r="AK6574">
        <f>IF($C6574="","",IF(OR($P6574=TRUE(),$P6574="TRUE"),1,0))</f>
        <v/>
      </c>
      <c r="AL6574">
        <f>IF($C6574="","",IF(AND($V6574="Yes",SUMPRODUCT((LEN(Settings!$F$6:$F$13)&gt;0)*ISNUMBER(SEARCH(Settings!$F$6:$F$13,$O6574)))=0),1,0))</f>
        <v/>
      </c>
      <c r="AM6574">
        <f>IF($AI6574=1,IFERROR(IF(VALUE($C6574)&lt;100000000,VALUE($C6574),1000000000),IFERROR(IF(VALUE(MID($C6574,2,20))&lt;100000000,VALUE(MID($C6574,2,20)),1000000000),1000000000))+ROW()/100000,"")</f>
        <v/>
      </c>
    </row>
    <row r="6575">
      <c r="E6575" s="14" t="n"/>
      <c r="M6575" s="8">
        <f>IF($C6575="","",L6575*T6575/100)</f>
        <v/>
      </c>
      <c r="S6575" s="8" t="n"/>
      <c r="T6575" s="8" t="n"/>
      <c r="W6575">
        <f>IF($C6575="","",IF($AL6575=1,0,IF($AK6575=1,Settings!$C$6,Settings!$C$7))*100)</f>
        <v/>
      </c>
      <c r="X6575" s="8">
        <f>IF($C6575="","",T6575*W6575/100)</f>
        <v/>
      </c>
      <c r="Y6575" s="8">
        <f>IF($C6575="","",T6575-X6575)</f>
        <v/>
      </c>
      <c r="Z6575" s="8">
        <f>IF($C6575="","",Y6575-M6575)</f>
        <v/>
      </c>
      <c r="AD6575" s="8" t="n"/>
      <c r="AG6575" s="14" t="n"/>
      <c r="AI6575">
        <f>IF($C6575="","",IF(COUNTIF($C$2:$C6575,$C6575)=1,1,0))</f>
        <v/>
      </c>
      <c r="AJ6575">
        <f>IF($AI6575=1,SUMPRODUCT(--($AM$2:$AM$7001&lt;$AM6575))+1,"")</f>
        <v/>
      </c>
      <c r="AK6575">
        <f>IF($C6575="","",IF(OR($P6575=TRUE(),$P6575="TRUE"),1,0))</f>
        <v/>
      </c>
      <c r="AL6575">
        <f>IF($C6575="","",IF(AND($V6575="Yes",SUMPRODUCT((LEN(Settings!$F$6:$F$13)&gt;0)*ISNUMBER(SEARCH(Settings!$F$6:$F$13,$O6575)))=0),1,0))</f>
        <v/>
      </c>
      <c r="AM6575">
        <f>IF($AI6575=1,IFERROR(IF(VALUE($C6575)&lt;100000000,VALUE($C6575),1000000000),IFERROR(IF(VALUE(MID($C6575,2,20))&lt;100000000,VALUE(MID($C6575,2,20)),1000000000),1000000000))+ROW()/100000,"")</f>
        <v/>
      </c>
    </row>
    <row r="6576">
      <c r="E6576" s="14" t="n"/>
      <c r="M6576" s="8">
        <f>IF($C6576="","",L6576*T6576/100)</f>
        <v/>
      </c>
      <c r="S6576" s="8" t="n"/>
      <c r="T6576" s="8" t="n"/>
      <c r="W6576">
        <f>IF($C6576="","",IF($AL6576=1,0,IF($AK6576=1,Settings!$C$6,Settings!$C$7))*100)</f>
        <v/>
      </c>
      <c r="X6576" s="8">
        <f>IF($C6576="","",T6576*W6576/100)</f>
        <v/>
      </c>
      <c r="Y6576" s="8">
        <f>IF($C6576="","",T6576-X6576)</f>
        <v/>
      </c>
      <c r="Z6576" s="8">
        <f>IF($C6576="","",Y6576-M6576)</f>
        <v/>
      </c>
      <c r="AD6576" s="8" t="n"/>
      <c r="AG6576" s="14" t="n"/>
      <c r="AI6576">
        <f>IF($C6576="","",IF(COUNTIF($C$2:$C6576,$C6576)=1,1,0))</f>
        <v/>
      </c>
      <c r="AJ6576">
        <f>IF($AI6576=1,SUMPRODUCT(--($AM$2:$AM$7001&lt;$AM6576))+1,"")</f>
        <v/>
      </c>
      <c r="AK6576">
        <f>IF($C6576="","",IF(OR($P6576=TRUE(),$P6576="TRUE"),1,0))</f>
        <v/>
      </c>
      <c r="AL6576">
        <f>IF($C6576="","",IF(AND($V6576="Yes",SUMPRODUCT((LEN(Settings!$F$6:$F$13)&gt;0)*ISNUMBER(SEARCH(Settings!$F$6:$F$13,$O6576)))=0),1,0))</f>
        <v/>
      </c>
      <c r="AM6576">
        <f>IF($AI6576=1,IFERROR(IF(VALUE($C6576)&lt;100000000,VALUE($C6576),1000000000),IFERROR(IF(VALUE(MID($C6576,2,20))&lt;100000000,VALUE(MID($C6576,2,20)),1000000000),1000000000))+ROW()/100000,"")</f>
        <v/>
      </c>
    </row>
    <row r="6577">
      <c r="E6577" s="14" t="n"/>
      <c r="M6577" s="8">
        <f>IF($C6577="","",L6577*T6577/100)</f>
        <v/>
      </c>
      <c r="S6577" s="8" t="n"/>
      <c r="T6577" s="8" t="n"/>
      <c r="W6577">
        <f>IF($C6577="","",IF($AL6577=1,0,IF($AK6577=1,Settings!$C$6,Settings!$C$7))*100)</f>
        <v/>
      </c>
      <c r="X6577" s="8">
        <f>IF($C6577="","",T6577*W6577/100)</f>
        <v/>
      </c>
      <c r="Y6577" s="8">
        <f>IF($C6577="","",T6577-X6577)</f>
        <v/>
      </c>
      <c r="Z6577" s="8">
        <f>IF($C6577="","",Y6577-M6577)</f>
        <v/>
      </c>
      <c r="AD6577" s="8" t="n"/>
      <c r="AG6577" s="14" t="n"/>
      <c r="AI6577">
        <f>IF($C6577="","",IF(COUNTIF($C$2:$C6577,$C6577)=1,1,0))</f>
        <v/>
      </c>
      <c r="AJ6577">
        <f>IF($AI6577=1,SUMPRODUCT(--($AM$2:$AM$7001&lt;$AM6577))+1,"")</f>
        <v/>
      </c>
      <c r="AK6577">
        <f>IF($C6577="","",IF(OR($P6577=TRUE(),$P6577="TRUE"),1,0))</f>
        <v/>
      </c>
      <c r="AL6577">
        <f>IF($C6577="","",IF(AND($V6577="Yes",SUMPRODUCT((LEN(Settings!$F$6:$F$13)&gt;0)*ISNUMBER(SEARCH(Settings!$F$6:$F$13,$O6577)))=0),1,0))</f>
        <v/>
      </c>
      <c r="AM6577">
        <f>IF($AI6577=1,IFERROR(IF(VALUE($C6577)&lt;100000000,VALUE($C6577),1000000000),IFERROR(IF(VALUE(MID($C6577,2,20))&lt;100000000,VALUE(MID($C6577,2,20)),1000000000),1000000000))+ROW()/100000,"")</f>
        <v/>
      </c>
    </row>
    <row r="6578">
      <c r="E6578" s="14" t="n"/>
      <c r="M6578" s="8">
        <f>IF($C6578="","",L6578*T6578/100)</f>
        <v/>
      </c>
      <c r="S6578" s="8" t="n"/>
      <c r="T6578" s="8" t="n"/>
      <c r="W6578">
        <f>IF($C6578="","",IF($AL6578=1,0,IF($AK6578=1,Settings!$C$6,Settings!$C$7))*100)</f>
        <v/>
      </c>
      <c r="X6578" s="8">
        <f>IF($C6578="","",T6578*W6578/100)</f>
        <v/>
      </c>
      <c r="Y6578" s="8">
        <f>IF($C6578="","",T6578-X6578)</f>
        <v/>
      </c>
      <c r="Z6578" s="8">
        <f>IF($C6578="","",Y6578-M6578)</f>
        <v/>
      </c>
      <c r="AD6578" s="8" t="n"/>
      <c r="AG6578" s="14" t="n"/>
      <c r="AI6578">
        <f>IF($C6578="","",IF(COUNTIF($C$2:$C6578,$C6578)=1,1,0))</f>
        <v/>
      </c>
      <c r="AJ6578">
        <f>IF($AI6578=1,SUMPRODUCT(--($AM$2:$AM$7001&lt;$AM6578))+1,"")</f>
        <v/>
      </c>
      <c r="AK6578">
        <f>IF($C6578="","",IF(OR($P6578=TRUE(),$P6578="TRUE"),1,0))</f>
        <v/>
      </c>
      <c r="AL6578">
        <f>IF($C6578="","",IF(AND($V6578="Yes",SUMPRODUCT((LEN(Settings!$F$6:$F$13)&gt;0)*ISNUMBER(SEARCH(Settings!$F$6:$F$13,$O6578)))=0),1,0))</f>
        <v/>
      </c>
      <c r="AM6578">
        <f>IF($AI6578=1,IFERROR(IF(VALUE($C6578)&lt;100000000,VALUE($C6578),1000000000),IFERROR(IF(VALUE(MID($C6578,2,20))&lt;100000000,VALUE(MID($C6578,2,20)),1000000000),1000000000))+ROW()/100000,"")</f>
        <v/>
      </c>
    </row>
    <row r="6579">
      <c r="E6579" s="14" t="n"/>
      <c r="M6579" s="8">
        <f>IF($C6579="","",L6579*T6579/100)</f>
        <v/>
      </c>
      <c r="S6579" s="8" t="n"/>
      <c r="T6579" s="8" t="n"/>
      <c r="W6579">
        <f>IF($C6579="","",IF($AL6579=1,0,IF($AK6579=1,Settings!$C$6,Settings!$C$7))*100)</f>
        <v/>
      </c>
      <c r="X6579" s="8">
        <f>IF($C6579="","",T6579*W6579/100)</f>
        <v/>
      </c>
      <c r="Y6579" s="8">
        <f>IF($C6579="","",T6579-X6579)</f>
        <v/>
      </c>
      <c r="Z6579" s="8">
        <f>IF($C6579="","",Y6579-M6579)</f>
        <v/>
      </c>
      <c r="AD6579" s="8" t="n"/>
      <c r="AG6579" s="14" t="n"/>
      <c r="AI6579">
        <f>IF($C6579="","",IF(COUNTIF($C$2:$C6579,$C6579)=1,1,0))</f>
        <v/>
      </c>
      <c r="AJ6579">
        <f>IF($AI6579=1,SUMPRODUCT(--($AM$2:$AM$7001&lt;$AM6579))+1,"")</f>
        <v/>
      </c>
      <c r="AK6579">
        <f>IF($C6579="","",IF(OR($P6579=TRUE(),$P6579="TRUE"),1,0))</f>
        <v/>
      </c>
      <c r="AL6579">
        <f>IF($C6579="","",IF(AND($V6579="Yes",SUMPRODUCT((LEN(Settings!$F$6:$F$13)&gt;0)*ISNUMBER(SEARCH(Settings!$F$6:$F$13,$O6579)))=0),1,0))</f>
        <v/>
      </c>
      <c r="AM6579">
        <f>IF($AI6579=1,IFERROR(IF(VALUE($C6579)&lt;100000000,VALUE($C6579),1000000000),IFERROR(IF(VALUE(MID($C6579,2,20))&lt;100000000,VALUE(MID($C6579,2,20)),1000000000),1000000000))+ROW()/100000,"")</f>
        <v/>
      </c>
    </row>
    <row r="6580">
      <c r="E6580" s="14" t="n"/>
      <c r="M6580" s="8">
        <f>IF($C6580="","",L6580*T6580/100)</f>
        <v/>
      </c>
      <c r="S6580" s="8" t="n"/>
      <c r="T6580" s="8" t="n"/>
      <c r="W6580">
        <f>IF($C6580="","",IF($AL6580=1,0,IF($AK6580=1,Settings!$C$6,Settings!$C$7))*100)</f>
        <v/>
      </c>
      <c r="X6580" s="8">
        <f>IF($C6580="","",T6580*W6580/100)</f>
        <v/>
      </c>
      <c r="Y6580" s="8">
        <f>IF($C6580="","",T6580-X6580)</f>
        <v/>
      </c>
      <c r="Z6580" s="8">
        <f>IF($C6580="","",Y6580-M6580)</f>
        <v/>
      </c>
      <c r="AD6580" s="8" t="n"/>
      <c r="AG6580" s="14" t="n"/>
      <c r="AI6580">
        <f>IF($C6580="","",IF(COUNTIF($C$2:$C6580,$C6580)=1,1,0))</f>
        <v/>
      </c>
      <c r="AJ6580">
        <f>IF($AI6580=1,SUMPRODUCT(--($AM$2:$AM$7001&lt;$AM6580))+1,"")</f>
        <v/>
      </c>
      <c r="AK6580">
        <f>IF($C6580="","",IF(OR($P6580=TRUE(),$P6580="TRUE"),1,0))</f>
        <v/>
      </c>
      <c r="AL6580">
        <f>IF($C6580="","",IF(AND($V6580="Yes",SUMPRODUCT((LEN(Settings!$F$6:$F$13)&gt;0)*ISNUMBER(SEARCH(Settings!$F$6:$F$13,$O6580)))=0),1,0))</f>
        <v/>
      </c>
      <c r="AM6580">
        <f>IF($AI6580=1,IFERROR(IF(VALUE($C6580)&lt;100000000,VALUE($C6580),1000000000),IFERROR(IF(VALUE(MID($C6580,2,20))&lt;100000000,VALUE(MID($C6580,2,20)),1000000000),1000000000))+ROW()/100000,"")</f>
        <v/>
      </c>
    </row>
    <row r="6581">
      <c r="E6581" s="14" t="n"/>
      <c r="M6581" s="8">
        <f>IF($C6581="","",L6581*T6581/100)</f>
        <v/>
      </c>
      <c r="S6581" s="8" t="n"/>
      <c r="T6581" s="8" t="n"/>
      <c r="W6581">
        <f>IF($C6581="","",IF($AL6581=1,0,IF($AK6581=1,Settings!$C$6,Settings!$C$7))*100)</f>
        <v/>
      </c>
      <c r="X6581" s="8">
        <f>IF($C6581="","",T6581*W6581/100)</f>
        <v/>
      </c>
      <c r="Y6581" s="8">
        <f>IF($C6581="","",T6581-X6581)</f>
        <v/>
      </c>
      <c r="Z6581" s="8">
        <f>IF($C6581="","",Y6581-M6581)</f>
        <v/>
      </c>
      <c r="AD6581" s="8" t="n"/>
      <c r="AG6581" s="14" t="n"/>
      <c r="AI6581">
        <f>IF($C6581="","",IF(COUNTIF($C$2:$C6581,$C6581)=1,1,0))</f>
        <v/>
      </c>
      <c r="AJ6581">
        <f>IF($AI6581=1,SUMPRODUCT(--($AM$2:$AM$7001&lt;$AM6581))+1,"")</f>
        <v/>
      </c>
      <c r="AK6581">
        <f>IF($C6581="","",IF(OR($P6581=TRUE(),$P6581="TRUE"),1,0))</f>
        <v/>
      </c>
      <c r="AL6581">
        <f>IF($C6581="","",IF(AND($V6581="Yes",SUMPRODUCT((LEN(Settings!$F$6:$F$13)&gt;0)*ISNUMBER(SEARCH(Settings!$F$6:$F$13,$O6581)))=0),1,0))</f>
        <v/>
      </c>
      <c r="AM6581">
        <f>IF($AI6581=1,IFERROR(IF(VALUE($C6581)&lt;100000000,VALUE($C6581),1000000000),IFERROR(IF(VALUE(MID($C6581,2,20))&lt;100000000,VALUE(MID($C6581,2,20)),1000000000),1000000000))+ROW()/100000,"")</f>
        <v/>
      </c>
    </row>
    <row r="6582">
      <c r="E6582" s="14" t="n"/>
      <c r="M6582" s="8">
        <f>IF($C6582="","",L6582*T6582/100)</f>
        <v/>
      </c>
      <c r="S6582" s="8" t="n"/>
      <c r="T6582" s="8" t="n"/>
      <c r="W6582">
        <f>IF($C6582="","",IF($AL6582=1,0,IF($AK6582=1,Settings!$C$6,Settings!$C$7))*100)</f>
        <v/>
      </c>
      <c r="X6582" s="8">
        <f>IF($C6582="","",T6582*W6582/100)</f>
        <v/>
      </c>
      <c r="Y6582" s="8">
        <f>IF($C6582="","",T6582-X6582)</f>
        <v/>
      </c>
      <c r="Z6582" s="8">
        <f>IF($C6582="","",Y6582-M6582)</f>
        <v/>
      </c>
      <c r="AD6582" s="8" t="n"/>
      <c r="AG6582" s="14" t="n"/>
      <c r="AI6582">
        <f>IF($C6582="","",IF(COUNTIF($C$2:$C6582,$C6582)=1,1,0))</f>
        <v/>
      </c>
      <c r="AJ6582">
        <f>IF($AI6582=1,SUMPRODUCT(--($AM$2:$AM$7001&lt;$AM6582))+1,"")</f>
        <v/>
      </c>
      <c r="AK6582">
        <f>IF($C6582="","",IF(OR($P6582=TRUE(),$P6582="TRUE"),1,0))</f>
        <v/>
      </c>
      <c r="AL6582">
        <f>IF($C6582="","",IF(AND($V6582="Yes",SUMPRODUCT((LEN(Settings!$F$6:$F$13)&gt;0)*ISNUMBER(SEARCH(Settings!$F$6:$F$13,$O6582)))=0),1,0))</f>
        <v/>
      </c>
      <c r="AM6582">
        <f>IF($AI6582=1,IFERROR(IF(VALUE($C6582)&lt;100000000,VALUE($C6582),1000000000),IFERROR(IF(VALUE(MID($C6582,2,20))&lt;100000000,VALUE(MID($C6582,2,20)),1000000000),1000000000))+ROW()/100000,"")</f>
        <v/>
      </c>
    </row>
    <row r="6583">
      <c r="E6583" s="14" t="n"/>
      <c r="M6583" s="8">
        <f>IF($C6583="","",L6583*T6583/100)</f>
        <v/>
      </c>
      <c r="S6583" s="8" t="n"/>
      <c r="T6583" s="8" t="n"/>
      <c r="W6583">
        <f>IF($C6583="","",IF($AL6583=1,0,IF($AK6583=1,Settings!$C$6,Settings!$C$7))*100)</f>
        <v/>
      </c>
      <c r="X6583" s="8">
        <f>IF($C6583="","",T6583*W6583/100)</f>
        <v/>
      </c>
      <c r="Y6583" s="8">
        <f>IF($C6583="","",T6583-X6583)</f>
        <v/>
      </c>
      <c r="Z6583" s="8">
        <f>IF($C6583="","",Y6583-M6583)</f>
        <v/>
      </c>
      <c r="AD6583" s="8" t="n"/>
      <c r="AG6583" s="14" t="n"/>
      <c r="AI6583">
        <f>IF($C6583="","",IF(COUNTIF($C$2:$C6583,$C6583)=1,1,0))</f>
        <v/>
      </c>
      <c r="AJ6583">
        <f>IF($AI6583=1,SUMPRODUCT(--($AM$2:$AM$7001&lt;$AM6583))+1,"")</f>
        <v/>
      </c>
      <c r="AK6583">
        <f>IF($C6583="","",IF(OR($P6583=TRUE(),$P6583="TRUE"),1,0))</f>
        <v/>
      </c>
      <c r="AL6583">
        <f>IF($C6583="","",IF(AND($V6583="Yes",SUMPRODUCT((LEN(Settings!$F$6:$F$13)&gt;0)*ISNUMBER(SEARCH(Settings!$F$6:$F$13,$O6583)))=0),1,0))</f>
        <v/>
      </c>
      <c r="AM6583">
        <f>IF($AI6583=1,IFERROR(IF(VALUE($C6583)&lt;100000000,VALUE($C6583),1000000000),IFERROR(IF(VALUE(MID($C6583,2,20))&lt;100000000,VALUE(MID($C6583,2,20)),1000000000),1000000000))+ROW()/100000,"")</f>
        <v/>
      </c>
    </row>
    <row r="6584">
      <c r="E6584" s="14" t="n"/>
      <c r="M6584" s="8">
        <f>IF($C6584="","",L6584*T6584/100)</f>
        <v/>
      </c>
      <c r="S6584" s="8" t="n"/>
      <c r="T6584" s="8" t="n"/>
      <c r="W6584">
        <f>IF($C6584="","",IF($AL6584=1,0,IF($AK6584=1,Settings!$C$6,Settings!$C$7))*100)</f>
        <v/>
      </c>
      <c r="X6584" s="8">
        <f>IF($C6584="","",T6584*W6584/100)</f>
        <v/>
      </c>
      <c r="Y6584" s="8">
        <f>IF($C6584="","",T6584-X6584)</f>
        <v/>
      </c>
      <c r="Z6584" s="8">
        <f>IF($C6584="","",Y6584-M6584)</f>
        <v/>
      </c>
      <c r="AD6584" s="8" t="n"/>
      <c r="AG6584" s="14" t="n"/>
      <c r="AI6584">
        <f>IF($C6584="","",IF(COUNTIF($C$2:$C6584,$C6584)=1,1,0))</f>
        <v/>
      </c>
      <c r="AJ6584">
        <f>IF($AI6584=1,SUMPRODUCT(--($AM$2:$AM$7001&lt;$AM6584))+1,"")</f>
        <v/>
      </c>
      <c r="AK6584">
        <f>IF($C6584="","",IF(OR($P6584=TRUE(),$P6584="TRUE"),1,0))</f>
        <v/>
      </c>
      <c r="AL6584">
        <f>IF($C6584="","",IF(AND($V6584="Yes",SUMPRODUCT((LEN(Settings!$F$6:$F$13)&gt;0)*ISNUMBER(SEARCH(Settings!$F$6:$F$13,$O6584)))=0),1,0))</f>
        <v/>
      </c>
      <c r="AM6584">
        <f>IF($AI6584=1,IFERROR(IF(VALUE($C6584)&lt;100000000,VALUE($C6584),1000000000),IFERROR(IF(VALUE(MID($C6584,2,20))&lt;100000000,VALUE(MID($C6584,2,20)),1000000000),1000000000))+ROW()/100000,"")</f>
        <v/>
      </c>
    </row>
    <row r="6585">
      <c r="E6585" s="14" t="n"/>
      <c r="M6585" s="8">
        <f>IF($C6585="","",L6585*T6585/100)</f>
        <v/>
      </c>
      <c r="S6585" s="8" t="n"/>
      <c r="T6585" s="8" t="n"/>
      <c r="W6585">
        <f>IF($C6585="","",IF($AL6585=1,0,IF($AK6585=1,Settings!$C$6,Settings!$C$7))*100)</f>
        <v/>
      </c>
      <c r="X6585" s="8">
        <f>IF($C6585="","",T6585*W6585/100)</f>
        <v/>
      </c>
      <c r="Y6585" s="8">
        <f>IF($C6585="","",T6585-X6585)</f>
        <v/>
      </c>
      <c r="Z6585" s="8">
        <f>IF($C6585="","",Y6585-M6585)</f>
        <v/>
      </c>
      <c r="AD6585" s="8" t="n"/>
      <c r="AG6585" s="14" t="n"/>
      <c r="AI6585">
        <f>IF($C6585="","",IF(COUNTIF($C$2:$C6585,$C6585)=1,1,0))</f>
        <v/>
      </c>
      <c r="AJ6585">
        <f>IF($AI6585=1,SUMPRODUCT(--($AM$2:$AM$7001&lt;$AM6585))+1,"")</f>
        <v/>
      </c>
      <c r="AK6585">
        <f>IF($C6585="","",IF(OR($P6585=TRUE(),$P6585="TRUE"),1,0))</f>
        <v/>
      </c>
      <c r="AL6585">
        <f>IF($C6585="","",IF(AND($V6585="Yes",SUMPRODUCT((LEN(Settings!$F$6:$F$13)&gt;0)*ISNUMBER(SEARCH(Settings!$F$6:$F$13,$O6585)))=0),1,0))</f>
        <v/>
      </c>
      <c r="AM6585">
        <f>IF($AI6585=1,IFERROR(IF(VALUE($C6585)&lt;100000000,VALUE($C6585),1000000000),IFERROR(IF(VALUE(MID($C6585,2,20))&lt;100000000,VALUE(MID($C6585,2,20)),1000000000),1000000000))+ROW()/100000,"")</f>
        <v/>
      </c>
    </row>
    <row r="6586">
      <c r="E6586" s="14" t="n"/>
      <c r="M6586" s="8">
        <f>IF($C6586="","",L6586*T6586/100)</f>
        <v/>
      </c>
      <c r="S6586" s="8" t="n"/>
      <c r="T6586" s="8" t="n"/>
      <c r="W6586">
        <f>IF($C6586="","",IF($AL6586=1,0,IF($AK6586=1,Settings!$C$6,Settings!$C$7))*100)</f>
        <v/>
      </c>
      <c r="X6586" s="8">
        <f>IF($C6586="","",T6586*W6586/100)</f>
        <v/>
      </c>
      <c r="Y6586" s="8">
        <f>IF($C6586="","",T6586-X6586)</f>
        <v/>
      </c>
      <c r="Z6586" s="8">
        <f>IF($C6586="","",Y6586-M6586)</f>
        <v/>
      </c>
      <c r="AD6586" s="8" t="n"/>
      <c r="AG6586" s="14" t="n"/>
      <c r="AI6586">
        <f>IF($C6586="","",IF(COUNTIF($C$2:$C6586,$C6586)=1,1,0))</f>
        <v/>
      </c>
      <c r="AJ6586">
        <f>IF($AI6586=1,SUMPRODUCT(--($AM$2:$AM$7001&lt;$AM6586))+1,"")</f>
        <v/>
      </c>
      <c r="AK6586">
        <f>IF($C6586="","",IF(OR($P6586=TRUE(),$P6586="TRUE"),1,0))</f>
        <v/>
      </c>
      <c r="AL6586">
        <f>IF($C6586="","",IF(AND($V6586="Yes",SUMPRODUCT((LEN(Settings!$F$6:$F$13)&gt;0)*ISNUMBER(SEARCH(Settings!$F$6:$F$13,$O6586)))=0),1,0))</f>
        <v/>
      </c>
      <c r="AM6586">
        <f>IF($AI6586=1,IFERROR(IF(VALUE($C6586)&lt;100000000,VALUE($C6586),1000000000),IFERROR(IF(VALUE(MID($C6586,2,20))&lt;100000000,VALUE(MID($C6586,2,20)),1000000000),1000000000))+ROW()/100000,"")</f>
        <v/>
      </c>
    </row>
    <row r="6587">
      <c r="E6587" s="14" t="n"/>
      <c r="M6587" s="8">
        <f>IF($C6587="","",L6587*T6587/100)</f>
        <v/>
      </c>
      <c r="S6587" s="8" t="n"/>
      <c r="T6587" s="8" t="n"/>
      <c r="W6587">
        <f>IF($C6587="","",IF($AL6587=1,0,IF($AK6587=1,Settings!$C$6,Settings!$C$7))*100)</f>
        <v/>
      </c>
      <c r="X6587" s="8">
        <f>IF($C6587="","",T6587*W6587/100)</f>
        <v/>
      </c>
      <c r="Y6587" s="8">
        <f>IF($C6587="","",T6587-X6587)</f>
        <v/>
      </c>
      <c r="Z6587" s="8">
        <f>IF($C6587="","",Y6587-M6587)</f>
        <v/>
      </c>
      <c r="AD6587" s="8" t="n"/>
      <c r="AG6587" s="14" t="n"/>
      <c r="AI6587">
        <f>IF($C6587="","",IF(COUNTIF($C$2:$C6587,$C6587)=1,1,0))</f>
        <v/>
      </c>
      <c r="AJ6587">
        <f>IF($AI6587=1,SUMPRODUCT(--($AM$2:$AM$7001&lt;$AM6587))+1,"")</f>
        <v/>
      </c>
      <c r="AK6587">
        <f>IF($C6587="","",IF(OR($P6587=TRUE(),$P6587="TRUE"),1,0))</f>
        <v/>
      </c>
      <c r="AL6587">
        <f>IF($C6587="","",IF(AND($V6587="Yes",SUMPRODUCT((LEN(Settings!$F$6:$F$13)&gt;0)*ISNUMBER(SEARCH(Settings!$F$6:$F$13,$O6587)))=0),1,0))</f>
        <v/>
      </c>
      <c r="AM6587">
        <f>IF($AI6587=1,IFERROR(IF(VALUE($C6587)&lt;100000000,VALUE($C6587),1000000000),IFERROR(IF(VALUE(MID($C6587,2,20))&lt;100000000,VALUE(MID($C6587,2,20)),1000000000),1000000000))+ROW()/100000,"")</f>
        <v/>
      </c>
    </row>
    <row r="6588">
      <c r="E6588" s="14" t="n"/>
      <c r="M6588" s="8">
        <f>IF($C6588="","",L6588*T6588/100)</f>
        <v/>
      </c>
      <c r="S6588" s="8" t="n"/>
      <c r="T6588" s="8" t="n"/>
      <c r="W6588">
        <f>IF($C6588="","",IF($AL6588=1,0,IF($AK6588=1,Settings!$C$6,Settings!$C$7))*100)</f>
        <v/>
      </c>
      <c r="X6588" s="8">
        <f>IF($C6588="","",T6588*W6588/100)</f>
        <v/>
      </c>
      <c r="Y6588" s="8">
        <f>IF($C6588="","",T6588-X6588)</f>
        <v/>
      </c>
      <c r="Z6588" s="8">
        <f>IF($C6588="","",Y6588-M6588)</f>
        <v/>
      </c>
      <c r="AD6588" s="8" t="n"/>
      <c r="AG6588" s="14" t="n"/>
      <c r="AI6588">
        <f>IF($C6588="","",IF(COUNTIF($C$2:$C6588,$C6588)=1,1,0))</f>
        <v/>
      </c>
      <c r="AJ6588">
        <f>IF($AI6588=1,SUMPRODUCT(--($AM$2:$AM$7001&lt;$AM6588))+1,"")</f>
        <v/>
      </c>
      <c r="AK6588">
        <f>IF($C6588="","",IF(OR($P6588=TRUE(),$P6588="TRUE"),1,0))</f>
        <v/>
      </c>
      <c r="AL6588">
        <f>IF($C6588="","",IF(AND($V6588="Yes",SUMPRODUCT((LEN(Settings!$F$6:$F$13)&gt;0)*ISNUMBER(SEARCH(Settings!$F$6:$F$13,$O6588)))=0),1,0))</f>
        <v/>
      </c>
      <c r="AM6588">
        <f>IF($AI6588=1,IFERROR(IF(VALUE($C6588)&lt;100000000,VALUE($C6588),1000000000),IFERROR(IF(VALUE(MID($C6588,2,20))&lt;100000000,VALUE(MID($C6588,2,20)),1000000000),1000000000))+ROW()/100000,"")</f>
        <v/>
      </c>
    </row>
    <row r="6589">
      <c r="E6589" s="14" t="n"/>
      <c r="M6589" s="8">
        <f>IF($C6589="","",L6589*T6589/100)</f>
        <v/>
      </c>
      <c r="S6589" s="8" t="n"/>
      <c r="T6589" s="8" t="n"/>
      <c r="W6589">
        <f>IF($C6589="","",IF($AL6589=1,0,IF($AK6589=1,Settings!$C$6,Settings!$C$7))*100)</f>
        <v/>
      </c>
      <c r="X6589" s="8">
        <f>IF($C6589="","",T6589*W6589/100)</f>
        <v/>
      </c>
      <c r="Y6589" s="8">
        <f>IF($C6589="","",T6589-X6589)</f>
        <v/>
      </c>
      <c r="Z6589" s="8">
        <f>IF($C6589="","",Y6589-M6589)</f>
        <v/>
      </c>
      <c r="AD6589" s="8" t="n"/>
      <c r="AG6589" s="14" t="n"/>
      <c r="AI6589">
        <f>IF($C6589="","",IF(COUNTIF($C$2:$C6589,$C6589)=1,1,0))</f>
        <v/>
      </c>
      <c r="AJ6589">
        <f>IF($AI6589=1,SUMPRODUCT(--($AM$2:$AM$7001&lt;$AM6589))+1,"")</f>
        <v/>
      </c>
      <c r="AK6589">
        <f>IF($C6589="","",IF(OR($P6589=TRUE(),$P6589="TRUE"),1,0))</f>
        <v/>
      </c>
      <c r="AL6589">
        <f>IF($C6589="","",IF(AND($V6589="Yes",SUMPRODUCT((LEN(Settings!$F$6:$F$13)&gt;0)*ISNUMBER(SEARCH(Settings!$F$6:$F$13,$O6589)))=0),1,0))</f>
        <v/>
      </c>
      <c r="AM6589">
        <f>IF($AI6589=1,IFERROR(IF(VALUE($C6589)&lt;100000000,VALUE($C6589),1000000000),IFERROR(IF(VALUE(MID($C6589,2,20))&lt;100000000,VALUE(MID($C6589,2,20)),1000000000),1000000000))+ROW()/100000,"")</f>
        <v/>
      </c>
    </row>
    <row r="6590">
      <c r="E6590" s="14" t="n"/>
      <c r="M6590" s="8">
        <f>IF($C6590="","",L6590*T6590/100)</f>
        <v/>
      </c>
      <c r="S6590" s="8" t="n"/>
      <c r="T6590" s="8" t="n"/>
      <c r="W6590">
        <f>IF($C6590="","",IF($AL6590=1,0,IF($AK6590=1,Settings!$C$6,Settings!$C$7))*100)</f>
        <v/>
      </c>
      <c r="X6590" s="8">
        <f>IF($C6590="","",T6590*W6590/100)</f>
        <v/>
      </c>
      <c r="Y6590" s="8">
        <f>IF($C6590="","",T6590-X6590)</f>
        <v/>
      </c>
      <c r="Z6590" s="8">
        <f>IF($C6590="","",Y6590-M6590)</f>
        <v/>
      </c>
      <c r="AD6590" s="8" t="n"/>
      <c r="AG6590" s="14" t="n"/>
      <c r="AI6590">
        <f>IF($C6590="","",IF(COUNTIF($C$2:$C6590,$C6590)=1,1,0))</f>
        <v/>
      </c>
      <c r="AJ6590">
        <f>IF($AI6590=1,SUMPRODUCT(--($AM$2:$AM$7001&lt;$AM6590))+1,"")</f>
        <v/>
      </c>
      <c r="AK6590">
        <f>IF($C6590="","",IF(OR($P6590=TRUE(),$P6590="TRUE"),1,0))</f>
        <v/>
      </c>
      <c r="AL6590">
        <f>IF($C6590="","",IF(AND($V6590="Yes",SUMPRODUCT((LEN(Settings!$F$6:$F$13)&gt;0)*ISNUMBER(SEARCH(Settings!$F$6:$F$13,$O6590)))=0),1,0))</f>
        <v/>
      </c>
      <c r="AM6590">
        <f>IF($AI6590=1,IFERROR(IF(VALUE($C6590)&lt;100000000,VALUE($C6590),1000000000),IFERROR(IF(VALUE(MID($C6590,2,20))&lt;100000000,VALUE(MID($C6590,2,20)),1000000000),1000000000))+ROW()/100000,"")</f>
        <v/>
      </c>
    </row>
    <row r="6591">
      <c r="E6591" s="14" t="n"/>
      <c r="M6591" s="8">
        <f>IF($C6591="","",L6591*T6591/100)</f>
        <v/>
      </c>
      <c r="S6591" s="8" t="n"/>
      <c r="T6591" s="8" t="n"/>
      <c r="W6591">
        <f>IF($C6591="","",IF($AL6591=1,0,IF($AK6591=1,Settings!$C$6,Settings!$C$7))*100)</f>
        <v/>
      </c>
      <c r="X6591" s="8">
        <f>IF($C6591="","",T6591*W6591/100)</f>
        <v/>
      </c>
      <c r="Y6591" s="8">
        <f>IF($C6591="","",T6591-X6591)</f>
        <v/>
      </c>
      <c r="Z6591" s="8">
        <f>IF($C6591="","",Y6591-M6591)</f>
        <v/>
      </c>
      <c r="AD6591" s="8" t="n"/>
      <c r="AG6591" s="14" t="n"/>
      <c r="AI6591">
        <f>IF($C6591="","",IF(COUNTIF($C$2:$C6591,$C6591)=1,1,0))</f>
        <v/>
      </c>
      <c r="AJ6591">
        <f>IF($AI6591=1,SUMPRODUCT(--($AM$2:$AM$7001&lt;$AM6591))+1,"")</f>
        <v/>
      </c>
      <c r="AK6591">
        <f>IF($C6591="","",IF(OR($P6591=TRUE(),$P6591="TRUE"),1,0))</f>
        <v/>
      </c>
      <c r="AL6591">
        <f>IF($C6591="","",IF(AND($V6591="Yes",SUMPRODUCT((LEN(Settings!$F$6:$F$13)&gt;0)*ISNUMBER(SEARCH(Settings!$F$6:$F$13,$O6591)))=0),1,0))</f>
        <v/>
      </c>
      <c r="AM6591">
        <f>IF($AI6591=1,IFERROR(IF(VALUE($C6591)&lt;100000000,VALUE($C6591),1000000000),IFERROR(IF(VALUE(MID($C6591,2,20))&lt;100000000,VALUE(MID($C6591,2,20)),1000000000),1000000000))+ROW()/100000,"")</f>
        <v/>
      </c>
    </row>
    <row r="6592">
      <c r="E6592" s="14" t="n"/>
      <c r="M6592" s="8">
        <f>IF($C6592="","",L6592*T6592/100)</f>
        <v/>
      </c>
      <c r="S6592" s="8" t="n"/>
      <c r="T6592" s="8" t="n"/>
      <c r="W6592">
        <f>IF($C6592="","",IF($AL6592=1,0,IF($AK6592=1,Settings!$C$6,Settings!$C$7))*100)</f>
        <v/>
      </c>
      <c r="X6592" s="8">
        <f>IF($C6592="","",T6592*W6592/100)</f>
        <v/>
      </c>
      <c r="Y6592" s="8">
        <f>IF($C6592="","",T6592-X6592)</f>
        <v/>
      </c>
      <c r="Z6592" s="8">
        <f>IF($C6592="","",Y6592-M6592)</f>
        <v/>
      </c>
      <c r="AD6592" s="8" t="n"/>
      <c r="AG6592" s="14" t="n"/>
      <c r="AI6592">
        <f>IF($C6592="","",IF(COUNTIF($C$2:$C6592,$C6592)=1,1,0))</f>
        <v/>
      </c>
      <c r="AJ6592">
        <f>IF($AI6592=1,SUMPRODUCT(--($AM$2:$AM$7001&lt;$AM6592))+1,"")</f>
        <v/>
      </c>
      <c r="AK6592">
        <f>IF($C6592="","",IF(OR($P6592=TRUE(),$P6592="TRUE"),1,0))</f>
        <v/>
      </c>
      <c r="AL6592">
        <f>IF($C6592="","",IF(AND($V6592="Yes",SUMPRODUCT((LEN(Settings!$F$6:$F$13)&gt;0)*ISNUMBER(SEARCH(Settings!$F$6:$F$13,$O6592)))=0),1,0))</f>
        <v/>
      </c>
      <c r="AM6592">
        <f>IF($AI6592=1,IFERROR(IF(VALUE($C6592)&lt;100000000,VALUE($C6592),1000000000),IFERROR(IF(VALUE(MID($C6592,2,20))&lt;100000000,VALUE(MID($C6592,2,20)),1000000000),1000000000))+ROW()/100000,"")</f>
        <v/>
      </c>
    </row>
    <row r="6593">
      <c r="E6593" s="14" t="n"/>
      <c r="M6593" s="8">
        <f>IF($C6593="","",L6593*T6593/100)</f>
        <v/>
      </c>
      <c r="S6593" s="8" t="n"/>
      <c r="T6593" s="8" t="n"/>
      <c r="W6593">
        <f>IF($C6593="","",IF($AL6593=1,0,IF($AK6593=1,Settings!$C$6,Settings!$C$7))*100)</f>
        <v/>
      </c>
      <c r="X6593" s="8">
        <f>IF($C6593="","",T6593*W6593/100)</f>
        <v/>
      </c>
      <c r="Y6593" s="8">
        <f>IF($C6593="","",T6593-X6593)</f>
        <v/>
      </c>
      <c r="Z6593" s="8">
        <f>IF($C6593="","",Y6593-M6593)</f>
        <v/>
      </c>
      <c r="AD6593" s="8" t="n"/>
      <c r="AG6593" s="14" t="n"/>
      <c r="AI6593">
        <f>IF($C6593="","",IF(COUNTIF($C$2:$C6593,$C6593)=1,1,0))</f>
        <v/>
      </c>
      <c r="AJ6593">
        <f>IF($AI6593=1,SUMPRODUCT(--($AM$2:$AM$7001&lt;$AM6593))+1,"")</f>
        <v/>
      </c>
      <c r="AK6593">
        <f>IF($C6593="","",IF(OR($P6593=TRUE(),$P6593="TRUE"),1,0))</f>
        <v/>
      </c>
      <c r="AL6593">
        <f>IF($C6593="","",IF(AND($V6593="Yes",SUMPRODUCT((LEN(Settings!$F$6:$F$13)&gt;0)*ISNUMBER(SEARCH(Settings!$F$6:$F$13,$O6593)))=0),1,0))</f>
        <v/>
      </c>
      <c r="AM6593">
        <f>IF($AI6593=1,IFERROR(IF(VALUE($C6593)&lt;100000000,VALUE($C6593),1000000000),IFERROR(IF(VALUE(MID($C6593,2,20))&lt;100000000,VALUE(MID($C6593,2,20)),1000000000),1000000000))+ROW()/100000,"")</f>
        <v/>
      </c>
    </row>
    <row r="6594">
      <c r="E6594" s="14" t="n"/>
      <c r="M6594" s="8">
        <f>IF($C6594="","",L6594*T6594/100)</f>
        <v/>
      </c>
      <c r="S6594" s="8" t="n"/>
      <c r="T6594" s="8" t="n"/>
      <c r="W6594">
        <f>IF($C6594="","",IF($AL6594=1,0,IF($AK6594=1,Settings!$C$6,Settings!$C$7))*100)</f>
        <v/>
      </c>
      <c r="X6594" s="8">
        <f>IF($C6594="","",T6594*W6594/100)</f>
        <v/>
      </c>
      <c r="Y6594" s="8">
        <f>IF($C6594="","",T6594-X6594)</f>
        <v/>
      </c>
      <c r="Z6594" s="8">
        <f>IF($C6594="","",Y6594-M6594)</f>
        <v/>
      </c>
      <c r="AD6594" s="8" t="n"/>
      <c r="AG6594" s="14" t="n"/>
      <c r="AI6594">
        <f>IF($C6594="","",IF(COUNTIF($C$2:$C6594,$C6594)=1,1,0))</f>
        <v/>
      </c>
      <c r="AJ6594">
        <f>IF($AI6594=1,SUMPRODUCT(--($AM$2:$AM$7001&lt;$AM6594))+1,"")</f>
        <v/>
      </c>
      <c r="AK6594">
        <f>IF($C6594="","",IF(OR($P6594=TRUE(),$P6594="TRUE"),1,0))</f>
        <v/>
      </c>
      <c r="AL6594">
        <f>IF($C6594="","",IF(AND($V6594="Yes",SUMPRODUCT((LEN(Settings!$F$6:$F$13)&gt;0)*ISNUMBER(SEARCH(Settings!$F$6:$F$13,$O6594)))=0),1,0))</f>
        <v/>
      </c>
      <c r="AM6594">
        <f>IF($AI6594=1,IFERROR(IF(VALUE($C6594)&lt;100000000,VALUE($C6594),1000000000),IFERROR(IF(VALUE(MID($C6594,2,20))&lt;100000000,VALUE(MID($C6594,2,20)),1000000000),1000000000))+ROW()/100000,"")</f>
        <v/>
      </c>
    </row>
    <row r="6595">
      <c r="E6595" s="14" t="n"/>
      <c r="M6595" s="8">
        <f>IF($C6595="","",L6595*T6595/100)</f>
        <v/>
      </c>
      <c r="S6595" s="8" t="n"/>
      <c r="T6595" s="8" t="n"/>
      <c r="W6595">
        <f>IF($C6595="","",IF($AL6595=1,0,IF($AK6595=1,Settings!$C$6,Settings!$C$7))*100)</f>
        <v/>
      </c>
      <c r="X6595" s="8">
        <f>IF($C6595="","",T6595*W6595/100)</f>
        <v/>
      </c>
      <c r="Y6595" s="8">
        <f>IF($C6595="","",T6595-X6595)</f>
        <v/>
      </c>
      <c r="Z6595" s="8">
        <f>IF($C6595="","",Y6595-M6595)</f>
        <v/>
      </c>
      <c r="AD6595" s="8" t="n"/>
      <c r="AG6595" s="14" t="n"/>
      <c r="AI6595">
        <f>IF($C6595="","",IF(COUNTIF($C$2:$C6595,$C6595)=1,1,0))</f>
        <v/>
      </c>
      <c r="AJ6595">
        <f>IF($AI6595=1,SUMPRODUCT(--($AM$2:$AM$7001&lt;$AM6595))+1,"")</f>
        <v/>
      </c>
      <c r="AK6595">
        <f>IF($C6595="","",IF(OR($P6595=TRUE(),$P6595="TRUE"),1,0))</f>
        <v/>
      </c>
      <c r="AL6595">
        <f>IF($C6595="","",IF(AND($V6595="Yes",SUMPRODUCT((LEN(Settings!$F$6:$F$13)&gt;0)*ISNUMBER(SEARCH(Settings!$F$6:$F$13,$O6595)))=0),1,0))</f>
        <v/>
      </c>
      <c r="AM6595">
        <f>IF($AI6595=1,IFERROR(IF(VALUE($C6595)&lt;100000000,VALUE($C6595),1000000000),IFERROR(IF(VALUE(MID($C6595,2,20))&lt;100000000,VALUE(MID($C6595,2,20)),1000000000),1000000000))+ROW()/100000,"")</f>
        <v/>
      </c>
    </row>
    <row r="6596">
      <c r="E6596" s="14" t="n"/>
      <c r="M6596" s="8">
        <f>IF($C6596="","",L6596*T6596/100)</f>
        <v/>
      </c>
      <c r="S6596" s="8" t="n"/>
      <c r="T6596" s="8" t="n"/>
      <c r="W6596">
        <f>IF($C6596="","",IF($AL6596=1,0,IF($AK6596=1,Settings!$C$6,Settings!$C$7))*100)</f>
        <v/>
      </c>
      <c r="X6596" s="8">
        <f>IF($C6596="","",T6596*W6596/100)</f>
        <v/>
      </c>
      <c r="Y6596" s="8">
        <f>IF($C6596="","",T6596-X6596)</f>
        <v/>
      </c>
      <c r="Z6596" s="8">
        <f>IF($C6596="","",Y6596-M6596)</f>
        <v/>
      </c>
      <c r="AD6596" s="8" t="n"/>
      <c r="AG6596" s="14" t="n"/>
      <c r="AI6596">
        <f>IF($C6596="","",IF(COUNTIF($C$2:$C6596,$C6596)=1,1,0))</f>
        <v/>
      </c>
      <c r="AJ6596">
        <f>IF($AI6596=1,SUMPRODUCT(--($AM$2:$AM$7001&lt;$AM6596))+1,"")</f>
        <v/>
      </c>
      <c r="AK6596">
        <f>IF($C6596="","",IF(OR($P6596=TRUE(),$P6596="TRUE"),1,0))</f>
        <v/>
      </c>
      <c r="AL6596">
        <f>IF($C6596="","",IF(AND($V6596="Yes",SUMPRODUCT((LEN(Settings!$F$6:$F$13)&gt;0)*ISNUMBER(SEARCH(Settings!$F$6:$F$13,$O6596)))=0),1,0))</f>
        <v/>
      </c>
      <c r="AM6596">
        <f>IF($AI6596=1,IFERROR(IF(VALUE($C6596)&lt;100000000,VALUE($C6596),1000000000),IFERROR(IF(VALUE(MID($C6596,2,20))&lt;100000000,VALUE(MID($C6596,2,20)),1000000000),1000000000))+ROW()/100000,"")</f>
        <v/>
      </c>
    </row>
    <row r="6597">
      <c r="E6597" s="14" t="n"/>
      <c r="M6597" s="8">
        <f>IF($C6597="","",L6597*T6597/100)</f>
        <v/>
      </c>
      <c r="S6597" s="8" t="n"/>
      <c r="T6597" s="8" t="n"/>
      <c r="W6597">
        <f>IF($C6597="","",IF($AL6597=1,0,IF($AK6597=1,Settings!$C$6,Settings!$C$7))*100)</f>
        <v/>
      </c>
      <c r="X6597" s="8">
        <f>IF($C6597="","",T6597*W6597/100)</f>
        <v/>
      </c>
      <c r="Y6597" s="8">
        <f>IF($C6597="","",T6597-X6597)</f>
        <v/>
      </c>
      <c r="Z6597" s="8">
        <f>IF($C6597="","",Y6597-M6597)</f>
        <v/>
      </c>
      <c r="AD6597" s="8" t="n"/>
      <c r="AG6597" s="14" t="n"/>
      <c r="AI6597">
        <f>IF($C6597="","",IF(COUNTIF($C$2:$C6597,$C6597)=1,1,0))</f>
        <v/>
      </c>
      <c r="AJ6597">
        <f>IF($AI6597=1,SUMPRODUCT(--($AM$2:$AM$7001&lt;$AM6597))+1,"")</f>
        <v/>
      </c>
      <c r="AK6597">
        <f>IF($C6597="","",IF(OR($P6597=TRUE(),$P6597="TRUE"),1,0))</f>
        <v/>
      </c>
      <c r="AL6597">
        <f>IF($C6597="","",IF(AND($V6597="Yes",SUMPRODUCT((LEN(Settings!$F$6:$F$13)&gt;0)*ISNUMBER(SEARCH(Settings!$F$6:$F$13,$O6597)))=0),1,0))</f>
        <v/>
      </c>
      <c r="AM6597">
        <f>IF($AI6597=1,IFERROR(IF(VALUE($C6597)&lt;100000000,VALUE($C6597),1000000000),IFERROR(IF(VALUE(MID($C6597,2,20))&lt;100000000,VALUE(MID($C6597,2,20)),1000000000),1000000000))+ROW()/100000,"")</f>
        <v/>
      </c>
    </row>
    <row r="6598">
      <c r="E6598" s="14" t="n"/>
      <c r="M6598" s="8">
        <f>IF($C6598="","",L6598*T6598/100)</f>
        <v/>
      </c>
      <c r="S6598" s="8" t="n"/>
      <c r="T6598" s="8" t="n"/>
      <c r="W6598">
        <f>IF($C6598="","",IF($AL6598=1,0,IF($AK6598=1,Settings!$C$6,Settings!$C$7))*100)</f>
        <v/>
      </c>
      <c r="X6598" s="8">
        <f>IF($C6598="","",T6598*W6598/100)</f>
        <v/>
      </c>
      <c r="Y6598" s="8">
        <f>IF($C6598="","",T6598-X6598)</f>
        <v/>
      </c>
      <c r="Z6598" s="8">
        <f>IF($C6598="","",Y6598-M6598)</f>
        <v/>
      </c>
      <c r="AD6598" s="8" t="n"/>
      <c r="AG6598" s="14" t="n"/>
      <c r="AI6598">
        <f>IF($C6598="","",IF(COUNTIF($C$2:$C6598,$C6598)=1,1,0))</f>
        <v/>
      </c>
      <c r="AJ6598">
        <f>IF($AI6598=1,SUMPRODUCT(--($AM$2:$AM$7001&lt;$AM6598))+1,"")</f>
        <v/>
      </c>
      <c r="AK6598">
        <f>IF($C6598="","",IF(OR($P6598=TRUE(),$P6598="TRUE"),1,0))</f>
        <v/>
      </c>
      <c r="AL6598">
        <f>IF($C6598="","",IF(AND($V6598="Yes",SUMPRODUCT((LEN(Settings!$F$6:$F$13)&gt;0)*ISNUMBER(SEARCH(Settings!$F$6:$F$13,$O6598)))=0),1,0))</f>
        <v/>
      </c>
      <c r="AM6598">
        <f>IF($AI6598=1,IFERROR(IF(VALUE($C6598)&lt;100000000,VALUE($C6598),1000000000),IFERROR(IF(VALUE(MID($C6598,2,20))&lt;100000000,VALUE(MID($C6598,2,20)),1000000000),1000000000))+ROW()/100000,"")</f>
        <v/>
      </c>
    </row>
    <row r="6599">
      <c r="E6599" s="14" t="n"/>
      <c r="M6599" s="8">
        <f>IF($C6599="","",L6599*T6599/100)</f>
        <v/>
      </c>
      <c r="S6599" s="8" t="n"/>
      <c r="T6599" s="8" t="n"/>
      <c r="W6599">
        <f>IF($C6599="","",IF($AL6599=1,0,IF($AK6599=1,Settings!$C$6,Settings!$C$7))*100)</f>
        <v/>
      </c>
      <c r="X6599" s="8">
        <f>IF($C6599="","",T6599*W6599/100)</f>
        <v/>
      </c>
      <c r="Y6599" s="8">
        <f>IF($C6599="","",T6599-X6599)</f>
        <v/>
      </c>
      <c r="Z6599" s="8">
        <f>IF($C6599="","",Y6599-M6599)</f>
        <v/>
      </c>
      <c r="AD6599" s="8" t="n"/>
      <c r="AG6599" s="14" t="n"/>
      <c r="AI6599">
        <f>IF($C6599="","",IF(COUNTIF($C$2:$C6599,$C6599)=1,1,0))</f>
        <v/>
      </c>
      <c r="AJ6599">
        <f>IF($AI6599=1,SUMPRODUCT(--($AM$2:$AM$7001&lt;$AM6599))+1,"")</f>
        <v/>
      </c>
      <c r="AK6599">
        <f>IF($C6599="","",IF(OR($P6599=TRUE(),$P6599="TRUE"),1,0))</f>
        <v/>
      </c>
      <c r="AL6599">
        <f>IF($C6599="","",IF(AND($V6599="Yes",SUMPRODUCT((LEN(Settings!$F$6:$F$13)&gt;0)*ISNUMBER(SEARCH(Settings!$F$6:$F$13,$O6599)))=0),1,0))</f>
        <v/>
      </c>
      <c r="AM6599">
        <f>IF($AI6599=1,IFERROR(IF(VALUE($C6599)&lt;100000000,VALUE($C6599),1000000000),IFERROR(IF(VALUE(MID($C6599,2,20))&lt;100000000,VALUE(MID($C6599,2,20)),1000000000),1000000000))+ROW()/100000,"")</f>
        <v/>
      </c>
    </row>
    <row r="6600">
      <c r="E6600" s="14" t="n"/>
      <c r="M6600" s="8">
        <f>IF($C6600="","",L6600*T6600/100)</f>
        <v/>
      </c>
      <c r="S6600" s="8" t="n"/>
      <c r="T6600" s="8" t="n"/>
      <c r="W6600">
        <f>IF($C6600="","",IF($AL6600=1,0,IF($AK6600=1,Settings!$C$6,Settings!$C$7))*100)</f>
        <v/>
      </c>
      <c r="X6600" s="8">
        <f>IF($C6600="","",T6600*W6600/100)</f>
        <v/>
      </c>
      <c r="Y6600" s="8">
        <f>IF($C6600="","",T6600-X6600)</f>
        <v/>
      </c>
      <c r="Z6600" s="8">
        <f>IF($C6600="","",Y6600-M6600)</f>
        <v/>
      </c>
      <c r="AD6600" s="8" t="n"/>
      <c r="AG6600" s="14" t="n"/>
      <c r="AI6600">
        <f>IF($C6600="","",IF(COUNTIF($C$2:$C6600,$C6600)=1,1,0))</f>
        <v/>
      </c>
      <c r="AJ6600">
        <f>IF($AI6600=1,SUMPRODUCT(--($AM$2:$AM$7001&lt;$AM6600))+1,"")</f>
        <v/>
      </c>
      <c r="AK6600">
        <f>IF($C6600="","",IF(OR($P6600=TRUE(),$P6600="TRUE"),1,0))</f>
        <v/>
      </c>
      <c r="AL6600">
        <f>IF($C6600="","",IF(AND($V6600="Yes",SUMPRODUCT((LEN(Settings!$F$6:$F$13)&gt;0)*ISNUMBER(SEARCH(Settings!$F$6:$F$13,$O6600)))=0),1,0))</f>
        <v/>
      </c>
      <c r="AM6600">
        <f>IF($AI6600=1,IFERROR(IF(VALUE($C6600)&lt;100000000,VALUE($C6600),1000000000),IFERROR(IF(VALUE(MID($C6600,2,20))&lt;100000000,VALUE(MID($C6600,2,20)),1000000000),1000000000))+ROW()/100000,"")</f>
        <v/>
      </c>
    </row>
    <row r="6601">
      <c r="E6601" s="14" t="n"/>
      <c r="M6601" s="8">
        <f>IF($C6601="","",L6601*T6601/100)</f>
        <v/>
      </c>
      <c r="S6601" s="8" t="n"/>
      <c r="T6601" s="8" t="n"/>
      <c r="W6601">
        <f>IF($C6601="","",IF($AL6601=1,0,IF($AK6601=1,Settings!$C$6,Settings!$C$7))*100)</f>
        <v/>
      </c>
      <c r="X6601" s="8">
        <f>IF($C6601="","",T6601*W6601/100)</f>
        <v/>
      </c>
      <c r="Y6601" s="8">
        <f>IF($C6601="","",T6601-X6601)</f>
        <v/>
      </c>
      <c r="Z6601" s="8">
        <f>IF($C6601="","",Y6601-M6601)</f>
        <v/>
      </c>
      <c r="AD6601" s="8" t="n"/>
      <c r="AG6601" s="14" t="n"/>
      <c r="AI6601">
        <f>IF($C6601="","",IF(COUNTIF($C$2:$C6601,$C6601)=1,1,0))</f>
        <v/>
      </c>
      <c r="AJ6601">
        <f>IF($AI6601=1,SUMPRODUCT(--($AM$2:$AM$7001&lt;$AM6601))+1,"")</f>
        <v/>
      </c>
      <c r="AK6601">
        <f>IF($C6601="","",IF(OR($P6601=TRUE(),$P6601="TRUE"),1,0))</f>
        <v/>
      </c>
      <c r="AL6601">
        <f>IF($C6601="","",IF(AND($V6601="Yes",SUMPRODUCT((LEN(Settings!$F$6:$F$13)&gt;0)*ISNUMBER(SEARCH(Settings!$F$6:$F$13,$O6601)))=0),1,0))</f>
        <v/>
      </c>
      <c r="AM6601">
        <f>IF($AI6601=1,IFERROR(IF(VALUE($C6601)&lt;100000000,VALUE($C6601),1000000000),IFERROR(IF(VALUE(MID($C6601,2,20))&lt;100000000,VALUE(MID($C6601,2,20)),1000000000),1000000000))+ROW()/100000,"")</f>
        <v/>
      </c>
    </row>
    <row r="6602">
      <c r="E6602" s="14" t="n"/>
      <c r="M6602" s="8">
        <f>IF($C6602="","",L6602*T6602/100)</f>
        <v/>
      </c>
      <c r="S6602" s="8" t="n"/>
      <c r="T6602" s="8" t="n"/>
      <c r="W6602">
        <f>IF($C6602="","",IF($AL6602=1,0,IF($AK6602=1,Settings!$C$6,Settings!$C$7))*100)</f>
        <v/>
      </c>
      <c r="X6602" s="8">
        <f>IF($C6602="","",T6602*W6602/100)</f>
        <v/>
      </c>
      <c r="Y6602" s="8">
        <f>IF($C6602="","",T6602-X6602)</f>
        <v/>
      </c>
      <c r="Z6602" s="8">
        <f>IF($C6602="","",Y6602-M6602)</f>
        <v/>
      </c>
      <c r="AD6602" s="8" t="n"/>
      <c r="AG6602" s="14" t="n"/>
      <c r="AI6602">
        <f>IF($C6602="","",IF(COUNTIF($C$2:$C6602,$C6602)=1,1,0))</f>
        <v/>
      </c>
      <c r="AJ6602">
        <f>IF($AI6602=1,SUMPRODUCT(--($AM$2:$AM$7001&lt;$AM6602))+1,"")</f>
        <v/>
      </c>
      <c r="AK6602">
        <f>IF($C6602="","",IF(OR($P6602=TRUE(),$P6602="TRUE"),1,0))</f>
        <v/>
      </c>
      <c r="AL6602">
        <f>IF($C6602="","",IF(AND($V6602="Yes",SUMPRODUCT((LEN(Settings!$F$6:$F$13)&gt;0)*ISNUMBER(SEARCH(Settings!$F$6:$F$13,$O6602)))=0),1,0))</f>
        <v/>
      </c>
      <c r="AM6602">
        <f>IF($AI6602=1,IFERROR(IF(VALUE($C6602)&lt;100000000,VALUE($C6602),1000000000),IFERROR(IF(VALUE(MID($C6602,2,20))&lt;100000000,VALUE(MID($C6602,2,20)),1000000000),1000000000))+ROW()/100000,"")</f>
        <v/>
      </c>
    </row>
    <row r="6603">
      <c r="E6603" s="14" t="n"/>
      <c r="M6603" s="8">
        <f>IF($C6603="","",L6603*T6603/100)</f>
        <v/>
      </c>
      <c r="S6603" s="8" t="n"/>
      <c r="T6603" s="8" t="n"/>
      <c r="W6603">
        <f>IF($C6603="","",IF($AL6603=1,0,IF($AK6603=1,Settings!$C$6,Settings!$C$7))*100)</f>
        <v/>
      </c>
      <c r="X6603" s="8">
        <f>IF($C6603="","",T6603*W6603/100)</f>
        <v/>
      </c>
      <c r="Y6603" s="8">
        <f>IF($C6603="","",T6603-X6603)</f>
        <v/>
      </c>
      <c r="Z6603" s="8">
        <f>IF($C6603="","",Y6603-M6603)</f>
        <v/>
      </c>
      <c r="AD6603" s="8" t="n"/>
      <c r="AG6603" s="14" t="n"/>
      <c r="AI6603">
        <f>IF($C6603="","",IF(COUNTIF($C$2:$C6603,$C6603)=1,1,0))</f>
        <v/>
      </c>
      <c r="AJ6603">
        <f>IF($AI6603=1,SUMPRODUCT(--($AM$2:$AM$7001&lt;$AM6603))+1,"")</f>
        <v/>
      </c>
      <c r="AK6603">
        <f>IF($C6603="","",IF(OR($P6603=TRUE(),$P6603="TRUE"),1,0))</f>
        <v/>
      </c>
      <c r="AL6603">
        <f>IF($C6603="","",IF(AND($V6603="Yes",SUMPRODUCT((LEN(Settings!$F$6:$F$13)&gt;0)*ISNUMBER(SEARCH(Settings!$F$6:$F$13,$O6603)))=0),1,0))</f>
        <v/>
      </c>
      <c r="AM6603">
        <f>IF($AI6603=1,IFERROR(IF(VALUE($C6603)&lt;100000000,VALUE($C6603),1000000000),IFERROR(IF(VALUE(MID($C6603,2,20))&lt;100000000,VALUE(MID($C6603,2,20)),1000000000),1000000000))+ROW()/100000,"")</f>
        <v/>
      </c>
    </row>
    <row r="6604">
      <c r="E6604" s="14" t="n"/>
      <c r="M6604" s="8">
        <f>IF($C6604="","",L6604*T6604/100)</f>
        <v/>
      </c>
      <c r="S6604" s="8" t="n"/>
      <c r="T6604" s="8" t="n"/>
      <c r="W6604">
        <f>IF($C6604="","",IF($AL6604=1,0,IF($AK6604=1,Settings!$C$6,Settings!$C$7))*100)</f>
        <v/>
      </c>
      <c r="X6604" s="8">
        <f>IF($C6604="","",T6604*W6604/100)</f>
        <v/>
      </c>
      <c r="Y6604" s="8">
        <f>IF($C6604="","",T6604-X6604)</f>
        <v/>
      </c>
      <c r="Z6604" s="8">
        <f>IF($C6604="","",Y6604-M6604)</f>
        <v/>
      </c>
      <c r="AD6604" s="8" t="n"/>
      <c r="AG6604" s="14" t="n"/>
      <c r="AI6604">
        <f>IF($C6604="","",IF(COUNTIF($C$2:$C6604,$C6604)=1,1,0))</f>
        <v/>
      </c>
      <c r="AJ6604">
        <f>IF($AI6604=1,SUMPRODUCT(--($AM$2:$AM$7001&lt;$AM6604))+1,"")</f>
        <v/>
      </c>
      <c r="AK6604">
        <f>IF($C6604="","",IF(OR($P6604=TRUE(),$P6604="TRUE"),1,0))</f>
        <v/>
      </c>
      <c r="AL6604">
        <f>IF($C6604="","",IF(AND($V6604="Yes",SUMPRODUCT((LEN(Settings!$F$6:$F$13)&gt;0)*ISNUMBER(SEARCH(Settings!$F$6:$F$13,$O6604)))=0),1,0))</f>
        <v/>
      </c>
      <c r="AM6604">
        <f>IF($AI6604=1,IFERROR(IF(VALUE($C6604)&lt;100000000,VALUE($C6604),1000000000),IFERROR(IF(VALUE(MID($C6604,2,20))&lt;100000000,VALUE(MID($C6604,2,20)),1000000000),1000000000))+ROW()/100000,"")</f>
        <v/>
      </c>
    </row>
    <row r="6605">
      <c r="E6605" s="14" t="n"/>
      <c r="M6605" s="8">
        <f>IF($C6605="","",L6605*T6605/100)</f>
        <v/>
      </c>
      <c r="S6605" s="8" t="n"/>
      <c r="T6605" s="8" t="n"/>
      <c r="W6605">
        <f>IF($C6605="","",IF($AL6605=1,0,IF($AK6605=1,Settings!$C$6,Settings!$C$7))*100)</f>
        <v/>
      </c>
      <c r="X6605" s="8">
        <f>IF($C6605="","",T6605*W6605/100)</f>
        <v/>
      </c>
      <c r="Y6605" s="8">
        <f>IF($C6605="","",T6605-X6605)</f>
        <v/>
      </c>
      <c r="Z6605" s="8">
        <f>IF($C6605="","",Y6605-M6605)</f>
        <v/>
      </c>
      <c r="AD6605" s="8" t="n"/>
      <c r="AG6605" s="14" t="n"/>
      <c r="AI6605">
        <f>IF($C6605="","",IF(COUNTIF($C$2:$C6605,$C6605)=1,1,0))</f>
        <v/>
      </c>
      <c r="AJ6605">
        <f>IF($AI6605=1,SUMPRODUCT(--($AM$2:$AM$7001&lt;$AM6605))+1,"")</f>
        <v/>
      </c>
      <c r="AK6605">
        <f>IF($C6605="","",IF(OR($P6605=TRUE(),$P6605="TRUE"),1,0))</f>
        <v/>
      </c>
      <c r="AL6605">
        <f>IF($C6605="","",IF(AND($V6605="Yes",SUMPRODUCT((LEN(Settings!$F$6:$F$13)&gt;0)*ISNUMBER(SEARCH(Settings!$F$6:$F$13,$O6605)))=0),1,0))</f>
        <v/>
      </c>
      <c r="AM6605">
        <f>IF($AI6605=1,IFERROR(IF(VALUE($C6605)&lt;100000000,VALUE($C6605),1000000000),IFERROR(IF(VALUE(MID($C6605,2,20))&lt;100000000,VALUE(MID($C6605,2,20)),1000000000),1000000000))+ROW()/100000,"")</f>
        <v/>
      </c>
    </row>
    <row r="6606">
      <c r="E6606" s="14" t="n"/>
      <c r="M6606" s="8">
        <f>IF($C6606="","",L6606*T6606/100)</f>
        <v/>
      </c>
      <c r="S6606" s="8" t="n"/>
      <c r="T6606" s="8" t="n"/>
      <c r="W6606">
        <f>IF($C6606="","",IF($AL6606=1,0,IF($AK6606=1,Settings!$C$6,Settings!$C$7))*100)</f>
        <v/>
      </c>
      <c r="X6606" s="8">
        <f>IF($C6606="","",T6606*W6606/100)</f>
        <v/>
      </c>
      <c r="Y6606" s="8">
        <f>IF($C6606="","",T6606-X6606)</f>
        <v/>
      </c>
      <c r="Z6606" s="8">
        <f>IF($C6606="","",Y6606-M6606)</f>
        <v/>
      </c>
      <c r="AD6606" s="8" t="n"/>
      <c r="AG6606" s="14" t="n"/>
      <c r="AI6606">
        <f>IF($C6606="","",IF(COUNTIF($C$2:$C6606,$C6606)=1,1,0))</f>
        <v/>
      </c>
      <c r="AJ6606">
        <f>IF($AI6606=1,SUMPRODUCT(--($AM$2:$AM$7001&lt;$AM6606))+1,"")</f>
        <v/>
      </c>
      <c r="AK6606">
        <f>IF($C6606="","",IF(OR($P6606=TRUE(),$P6606="TRUE"),1,0))</f>
        <v/>
      </c>
      <c r="AL6606">
        <f>IF($C6606="","",IF(AND($V6606="Yes",SUMPRODUCT((LEN(Settings!$F$6:$F$13)&gt;0)*ISNUMBER(SEARCH(Settings!$F$6:$F$13,$O6606)))=0),1,0))</f>
        <v/>
      </c>
      <c r="AM6606">
        <f>IF($AI6606=1,IFERROR(IF(VALUE($C6606)&lt;100000000,VALUE($C6606),1000000000),IFERROR(IF(VALUE(MID($C6606,2,20))&lt;100000000,VALUE(MID($C6606,2,20)),1000000000),1000000000))+ROW()/100000,"")</f>
        <v/>
      </c>
    </row>
    <row r="6607">
      <c r="E6607" s="14" t="n"/>
      <c r="M6607" s="8">
        <f>IF($C6607="","",L6607*T6607/100)</f>
        <v/>
      </c>
      <c r="S6607" s="8" t="n"/>
      <c r="T6607" s="8" t="n"/>
      <c r="W6607">
        <f>IF($C6607="","",IF($AL6607=1,0,IF($AK6607=1,Settings!$C$6,Settings!$C$7))*100)</f>
        <v/>
      </c>
      <c r="X6607" s="8">
        <f>IF($C6607="","",T6607*W6607/100)</f>
        <v/>
      </c>
      <c r="Y6607" s="8">
        <f>IF($C6607="","",T6607-X6607)</f>
        <v/>
      </c>
      <c r="Z6607" s="8">
        <f>IF($C6607="","",Y6607-M6607)</f>
        <v/>
      </c>
      <c r="AD6607" s="8" t="n"/>
      <c r="AG6607" s="14" t="n"/>
      <c r="AI6607">
        <f>IF($C6607="","",IF(COUNTIF($C$2:$C6607,$C6607)=1,1,0))</f>
        <v/>
      </c>
      <c r="AJ6607">
        <f>IF($AI6607=1,SUMPRODUCT(--($AM$2:$AM$7001&lt;$AM6607))+1,"")</f>
        <v/>
      </c>
      <c r="AK6607">
        <f>IF($C6607="","",IF(OR($P6607=TRUE(),$P6607="TRUE"),1,0))</f>
        <v/>
      </c>
      <c r="AL6607">
        <f>IF($C6607="","",IF(AND($V6607="Yes",SUMPRODUCT((LEN(Settings!$F$6:$F$13)&gt;0)*ISNUMBER(SEARCH(Settings!$F$6:$F$13,$O6607)))=0),1,0))</f>
        <v/>
      </c>
      <c r="AM6607">
        <f>IF($AI6607=1,IFERROR(IF(VALUE($C6607)&lt;100000000,VALUE($C6607),1000000000),IFERROR(IF(VALUE(MID($C6607,2,20))&lt;100000000,VALUE(MID($C6607,2,20)),1000000000),1000000000))+ROW()/100000,"")</f>
        <v/>
      </c>
    </row>
    <row r="6608">
      <c r="E6608" s="14" t="n"/>
      <c r="M6608" s="8">
        <f>IF($C6608="","",L6608*T6608/100)</f>
        <v/>
      </c>
      <c r="S6608" s="8" t="n"/>
      <c r="T6608" s="8" t="n"/>
      <c r="W6608">
        <f>IF($C6608="","",IF($AL6608=1,0,IF($AK6608=1,Settings!$C$6,Settings!$C$7))*100)</f>
        <v/>
      </c>
      <c r="X6608" s="8">
        <f>IF($C6608="","",T6608*W6608/100)</f>
        <v/>
      </c>
      <c r="Y6608" s="8">
        <f>IF($C6608="","",T6608-X6608)</f>
        <v/>
      </c>
      <c r="Z6608" s="8">
        <f>IF($C6608="","",Y6608-M6608)</f>
        <v/>
      </c>
      <c r="AD6608" s="8" t="n"/>
      <c r="AG6608" s="14" t="n"/>
      <c r="AI6608">
        <f>IF($C6608="","",IF(COUNTIF($C$2:$C6608,$C6608)=1,1,0))</f>
        <v/>
      </c>
      <c r="AJ6608">
        <f>IF($AI6608=1,SUMPRODUCT(--($AM$2:$AM$7001&lt;$AM6608))+1,"")</f>
        <v/>
      </c>
      <c r="AK6608">
        <f>IF($C6608="","",IF(OR($P6608=TRUE(),$P6608="TRUE"),1,0))</f>
        <v/>
      </c>
      <c r="AL6608">
        <f>IF($C6608="","",IF(AND($V6608="Yes",SUMPRODUCT((LEN(Settings!$F$6:$F$13)&gt;0)*ISNUMBER(SEARCH(Settings!$F$6:$F$13,$O6608)))=0),1,0))</f>
        <v/>
      </c>
      <c r="AM6608">
        <f>IF($AI6608=1,IFERROR(IF(VALUE($C6608)&lt;100000000,VALUE($C6608),1000000000),IFERROR(IF(VALUE(MID($C6608,2,20))&lt;100000000,VALUE(MID($C6608,2,20)),1000000000),1000000000))+ROW()/100000,"")</f>
        <v/>
      </c>
    </row>
    <row r="6609">
      <c r="E6609" s="14" t="n"/>
      <c r="M6609" s="8">
        <f>IF($C6609="","",L6609*T6609/100)</f>
        <v/>
      </c>
      <c r="S6609" s="8" t="n"/>
      <c r="T6609" s="8" t="n"/>
      <c r="W6609">
        <f>IF($C6609="","",IF($AL6609=1,0,IF($AK6609=1,Settings!$C$6,Settings!$C$7))*100)</f>
        <v/>
      </c>
      <c r="X6609" s="8">
        <f>IF($C6609="","",T6609*W6609/100)</f>
        <v/>
      </c>
      <c r="Y6609" s="8">
        <f>IF($C6609="","",T6609-X6609)</f>
        <v/>
      </c>
      <c r="Z6609" s="8">
        <f>IF($C6609="","",Y6609-M6609)</f>
        <v/>
      </c>
      <c r="AD6609" s="8" t="n"/>
      <c r="AG6609" s="14" t="n"/>
      <c r="AI6609">
        <f>IF($C6609="","",IF(COUNTIF($C$2:$C6609,$C6609)=1,1,0))</f>
        <v/>
      </c>
      <c r="AJ6609">
        <f>IF($AI6609=1,SUMPRODUCT(--($AM$2:$AM$7001&lt;$AM6609))+1,"")</f>
        <v/>
      </c>
      <c r="AK6609">
        <f>IF($C6609="","",IF(OR($P6609=TRUE(),$P6609="TRUE"),1,0))</f>
        <v/>
      </c>
      <c r="AL6609">
        <f>IF($C6609="","",IF(AND($V6609="Yes",SUMPRODUCT((LEN(Settings!$F$6:$F$13)&gt;0)*ISNUMBER(SEARCH(Settings!$F$6:$F$13,$O6609)))=0),1,0))</f>
        <v/>
      </c>
      <c r="AM6609">
        <f>IF($AI6609=1,IFERROR(IF(VALUE($C6609)&lt;100000000,VALUE($C6609),1000000000),IFERROR(IF(VALUE(MID($C6609,2,20))&lt;100000000,VALUE(MID($C6609,2,20)),1000000000),1000000000))+ROW()/100000,"")</f>
        <v/>
      </c>
    </row>
    <row r="6610">
      <c r="E6610" s="14" t="n"/>
      <c r="M6610" s="8">
        <f>IF($C6610="","",L6610*T6610/100)</f>
        <v/>
      </c>
      <c r="S6610" s="8" t="n"/>
      <c r="T6610" s="8" t="n"/>
      <c r="W6610">
        <f>IF($C6610="","",IF($AL6610=1,0,IF($AK6610=1,Settings!$C$6,Settings!$C$7))*100)</f>
        <v/>
      </c>
      <c r="X6610" s="8">
        <f>IF($C6610="","",T6610*W6610/100)</f>
        <v/>
      </c>
      <c r="Y6610" s="8">
        <f>IF($C6610="","",T6610-X6610)</f>
        <v/>
      </c>
      <c r="Z6610" s="8">
        <f>IF($C6610="","",Y6610-M6610)</f>
        <v/>
      </c>
      <c r="AD6610" s="8" t="n"/>
      <c r="AG6610" s="14" t="n"/>
      <c r="AI6610">
        <f>IF($C6610="","",IF(COUNTIF($C$2:$C6610,$C6610)=1,1,0))</f>
        <v/>
      </c>
      <c r="AJ6610">
        <f>IF($AI6610=1,SUMPRODUCT(--($AM$2:$AM$7001&lt;$AM6610))+1,"")</f>
        <v/>
      </c>
      <c r="AK6610">
        <f>IF($C6610="","",IF(OR($P6610=TRUE(),$P6610="TRUE"),1,0))</f>
        <v/>
      </c>
      <c r="AL6610">
        <f>IF($C6610="","",IF(AND($V6610="Yes",SUMPRODUCT((LEN(Settings!$F$6:$F$13)&gt;0)*ISNUMBER(SEARCH(Settings!$F$6:$F$13,$O6610)))=0),1,0))</f>
        <v/>
      </c>
      <c r="AM6610">
        <f>IF($AI6610=1,IFERROR(IF(VALUE($C6610)&lt;100000000,VALUE($C6610),1000000000),IFERROR(IF(VALUE(MID($C6610,2,20))&lt;100000000,VALUE(MID($C6610,2,20)),1000000000),1000000000))+ROW()/100000,"")</f>
        <v/>
      </c>
    </row>
    <row r="6611">
      <c r="E6611" s="14" t="n"/>
      <c r="M6611" s="8">
        <f>IF($C6611="","",L6611*T6611/100)</f>
        <v/>
      </c>
      <c r="S6611" s="8" t="n"/>
      <c r="T6611" s="8" t="n"/>
      <c r="W6611">
        <f>IF($C6611="","",IF($AL6611=1,0,IF($AK6611=1,Settings!$C$6,Settings!$C$7))*100)</f>
        <v/>
      </c>
      <c r="X6611" s="8">
        <f>IF($C6611="","",T6611*W6611/100)</f>
        <v/>
      </c>
      <c r="Y6611" s="8">
        <f>IF($C6611="","",T6611-X6611)</f>
        <v/>
      </c>
      <c r="Z6611" s="8">
        <f>IF($C6611="","",Y6611-M6611)</f>
        <v/>
      </c>
      <c r="AD6611" s="8" t="n"/>
      <c r="AG6611" s="14" t="n"/>
      <c r="AI6611">
        <f>IF($C6611="","",IF(COUNTIF($C$2:$C6611,$C6611)=1,1,0))</f>
        <v/>
      </c>
      <c r="AJ6611">
        <f>IF($AI6611=1,SUMPRODUCT(--($AM$2:$AM$7001&lt;$AM6611))+1,"")</f>
        <v/>
      </c>
      <c r="AK6611">
        <f>IF($C6611="","",IF(OR($P6611=TRUE(),$P6611="TRUE"),1,0))</f>
        <v/>
      </c>
      <c r="AL6611">
        <f>IF($C6611="","",IF(AND($V6611="Yes",SUMPRODUCT((LEN(Settings!$F$6:$F$13)&gt;0)*ISNUMBER(SEARCH(Settings!$F$6:$F$13,$O6611)))=0),1,0))</f>
        <v/>
      </c>
      <c r="AM6611">
        <f>IF($AI6611=1,IFERROR(IF(VALUE($C6611)&lt;100000000,VALUE($C6611),1000000000),IFERROR(IF(VALUE(MID($C6611,2,20))&lt;100000000,VALUE(MID($C6611,2,20)),1000000000),1000000000))+ROW()/100000,"")</f>
        <v/>
      </c>
    </row>
    <row r="6612">
      <c r="E6612" s="14" t="n"/>
      <c r="M6612" s="8">
        <f>IF($C6612="","",L6612*T6612/100)</f>
        <v/>
      </c>
      <c r="S6612" s="8" t="n"/>
      <c r="T6612" s="8" t="n"/>
      <c r="W6612">
        <f>IF($C6612="","",IF($AL6612=1,0,IF($AK6612=1,Settings!$C$6,Settings!$C$7))*100)</f>
        <v/>
      </c>
      <c r="X6612" s="8">
        <f>IF($C6612="","",T6612*W6612/100)</f>
        <v/>
      </c>
      <c r="Y6612" s="8">
        <f>IF($C6612="","",T6612-X6612)</f>
        <v/>
      </c>
      <c r="Z6612" s="8">
        <f>IF($C6612="","",Y6612-M6612)</f>
        <v/>
      </c>
      <c r="AD6612" s="8" t="n"/>
      <c r="AG6612" s="14" t="n"/>
      <c r="AI6612">
        <f>IF($C6612="","",IF(COUNTIF($C$2:$C6612,$C6612)=1,1,0))</f>
        <v/>
      </c>
      <c r="AJ6612">
        <f>IF($AI6612=1,SUMPRODUCT(--($AM$2:$AM$7001&lt;$AM6612))+1,"")</f>
        <v/>
      </c>
      <c r="AK6612">
        <f>IF($C6612="","",IF(OR($P6612=TRUE(),$P6612="TRUE"),1,0))</f>
        <v/>
      </c>
      <c r="AL6612">
        <f>IF($C6612="","",IF(AND($V6612="Yes",SUMPRODUCT((LEN(Settings!$F$6:$F$13)&gt;0)*ISNUMBER(SEARCH(Settings!$F$6:$F$13,$O6612)))=0),1,0))</f>
        <v/>
      </c>
      <c r="AM6612">
        <f>IF($AI6612=1,IFERROR(IF(VALUE($C6612)&lt;100000000,VALUE($C6612),1000000000),IFERROR(IF(VALUE(MID($C6612,2,20))&lt;100000000,VALUE(MID($C6612,2,20)),1000000000),1000000000))+ROW()/100000,"")</f>
        <v/>
      </c>
    </row>
    <row r="6613">
      <c r="E6613" s="14" t="n"/>
      <c r="M6613" s="8">
        <f>IF($C6613="","",L6613*T6613/100)</f>
        <v/>
      </c>
      <c r="S6613" s="8" t="n"/>
      <c r="T6613" s="8" t="n"/>
      <c r="W6613">
        <f>IF($C6613="","",IF($AL6613=1,0,IF($AK6613=1,Settings!$C$6,Settings!$C$7))*100)</f>
        <v/>
      </c>
      <c r="X6613" s="8">
        <f>IF($C6613="","",T6613*W6613/100)</f>
        <v/>
      </c>
      <c r="Y6613" s="8">
        <f>IF($C6613="","",T6613-X6613)</f>
        <v/>
      </c>
      <c r="Z6613" s="8">
        <f>IF($C6613="","",Y6613-M6613)</f>
        <v/>
      </c>
      <c r="AD6613" s="8" t="n"/>
      <c r="AG6613" s="14" t="n"/>
      <c r="AI6613">
        <f>IF($C6613="","",IF(COUNTIF($C$2:$C6613,$C6613)=1,1,0))</f>
        <v/>
      </c>
      <c r="AJ6613">
        <f>IF($AI6613=1,SUMPRODUCT(--($AM$2:$AM$7001&lt;$AM6613))+1,"")</f>
        <v/>
      </c>
      <c r="AK6613">
        <f>IF($C6613="","",IF(OR($P6613=TRUE(),$P6613="TRUE"),1,0))</f>
        <v/>
      </c>
      <c r="AL6613">
        <f>IF($C6613="","",IF(AND($V6613="Yes",SUMPRODUCT((LEN(Settings!$F$6:$F$13)&gt;0)*ISNUMBER(SEARCH(Settings!$F$6:$F$13,$O6613)))=0),1,0))</f>
        <v/>
      </c>
      <c r="AM6613">
        <f>IF($AI6613=1,IFERROR(IF(VALUE($C6613)&lt;100000000,VALUE($C6613),1000000000),IFERROR(IF(VALUE(MID($C6613,2,20))&lt;100000000,VALUE(MID($C6613,2,20)),1000000000),1000000000))+ROW()/100000,"")</f>
        <v/>
      </c>
    </row>
    <row r="6614">
      <c r="E6614" s="14" t="n"/>
      <c r="M6614" s="8">
        <f>IF($C6614="","",L6614*T6614/100)</f>
        <v/>
      </c>
      <c r="S6614" s="8" t="n"/>
      <c r="T6614" s="8" t="n"/>
      <c r="W6614">
        <f>IF($C6614="","",IF($AL6614=1,0,IF($AK6614=1,Settings!$C$6,Settings!$C$7))*100)</f>
        <v/>
      </c>
      <c r="X6614" s="8">
        <f>IF($C6614="","",T6614*W6614/100)</f>
        <v/>
      </c>
      <c r="Y6614" s="8">
        <f>IF($C6614="","",T6614-X6614)</f>
        <v/>
      </c>
      <c r="Z6614" s="8">
        <f>IF($C6614="","",Y6614-M6614)</f>
        <v/>
      </c>
      <c r="AD6614" s="8" t="n"/>
      <c r="AG6614" s="14" t="n"/>
      <c r="AI6614">
        <f>IF($C6614="","",IF(COUNTIF($C$2:$C6614,$C6614)=1,1,0))</f>
        <v/>
      </c>
      <c r="AJ6614">
        <f>IF($AI6614=1,SUMPRODUCT(--($AM$2:$AM$7001&lt;$AM6614))+1,"")</f>
        <v/>
      </c>
      <c r="AK6614">
        <f>IF($C6614="","",IF(OR($P6614=TRUE(),$P6614="TRUE"),1,0))</f>
        <v/>
      </c>
      <c r="AL6614">
        <f>IF($C6614="","",IF(AND($V6614="Yes",SUMPRODUCT((LEN(Settings!$F$6:$F$13)&gt;0)*ISNUMBER(SEARCH(Settings!$F$6:$F$13,$O6614)))=0),1,0))</f>
        <v/>
      </c>
      <c r="AM6614">
        <f>IF($AI6614=1,IFERROR(IF(VALUE($C6614)&lt;100000000,VALUE($C6614),1000000000),IFERROR(IF(VALUE(MID($C6614,2,20))&lt;100000000,VALUE(MID($C6614,2,20)),1000000000),1000000000))+ROW()/100000,"")</f>
        <v/>
      </c>
    </row>
    <row r="6615">
      <c r="E6615" s="14" t="n"/>
      <c r="M6615" s="8">
        <f>IF($C6615="","",L6615*T6615/100)</f>
        <v/>
      </c>
      <c r="S6615" s="8" t="n"/>
      <c r="T6615" s="8" t="n"/>
      <c r="W6615">
        <f>IF($C6615="","",IF($AL6615=1,0,IF($AK6615=1,Settings!$C$6,Settings!$C$7))*100)</f>
        <v/>
      </c>
      <c r="X6615" s="8">
        <f>IF($C6615="","",T6615*W6615/100)</f>
        <v/>
      </c>
      <c r="Y6615" s="8">
        <f>IF($C6615="","",T6615-X6615)</f>
        <v/>
      </c>
      <c r="Z6615" s="8">
        <f>IF($C6615="","",Y6615-M6615)</f>
        <v/>
      </c>
      <c r="AD6615" s="8" t="n"/>
      <c r="AG6615" s="14" t="n"/>
      <c r="AI6615">
        <f>IF($C6615="","",IF(COUNTIF($C$2:$C6615,$C6615)=1,1,0))</f>
        <v/>
      </c>
      <c r="AJ6615">
        <f>IF($AI6615=1,SUMPRODUCT(--($AM$2:$AM$7001&lt;$AM6615))+1,"")</f>
        <v/>
      </c>
      <c r="AK6615">
        <f>IF($C6615="","",IF(OR($P6615=TRUE(),$P6615="TRUE"),1,0))</f>
        <v/>
      </c>
      <c r="AL6615">
        <f>IF($C6615="","",IF(AND($V6615="Yes",SUMPRODUCT((LEN(Settings!$F$6:$F$13)&gt;0)*ISNUMBER(SEARCH(Settings!$F$6:$F$13,$O6615)))=0),1,0))</f>
        <v/>
      </c>
      <c r="AM6615">
        <f>IF($AI6615=1,IFERROR(IF(VALUE($C6615)&lt;100000000,VALUE($C6615),1000000000),IFERROR(IF(VALUE(MID($C6615,2,20))&lt;100000000,VALUE(MID($C6615,2,20)),1000000000),1000000000))+ROW()/100000,"")</f>
        <v/>
      </c>
    </row>
    <row r="6616">
      <c r="E6616" s="14" t="n"/>
      <c r="M6616" s="8">
        <f>IF($C6616="","",L6616*T6616/100)</f>
        <v/>
      </c>
      <c r="S6616" s="8" t="n"/>
      <c r="T6616" s="8" t="n"/>
      <c r="W6616">
        <f>IF($C6616="","",IF($AL6616=1,0,IF($AK6616=1,Settings!$C$6,Settings!$C$7))*100)</f>
        <v/>
      </c>
      <c r="X6616" s="8">
        <f>IF($C6616="","",T6616*W6616/100)</f>
        <v/>
      </c>
      <c r="Y6616" s="8">
        <f>IF($C6616="","",T6616-X6616)</f>
        <v/>
      </c>
      <c r="Z6616" s="8">
        <f>IF($C6616="","",Y6616-M6616)</f>
        <v/>
      </c>
      <c r="AD6616" s="8" t="n"/>
      <c r="AG6616" s="14" t="n"/>
      <c r="AI6616">
        <f>IF($C6616="","",IF(COUNTIF($C$2:$C6616,$C6616)=1,1,0))</f>
        <v/>
      </c>
      <c r="AJ6616">
        <f>IF($AI6616=1,SUMPRODUCT(--($AM$2:$AM$7001&lt;$AM6616))+1,"")</f>
        <v/>
      </c>
      <c r="AK6616">
        <f>IF($C6616="","",IF(OR($P6616=TRUE(),$P6616="TRUE"),1,0))</f>
        <v/>
      </c>
      <c r="AL6616">
        <f>IF($C6616="","",IF(AND($V6616="Yes",SUMPRODUCT((LEN(Settings!$F$6:$F$13)&gt;0)*ISNUMBER(SEARCH(Settings!$F$6:$F$13,$O6616)))=0),1,0))</f>
        <v/>
      </c>
      <c r="AM6616">
        <f>IF($AI6616=1,IFERROR(IF(VALUE($C6616)&lt;100000000,VALUE($C6616),1000000000),IFERROR(IF(VALUE(MID($C6616,2,20))&lt;100000000,VALUE(MID($C6616,2,20)),1000000000),1000000000))+ROW()/100000,"")</f>
        <v/>
      </c>
    </row>
    <row r="6617">
      <c r="E6617" s="14" t="n"/>
      <c r="M6617" s="8">
        <f>IF($C6617="","",L6617*T6617/100)</f>
        <v/>
      </c>
      <c r="S6617" s="8" t="n"/>
      <c r="T6617" s="8" t="n"/>
      <c r="W6617">
        <f>IF($C6617="","",IF($AL6617=1,0,IF($AK6617=1,Settings!$C$6,Settings!$C$7))*100)</f>
        <v/>
      </c>
      <c r="X6617" s="8">
        <f>IF($C6617="","",T6617*W6617/100)</f>
        <v/>
      </c>
      <c r="Y6617" s="8">
        <f>IF($C6617="","",T6617-X6617)</f>
        <v/>
      </c>
      <c r="Z6617" s="8">
        <f>IF($C6617="","",Y6617-M6617)</f>
        <v/>
      </c>
      <c r="AD6617" s="8" t="n"/>
      <c r="AG6617" s="14" t="n"/>
      <c r="AI6617">
        <f>IF($C6617="","",IF(COUNTIF($C$2:$C6617,$C6617)=1,1,0))</f>
        <v/>
      </c>
      <c r="AJ6617">
        <f>IF($AI6617=1,SUMPRODUCT(--($AM$2:$AM$7001&lt;$AM6617))+1,"")</f>
        <v/>
      </c>
      <c r="AK6617">
        <f>IF($C6617="","",IF(OR($P6617=TRUE(),$P6617="TRUE"),1,0))</f>
        <v/>
      </c>
      <c r="AL6617">
        <f>IF($C6617="","",IF(AND($V6617="Yes",SUMPRODUCT((LEN(Settings!$F$6:$F$13)&gt;0)*ISNUMBER(SEARCH(Settings!$F$6:$F$13,$O6617)))=0),1,0))</f>
        <v/>
      </c>
      <c r="AM6617">
        <f>IF($AI6617=1,IFERROR(IF(VALUE($C6617)&lt;100000000,VALUE($C6617),1000000000),IFERROR(IF(VALUE(MID($C6617,2,20))&lt;100000000,VALUE(MID($C6617,2,20)),1000000000),1000000000))+ROW()/100000,"")</f>
        <v/>
      </c>
    </row>
    <row r="6618">
      <c r="E6618" s="14" t="n"/>
      <c r="M6618" s="8">
        <f>IF($C6618="","",L6618*T6618/100)</f>
        <v/>
      </c>
      <c r="S6618" s="8" t="n"/>
      <c r="T6618" s="8" t="n"/>
      <c r="W6618">
        <f>IF($C6618="","",IF($AL6618=1,0,IF($AK6618=1,Settings!$C$6,Settings!$C$7))*100)</f>
        <v/>
      </c>
      <c r="X6618" s="8">
        <f>IF($C6618="","",T6618*W6618/100)</f>
        <v/>
      </c>
      <c r="Y6618" s="8">
        <f>IF($C6618="","",T6618-X6618)</f>
        <v/>
      </c>
      <c r="Z6618" s="8">
        <f>IF($C6618="","",Y6618-M6618)</f>
        <v/>
      </c>
      <c r="AD6618" s="8" t="n"/>
      <c r="AG6618" s="14" t="n"/>
      <c r="AI6618">
        <f>IF($C6618="","",IF(COUNTIF($C$2:$C6618,$C6618)=1,1,0))</f>
        <v/>
      </c>
      <c r="AJ6618">
        <f>IF($AI6618=1,SUMPRODUCT(--($AM$2:$AM$7001&lt;$AM6618))+1,"")</f>
        <v/>
      </c>
      <c r="AK6618">
        <f>IF($C6618="","",IF(OR($P6618=TRUE(),$P6618="TRUE"),1,0))</f>
        <v/>
      </c>
      <c r="AL6618">
        <f>IF($C6618="","",IF(AND($V6618="Yes",SUMPRODUCT((LEN(Settings!$F$6:$F$13)&gt;0)*ISNUMBER(SEARCH(Settings!$F$6:$F$13,$O6618)))=0),1,0))</f>
        <v/>
      </c>
      <c r="AM6618">
        <f>IF($AI6618=1,IFERROR(IF(VALUE($C6618)&lt;100000000,VALUE($C6618),1000000000),IFERROR(IF(VALUE(MID($C6618,2,20))&lt;100000000,VALUE(MID($C6618,2,20)),1000000000),1000000000))+ROW()/100000,"")</f>
        <v/>
      </c>
    </row>
    <row r="6619">
      <c r="E6619" s="14" t="n"/>
      <c r="M6619" s="8">
        <f>IF($C6619="","",L6619*T6619/100)</f>
        <v/>
      </c>
      <c r="S6619" s="8" t="n"/>
      <c r="T6619" s="8" t="n"/>
      <c r="W6619">
        <f>IF($C6619="","",IF($AL6619=1,0,IF($AK6619=1,Settings!$C$6,Settings!$C$7))*100)</f>
        <v/>
      </c>
      <c r="X6619" s="8">
        <f>IF($C6619="","",T6619*W6619/100)</f>
        <v/>
      </c>
      <c r="Y6619" s="8">
        <f>IF($C6619="","",T6619-X6619)</f>
        <v/>
      </c>
      <c r="Z6619" s="8">
        <f>IF($C6619="","",Y6619-M6619)</f>
        <v/>
      </c>
      <c r="AD6619" s="8" t="n"/>
      <c r="AG6619" s="14" t="n"/>
      <c r="AI6619">
        <f>IF($C6619="","",IF(COUNTIF($C$2:$C6619,$C6619)=1,1,0))</f>
        <v/>
      </c>
      <c r="AJ6619">
        <f>IF($AI6619=1,SUMPRODUCT(--($AM$2:$AM$7001&lt;$AM6619))+1,"")</f>
        <v/>
      </c>
      <c r="AK6619">
        <f>IF($C6619="","",IF(OR($P6619=TRUE(),$P6619="TRUE"),1,0))</f>
        <v/>
      </c>
      <c r="AL6619">
        <f>IF($C6619="","",IF(AND($V6619="Yes",SUMPRODUCT((LEN(Settings!$F$6:$F$13)&gt;0)*ISNUMBER(SEARCH(Settings!$F$6:$F$13,$O6619)))=0),1,0))</f>
        <v/>
      </c>
      <c r="AM6619">
        <f>IF($AI6619=1,IFERROR(IF(VALUE($C6619)&lt;100000000,VALUE($C6619),1000000000),IFERROR(IF(VALUE(MID($C6619,2,20))&lt;100000000,VALUE(MID($C6619,2,20)),1000000000),1000000000))+ROW()/100000,"")</f>
        <v/>
      </c>
    </row>
    <row r="6620">
      <c r="E6620" s="14" t="n"/>
      <c r="M6620" s="8">
        <f>IF($C6620="","",L6620*T6620/100)</f>
        <v/>
      </c>
      <c r="S6620" s="8" t="n"/>
      <c r="T6620" s="8" t="n"/>
      <c r="W6620">
        <f>IF($C6620="","",IF($AL6620=1,0,IF($AK6620=1,Settings!$C$6,Settings!$C$7))*100)</f>
        <v/>
      </c>
      <c r="X6620" s="8">
        <f>IF($C6620="","",T6620*W6620/100)</f>
        <v/>
      </c>
      <c r="Y6620" s="8">
        <f>IF($C6620="","",T6620-X6620)</f>
        <v/>
      </c>
      <c r="Z6620" s="8">
        <f>IF($C6620="","",Y6620-M6620)</f>
        <v/>
      </c>
      <c r="AD6620" s="8" t="n"/>
      <c r="AG6620" s="14" t="n"/>
      <c r="AI6620">
        <f>IF($C6620="","",IF(COUNTIF($C$2:$C6620,$C6620)=1,1,0))</f>
        <v/>
      </c>
      <c r="AJ6620">
        <f>IF($AI6620=1,SUMPRODUCT(--($AM$2:$AM$7001&lt;$AM6620))+1,"")</f>
        <v/>
      </c>
      <c r="AK6620">
        <f>IF($C6620="","",IF(OR($P6620=TRUE(),$P6620="TRUE"),1,0))</f>
        <v/>
      </c>
      <c r="AL6620">
        <f>IF($C6620="","",IF(AND($V6620="Yes",SUMPRODUCT((LEN(Settings!$F$6:$F$13)&gt;0)*ISNUMBER(SEARCH(Settings!$F$6:$F$13,$O6620)))=0),1,0))</f>
        <v/>
      </c>
      <c r="AM6620">
        <f>IF($AI6620=1,IFERROR(IF(VALUE($C6620)&lt;100000000,VALUE($C6620),1000000000),IFERROR(IF(VALUE(MID($C6620,2,20))&lt;100000000,VALUE(MID($C6620,2,20)),1000000000),1000000000))+ROW()/100000,"")</f>
        <v/>
      </c>
    </row>
    <row r="6621">
      <c r="E6621" s="14" t="n"/>
      <c r="M6621" s="8">
        <f>IF($C6621="","",L6621*T6621/100)</f>
        <v/>
      </c>
      <c r="S6621" s="8" t="n"/>
      <c r="T6621" s="8" t="n"/>
      <c r="W6621">
        <f>IF($C6621="","",IF($AL6621=1,0,IF($AK6621=1,Settings!$C$6,Settings!$C$7))*100)</f>
        <v/>
      </c>
      <c r="X6621" s="8">
        <f>IF($C6621="","",T6621*W6621/100)</f>
        <v/>
      </c>
      <c r="Y6621" s="8">
        <f>IF($C6621="","",T6621-X6621)</f>
        <v/>
      </c>
      <c r="Z6621" s="8">
        <f>IF($C6621="","",Y6621-M6621)</f>
        <v/>
      </c>
      <c r="AD6621" s="8" t="n"/>
      <c r="AG6621" s="14" t="n"/>
      <c r="AI6621">
        <f>IF($C6621="","",IF(COUNTIF($C$2:$C6621,$C6621)=1,1,0))</f>
        <v/>
      </c>
      <c r="AJ6621">
        <f>IF($AI6621=1,SUMPRODUCT(--($AM$2:$AM$7001&lt;$AM6621))+1,"")</f>
        <v/>
      </c>
      <c r="AK6621">
        <f>IF($C6621="","",IF(OR($P6621=TRUE(),$P6621="TRUE"),1,0))</f>
        <v/>
      </c>
      <c r="AL6621">
        <f>IF($C6621="","",IF(AND($V6621="Yes",SUMPRODUCT((LEN(Settings!$F$6:$F$13)&gt;0)*ISNUMBER(SEARCH(Settings!$F$6:$F$13,$O6621)))=0),1,0))</f>
        <v/>
      </c>
      <c r="AM6621">
        <f>IF($AI6621=1,IFERROR(IF(VALUE($C6621)&lt;100000000,VALUE($C6621),1000000000),IFERROR(IF(VALUE(MID($C6621,2,20))&lt;100000000,VALUE(MID($C6621,2,20)),1000000000),1000000000))+ROW()/100000,"")</f>
        <v/>
      </c>
    </row>
    <row r="6622">
      <c r="E6622" s="14" t="n"/>
      <c r="M6622" s="8">
        <f>IF($C6622="","",L6622*T6622/100)</f>
        <v/>
      </c>
      <c r="S6622" s="8" t="n"/>
      <c r="T6622" s="8" t="n"/>
      <c r="W6622">
        <f>IF($C6622="","",IF($AL6622=1,0,IF($AK6622=1,Settings!$C$6,Settings!$C$7))*100)</f>
        <v/>
      </c>
      <c r="X6622" s="8">
        <f>IF($C6622="","",T6622*W6622/100)</f>
        <v/>
      </c>
      <c r="Y6622" s="8">
        <f>IF($C6622="","",T6622-X6622)</f>
        <v/>
      </c>
      <c r="Z6622" s="8">
        <f>IF($C6622="","",Y6622-M6622)</f>
        <v/>
      </c>
      <c r="AD6622" s="8" t="n"/>
      <c r="AG6622" s="14" t="n"/>
      <c r="AI6622">
        <f>IF($C6622="","",IF(COUNTIF($C$2:$C6622,$C6622)=1,1,0))</f>
        <v/>
      </c>
      <c r="AJ6622">
        <f>IF($AI6622=1,SUMPRODUCT(--($AM$2:$AM$7001&lt;$AM6622))+1,"")</f>
        <v/>
      </c>
      <c r="AK6622">
        <f>IF($C6622="","",IF(OR($P6622=TRUE(),$P6622="TRUE"),1,0))</f>
        <v/>
      </c>
      <c r="AL6622">
        <f>IF($C6622="","",IF(AND($V6622="Yes",SUMPRODUCT((LEN(Settings!$F$6:$F$13)&gt;0)*ISNUMBER(SEARCH(Settings!$F$6:$F$13,$O6622)))=0),1,0))</f>
        <v/>
      </c>
      <c r="AM6622">
        <f>IF($AI6622=1,IFERROR(IF(VALUE($C6622)&lt;100000000,VALUE($C6622),1000000000),IFERROR(IF(VALUE(MID($C6622,2,20))&lt;100000000,VALUE(MID($C6622,2,20)),1000000000),1000000000))+ROW()/100000,"")</f>
        <v/>
      </c>
    </row>
    <row r="6623">
      <c r="E6623" s="14" t="n"/>
      <c r="M6623" s="8">
        <f>IF($C6623="","",L6623*T6623/100)</f>
        <v/>
      </c>
      <c r="S6623" s="8" t="n"/>
      <c r="T6623" s="8" t="n"/>
      <c r="W6623">
        <f>IF($C6623="","",IF($AL6623=1,0,IF($AK6623=1,Settings!$C$6,Settings!$C$7))*100)</f>
        <v/>
      </c>
      <c r="X6623" s="8">
        <f>IF($C6623="","",T6623*W6623/100)</f>
        <v/>
      </c>
      <c r="Y6623" s="8">
        <f>IF($C6623="","",T6623-X6623)</f>
        <v/>
      </c>
      <c r="Z6623" s="8">
        <f>IF($C6623="","",Y6623-M6623)</f>
        <v/>
      </c>
      <c r="AD6623" s="8" t="n"/>
      <c r="AG6623" s="14" t="n"/>
      <c r="AI6623">
        <f>IF($C6623="","",IF(COUNTIF($C$2:$C6623,$C6623)=1,1,0))</f>
        <v/>
      </c>
      <c r="AJ6623">
        <f>IF($AI6623=1,SUMPRODUCT(--($AM$2:$AM$7001&lt;$AM6623))+1,"")</f>
        <v/>
      </c>
      <c r="AK6623">
        <f>IF($C6623="","",IF(OR($P6623=TRUE(),$P6623="TRUE"),1,0))</f>
        <v/>
      </c>
      <c r="AL6623">
        <f>IF($C6623="","",IF(AND($V6623="Yes",SUMPRODUCT((LEN(Settings!$F$6:$F$13)&gt;0)*ISNUMBER(SEARCH(Settings!$F$6:$F$13,$O6623)))=0),1,0))</f>
        <v/>
      </c>
      <c r="AM6623">
        <f>IF($AI6623=1,IFERROR(IF(VALUE($C6623)&lt;100000000,VALUE($C6623),1000000000),IFERROR(IF(VALUE(MID($C6623,2,20))&lt;100000000,VALUE(MID($C6623,2,20)),1000000000),1000000000))+ROW()/100000,"")</f>
        <v/>
      </c>
    </row>
    <row r="6624">
      <c r="E6624" s="14" t="n"/>
      <c r="M6624" s="8">
        <f>IF($C6624="","",L6624*T6624/100)</f>
        <v/>
      </c>
      <c r="S6624" s="8" t="n"/>
      <c r="T6624" s="8" t="n"/>
      <c r="W6624">
        <f>IF($C6624="","",IF($AL6624=1,0,IF($AK6624=1,Settings!$C$6,Settings!$C$7))*100)</f>
        <v/>
      </c>
      <c r="X6624" s="8">
        <f>IF($C6624="","",T6624*W6624/100)</f>
        <v/>
      </c>
      <c r="Y6624" s="8">
        <f>IF($C6624="","",T6624-X6624)</f>
        <v/>
      </c>
      <c r="Z6624" s="8">
        <f>IF($C6624="","",Y6624-M6624)</f>
        <v/>
      </c>
      <c r="AD6624" s="8" t="n"/>
      <c r="AG6624" s="14" t="n"/>
      <c r="AI6624">
        <f>IF($C6624="","",IF(COUNTIF($C$2:$C6624,$C6624)=1,1,0))</f>
        <v/>
      </c>
      <c r="AJ6624">
        <f>IF($AI6624=1,SUMPRODUCT(--($AM$2:$AM$7001&lt;$AM6624))+1,"")</f>
        <v/>
      </c>
      <c r="AK6624">
        <f>IF($C6624="","",IF(OR($P6624=TRUE(),$P6624="TRUE"),1,0))</f>
        <v/>
      </c>
      <c r="AL6624">
        <f>IF($C6624="","",IF(AND($V6624="Yes",SUMPRODUCT((LEN(Settings!$F$6:$F$13)&gt;0)*ISNUMBER(SEARCH(Settings!$F$6:$F$13,$O6624)))=0),1,0))</f>
        <v/>
      </c>
      <c r="AM6624">
        <f>IF($AI6624=1,IFERROR(IF(VALUE($C6624)&lt;100000000,VALUE($C6624),1000000000),IFERROR(IF(VALUE(MID($C6624,2,20))&lt;100000000,VALUE(MID($C6624,2,20)),1000000000),1000000000))+ROW()/100000,"")</f>
        <v/>
      </c>
    </row>
    <row r="6625">
      <c r="E6625" s="14" t="n"/>
      <c r="M6625" s="8">
        <f>IF($C6625="","",L6625*T6625/100)</f>
        <v/>
      </c>
      <c r="S6625" s="8" t="n"/>
      <c r="T6625" s="8" t="n"/>
      <c r="W6625">
        <f>IF($C6625="","",IF($AL6625=1,0,IF($AK6625=1,Settings!$C$6,Settings!$C$7))*100)</f>
        <v/>
      </c>
      <c r="X6625" s="8">
        <f>IF($C6625="","",T6625*W6625/100)</f>
        <v/>
      </c>
      <c r="Y6625" s="8">
        <f>IF($C6625="","",T6625-X6625)</f>
        <v/>
      </c>
      <c r="Z6625" s="8">
        <f>IF($C6625="","",Y6625-M6625)</f>
        <v/>
      </c>
      <c r="AD6625" s="8" t="n"/>
      <c r="AG6625" s="14" t="n"/>
      <c r="AI6625">
        <f>IF($C6625="","",IF(COUNTIF($C$2:$C6625,$C6625)=1,1,0))</f>
        <v/>
      </c>
      <c r="AJ6625">
        <f>IF($AI6625=1,SUMPRODUCT(--($AM$2:$AM$7001&lt;$AM6625))+1,"")</f>
        <v/>
      </c>
      <c r="AK6625">
        <f>IF($C6625="","",IF(OR($P6625=TRUE(),$P6625="TRUE"),1,0))</f>
        <v/>
      </c>
      <c r="AL6625">
        <f>IF($C6625="","",IF(AND($V6625="Yes",SUMPRODUCT((LEN(Settings!$F$6:$F$13)&gt;0)*ISNUMBER(SEARCH(Settings!$F$6:$F$13,$O6625)))=0),1,0))</f>
        <v/>
      </c>
      <c r="AM6625">
        <f>IF($AI6625=1,IFERROR(IF(VALUE($C6625)&lt;100000000,VALUE($C6625),1000000000),IFERROR(IF(VALUE(MID($C6625,2,20))&lt;100000000,VALUE(MID($C6625,2,20)),1000000000),1000000000))+ROW()/100000,"")</f>
        <v/>
      </c>
    </row>
    <row r="6626">
      <c r="E6626" s="14" t="n"/>
      <c r="M6626" s="8">
        <f>IF($C6626="","",L6626*T6626/100)</f>
        <v/>
      </c>
      <c r="S6626" s="8" t="n"/>
      <c r="T6626" s="8" t="n"/>
      <c r="W6626">
        <f>IF($C6626="","",IF($AL6626=1,0,IF($AK6626=1,Settings!$C$6,Settings!$C$7))*100)</f>
        <v/>
      </c>
      <c r="X6626" s="8">
        <f>IF($C6626="","",T6626*W6626/100)</f>
        <v/>
      </c>
      <c r="Y6626" s="8">
        <f>IF($C6626="","",T6626-X6626)</f>
        <v/>
      </c>
      <c r="Z6626" s="8">
        <f>IF($C6626="","",Y6626-M6626)</f>
        <v/>
      </c>
      <c r="AD6626" s="8" t="n"/>
      <c r="AG6626" s="14" t="n"/>
      <c r="AI6626">
        <f>IF($C6626="","",IF(COUNTIF($C$2:$C6626,$C6626)=1,1,0))</f>
        <v/>
      </c>
      <c r="AJ6626">
        <f>IF($AI6626=1,SUMPRODUCT(--($AM$2:$AM$7001&lt;$AM6626))+1,"")</f>
        <v/>
      </c>
      <c r="AK6626">
        <f>IF($C6626="","",IF(OR($P6626=TRUE(),$P6626="TRUE"),1,0))</f>
        <v/>
      </c>
      <c r="AL6626">
        <f>IF($C6626="","",IF(AND($V6626="Yes",SUMPRODUCT((LEN(Settings!$F$6:$F$13)&gt;0)*ISNUMBER(SEARCH(Settings!$F$6:$F$13,$O6626)))=0),1,0))</f>
        <v/>
      </c>
      <c r="AM6626">
        <f>IF($AI6626=1,IFERROR(IF(VALUE($C6626)&lt;100000000,VALUE($C6626),1000000000),IFERROR(IF(VALUE(MID($C6626,2,20))&lt;100000000,VALUE(MID($C6626,2,20)),1000000000),1000000000))+ROW()/100000,"")</f>
        <v/>
      </c>
    </row>
    <row r="6627">
      <c r="E6627" s="14" t="n"/>
      <c r="M6627" s="8">
        <f>IF($C6627="","",L6627*T6627/100)</f>
        <v/>
      </c>
      <c r="S6627" s="8" t="n"/>
      <c r="T6627" s="8" t="n"/>
      <c r="W6627">
        <f>IF($C6627="","",IF($AL6627=1,0,IF($AK6627=1,Settings!$C$6,Settings!$C$7))*100)</f>
        <v/>
      </c>
      <c r="X6627" s="8">
        <f>IF($C6627="","",T6627*W6627/100)</f>
        <v/>
      </c>
      <c r="Y6627" s="8">
        <f>IF($C6627="","",T6627-X6627)</f>
        <v/>
      </c>
      <c r="Z6627" s="8">
        <f>IF($C6627="","",Y6627-M6627)</f>
        <v/>
      </c>
      <c r="AD6627" s="8" t="n"/>
      <c r="AG6627" s="14" t="n"/>
      <c r="AI6627">
        <f>IF($C6627="","",IF(COUNTIF($C$2:$C6627,$C6627)=1,1,0))</f>
        <v/>
      </c>
      <c r="AJ6627">
        <f>IF($AI6627=1,SUMPRODUCT(--($AM$2:$AM$7001&lt;$AM6627))+1,"")</f>
        <v/>
      </c>
      <c r="AK6627">
        <f>IF($C6627="","",IF(OR($P6627=TRUE(),$P6627="TRUE"),1,0))</f>
        <v/>
      </c>
      <c r="AL6627">
        <f>IF($C6627="","",IF(AND($V6627="Yes",SUMPRODUCT((LEN(Settings!$F$6:$F$13)&gt;0)*ISNUMBER(SEARCH(Settings!$F$6:$F$13,$O6627)))=0),1,0))</f>
        <v/>
      </c>
      <c r="AM6627">
        <f>IF($AI6627=1,IFERROR(IF(VALUE($C6627)&lt;100000000,VALUE($C6627),1000000000),IFERROR(IF(VALUE(MID($C6627,2,20))&lt;100000000,VALUE(MID($C6627,2,20)),1000000000),1000000000))+ROW()/100000,"")</f>
        <v/>
      </c>
    </row>
    <row r="6628">
      <c r="E6628" s="14" t="n"/>
      <c r="M6628" s="8">
        <f>IF($C6628="","",L6628*T6628/100)</f>
        <v/>
      </c>
      <c r="S6628" s="8" t="n"/>
      <c r="T6628" s="8" t="n"/>
      <c r="W6628">
        <f>IF($C6628="","",IF($AL6628=1,0,IF($AK6628=1,Settings!$C$6,Settings!$C$7))*100)</f>
        <v/>
      </c>
      <c r="X6628" s="8">
        <f>IF($C6628="","",T6628*W6628/100)</f>
        <v/>
      </c>
      <c r="Y6628" s="8">
        <f>IF($C6628="","",T6628-X6628)</f>
        <v/>
      </c>
      <c r="Z6628" s="8">
        <f>IF($C6628="","",Y6628-M6628)</f>
        <v/>
      </c>
      <c r="AD6628" s="8" t="n"/>
      <c r="AG6628" s="14" t="n"/>
      <c r="AI6628">
        <f>IF($C6628="","",IF(COUNTIF($C$2:$C6628,$C6628)=1,1,0))</f>
        <v/>
      </c>
      <c r="AJ6628">
        <f>IF($AI6628=1,SUMPRODUCT(--($AM$2:$AM$7001&lt;$AM6628))+1,"")</f>
        <v/>
      </c>
      <c r="AK6628">
        <f>IF($C6628="","",IF(OR($P6628=TRUE(),$P6628="TRUE"),1,0))</f>
        <v/>
      </c>
      <c r="AL6628">
        <f>IF($C6628="","",IF(AND($V6628="Yes",SUMPRODUCT((LEN(Settings!$F$6:$F$13)&gt;0)*ISNUMBER(SEARCH(Settings!$F$6:$F$13,$O6628)))=0),1,0))</f>
        <v/>
      </c>
      <c r="AM6628">
        <f>IF($AI6628=1,IFERROR(IF(VALUE($C6628)&lt;100000000,VALUE($C6628),1000000000),IFERROR(IF(VALUE(MID($C6628,2,20))&lt;100000000,VALUE(MID($C6628,2,20)),1000000000),1000000000))+ROW()/100000,"")</f>
        <v/>
      </c>
    </row>
    <row r="6629">
      <c r="E6629" s="14" t="n"/>
      <c r="M6629" s="8">
        <f>IF($C6629="","",L6629*T6629/100)</f>
        <v/>
      </c>
      <c r="S6629" s="8" t="n"/>
      <c r="T6629" s="8" t="n"/>
      <c r="W6629">
        <f>IF($C6629="","",IF($AL6629=1,0,IF($AK6629=1,Settings!$C$6,Settings!$C$7))*100)</f>
        <v/>
      </c>
      <c r="X6629" s="8">
        <f>IF($C6629="","",T6629*W6629/100)</f>
        <v/>
      </c>
      <c r="Y6629" s="8">
        <f>IF($C6629="","",T6629-X6629)</f>
        <v/>
      </c>
      <c r="Z6629" s="8">
        <f>IF($C6629="","",Y6629-M6629)</f>
        <v/>
      </c>
      <c r="AD6629" s="8" t="n"/>
      <c r="AG6629" s="14" t="n"/>
      <c r="AI6629">
        <f>IF($C6629="","",IF(COUNTIF($C$2:$C6629,$C6629)=1,1,0))</f>
        <v/>
      </c>
      <c r="AJ6629">
        <f>IF($AI6629=1,SUMPRODUCT(--($AM$2:$AM$7001&lt;$AM6629))+1,"")</f>
        <v/>
      </c>
      <c r="AK6629">
        <f>IF($C6629="","",IF(OR($P6629=TRUE(),$P6629="TRUE"),1,0))</f>
        <v/>
      </c>
      <c r="AL6629">
        <f>IF($C6629="","",IF(AND($V6629="Yes",SUMPRODUCT((LEN(Settings!$F$6:$F$13)&gt;0)*ISNUMBER(SEARCH(Settings!$F$6:$F$13,$O6629)))=0),1,0))</f>
        <v/>
      </c>
      <c r="AM6629">
        <f>IF($AI6629=1,IFERROR(IF(VALUE($C6629)&lt;100000000,VALUE($C6629),1000000000),IFERROR(IF(VALUE(MID($C6629,2,20))&lt;100000000,VALUE(MID($C6629,2,20)),1000000000),1000000000))+ROW()/100000,"")</f>
        <v/>
      </c>
    </row>
    <row r="6630">
      <c r="E6630" s="14" t="n"/>
      <c r="M6630" s="8">
        <f>IF($C6630="","",L6630*T6630/100)</f>
        <v/>
      </c>
      <c r="S6630" s="8" t="n"/>
      <c r="T6630" s="8" t="n"/>
      <c r="W6630">
        <f>IF($C6630="","",IF($AL6630=1,0,IF($AK6630=1,Settings!$C$6,Settings!$C$7))*100)</f>
        <v/>
      </c>
      <c r="X6630" s="8">
        <f>IF($C6630="","",T6630*W6630/100)</f>
        <v/>
      </c>
      <c r="Y6630" s="8">
        <f>IF($C6630="","",T6630-X6630)</f>
        <v/>
      </c>
      <c r="Z6630" s="8">
        <f>IF($C6630="","",Y6630-M6630)</f>
        <v/>
      </c>
      <c r="AD6630" s="8" t="n"/>
      <c r="AG6630" s="14" t="n"/>
      <c r="AI6630">
        <f>IF($C6630="","",IF(COUNTIF($C$2:$C6630,$C6630)=1,1,0))</f>
        <v/>
      </c>
      <c r="AJ6630">
        <f>IF($AI6630=1,SUMPRODUCT(--($AM$2:$AM$7001&lt;$AM6630))+1,"")</f>
        <v/>
      </c>
      <c r="AK6630">
        <f>IF($C6630="","",IF(OR($P6630=TRUE(),$P6630="TRUE"),1,0))</f>
        <v/>
      </c>
      <c r="AL6630">
        <f>IF($C6630="","",IF(AND($V6630="Yes",SUMPRODUCT((LEN(Settings!$F$6:$F$13)&gt;0)*ISNUMBER(SEARCH(Settings!$F$6:$F$13,$O6630)))=0),1,0))</f>
        <v/>
      </c>
      <c r="AM6630">
        <f>IF($AI6630=1,IFERROR(IF(VALUE($C6630)&lt;100000000,VALUE($C6630),1000000000),IFERROR(IF(VALUE(MID($C6630,2,20))&lt;100000000,VALUE(MID($C6630,2,20)),1000000000),1000000000))+ROW()/100000,"")</f>
        <v/>
      </c>
    </row>
    <row r="6631">
      <c r="E6631" s="14" t="n"/>
      <c r="M6631" s="8">
        <f>IF($C6631="","",L6631*T6631/100)</f>
        <v/>
      </c>
      <c r="S6631" s="8" t="n"/>
      <c r="T6631" s="8" t="n"/>
      <c r="W6631">
        <f>IF($C6631="","",IF($AL6631=1,0,IF($AK6631=1,Settings!$C$6,Settings!$C$7))*100)</f>
        <v/>
      </c>
      <c r="X6631" s="8">
        <f>IF($C6631="","",T6631*W6631/100)</f>
        <v/>
      </c>
      <c r="Y6631" s="8">
        <f>IF($C6631="","",T6631-X6631)</f>
        <v/>
      </c>
      <c r="Z6631" s="8">
        <f>IF($C6631="","",Y6631-M6631)</f>
        <v/>
      </c>
      <c r="AD6631" s="8" t="n"/>
      <c r="AG6631" s="14" t="n"/>
      <c r="AI6631">
        <f>IF($C6631="","",IF(COUNTIF($C$2:$C6631,$C6631)=1,1,0))</f>
        <v/>
      </c>
      <c r="AJ6631">
        <f>IF($AI6631=1,SUMPRODUCT(--($AM$2:$AM$7001&lt;$AM6631))+1,"")</f>
        <v/>
      </c>
      <c r="AK6631">
        <f>IF($C6631="","",IF(OR($P6631=TRUE(),$P6631="TRUE"),1,0))</f>
        <v/>
      </c>
      <c r="AL6631">
        <f>IF($C6631="","",IF(AND($V6631="Yes",SUMPRODUCT((LEN(Settings!$F$6:$F$13)&gt;0)*ISNUMBER(SEARCH(Settings!$F$6:$F$13,$O6631)))=0),1,0))</f>
        <v/>
      </c>
      <c r="AM6631">
        <f>IF($AI6631=1,IFERROR(IF(VALUE($C6631)&lt;100000000,VALUE($C6631),1000000000),IFERROR(IF(VALUE(MID($C6631,2,20))&lt;100000000,VALUE(MID($C6631,2,20)),1000000000),1000000000))+ROW()/100000,"")</f>
        <v/>
      </c>
    </row>
    <row r="6632">
      <c r="E6632" s="14" t="n"/>
      <c r="M6632" s="8">
        <f>IF($C6632="","",L6632*T6632/100)</f>
        <v/>
      </c>
      <c r="S6632" s="8" t="n"/>
      <c r="T6632" s="8" t="n"/>
      <c r="W6632">
        <f>IF($C6632="","",IF($AL6632=1,0,IF($AK6632=1,Settings!$C$6,Settings!$C$7))*100)</f>
        <v/>
      </c>
      <c r="X6632" s="8">
        <f>IF($C6632="","",T6632*W6632/100)</f>
        <v/>
      </c>
      <c r="Y6632" s="8">
        <f>IF($C6632="","",T6632-X6632)</f>
        <v/>
      </c>
      <c r="Z6632" s="8">
        <f>IF($C6632="","",Y6632-M6632)</f>
        <v/>
      </c>
      <c r="AD6632" s="8" t="n"/>
      <c r="AG6632" s="14" t="n"/>
      <c r="AI6632">
        <f>IF($C6632="","",IF(COUNTIF($C$2:$C6632,$C6632)=1,1,0))</f>
        <v/>
      </c>
      <c r="AJ6632">
        <f>IF($AI6632=1,SUMPRODUCT(--($AM$2:$AM$7001&lt;$AM6632))+1,"")</f>
        <v/>
      </c>
      <c r="AK6632">
        <f>IF($C6632="","",IF(OR($P6632=TRUE(),$P6632="TRUE"),1,0))</f>
        <v/>
      </c>
      <c r="AL6632">
        <f>IF($C6632="","",IF(AND($V6632="Yes",SUMPRODUCT((LEN(Settings!$F$6:$F$13)&gt;0)*ISNUMBER(SEARCH(Settings!$F$6:$F$13,$O6632)))=0),1,0))</f>
        <v/>
      </c>
      <c r="AM6632">
        <f>IF($AI6632=1,IFERROR(IF(VALUE($C6632)&lt;100000000,VALUE($C6632),1000000000),IFERROR(IF(VALUE(MID($C6632,2,20))&lt;100000000,VALUE(MID($C6632,2,20)),1000000000),1000000000))+ROW()/100000,"")</f>
        <v/>
      </c>
    </row>
    <row r="6633">
      <c r="E6633" s="14" t="n"/>
      <c r="M6633" s="8">
        <f>IF($C6633="","",L6633*T6633/100)</f>
        <v/>
      </c>
      <c r="S6633" s="8" t="n"/>
      <c r="T6633" s="8" t="n"/>
      <c r="W6633">
        <f>IF($C6633="","",IF($AL6633=1,0,IF($AK6633=1,Settings!$C$6,Settings!$C$7))*100)</f>
        <v/>
      </c>
      <c r="X6633" s="8">
        <f>IF($C6633="","",T6633*W6633/100)</f>
        <v/>
      </c>
      <c r="Y6633" s="8">
        <f>IF($C6633="","",T6633-X6633)</f>
        <v/>
      </c>
      <c r="Z6633" s="8">
        <f>IF($C6633="","",Y6633-M6633)</f>
        <v/>
      </c>
      <c r="AD6633" s="8" t="n"/>
      <c r="AG6633" s="14" t="n"/>
      <c r="AI6633">
        <f>IF($C6633="","",IF(COUNTIF($C$2:$C6633,$C6633)=1,1,0))</f>
        <v/>
      </c>
      <c r="AJ6633">
        <f>IF($AI6633=1,SUMPRODUCT(--($AM$2:$AM$7001&lt;$AM6633))+1,"")</f>
        <v/>
      </c>
      <c r="AK6633">
        <f>IF($C6633="","",IF(OR($P6633=TRUE(),$P6633="TRUE"),1,0))</f>
        <v/>
      </c>
      <c r="AL6633">
        <f>IF($C6633="","",IF(AND($V6633="Yes",SUMPRODUCT((LEN(Settings!$F$6:$F$13)&gt;0)*ISNUMBER(SEARCH(Settings!$F$6:$F$13,$O6633)))=0),1,0))</f>
        <v/>
      </c>
      <c r="AM6633">
        <f>IF($AI6633=1,IFERROR(IF(VALUE($C6633)&lt;100000000,VALUE($C6633),1000000000),IFERROR(IF(VALUE(MID($C6633,2,20))&lt;100000000,VALUE(MID($C6633,2,20)),1000000000),1000000000))+ROW()/100000,"")</f>
        <v/>
      </c>
    </row>
    <row r="6634">
      <c r="E6634" s="14" t="n"/>
      <c r="M6634" s="8">
        <f>IF($C6634="","",L6634*T6634/100)</f>
        <v/>
      </c>
      <c r="S6634" s="8" t="n"/>
      <c r="T6634" s="8" t="n"/>
      <c r="W6634">
        <f>IF($C6634="","",IF($AL6634=1,0,IF($AK6634=1,Settings!$C$6,Settings!$C$7))*100)</f>
        <v/>
      </c>
      <c r="X6634" s="8">
        <f>IF($C6634="","",T6634*W6634/100)</f>
        <v/>
      </c>
      <c r="Y6634" s="8">
        <f>IF($C6634="","",T6634-X6634)</f>
        <v/>
      </c>
      <c r="Z6634" s="8">
        <f>IF($C6634="","",Y6634-M6634)</f>
        <v/>
      </c>
      <c r="AD6634" s="8" t="n"/>
      <c r="AG6634" s="14" t="n"/>
      <c r="AI6634">
        <f>IF($C6634="","",IF(COUNTIF($C$2:$C6634,$C6634)=1,1,0))</f>
        <v/>
      </c>
      <c r="AJ6634">
        <f>IF($AI6634=1,SUMPRODUCT(--($AM$2:$AM$7001&lt;$AM6634))+1,"")</f>
        <v/>
      </c>
      <c r="AK6634">
        <f>IF($C6634="","",IF(OR($P6634=TRUE(),$P6634="TRUE"),1,0))</f>
        <v/>
      </c>
      <c r="AL6634">
        <f>IF($C6634="","",IF(AND($V6634="Yes",SUMPRODUCT((LEN(Settings!$F$6:$F$13)&gt;0)*ISNUMBER(SEARCH(Settings!$F$6:$F$13,$O6634)))=0),1,0))</f>
        <v/>
      </c>
      <c r="AM6634">
        <f>IF($AI6634=1,IFERROR(IF(VALUE($C6634)&lt;100000000,VALUE($C6634),1000000000),IFERROR(IF(VALUE(MID($C6634,2,20))&lt;100000000,VALUE(MID($C6634,2,20)),1000000000),1000000000))+ROW()/100000,"")</f>
        <v/>
      </c>
    </row>
    <row r="6635">
      <c r="E6635" s="14" t="n"/>
      <c r="M6635" s="8">
        <f>IF($C6635="","",L6635*T6635/100)</f>
        <v/>
      </c>
      <c r="S6635" s="8" t="n"/>
      <c r="T6635" s="8" t="n"/>
      <c r="W6635">
        <f>IF($C6635="","",IF($AL6635=1,0,IF($AK6635=1,Settings!$C$6,Settings!$C$7))*100)</f>
        <v/>
      </c>
      <c r="X6635" s="8">
        <f>IF($C6635="","",T6635*W6635/100)</f>
        <v/>
      </c>
      <c r="Y6635" s="8">
        <f>IF($C6635="","",T6635-X6635)</f>
        <v/>
      </c>
      <c r="Z6635" s="8">
        <f>IF($C6635="","",Y6635-M6635)</f>
        <v/>
      </c>
      <c r="AD6635" s="8" t="n"/>
      <c r="AG6635" s="14" t="n"/>
      <c r="AI6635">
        <f>IF($C6635="","",IF(COUNTIF($C$2:$C6635,$C6635)=1,1,0))</f>
        <v/>
      </c>
      <c r="AJ6635">
        <f>IF($AI6635=1,SUMPRODUCT(--($AM$2:$AM$7001&lt;$AM6635))+1,"")</f>
        <v/>
      </c>
      <c r="AK6635">
        <f>IF($C6635="","",IF(OR($P6635=TRUE(),$P6635="TRUE"),1,0))</f>
        <v/>
      </c>
      <c r="AL6635">
        <f>IF($C6635="","",IF(AND($V6635="Yes",SUMPRODUCT((LEN(Settings!$F$6:$F$13)&gt;0)*ISNUMBER(SEARCH(Settings!$F$6:$F$13,$O6635)))=0),1,0))</f>
        <v/>
      </c>
      <c r="AM6635">
        <f>IF($AI6635=1,IFERROR(IF(VALUE($C6635)&lt;100000000,VALUE($C6635),1000000000),IFERROR(IF(VALUE(MID($C6635,2,20))&lt;100000000,VALUE(MID($C6635,2,20)),1000000000),1000000000))+ROW()/100000,"")</f>
        <v/>
      </c>
    </row>
    <row r="6636">
      <c r="E6636" s="14" t="n"/>
      <c r="M6636" s="8">
        <f>IF($C6636="","",L6636*T6636/100)</f>
        <v/>
      </c>
      <c r="S6636" s="8" t="n"/>
      <c r="T6636" s="8" t="n"/>
      <c r="W6636">
        <f>IF($C6636="","",IF($AL6636=1,0,IF($AK6636=1,Settings!$C$6,Settings!$C$7))*100)</f>
        <v/>
      </c>
      <c r="X6636" s="8">
        <f>IF($C6636="","",T6636*W6636/100)</f>
        <v/>
      </c>
      <c r="Y6636" s="8">
        <f>IF($C6636="","",T6636-X6636)</f>
        <v/>
      </c>
      <c r="Z6636" s="8">
        <f>IF($C6636="","",Y6636-M6636)</f>
        <v/>
      </c>
      <c r="AD6636" s="8" t="n"/>
      <c r="AG6636" s="14" t="n"/>
      <c r="AI6636">
        <f>IF($C6636="","",IF(COUNTIF($C$2:$C6636,$C6636)=1,1,0))</f>
        <v/>
      </c>
      <c r="AJ6636">
        <f>IF($AI6636=1,SUMPRODUCT(--($AM$2:$AM$7001&lt;$AM6636))+1,"")</f>
        <v/>
      </c>
      <c r="AK6636">
        <f>IF($C6636="","",IF(OR($P6636=TRUE(),$P6636="TRUE"),1,0))</f>
        <v/>
      </c>
      <c r="AL6636">
        <f>IF($C6636="","",IF(AND($V6636="Yes",SUMPRODUCT((LEN(Settings!$F$6:$F$13)&gt;0)*ISNUMBER(SEARCH(Settings!$F$6:$F$13,$O6636)))=0),1,0))</f>
        <v/>
      </c>
      <c r="AM6636">
        <f>IF($AI6636=1,IFERROR(IF(VALUE($C6636)&lt;100000000,VALUE($C6636),1000000000),IFERROR(IF(VALUE(MID($C6636,2,20))&lt;100000000,VALUE(MID($C6636,2,20)),1000000000),1000000000))+ROW()/100000,"")</f>
        <v/>
      </c>
    </row>
    <row r="6637">
      <c r="E6637" s="14" t="n"/>
      <c r="M6637" s="8">
        <f>IF($C6637="","",L6637*T6637/100)</f>
        <v/>
      </c>
      <c r="S6637" s="8" t="n"/>
      <c r="T6637" s="8" t="n"/>
      <c r="W6637">
        <f>IF($C6637="","",IF($AL6637=1,0,IF($AK6637=1,Settings!$C$6,Settings!$C$7))*100)</f>
        <v/>
      </c>
      <c r="X6637" s="8">
        <f>IF($C6637="","",T6637*W6637/100)</f>
        <v/>
      </c>
      <c r="Y6637" s="8">
        <f>IF($C6637="","",T6637-X6637)</f>
        <v/>
      </c>
      <c r="Z6637" s="8">
        <f>IF($C6637="","",Y6637-M6637)</f>
        <v/>
      </c>
      <c r="AD6637" s="8" t="n"/>
      <c r="AG6637" s="14" t="n"/>
      <c r="AI6637">
        <f>IF($C6637="","",IF(COUNTIF($C$2:$C6637,$C6637)=1,1,0))</f>
        <v/>
      </c>
      <c r="AJ6637">
        <f>IF($AI6637=1,SUMPRODUCT(--($AM$2:$AM$7001&lt;$AM6637))+1,"")</f>
        <v/>
      </c>
      <c r="AK6637">
        <f>IF($C6637="","",IF(OR($P6637=TRUE(),$P6637="TRUE"),1,0))</f>
        <v/>
      </c>
      <c r="AL6637">
        <f>IF($C6637="","",IF(AND($V6637="Yes",SUMPRODUCT((LEN(Settings!$F$6:$F$13)&gt;0)*ISNUMBER(SEARCH(Settings!$F$6:$F$13,$O6637)))=0),1,0))</f>
        <v/>
      </c>
      <c r="AM6637">
        <f>IF($AI6637=1,IFERROR(IF(VALUE($C6637)&lt;100000000,VALUE($C6637),1000000000),IFERROR(IF(VALUE(MID($C6637,2,20))&lt;100000000,VALUE(MID($C6637,2,20)),1000000000),1000000000))+ROW()/100000,"")</f>
        <v/>
      </c>
    </row>
    <row r="6638">
      <c r="E6638" s="14" t="n"/>
      <c r="M6638" s="8">
        <f>IF($C6638="","",L6638*T6638/100)</f>
        <v/>
      </c>
      <c r="S6638" s="8" t="n"/>
      <c r="T6638" s="8" t="n"/>
      <c r="W6638">
        <f>IF($C6638="","",IF($AL6638=1,0,IF($AK6638=1,Settings!$C$6,Settings!$C$7))*100)</f>
        <v/>
      </c>
      <c r="X6638" s="8">
        <f>IF($C6638="","",T6638*W6638/100)</f>
        <v/>
      </c>
      <c r="Y6638" s="8">
        <f>IF($C6638="","",T6638-X6638)</f>
        <v/>
      </c>
      <c r="Z6638" s="8">
        <f>IF($C6638="","",Y6638-M6638)</f>
        <v/>
      </c>
      <c r="AD6638" s="8" t="n"/>
      <c r="AG6638" s="14" t="n"/>
      <c r="AI6638">
        <f>IF($C6638="","",IF(COUNTIF($C$2:$C6638,$C6638)=1,1,0))</f>
        <v/>
      </c>
      <c r="AJ6638">
        <f>IF($AI6638=1,SUMPRODUCT(--($AM$2:$AM$7001&lt;$AM6638))+1,"")</f>
        <v/>
      </c>
      <c r="AK6638">
        <f>IF($C6638="","",IF(OR($P6638=TRUE(),$P6638="TRUE"),1,0))</f>
        <v/>
      </c>
      <c r="AL6638">
        <f>IF($C6638="","",IF(AND($V6638="Yes",SUMPRODUCT((LEN(Settings!$F$6:$F$13)&gt;0)*ISNUMBER(SEARCH(Settings!$F$6:$F$13,$O6638)))=0),1,0))</f>
        <v/>
      </c>
      <c r="AM6638">
        <f>IF($AI6638=1,IFERROR(IF(VALUE($C6638)&lt;100000000,VALUE($C6638),1000000000),IFERROR(IF(VALUE(MID($C6638,2,20))&lt;100000000,VALUE(MID($C6638,2,20)),1000000000),1000000000))+ROW()/100000,"")</f>
        <v/>
      </c>
    </row>
    <row r="6639">
      <c r="E6639" s="14" t="n"/>
      <c r="M6639" s="8">
        <f>IF($C6639="","",L6639*T6639/100)</f>
        <v/>
      </c>
      <c r="S6639" s="8" t="n"/>
      <c r="T6639" s="8" t="n"/>
      <c r="W6639">
        <f>IF($C6639="","",IF($AL6639=1,0,IF($AK6639=1,Settings!$C$6,Settings!$C$7))*100)</f>
        <v/>
      </c>
      <c r="X6639" s="8">
        <f>IF($C6639="","",T6639*W6639/100)</f>
        <v/>
      </c>
      <c r="Y6639" s="8">
        <f>IF($C6639="","",T6639-X6639)</f>
        <v/>
      </c>
      <c r="Z6639" s="8">
        <f>IF($C6639="","",Y6639-M6639)</f>
        <v/>
      </c>
      <c r="AD6639" s="8" t="n"/>
      <c r="AG6639" s="14" t="n"/>
      <c r="AI6639">
        <f>IF($C6639="","",IF(COUNTIF($C$2:$C6639,$C6639)=1,1,0))</f>
        <v/>
      </c>
      <c r="AJ6639">
        <f>IF($AI6639=1,SUMPRODUCT(--($AM$2:$AM$7001&lt;$AM6639))+1,"")</f>
        <v/>
      </c>
      <c r="AK6639">
        <f>IF($C6639="","",IF(OR($P6639=TRUE(),$P6639="TRUE"),1,0))</f>
        <v/>
      </c>
      <c r="AL6639">
        <f>IF($C6639="","",IF(AND($V6639="Yes",SUMPRODUCT((LEN(Settings!$F$6:$F$13)&gt;0)*ISNUMBER(SEARCH(Settings!$F$6:$F$13,$O6639)))=0),1,0))</f>
        <v/>
      </c>
      <c r="AM6639">
        <f>IF($AI6639=1,IFERROR(IF(VALUE($C6639)&lt;100000000,VALUE($C6639),1000000000),IFERROR(IF(VALUE(MID($C6639,2,20))&lt;100000000,VALUE(MID($C6639,2,20)),1000000000),1000000000))+ROW()/100000,"")</f>
        <v/>
      </c>
    </row>
    <row r="6640">
      <c r="E6640" s="14" t="n"/>
      <c r="M6640" s="8">
        <f>IF($C6640="","",L6640*T6640/100)</f>
        <v/>
      </c>
      <c r="S6640" s="8" t="n"/>
      <c r="T6640" s="8" t="n"/>
      <c r="W6640">
        <f>IF($C6640="","",IF($AL6640=1,0,IF($AK6640=1,Settings!$C$6,Settings!$C$7))*100)</f>
        <v/>
      </c>
      <c r="X6640" s="8">
        <f>IF($C6640="","",T6640*W6640/100)</f>
        <v/>
      </c>
      <c r="Y6640" s="8">
        <f>IF($C6640="","",T6640-X6640)</f>
        <v/>
      </c>
      <c r="Z6640" s="8">
        <f>IF($C6640="","",Y6640-M6640)</f>
        <v/>
      </c>
      <c r="AD6640" s="8" t="n"/>
      <c r="AG6640" s="14" t="n"/>
      <c r="AI6640">
        <f>IF($C6640="","",IF(COUNTIF($C$2:$C6640,$C6640)=1,1,0))</f>
        <v/>
      </c>
      <c r="AJ6640">
        <f>IF($AI6640=1,SUMPRODUCT(--($AM$2:$AM$7001&lt;$AM6640))+1,"")</f>
        <v/>
      </c>
      <c r="AK6640">
        <f>IF($C6640="","",IF(OR($P6640=TRUE(),$P6640="TRUE"),1,0))</f>
        <v/>
      </c>
      <c r="AL6640">
        <f>IF($C6640="","",IF(AND($V6640="Yes",SUMPRODUCT((LEN(Settings!$F$6:$F$13)&gt;0)*ISNUMBER(SEARCH(Settings!$F$6:$F$13,$O6640)))=0),1,0))</f>
        <v/>
      </c>
      <c r="AM6640">
        <f>IF($AI6640=1,IFERROR(IF(VALUE($C6640)&lt;100000000,VALUE($C6640),1000000000),IFERROR(IF(VALUE(MID($C6640,2,20))&lt;100000000,VALUE(MID($C6640,2,20)),1000000000),1000000000))+ROW()/100000,"")</f>
        <v/>
      </c>
    </row>
    <row r="6641">
      <c r="E6641" s="14" t="n"/>
      <c r="M6641" s="8">
        <f>IF($C6641="","",L6641*T6641/100)</f>
        <v/>
      </c>
      <c r="S6641" s="8" t="n"/>
      <c r="T6641" s="8" t="n"/>
      <c r="W6641">
        <f>IF($C6641="","",IF($AL6641=1,0,IF($AK6641=1,Settings!$C$6,Settings!$C$7))*100)</f>
        <v/>
      </c>
      <c r="X6641" s="8">
        <f>IF($C6641="","",T6641*W6641/100)</f>
        <v/>
      </c>
      <c r="Y6641" s="8">
        <f>IF($C6641="","",T6641-X6641)</f>
        <v/>
      </c>
      <c r="Z6641" s="8">
        <f>IF($C6641="","",Y6641-M6641)</f>
        <v/>
      </c>
      <c r="AD6641" s="8" t="n"/>
      <c r="AG6641" s="14" t="n"/>
      <c r="AI6641">
        <f>IF($C6641="","",IF(COUNTIF($C$2:$C6641,$C6641)=1,1,0))</f>
        <v/>
      </c>
      <c r="AJ6641">
        <f>IF($AI6641=1,SUMPRODUCT(--($AM$2:$AM$7001&lt;$AM6641))+1,"")</f>
        <v/>
      </c>
      <c r="AK6641">
        <f>IF($C6641="","",IF(OR($P6641=TRUE(),$P6641="TRUE"),1,0))</f>
        <v/>
      </c>
      <c r="AL6641">
        <f>IF($C6641="","",IF(AND($V6641="Yes",SUMPRODUCT((LEN(Settings!$F$6:$F$13)&gt;0)*ISNUMBER(SEARCH(Settings!$F$6:$F$13,$O6641)))=0),1,0))</f>
        <v/>
      </c>
      <c r="AM6641">
        <f>IF($AI6641=1,IFERROR(IF(VALUE($C6641)&lt;100000000,VALUE($C6641),1000000000),IFERROR(IF(VALUE(MID($C6641,2,20))&lt;100000000,VALUE(MID($C6641,2,20)),1000000000),1000000000))+ROW()/100000,"")</f>
        <v/>
      </c>
    </row>
    <row r="6642">
      <c r="E6642" s="14" t="n"/>
      <c r="M6642" s="8">
        <f>IF($C6642="","",L6642*T6642/100)</f>
        <v/>
      </c>
      <c r="S6642" s="8" t="n"/>
      <c r="T6642" s="8" t="n"/>
      <c r="W6642">
        <f>IF($C6642="","",IF($AL6642=1,0,IF($AK6642=1,Settings!$C$6,Settings!$C$7))*100)</f>
        <v/>
      </c>
      <c r="X6642" s="8">
        <f>IF($C6642="","",T6642*W6642/100)</f>
        <v/>
      </c>
      <c r="Y6642" s="8">
        <f>IF($C6642="","",T6642-X6642)</f>
        <v/>
      </c>
      <c r="Z6642" s="8">
        <f>IF($C6642="","",Y6642-M6642)</f>
        <v/>
      </c>
      <c r="AD6642" s="8" t="n"/>
      <c r="AG6642" s="14" t="n"/>
      <c r="AI6642">
        <f>IF($C6642="","",IF(COUNTIF($C$2:$C6642,$C6642)=1,1,0))</f>
        <v/>
      </c>
      <c r="AJ6642">
        <f>IF($AI6642=1,SUMPRODUCT(--($AM$2:$AM$7001&lt;$AM6642))+1,"")</f>
        <v/>
      </c>
      <c r="AK6642">
        <f>IF($C6642="","",IF(OR($P6642=TRUE(),$P6642="TRUE"),1,0))</f>
        <v/>
      </c>
      <c r="AL6642">
        <f>IF($C6642="","",IF(AND($V6642="Yes",SUMPRODUCT((LEN(Settings!$F$6:$F$13)&gt;0)*ISNUMBER(SEARCH(Settings!$F$6:$F$13,$O6642)))=0),1,0))</f>
        <v/>
      </c>
      <c r="AM6642">
        <f>IF($AI6642=1,IFERROR(IF(VALUE($C6642)&lt;100000000,VALUE($C6642),1000000000),IFERROR(IF(VALUE(MID($C6642,2,20))&lt;100000000,VALUE(MID($C6642,2,20)),1000000000),1000000000))+ROW()/100000,"")</f>
        <v/>
      </c>
    </row>
    <row r="6643">
      <c r="E6643" s="14" t="n"/>
      <c r="M6643" s="8">
        <f>IF($C6643="","",L6643*T6643/100)</f>
        <v/>
      </c>
      <c r="S6643" s="8" t="n"/>
      <c r="T6643" s="8" t="n"/>
      <c r="W6643">
        <f>IF($C6643="","",IF($AL6643=1,0,IF($AK6643=1,Settings!$C$6,Settings!$C$7))*100)</f>
        <v/>
      </c>
      <c r="X6643" s="8">
        <f>IF($C6643="","",T6643*W6643/100)</f>
        <v/>
      </c>
      <c r="Y6643" s="8">
        <f>IF($C6643="","",T6643-X6643)</f>
        <v/>
      </c>
      <c r="Z6643" s="8">
        <f>IF($C6643="","",Y6643-M6643)</f>
        <v/>
      </c>
      <c r="AD6643" s="8" t="n"/>
      <c r="AG6643" s="14" t="n"/>
      <c r="AI6643">
        <f>IF($C6643="","",IF(COUNTIF($C$2:$C6643,$C6643)=1,1,0))</f>
        <v/>
      </c>
      <c r="AJ6643">
        <f>IF($AI6643=1,SUMPRODUCT(--($AM$2:$AM$7001&lt;$AM6643))+1,"")</f>
        <v/>
      </c>
      <c r="AK6643">
        <f>IF($C6643="","",IF(OR($P6643=TRUE(),$P6643="TRUE"),1,0))</f>
        <v/>
      </c>
      <c r="AL6643">
        <f>IF($C6643="","",IF(AND($V6643="Yes",SUMPRODUCT((LEN(Settings!$F$6:$F$13)&gt;0)*ISNUMBER(SEARCH(Settings!$F$6:$F$13,$O6643)))=0),1,0))</f>
        <v/>
      </c>
      <c r="AM6643">
        <f>IF($AI6643=1,IFERROR(IF(VALUE($C6643)&lt;100000000,VALUE($C6643),1000000000),IFERROR(IF(VALUE(MID($C6643,2,20))&lt;100000000,VALUE(MID($C6643,2,20)),1000000000),1000000000))+ROW()/100000,"")</f>
        <v/>
      </c>
    </row>
    <row r="6644">
      <c r="E6644" s="14" t="n"/>
      <c r="M6644" s="8">
        <f>IF($C6644="","",L6644*T6644/100)</f>
        <v/>
      </c>
      <c r="S6644" s="8" t="n"/>
      <c r="T6644" s="8" t="n"/>
      <c r="W6644">
        <f>IF($C6644="","",IF($AL6644=1,0,IF($AK6644=1,Settings!$C$6,Settings!$C$7))*100)</f>
        <v/>
      </c>
      <c r="X6644" s="8">
        <f>IF($C6644="","",T6644*W6644/100)</f>
        <v/>
      </c>
      <c r="Y6644" s="8">
        <f>IF($C6644="","",T6644-X6644)</f>
        <v/>
      </c>
      <c r="Z6644" s="8">
        <f>IF($C6644="","",Y6644-M6644)</f>
        <v/>
      </c>
      <c r="AD6644" s="8" t="n"/>
      <c r="AG6644" s="14" t="n"/>
      <c r="AI6644">
        <f>IF($C6644="","",IF(COUNTIF($C$2:$C6644,$C6644)=1,1,0))</f>
        <v/>
      </c>
      <c r="AJ6644">
        <f>IF($AI6644=1,SUMPRODUCT(--($AM$2:$AM$7001&lt;$AM6644))+1,"")</f>
        <v/>
      </c>
      <c r="AK6644">
        <f>IF($C6644="","",IF(OR($P6644=TRUE(),$P6644="TRUE"),1,0))</f>
        <v/>
      </c>
      <c r="AL6644">
        <f>IF($C6644="","",IF(AND($V6644="Yes",SUMPRODUCT((LEN(Settings!$F$6:$F$13)&gt;0)*ISNUMBER(SEARCH(Settings!$F$6:$F$13,$O6644)))=0),1,0))</f>
        <v/>
      </c>
      <c r="AM6644">
        <f>IF($AI6644=1,IFERROR(IF(VALUE($C6644)&lt;100000000,VALUE($C6644),1000000000),IFERROR(IF(VALUE(MID($C6644,2,20))&lt;100000000,VALUE(MID($C6644,2,20)),1000000000),1000000000))+ROW()/100000,"")</f>
        <v/>
      </c>
    </row>
    <row r="6645">
      <c r="E6645" s="14" t="n"/>
      <c r="M6645" s="8">
        <f>IF($C6645="","",L6645*T6645/100)</f>
        <v/>
      </c>
      <c r="S6645" s="8" t="n"/>
      <c r="T6645" s="8" t="n"/>
      <c r="W6645">
        <f>IF($C6645="","",IF($AL6645=1,0,IF($AK6645=1,Settings!$C$6,Settings!$C$7))*100)</f>
        <v/>
      </c>
      <c r="X6645" s="8">
        <f>IF($C6645="","",T6645*W6645/100)</f>
        <v/>
      </c>
      <c r="Y6645" s="8">
        <f>IF($C6645="","",T6645-X6645)</f>
        <v/>
      </c>
      <c r="Z6645" s="8">
        <f>IF($C6645="","",Y6645-M6645)</f>
        <v/>
      </c>
      <c r="AD6645" s="8" t="n"/>
      <c r="AG6645" s="14" t="n"/>
      <c r="AI6645">
        <f>IF($C6645="","",IF(COUNTIF($C$2:$C6645,$C6645)=1,1,0))</f>
        <v/>
      </c>
      <c r="AJ6645">
        <f>IF($AI6645=1,SUMPRODUCT(--($AM$2:$AM$7001&lt;$AM6645))+1,"")</f>
        <v/>
      </c>
      <c r="AK6645">
        <f>IF($C6645="","",IF(OR($P6645=TRUE(),$P6645="TRUE"),1,0))</f>
        <v/>
      </c>
      <c r="AL6645">
        <f>IF($C6645="","",IF(AND($V6645="Yes",SUMPRODUCT((LEN(Settings!$F$6:$F$13)&gt;0)*ISNUMBER(SEARCH(Settings!$F$6:$F$13,$O6645)))=0),1,0))</f>
        <v/>
      </c>
      <c r="AM6645">
        <f>IF($AI6645=1,IFERROR(IF(VALUE($C6645)&lt;100000000,VALUE($C6645),1000000000),IFERROR(IF(VALUE(MID($C6645,2,20))&lt;100000000,VALUE(MID($C6645,2,20)),1000000000),1000000000))+ROW()/100000,"")</f>
        <v/>
      </c>
    </row>
    <row r="6646">
      <c r="E6646" s="14" t="n"/>
      <c r="M6646" s="8">
        <f>IF($C6646="","",L6646*T6646/100)</f>
        <v/>
      </c>
      <c r="S6646" s="8" t="n"/>
      <c r="T6646" s="8" t="n"/>
      <c r="W6646">
        <f>IF($C6646="","",IF($AL6646=1,0,IF($AK6646=1,Settings!$C$6,Settings!$C$7))*100)</f>
        <v/>
      </c>
      <c r="X6646" s="8">
        <f>IF($C6646="","",T6646*W6646/100)</f>
        <v/>
      </c>
      <c r="Y6646" s="8">
        <f>IF($C6646="","",T6646-X6646)</f>
        <v/>
      </c>
      <c r="Z6646" s="8">
        <f>IF($C6646="","",Y6646-M6646)</f>
        <v/>
      </c>
      <c r="AD6646" s="8" t="n"/>
      <c r="AG6646" s="14" t="n"/>
      <c r="AI6646">
        <f>IF($C6646="","",IF(COUNTIF($C$2:$C6646,$C6646)=1,1,0))</f>
        <v/>
      </c>
      <c r="AJ6646">
        <f>IF($AI6646=1,SUMPRODUCT(--($AM$2:$AM$7001&lt;$AM6646))+1,"")</f>
        <v/>
      </c>
      <c r="AK6646">
        <f>IF($C6646="","",IF(OR($P6646=TRUE(),$P6646="TRUE"),1,0))</f>
        <v/>
      </c>
      <c r="AL6646">
        <f>IF($C6646="","",IF(AND($V6646="Yes",SUMPRODUCT((LEN(Settings!$F$6:$F$13)&gt;0)*ISNUMBER(SEARCH(Settings!$F$6:$F$13,$O6646)))=0),1,0))</f>
        <v/>
      </c>
      <c r="AM6646">
        <f>IF($AI6646=1,IFERROR(IF(VALUE($C6646)&lt;100000000,VALUE($C6646),1000000000),IFERROR(IF(VALUE(MID($C6646,2,20))&lt;100000000,VALUE(MID($C6646,2,20)),1000000000),1000000000))+ROW()/100000,"")</f>
        <v/>
      </c>
    </row>
    <row r="6647">
      <c r="E6647" s="14" t="n"/>
      <c r="M6647" s="8">
        <f>IF($C6647="","",L6647*T6647/100)</f>
        <v/>
      </c>
      <c r="S6647" s="8" t="n"/>
      <c r="T6647" s="8" t="n"/>
      <c r="W6647">
        <f>IF($C6647="","",IF($AL6647=1,0,IF($AK6647=1,Settings!$C$6,Settings!$C$7))*100)</f>
        <v/>
      </c>
      <c r="X6647" s="8">
        <f>IF($C6647="","",T6647*W6647/100)</f>
        <v/>
      </c>
      <c r="Y6647" s="8">
        <f>IF($C6647="","",T6647-X6647)</f>
        <v/>
      </c>
      <c r="Z6647" s="8">
        <f>IF($C6647="","",Y6647-M6647)</f>
        <v/>
      </c>
      <c r="AD6647" s="8" t="n"/>
      <c r="AG6647" s="14" t="n"/>
      <c r="AI6647">
        <f>IF($C6647="","",IF(COUNTIF($C$2:$C6647,$C6647)=1,1,0))</f>
        <v/>
      </c>
      <c r="AJ6647">
        <f>IF($AI6647=1,SUMPRODUCT(--($AM$2:$AM$7001&lt;$AM6647))+1,"")</f>
        <v/>
      </c>
      <c r="AK6647">
        <f>IF($C6647="","",IF(OR($P6647=TRUE(),$P6647="TRUE"),1,0))</f>
        <v/>
      </c>
      <c r="AL6647">
        <f>IF($C6647="","",IF(AND($V6647="Yes",SUMPRODUCT((LEN(Settings!$F$6:$F$13)&gt;0)*ISNUMBER(SEARCH(Settings!$F$6:$F$13,$O6647)))=0),1,0))</f>
        <v/>
      </c>
      <c r="AM6647">
        <f>IF($AI6647=1,IFERROR(IF(VALUE($C6647)&lt;100000000,VALUE($C6647),1000000000),IFERROR(IF(VALUE(MID($C6647,2,20))&lt;100000000,VALUE(MID($C6647,2,20)),1000000000),1000000000))+ROW()/100000,"")</f>
        <v/>
      </c>
    </row>
    <row r="6648">
      <c r="E6648" s="14" t="n"/>
      <c r="M6648" s="8">
        <f>IF($C6648="","",L6648*T6648/100)</f>
        <v/>
      </c>
      <c r="S6648" s="8" t="n"/>
      <c r="T6648" s="8" t="n"/>
      <c r="W6648">
        <f>IF($C6648="","",IF($AL6648=1,0,IF($AK6648=1,Settings!$C$6,Settings!$C$7))*100)</f>
        <v/>
      </c>
      <c r="X6648" s="8">
        <f>IF($C6648="","",T6648*W6648/100)</f>
        <v/>
      </c>
      <c r="Y6648" s="8">
        <f>IF($C6648="","",T6648-X6648)</f>
        <v/>
      </c>
      <c r="Z6648" s="8">
        <f>IF($C6648="","",Y6648-M6648)</f>
        <v/>
      </c>
      <c r="AD6648" s="8" t="n"/>
      <c r="AG6648" s="14" t="n"/>
      <c r="AI6648">
        <f>IF($C6648="","",IF(COUNTIF($C$2:$C6648,$C6648)=1,1,0))</f>
        <v/>
      </c>
      <c r="AJ6648">
        <f>IF($AI6648=1,SUMPRODUCT(--($AM$2:$AM$7001&lt;$AM6648))+1,"")</f>
        <v/>
      </c>
      <c r="AK6648">
        <f>IF($C6648="","",IF(OR($P6648=TRUE(),$P6648="TRUE"),1,0))</f>
        <v/>
      </c>
      <c r="AL6648">
        <f>IF($C6648="","",IF(AND($V6648="Yes",SUMPRODUCT((LEN(Settings!$F$6:$F$13)&gt;0)*ISNUMBER(SEARCH(Settings!$F$6:$F$13,$O6648)))=0),1,0))</f>
        <v/>
      </c>
      <c r="AM6648">
        <f>IF($AI6648=1,IFERROR(IF(VALUE($C6648)&lt;100000000,VALUE($C6648),1000000000),IFERROR(IF(VALUE(MID($C6648,2,20))&lt;100000000,VALUE(MID($C6648,2,20)),1000000000),1000000000))+ROW()/100000,"")</f>
        <v/>
      </c>
    </row>
    <row r="6649">
      <c r="E6649" s="14" t="n"/>
      <c r="M6649" s="8">
        <f>IF($C6649="","",L6649*T6649/100)</f>
        <v/>
      </c>
      <c r="S6649" s="8" t="n"/>
      <c r="T6649" s="8" t="n"/>
      <c r="W6649">
        <f>IF($C6649="","",IF($AL6649=1,0,IF($AK6649=1,Settings!$C$6,Settings!$C$7))*100)</f>
        <v/>
      </c>
      <c r="X6649" s="8">
        <f>IF($C6649="","",T6649*W6649/100)</f>
        <v/>
      </c>
      <c r="Y6649" s="8">
        <f>IF($C6649="","",T6649-X6649)</f>
        <v/>
      </c>
      <c r="Z6649" s="8">
        <f>IF($C6649="","",Y6649-M6649)</f>
        <v/>
      </c>
      <c r="AD6649" s="8" t="n"/>
      <c r="AG6649" s="14" t="n"/>
      <c r="AI6649">
        <f>IF($C6649="","",IF(COUNTIF($C$2:$C6649,$C6649)=1,1,0))</f>
        <v/>
      </c>
      <c r="AJ6649">
        <f>IF($AI6649=1,SUMPRODUCT(--($AM$2:$AM$7001&lt;$AM6649))+1,"")</f>
        <v/>
      </c>
      <c r="AK6649">
        <f>IF($C6649="","",IF(OR($P6649=TRUE(),$P6649="TRUE"),1,0))</f>
        <v/>
      </c>
      <c r="AL6649">
        <f>IF($C6649="","",IF(AND($V6649="Yes",SUMPRODUCT((LEN(Settings!$F$6:$F$13)&gt;0)*ISNUMBER(SEARCH(Settings!$F$6:$F$13,$O6649)))=0),1,0))</f>
        <v/>
      </c>
      <c r="AM6649">
        <f>IF($AI6649=1,IFERROR(IF(VALUE($C6649)&lt;100000000,VALUE($C6649),1000000000),IFERROR(IF(VALUE(MID($C6649,2,20))&lt;100000000,VALUE(MID($C6649,2,20)),1000000000),1000000000))+ROW()/100000,"")</f>
        <v/>
      </c>
    </row>
    <row r="6650">
      <c r="E6650" s="14" t="n"/>
      <c r="M6650" s="8">
        <f>IF($C6650="","",L6650*T6650/100)</f>
        <v/>
      </c>
      <c r="S6650" s="8" t="n"/>
      <c r="T6650" s="8" t="n"/>
      <c r="W6650">
        <f>IF($C6650="","",IF($AL6650=1,0,IF($AK6650=1,Settings!$C$6,Settings!$C$7))*100)</f>
        <v/>
      </c>
      <c r="X6650" s="8">
        <f>IF($C6650="","",T6650*W6650/100)</f>
        <v/>
      </c>
      <c r="Y6650" s="8">
        <f>IF($C6650="","",T6650-X6650)</f>
        <v/>
      </c>
      <c r="Z6650" s="8">
        <f>IF($C6650="","",Y6650-M6650)</f>
        <v/>
      </c>
      <c r="AD6650" s="8" t="n"/>
      <c r="AG6650" s="14" t="n"/>
      <c r="AI6650">
        <f>IF($C6650="","",IF(COUNTIF($C$2:$C6650,$C6650)=1,1,0))</f>
        <v/>
      </c>
      <c r="AJ6650">
        <f>IF($AI6650=1,SUMPRODUCT(--($AM$2:$AM$7001&lt;$AM6650))+1,"")</f>
        <v/>
      </c>
      <c r="AK6650">
        <f>IF($C6650="","",IF(OR($P6650=TRUE(),$P6650="TRUE"),1,0))</f>
        <v/>
      </c>
      <c r="AL6650">
        <f>IF($C6650="","",IF(AND($V6650="Yes",SUMPRODUCT((LEN(Settings!$F$6:$F$13)&gt;0)*ISNUMBER(SEARCH(Settings!$F$6:$F$13,$O6650)))=0),1,0))</f>
        <v/>
      </c>
      <c r="AM6650">
        <f>IF($AI6650=1,IFERROR(IF(VALUE($C6650)&lt;100000000,VALUE($C6650),1000000000),IFERROR(IF(VALUE(MID($C6650,2,20))&lt;100000000,VALUE(MID($C6650,2,20)),1000000000),1000000000))+ROW()/100000,"")</f>
        <v/>
      </c>
    </row>
    <row r="6651">
      <c r="E6651" s="14" t="n"/>
      <c r="M6651" s="8">
        <f>IF($C6651="","",L6651*T6651/100)</f>
        <v/>
      </c>
      <c r="S6651" s="8" t="n"/>
      <c r="T6651" s="8" t="n"/>
      <c r="W6651">
        <f>IF($C6651="","",IF($AL6651=1,0,IF($AK6651=1,Settings!$C$6,Settings!$C$7))*100)</f>
        <v/>
      </c>
      <c r="X6651" s="8">
        <f>IF($C6651="","",T6651*W6651/100)</f>
        <v/>
      </c>
      <c r="Y6651" s="8">
        <f>IF($C6651="","",T6651-X6651)</f>
        <v/>
      </c>
      <c r="Z6651" s="8">
        <f>IF($C6651="","",Y6651-M6651)</f>
        <v/>
      </c>
      <c r="AD6651" s="8" t="n"/>
      <c r="AG6651" s="14" t="n"/>
      <c r="AI6651">
        <f>IF($C6651="","",IF(COUNTIF($C$2:$C6651,$C6651)=1,1,0))</f>
        <v/>
      </c>
      <c r="AJ6651">
        <f>IF($AI6651=1,SUMPRODUCT(--($AM$2:$AM$7001&lt;$AM6651))+1,"")</f>
        <v/>
      </c>
      <c r="AK6651">
        <f>IF($C6651="","",IF(OR($P6651=TRUE(),$P6651="TRUE"),1,0))</f>
        <v/>
      </c>
      <c r="AL6651">
        <f>IF($C6651="","",IF(AND($V6651="Yes",SUMPRODUCT((LEN(Settings!$F$6:$F$13)&gt;0)*ISNUMBER(SEARCH(Settings!$F$6:$F$13,$O6651)))=0),1,0))</f>
        <v/>
      </c>
      <c r="AM6651">
        <f>IF($AI6651=1,IFERROR(IF(VALUE($C6651)&lt;100000000,VALUE($C6651),1000000000),IFERROR(IF(VALUE(MID($C6651,2,20))&lt;100000000,VALUE(MID($C6651,2,20)),1000000000),1000000000))+ROW()/100000,"")</f>
        <v/>
      </c>
    </row>
    <row r="6652">
      <c r="E6652" s="14" t="n"/>
      <c r="M6652" s="8">
        <f>IF($C6652="","",L6652*T6652/100)</f>
        <v/>
      </c>
      <c r="S6652" s="8" t="n"/>
      <c r="T6652" s="8" t="n"/>
      <c r="W6652">
        <f>IF($C6652="","",IF($AL6652=1,0,IF($AK6652=1,Settings!$C$6,Settings!$C$7))*100)</f>
        <v/>
      </c>
      <c r="X6652" s="8">
        <f>IF($C6652="","",T6652*W6652/100)</f>
        <v/>
      </c>
      <c r="Y6652" s="8">
        <f>IF($C6652="","",T6652-X6652)</f>
        <v/>
      </c>
      <c r="Z6652" s="8">
        <f>IF($C6652="","",Y6652-M6652)</f>
        <v/>
      </c>
      <c r="AD6652" s="8" t="n"/>
      <c r="AG6652" s="14" t="n"/>
      <c r="AI6652">
        <f>IF($C6652="","",IF(COUNTIF($C$2:$C6652,$C6652)=1,1,0))</f>
        <v/>
      </c>
      <c r="AJ6652">
        <f>IF($AI6652=1,SUMPRODUCT(--($AM$2:$AM$7001&lt;$AM6652))+1,"")</f>
        <v/>
      </c>
      <c r="AK6652">
        <f>IF($C6652="","",IF(OR($P6652=TRUE(),$P6652="TRUE"),1,0))</f>
        <v/>
      </c>
      <c r="AL6652">
        <f>IF($C6652="","",IF(AND($V6652="Yes",SUMPRODUCT((LEN(Settings!$F$6:$F$13)&gt;0)*ISNUMBER(SEARCH(Settings!$F$6:$F$13,$O6652)))=0),1,0))</f>
        <v/>
      </c>
      <c r="AM6652">
        <f>IF($AI6652=1,IFERROR(IF(VALUE($C6652)&lt;100000000,VALUE($C6652),1000000000),IFERROR(IF(VALUE(MID($C6652,2,20))&lt;100000000,VALUE(MID($C6652,2,20)),1000000000),1000000000))+ROW()/100000,"")</f>
        <v/>
      </c>
    </row>
    <row r="6653">
      <c r="E6653" s="14" t="n"/>
      <c r="M6653" s="8">
        <f>IF($C6653="","",L6653*T6653/100)</f>
        <v/>
      </c>
      <c r="S6653" s="8" t="n"/>
      <c r="T6653" s="8" t="n"/>
      <c r="W6653">
        <f>IF($C6653="","",IF($AL6653=1,0,IF($AK6653=1,Settings!$C$6,Settings!$C$7))*100)</f>
        <v/>
      </c>
      <c r="X6653" s="8">
        <f>IF($C6653="","",T6653*W6653/100)</f>
        <v/>
      </c>
      <c r="Y6653" s="8">
        <f>IF($C6653="","",T6653-X6653)</f>
        <v/>
      </c>
      <c r="Z6653" s="8">
        <f>IF($C6653="","",Y6653-M6653)</f>
        <v/>
      </c>
      <c r="AD6653" s="8" t="n"/>
      <c r="AG6653" s="14" t="n"/>
      <c r="AI6653">
        <f>IF($C6653="","",IF(COUNTIF($C$2:$C6653,$C6653)=1,1,0))</f>
        <v/>
      </c>
      <c r="AJ6653">
        <f>IF($AI6653=1,SUMPRODUCT(--($AM$2:$AM$7001&lt;$AM6653))+1,"")</f>
        <v/>
      </c>
      <c r="AK6653">
        <f>IF($C6653="","",IF(OR($P6653=TRUE(),$P6653="TRUE"),1,0))</f>
        <v/>
      </c>
      <c r="AL6653">
        <f>IF($C6653="","",IF(AND($V6653="Yes",SUMPRODUCT((LEN(Settings!$F$6:$F$13)&gt;0)*ISNUMBER(SEARCH(Settings!$F$6:$F$13,$O6653)))=0),1,0))</f>
        <v/>
      </c>
      <c r="AM6653">
        <f>IF($AI6653=1,IFERROR(IF(VALUE($C6653)&lt;100000000,VALUE($C6653),1000000000),IFERROR(IF(VALUE(MID($C6653,2,20))&lt;100000000,VALUE(MID($C6653,2,20)),1000000000),1000000000))+ROW()/100000,"")</f>
        <v/>
      </c>
    </row>
    <row r="6654">
      <c r="E6654" s="14" t="n"/>
      <c r="M6654" s="8">
        <f>IF($C6654="","",L6654*T6654/100)</f>
        <v/>
      </c>
      <c r="S6654" s="8" t="n"/>
      <c r="T6654" s="8" t="n"/>
      <c r="W6654">
        <f>IF($C6654="","",IF($AL6654=1,0,IF($AK6654=1,Settings!$C$6,Settings!$C$7))*100)</f>
        <v/>
      </c>
      <c r="X6654" s="8">
        <f>IF($C6654="","",T6654*W6654/100)</f>
        <v/>
      </c>
      <c r="Y6654" s="8">
        <f>IF($C6654="","",T6654-X6654)</f>
        <v/>
      </c>
      <c r="Z6654" s="8">
        <f>IF($C6654="","",Y6654-M6654)</f>
        <v/>
      </c>
      <c r="AD6654" s="8" t="n"/>
      <c r="AG6654" s="14" t="n"/>
      <c r="AI6654">
        <f>IF($C6654="","",IF(COUNTIF($C$2:$C6654,$C6654)=1,1,0))</f>
        <v/>
      </c>
      <c r="AJ6654">
        <f>IF($AI6654=1,SUMPRODUCT(--($AM$2:$AM$7001&lt;$AM6654))+1,"")</f>
        <v/>
      </c>
      <c r="AK6654">
        <f>IF($C6654="","",IF(OR($P6654=TRUE(),$P6654="TRUE"),1,0))</f>
        <v/>
      </c>
      <c r="AL6654">
        <f>IF($C6654="","",IF(AND($V6654="Yes",SUMPRODUCT((LEN(Settings!$F$6:$F$13)&gt;0)*ISNUMBER(SEARCH(Settings!$F$6:$F$13,$O6654)))=0),1,0))</f>
        <v/>
      </c>
      <c r="AM6654">
        <f>IF($AI6654=1,IFERROR(IF(VALUE($C6654)&lt;100000000,VALUE($C6654),1000000000),IFERROR(IF(VALUE(MID($C6654,2,20))&lt;100000000,VALUE(MID($C6654,2,20)),1000000000),1000000000))+ROW()/100000,"")</f>
        <v/>
      </c>
    </row>
    <row r="6655">
      <c r="E6655" s="14" t="n"/>
      <c r="M6655" s="8">
        <f>IF($C6655="","",L6655*T6655/100)</f>
        <v/>
      </c>
      <c r="S6655" s="8" t="n"/>
      <c r="T6655" s="8" t="n"/>
      <c r="W6655">
        <f>IF($C6655="","",IF($AL6655=1,0,IF($AK6655=1,Settings!$C$6,Settings!$C$7))*100)</f>
        <v/>
      </c>
      <c r="X6655" s="8">
        <f>IF($C6655="","",T6655*W6655/100)</f>
        <v/>
      </c>
      <c r="Y6655" s="8">
        <f>IF($C6655="","",T6655-X6655)</f>
        <v/>
      </c>
      <c r="Z6655" s="8">
        <f>IF($C6655="","",Y6655-M6655)</f>
        <v/>
      </c>
      <c r="AD6655" s="8" t="n"/>
      <c r="AG6655" s="14" t="n"/>
      <c r="AI6655">
        <f>IF($C6655="","",IF(COUNTIF($C$2:$C6655,$C6655)=1,1,0))</f>
        <v/>
      </c>
      <c r="AJ6655">
        <f>IF($AI6655=1,SUMPRODUCT(--($AM$2:$AM$7001&lt;$AM6655))+1,"")</f>
        <v/>
      </c>
      <c r="AK6655">
        <f>IF($C6655="","",IF(OR($P6655=TRUE(),$P6655="TRUE"),1,0))</f>
        <v/>
      </c>
      <c r="AL6655">
        <f>IF($C6655="","",IF(AND($V6655="Yes",SUMPRODUCT((LEN(Settings!$F$6:$F$13)&gt;0)*ISNUMBER(SEARCH(Settings!$F$6:$F$13,$O6655)))=0),1,0))</f>
        <v/>
      </c>
      <c r="AM6655">
        <f>IF($AI6655=1,IFERROR(IF(VALUE($C6655)&lt;100000000,VALUE($C6655),1000000000),IFERROR(IF(VALUE(MID($C6655,2,20))&lt;100000000,VALUE(MID($C6655,2,20)),1000000000),1000000000))+ROW()/100000,"")</f>
        <v/>
      </c>
    </row>
    <row r="6656">
      <c r="E6656" s="14" t="n"/>
      <c r="M6656" s="8">
        <f>IF($C6656="","",L6656*T6656/100)</f>
        <v/>
      </c>
      <c r="S6656" s="8" t="n"/>
      <c r="T6656" s="8" t="n"/>
      <c r="W6656">
        <f>IF($C6656="","",IF($AL6656=1,0,IF($AK6656=1,Settings!$C$6,Settings!$C$7))*100)</f>
        <v/>
      </c>
      <c r="X6656" s="8">
        <f>IF($C6656="","",T6656*W6656/100)</f>
        <v/>
      </c>
      <c r="Y6656" s="8">
        <f>IF($C6656="","",T6656-X6656)</f>
        <v/>
      </c>
      <c r="Z6656" s="8">
        <f>IF($C6656="","",Y6656-M6656)</f>
        <v/>
      </c>
      <c r="AD6656" s="8" t="n"/>
      <c r="AG6656" s="14" t="n"/>
      <c r="AI6656">
        <f>IF($C6656="","",IF(COUNTIF($C$2:$C6656,$C6656)=1,1,0))</f>
        <v/>
      </c>
      <c r="AJ6656">
        <f>IF($AI6656=1,SUMPRODUCT(--($AM$2:$AM$7001&lt;$AM6656))+1,"")</f>
        <v/>
      </c>
      <c r="AK6656">
        <f>IF($C6656="","",IF(OR($P6656=TRUE(),$P6656="TRUE"),1,0))</f>
        <v/>
      </c>
      <c r="AL6656">
        <f>IF($C6656="","",IF(AND($V6656="Yes",SUMPRODUCT((LEN(Settings!$F$6:$F$13)&gt;0)*ISNUMBER(SEARCH(Settings!$F$6:$F$13,$O6656)))=0),1,0))</f>
        <v/>
      </c>
      <c r="AM6656">
        <f>IF($AI6656=1,IFERROR(IF(VALUE($C6656)&lt;100000000,VALUE($C6656),1000000000),IFERROR(IF(VALUE(MID($C6656,2,20))&lt;100000000,VALUE(MID($C6656,2,20)),1000000000),1000000000))+ROW()/100000,"")</f>
        <v/>
      </c>
    </row>
    <row r="6657">
      <c r="E6657" s="14" t="n"/>
      <c r="M6657" s="8">
        <f>IF($C6657="","",L6657*T6657/100)</f>
        <v/>
      </c>
      <c r="S6657" s="8" t="n"/>
      <c r="T6657" s="8" t="n"/>
      <c r="W6657">
        <f>IF($C6657="","",IF($AL6657=1,0,IF($AK6657=1,Settings!$C$6,Settings!$C$7))*100)</f>
        <v/>
      </c>
      <c r="X6657" s="8">
        <f>IF($C6657="","",T6657*W6657/100)</f>
        <v/>
      </c>
      <c r="Y6657" s="8">
        <f>IF($C6657="","",T6657-X6657)</f>
        <v/>
      </c>
      <c r="Z6657" s="8">
        <f>IF($C6657="","",Y6657-M6657)</f>
        <v/>
      </c>
      <c r="AD6657" s="8" t="n"/>
      <c r="AG6657" s="14" t="n"/>
      <c r="AI6657">
        <f>IF($C6657="","",IF(COUNTIF($C$2:$C6657,$C6657)=1,1,0))</f>
        <v/>
      </c>
      <c r="AJ6657">
        <f>IF($AI6657=1,SUMPRODUCT(--($AM$2:$AM$7001&lt;$AM6657))+1,"")</f>
        <v/>
      </c>
      <c r="AK6657">
        <f>IF($C6657="","",IF(OR($P6657=TRUE(),$P6657="TRUE"),1,0))</f>
        <v/>
      </c>
      <c r="AL6657">
        <f>IF($C6657="","",IF(AND($V6657="Yes",SUMPRODUCT((LEN(Settings!$F$6:$F$13)&gt;0)*ISNUMBER(SEARCH(Settings!$F$6:$F$13,$O6657)))=0),1,0))</f>
        <v/>
      </c>
      <c r="AM6657">
        <f>IF($AI6657=1,IFERROR(IF(VALUE($C6657)&lt;100000000,VALUE($C6657),1000000000),IFERROR(IF(VALUE(MID($C6657,2,20))&lt;100000000,VALUE(MID($C6657,2,20)),1000000000),1000000000))+ROW()/100000,"")</f>
        <v/>
      </c>
    </row>
    <row r="6658">
      <c r="E6658" s="14" t="n"/>
      <c r="M6658" s="8">
        <f>IF($C6658="","",L6658*T6658/100)</f>
        <v/>
      </c>
      <c r="S6658" s="8" t="n"/>
      <c r="T6658" s="8" t="n"/>
      <c r="W6658">
        <f>IF($C6658="","",IF($AL6658=1,0,IF($AK6658=1,Settings!$C$6,Settings!$C$7))*100)</f>
        <v/>
      </c>
      <c r="X6658" s="8">
        <f>IF($C6658="","",T6658*W6658/100)</f>
        <v/>
      </c>
      <c r="Y6658" s="8">
        <f>IF($C6658="","",T6658-X6658)</f>
        <v/>
      </c>
      <c r="Z6658" s="8">
        <f>IF($C6658="","",Y6658-M6658)</f>
        <v/>
      </c>
      <c r="AD6658" s="8" t="n"/>
      <c r="AG6658" s="14" t="n"/>
      <c r="AI6658">
        <f>IF($C6658="","",IF(COUNTIF($C$2:$C6658,$C6658)=1,1,0))</f>
        <v/>
      </c>
      <c r="AJ6658">
        <f>IF($AI6658=1,SUMPRODUCT(--($AM$2:$AM$7001&lt;$AM6658))+1,"")</f>
        <v/>
      </c>
      <c r="AK6658">
        <f>IF($C6658="","",IF(OR($P6658=TRUE(),$P6658="TRUE"),1,0))</f>
        <v/>
      </c>
      <c r="AL6658">
        <f>IF($C6658="","",IF(AND($V6658="Yes",SUMPRODUCT((LEN(Settings!$F$6:$F$13)&gt;0)*ISNUMBER(SEARCH(Settings!$F$6:$F$13,$O6658)))=0),1,0))</f>
        <v/>
      </c>
      <c r="AM6658">
        <f>IF($AI6658=1,IFERROR(IF(VALUE($C6658)&lt;100000000,VALUE($C6658),1000000000),IFERROR(IF(VALUE(MID($C6658,2,20))&lt;100000000,VALUE(MID($C6658,2,20)),1000000000),1000000000))+ROW()/100000,"")</f>
        <v/>
      </c>
    </row>
    <row r="6659">
      <c r="E6659" s="14" t="n"/>
      <c r="M6659" s="8">
        <f>IF($C6659="","",L6659*T6659/100)</f>
        <v/>
      </c>
      <c r="S6659" s="8" t="n"/>
      <c r="T6659" s="8" t="n"/>
      <c r="W6659">
        <f>IF($C6659="","",IF($AL6659=1,0,IF($AK6659=1,Settings!$C$6,Settings!$C$7))*100)</f>
        <v/>
      </c>
      <c r="X6659" s="8">
        <f>IF($C6659="","",T6659*W6659/100)</f>
        <v/>
      </c>
      <c r="Y6659" s="8">
        <f>IF($C6659="","",T6659-X6659)</f>
        <v/>
      </c>
      <c r="Z6659" s="8">
        <f>IF($C6659="","",Y6659-M6659)</f>
        <v/>
      </c>
      <c r="AD6659" s="8" t="n"/>
      <c r="AG6659" s="14" t="n"/>
      <c r="AI6659">
        <f>IF($C6659="","",IF(COUNTIF($C$2:$C6659,$C6659)=1,1,0))</f>
        <v/>
      </c>
      <c r="AJ6659">
        <f>IF($AI6659=1,SUMPRODUCT(--($AM$2:$AM$7001&lt;$AM6659))+1,"")</f>
        <v/>
      </c>
      <c r="AK6659">
        <f>IF($C6659="","",IF(OR($P6659=TRUE(),$P6659="TRUE"),1,0))</f>
        <v/>
      </c>
      <c r="AL6659">
        <f>IF($C6659="","",IF(AND($V6659="Yes",SUMPRODUCT((LEN(Settings!$F$6:$F$13)&gt;0)*ISNUMBER(SEARCH(Settings!$F$6:$F$13,$O6659)))=0),1,0))</f>
        <v/>
      </c>
      <c r="AM6659">
        <f>IF($AI6659=1,IFERROR(IF(VALUE($C6659)&lt;100000000,VALUE($C6659),1000000000),IFERROR(IF(VALUE(MID($C6659,2,20))&lt;100000000,VALUE(MID($C6659,2,20)),1000000000),1000000000))+ROW()/100000,"")</f>
        <v/>
      </c>
    </row>
    <row r="6660">
      <c r="E6660" s="14" t="n"/>
      <c r="M6660" s="8">
        <f>IF($C6660="","",L6660*T6660/100)</f>
        <v/>
      </c>
      <c r="S6660" s="8" t="n"/>
      <c r="T6660" s="8" t="n"/>
      <c r="W6660">
        <f>IF($C6660="","",IF($AL6660=1,0,IF($AK6660=1,Settings!$C$6,Settings!$C$7))*100)</f>
        <v/>
      </c>
      <c r="X6660" s="8">
        <f>IF($C6660="","",T6660*W6660/100)</f>
        <v/>
      </c>
      <c r="Y6660" s="8">
        <f>IF($C6660="","",T6660-X6660)</f>
        <v/>
      </c>
      <c r="Z6660" s="8">
        <f>IF($C6660="","",Y6660-M6660)</f>
        <v/>
      </c>
      <c r="AD6660" s="8" t="n"/>
      <c r="AG6660" s="14" t="n"/>
      <c r="AI6660">
        <f>IF($C6660="","",IF(COUNTIF($C$2:$C6660,$C6660)=1,1,0))</f>
        <v/>
      </c>
      <c r="AJ6660">
        <f>IF($AI6660=1,SUMPRODUCT(--($AM$2:$AM$7001&lt;$AM6660))+1,"")</f>
        <v/>
      </c>
      <c r="AK6660">
        <f>IF($C6660="","",IF(OR($P6660=TRUE(),$P6660="TRUE"),1,0))</f>
        <v/>
      </c>
      <c r="AL6660">
        <f>IF($C6660="","",IF(AND($V6660="Yes",SUMPRODUCT((LEN(Settings!$F$6:$F$13)&gt;0)*ISNUMBER(SEARCH(Settings!$F$6:$F$13,$O6660)))=0),1,0))</f>
        <v/>
      </c>
      <c r="AM6660">
        <f>IF($AI6660=1,IFERROR(IF(VALUE($C6660)&lt;100000000,VALUE($C6660),1000000000),IFERROR(IF(VALUE(MID($C6660,2,20))&lt;100000000,VALUE(MID($C6660,2,20)),1000000000),1000000000))+ROW()/100000,"")</f>
        <v/>
      </c>
    </row>
    <row r="6661">
      <c r="E6661" s="14" t="n"/>
      <c r="M6661" s="8">
        <f>IF($C6661="","",L6661*T6661/100)</f>
        <v/>
      </c>
      <c r="S6661" s="8" t="n"/>
      <c r="T6661" s="8" t="n"/>
      <c r="W6661">
        <f>IF($C6661="","",IF($AL6661=1,0,IF($AK6661=1,Settings!$C$6,Settings!$C$7))*100)</f>
        <v/>
      </c>
      <c r="X6661" s="8">
        <f>IF($C6661="","",T6661*W6661/100)</f>
        <v/>
      </c>
      <c r="Y6661" s="8">
        <f>IF($C6661="","",T6661-X6661)</f>
        <v/>
      </c>
      <c r="Z6661" s="8">
        <f>IF($C6661="","",Y6661-M6661)</f>
        <v/>
      </c>
      <c r="AD6661" s="8" t="n"/>
      <c r="AG6661" s="14" t="n"/>
      <c r="AI6661">
        <f>IF($C6661="","",IF(COUNTIF($C$2:$C6661,$C6661)=1,1,0))</f>
        <v/>
      </c>
      <c r="AJ6661">
        <f>IF($AI6661=1,SUMPRODUCT(--($AM$2:$AM$7001&lt;$AM6661))+1,"")</f>
        <v/>
      </c>
      <c r="AK6661">
        <f>IF($C6661="","",IF(OR($P6661=TRUE(),$P6661="TRUE"),1,0))</f>
        <v/>
      </c>
      <c r="AL6661">
        <f>IF($C6661="","",IF(AND($V6661="Yes",SUMPRODUCT((LEN(Settings!$F$6:$F$13)&gt;0)*ISNUMBER(SEARCH(Settings!$F$6:$F$13,$O6661)))=0),1,0))</f>
        <v/>
      </c>
      <c r="AM6661">
        <f>IF($AI6661=1,IFERROR(IF(VALUE($C6661)&lt;100000000,VALUE($C6661),1000000000),IFERROR(IF(VALUE(MID($C6661,2,20))&lt;100000000,VALUE(MID($C6661,2,20)),1000000000),1000000000))+ROW()/100000,"")</f>
        <v/>
      </c>
    </row>
    <row r="6662">
      <c r="E6662" s="14" t="n"/>
      <c r="M6662" s="8">
        <f>IF($C6662="","",L6662*T6662/100)</f>
        <v/>
      </c>
      <c r="S6662" s="8" t="n"/>
      <c r="T6662" s="8" t="n"/>
      <c r="W6662">
        <f>IF($C6662="","",IF($AL6662=1,0,IF($AK6662=1,Settings!$C$6,Settings!$C$7))*100)</f>
        <v/>
      </c>
      <c r="X6662" s="8">
        <f>IF($C6662="","",T6662*W6662/100)</f>
        <v/>
      </c>
      <c r="Y6662" s="8">
        <f>IF($C6662="","",T6662-X6662)</f>
        <v/>
      </c>
      <c r="Z6662" s="8">
        <f>IF($C6662="","",Y6662-M6662)</f>
        <v/>
      </c>
      <c r="AD6662" s="8" t="n"/>
      <c r="AG6662" s="14" t="n"/>
      <c r="AI6662">
        <f>IF($C6662="","",IF(COUNTIF($C$2:$C6662,$C6662)=1,1,0))</f>
        <v/>
      </c>
      <c r="AJ6662">
        <f>IF($AI6662=1,SUMPRODUCT(--($AM$2:$AM$7001&lt;$AM6662))+1,"")</f>
        <v/>
      </c>
      <c r="AK6662">
        <f>IF($C6662="","",IF(OR($P6662=TRUE(),$P6662="TRUE"),1,0))</f>
        <v/>
      </c>
      <c r="AL6662">
        <f>IF($C6662="","",IF(AND($V6662="Yes",SUMPRODUCT((LEN(Settings!$F$6:$F$13)&gt;0)*ISNUMBER(SEARCH(Settings!$F$6:$F$13,$O6662)))=0),1,0))</f>
        <v/>
      </c>
      <c r="AM6662">
        <f>IF($AI6662=1,IFERROR(IF(VALUE($C6662)&lt;100000000,VALUE($C6662),1000000000),IFERROR(IF(VALUE(MID($C6662,2,20))&lt;100000000,VALUE(MID($C6662,2,20)),1000000000),1000000000))+ROW()/100000,"")</f>
        <v/>
      </c>
    </row>
    <row r="6663">
      <c r="E6663" s="14" t="n"/>
      <c r="M6663" s="8">
        <f>IF($C6663="","",L6663*T6663/100)</f>
        <v/>
      </c>
      <c r="S6663" s="8" t="n"/>
      <c r="T6663" s="8" t="n"/>
      <c r="W6663">
        <f>IF($C6663="","",IF($AL6663=1,0,IF($AK6663=1,Settings!$C$6,Settings!$C$7))*100)</f>
        <v/>
      </c>
      <c r="X6663" s="8">
        <f>IF($C6663="","",T6663*W6663/100)</f>
        <v/>
      </c>
      <c r="Y6663" s="8">
        <f>IF($C6663="","",T6663-X6663)</f>
        <v/>
      </c>
      <c r="Z6663" s="8">
        <f>IF($C6663="","",Y6663-M6663)</f>
        <v/>
      </c>
      <c r="AD6663" s="8" t="n"/>
      <c r="AG6663" s="14" t="n"/>
      <c r="AI6663">
        <f>IF($C6663="","",IF(COUNTIF($C$2:$C6663,$C6663)=1,1,0))</f>
        <v/>
      </c>
      <c r="AJ6663">
        <f>IF($AI6663=1,SUMPRODUCT(--($AM$2:$AM$7001&lt;$AM6663))+1,"")</f>
        <v/>
      </c>
      <c r="AK6663">
        <f>IF($C6663="","",IF(OR($P6663=TRUE(),$P6663="TRUE"),1,0))</f>
        <v/>
      </c>
      <c r="AL6663">
        <f>IF($C6663="","",IF(AND($V6663="Yes",SUMPRODUCT((LEN(Settings!$F$6:$F$13)&gt;0)*ISNUMBER(SEARCH(Settings!$F$6:$F$13,$O6663)))=0),1,0))</f>
        <v/>
      </c>
      <c r="AM6663">
        <f>IF($AI6663=1,IFERROR(IF(VALUE($C6663)&lt;100000000,VALUE($C6663),1000000000),IFERROR(IF(VALUE(MID($C6663,2,20))&lt;100000000,VALUE(MID($C6663,2,20)),1000000000),1000000000))+ROW()/100000,"")</f>
        <v/>
      </c>
    </row>
    <row r="6664">
      <c r="E6664" s="14" t="n"/>
      <c r="M6664" s="8">
        <f>IF($C6664="","",L6664*T6664/100)</f>
        <v/>
      </c>
      <c r="S6664" s="8" t="n"/>
      <c r="T6664" s="8" t="n"/>
      <c r="W6664">
        <f>IF($C6664="","",IF($AL6664=1,0,IF($AK6664=1,Settings!$C$6,Settings!$C$7))*100)</f>
        <v/>
      </c>
      <c r="X6664" s="8">
        <f>IF($C6664="","",T6664*W6664/100)</f>
        <v/>
      </c>
      <c r="Y6664" s="8">
        <f>IF($C6664="","",T6664-X6664)</f>
        <v/>
      </c>
      <c r="Z6664" s="8">
        <f>IF($C6664="","",Y6664-M6664)</f>
        <v/>
      </c>
      <c r="AD6664" s="8" t="n"/>
      <c r="AG6664" s="14" t="n"/>
      <c r="AI6664">
        <f>IF($C6664="","",IF(COUNTIF($C$2:$C6664,$C6664)=1,1,0))</f>
        <v/>
      </c>
      <c r="AJ6664">
        <f>IF($AI6664=1,SUMPRODUCT(--($AM$2:$AM$7001&lt;$AM6664))+1,"")</f>
        <v/>
      </c>
      <c r="AK6664">
        <f>IF($C6664="","",IF(OR($P6664=TRUE(),$P6664="TRUE"),1,0))</f>
        <v/>
      </c>
      <c r="AL6664">
        <f>IF($C6664="","",IF(AND($V6664="Yes",SUMPRODUCT((LEN(Settings!$F$6:$F$13)&gt;0)*ISNUMBER(SEARCH(Settings!$F$6:$F$13,$O6664)))=0),1,0))</f>
        <v/>
      </c>
      <c r="AM6664">
        <f>IF($AI6664=1,IFERROR(IF(VALUE($C6664)&lt;100000000,VALUE($C6664),1000000000),IFERROR(IF(VALUE(MID($C6664,2,20))&lt;100000000,VALUE(MID($C6664,2,20)),1000000000),1000000000))+ROW()/100000,"")</f>
        <v/>
      </c>
    </row>
    <row r="6665">
      <c r="E6665" s="14" t="n"/>
      <c r="M6665" s="8">
        <f>IF($C6665="","",L6665*T6665/100)</f>
        <v/>
      </c>
      <c r="S6665" s="8" t="n"/>
      <c r="T6665" s="8" t="n"/>
      <c r="W6665">
        <f>IF($C6665="","",IF($AL6665=1,0,IF($AK6665=1,Settings!$C$6,Settings!$C$7))*100)</f>
        <v/>
      </c>
      <c r="X6665" s="8">
        <f>IF($C6665="","",T6665*W6665/100)</f>
        <v/>
      </c>
      <c r="Y6665" s="8">
        <f>IF($C6665="","",T6665-X6665)</f>
        <v/>
      </c>
      <c r="Z6665" s="8">
        <f>IF($C6665="","",Y6665-M6665)</f>
        <v/>
      </c>
      <c r="AD6665" s="8" t="n"/>
      <c r="AG6665" s="14" t="n"/>
      <c r="AI6665">
        <f>IF($C6665="","",IF(COUNTIF($C$2:$C6665,$C6665)=1,1,0))</f>
        <v/>
      </c>
      <c r="AJ6665">
        <f>IF($AI6665=1,SUMPRODUCT(--($AM$2:$AM$7001&lt;$AM6665))+1,"")</f>
        <v/>
      </c>
      <c r="AK6665">
        <f>IF($C6665="","",IF(OR($P6665=TRUE(),$P6665="TRUE"),1,0))</f>
        <v/>
      </c>
      <c r="AL6665">
        <f>IF($C6665="","",IF(AND($V6665="Yes",SUMPRODUCT((LEN(Settings!$F$6:$F$13)&gt;0)*ISNUMBER(SEARCH(Settings!$F$6:$F$13,$O6665)))=0),1,0))</f>
        <v/>
      </c>
      <c r="AM6665">
        <f>IF($AI6665=1,IFERROR(IF(VALUE($C6665)&lt;100000000,VALUE($C6665),1000000000),IFERROR(IF(VALUE(MID($C6665,2,20))&lt;100000000,VALUE(MID($C6665,2,20)),1000000000),1000000000))+ROW()/100000,"")</f>
        <v/>
      </c>
    </row>
    <row r="6666">
      <c r="E6666" s="14" t="n"/>
      <c r="M6666" s="8">
        <f>IF($C6666="","",L6666*T6666/100)</f>
        <v/>
      </c>
      <c r="S6666" s="8" t="n"/>
      <c r="T6666" s="8" t="n"/>
      <c r="W6666">
        <f>IF($C6666="","",IF($AL6666=1,0,IF($AK6666=1,Settings!$C$6,Settings!$C$7))*100)</f>
        <v/>
      </c>
      <c r="X6666" s="8">
        <f>IF($C6666="","",T6666*W6666/100)</f>
        <v/>
      </c>
      <c r="Y6666" s="8">
        <f>IF($C6666="","",T6666-X6666)</f>
        <v/>
      </c>
      <c r="Z6666" s="8">
        <f>IF($C6666="","",Y6666-M6666)</f>
        <v/>
      </c>
      <c r="AD6666" s="8" t="n"/>
      <c r="AG6666" s="14" t="n"/>
      <c r="AI6666">
        <f>IF($C6666="","",IF(COUNTIF($C$2:$C6666,$C6666)=1,1,0))</f>
        <v/>
      </c>
      <c r="AJ6666">
        <f>IF($AI6666=1,SUMPRODUCT(--($AM$2:$AM$7001&lt;$AM6666))+1,"")</f>
        <v/>
      </c>
      <c r="AK6666">
        <f>IF($C6666="","",IF(OR($P6666=TRUE(),$P6666="TRUE"),1,0))</f>
        <v/>
      </c>
      <c r="AL6666">
        <f>IF($C6666="","",IF(AND($V6666="Yes",SUMPRODUCT((LEN(Settings!$F$6:$F$13)&gt;0)*ISNUMBER(SEARCH(Settings!$F$6:$F$13,$O6666)))=0),1,0))</f>
        <v/>
      </c>
      <c r="AM6666">
        <f>IF($AI6666=1,IFERROR(IF(VALUE($C6666)&lt;100000000,VALUE($C6666),1000000000),IFERROR(IF(VALUE(MID($C6666,2,20))&lt;100000000,VALUE(MID($C6666,2,20)),1000000000),1000000000))+ROW()/100000,"")</f>
        <v/>
      </c>
    </row>
    <row r="6667">
      <c r="E6667" s="14" t="n"/>
      <c r="M6667" s="8">
        <f>IF($C6667="","",L6667*T6667/100)</f>
        <v/>
      </c>
      <c r="S6667" s="8" t="n"/>
      <c r="T6667" s="8" t="n"/>
      <c r="W6667">
        <f>IF($C6667="","",IF($AL6667=1,0,IF($AK6667=1,Settings!$C$6,Settings!$C$7))*100)</f>
        <v/>
      </c>
      <c r="X6667" s="8">
        <f>IF($C6667="","",T6667*W6667/100)</f>
        <v/>
      </c>
      <c r="Y6667" s="8">
        <f>IF($C6667="","",T6667-X6667)</f>
        <v/>
      </c>
      <c r="Z6667" s="8">
        <f>IF($C6667="","",Y6667-M6667)</f>
        <v/>
      </c>
      <c r="AD6667" s="8" t="n"/>
      <c r="AG6667" s="14" t="n"/>
      <c r="AI6667">
        <f>IF($C6667="","",IF(COUNTIF($C$2:$C6667,$C6667)=1,1,0))</f>
        <v/>
      </c>
      <c r="AJ6667">
        <f>IF($AI6667=1,SUMPRODUCT(--($AM$2:$AM$7001&lt;$AM6667))+1,"")</f>
        <v/>
      </c>
      <c r="AK6667">
        <f>IF($C6667="","",IF(OR($P6667=TRUE(),$P6667="TRUE"),1,0))</f>
        <v/>
      </c>
      <c r="AL6667">
        <f>IF($C6667="","",IF(AND($V6667="Yes",SUMPRODUCT((LEN(Settings!$F$6:$F$13)&gt;0)*ISNUMBER(SEARCH(Settings!$F$6:$F$13,$O6667)))=0),1,0))</f>
        <v/>
      </c>
      <c r="AM6667">
        <f>IF($AI6667=1,IFERROR(IF(VALUE($C6667)&lt;100000000,VALUE($C6667),1000000000),IFERROR(IF(VALUE(MID($C6667,2,20))&lt;100000000,VALUE(MID($C6667,2,20)),1000000000),1000000000))+ROW()/100000,"")</f>
        <v/>
      </c>
    </row>
    <row r="6668">
      <c r="E6668" s="14" t="n"/>
      <c r="M6668" s="8">
        <f>IF($C6668="","",L6668*T6668/100)</f>
        <v/>
      </c>
      <c r="S6668" s="8" t="n"/>
      <c r="T6668" s="8" t="n"/>
      <c r="W6668">
        <f>IF($C6668="","",IF($AL6668=1,0,IF($AK6668=1,Settings!$C$6,Settings!$C$7))*100)</f>
        <v/>
      </c>
      <c r="X6668" s="8">
        <f>IF($C6668="","",T6668*W6668/100)</f>
        <v/>
      </c>
      <c r="Y6668" s="8">
        <f>IF($C6668="","",T6668-X6668)</f>
        <v/>
      </c>
      <c r="Z6668" s="8">
        <f>IF($C6668="","",Y6668-M6668)</f>
        <v/>
      </c>
      <c r="AD6668" s="8" t="n"/>
      <c r="AG6668" s="14" t="n"/>
      <c r="AI6668">
        <f>IF($C6668="","",IF(COUNTIF($C$2:$C6668,$C6668)=1,1,0))</f>
        <v/>
      </c>
      <c r="AJ6668">
        <f>IF($AI6668=1,SUMPRODUCT(--($AM$2:$AM$7001&lt;$AM6668))+1,"")</f>
        <v/>
      </c>
      <c r="AK6668">
        <f>IF($C6668="","",IF(OR($P6668=TRUE(),$P6668="TRUE"),1,0))</f>
        <v/>
      </c>
      <c r="AL6668">
        <f>IF($C6668="","",IF(AND($V6668="Yes",SUMPRODUCT((LEN(Settings!$F$6:$F$13)&gt;0)*ISNUMBER(SEARCH(Settings!$F$6:$F$13,$O6668)))=0),1,0))</f>
        <v/>
      </c>
      <c r="AM6668">
        <f>IF($AI6668=1,IFERROR(IF(VALUE($C6668)&lt;100000000,VALUE($C6668),1000000000),IFERROR(IF(VALUE(MID($C6668,2,20))&lt;100000000,VALUE(MID($C6668,2,20)),1000000000),1000000000))+ROW()/100000,"")</f>
        <v/>
      </c>
    </row>
    <row r="6669">
      <c r="E6669" s="14" t="n"/>
      <c r="M6669" s="8">
        <f>IF($C6669="","",L6669*T6669/100)</f>
        <v/>
      </c>
      <c r="S6669" s="8" t="n"/>
      <c r="T6669" s="8" t="n"/>
      <c r="W6669">
        <f>IF($C6669="","",IF($AL6669=1,0,IF($AK6669=1,Settings!$C$6,Settings!$C$7))*100)</f>
        <v/>
      </c>
      <c r="X6669" s="8">
        <f>IF($C6669="","",T6669*W6669/100)</f>
        <v/>
      </c>
      <c r="Y6669" s="8">
        <f>IF($C6669="","",T6669-X6669)</f>
        <v/>
      </c>
      <c r="Z6669" s="8">
        <f>IF($C6669="","",Y6669-M6669)</f>
        <v/>
      </c>
      <c r="AD6669" s="8" t="n"/>
      <c r="AG6669" s="14" t="n"/>
      <c r="AI6669">
        <f>IF($C6669="","",IF(COUNTIF($C$2:$C6669,$C6669)=1,1,0))</f>
        <v/>
      </c>
      <c r="AJ6669">
        <f>IF($AI6669=1,SUMPRODUCT(--($AM$2:$AM$7001&lt;$AM6669))+1,"")</f>
        <v/>
      </c>
      <c r="AK6669">
        <f>IF($C6669="","",IF(OR($P6669=TRUE(),$P6669="TRUE"),1,0))</f>
        <v/>
      </c>
      <c r="AL6669">
        <f>IF($C6669="","",IF(AND($V6669="Yes",SUMPRODUCT((LEN(Settings!$F$6:$F$13)&gt;0)*ISNUMBER(SEARCH(Settings!$F$6:$F$13,$O6669)))=0),1,0))</f>
        <v/>
      </c>
      <c r="AM6669">
        <f>IF($AI6669=1,IFERROR(IF(VALUE($C6669)&lt;100000000,VALUE($C6669),1000000000),IFERROR(IF(VALUE(MID($C6669,2,20))&lt;100000000,VALUE(MID($C6669,2,20)),1000000000),1000000000))+ROW()/100000,"")</f>
        <v/>
      </c>
    </row>
    <row r="6670">
      <c r="E6670" s="14" t="n"/>
      <c r="M6670" s="8">
        <f>IF($C6670="","",L6670*T6670/100)</f>
        <v/>
      </c>
      <c r="S6670" s="8" t="n"/>
      <c r="T6670" s="8" t="n"/>
      <c r="W6670">
        <f>IF($C6670="","",IF($AL6670=1,0,IF($AK6670=1,Settings!$C$6,Settings!$C$7))*100)</f>
        <v/>
      </c>
      <c r="X6670" s="8">
        <f>IF($C6670="","",T6670*W6670/100)</f>
        <v/>
      </c>
      <c r="Y6670" s="8">
        <f>IF($C6670="","",T6670-X6670)</f>
        <v/>
      </c>
      <c r="Z6670" s="8">
        <f>IF($C6670="","",Y6670-M6670)</f>
        <v/>
      </c>
      <c r="AD6670" s="8" t="n"/>
      <c r="AG6670" s="14" t="n"/>
      <c r="AI6670">
        <f>IF($C6670="","",IF(COUNTIF($C$2:$C6670,$C6670)=1,1,0))</f>
        <v/>
      </c>
      <c r="AJ6670">
        <f>IF($AI6670=1,SUMPRODUCT(--($AM$2:$AM$7001&lt;$AM6670))+1,"")</f>
        <v/>
      </c>
      <c r="AK6670">
        <f>IF($C6670="","",IF(OR($P6670=TRUE(),$P6670="TRUE"),1,0))</f>
        <v/>
      </c>
      <c r="AL6670">
        <f>IF($C6670="","",IF(AND($V6670="Yes",SUMPRODUCT((LEN(Settings!$F$6:$F$13)&gt;0)*ISNUMBER(SEARCH(Settings!$F$6:$F$13,$O6670)))=0),1,0))</f>
        <v/>
      </c>
      <c r="AM6670">
        <f>IF($AI6670=1,IFERROR(IF(VALUE($C6670)&lt;100000000,VALUE($C6670),1000000000),IFERROR(IF(VALUE(MID($C6670,2,20))&lt;100000000,VALUE(MID($C6670,2,20)),1000000000),1000000000))+ROW()/100000,"")</f>
        <v/>
      </c>
    </row>
    <row r="6671">
      <c r="E6671" s="14" t="n"/>
      <c r="M6671" s="8">
        <f>IF($C6671="","",L6671*T6671/100)</f>
        <v/>
      </c>
      <c r="S6671" s="8" t="n"/>
      <c r="T6671" s="8" t="n"/>
      <c r="W6671">
        <f>IF($C6671="","",IF($AL6671=1,0,IF($AK6671=1,Settings!$C$6,Settings!$C$7))*100)</f>
        <v/>
      </c>
      <c r="X6671" s="8">
        <f>IF($C6671="","",T6671*W6671/100)</f>
        <v/>
      </c>
      <c r="Y6671" s="8">
        <f>IF($C6671="","",T6671-X6671)</f>
        <v/>
      </c>
      <c r="Z6671" s="8">
        <f>IF($C6671="","",Y6671-M6671)</f>
        <v/>
      </c>
      <c r="AD6671" s="8" t="n"/>
      <c r="AG6671" s="14" t="n"/>
      <c r="AI6671">
        <f>IF($C6671="","",IF(COUNTIF($C$2:$C6671,$C6671)=1,1,0))</f>
        <v/>
      </c>
      <c r="AJ6671">
        <f>IF($AI6671=1,SUMPRODUCT(--($AM$2:$AM$7001&lt;$AM6671))+1,"")</f>
        <v/>
      </c>
      <c r="AK6671">
        <f>IF($C6671="","",IF(OR($P6671=TRUE(),$P6671="TRUE"),1,0))</f>
        <v/>
      </c>
      <c r="AL6671">
        <f>IF($C6671="","",IF(AND($V6671="Yes",SUMPRODUCT((LEN(Settings!$F$6:$F$13)&gt;0)*ISNUMBER(SEARCH(Settings!$F$6:$F$13,$O6671)))=0),1,0))</f>
        <v/>
      </c>
      <c r="AM6671">
        <f>IF($AI6671=1,IFERROR(IF(VALUE($C6671)&lt;100000000,VALUE($C6671),1000000000),IFERROR(IF(VALUE(MID($C6671,2,20))&lt;100000000,VALUE(MID($C6671,2,20)),1000000000),1000000000))+ROW()/100000,"")</f>
        <v/>
      </c>
    </row>
    <row r="6672">
      <c r="E6672" s="14" t="n"/>
      <c r="M6672" s="8">
        <f>IF($C6672="","",L6672*T6672/100)</f>
        <v/>
      </c>
      <c r="S6672" s="8" t="n"/>
      <c r="T6672" s="8" t="n"/>
      <c r="W6672">
        <f>IF($C6672="","",IF($AL6672=1,0,IF($AK6672=1,Settings!$C$6,Settings!$C$7))*100)</f>
        <v/>
      </c>
      <c r="X6672" s="8">
        <f>IF($C6672="","",T6672*W6672/100)</f>
        <v/>
      </c>
      <c r="Y6672" s="8">
        <f>IF($C6672="","",T6672-X6672)</f>
        <v/>
      </c>
      <c r="Z6672" s="8">
        <f>IF($C6672="","",Y6672-M6672)</f>
        <v/>
      </c>
      <c r="AD6672" s="8" t="n"/>
      <c r="AG6672" s="14" t="n"/>
      <c r="AI6672">
        <f>IF($C6672="","",IF(COUNTIF($C$2:$C6672,$C6672)=1,1,0))</f>
        <v/>
      </c>
      <c r="AJ6672">
        <f>IF($AI6672=1,SUMPRODUCT(--($AM$2:$AM$7001&lt;$AM6672))+1,"")</f>
        <v/>
      </c>
      <c r="AK6672">
        <f>IF($C6672="","",IF(OR($P6672=TRUE(),$P6672="TRUE"),1,0))</f>
        <v/>
      </c>
      <c r="AL6672">
        <f>IF($C6672="","",IF(AND($V6672="Yes",SUMPRODUCT((LEN(Settings!$F$6:$F$13)&gt;0)*ISNUMBER(SEARCH(Settings!$F$6:$F$13,$O6672)))=0),1,0))</f>
        <v/>
      </c>
      <c r="AM6672">
        <f>IF($AI6672=1,IFERROR(IF(VALUE($C6672)&lt;100000000,VALUE($C6672),1000000000),IFERROR(IF(VALUE(MID($C6672,2,20))&lt;100000000,VALUE(MID($C6672,2,20)),1000000000),1000000000))+ROW()/100000,"")</f>
        <v/>
      </c>
    </row>
    <row r="6673">
      <c r="E6673" s="14" t="n"/>
      <c r="M6673" s="8">
        <f>IF($C6673="","",L6673*T6673/100)</f>
        <v/>
      </c>
      <c r="S6673" s="8" t="n"/>
      <c r="T6673" s="8" t="n"/>
      <c r="W6673">
        <f>IF($C6673="","",IF($AL6673=1,0,IF($AK6673=1,Settings!$C$6,Settings!$C$7))*100)</f>
        <v/>
      </c>
      <c r="X6673" s="8">
        <f>IF($C6673="","",T6673*W6673/100)</f>
        <v/>
      </c>
      <c r="Y6673" s="8">
        <f>IF($C6673="","",T6673-X6673)</f>
        <v/>
      </c>
      <c r="Z6673" s="8">
        <f>IF($C6673="","",Y6673-M6673)</f>
        <v/>
      </c>
      <c r="AD6673" s="8" t="n"/>
      <c r="AG6673" s="14" t="n"/>
      <c r="AI6673">
        <f>IF($C6673="","",IF(COUNTIF($C$2:$C6673,$C6673)=1,1,0))</f>
        <v/>
      </c>
      <c r="AJ6673">
        <f>IF($AI6673=1,SUMPRODUCT(--($AM$2:$AM$7001&lt;$AM6673))+1,"")</f>
        <v/>
      </c>
      <c r="AK6673">
        <f>IF($C6673="","",IF(OR($P6673=TRUE(),$P6673="TRUE"),1,0))</f>
        <v/>
      </c>
      <c r="AL6673">
        <f>IF($C6673="","",IF(AND($V6673="Yes",SUMPRODUCT((LEN(Settings!$F$6:$F$13)&gt;0)*ISNUMBER(SEARCH(Settings!$F$6:$F$13,$O6673)))=0),1,0))</f>
        <v/>
      </c>
      <c r="AM6673">
        <f>IF($AI6673=1,IFERROR(IF(VALUE($C6673)&lt;100000000,VALUE($C6673),1000000000),IFERROR(IF(VALUE(MID($C6673,2,20))&lt;100000000,VALUE(MID($C6673,2,20)),1000000000),1000000000))+ROW()/100000,"")</f>
        <v/>
      </c>
    </row>
    <row r="6674">
      <c r="E6674" s="14" t="n"/>
      <c r="M6674" s="8">
        <f>IF($C6674="","",L6674*T6674/100)</f>
        <v/>
      </c>
      <c r="S6674" s="8" t="n"/>
      <c r="T6674" s="8" t="n"/>
      <c r="W6674">
        <f>IF($C6674="","",IF($AL6674=1,0,IF($AK6674=1,Settings!$C$6,Settings!$C$7))*100)</f>
        <v/>
      </c>
      <c r="X6674" s="8">
        <f>IF($C6674="","",T6674*W6674/100)</f>
        <v/>
      </c>
      <c r="Y6674" s="8">
        <f>IF($C6674="","",T6674-X6674)</f>
        <v/>
      </c>
      <c r="Z6674" s="8">
        <f>IF($C6674="","",Y6674-M6674)</f>
        <v/>
      </c>
      <c r="AD6674" s="8" t="n"/>
      <c r="AG6674" s="14" t="n"/>
      <c r="AI6674">
        <f>IF($C6674="","",IF(COUNTIF($C$2:$C6674,$C6674)=1,1,0))</f>
        <v/>
      </c>
      <c r="AJ6674">
        <f>IF($AI6674=1,SUMPRODUCT(--($AM$2:$AM$7001&lt;$AM6674))+1,"")</f>
        <v/>
      </c>
      <c r="AK6674">
        <f>IF($C6674="","",IF(OR($P6674=TRUE(),$P6674="TRUE"),1,0))</f>
        <v/>
      </c>
      <c r="AL6674">
        <f>IF($C6674="","",IF(AND($V6674="Yes",SUMPRODUCT((LEN(Settings!$F$6:$F$13)&gt;0)*ISNUMBER(SEARCH(Settings!$F$6:$F$13,$O6674)))=0),1,0))</f>
        <v/>
      </c>
      <c r="AM6674">
        <f>IF($AI6674=1,IFERROR(IF(VALUE($C6674)&lt;100000000,VALUE($C6674),1000000000),IFERROR(IF(VALUE(MID($C6674,2,20))&lt;100000000,VALUE(MID($C6674,2,20)),1000000000),1000000000))+ROW()/100000,"")</f>
        <v/>
      </c>
    </row>
    <row r="6675">
      <c r="E6675" s="14" t="n"/>
      <c r="M6675" s="8">
        <f>IF($C6675="","",L6675*T6675/100)</f>
        <v/>
      </c>
      <c r="S6675" s="8" t="n"/>
      <c r="T6675" s="8" t="n"/>
      <c r="W6675">
        <f>IF($C6675="","",IF($AL6675=1,0,IF($AK6675=1,Settings!$C$6,Settings!$C$7))*100)</f>
        <v/>
      </c>
      <c r="X6675" s="8">
        <f>IF($C6675="","",T6675*W6675/100)</f>
        <v/>
      </c>
      <c r="Y6675" s="8">
        <f>IF($C6675="","",T6675-X6675)</f>
        <v/>
      </c>
      <c r="Z6675" s="8">
        <f>IF($C6675="","",Y6675-M6675)</f>
        <v/>
      </c>
      <c r="AD6675" s="8" t="n"/>
      <c r="AG6675" s="14" t="n"/>
      <c r="AI6675">
        <f>IF($C6675="","",IF(COUNTIF($C$2:$C6675,$C6675)=1,1,0))</f>
        <v/>
      </c>
      <c r="AJ6675">
        <f>IF($AI6675=1,SUMPRODUCT(--($AM$2:$AM$7001&lt;$AM6675))+1,"")</f>
        <v/>
      </c>
      <c r="AK6675">
        <f>IF($C6675="","",IF(OR($P6675=TRUE(),$P6675="TRUE"),1,0))</f>
        <v/>
      </c>
      <c r="AL6675">
        <f>IF($C6675="","",IF(AND($V6675="Yes",SUMPRODUCT((LEN(Settings!$F$6:$F$13)&gt;0)*ISNUMBER(SEARCH(Settings!$F$6:$F$13,$O6675)))=0),1,0))</f>
        <v/>
      </c>
      <c r="AM6675">
        <f>IF($AI6675=1,IFERROR(IF(VALUE($C6675)&lt;100000000,VALUE($C6675),1000000000),IFERROR(IF(VALUE(MID($C6675,2,20))&lt;100000000,VALUE(MID($C6675,2,20)),1000000000),1000000000))+ROW()/100000,"")</f>
        <v/>
      </c>
    </row>
    <row r="6676">
      <c r="E6676" s="14" t="n"/>
      <c r="M6676" s="8">
        <f>IF($C6676="","",L6676*T6676/100)</f>
        <v/>
      </c>
      <c r="S6676" s="8" t="n"/>
      <c r="T6676" s="8" t="n"/>
      <c r="W6676">
        <f>IF($C6676="","",IF($AL6676=1,0,IF($AK6676=1,Settings!$C$6,Settings!$C$7))*100)</f>
        <v/>
      </c>
      <c r="X6676" s="8">
        <f>IF($C6676="","",T6676*W6676/100)</f>
        <v/>
      </c>
      <c r="Y6676" s="8">
        <f>IF($C6676="","",T6676-X6676)</f>
        <v/>
      </c>
      <c r="Z6676" s="8">
        <f>IF($C6676="","",Y6676-M6676)</f>
        <v/>
      </c>
      <c r="AD6676" s="8" t="n"/>
      <c r="AG6676" s="14" t="n"/>
      <c r="AI6676">
        <f>IF($C6676="","",IF(COUNTIF($C$2:$C6676,$C6676)=1,1,0))</f>
        <v/>
      </c>
      <c r="AJ6676">
        <f>IF($AI6676=1,SUMPRODUCT(--($AM$2:$AM$7001&lt;$AM6676))+1,"")</f>
        <v/>
      </c>
      <c r="AK6676">
        <f>IF($C6676="","",IF(OR($P6676=TRUE(),$P6676="TRUE"),1,0))</f>
        <v/>
      </c>
      <c r="AL6676">
        <f>IF($C6676="","",IF(AND($V6676="Yes",SUMPRODUCT((LEN(Settings!$F$6:$F$13)&gt;0)*ISNUMBER(SEARCH(Settings!$F$6:$F$13,$O6676)))=0),1,0))</f>
        <v/>
      </c>
      <c r="AM6676">
        <f>IF($AI6676=1,IFERROR(IF(VALUE($C6676)&lt;100000000,VALUE($C6676),1000000000),IFERROR(IF(VALUE(MID($C6676,2,20))&lt;100000000,VALUE(MID($C6676,2,20)),1000000000),1000000000))+ROW()/100000,"")</f>
        <v/>
      </c>
    </row>
    <row r="6677">
      <c r="E6677" s="14" t="n"/>
      <c r="M6677" s="8">
        <f>IF($C6677="","",L6677*T6677/100)</f>
        <v/>
      </c>
      <c r="S6677" s="8" t="n"/>
      <c r="T6677" s="8" t="n"/>
      <c r="W6677">
        <f>IF($C6677="","",IF($AL6677=1,0,IF($AK6677=1,Settings!$C$6,Settings!$C$7))*100)</f>
        <v/>
      </c>
      <c r="X6677" s="8">
        <f>IF($C6677="","",T6677*W6677/100)</f>
        <v/>
      </c>
      <c r="Y6677" s="8">
        <f>IF($C6677="","",T6677-X6677)</f>
        <v/>
      </c>
      <c r="Z6677" s="8">
        <f>IF($C6677="","",Y6677-M6677)</f>
        <v/>
      </c>
      <c r="AD6677" s="8" t="n"/>
      <c r="AG6677" s="14" t="n"/>
      <c r="AI6677">
        <f>IF($C6677="","",IF(COUNTIF($C$2:$C6677,$C6677)=1,1,0))</f>
        <v/>
      </c>
      <c r="AJ6677">
        <f>IF($AI6677=1,SUMPRODUCT(--($AM$2:$AM$7001&lt;$AM6677))+1,"")</f>
        <v/>
      </c>
      <c r="AK6677">
        <f>IF($C6677="","",IF(OR($P6677=TRUE(),$P6677="TRUE"),1,0))</f>
        <v/>
      </c>
      <c r="AL6677">
        <f>IF($C6677="","",IF(AND($V6677="Yes",SUMPRODUCT((LEN(Settings!$F$6:$F$13)&gt;0)*ISNUMBER(SEARCH(Settings!$F$6:$F$13,$O6677)))=0),1,0))</f>
        <v/>
      </c>
      <c r="AM6677">
        <f>IF($AI6677=1,IFERROR(IF(VALUE($C6677)&lt;100000000,VALUE($C6677),1000000000),IFERROR(IF(VALUE(MID($C6677,2,20))&lt;100000000,VALUE(MID($C6677,2,20)),1000000000),1000000000))+ROW()/100000,"")</f>
        <v/>
      </c>
    </row>
    <row r="6678">
      <c r="E6678" s="14" t="n"/>
      <c r="M6678" s="8">
        <f>IF($C6678="","",L6678*T6678/100)</f>
        <v/>
      </c>
      <c r="S6678" s="8" t="n"/>
      <c r="T6678" s="8" t="n"/>
      <c r="W6678">
        <f>IF($C6678="","",IF($AL6678=1,0,IF($AK6678=1,Settings!$C$6,Settings!$C$7))*100)</f>
        <v/>
      </c>
      <c r="X6678" s="8">
        <f>IF($C6678="","",T6678*W6678/100)</f>
        <v/>
      </c>
      <c r="Y6678" s="8">
        <f>IF($C6678="","",T6678-X6678)</f>
        <v/>
      </c>
      <c r="Z6678" s="8">
        <f>IF($C6678="","",Y6678-M6678)</f>
        <v/>
      </c>
      <c r="AD6678" s="8" t="n"/>
      <c r="AG6678" s="14" t="n"/>
      <c r="AI6678">
        <f>IF($C6678="","",IF(COUNTIF($C$2:$C6678,$C6678)=1,1,0))</f>
        <v/>
      </c>
      <c r="AJ6678">
        <f>IF($AI6678=1,SUMPRODUCT(--($AM$2:$AM$7001&lt;$AM6678))+1,"")</f>
        <v/>
      </c>
      <c r="AK6678">
        <f>IF($C6678="","",IF(OR($P6678=TRUE(),$P6678="TRUE"),1,0))</f>
        <v/>
      </c>
      <c r="AL6678">
        <f>IF($C6678="","",IF(AND($V6678="Yes",SUMPRODUCT((LEN(Settings!$F$6:$F$13)&gt;0)*ISNUMBER(SEARCH(Settings!$F$6:$F$13,$O6678)))=0),1,0))</f>
        <v/>
      </c>
      <c r="AM6678">
        <f>IF($AI6678=1,IFERROR(IF(VALUE($C6678)&lt;100000000,VALUE($C6678),1000000000),IFERROR(IF(VALUE(MID($C6678,2,20))&lt;100000000,VALUE(MID($C6678,2,20)),1000000000),1000000000))+ROW()/100000,"")</f>
        <v/>
      </c>
    </row>
    <row r="6679">
      <c r="E6679" s="14" t="n"/>
      <c r="M6679" s="8">
        <f>IF($C6679="","",L6679*T6679/100)</f>
        <v/>
      </c>
      <c r="S6679" s="8" t="n"/>
      <c r="T6679" s="8" t="n"/>
      <c r="W6679">
        <f>IF($C6679="","",IF($AL6679=1,0,IF($AK6679=1,Settings!$C$6,Settings!$C$7))*100)</f>
        <v/>
      </c>
      <c r="X6679" s="8">
        <f>IF($C6679="","",T6679*W6679/100)</f>
        <v/>
      </c>
      <c r="Y6679" s="8">
        <f>IF($C6679="","",T6679-X6679)</f>
        <v/>
      </c>
      <c r="Z6679" s="8">
        <f>IF($C6679="","",Y6679-M6679)</f>
        <v/>
      </c>
      <c r="AD6679" s="8" t="n"/>
      <c r="AG6679" s="14" t="n"/>
      <c r="AI6679">
        <f>IF($C6679="","",IF(COUNTIF($C$2:$C6679,$C6679)=1,1,0))</f>
        <v/>
      </c>
      <c r="AJ6679">
        <f>IF($AI6679=1,SUMPRODUCT(--($AM$2:$AM$7001&lt;$AM6679))+1,"")</f>
        <v/>
      </c>
      <c r="AK6679">
        <f>IF($C6679="","",IF(OR($P6679=TRUE(),$P6679="TRUE"),1,0))</f>
        <v/>
      </c>
      <c r="AL6679">
        <f>IF($C6679="","",IF(AND($V6679="Yes",SUMPRODUCT((LEN(Settings!$F$6:$F$13)&gt;0)*ISNUMBER(SEARCH(Settings!$F$6:$F$13,$O6679)))=0),1,0))</f>
        <v/>
      </c>
      <c r="AM6679">
        <f>IF($AI6679=1,IFERROR(IF(VALUE($C6679)&lt;100000000,VALUE($C6679),1000000000),IFERROR(IF(VALUE(MID($C6679,2,20))&lt;100000000,VALUE(MID($C6679,2,20)),1000000000),1000000000))+ROW()/100000,"")</f>
        <v/>
      </c>
    </row>
    <row r="6680">
      <c r="E6680" s="14" t="n"/>
      <c r="M6680" s="8">
        <f>IF($C6680="","",L6680*T6680/100)</f>
        <v/>
      </c>
      <c r="S6680" s="8" t="n"/>
      <c r="T6680" s="8" t="n"/>
      <c r="W6680">
        <f>IF($C6680="","",IF($AL6680=1,0,IF($AK6680=1,Settings!$C$6,Settings!$C$7))*100)</f>
        <v/>
      </c>
      <c r="X6680" s="8">
        <f>IF($C6680="","",T6680*W6680/100)</f>
        <v/>
      </c>
      <c r="Y6680" s="8">
        <f>IF($C6680="","",T6680-X6680)</f>
        <v/>
      </c>
      <c r="Z6680" s="8">
        <f>IF($C6680="","",Y6680-M6680)</f>
        <v/>
      </c>
      <c r="AD6680" s="8" t="n"/>
      <c r="AG6680" s="14" t="n"/>
      <c r="AI6680">
        <f>IF($C6680="","",IF(COUNTIF($C$2:$C6680,$C6680)=1,1,0))</f>
        <v/>
      </c>
      <c r="AJ6680">
        <f>IF($AI6680=1,SUMPRODUCT(--($AM$2:$AM$7001&lt;$AM6680))+1,"")</f>
        <v/>
      </c>
      <c r="AK6680">
        <f>IF($C6680="","",IF(OR($P6680=TRUE(),$P6680="TRUE"),1,0))</f>
        <v/>
      </c>
      <c r="AL6680">
        <f>IF($C6680="","",IF(AND($V6680="Yes",SUMPRODUCT((LEN(Settings!$F$6:$F$13)&gt;0)*ISNUMBER(SEARCH(Settings!$F$6:$F$13,$O6680)))=0),1,0))</f>
        <v/>
      </c>
      <c r="AM6680">
        <f>IF($AI6680=1,IFERROR(IF(VALUE($C6680)&lt;100000000,VALUE($C6680),1000000000),IFERROR(IF(VALUE(MID($C6680,2,20))&lt;100000000,VALUE(MID($C6680,2,20)),1000000000),1000000000))+ROW()/100000,"")</f>
        <v/>
      </c>
    </row>
    <row r="6681">
      <c r="E6681" s="14" t="n"/>
      <c r="M6681" s="8">
        <f>IF($C6681="","",L6681*T6681/100)</f>
        <v/>
      </c>
      <c r="S6681" s="8" t="n"/>
      <c r="T6681" s="8" t="n"/>
      <c r="W6681">
        <f>IF($C6681="","",IF($AL6681=1,0,IF($AK6681=1,Settings!$C$6,Settings!$C$7))*100)</f>
        <v/>
      </c>
      <c r="X6681" s="8">
        <f>IF($C6681="","",T6681*W6681/100)</f>
        <v/>
      </c>
      <c r="Y6681" s="8">
        <f>IF($C6681="","",T6681-X6681)</f>
        <v/>
      </c>
      <c r="Z6681" s="8">
        <f>IF($C6681="","",Y6681-M6681)</f>
        <v/>
      </c>
      <c r="AD6681" s="8" t="n"/>
      <c r="AG6681" s="14" t="n"/>
      <c r="AI6681">
        <f>IF($C6681="","",IF(COUNTIF($C$2:$C6681,$C6681)=1,1,0))</f>
        <v/>
      </c>
      <c r="AJ6681">
        <f>IF($AI6681=1,SUMPRODUCT(--($AM$2:$AM$7001&lt;$AM6681))+1,"")</f>
        <v/>
      </c>
      <c r="AK6681">
        <f>IF($C6681="","",IF(OR($P6681=TRUE(),$P6681="TRUE"),1,0))</f>
        <v/>
      </c>
      <c r="AL6681">
        <f>IF($C6681="","",IF(AND($V6681="Yes",SUMPRODUCT((LEN(Settings!$F$6:$F$13)&gt;0)*ISNUMBER(SEARCH(Settings!$F$6:$F$13,$O6681)))=0),1,0))</f>
        <v/>
      </c>
      <c r="AM6681">
        <f>IF($AI6681=1,IFERROR(IF(VALUE($C6681)&lt;100000000,VALUE($C6681),1000000000),IFERROR(IF(VALUE(MID($C6681,2,20))&lt;100000000,VALUE(MID($C6681,2,20)),1000000000),1000000000))+ROW()/100000,"")</f>
        <v/>
      </c>
    </row>
    <row r="6682">
      <c r="E6682" s="14" t="n"/>
      <c r="M6682" s="8">
        <f>IF($C6682="","",L6682*T6682/100)</f>
        <v/>
      </c>
      <c r="S6682" s="8" t="n"/>
      <c r="T6682" s="8" t="n"/>
      <c r="W6682">
        <f>IF($C6682="","",IF($AL6682=1,0,IF($AK6682=1,Settings!$C$6,Settings!$C$7))*100)</f>
        <v/>
      </c>
      <c r="X6682" s="8">
        <f>IF($C6682="","",T6682*W6682/100)</f>
        <v/>
      </c>
      <c r="Y6682" s="8">
        <f>IF($C6682="","",T6682-X6682)</f>
        <v/>
      </c>
      <c r="Z6682" s="8">
        <f>IF($C6682="","",Y6682-M6682)</f>
        <v/>
      </c>
      <c r="AD6682" s="8" t="n"/>
      <c r="AG6682" s="14" t="n"/>
      <c r="AI6682">
        <f>IF($C6682="","",IF(COUNTIF($C$2:$C6682,$C6682)=1,1,0))</f>
        <v/>
      </c>
      <c r="AJ6682">
        <f>IF($AI6682=1,SUMPRODUCT(--($AM$2:$AM$7001&lt;$AM6682))+1,"")</f>
        <v/>
      </c>
      <c r="AK6682">
        <f>IF($C6682="","",IF(OR($P6682=TRUE(),$P6682="TRUE"),1,0))</f>
        <v/>
      </c>
      <c r="AL6682">
        <f>IF($C6682="","",IF(AND($V6682="Yes",SUMPRODUCT((LEN(Settings!$F$6:$F$13)&gt;0)*ISNUMBER(SEARCH(Settings!$F$6:$F$13,$O6682)))=0),1,0))</f>
        <v/>
      </c>
      <c r="AM6682">
        <f>IF($AI6682=1,IFERROR(IF(VALUE($C6682)&lt;100000000,VALUE($C6682),1000000000),IFERROR(IF(VALUE(MID($C6682,2,20))&lt;100000000,VALUE(MID($C6682,2,20)),1000000000),1000000000))+ROW()/100000,"")</f>
        <v/>
      </c>
    </row>
    <row r="6683">
      <c r="E6683" s="14" t="n"/>
      <c r="M6683" s="8">
        <f>IF($C6683="","",L6683*T6683/100)</f>
        <v/>
      </c>
      <c r="S6683" s="8" t="n"/>
      <c r="T6683" s="8" t="n"/>
      <c r="W6683">
        <f>IF($C6683="","",IF($AL6683=1,0,IF($AK6683=1,Settings!$C$6,Settings!$C$7))*100)</f>
        <v/>
      </c>
      <c r="X6683" s="8">
        <f>IF($C6683="","",T6683*W6683/100)</f>
        <v/>
      </c>
      <c r="Y6683" s="8">
        <f>IF($C6683="","",T6683-X6683)</f>
        <v/>
      </c>
      <c r="Z6683" s="8">
        <f>IF($C6683="","",Y6683-M6683)</f>
        <v/>
      </c>
      <c r="AD6683" s="8" t="n"/>
      <c r="AG6683" s="14" t="n"/>
      <c r="AI6683">
        <f>IF($C6683="","",IF(COUNTIF($C$2:$C6683,$C6683)=1,1,0))</f>
        <v/>
      </c>
      <c r="AJ6683">
        <f>IF($AI6683=1,SUMPRODUCT(--($AM$2:$AM$7001&lt;$AM6683))+1,"")</f>
        <v/>
      </c>
      <c r="AK6683">
        <f>IF($C6683="","",IF(OR($P6683=TRUE(),$P6683="TRUE"),1,0))</f>
        <v/>
      </c>
      <c r="AL6683">
        <f>IF($C6683="","",IF(AND($V6683="Yes",SUMPRODUCT((LEN(Settings!$F$6:$F$13)&gt;0)*ISNUMBER(SEARCH(Settings!$F$6:$F$13,$O6683)))=0),1,0))</f>
        <v/>
      </c>
      <c r="AM6683">
        <f>IF($AI6683=1,IFERROR(IF(VALUE($C6683)&lt;100000000,VALUE($C6683),1000000000),IFERROR(IF(VALUE(MID($C6683,2,20))&lt;100000000,VALUE(MID($C6683,2,20)),1000000000),1000000000))+ROW()/100000,"")</f>
        <v/>
      </c>
    </row>
    <row r="6684">
      <c r="E6684" s="14" t="n"/>
      <c r="M6684" s="8">
        <f>IF($C6684="","",L6684*T6684/100)</f>
        <v/>
      </c>
      <c r="S6684" s="8" t="n"/>
      <c r="T6684" s="8" t="n"/>
      <c r="W6684">
        <f>IF($C6684="","",IF($AL6684=1,0,IF($AK6684=1,Settings!$C$6,Settings!$C$7))*100)</f>
        <v/>
      </c>
      <c r="X6684" s="8">
        <f>IF($C6684="","",T6684*W6684/100)</f>
        <v/>
      </c>
      <c r="Y6684" s="8">
        <f>IF($C6684="","",T6684-X6684)</f>
        <v/>
      </c>
      <c r="Z6684" s="8">
        <f>IF($C6684="","",Y6684-M6684)</f>
        <v/>
      </c>
      <c r="AD6684" s="8" t="n"/>
      <c r="AG6684" s="14" t="n"/>
      <c r="AI6684">
        <f>IF($C6684="","",IF(COUNTIF($C$2:$C6684,$C6684)=1,1,0))</f>
        <v/>
      </c>
      <c r="AJ6684">
        <f>IF($AI6684=1,SUMPRODUCT(--($AM$2:$AM$7001&lt;$AM6684))+1,"")</f>
        <v/>
      </c>
      <c r="AK6684">
        <f>IF($C6684="","",IF(OR($P6684=TRUE(),$P6684="TRUE"),1,0))</f>
        <v/>
      </c>
      <c r="AL6684">
        <f>IF($C6684="","",IF(AND($V6684="Yes",SUMPRODUCT((LEN(Settings!$F$6:$F$13)&gt;0)*ISNUMBER(SEARCH(Settings!$F$6:$F$13,$O6684)))=0),1,0))</f>
        <v/>
      </c>
      <c r="AM6684">
        <f>IF($AI6684=1,IFERROR(IF(VALUE($C6684)&lt;100000000,VALUE($C6684),1000000000),IFERROR(IF(VALUE(MID($C6684,2,20))&lt;100000000,VALUE(MID($C6684,2,20)),1000000000),1000000000))+ROW()/100000,"")</f>
        <v/>
      </c>
    </row>
    <row r="6685">
      <c r="E6685" s="14" t="n"/>
      <c r="M6685" s="8">
        <f>IF($C6685="","",L6685*T6685/100)</f>
        <v/>
      </c>
      <c r="S6685" s="8" t="n"/>
      <c r="T6685" s="8" t="n"/>
      <c r="W6685">
        <f>IF($C6685="","",IF($AL6685=1,0,IF($AK6685=1,Settings!$C$6,Settings!$C$7))*100)</f>
        <v/>
      </c>
      <c r="X6685" s="8">
        <f>IF($C6685="","",T6685*W6685/100)</f>
        <v/>
      </c>
      <c r="Y6685" s="8">
        <f>IF($C6685="","",T6685-X6685)</f>
        <v/>
      </c>
      <c r="Z6685" s="8">
        <f>IF($C6685="","",Y6685-M6685)</f>
        <v/>
      </c>
      <c r="AD6685" s="8" t="n"/>
      <c r="AG6685" s="14" t="n"/>
      <c r="AI6685">
        <f>IF($C6685="","",IF(COUNTIF($C$2:$C6685,$C6685)=1,1,0))</f>
        <v/>
      </c>
      <c r="AJ6685">
        <f>IF($AI6685=1,SUMPRODUCT(--($AM$2:$AM$7001&lt;$AM6685))+1,"")</f>
        <v/>
      </c>
      <c r="AK6685">
        <f>IF($C6685="","",IF(OR($P6685=TRUE(),$P6685="TRUE"),1,0))</f>
        <v/>
      </c>
      <c r="AL6685">
        <f>IF($C6685="","",IF(AND($V6685="Yes",SUMPRODUCT((LEN(Settings!$F$6:$F$13)&gt;0)*ISNUMBER(SEARCH(Settings!$F$6:$F$13,$O6685)))=0),1,0))</f>
        <v/>
      </c>
      <c r="AM6685">
        <f>IF($AI6685=1,IFERROR(IF(VALUE($C6685)&lt;100000000,VALUE($C6685),1000000000),IFERROR(IF(VALUE(MID($C6685,2,20))&lt;100000000,VALUE(MID($C6685,2,20)),1000000000),1000000000))+ROW()/100000,"")</f>
        <v/>
      </c>
    </row>
    <row r="6686">
      <c r="E6686" s="14" t="n"/>
      <c r="M6686" s="8">
        <f>IF($C6686="","",L6686*T6686/100)</f>
        <v/>
      </c>
      <c r="S6686" s="8" t="n"/>
      <c r="T6686" s="8" t="n"/>
      <c r="W6686">
        <f>IF($C6686="","",IF($AL6686=1,0,IF($AK6686=1,Settings!$C$6,Settings!$C$7))*100)</f>
        <v/>
      </c>
      <c r="X6686" s="8">
        <f>IF($C6686="","",T6686*W6686/100)</f>
        <v/>
      </c>
      <c r="Y6686" s="8">
        <f>IF($C6686="","",T6686-X6686)</f>
        <v/>
      </c>
      <c r="Z6686" s="8">
        <f>IF($C6686="","",Y6686-M6686)</f>
        <v/>
      </c>
      <c r="AD6686" s="8" t="n"/>
      <c r="AG6686" s="14" t="n"/>
      <c r="AI6686">
        <f>IF($C6686="","",IF(COUNTIF($C$2:$C6686,$C6686)=1,1,0))</f>
        <v/>
      </c>
      <c r="AJ6686">
        <f>IF($AI6686=1,SUMPRODUCT(--($AM$2:$AM$7001&lt;$AM6686))+1,"")</f>
        <v/>
      </c>
      <c r="AK6686">
        <f>IF($C6686="","",IF(OR($P6686=TRUE(),$P6686="TRUE"),1,0))</f>
        <v/>
      </c>
      <c r="AL6686">
        <f>IF($C6686="","",IF(AND($V6686="Yes",SUMPRODUCT((LEN(Settings!$F$6:$F$13)&gt;0)*ISNUMBER(SEARCH(Settings!$F$6:$F$13,$O6686)))=0),1,0))</f>
        <v/>
      </c>
      <c r="AM6686">
        <f>IF($AI6686=1,IFERROR(IF(VALUE($C6686)&lt;100000000,VALUE($C6686),1000000000),IFERROR(IF(VALUE(MID($C6686,2,20))&lt;100000000,VALUE(MID($C6686,2,20)),1000000000),1000000000))+ROW()/100000,"")</f>
        <v/>
      </c>
    </row>
    <row r="6687">
      <c r="E6687" s="14" t="n"/>
      <c r="M6687" s="8">
        <f>IF($C6687="","",L6687*T6687/100)</f>
        <v/>
      </c>
      <c r="S6687" s="8" t="n"/>
      <c r="T6687" s="8" t="n"/>
      <c r="W6687">
        <f>IF($C6687="","",IF($AL6687=1,0,IF($AK6687=1,Settings!$C$6,Settings!$C$7))*100)</f>
        <v/>
      </c>
      <c r="X6687" s="8">
        <f>IF($C6687="","",T6687*W6687/100)</f>
        <v/>
      </c>
      <c r="Y6687" s="8">
        <f>IF($C6687="","",T6687-X6687)</f>
        <v/>
      </c>
      <c r="Z6687" s="8">
        <f>IF($C6687="","",Y6687-M6687)</f>
        <v/>
      </c>
      <c r="AD6687" s="8" t="n"/>
      <c r="AG6687" s="14" t="n"/>
      <c r="AI6687">
        <f>IF($C6687="","",IF(COUNTIF($C$2:$C6687,$C6687)=1,1,0))</f>
        <v/>
      </c>
      <c r="AJ6687">
        <f>IF($AI6687=1,SUMPRODUCT(--($AM$2:$AM$7001&lt;$AM6687))+1,"")</f>
        <v/>
      </c>
      <c r="AK6687">
        <f>IF($C6687="","",IF(OR($P6687=TRUE(),$P6687="TRUE"),1,0))</f>
        <v/>
      </c>
      <c r="AL6687">
        <f>IF($C6687="","",IF(AND($V6687="Yes",SUMPRODUCT((LEN(Settings!$F$6:$F$13)&gt;0)*ISNUMBER(SEARCH(Settings!$F$6:$F$13,$O6687)))=0),1,0))</f>
        <v/>
      </c>
      <c r="AM6687">
        <f>IF($AI6687=1,IFERROR(IF(VALUE($C6687)&lt;100000000,VALUE($C6687),1000000000),IFERROR(IF(VALUE(MID($C6687,2,20))&lt;100000000,VALUE(MID($C6687,2,20)),1000000000),1000000000))+ROW()/100000,"")</f>
        <v/>
      </c>
    </row>
    <row r="6688">
      <c r="E6688" s="14" t="n"/>
      <c r="M6688" s="8">
        <f>IF($C6688="","",L6688*T6688/100)</f>
        <v/>
      </c>
      <c r="S6688" s="8" t="n"/>
      <c r="T6688" s="8" t="n"/>
      <c r="W6688">
        <f>IF($C6688="","",IF($AL6688=1,0,IF($AK6688=1,Settings!$C$6,Settings!$C$7))*100)</f>
        <v/>
      </c>
      <c r="X6688" s="8">
        <f>IF($C6688="","",T6688*W6688/100)</f>
        <v/>
      </c>
      <c r="Y6688" s="8">
        <f>IF($C6688="","",T6688-X6688)</f>
        <v/>
      </c>
      <c r="Z6688" s="8">
        <f>IF($C6688="","",Y6688-M6688)</f>
        <v/>
      </c>
      <c r="AD6688" s="8" t="n"/>
      <c r="AG6688" s="14" t="n"/>
      <c r="AI6688">
        <f>IF($C6688="","",IF(COUNTIF($C$2:$C6688,$C6688)=1,1,0))</f>
        <v/>
      </c>
      <c r="AJ6688">
        <f>IF($AI6688=1,SUMPRODUCT(--($AM$2:$AM$7001&lt;$AM6688))+1,"")</f>
        <v/>
      </c>
      <c r="AK6688">
        <f>IF($C6688="","",IF(OR($P6688=TRUE(),$P6688="TRUE"),1,0))</f>
        <v/>
      </c>
      <c r="AL6688">
        <f>IF($C6688="","",IF(AND($V6688="Yes",SUMPRODUCT((LEN(Settings!$F$6:$F$13)&gt;0)*ISNUMBER(SEARCH(Settings!$F$6:$F$13,$O6688)))=0),1,0))</f>
        <v/>
      </c>
      <c r="AM6688">
        <f>IF($AI6688=1,IFERROR(IF(VALUE($C6688)&lt;100000000,VALUE($C6688),1000000000),IFERROR(IF(VALUE(MID($C6688,2,20))&lt;100000000,VALUE(MID($C6688,2,20)),1000000000),1000000000))+ROW()/100000,"")</f>
        <v/>
      </c>
    </row>
    <row r="6689">
      <c r="E6689" s="14" t="n"/>
      <c r="M6689" s="8">
        <f>IF($C6689="","",L6689*T6689/100)</f>
        <v/>
      </c>
      <c r="S6689" s="8" t="n"/>
      <c r="T6689" s="8" t="n"/>
      <c r="W6689">
        <f>IF($C6689="","",IF($AL6689=1,0,IF($AK6689=1,Settings!$C$6,Settings!$C$7))*100)</f>
        <v/>
      </c>
      <c r="X6689" s="8">
        <f>IF($C6689="","",T6689*W6689/100)</f>
        <v/>
      </c>
      <c r="Y6689" s="8">
        <f>IF($C6689="","",T6689-X6689)</f>
        <v/>
      </c>
      <c r="Z6689" s="8">
        <f>IF($C6689="","",Y6689-M6689)</f>
        <v/>
      </c>
      <c r="AD6689" s="8" t="n"/>
      <c r="AG6689" s="14" t="n"/>
      <c r="AI6689">
        <f>IF($C6689="","",IF(COUNTIF($C$2:$C6689,$C6689)=1,1,0))</f>
        <v/>
      </c>
      <c r="AJ6689">
        <f>IF($AI6689=1,SUMPRODUCT(--($AM$2:$AM$7001&lt;$AM6689))+1,"")</f>
        <v/>
      </c>
      <c r="AK6689">
        <f>IF($C6689="","",IF(OR($P6689=TRUE(),$P6689="TRUE"),1,0))</f>
        <v/>
      </c>
      <c r="AL6689">
        <f>IF($C6689="","",IF(AND($V6689="Yes",SUMPRODUCT((LEN(Settings!$F$6:$F$13)&gt;0)*ISNUMBER(SEARCH(Settings!$F$6:$F$13,$O6689)))=0),1,0))</f>
        <v/>
      </c>
      <c r="AM6689">
        <f>IF($AI6689=1,IFERROR(IF(VALUE($C6689)&lt;100000000,VALUE($C6689),1000000000),IFERROR(IF(VALUE(MID($C6689,2,20))&lt;100000000,VALUE(MID($C6689,2,20)),1000000000),1000000000))+ROW()/100000,"")</f>
        <v/>
      </c>
    </row>
    <row r="6690">
      <c r="E6690" s="14" t="n"/>
      <c r="M6690" s="8">
        <f>IF($C6690="","",L6690*T6690/100)</f>
        <v/>
      </c>
      <c r="S6690" s="8" t="n"/>
      <c r="T6690" s="8" t="n"/>
      <c r="W6690">
        <f>IF($C6690="","",IF($AL6690=1,0,IF($AK6690=1,Settings!$C$6,Settings!$C$7))*100)</f>
        <v/>
      </c>
      <c r="X6690" s="8">
        <f>IF($C6690="","",T6690*W6690/100)</f>
        <v/>
      </c>
      <c r="Y6690" s="8">
        <f>IF($C6690="","",T6690-X6690)</f>
        <v/>
      </c>
      <c r="Z6690" s="8">
        <f>IF($C6690="","",Y6690-M6690)</f>
        <v/>
      </c>
      <c r="AD6690" s="8" t="n"/>
      <c r="AG6690" s="14" t="n"/>
      <c r="AI6690">
        <f>IF($C6690="","",IF(COUNTIF($C$2:$C6690,$C6690)=1,1,0))</f>
        <v/>
      </c>
      <c r="AJ6690">
        <f>IF($AI6690=1,SUMPRODUCT(--($AM$2:$AM$7001&lt;$AM6690))+1,"")</f>
        <v/>
      </c>
      <c r="AK6690">
        <f>IF($C6690="","",IF(OR($P6690=TRUE(),$P6690="TRUE"),1,0))</f>
        <v/>
      </c>
      <c r="AL6690">
        <f>IF($C6690="","",IF(AND($V6690="Yes",SUMPRODUCT((LEN(Settings!$F$6:$F$13)&gt;0)*ISNUMBER(SEARCH(Settings!$F$6:$F$13,$O6690)))=0),1,0))</f>
        <v/>
      </c>
      <c r="AM6690">
        <f>IF($AI6690=1,IFERROR(IF(VALUE($C6690)&lt;100000000,VALUE($C6690),1000000000),IFERROR(IF(VALUE(MID($C6690,2,20))&lt;100000000,VALUE(MID($C6690,2,20)),1000000000),1000000000))+ROW()/100000,"")</f>
        <v/>
      </c>
    </row>
    <row r="6691">
      <c r="E6691" s="14" t="n"/>
      <c r="M6691" s="8">
        <f>IF($C6691="","",L6691*T6691/100)</f>
        <v/>
      </c>
      <c r="S6691" s="8" t="n"/>
      <c r="T6691" s="8" t="n"/>
      <c r="W6691">
        <f>IF($C6691="","",IF($AL6691=1,0,IF($AK6691=1,Settings!$C$6,Settings!$C$7))*100)</f>
        <v/>
      </c>
      <c r="X6691" s="8">
        <f>IF($C6691="","",T6691*W6691/100)</f>
        <v/>
      </c>
      <c r="Y6691" s="8">
        <f>IF($C6691="","",T6691-X6691)</f>
        <v/>
      </c>
      <c r="Z6691" s="8">
        <f>IF($C6691="","",Y6691-M6691)</f>
        <v/>
      </c>
      <c r="AD6691" s="8" t="n"/>
      <c r="AG6691" s="14" t="n"/>
      <c r="AI6691">
        <f>IF($C6691="","",IF(COUNTIF($C$2:$C6691,$C6691)=1,1,0))</f>
        <v/>
      </c>
      <c r="AJ6691">
        <f>IF($AI6691=1,SUMPRODUCT(--($AM$2:$AM$7001&lt;$AM6691))+1,"")</f>
        <v/>
      </c>
      <c r="AK6691">
        <f>IF($C6691="","",IF(OR($P6691=TRUE(),$P6691="TRUE"),1,0))</f>
        <v/>
      </c>
      <c r="AL6691">
        <f>IF($C6691="","",IF(AND($V6691="Yes",SUMPRODUCT((LEN(Settings!$F$6:$F$13)&gt;0)*ISNUMBER(SEARCH(Settings!$F$6:$F$13,$O6691)))=0),1,0))</f>
        <v/>
      </c>
      <c r="AM6691">
        <f>IF($AI6691=1,IFERROR(IF(VALUE($C6691)&lt;100000000,VALUE($C6691),1000000000),IFERROR(IF(VALUE(MID($C6691,2,20))&lt;100000000,VALUE(MID($C6691,2,20)),1000000000),1000000000))+ROW()/100000,"")</f>
        <v/>
      </c>
    </row>
    <row r="6692">
      <c r="E6692" s="14" t="n"/>
      <c r="M6692" s="8">
        <f>IF($C6692="","",L6692*T6692/100)</f>
        <v/>
      </c>
      <c r="S6692" s="8" t="n"/>
      <c r="T6692" s="8" t="n"/>
      <c r="W6692">
        <f>IF($C6692="","",IF($AL6692=1,0,IF($AK6692=1,Settings!$C$6,Settings!$C$7))*100)</f>
        <v/>
      </c>
      <c r="X6692" s="8">
        <f>IF($C6692="","",T6692*W6692/100)</f>
        <v/>
      </c>
      <c r="Y6692" s="8">
        <f>IF($C6692="","",T6692-X6692)</f>
        <v/>
      </c>
      <c r="Z6692" s="8">
        <f>IF($C6692="","",Y6692-M6692)</f>
        <v/>
      </c>
      <c r="AD6692" s="8" t="n"/>
      <c r="AG6692" s="14" t="n"/>
      <c r="AI6692">
        <f>IF($C6692="","",IF(COUNTIF($C$2:$C6692,$C6692)=1,1,0))</f>
        <v/>
      </c>
      <c r="AJ6692">
        <f>IF($AI6692=1,SUMPRODUCT(--($AM$2:$AM$7001&lt;$AM6692))+1,"")</f>
        <v/>
      </c>
      <c r="AK6692">
        <f>IF($C6692="","",IF(OR($P6692=TRUE(),$P6692="TRUE"),1,0))</f>
        <v/>
      </c>
      <c r="AL6692">
        <f>IF($C6692="","",IF(AND($V6692="Yes",SUMPRODUCT((LEN(Settings!$F$6:$F$13)&gt;0)*ISNUMBER(SEARCH(Settings!$F$6:$F$13,$O6692)))=0),1,0))</f>
        <v/>
      </c>
      <c r="AM6692">
        <f>IF($AI6692=1,IFERROR(IF(VALUE($C6692)&lt;100000000,VALUE($C6692),1000000000),IFERROR(IF(VALUE(MID($C6692,2,20))&lt;100000000,VALUE(MID($C6692,2,20)),1000000000),1000000000))+ROW()/100000,"")</f>
        <v/>
      </c>
    </row>
    <row r="6693">
      <c r="E6693" s="14" t="n"/>
      <c r="M6693" s="8">
        <f>IF($C6693="","",L6693*T6693/100)</f>
        <v/>
      </c>
      <c r="S6693" s="8" t="n"/>
      <c r="T6693" s="8" t="n"/>
      <c r="W6693">
        <f>IF($C6693="","",IF($AL6693=1,0,IF($AK6693=1,Settings!$C$6,Settings!$C$7))*100)</f>
        <v/>
      </c>
      <c r="X6693" s="8">
        <f>IF($C6693="","",T6693*W6693/100)</f>
        <v/>
      </c>
      <c r="Y6693" s="8">
        <f>IF($C6693="","",T6693-X6693)</f>
        <v/>
      </c>
      <c r="Z6693" s="8">
        <f>IF($C6693="","",Y6693-M6693)</f>
        <v/>
      </c>
      <c r="AD6693" s="8" t="n"/>
      <c r="AG6693" s="14" t="n"/>
      <c r="AI6693">
        <f>IF($C6693="","",IF(COUNTIF($C$2:$C6693,$C6693)=1,1,0))</f>
        <v/>
      </c>
      <c r="AJ6693">
        <f>IF($AI6693=1,SUMPRODUCT(--($AM$2:$AM$7001&lt;$AM6693))+1,"")</f>
        <v/>
      </c>
      <c r="AK6693">
        <f>IF($C6693="","",IF(OR($P6693=TRUE(),$P6693="TRUE"),1,0))</f>
        <v/>
      </c>
      <c r="AL6693">
        <f>IF($C6693="","",IF(AND($V6693="Yes",SUMPRODUCT((LEN(Settings!$F$6:$F$13)&gt;0)*ISNUMBER(SEARCH(Settings!$F$6:$F$13,$O6693)))=0),1,0))</f>
        <v/>
      </c>
      <c r="AM6693">
        <f>IF($AI6693=1,IFERROR(IF(VALUE($C6693)&lt;100000000,VALUE($C6693),1000000000),IFERROR(IF(VALUE(MID($C6693,2,20))&lt;100000000,VALUE(MID($C6693,2,20)),1000000000),1000000000))+ROW()/100000,"")</f>
        <v/>
      </c>
    </row>
    <row r="6694">
      <c r="E6694" s="14" t="n"/>
      <c r="M6694" s="8">
        <f>IF($C6694="","",L6694*T6694/100)</f>
        <v/>
      </c>
      <c r="S6694" s="8" t="n"/>
      <c r="T6694" s="8" t="n"/>
      <c r="W6694">
        <f>IF($C6694="","",IF($AL6694=1,0,IF($AK6694=1,Settings!$C$6,Settings!$C$7))*100)</f>
        <v/>
      </c>
      <c r="X6694" s="8">
        <f>IF($C6694="","",T6694*W6694/100)</f>
        <v/>
      </c>
      <c r="Y6694" s="8">
        <f>IF($C6694="","",T6694-X6694)</f>
        <v/>
      </c>
      <c r="Z6694" s="8">
        <f>IF($C6694="","",Y6694-M6694)</f>
        <v/>
      </c>
      <c r="AD6694" s="8" t="n"/>
      <c r="AG6694" s="14" t="n"/>
      <c r="AI6694">
        <f>IF($C6694="","",IF(COUNTIF($C$2:$C6694,$C6694)=1,1,0))</f>
        <v/>
      </c>
      <c r="AJ6694">
        <f>IF($AI6694=1,SUMPRODUCT(--($AM$2:$AM$7001&lt;$AM6694))+1,"")</f>
        <v/>
      </c>
      <c r="AK6694">
        <f>IF($C6694="","",IF(OR($P6694=TRUE(),$P6694="TRUE"),1,0))</f>
        <v/>
      </c>
      <c r="AL6694">
        <f>IF($C6694="","",IF(AND($V6694="Yes",SUMPRODUCT((LEN(Settings!$F$6:$F$13)&gt;0)*ISNUMBER(SEARCH(Settings!$F$6:$F$13,$O6694)))=0),1,0))</f>
        <v/>
      </c>
      <c r="AM6694">
        <f>IF($AI6694=1,IFERROR(IF(VALUE($C6694)&lt;100000000,VALUE($C6694),1000000000),IFERROR(IF(VALUE(MID($C6694,2,20))&lt;100000000,VALUE(MID($C6694,2,20)),1000000000),1000000000))+ROW()/100000,"")</f>
        <v/>
      </c>
    </row>
    <row r="6695">
      <c r="E6695" s="14" t="n"/>
      <c r="M6695" s="8">
        <f>IF($C6695="","",L6695*T6695/100)</f>
        <v/>
      </c>
      <c r="S6695" s="8" t="n"/>
      <c r="T6695" s="8" t="n"/>
      <c r="W6695">
        <f>IF($C6695="","",IF($AL6695=1,0,IF($AK6695=1,Settings!$C$6,Settings!$C$7))*100)</f>
        <v/>
      </c>
      <c r="X6695" s="8">
        <f>IF($C6695="","",T6695*W6695/100)</f>
        <v/>
      </c>
      <c r="Y6695" s="8">
        <f>IF($C6695="","",T6695-X6695)</f>
        <v/>
      </c>
      <c r="Z6695" s="8">
        <f>IF($C6695="","",Y6695-M6695)</f>
        <v/>
      </c>
      <c r="AD6695" s="8" t="n"/>
      <c r="AG6695" s="14" t="n"/>
      <c r="AI6695">
        <f>IF($C6695="","",IF(COUNTIF($C$2:$C6695,$C6695)=1,1,0))</f>
        <v/>
      </c>
      <c r="AJ6695">
        <f>IF($AI6695=1,SUMPRODUCT(--($AM$2:$AM$7001&lt;$AM6695))+1,"")</f>
        <v/>
      </c>
      <c r="AK6695">
        <f>IF($C6695="","",IF(OR($P6695=TRUE(),$P6695="TRUE"),1,0))</f>
        <v/>
      </c>
      <c r="AL6695">
        <f>IF($C6695="","",IF(AND($V6695="Yes",SUMPRODUCT((LEN(Settings!$F$6:$F$13)&gt;0)*ISNUMBER(SEARCH(Settings!$F$6:$F$13,$O6695)))=0),1,0))</f>
        <v/>
      </c>
      <c r="AM6695">
        <f>IF($AI6695=1,IFERROR(IF(VALUE($C6695)&lt;100000000,VALUE($C6695),1000000000),IFERROR(IF(VALUE(MID($C6695,2,20))&lt;100000000,VALUE(MID($C6695,2,20)),1000000000),1000000000))+ROW()/100000,"")</f>
        <v/>
      </c>
    </row>
    <row r="6696">
      <c r="E6696" s="14" t="n"/>
      <c r="M6696" s="8">
        <f>IF($C6696="","",L6696*T6696/100)</f>
        <v/>
      </c>
      <c r="S6696" s="8" t="n"/>
      <c r="T6696" s="8" t="n"/>
      <c r="W6696">
        <f>IF($C6696="","",IF($AL6696=1,0,IF($AK6696=1,Settings!$C$6,Settings!$C$7))*100)</f>
        <v/>
      </c>
      <c r="X6696" s="8">
        <f>IF($C6696="","",T6696*W6696/100)</f>
        <v/>
      </c>
      <c r="Y6696" s="8">
        <f>IF($C6696="","",T6696-X6696)</f>
        <v/>
      </c>
      <c r="Z6696" s="8">
        <f>IF($C6696="","",Y6696-M6696)</f>
        <v/>
      </c>
      <c r="AD6696" s="8" t="n"/>
      <c r="AG6696" s="14" t="n"/>
      <c r="AI6696">
        <f>IF($C6696="","",IF(COUNTIF($C$2:$C6696,$C6696)=1,1,0))</f>
        <v/>
      </c>
      <c r="AJ6696">
        <f>IF($AI6696=1,SUMPRODUCT(--($AM$2:$AM$7001&lt;$AM6696))+1,"")</f>
        <v/>
      </c>
      <c r="AK6696">
        <f>IF($C6696="","",IF(OR($P6696=TRUE(),$P6696="TRUE"),1,0))</f>
        <v/>
      </c>
      <c r="AL6696">
        <f>IF($C6696="","",IF(AND($V6696="Yes",SUMPRODUCT((LEN(Settings!$F$6:$F$13)&gt;0)*ISNUMBER(SEARCH(Settings!$F$6:$F$13,$O6696)))=0),1,0))</f>
        <v/>
      </c>
      <c r="AM6696">
        <f>IF($AI6696=1,IFERROR(IF(VALUE($C6696)&lt;100000000,VALUE($C6696),1000000000),IFERROR(IF(VALUE(MID($C6696,2,20))&lt;100000000,VALUE(MID($C6696,2,20)),1000000000),1000000000))+ROW()/100000,"")</f>
        <v/>
      </c>
    </row>
    <row r="6697">
      <c r="E6697" s="14" t="n"/>
      <c r="M6697" s="8">
        <f>IF($C6697="","",L6697*T6697/100)</f>
        <v/>
      </c>
      <c r="S6697" s="8" t="n"/>
      <c r="T6697" s="8" t="n"/>
      <c r="W6697">
        <f>IF($C6697="","",IF($AL6697=1,0,IF($AK6697=1,Settings!$C$6,Settings!$C$7))*100)</f>
        <v/>
      </c>
      <c r="X6697" s="8">
        <f>IF($C6697="","",T6697*W6697/100)</f>
        <v/>
      </c>
      <c r="Y6697" s="8">
        <f>IF($C6697="","",T6697-X6697)</f>
        <v/>
      </c>
      <c r="Z6697" s="8">
        <f>IF($C6697="","",Y6697-M6697)</f>
        <v/>
      </c>
      <c r="AD6697" s="8" t="n"/>
      <c r="AG6697" s="14" t="n"/>
      <c r="AI6697">
        <f>IF($C6697="","",IF(COUNTIF($C$2:$C6697,$C6697)=1,1,0))</f>
        <v/>
      </c>
      <c r="AJ6697">
        <f>IF($AI6697=1,SUMPRODUCT(--($AM$2:$AM$7001&lt;$AM6697))+1,"")</f>
        <v/>
      </c>
      <c r="AK6697">
        <f>IF($C6697="","",IF(OR($P6697=TRUE(),$P6697="TRUE"),1,0))</f>
        <v/>
      </c>
      <c r="AL6697">
        <f>IF($C6697="","",IF(AND($V6697="Yes",SUMPRODUCT((LEN(Settings!$F$6:$F$13)&gt;0)*ISNUMBER(SEARCH(Settings!$F$6:$F$13,$O6697)))=0),1,0))</f>
        <v/>
      </c>
      <c r="AM6697">
        <f>IF($AI6697=1,IFERROR(IF(VALUE($C6697)&lt;100000000,VALUE($C6697),1000000000),IFERROR(IF(VALUE(MID($C6697,2,20))&lt;100000000,VALUE(MID($C6697,2,20)),1000000000),1000000000))+ROW()/100000,"")</f>
        <v/>
      </c>
    </row>
    <row r="6698">
      <c r="E6698" s="14" t="n"/>
      <c r="M6698" s="8">
        <f>IF($C6698="","",L6698*T6698/100)</f>
        <v/>
      </c>
      <c r="S6698" s="8" t="n"/>
      <c r="T6698" s="8" t="n"/>
      <c r="W6698">
        <f>IF($C6698="","",IF($AL6698=1,0,IF($AK6698=1,Settings!$C$6,Settings!$C$7))*100)</f>
        <v/>
      </c>
      <c r="X6698" s="8">
        <f>IF($C6698="","",T6698*W6698/100)</f>
        <v/>
      </c>
      <c r="Y6698" s="8">
        <f>IF($C6698="","",T6698-X6698)</f>
        <v/>
      </c>
      <c r="Z6698" s="8">
        <f>IF($C6698="","",Y6698-M6698)</f>
        <v/>
      </c>
      <c r="AD6698" s="8" t="n"/>
      <c r="AG6698" s="14" t="n"/>
      <c r="AI6698">
        <f>IF($C6698="","",IF(COUNTIF($C$2:$C6698,$C6698)=1,1,0))</f>
        <v/>
      </c>
      <c r="AJ6698">
        <f>IF($AI6698=1,SUMPRODUCT(--($AM$2:$AM$7001&lt;$AM6698))+1,"")</f>
        <v/>
      </c>
      <c r="AK6698">
        <f>IF($C6698="","",IF(OR($P6698=TRUE(),$P6698="TRUE"),1,0))</f>
        <v/>
      </c>
      <c r="AL6698">
        <f>IF($C6698="","",IF(AND($V6698="Yes",SUMPRODUCT((LEN(Settings!$F$6:$F$13)&gt;0)*ISNUMBER(SEARCH(Settings!$F$6:$F$13,$O6698)))=0),1,0))</f>
        <v/>
      </c>
      <c r="AM6698">
        <f>IF($AI6698=1,IFERROR(IF(VALUE($C6698)&lt;100000000,VALUE($C6698),1000000000),IFERROR(IF(VALUE(MID($C6698,2,20))&lt;100000000,VALUE(MID($C6698,2,20)),1000000000),1000000000))+ROW()/100000,"")</f>
        <v/>
      </c>
    </row>
    <row r="6699">
      <c r="E6699" s="14" t="n"/>
      <c r="M6699" s="8">
        <f>IF($C6699="","",L6699*T6699/100)</f>
        <v/>
      </c>
      <c r="S6699" s="8" t="n"/>
      <c r="T6699" s="8" t="n"/>
      <c r="W6699">
        <f>IF($C6699="","",IF($AL6699=1,0,IF($AK6699=1,Settings!$C$6,Settings!$C$7))*100)</f>
        <v/>
      </c>
      <c r="X6699" s="8">
        <f>IF($C6699="","",T6699*W6699/100)</f>
        <v/>
      </c>
      <c r="Y6699" s="8">
        <f>IF($C6699="","",T6699-X6699)</f>
        <v/>
      </c>
      <c r="Z6699" s="8">
        <f>IF($C6699="","",Y6699-M6699)</f>
        <v/>
      </c>
      <c r="AD6699" s="8" t="n"/>
      <c r="AG6699" s="14" t="n"/>
      <c r="AI6699">
        <f>IF($C6699="","",IF(COUNTIF($C$2:$C6699,$C6699)=1,1,0))</f>
        <v/>
      </c>
      <c r="AJ6699">
        <f>IF($AI6699=1,SUMPRODUCT(--($AM$2:$AM$7001&lt;$AM6699))+1,"")</f>
        <v/>
      </c>
      <c r="AK6699">
        <f>IF($C6699="","",IF(OR($P6699=TRUE(),$P6699="TRUE"),1,0))</f>
        <v/>
      </c>
      <c r="AL6699">
        <f>IF($C6699="","",IF(AND($V6699="Yes",SUMPRODUCT((LEN(Settings!$F$6:$F$13)&gt;0)*ISNUMBER(SEARCH(Settings!$F$6:$F$13,$O6699)))=0),1,0))</f>
        <v/>
      </c>
      <c r="AM6699">
        <f>IF($AI6699=1,IFERROR(IF(VALUE($C6699)&lt;100000000,VALUE($C6699),1000000000),IFERROR(IF(VALUE(MID($C6699,2,20))&lt;100000000,VALUE(MID($C6699,2,20)),1000000000),1000000000))+ROW()/100000,"")</f>
        <v/>
      </c>
    </row>
    <row r="6700">
      <c r="E6700" s="14" t="n"/>
      <c r="M6700" s="8">
        <f>IF($C6700="","",L6700*T6700/100)</f>
        <v/>
      </c>
      <c r="S6700" s="8" t="n"/>
      <c r="T6700" s="8" t="n"/>
      <c r="W6700">
        <f>IF($C6700="","",IF($AL6700=1,0,IF($AK6700=1,Settings!$C$6,Settings!$C$7))*100)</f>
        <v/>
      </c>
      <c r="X6700" s="8">
        <f>IF($C6700="","",T6700*W6700/100)</f>
        <v/>
      </c>
      <c r="Y6700" s="8">
        <f>IF($C6700="","",T6700-X6700)</f>
        <v/>
      </c>
      <c r="Z6700" s="8">
        <f>IF($C6700="","",Y6700-M6700)</f>
        <v/>
      </c>
      <c r="AD6700" s="8" t="n"/>
      <c r="AG6700" s="14" t="n"/>
      <c r="AI6700">
        <f>IF($C6700="","",IF(COUNTIF($C$2:$C6700,$C6700)=1,1,0))</f>
        <v/>
      </c>
      <c r="AJ6700">
        <f>IF($AI6700=1,SUMPRODUCT(--($AM$2:$AM$7001&lt;$AM6700))+1,"")</f>
        <v/>
      </c>
      <c r="AK6700">
        <f>IF($C6700="","",IF(OR($P6700=TRUE(),$P6700="TRUE"),1,0))</f>
        <v/>
      </c>
      <c r="AL6700">
        <f>IF($C6700="","",IF(AND($V6700="Yes",SUMPRODUCT((LEN(Settings!$F$6:$F$13)&gt;0)*ISNUMBER(SEARCH(Settings!$F$6:$F$13,$O6700)))=0),1,0))</f>
        <v/>
      </c>
      <c r="AM6700">
        <f>IF($AI6700=1,IFERROR(IF(VALUE($C6700)&lt;100000000,VALUE($C6700),1000000000),IFERROR(IF(VALUE(MID($C6700,2,20))&lt;100000000,VALUE(MID($C6700,2,20)),1000000000),1000000000))+ROW()/100000,"")</f>
        <v/>
      </c>
    </row>
    <row r="6701">
      <c r="E6701" s="14" t="n"/>
      <c r="M6701" s="8">
        <f>IF($C6701="","",L6701*T6701/100)</f>
        <v/>
      </c>
      <c r="S6701" s="8" t="n"/>
      <c r="T6701" s="8" t="n"/>
      <c r="W6701">
        <f>IF($C6701="","",IF($AL6701=1,0,IF($AK6701=1,Settings!$C$6,Settings!$C$7))*100)</f>
        <v/>
      </c>
      <c r="X6701" s="8">
        <f>IF($C6701="","",T6701*W6701/100)</f>
        <v/>
      </c>
      <c r="Y6701" s="8">
        <f>IF($C6701="","",T6701-X6701)</f>
        <v/>
      </c>
      <c r="Z6701" s="8">
        <f>IF($C6701="","",Y6701-M6701)</f>
        <v/>
      </c>
      <c r="AD6701" s="8" t="n"/>
      <c r="AG6701" s="14" t="n"/>
      <c r="AI6701">
        <f>IF($C6701="","",IF(COUNTIF($C$2:$C6701,$C6701)=1,1,0))</f>
        <v/>
      </c>
      <c r="AJ6701">
        <f>IF($AI6701=1,SUMPRODUCT(--($AM$2:$AM$7001&lt;$AM6701))+1,"")</f>
        <v/>
      </c>
      <c r="AK6701">
        <f>IF($C6701="","",IF(OR($P6701=TRUE(),$P6701="TRUE"),1,0))</f>
        <v/>
      </c>
      <c r="AL6701">
        <f>IF($C6701="","",IF(AND($V6701="Yes",SUMPRODUCT((LEN(Settings!$F$6:$F$13)&gt;0)*ISNUMBER(SEARCH(Settings!$F$6:$F$13,$O6701)))=0),1,0))</f>
        <v/>
      </c>
      <c r="AM6701">
        <f>IF($AI6701=1,IFERROR(IF(VALUE($C6701)&lt;100000000,VALUE($C6701),1000000000),IFERROR(IF(VALUE(MID($C6701,2,20))&lt;100000000,VALUE(MID($C6701,2,20)),1000000000),1000000000))+ROW()/100000,"")</f>
        <v/>
      </c>
    </row>
    <row r="6702">
      <c r="E6702" s="14" t="n"/>
      <c r="M6702" s="8">
        <f>IF($C6702="","",L6702*T6702/100)</f>
        <v/>
      </c>
      <c r="S6702" s="8" t="n"/>
      <c r="T6702" s="8" t="n"/>
      <c r="W6702">
        <f>IF($C6702="","",IF($AL6702=1,0,IF($AK6702=1,Settings!$C$6,Settings!$C$7))*100)</f>
        <v/>
      </c>
      <c r="X6702" s="8">
        <f>IF($C6702="","",T6702*W6702/100)</f>
        <v/>
      </c>
      <c r="Y6702" s="8">
        <f>IF($C6702="","",T6702-X6702)</f>
        <v/>
      </c>
      <c r="Z6702" s="8">
        <f>IF($C6702="","",Y6702-M6702)</f>
        <v/>
      </c>
      <c r="AD6702" s="8" t="n"/>
      <c r="AG6702" s="14" t="n"/>
      <c r="AI6702">
        <f>IF($C6702="","",IF(COUNTIF($C$2:$C6702,$C6702)=1,1,0))</f>
        <v/>
      </c>
      <c r="AJ6702">
        <f>IF($AI6702=1,SUMPRODUCT(--($AM$2:$AM$7001&lt;$AM6702))+1,"")</f>
        <v/>
      </c>
      <c r="AK6702">
        <f>IF($C6702="","",IF(OR($P6702=TRUE(),$P6702="TRUE"),1,0))</f>
        <v/>
      </c>
      <c r="AL6702">
        <f>IF($C6702="","",IF(AND($V6702="Yes",SUMPRODUCT((LEN(Settings!$F$6:$F$13)&gt;0)*ISNUMBER(SEARCH(Settings!$F$6:$F$13,$O6702)))=0),1,0))</f>
        <v/>
      </c>
      <c r="AM6702">
        <f>IF($AI6702=1,IFERROR(IF(VALUE($C6702)&lt;100000000,VALUE($C6702),1000000000),IFERROR(IF(VALUE(MID($C6702,2,20))&lt;100000000,VALUE(MID($C6702,2,20)),1000000000),1000000000))+ROW()/100000,"")</f>
        <v/>
      </c>
    </row>
    <row r="6703">
      <c r="E6703" s="14" t="n"/>
      <c r="M6703" s="8">
        <f>IF($C6703="","",L6703*T6703/100)</f>
        <v/>
      </c>
      <c r="S6703" s="8" t="n"/>
      <c r="T6703" s="8" t="n"/>
      <c r="W6703">
        <f>IF($C6703="","",IF($AL6703=1,0,IF($AK6703=1,Settings!$C$6,Settings!$C$7))*100)</f>
        <v/>
      </c>
      <c r="X6703" s="8">
        <f>IF($C6703="","",T6703*W6703/100)</f>
        <v/>
      </c>
      <c r="Y6703" s="8">
        <f>IF($C6703="","",T6703-X6703)</f>
        <v/>
      </c>
      <c r="Z6703" s="8">
        <f>IF($C6703="","",Y6703-M6703)</f>
        <v/>
      </c>
      <c r="AD6703" s="8" t="n"/>
      <c r="AG6703" s="14" t="n"/>
      <c r="AI6703">
        <f>IF($C6703="","",IF(COUNTIF($C$2:$C6703,$C6703)=1,1,0))</f>
        <v/>
      </c>
      <c r="AJ6703">
        <f>IF($AI6703=1,SUMPRODUCT(--($AM$2:$AM$7001&lt;$AM6703))+1,"")</f>
        <v/>
      </c>
      <c r="AK6703">
        <f>IF($C6703="","",IF(OR($P6703=TRUE(),$P6703="TRUE"),1,0))</f>
        <v/>
      </c>
      <c r="AL6703">
        <f>IF($C6703="","",IF(AND($V6703="Yes",SUMPRODUCT((LEN(Settings!$F$6:$F$13)&gt;0)*ISNUMBER(SEARCH(Settings!$F$6:$F$13,$O6703)))=0),1,0))</f>
        <v/>
      </c>
      <c r="AM6703">
        <f>IF($AI6703=1,IFERROR(IF(VALUE($C6703)&lt;100000000,VALUE($C6703),1000000000),IFERROR(IF(VALUE(MID($C6703,2,20))&lt;100000000,VALUE(MID($C6703,2,20)),1000000000),1000000000))+ROW()/100000,"")</f>
        <v/>
      </c>
    </row>
    <row r="6704">
      <c r="E6704" s="14" t="n"/>
      <c r="M6704" s="8">
        <f>IF($C6704="","",L6704*T6704/100)</f>
        <v/>
      </c>
      <c r="S6704" s="8" t="n"/>
      <c r="T6704" s="8" t="n"/>
      <c r="W6704">
        <f>IF($C6704="","",IF($AL6704=1,0,IF($AK6704=1,Settings!$C$6,Settings!$C$7))*100)</f>
        <v/>
      </c>
      <c r="X6704" s="8">
        <f>IF($C6704="","",T6704*W6704/100)</f>
        <v/>
      </c>
      <c r="Y6704" s="8">
        <f>IF($C6704="","",T6704-X6704)</f>
        <v/>
      </c>
      <c r="Z6704" s="8">
        <f>IF($C6704="","",Y6704-M6704)</f>
        <v/>
      </c>
      <c r="AD6704" s="8" t="n"/>
      <c r="AG6704" s="14" t="n"/>
      <c r="AI6704">
        <f>IF($C6704="","",IF(COUNTIF($C$2:$C6704,$C6704)=1,1,0))</f>
        <v/>
      </c>
      <c r="AJ6704">
        <f>IF($AI6704=1,SUMPRODUCT(--($AM$2:$AM$7001&lt;$AM6704))+1,"")</f>
        <v/>
      </c>
      <c r="AK6704">
        <f>IF($C6704="","",IF(OR($P6704=TRUE(),$P6704="TRUE"),1,0))</f>
        <v/>
      </c>
      <c r="AL6704">
        <f>IF($C6704="","",IF(AND($V6704="Yes",SUMPRODUCT((LEN(Settings!$F$6:$F$13)&gt;0)*ISNUMBER(SEARCH(Settings!$F$6:$F$13,$O6704)))=0),1,0))</f>
        <v/>
      </c>
      <c r="AM6704">
        <f>IF($AI6704=1,IFERROR(IF(VALUE($C6704)&lt;100000000,VALUE($C6704),1000000000),IFERROR(IF(VALUE(MID($C6704,2,20))&lt;100000000,VALUE(MID($C6704,2,20)),1000000000),1000000000))+ROW()/100000,"")</f>
        <v/>
      </c>
    </row>
    <row r="6705">
      <c r="E6705" s="14" t="n"/>
      <c r="M6705" s="8">
        <f>IF($C6705="","",L6705*T6705/100)</f>
        <v/>
      </c>
      <c r="S6705" s="8" t="n"/>
      <c r="T6705" s="8" t="n"/>
      <c r="W6705">
        <f>IF($C6705="","",IF($AL6705=1,0,IF($AK6705=1,Settings!$C$6,Settings!$C$7))*100)</f>
        <v/>
      </c>
      <c r="X6705" s="8">
        <f>IF($C6705="","",T6705*W6705/100)</f>
        <v/>
      </c>
      <c r="Y6705" s="8">
        <f>IF($C6705="","",T6705-X6705)</f>
        <v/>
      </c>
      <c r="Z6705" s="8">
        <f>IF($C6705="","",Y6705-M6705)</f>
        <v/>
      </c>
      <c r="AD6705" s="8" t="n"/>
      <c r="AG6705" s="14" t="n"/>
      <c r="AI6705">
        <f>IF($C6705="","",IF(COUNTIF($C$2:$C6705,$C6705)=1,1,0))</f>
        <v/>
      </c>
      <c r="AJ6705">
        <f>IF($AI6705=1,SUMPRODUCT(--($AM$2:$AM$7001&lt;$AM6705))+1,"")</f>
        <v/>
      </c>
      <c r="AK6705">
        <f>IF($C6705="","",IF(OR($P6705=TRUE(),$P6705="TRUE"),1,0))</f>
        <v/>
      </c>
      <c r="AL6705">
        <f>IF($C6705="","",IF(AND($V6705="Yes",SUMPRODUCT((LEN(Settings!$F$6:$F$13)&gt;0)*ISNUMBER(SEARCH(Settings!$F$6:$F$13,$O6705)))=0),1,0))</f>
        <v/>
      </c>
      <c r="AM6705">
        <f>IF($AI6705=1,IFERROR(IF(VALUE($C6705)&lt;100000000,VALUE($C6705),1000000000),IFERROR(IF(VALUE(MID($C6705,2,20))&lt;100000000,VALUE(MID($C6705,2,20)),1000000000),1000000000))+ROW()/100000,"")</f>
        <v/>
      </c>
    </row>
    <row r="6706">
      <c r="E6706" s="14" t="n"/>
      <c r="M6706" s="8">
        <f>IF($C6706="","",L6706*T6706/100)</f>
        <v/>
      </c>
      <c r="S6706" s="8" t="n"/>
      <c r="T6706" s="8" t="n"/>
      <c r="W6706">
        <f>IF($C6706="","",IF($AL6706=1,0,IF($AK6706=1,Settings!$C$6,Settings!$C$7))*100)</f>
        <v/>
      </c>
      <c r="X6706" s="8">
        <f>IF($C6706="","",T6706*W6706/100)</f>
        <v/>
      </c>
      <c r="Y6706" s="8">
        <f>IF($C6706="","",T6706-X6706)</f>
        <v/>
      </c>
      <c r="Z6706" s="8">
        <f>IF($C6706="","",Y6706-M6706)</f>
        <v/>
      </c>
      <c r="AD6706" s="8" t="n"/>
      <c r="AG6706" s="14" t="n"/>
      <c r="AI6706">
        <f>IF($C6706="","",IF(COUNTIF($C$2:$C6706,$C6706)=1,1,0))</f>
        <v/>
      </c>
      <c r="AJ6706">
        <f>IF($AI6706=1,SUMPRODUCT(--($AM$2:$AM$7001&lt;$AM6706))+1,"")</f>
        <v/>
      </c>
      <c r="AK6706">
        <f>IF($C6706="","",IF(OR($P6706=TRUE(),$P6706="TRUE"),1,0))</f>
        <v/>
      </c>
      <c r="AL6706">
        <f>IF($C6706="","",IF(AND($V6706="Yes",SUMPRODUCT((LEN(Settings!$F$6:$F$13)&gt;0)*ISNUMBER(SEARCH(Settings!$F$6:$F$13,$O6706)))=0),1,0))</f>
        <v/>
      </c>
      <c r="AM6706">
        <f>IF($AI6706=1,IFERROR(IF(VALUE($C6706)&lt;100000000,VALUE($C6706),1000000000),IFERROR(IF(VALUE(MID($C6706,2,20))&lt;100000000,VALUE(MID($C6706,2,20)),1000000000),1000000000))+ROW()/100000,"")</f>
        <v/>
      </c>
    </row>
    <row r="6707">
      <c r="E6707" s="14" t="n"/>
      <c r="M6707" s="8">
        <f>IF($C6707="","",L6707*T6707/100)</f>
        <v/>
      </c>
      <c r="S6707" s="8" t="n"/>
      <c r="T6707" s="8" t="n"/>
      <c r="W6707">
        <f>IF($C6707="","",IF($AL6707=1,0,IF($AK6707=1,Settings!$C$6,Settings!$C$7))*100)</f>
        <v/>
      </c>
      <c r="X6707" s="8">
        <f>IF($C6707="","",T6707*W6707/100)</f>
        <v/>
      </c>
      <c r="Y6707" s="8">
        <f>IF($C6707="","",T6707-X6707)</f>
        <v/>
      </c>
      <c r="Z6707" s="8">
        <f>IF($C6707="","",Y6707-M6707)</f>
        <v/>
      </c>
      <c r="AD6707" s="8" t="n"/>
      <c r="AG6707" s="14" t="n"/>
      <c r="AI6707">
        <f>IF($C6707="","",IF(COUNTIF($C$2:$C6707,$C6707)=1,1,0))</f>
        <v/>
      </c>
      <c r="AJ6707">
        <f>IF($AI6707=1,SUMPRODUCT(--($AM$2:$AM$7001&lt;$AM6707))+1,"")</f>
        <v/>
      </c>
      <c r="AK6707">
        <f>IF($C6707="","",IF(OR($P6707=TRUE(),$P6707="TRUE"),1,0))</f>
        <v/>
      </c>
      <c r="AL6707">
        <f>IF($C6707="","",IF(AND($V6707="Yes",SUMPRODUCT((LEN(Settings!$F$6:$F$13)&gt;0)*ISNUMBER(SEARCH(Settings!$F$6:$F$13,$O6707)))=0),1,0))</f>
        <v/>
      </c>
      <c r="AM6707">
        <f>IF($AI6707=1,IFERROR(IF(VALUE($C6707)&lt;100000000,VALUE($C6707),1000000000),IFERROR(IF(VALUE(MID($C6707,2,20))&lt;100000000,VALUE(MID($C6707,2,20)),1000000000),1000000000))+ROW()/100000,"")</f>
        <v/>
      </c>
    </row>
    <row r="6708">
      <c r="E6708" s="14" t="n"/>
      <c r="M6708" s="8">
        <f>IF($C6708="","",L6708*T6708/100)</f>
        <v/>
      </c>
      <c r="S6708" s="8" t="n"/>
      <c r="T6708" s="8" t="n"/>
      <c r="W6708">
        <f>IF($C6708="","",IF($AL6708=1,0,IF($AK6708=1,Settings!$C$6,Settings!$C$7))*100)</f>
        <v/>
      </c>
      <c r="X6708" s="8">
        <f>IF($C6708="","",T6708*W6708/100)</f>
        <v/>
      </c>
      <c r="Y6708" s="8">
        <f>IF($C6708="","",T6708-X6708)</f>
        <v/>
      </c>
      <c r="Z6708" s="8">
        <f>IF($C6708="","",Y6708-M6708)</f>
        <v/>
      </c>
      <c r="AD6708" s="8" t="n"/>
      <c r="AG6708" s="14" t="n"/>
      <c r="AI6708">
        <f>IF($C6708="","",IF(COUNTIF($C$2:$C6708,$C6708)=1,1,0))</f>
        <v/>
      </c>
      <c r="AJ6708">
        <f>IF($AI6708=1,SUMPRODUCT(--($AM$2:$AM$7001&lt;$AM6708))+1,"")</f>
        <v/>
      </c>
      <c r="AK6708">
        <f>IF($C6708="","",IF(OR($P6708=TRUE(),$P6708="TRUE"),1,0))</f>
        <v/>
      </c>
      <c r="AL6708">
        <f>IF($C6708="","",IF(AND($V6708="Yes",SUMPRODUCT((LEN(Settings!$F$6:$F$13)&gt;0)*ISNUMBER(SEARCH(Settings!$F$6:$F$13,$O6708)))=0),1,0))</f>
        <v/>
      </c>
      <c r="AM6708">
        <f>IF($AI6708=1,IFERROR(IF(VALUE($C6708)&lt;100000000,VALUE($C6708),1000000000),IFERROR(IF(VALUE(MID($C6708,2,20))&lt;100000000,VALUE(MID($C6708,2,20)),1000000000),1000000000))+ROW()/100000,"")</f>
        <v/>
      </c>
    </row>
    <row r="6709">
      <c r="E6709" s="14" t="n"/>
      <c r="M6709" s="8">
        <f>IF($C6709="","",L6709*T6709/100)</f>
        <v/>
      </c>
      <c r="S6709" s="8" t="n"/>
      <c r="T6709" s="8" t="n"/>
      <c r="W6709">
        <f>IF($C6709="","",IF($AL6709=1,0,IF($AK6709=1,Settings!$C$6,Settings!$C$7))*100)</f>
        <v/>
      </c>
      <c r="X6709" s="8">
        <f>IF($C6709="","",T6709*W6709/100)</f>
        <v/>
      </c>
      <c r="Y6709" s="8">
        <f>IF($C6709="","",T6709-X6709)</f>
        <v/>
      </c>
      <c r="Z6709" s="8">
        <f>IF($C6709="","",Y6709-M6709)</f>
        <v/>
      </c>
      <c r="AD6709" s="8" t="n"/>
      <c r="AG6709" s="14" t="n"/>
      <c r="AI6709">
        <f>IF($C6709="","",IF(COUNTIF($C$2:$C6709,$C6709)=1,1,0))</f>
        <v/>
      </c>
      <c r="AJ6709">
        <f>IF($AI6709=1,SUMPRODUCT(--($AM$2:$AM$7001&lt;$AM6709))+1,"")</f>
        <v/>
      </c>
      <c r="AK6709">
        <f>IF($C6709="","",IF(OR($P6709=TRUE(),$P6709="TRUE"),1,0))</f>
        <v/>
      </c>
      <c r="AL6709">
        <f>IF($C6709="","",IF(AND($V6709="Yes",SUMPRODUCT((LEN(Settings!$F$6:$F$13)&gt;0)*ISNUMBER(SEARCH(Settings!$F$6:$F$13,$O6709)))=0),1,0))</f>
        <v/>
      </c>
      <c r="AM6709">
        <f>IF($AI6709=1,IFERROR(IF(VALUE($C6709)&lt;100000000,VALUE($C6709),1000000000),IFERROR(IF(VALUE(MID($C6709,2,20))&lt;100000000,VALUE(MID($C6709,2,20)),1000000000),1000000000))+ROW()/100000,"")</f>
        <v/>
      </c>
    </row>
    <row r="6710">
      <c r="E6710" s="14" t="n"/>
      <c r="M6710" s="8">
        <f>IF($C6710="","",L6710*T6710/100)</f>
        <v/>
      </c>
      <c r="S6710" s="8" t="n"/>
      <c r="T6710" s="8" t="n"/>
      <c r="W6710">
        <f>IF($C6710="","",IF($AL6710=1,0,IF($AK6710=1,Settings!$C$6,Settings!$C$7))*100)</f>
        <v/>
      </c>
      <c r="X6710" s="8">
        <f>IF($C6710="","",T6710*W6710/100)</f>
        <v/>
      </c>
      <c r="Y6710" s="8">
        <f>IF($C6710="","",T6710-X6710)</f>
        <v/>
      </c>
      <c r="Z6710" s="8">
        <f>IF($C6710="","",Y6710-M6710)</f>
        <v/>
      </c>
      <c r="AD6710" s="8" t="n"/>
      <c r="AG6710" s="14" t="n"/>
      <c r="AI6710">
        <f>IF($C6710="","",IF(COUNTIF($C$2:$C6710,$C6710)=1,1,0))</f>
        <v/>
      </c>
      <c r="AJ6710">
        <f>IF($AI6710=1,SUMPRODUCT(--($AM$2:$AM$7001&lt;$AM6710))+1,"")</f>
        <v/>
      </c>
      <c r="AK6710">
        <f>IF($C6710="","",IF(OR($P6710=TRUE(),$P6710="TRUE"),1,0))</f>
        <v/>
      </c>
      <c r="AL6710">
        <f>IF($C6710="","",IF(AND($V6710="Yes",SUMPRODUCT((LEN(Settings!$F$6:$F$13)&gt;0)*ISNUMBER(SEARCH(Settings!$F$6:$F$13,$O6710)))=0),1,0))</f>
        <v/>
      </c>
      <c r="AM6710">
        <f>IF($AI6710=1,IFERROR(IF(VALUE($C6710)&lt;100000000,VALUE($C6710),1000000000),IFERROR(IF(VALUE(MID($C6710,2,20))&lt;100000000,VALUE(MID($C6710,2,20)),1000000000),1000000000))+ROW()/100000,"")</f>
        <v/>
      </c>
    </row>
    <row r="6711">
      <c r="E6711" s="14" t="n"/>
      <c r="M6711" s="8">
        <f>IF($C6711="","",L6711*T6711/100)</f>
        <v/>
      </c>
      <c r="S6711" s="8" t="n"/>
      <c r="T6711" s="8" t="n"/>
      <c r="W6711">
        <f>IF($C6711="","",IF($AL6711=1,0,IF($AK6711=1,Settings!$C$6,Settings!$C$7))*100)</f>
        <v/>
      </c>
      <c r="X6711" s="8">
        <f>IF($C6711="","",T6711*W6711/100)</f>
        <v/>
      </c>
      <c r="Y6711" s="8">
        <f>IF($C6711="","",T6711-X6711)</f>
        <v/>
      </c>
      <c r="Z6711" s="8">
        <f>IF($C6711="","",Y6711-M6711)</f>
        <v/>
      </c>
      <c r="AD6711" s="8" t="n"/>
      <c r="AG6711" s="14" t="n"/>
      <c r="AI6711">
        <f>IF($C6711="","",IF(COUNTIF($C$2:$C6711,$C6711)=1,1,0))</f>
        <v/>
      </c>
      <c r="AJ6711">
        <f>IF($AI6711=1,SUMPRODUCT(--($AM$2:$AM$7001&lt;$AM6711))+1,"")</f>
        <v/>
      </c>
      <c r="AK6711">
        <f>IF($C6711="","",IF(OR($P6711=TRUE(),$P6711="TRUE"),1,0))</f>
        <v/>
      </c>
      <c r="AL6711">
        <f>IF($C6711="","",IF(AND($V6711="Yes",SUMPRODUCT((LEN(Settings!$F$6:$F$13)&gt;0)*ISNUMBER(SEARCH(Settings!$F$6:$F$13,$O6711)))=0),1,0))</f>
        <v/>
      </c>
      <c r="AM6711">
        <f>IF($AI6711=1,IFERROR(IF(VALUE($C6711)&lt;100000000,VALUE($C6711),1000000000),IFERROR(IF(VALUE(MID($C6711,2,20))&lt;100000000,VALUE(MID($C6711,2,20)),1000000000),1000000000))+ROW()/100000,"")</f>
        <v/>
      </c>
    </row>
    <row r="6712">
      <c r="E6712" s="14" t="n"/>
      <c r="M6712" s="8">
        <f>IF($C6712="","",L6712*T6712/100)</f>
        <v/>
      </c>
      <c r="S6712" s="8" t="n"/>
      <c r="T6712" s="8" t="n"/>
      <c r="W6712">
        <f>IF($C6712="","",IF($AL6712=1,0,IF($AK6712=1,Settings!$C$6,Settings!$C$7))*100)</f>
        <v/>
      </c>
      <c r="X6712" s="8">
        <f>IF($C6712="","",T6712*W6712/100)</f>
        <v/>
      </c>
      <c r="Y6712" s="8">
        <f>IF($C6712="","",T6712-X6712)</f>
        <v/>
      </c>
      <c r="Z6712" s="8">
        <f>IF($C6712="","",Y6712-M6712)</f>
        <v/>
      </c>
      <c r="AD6712" s="8" t="n"/>
      <c r="AG6712" s="14" t="n"/>
      <c r="AI6712">
        <f>IF($C6712="","",IF(COUNTIF($C$2:$C6712,$C6712)=1,1,0))</f>
        <v/>
      </c>
      <c r="AJ6712">
        <f>IF($AI6712=1,SUMPRODUCT(--($AM$2:$AM$7001&lt;$AM6712))+1,"")</f>
        <v/>
      </c>
      <c r="AK6712">
        <f>IF($C6712="","",IF(OR($P6712=TRUE(),$P6712="TRUE"),1,0))</f>
        <v/>
      </c>
      <c r="AL6712">
        <f>IF($C6712="","",IF(AND($V6712="Yes",SUMPRODUCT((LEN(Settings!$F$6:$F$13)&gt;0)*ISNUMBER(SEARCH(Settings!$F$6:$F$13,$O6712)))=0),1,0))</f>
        <v/>
      </c>
      <c r="AM6712">
        <f>IF($AI6712=1,IFERROR(IF(VALUE($C6712)&lt;100000000,VALUE($C6712),1000000000),IFERROR(IF(VALUE(MID($C6712,2,20))&lt;100000000,VALUE(MID($C6712,2,20)),1000000000),1000000000))+ROW()/100000,"")</f>
        <v/>
      </c>
    </row>
    <row r="6713">
      <c r="E6713" s="14" t="n"/>
      <c r="M6713" s="8">
        <f>IF($C6713="","",L6713*T6713/100)</f>
        <v/>
      </c>
      <c r="S6713" s="8" t="n"/>
      <c r="T6713" s="8" t="n"/>
      <c r="W6713">
        <f>IF($C6713="","",IF($AL6713=1,0,IF($AK6713=1,Settings!$C$6,Settings!$C$7))*100)</f>
        <v/>
      </c>
      <c r="X6713" s="8">
        <f>IF($C6713="","",T6713*W6713/100)</f>
        <v/>
      </c>
      <c r="Y6713" s="8">
        <f>IF($C6713="","",T6713-X6713)</f>
        <v/>
      </c>
      <c r="Z6713" s="8">
        <f>IF($C6713="","",Y6713-M6713)</f>
        <v/>
      </c>
      <c r="AD6713" s="8" t="n"/>
      <c r="AG6713" s="14" t="n"/>
      <c r="AI6713">
        <f>IF($C6713="","",IF(COUNTIF($C$2:$C6713,$C6713)=1,1,0))</f>
        <v/>
      </c>
      <c r="AJ6713">
        <f>IF($AI6713=1,SUMPRODUCT(--($AM$2:$AM$7001&lt;$AM6713))+1,"")</f>
        <v/>
      </c>
      <c r="AK6713">
        <f>IF($C6713="","",IF(OR($P6713=TRUE(),$P6713="TRUE"),1,0))</f>
        <v/>
      </c>
      <c r="AL6713">
        <f>IF($C6713="","",IF(AND($V6713="Yes",SUMPRODUCT((LEN(Settings!$F$6:$F$13)&gt;0)*ISNUMBER(SEARCH(Settings!$F$6:$F$13,$O6713)))=0),1,0))</f>
        <v/>
      </c>
      <c r="AM6713">
        <f>IF($AI6713=1,IFERROR(IF(VALUE($C6713)&lt;100000000,VALUE($C6713),1000000000),IFERROR(IF(VALUE(MID($C6713,2,20))&lt;100000000,VALUE(MID($C6713,2,20)),1000000000),1000000000))+ROW()/100000,"")</f>
        <v/>
      </c>
    </row>
    <row r="6714">
      <c r="E6714" s="14" t="n"/>
      <c r="M6714" s="8">
        <f>IF($C6714="","",L6714*T6714/100)</f>
        <v/>
      </c>
      <c r="S6714" s="8" t="n"/>
      <c r="T6714" s="8" t="n"/>
      <c r="W6714">
        <f>IF($C6714="","",IF($AL6714=1,0,IF($AK6714=1,Settings!$C$6,Settings!$C$7))*100)</f>
        <v/>
      </c>
      <c r="X6714" s="8">
        <f>IF($C6714="","",T6714*W6714/100)</f>
        <v/>
      </c>
      <c r="Y6714" s="8">
        <f>IF($C6714="","",T6714-X6714)</f>
        <v/>
      </c>
      <c r="Z6714" s="8">
        <f>IF($C6714="","",Y6714-M6714)</f>
        <v/>
      </c>
      <c r="AD6714" s="8" t="n"/>
      <c r="AG6714" s="14" t="n"/>
      <c r="AI6714">
        <f>IF($C6714="","",IF(COUNTIF($C$2:$C6714,$C6714)=1,1,0))</f>
        <v/>
      </c>
      <c r="AJ6714">
        <f>IF($AI6714=1,SUMPRODUCT(--($AM$2:$AM$7001&lt;$AM6714))+1,"")</f>
        <v/>
      </c>
      <c r="AK6714">
        <f>IF($C6714="","",IF(OR($P6714=TRUE(),$P6714="TRUE"),1,0))</f>
        <v/>
      </c>
      <c r="AL6714">
        <f>IF($C6714="","",IF(AND($V6714="Yes",SUMPRODUCT((LEN(Settings!$F$6:$F$13)&gt;0)*ISNUMBER(SEARCH(Settings!$F$6:$F$13,$O6714)))=0),1,0))</f>
        <v/>
      </c>
      <c r="AM6714">
        <f>IF($AI6714=1,IFERROR(IF(VALUE($C6714)&lt;100000000,VALUE($C6714),1000000000),IFERROR(IF(VALUE(MID($C6714,2,20))&lt;100000000,VALUE(MID($C6714,2,20)),1000000000),1000000000))+ROW()/100000,"")</f>
        <v/>
      </c>
    </row>
    <row r="6715">
      <c r="E6715" s="14" t="n"/>
      <c r="M6715" s="8">
        <f>IF($C6715="","",L6715*T6715/100)</f>
        <v/>
      </c>
      <c r="S6715" s="8" t="n"/>
      <c r="T6715" s="8" t="n"/>
      <c r="W6715">
        <f>IF($C6715="","",IF($AL6715=1,0,IF($AK6715=1,Settings!$C$6,Settings!$C$7))*100)</f>
        <v/>
      </c>
      <c r="X6715" s="8">
        <f>IF($C6715="","",T6715*W6715/100)</f>
        <v/>
      </c>
      <c r="Y6715" s="8">
        <f>IF($C6715="","",T6715-X6715)</f>
        <v/>
      </c>
      <c r="Z6715" s="8">
        <f>IF($C6715="","",Y6715-M6715)</f>
        <v/>
      </c>
      <c r="AD6715" s="8" t="n"/>
      <c r="AG6715" s="14" t="n"/>
      <c r="AI6715">
        <f>IF($C6715="","",IF(COUNTIF($C$2:$C6715,$C6715)=1,1,0))</f>
        <v/>
      </c>
      <c r="AJ6715">
        <f>IF($AI6715=1,SUMPRODUCT(--($AM$2:$AM$7001&lt;$AM6715))+1,"")</f>
        <v/>
      </c>
      <c r="AK6715">
        <f>IF($C6715="","",IF(OR($P6715=TRUE(),$P6715="TRUE"),1,0))</f>
        <v/>
      </c>
      <c r="AL6715">
        <f>IF($C6715="","",IF(AND($V6715="Yes",SUMPRODUCT((LEN(Settings!$F$6:$F$13)&gt;0)*ISNUMBER(SEARCH(Settings!$F$6:$F$13,$O6715)))=0),1,0))</f>
        <v/>
      </c>
      <c r="AM6715">
        <f>IF($AI6715=1,IFERROR(IF(VALUE($C6715)&lt;100000000,VALUE($C6715),1000000000),IFERROR(IF(VALUE(MID($C6715,2,20))&lt;100000000,VALUE(MID($C6715,2,20)),1000000000),1000000000))+ROW()/100000,"")</f>
        <v/>
      </c>
    </row>
    <row r="6716">
      <c r="E6716" s="14" t="n"/>
      <c r="M6716" s="8">
        <f>IF($C6716="","",L6716*T6716/100)</f>
        <v/>
      </c>
      <c r="S6716" s="8" t="n"/>
      <c r="T6716" s="8" t="n"/>
      <c r="W6716">
        <f>IF($C6716="","",IF($AL6716=1,0,IF($AK6716=1,Settings!$C$6,Settings!$C$7))*100)</f>
        <v/>
      </c>
      <c r="X6716" s="8">
        <f>IF($C6716="","",T6716*W6716/100)</f>
        <v/>
      </c>
      <c r="Y6716" s="8">
        <f>IF($C6716="","",T6716-X6716)</f>
        <v/>
      </c>
      <c r="Z6716" s="8">
        <f>IF($C6716="","",Y6716-M6716)</f>
        <v/>
      </c>
      <c r="AD6716" s="8" t="n"/>
      <c r="AG6716" s="14" t="n"/>
      <c r="AI6716">
        <f>IF($C6716="","",IF(COUNTIF($C$2:$C6716,$C6716)=1,1,0))</f>
        <v/>
      </c>
      <c r="AJ6716">
        <f>IF($AI6716=1,SUMPRODUCT(--($AM$2:$AM$7001&lt;$AM6716))+1,"")</f>
        <v/>
      </c>
      <c r="AK6716">
        <f>IF($C6716="","",IF(OR($P6716=TRUE(),$P6716="TRUE"),1,0))</f>
        <v/>
      </c>
      <c r="AL6716">
        <f>IF($C6716="","",IF(AND($V6716="Yes",SUMPRODUCT((LEN(Settings!$F$6:$F$13)&gt;0)*ISNUMBER(SEARCH(Settings!$F$6:$F$13,$O6716)))=0),1,0))</f>
        <v/>
      </c>
      <c r="AM6716">
        <f>IF($AI6716=1,IFERROR(IF(VALUE($C6716)&lt;100000000,VALUE($C6716),1000000000),IFERROR(IF(VALUE(MID($C6716,2,20))&lt;100000000,VALUE(MID($C6716,2,20)),1000000000),1000000000))+ROW()/100000,"")</f>
        <v/>
      </c>
    </row>
    <row r="6717">
      <c r="E6717" s="14" t="n"/>
      <c r="M6717" s="8">
        <f>IF($C6717="","",L6717*T6717/100)</f>
        <v/>
      </c>
      <c r="S6717" s="8" t="n"/>
      <c r="T6717" s="8" t="n"/>
      <c r="W6717">
        <f>IF($C6717="","",IF($AL6717=1,0,IF($AK6717=1,Settings!$C$6,Settings!$C$7))*100)</f>
        <v/>
      </c>
      <c r="X6717" s="8">
        <f>IF($C6717="","",T6717*W6717/100)</f>
        <v/>
      </c>
      <c r="Y6717" s="8">
        <f>IF($C6717="","",T6717-X6717)</f>
        <v/>
      </c>
      <c r="Z6717" s="8">
        <f>IF($C6717="","",Y6717-M6717)</f>
        <v/>
      </c>
      <c r="AD6717" s="8" t="n"/>
      <c r="AG6717" s="14" t="n"/>
      <c r="AI6717">
        <f>IF($C6717="","",IF(COUNTIF($C$2:$C6717,$C6717)=1,1,0))</f>
        <v/>
      </c>
      <c r="AJ6717">
        <f>IF($AI6717=1,SUMPRODUCT(--($AM$2:$AM$7001&lt;$AM6717))+1,"")</f>
        <v/>
      </c>
      <c r="AK6717">
        <f>IF($C6717="","",IF(OR($P6717=TRUE(),$P6717="TRUE"),1,0))</f>
        <v/>
      </c>
      <c r="AL6717">
        <f>IF($C6717="","",IF(AND($V6717="Yes",SUMPRODUCT((LEN(Settings!$F$6:$F$13)&gt;0)*ISNUMBER(SEARCH(Settings!$F$6:$F$13,$O6717)))=0),1,0))</f>
        <v/>
      </c>
      <c r="AM6717">
        <f>IF($AI6717=1,IFERROR(IF(VALUE($C6717)&lt;100000000,VALUE($C6717),1000000000),IFERROR(IF(VALUE(MID($C6717,2,20))&lt;100000000,VALUE(MID($C6717,2,20)),1000000000),1000000000))+ROW()/100000,"")</f>
        <v/>
      </c>
    </row>
    <row r="6718">
      <c r="E6718" s="14" t="n"/>
      <c r="M6718" s="8">
        <f>IF($C6718="","",L6718*T6718/100)</f>
        <v/>
      </c>
      <c r="S6718" s="8" t="n"/>
      <c r="T6718" s="8" t="n"/>
      <c r="W6718">
        <f>IF($C6718="","",IF($AL6718=1,0,IF($AK6718=1,Settings!$C$6,Settings!$C$7))*100)</f>
        <v/>
      </c>
      <c r="X6718" s="8">
        <f>IF($C6718="","",T6718*W6718/100)</f>
        <v/>
      </c>
      <c r="Y6718" s="8">
        <f>IF($C6718="","",T6718-X6718)</f>
        <v/>
      </c>
      <c r="Z6718" s="8">
        <f>IF($C6718="","",Y6718-M6718)</f>
        <v/>
      </c>
      <c r="AD6718" s="8" t="n"/>
      <c r="AG6718" s="14" t="n"/>
      <c r="AI6718">
        <f>IF($C6718="","",IF(COUNTIF($C$2:$C6718,$C6718)=1,1,0))</f>
        <v/>
      </c>
      <c r="AJ6718">
        <f>IF($AI6718=1,SUMPRODUCT(--($AM$2:$AM$7001&lt;$AM6718))+1,"")</f>
        <v/>
      </c>
      <c r="AK6718">
        <f>IF($C6718="","",IF(OR($P6718=TRUE(),$P6718="TRUE"),1,0))</f>
        <v/>
      </c>
      <c r="AL6718">
        <f>IF($C6718="","",IF(AND($V6718="Yes",SUMPRODUCT((LEN(Settings!$F$6:$F$13)&gt;0)*ISNUMBER(SEARCH(Settings!$F$6:$F$13,$O6718)))=0),1,0))</f>
        <v/>
      </c>
      <c r="AM6718">
        <f>IF($AI6718=1,IFERROR(IF(VALUE($C6718)&lt;100000000,VALUE($C6718),1000000000),IFERROR(IF(VALUE(MID($C6718,2,20))&lt;100000000,VALUE(MID($C6718,2,20)),1000000000),1000000000))+ROW()/100000,"")</f>
        <v/>
      </c>
    </row>
    <row r="6719">
      <c r="E6719" s="14" t="n"/>
      <c r="M6719" s="8">
        <f>IF($C6719="","",L6719*T6719/100)</f>
        <v/>
      </c>
      <c r="S6719" s="8" t="n"/>
      <c r="T6719" s="8" t="n"/>
      <c r="W6719">
        <f>IF($C6719="","",IF($AL6719=1,0,IF($AK6719=1,Settings!$C$6,Settings!$C$7))*100)</f>
        <v/>
      </c>
      <c r="X6719" s="8">
        <f>IF($C6719="","",T6719*W6719/100)</f>
        <v/>
      </c>
      <c r="Y6719" s="8">
        <f>IF($C6719="","",T6719-X6719)</f>
        <v/>
      </c>
      <c r="Z6719" s="8">
        <f>IF($C6719="","",Y6719-M6719)</f>
        <v/>
      </c>
      <c r="AD6719" s="8" t="n"/>
      <c r="AG6719" s="14" t="n"/>
      <c r="AI6719">
        <f>IF($C6719="","",IF(COUNTIF($C$2:$C6719,$C6719)=1,1,0))</f>
        <v/>
      </c>
      <c r="AJ6719">
        <f>IF($AI6719=1,SUMPRODUCT(--($AM$2:$AM$7001&lt;$AM6719))+1,"")</f>
        <v/>
      </c>
      <c r="AK6719">
        <f>IF($C6719="","",IF(OR($P6719=TRUE(),$P6719="TRUE"),1,0))</f>
        <v/>
      </c>
      <c r="AL6719">
        <f>IF($C6719="","",IF(AND($V6719="Yes",SUMPRODUCT((LEN(Settings!$F$6:$F$13)&gt;0)*ISNUMBER(SEARCH(Settings!$F$6:$F$13,$O6719)))=0),1,0))</f>
        <v/>
      </c>
      <c r="AM6719">
        <f>IF($AI6719=1,IFERROR(IF(VALUE($C6719)&lt;100000000,VALUE($C6719),1000000000),IFERROR(IF(VALUE(MID($C6719,2,20))&lt;100000000,VALUE(MID($C6719,2,20)),1000000000),1000000000))+ROW()/100000,"")</f>
        <v/>
      </c>
    </row>
    <row r="6720">
      <c r="E6720" s="14" t="n"/>
      <c r="M6720" s="8">
        <f>IF($C6720="","",L6720*T6720/100)</f>
        <v/>
      </c>
      <c r="S6720" s="8" t="n"/>
      <c r="T6720" s="8" t="n"/>
      <c r="W6720">
        <f>IF($C6720="","",IF($AL6720=1,0,IF($AK6720=1,Settings!$C$6,Settings!$C$7))*100)</f>
        <v/>
      </c>
      <c r="X6720" s="8">
        <f>IF($C6720="","",T6720*W6720/100)</f>
        <v/>
      </c>
      <c r="Y6720" s="8">
        <f>IF($C6720="","",T6720-X6720)</f>
        <v/>
      </c>
      <c r="Z6720" s="8">
        <f>IF($C6720="","",Y6720-M6720)</f>
        <v/>
      </c>
      <c r="AD6720" s="8" t="n"/>
      <c r="AG6720" s="14" t="n"/>
      <c r="AI6720">
        <f>IF($C6720="","",IF(COUNTIF($C$2:$C6720,$C6720)=1,1,0))</f>
        <v/>
      </c>
      <c r="AJ6720">
        <f>IF($AI6720=1,SUMPRODUCT(--($AM$2:$AM$7001&lt;$AM6720))+1,"")</f>
        <v/>
      </c>
      <c r="AK6720">
        <f>IF($C6720="","",IF(OR($P6720=TRUE(),$P6720="TRUE"),1,0))</f>
        <v/>
      </c>
      <c r="AL6720">
        <f>IF($C6720="","",IF(AND($V6720="Yes",SUMPRODUCT((LEN(Settings!$F$6:$F$13)&gt;0)*ISNUMBER(SEARCH(Settings!$F$6:$F$13,$O6720)))=0),1,0))</f>
        <v/>
      </c>
      <c r="AM6720">
        <f>IF($AI6720=1,IFERROR(IF(VALUE($C6720)&lt;100000000,VALUE($C6720),1000000000),IFERROR(IF(VALUE(MID($C6720,2,20))&lt;100000000,VALUE(MID($C6720,2,20)),1000000000),1000000000))+ROW()/100000,"")</f>
        <v/>
      </c>
    </row>
    <row r="6721">
      <c r="E6721" s="14" t="n"/>
      <c r="M6721" s="8">
        <f>IF($C6721="","",L6721*T6721/100)</f>
        <v/>
      </c>
      <c r="S6721" s="8" t="n"/>
      <c r="T6721" s="8" t="n"/>
      <c r="W6721">
        <f>IF($C6721="","",IF($AL6721=1,0,IF($AK6721=1,Settings!$C$6,Settings!$C$7))*100)</f>
        <v/>
      </c>
      <c r="X6721" s="8">
        <f>IF($C6721="","",T6721*W6721/100)</f>
        <v/>
      </c>
      <c r="Y6721" s="8">
        <f>IF($C6721="","",T6721-X6721)</f>
        <v/>
      </c>
      <c r="Z6721" s="8">
        <f>IF($C6721="","",Y6721-M6721)</f>
        <v/>
      </c>
      <c r="AD6721" s="8" t="n"/>
      <c r="AG6721" s="14" t="n"/>
      <c r="AI6721">
        <f>IF($C6721="","",IF(COUNTIF($C$2:$C6721,$C6721)=1,1,0))</f>
        <v/>
      </c>
      <c r="AJ6721">
        <f>IF($AI6721=1,SUMPRODUCT(--($AM$2:$AM$7001&lt;$AM6721))+1,"")</f>
        <v/>
      </c>
      <c r="AK6721">
        <f>IF($C6721="","",IF(OR($P6721=TRUE(),$P6721="TRUE"),1,0))</f>
        <v/>
      </c>
      <c r="AL6721">
        <f>IF($C6721="","",IF(AND($V6721="Yes",SUMPRODUCT((LEN(Settings!$F$6:$F$13)&gt;0)*ISNUMBER(SEARCH(Settings!$F$6:$F$13,$O6721)))=0),1,0))</f>
        <v/>
      </c>
      <c r="AM6721">
        <f>IF($AI6721=1,IFERROR(IF(VALUE($C6721)&lt;100000000,VALUE($C6721),1000000000),IFERROR(IF(VALUE(MID($C6721,2,20))&lt;100000000,VALUE(MID($C6721,2,20)),1000000000),1000000000))+ROW()/100000,"")</f>
        <v/>
      </c>
    </row>
    <row r="6722">
      <c r="E6722" s="14" t="n"/>
      <c r="M6722" s="8">
        <f>IF($C6722="","",L6722*T6722/100)</f>
        <v/>
      </c>
      <c r="S6722" s="8" t="n"/>
      <c r="T6722" s="8" t="n"/>
      <c r="W6722">
        <f>IF($C6722="","",IF($AL6722=1,0,IF($AK6722=1,Settings!$C$6,Settings!$C$7))*100)</f>
        <v/>
      </c>
      <c r="X6722" s="8">
        <f>IF($C6722="","",T6722*W6722/100)</f>
        <v/>
      </c>
      <c r="Y6722" s="8">
        <f>IF($C6722="","",T6722-X6722)</f>
        <v/>
      </c>
      <c r="Z6722" s="8">
        <f>IF($C6722="","",Y6722-M6722)</f>
        <v/>
      </c>
      <c r="AD6722" s="8" t="n"/>
      <c r="AG6722" s="14" t="n"/>
      <c r="AI6722">
        <f>IF($C6722="","",IF(COUNTIF($C$2:$C6722,$C6722)=1,1,0))</f>
        <v/>
      </c>
      <c r="AJ6722">
        <f>IF($AI6722=1,SUMPRODUCT(--($AM$2:$AM$7001&lt;$AM6722))+1,"")</f>
        <v/>
      </c>
      <c r="AK6722">
        <f>IF($C6722="","",IF(OR($P6722=TRUE(),$P6722="TRUE"),1,0))</f>
        <v/>
      </c>
      <c r="AL6722">
        <f>IF($C6722="","",IF(AND($V6722="Yes",SUMPRODUCT((LEN(Settings!$F$6:$F$13)&gt;0)*ISNUMBER(SEARCH(Settings!$F$6:$F$13,$O6722)))=0),1,0))</f>
        <v/>
      </c>
      <c r="AM6722">
        <f>IF($AI6722=1,IFERROR(IF(VALUE($C6722)&lt;100000000,VALUE($C6722),1000000000),IFERROR(IF(VALUE(MID($C6722,2,20))&lt;100000000,VALUE(MID($C6722,2,20)),1000000000),1000000000))+ROW()/100000,"")</f>
        <v/>
      </c>
    </row>
    <row r="6723">
      <c r="E6723" s="14" t="n"/>
      <c r="M6723" s="8">
        <f>IF($C6723="","",L6723*T6723/100)</f>
        <v/>
      </c>
      <c r="S6723" s="8" t="n"/>
      <c r="T6723" s="8" t="n"/>
      <c r="W6723">
        <f>IF($C6723="","",IF($AL6723=1,0,IF($AK6723=1,Settings!$C$6,Settings!$C$7))*100)</f>
        <v/>
      </c>
      <c r="X6723" s="8">
        <f>IF($C6723="","",T6723*W6723/100)</f>
        <v/>
      </c>
      <c r="Y6723" s="8">
        <f>IF($C6723="","",T6723-X6723)</f>
        <v/>
      </c>
      <c r="Z6723" s="8">
        <f>IF($C6723="","",Y6723-M6723)</f>
        <v/>
      </c>
      <c r="AD6723" s="8" t="n"/>
      <c r="AG6723" s="14" t="n"/>
      <c r="AI6723">
        <f>IF($C6723="","",IF(COUNTIF($C$2:$C6723,$C6723)=1,1,0))</f>
        <v/>
      </c>
      <c r="AJ6723">
        <f>IF($AI6723=1,SUMPRODUCT(--($AM$2:$AM$7001&lt;$AM6723))+1,"")</f>
        <v/>
      </c>
      <c r="AK6723">
        <f>IF($C6723="","",IF(OR($P6723=TRUE(),$P6723="TRUE"),1,0))</f>
        <v/>
      </c>
      <c r="AL6723">
        <f>IF($C6723="","",IF(AND($V6723="Yes",SUMPRODUCT((LEN(Settings!$F$6:$F$13)&gt;0)*ISNUMBER(SEARCH(Settings!$F$6:$F$13,$O6723)))=0),1,0))</f>
        <v/>
      </c>
      <c r="AM6723">
        <f>IF($AI6723=1,IFERROR(IF(VALUE($C6723)&lt;100000000,VALUE($C6723),1000000000),IFERROR(IF(VALUE(MID($C6723,2,20))&lt;100000000,VALUE(MID($C6723,2,20)),1000000000),1000000000))+ROW()/100000,"")</f>
        <v/>
      </c>
    </row>
    <row r="6724">
      <c r="E6724" s="14" t="n"/>
      <c r="M6724" s="8">
        <f>IF($C6724="","",L6724*T6724/100)</f>
        <v/>
      </c>
      <c r="S6724" s="8" t="n"/>
      <c r="T6724" s="8" t="n"/>
      <c r="W6724">
        <f>IF($C6724="","",IF($AL6724=1,0,IF($AK6724=1,Settings!$C$6,Settings!$C$7))*100)</f>
        <v/>
      </c>
      <c r="X6724" s="8">
        <f>IF($C6724="","",T6724*W6724/100)</f>
        <v/>
      </c>
      <c r="Y6724" s="8">
        <f>IF($C6724="","",T6724-X6724)</f>
        <v/>
      </c>
      <c r="Z6724" s="8">
        <f>IF($C6724="","",Y6724-M6724)</f>
        <v/>
      </c>
      <c r="AD6724" s="8" t="n"/>
      <c r="AG6724" s="14" t="n"/>
      <c r="AI6724">
        <f>IF($C6724="","",IF(COUNTIF($C$2:$C6724,$C6724)=1,1,0))</f>
        <v/>
      </c>
      <c r="AJ6724">
        <f>IF($AI6724=1,SUMPRODUCT(--($AM$2:$AM$7001&lt;$AM6724))+1,"")</f>
        <v/>
      </c>
      <c r="AK6724">
        <f>IF($C6724="","",IF(OR($P6724=TRUE(),$P6724="TRUE"),1,0))</f>
        <v/>
      </c>
      <c r="AL6724">
        <f>IF($C6724="","",IF(AND($V6724="Yes",SUMPRODUCT((LEN(Settings!$F$6:$F$13)&gt;0)*ISNUMBER(SEARCH(Settings!$F$6:$F$13,$O6724)))=0),1,0))</f>
        <v/>
      </c>
      <c r="AM6724">
        <f>IF($AI6724=1,IFERROR(IF(VALUE($C6724)&lt;100000000,VALUE($C6724),1000000000),IFERROR(IF(VALUE(MID($C6724,2,20))&lt;100000000,VALUE(MID($C6724,2,20)),1000000000),1000000000))+ROW()/100000,"")</f>
        <v/>
      </c>
    </row>
    <row r="6725">
      <c r="E6725" s="14" t="n"/>
      <c r="M6725" s="8">
        <f>IF($C6725="","",L6725*T6725/100)</f>
        <v/>
      </c>
      <c r="S6725" s="8" t="n"/>
      <c r="T6725" s="8" t="n"/>
      <c r="W6725">
        <f>IF($C6725="","",IF($AL6725=1,0,IF($AK6725=1,Settings!$C$6,Settings!$C$7))*100)</f>
        <v/>
      </c>
      <c r="X6725" s="8">
        <f>IF($C6725="","",T6725*W6725/100)</f>
        <v/>
      </c>
      <c r="Y6725" s="8">
        <f>IF($C6725="","",T6725-X6725)</f>
        <v/>
      </c>
      <c r="Z6725" s="8">
        <f>IF($C6725="","",Y6725-M6725)</f>
        <v/>
      </c>
      <c r="AD6725" s="8" t="n"/>
      <c r="AG6725" s="14" t="n"/>
      <c r="AI6725">
        <f>IF($C6725="","",IF(COUNTIF($C$2:$C6725,$C6725)=1,1,0))</f>
        <v/>
      </c>
      <c r="AJ6725">
        <f>IF($AI6725=1,SUMPRODUCT(--($AM$2:$AM$7001&lt;$AM6725))+1,"")</f>
        <v/>
      </c>
      <c r="AK6725">
        <f>IF($C6725="","",IF(OR($P6725=TRUE(),$P6725="TRUE"),1,0))</f>
        <v/>
      </c>
      <c r="AL6725">
        <f>IF($C6725="","",IF(AND($V6725="Yes",SUMPRODUCT((LEN(Settings!$F$6:$F$13)&gt;0)*ISNUMBER(SEARCH(Settings!$F$6:$F$13,$O6725)))=0),1,0))</f>
        <v/>
      </c>
      <c r="AM6725">
        <f>IF($AI6725=1,IFERROR(IF(VALUE($C6725)&lt;100000000,VALUE($C6725),1000000000),IFERROR(IF(VALUE(MID($C6725,2,20))&lt;100000000,VALUE(MID($C6725,2,20)),1000000000),1000000000))+ROW()/100000,"")</f>
        <v/>
      </c>
    </row>
    <row r="6726">
      <c r="E6726" s="14" t="n"/>
      <c r="M6726" s="8">
        <f>IF($C6726="","",L6726*T6726/100)</f>
        <v/>
      </c>
      <c r="S6726" s="8" t="n"/>
      <c r="T6726" s="8" t="n"/>
      <c r="W6726">
        <f>IF($C6726="","",IF($AL6726=1,0,IF($AK6726=1,Settings!$C$6,Settings!$C$7))*100)</f>
        <v/>
      </c>
      <c r="X6726" s="8">
        <f>IF($C6726="","",T6726*W6726/100)</f>
        <v/>
      </c>
      <c r="Y6726" s="8">
        <f>IF($C6726="","",T6726-X6726)</f>
        <v/>
      </c>
      <c r="Z6726" s="8">
        <f>IF($C6726="","",Y6726-M6726)</f>
        <v/>
      </c>
      <c r="AD6726" s="8" t="n"/>
      <c r="AG6726" s="14" t="n"/>
      <c r="AI6726">
        <f>IF($C6726="","",IF(COUNTIF($C$2:$C6726,$C6726)=1,1,0))</f>
        <v/>
      </c>
      <c r="AJ6726">
        <f>IF($AI6726=1,SUMPRODUCT(--($AM$2:$AM$7001&lt;$AM6726))+1,"")</f>
        <v/>
      </c>
      <c r="AK6726">
        <f>IF($C6726="","",IF(OR($P6726=TRUE(),$P6726="TRUE"),1,0))</f>
        <v/>
      </c>
      <c r="AL6726">
        <f>IF($C6726="","",IF(AND($V6726="Yes",SUMPRODUCT((LEN(Settings!$F$6:$F$13)&gt;0)*ISNUMBER(SEARCH(Settings!$F$6:$F$13,$O6726)))=0),1,0))</f>
        <v/>
      </c>
      <c r="AM6726">
        <f>IF($AI6726=1,IFERROR(IF(VALUE($C6726)&lt;100000000,VALUE($C6726),1000000000),IFERROR(IF(VALUE(MID($C6726,2,20))&lt;100000000,VALUE(MID($C6726,2,20)),1000000000),1000000000))+ROW()/100000,"")</f>
        <v/>
      </c>
    </row>
    <row r="6727">
      <c r="E6727" s="14" t="n"/>
      <c r="M6727" s="8">
        <f>IF($C6727="","",L6727*T6727/100)</f>
        <v/>
      </c>
      <c r="S6727" s="8" t="n"/>
      <c r="T6727" s="8" t="n"/>
      <c r="W6727">
        <f>IF($C6727="","",IF($AL6727=1,0,IF($AK6727=1,Settings!$C$6,Settings!$C$7))*100)</f>
        <v/>
      </c>
      <c r="X6727" s="8">
        <f>IF($C6727="","",T6727*W6727/100)</f>
        <v/>
      </c>
      <c r="Y6727" s="8">
        <f>IF($C6727="","",T6727-X6727)</f>
        <v/>
      </c>
      <c r="Z6727" s="8">
        <f>IF($C6727="","",Y6727-M6727)</f>
        <v/>
      </c>
      <c r="AD6727" s="8" t="n"/>
      <c r="AG6727" s="14" t="n"/>
      <c r="AI6727">
        <f>IF($C6727="","",IF(COUNTIF($C$2:$C6727,$C6727)=1,1,0))</f>
        <v/>
      </c>
      <c r="AJ6727">
        <f>IF($AI6727=1,SUMPRODUCT(--($AM$2:$AM$7001&lt;$AM6727))+1,"")</f>
        <v/>
      </c>
      <c r="AK6727">
        <f>IF($C6727="","",IF(OR($P6727=TRUE(),$P6727="TRUE"),1,0))</f>
        <v/>
      </c>
      <c r="AL6727">
        <f>IF($C6727="","",IF(AND($V6727="Yes",SUMPRODUCT((LEN(Settings!$F$6:$F$13)&gt;0)*ISNUMBER(SEARCH(Settings!$F$6:$F$13,$O6727)))=0),1,0))</f>
        <v/>
      </c>
      <c r="AM6727">
        <f>IF($AI6727=1,IFERROR(IF(VALUE($C6727)&lt;100000000,VALUE($C6727),1000000000),IFERROR(IF(VALUE(MID($C6727,2,20))&lt;100000000,VALUE(MID($C6727,2,20)),1000000000),1000000000))+ROW()/100000,"")</f>
        <v/>
      </c>
    </row>
    <row r="6728">
      <c r="E6728" s="14" t="n"/>
      <c r="M6728" s="8">
        <f>IF($C6728="","",L6728*T6728/100)</f>
        <v/>
      </c>
      <c r="S6728" s="8" t="n"/>
      <c r="T6728" s="8" t="n"/>
      <c r="W6728">
        <f>IF($C6728="","",IF($AL6728=1,0,IF($AK6728=1,Settings!$C$6,Settings!$C$7))*100)</f>
        <v/>
      </c>
      <c r="X6728" s="8">
        <f>IF($C6728="","",T6728*W6728/100)</f>
        <v/>
      </c>
      <c r="Y6728" s="8">
        <f>IF($C6728="","",T6728-X6728)</f>
        <v/>
      </c>
      <c r="Z6728" s="8">
        <f>IF($C6728="","",Y6728-M6728)</f>
        <v/>
      </c>
      <c r="AD6728" s="8" t="n"/>
      <c r="AG6728" s="14" t="n"/>
      <c r="AI6728">
        <f>IF($C6728="","",IF(COUNTIF($C$2:$C6728,$C6728)=1,1,0))</f>
        <v/>
      </c>
      <c r="AJ6728">
        <f>IF($AI6728=1,SUMPRODUCT(--($AM$2:$AM$7001&lt;$AM6728))+1,"")</f>
        <v/>
      </c>
      <c r="AK6728">
        <f>IF($C6728="","",IF(OR($P6728=TRUE(),$P6728="TRUE"),1,0))</f>
        <v/>
      </c>
      <c r="AL6728">
        <f>IF($C6728="","",IF(AND($V6728="Yes",SUMPRODUCT((LEN(Settings!$F$6:$F$13)&gt;0)*ISNUMBER(SEARCH(Settings!$F$6:$F$13,$O6728)))=0),1,0))</f>
        <v/>
      </c>
      <c r="AM6728">
        <f>IF($AI6728=1,IFERROR(IF(VALUE($C6728)&lt;100000000,VALUE($C6728),1000000000),IFERROR(IF(VALUE(MID($C6728,2,20))&lt;100000000,VALUE(MID($C6728,2,20)),1000000000),1000000000))+ROW()/100000,"")</f>
        <v/>
      </c>
    </row>
    <row r="6729">
      <c r="E6729" s="14" t="n"/>
      <c r="M6729" s="8">
        <f>IF($C6729="","",L6729*T6729/100)</f>
        <v/>
      </c>
      <c r="S6729" s="8" t="n"/>
      <c r="T6729" s="8" t="n"/>
      <c r="W6729">
        <f>IF($C6729="","",IF($AL6729=1,0,IF($AK6729=1,Settings!$C$6,Settings!$C$7))*100)</f>
        <v/>
      </c>
      <c r="X6729" s="8">
        <f>IF($C6729="","",T6729*W6729/100)</f>
        <v/>
      </c>
      <c r="Y6729" s="8">
        <f>IF($C6729="","",T6729-X6729)</f>
        <v/>
      </c>
      <c r="Z6729" s="8">
        <f>IF($C6729="","",Y6729-M6729)</f>
        <v/>
      </c>
      <c r="AD6729" s="8" t="n"/>
      <c r="AG6729" s="14" t="n"/>
      <c r="AI6729">
        <f>IF($C6729="","",IF(COUNTIF($C$2:$C6729,$C6729)=1,1,0))</f>
        <v/>
      </c>
      <c r="AJ6729">
        <f>IF($AI6729=1,SUMPRODUCT(--($AM$2:$AM$7001&lt;$AM6729))+1,"")</f>
        <v/>
      </c>
      <c r="AK6729">
        <f>IF($C6729="","",IF(OR($P6729=TRUE(),$P6729="TRUE"),1,0))</f>
        <v/>
      </c>
      <c r="AL6729">
        <f>IF($C6729="","",IF(AND($V6729="Yes",SUMPRODUCT((LEN(Settings!$F$6:$F$13)&gt;0)*ISNUMBER(SEARCH(Settings!$F$6:$F$13,$O6729)))=0),1,0))</f>
        <v/>
      </c>
      <c r="AM6729">
        <f>IF($AI6729=1,IFERROR(IF(VALUE($C6729)&lt;100000000,VALUE($C6729),1000000000),IFERROR(IF(VALUE(MID($C6729,2,20))&lt;100000000,VALUE(MID($C6729,2,20)),1000000000),1000000000))+ROW()/100000,"")</f>
        <v/>
      </c>
    </row>
    <row r="6730">
      <c r="E6730" s="14" t="n"/>
      <c r="M6730" s="8">
        <f>IF($C6730="","",L6730*T6730/100)</f>
        <v/>
      </c>
      <c r="S6730" s="8" t="n"/>
      <c r="T6730" s="8" t="n"/>
      <c r="W6730">
        <f>IF($C6730="","",IF($AL6730=1,0,IF($AK6730=1,Settings!$C$6,Settings!$C$7))*100)</f>
        <v/>
      </c>
      <c r="X6730" s="8">
        <f>IF($C6730="","",T6730*W6730/100)</f>
        <v/>
      </c>
      <c r="Y6730" s="8">
        <f>IF($C6730="","",T6730-X6730)</f>
        <v/>
      </c>
      <c r="Z6730" s="8">
        <f>IF($C6730="","",Y6730-M6730)</f>
        <v/>
      </c>
      <c r="AD6730" s="8" t="n"/>
      <c r="AG6730" s="14" t="n"/>
      <c r="AI6730">
        <f>IF($C6730="","",IF(COUNTIF($C$2:$C6730,$C6730)=1,1,0))</f>
        <v/>
      </c>
      <c r="AJ6730">
        <f>IF($AI6730=1,SUMPRODUCT(--($AM$2:$AM$7001&lt;$AM6730))+1,"")</f>
        <v/>
      </c>
      <c r="AK6730">
        <f>IF($C6730="","",IF(OR($P6730=TRUE(),$P6730="TRUE"),1,0))</f>
        <v/>
      </c>
      <c r="AL6730">
        <f>IF($C6730="","",IF(AND($V6730="Yes",SUMPRODUCT((LEN(Settings!$F$6:$F$13)&gt;0)*ISNUMBER(SEARCH(Settings!$F$6:$F$13,$O6730)))=0),1,0))</f>
        <v/>
      </c>
      <c r="AM6730">
        <f>IF($AI6730=1,IFERROR(IF(VALUE($C6730)&lt;100000000,VALUE($C6730),1000000000),IFERROR(IF(VALUE(MID($C6730,2,20))&lt;100000000,VALUE(MID($C6730,2,20)),1000000000),1000000000))+ROW()/100000,"")</f>
        <v/>
      </c>
    </row>
    <row r="6731">
      <c r="E6731" s="14" t="n"/>
      <c r="M6731" s="8">
        <f>IF($C6731="","",L6731*T6731/100)</f>
        <v/>
      </c>
      <c r="S6731" s="8" t="n"/>
      <c r="T6731" s="8" t="n"/>
      <c r="W6731">
        <f>IF($C6731="","",IF($AL6731=1,0,IF($AK6731=1,Settings!$C$6,Settings!$C$7))*100)</f>
        <v/>
      </c>
      <c r="X6731" s="8">
        <f>IF($C6731="","",T6731*W6731/100)</f>
        <v/>
      </c>
      <c r="Y6731" s="8">
        <f>IF($C6731="","",T6731-X6731)</f>
        <v/>
      </c>
      <c r="Z6731" s="8">
        <f>IF($C6731="","",Y6731-M6731)</f>
        <v/>
      </c>
      <c r="AD6731" s="8" t="n"/>
      <c r="AG6731" s="14" t="n"/>
      <c r="AI6731">
        <f>IF($C6731="","",IF(COUNTIF($C$2:$C6731,$C6731)=1,1,0))</f>
        <v/>
      </c>
      <c r="AJ6731">
        <f>IF($AI6731=1,SUMPRODUCT(--($AM$2:$AM$7001&lt;$AM6731))+1,"")</f>
        <v/>
      </c>
      <c r="AK6731">
        <f>IF($C6731="","",IF(OR($P6731=TRUE(),$P6731="TRUE"),1,0))</f>
        <v/>
      </c>
      <c r="AL6731">
        <f>IF($C6731="","",IF(AND($V6731="Yes",SUMPRODUCT((LEN(Settings!$F$6:$F$13)&gt;0)*ISNUMBER(SEARCH(Settings!$F$6:$F$13,$O6731)))=0),1,0))</f>
        <v/>
      </c>
      <c r="AM6731">
        <f>IF($AI6731=1,IFERROR(IF(VALUE($C6731)&lt;100000000,VALUE($C6731),1000000000),IFERROR(IF(VALUE(MID($C6731,2,20))&lt;100000000,VALUE(MID($C6731,2,20)),1000000000),1000000000))+ROW()/100000,"")</f>
        <v/>
      </c>
    </row>
    <row r="6732">
      <c r="E6732" s="14" t="n"/>
      <c r="M6732" s="8">
        <f>IF($C6732="","",L6732*T6732/100)</f>
        <v/>
      </c>
      <c r="S6732" s="8" t="n"/>
      <c r="T6732" s="8" t="n"/>
      <c r="W6732">
        <f>IF($C6732="","",IF($AL6732=1,0,IF($AK6732=1,Settings!$C$6,Settings!$C$7))*100)</f>
        <v/>
      </c>
      <c r="X6732" s="8">
        <f>IF($C6732="","",T6732*W6732/100)</f>
        <v/>
      </c>
      <c r="Y6732" s="8">
        <f>IF($C6732="","",T6732-X6732)</f>
        <v/>
      </c>
      <c r="Z6732" s="8">
        <f>IF($C6732="","",Y6732-M6732)</f>
        <v/>
      </c>
      <c r="AD6732" s="8" t="n"/>
      <c r="AG6732" s="14" t="n"/>
      <c r="AI6732">
        <f>IF($C6732="","",IF(COUNTIF($C$2:$C6732,$C6732)=1,1,0))</f>
        <v/>
      </c>
      <c r="AJ6732">
        <f>IF($AI6732=1,SUMPRODUCT(--($AM$2:$AM$7001&lt;$AM6732))+1,"")</f>
        <v/>
      </c>
      <c r="AK6732">
        <f>IF($C6732="","",IF(OR($P6732=TRUE(),$P6732="TRUE"),1,0))</f>
        <v/>
      </c>
      <c r="AL6732">
        <f>IF($C6732="","",IF(AND($V6732="Yes",SUMPRODUCT((LEN(Settings!$F$6:$F$13)&gt;0)*ISNUMBER(SEARCH(Settings!$F$6:$F$13,$O6732)))=0),1,0))</f>
        <v/>
      </c>
      <c r="AM6732">
        <f>IF($AI6732=1,IFERROR(IF(VALUE($C6732)&lt;100000000,VALUE($C6732),1000000000),IFERROR(IF(VALUE(MID($C6732,2,20))&lt;100000000,VALUE(MID($C6732,2,20)),1000000000),1000000000))+ROW()/100000,"")</f>
        <v/>
      </c>
    </row>
    <row r="6733">
      <c r="E6733" s="14" t="n"/>
      <c r="M6733" s="8">
        <f>IF($C6733="","",L6733*T6733/100)</f>
        <v/>
      </c>
      <c r="S6733" s="8" t="n"/>
      <c r="T6733" s="8" t="n"/>
      <c r="W6733">
        <f>IF($C6733="","",IF($AL6733=1,0,IF($AK6733=1,Settings!$C$6,Settings!$C$7))*100)</f>
        <v/>
      </c>
      <c r="X6733" s="8">
        <f>IF($C6733="","",T6733*W6733/100)</f>
        <v/>
      </c>
      <c r="Y6733" s="8">
        <f>IF($C6733="","",T6733-X6733)</f>
        <v/>
      </c>
      <c r="Z6733" s="8">
        <f>IF($C6733="","",Y6733-M6733)</f>
        <v/>
      </c>
      <c r="AD6733" s="8" t="n"/>
      <c r="AG6733" s="14" t="n"/>
      <c r="AI6733">
        <f>IF($C6733="","",IF(COUNTIF($C$2:$C6733,$C6733)=1,1,0))</f>
        <v/>
      </c>
      <c r="AJ6733">
        <f>IF($AI6733=1,SUMPRODUCT(--($AM$2:$AM$7001&lt;$AM6733))+1,"")</f>
        <v/>
      </c>
      <c r="AK6733">
        <f>IF($C6733="","",IF(OR($P6733=TRUE(),$P6733="TRUE"),1,0))</f>
        <v/>
      </c>
      <c r="AL6733">
        <f>IF($C6733="","",IF(AND($V6733="Yes",SUMPRODUCT((LEN(Settings!$F$6:$F$13)&gt;0)*ISNUMBER(SEARCH(Settings!$F$6:$F$13,$O6733)))=0),1,0))</f>
        <v/>
      </c>
      <c r="AM6733">
        <f>IF($AI6733=1,IFERROR(IF(VALUE($C6733)&lt;100000000,VALUE($C6733),1000000000),IFERROR(IF(VALUE(MID($C6733,2,20))&lt;100000000,VALUE(MID($C6733,2,20)),1000000000),1000000000))+ROW()/100000,"")</f>
        <v/>
      </c>
    </row>
    <row r="6734">
      <c r="E6734" s="14" t="n"/>
      <c r="M6734" s="8">
        <f>IF($C6734="","",L6734*T6734/100)</f>
        <v/>
      </c>
      <c r="S6734" s="8" t="n"/>
      <c r="T6734" s="8" t="n"/>
      <c r="W6734">
        <f>IF($C6734="","",IF($AL6734=1,0,IF($AK6734=1,Settings!$C$6,Settings!$C$7))*100)</f>
        <v/>
      </c>
      <c r="X6734" s="8">
        <f>IF($C6734="","",T6734*W6734/100)</f>
        <v/>
      </c>
      <c r="Y6734" s="8">
        <f>IF($C6734="","",T6734-X6734)</f>
        <v/>
      </c>
      <c r="Z6734" s="8">
        <f>IF($C6734="","",Y6734-M6734)</f>
        <v/>
      </c>
      <c r="AD6734" s="8" t="n"/>
      <c r="AG6734" s="14" t="n"/>
      <c r="AI6734">
        <f>IF($C6734="","",IF(COUNTIF($C$2:$C6734,$C6734)=1,1,0))</f>
        <v/>
      </c>
      <c r="AJ6734">
        <f>IF($AI6734=1,SUMPRODUCT(--($AM$2:$AM$7001&lt;$AM6734))+1,"")</f>
        <v/>
      </c>
      <c r="AK6734">
        <f>IF($C6734="","",IF(OR($P6734=TRUE(),$P6734="TRUE"),1,0))</f>
        <v/>
      </c>
      <c r="AL6734">
        <f>IF($C6734="","",IF(AND($V6734="Yes",SUMPRODUCT((LEN(Settings!$F$6:$F$13)&gt;0)*ISNUMBER(SEARCH(Settings!$F$6:$F$13,$O6734)))=0),1,0))</f>
        <v/>
      </c>
      <c r="AM6734">
        <f>IF($AI6734=1,IFERROR(IF(VALUE($C6734)&lt;100000000,VALUE($C6734),1000000000),IFERROR(IF(VALUE(MID($C6734,2,20))&lt;100000000,VALUE(MID($C6734,2,20)),1000000000),1000000000))+ROW()/100000,"")</f>
        <v/>
      </c>
    </row>
    <row r="6735">
      <c r="E6735" s="14" t="n"/>
      <c r="M6735" s="8">
        <f>IF($C6735="","",L6735*T6735/100)</f>
        <v/>
      </c>
      <c r="S6735" s="8" t="n"/>
      <c r="T6735" s="8" t="n"/>
      <c r="W6735">
        <f>IF($C6735="","",IF($AL6735=1,0,IF($AK6735=1,Settings!$C$6,Settings!$C$7))*100)</f>
        <v/>
      </c>
      <c r="X6735" s="8">
        <f>IF($C6735="","",T6735*W6735/100)</f>
        <v/>
      </c>
      <c r="Y6735" s="8">
        <f>IF($C6735="","",T6735-X6735)</f>
        <v/>
      </c>
      <c r="Z6735" s="8">
        <f>IF($C6735="","",Y6735-M6735)</f>
        <v/>
      </c>
      <c r="AD6735" s="8" t="n"/>
      <c r="AG6735" s="14" t="n"/>
      <c r="AI6735">
        <f>IF($C6735="","",IF(COUNTIF($C$2:$C6735,$C6735)=1,1,0))</f>
        <v/>
      </c>
      <c r="AJ6735">
        <f>IF($AI6735=1,SUMPRODUCT(--($AM$2:$AM$7001&lt;$AM6735))+1,"")</f>
        <v/>
      </c>
      <c r="AK6735">
        <f>IF($C6735="","",IF(OR($P6735=TRUE(),$P6735="TRUE"),1,0))</f>
        <v/>
      </c>
      <c r="AL6735">
        <f>IF($C6735="","",IF(AND($V6735="Yes",SUMPRODUCT((LEN(Settings!$F$6:$F$13)&gt;0)*ISNUMBER(SEARCH(Settings!$F$6:$F$13,$O6735)))=0),1,0))</f>
        <v/>
      </c>
      <c r="AM6735">
        <f>IF($AI6735=1,IFERROR(IF(VALUE($C6735)&lt;100000000,VALUE($C6735),1000000000),IFERROR(IF(VALUE(MID($C6735,2,20))&lt;100000000,VALUE(MID($C6735,2,20)),1000000000),1000000000))+ROW()/100000,"")</f>
        <v/>
      </c>
    </row>
    <row r="6736">
      <c r="E6736" s="14" t="n"/>
      <c r="M6736" s="8">
        <f>IF($C6736="","",L6736*T6736/100)</f>
        <v/>
      </c>
      <c r="S6736" s="8" t="n"/>
      <c r="T6736" s="8" t="n"/>
      <c r="W6736">
        <f>IF($C6736="","",IF($AL6736=1,0,IF($AK6736=1,Settings!$C$6,Settings!$C$7))*100)</f>
        <v/>
      </c>
      <c r="X6736" s="8">
        <f>IF($C6736="","",T6736*W6736/100)</f>
        <v/>
      </c>
      <c r="Y6736" s="8">
        <f>IF($C6736="","",T6736-X6736)</f>
        <v/>
      </c>
      <c r="Z6736" s="8">
        <f>IF($C6736="","",Y6736-M6736)</f>
        <v/>
      </c>
      <c r="AD6736" s="8" t="n"/>
      <c r="AG6736" s="14" t="n"/>
      <c r="AI6736">
        <f>IF($C6736="","",IF(COUNTIF($C$2:$C6736,$C6736)=1,1,0))</f>
        <v/>
      </c>
      <c r="AJ6736">
        <f>IF($AI6736=1,SUMPRODUCT(--($AM$2:$AM$7001&lt;$AM6736))+1,"")</f>
        <v/>
      </c>
      <c r="AK6736">
        <f>IF($C6736="","",IF(OR($P6736=TRUE(),$P6736="TRUE"),1,0))</f>
        <v/>
      </c>
      <c r="AL6736">
        <f>IF($C6736="","",IF(AND($V6736="Yes",SUMPRODUCT((LEN(Settings!$F$6:$F$13)&gt;0)*ISNUMBER(SEARCH(Settings!$F$6:$F$13,$O6736)))=0),1,0))</f>
        <v/>
      </c>
      <c r="AM6736">
        <f>IF($AI6736=1,IFERROR(IF(VALUE($C6736)&lt;100000000,VALUE($C6736),1000000000),IFERROR(IF(VALUE(MID($C6736,2,20))&lt;100000000,VALUE(MID($C6736,2,20)),1000000000),1000000000))+ROW()/100000,"")</f>
        <v/>
      </c>
    </row>
    <row r="6737">
      <c r="E6737" s="14" t="n"/>
      <c r="M6737" s="8">
        <f>IF($C6737="","",L6737*T6737/100)</f>
        <v/>
      </c>
      <c r="S6737" s="8" t="n"/>
      <c r="T6737" s="8" t="n"/>
      <c r="W6737">
        <f>IF($C6737="","",IF($AL6737=1,0,IF($AK6737=1,Settings!$C$6,Settings!$C$7))*100)</f>
        <v/>
      </c>
      <c r="X6737" s="8">
        <f>IF($C6737="","",T6737*W6737/100)</f>
        <v/>
      </c>
      <c r="Y6737" s="8">
        <f>IF($C6737="","",T6737-X6737)</f>
        <v/>
      </c>
      <c r="Z6737" s="8">
        <f>IF($C6737="","",Y6737-M6737)</f>
        <v/>
      </c>
      <c r="AD6737" s="8" t="n"/>
      <c r="AG6737" s="14" t="n"/>
      <c r="AI6737">
        <f>IF($C6737="","",IF(COUNTIF($C$2:$C6737,$C6737)=1,1,0))</f>
        <v/>
      </c>
      <c r="AJ6737">
        <f>IF($AI6737=1,SUMPRODUCT(--($AM$2:$AM$7001&lt;$AM6737))+1,"")</f>
        <v/>
      </c>
      <c r="AK6737">
        <f>IF($C6737="","",IF(OR($P6737=TRUE(),$P6737="TRUE"),1,0))</f>
        <v/>
      </c>
      <c r="AL6737">
        <f>IF($C6737="","",IF(AND($V6737="Yes",SUMPRODUCT((LEN(Settings!$F$6:$F$13)&gt;0)*ISNUMBER(SEARCH(Settings!$F$6:$F$13,$O6737)))=0),1,0))</f>
        <v/>
      </c>
      <c r="AM6737">
        <f>IF($AI6737=1,IFERROR(IF(VALUE($C6737)&lt;100000000,VALUE($C6737),1000000000),IFERROR(IF(VALUE(MID($C6737,2,20))&lt;100000000,VALUE(MID($C6737,2,20)),1000000000),1000000000))+ROW()/100000,"")</f>
        <v/>
      </c>
    </row>
    <row r="6738">
      <c r="E6738" s="14" t="n"/>
      <c r="M6738" s="8">
        <f>IF($C6738="","",L6738*T6738/100)</f>
        <v/>
      </c>
      <c r="S6738" s="8" t="n"/>
      <c r="T6738" s="8" t="n"/>
      <c r="W6738">
        <f>IF($C6738="","",IF($AL6738=1,0,IF($AK6738=1,Settings!$C$6,Settings!$C$7))*100)</f>
        <v/>
      </c>
      <c r="X6738" s="8">
        <f>IF($C6738="","",T6738*W6738/100)</f>
        <v/>
      </c>
      <c r="Y6738" s="8">
        <f>IF($C6738="","",T6738-X6738)</f>
        <v/>
      </c>
      <c r="Z6738" s="8">
        <f>IF($C6738="","",Y6738-M6738)</f>
        <v/>
      </c>
      <c r="AD6738" s="8" t="n"/>
      <c r="AG6738" s="14" t="n"/>
      <c r="AI6738">
        <f>IF($C6738="","",IF(COUNTIF($C$2:$C6738,$C6738)=1,1,0))</f>
        <v/>
      </c>
      <c r="AJ6738">
        <f>IF($AI6738=1,SUMPRODUCT(--($AM$2:$AM$7001&lt;$AM6738))+1,"")</f>
        <v/>
      </c>
      <c r="AK6738">
        <f>IF($C6738="","",IF(OR($P6738=TRUE(),$P6738="TRUE"),1,0))</f>
        <v/>
      </c>
      <c r="AL6738">
        <f>IF($C6738="","",IF(AND($V6738="Yes",SUMPRODUCT((LEN(Settings!$F$6:$F$13)&gt;0)*ISNUMBER(SEARCH(Settings!$F$6:$F$13,$O6738)))=0),1,0))</f>
        <v/>
      </c>
      <c r="AM6738">
        <f>IF($AI6738=1,IFERROR(IF(VALUE($C6738)&lt;100000000,VALUE($C6738),1000000000),IFERROR(IF(VALUE(MID($C6738,2,20))&lt;100000000,VALUE(MID($C6738,2,20)),1000000000),1000000000))+ROW()/100000,"")</f>
        <v/>
      </c>
    </row>
    <row r="6739">
      <c r="E6739" s="14" t="n"/>
      <c r="M6739" s="8">
        <f>IF($C6739="","",L6739*T6739/100)</f>
        <v/>
      </c>
      <c r="S6739" s="8" t="n"/>
      <c r="T6739" s="8" t="n"/>
      <c r="W6739">
        <f>IF($C6739="","",IF($AL6739=1,0,IF($AK6739=1,Settings!$C$6,Settings!$C$7))*100)</f>
        <v/>
      </c>
      <c r="X6739" s="8">
        <f>IF($C6739="","",T6739*W6739/100)</f>
        <v/>
      </c>
      <c r="Y6739" s="8">
        <f>IF($C6739="","",T6739-X6739)</f>
        <v/>
      </c>
      <c r="Z6739" s="8">
        <f>IF($C6739="","",Y6739-M6739)</f>
        <v/>
      </c>
      <c r="AD6739" s="8" t="n"/>
      <c r="AG6739" s="14" t="n"/>
      <c r="AI6739">
        <f>IF($C6739="","",IF(COUNTIF($C$2:$C6739,$C6739)=1,1,0))</f>
        <v/>
      </c>
      <c r="AJ6739">
        <f>IF($AI6739=1,SUMPRODUCT(--($AM$2:$AM$7001&lt;$AM6739))+1,"")</f>
        <v/>
      </c>
      <c r="AK6739">
        <f>IF($C6739="","",IF(OR($P6739=TRUE(),$P6739="TRUE"),1,0))</f>
        <v/>
      </c>
      <c r="AL6739">
        <f>IF($C6739="","",IF(AND($V6739="Yes",SUMPRODUCT((LEN(Settings!$F$6:$F$13)&gt;0)*ISNUMBER(SEARCH(Settings!$F$6:$F$13,$O6739)))=0),1,0))</f>
        <v/>
      </c>
      <c r="AM6739">
        <f>IF($AI6739=1,IFERROR(IF(VALUE($C6739)&lt;100000000,VALUE($C6739),1000000000),IFERROR(IF(VALUE(MID($C6739,2,20))&lt;100000000,VALUE(MID($C6739,2,20)),1000000000),1000000000))+ROW()/100000,"")</f>
        <v/>
      </c>
    </row>
    <row r="6740">
      <c r="E6740" s="14" t="n"/>
      <c r="M6740" s="8">
        <f>IF($C6740="","",L6740*T6740/100)</f>
        <v/>
      </c>
      <c r="S6740" s="8" t="n"/>
      <c r="T6740" s="8" t="n"/>
      <c r="W6740">
        <f>IF($C6740="","",IF($AL6740=1,0,IF($AK6740=1,Settings!$C$6,Settings!$C$7))*100)</f>
        <v/>
      </c>
      <c r="X6740" s="8">
        <f>IF($C6740="","",T6740*W6740/100)</f>
        <v/>
      </c>
      <c r="Y6740" s="8">
        <f>IF($C6740="","",T6740-X6740)</f>
        <v/>
      </c>
      <c r="Z6740" s="8">
        <f>IF($C6740="","",Y6740-M6740)</f>
        <v/>
      </c>
      <c r="AD6740" s="8" t="n"/>
      <c r="AG6740" s="14" t="n"/>
      <c r="AI6740">
        <f>IF($C6740="","",IF(COUNTIF($C$2:$C6740,$C6740)=1,1,0))</f>
        <v/>
      </c>
      <c r="AJ6740">
        <f>IF($AI6740=1,SUMPRODUCT(--($AM$2:$AM$7001&lt;$AM6740))+1,"")</f>
        <v/>
      </c>
      <c r="AK6740">
        <f>IF($C6740="","",IF(OR($P6740=TRUE(),$P6740="TRUE"),1,0))</f>
        <v/>
      </c>
      <c r="AL6740">
        <f>IF($C6740="","",IF(AND($V6740="Yes",SUMPRODUCT((LEN(Settings!$F$6:$F$13)&gt;0)*ISNUMBER(SEARCH(Settings!$F$6:$F$13,$O6740)))=0),1,0))</f>
        <v/>
      </c>
      <c r="AM6740">
        <f>IF($AI6740=1,IFERROR(IF(VALUE($C6740)&lt;100000000,VALUE($C6740),1000000000),IFERROR(IF(VALUE(MID($C6740,2,20))&lt;100000000,VALUE(MID($C6740,2,20)),1000000000),1000000000))+ROW()/100000,"")</f>
        <v/>
      </c>
    </row>
    <row r="6741">
      <c r="E6741" s="14" t="n"/>
      <c r="M6741" s="8">
        <f>IF($C6741="","",L6741*T6741/100)</f>
        <v/>
      </c>
      <c r="S6741" s="8" t="n"/>
      <c r="T6741" s="8" t="n"/>
      <c r="W6741">
        <f>IF($C6741="","",IF($AL6741=1,0,IF($AK6741=1,Settings!$C$6,Settings!$C$7))*100)</f>
        <v/>
      </c>
      <c r="X6741" s="8">
        <f>IF($C6741="","",T6741*W6741/100)</f>
        <v/>
      </c>
      <c r="Y6741" s="8">
        <f>IF($C6741="","",T6741-X6741)</f>
        <v/>
      </c>
      <c r="Z6741" s="8">
        <f>IF($C6741="","",Y6741-M6741)</f>
        <v/>
      </c>
      <c r="AD6741" s="8" t="n"/>
      <c r="AG6741" s="14" t="n"/>
      <c r="AI6741">
        <f>IF($C6741="","",IF(COUNTIF($C$2:$C6741,$C6741)=1,1,0))</f>
        <v/>
      </c>
      <c r="AJ6741">
        <f>IF($AI6741=1,SUMPRODUCT(--($AM$2:$AM$7001&lt;$AM6741))+1,"")</f>
        <v/>
      </c>
      <c r="AK6741">
        <f>IF($C6741="","",IF(OR($P6741=TRUE(),$P6741="TRUE"),1,0))</f>
        <v/>
      </c>
      <c r="AL6741">
        <f>IF($C6741="","",IF(AND($V6741="Yes",SUMPRODUCT((LEN(Settings!$F$6:$F$13)&gt;0)*ISNUMBER(SEARCH(Settings!$F$6:$F$13,$O6741)))=0),1,0))</f>
        <v/>
      </c>
      <c r="AM6741">
        <f>IF($AI6741=1,IFERROR(IF(VALUE($C6741)&lt;100000000,VALUE($C6741),1000000000),IFERROR(IF(VALUE(MID($C6741,2,20))&lt;100000000,VALUE(MID($C6741,2,20)),1000000000),1000000000))+ROW()/100000,"")</f>
        <v/>
      </c>
    </row>
    <row r="6742">
      <c r="E6742" s="14" t="n"/>
      <c r="M6742" s="8">
        <f>IF($C6742="","",L6742*T6742/100)</f>
        <v/>
      </c>
      <c r="S6742" s="8" t="n"/>
      <c r="T6742" s="8" t="n"/>
      <c r="W6742">
        <f>IF($C6742="","",IF($AL6742=1,0,IF($AK6742=1,Settings!$C$6,Settings!$C$7))*100)</f>
        <v/>
      </c>
      <c r="X6742" s="8">
        <f>IF($C6742="","",T6742*W6742/100)</f>
        <v/>
      </c>
      <c r="Y6742" s="8">
        <f>IF($C6742="","",T6742-X6742)</f>
        <v/>
      </c>
      <c r="Z6742" s="8">
        <f>IF($C6742="","",Y6742-M6742)</f>
        <v/>
      </c>
      <c r="AD6742" s="8" t="n"/>
      <c r="AG6742" s="14" t="n"/>
      <c r="AI6742">
        <f>IF($C6742="","",IF(COUNTIF($C$2:$C6742,$C6742)=1,1,0))</f>
        <v/>
      </c>
      <c r="AJ6742">
        <f>IF($AI6742=1,SUMPRODUCT(--($AM$2:$AM$7001&lt;$AM6742))+1,"")</f>
        <v/>
      </c>
      <c r="AK6742">
        <f>IF($C6742="","",IF(OR($P6742=TRUE(),$P6742="TRUE"),1,0))</f>
        <v/>
      </c>
      <c r="AL6742">
        <f>IF($C6742="","",IF(AND($V6742="Yes",SUMPRODUCT((LEN(Settings!$F$6:$F$13)&gt;0)*ISNUMBER(SEARCH(Settings!$F$6:$F$13,$O6742)))=0),1,0))</f>
        <v/>
      </c>
      <c r="AM6742">
        <f>IF($AI6742=1,IFERROR(IF(VALUE($C6742)&lt;100000000,VALUE($C6742),1000000000),IFERROR(IF(VALUE(MID($C6742,2,20))&lt;100000000,VALUE(MID($C6742,2,20)),1000000000),1000000000))+ROW()/100000,"")</f>
        <v/>
      </c>
    </row>
    <row r="6743">
      <c r="E6743" s="14" t="n"/>
      <c r="M6743" s="8">
        <f>IF($C6743="","",L6743*T6743/100)</f>
        <v/>
      </c>
      <c r="S6743" s="8" t="n"/>
      <c r="T6743" s="8" t="n"/>
      <c r="W6743">
        <f>IF($C6743="","",IF($AL6743=1,0,IF($AK6743=1,Settings!$C$6,Settings!$C$7))*100)</f>
        <v/>
      </c>
      <c r="X6743" s="8">
        <f>IF($C6743="","",T6743*W6743/100)</f>
        <v/>
      </c>
      <c r="Y6743" s="8">
        <f>IF($C6743="","",T6743-X6743)</f>
        <v/>
      </c>
      <c r="Z6743" s="8">
        <f>IF($C6743="","",Y6743-M6743)</f>
        <v/>
      </c>
      <c r="AD6743" s="8" t="n"/>
      <c r="AG6743" s="14" t="n"/>
      <c r="AI6743">
        <f>IF($C6743="","",IF(COUNTIF($C$2:$C6743,$C6743)=1,1,0))</f>
        <v/>
      </c>
      <c r="AJ6743">
        <f>IF($AI6743=1,SUMPRODUCT(--($AM$2:$AM$7001&lt;$AM6743))+1,"")</f>
        <v/>
      </c>
      <c r="AK6743">
        <f>IF($C6743="","",IF(OR($P6743=TRUE(),$P6743="TRUE"),1,0))</f>
        <v/>
      </c>
      <c r="AL6743">
        <f>IF($C6743="","",IF(AND($V6743="Yes",SUMPRODUCT((LEN(Settings!$F$6:$F$13)&gt;0)*ISNUMBER(SEARCH(Settings!$F$6:$F$13,$O6743)))=0),1,0))</f>
        <v/>
      </c>
      <c r="AM6743">
        <f>IF($AI6743=1,IFERROR(IF(VALUE($C6743)&lt;100000000,VALUE($C6743),1000000000),IFERROR(IF(VALUE(MID($C6743,2,20))&lt;100000000,VALUE(MID($C6743,2,20)),1000000000),1000000000))+ROW()/100000,"")</f>
        <v/>
      </c>
    </row>
    <row r="6744">
      <c r="E6744" s="14" t="n"/>
      <c r="M6744" s="8">
        <f>IF($C6744="","",L6744*T6744/100)</f>
        <v/>
      </c>
      <c r="S6744" s="8" t="n"/>
      <c r="T6744" s="8" t="n"/>
      <c r="W6744">
        <f>IF($C6744="","",IF($AL6744=1,0,IF($AK6744=1,Settings!$C$6,Settings!$C$7))*100)</f>
        <v/>
      </c>
      <c r="X6744" s="8">
        <f>IF($C6744="","",T6744*W6744/100)</f>
        <v/>
      </c>
      <c r="Y6744" s="8">
        <f>IF($C6744="","",T6744-X6744)</f>
        <v/>
      </c>
      <c r="Z6744" s="8">
        <f>IF($C6744="","",Y6744-M6744)</f>
        <v/>
      </c>
      <c r="AD6744" s="8" t="n"/>
      <c r="AG6744" s="14" t="n"/>
      <c r="AI6744">
        <f>IF($C6744="","",IF(COUNTIF($C$2:$C6744,$C6744)=1,1,0))</f>
        <v/>
      </c>
      <c r="AJ6744">
        <f>IF($AI6744=1,SUMPRODUCT(--($AM$2:$AM$7001&lt;$AM6744))+1,"")</f>
        <v/>
      </c>
      <c r="AK6744">
        <f>IF($C6744="","",IF(OR($P6744=TRUE(),$P6744="TRUE"),1,0))</f>
        <v/>
      </c>
      <c r="AL6744">
        <f>IF($C6744="","",IF(AND($V6744="Yes",SUMPRODUCT((LEN(Settings!$F$6:$F$13)&gt;0)*ISNUMBER(SEARCH(Settings!$F$6:$F$13,$O6744)))=0),1,0))</f>
        <v/>
      </c>
      <c r="AM6744">
        <f>IF($AI6744=1,IFERROR(IF(VALUE($C6744)&lt;100000000,VALUE($C6744),1000000000),IFERROR(IF(VALUE(MID($C6744,2,20))&lt;100000000,VALUE(MID($C6744,2,20)),1000000000),1000000000))+ROW()/100000,"")</f>
        <v/>
      </c>
    </row>
    <row r="6745">
      <c r="E6745" s="14" t="n"/>
      <c r="M6745" s="8">
        <f>IF($C6745="","",L6745*T6745/100)</f>
        <v/>
      </c>
      <c r="S6745" s="8" t="n"/>
      <c r="T6745" s="8" t="n"/>
      <c r="W6745">
        <f>IF($C6745="","",IF($AL6745=1,0,IF($AK6745=1,Settings!$C$6,Settings!$C$7))*100)</f>
        <v/>
      </c>
      <c r="X6745" s="8">
        <f>IF($C6745="","",T6745*W6745/100)</f>
        <v/>
      </c>
      <c r="Y6745" s="8">
        <f>IF($C6745="","",T6745-X6745)</f>
        <v/>
      </c>
      <c r="Z6745" s="8">
        <f>IF($C6745="","",Y6745-M6745)</f>
        <v/>
      </c>
      <c r="AD6745" s="8" t="n"/>
      <c r="AG6745" s="14" t="n"/>
      <c r="AI6745">
        <f>IF($C6745="","",IF(COUNTIF($C$2:$C6745,$C6745)=1,1,0))</f>
        <v/>
      </c>
      <c r="AJ6745">
        <f>IF($AI6745=1,SUMPRODUCT(--($AM$2:$AM$7001&lt;$AM6745))+1,"")</f>
        <v/>
      </c>
      <c r="AK6745">
        <f>IF($C6745="","",IF(OR($P6745=TRUE(),$P6745="TRUE"),1,0))</f>
        <v/>
      </c>
      <c r="AL6745">
        <f>IF($C6745="","",IF(AND($V6745="Yes",SUMPRODUCT((LEN(Settings!$F$6:$F$13)&gt;0)*ISNUMBER(SEARCH(Settings!$F$6:$F$13,$O6745)))=0),1,0))</f>
        <v/>
      </c>
      <c r="AM6745">
        <f>IF($AI6745=1,IFERROR(IF(VALUE($C6745)&lt;100000000,VALUE($C6745),1000000000),IFERROR(IF(VALUE(MID($C6745,2,20))&lt;100000000,VALUE(MID($C6745,2,20)),1000000000),1000000000))+ROW()/100000,"")</f>
        <v/>
      </c>
    </row>
    <row r="6746">
      <c r="E6746" s="14" t="n"/>
      <c r="M6746" s="8">
        <f>IF($C6746="","",L6746*T6746/100)</f>
        <v/>
      </c>
      <c r="S6746" s="8" t="n"/>
      <c r="T6746" s="8" t="n"/>
      <c r="W6746">
        <f>IF($C6746="","",IF($AL6746=1,0,IF($AK6746=1,Settings!$C$6,Settings!$C$7))*100)</f>
        <v/>
      </c>
      <c r="X6746" s="8">
        <f>IF($C6746="","",T6746*W6746/100)</f>
        <v/>
      </c>
      <c r="Y6746" s="8">
        <f>IF($C6746="","",T6746-X6746)</f>
        <v/>
      </c>
      <c r="Z6746" s="8">
        <f>IF($C6746="","",Y6746-M6746)</f>
        <v/>
      </c>
      <c r="AD6746" s="8" t="n"/>
      <c r="AG6746" s="14" t="n"/>
      <c r="AI6746">
        <f>IF($C6746="","",IF(COUNTIF($C$2:$C6746,$C6746)=1,1,0))</f>
        <v/>
      </c>
      <c r="AJ6746">
        <f>IF($AI6746=1,SUMPRODUCT(--($AM$2:$AM$7001&lt;$AM6746))+1,"")</f>
        <v/>
      </c>
      <c r="AK6746">
        <f>IF($C6746="","",IF(OR($P6746=TRUE(),$P6746="TRUE"),1,0))</f>
        <v/>
      </c>
      <c r="AL6746">
        <f>IF($C6746="","",IF(AND($V6746="Yes",SUMPRODUCT((LEN(Settings!$F$6:$F$13)&gt;0)*ISNUMBER(SEARCH(Settings!$F$6:$F$13,$O6746)))=0),1,0))</f>
        <v/>
      </c>
      <c r="AM6746">
        <f>IF($AI6746=1,IFERROR(IF(VALUE($C6746)&lt;100000000,VALUE($C6746),1000000000),IFERROR(IF(VALUE(MID($C6746,2,20))&lt;100000000,VALUE(MID($C6746,2,20)),1000000000),1000000000))+ROW()/100000,"")</f>
        <v/>
      </c>
    </row>
    <row r="6747">
      <c r="E6747" s="14" t="n"/>
      <c r="M6747" s="8">
        <f>IF($C6747="","",L6747*T6747/100)</f>
        <v/>
      </c>
      <c r="S6747" s="8" t="n"/>
      <c r="T6747" s="8" t="n"/>
      <c r="W6747">
        <f>IF($C6747="","",IF($AL6747=1,0,IF($AK6747=1,Settings!$C$6,Settings!$C$7))*100)</f>
        <v/>
      </c>
      <c r="X6747" s="8">
        <f>IF($C6747="","",T6747*W6747/100)</f>
        <v/>
      </c>
      <c r="Y6747" s="8">
        <f>IF($C6747="","",T6747-X6747)</f>
        <v/>
      </c>
      <c r="Z6747" s="8">
        <f>IF($C6747="","",Y6747-M6747)</f>
        <v/>
      </c>
      <c r="AD6747" s="8" t="n"/>
      <c r="AG6747" s="14" t="n"/>
      <c r="AI6747">
        <f>IF($C6747="","",IF(COUNTIF($C$2:$C6747,$C6747)=1,1,0))</f>
        <v/>
      </c>
      <c r="AJ6747">
        <f>IF($AI6747=1,SUMPRODUCT(--($AM$2:$AM$7001&lt;$AM6747))+1,"")</f>
        <v/>
      </c>
      <c r="AK6747">
        <f>IF($C6747="","",IF(OR($P6747=TRUE(),$P6747="TRUE"),1,0))</f>
        <v/>
      </c>
      <c r="AL6747">
        <f>IF($C6747="","",IF(AND($V6747="Yes",SUMPRODUCT((LEN(Settings!$F$6:$F$13)&gt;0)*ISNUMBER(SEARCH(Settings!$F$6:$F$13,$O6747)))=0),1,0))</f>
        <v/>
      </c>
      <c r="AM6747">
        <f>IF($AI6747=1,IFERROR(IF(VALUE($C6747)&lt;100000000,VALUE($C6747),1000000000),IFERROR(IF(VALUE(MID($C6747,2,20))&lt;100000000,VALUE(MID($C6747,2,20)),1000000000),1000000000))+ROW()/100000,"")</f>
        <v/>
      </c>
    </row>
    <row r="6748">
      <c r="E6748" s="14" t="n"/>
      <c r="M6748" s="8">
        <f>IF($C6748="","",L6748*T6748/100)</f>
        <v/>
      </c>
      <c r="S6748" s="8" t="n"/>
      <c r="T6748" s="8" t="n"/>
      <c r="W6748">
        <f>IF($C6748="","",IF($AL6748=1,0,IF($AK6748=1,Settings!$C$6,Settings!$C$7))*100)</f>
        <v/>
      </c>
      <c r="X6748" s="8">
        <f>IF($C6748="","",T6748*W6748/100)</f>
        <v/>
      </c>
      <c r="Y6748" s="8">
        <f>IF($C6748="","",T6748-X6748)</f>
        <v/>
      </c>
      <c r="Z6748" s="8">
        <f>IF($C6748="","",Y6748-M6748)</f>
        <v/>
      </c>
      <c r="AD6748" s="8" t="n"/>
      <c r="AG6748" s="14" t="n"/>
      <c r="AI6748">
        <f>IF($C6748="","",IF(COUNTIF($C$2:$C6748,$C6748)=1,1,0))</f>
        <v/>
      </c>
      <c r="AJ6748">
        <f>IF($AI6748=1,SUMPRODUCT(--($AM$2:$AM$7001&lt;$AM6748))+1,"")</f>
        <v/>
      </c>
      <c r="AK6748">
        <f>IF($C6748="","",IF(OR($P6748=TRUE(),$P6748="TRUE"),1,0))</f>
        <v/>
      </c>
      <c r="AL6748">
        <f>IF($C6748="","",IF(AND($V6748="Yes",SUMPRODUCT((LEN(Settings!$F$6:$F$13)&gt;0)*ISNUMBER(SEARCH(Settings!$F$6:$F$13,$O6748)))=0),1,0))</f>
        <v/>
      </c>
      <c r="AM6748">
        <f>IF($AI6748=1,IFERROR(IF(VALUE($C6748)&lt;100000000,VALUE($C6748),1000000000),IFERROR(IF(VALUE(MID($C6748,2,20))&lt;100000000,VALUE(MID($C6748,2,20)),1000000000),1000000000))+ROW()/100000,"")</f>
        <v/>
      </c>
    </row>
    <row r="6749">
      <c r="E6749" s="14" t="n"/>
      <c r="M6749" s="8">
        <f>IF($C6749="","",L6749*T6749/100)</f>
        <v/>
      </c>
      <c r="S6749" s="8" t="n"/>
      <c r="T6749" s="8" t="n"/>
      <c r="W6749">
        <f>IF($C6749="","",IF($AL6749=1,0,IF($AK6749=1,Settings!$C$6,Settings!$C$7))*100)</f>
        <v/>
      </c>
      <c r="X6749" s="8">
        <f>IF($C6749="","",T6749*W6749/100)</f>
        <v/>
      </c>
      <c r="Y6749" s="8">
        <f>IF($C6749="","",T6749-X6749)</f>
        <v/>
      </c>
      <c r="Z6749" s="8">
        <f>IF($C6749="","",Y6749-M6749)</f>
        <v/>
      </c>
      <c r="AD6749" s="8" t="n"/>
      <c r="AG6749" s="14" t="n"/>
      <c r="AI6749">
        <f>IF($C6749="","",IF(COUNTIF($C$2:$C6749,$C6749)=1,1,0))</f>
        <v/>
      </c>
      <c r="AJ6749">
        <f>IF($AI6749=1,SUMPRODUCT(--($AM$2:$AM$7001&lt;$AM6749))+1,"")</f>
        <v/>
      </c>
      <c r="AK6749">
        <f>IF($C6749="","",IF(OR($P6749=TRUE(),$P6749="TRUE"),1,0))</f>
        <v/>
      </c>
      <c r="AL6749">
        <f>IF($C6749="","",IF(AND($V6749="Yes",SUMPRODUCT((LEN(Settings!$F$6:$F$13)&gt;0)*ISNUMBER(SEARCH(Settings!$F$6:$F$13,$O6749)))=0),1,0))</f>
        <v/>
      </c>
      <c r="AM6749">
        <f>IF($AI6749=1,IFERROR(IF(VALUE($C6749)&lt;100000000,VALUE($C6749),1000000000),IFERROR(IF(VALUE(MID($C6749,2,20))&lt;100000000,VALUE(MID($C6749,2,20)),1000000000),1000000000))+ROW()/100000,"")</f>
        <v/>
      </c>
    </row>
    <row r="6750">
      <c r="E6750" s="14" t="n"/>
      <c r="M6750" s="8">
        <f>IF($C6750="","",L6750*T6750/100)</f>
        <v/>
      </c>
      <c r="S6750" s="8" t="n"/>
      <c r="T6750" s="8" t="n"/>
      <c r="W6750">
        <f>IF($C6750="","",IF($AL6750=1,0,IF($AK6750=1,Settings!$C$6,Settings!$C$7))*100)</f>
        <v/>
      </c>
      <c r="X6750" s="8">
        <f>IF($C6750="","",T6750*W6750/100)</f>
        <v/>
      </c>
      <c r="Y6750" s="8">
        <f>IF($C6750="","",T6750-X6750)</f>
        <v/>
      </c>
      <c r="Z6750" s="8">
        <f>IF($C6750="","",Y6750-M6750)</f>
        <v/>
      </c>
      <c r="AD6750" s="8" t="n"/>
      <c r="AG6750" s="14" t="n"/>
      <c r="AI6750">
        <f>IF($C6750="","",IF(COUNTIF($C$2:$C6750,$C6750)=1,1,0))</f>
        <v/>
      </c>
      <c r="AJ6750">
        <f>IF($AI6750=1,SUMPRODUCT(--($AM$2:$AM$7001&lt;$AM6750))+1,"")</f>
        <v/>
      </c>
      <c r="AK6750">
        <f>IF($C6750="","",IF(OR($P6750=TRUE(),$P6750="TRUE"),1,0))</f>
        <v/>
      </c>
      <c r="AL6750">
        <f>IF($C6750="","",IF(AND($V6750="Yes",SUMPRODUCT((LEN(Settings!$F$6:$F$13)&gt;0)*ISNUMBER(SEARCH(Settings!$F$6:$F$13,$O6750)))=0),1,0))</f>
        <v/>
      </c>
      <c r="AM6750">
        <f>IF($AI6750=1,IFERROR(IF(VALUE($C6750)&lt;100000000,VALUE($C6750),1000000000),IFERROR(IF(VALUE(MID($C6750,2,20))&lt;100000000,VALUE(MID($C6750,2,20)),1000000000),1000000000))+ROW()/100000,"")</f>
        <v/>
      </c>
    </row>
    <row r="6751">
      <c r="E6751" s="14" t="n"/>
      <c r="M6751" s="8">
        <f>IF($C6751="","",L6751*T6751/100)</f>
        <v/>
      </c>
      <c r="S6751" s="8" t="n"/>
      <c r="T6751" s="8" t="n"/>
      <c r="W6751">
        <f>IF($C6751="","",IF($AL6751=1,0,IF($AK6751=1,Settings!$C$6,Settings!$C$7))*100)</f>
        <v/>
      </c>
      <c r="X6751" s="8">
        <f>IF($C6751="","",T6751*W6751/100)</f>
        <v/>
      </c>
      <c r="Y6751" s="8">
        <f>IF($C6751="","",T6751-X6751)</f>
        <v/>
      </c>
      <c r="Z6751" s="8">
        <f>IF($C6751="","",Y6751-M6751)</f>
        <v/>
      </c>
      <c r="AD6751" s="8" t="n"/>
      <c r="AG6751" s="14" t="n"/>
      <c r="AI6751">
        <f>IF($C6751="","",IF(COUNTIF($C$2:$C6751,$C6751)=1,1,0))</f>
        <v/>
      </c>
      <c r="AJ6751">
        <f>IF($AI6751=1,SUMPRODUCT(--($AM$2:$AM$7001&lt;$AM6751))+1,"")</f>
        <v/>
      </c>
      <c r="AK6751">
        <f>IF($C6751="","",IF(OR($P6751=TRUE(),$P6751="TRUE"),1,0))</f>
        <v/>
      </c>
      <c r="AL6751">
        <f>IF($C6751="","",IF(AND($V6751="Yes",SUMPRODUCT((LEN(Settings!$F$6:$F$13)&gt;0)*ISNUMBER(SEARCH(Settings!$F$6:$F$13,$O6751)))=0),1,0))</f>
        <v/>
      </c>
      <c r="AM6751">
        <f>IF($AI6751=1,IFERROR(IF(VALUE($C6751)&lt;100000000,VALUE($C6751),1000000000),IFERROR(IF(VALUE(MID($C6751,2,20))&lt;100000000,VALUE(MID($C6751,2,20)),1000000000),1000000000))+ROW()/100000,"")</f>
        <v/>
      </c>
    </row>
    <row r="6752">
      <c r="E6752" s="14" t="n"/>
      <c r="M6752" s="8">
        <f>IF($C6752="","",L6752*T6752/100)</f>
        <v/>
      </c>
      <c r="S6752" s="8" t="n"/>
      <c r="T6752" s="8" t="n"/>
      <c r="W6752">
        <f>IF($C6752="","",IF($AL6752=1,0,IF($AK6752=1,Settings!$C$6,Settings!$C$7))*100)</f>
        <v/>
      </c>
      <c r="X6752" s="8">
        <f>IF($C6752="","",T6752*W6752/100)</f>
        <v/>
      </c>
      <c r="Y6752" s="8">
        <f>IF($C6752="","",T6752-X6752)</f>
        <v/>
      </c>
      <c r="Z6752" s="8">
        <f>IF($C6752="","",Y6752-M6752)</f>
        <v/>
      </c>
      <c r="AD6752" s="8" t="n"/>
      <c r="AG6752" s="14" t="n"/>
      <c r="AI6752">
        <f>IF($C6752="","",IF(COUNTIF($C$2:$C6752,$C6752)=1,1,0))</f>
        <v/>
      </c>
      <c r="AJ6752">
        <f>IF($AI6752=1,SUMPRODUCT(--($AM$2:$AM$7001&lt;$AM6752))+1,"")</f>
        <v/>
      </c>
      <c r="AK6752">
        <f>IF($C6752="","",IF(OR($P6752=TRUE(),$P6752="TRUE"),1,0))</f>
        <v/>
      </c>
      <c r="AL6752">
        <f>IF($C6752="","",IF(AND($V6752="Yes",SUMPRODUCT((LEN(Settings!$F$6:$F$13)&gt;0)*ISNUMBER(SEARCH(Settings!$F$6:$F$13,$O6752)))=0),1,0))</f>
        <v/>
      </c>
      <c r="AM6752">
        <f>IF($AI6752=1,IFERROR(IF(VALUE($C6752)&lt;100000000,VALUE($C6752),1000000000),IFERROR(IF(VALUE(MID($C6752,2,20))&lt;100000000,VALUE(MID($C6752,2,20)),1000000000),1000000000))+ROW()/100000,"")</f>
        <v/>
      </c>
    </row>
    <row r="6753">
      <c r="E6753" s="14" t="n"/>
      <c r="M6753" s="8">
        <f>IF($C6753="","",L6753*T6753/100)</f>
        <v/>
      </c>
      <c r="S6753" s="8" t="n"/>
      <c r="T6753" s="8" t="n"/>
      <c r="W6753">
        <f>IF($C6753="","",IF($AL6753=1,0,IF($AK6753=1,Settings!$C$6,Settings!$C$7))*100)</f>
        <v/>
      </c>
      <c r="X6753" s="8">
        <f>IF($C6753="","",T6753*W6753/100)</f>
        <v/>
      </c>
      <c r="Y6753" s="8">
        <f>IF($C6753="","",T6753-X6753)</f>
        <v/>
      </c>
      <c r="Z6753" s="8">
        <f>IF($C6753="","",Y6753-M6753)</f>
        <v/>
      </c>
      <c r="AD6753" s="8" t="n"/>
      <c r="AG6753" s="14" t="n"/>
      <c r="AI6753">
        <f>IF($C6753="","",IF(COUNTIF($C$2:$C6753,$C6753)=1,1,0))</f>
        <v/>
      </c>
      <c r="AJ6753">
        <f>IF($AI6753=1,SUMPRODUCT(--($AM$2:$AM$7001&lt;$AM6753))+1,"")</f>
        <v/>
      </c>
      <c r="AK6753">
        <f>IF($C6753="","",IF(OR($P6753=TRUE(),$P6753="TRUE"),1,0))</f>
        <v/>
      </c>
      <c r="AL6753">
        <f>IF($C6753="","",IF(AND($V6753="Yes",SUMPRODUCT((LEN(Settings!$F$6:$F$13)&gt;0)*ISNUMBER(SEARCH(Settings!$F$6:$F$13,$O6753)))=0),1,0))</f>
        <v/>
      </c>
      <c r="AM6753">
        <f>IF($AI6753=1,IFERROR(IF(VALUE($C6753)&lt;100000000,VALUE($C6753),1000000000),IFERROR(IF(VALUE(MID($C6753,2,20))&lt;100000000,VALUE(MID($C6753,2,20)),1000000000),1000000000))+ROW()/100000,"")</f>
        <v/>
      </c>
    </row>
    <row r="6754">
      <c r="E6754" s="14" t="n"/>
      <c r="M6754" s="8">
        <f>IF($C6754="","",L6754*T6754/100)</f>
        <v/>
      </c>
      <c r="S6754" s="8" t="n"/>
      <c r="T6754" s="8" t="n"/>
      <c r="W6754">
        <f>IF($C6754="","",IF($AL6754=1,0,IF($AK6754=1,Settings!$C$6,Settings!$C$7))*100)</f>
        <v/>
      </c>
      <c r="X6754" s="8">
        <f>IF($C6754="","",T6754*W6754/100)</f>
        <v/>
      </c>
      <c r="Y6754" s="8">
        <f>IF($C6754="","",T6754-X6754)</f>
        <v/>
      </c>
      <c r="Z6754" s="8">
        <f>IF($C6754="","",Y6754-M6754)</f>
        <v/>
      </c>
      <c r="AD6754" s="8" t="n"/>
      <c r="AG6754" s="14" t="n"/>
      <c r="AI6754">
        <f>IF($C6754="","",IF(COUNTIF($C$2:$C6754,$C6754)=1,1,0))</f>
        <v/>
      </c>
      <c r="AJ6754">
        <f>IF($AI6754=1,SUMPRODUCT(--($AM$2:$AM$7001&lt;$AM6754))+1,"")</f>
        <v/>
      </c>
      <c r="AK6754">
        <f>IF($C6754="","",IF(OR($P6754=TRUE(),$P6754="TRUE"),1,0))</f>
        <v/>
      </c>
      <c r="AL6754">
        <f>IF($C6754="","",IF(AND($V6754="Yes",SUMPRODUCT((LEN(Settings!$F$6:$F$13)&gt;0)*ISNUMBER(SEARCH(Settings!$F$6:$F$13,$O6754)))=0),1,0))</f>
        <v/>
      </c>
      <c r="AM6754">
        <f>IF($AI6754=1,IFERROR(IF(VALUE($C6754)&lt;100000000,VALUE($C6754),1000000000),IFERROR(IF(VALUE(MID($C6754,2,20))&lt;100000000,VALUE(MID($C6754,2,20)),1000000000),1000000000))+ROW()/100000,"")</f>
        <v/>
      </c>
    </row>
    <row r="6755">
      <c r="E6755" s="14" t="n"/>
      <c r="M6755" s="8">
        <f>IF($C6755="","",L6755*T6755/100)</f>
        <v/>
      </c>
      <c r="S6755" s="8" t="n"/>
      <c r="T6755" s="8" t="n"/>
      <c r="W6755">
        <f>IF($C6755="","",IF($AL6755=1,0,IF($AK6755=1,Settings!$C$6,Settings!$C$7))*100)</f>
        <v/>
      </c>
      <c r="X6755" s="8">
        <f>IF($C6755="","",T6755*W6755/100)</f>
        <v/>
      </c>
      <c r="Y6755" s="8">
        <f>IF($C6755="","",T6755-X6755)</f>
        <v/>
      </c>
      <c r="Z6755" s="8">
        <f>IF($C6755="","",Y6755-M6755)</f>
        <v/>
      </c>
      <c r="AD6755" s="8" t="n"/>
      <c r="AG6755" s="14" t="n"/>
      <c r="AI6755">
        <f>IF($C6755="","",IF(COUNTIF($C$2:$C6755,$C6755)=1,1,0))</f>
        <v/>
      </c>
      <c r="AJ6755">
        <f>IF($AI6755=1,SUMPRODUCT(--($AM$2:$AM$7001&lt;$AM6755))+1,"")</f>
        <v/>
      </c>
      <c r="AK6755">
        <f>IF($C6755="","",IF(OR($P6755=TRUE(),$P6755="TRUE"),1,0))</f>
        <v/>
      </c>
      <c r="AL6755">
        <f>IF($C6755="","",IF(AND($V6755="Yes",SUMPRODUCT((LEN(Settings!$F$6:$F$13)&gt;0)*ISNUMBER(SEARCH(Settings!$F$6:$F$13,$O6755)))=0),1,0))</f>
        <v/>
      </c>
      <c r="AM6755">
        <f>IF($AI6755=1,IFERROR(IF(VALUE($C6755)&lt;100000000,VALUE($C6755),1000000000),IFERROR(IF(VALUE(MID($C6755,2,20))&lt;100000000,VALUE(MID($C6755,2,20)),1000000000),1000000000))+ROW()/100000,"")</f>
        <v/>
      </c>
    </row>
    <row r="6756">
      <c r="E6756" s="14" t="n"/>
      <c r="M6756" s="8">
        <f>IF($C6756="","",L6756*T6756/100)</f>
        <v/>
      </c>
      <c r="S6756" s="8" t="n"/>
      <c r="T6756" s="8" t="n"/>
      <c r="W6756">
        <f>IF($C6756="","",IF($AL6756=1,0,IF($AK6756=1,Settings!$C$6,Settings!$C$7))*100)</f>
        <v/>
      </c>
      <c r="X6756" s="8">
        <f>IF($C6756="","",T6756*W6756/100)</f>
        <v/>
      </c>
      <c r="Y6756" s="8">
        <f>IF($C6756="","",T6756-X6756)</f>
        <v/>
      </c>
      <c r="Z6756" s="8">
        <f>IF($C6756="","",Y6756-M6756)</f>
        <v/>
      </c>
      <c r="AD6756" s="8" t="n"/>
      <c r="AG6756" s="14" t="n"/>
      <c r="AI6756">
        <f>IF($C6756="","",IF(COUNTIF($C$2:$C6756,$C6756)=1,1,0))</f>
        <v/>
      </c>
      <c r="AJ6756">
        <f>IF($AI6756=1,SUMPRODUCT(--($AM$2:$AM$7001&lt;$AM6756))+1,"")</f>
        <v/>
      </c>
      <c r="AK6756">
        <f>IF($C6756="","",IF(OR($P6756=TRUE(),$P6756="TRUE"),1,0))</f>
        <v/>
      </c>
      <c r="AL6756">
        <f>IF($C6756="","",IF(AND($V6756="Yes",SUMPRODUCT((LEN(Settings!$F$6:$F$13)&gt;0)*ISNUMBER(SEARCH(Settings!$F$6:$F$13,$O6756)))=0),1,0))</f>
        <v/>
      </c>
      <c r="AM6756">
        <f>IF($AI6756=1,IFERROR(IF(VALUE($C6756)&lt;100000000,VALUE($C6756),1000000000),IFERROR(IF(VALUE(MID($C6756,2,20))&lt;100000000,VALUE(MID($C6756,2,20)),1000000000),1000000000))+ROW()/100000,"")</f>
        <v/>
      </c>
    </row>
    <row r="6757">
      <c r="E6757" s="14" t="n"/>
      <c r="M6757" s="8">
        <f>IF($C6757="","",L6757*T6757/100)</f>
        <v/>
      </c>
      <c r="S6757" s="8" t="n"/>
      <c r="T6757" s="8" t="n"/>
      <c r="W6757">
        <f>IF($C6757="","",IF($AL6757=1,0,IF($AK6757=1,Settings!$C$6,Settings!$C$7))*100)</f>
        <v/>
      </c>
      <c r="X6757" s="8">
        <f>IF($C6757="","",T6757*W6757/100)</f>
        <v/>
      </c>
      <c r="Y6757" s="8">
        <f>IF($C6757="","",T6757-X6757)</f>
        <v/>
      </c>
      <c r="Z6757" s="8">
        <f>IF($C6757="","",Y6757-M6757)</f>
        <v/>
      </c>
      <c r="AD6757" s="8" t="n"/>
      <c r="AG6757" s="14" t="n"/>
      <c r="AI6757">
        <f>IF($C6757="","",IF(COUNTIF($C$2:$C6757,$C6757)=1,1,0))</f>
        <v/>
      </c>
      <c r="AJ6757">
        <f>IF($AI6757=1,SUMPRODUCT(--($AM$2:$AM$7001&lt;$AM6757))+1,"")</f>
        <v/>
      </c>
      <c r="AK6757">
        <f>IF($C6757="","",IF(OR($P6757=TRUE(),$P6757="TRUE"),1,0))</f>
        <v/>
      </c>
      <c r="AL6757">
        <f>IF($C6757="","",IF(AND($V6757="Yes",SUMPRODUCT((LEN(Settings!$F$6:$F$13)&gt;0)*ISNUMBER(SEARCH(Settings!$F$6:$F$13,$O6757)))=0),1,0))</f>
        <v/>
      </c>
      <c r="AM6757">
        <f>IF($AI6757=1,IFERROR(IF(VALUE($C6757)&lt;100000000,VALUE($C6757),1000000000),IFERROR(IF(VALUE(MID($C6757,2,20))&lt;100000000,VALUE(MID($C6757,2,20)),1000000000),1000000000))+ROW()/100000,"")</f>
        <v/>
      </c>
    </row>
    <row r="6758">
      <c r="E6758" s="14" t="n"/>
      <c r="M6758" s="8">
        <f>IF($C6758="","",L6758*T6758/100)</f>
        <v/>
      </c>
      <c r="S6758" s="8" t="n"/>
      <c r="T6758" s="8" t="n"/>
      <c r="W6758">
        <f>IF($C6758="","",IF($AL6758=1,0,IF($AK6758=1,Settings!$C$6,Settings!$C$7))*100)</f>
        <v/>
      </c>
      <c r="X6758" s="8">
        <f>IF($C6758="","",T6758*W6758/100)</f>
        <v/>
      </c>
      <c r="Y6758" s="8">
        <f>IF($C6758="","",T6758-X6758)</f>
        <v/>
      </c>
      <c r="Z6758" s="8">
        <f>IF($C6758="","",Y6758-M6758)</f>
        <v/>
      </c>
      <c r="AD6758" s="8" t="n"/>
      <c r="AG6758" s="14" t="n"/>
      <c r="AI6758">
        <f>IF($C6758="","",IF(COUNTIF($C$2:$C6758,$C6758)=1,1,0))</f>
        <v/>
      </c>
      <c r="AJ6758">
        <f>IF($AI6758=1,SUMPRODUCT(--($AM$2:$AM$7001&lt;$AM6758))+1,"")</f>
        <v/>
      </c>
      <c r="AK6758">
        <f>IF($C6758="","",IF(OR($P6758=TRUE(),$P6758="TRUE"),1,0))</f>
        <v/>
      </c>
      <c r="AL6758">
        <f>IF($C6758="","",IF(AND($V6758="Yes",SUMPRODUCT((LEN(Settings!$F$6:$F$13)&gt;0)*ISNUMBER(SEARCH(Settings!$F$6:$F$13,$O6758)))=0),1,0))</f>
        <v/>
      </c>
      <c r="AM6758">
        <f>IF($AI6758=1,IFERROR(IF(VALUE($C6758)&lt;100000000,VALUE($C6758),1000000000),IFERROR(IF(VALUE(MID($C6758,2,20))&lt;100000000,VALUE(MID($C6758,2,20)),1000000000),1000000000))+ROW()/100000,"")</f>
        <v/>
      </c>
    </row>
    <row r="6759">
      <c r="E6759" s="14" t="n"/>
      <c r="M6759" s="8">
        <f>IF($C6759="","",L6759*T6759/100)</f>
        <v/>
      </c>
      <c r="S6759" s="8" t="n"/>
      <c r="T6759" s="8" t="n"/>
      <c r="W6759">
        <f>IF($C6759="","",IF($AL6759=1,0,IF($AK6759=1,Settings!$C$6,Settings!$C$7))*100)</f>
        <v/>
      </c>
      <c r="X6759" s="8">
        <f>IF($C6759="","",T6759*W6759/100)</f>
        <v/>
      </c>
      <c r="Y6759" s="8">
        <f>IF($C6759="","",T6759-X6759)</f>
        <v/>
      </c>
      <c r="Z6759" s="8">
        <f>IF($C6759="","",Y6759-M6759)</f>
        <v/>
      </c>
      <c r="AD6759" s="8" t="n"/>
      <c r="AG6759" s="14" t="n"/>
      <c r="AI6759">
        <f>IF($C6759="","",IF(COUNTIF($C$2:$C6759,$C6759)=1,1,0))</f>
        <v/>
      </c>
      <c r="AJ6759">
        <f>IF($AI6759=1,SUMPRODUCT(--($AM$2:$AM$7001&lt;$AM6759))+1,"")</f>
        <v/>
      </c>
      <c r="AK6759">
        <f>IF($C6759="","",IF(OR($P6759=TRUE(),$P6759="TRUE"),1,0))</f>
        <v/>
      </c>
      <c r="AL6759">
        <f>IF($C6759="","",IF(AND($V6759="Yes",SUMPRODUCT((LEN(Settings!$F$6:$F$13)&gt;0)*ISNUMBER(SEARCH(Settings!$F$6:$F$13,$O6759)))=0),1,0))</f>
        <v/>
      </c>
      <c r="AM6759">
        <f>IF($AI6759=1,IFERROR(IF(VALUE($C6759)&lt;100000000,VALUE($C6759),1000000000),IFERROR(IF(VALUE(MID($C6759,2,20))&lt;100000000,VALUE(MID($C6759,2,20)),1000000000),1000000000))+ROW()/100000,"")</f>
        <v/>
      </c>
    </row>
    <row r="6760">
      <c r="E6760" s="14" t="n"/>
      <c r="M6760" s="8">
        <f>IF($C6760="","",L6760*T6760/100)</f>
        <v/>
      </c>
      <c r="S6760" s="8" t="n"/>
      <c r="T6760" s="8" t="n"/>
      <c r="W6760">
        <f>IF($C6760="","",IF($AL6760=1,0,IF($AK6760=1,Settings!$C$6,Settings!$C$7))*100)</f>
        <v/>
      </c>
      <c r="X6760" s="8">
        <f>IF($C6760="","",T6760*W6760/100)</f>
        <v/>
      </c>
      <c r="Y6760" s="8">
        <f>IF($C6760="","",T6760-X6760)</f>
        <v/>
      </c>
      <c r="Z6760" s="8">
        <f>IF($C6760="","",Y6760-M6760)</f>
        <v/>
      </c>
      <c r="AD6760" s="8" t="n"/>
      <c r="AG6760" s="14" t="n"/>
      <c r="AI6760">
        <f>IF($C6760="","",IF(COUNTIF($C$2:$C6760,$C6760)=1,1,0))</f>
        <v/>
      </c>
      <c r="AJ6760">
        <f>IF($AI6760=1,SUMPRODUCT(--($AM$2:$AM$7001&lt;$AM6760))+1,"")</f>
        <v/>
      </c>
      <c r="AK6760">
        <f>IF($C6760="","",IF(OR($P6760=TRUE(),$P6760="TRUE"),1,0))</f>
        <v/>
      </c>
      <c r="AL6760">
        <f>IF($C6760="","",IF(AND($V6760="Yes",SUMPRODUCT((LEN(Settings!$F$6:$F$13)&gt;0)*ISNUMBER(SEARCH(Settings!$F$6:$F$13,$O6760)))=0),1,0))</f>
        <v/>
      </c>
      <c r="AM6760">
        <f>IF($AI6760=1,IFERROR(IF(VALUE($C6760)&lt;100000000,VALUE($C6760),1000000000),IFERROR(IF(VALUE(MID($C6760,2,20))&lt;100000000,VALUE(MID($C6760,2,20)),1000000000),1000000000))+ROW()/100000,"")</f>
        <v/>
      </c>
    </row>
    <row r="6761">
      <c r="E6761" s="14" t="n"/>
      <c r="M6761" s="8">
        <f>IF($C6761="","",L6761*T6761/100)</f>
        <v/>
      </c>
      <c r="S6761" s="8" t="n"/>
      <c r="T6761" s="8" t="n"/>
      <c r="W6761">
        <f>IF($C6761="","",IF($AL6761=1,0,IF($AK6761=1,Settings!$C$6,Settings!$C$7))*100)</f>
        <v/>
      </c>
      <c r="X6761" s="8">
        <f>IF($C6761="","",T6761*W6761/100)</f>
        <v/>
      </c>
      <c r="Y6761" s="8">
        <f>IF($C6761="","",T6761-X6761)</f>
        <v/>
      </c>
      <c r="Z6761" s="8">
        <f>IF($C6761="","",Y6761-M6761)</f>
        <v/>
      </c>
      <c r="AD6761" s="8" t="n"/>
      <c r="AG6761" s="14" t="n"/>
      <c r="AI6761">
        <f>IF($C6761="","",IF(COUNTIF($C$2:$C6761,$C6761)=1,1,0))</f>
        <v/>
      </c>
      <c r="AJ6761">
        <f>IF($AI6761=1,SUMPRODUCT(--($AM$2:$AM$7001&lt;$AM6761))+1,"")</f>
        <v/>
      </c>
      <c r="AK6761">
        <f>IF($C6761="","",IF(OR($P6761=TRUE(),$P6761="TRUE"),1,0))</f>
        <v/>
      </c>
      <c r="AL6761">
        <f>IF($C6761="","",IF(AND($V6761="Yes",SUMPRODUCT((LEN(Settings!$F$6:$F$13)&gt;0)*ISNUMBER(SEARCH(Settings!$F$6:$F$13,$O6761)))=0),1,0))</f>
        <v/>
      </c>
      <c r="AM6761">
        <f>IF($AI6761=1,IFERROR(IF(VALUE($C6761)&lt;100000000,VALUE($C6761),1000000000),IFERROR(IF(VALUE(MID($C6761,2,20))&lt;100000000,VALUE(MID($C6761,2,20)),1000000000),1000000000))+ROW()/100000,"")</f>
        <v/>
      </c>
    </row>
    <row r="6762">
      <c r="E6762" s="14" t="n"/>
      <c r="M6762" s="8">
        <f>IF($C6762="","",L6762*T6762/100)</f>
        <v/>
      </c>
      <c r="S6762" s="8" t="n"/>
      <c r="T6762" s="8" t="n"/>
      <c r="W6762">
        <f>IF($C6762="","",IF($AL6762=1,0,IF($AK6762=1,Settings!$C$6,Settings!$C$7))*100)</f>
        <v/>
      </c>
      <c r="X6762" s="8">
        <f>IF($C6762="","",T6762*W6762/100)</f>
        <v/>
      </c>
      <c r="Y6762" s="8">
        <f>IF($C6762="","",T6762-X6762)</f>
        <v/>
      </c>
      <c r="Z6762" s="8">
        <f>IF($C6762="","",Y6762-M6762)</f>
        <v/>
      </c>
      <c r="AD6762" s="8" t="n"/>
      <c r="AG6762" s="14" t="n"/>
      <c r="AI6762">
        <f>IF($C6762="","",IF(COUNTIF($C$2:$C6762,$C6762)=1,1,0))</f>
        <v/>
      </c>
      <c r="AJ6762">
        <f>IF($AI6762=1,SUMPRODUCT(--($AM$2:$AM$7001&lt;$AM6762))+1,"")</f>
        <v/>
      </c>
      <c r="AK6762">
        <f>IF($C6762="","",IF(OR($P6762=TRUE(),$P6762="TRUE"),1,0))</f>
        <v/>
      </c>
      <c r="AL6762">
        <f>IF($C6762="","",IF(AND($V6762="Yes",SUMPRODUCT((LEN(Settings!$F$6:$F$13)&gt;0)*ISNUMBER(SEARCH(Settings!$F$6:$F$13,$O6762)))=0),1,0))</f>
        <v/>
      </c>
      <c r="AM6762">
        <f>IF($AI6762=1,IFERROR(IF(VALUE($C6762)&lt;100000000,VALUE($C6762),1000000000),IFERROR(IF(VALUE(MID($C6762,2,20))&lt;100000000,VALUE(MID($C6762,2,20)),1000000000),1000000000))+ROW()/100000,"")</f>
        <v/>
      </c>
    </row>
    <row r="6763">
      <c r="E6763" s="14" t="n"/>
      <c r="M6763" s="8">
        <f>IF($C6763="","",L6763*T6763/100)</f>
        <v/>
      </c>
      <c r="S6763" s="8" t="n"/>
      <c r="T6763" s="8" t="n"/>
      <c r="W6763">
        <f>IF($C6763="","",IF($AL6763=1,0,IF($AK6763=1,Settings!$C$6,Settings!$C$7))*100)</f>
        <v/>
      </c>
      <c r="X6763" s="8">
        <f>IF($C6763="","",T6763*W6763/100)</f>
        <v/>
      </c>
      <c r="Y6763" s="8">
        <f>IF($C6763="","",T6763-X6763)</f>
        <v/>
      </c>
      <c r="Z6763" s="8">
        <f>IF($C6763="","",Y6763-M6763)</f>
        <v/>
      </c>
      <c r="AD6763" s="8" t="n"/>
      <c r="AG6763" s="14" t="n"/>
      <c r="AI6763">
        <f>IF($C6763="","",IF(COUNTIF($C$2:$C6763,$C6763)=1,1,0))</f>
        <v/>
      </c>
      <c r="AJ6763">
        <f>IF($AI6763=1,SUMPRODUCT(--($AM$2:$AM$7001&lt;$AM6763))+1,"")</f>
        <v/>
      </c>
      <c r="AK6763">
        <f>IF($C6763="","",IF(OR($P6763=TRUE(),$P6763="TRUE"),1,0))</f>
        <v/>
      </c>
      <c r="AL6763">
        <f>IF($C6763="","",IF(AND($V6763="Yes",SUMPRODUCT((LEN(Settings!$F$6:$F$13)&gt;0)*ISNUMBER(SEARCH(Settings!$F$6:$F$13,$O6763)))=0),1,0))</f>
        <v/>
      </c>
      <c r="AM6763">
        <f>IF($AI6763=1,IFERROR(IF(VALUE($C6763)&lt;100000000,VALUE($C6763),1000000000),IFERROR(IF(VALUE(MID($C6763,2,20))&lt;100000000,VALUE(MID($C6763,2,20)),1000000000),1000000000))+ROW()/100000,"")</f>
        <v/>
      </c>
    </row>
    <row r="6764">
      <c r="E6764" s="14" t="n"/>
      <c r="M6764" s="8">
        <f>IF($C6764="","",L6764*T6764/100)</f>
        <v/>
      </c>
      <c r="S6764" s="8" t="n"/>
      <c r="T6764" s="8" t="n"/>
      <c r="W6764">
        <f>IF($C6764="","",IF($AL6764=1,0,IF($AK6764=1,Settings!$C$6,Settings!$C$7))*100)</f>
        <v/>
      </c>
      <c r="X6764" s="8">
        <f>IF($C6764="","",T6764*W6764/100)</f>
        <v/>
      </c>
      <c r="Y6764" s="8">
        <f>IF($C6764="","",T6764-X6764)</f>
        <v/>
      </c>
      <c r="Z6764" s="8">
        <f>IF($C6764="","",Y6764-M6764)</f>
        <v/>
      </c>
      <c r="AD6764" s="8" t="n"/>
      <c r="AG6764" s="14" t="n"/>
      <c r="AI6764">
        <f>IF($C6764="","",IF(COUNTIF($C$2:$C6764,$C6764)=1,1,0))</f>
        <v/>
      </c>
      <c r="AJ6764">
        <f>IF($AI6764=1,SUMPRODUCT(--($AM$2:$AM$7001&lt;$AM6764))+1,"")</f>
        <v/>
      </c>
      <c r="AK6764">
        <f>IF($C6764="","",IF(OR($P6764=TRUE(),$P6764="TRUE"),1,0))</f>
        <v/>
      </c>
      <c r="AL6764">
        <f>IF($C6764="","",IF(AND($V6764="Yes",SUMPRODUCT((LEN(Settings!$F$6:$F$13)&gt;0)*ISNUMBER(SEARCH(Settings!$F$6:$F$13,$O6764)))=0),1,0))</f>
        <v/>
      </c>
      <c r="AM6764">
        <f>IF($AI6764=1,IFERROR(IF(VALUE($C6764)&lt;100000000,VALUE($C6764),1000000000),IFERROR(IF(VALUE(MID($C6764,2,20))&lt;100000000,VALUE(MID($C6764,2,20)),1000000000),1000000000))+ROW()/100000,"")</f>
        <v/>
      </c>
    </row>
    <row r="6765">
      <c r="E6765" s="14" t="n"/>
      <c r="M6765" s="8">
        <f>IF($C6765="","",L6765*T6765/100)</f>
        <v/>
      </c>
      <c r="S6765" s="8" t="n"/>
      <c r="T6765" s="8" t="n"/>
      <c r="W6765">
        <f>IF($C6765="","",IF($AL6765=1,0,IF($AK6765=1,Settings!$C$6,Settings!$C$7))*100)</f>
        <v/>
      </c>
      <c r="X6765" s="8">
        <f>IF($C6765="","",T6765*W6765/100)</f>
        <v/>
      </c>
      <c r="Y6765" s="8">
        <f>IF($C6765="","",T6765-X6765)</f>
        <v/>
      </c>
      <c r="Z6765" s="8">
        <f>IF($C6765="","",Y6765-M6765)</f>
        <v/>
      </c>
      <c r="AD6765" s="8" t="n"/>
      <c r="AG6765" s="14" t="n"/>
      <c r="AI6765">
        <f>IF($C6765="","",IF(COUNTIF($C$2:$C6765,$C6765)=1,1,0))</f>
        <v/>
      </c>
      <c r="AJ6765">
        <f>IF($AI6765=1,SUMPRODUCT(--($AM$2:$AM$7001&lt;$AM6765))+1,"")</f>
        <v/>
      </c>
      <c r="AK6765">
        <f>IF($C6765="","",IF(OR($P6765=TRUE(),$P6765="TRUE"),1,0))</f>
        <v/>
      </c>
      <c r="AL6765">
        <f>IF($C6765="","",IF(AND($V6765="Yes",SUMPRODUCT((LEN(Settings!$F$6:$F$13)&gt;0)*ISNUMBER(SEARCH(Settings!$F$6:$F$13,$O6765)))=0),1,0))</f>
        <v/>
      </c>
      <c r="AM6765">
        <f>IF($AI6765=1,IFERROR(IF(VALUE($C6765)&lt;100000000,VALUE($C6765),1000000000),IFERROR(IF(VALUE(MID($C6765,2,20))&lt;100000000,VALUE(MID($C6765,2,20)),1000000000),1000000000))+ROW()/100000,"")</f>
        <v/>
      </c>
    </row>
    <row r="6766">
      <c r="E6766" s="14" t="n"/>
      <c r="M6766" s="8">
        <f>IF($C6766="","",L6766*T6766/100)</f>
        <v/>
      </c>
      <c r="S6766" s="8" t="n"/>
      <c r="T6766" s="8" t="n"/>
      <c r="W6766">
        <f>IF($C6766="","",IF($AL6766=1,0,IF($AK6766=1,Settings!$C$6,Settings!$C$7))*100)</f>
        <v/>
      </c>
      <c r="X6766" s="8">
        <f>IF($C6766="","",T6766*W6766/100)</f>
        <v/>
      </c>
      <c r="Y6766" s="8">
        <f>IF($C6766="","",T6766-X6766)</f>
        <v/>
      </c>
      <c r="Z6766" s="8">
        <f>IF($C6766="","",Y6766-M6766)</f>
        <v/>
      </c>
      <c r="AD6766" s="8" t="n"/>
      <c r="AG6766" s="14" t="n"/>
      <c r="AI6766">
        <f>IF($C6766="","",IF(COUNTIF($C$2:$C6766,$C6766)=1,1,0))</f>
        <v/>
      </c>
      <c r="AJ6766">
        <f>IF($AI6766=1,SUMPRODUCT(--($AM$2:$AM$7001&lt;$AM6766))+1,"")</f>
        <v/>
      </c>
      <c r="AK6766">
        <f>IF($C6766="","",IF(OR($P6766=TRUE(),$P6766="TRUE"),1,0))</f>
        <v/>
      </c>
      <c r="AL6766">
        <f>IF($C6766="","",IF(AND($V6766="Yes",SUMPRODUCT((LEN(Settings!$F$6:$F$13)&gt;0)*ISNUMBER(SEARCH(Settings!$F$6:$F$13,$O6766)))=0),1,0))</f>
        <v/>
      </c>
      <c r="AM6766">
        <f>IF($AI6766=1,IFERROR(IF(VALUE($C6766)&lt;100000000,VALUE($C6766),1000000000),IFERROR(IF(VALUE(MID($C6766,2,20))&lt;100000000,VALUE(MID($C6766,2,20)),1000000000),1000000000))+ROW()/100000,"")</f>
        <v/>
      </c>
    </row>
    <row r="6767">
      <c r="E6767" s="14" t="n"/>
      <c r="M6767" s="8">
        <f>IF($C6767="","",L6767*T6767/100)</f>
        <v/>
      </c>
      <c r="S6767" s="8" t="n"/>
      <c r="T6767" s="8" t="n"/>
      <c r="W6767">
        <f>IF($C6767="","",IF($AL6767=1,0,IF($AK6767=1,Settings!$C$6,Settings!$C$7))*100)</f>
        <v/>
      </c>
      <c r="X6767" s="8">
        <f>IF($C6767="","",T6767*W6767/100)</f>
        <v/>
      </c>
      <c r="Y6767" s="8">
        <f>IF($C6767="","",T6767-X6767)</f>
        <v/>
      </c>
      <c r="Z6767" s="8">
        <f>IF($C6767="","",Y6767-M6767)</f>
        <v/>
      </c>
      <c r="AD6767" s="8" t="n"/>
      <c r="AG6767" s="14" t="n"/>
      <c r="AI6767">
        <f>IF($C6767="","",IF(COUNTIF($C$2:$C6767,$C6767)=1,1,0))</f>
        <v/>
      </c>
      <c r="AJ6767">
        <f>IF($AI6767=1,SUMPRODUCT(--($AM$2:$AM$7001&lt;$AM6767))+1,"")</f>
        <v/>
      </c>
      <c r="AK6767">
        <f>IF($C6767="","",IF(OR($P6767=TRUE(),$P6767="TRUE"),1,0))</f>
        <v/>
      </c>
      <c r="AL6767">
        <f>IF($C6767="","",IF(AND($V6767="Yes",SUMPRODUCT((LEN(Settings!$F$6:$F$13)&gt;0)*ISNUMBER(SEARCH(Settings!$F$6:$F$13,$O6767)))=0),1,0))</f>
        <v/>
      </c>
      <c r="AM6767">
        <f>IF($AI6767=1,IFERROR(IF(VALUE($C6767)&lt;100000000,VALUE($C6767),1000000000),IFERROR(IF(VALUE(MID($C6767,2,20))&lt;100000000,VALUE(MID($C6767,2,20)),1000000000),1000000000))+ROW()/100000,"")</f>
        <v/>
      </c>
    </row>
    <row r="6768">
      <c r="E6768" s="14" t="n"/>
      <c r="M6768" s="8">
        <f>IF($C6768="","",L6768*T6768/100)</f>
        <v/>
      </c>
      <c r="S6768" s="8" t="n"/>
      <c r="T6768" s="8" t="n"/>
      <c r="W6768">
        <f>IF($C6768="","",IF($AL6768=1,0,IF($AK6768=1,Settings!$C$6,Settings!$C$7))*100)</f>
        <v/>
      </c>
      <c r="X6768" s="8">
        <f>IF($C6768="","",T6768*W6768/100)</f>
        <v/>
      </c>
      <c r="Y6768" s="8">
        <f>IF($C6768="","",T6768-X6768)</f>
        <v/>
      </c>
      <c r="Z6768" s="8">
        <f>IF($C6768="","",Y6768-M6768)</f>
        <v/>
      </c>
      <c r="AD6768" s="8" t="n"/>
      <c r="AG6768" s="14" t="n"/>
      <c r="AI6768">
        <f>IF($C6768="","",IF(COUNTIF($C$2:$C6768,$C6768)=1,1,0))</f>
        <v/>
      </c>
      <c r="AJ6768">
        <f>IF($AI6768=1,SUMPRODUCT(--($AM$2:$AM$7001&lt;$AM6768))+1,"")</f>
        <v/>
      </c>
      <c r="AK6768">
        <f>IF($C6768="","",IF(OR($P6768=TRUE(),$P6768="TRUE"),1,0))</f>
        <v/>
      </c>
      <c r="AL6768">
        <f>IF($C6768="","",IF(AND($V6768="Yes",SUMPRODUCT((LEN(Settings!$F$6:$F$13)&gt;0)*ISNUMBER(SEARCH(Settings!$F$6:$F$13,$O6768)))=0),1,0))</f>
        <v/>
      </c>
      <c r="AM6768">
        <f>IF($AI6768=1,IFERROR(IF(VALUE($C6768)&lt;100000000,VALUE($C6768),1000000000),IFERROR(IF(VALUE(MID($C6768,2,20))&lt;100000000,VALUE(MID($C6768,2,20)),1000000000),1000000000))+ROW()/100000,"")</f>
        <v/>
      </c>
    </row>
    <row r="6769">
      <c r="E6769" s="14" t="n"/>
      <c r="M6769" s="8">
        <f>IF($C6769="","",L6769*T6769/100)</f>
        <v/>
      </c>
      <c r="S6769" s="8" t="n"/>
      <c r="T6769" s="8" t="n"/>
      <c r="W6769">
        <f>IF($C6769="","",IF($AL6769=1,0,IF($AK6769=1,Settings!$C$6,Settings!$C$7))*100)</f>
        <v/>
      </c>
      <c r="X6769" s="8">
        <f>IF($C6769="","",T6769*W6769/100)</f>
        <v/>
      </c>
      <c r="Y6769" s="8">
        <f>IF($C6769="","",T6769-X6769)</f>
        <v/>
      </c>
      <c r="Z6769" s="8">
        <f>IF($C6769="","",Y6769-M6769)</f>
        <v/>
      </c>
      <c r="AD6769" s="8" t="n"/>
      <c r="AG6769" s="14" t="n"/>
      <c r="AI6769">
        <f>IF($C6769="","",IF(COUNTIF($C$2:$C6769,$C6769)=1,1,0))</f>
        <v/>
      </c>
      <c r="AJ6769">
        <f>IF($AI6769=1,SUMPRODUCT(--($AM$2:$AM$7001&lt;$AM6769))+1,"")</f>
        <v/>
      </c>
      <c r="AK6769">
        <f>IF($C6769="","",IF(OR($P6769=TRUE(),$P6769="TRUE"),1,0))</f>
        <v/>
      </c>
      <c r="AL6769">
        <f>IF($C6769="","",IF(AND($V6769="Yes",SUMPRODUCT((LEN(Settings!$F$6:$F$13)&gt;0)*ISNUMBER(SEARCH(Settings!$F$6:$F$13,$O6769)))=0),1,0))</f>
        <v/>
      </c>
      <c r="AM6769">
        <f>IF($AI6769=1,IFERROR(IF(VALUE($C6769)&lt;100000000,VALUE($C6769),1000000000),IFERROR(IF(VALUE(MID($C6769,2,20))&lt;100000000,VALUE(MID($C6769,2,20)),1000000000),1000000000))+ROW()/100000,"")</f>
        <v/>
      </c>
    </row>
    <row r="6770">
      <c r="E6770" s="14" t="n"/>
      <c r="M6770" s="8">
        <f>IF($C6770="","",L6770*T6770/100)</f>
        <v/>
      </c>
      <c r="S6770" s="8" t="n"/>
      <c r="T6770" s="8" t="n"/>
      <c r="W6770">
        <f>IF($C6770="","",IF($AL6770=1,0,IF($AK6770=1,Settings!$C$6,Settings!$C$7))*100)</f>
        <v/>
      </c>
      <c r="X6770" s="8">
        <f>IF($C6770="","",T6770*W6770/100)</f>
        <v/>
      </c>
      <c r="Y6770" s="8">
        <f>IF($C6770="","",T6770-X6770)</f>
        <v/>
      </c>
      <c r="Z6770" s="8">
        <f>IF($C6770="","",Y6770-M6770)</f>
        <v/>
      </c>
      <c r="AD6770" s="8" t="n"/>
      <c r="AG6770" s="14" t="n"/>
      <c r="AI6770">
        <f>IF($C6770="","",IF(COUNTIF($C$2:$C6770,$C6770)=1,1,0))</f>
        <v/>
      </c>
      <c r="AJ6770">
        <f>IF($AI6770=1,SUMPRODUCT(--($AM$2:$AM$7001&lt;$AM6770))+1,"")</f>
        <v/>
      </c>
      <c r="AK6770">
        <f>IF($C6770="","",IF(OR($P6770=TRUE(),$P6770="TRUE"),1,0))</f>
        <v/>
      </c>
      <c r="AL6770">
        <f>IF($C6770="","",IF(AND($V6770="Yes",SUMPRODUCT((LEN(Settings!$F$6:$F$13)&gt;0)*ISNUMBER(SEARCH(Settings!$F$6:$F$13,$O6770)))=0),1,0))</f>
        <v/>
      </c>
      <c r="AM6770">
        <f>IF($AI6770=1,IFERROR(IF(VALUE($C6770)&lt;100000000,VALUE($C6770),1000000000),IFERROR(IF(VALUE(MID($C6770,2,20))&lt;100000000,VALUE(MID($C6770,2,20)),1000000000),1000000000))+ROW()/100000,"")</f>
        <v/>
      </c>
    </row>
    <row r="6771">
      <c r="E6771" s="14" t="n"/>
      <c r="M6771" s="8">
        <f>IF($C6771="","",L6771*T6771/100)</f>
        <v/>
      </c>
      <c r="S6771" s="8" t="n"/>
      <c r="T6771" s="8" t="n"/>
      <c r="W6771">
        <f>IF($C6771="","",IF($AL6771=1,0,IF($AK6771=1,Settings!$C$6,Settings!$C$7))*100)</f>
        <v/>
      </c>
      <c r="X6771" s="8">
        <f>IF($C6771="","",T6771*W6771/100)</f>
        <v/>
      </c>
      <c r="Y6771" s="8">
        <f>IF($C6771="","",T6771-X6771)</f>
        <v/>
      </c>
      <c r="Z6771" s="8">
        <f>IF($C6771="","",Y6771-M6771)</f>
        <v/>
      </c>
      <c r="AD6771" s="8" t="n"/>
      <c r="AG6771" s="14" t="n"/>
      <c r="AI6771">
        <f>IF($C6771="","",IF(COUNTIF($C$2:$C6771,$C6771)=1,1,0))</f>
        <v/>
      </c>
      <c r="AJ6771">
        <f>IF($AI6771=1,SUMPRODUCT(--($AM$2:$AM$7001&lt;$AM6771))+1,"")</f>
        <v/>
      </c>
      <c r="AK6771">
        <f>IF($C6771="","",IF(OR($P6771=TRUE(),$P6771="TRUE"),1,0))</f>
        <v/>
      </c>
      <c r="AL6771">
        <f>IF($C6771="","",IF(AND($V6771="Yes",SUMPRODUCT((LEN(Settings!$F$6:$F$13)&gt;0)*ISNUMBER(SEARCH(Settings!$F$6:$F$13,$O6771)))=0),1,0))</f>
        <v/>
      </c>
      <c r="AM6771">
        <f>IF($AI6771=1,IFERROR(IF(VALUE($C6771)&lt;100000000,VALUE($C6771),1000000000),IFERROR(IF(VALUE(MID($C6771,2,20))&lt;100000000,VALUE(MID($C6771,2,20)),1000000000),1000000000))+ROW()/100000,"")</f>
        <v/>
      </c>
    </row>
    <row r="6772">
      <c r="E6772" s="14" t="n"/>
      <c r="M6772" s="8">
        <f>IF($C6772="","",L6772*T6772/100)</f>
        <v/>
      </c>
      <c r="S6772" s="8" t="n"/>
      <c r="T6772" s="8" t="n"/>
      <c r="W6772">
        <f>IF($C6772="","",IF($AL6772=1,0,IF($AK6772=1,Settings!$C$6,Settings!$C$7))*100)</f>
        <v/>
      </c>
      <c r="X6772" s="8">
        <f>IF($C6772="","",T6772*W6772/100)</f>
        <v/>
      </c>
      <c r="Y6772" s="8">
        <f>IF($C6772="","",T6772-X6772)</f>
        <v/>
      </c>
      <c r="Z6772" s="8">
        <f>IF($C6772="","",Y6772-M6772)</f>
        <v/>
      </c>
      <c r="AD6772" s="8" t="n"/>
      <c r="AG6772" s="14" t="n"/>
      <c r="AI6772">
        <f>IF($C6772="","",IF(COUNTIF($C$2:$C6772,$C6772)=1,1,0))</f>
        <v/>
      </c>
      <c r="AJ6772">
        <f>IF($AI6772=1,SUMPRODUCT(--($AM$2:$AM$7001&lt;$AM6772))+1,"")</f>
        <v/>
      </c>
      <c r="AK6772">
        <f>IF($C6772="","",IF(OR($P6772=TRUE(),$P6772="TRUE"),1,0))</f>
        <v/>
      </c>
      <c r="AL6772">
        <f>IF($C6772="","",IF(AND($V6772="Yes",SUMPRODUCT((LEN(Settings!$F$6:$F$13)&gt;0)*ISNUMBER(SEARCH(Settings!$F$6:$F$13,$O6772)))=0),1,0))</f>
        <v/>
      </c>
      <c r="AM6772">
        <f>IF($AI6772=1,IFERROR(IF(VALUE($C6772)&lt;100000000,VALUE($C6772),1000000000),IFERROR(IF(VALUE(MID($C6772,2,20))&lt;100000000,VALUE(MID($C6772,2,20)),1000000000),1000000000))+ROW()/100000,"")</f>
        <v/>
      </c>
    </row>
    <row r="6773">
      <c r="E6773" s="14" t="n"/>
      <c r="M6773" s="8">
        <f>IF($C6773="","",L6773*T6773/100)</f>
        <v/>
      </c>
      <c r="S6773" s="8" t="n"/>
      <c r="T6773" s="8" t="n"/>
      <c r="W6773">
        <f>IF($C6773="","",IF($AL6773=1,0,IF($AK6773=1,Settings!$C$6,Settings!$C$7))*100)</f>
        <v/>
      </c>
      <c r="X6773" s="8">
        <f>IF($C6773="","",T6773*W6773/100)</f>
        <v/>
      </c>
      <c r="Y6773" s="8">
        <f>IF($C6773="","",T6773-X6773)</f>
        <v/>
      </c>
      <c r="Z6773" s="8">
        <f>IF($C6773="","",Y6773-M6773)</f>
        <v/>
      </c>
      <c r="AD6773" s="8" t="n"/>
      <c r="AG6773" s="14" t="n"/>
      <c r="AI6773">
        <f>IF($C6773="","",IF(COUNTIF($C$2:$C6773,$C6773)=1,1,0))</f>
        <v/>
      </c>
      <c r="AJ6773">
        <f>IF($AI6773=1,SUMPRODUCT(--($AM$2:$AM$7001&lt;$AM6773))+1,"")</f>
        <v/>
      </c>
      <c r="AK6773">
        <f>IF($C6773="","",IF(OR($P6773=TRUE(),$P6773="TRUE"),1,0))</f>
        <v/>
      </c>
      <c r="AL6773">
        <f>IF($C6773="","",IF(AND($V6773="Yes",SUMPRODUCT((LEN(Settings!$F$6:$F$13)&gt;0)*ISNUMBER(SEARCH(Settings!$F$6:$F$13,$O6773)))=0),1,0))</f>
        <v/>
      </c>
      <c r="AM6773">
        <f>IF($AI6773=1,IFERROR(IF(VALUE($C6773)&lt;100000000,VALUE($C6773),1000000000),IFERROR(IF(VALUE(MID($C6773,2,20))&lt;100000000,VALUE(MID($C6773,2,20)),1000000000),1000000000))+ROW()/100000,"")</f>
        <v/>
      </c>
    </row>
    <row r="6774">
      <c r="E6774" s="14" t="n"/>
      <c r="M6774" s="8">
        <f>IF($C6774="","",L6774*T6774/100)</f>
        <v/>
      </c>
      <c r="S6774" s="8" t="n"/>
      <c r="T6774" s="8" t="n"/>
      <c r="W6774">
        <f>IF($C6774="","",IF($AL6774=1,0,IF($AK6774=1,Settings!$C$6,Settings!$C$7))*100)</f>
        <v/>
      </c>
      <c r="X6774" s="8">
        <f>IF($C6774="","",T6774*W6774/100)</f>
        <v/>
      </c>
      <c r="Y6774" s="8">
        <f>IF($C6774="","",T6774-X6774)</f>
        <v/>
      </c>
      <c r="Z6774" s="8">
        <f>IF($C6774="","",Y6774-M6774)</f>
        <v/>
      </c>
      <c r="AD6774" s="8" t="n"/>
      <c r="AG6774" s="14" t="n"/>
      <c r="AI6774">
        <f>IF($C6774="","",IF(COUNTIF($C$2:$C6774,$C6774)=1,1,0))</f>
        <v/>
      </c>
      <c r="AJ6774">
        <f>IF($AI6774=1,SUMPRODUCT(--($AM$2:$AM$7001&lt;$AM6774))+1,"")</f>
        <v/>
      </c>
      <c r="AK6774">
        <f>IF($C6774="","",IF(OR($P6774=TRUE(),$P6774="TRUE"),1,0))</f>
        <v/>
      </c>
      <c r="AL6774">
        <f>IF($C6774="","",IF(AND($V6774="Yes",SUMPRODUCT((LEN(Settings!$F$6:$F$13)&gt;0)*ISNUMBER(SEARCH(Settings!$F$6:$F$13,$O6774)))=0),1,0))</f>
        <v/>
      </c>
      <c r="AM6774">
        <f>IF($AI6774=1,IFERROR(IF(VALUE($C6774)&lt;100000000,VALUE($C6774),1000000000),IFERROR(IF(VALUE(MID($C6774,2,20))&lt;100000000,VALUE(MID($C6774,2,20)),1000000000),1000000000))+ROW()/100000,"")</f>
        <v/>
      </c>
    </row>
    <row r="6775">
      <c r="E6775" s="14" t="n"/>
      <c r="M6775" s="8">
        <f>IF($C6775="","",L6775*T6775/100)</f>
        <v/>
      </c>
      <c r="S6775" s="8" t="n"/>
      <c r="T6775" s="8" t="n"/>
      <c r="W6775">
        <f>IF($C6775="","",IF($AL6775=1,0,IF($AK6775=1,Settings!$C$6,Settings!$C$7))*100)</f>
        <v/>
      </c>
      <c r="X6775" s="8">
        <f>IF($C6775="","",T6775*W6775/100)</f>
        <v/>
      </c>
      <c r="Y6775" s="8">
        <f>IF($C6775="","",T6775-X6775)</f>
        <v/>
      </c>
      <c r="Z6775" s="8">
        <f>IF($C6775="","",Y6775-M6775)</f>
        <v/>
      </c>
      <c r="AD6775" s="8" t="n"/>
      <c r="AG6775" s="14" t="n"/>
      <c r="AI6775">
        <f>IF($C6775="","",IF(COUNTIF($C$2:$C6775,$C6775)=1,1,0))</f>
        <v/>
      </c>
      <c r="AJ6775">
        <f>IF($AI6775=1,SUMPRODUCT(--($AM$2:$AM$7001&lt;$AM6775))+1,"")</f>
        <v/>
      </c>
      <c r="AK6775">
        <f>IF($C6775="","",IF(OR($P6775=TRUE(),$P6775="TRUE"),1,0))</f>
        <v/>
      </c>
      <c r="AL6775">
        <f>IF($C6775="","",IF(AND($V6775="Yes",SUMPRODUCT((LEN(Settings!$F$6:$F$13)&gt;0)*ISNUMBER(SEARCH(Settings!$F$6:$F$13,$O6775)))=0),1,0))</f>
        <v/>
      </c>
      <c r="AM6775">
        <f>IF($AI6775=1,IFERROR(IF(VALUE($C6775)&lt;100000000,VALUE($C6775),1000000000),IFERROR(IF(VALUE(MID($C6775,2,20))&lt;100000000,VALUE(MID($C6775,2,20)),1000000000),1000000000))+ROW()/100000,"")</f>
        <v/>
      </c>
    </row>
    <row r="6776">
      <c r="E6776" s="14" t="n"/>
      <c r="M6776" s="8">
        <f>IF($C6776="","",L6776*T6776/100)</f>
        <v/>
      </c>
      <c r="S6776" s="8" t="n"/>
      <c r="T6776" s="8" t="n"/>
      <c r="W6776">
        <f>IF($C6776="","",IF($AL6776=1,0,IF($AK6776=1,Settings!$C$6,Settings!$C$7))*100)</f>
        <v/>
      </c>
      <c r="X6776" s="8">
        <f>IF($C6776="","",T6776*W6776/100)</f>
        <v/>
      </c>
      <c r="Y6776" s="8">
        <f>IF($C6776="","",T6776-X6776)</f>
        <v/>
      </c>
      <c r="Z6776" s="8">
        <f>IF($C6776="","",Y6776-M6776)</f>
        <v/>
      </c>
      <c r="AD6776" s="8" t="n"/>
      <c r="AG6776" s="14" t="n"/>
      <c r="AI6776">
        <f>IF($C6776="","",IF(COUNTIF($C$2:$C6776,$C6776)=1,1,0))</f>
        <v/>
      </c>
      <c r="AJ6776">
        <f>IF($AI6776=1,SUMPRODUCT(--($AM$2:$AM$7001&lt;$AM6776))+1,"")</f>
        <v/>
      </c>
      <c r="AK6776">
        <f>IF($C6776="","",IF(OR($P6776=TRUE(),$P6776="TRUE"),1,0))</f>
        <v/>
      </c>
      <c r="AL6776">
        <f>IF($C6776="","",IF(AND($V6776="Yes",SUMPRODUCT((LEN(Settings!$F$6:$F$13)&gt;0)*ISNUMBER(SEARCH(Settings!$F$6:$F$13,$O6776)))=0),1,0))</f>
        <v/>
      </c>
      <c r="AM6776">
        <f>IF($AI6776=1,IFERROR(IF(VALUE($C6776)&lt;100000000,VALUE($C6776),1000000000),IFERROR(IF(VALUE(MID($C6776,2,20))&lt;100000000,VALUE(MID($C6776,2,20)),1000000000),1000000000))+ROW()/100000,"")</f>
        <v/>
      </c>
    </row>
    <row r="6777">
      <c r="E6777" s="14" t="n"/>
      <c r="M6777" s="8">
        <f>IF($C6777="","",L6777*T6777/100)</f>
        <v/>
      </c>
      <c r="S6777" s="8" t="n"/>
      <c r="T6777" s="8" t="n"/>
      <c r="W6777">
        <f>IF($C6777="","",IF($AL6777=1,0,IF($AK6777=1,Settings!$C$6,Settings!$C$7))*100)</f>
        <v/>
      </c>
      <c r="X6777" s="8">
        <f>IF($C6777="","",T6777*W6777/100)</f>
        <v/>
      </c>
      <c r="Y6777" s="8">
        <f>IF($C6777="","",T6777-X6777)</f>
        <v/>
      </c>
      <c r="Z6777" s="8">
        <f>IF($C6777="","",Y6777-M6777)</f>
        <v/>
      </c>
      <c r="AD6777" s="8" t="n"/>
      <c r="AG6777" s="14" t="n"/>
      <c r="AI6777">
        <f>IF($C6777="","",IF(COUNTIF($C$2:$C6777,$C6777)=1,1,0))</f>
        <v/>
      </c>
      <c r="AJ6777">
        <f>IF($AI6777=1,SUMPRODUCT(--($AM$2:$AM$7001&lt;$AM6777))+1,"")</f>
        <v/>
      </c>
      <c r="AK6777">
        <f>IF($C6777="","",IF(OR($P6777=TRUE(),$P6777="TRUE"),1,0))</f>
        <v/>
      </c>
      <c r="AL6777">
        <f>IF($C6777="","",IF(AND($V6777="Yes",SUMPRODUCT((LEN(Settings!$F$6:$F$13)&gt;0)*ISNUMBER(SEARCH(Settings!$F$6:$F$13,$O6777)))=0),1,0))</f>
        <v/>
      </c>
      <c r="AM6777">
        <f>IF($AI6777=1,IFERROR(IF(VALUE($C6777)&lt;100000000,VALUE($C6777),1000000000),IFERROR(IF(VALUE(MID($C6777,2,20))&lt;100000000,VALUE(MID($C6777,2,20)),1000000000),1000000000))+ROW()/100000,"")</f>
        <v/>
      </c>
    </row>
    <row r="6778">
      <c r="E6778" s="14" t="n"/>
      <c r="M6778" s="8">
        <f>IF($C6778="","",L6778*T6778/100)</f>
        <v/>
      </c>
      <c r="S6778" s="8" t="n"/>
      <c r="T6778" s="8" t="n"/>
      <c r="W6778">
        <f>IF($C6778="","",IF($AL6778=1,0,IF($AK6778=1,Settings!$C$6,Settings!$C$7))*100)</f>
        <v/>
      </c>
      <c r="X6778" s="8">
        <f>IF($C6778="","",T6778*W6778/100)</f>
        <v/>
      </c>
      <c r="Y6778" s="8">
        <f>IF($C6778="","",T6778-X6778)</f>
        <v/>
      </c>
      <c r="Z6778" s="8">
        <f>IF($C6778="","",Y6778-M6778)</f>
        <v/>
      </c>
      <c r="AD6778" s="8" t="n"/>
      <c r="AG6778" s="14" t="n"/>
      <c r="AI6778">
        <f>IF($C6778="","",IF(COUNTIF($C$2:$C6778,$C6778)=1,1,0))</f>
        <v/>
      </c>
      <c r="AJ6778">
        <f>IF($AI6778=1,SUMPRODUCT(--($AM$2:$AM$7001&lt;$AM6778))+1,"")</f>
        <v/>
      </c>
      <c r="AK6778">
        <f>IF($C6778="","",IF(OR($P6778=TRUE(),$P6778="TRUE"),1,0))</f>
        <v/>
      </c>
      <c r="AL6778">
        <f>IF($C6778="","",IF(AND($V6778="Yes",SUMPRODUCT((LEN(Settings!$F$6:$F$13)&gt;0)*ISNUMBER(SEARCH(Settings!$F$6:$F$13,$O6778)))=0),1,0))</f>
        <v/>
      </c>
      <c r="AM6778">
        <f>IF($AI6778=1,IFERROR(IF(VALUE($C6778)&lt;100000000,VALUE($C6778),1000000000),IFERROR(IF(VALUE(MID($C6778,2,20))&lt;100000000,VALUE(MID($C6778,2,20)),1000000000),1000000000))+ROW()/100000,"")</f>
        <v/>
      </c>
    </row>
    <row r="6779">
      <c r="E6779" s="14" t="n"/>
      <c r="M6779" s="8">
        <f>IF($C6779="","",L6779*T6779/100)</f>
        <v/>
      </c>
      <c r="S6779" s="8" t="n"/>
      <c r="T6779" s="8" t="n"/>
      <c r="W6779">
        <f>IF($C6779="","",IF($AL6779=1,0,IF($AK6779=1,Settings!$C$6,Settings!$C$7))*100)</f>
        <v/>
      </c>
      <c r="X6779" s="8">
        <f>IF($C6779="","",T6779*W6779/100)</f>
        <v/>
      </c>
      <c r="Y6779" s="8">
        <f>IF($C6779="","",T6779-X6779)</f>
        <v/>
      </c>
      <c r="Z6779" s="8">
        <f>IF($C6779="","",Y6779-M6779)</f>
        <v/>
      </c>
      <c r="AD6779" s="8" t="n"/>
      <c r="AG6779" s="14" t="n"/>
      <c r="AI6779">
        <f>IF($C6779="","",IF(COUNTIF($C$2:$C6779,$C6779)=1,1,0))</f>
        <v/>
      </c>
      <c r="AJ6779">
        <f>IF($AI6779=1,SUMPRODUCT(--($AM$2:$AM$7001&lt;$AM6779))+1,"")</f>
        <v/>
      </c>
      <c r="AK6779">
        <f>IF($C6779="","",IF(OR($P6779=TRUE(),$P6779="TRUE"),1,0))</f>
        <v/>
      </c>
      <c r="AL6779">
        <f>IF($C6779="","",IF(AND($V6779="Yes",SUMPRODUCT((LEN(Settings!$F$6:$F$13)&gt;0)*ISNUMBER(SEARCH(Settings!$F$6:$F$13,$O6779)))=0),1,0))</f>
        <v/>
      </c>
      <c r="AM6779">
        <f>IF($AI6779=1,IFERROR(IF(VALUE($C6779)&lt;100000000,VALUE($C6779),1000000000),IFERROR(IF(VALUE(MID($C6779,2,20))&lt;100000000,VALUE(MID($C6779,2,20)),1000000000),1000000000))+ROW()/100000,"")</f>
        <v/>
      </c>
    </row>
    <row r="6780">
      <c r="E6780" s="14" t="n"/>
      <c r="M6780" s="8">
        <f>IF($C6780="","",L6780*T6780/100)</f>
        <v/>
      </c>
      <c r="S6780" s="8" t="n"/>
      <c r="T6780" s="8" t="n"/>
      <c r="W6780">
        <f>IF($C6780="","",IF($AL6780=1,0,IF($AK6780=1,Settings!$C$6,Settings!$C$7))*100)</f>
        <v/>
      </c>
      <c r="X6780" s="8">
        <f>IF($C6780="","",T6780*W6780/100)</f>
        <v/>
      </c>
      <c r="Y6780" s="8">
        <f>IF($C6780="","",T6780-X6780)</f>
        <v/>
      </c>
      <c r="Z6780" s="8">
        <f>IF($C6780="","",Y6780-M6780)</f>
        <v/>
      </c>
      <c r="AD6780" s="8" t="n"/>
      <c r="AG6780" s="14" t="n"/>
      <c r="AI6780">
        <f>IF($C6780="","",IF(COUNTIF($C$2:$C6780,$C6780)=1,1,0))</f>
        <v/>
      </c>
      <c r="AJ6780">
        <f>IF($AI6780=1,SUMPRODUCT(--($AM$2:$AM$7001&lt;$AM6780))+1,"")</f>
        <v/>
      </c>
      <c r="AK6780">
        <f>IF($C6780="","",IF(OR($P6780=TRUE(),$P6780="TRUE"),1,0))</f>
        <v/>
      </c>
      <c r="AL6780">
        <f>IF($C6780="","",IF(AND($V6780="Yes",SUMPRODUCT((LEN(Settings!$F$6:$F$13)&gt;0)*ISNUMBER(SEARCH(Settings!$F$6:$F$13,$O6780)))=0),1,0))</f>
        <v/>
      </c>
      <c r="AM6780">
        <f>IF($AI6780=1,IFERROR(IF(VALUE($C6780)&lt;100000000,VALUE($C6780),1000000000),IFERROR(IF(VALUE(MID($C6780,2,20))&lt;100000000,VALUE(MID($C6780,2,20)),1000000000),1000000000))+ROW()/100000,"")</f>
        <v/>
      </c>
    </row>
    <row r="6781">
      <c r="E6781" s="14" t="n"/>
      <c r="M6781" s="8">
        <f>IF($C6781="","",L6781*T6781/100)</f>
        <v/>
      </c>
      <c r="S6781" s="8" t="n"/>
      <c r="T6781" s="8" t="n"/>
      <c r="W6781">
        <f>IF($C6781="","",IF($AL6781=1,0,IF($AK6781=1,Settings!$C$6,Settings!$C$7))*100)</f>
        <v/>
      </c>
      <c r="X6781" s="8">
        <f>IF($C6781="","",T6781*W6781/100)</f>
        <v/>
      </c>
      <c r="Y6781" s="8">
        <f>IF($C6781="","",T6781-X6781)</f>
        <v/>
      </c>
      <c r="Z6781" s="8">
        <f>IF($C6781="","",Y6781-M6781)</f>
        <v/>
      </c>
      <c r="AD6781" s="8" t="n"/>
      <c r="AG6781" s="14" t="n"/>
      <c r="AI6781">
        <f>IF($C6781="","",IF(COUNTIF($C$2:$C6781,$C6781)=1,1,0))</f>
        <v/>
      </c>
      <c r="AJ6781">
        <f>IF($AI6781=1,SUMPRODUCT(--($AM$2:$AM$7001&lt;$AM6781))+1,"")</f>
        <v/>
      </c>
      <c r="AK6781">
        <f>IF($C6781="","",IF(OR($P6781=TRUE(),$P6781="TRUE"),1,0))</f>
        <v/>
      </c>
      <c r="AL6781">
        <f>IF($C6781="","",IF(AND($V6781="Yes",SUMPRODUCT((LEN(Settings!$F$6:$F$13)&gt;0)*ISNUMBER(SEARCH(Settings!$F$6:$F$13,$O6781)))=0),1,0))</f>
        <v/>
      </c>
      <c r="AM6781">
        <f>IF($AI6781=1,IFERROR(IF(VALUE($C6781)&lt;100000000,VALUE($C6781),1000000000),IFERROR(IF(VALUE(MID($C6781,2,20))&lt;100000000,VALUE(MID($C6781,2,20)),1000000000),1000000000))+ROW()/100000,"")</f>
        <v/>
      </c>
    </row>
    <row r="6782">
      <c r="E6782" s="14" t="n"/>
      <c r="M6782" s="8">
        <f>IF($C6782="","",L6782*T6782/100)</f>
        <v/>
      </c>
      <c r="S6782" s="8" t="n"/>
      <c r="T6782" s="8" t="n"/>
      <c r="W6782">
        <f>IF($C6782="","",IF($AL6782=1,0,IF($AK6782=1,Settings!$C$6,Settings!$C$7))*100)</f>
        <v/>
      </c>
      <c r="X6782" s="8">
        <f>IF($C6782="","",T6782*W6782/100)</f>
        <v/>
      </c>
      <c r="Y6782" s="8">
        <f>IF($C6782="","",T6782-X6782)</f>
        <v/>
      </c>
      <c r="Z6782" s="8">
        <f>IF($C6782="","",Y6782-M6782)</f>
        <v/>
      </c>
      <c r="AD6782" s="8" t="n"/>
      <c r="AG6782" s="14" t="n"/>
      <c r="AI6782">
        <f>IF($C6782="","",IF(COUNTIF($C$2:$C6782,$C6782)=1,1,0))</f>
        <v/>
      </c>
      <c r="AJ6782">
        <f>IF($AI6782=1,SUMPRODUCT(--($AM$2:$AM$7001&lt;$AM6782))+1,"")</f>
        <v/>
      </c>
      <c r="AK6782">
        <f>IF($C6782="","",IF(OR($P6782=TRUE(),$P6782="TRUE"),1,0))</f>
        <v/>
      </c>
      <c r="AL6782">
        <f>IF($C6782="","",IF(AND($V6782="Yes",SUMPRODUCT((LEN(Settings!$F$6:$F$13)&gt;0)*ISNUMBER(SEARCH(Settings!$F$6:$F$13,$O6782)))=0),1,0))</f>
        <v/>
      </c>
      <c r="AM6782">
        <f>IF($AI6782=1,IFERROR(IF(VALUE($C6782)&lt;100000000,VALUE($C6782),1000000000),IFERROR(IF(VALUE(MID($C6782,2,20))&lt;100000000,VALUE(MID($C6782,2,20)),1000000000),1000000000))+ROW()/100000,"")</f>
        <v/>
      </c>
    </row>
    <row r="6783">
      <c r="E6783" s="14" t="n"/>
      <c r="M6783" s="8">
        <f>IF($C6783="","",L6783*T6783/100)</f>
        <v/>
      </c>
      <c r="S6783" s="8" t="n"/>
      <c r="T6783" s="8" t="n"/>
      <c r="W6783">
        <f>IF($C6783="","",IF($AL6783=1,0,IF($AK6783=1,Settings!$C$6,Settings!$C$7))*100)</f>
        <v/>
      </c>
      <c r="X6783" s="8">
        <f>IF($C6783="","",T6783*W6783/100)</f>
        <v/>
      </c>
      <c r="Y6783" s="8">
        <f>IF($C6783="","",T6783-X6783)</f>
        <v/>
      </c>
      <c r="Z6783" s="8">
        <f>IF($C6783="","",Y6783-M6783)</f>
        <v/>
      </c>
      <c r="AD6783" s="8" t="n"/>
      <c r="AG6783" s="14" t="n"/>
      <c r="AI6783">
        <f>IF($C6783="","",IF(COUNTIF($C$2:$C6783,$C6783)=1,1,0))</f>
        <v/>
      </c>
      <c r="AJ6783">
        <f>IF($AI6783=1,SUMPRODUCT(--($AM$2:$AM$7001&lt;$AM6783))+1,"")</f>
        <v/>
      </c>
      <c r="AK6783">
        <f>IF($C6783="","",IF(OR($P6783=TRUE(),$P6783="TRUE"),1,0))</f>
        <v/>
      </c>
      <c r="AL6783">
        <f>IF($C6783="","",IF(AND($V6783="Yes",SUMPRODUCT((LEN(Settings!$F$6:$F$13)&gt;0)*ISNUMBER(SEARCH(Settings!$F$6:$F$13,$O6783)))=0),1,0))</f>
        <v/>
      </c>
      <c r="AM6783">
        <f>IF($AI6783=1,IFERROR(IF(VALUE($C6783)&lt;100000000,VALUE($C6783),1000000000),IFERROR(IF(VALUE(MID($C6783,2,20))&lt;100000000,VALUE(MID($C6783,2,20)),1000000000),1000000000))+ROW()/100000,"")</f>
        <v/>
      </c>
    </row>
    <row r="6784">
      <c r="E6784" s="14" t="n"/>
      <c r="M6784" s="8">
        <f>IF($C6784="","",L6784*T6784/100)</f>
        <v/>
      </c>
      <c r="S6784" s="8" t="n"/>
      <c r="T6784" s="8" t="n"/>
      <c r="W6784">
        <f>IF($C6784="","",IF($AL6784=1,0,IF($AK6784=1,Settings!$C$6,Settings!$C$7))*100)</f>
        <v/>
      </c>
      <c r="X6784" s="8">
        <f>IF($C6784="","",T6784*W6784/100)</f>
        <v/>
      </c>
      <c r="Y6784" s="8">
        <f>IF($C6784="","",T6784-X6784)</f>
        <v/>
      </c>
      <c r="Z6784" s="8">
        <f>IF($C6784="","",Y6784-M6784)</f>
        <v/>
      </c>
      <c r="AD6784" s="8" t="n"/>
      <c r="AG6784" s="14" t="n"/>
      <c r="AI6784">
        <f>IF($C6784="","",IF(COUNTIF($C$2:$C6784,$C6784)=1,1,0))</f>
        <v/>
      </c>
      <c r="AJ6784">
        <f>IF($AI6784=1,SUMPRODUCT(--($AM$2:$AM$7001&lt;$AM6784))+1,"")</f>
        <v/>
      </c>
      <c r="AK6784">
        <f>IF($C6784="","",IF(OR($P6784=TRUE(),$P6784="TRUE"),1,0))</f>
        <v/>
      </c>
      <c r="AL6784">
        <f>IF($C6784="","",IF(AND($V6784="Yes",SUMPRODUCT((LEN(Settings!$F$6:$F$13)&gt;0)*ISNUMBER(SEARCH(Settings!$F$6:$F$13,$O6784)))=0),1,0))</f>
        <v/>
      </c>
      <c r="AM6784">
        <f>IF($AI6784=1,IFERROR(IF(VALUE($C6784)&lt;100000000,VALUE($C6784),1000000000),IFERROR(IF(VALUE(MID($C6784,2,20))&lt;100000000,VALUE(MID($C6784,2,20)),1000000000),1000000000))+ROW()/100000,"")</f>
        <v/>
      </c>
    </row>
    <row r="6785">
      <c r="E6785" s="14" t="n"/>
      <c r="M6785" s="8">
        <f>IF($C6785="","",L6785*T6785/100)</f>
        <v/>
      </c>
      <c r="S6785" s="8" t="n"/>
      <c r="T6785" s="8" t="n"/>
      <c r="W6785">
        <f>IF($C6785="","",IF($AL6785=1,0,IF($AK6785=1,Settings!$C$6,Settings!$C$7))*100)</f>
        <v/>
      </c>
      <c r="X6785" s="8">
        <f>IF($C6785="","",T6785*W6785/100)</f>
        <v/>
      </c>
      <c r="Y6785" s="8">
        <f>IF($C6785="","",T6785-X6785)</f>
        <v/>
      </c>
      <c r="Z6785" s="8">
        <f>IF($C6785="","",Y6785-M6785)</f>
        <v/>
      </c>
      <c r="AD6785" s="8" t="n"/>
      <c r="AG6785" s="14" t="n"/>
      <c r="AI6785">
        <f>IF($C6785="","",IF(COUNTIF($C$2:$C6785,$C6785)=1,1,0))</f>
        <v/>
      </c>
      <c r="AJ6785">
        <f>IF($AI6785=1,SUMPRODUCT(--($AM$2:$AM$7001&lt;$AM6785))+1,"")</f>
        <v/>
      </c>
      <c r="AK6785">
        <f>IF($C6785="","",IF(OR($P6785=TRUE(),$P6785="TRUE"),1,0))</f>
        <v/>
      </c>
      <c r="AL6785">
        <f>IF($C6785="","",IF(AND($V6785="Yes",SUMPRODUCT((LEN(Settings!$F$6:$F$13)&gt;0)*ISNUMBER(SEARCH(Settings!$F$6:$F$13,$O6785)))=0),1,0))</f>
        <v/>
      </c>
      <c r="AM6785">
        <f>IF($AI6785=1,IFERROR(IF(VALUE($C6785)&lt;100000000,VALUE($C6785),1000000000),IFERROR(IF(VALUE(MID($C6785,2,20))&lt;100000000,VALUE(MID($C6785,2,20)),1000000000),1000000000))+ROW()/100000,"")</f>
        <v/>
      </c>
    </row>
    <row r="6786">
      <c r="E6786" s="14" t="n"/>
      <c r="M6786" s="8">
        <f>IF($C6786="","",L6786*T6786/100)</f>
        <v/>
      </c>
      <c r="S6786" s="8" t="n"/>
      <c r="T6786" s="8" t="n"/>
      <c r="W6786">
        <f>IF($C6786="","",IF($AL6786=1,0,IF($AK6786=1,Settings!$C$6,Settings!$C$7))*100)</f>
        <v/>
      </c>
      <c r="X6786" s="8">
        <f>IF($C6786="","",T6786*W6786/100)</f>
        <v/>
      </c>
      <c r="Y6786" s="8">
        <f>IF($C6786="","",T6786-X6786)</f>
        <v/>
      </c>
      <c r="Z6786" s="8">
        <f>IF($C6786="","",Y6786-M6786)</f>
        <v/>
      </c>
      <c r="AD6786" s="8" t="n"/>
      <c r="AG6786" s="14" t="n"/>
      <c r="AI6786">
        <f>IF($C6786="","",IF(COUNTIF($C$2:$C6786,$C6786)=1,1,0))</f>
        <v/>
      </c>
      <c r="AJ6786">
        <f>IF($AI6786=1,SUMPRODUCT(--($AM$2:$AM$7001&lt;$AM6786))+1,"")</f>
        <v/>
      </c>
      <c r="AK6786">
        <f>IF($C6786="","",IF(OR($P6786=TRUE(),$P6786="TRUE"),1,0))</f>
        <v/>
      </c>
      <c r="AL6786">
        <f>IF($C6786="","",IF(AND($V6786="Yes",SUMPRODUCT((LEN(Settings!$F$6:$F$13)&gt;0)*ISNUMBER(SEARCH(Settings!$F$6:$F$13,$O6786)))=0),1,0))</f>
        <v/>
      </c>
      <c r="AM6786">
        <f>IF($AI6786=1,IFERROR(IF(VALUE($C6786)&lt;100000000,VALUE($C6786),1000000000),IFERROR(IF(VALUE(MID($C6786,2,20))&lt;100000000,VALUE(MID($C6786,2,20)),1000000000),1000000000))+ROW()/100000,"")</f>
        <v/>
      </c>
    </row>
    <row r="6787">
      <c r="E6787" s="14" t="n"/>
      <c r="M6787" s="8">
        <f>IF($C6787="","",L6787*T6787/100)</f>
        <v/>
      </c>
      <c r="S6787" s="8" t="n"/>
      <c r="T6787" s="8" t="n"/>
      <c r="W6787">
        <f>IF($C6787="","",IF($AL6787=1,0,IF($AK6787=1,Settings!$C$6,Settings!$C$7))*100)</f>
        <v/>
      </c>
      <c r="X6787" s="8">
        <f>IF($C6787="","",T6787*W6787/100)</f>
        <v/>
      </c>
      <c r="Y6787" s="8">
        <f>IF($C6787="","",T6787-X6787)</f>
        <v/>
      </c>
      <c r="Z6787" s="8">
        <f>IF($C6787="","",Y6787-M6787)</f>
        <v/>
      </c>
      <c r="AD6787" s="8" t="n"/>
      <c r="AG6787" s="14" t="n"/>
      <c r="AI6787">
        <f>IF($C6787="","",IF(COUNTIF($C$2:$C6787,$C6787)=1,1,0))</f>
        <v/>
      </c>
      <c r="AJ6787">
        <f>IF($AI6787=1,SUMPRODUCT(--($AM$2:$AM$7001&lt;$AM6787))+1,"")</f>
        <v/>
      </c>
      <c r="AK6787">
        <f>IF($C6787="","",IF(OR($P6787=TRUE(),$P6787="TRUE"),1,0))</f>
        <v/>
      </c>
      <c r="AL6787">
        <f>IF($C6787="","",IF(AND($V6787="Yes",SUMPRODUCT((LEN(Settings!$F$6:$F$13)&gt;0)*ISNUMBER(SEARCH(Settings!$F$6:$F$13,$O6787)))=0),1,0))</f>
        <v/>
      </c>
      <c r="AM6787">
        <f>IF($AI6787=1,IFERROR(IF(VALUE($C6787)&lt;100000000,VALUE($C6787),1000000000),IFERROR(IF(VALUE(MID($C6787,2,20))&lt;100000000,VALUE(MID($C6787,2,20)),1000000000),1000000000))+ROW()/100000,"")</f>
        <v/>
      </c>
    </row>
    <row r="6788">
      <c r="E6788" s="14" t="n"/>
      <c r="M6788" s="8">
        <f>IF($C6788="","",L6788*T6788/100)</f>
        <v/>
      </c>
      <c r="S6788" s="8" t="n"/>
      <c r="T6788" s="8" t="n"/>
      <c r="W6788">
        <f>IF($C6788="","",IF($AL6788=1,0,IF($AK6788=1,Settings!$C$6,Settings!$C$7))*100)</f>
        <v/>
      </c>
      <c r="X6788" s="8">
        <f>IF($C6788="","",T6788*W6788/100)</f>
        <v/>
      </c>
      <c r="Y6788" s="8">
        <f>IF($C6788="","",T6788-X6788)</f>
        <v/>
      </c>
      <c r="Z6788" s="8">
        <f>IF($C6788="","",Y6788-M6788)</f>
        <v/>
      </c>
      <c r="AD6788" s="8" t="n"/>
      <c r="AG6788" s="14" t="n"/>
      <c r="AI6788">
        <f>IF($C6788="","",IF(COUNTIF($C$2:$C6788,$C6788)=1,1,0))</f>
        <v/>
      </c>
      <c r="AJ6788">
        <f>IF($AI6788=1,SUMPRODUCT(--($AM$2:$AM$7001&lt;$AM6788))+1,"")</f>
        <v/>
      </c>
      <c r="AK6788">
        <f>IF($C6788="","",IF(OR($P6788=TRUE(),$P6788="TRUE"),1,0))</f>
        <v/>
      </c>
      <c r="AL6788">
        <f>IF($C6788="","",IF(AND($V6788="Yes",SUMPRODUCT((LEN(Settings!$F$6:$F$13)&gt;0)*ISNUMBER(SEARCH(Settings!$F$6:$F$13,$O6788)))=0),1,0))</f>
        <v/>
      </c>
      <c r="AM6788">
        <f>IF($AI6788=1,IFERROR(IF(VALUE($C6788)&lt;100000000,VALUE($C6788),1000000000),IFERROR(IF(VALUE(MID($C6788,2,20))&lt;100000000,VALUE(MID($C6788,2,20)),1000000000),1000000000))+ROW()/100000,"")</f>
        <v/>
      </c>
    </row>
    <row r="6789">
      <c r="E6789" s="14" t="n"/>
      <c r="M6789" s="8">
        <f>IF($C6789="","",L6789*T6789/100)</f>
        <v/>
      </c>
      <c r="S6789" s="8" t="n"/>
      <c r="T6789" s="8" t="n"/>
      <c r="W6789">
        <f>IF($C6789="","",IF($AL6789=1,0,IF($AK6789=1,Settings!$C$6,Settings!$C$7))*100)</f>
        <v/>
      </c>
      <c r="X6789" s="8">
        <f>IF($C6789="","",T6789*W6789/100)</f>
        <v/>
      </c>
      <c r="Y6789" s="8">
        <f>IF($C6789="","",T6789-X6789)</f>
        <v/>
      </c>
      <c r="Z6789" s="8">
        <f>IF($C6789="","",Y6789-M6789)</f>
        <v/>
      </c>
      <c r="AD6789" s="8" t="n"/>
      <c r="AG6789" s="14" t="n"/>
      <c r="AI6789">
        <f>IF($C6789="","",IF(COUNTIF($C$2:$C6789,$C6789)=1,1,0))</f>
        <v/>
      </c>
      <c r="AJ6789">
        <f>IF($AI6789=1,SUMPRODUCT(--($AM$2:$AM$7001&lt;$AM6789))+1,"")</f>
        <v/>
      </c>
      <c r="AK6789">
        <f>IF($C6789="","",IF(OR($P6789=TRUE(),$P6789="TRUE"),1,0))</f>
        <v/>
      </c>
      <c r="AL6789">
        <f>IF($C6789="","",IF(AND($V6789="Yes",SUMPRODUCT((LEN(Settings!$F$6:$F$13)&gt;0)*ISNUMBER(SEARCH(Settings!$F$6:$F$13,$O6789)))=0),1,0))</f>
        <v/>
      </c>
      <c r="AM6789">
        <f>IF($AI6789=1,IFERROR(IF(VALUE($C6789)&lt;100000000,VALUE($C6789),1000000000),IFERROR(IF(VALUE(MID($C6789,2,20))&lt;100000000,VALUE(MID($C6789,2,20)),1000000000),1000000000))+ROW()/100000,"")</f>
        <v/>
      </c>
    </row>
    <row r="6790">
      <c r="E6790" s="14" t="n"/>
      <c r="M6790" s="8">
        <f>IF($C6790="","",L6790*T6790/100)</f>
        <v/>
      </c>
      <c r="S6790" s="8" t="n"/>
      <c r="T6790" s="8" t="n"/>
      <c r="W6790">
        <f>IF($C6790="","",IF($AL6790=1,0,IF($AK6790=1,Settings!$C$6,Settings!$C$7))*100)</f>
        <v/>
      </c>
      <c r="X6790" s="8">
        <f>IF($C6790="","",T6790*W6790/100)</f>
        <v/>
      </c>
      <c r="Y6790" s="8">
        <f>IF($C6790="","",T6790-X6790)</f>
        <v/>
      </c>
      <c r="Z6790" s="8">
        <f>IF($C6790="","",Y6790-M6790)</f>
        <v/>
      </c>
      <c r="AD6790" s="8" t="n"/>
      <c r="AG6790" s="14" t="n"/>
      <c r="AI6790">
        <f>IF($C6790="","",IF(COUNTIF($C$2:$C6790,$C6790)=1,1,0))</f>
        <v/>
      </c>
      <c r="AJ6790">
        <f>IF($AI6790=1,SUMPRODUCT(--($AM$2:$AM$7001&lt;$AM6790))+1,"")</f>
        <v/>
      </c>
      <c r="AK6790">
        <f>IF($C6790="","",IF(OR($P6790=TRUE(),$P6790="TRUE"),1,0))</f>
        <v/>
      </c>
      <c r="AL6790">
        <f>IF($C6790="","",IF(AND($V6790="Yes",SUMPRODUCT((LEN(Settings!$F$6:$F$13)&gt;0)*ISNUMBER(SEARCH(Settings!$F$6:$F$13,$O6790)))=0),1,0))</f>
        <v/>
      </c>
      <c r="AM6790">
        <f>IF($AI6790=1,IFERROR(IF(VALUE($C6790)&lt;100000000,VALUE($C6790),1000000000),IFERROR(IF(VALUE(MID($C6790,2,20))&lt;100000000,VALUE(MID($C6790,2,20)),1000000000),1000000000))+ROW()/100000,"")</f>
        <v/>
      </c>
    </row>
    <row r="6791">
      <c r="E6791" s="14" t="n"/>
      <c r="M6791" s="8">
        <f>IF($C6791="","",L6791*T6791/100)</f>
        <v/>
      </c>
      <c r="S6791" s="8" t="n"/>
      <c r="T6791" s="8" t="n"/>
      <c r="W6791">
        <f>IF($C6791="","",IF($AL6791=1,0,IF($AK6791=1,Settings!$C$6,Settings!$C$7))*100)</f>
        <v/>
      </c>
      <c r="X6791" s="8">
        <f>IF($C6791="","",T6791*W6791/100)</f>
        <v/>
      </c>
      <c r="Y6791" s="8">
        <f>IF($C6791="","",T6791-X6791)</f>
        <v/>
      </c>
      <c r="Z6791" s="8">
        <f>IF($C6791="","",Y6791-M6791)</f>
        <v/>
      </c>
      <c r="AD6791" s="8" t="n"/>
      <c r="AG6791" s="14" t="n"/>
      <c r="AI6791">
        <f>IF($C6791="","",IF(COUNTIF($C$2:$C6791,$C6791)=1,1,0))</f>
        <v/>
      </c>
      <c r="AJ6791">
        <f>IF($AI6791=1,SUMPRODUCT(--($AM$2:$AM$7001&lt;$AM6791))+1,"")</f>
        <v/>
      </c>
      <c r="AK6791">
        <f>IF($C6791="","",IF(OR($P6791=TRUE(),$P6791="TRUE"),1,0))</f>
        <v/>
      </c>
      <c r="AL6791">
        <f>IF($C6791="","",IF(AND($V6791="Yes",SUMPRODUCT((LEN(Settings!$F$6:$F$13)&gt;0)*ISNUMBER(SEARCH(Settings!$F$6:$F$13,$O6791)))=0),1,0))</f>
        <v/>
      </c>
      <c r="AM6791">
        <f>IF($AI6791=1,IFERROR(IF(VALUE($C6791)&lt;100000000,VALUE($C6791),1000000000),IFERROR(IF(VALUE(MID($C6791,2,20))&lt;100000000,VALUE(MID($C6791,2,20)),1000000000),1000000000))+ROW()/100000,"")</f>
        <v/>
      </c>
    </row>
    <row r="6792">
      <c r="E6792" s="14" t="n"/>
      <c r="M6792" s="8">
        <f>IF($C6792="","",L6792*T6792/100)</f>
        <v/>
      </c>
      <c r="S6792" s="8" t="n"/>
      <c r="T6792" s="8" t="n"/>
      <c r="W6792">
        <f>IF($C6792="","",IF($AL6792=1,0,IF($AK6792=1,Settings!$C$6,Settings!$C$7))*100)</f>
        <v/>
      </c>
      <c r="X6792" s="8">
        <f>IF($C6792="","",T6792*W6792/100)</f>
        <v/>
      </c>
      <c r="Y6792" s="8">
        <f>IF($C6792="","",T6792-X6792)</f>
        <v/>
      </c>
      <c r="Z6792" s="8">
        <f>IF($C6792="","",Y6792-M6792)</f>
        <v/>
      </c>
      <c r="AD6792" s="8" t="n"/>
      <c r="AG6792" s="14" t="n"/>
      <c r="AI6792">
        <f>IF($C6792="","",IF(COUNTIF($C$2:$C6792,$C6792)=1,1,0))</f>
        <v/>
      </c>
      <c r="AJ6792">
        <f>IF($AI6792=1,SUMPRODUCT(--($AM$2:$AM$7001&lt;$AM6792))+1,"")</f>
        <v/>
      </c>
      <c r="AK6792">
        <f>IF($C6792="","",IF(OR($P6792=TRUE(),$P6792="TRUE"),1,0))</f>
        <v/>
      </c>
      <c r="AL6792">
        <f>IF($C6792="","",IF(AND($V6792="Yes",SUMPRODUCT((LEN(Settings!$F$6:$F$13)&gt;0)*ISNUMBER(SEARCH(Settings!$F$6:$F$13,$O6792)))=0),1,0))</f>
        <v/>
      </c>
      <c r="AM6792">
        <f>IF($AI6792=1,IFERROR(IF(VALUE($C6792)&lt;100000000,VALUE($C6792),1000000000),IFERROR(IF(VALUE(MID($C6792,2,20))&lt;100000000,VALUE(MID($C6792,2,20)),1000000000),1000000000))+ROW()/100000,"")</f>
        <v/>
      </c>
    </row>
    <row r="6793">
      <c r="E6793" s="14" t="n"/>
      <c r="M6793" s="8">
        <f>IF($C6793="","",L6793*T6793/100)</f>
        <v/>
      </c>
      <c r="S6793" s="8" t="n"/>
      <c r="T6793" s="8" t="n"/>
      <c r="W6793">
        <f>IF($C6793="","",IF($AL6793=1,0,IF($AK6793=1,Settings!$C$6,Settings!$C$7))*100)</f>
        <v/>
      </c>
      <c r="X6793" s="8">
        <f>IF($C6793="","",T6793*W6793/100)</f>
        <v/>
      </c>
      <c r="Y6793" s="8">
        <f>IF($C6793="","",T6793-X6793)</f>
        <v/>
      </c>
      <c r="Z6793" s="8">
        <f>IF($C6793="","",Y6793-M6793)</f>
        <v/>
      </c>
      <c r="AD6793" s="8" t="n"/>
      <c r="AG6793" s="14" t="n"/>
      <c r="AI6793">
        <f>IF($C6793="","",IF(COUNTIF($C$2:$C6793,$C6793)=1,1,0))</f>
        <v/>
      </c>
      <c r="AJ6793">
        <f>IF($AI6793=1,SUMPRODUCT(--($AM$2:$AM$7001&lt;$AM6793))+1,"")</f>
        <v/>
      </c>
      <c r="AK6793">
        <f>IF($C6793="","",IF(OR($P6793=TRUE(),$P6793="TRUE"),1,0))</f>
        <v/>
      </c>
      <c r="AL6793">
        <f>IF($C6793="","",IF(AND($V6793="Yes",SUMPRODUCT((LEN(Settings!$F$6:$F$13)&gt;0)*ISNUMBER(SEARCH(Settings!$F$6:$F$13,$O6793)))=0),1,0))</f>
        <v/>
      </c>
      <c r="AM6793">
        <f>IF($AI6793=1,IFERROR(IF(VALUE($C6793)&lt;100000000,VALUE($C6793),1000000000),IFERROR(IF(VALUE(MID($C6793,2,20))&lt;100000000,VALUE(MID($C6793,2,20)),1000000000),1000000000))+ROW()/100000,"")</f>
        <v/>
      </c>
    </row>
    <row r="6794">
      <c r="E6794" s="14" t="n"/>
      <c r="M6794" s="8">
        <f>IF($C6794="","",L6794*T6794/100)</f>
        <v/>
      </c>
      <c r="S6794" s="8" t="n"/>
      <c r="T6794" s="8" t="n"/>
      <c r="W6794">
        <f>IF($C6794="","",IF($AL6794=1,0,IF($AK6794=1,Settings!$C$6,Settings!$C$7))*100)</f>
        <v/>
      </c>
      <c r="X6794" s="8">
        <f>IF($C6794="","",T6794*W6794/100)</f>
        <v/>
      </c>
      <c r="Y6794" s="8">
        <f>IF($C6794="","",T6794-X6794)</f>
        <v/>
      </c>
      <c r="Z6794" s="8">
        <f>IF($C6794="","",Y6794-M6794)</f>
        <v/>
      </c>
      <c r="AD6794" s="8" t="n"/>
      <c r="AG6794" s="14" t="n"/>
      <c r="AI6794">
        <f>IF($C6794="","",IF(COUNTIF($C$2:$C6794,$C6794)=1,1,0))</f>
        <v/>
      </c>
      <c r="AJ6794">
        <f>IF($AI6794=1,SUMPRODUCT(--($AM$2:$AM$7001&lt;$AM6794))+1,"")</f>
        <v/>
      </c>
      <c r="AK6794">
        <f>IF($C6794="","",IF(OR($P6794=TRUE(),$P6794="TRUE"),1,0))</f>
        <v/>
      </c>
      <c r="AL6794">
        <f>IF($C6794="","",IF(AND($V6794="Yes",SUMPRODUCT((LEN(Settings!$F$6:$F$13)&gt;0)*ISNUMBER(SEARCH(Settings!$F$6:$F$13,$O6794)))=0),1,0))</f>
        <v/>
      </c>
      <c r="AM6794">
        <f>IF($AI6794=1,IFERROR(IF(VALUE($C6794)&lt;100000000,VALUE($C6794),1000000000),IFERROR(IF(VALUE(MID($C6794,2,20))&lt;100000000,VALUE(MID($C6794,2,20)),1000000000),1000000000))+ROW()/100000,"")</f>
        <v/>
      </c>
    </row>
    <row r="6795">
      <c r="E6795" s="14" t="n"/>
      <c r="M6795" s="8">
        <f>IF($C6795="","",L6795*T6795/100)</f>
        <v/>
      </c>
      <c r="S6795" s="8" t="n"/>
      <c r="T6795" s="8" t="n"/>
      <c r="W6795">
        <f>IF($C6795="","",IF($AL6795=1,0,IF($AK6795=1,Settings!$C$6,Settings!$C$7))*100)</f>
        <v/>
      </c>
      <c r="X6795" s="8">
        <f>IF($C6795="","",T6795*W6795/100)</f>
        <v/>
      </c>
      <c r="Y6795" s="8">
        <f>IF($C6795="","",T6795-X6795)</f>
        <v/>
      </c>
      <c r="Z6795" s="8">
        <f>IF($C6795="","",Y6795-M6795)</f>
        <v/>
      </c>
      <c r="AD6795" s="8" t="n"/>
      <c r="AG6795" s="14" t="n"/>
      <c r="AI6795">
        <f>IF($C6795="","",IF(COUNTIF($C$2:$C6795,$C6795)=1,1,0))</f>
        <v/>
      </c>
      <c r="AJ6795">
        <f>IF($AI6795=1,SUMPRODUCT(--($AM$2:$AM$7001&lt;$AM6795))+1,"")</f>
        <v/>
      </c>
      <c r="AK6795">
        <f>IF($C6795="","",IF(OR($P6795=TRUE(),$P6795="TRUE"),1,0))</f>
        <v/>
      </c>
      <c r="AL6795">
        <f>IF($C6795="","",IF(AND($V6795="Yes",SUMPRODUCT((LEN(Settings!$F$6:$F$13)&gt;0)*ISNUMBER(SEARCH(Settings!$F$6:$F$13,$O6795)))=0),1,0))</f>
        <v/>
      </c>
      <c r="AM6795">
        <f>IF($AI6795=1,IFERROR(IF(VALUE($C6795)&lt;100000000,VALUE($C6795),1000000000),IFERROR(IF(VALUE(MID($C6795,2,20))&lt;100000000,VALUE(MID($C6795,2,20)),1000000000),1000000000))+ROW()/100000,"")</f>
        <v/>
      </c>
    </row>
    <row r="6796">
      <c r="E6796" s="14" t="n"/>
      <c r="M6796" s="8">
        <f>IF($C6796="","",L6796*T6796/100)</f>
        <v/>
      </c>
      <c r="S6796" s="8" t="n"/>
      <c r="T6796" s="8" t="n"/>
      <c r="W6796">
        <f>IF($C6796="","",IF($AL6796=1,0,IF($AK6796=1,Settings!$C$6,Settings!$C$7))*100)</f>
        <v/>
      </c>
      <c r="X6796" s="8">
        <f>IF($C6796="","",T6796*W6796/100)</f>
        <v/>
      </c>
      <c r="Y6796" s="8">
        <f>IF($C6796="","",T6796-X6796)</f>
        <v/>
      </c>
      <c r="Z6796" s="8">
        <f>IF($C6796="","",Y6796-M6796)</f>
        <v/>
      </c>
      <c r="AD6796" s="8" t="n"/>
      <c r="AG6796" s="14" t="n"/>
      <c r="AI6796">
        <f>IF($C6796="","",IF(COUNTIF($C$2:$C6796,$C6796)=1,1,0))</f>
        <v/>
      </c>
      <c r="AJ6796">
        <f>IF($AI6796=1,SUMPRODUCT(--($AM$2:$AM$7001&lt;$AM6796))+1,"")</f>
        <v/>
      </c>
      <c r="AK6796">
        <f>IF($C6796="","",IF(OR($P6796=TRUE(),$P6796="TRUE"),1,0))</f>
        <v/>
      </c>
      <c r="AL6796">
        <f>IF($C6796="","",IF(AND($V6796="Yes",SUMPRODUCT((LEN(Settings!$F$6:$F$13)&gt;0)*ISNUMBER(SEARCH(Settings!$F$6:$F$13,$O6796)))=0),1,0))</f>
        <v/>
      </c>
      <c r="AM6796">
        <f>IF($AI6796=1,IFERROR(IF(VALUE($C6796)&lt;100000000,VALUE($C6796),1000000000),IFERROR(IF(VALUE(MID($C6796,2,20))&lt;100000000,VALUE(MID($C6796,2,20)),1000000000),1000000000))+ROW()/100000,"")</f>
        <v/>
      </c>
    </row>
    <row r="6797">
      <c r="E6797" s="14" t="n"/>
      <c r="M6797" s="8">
        <f>IF($C6797="","",L6797*T6797/100)</f>
        <v/>
      </c>
      <c r="S6797" s="8" t="n"/>
      <c r="T6797" s="8" t="n"/>
      <c r="W6797">
        <f>IF($C6797="","",IF($AL6797=1,0,IF($AK6797=1,Settings!$C$6,Settings!$C$7))*100)</f>
        <v/>
      </c>
      <c r="X6797" s="8">
        <f>IF($C6797="","",T6797*W6797/100)</f>
        <v/>
      </c>
      <c r="Y6797" s="8">
        <f>IF($C6797="","",T6797-X6797)</f>
        <v/>
      </c>
      <c r="Z6797" s="8">
        <f>IF($C6797="","",Y6797-M6797)</f>
        <v/>
      </c>
      <c r="AD6797" s="8" t="n"/>
      <c r="AG6797" s="14" t="n"/>
      <c r="AI6797">
        <f>IF($C6797="","",IF(COUNTIF($C$2:$C6797,$C6797)=1,1,0))</f>
        <v/>
      </c>
      <c r="AJ6797">
        <f>IF($AI6797=1,SUMPRODUCT(--($AM$2:$AM$7001&lt;$AM6797))+1,"")</f>
        <v/>
      </c>
      <c r="AK6797">
        <f>IF($C6797="","",IF(OR($P6797=TRUE(),$P6797="TRUE"),1,0))</f>
        <v/>
      </c>
      <c r="AL6797">
        <f>IF($C6797="","",IF(AND($V6797="Yes",SUMPRODUCT((LEN(Settings!$F$6:$F$13)&gt;0)*ISNUMBER(SEARCH(Settings!$F$6:$F$13,$O6797)))=0),1,0))</f>
        <v/>
      </c>
      <c r="AM6797">
        <f>IF($AI6797=1,IFERROR(IF(VALUE($C6797)&lt;100000000,VALUE($C6797),1000000000),IFERROR(IF(VALUE(MID($C6797,2,20))&lt;100000000,VALUE(MID($C6797,2,20)),1000000000),1000000000))+ROW()/100000,"")</f>
        <v/>
      </c>
    </row>
    <row r="6798">
      <c r="E6798" s="14" t="n"/>
      <c r="M6798" s="8">
        <f>IF($C6798="","",L6798*T6798/100)</f>
        <v/>
      </c>
      <c r="S6798" s="8" t="n"/>
      <c r="T6798" s="8" t="n"/>
      <c r="W6798">
        <f>IF($C6798="","",IF($AL6798=1,0,IF($AK6798=1,Settings!$C$6,Settings!$C$7))*100)</f>
        <v/>
      </c>
      <c r="X6798" s="8">
        <f>IF($C6798="","",T6798*W6798/100)</f>
        <v/>
      </c>
      <c r="Y6798" s="8">
        <f>IF($C6798="","",T6798-X6798)</f>
        <v/>
      </c>
      <c r="Z6798" s="8">
        <f>IF($C6798="","",Y6798-M6798)</f>
        <v/>
      </c>
      <c r="AD6798" s="8" t="n"/>
      <c r="AG6798" s="14" t="n"/>
      <c r="AI6798">
        <f>IF($C6798="","",IF(COUNTIF($C$2:$C6798,$C6798)=1,1,0))</f>
        <v/>
      </c>
      <c r="AJ6798">
        <f>IF($AI6798=1,SUMPRODUCT(--($AM$2:$AM$7001&lt;$AM6798))+1,"")</f>
        <v/>
      </c>
      <c r="AK6798">
        <f>IF($C6798="","",IF(OR($P6798=TRUE(),$P6798="TRUE"),1,0))</f>
        <v/>
      </c>
      <c r="AL6798">
        <f>IF($C6798="","",IF(AND($V6798="Yes",SUMPRODUCT((LEN(Settings!$F$6:$F$13)&gt;0)*ISNUMBER(SEARCH(Settings!$F$6:$F$13,$O6798)))=0),1,0))</f>
        <v/>
      </c>
      <c r="AM6798">
        <f>IF($AI6798=1,IFERROR(IF(VALUE($C6798)&lt;100000000,VALUE($C6798),1000000000),IFERROR(IF(VALUE(MID($C6798,2,20))&lt;100000000,VALUE(MID($C6798,2,20)),1000000000),1000000000))+ROW()/100000,"")</f>
        <v/>
      </c>
    </row>
    <row r="6799">
      <c r="E6799" s="14" t="n"/>
      <c r="M6799" s="8">
        <f>IF($C6799="","",L6799*T6799/100)</f>
        <v/>
      </c>
      <c r="S6799" s="8" t="n"/>
      <c r="T6799" s="8" t="n"/>
      <c r="W6799">
        <f>IF($C6799="","",IF($AL6799=1,0,IF($AK6799=1,Settings!$C$6,Settings!$C$7))*100)</f>
        <v/>
      </c>
      <c r="X6799" s="8">
        <f>IF($C6799="","",T6799*W6799/100)</f>
        <v/>
      </c>
      <c r="Y6799" s="8">
        <f>IF($C6799="","",T6799-X6799)</f>
        <v/>
      </c>
      <c r="Z6799" s="8">
        <f>IF($C6799="","",Y6799-M6799)</f>
        <v/>
      </c>
      <c r="AD6799" s="8" t="n"/>
      <c r="AG6799" s="14" t="n"/>
      <c r="AI6799">
        <f>IF($C6799="","",IF(COUNTIF($C$2:$C6799,$C6799)=1,1,0))</f>
        <v/>
      </c>
      <c r="AJ6799">
        <f>IF($AI6799=1,SUMPRODUCT(--($AM$2:$AM$7001&lt;$AM6799))+1,"")</f>
        <v/>
      </c>
      <c r="AK6799">
        <f>IF($C6799="","",IF(OR($P6799=TRUE(),$P6799="TRUE"),1,0))</f>
        <v/>
      </c>
      <c r="AL6799">
        <f>IF($C6799="","",IF(AND($V6799="Yes",SUMPRODUCT((LEN(Settings!$F$6:$F$13)&gt;0)*ISNUMBER(SEARCH(Settings!$F$6:$F$13,$O6799)))=0),1,0))</f>
        <v/>
      </c>
      <c r="AM6799">
        <f>IF($AI6799=1,IFERROR(IF(VALUE($C6799)&lt;100000000,VALUE($C6799),1000000000),IFERROR(IF(VALUE(MID($C6799,2,20))&lt;100000000,VALUE(MID($C6799,2,20)),1000000000),1000000000))+ROW()/100000,"")</f>
        <v/>
      </c>
    </row>
    <row r="6800">
      <c r="E6800" s="14" t="n"/>
      <c r="M6800" s="8">
        <f>IF($C6800="","",L6800*T6800/100)</f>
        <v/>
      </c>
      <c r="S6800" s="8" t="n"/>
      <c r="T6800" s="8" t="n"/>
      <c r="W6800">
        <f>IF($C6800="","",IF($AL6800=1,0,IF($AK6800=1,Settings!$C$6,Settings!$C$7))*100)</f>
        <v/>
      </c>
      <c r="X6800" s="8">
        <f>IF($C6800="","",T6800*W6800/100)</f>
        <v/>
      </c>
      <c r="Y6800" s="8">
        <f>IF($C6800="","",T6800-X6800)</f>
        <v/>
      </c>
      <c r="Z6800" s="8">
        <f>IF($C6800="","",Y6800-M6800)</f>
        <v/>
      </c>
      <c r="AD6800" s="8" t="n"/>
      <c r="AG6800" s="14" t="n"/>
      <c r="AI6800">
        <f>IF($C6800="","",IF(COUNTIF($C$2:$C6800,$C6800)=1,1,0))</f>
        <v/>
      </c>
      <c r="AJ6800">
        <f>IF($AI6800=1,SUMPRODUCT(--($AM$2:$AM$7001&lt;$AM6800))+1,"")</f>
        <v/>
      </c>
      <c r="AK6800">
        <f>IF($C6800="","",IF(OR($P6800=TRUE(),$P6800="TRUE"),1,0))</f>
        <v/>
      </c>
      <c r="AL6800">
        <f>IF($C6800="","",IF(AND($V6800="Yes",SUMPRODUCT((LEN(Settings!$F$6:$F$13)&gt;0)*ISNUMBER(SEARCH(Settings!$F$6:$F$13,$O6800)))=0),1,0))</f>
        <v/>
      </c>
      <c r="AM6800">
        <f>IF($AI6800=1,IFERROR(IF(VALUE($C6800)&lt;100000000,VALUE($C6800),1000000000),IFERROR(IF(VALUE(MID($C6800,2,20))&lt;100000000,VALUE(MID($C6800,2,20)),1000000000),1000000000))+ROW()/100000,"")</f>
        <v/>
      </c>
    </row>
    <row r="6801">
      <c r="E6801" s="14" t="n"/>
      <c r="M6801" s="8">
        <f>IF($C6801="","",L6801*T6801/100)</f>
        <v/>
      </c>
      <c r="S6801" s="8" t="n"/>
      <c r="T6801" s="8" t="n"/>
      <c r="W6801">
        <f>IF($C6801="","",IF($AL6801=1,0,IF($AK6801=1,Settings!$C$6,Settings!$C$7))*100)</f>
        <v/>
      </c>
      <c r="X6801" s="8">
        <f>IF($C6801="","",T6801*W6801/100)</f>
        <v/>
      </c>
      <c r="Y6801" s="8">
        <f>IF($C6801="","",T6801-X6801)</f>
        <v/>
      </c>
      <c r="Z6801" s="8">
        <f>IF($C6801="","",Y6801-M6801)</f>
        <v/>
      </c>
      <c r="AD6801" s="8" t="n"/>
      <c r="AG6801" s="14" t="n"/>
      <c r="AI6801">
        <f>IF($C6801="","",IF(COUNTIF($C$2:$C6801,$C6801)=1,1,0))</f>
        <v/>
      </c>
      <c r="AJ6801">
        <f>IF($AI6801=1,SUMPRODUCT(--($AM$2:$AM$7001&lt;$AM6801))+1,"")</f>
        <v/>
      </c>
      <c r="AK6801">
        <f>IF($C6801="","",IF(OR($P6801=TRUE(),$P6801="TRUE"),1,0))</f>
        <v/>
      </c>
      <c r="AL6801">
        <f>IF($C6801="","",IF(AND($V6801="Yes",SUMPRODUCT((LEN(Settings!$F$6:$F$13)&gt;0)*ISNUMBER(SEARCH(Settings!$F$6:$F$13,$O6801)))=0),1,0))</f>
        <v/>
      </c>
      <c r="AM6801">
        <f>IF($AI6801=1,IFERROR(IF(VALUE($C6801)&lt;100000000,VALUE($C6801),1000000000),IFERROR(IF(VALUE(MID($C6801,2,20))&lt;100000000,VALUE(MID($C6801,2,20)),1000000000),1000000000))+ROW()/100000,"")</f>
        <v/>
      </c>
    </row>
    <row r="6802">
      <c r="E6802" s="14" t="n"/>
      <c r="M6802" s="8">
        <f>IF($C6802="","",L6802*T6802/100)</f>
        <v/>
      </c>
      <c r="S6802" s="8" t="n"/>
      <c r="T6802" s="8" t="n"/>
      <c r="W6802">
        <f>IF($C6802="","",IF($AL6802=1,0,IF($AK6802=1,Settings!$C$6,Settings!$C$7))*100)</f>
        <v/>
      </c>
      <c r="X6802" s="8">
        <f>IF($C6802="","",T6802*W6802/100)</f>
        <v/>
      </c>
      <c r="Y6802" s="8">
        <f>IF($C6802="","",T6802-X6802)</f>
        <v/>
      </c>
      <c r="Z6802" s="8">
        <f>IF($C6802="","",Y6802-M6802)</f>
        <v/>
      </c>
      <c r="AD6802" s="8" t="n"/>
      <c r="AG6802" s="14" t="n"/>
      <c r="AI6802">
        <f>IF($C6802="","",IF(COUNTIF($C$2:$C6802,$C6802)=1,1,0))</f>
        <v/>
      </c>
      <c r="AJ6802">
        <f>IF($AI6802=1,SUMPRODUCT(--($AM$2:$AM$7001&lt;$AM6802))+1,"")</f>
        <v/>
      </c>
      <c r="AK6802">
        <f>IF($C6802="","",IF(OR($P6802=TRUE(),$P6802="TRUE"),1,0))</f>
        <v/>
      </c>
      <c r="AL6802">
        <f>IF($C6802="","",IF(AND($V6802="Yes",SUMPRODUCT((LEN(Settings!$F$6:$F$13)&gt;0)*ISNUMBER(SEARCH(Settings!$F$6:$F$13,$O6802)))=0),1,0))</f>
        <v/>
      </c>
      <c r="AM6802">
        <f>IF($AI6802=1,IFERROR(IF(VALUE($C6802)&lt;100000000,VALUE($C6802),1000000000),IFERROR(IF(VALUE(MID($C6802,2,20))&lt;100000000,VALUE(MID($C6802,2,20)),1000000000),1000000000))+ROW()/100000,"")</f>
        <v/>
      </c>
    </row>
    <row r="6803">
      <c r="E6803" s="14" t="n"/>
      <c r="M6803" s="8">
        <f>IF($C6803="","",L6803*T6803/100)</f>
        <v/>
      </c>
      <c r="S6803" s="8" t="n"/>
      <c r="T6803" s="8" t="n"/>
      <c r="W6803">
        <f>IF($C6803="","",IF($AL6803=1,0,IF($AK6803=1,Settings!$C$6,Settings!$C$7))*100)</f>
        <v/>
      </c>
      <c r="X6803" s="8">
        <f>IF($C6803="","",T6803*W6803/100)</f>
        <v/>
      </c>
      <c r="Y6803" s="8">
        <f>IF($C6803="","",T6803-X6803)</f>
        <v/>
      </c>
      <c r="Z6803" s="8">
        <f>IF($C6803="","",Y6803-M6803)</f>
        <v/>
      </c>
      <c r="AD6803" s="8" t="n"/>
      <c r="AG6803" s="14" t="n"/>
      <c r="AI6803">
        <f>IF($C6803="","",IF(COUNTIF($C$2:$C6803,$C6803)=1,1,0))</f>
        <v/>
      </c>
      <c r="AJ6803">
        <f>IF($AI6803=1,SUMPRODUCT(--($AM$2:$AM$7001&lt;$AM6803))+1,"")</f>
        <v/>
      </c>
      <c r="AK6803">
        <f>IF($C6803="","",IF(OR($P6803=TRUE(),$P6803="TRUE"),1,0))</f>
        <v/>
      </c>
      <c r="AL6803">
        <f>IF($C6803="","",IF(AND($V6803="Yes",SUMPRODUCT((LEN(Settings!$F$6:$F$13)&gt;0)*ISNUMBER(SEARCH(Settings!$F$6:$F$13,$O6803)))=0),1,0))</f>
        <v/>
      </c>
      <c r="AM6803">
        <f>IF($AI6803=1,IFERROR(IF(VALUE($C6803)&lt;100000000,VALUE($C6803),1000000000),IFERROR(IF(VALUE(MID($C6803,2,20))&lt;100000000,VALUE(MID($C6803,2,20)),1000000000),1000000000))+ROW()/100000,"")</f>
        <v/>
      </c>
    </row>
    <row r="6804">
      <c r="E6804" s="14" t="n"/>
      <c r="M6804" s="8">
        <f>IF($C6804="","",L6804*T6804/100)</f>
        <v/>
      </c>
      <c r="S6804" s="8" t="n"/>
      <c r="T6804" s="8" t="n"/>
      <c r="W6804">
        <f>IF($C6804="","",IF($AL6804=1,0,IF($AK6804=1,Settings!$C$6,Settings!$C$7))*100)</f>
        <v/>
      </c>
      <c r="X6804" s="8">
        <f>IF($C6804="","",T6804*W6804/100)</f>
        <v/>
      </c>
      <c r="Y6804" s="8">
        <f>IF($C6804="","",T6804-X6804)</f>
        <v/>
      </c>
      <c r="Z6804" s="8">
        <f>IF($C6804="","",Y6804-M6804)</f>
        <v/>
      </c>
      <c r="AD6804" s="8" t="n"/>
      <c r="AG6804" s="14" t="n"/>
      <c r="AI6804">
        <f>IF($C6804="","",IF(COUNTIF($C$2:$C6804,$C6804)=1,1,0))</f>
        <v/>
      </c>
      <c r="AJ6804">
        <f>IF($AI6804=1,SUMPRODUCT(--($AM$2:$AM$7001&lt;$AM6804))+1,"")</f>
        <v/>
      </c>
      <c r="AK6804">
        <f>IF($C6804="","",IF(OR($P6804=TRUE(),$P6804="TRUE"),1,0))</f>
        <v/>
      </c>
      <c r="AL6804">
        <f>IF($C6804="","",IF(AND($V6804="Yes",SUMPRODUCT((LEN(Settings!$F$6:$F$13)&gt;0)*ISNUMBER(SEARCH(Settings!$F$6:$F$13,$O6804)))=0),1,0))</f>
        <v/>
      </c>
      <c r="AM6804">
        <f>IF($AI6804=1,IFERROR(IF(VALUE($C6804)&lt;100000000,VALUE($C6804),1000000000),IFERROR(IF(VALUE(MID($C6804,2,20))&lt;100000000,VALUE(MID($C6804,2,20)),1000000000),1000000000))+ROW()/100000,"")</f>
        <v/>
      </c>
    </row>
    <row r="6805">
      <c r="E6805" s="14" t="n"/>
      <c r="M6805" s="8">
        <f>IF($C6805="","",L6805*T6805/100)</f>
        <v/>
      </c>
      <c r="S6805" s="8" t="n"/>
      <c r="T6805" s="8" t="n"/>
      <c r="W6805">
        <f>IF($C6805="","",IF($AL6805=1,0,IF($AK6805=1,Settings!$C$6,Settings!$C$7))*100)</f>
        <v/>
      </c>
      <c r="X6805" s="8">
        <f>IF($C6805="","",T6805*W6805/100)</f>
        <v/>
      </c>
      <c r="Y6805" s="8">
        <f>IF($C6805="","",T6805-X6805)</f>
        <v/>
      </c>
      <c r="Z6805" s="8">
        <f>IF($C6805="","",Y6805-M6805)</f>
        <v/>
      </c>
      <c r="AD6805" s="8" t="n"/>
      <c r="AG6805" s="14" t="n"/>
      <c r="AI6805">
        <f>IF($C6805="","",IF(COUNTIF($C$2:$C6805,$C6805)=1,1,0))</f>
        <v/>
      </c>
      <c r="AJ6805">
        <f>IF($AI6805=1,SUMPRODUCT(--($AM$2:$AM$7001&lt;$AM6805))+1,"")</f>
        <v/>
      </c>
      <c r="AK6805">
        <f>IF($C6805="","",IF(OR($P6805=TRUE(),$P6805="TRUE"),1,0))</f>
        <v/>
      </c>
      <c r="AL6805">
        <f>IF($C6805="","",IF(AND($V6805="Yes",SUMPRODUCT((LEN(Settings!$F$6:$F$13)&gt;0)*ISNUMBER(SEARCH(Settings!$F$6:$F$13,$O6805)))=0),1,0))</f>
        <v/>
      </c>
      <c r="AM6805">
        <f>IF($AI6805=1,IFERROR(IF(VALUE($C6805)&lt;100000000,VALUE($C6805),1000000000),IFERROR(IF(VALUE(MID($C6805,2,20))&lt;100000000,VALUE(MID($C6805,2,20)),1000000000),1000000000))+ROW()/100000,"")</f>
        <v/>
      </c>
    </row>
    <row r="6806">
      <c r="E6806" s="14" t="n"/>
      <c r="M6806" s="8">
        <f>IF($C6806="","",L6806*T6806/100)</f>
        <v/>
      </c>
      <c r="S6806" s="8" t="n"/>
      <c r="T6806" s="8" t="n"/>
      <c r="W6806">
        <f>IF($C6806="","",IF($AL6806=1,0,IF($AK6806=1,Settings!$C$6,Settings!$C$7))*100)</f>
        <v/>
      </c>
      <c r="X6806" s="8">
        <f>IF($C6806="","",T6806*W6806/100)</f>
        <v/>
      </c>
      <c r="Y6806" s="8">
        <f>IF($C6806="","",T6806-X6806)</f>
        <v/>
      </c>
      <c r="Z6806" s="8">
        <f>IF($C6806="","",Y6806-M6806)</f>
        <v/>
      </c>
      <c r="AD6806" s="8" t="n"/>
      <c r="AG6806" s="14" t="n"/>
      <c r="AI6806">
        <f>IF($C6806="","",IF(COUNTIF($C$2:$C6806,$C6806)=1,1,0))</f>
        <v/>
      </c>
      <c r="AJ6806">
        <f>IF($AI6806=1,SUMPRODUCT(--($AM$2:$AM$7001&lt;$AM6806))+1,"")</f>
        <v/>
      </c>
      <c r="AK6806">
        <f>IF($C6806="","",IF(OR($P6806=TRUE(),$P6806="TRUE"),1,0))</f>
        <v/>
      </c>
      <c r="AL6806">
        <f>IF($C6806="","",IF(AND($V6806="Yes",SUMPRODUCT((LEN(Settings!$F$6:$F$13)&gt;0)*ISNUMBER(SEARCH(Settings!$F$6:$F$13,$O6806)))=0),1,0))</f>
        <v/>
      </c>
      <c r="AM6806">
        <f>IF($AI6806=1,IFERROR(IF(VALUE($C6806)&lt;100000000,VALUE($C6806),1000000000),IFERROR(IF(VALUE(MID($C6806,2,20))&lt;100000000,VALUE(MID($C6806,2,20)),1000000000),1000000000))+ROW()/100000,"")</f>
        <v/>
      </c>
    </row>
    <row r="6807">
      <c r="E6807" s="14" t="n"/>
      <c r="M6807" s="8">
        <f>IF($C6807="","",L6807*T6807/100)</f>
        <v/>
      </c>
      <c r="S6807" s="8" t="n"/>
      <c r="T6807" s="8" t="n"/>
      <c r="W6807">
        <f>IF($C6807="","",IF($AL6807=1,0,IF($AK6807=1,Settings!$C$6,Settings!$C$7))*100)</f>
        <v/>
      </c>
      <c r="X6807" s="8">
        <f>IF($C6807="","",T6807*W6807/100)</f>
        <v/>
      </c>
      <c r="Y6807" s="8">
        <f>IF($C6807="","",T6807-X6807)</f>
        <v/>
      </c>
      <c r="Z6807" s="8">
        <f>IF($C6807="","",Y6807-M6807)</f>
        <v/>
      </c>
      <c r="AD6807" s="8" t="n"/>
      <c r="AG6807" s="14" t="n"/>
      <c r="AI6807">
        <f>IF($C6807="","",IF(COUNTIF($C$2:$C6807,$C6807)=1,1,0))</f>
        <v/>
      </c>
      <c r="AJ6807">
        <f>IF($AI6807=1,SUMPRODUCT(--($AM$2:$AM$7001&lt;$AM6807))+1,"")</f>
        <v/>
      </c>
      <c r="AK6807">
        <f>IF($C6807="","",IF(OR($P6807=TRUE(),$P6807="TRUE"),1,0))</f>
        <v/>
      </c>
      <c r="AL6807">
        <f>IF($C6807="","",IF(AND($V6807="Yes",SUMPRODUCT((LEN(Settings!$F$6:$F$13)&gt;0)*ISNUMBER(SEARCH(Settings!$F$6:$F$13,$O6807)))=0),1,0))</f>
        <v/>
      </c>
      <c r="AM6807">
        <f>IF($AI6807=1,IFERROR(IF(VALUE($C6807)&lt;100000000,VALUE($C6807),1000000000),IFERROR(IF(VALUE(MID($C6807,2,20))&lt;100000000,VALUE(MID($C6807,2,20)),1000000000),1000000000))+ROW()/100000,"")</f>
        <v/>
      </c>
    </row>
    <row r="6808">
      <c r="E6808" s="14" t="n"/>
      <c r="M6808" s="8">
        <f>IF($C6808="","",L6808*T6808/100)</f>
        <v/>
      </c>
      <c r="S6808" s="8" t="n"/>
      <c r="T6808" s="8" t="n"/>
      <c r="W6808">
        <f>IF($C6808="","",IF($AL6808=1,0,IF($AK6808=1,Settings!$C$6,Settings!$C$7))*100)</f>
        <v/>
      </c>
      <c r="X6808" s="8">
        <f>IF($C6808="","",T6808*W6808/100)</f>
        <v/>
      </c>
      <c r="Y6808" s="8">
        <f>IF($C6808="","",T6808-X6808)</f>
        <v/>
      </c>
      <c r="Z6808" s="8">
        <f>IF($C6808="","",Y6808-M6808)</f>
        <v/>
      </c>
      <c r="AD6808" s="8" t="n"/>
      <c r="AG6808" s="14" t="n"/>
      <c r="AI6808">
        <f>IF($C6808="","",IF(COUNTIF($C$2:$C6808,$C6808)=1,1,0))</f>
        <v/>
      </c>
      <c r="AJ6808">
        <f>IF($AI6808=1,SUMPRODUCT(--($AM$2:$AM$7001&lt;$AM6808))+1,"")</f>
        <v/>
      </c>
      <c r="AK6808">
        <f>IF($C6808="","",IF(OR($P6808=TRUE(),$P6808="TRUE"),1,0))</f>
        <v/>
      </c>
      <c r="AL6808">
        <f>IF($C6808="","",IF(AND($V6808="Yes",SUMPRODUCT((LEN(Settings!$F$6:$F$13)&gt;0)*ISNUMBER(SEARCH(Settings!$F$6:$F$13,$O6808)))=0),1,0))</f>
        <v/>
      </c>
      <c r="AM6808">
        <f>IF($AI6808=1,IFERROR(IF(VALUE($C6808)&lt;100000000,VALUE($C6808),1000000000),IFERROR(IF(VALUE(MID($C6808,2,20))&lt;100000000,VALUE(MID($C6808,2,20)),1000000000),1000000000))+ROW()/100000,"")</f>
        <v/>
      </c>
    </row>
    <row r="6809">
      <c r="E6809" s="14" t="n"/>
      <c r="M6809" s="8">
        <f>IF($C6809="","",L6809*T6809/100)</f>
        <v/>
      </c>
      <c r="S6809" s="8" t="n"/>
      <c r="T6809" s="8" t="n"/>
      <c r="W6809">
        <f>IF($C6809="","",IF($AL6809=1,0,IF($AK6809=1,Settings!$C$6,Settings!$C$7))*100)</f>
        <v/>
      </c>
      <c r="X6809" s="8">
        <f>IF($C6809="","",T6809*W6809/100)</f>
        <v/>
      </c>
      <c r="Y6809" s="8">
        <f>IF($C6809="","",T6809-X6809)</f>
        <v/>
      </c>
      <c r="Z6809" s="8">
        <f>IF($C6809="","",Y6809-M6809)</f>
        <v/>
      </c>
      <c r="AD6809" s="8" t="n"/>
      <c r="AG6809" s="14" t="n"/>
      <c r="AI6809">
        <f>IF($C6809="","",IF(COUNTIF($C$2:$C6809,$C6809)=1,1,0))</f>
        <v/>
      </c>
      <c r="AJ6809">
        <f>IF($AI6809=1,SUMPRODUCT(--($AM$2:$AM$7001&lt;$AM6809))+1,"")</f>
        <v/>
      </c>
      <c r="AK6809">
        <f>IF($C6809="","",IF(OR($P6809=TRUE(),$P6809="TRUE"),1,0))</f>
        <v/>
      </c>
      <c r="AL6809">
        <f>IF($C6809="","",IF(AND($V6809="Yes",SUMPRODUCT((LEN(Settings!$F$6:$F$13)&gt;0)*ISNUMBER(SEARCH(Settings!$F$6:$F$13,$O6809)))=0),1,0))</f>
        <v/>
      </c>
      <c r="AM6809">
        <f>IF($AI6809=1,IFERROR(IF(VALUE($C6809)&lt;100000000,VALUE($C6809),1000000000),IFERROR(IF(VALUE(MID($C6809,2,20))&lt;100000000,VALUE(MID($C6809,2,20)),1000000000),1000000000))+ROW()/100000,"")</f>
        <v/>
      </c>
    </row>
    <row r="6810">
      <c r="E6810" s="14" t="n"/>
      <c r="M6810" s="8">
        <f>IF($C6810="","",L6810*T6810/100)</f>
        <v/>
      </c>
      <c r="S6810" s="8" t="n"/>
      <c r="T6810" s="8" t="n"/>
      <c r="W6810">
        <f>IF($C6810="","",IF($AL6810=1,0,IF($AK6810=1,Settings!$C$6,Settings!$C$7))*100)</f>
        <v/>
      </c>
      <c r="X6810" s="8">
        <f>IF($C6810="","",T6810*W6810/100)</f>
        <v/>
      </c>
      <c r="Y6810" s="8">
        <f>IF($C6810="","",T6810-X6810)</f>
        <v/>
      </c>
      <c r="Z6810" s="8">
        <f>IF($C6810="","",Y6810-M6810)</f>
        <v/>
      </c>
      <c r="AD6810" s="8" t="n"/>
      <c r="AG6810" s="14" t="n"/>
      <c r="AI6810">
        <f>IF($C6810="","",IF(COUNTIF($C$2:$C6810,$C6810)=1,1,0))</f>
        <v/>
      </c>
      <c r="AJ6810">
        <f>IF($AI6810=1,SUMPRODUCT(--($AM$2:$AM$7001&lt;$AM6810))+1,"")</f>
        <v/>
      </c>
      <c r="AK6810">
        <f>IF($C6810="","",IF(OR($P6810=TRUE(),$P6810="TRUE"),1,0))</f>
        <v/>
      </c>
      <c r="AL6810">
        <f>IF($C6810="","",IF(AND($V6810="Yes",SUMPRODUCT((LEN(Settings!$F$6:$F$13)&gt;0)*ISNUMBER(SEARCH(Settings!$F$6:$F$13,$O6810)))=0),1,0))</f>
        <v/>
      </c>
      <c r="AM6810">
        <f>IF($AI6810=1,IFERROR(IF(VALUE($C6810)&lt;100000000,VALUE($C6810),1000000000),IFERROR(IF(VALUE(MID($C6810,2,20))&lt;100000000,VALUE(MID($C6810,2,20)),1000000000),1000000000))+ROW()/100000,"")</f>
        <v/>
      </c>
    </row>
    <row r="6811">
      <c r="E6811" s="14" t="n"/>
      <c r="M6811" s="8">
        <f>IF($C6811="","",L6811*T6811/100)</f>
        <v/>
      </c>
      <c r="S6811" s="8" t="n"/>
      <c r="T6811" s="8" t="n"/>
      <c r="W6811">
        <f>IF($C6811="","",IF($AL6811=1,0,IF($AK6811=1,Settings!$C$6,Settings!$C$7))*100)</f>
        <v/>
      </c>
      <c r="X6811" s="8">
        <f>IF($C6811="","",T6811*W6811/100)</f>
        <v/>
      </c>
      <c r="Y6811" s="8">
        <f>IF($C6811="","",T6811-X6811)</f>
        <v/>
      </c>
      <c r="Z6811" s="8">
        <f>IF($C6811="","",Y6811-M6811)</f>
        <v/>
      </c>
      <c r="AD6811" s="8" t="n"/>
      <c r="AG6811" s="14" t="n"/>
      <c r="AI6811">
        <f>IF($C6811="","",IF(COUNTIF($C$2:$C6811,$C6811)=1,1,0))</f>
        <v/>
      </c>
      <c r="AJ6811">
        <f>IF($AI6811=1,SUMPRODUCT(--($AM$2:$AM$7001&lt;$AM6811))+1,"")</f>
        <v/>
      </c>
      <c r="AK6811">
        <f>IF($C6811="","",IF(OR($P6811=TRUE(),$P6811="TRUE"),1,0))</f>
        <v/>
      </c>
      <c r="AL6811">
        <f>IF($C6811="","",IF(AND($V6811="Yes",SUMPRODUCT((LEN(Settings!$F$6:$F$13)&gt;0)*ISNUMBER(SEARCH(Settings!$F$6:$F$13,$O6811)))=0),1,0))</f>
        <v/>
      </c>
      <c r="AM6811">
        <f>IF($AI6811=1,IFERROR(IF(VALUE($C6811)&lt;100000000,VALUE($C6811),1000000000),IFERROR(IF(VALUE(MID($C6811,2,20))&lt;100000000,VALUE(MID($C6811,2,20)),1000000000),1000000000))+ROW()/100000,"")</f>
        <v/>
      </c>
    </row>
    <row r="6812">
      <c r="E6812" s="14" t="n"/>
      <c r="M6812" s="8">
        <f>IF($C6812="","",L6812*T6812/100)</f>
        <v/>
      </c>
      <c r="S6812" s="8" t="n"/>
      <c r="T6812" s="8" t="n"/>
      <c r="W6812">
        <f>IF($C6812="","",IF($AL6812=1,0,IF($AK6812=1,Settings!$C$6,Settings!$C$7))*100)</f>
        <v/>
      </c>
      <c r="X6812" s="8">
        <f>IF($C6812="","",T6812*W6812/100)</f>
        <v/>
      </c>
      <c r="Y6812" s="8">
        <f>IF($C6812="","",T6812-X6812)</f>
        <v/>
      </c>
      <c r="Z6812" s="8">
        <f>IF($C6812="","",Y6812-M6812)</f>
        <v/>
      </c>
      <c r="AD6812" s="8" t="n"/>
      <c r="AG6812" s="14" t="n"/>
      <c r="AI6812">
        <f>IF($C6812="","",IF(COUNTIF($C$2:$C6812,$C6812)=1,1,0))</f>
        <v/>
      </c>
      <c r="AJ6812">
        <f>IF($AI6812=1,SUMPRODUCT(--($AM$2:$AM$7001&lt;$AM6812))+1,"")</f>
        <v/>
      </c>
      <c r="AK6812">
        <f>IF($C6812="","",IF(OR($P6812=TRUE(),$P6812="TRUE"),1,0))</f>
        <v/>
      </c>
      <c r="AL6812">
        <f>IF($C6812="","",IF(AND($V6812="Yes",SUMPRODUCT((LEN(Settings!$F$6:$F$13)&gt;0)*ISNUMBER(SEARCH(Settings!$F$6:$F$13,$O6812)))=0),1,0))</f>
        <v/>
      </c>
      <c r="AM6812">
        <f>IF($AI6812=1,IFERROR(IF(VALUE($C6812)&lt;100000000,VALUE($C6812),1000000000),IFERROR(IF(VALUE(MID($C6812,2,20))&lt;100000000,VALUE(MID($C6812,2,20)),1000000000),1000000000))+ROW()/100000,"")</f>
        <v/>
      </c>
    </row>
    <row r="6813">
      <c r="E6813" s="14" t="n"/>
      <c r="M6813" s="8">
        <f>IF($C6813="","",L6813*T6813/100)</f>
        <v/>
      </c>
      <c r="S6813" s="8" t="n"/>
      <c r="T6813" s="8" t="n"/>
      <c r="W6813">
        <f>IF($C6813="","",IF($AL6813=1,0,IF($AK6813=1,Settings!$C$6,Settings!$C$7))*100)</f>
        <v/>
      </c>
      <c r="X6813" s="8">
        <f>IF($C6813="","",T6813*W6813/100)</f>
        <v/>
      </c>
      <c r="Y6813" s="8">
        <f>IF($C6813="","",T6813-X6813)</f>
        <v/>
      </c>
      <c r="Z6813" s="8">
        <f>IF($C6813="","",Y6813-M6813)</f>
        <v/>
      </c>
      <c r="AD6813" s="8" t="n"/>
      <c r="AG6813" s="14" t="n"/>
      <c r="AI6813">
        <f>IF($C6813="","",IF(COUNTIF($C$2:$C6813,$C6813)=1,1,0))</f>
        <v/>
      </c>
      <c r="AJ6813">
        <f>IF($AI6813=1,SUMPRODUCT(--($AM$2:$AM$7001&lt;$AM6813))+1,"")</f>
        <v/>
      </c>
      <c r="AK6813">
        <f>IF($C6813="","",IF(OR($P6813=TRUE(),$P6813="TRUE"),1,0))</f>
        <v/>
      </c>
      <c r="AL6813">
        <f>IF($C6813="","",IF(AND($V6813="Yes",SUMPRODUCT((LEN(Settings!$F$6:$F$13)&gt;0)*ISNUMBER(SEARCH(Settings!$F$6:$F$13,$O6813)))=0),1,0))</f>
        <v/>
      </c>
      <c r="AM6813">
        <f>IF($AI6813=1,IFERROR(IF(VALUE($C6813)&lt;100000000,VALUE($C6813),1000000000),IFERROR(IF(VALUE(MID($C6813,2,20))&lt;100000000,VALUE(MID($C6813,2,20)),1000000000),1000000000))+ROW()/100000,"")</f>
        <v/>
      </c>
    </row>
    <row r="6814">
      <c r="E6814" s="14" t="n"/>
      <c r="M6814" s="8">
        <f>IF($C6814="","",L6814*T6814/100)</f>
        <v/>
      </c>
      <c r="S6814" s="8" t="n"/>
      <c r="T6814" s="8" t="n"/>
      <c r="W6814">
        <f>IF($C6814="","",IF($AL6814=1,0,IF($AK6814=1,Settings!$C$6,Settings!$C$7))*100)</f>
        <v/>
      </c>
      <c r="X6814" s="8">
        <f>IF($C6814="","",T6814*W6814/100)</f>
        <v/>
      </c>
      <c r="Y6814" s="8">
        <f>IF($C6814="","",T6814-X6814)</f>
        <v/>
      </c>
      <c r="Z6814" s="8">
        <f>IF($C6814="","",Y6814-M6814)</f>
        <v/>
      </c>
      <c r="AD6814" s="8" t="n"/>
      <c r="AG6814" s="14" t="n"/>
      <c r="AI6814">
        <f>IF($C6814="","",IF(COUNTIF($C$2:$C6814,$C6814)=1,1,0))</f>
        <v/>
      </c>
      <c r="AJ6814">
        <f>IF($AI6814=1,SUMPRODUCT(--($AM$2:$AM$7001&lt;$AM6814))+1,"")</f>
        <v/>
      </c>
      <c r="AK6814">
        <f>IF($C6814="","",IF(OR($P6814=TRUE(),$P6814="TRUE"),1,0))</f>
        <v/>
      </c>
      <c r="AL6814">
        <f>IF($C6814="","",IF(AND($V6814="Yes",SUMPRODUCT((LEN(Settings!$F$6:$F$13)&gt;0)*ISNUMBER(SEARCH(Settings!$F$6:$F$13,$O6814)))=0),1,0))</f>
        <v/>
      </c>
      <c r="AM6814">
        <f>IF($AI6814=1,IFERROR(IF(VALUE($C6814)&lt;100000000,VALUE($C6814),1000000000),IFERROR(IF(VALUE(MID($C6814,2,20))&lt;100000000,VALUE(MID($C6814,2,20)),1000000000),1000000000))+ROW()/100000,"")</f>
        <v/>
      </c>
    </row>
    <row r="6815">
      <c r="E6815" s="14" t="n"/>
      <c r="M6815" s="8">
        <f>IF($C6815="","",L6815*T6815/100)</f>
        <v/>
      </c>
      <c r="S6815" s="8" t="n"/>
      <c r="T6815" s="8" t="n"/>
      <c r="W6815">
        <f>IF($C6815="","",IF($AL6815=1,0,IF($AK6815=1,Settings!$C$6,Settings!$C$7))*100)</f>
        <v/>
      </c>
      <c r="X6815" s="8">
        <f>IF($C6815="","",T6815*W6815/100)</f>
        <v/>
      </c>
      <c r="Y6815" s="8">
        <f>IF($C6815="","",T6815-X6815)</f>
        <v/>
      </c>
      <c r="Z6815" s="8">
        <f>IF($C6815="","",Y6815-M6815)</f>
        <v/>
      </c>
      <c r="AD6815" s="8" t="n"/>
      <c r="AG6815" s="14" t="n"/>
      <c r="AI6815">
        <f>IF($C6815="","",IF(COUNTIF($C$2:$C6815,$C6815)=1,1,0))</f>
        <v/>
      </c>
      <c r="AJ6815">
        <f>IF($AI6815=1,SUMPRODUCT(--($AM$2:$AM$7001&lt;$AM6815))+1,"")</f>
        <v/>
      </c>
      <c r="AK6815">
        <f>IF($C6815="","",IF(OR($P6815=TRUE(),$P6815="TRUE"),1,0))</f>
        <v/>
      </c>
      <c r="AL6815">
        <f>IF($C6815="","",IF(AND($V6815="Yes",SUMPRODUCT((LEN(Settings!$F$6:$F$13)&gt;0)*ISNUMBER(SEARCH(Settings!$F$6:$F$13,$O6815)))=0),1,0))</f>
        <v/>
      </c>
      <c r="AM6815">
        <f>IF($AI6815=1,IFERROR(IF(VALUE($C6815)&lt;100000000,VALUE($C6815),1000000000),IFERROR(IF(VALUE(MID($C6815,2,20))&lt;100000000,VALUE(MID($C6815,2,20)),1000000000),1000000000))+ROW()/100000,"")</f>
        <v/>
      </c>
    </row>
    <row r="6816">
      <c r="E6816" s="14" t="n"/>
      <c r="M6816" s="8">
        <f>IF($C6816="","",L6816*T6816/100)</f>
        <v/>
      </c>
      <c r="S6816" s="8" t="n"/>
      <c r="T6816" s="8" t="n"/>
      <c r="W6816">
        <f>IF($C6816="","",IF($AL6816=1,0,IF($AK6816=1,Settings!$C$6,Settings!$C$7))*100)</f>
        <v/>
      </c>
      <c r="X6816" s="8">
        <f>IF($C6816="","",T6816*W6816/100)</f>
        <v/>
      </c>
      <c r="Y6816" s="8">
        <f>IF($C6816="","",T6816-X6816)</f>
        <v/>
      </c>
      <c r="Z6816" s="8">
        <f>IF($C6816="","",Y6816-M6816)</f>
        <v/>
      </c>
      <c r="AD6816" s="8" t="n"/>
      <c r="AG6816" s="14" t="n"/>
      <c r="AI6816">
        <f>IF($C6816="","",IF(COUNTIF($C$2:$C6816,$C6816)=1,1,0))</f>
        <v/>
      </c>
      <c r="AJ6816">
        <f>IF($AI6816=1,SUMPRODUCT(--($AM$2:$AM$7001&lt;$AM6816))+1,"")</f>
        <v/>
      </c>
      <c r="AK6816">
        <f>IF($C6816="","",IF(OR($P6816=TRUE(),$P6816="TRUE"),1,0))</f>
        <v/>
      </c>
      <c r="AL6816">
        <f>IF($C6816="","",IF(AND($V6816="Yes",SUMPRODUCT((LEN(Settings!$F$6:$F$13)&gt;0)*ISNUMBER(SEARCH(Settings!$F$6:$F$13,$O6816)))=0),1,0))</f>
        <v/>
      </c>
      <c r="AM6816">
        <f>IF($AI6816=1,IFERROR(IF(VALUE($C6816)&lt;100000000,VALUE($C6816),1000000000),IFERROR(IF(VALUE(MID($C6816,2,20))&lt;100000000,VALUE(MID($C6816,2,20)),1000000000),1000000000))+ROW()/100000,"")</f>
        <v/>
      </c>
    </row>
    <row r="6817">
      <c r="E6817" s="14" t="n"/>
      <c r="M6817" s="8">
        <f>IF($C6817="","",L6817*T6817/100)</f>
        <v/>
      </c>
      <c r="S6817" s="8" t="n"/>
      <c r="T6817" s="8" t="n"/>
      <c r="W6817">
        <f>IF($C6817="","",IF($AL6817=1,0,IF($AK6817=1,Settings!$C$6,Settings!$C$7))*100)</f>
        <v/>
      </c>
      <c r="X6817" s="8">
        <f>IF($C6817="","",T6817*W6817/100)</f>
        <v/>
      </c>
      <c r="Y6817" s="8">
        <f>IF($C6817="","",T6817-X6817)</f>
        <v/>
      </c>
      <c r="Z6817" s="8">
        <f>IF($C6817="","",Y6817-M6817)</f>
        <v/>
      </c>
      <c r="AD6817" s="8" t="n"/>
      <c r="AG6817" s="14" t="n"/>
      <c r="AI6817">
        <f>IF($C6817="","",IF(COUNTIF($C$2:$C6817,$C6817)=1,1,0))</f>
        <v/>
      </c>
      <c r="AJ6817">
        <f>IF($AI6817=1,SUMPRODUCT(--($AM$2:$AM$7001&lt;$AM6817))+1,"")</f>
        <v/>
      </c>
      <c r="AK6817">
        <f>IF($C6817="","",IF(OR($P6817=TRUE(),$P6817="TRUE"),1,0))</f>
        <v/>
      </c>
      <c r="AL6817">
        <f>IF($C6817="","",IF(AND($V6817="Yes",SUMPRODUCT((LEN(Settings!$F$6:$F$13)&gt;0)*ISNUMBER(SEARCH(Settings!$F$6:$F$13,$O6817)))=0),1,0))</f>
        <v/>
      </c>
      <c r="AM6817">
        <f>IF($AI6817=1,IFERROR(IF(VALUE($C6817)&lt;100000000,VALUE($C6817),1000000000),IFERROR(IF(VALUE(MID($C6817,2,20))&lt;100000000,VALUE(MID($C6817,2,20)),1000000000),1000000000))+ROW()/100000,"")</f>
        <v/>
      </c>
    </row>
    <row r="6818">
      <c r="E6818" s="14" t="n"/>
      <c r="M6818" s="8">
        <f>IF($C6818="","",L6818*T6818/100)</f>
        <v/>
      </c>
      <c r="S6818" s="8" t="n"/>
      <c r="T6818" s="8" t="n"/>
      <c r="W6818">
        <f>IF($C6818="","",IF($AL6818=1,0,IF($AK6818=1,Settings!$C$6,Settings!$C$7))*100)</f>
        <v/>
      </c>
      <c r="X6818" s="8">
        <f>IF($C6818="","",T6818*W6818/100)</f>
        <v/>
      </c>
      <c r="Y6818" s="8">
        <f>IF($C6818="","",T6818-X6818)</f>
        <v/>
      </c>
      <c r="Z6818" s="8">
        <f>IF($C6818="","",Y6818-M6818)</f>
        <v/>
      </c>
      <c r="AD6818" s="8" t="n"/>
      <c r="AG6818" s="14" t="n"/>
      <c r="AI6818">
        <f>IF($C6818="","",IF(COUNTIF($C$2:$C6818,$C6818)=1,1,0))</f>
        <v/>
      </c>
      <c r="AJ6818">
        <f>IF($AI6818=1,SUMPRODUCT(--($AM$2:$AM$7001&lt;$AM6818))+1,"")</f>
        <v/>
      </c>
      <c r="AK6818">
        <f>IF($C6818="","",IF(OR($P6818=TRUE(),$P6818="TRUE"),1,0))</f>
        <v/>
      </c>
      <c r="AL6818">
        <f>IF($C6818="","",IF(AND($V6818="Yes",SUMPRODUCT((LEN(Settings!$F$6:$F$13)&gt;0)*ISNUMBER(SEARCH(Settings!$F$6:$F$13,$O6818)))=0),1,0))</f>
        <v/>
      </c>
      <c r="AM6818">
        <f>IF($AI6818=1,IFERROR(IF(VALUE($C6818)&lt;100000000,VALUE($C6818),1000000000),IFERROR(IF(VALUE(MID($C6818,2,20))&lt;100000000,VALUE(MID($C6818,2,20)),1000000000),1000000000))+ROW()/100000,"")</f>
        <v/>
      </c>
    </row>
    <row r="6819">
      <c r="E6819" s="14" t="n"/>
      <c r="M6819" s="8">
        <f>IF($C6819="","",L6819*T6819/100)</f>
        <v/>
      </c>
      <c r="S6819" s="8" t="n"/>
      <c r="T6819" s="8" t="n"/>
      <c r="W6819">
        <f>IF($C6819="","",IF($AL6819=1,0,IF($AK6819=1,Settings!$C$6,Settings!$C$7))*100)</f>
        <v/>
      </c>
      <c r="X6819" s="8">
        <f>IF($C6819="","",T6819*W6819/100)</f>
        <v/>
      </c>
      <c r="Y6819" s="8">
        <f>IF($C6819="","",T6819-X6819)</f>
        <v/>
      </c>
      <c r="Z6819" s="8">
        <f>IF($C6819="","",Y6819-M6819)</f>
        <v/>
      </c>
      <c r="AD6819" s="8" t="n"/>
      <c r="AG6819" s="14" t="n"/>
      <c r="AI6819">
        <f>IF($C6819="","",IF(COUNTIF($C$2:$C6819,$C6819)=1,1,0))</f>
        <v/>
      </c>
      <c r="AJ6819">
        <f>IF($AI6819=1,SUMPRODUCT(--($AM$2:$AM$7001&lt;$AM6819))+1,"")</f>
        <v/>
      </c>
      <c r="AK6819">
        <f>IF($C6819="","",IF(OR($P6819=TRUE(),$P6819="TRUE"),1,0))</f>
        <v/>
      </c>
      <c r="AL6819">
        <f>IF($C6819="","",IF(AND($V6819="Yes",SUMPRODUCT((LEN(Settings!$F$6:$F$13)&gt;0)*ISNUMBER(SEARCH(Settings!$F$6:$F$13,$O6819)))=0),1,0))</f>
        <v/>
      </c>
      <c r="AM6819">
        <f>IF($AI6819=1,IFERROR(IF(VALUE($C6819)&lt;100000000,VALUE($C6819),1000000000),IFERROR(IF(VALUE(MID($C6819,2,20))&lt;100000000,VALUE(MID($C6819,2,20)),1000000000),1000000000))+ROW()/100000,"")</f>
        <v/>
      </c>
    </row>
    <row r="6820">
      <c r="E6820" s="14" t="n"/>
      <c r="M6820" s="8">
        <f>IF($C6820="","",L6820*T6820/100)</f>
        <v/>
      </c>
      <c r="S6820" s="8" t="n"/>
      <c r="T6820" s="8" t="n"/>
      <c r="W6820">
        <f>IF($C6820="","",IF($AL6820=1,0,IF($AK6820=1,Settings!$C$6,Settings!$C$7))*100)</f>
        <v/>
      </c>
      <c r="X6820" s="8">
        <f>IF($C6820="","",T6820*W6820/100)</f>
        <v/>
      </c>
      <c r="Y6820" s="8">
        <f>IF($C6820="","",T6820-X6820)</f>
        <v/>
      </c>
      <c r="Z6820" s="8">
        <f>IF($C6820="","",Y6820-M6820)</f>
        <v/>
      </c>
      <c r="AD6820" s="8" t="n"/>
      <c r="AG6820" s="14" t="n"/>
      <c r="AI6820">
        <f>IF($C6820="","",IF(COUNTIF($C$2:$C6820,$C6820)=1,1,0))</f>
        <v/>
      </c>
      <c r="AJ6820">
        <f>IF($AI6820=1,SUMPRODUCT(--($AM$2:$AM$7001&lt;$AM6820))+1,"")</f>
        <v/>
      </c>
      <c r="AK6820">
        <f>IF($C6820="","",IF(OR($P6820=TRUE(),$P6820="TRUE"),1,0))</f>
        <v/>
      </c>
      <c r="AL6820">
        <f>IF($C6820="","",IF(AND($V6820="Yes",SUMPRODUCT((LEN(Settings!$F$6:$F$13)&gt;0)*ISNUMBER(SEARCH(Settings!$F$6:$F$13,$O6820)))=0),1,0))</f>
        <v/>
      </c>
      <c r="AM6820">
        <f>IF($AI6820=1,IFERROR(IF(VALUE($C6820)&lt;100000000,VALUE($C6820),1000000000),IFERROR(IF(VALUE(MID($C6820,2,20))&lt;100000000,VALUE(MID($C6820,2,20)),1000000000),1000000000))+ROW()/100000,"")</f>
        <v/>
      </c>
    </row>
    <row r="6821">
      <c r="E6821" s="14" t="n"/>
      <c r="M6821" s="8">
        <f>IF($C6821="","",L6821*T6821/100)</f>
        <v/>
      </c>
      <c r="S6821" s="8" t="n"/>
      <c r="T6821" s="8" t="n"/>
      <c r="W6821">
        <f>IF($C6821="","",IF($AL6821=1,0,IF($AK6821=1,Settings!$C$6,Settings!$C$7))*100)</f>
        <v/>
      </c>
      <c r="X6821" s="8">
        <f>IF($C6821="","",T6821*W6821/100)</f>
        <v/>
      </c>
      <c r="Y6821" s="8">
        <f>IF($C6821="","",T6821-X6821)</f>
        <v/>
      </c>
      <c r="Z6821" s="8">
        <f>IF($C6821="","",Y6821-M6821)</f>
        <v/>
      </c>
      <c r="AD6821" s="8" t="n"/>
      <c r="AG6821" s="14" t="n"/>
      <c r="AI6821">
        <f>IF($C6821="","",IF(COUNTIF($C$2:$C6821,$C6821)=1,1,0))</f>
        <v/>
      </c>
      <c r="AJ6821">
        <f>IF($AI6821=1,SUMPRODUCT(--($AM$2:$AM$7001&lt;$AM6821))+1,"")</f>
        <v/>
      </c>
      <c r="AK6821">
        <f>IF($C6821="","",IF(OR($P6821=TRUE(),$P6821="TRUE"),1,0))</f>
        <v/>
      </c>
      <c r="AL6821">
        <f>IF($C6821="","",IF(AND($V6821="Yes",SUMPRODUCT((LEN(Settings!$F$6:$F$13)&gt;0)*ISNUMBER(SEARCH(Settings!$F$6:$F$13,$O6821)))=0),1,0))</f>
        <v/>
      </c>
      <c r="AM6821">
        <f>IF($AI6821=1,IFERROR(IF(VALUE($C6821)&lt;100000000,VALUE($C6821),1000000000),IFERROR(IF(VALUE(MID($C6821,2,20))&lt;100000000,VALUE(MID($C6821,2,20)),1000000000),1000000000))+ROW()/100000,"")</f>
        <v/>
      </c>
    </row>
    <row r="6822">
      <c r="E6822" s="14" t="n"/>
      <c r="M6822" s="8">
        <f>IF($C6822="","",L6822*T6822/100)</f>
        <v/>
      </c>
      <c r="S6822" s="8" t="n"/>
      <c r="T6822" s="8" t="n"/>
      <c r="W6822">
        <f>IF($C6822="","",IF($AL6822=1,0,IF($AK6822=1,Settings!$C$6,Settings!$C$7))*100)</f>
        <v/>
      </c>
      <c r="X6822" s="8">
        <f>IF($C6822="","",T6822*W6822/100)</f>
        <v/>
      </c>
      <c r="Y6822" s="8">
        <f>IF($C6822="","",T6822-X6822)</f>
        <v/>
      </c>
      <c r="Z6822" s="8">
        <f>IF($C6822="","",Y6822-M6822)</f>
        <v/>
      </c>
      <c r="AD6822" s="8" t="n"/>
      <c r="AG6822" s="14" t="n"/>
      <c r="AI6822">
        <f>IF($C6822="","",IF(COUNTIF($C$2:$C6822,$C6822)=1,1,0))</f>
        <v/>
      </c>
      <c r="AJ6822">
        <f>IF($AI6822=1,SUMPRODUCT(--($AM$2:$AM$7001&lt;$AM6822))+1,"")</f>
        <v/>
      </c>
      <c r="AK6822">
        <f>IF($C6822="","",IF(OR($P6822=TRUE(),$P6822="TRUE"),1,0))</f>
        <v/>
      </c>
      <c r="AL6822">
        <f>IF($C6822="","",IF(AND($V6822="Yes",SUMPRODUCT((LEN(Settings!$F$6:$F$13)&gt;0)*ISNUMBER(SEARCH(Settings!$F$6:$F$13,$O6822)))=0),1,0))</f>
        <v/>
      </c>
      <c r="AM6822">
        <f>IF($AI6822=1,IFERROR(IF(VALUE($C6822)&lt;100000000,VALUE($C6822),1000000000),IFERROR(IF(VALUE(MID($C6822,2,20))&lt;100000000,VALUE(MID($C6822,2,20)),1000000000),1000000000))+ROW()/100000,"")</f>
        <v/>
      </c>
    </row>
    <row r="6823">
      <c r="E6823" s="14" t="n"/>
      <c r="M6823" s="8">
        <f>IF($C6823="","",L6823*T6823/100)</f>
        <v/>
      </c>
      <c r="S6823" s="8" t="n"/>
      <c r="T6823" s="8" t="n"/>
      <c r="W6823">
        <f>IF($C6823="","",IF($AL6823=1,0,IF($AK6823=1,Settings!$C$6,Settings!$C$7))*100)</f>
        <v/>
      </c>
      <c r="X6823" s="8">
        <f>IF($C6823="","",T6823*W6823/100)</f>
        <v/>
      </c>
      <c r="Y6823" s="8">
        <f>IF($C6823="","",T6823-X6823)</f>
        <v/>
      </c>
      <c r="Z6823" s="8">
        <f>IF($C6823="","",Y6823-M6823)</f>
        <v/>
      </c>
      <c r="AD6823" s="8" t="n"/>
      <c r="AG6823" s="14" t="n"/>
      <c r="AI6823">
        <f>IF($C6823="","",IF(COUNTIF($C$2:$C6823,$C6823)=1,1,0))</f>
        <v/>
      </c>
      <c r="AJ6823">
        <f>IF($AI6823=1,SUMPRODUCT(--($AM$2:$AM$7001&lt;$AM6823))+1,"")</f>
        <v/>
      </c>
      <c r="AK6823">
        <f>IF($C6823="","",IF(OR($P6823=TRUE(),$P6823="TRUE"),1,0))</f>
        <v/>
      </c>
      <c r="AL6823">
        <f>IF($C6823="","",IF(AND($V6823="Yes",SUMPRODUCT((LEN(Settings!$F$6:$F$13)&gt;0)*ISNUMBER(SEARCH(Settings!$F$6:$F$13,$O6823)))=0),1,0))</f>
        <v/>
      </c>
      <c r="AM6823">
        <f>IF($AI6823=1,IFERROR(IF(VALUE($C6823)&lt;100000000,VALUE($C6823),1000000000),IFERROR(IF(VALUE(MID($C6823,2,20))&lt;100000000,VALUE(MID($C6823,2,20)),1000000000),1000000000))+ROW()/100000,"")</f>
        <v/>
      </c>
    </row>
    <row r="6824">
      <c r="E6824" s="14" t="n"/>
      <c r="M6824" s="8">
        <f>IF($C6824="","",L6824*T6824/100)</f>
        <v/>
      </c>
      <c r="S6824" s="8" t="n"/>
      <c r="T6824" s="8" t="n"/>
      <c r="W6824">
        <f>IF($C6824="","",IF($AL6824=1,0,IF($AK6824=1,Settings!$C$6,Settings!$C$7))*100)</f>
        <v/>
      </c>
      <c r="X6824" s="8">
        <f>IF($C6824="","",T6824*W6824/100)</f>
        <v/>
      </c>
      <c r="Y6824" s="8">
        <f>IF($C6824="","",T6824-X6824)</f>
        <v/>
      </c>
      <c r="Z6824" s="8">
        <f>IF($C6824="","",Y6824-M6824)</f>
        <v/>
      </c>
      <c r="AD6824" s="8" t="n"/>
      <c r="AG6824" s="14" t="n"/>
      <c r="AI6824">
        <f>IF($C6824="","",IF(COUNTIF($C$2:$C6824,$C6824)=1,1,0))</f>
        <v/>
      </c>
      <c r="AJ6824">
        <f>IF($AI6824=1,SUMPRODUCT(--($AM$2:$AM$7001&lt;$AM6824))+1,"")</f>
        <v/>
      </c>
      <c r="AK6824">
        <f>IF($C6824="","",IF(OR($P6824=TRUE(),$P6824="TRUE"),1,0))</f>
        <v/>
      </c>
      <c r="AL6824">
        <f>IF($C6824="","",IF(AND($V6824="Yes",SUMPRODUCT((LEN(Settings!$F$6:$F$13)&gt;0)*ISNUMBER(SEARCH(Settings!$F$6:$F$13,$O6824)))=0),1,0))</f>
        <v/>
      </c>
      <c r="AM6824">
        <f>IF($AI6824=1,IFERROR(IF(VALUE($C6824)&lt;100000000,VALUE($C6824),1000000000),IFERROR(IF(VALUE(MID($C6824,2,20))&lt;100000000,VALUE(MID($C6824,2,20)),1000000000),1000000000))+ROW()/100000,"")</f>
        <v/>
      </c>
    </row>
    <row r="6825">
      <c r="E6825" s="14" t="n"/>
      <c r="M6825" s="8">
        <f>IF($C6825="","",L6825*T6825/100)</f>
        <v/>
      </c>
      <c r="S6825" s="8" t="n"/>
      <c r="T6825" s="8" t="n"/>
      <c r="W6825">
        <f>IF($C6825="","",IF($AL6825=1,0,IF($AK6825=1,Settings!$C$6,Settings!$C$7))*100)</f>
        <v/>
      </c>
      <c r="X6825" s="8">
        <f>IF($C6825="","",T6825*W6825/100)</f>
        <v/>
      </c>
      <c r="Y6825" s="8">
        <f>IF($C6825="","",T6825-X6825)</f>
        <v/>
      </c>
      <c r="Z6825" s="8">
        <f>IF($C6825="","",Y6825-M6825)</f>
        <v/>
      </c>
      <c r="AD6825" s="8" t="n"/>
      <c r="AG6825" s="14" t="n"/>
      <c r="AI6825">
        <f>IF($C6825="","",IF(COUNTIF($C$2:$C6825,$C6825)=1,1,0))</f>
        <v/>
      </c>
      <c r="AJ6825">
        <f>IF($AI6825=1,SUMPRODUCT(--($AM$2:$AM$7001&lt;$AM6825))+1,"")</f>
        <v/>
      </c>
      <c r="AK6825">
        <f>IF($C6825="","",IF(OR($P6825=TRUE(),$P6825="TRUE"),1,0))</f>
        <v/>
      </c>
      <c r="AL6825">
        <f>IF($C6825="","",IF(AND($V6825="Yes",SUMPRODUCT((LEN(Settings!$F$6:$F$13)&gt;0)*ISNUMBER(SEARCH(Settings!$F$6:$F$13,$O6825)))=0),1,0))</f>
        <v/>
      </c>
      <c r="AM6825">
        <f>IF($AI6825=1,IFERROR(IF(VALUE($C6825)&lt;100000000,VALUE($C6825),1000000000),IFERROR(IF(VALUE(MID($C6825,2,20))&lt;100000000,VALUE(MID($C6825,2,20)),1000000000),1000000000))+ROW()/100000,"")</f>
        <v/>
      </c>
    </row>
    <row r="6826">
      <c r="E6826" s="14" t="n"/>
      <c r="M6826" s="8">
        <f>IF($C6826="","",L6826*T6826/100)</f>
        <v/>
      </c>
      <c r="S6826" s="8" t="n"/>
      <c r="T6826" s="8" t="n"/>
      <c r="W6826">
        <f>IF($C6826="","",IF($AL6826=1,0,IF($AK6826=1,Settings!$C$6,Settings!$C$7))*100)</f>
        <v/>
      </c>
      <c r="X6826" s="8">
        <f>IF($C6826="","",T6826*W6826/100)</f>
        <v/>
      </c>
      <c r="Y6826" s="8">
        <f>IF($C6826="","",T6826-X6826)</f>
        <v/>
      </c>
      <c r="Z6826" s="8">
        <f>IF($C6826="","",Y6826-M6826)</f>
        <v/>
      </c>
      <c r="AD6826" s="8" t="n"/>
      <c r="AG6826" s="14" t="n"/>
      <c r="AI6826">
        <f>IF($C6826="","",IF(COUNTIF($C$2:$C6826,$C6826)=1,1,0))</f>
        <v/>
      </c>
      <c r="AJ6826">
        <f>IF($AI6826=1,SUMPRODUCT(--($AM$2:$AM$7001&lt;$AM6826))+1,"")</f>
        <v/>
      </c>
      <c r="AK6826">
        <f>IF($C6826="","",IF(OR($P6826=TRUE(),$P6826="TRUE"),1,0))</f>
        <v/>
      </c>
      <c r="AL6826">
        <f>IF($C6826="","",IF(AND($V6826="Yes",SUMPRODUCT((LEN(Settings!$F$6:$F$13)&gt;0)*ISNUMBER(SEARCH(Settings!$F$6:$F$13,$O6826)))=0),1,0))</f>
        <v/>
      </c>
      <c r="AM6826">
        <f>IF($AI6826=1,IFERROR(IF(VALUE($C6826)&lt;100000000,VALUE($C6826),1000000000),IFERROR(IF(VALUE(MID($C6826,2,20))&lt;100000000,VALUE(MID($C6826,2,20)),1000000000),1000000000))+ROW()/100000,"")</f>
        <v/>
      </c>
    </row>
    <row r="6827">
      <c r="E6827" s="14" t="n"/>
      <c r="M6827" s="8">
        <f>IF($C6827="","",L6827*T6827/100)</f>
        <v/>
      </c>
      <c r="S6827" s="8" t="n"/>
      <c r="T6827" s="8" t="n"/>
      <c r="W6827">
        <f>IF($C6827="","",IF($AL6827=1,0,IF($AK6827=1,Settings!$C$6,Settings!$C$7))*100)</f>
        <v/>
      </c>
      <c r="X6827" s="8">
        <f>IF($C6827="","",T6827*W6827/100)</f>
        <v/>
      </c>
      <c r="Y6827" s="8">
        <f>IF($C6827="","",T6827-X6827)</f>
        <v/>
      </c>
      <c r="Z6827" s="8">
        <f>IF($C6827="","",Y6827-M6827)</f>
        <v/>
      </c>
      <c r="AD6827" s="8" t="n"/>
      <c r="AG6827" s="14" t="n"/>
      <c r="AI6827">
        <f>IF($C6827="","",IF(COUNTIF($C$2:$C6827,$C6827)=1,1,0))</f>
        <v/>
      </c>
      <c r="AJ6827">
        <f>IF($AI6827=1,SUMPRODUCT(--($AM$2:$AM$7001&lt;$AM6827))+1,"")</f>
        <v/>
      </c>
      <c r="AK6827">
        <f>IF($C6827="","",IF(OR($P6827=TRUE(),$P6827="TRUE"),1,0))</f>
        <v/>
      </c>
      <c r="AL6827">
        <f>IF($C6827="","",IF(AND($V6827="Yes",SUMPRODUCT((LEN(Settings!$F$6:$F$13)&gt;0)*ISNUMBER(SEARCH(Settings!$F$6:$F$13,$O6827)))=0),1,0))</f>
        <v/>
      </c>
      <c r="AM6827">
        <f>IF($AI6827=1,IFERROR(IF(VALUE($C6827)&lt;100000000,VALUE($C6827),1000000000),IFERROR(IF(VALUE(MID($C6827,2,20))&lt;100000000,VALUE(MID($C6827,2,20)),1000000000),1000000000))+ROW()/100000,"")</f>
        <v/>
      </c>
    </row>
    <row r="6828">
      <c r="E6828" s="14" t="n"/>
      <c r="M6828" s="8">
        <f>IF($C6828="","",L6828*T6828/100)</f>
        <v/>
      </c>
      <c r="S6828" s="8" t="n"/>
      <c r="T6828" s="8" t="n"/>
      <c r="W6828">
        <f>IF($C6828="","",IF($AL6828=1,0,IF($AK6828=1,Settings!$C$6,Settings!$C$7))*100)</f>
        <v/>
      </c>
      <c r="X6828" s="8">
        <f>IF($C6828="","",T6828*W6828/100)</f>
        <v/>
      </c>
      <c r="Y6828" s="8">
        <f>IF($C6828="","",T6828-X6828)</f>
        <v/>
      </c>
      <c r="Z6828" s="8">
        <f>IF($C6828="","",Y6828-M6828)</f>
        <v/>
      </c>
      <c r="AD6828" s="8" t="n"/>
      <c r="AG6828" s="14" t="n"/>
      <c r="AI6828">
        <f>IF($C6828="","",IF(COUNTIF($C$2:$C6828,$C6828)=1,1,0))</f>
        <v/>
      </c>
      <c r="AJ6828">
        <f>IF($AI6828=1,SUMPRODUCT(--($AM$2:$AM$7001&lt;$AM6828))+1,"")</f>
        <v/>
      </c>
      <c r="AK6828">
        <f>IF($C6828="","",IF(OR($P6828=TRUE(),$P6828="TRUE"),1,0))</f>
        <v/>
      </c>
      <c r="AL6828">
        <f>IF($C6828="","",IF(AND($V6828="Yes",SUMPRODUCT((LEN(Settings!$F$6:$F$13)&gt;0)*ISNUMBER(SEARCH(Settings!$F$6:$F$13,$O6828)))=0),1,0))</f>
        <v/>
      </c>
      <c r="AM6828">
        <f>IF($AI6828=1,IFERROR(IF(VALUE($C6828)&lt;100000000,VALUE($C6828),1000000000),IFERROR(IF(VALUE(MID($C6828,2,20))&lt;100000000,VALUE(MID($C6828,2,20)),1000000000),1000000000))+ROW()/100000,"")</f>
        <v/>
      </c>
    </row>
    <row r="6829">
      <c r="E6829" s="14" t="n"/>
      <c r="M6829" s="8">
        <f>IF($C6829="","",L6829*T6829/100)</f>
        <v/>
      </c>
      <c r="S6829" s="8" t="n"/>
      <c r="T6829" s="8" t="n"/>
      <c r="W6829">
        <f>IF($C6829="","",IF($AL6829=1,0,IF($AK6829=1,Settings!$C$6,Settings!$C$7))*100)</f>
        <v/>
      </c>
      <c r="X6829" s="8">
        <f>IF($C6829="","",T6829*W6829/100)</f>
        <v/>
      </c>
      <c r="Y6829" s="8">
        <f>IF($C6829="","",T6829-X6829)</f>
        <v/>
      </c>
      <c r="Z6829" s="8">
        <f>IF($C6829="","",Y6829-M6829)</f>
        <v/>
      </c>
      <c r="AD6829" s="8" t="n"/>
      <c r="AG6829" s="14" t="n"/>
      <c r="AI6829">
        <f>IF($C6829="","",IF(COUNTIF($C$2:$C6829,$C6829)=1,1,0))</f>
        <v/>
      </c>
      <c r="AJ6829">
        <f>IF($AI6829=1,SUMPRODUCT(--($AM$2:$AM$7001&lt;$AM6829))+1,"")</f>
        <v/>
      </c>
      <c r="AK6829">
        <f>IF($C6829="","",IF(OR($P6829=TRUE(),$P6829="TRUE"),1,0))</f>
        <v/>
      </c>
      <c r="AL6829">
        <f>IF($C6829="","",IF(AND($V6829="Yes",SUMPRODUCT((LEN(Settings!$F$6:$F$13)&gt;0)*ISNUMBER(SEARCH(Settings!$F$6:$F$13,$O6829)))=0),1,0))</f>
        <v/>
      </c>
      <c r="AM6829">
        <f>IF($AI6829=1,IFERROR(IF(VALUE($C6829)&lt;100000000,VALUE($C6829),1000000000),IFERROR(IF(VALUE(MID($C6829,2,20))&lt;100000000,VALUE(MID($C6829,2,20)),1000000000),1000000000))+ROW()/100000,"")</f>
        <v/>
      </c>
    </row>
    <row r="6830">
      <c r="E6830" s="14" t="n"/>
      <c r="M6830" s="8">
        <f>IF($C6830="","",L6830*T6830/100)</f>
        <v/>
      </c>
      <c r="S6830" s="8" t="n"/>
      <c r="T6830" s="8" t="n"/>
      <c r="W6830">
        <f>IF($C6830="","",IF($AL6830=1,0,IF($AK6830=1,Settings!$C$6,Settings!$C$7))*100)</f>
        <v/>
      </c>
      <c r="X6830" s="8">
        <f>IF($C6830="","",T6830*W6830/100)</f>
        <v/>
      </c>
      <c r="Y6830" s="8">
        <f>IF($C6830="","",T6830-X6830)</f>
        <v/>
      </c>
      <c r="Z6830" s="8">
        <f>IF($C6830="","",Y6830-M6830)</f>
        <v/>
      </c>
      <c r="AD6830" s="8" t="n"/>
      <c r="AG6830" s="14" t="n"/>
      <c r="AI6830">
        <f>IF($C6830="","",IF(COUNTIF($C$2:$C6830,$C6830)=1,1,0))</f>
        <v/>
      </c>
      <c r="AJ6830">
        <f>IF($AI6830=1,SUMPRODUCT(--($AM$2:$AM$7001&lt;$AM6830))+1,"")</f>
        <v/>
      </c>
      <c r="AK6830">
        <f>IF($C6830="","",IF(OR($P6830=TRUE(),$P6830="TRUE"),1,0))</f>
        <v/>
      </c>
      <c r="AL6830">
        <f>IF($C6830="","",IF(AND($V6830="Yes",SUMPRODUCT((LEN(Settings!$F$6:$F$13)&gt;0)*ISNUMBER(SEARCH(Settings!$F$6:$F$13,$O6830)))=0),1,0))</f>
        <v/>
      </c>
      <c r="AM6830">
        <f>IF($AI6830=1,IFERROR(IF(VALUE($C6830)&lt;100000000,VALUE($C6830),1000000000),IFERROR(IF(VALUE(MID($C6830,2,20))&lt;100000000,VALUE(MID($C6830,2,20)),1000000000),1000000000))+ROW()/100000,"")</f>
        <v/>
      </c>
    </row>
    <row r="6831">
      <c r="E6831" s="14" t="n"/>
      <c r="M6831" s="8">
        <f>IF($C6831="","",L6831*T6831/100)</f>
        <v/>
      </c>
      <c r="S6831" s="8" t="n"/>
      <c r="T6831" s="8" t="n"/>
      <c r="W6831">
        <f>IF($C6831="","",IF($AL6831=1,0,IF($AK6831=1,Settings!$C$6,Settings!$C$7))*100)</f>
        <v/>
      </c>
      <c r="X6831" s="8">
        <f>IF($C6831="","",T6831*W6831/100)</f>
        <v/>
      </c>
      <c r="Y6831" s="8">
        <f>IF($C6831="","",T6831-X6831)</f>
        <v/>
      </c>
      <c r="Z6831" s="8">
        <f>IF($C6831="","",Y6831-M6831)</f>
        <v/>
      </c>
      <c r="AD6831" s="8" t="n"/>
      <c r="AG6831" s="14" t="n"/>
      <c r="AI6831">
        <f>IF($C6831="","",IF(COUNTIF($C$2:$C6831,$C6831)=1,1,0))</f>
        <v/>
      </c>
      <c r="AJ6831">
        <f>IF($AI6831=1,SUMPRODUCT(--($AM$2:$AM$7001&lt;$AM6831))+1,"")</f>
        <v/>
      </c>
      <c r="AK6831">
        <f>IF($C6831="","",IF(OR($P6831=TRUE(),$P6831="TRUE"),1,0))</f>
        <v/>
      </c>
      <c r="AL6831">
        <f>IF($C6831="","",IF(AND($V6831="Yes",SUMPRODUCT((LEN(Settings!$F$6:$F$13)&gt;0)*ISNUMBER(SEARCH(Settings!$F$6:$F$13,$O6831)))=0),1,0))</f>
        <v/>
      </c>
      <c r="AM6831">
        <f>IF($AI6831=1,IFERROR(IF(VALUE($C6831)&lt;100000000,VALUE($C6831),1000000000),IFERROR(IF(VALUE(MID($C6831,2,20))&lt;100000000,VALUE(MID($C6831,2,20)),1000000000),1000000000))+ROW()/100000,"")</f>
        <v/>
      </c>
    </row>
    <row r="6832">
      <c r="E6832" s="14" t="n"/>
      <c r="M6832" s="8">
        <f>IF($C6832="","",L6832*T6832/100)</f>
        <v/>
      </c>
      <c r="S6832" s="8" t="n"/>
      <c r="T6832" s="8" t="n"/>
      <c r="W6832">
        <f>IF($C6832="","",IF($AL6832=1,0,IF($AK6832=1,Settings!$C$6,Settings!$C$7))*100)</f>
        <v/>
      </c>
      <c r="X6832" s="8">
        <f>IF($C6832="","",T6832*W6832/100)</f>
        <v/>
      </c>
      <c r="Y6832" s="8">
        <f>IF($C6832="","",T6832-X6832)</f>
        <v/>
      </c>
      <c r="Z6832" s="8">
        <f>IF($C6832="","",Y6832-M6832)</f>
        <v/>
      </c>
      <c r="AD6832" s="8" t="n"/>
      <c r="AG6832" s="14" t="n"/>
      <c r="AI6832">
        <f>IF($C6832="","",IF(COUNTIF($C$2:$C6832,$C6832)=1,1,0))</f>
        <v/>
      </c>
      <c r="AJ6832">
        <f>IF($AI6832=1,SUMPRODUCT(--($AM$2:$AM$7001&lt;$AM6832))+1,"")</f>
        <v/>
      </c>
      <c r="AK6832">
        <f>IF($C6832="","",IF(OR($P6832=TRUE(),$P6832="TRUE"),1,0))</f>
        <v/>
      </c>
      <c r="AL6832">
        <f>IF($C6832="","",IF(AND($V6832="Yes",SUMPRODUCT((LEN(Settings!$F$6:$F$13)&gt;0)*ISNUMBER(SEARCH(Settings!$F$6:$F$13,$O6832)))=0),1,0))</f>
        <v/>
      </c>
      <c r="AM6832">
        <f>IF($AI6832=1,IFERROR(IF(VALUE($C6832)&lt;100000000,VALUE($C6832),1000000000),IFERROR(IF(VALUE(MID($C6832,2,20))&lt;100000000,VALUE(MID($C6832,2,20)),1000000000),1000000000))+ROW()/100000,"")</f>
        <v/>
      </c>
    </row>
    <row r="6833">
      <c r="E6833" s="14" t="n"/>
      <c r="M6833" s="8">
        <f>IF($C6833="","",L6833*T6833/100)</f>
        <v/>
      </c>
      <c r="S6833" s="8" t="n"/>
      <c r="T6833" s="8" t="n"/>
      <c r="W6833">
        <f>IF($C6833="","",IF($AL6833=1,0,IF($AK6833=1,Settings!$C$6,Settings!$C$7))*100)</f>
        <v/>
      </c>
      <c r="X6833" s="8">
        <f>IF($C6833="","",T6833*W6833/100)</f>
        <v/>
      </c>
      <c r="Y6833" s="8">
        <f>IF($C6833="","",T6833-X6833)</f>
        <v/>
      </c>
      <c r="Z6833" s="8">
        <f>IF($C6833="","",Y6833-M6833)</f>
        <v/>
      </c>
      <c r="AD6833" s="8" t="n"/>
      <c r="AG6833" s="14" t="n"/>
      <c r="AI6833">
        <f>IF($C6833="","",IF(COUNTIF($C$2:$C6833,$C6833)=1,1,0))</f>
        <v/>
      </c>
      <c r="AJ6833">
        <f>IF($AI6833=1,SUMPRODUCT(--($AM$2:$AM$7001&lt;$AM6833))+1,"")</f>
        <v/>
      </c>
      <c r="AK6833">
        <f>IF($C6833="","",IF(OR($P6833=TRUE(),$P6833="TRUE"),1,0))</f>
        <v/>
      </c>
      <c r="AL6833">
        <f>IF($C6833="","",IF(AND($V6833="Yes",SUMPRODUCT((LEN(Settings!$F$6:$F$13)&gt;0)*ISNUMBER(SEARCH(Settings!$F$6:$F$13,$O6833)))=0),1,0))</f>
        <v/>
      </c>
      <c r="AM6833">
        <f>IF($AI6833=1,IFERROR(IF(VALUE($C6833)&lt;100000000,VALUE($C6833),1000000000),IFERROR(IF(VALUE(MID($C6833,2,20))&lt;100000000,VALUE(MID($C6833,2,20)),1000000000),1000000000))+ROW()/100000,"")</f>
        <v/>
      </c>
    </row>
    <row r="6834">
      <c r="E6834" s="14" t="n"/>
      <c r="M6834" s="8">
        <f>IF($C6834="","",L6834*T6834/100)</f>
        <v/>
      </c>
      <c r="S6834" s="8" t="n"/>
      <c r="T6834" s="8" t="n"/>
      <c r="W6834">
        <f>IF($C6834="","",IF($AL6834=1,0,IF($AK6834=1,Settings!$C$6,Settings!$C$7))*100)</f>
        <v/>
      </c>
      <c r="X6834" s="8">
        <f>IF($C6834="","",T6834*W6834/100)</f>
        <v/>
      </c>
      <c r="Y6834" s="8">
        <f>IF($C6834="","",T6834-X6834)</f>
        <v/>
      </c>
      <c r="Z6834" s="8">
        <f>IF($C6834="","",Y6834-M6834)</f>
        <v/>
      </c>
      <c r="AD6834" s="8" t="n"/>
      <c r="AG6834" s="14" t="n"/>
      <c r="AI6834">
        <f>IF($C6834="","",IF(COUNTIF($C$2:$C6834,$C6834)=1,1,0))</f>
        <v/>
      </c>
      <c r="AJ6834">
        <f>IF($AI6834=1,SUMPRODUCT(--($AM$2:$AM$7001&lt;$AM6834))+1,"")</f>
        <v/>
      </c>
      <c r="AK6834">
        <f>IF($C6834="","",IF(OR($P6834=TRUE(),$P6834="TRUE"),1,0))</f>
        <v/>
      </c>
      <c r="AL6834">
        <f>IF($C6834="","",IF(AND($V6834="Yes",SUMPRODUCT((LEN(Settings!$F$6:$F$13)&gt;0)*ISNUMBER(SEARCH(Settings!$F$6:$F$13,$O6834)))=0),1,0))</f>
        <v/>
      </c>
      <c r="AM6834">
        <f>IF($AI6834=1,IFERROR(IF(VALUE($C6834)&lt;100000000,VALUE($C6834),1000000000),IFERROR(IF(VALUE(MID($C6834,2,20))&lt;100000000,VALUE(MID($C6834,2,20)),1000000000),1000000000))+ROW()/100000,"")</f>
        <v/>
      </c>
    </row>
    <row r="6835">
      <c r="E6835" s="14" t="n"/>
      <c r="M6835" s="8">
        <f>IF($C6835="","",L6835*T6835/100)</f>
        <v/>
      </c>
      <c r="S6835" s="8" t="n"/>
      <c r="T6835" s="8" t="n"/>
      <c r="W6835">
        <f>IF($C6835="","",IF($AL6835=1,0,IF($AK6835=1,Settings!$C$6,Settings!$C$7))*100)</f>
        <v/>
      </c>
      <c r="X6835" s="8">
        <f>IF($C6835="","",T6835*W6835/100)</f>
        <v/>
      </c>
      <c r="Y6835" s="8">
        <f>IF($C6835="","",T6835-X6835)</f>
        <v/>
      </c>
      <c r="Z6835" s="8">
        <f>IF($C6835="","",Y6835-M6835)</f>
        <v/>
      </c>
      <c r="AD6835" s="8" t="n"/>
      <c r="AG6835" s="14" t="n"/>
      <c r="AI6835">
        <f>IF($C6835="","",IF(COUNTIF($C$2:$C6835,$C6835)=1,1,0))</f>
        <v/>
      </c>
      <c r="AJ6835">
        <f>IF($AI6835=1,SUMPRODUCT(--($AM$2:$AM$7001&lt;$AM6835))+1,"")</f>
        <v/>
      </c>
      <c r="AK6835">
        <f>IF($C6835="","",IF(OR($P6835=TRUE(),$P6835="TRUE"),1,0))</f>
        <v/>
      </c>
      <c r="AL6835">
        <f>IF($C6835="","",IF(AND($V6835="Yes",SUMPRODUCT((LEN(Settings!$F$6:$F$13)&gt;0)*ISNUMBER(SEARCH(Settings!$F$6:$F$13,$O6835)))=0),1,0))</f>
        <v/>
      </c>
      <c r="AM6835">
        <f>IF($AI6835=1,IFERROR(IF(VALUE($C6835)&lt;100000000,VALUE($C6835),1000000000),IFERROR(IF(VALUE(MID($C6835,2,20))&lt;100000000,VALUE(MID($C6835,2,20)),1000000000),1000000000))+ROW()/100000,"")</f>
        <v/>
      </c>
    </row>
    <row r="6836">
      <c r="E6836" s="14" t="n"/>
      <c r="M6836" s="8">
        <f>IF($C6836="","",L6836*T6836/100)</f>
        <v/>
      </c>
      <c r="S6836" s="8" t="n"/>
      <c r="T6836" s="8" t="n"/>
      <c r="W6836">
        <f>IF($C6836="","",IF($AL6836=1,0,IF($AK6836=1,Settings!$C$6,Settings!$C$7))*100)</f>
        <v/>
      </c>
      <c r="X6836" s="8">
        <f>IF($C6836="","",T6836*W6836/100)</f>
        <v/>
      </c>
      <c r="Y6836" s="8">
        <f>IF($C6836="","",T6836-X6836)</f>
        <v/>
      </c>
      <c r="Z6836" s="8">
        <f>IF($C6836="","",Y6836-M6836)</f>
        <v/>
      </c>
      <c r="AD6836" s="8" t="n"/>
      <c r="AG6836" s="14" t="n"/>
      <c r="AI6836">
        <f>IF($C6836="","",IF(COUNTIF($C$2:$C6836,$C6836)=1,1,0))</f>
        <v/>
      </c>
      <c r="AJ6836">
        <f>IF($AI6836=1,SUMPRODUCT(--($AM$2:$AM$7001&lt;$AM6836))+1,"")</f>
        <v/>
      </c>
      <c r="AK6836">
        <f>IF($C6836="","",IF(OR($P6836=TRUE(),$P6836="TRUE"),1,0))</f>
        <v/>
      </c>
      <c r="AL6836">
        <f>IF($C6836="","",IF(AND($V6836="Yes",SUMPRODUCT((LEN(Settings!$F$6:$F$13)&gt;0)*ISNUMBER(SEARCH(Settings!$F$6:$F$13,$O6836)))=0),1,0))</f>
        <v/>
      </c>
      <c r="AM6836">
        <f>IF($AI6836=1,IFERROR(IF(VALUE($C6836)&lt;100000000,VALUE($C6836),1000000000),IFERROR(IF(VALUE(MID($C6836,2,20))&lt;100000000,VALUE(MID($C6836,2,20)),1000000000),1000000000))+ROW()/100000,"")</f>
        <v/>
      </c>
    </row>
    <row r="6837">
      <c r="E6837" s="14" t="n"/>
      <c r="M6837" s="8">
        <f>IF($C6837="","",L6837*T6837/100)</f>
        <v/>
      </c>
      <c r="S6837" s="8" t="n"/>
      <c r="T6837" s="8" t="n"/>
      <c r="W6837">
        <f>IF($C6837="","",IF($AL6837=1,0,IF($AK6837=1,Settings!$C$6,Settings!$C$7))*100)</f>
        <v/>
      </c>
      <c r="X6837" s="8">
        <f>IF($C6837="","",T6837*W6837/100)</f>
        <v/>
      </c>
      <c r="Y6837" s="8">
        <f>IF($C6837="","",T6837-X6837)</f>
        <v/>
      </c>
      <c r="Z6837" s="8">
        <f>IF($C6837="","",Y6837-M6837)</f>
        <v/>
      </c>
      <c r="AD6837" s="8" t="n"/>
      <c r="AG6837" s="14" t="n"/>
      <c r="AI6837">
        <f>IF($C6837="","",IF(COUNTIF($C$2:$C6837,$C6837)=1,1,0))</f>
        <v/>
      </c>
      <c r="AJ6837">
        <f>IF($AI6837=1,SUMPRODUCT(--($AM$2:$AM$7001&lt;$AM6837))+1,"")</f>
        <v/>
      </c>
      <c r="AK6837">
        <f>IF($C6837="","",IF(OR($P6837=TRUE(),$P6837="TRUE"),1,0))</f>
        <v/>
      </c>
      <c r="AL6837">
        <f>IF($C6837="","",IF(AND($V6837="Yes",SUMPRODUCT((LEN(Settings!$F$6:$F$13)&gt;0)*ISNUMBER(SEARCH(Settings!$F$6:$F$13,$O6837)))=0),1,0))</f>
        <v/>
      </c>
      <c r="AM6837">
        <f>IF($AI6837=1,IFERROR(IF(VALUE($C6837)&lt;100000000,VALUE($C6837),1000000000),IFERROR(IF(VALUE(MID($C6837,2,20))&lt;100000000,VALUE(MID($C6837,2,20)),1000000000),1000000000))+ROW()/100000,"")</f>
        <v/>
      </c>
    </row>
    <row r="6838">
      <c r="E6838" s="14" t="n"/>
      <c r="M6838" s="8">
        <f>IF($C6838="","",L6838*T6838/100)</f>
        <v/>
      </c>
      <c r="S6838" s="8" t="n"/>
      <c r="T6838" s="8" t="n"/>
      <c r="W6838">
        <f>IF($C6838="","",IF($AL6838=1,0,IF($AK6838=1,Settings!$C$6,Settings!$C$7))*100)</f>
        <v/>
      </c>
      <c r="X6838" s="8">
        <f>IF($C6838="","",T6838*W6838/100)</f>
        <v/>
      </c>
      <c r="Y6838" s="8">
        <f>IF($C6838="","",T6838-X6838)</f>
        <v/>
      </c>
      <c r="Z6838" s="8">
        <f>IF($C6838="","",Y6838-M6838)</f>
        <v/>
      </c>
      <c r="AD6838" s="8" t="n"/>
      <c r="AG6838" s="14" t="n"/>
      <c r="AI6838">
        <f>IF($C6838="","",IF(COUNTIF($C$2:$C6838,$C6838)=1,1,0))</f>
        <v/>
      </c>
      <c r="AJ6838">
        <f>IF($AI6838=1,SUMPRODUCT(--($AM$2:$AM$7001&lt;$AM6838))+1,"")</f>
        <v/>
      </c>
      <c r="AK6838">
        <f>IF($C6838="","",IF(OR($P6838=TRUE(),$P6838="TRUE"),1,0))</f>
        <v/>
      </c>
      <c r="AL6838">
        <f>IF($C6838="","",IF(AND($V6838="Yes",SUMPRODUCT((LEN(Settings!$F$6:$F$13)&gt;0)*ISNUMBER(SEARCH(Settings!$F$6:$F$13,$O6838)))=0),1,0))</f>
        <v/>
      </c>
      <c r="AM6838">
        <f>IF($AI6838=1,IFERROR(IF(VALUE($C6838)&lt;100000000,VALUE($C6838),1000000000),IFERROR(IF(VALUE(MID($C6838,2,20))&lt;100000000,VALUE(MID($C6838,2,20)),1000000000),1000000000))+ROW()/100000,"")</f>
        <v/>
      </c>
    </row>
    <row r="6839">
      <c r="E6839" s="14" t="n"/>
      <c r="M6839" s="8">
        <f>IF($C6839="","",L6839*T6839/100)</f>
        <v/>
      </c>
      <c r="S6839" s="8" t="n"/>
      <c r="T6839" s="8" t="n"/>
      <c r="W6839">
        <f>IF($C6839="","",IF($AL6839=1,0,IF($AK6839=1,Settings!$C$6,Settings!$C$7))*100)</f>
        <v/>
      </c>
      <c r="X6839" s="8">
        <f>IF($C6839="","",T6839*W6839/100)</f>
        <v/>
      </c>
      <c r="Y6839" s="8">
        <f>IF($C6839="","",T6839-X6839)</f>
        <v/>
      </c>
      <c r="Z6839" s="8">
        <f>IF($C6839="","",Y6839-M6839)</f>
        <v/>
      </c>
      <c r="AD6839" s="8" t="n"/>
      <c r="AG6839" s="14" t="n"/>
      <c r="AI6839">
        <f>IF($C6839="","",IF(COUNTIF($C$2:$C6839,$C6839)=1,1,0))</f>
        <v/>
      </c>
      <c r="AJ6839">
        <f>IF($AI6839=1,SUMPRODUCT(--($AM$2:$AM$7001&lt;$AM6839))+1,"")</f>
        <v/>
      </c>
      <c r="AK6839">
        <f>IF($C6839="","",IF(OR($P6839=TRUE(),$P6839="TRUE"),1,0))</f>
        <v/>
      </c>
      <c r="AL6839">
        <f>IF($C6839="","",IF(AND($V6839="Yes",SUMPRODUCT((LEN(Settings!$F$6:$F$13)&gt;0)*ISNUMBER(SEARCH(Settings!$F$6:$F$13,$O6839)))=0),1,0))</f>
        <v/>
      </c>
      <c r="AM6839">
        <f>IF($AI6839=1,IFERROR(IF(VALUE($C6839)&lt;100000000,VALUE($C6839),1000000000),IFERROR(IF(VALUE(MID($C6839,2,20))&lt;100000000,VALUE(MID($C6839,2,20)),1000000000),1000000000))+ROW()/100000,"")</f>
        <v/>
      </c>
    </row>
    <row r="6840">
      <c r="E6840" s="14" t="n"/>
      <c r="M6840" s="8">
        <f>IF($C6840="","",L6840*T6840/100)</f>
        <v/>
      </c>
      <c r="S6840" s="8" t="n"/>
      <c r="T6840" s="8" t="n"/>
      <c r="W6840">
        <f>IF($C6840="","",IF($AL6840=1,0,IF($AK6840=1,Settings!$C$6,Settings!$C$7))*100)</f>
        <v/>
      </c>
      <c r="X6840" s="8">
        <f>IF($C6840="","",T6840*W6840/100)</f>
        <v/>
      </c>
      <c r="Y6840" s="8">
        <f>IF($C6840="","",T6840-X6840)</f>
        <v/>
      </c>
      <c r="Z6840" s="8">
        <f>IF($C6840="","",Y6840-M6840)</f>
        <v/>
      </c>
      <c r="AD6840" s="8" t="n"/>
      <c r="AG6840" s="14" t="n"/>
      <c r="AI6840">
        <f>IF($C6840="","",IF(COUNTIF($C$2:$C6840,$C6840)=1,1,0))</f>
        <v/>
      </c>
      <c r="AJ6840">
        <f>IF($AI6840=1,SUMPRODUCT(--($AM$2:$AM$7001&lt;$AM6840))+1,"")</f>
        <v/>
      </c>
      <c r="AK6840">
        <f>IF($C6840="","",IF(OR($P6840=TRUE(),$P6840="TRUE"),1,0))</f>
        <v/>
      </c>
      <c r="AL6840">
        <f>IF($C6840="","",IF(AND($V6840="Yes",SUMPRODUCT((LEN(Settings!$F$6:$F$13)&gt;0)*ISNUMBER(SEARCH(Settings!$F$6:$F$13,$O6840)))=0),1,0))</f>
        <v/>
      </c>
      <c r="AM6840">
        <f>IF($AI6840=1,IFERROR(IF(VALUE($C6840)&lt;100000000,VALUE($C6840),1000000000),IFERROR(IF(VALUE(MID($C6840,2,20))&lt;100000000,VALUE(MID($C6840,2,20)),1000000000),1000000000))+ROW()/100000,"")</f>
        <v/>
      </c>
    </row>
    <row r="6841">
      <c r="E6841" s="14" t="n"/>
      <c r="M6841" s="8">
        <f>IF($C6841="","",L6841*T6841/100)</f>
        <v/>
      </c>
      <c r="S6841" s="8" t="n"/>
      <c r="T6841" s="8" t="n"/>
      <c r="W6841">
        <f>IF($C6841="","",IF($AL6841=1,0,IF($AK6841=1,Settings!$C$6,Settings!$C$7))*100)</f>
        <v/>
      </c>
      <c r="X6841" s="8">
        <f>IF($C6841="","",T6841*W6841/100)</f>
        <v/>
      </c>
      <c r="Y6841" s="8">
        <f>IF($C6841="","",T6841-X6841)</f>
        <v/>
      </c>
      <c r="Z6841" s="8">
        <f>IF($C6841="","",Y6841-M6841)</f>
        <v/>
      </c>
      <c r="AD6841" s="8" t="n"/>
      <c r="AG6841" s="14" t="n"/>
      <c r="AI6841">
        <f>IF($C6841="","",IF(COUNTIF($C$2:$C6841,$C6841)=1,1,0))</f>
        <v/>
      </c>
      <c r="AJ6841">
        <f>IF($AI6841=1,SUMPRODUCT(--($AM$2:$AM$7001&lt;$AM6841))+1,"")</f>
        <v/>
      </c>
      <c r="AK6841">
        <f>IF($C6841="","",IF(OR($P6841=TRUE(),$P6841="TRUE"),1,0))</f>
        <v/>
      </c>
      <c r="AL6841">
        <f>IF($C6841="","",IF(AND($V6841="Yes",SUMPRODUCT((LEN(Settings!$F$6:$F$13)&gt;0)*ISNUMBER(SEARCH(Settings!$F$6:$F$13,$O6841)))=0),1,0))</f>
        <v/>
      </c>
      <c r="AM6841">
        <f>IF($AI6841=1,IFERROR(IF(VALUE($C6841)&lt;100000000,VALUE($C6841),1000000000),IFERROR(IF(VALUE(MID($C6841,2,20))&lt;100000000,VALUE(MID($C6841,2,20)),1000000000),1000000000))+ROW()/100000,"")</f>
        <v/>
      </c>
    </row>
    <row r="6842">
      <c r="E6842" s="14" t="n"/>
      <c r="M6842" s="8">
        <f>IF($C6842="","",L6842*T6842/100)</f>
        <v/>
      </c>
      <c r="S6842" s="8" t="n"/>
      <c r="T6842" s="8" t="n"/>
      <c r="W6842">
        <f>IF($C6842="","",IF($AL6842=1,0,IF($AK6842=1,Settings!$C$6,Settings!$C$7))*100)</f>
        <v/>
      </c>
      <c r="X6842" s="8">
        <f>IF($C6842="","",T6842*W6842/100)</f>
        <v/>
      </c>
      <c r="Y6842" s="8">
        <f>IF($C6842="","",T6842-X6842)</f>
        <v/>
      </c>
      <c r="Z6842" s="8">
        <f>IF($C6842="","",Y6842-M6842)</f>
        <v/>
      </c>
      <c r="AD6842" s="8" t="n"/>
      <c r="AG6842" s="14" t="n"/>
      <c r="AI6842">
        <f>IF($C6842="","",IF(COUNTIF($C$2:$C6842,$C6842)=1,1,0))</f>
        <v/>
      </c>
      <c r="AJ6842">
        <f>IF($AI6842=1,SUMPRODUCT(--($AM$2:$AM$7001&lt;$AM6842))+1,"")</f>
        <v/>
      </c>
      <c r="AK6842">
        <f>IF($C6842="","",IF(OR($P6842=TRUE(),$P6842="TRUE"),1,0))</f>
        <v/>
      </c>
      <c r="AL6842">
        <f>IF($C6842="","",IF(AND($V6842="Yes",SUMPRODUCT((LEN(Settings!$F$6:$F$13)&gt;0)*ISNUMBER(SEARCH(Settings!$F$6:$F$13,$O6842)))=0),1,0))</f>
        <v/>
      </c>
      <c r="AM6842">
        <f>IF($AI6842=1,IFERROR(IF(VALUE($C6842)&lt;100000000,VALUE($C6842),1000000000),IFERROR(IF(VALUE(MID($C6842,2,20))&lt;100000000,VALUE(MID($C6842,2,20)),1000000000),1000000000))+ROW()/100000,"")</f>
        <v/>
      </c>
    </row>
    <row r="6843">
      <c r="E6843" s="14" t="n"/>
      <c r="M6843" s="8">
        <f>IF($C6843="","",L6843*T6843/100)</f>
        <v/>
      </c>
      <c r="S6843" s="8" t="n"/>
      <c r="T6843" s="8" t="n"/>
      <c r="W6843">
        <f>IF($C6843="","",IF($AL6843=1,0,IF($AK6843=1,Settings!$C$6,Settings!$C$7))*100)</f>
        <v/>
      </c>
      <c r="X6843" s="8">
        <f>IF($C6843="","",T6843*W6843/100)</f>
        <v/>
      </c>
      <c r="Y6843" s="8">
        <f>IF($C6843="","",T6843-X6843)</f>
        <v/>
      </c>
      <c r="Z6843" s="8">
        <f>IF($C6843="","",Y6843-M6843)</f>
        <v/>
      </c>
      <c r="AD6843" s="8" t="n"/>
      <c r="AG6843" s="14" t="n"/>
      <c r="AI6843">
        <f>IF($C6843="","",IF(COUNTIF($C$2:$C6843,$C6843)=1,1,0))</f>
        <v/>
      </c>
      <c r="AJ6843">
        <f>IF($AI6843=1,SUMPRODUCT(--($AM$2:$AM$7001&lt;$AM6843))+1,"")</f>
        <v/>
      </c>
      <c r="AK6843">
        <f>IF($C6843="","",IF(OR($P6843=TRUE(),$P6843="TRUE"),1,0))</f>
        <v/>
      </c>
      <c r="AL6843">
        <f>IF($C6843="","",IF(AND($V6843="Yes",SUMPRODUCT((LEN(Settings!$F$6:$F$13)&gt;0)*ISNUMBER(SEARCH(Settings!$F$6:$F$13,$O6843)))=0),1,0))</f>
        <v/>
      </c>
      <c r="AM6843">
        <f>IF($AI6843=1,IFERROR(IF(VALUE($C6843)&lt;100000000,VALUE($C6843),1000000000),IFERROR(IF(VALUE(MID($C6843,2,20))&lt;100000000,VALUE(MID($C6843,2,20)),1000000000),1000000000))+ROW()/100000,"")</f>
        <v/>
      </c>
    </row>
    <row r="6844">
      <c r="E6844" s="14" t="n"/>
      <c r="M6844" s="8">
        <f>IF($C6844="","",L6844*T6844/100)</f>
        <v/>
      </c>
      <c r="S6844" s="8" t="n"/>
      <c r="T6844" s="8" t="n"/>
      <c r="W6844">
        <f>IF($C6844="","",IF($AL6844=1,0,IF($AK6844=1,Settings!$C$6,Settings!$C$7))*100)</f>
        <v/>
      </c>
      <c r="X6844" s="8">
        <f>IF($C6844="","",T6844*W6844/100)</f>
        <v/>
      </c>
      <c r="Y6844" s="8">
        <f>IF($C6844="","",T6844-X6844)</f>
        <v/>
      </c>
      <c r="Z6844" s="8">
        <f>IF($C6844="","",Y6844-M6844)</f>
        <v/>
      </c>
      <c r="AD6844" s="8" t="n"/>
      <c r="AG6844" s="14" t="n"/>
      <c r="AI6844">
        <f>IF($C6844="","",IF(COUNTIF($C$2:$C6844,$C6844)=1,1,0))</f>
        <v/>
      </c>
      <c r="AJ6844">
        <f>IF($AI6844=1,SUMPRODUCT(--($AM$2:$AM$7001&lt;$AM6844))+1,"")</f>
        <v/>
      </c>
      <c r="AK6844">
        <f>IF($C6844="","",IF(OR($P6844=TRUE(),$P6844="TRUE"),1,0))</f>
        <v/>
      </c>
      <c r="AL6844">
        <f>IF($C6844="","",IF(AND($V6844="Yes",SUMPRODUCT((LEN(Settings!$F$6:$F$13)&gt;0)*ISNUMBER(SEARCH(Settings!$F$6:$F$13,$O6844)))=0),1,0))</f>
        <v/>
      </c>
      <c r="AM6844">
        <f>IF($AI6844=1,IFERROR(IF(VALUE($C6844)&lt;100000000,VALUE($C6844),1000000000),IFERROR(IF(VALUE(MID($C6844,2,20))&lt;100000000,VALUE(MID($C6844,2,20)),1000000000),1000000000))+ROW()/100000,"")</f>
        <v/>
      </c>
    </row>
    <row r="6845">
      <c r="E6845" s="14" t="n"/>
      <c r="M6845" s="8">
        <f>IF($C6845="","",L6845*T6845/100)</f>
        <v/>
      </c>
      <c r="S6845" s="8" t="n"/>
      <c r="T6845" s="8" t="n"/>
      <c r="W6845">
        <f>IF($C6845="","",IF($AL6845=1,0,IF($AK6845=1,Settings!$C$6,Settings!$C$7))*100)</f>
        <v/>
      </c>
      <c r="X6845" s="8">
        <f>IF($C6845="","",T6845*W6845/100)</f>
        <v/>
      </c>
      <c r="Y6845" s="8">
        <f>IF($C6845="","",T6845-X6845)</f>
        <v/>
      </c>
      <c r="Z6845" s="8">
        <f>IF($C6845="","",Y6845-M6845)</f>
        <v/>
      </c>
      <c r="AD6845" s="8" t="n"/>
      <c r="AG6845" s="14" t="n"/>
      <c r="AI6845">
        <f>IF($C6845="","",IF(COUNTIF($C$2:$C6845,$C6845)=1,1,0))</f>
        <v/>
      </c>
      <c r="AJ6845">
        <f>IF($AI6845=1,SUMPRODUCT(--($AM$2:$AM$7001&lt;$AM6845))+1,"")</f>
        <v/>
      </c>
      <c r="AK6845">
        <f>IF($C6845="","",IF(OR($P6845=TRUE(),$P6845="TRUE"),1,0))</f>
        <v/>
      </c>
      <c r="AL6845">
        <f>IF($C6845="","",IF(AND($V6845="Yes",SUMPRODUCT((LEN(Settings!$F$6:$F$13)&gt;0)*ISNUMBER(SEARCH(Settings!$F$6:$F$13,$O6845)))=0),1,0))</f>
        <v/>
      </c>
      <c r="AM6845">
        <f>IF($AI6845=1,IFERROR(IF(VALUE($C6845)&lt;100000000,VALUE($C6845),1000000000),IFERROR(IF(VALUE(MID($C6845,2,20))&lt;100000000,VALUE(MID($C6845,2,20)),1000000000),1000000000))+ROW()/100000,"")</f>
        <v/>
      </c>
    </row>
    <row r="6846">
      <c r="E6846" s="14" t="n"/>
      <c r="M6846" s="8">
        <f>IF($C6846="","",L6846*T6846/100)</f>
        <v/>
      </c>
      <c r="S6846" s="8" t="n"/>
      <c r="T6846" s="8" t="n"/>
      <c r="W6846">
        <f>IF($C6846="","",IF($AL6846=1,0,IF($AK6846=1,Settings!$C$6,Settings!$C$7))*100)</f>
        <v/>
      </c>
      <c r="X6846" s="8">
        <f>IF($C6846="","",T6846*W6846/100)</f>
        <v/>
      </c>
      <c r="Y6846" s="8">
        <f>IF($C6846="","",T6846-X6846)</f>
        <v/>
      </c>
      <c r="Z6846" s="8">
        <f>IF($C6846="","",Y6846-M6846)</f>
        <v/>
      </c>
      <c r="AD6846" s="8" t="n"/>
      <c r="AG6846" s="14" t="n"/>
      <c r="AI6846">
        <f>IF($C6846="","",IF(COUNTIF($C$2:$C6846,$C6846)=1,1,0))</f>
        <v/>
      </c>
      <c r="AJ6846">
        <f>IF($AI6846=1,SUMPRODUCT(--($AM$2:$AM$7001&lt;$AM6846))+1,"")</f>
        <v/>
      </c>
      <c r="AK6846">
        <f>IF($C6846="","",IF(OR($P6846=TRUE(),$P6846="TRUE"),1,0))</f>
        <v/>
      </c>
      <c r="AL6846">
        <f>IF($C6846="","",IF(AND($V6846="Yes",SUMPRODUCT((LEN(Settings!$F$6:$F$13)&gt;0)*ISNUMBER(SEARCH(Settings!$F$6:$F$13,$O6846)))=0),1,0))</f>
        <v/>
      </c>
      <c r="AM6846">
        <f>IF($AI6846=1,IFERROR(IF(VALUE($C6846)&lt;100000000,VALUE($C6846),1000000000),IFERROR(IF(VALUE(MID($C6846,2,20))&lt;100000000,VALUE(MID($C6846,2,20)),1000000000),1000000000))+ROW()/100000,"")</f>
        <v/>
      </c>
    </row>
    <row r="6847">
      <c r="E6847" s="14" t="n"/>
      <c r="M6847" s="8">
        <f>IF($C6847="","",L6847*T6847/100)</f>
        <v/>
      </c>
      <c r="S6847" s="8" t="n"/>
      <c r="T6847" s="8" t="n"/>
      <c r="W6847">
        <f>IF($C6847="","",IF($AL6847=1,0,IF($AK6847=1,Settings!$C$6,Settings!$C$7))*100)</f>
        <v/>
      </c>
      <c r="X6847" s="8">
        <f>IF($C6847="","",T6847*W6847/100)</f>
        <v/>
      </c>
      <c r="Y6847" s="8">
        <f>IF($C6847="","",T6847-X6847)</f>
        <v/>
      </c>
      <c r="Z6847" s="8">
        <f>IF($C6847="","",Y6847-M6847)</f>
        <v/>
      </c>
      <c r="AD6847" s="8" t="n"/>
      <c r="AG6847" s="14" t="n"/>
      <c r="AI6847">
        <f>IF($C6847="","",IF(COUNTIF($C$2:$C6847,$C6847)=1,1,0))</f>
        <v/>
      </c>
      <c r="AJ6847">
        <f>IF($AI6847=1,SUMPRODUCT(--($AM$2:$AM$7001&lt;$AM6847))+1,"")</f>
        <v/>
      </c>
      <c r="AK6847">
        <f>IF($C6847="","",IF(OR($P6847=TRUE(),$P6847="TRUE"),1,0))</f>
        <v/>
      </c>
      <c r="AL6847">
        <f>IF($C6847="","",IF(AND($V6847="Yes",SUMPRODUCT((LEN(Settings!$F$6:$F$13)&gt;0)*ISNUMBER(SEARCH(Settings!$F$6:$F$13,$O6847)))=0),1,0))</f>
        <v/>
      </c>
      <c r="AM6847">
        <f>IF($AI6847=1,IFERROR(IF(VALUE($C6847)&lt;100000000,VALUE($C6847),1000000000),IFERROR(IF(VALUE(MID($C6847,2,20))&lt;100000000,VALUE(MID($C6847,2,20)),1000000000),1000000000))+ROW()/100000,"")</f>
        <v/>
      </c>
    </row>
    <row r="6848">
      <c r="E6848" s="14" t="n"/>
      <c r="M6848" s="8">
        <f>IF($C6848="","",L6848*T6848/100)</f>
        <v/>
      </c>
      <c r="S6848" s="8" t="n"/>
      <c r="T6848" s="8" t="n"/>
      <c r="W6848">
        <f>IF($C6848="","",IF($AL6848=1,0,IF($AK6848=1,Settings!$C$6,Settings!$C$7))*100)</f>
        <v/>
      </c>
      <c r="X6848" s="8">
        <f>IF($C6848="","",T6848*W6848/100)</f>
        <v/>
      </c>
      <c r="Y6848" s="8">
        <f>IF($C6848="","",T6848-X6848)</f>
        <v/>
      </c>
      <c r="Z6848" s="8">
        <f>IF($C6848="","",Y6848-M6848)</f>
        <v/>
      </c>
      <c r="AD6848" s="8" t="n"/>
      <c r="AG6848" s="14" t="n"/>
      <c r="AI6848">
        <f>IF($C6848="","",IF(COUNTIF($C$2:$C6848,$C6848)=1,1,0))</f>
        <v/>
      </c>
      <c r="AJ6848">
        <f>IF($AI6848=1,SUMPRODUCT(--($AM$2:$AM$7001&lt;$AM6848))+1,"")</f>
        <v/>
      </c>
      <c r="AK6848">
        <f>IF($C6848="","",IF(OR($P6848=TRUE(),$P6848="TRUE"),1,0))</f>
        <v/>
      </c>
      <c r="AL6848">
        <f>IF($C6848="","",IF(AND($V6848="Yes",SUMPRODUCT((LEN(Settings!$F$6:$F$13)&gt;0)*ISNUMBER(SEARCH(Settings!$F$6:$F$13,$O6848)))=0),1,0))</f>
        <v/>
      </c>
      <c r="AM6848">
        <f>IF($AI6848=1,IFERROR(IF(VALUE($C6848)&lt;100000000,VALUE($C6848),1000000000),IFERROR(IF(VALUE(MID($C6848,2,20))&lt;100000000,VALUE(MID($C6848,2,20)),1000000000),1000000000))+ROW()/100000,"")</f>
        <v/>
      </c>
    </row>
    <row r="6849">
      <c r="E6849" s="14" t="n"/>
      <c r="M6849" s="8">
        <f>IF($C6849="","",L6849*T6849/100)</f>
        <v/>
      </c>
      <c r="S6849" s="8" t="n"/>
      <c r="T6849" s="8" t="n"/>
      <c r="W6849">
        <f>IF($C6849="","",IF($AL6849=1,0,IF($AK6849=1,Settings!$C$6,Settings!$C$7))*100)</f>
        <v/>
      </c>
      <c r="X6849" s="8">
        <f>IF($C6849="","",T6849*W6849/100)</f>
        <v/>
      </c>
      <c r="Y6849" s="8">
        <f>IF($C6849="","",T6849-X6849)</f>
        <v/>
      </c>
      <c r="Z6849" s="8">
        <f>IF($C6849="","",Y6849-M6849)</f>
        <v/>
      </c>
      <c r="AD6849" s="8" t="n"/>
      <c r="AG6849" s="14" t="n"/>
      <c r="AI6849">
        <f>IF($C6849="","",IF(COUNTIF($C$2:$C6849,$C6849)=1,1,0))</f>
        <v/>
      </c>
      <c r="AJ6849">
        <f>IF($AI6849=1,SUMPRODUCT(--($AM$2:$AM$7001&lt;$AM6849))+1,"")</f>
        <v/>
      </c>
      <c r="AK6849">
        <f>IF($C6849="","",IF(OR($P6849=TRUE(),$P6849="TRUE"),1,0))</f>
        <v/>
      </c>
      <c r="AL6849">
        <f>IF($C6849="","",IF(AND($V6849="Yes",SUMPRODUCT((LEN(Settings!$F$6:$F$13)&gt;0)*ISNUMBER(SEARCH(Settings!$F$6:$F$13,$O6849)))=0),1,0))</f>
        <v/>
      </c>
      <c r="AM6849">
        <f>IF($AI6849=1,IFERROR(IF(VALUE($C6849)&lt;100000000,VALUE($C6849),1000000000),IFERROR(IF(VALUE(MID($C6849,2,20))&lt;100000000,VALUE(MID($C6849,2,20)),1000000000),1000000000))+ROW()/100000,"")</f>
        <v/>
      </c>
    </row>
    <row r="6850">
      <c r="E6850" s="14" t="n"/>
      <c r="M6850" s="8">
        <f>IF($C6850="","",L6850*T6850/100)</f>
        <v/>
      </c>
      <c r="S6850" s="8" t="n"/>
      <c r="T6850" s="8" t="n"/>
      <c r="W6850">
        <f>IF($C6850="","",IF($AL6850=1,0,IF($AK6850=1,Settings!$C$6,Settings!$C$7))*100)</f>
        <v/>
      </c>
      <c r="X6850" s="8">
        <f>IF($C6850="","",T6850*W6850/100)</f>
        <v/>
      </c>
      <c r="Y6850" s="8">
        <f>IF($C6850="","",T6850-X6850)</f>
        <v/>
      </c>
      <c r="Z6850" s="8">
        <f>IF($C6850="","",Y6850-M6850)</f>
        <v/>
      </c>
      <c r="AD6850" s="8" t="n"/>
      <c r="AG6850" s="14" t="n"/>
      <c r="AI6850">
        <f>IF($C6850="","",IF(COUNTIF($C$2:$C6850,$C6850)=1,1,0))</f>
        <v/>
      </c>
      <c r="AJ6850">
        <f>IF($AI6850=1,SUMPRODUCT(--($AM$2:$AM$7001&lt;$AM6850))+1,"")</f>
        <v/>
      </c>
      <c r="AK6850">
        <f>IF($C6850="","",IF(OR($P6850=TRUE(),$P6850="TRUE"),1,0))</f>
        <v/>
      </c>
      <c r="AL6850">
        <f>IF($C6850="","",IF(AND($V6850="Yes",SUMPRODUCT((LEN(Settings!$F$6:$F$13)&gt;0)*ISNUMBER(SEARCH(Settings!$F$6:$F$13,$O6850)))=0),1,0))</f>
        <v/>
      </c>
      <c r="AM6850">
        <f>IF($AI6850=1,IFERROR(IF(VALUE($C6850)&lt;100000000,VALUE($C6850),1000000000),IFERROR(IF(VALUE(MID($C6850,2,20))&lt;100000000,VALUE(MID($C6850,2,20)),1000000000),1000000000))+ROW()/100000,"")</f>
        <v/>
      </c>
    </row>
    <row r="6851">
      <c r="E6851" s="14" t="n"/>
      <c r="M6851" s="8">
        <f>IF($C6851="","",L6851*T6851/100)</f>
        <v/>
      </c>
      <c r="S6851" s="8" t="n"/>
      <c r="T6851" s="8" t="n"/>
      <c r="W6851">
        <f>IF($C6851="","",IF($AL6851=1,0,IF($AK6851=1,Settings!$C$6,Settings!$C$7))*100)</f>
        <v/>
      </c>
      <c r="X6851" s="8">
        <f>IF($C6851="","",T6851*W6851/100)</f>
        <v/>
      </c>
      <c r="Y6851" s="8">
        <f>IF($C6851="","",T6851-X6851)</f>
        <v/>
      </c>
      <c r="Z6851" s="8">
        <f>IF($C6851="","",Y6851-M6851)</f>
        <v/>
      </c>
      <c r="AD6851" s="8" t="n"/>
      <c r="AG6851" s="14" t="n"/>
      <c r="AI6851">
        <f>IF($C6851="","",IF(COUNTIF($C$2:$C6851,$C6851)=1,1,0))</f>
        <v/>
      </c>
      <c r="AJ6851">
        <f>IF($AI6851=1,SUMPRODUCT(--($AM$2:$AM$7001&lt;$AM6851))+1,"")</f>
        <v/>
      </c>
      <c r="AK6851">
        <f>IF($C6851="","",IF(OR($P6851=TRUE(),$P6851="TRUE"),1,0))</f>
        <v/>
      </c>
      <c r="AL6851">
        <f>IF($C6851="","",IF(AND($V6851="Yes",SUMPRODUCT((LEN(Settings!$F$6:$F$13)&gt;0)*ISNUMBER(SEARCH(Settings!$F$6:$F$13,$O6851)))=0),1,0))</f>
        <v/>
      </c>
      <c r="AM6851">
        <f>IF($AI6851=1,IFERROR(IF(VALUE($C6851)&lt;100000000,VALUE($C6851),1000000000),IFERROR(IF(VALUE(MID($C6851,2,20))&lt;100000000,VALUE(MID($C6851,2,20)),1000000000),1000000000))+ROW()/100000,"")</f>
        <v/>
      </c>
    </row>
    <row r="6852">
      <c r="E6852" s="14" t="n"/>
      <c r="M6852" s="8">
        <f>IF($C6852="","",L6852*T6852/100)</f>
        <v/>
      </c>
      <c r="S6852" s="8" t="n"/>
      <c r="T6852" s="8" t="n"/>
      <c r="W6852">
        <f>IF($C6852="","",IF($AL6852=1,0,IF($AK6852=1,Settings!$C$6,Settings!$C$7))*100)</f>
        <v/>
      </c>
      <c r="X6852" s="8">
        <f>IF($C6852="","",T6852*W6852/100)</f>
        <v/>
      </c>
      <c r="Y6852" s="8">
        <f>IF($C6852="","",T6852-X6852)</f>
        <v/>
      </c>
      <c r="Z6852" s="8">
        <f>IF($C6852="","",Y6852-M6852)</f>
        <v/>
      </c>
      <c r="AD6852" s="8" t="n"/>
      <c r="AG6852" s="14" t="n"/>
      <c r="AI6852">
        <f>IF($C6852="","",IF(COUNTIF($C$2:$C6852,$C6852)=1,1,0))</f>
        <v/>
      </c>
      <c r="AJ6852">
        <f>IF($AI6852=1,SUMPRODUCT(--($AM$2:$AM$7001&lt;$AM6852))+1,"")</f>
        <v/>
      </c>
      <c r="AK6852">
        <f>IF($C6852="","",IF(OR($P6852=TRUE(),$P6852="TRUE"),1,0))</f>
        <v/>
      </c>
      <c r="AL6852">
        <f>IF($C6852="","",IF(AND($V6852="Yes",SUMPRODUCT((LEN(Settings!$F$6:$F$13)&gt;0)*ISNUMBER(SEARCH(Settings!$F$6:$F$13,$O6852)))=0),1,0))</f>
        <v/>
      </c>
      <c r="AM6852">
        <f>IF($AI6852=1,IFERROR(IF(VALUE($C6852)&lt;100000000,VALUE($C6852),1000000000),IFERROR(IF(VALUE(MID($C6852,2,20))&lt;100000000,VALUE(MID($C6852,2,20)),1000000000),1000000000))+ROW()/100000,"")</f>
        <v/>
      </c>
    </row>
    <row r="6853">
      <c r="E6853" s="14" t="n"/>
      <c r="M6853" s="8">
        <f>IF($C6853="","",L6853*T6853/100)</f>
        <v/>
      </c>
      <c r="S6853" s="8" t="n"/>
      <c r="T6853" s="8" t="n"/>
      <c r="W6853">
        <f>IF($C6853="","",IF($AL6853=1,0,IF($AK6853=1,Settings!$C$6,Settings!$C$7))*100)</f>
        <v/>
      </c>
      <c r="X6853" s="8">
        <f>IF($C6853="","",T6853*W6853/100)</f>
        <v/>
      </c>
      <c r="Y6853" s="8">
        <f>IF($C6853="","",T6853-X6853)</f>
        <v/>
      </c>
      <c r="Z6853" s="8">
        <f>IF($C6853="","",Y6853-M6853)</f>
        <v/>
      </c>
      <c r="AD6853" s="8" t="n"/>
      <c r="AG6853" s="14" t="n"/>
      <c r="AI6853">
        <f>IF($C6853="","",IF(COUNTIF($C$2:$C6853,$C6853)=1,1,0))</f>
        <v/>
      </c>
      <c r="AJ6853">
        <f>IF($AI6853=1,SUMPRODUCT(--($AM$2:$AM$7001&lt;$AM6853))+1,"")</f>
        <v/>
      </c>
      <c r="AK6853">
        <f>IF($C6853="","",IF(OR($P6853=TRUE(),$P6853="TRUE"),1,0))</f>
        <v/>
      </c>
      <c r="AL6853">
        <f>IF($C6853="","",IF(AND($V6853="Yes",SUMPRODUCT((LEN(Settings!$F$6:$F$13)&gt;0)*ISNUMBER(SEARCH(Settings!$F$6:$F$13,$O6853)))=0),1,0))</f>
        <v/>
      </c>
      <c r="AM6853">
        <f>IF($AI6853=1,IFERROR(IF(VALUE($C6853)&lt;100000000,VALUE($C6853),1000000000),IFERROR(IF(VALUE(MID($C6853,2,20))&lt;100000000,VALUE(MID($C6853,2,20)),1000000000),1000000000))+ROW()/100000,"")</f>
        <v/>
      </c>
    </row>
    <row r="6854">
      <c r="E6854" s="14" t="n"/>
      <c r="M6854" s="8">
        <f>IF($C6854="","",L6854*T6854/100)</f>
        <v/>
      </c>
      <c r="S6854" s="8" t="n"/>
      <c r="T6854" s="8" t="n"/>
      <c r="W6854">
        <f>IF($C6854="","",IF($AL6854=1,0,IF($AK6854=1,Settings!$C$6,Settings!$C$7))*100)</f>
        <v/>
      </c>
      <c r="X6854" s="8">
        <f>IF($C6854="","",T6854*W6854/100)</f>
        <v/>
      </c>
      <c r="Y6854" s="8">
        <f>IF($C6854="","",T6854-X6854)</f>
        <v/>
      </c>
      <c r="Z6854" s="8">
        <f>IF($C6854="","",Y6854-M6854)</f>
        <v/>
      </c>
      <c r="AD6854" s="8" t="n"/>
      <c r="AG6854" s="14" t="n"/>
      <c r="AI6854">
        <f>IF($C6854="","",IF(COUNTIF($C$2:$C6854,$C6854)=1,1,0))</f>
        <v/>
      </c>
      <c r="AJ6854">
        <f>IF($AI6854=1,SUMPRODUCT(--($AM$2:$AM$7001&lt;$AM6854))+1,"")</f>
        <v/>
      </c>
      <c r="AK6854">
        <f>IF($C6854="","",IF(OR($P6854=TRUE(),$P6854="TRUE"),1,0))</f>
        <v/>
      </c>
      <c r="AL6854">
        <f>IF($C6854="","",IF(AND($V6854="Yes",SUMPRODUCT((LEN(Settings!$F$6:$F$13)&gt;0)*ISNUMBER(SEARCH(Settings!$F$6:$F$13,$O6854)))=0),1,0))</f>
        <v/>
      </c>
      <c r="AM6854">
        <f>IF($AI6854=1,IFERROR(IF(VALUE($C6854)&lt;100000000,VALUE($C6854),1000000000),IFERROR(IF(VALUE(MID($C6854,2,20))&lt;100000000,VALUE(MID($C6854,2,20)),1000000000),1000000000))+ROW()/100000,"")</f>
        <v/>
      </c>
    </row>
    <row r="6855">
      <c r="E6855" s="14" t="n"/>
      <c r="M6855" s="8">
        <f>IF($C6855="","",L6855*T6855/100)</f>
        <v/>
      </c>
      <c r="S6855" s="8" t="n"/>
      <c r="T6855" s="8" t="n"/>
      <c r="W6855">
        <f>IF($C6855="","",IF($AL6855=1,0,IF($AK6855=1,Settings!$C$6,Settings!$C$7))*100)</f>
        <v/>
      </c>
      <c r="X6855" s="8">
        <f>IF($C6855="","",T6855*W6855/100)</f>
        <v/>
      </c>
      <c r="Y6855" s="8">
        <f>IF($C6855="","",T6855-X6855)</f>
        <v/>
      </c>
      <c r="Z6855" s="8">
        <f>IF($C6855="","",Y6855-M6855)</f>
        <v/>
      </c>
      <c r="AD6855" s="8" t="n"/>
      <c r="AG6855" s="14" t="n"/>
      <c r="AI6855">
        <f>IF($C6855="","",IF(COUNTIF($C$2:$C6855,$C6855)=1,1,0))</f>
        <v/>
      </c>
      <c r="AJ6855">
        <f>IF($AI6855=1,SUMPRODUCT(--($AM$2:$AM$7001&lt;$AM6855))+1,"")</f>
        <v/>
      </c>
      <c r="AK6855">
        <f>IF($C6855="","",IF(OR($P6855=TRUE(),$P6855="TRUE"),1,0))</f>
        <v/>
      </c>
      <c r="AL6855">
        <f>IF($C6855="","",IF(AND($V6855="Yes",SUMPRODUCT((LEN(Settings!$F$6:$F$13)&gt;0)*ISNUMBER(SEARCH(Settings!$F$6:$F$13,$O6855)))=0),1,0))</f>
        <v/>
      </c>
      <c r="AM6855">
        <f>IF($AI6855=1,IFERROR(IF(VALUE($C6855)&lt;100000000,VALUE($C6855),1000000000),IFERROR(IF(VALUE(MID($C6855,2,20))&lt;100000000,VALUE(MID($C6855,2,20)),1000000000),1000000000))+ROW()/100000,"")</f>
        <v/>
      </c>
    </row>
    <row r="6856">
      <c r="E6856" s="14" t="n"/>
      <c r="M6856" s="8">
        <f>IF($C6856="","",L6856*T6856/100)</f>
        <v/>
      </c>
      <c r="S6856" s="8" t="n"/>
      <c r="T6856" s="8" t="n"/>
      <c r="W6856">
        <f>IF($C6856="","",IF($AL6856=1,0,IF($AK6856=1,Settings!$C$6,Settings!$C$7))*100)</f>
        <v/>
      </c>
      <c r="X6856" s="8">
        <f>IF($C6856="","",T6856*W6856/100)</f>
        <v/>
      </c>
      <c r="Y6856" s="8">
        <f>IF($C6856="","",T6856-X6856)</f>
        <v/>
      </c>
      <c r="Z6856" s="8">
        <f>IF($C6856="","",Y6856-M6856)</f>
        <v/>
      </c>
      <c r="AD6856" s="8" t="n"/>
      <c r="AG6856" s="14" t="n"/>
      <c r="AI6856">
        <f>IF($C6856="","",IF(COUNTIF($C$2:$C6856,$C6856)=1,1,0))</f>
        <v/>
      </c>
      <c r="AJ6856">
        <f>IF($AI6856=1,SUMPRODUCT(--($AM$2:$AM$7001&lt;$AM6856))+1,"")</f>
        <v/>
      </c>
      <c r="AK6856">
        <f>IF($C6856="","",IF(OR($P6856=TRUE(),$P6856="TRUE"),1,0))</f>
        <v/>
      </c>
      <c r="AL6856">
        <f>IF($C6856="","",IF(AND($V6856="Yes",SUMPRODUCT((LEN(Settings!$F$6:$F$13)&gt;0)*ISNUMBER(SEARCH(Settings!$F$6:$F$13,$O6856)))=0),1,0))</f>
        <v/>
      </c>
      <c r="AM6856">
        <f>IF($AI6856=1,IFERROR(IF(VALUE($C6856)&lt;100000000,VALUE($C6856),1000000000),IFERROR(IF(VALUE(MID($C6856,2,20))&lt;100000000,VALUE(MID($C6856,2,20)),1000000000),1000000000))+ROW()/100000,"")</f>
        <v/>
      </c>
    </row>
    <row r="6857">
      <c r="E6857" s="14" t="n"/>
      <c r="M6857" s="8">
        <f>IF($C6857="","",L6857*T6857/100)</f>
        <v/>
      </c>
      <c r="S6857" s="8" t="n"/>
      <c r="T6857" s="8" t="n"/>
      <c r="W6857">
        <f>IF($C6857="","",IF($AL6857=1,0,IF($AK6857=1,Settings!$C$6,Settings!$C$7))*100)</f>
        <v/>
      </c>
      <c r="X6857" s="8">
        <f>IF($C6857="","",T6857*W6857/100)</f>
        <v/>
      </c>
      <c r="Y6857" s="8">
        <f>IF($C6857="","",T6857-X6857)</f>
        <v/>
      </c>
      <c r="Z6857" s="8">
        <f>IF($C6857="","",Y6857-M6857)</f>
        <v/>
      </c>
      <c r="AD6857" s="8" t="n"/>
      <c r="AG6857" s="14" t="n"/>
      <c r="AI6857">
        <f>IF($C6857="","",IF(COUNTIF($C$2:$C6857,$C6857)=1,1,0))</f>
        <v/>
      </c>
      <c r="AJ6857">
        <f>IF($AI6857=1,SUMPRODUCT(--($AM$2:$AM$7001&lt;$AM6857))+1,"")</f>
        <v/>
      </c>
      <c r="AK6857">
        <f>IF($C6857="","",IF(OR($P6857=TRUE(),$P6857="TRUE"),1,0))</f>
        <v/>
      </c>
      <c r="AL6857">
        <f>IF($C6857="","",IF(AND($V6857="Yes",SUMPRODUCT((LEN(Settings!$F$6:$F$13)&gt;0)*ISNUMBER(SEARCH(Settings!$F$6:$F$13,$O6857)))=0),1,0))</f>
        <v/>
      </c>
      <c r="AM6857">
        <f>IF($AI6857=1,IFERROR(IF(VALUE($C6857)&lt;100000000,VALUE($C6857),1000000000),IFERROR(IF(VALUE(MID($C6857,2,20))&lt;100000000,VALUE(MID($C6857,2,20)),1000000000),1000000000))+ROW()/100000,"")</f>
        <v/>
      </c>
    </row>
    <row r="6858">
      <c r="E6858" s="14" t="n"/>
      <c r="M6858" s="8">
        <f>IF($C6858="","",L6858*T6858/100)</f>
        <v/>
      </c>
      <c r="S6858" s="8" t="n"/>
      <c r="T6858" s="8" t="n"/>
      <c r="W6858">
        <f>IF($C6858="","",IF($AL6858=1,0,IF($AK6858=1,Settings!$C$6,Settings!$C$7))*100)</f>
        <v/>
      </c>
      <c r="X6858" s="8">
        <f>IF($C6858="","",T6858*W6858/100)</f>
        <v/>
      </c>
      <c r="Y6858" s="8">
        <f>IF($C6858="","",T6858-X6858)</f>
        <v/>
      </c>
      <c r="Z6858" s="8">
        <f>IF($C6858="","",Y6858-M6858)</f>
        <v/>
      </c>
      <c r="AD6858" s="8" t="n"/>
      <c r="AG6858" s="14" t="n"/>
      <c r="AI6858">
        <f>IF($C6858="","",IF(COUNTIF($C$2:$C6858,$C6858)=1,1,0))</f>
        <v/>
      </c>
      <c r="AJ6858">
        <f>IF($AI6858=1,SUMPRODUCT(--($AM$2:$AM$7001&lt;$AM6858))+1,"")</f>
        <v/>
      </c>
      <c r="AK6858">
        <f>IF($C6858="","",IF(OR($P6858=TRUE(),$P6858="TRUE"),1,0))</f>
        <v/>
      </c>
      <c r="AL6858">
        <f>IF($C6858="","",IF(AND($V6858="Yes",SUMPRODUCT((LEN(Settings!$F$6:$F$13)&gt;0)*ISNUMBER(SEARCH(Settings!$F$6:$F$13,$O6858)))=0),1,0))</f>
        <v/>
      </c>
      <c r="AM6858">
        <f>IF($AI6858=1,IFERROR(IF(VALUE($C6858)&lt;100000000,VALUE($C6858),1000000000),IFERROR(IF(VALUE(MID($C6858,2,20))&lt;100000000,VALUE(MID($C6858,2,20)),1000000000),1000000000))+ROW()/100000,"")</f>
        <v/>
      </c>
    </row>
    <row r="6859">
      <c r="E6859" s="14" t="n"/>
      <c r="M6859" s="8">
        <f>IF($C6859="","",L6859*T6859/100)</f>
        <v/>
      </c>
      <c r="S6859" s="8" t="n"/>
      <c r="T6859" s="8" t="n"/>
      <c r="W6859">
        <f>IF($C6859="","",IF($AL6859=1,0,IF($AK6859=1,Settings!$C$6,Settings!$C$7))*100)</f>
        <v/>
      </c>
      <c r="X6859" s="8">
        <f>IF($C6859="","",T6859*W6859/100)</f>
        <v/>
      </c>
      <c r="Y6859" s="8">
        <f>IF($C6859="","",T6859-X6859)</f>
        <v/>
      </c>
      <c r="Z6859" s="8">
        <f>IF($C6859="","",Y6859-M6859)</f>
        <v/>
      </c>
      <c r="AD6859" s="8" t="n"/>
      <c r="AG6859" s="14" t="n"/>
      <c r="AI6859">
        <f>IF($C6859="","",IF(COUNTIF($C$2:$C6859,$C6859)=1,1,0))</f>
        <v/>
      </c>
      <c r="AJ6859">
        <f>IF($AI6859=1,SUMPRODUCT(--($AM$2:$AM$7001&lt;$AM6859))+1,"")</f>
        <v/>
      </c>
      <c r="AK6859">
        <f>IF($C6859="","",IF(OR($P6859=TRUE(),$P6859="TRUE"),1,0))</f>
        <v/>
      </c>
      <c r="AL6859">
        <f>IF($C6859="","",IF(AND($V6859="Yes",SUMPRODUCT((LEN(Settings!$F$6:$F$13)&gt;0)*ISNUMBER(SEARCH(Settings!$F$6:$F$13,$O6859)))=0),1,0))</f>
        <v/>
      </c>
      <c r="AM6859">
        <f>IF($AI6859=1,IFERROR(IF(VALUE($C6859)&lt;100000000,VALUE($C6859),1000000000),IFERROR(IF(VALUE(MID($C6859,2,20))&lt;100000000,VALUE(MID($C6859,2,20)),1000000000),1000000000))+ROW()/100000,"")</f>
        <v/>
      </c>
    </row>
    <row r="6860">
      <c r="E6860" s="14" t="n"/>
      <c r="M6860" s="8">
        <f>IF($C6860="","",L6860*T6860/100)</f>
        <v/>
      </c>
      <c r="S6860" s="8" t="n"/>
      <c r="T6860" s="8" t="n"/>
      <c r="W6860">
        <f>IF($C6860="","",IF($AL6860=1,0,IF($AK6860=1,Settings!$C$6,Settings!$C$7))*100)</f>
        <v/>
      </c>
      <c r="X6860" s="8">
        <f>IF($C6860="","",T6860*W6860/100)</f>
        <v/>
      </c>
      <c r="Y6860" s="8">
        <f>IF($C6860="","",T6860-X6860)</f>
        <v/>
      </c>
      <c r="Z6860" s="8">
        <f>IF($C6860="","",Y6860-M6860)</f>
        <v/>
      </c>
      <c r="AD6860" s="8" t="n"/>
      <c r="AG6860" s="14" t="n"/>
      <c r="AI6860">
        <f>IF($C6860="","",IF(COUNTIF($C$2:$C6860,$C6860)=1,1,0))</f>
        <v/>
      </c>
      <c r="AJ6860">
        <f>IF($AI6860=1,SUMPRODUCT(--($AM$2:$AM$7001&lt;$AM6860))+1,"")</f>
        <v/>
      </c>
      <c r="AK6860">
        <f>IF($C6860="","",IF(OR($P6860=TRUE(),$P6860="TRUE"),1,0))</f>
        <v/>
      </c>
      <c r="AL6860">
        <f>IF($C6860="","",IF(AND($V6860="Yes",SUMPRODUCT((LEN(Settings!$F$6:$F$13)&gt;0)*ISNUMBER(SEARCH(Settings!$F$6:$F$13,$O6860)))=0),1,0))</f>
        <v/>
      </c>
      <c r="AM6860">
        <f>IF($AI6860=1,IFERROR(IF(VALUE($C6860)&lt;100000000,VALUE($C6860),1000000000),IFERROR(IF(VALUE(MID($C6860,2,20))&lt;100000000,VALUE(MID($C6860,2,20)),1000000000),1000000000))+ROW()/100000,"")</f>
        <v/>
      </c>
    </row>
    <row r="6861">
      <c r="E6861" s="14" t="n"/>
      <c r="M6861" s="8">
        <f>IF($C6861="","",L6861*T6861/100)</f>
        <v/>
      </c>
      <c r="S6861" s="8" t="n"/>
      <c r="T6861" s="8" t="n"/>
      <c r="W6861">
        <f>IF($C6861="","",IF($AL6861=1,0,IF($AK6861=1,Settings!$C$6,Settings!$C$7))*100)</f>
        <v/>
      </c>
      <c r="X6861" s="8">
        <f>IF($C6861="","",T6861*W6861/100)</f>
        <v/>
      </c>
      <c r="Y6861" s="8">
        <f>IF($C6861="","",T6861-X6861)</f>
        <v/>
      </c>
      <c r="Z6861" s="8">
        <f>IF($C6861="","",Y6861-M6861)</f>
        <v/>
      </c>
      <c r="AD6861" s="8" t="n"/>
      <c r="AG6861" s="14" t="n"/>
      <c r="AI6861">
        <f>IF($C6861="","",IF(COUNTIF($C$2:$C6861,$C6861)=1,1,0))</f>
        <v/>
      </c>
      <c r="AJ6861">
        <f>IF($AI6861=1,SUMPRODUCT(--($AM$2:$AM$7001&lt;$AM6861))+1,"")</f>
        <v/>
      </c>
      <c r="AK6861">
        <f>IF($C6861="","",IF(OR($P6861=TRUE(),$P6861="TRUE"),1,0))</f>
        <v/>
      </c>
      <c r="AL6861">
        <f>IF($C6861="","",IF(AND($V6861="Yes",SUMPRODUCT((LEN(Settings!$F$6:$F$13)&gt;0)*ISNUMBER(SEARCH(Settings!$F$6:$F$13,$O6861)))=0),1,0))</f>
        <v/>
      </c>
      <c r="AM6861">
        <f>IF($AI6861=1,IFERROR(IF(VALUE($C6861)&lt;100000000,VALUE($C6861),1000000000),IFERROR(IF(VALUE(MID($C6861,2,20))&lt;100000000,VALUE(MID($C6861,2,20)),1000000000),1000000000))+ROW()/100000,"")</f>
        <v/>
      </c>
    </row>
    <row r="6862">
      <c r="E6862" s="14" t="n"/>
      <c r="M6862" s="8">
        <f>IF($C6862="","",L6862*T6862/100)</f>
        <v/>
      </c>
      <c r="S6862" s="8" t="n"/>
      <c r="T6862" s="8" t="n"/>
      <c r="W6862">
        <f>IF($C6862="","",IF($AL6862=1,0,IF($AK6862=1,Settings!$C$6,Settings!$C$7))*100)</f>
        <v/>
      </c>
      <c r="X6862" s="8">
        <f>IF($C6862="","",T6862*W6862/100)</f>
        <v/>
      </c>
      <c r="Y6862" s="8">
        <f>IF($C6862="","",T6862-X6862)</f>
        <v/>
      </c>
      <c r="Z6862" s="8">
        <f>IF($C6862="","",Y6862-M6862)</f>
        <v/>
      </c>
      <c r="AD6862" s="8" t="n"/>
      <c r="AG6862" s="14" t="n"/>
      <c r="AI6862">
        <f>IF($C6862="","",IF(COUNTIF($C$2:$C6862,$C6862)=1,1,0))</f>
        <v/>
      </c>
      <c r="AJ6862">
        <f>IF($AI6862=1,SUMPRODUCT(--($AM$2:$AM$7001&lt;$AM6862))+1,"")</f>
        <v/>
      </c>
      <c r="AK6862">
        <f>IF($C6862="","",IF(OR($P6862=TRUE(),$P6862="TRUE"),1,0))</f>
        <v/>
      </c>
      <c r="AL6862">
        <f>IF($C6862="","",IF(AND($V6862="Yes",SUMPRODUCT((LEN(Settings!$F$6:$F$13)&gt;0)*ISNUMBER(SEARCH(Settings!$F$6:$F$13,$O6862)))=0),1,0))</f>
        <v/>
      </c>
      <c r="AM6862">
        <f>IF($AI6862=1,IFERROR(IF(VALUE($C6862)&lt;100000000,VALUE($C6862),1000000000),IFERROR(IF(VALUE(MID($C6862,2,20))&lt;100000000,VALUE(MID($C6862,2,20)),1000000000),1000000000))+ROW()/100000,"")</f>
        <v/>
      </c>
    </row>
    <row r="6863">
      <c r="E6863" s="14" t="n"/>
      <c r="M6863" s="8">
        <f>IF($C6863="","",L6863*T6863/100)</f>
        <v/>
      </c>
      <c r="S6863" s="8" t="n"/>
      <c r="T6863" s="8" t="n"/>
      <c r="W6863">
        <f>IF($C6863="","",IF($AL6863=1,0,IF($AK6863=1,Settings!$C$6,Settings!$C$7))*100)</f>
        <v/>
      </c>
      <c r="X6863" s="8">
        <f>IF($C6863="","",T6863*W6863/100)</f>
        <v/>
      </c>
      <c r="Y6863" s="8">
        <f>IF($C6863="","",T6863-X6863)</f>
        <v/>
      </c>
      <c r="Z6863" s="8">
        <f>IF($C6863="","",Y6863-M6863)</f>
        <v/>
      </c>
      <c r="AD6863" s="8" t="n"/>
      <c r="AG6863" s="14" t="n"/>
      <c r="AI6863">
        <f>IF($C6863="","",IF(COUNTIF($C$2:$C6863,$C6863)=1,1,0))</f>
        <v/>
      </c>
      <c r="AJ6863">
        <f>IF($AI6863=1,SUMPRODUCT(--($AM$2:$AM$7001&lt;$AM6863))+1,"")</f>
        <v/>
      </c>
      <c r="AK6863">
        <f>IF($C6863="","",IF(OR($P6863=TRUE(),$P6863="TRUE"),1,0))</f>
        <v/>
      </c>
      <c r="AL6863">
        <f>IF($C6863="","",IF(AND($V6863="Yes",SUMPRODUCT((LEN(Settings!$F$6:$F$13)&gt;0)*ISNUMBER(SEARCH(Settings!$F$6:$F$13,$O6863)))=0),1,0))</f>
        <v/>
      </c>
      <c r="AM6863">
        <f>IF($AI6863=1,IFERROR(IF(VALUE($C6863)&lt;100000000,VALUE($C6863),1000000000),IFERROR(IF(VALUE(MID($C6863,2,20))&lt;100000000,VALUE(MID($C6863,2,20)),1000000000),1000000000))+ROW()/100000,"")</f>
        <v/>
      </c>
    </row>
    <row r="6864">
      <c r="E6864" s="14" t="n"/>
      <c r="M6864" s="8">
        <f>IF($C6864="","",L6864*T6864/100)</f>
        <v/>
      </c>
      <c r="S6864" s="8" t="n"/>
      <c r="T6864" s="8" t="n"/>
      <c r="W6864">
        <f>IF($C6864="","",IF($AL6864=1,0,IF($AK6864=1,Settings!$C$6,Settings!$C$7))*100)</f>
        <v/>
      </c>
      <c r="X6864" s="8">
        <f>IF($C6864="","",T6864*W6864/100)</f>
        <v/>
      </c>
      <c r="Y6864" s="8">
        <f>IF($C6864="","",T6864-X6864)</f>
        <v/>
      </c>
      <c r="Z6864" s="8">
        <f>IF($C6864="","",Y6864-M6864)</f>
        <v/>
      </c>
      <c r="AD6864" s="8" t="n"/>
      <c r="AG6864" s="14" t="n"/>
      <c r="AI6864">
        <f>IF($C6864="","",IF(COUNTIF($C$2:$C6864,$C6864)=1,1,0))</f>
        <v/>
      </c>
      <c r="AJ6864">
        <f>IF($AI6864=1,SUMPRODUCT(--($AM$2:$AM$7001&lt;$AM6864))+1,"")</f>
        <v/>
      </c>
      <c r="AK6864">
        <f>IF($C6864="","",IF(OR($P6864=TRUE(),$P6864="TRUE"),1,0))</f>
        <v/>
      </c>
      <c r="AL6864">
        <f>IF($C6864="","",IF(AND($V6864="Yes",SUMPRODUCT((LEN(Settings!$F$6:$F$13)&gt;0)*ISNUMBER(SEARCH(Settings!$F$6:$F$13,$O6864)))=0),1,0))</f>
        <v/>
      </c>
      <c r="AM6864">
        <f>IF($AI6864=1,IFERROR(IF(VALUE($C6864)&lt;100000000,VALUE($C6864),1000000000),IFERROR(IF(VALUE(MID($C6864,2,20))&lt;100000000,VALUE(MID($C6864,2,20)),1000000000),1000000000))+ROW()/100000,"")</f>
        <v/>
      </c>
    </row>
    <row r="6865">
      <c r="E6865" s="14" t="n"/>
      <c r="M6865" s="8">
        <f>IF($C6865="","",L6865*T6865/100)</f>
        <v/>
      </c>
      <c r="S6865" s="8" t="n"/>
      <c r="T6865" s="8" t="n"/>
      <c r="W6865">
        <f>IF($C6865="","",IF($AL6865=1,0,IF($AK6865=1,Settings!$C$6,Settings!$C$7))*100)</f>
        <v/>
      </c>
      <c r="X6865" s="8">
        <f>IF($C6865="","",T6865*W6865/100)</f>
        <v/>
      </c>
      <c r="Y6865" s="8">
        <f>IF($C6865="","",T6865-X6865)</f>
        <v/>
      </c>
      <c r="Z6865" s="8">
        <f>IF($C6865="","",Y6865-M6865)</f>
        <v/>
      </c>
      <c r="AD6865" s="8" t="n"/>
      <c r="AG6865" s="14" t="n"/>
      <c r="AI6865">
        <f>IF($C6865="","",IF(COUNTIF($C$2:$C6865,$C6865)=1,1,0))</f>
        <v/>
      </c>
      <c r="AJ6865">
        <f>IF($AI6865=1,SUMPRODUCT(--($AM$2:$AM$7001&lt;$AM6865))+1,"")</f>
        <v/>
      </c>
      <c r="AK6865">
        <f>IF($C6865="","",IF(OR($P6865=TRUE(),$P6865="TRUE"),1,0))</f>
        <v/>
      </c>
      <c r="AL6865">
        <f>IF($C6865="","",IF(AND($V6865="Yes",SUMPRODUCT((LEN(Settings!$F$6:$F$13)&gt;0)*ISNUMBER(SEARCH(Settings!$F$6:$F$13,$O6865)))=0),1,0))</f>
        <v/>
      </c>
      <c r="AM6865">
        <f>IF($AI6865=1,IFERROR(IF(VALUE($C6865)&lt;100000000,VALUE($C6865),1000000000),IFERROR(IF(VALUE(MID($C6865,2,20))&lt;100000000,VALUE(MID($C6865,2,20)),1000000000),1000000000))+ROW()/100000,"")</f>
        <v/>
      </c>
    </row>
    <row r="6866">
      <c r="E6866" s="14" t="n"/>
      <c r="M6866" s="8">
        <f>IF($C6866="","",L6866*T6866/100)</f>
        <v/>
      </c>
      <c r="S6866" s="8" t="n"/>
      <c r="T6866" s="8" t="n"/>
      <c r="W6866">
        <f>IF($C6866="","",IF($AL6866=1,0,IF($AK6866=1,Settings!$C$6,Settings!$C$7))*100)</f>
        <v/>
      </c>
      <c r="X6866" s="8">
        <f>IF($C6866="","",T6866*W6866/100)</f>
        <v/>
      </c>
      <c r="Y6866" s="8">
        <f>IF($C6866="","",T6866-X6866)</f>
        <v/>
      </c>
      <c r="Z6866" s="8">
        <f>IF($C6866="","",Y6866-M6866)</f>
        <v/>
      </c>
      <c r="AD6866" s="8" t="n"/>
      <c r="AG6866" s="14" t="n"/>
      <c r="AI6866">
        <f>IF($C6866="","",IF(COUNTIF($C$2:$C6866,$C6866)=1,1,0))</f>
        <v/>
      </c>
      <c r="AJ6866">
        <f>IF($AI6866=1,SUMPRODUCT(--($AM$2:$AM$7001&lt;$AM6866))+1,"")</f>
        <v/>
      </c>
      <c r="AK6866">
        <f>IF($C6866="","",IF(OR($P6866=TRUE(),$P6866="TRUE"),1,0))</f>
        <v/>
      </c>
      <c r="AL6866">
        <f>IF($C6866="","",IF(AND($V6866="Yes",SUMPRODUCT((LEN(Settings!$F$6:$F$13)&gt;0)*ISNUMBER(SEARCH(Settings!$F$6:$F$13,$O6866)))=0),1,0))</f>
        <v/>
      </c>
      <c r="AM6866">
        <f>IF($AI6866=1,IFERROR(IF(VALUE($C6866)&lt;100000000,VALUE($C6866),1000000000),IFERROR(IF(VALUE(MID($C6866,2,20))&lt;100000000,VALUE(MID($C6866,2,20)),1000000000),1000000000))+ROW()/100000,"")</f>
        <v/>
      </c>
    </row>
    <row r="6867">
      <c r="E6867" s="14" t="n"/>
      <c r="M6867" s="8">
        <f>IF($C6867="","",L6867*T6867/100)</f>
        <v/>
      </c>
      <c r="S6867" s="8" t="n"/>
      <c r="T6867" s="8" t="n"/>
      <c r="W6867">
        <f>IF($C6867="","",IF($AL6867=1,0,IF($AK6867=1,Settings!$C$6,Settings!$C$7))*100)</f>
        <v/>
      </c>
      <c r="X6867" s="8">
        <f>IF($C6867="","",T6867*W6867/100)</f>
        <v/>
      </c>
      <c r="Y6867" s="8">
        <f>IF($C6867="","",T6867-X6867)</f>
        <v/>
      </c>
      <c r="Z6867" s="8">
        <f>IF($C6867="","",Y6867-M6867)</f>
        <v/>
      </c>
      <c r="AD6867" s="8" t="n"/>
      <c r="AG6867" s="14" t="n"/>
      <c r="AI6867">
        <f>IF($C6867="","",IF(COUNTIF($C$2:$C6867,$C6867)=1,1,0))</f>
        <v/>
      </c>
      <c r="AJ6867">
        <f>IF($AI6867=1,SUMPRODUCT(--($AM$2:$AM$7001&lt;$AM6867))+1,"")</f>
        <v/>
      </c>
      <c r="AK6867">
        <f>IF($C6867="","",IF(OR($P6867=TRUE(),$P6867="TRUE"),1,0))</f>
        <v/>
      </c>
      <c r="AL6867">
        <f>IF($C6867="","",IF(AND($V6867="Yes",SUMPRODUCT((LEN(Settings!$F$6:$F$13)&gt;0)*ISNUMBER(SEARCH(Settings!$F$6:$F$13,$O6867)))=0),1,0))</f>
        <v/>
      </c>
      <c r="AM6867">
        <f>IF($AI6867=1,IFERROR(IF(VALUE($C6867)&lt;100000000,VALUE($C6867),1000000000),IFERROR(IF(VALUE(MID($C6867,2,20))&lt;100000000,VALUE(MID($C6867,2,20)),1000000000),1000000000))+ROW()/100000,"")</f>
        <v/>
      </c>
    </row>
    <row r="6868">
      <c r="E6868" s="14" t="n"/>
      <c r="M6868" s="8">
        <f>IF($C6868="","",L6868*T6868/100)</f>
        <v/>
      </c>
      <c r="S6868" s="8" t="n"/>
      <c r="T6868" s="8" t="n"/>
      <c r="W6868">
        <f>IF($C6868="","",IF($AL6868=1,0,IF($AK6868=1,Settings!$C$6,Settings!$C$7))*100)</f>
        <v/>
      </c>
      <c r="X6868" s="8">
        <f>IF($C6868="","",T6868*W6868/100)</f>
        <v/>
      </c>
      <c r="Y6868" s="8">
        <f>IF($C6868="","",T6868-X6868)</f>
        <v/>
      </c>
      <c r="Z6868" s="8">
        <f>IF($C6868="","",Y6868-M6868)</f>
        <v/>
      </c>
      <c r="AD6868" s="8" t="n"/>
      <c r="AG6868" s="14" t="n"/>
      <c r="AI6868">
        <f>IF($C6868="","",IF(COUNTIF($C$2:$C6868,$C6868)=1,1,0))</f>
        <v/>
      </c>
      <c r="AJ6868">
        <f>IF($AI6868=1,SUMPRODUCT(--($AM$2:$AM$7001&lt;$AM6868))+1,"")</f>
        <v/>
      </c>
      <c r="AK6868">
        <f>IF($C6868="","",IF(OR($P6868=TRUE(),$P6868="TRUE"),1,0))</f>
        <v/>
      </c>
      <c r="AL6868">
        <f>IF($C6868="","",IF(AND($V6868="Yes",SUMPRODUCT((LEN(Settings!$F$6:$F$13)&gt;0)*ISNUMBER(SEARCH(Settings!$F$6:$F$13,$O6868)))=0),1,0))</f>
        <v/>
      </c>
      <c r="AM6868">
        <f>IF($AI6868=1,IFERROR(IF(VALUE($C6868)&lt;100000000,VALUE($C6868),1000000000),IFERROR(IF(VALUE(MID($C6868,2,20))&lt;100000000,VALUE(MID($C6868,2,20)),1000000000),1000000000))+ROW()/100000,"")</f>
        <v/>
      </c>
    </row>
    <row r="6869">
      <c r="E6869" s="14" t="n"/>
      <c r="M6869" s="8">
        <f>IF($C6869="","",L6869*T6869/100)</f>
        <v/>
      </c>
      <c r="S6869" s="8" t="n"/>
      <c r="T6869" s="8" t="n"/>
      <c r="W6869">
        <f>IF($C6869="","",IF($AL6869=1,0,IF($AK6869=1,Settings!$C$6,Settings!$C$7))*100)</f>
        <v/>
      </c>
      <c r="X6869" s="8">
        <f>IF($C6869="","",T6869*W6869/100)</f>
        <v/>
      </c>
      <c r="Y6869" s="8">
        <f>IF($C6869="","",T6869-X6869)</f>
        <v/>
      </c>
      <c r="Z6869" s="8">
        <f>IF($C6869="","",Y6869-M6869)</f>
        <v/>
      </c>
      <c r="AD6869" s="8" t="n"/>
      <c r="AG6869" s="14" t="n"/>
      <c r="AI6869">
        <f>IF($C6869="","",IF(COUNTIF($C$2:$C6869,$C6869)=1,1,0))</f>
        <v/>
      </c>
      <c r="AJ6869">
        <f>IF($AI6869=1,SUMPRODUCT(--($AM$2:$AM$7001&lt;$AM6869))+1,"")</f>
        <v/>
      </c>
      <c r="AK6869">
        <f>IF($C6869="","",IF(OR($P6869=TRUE(),$P6869="TRUE"),1,0))</f>
        <v/>
      </c>
      <c r="AL6869">
        <f>IF($C6869="","",IF(AND($V6869="Yes",SUMPRODUCT((LEN(Settings!$F$6:$F$13)&gt;0)*ISNUMBER(SEARCH(Settings!$F$6:$F$13,$O6869)))=0),1,0))</f>
        <v/>
      </c>
      <c r="AM6869">
        <f>IF($AI6869=1,IFERROR(IF(VALUE($C6869)&lt;100000000,VALUE($C6869),1000000000),IFERROR(IF(VALUE(MID($C6869,2,20))&lt;100000000,VALUE(MID($C6869,2,20)),1000000000),1000000000))+ROW()/100000,"")</f>
        <v/>
      </c>
    </row>
    <row r="6870">
      <c r="E6870" s="14" t="n"/>
      <c r="M6870" s="8">
        <f>IF($C6870="","",L6870*T6870/100)</f>
        <v/>
      </c>
      <c r="S6870" s="8" t="n"/>
      <c r="T6870" s="8" t="n"/>
      <c r="W6870">
        <f>IF($C6870="","",IF($AL6870=1,0,IF($AK6870=1,Settings!$C$6,Settings!$C$7))*100)</f>
        <v/>
      </c>
      <c r="X6870" s="8">
        <f>IF($C6870="","",T6870*W6870/100)</f>
        <v/>
      </c>
      <c r="Y6870" s="8">
        <f>IF($C6870="","",T6870-X6870)</f>
        <v/>
      </c>
      <c r="Z6870" s="8">
        <f>IF($C6870="","",Y6870-M6870)</f>
        <v/>
      </c>
      <c r="AD6870" s="8" t="n"/>
      <c r="AG6870" s="14" t="n"/>
      <c r="AI6870">
        <f>IF($C6870="","",IF(COUNTIF($C$2:$C6870,$C6870)=1,1,0))</f>
        <v/>
      </c>
      <c r="AJ6870">
        <f>IF($AI6870=1,SUMPRODUCT(--($AM$2:$AM$7001&lt;$AM6870))+1,"")</f>
        <v/>
      </c>
      <c r="AK6870">
        <f>IF($C6870="","",IF(OR($P6870=TRUE(),$P6870="TRUE"),1,0))</f>
        <v/>
      </c>
      <c r="AL6870">
        <f>IF($C6870="","",IF(AND($V6870="Yes",SUMPRODUCT((LEN(Settings!$F$6:$F$13)&gt;0)*ISNUMBER(SEARCH(Settings!$F$6:$F$13,$O6870)))=0),1,0))</f>
        <v/>
      </c>
      <c r="AM6870">
        <f>IF($AI6870=1,IFERROR(IF(VALUE($C6870)&lt;100000000,VALUE($C6870),1000000000),IFERROR(IF(VALUE(MID($C6870,2,20))&lt;100000000,VALUE(MID($C6870,2,20)),1000000000),1000000000))+ROW()/100000,"")</f>
        <v/>
      </c>
    </row>
    <row r="6871">
      <c r="E6871" s="14" t="n"/>
      <c r="M6871" s="8">
        <f>IF($C6871="","",L6871*T6871/100)</f>
        <v/>
      </c>
      <c r="S6871" s="8" t="n"/>
      <c r="T6871" s="8" t="n"/>
      <c r="W6871">
        <f>IF($C6871="","",IF($AL6871=1,0,IF($AK6871=1,Settings!$C$6,Settings!$C$7))*100)</f>
        <v/>
      </c>
      <c r="X6871" s="8">
        <f>IF($C6871="","",T6871*W6871/100)</f>
        <v/>
      </c>
      <c r="Y6871" s="8">
        <f>IF($C6871="","",T6871-X6871)</f>
        <v/>
      </c>
      <c r="Z6871" s="8">
        <f>IF($C6871="","",Y6871-M6871)</f>
        <v/>
      </c>
      <c r="AD6871" s="8" t="n"/>
      <c r="AG6871" s="14" t="n"/>
      <c r="AI6871">
        <f>IF($C6871="","",IF(COUNTIF($C$2:$C6871,$C6871)=1,1,0))</f>
        <v/>
      </c>
      <c r="AJ6871">
        <f>IF($AI6871=1,SUMPRODUCT(--($AM$2:$AM$7001&lt;$AM6871))+1,"")</f>
        <v/>
      </c>
      <c r="AK6871">
        <f>IF($C6871="","",IF(OR($P6871=TRUE(),$P6871="TRUE"),1,0))</f>
        <v/>
      </c>
      <c r="AL6871">
        <f>IF($C6871="","",IF(AND($V6871="Yes",SUMPRODUCT((LEN(Settings!$F$6:$F$13)&gt;0)*ISNUMBER(SEARCH(Settings!$F$6:$F$13,$O6871)))=0),1,0))</f>
        <v/>
      </c>
      <c r="AM6871">
        <f>IF($AI6871=1,IFERROR(IF(VALUE($C6871)&lt;100000000,VALUE($C6871),1000000000),IFERROR(IF(VALUE(MID($C6871,2,20))&lt;100000000,VALUE(MID($C6871,2,20)),1000000000),1000000000))+ROW()/100000,"")</f>
        <v/>
      </c>
    </row>
    <row r="6872">
      <c r="E6872" s="14" t="n"/>
      <c r="M6872" s="8">
        <f>IF($C6872="","",L6872*T6872/100)</f>
        <v/>
      </c>
      <c r="S6872" s="8" t="n"/>
      <c r="T6872" s="8" t="n"/>
      <c r="W6872">
        <f>IF($C6872="","",IF($AL6872=1,0,IF($AK6872=1,Settings!$C$6,Settings!$C$7))*100)</f>
        <v/>
      </c>
      <c r="X6872" s="8">
        <f>IF($C6872="","",T6872*W6872/100)</f>
        <v/>
      </c>
      <c r="Y6872" s="8">
        <f>IF($C6872="","",T6872-X6872)</f>
        <v/>
      </c>
      <c r="Z6872" s="8">
        <f>IF($C6872="","",Y6872-M6872)</f>
        <v/>
      </c>
      <c r="AD6872" s="8" t="n"/>
      <c r="AG6872" s="14" t="n"/>
      <c r="AI6872">
        <f>IF($C6872="","",IF(COUNTIF($C$2:$C6872,$C6872)=1,1,0))</f>
        <v/>
      </c>
      <c r="AJ6872">
        <f>IF($AI6872=1,SUMPRODUCT(--($AM$2:$AM$7001&lt;$AM6872))+1,"")</f>
        <v/>
      </c>
      <c r="AK6872">
        <f>IF($C6872="","",IF(OR($P6872=TRUE(),$P6872="TRUE"),1,0))</f>
        <v/>
      </c>
      <c r="AL6872">
        <f>IF($C6872="","",IF(AND($V6872="Yes",SUMPRODUCT((LEN(Settings!$F$6:$F$13)&gt;0)*ISNUMBER(SEARCH(Settings!$F$6:$F$13,$O6872)))=0),1,0))</f>
        <v/>
      </c>
      <c r="AM6872">
        <f>IF($AI6872=1,IFERROR(IF(VALUE($C6872)&lt;100000000,VALUE($C6872),1000000000),IFERROR(IF(VALUE(MID($C6872,2,20))&lt;100000000,VALUE(MID($C6872,2,20)),1000000000),1000000000))+ROW()/100000,"")</f>
        <v/>
      </c>
    </row>
    <row r="6873">
      <c r="E6873" s="14" t="n"/>
      <c r="M6873" s="8">
        <f>IF($C6873="","",L6873*T6873/100)</f>
        <v/>
      </c>
      <c r="S6873" s="8" t="n"/>
      <c r="T6873" s="8" t="n"/>
      <c r="W6873">
        <f>IF($C6873="","",IF($AL6873=1,0,IF($AK6873=1,Settings!$C$6,Settings!$C$7))*100)</f>
        <v/>
      </c>
      <c r="X6873" s="8">
        <f>IF($C6873="","",T6873*W6873/100)</f>
        <v/>
      </c>
      <c r="Y6873" s="8">
        <f>IF($C6873="","",T6873-X6873)</f>
        <v/>
      </c>
      <c r="Z6873" s="8">
        <f>IF($C6873="","",Y6873-M6873)</f>
        <v/>
      </c>
      <c r="AD6873" s="8" t="n"/>
      <c r="AG6873" s="14" t="n"/>
      <c r="AI6873">
        <f>IF($C6873="","",IF(COUNTIF($C$2:$C6873,$C6873)=1,1,0))</f>
        <v/>
      </c>
      <c r="AJ6873">
        <f>IF($AI6873=1,SUMPRODUCT(--($AM$2:$AM$7001&lt;$AM6873))+1,"")</f>
        <v/>
      </c>
      <c r="AK6873">
        <f>IF($C6873="","",IF(OR($P6873=TRUE(),$P6873="TRUE"),1,0))</f>
        <v/>
      </c>
      <c r="AL6873">
        <f>IF($C6873="","",IF(AND($V6873="Yes",SUMPRODUCT((LEN(Settings!$F$6:$F$13)&gt;0)*ISNUMBER(SEARCH(Settings!$F$6:$F$13,$O6873)))=0),1,0))</f>
        <v/>
      </c>
      <c r="AM6873">
        <f>IF($AI6873=1,IFERROR(IF(VALUE($C6873)&lt;100000000,VALUE($C6873),1000000000),IFERROR(IF(VALUE(MID($C6873,2,20))&lt;100000000,VALUE(MID($C6873,2,20)),1000000000),1000000000))+ROW()/100000,"")</f>
        <v/>
      </c>
    </row>
    <row r="6874">
      <c r="E6874" s="14" t="n"/>
      <c r="M6874" s="8">
        <f>IF($C6874="","",L6874*T6874/100)</f>
        <v/>
      </c>
      <c r="S6874" s="8" t="n"/>
      <c r="T6874" s="8" t="n"/>
      <c r="W6874">
        <f>IF($C6874="","",IF($AL6874=1,0,IF($AK6874=1,Settings!$C$6,Settings!$C$7))*100)</f>
        <v/>
      </c>
      <c r="X6874" s="8">
        <f>IF($C6874="","",T6874*W6874/100)</f>
        <v/>
      </c>
      <c r="Y6874" s="8">
        <f>IF($C6874="","",T6874-X6874)</f>
        <v/>
      </c>
      <c r="Z6874" s="8">
        <f>IF($C6874="","",Y6874-M6874)</f>
        <v/>
      </c>
      <c r="AD6874" s="8" t="n"/>
      <c r="AG6874" s="14" t="n"/>
      <c r="AI6874">
        <f>IF($C6874="","",IF(COUNTIF($C$2:$C6874,$C6874)=1,1,0))</f>
        <v/>
      </c>
      <c r="AJ6874">
        <f>IF($AI6874=1,SUMPRODUCT(--($AM$2:$AM$7001&lt;$AM6874))+1,"")</f>
        <v/>
      </c>
      <c r="AK6874">
        <f>IF($C6874="","",IF(OR($P6874=TRUE(),$P6874="TRUE"),1,0))</f>
        <v/>
      </c>
      <c r="AL6874">
        <f>IF($C6874="","",IF(AND($V6874="Yes",SUMPRODUCT((LEN(Settings!$F$6:$F$13)&gt;0)*ISNUMBER(SEARCH(Settings!$F$6:$F$13,$O6874)))=0),1,0))</f>
        <v/>
      </c>
      <c r="AM6874">
        <f>IF($AI6874=1,IFERROR(IF(VALUE($C6874)&lt;100000000,VALUE($C6874),1000000000),IFERROR(IF(VALUE(MID($C6874,2,20))&lt;100000000,VALUE(MID($C6874,2,20)),1000000000),1000000000))+ROW()/100000,"")</f>
        <v/>
      </c>
    </row>
    <row r="6875">
      <c r="E6875" s="14" t="n"/>
      <c r="M6875" s="8">
        <f>IF($C6875="","",L6875*T6875/100)</f>
        <v/>
      </c>
      <c r="S6875" s="8" t="n"/>
      <c r="T6875" s="8" t="n"/>
      <c r="W6875">
        <f>IF($C6875="","",IF($AL6875=1,0,IF($AK6875=1,Settings!$C$6,Settings!$C$7))*100)</f>
        <v/>
      </c>
      <c r="X6875" s="8">
        <f>IF($C6875="","",T6875*W6875/100)</f>
        <v/>
      </c>
      <c r="Y6875" s="8">
        <f>IF($C6875="","",T6875-X6875)</f>
        <v/>
      </c>
      <c r="Z6875" s="8">
        <f>IF($C6875="","",Y6875-M6875)</f>
        <v/>
      </c>
      <c r="AD6875" s="8" t="n"/>
      <c r="AG6875" s="14" t="n"/>
      <c r="AI6875">
        <f>IF($C6875="","",IF(COUNTIF($C$2:$C6875,$C6875)=1,1,0))</f>
        <v/>
      </c>
      <c r="AJ6875">
        <f>IF($AI6875=1,SUMPRODUCT(--($AM$2:$AM$7001&lt;$AM6875))+1,"")</f>
        <v/>
      </c>
      <c r="AK6875">
        <f>IF($C6875="","",IF(OR($P6875=TRUE(),$P6875="TRUE"),1,0))</f>
        <v/>
      </c>
      <c r="AL6875">
        <f>IF($C6875="","",IF(AND($V6875="Yes",SUMPRODUCT((LEN(Settings!$F$6:$F$13)&gt;0)*ISNUMBER(SEARCH(Settings!$F$6:$F$13,$O6875)))=0),1,0))</f>
        <v/>
      </c>
      <c r="AM6875">
        <f>IF($AI6875=1,IFERROR(IF(VALUE($C6875)&lt;100000000,VALUE($C6875),1000000000),IFERROR(IF(VALUE(MID($C6875,2,20))&lt;100000000,VALUE(MID($C6875,2,20)),1000000000),1000000000))+ROW()/100000,"")</f>
        <v/>
      </c>
    </row>
    <row r="6876">
      <c r="E6876" s="14" t="n"/>
      <c r="M6876" s="8">
        <f>IF($C6876="","",L6876*T6876/100)</f>
        <v/>
      </c>
      <c r="S6876" s="8" t="n"/>
      <c r="T6876" s="8" t="n"/>
      <c r="W6876">
        <f>IF($C6876="","",IF($AL6876=1,0,IF($AK6876=1,Settings!$C$6,Settings!$C$7))*100)</f>
        <v/>
      </c>
      <c r="X6876" s="8">
        <f>IF($C6876="","",T6876*W6876/100)</f>
        <v/>
      </c>
      <c r="Y6876" s="8">
        <f>IF($C6876="","",T6876-X6876)</f>
        <v/>
      </c>
      <c r="Z6876" s="8">
        <f>IF($C6876="","",Y6876-M6876)</f>
        <v/>
      </c>
      <c r="AD6876" s="8" t="n"/>
      <c r="AG6876" s="14" t="n"/>
      <c r="AI6876">
        <f>IF($C6876="","",IF(COUNTIF($C$2:$C6876,$C6876)=1,1,0))</f>
        <v/>
      </c>
      <c r="AJ6876">
        <f>IF($AI6876=1,SUMPRODUCT(--($AM$2:$AM$7001&lt;$AM6876))+1,"")</f>
        <v/>
      </c>
      <c r="AK6876">
        <f>IF($C6876="","",IF(OR($P6876=TRUE(),$P6876="TRUE"),1,0))</f>
        <v/>
      </c>
      <c r="AL6876">
        <f>IF($C6876="","",IF(AND($V6876="Yes",SUMPRODUCT((LEN(Settings!$F$6:$F$13)&gt;0)*ISNUMBER(SEARCH(Settings!$F$6:$F$13,$O6876)))=0),1,0))</f>
        <v/>
      </c>
      <c r="AM6876">
        <f>IF($AI6876=1,IFERROR(IF(VALUE($C6876)&lt;100000000,VALUE($C6876),1000000000),IFERROR(IF(VALUE(MID($C6876,2,20))&lt;100000000,VALUE(MID($C6876,2,20)),1000000000),1000000000))+ROW()/100000,"")</f>
        <v/>
      </c>
    </row>
    <row r="6877">
      <c r="E6877" s="14" t="n"/>
      <c r="M6877" s="8">
        <f>IF($C6877="","",L6877*T6877/100)</f>
        <v/>
      </c>
      <c r="S6877" s="8" t="n"/>
      <c r="T6877" s="8" t="n"/>
      <c r="W6877">
        <f>IF($C6877="","",IF($AL6877=1,0,IF($AK6877=1,Settings!$C$6,Settings!$C$7))*100)</f>
        <v/>
      </c>
      <c r="X6877" s="8">
        <f>IF($C6877="","",T6877*W6877/100)</f>
        <v/>
      </c>
      <c r="Y6877" s="8">
        <f>IF($C6877="","",T6877-X6877)</f>
        <v/>
      </c>
      <c r="Z6877" s="8">
        <f>IF($C6877="","",Y6877-M6877)</f>
        <v/>
      </c>
      <c r="AD6877" s="8" t="n"/>
      <c r="AG6877" s="14" t="n"/>
      <c r="AI6877">
        <f>IF($C6877="","",IF(COUNTIF($C$2:$C6877,$C6877)=1,1,0))</f>
        <v/>
      </c>
      <c r="AJ6877">
        <f>IF($AI6877=1,SUMPRODUCT(--($AM$2:$AM$7001&lt;$AM6877))+1,"")</f>
        <v/>
      </c>
      <c r="AK6877">
        <f>IF($C6877="","",IF(OR($P6877=TRUE(),$P6877="TRUE"),1,0))</f>
        <v/>
      </c>
      <c r="AL6877">
        <f>IF($C6877="","",IF(AND($V6877="Yes",SUMPRODUCT((LEN(Settings!$F$6:$F$13)&gt;0)*ISNUMBER(SEARCH(Settings!$F$6:$F$13,$O6877)))=0),1,0))</f>
        <v/>
      </c>
      <c r="AM6877">
        <f>IF($AI6877=1,IFERROR(IF(VALUE($C6877)&lt;100000000,VALUE($C6877),1000000000),IFERROR(IF(VALUE(MID($C6877,2,20))&lt;100000000,VALUE(MID($C6877,2,20)),1000000000),1000000000))+ROW()/100000,"")</f>
        <v/>
      </c>
    </row>
    <row r="6878">
      <c r="E6878" s="14" t="n"/>
      <c r="M6878" s="8">
        <f>IF($C6878="","",L6878*T6878/100)</f>
        <v/>
      </c>
      <c r="S6878" s="8" t="n"/>
      <c r="T6878" s="8" t="n"/>
      <c r="W6878">
        <f>IF($C6878="","",IF($AL6878=1,0,IF($AK6878=1,Settings!$C$6,Settings!$C$7))*100)</f>
        <v/>
      </c>
      <c r="X6878" s="8">
        <f>IF($C6878="","",T6878*W6878/100)</f>
        <v/>
      </c>
      <c r="Y6878" s="8">
        <f>IF($C6878="","",T6878-X6878)</f>
        <v/>
      </c>
      <c r="Z6878" s="8">
        <f>IF($C6878="","",Y6878-M6878)</f>
        <v/>
      </c>
      <c r="AD6878" s="8" t="n"/>
      <c r="AG6878" s="14" t="n"/>
      <c r="AI6878">
        <f>IF($C6878="","",IF(COUNTIF($C$2:$C6878,$C6878)=1,1,0))</f>
        <v/>
      </c>
      <c r="AJ6878">
        <f>IF($AI6878=1,SUMPRODUCT(--($AM$2:$AM$7001&lt;$AM6878))+1,"")</f>
        <v/>
      </c>
      <c r="AK6878">
        <f>IF($C6878="","",IF(OR($P6878=TRUE(),$P6878="TRUE"),1,0))</f>
        <v/>
      </c>
      <c r="AL6878">
        <f>IF($C6878="","",IF(AND($V6878="Yes",SUMPRODUCT((LEN(Settings!$F$6:$F$13)&gt;0)*ISNUMBER(SEARCH(Settings!$F$6:$F$13,$O6878)))=0),1,0))</f>
        <v/>
      </c>
      <c r="AM6878">
        <f>IF($AI6878=1,IFERROR(IF(VALUE($C6878)&lt;100000000,VALUE($C6878),1000000000),IFERROR(IF(VALUE(MID($C6878,2,20))&lt;100000000,VALUE(MID($C6878,2,20)),1000000000),1000000000))+ROW()/100000,"")</f>
        <v/>
      </c>
    </row>
    <row r="6879">
      <c r="E6879" s="14" t="n"/>
      <c r="M6879" s="8">
        <f>IF($C6879="","",L6879*T6879/100)</f>
        <v/>
      </c>
      <c r="S6879" s="8" t="n"/>
      <c r="T6879" s="8" t="n"/>
      <c r="W6879">
        <f>IF($C6879="","",IF($AL6879=1,0,IF($AK6879=1,Settings!$C$6,Settings!$C$7))*100)</f>
        <v/>
      </c>
      <c r="X6879" s="8">
        <f>IF($C6879="","",T6879*W6879/100)</f>
        <v/>
      </c>
      <c r="Y6879" s="8">
        <f>IF($C6879="","",T6879-X6879)</f>
        <v/>
      </c>
      <c r="Z6879" s="8">
        <f>IF($C6879="","",Y6879-M6879)</f>
        <v/>
      </c>
      <c r="AD6879" s="8" t="n"/>
      <c r="AG6879" s="14" t="n"/>
      <c r="AI6879">
        <f>IF($C6879="","",IF(COUNTIF($C$2:$C6879,$C6879)=1,1,0))</f>
        <v/>
      </c>
      <c r="AJ6879">
        <f>IF($AI6879=1,SUMPRODUCT(--($AM$2:$AM$7001&lt;$AM6879))+1,"")</f>
        <v/>
      </c>
      <c r="AK6879">
        <f>IF($C6879="","",IF(OR($P6879=TRUE(),$P6879="TRUE"),1,0))</f>
        <v/>
      </c>
      <c r="AL6879">
        <f>IF($C6879="","",IF(AND($V6879="Yes",SUMPRODUCT((LEN(Settings!$F$6:$F$13)&gt;0)*ISNUMBER(SEARCH(Settings!$F$6:$F$13,$O6879)))=0),1,0))</f>
        <v/>
      </c>
      <c r="AM6879">
        <f>IF($AI6879=1,IFERROR(IF(VALUE($C6879)&lt;100000000,VALUE($C6879),1000000000),IFERROR(IF(VALUE(MID($C6879,2,20))&lt;100000000,VALUE(MID($C6879,2,20)),1000000000),1000000000))+ROW()/100000,"")</f>
        <v/>
      </c>
    </row>
    <row r="6880">
      <c r="E6880" s="14" t="n"/>
      <c r="M6880" s="8">
        <f>IF($C6880="","",L6880*T6880/100)</f>
        <v/>
      </c>
      <c r="S6880" s="8" t="n"/>
      <c r="T6880" s="8" t="n"/>
      <c r="W6880">
        <f>IF($C6880="","",IF($AL6880=1,0,IF($AK6880=1,Settings!$C$6,Settings!$C$7))*100)</f>
        <v/>
      </c>
      <c r="X6880" s="8">
        <f>IF($C6880="","",T6880*W6880/100)</f>
        <v/>
      </c>
      <c r="Y6880" s="8">
        <f>IF($C6880="","",T6880-X6880)</f>
        <v/>
      </c>
      <c r="Z6880" s="8">
        <f>IF($C6880="","",Y6880-M6880)</f>
        <v/>
      </c>
      <c r="AD6880" s="8" t="n"/>
      <c r="AG6880" s="14" t="n"/>
      <c r="AI6880">
        <f>IF($C6880="","",IF(COUNTIF($C$2:$C6880,$C6880)=1,1,0))</f>
        <v/>
      </c>
      <c r="AJ6880">
        <f>IF($AI6880=1,SUMPRODUCT(--($AM$2:$AM$7001&lt;$AM6880))+1,"")</f>
        <v/>
      </c>
      <c r="AK6880">
        <f>IF($C6880="","",IF(OR($P6880=TRUE(),$P6880="TRUE"),1,0))</f>
        <v/>
      </c>
      <c r="AL6880">
        <f>IF($C6880="","",IF(AND($V6880="Yes",SUMPRODUCT((LEN(Settings!$F$6:$F$13)&gt;0)*ISNUMBER(SEARCH(Settings!$F$6:$F$13,$O6880)))=0),1,0))</f>
        <v/>
      </c>
      <c r="AM6880">
        <f>IF($AI6880=1,IFERROR(IF(VALUE($C6880)&lt;100000000,VALUE($C6880),1000000000),IFERROR(IF(VALUE(MID($C6880,2,20))&lt;100000000,VALUE(MID($C6880,2,20)),1000000000),1000000000))+ROW()/100000,"")</f>
        <v/>
      </c>
    </row>
    <row r="6881">
      <c r="E6881" s="14" t="n"/>
      <c r="M6881" s="8">
        <f>IF($C6881="","",L6881*T6881/100)</f>
        <v/>
      </c>
      <c r="S6881" s="8" t="n"/>
      <c r="T6881" s="8" t="n"/>
      <c r="W6881">
        <f>IF($C6881="","",IF($AL6881=1,0,IF($AK6881=1,Settings!$C$6,Settings!$C$7))*100)</f>
        <v/>
      </c>
      <c r="X6881" s="8">
        <f>IF($C6881="","",T6881*W6881/100)</f>
        <v/>
      </c>
      <c r="Y6881" s="8">
        <f>IF($C6881="","",T6881-X6881)</f>
        <v/>
      </c>
      <c r="Z6881" s="8">
        <f>IF($C6881="","",Y6881-M6881)</f>
        <v/>
      </c>
      <c r="AD6881" s="8" t="n"/>
      <c r="AG6881" s="14" t="n"/>
      <c r="AI6881">
        <f>IF($C6881="","",IF(COUNTIF($C$2:$C6881,$C6881)=1,1,0))</f>
        <v/>
      </c>
      <c r="AJ6881">
        <f>IF($AI6881=1,SUMPRODUCT(--($AM$2:$AM$7001&lt;$AM6881))+1,"")</f>
        <v/>
      </c>
      <c r="AK6881">
        <f>IF($C6881="","",IF(OR($P6881=TRUE(),$P6881="TRUE"),1,0))</f>
        <v/>
      </c>
      <c r="AL6881">
        <f>IF($C6881="","",IF(AND($V6881="Yes",SUMPRODUCT((LEN(Settings!$F$6:$F$13)&gt;0)*ISNUMBER(SEARCH(Settings!$F$6:$F$13,$O6881)))=0),1,0))</f>
        <v/>
      </c>
      <c r="AM6881">
        <f>IF($AI6881=1,IFERROR(IF(VALUE($C6881)&lt;100000000,VALUE($C6881),1000000000),IFERROR(IF(VALUE(MID($C6881,2,20))&lt;100000000,VALUE(MID($C6881,2,20)),1000000000),1000000000))+ROW()/100000,"")</f>
        <v/>
      </c>
    </row>
    <row r="6882">
      <c r="E6882" s="14" t="n"/>
      <c r="M6882" s="8">
        <f>IF($C6882="","",L6882*T6882/100)</f>
        <v/>
      </c>
      <c r="S6882" s="8" t="n"/>
      <c r="T6882" s="8" t="n"/>
      <c r="W6882">
        <f>IF($C6882="","",IF($AL6882=1,0,IF($AK6882=1,Settings!$C$6,Settings!$C$7))*100)</f>
        <v/>
      </c>
      <c r="X6882" s="8">
        <f>IF($C6882="","",T6882*W6882/100)</f>
        <v/>
      </c>
      <c r="Y6882" s="8">
        <f>IF($C6882="","",T6882-X6882)</f>
        <v/>
      </c>
      <c r="Z6882" s="8">
        <f>IF($C6882="","",Y6882-M6882)</f>
        <v/>
      </c>
      <c r="AD6882" s="8" t="n"/>
      <c r="AG6882" s="14" t="n"/>
      <c r="AI6882">
        <f>IF($C6882="","",IF(COUNTIF($C$2:$C6882,$C6882)=1,1,0))</f>
        <v/>
      </c>
      <c r="AJ6882">
        <f>IF($AI6882=1,SUMPRODUCT(--($AM$2:$AM$7001&lt;$AM6882))+1,"")</f>
        <v/>
      </c>
      <c r="AK6882">
        <f>IF($C6882="","",IF(OR($P6882=TRUE(),$P6882="TRUE"),1,0))</f>
        <v/>
      </c>
      <c r="AL6882">
        <f>IF($C6882="","",IF(AND($V6882="Yes",SUMPRODUCT((LEN(Settings!$F$6:$F$13)&gt;0)*ISNUMBER(SEARCH(Settings!$F$6:$F$13,$O6882)))=0),1,0))</f>
        <v/>
      </c>
      <c r="AM6882">
        <f>IF($AI6882=1,IFERROR(IF(VALUE($C6882)&lt;100000000,VALUE($C6882),1000000000),IFERROR(IF(VALUE(MID($C6882,2,20))&lt;100000000,VALUE(MID($C6882,2,20)),1000000000),1000000000))+ROW()/100000,"")</f>
        <v/>
      </c>
    </row>
    <row r="6883">
      <c r="E6883" s="14" t="n"/>
      <c r="M6883" s="8">
        <f>IF($C6883="","",L6883*T6883/100)</f>
        <v/>
      </c>
      <c r="S6883" s="8" t="n"/>
      <c r="T6883" s="8" t="n"/>
      <c r="W6883">
        <f>IF($C6883="","",IF($AL6883=1,0,IF($AK6883=1,Settings!$C$6,Settings!$C$7))*100)</f>
        <v/>
      </c>
      <c r="X6883" s="8">
        <f>IF($C6883="","",T6883*W6883/100)</f>
        <v/>
      </c>
      <c r="Y6883" s="8">
        <f>IF($C6883="","",T6883-X6883)</f>
        <v/>
      </c>
      <c r="Z6883" s="8">
        <f>IF($C6883="","",Y6883-M6883)</f>
        <v/>
      </c>
      <c r="AD6883" s="8" t="n"/>
      <c r="AG6883" s="14" t="n"/>
      <c r="AI6883">
        <f>IF($C6883="","",IF(COUNTIF($C$2:$C6883,$C6883)=1,1,0))</f>
        <v/>
      </c>
      <c r="AJ6883">
        <f>IF($AI6883=1,SUMPRODUCT(--($AM$2:$AM$7001&lt;$AM6883))+1,"")</f>
        <v/>
      </c>
      <c r="AK6883">
        <f>IF($C6883="","",IF(OR($P6883=TRUE(),$P6883="TRUE"),1,0))</f>
        <v/>
      </c>
      <c r="AL6883">
        <f>IF($C6883="","",IF(AND($V6883="Yes",SUMPRODUCT((LEN(Settings!$F$6:$F$13)&gt;0)*ISNUMBER(SEARCH(Settings!$F$6:$F$13,$O6883)))=0),1,0))</f>
        <v/>
      </c>
      <c r="AM6883">
        <f>IF($AI6883=1,IFERROR(IF(VALUE($C6883)&lt;100000000,VALUE($C6883),1000000000),IFERROR(IF(VALUE(MID($C6883,2,20))&lt;100000000,VALUE(MID($C6883,2,20)),1000000000),1000000000))+ROW()/100000,"")</f>
        <v/>
      </c>
    </row>
    <row r="6884">
      <c r="E6884" s="14" t="n"/>
      <c r="M6884" s="8">
        <f>IF($C6884="","",L6884*T6884/100)</f>
        <v/>
      </c>
      <c r="S6884" s="8" t="n"/>
      <c r="T6884" s="8" t="n"/>
      <c r="W6884">
        <f>IF($C6884="","",IF($AL6884=1,0,IF($AK6884=1,Settings!$C$6,Settings!$C$7))*100)</f>
        <v/>
      </c>
      <c r="X6884" s="8">
        <f>IF($C6884="","",T6884*W6884/100)</f>
        <v/>
      </c>
      <c r="Y6884" s="8">
        <f>IF($C6884="","",T6884-X6884)</f>
        <v/>
      </c>
      <c r="Z6884" s="8">
        <f>IF($C6884="","",Y6884-M6884)</f>
        <v/>
      </c>
      <c r="AD6884" s="8" t="n"/>
      <c r="AG6884" s="14" t="n"/>
      <c r="AI6884">
        <f>IF($C6884="","",IF(COUNTIF($C$2:$C6884,$C6884)=1,1,0))</f>
        <v/>
      </c>
      <c r="AJ6884">
        <f>IF($AI6884=1,SUMPRODUCT(--($AM$2:$AM$7001&lt;$AM6884))+1,"")</f>
        <v/>
      </c>
      <c r="AK6884">
        <f>IF($C6884="","",IF(OR($P6884=TRUE(),$P6884="TRUE"),1,0))</f>
        <v/>
      </c>
      <c r="AL6884">
        <f>IF($C6884="","",IF(AND($V6884="Yes",SUMPRODUCT((LEN(Settings!$F$6:$F$13)&gt;0)*ISNUMBER(SEARCH(Settings!$F$6:$F$13,$O6884)))=0),1,0))</f>
        <v/>
      </c>
      <c r="AM6884">
        <f>IF($AI6884=1,IFERROR(IF(VALUE($C6884)&lt;100000000,VALUE($C6884),1000000000),IFERROR(IF(VALUE(MID($C6884,2,20))&lt;100000000,VALUE(MID($C6884,2,20)),1000000000),1000000000))+ROW()/100000,"")</f>
        <v/>
      </c>
    </row>
    <row r="6885">
      <c r="E6885" s="14" t="n"/>
      <c r="M6885" s="8">
        <f>IF($C6885="","",L6885*T6885/100)</f>
        <v/>
      </c>
      <c r="S6885" s="8" t="n"/>
      <c r="T6885" s="8" t="n"/>
      <c r="W6885">
        <f>IF($C6885="","",IF($AL6885=1,0,IF($AK6885=1,Settings!$C$6,Settings!$C$7))*100)</f>
        <v/>
      </c>
      <c r="X6885" s="8">
        <f>IF($C6885="","",T6885*W6885/100)</f>
        <v/>
      </c>
      <c r="Y6885" s="8">
        <f>IF($C6885="","",T6885-X6885)</f>
        <v/>
      </c>
      <c r="Z6885" s="8">
        <f>IF($C6885="","",Y6885-M6885)</f>
        <v/>
      </c>
      <c r="AD6885" s="8" t="n"/>
      <c r="AG6885" s="14" t="n"/>
      <c r="AI6885">
        <f>IF($C6885="","",IF(COUNTIF($C$2:$C6885,$C6885)=1,1,0))</f>
        <v/>
      </c>
      <c r="AJ6885">
        <f>IF($AI6885=1,SUMPRODUCT(--($AM$2:$AM$7001&lt;$AM6885))+1,"")</f>
        <v/>
      </c>
      <c r="AK6885">
        <f>IF($C6885="","",IF(OR($P6885=TRUE(),$P6885="TRUE"),1,0))</f>
        <v/>
      </c>
      <c r="AL6885">
        <f>IF($C6885="","",IF(AND($V6885="Yes",SUMPRODUCT((LEN(Settings!$F$6:$F$13)&gt;0)*ISNUMBER(SEARCH(Settings!$F$6:$F$13,$O6885)))=0),1,0))</f>
        <v/>
      </c>
      <c r="AM6885">
        <f>IF($AI6885=1,IFERROR(IF(VALUE($C6885)&lt;100000000,VALUE($C6885),1000000000),IFERROR(IF(VALUE(MID($C6885,2,20))&lt;100000000,VALUE(MID($C6885,2,20)),1000000000),1000000000))+ROW()/100000,"")</f>
        <v/>
      </c>
    </row>
    <row r="6886">
      <c r="E6886" s="14" t="n"/>
      <c r="M6886" s="8">
        <f>IF($C6886="","",L6886*T6886/100)</f>
        <v/>
      </c>
      <c r="S6886" s="8" t="n"/>
      <c r="T6886" s="8" t="n"/>
      <c r="W6886">
        <f>IF($C6886="","",IF($AL6886=1,0,IF($AK6886=1,Settings!$C$6,Settings!$C$7))*100)</f>
        <v/>
      </c>
      <c r="X6886" s="8">
        <f>IF($C6886="","",T6886*W6886/100)</f>
        <v/>
      </c>
      <c r="Y6886" s="8">
        <f>IF($C6886="","",T6886-X6886)</f>
        <v/>
      </c>
      <c r="Z6886" s="8">
        <f>IF($C6886="","",Y6886-M6886)</f>
        <v/>
      </c>
      <c r="AD6886" s="8" t="n"/>
      <c r="AG6886" s="14" t="n"/>
      <c r="AI6886">
        <f>IF($C6886="","",IF(COUNTIF($C$2:$C6886,$C6886)=1,1,0))</f>
        <v/>
      </c>
      <c r="AJ6886">
        <f>IF($AI6886=1,SUMPRODUCT(--($AM$2:$AM$7001&lt;$AM6886))+1,"")</f>
        <v/>
      </c>
      <c r="AK6886">
        <f>IF($C6886="","",IF(OR($P6886=TRUE(),$P6886="TRUE"),1,0))</f>
        <v/>
      </c>
      <c r="AL6886">
        <f>IF($C6886="","",IF(AND($V6886="Yes",SUMPRODUCT((LEN(Settings!$F$6:$F$13)&gt;0)*ISNUMBER(SEARCH(Settings!$F$6:$F$13,$O6886)))=0),1,0))</f>
        <v/>
      </c>
      <c r="AM6886">
        <f>IF($AI6886=1,IFERROR(IF(VALUE($C6886)&lt;100000000,VALUE($C6886),1000000000),IFERROR(IF(VALUE(MID($C6886,2,20))&lt;100000000,VALUE(MID($C6886,2,20)),1000000000),1000000000))+ROW()/100000,"")</f>
        <v/>
      </c>
    </row>
    <row r="6887">
      <c r="E6887" s="14" t="n"/>
      <c r="M6887" s="8">
        <f>IF($C6887="","",L6887*T6887/100)</f>
        <v/>
      </c>
      <c r="S6887" s="8" t="n"/>
      <c r="T6887" s="8" t="n"/>
      <c r="W6887">
        <f>IF($C6887="","",IF($AL6887=1,0,IF($AK6887=1,Settings!$C$6,Settings!$C$7))*100)</f>
        <v/>
      </c>
      <c r="X6887" s="8">
        <f>IF($C6887="","",T6887*W6887/100)</f>
        <v/>
      </c>
      <c r="Y6887" s="8">
        <f>IF($C6887="","",T6887-X6887)</f>
        <v/>
      </c>
      <c r="Z6887" s="8">
        <f>IF($C6887="","",Y6887-M6887)</f>
        <v/>
      </c>
      <c r="AD6887" s="8" t="n"/>
      <c r="AG6887" s="14" t="n"/>
      <c r="AI6887">
        <f>IF($C6887="","",IF(COUNTIF($C$2:$C6887,$C6887)=1,1,0))</f>
        <v/>
      </c>
      <c r="AJ6887">
        <f>IF($AI6887=1,SUMPRODUCT(--($AM$2:$AM$7001&lt;$AM6887))+1,"")</f>
        <v/>
      </c>
      <c r="AK6887">
        <f>IF($C6887="","",IF(OR($P6887=TRUE(),$P6887="TRUE"),1,0))</f>
        <v/>
      </c>
      <c r="AL6887">
        <f>IF($C6887="","",IF(AND($V6887="Yes",SUMPRODUCT((LEN(Settings!$F$6:$F$13)&gt;0)*ISNUMBER(SEARCH(Settings!$F$6:$F$13,$O6887)))=0),1,0))</f>
        <v/>
      </c>
      <c r="AM6887">
        <f>IF($AI6887=1,IFERROR(IF(VALUE($C6887)&lt;100000000,VALUE($C6887),1000000000),IFERROR(IF(VALUE(MID($C6887,2,20))&lt;100000000,VALUE(MID($C6887,2,20)),1000000000),1000000000))+ROW()/100000,"")</f>
        <v/>
      </c>
    </row>
    <row r="6888">
      <c r="E6888" s="14" t="n"/>
      <c r="M6888" s="8">
        <f>IF($C6888="","",L6888*T6888/100)</f>
        <v/>
      </c>
      <c r="S6888" s="8" t="n"/>
      <c r="T6888" s="8" t="n"/>
      <c r="W6888">
        <f>IF($C6888="","",IF($AL6888=1,0,IF($AK6888=1,Settings!$C$6,Settings!$C$7))*100)</f>
        <v/>
      </c>
      <c r="X6888" s="8">
        <f>IF($C6888="","",T6888*W6888/100)</f>
        <v/>
      </c>
      <c r="Y6888" s="8">
        <f>IF($C6888="","",T6888-X6888)</f>
        <v/>
      </c>
      <c r="Z6888" s="8">
        <f>IF($C6888="","",Y6888-M6888)</f>
        <v/>
      </c>
      <c r="AD6888" s="8" t="n"/>
      <c r="AG6888" s="14" t="n"/>
      <c r="AI6888">
        <f>IF($C6888="","",IF(COUNTIF($C$2:$C6888,$C6888)=1,1,0))</f>
        <v/>
      </c>
      <c r="AJ6888">
        <f>IF($AI6888=1,SUMPRODUCT(--($AM$2:$AM$7001&lt;$AM6888))+1,"")</f>
        <v/>
      </c>
      <c r="AK6888">
        <f>IF($C6888="","",IF(OR($P6888=TRUE(),$P6888="TRUE"),1,0))</f>
        <v/>
      </c>
      <c r="AL6888">
        <f>IF($C6888="","",IF(AND($V6888="Yes",SUMPRODUCT((LEN(Settings!$F$6:$F$13)&gt;0)*ISNUMBER(SEARCH(Settings!$F$6:$F$13,$O6888)))=0),1,0))</f>
        <v/>
      </c>
      <c r="AM6888">
        <f>IF($AI6888=1,IFERROR(IF(VALUE($C6888)&lt;100000000,VALUE($C6888),1000000000),IFERROR(IF(VALUE(MID($C6888,2,20))&lt;100000000,VALUE(MID($C6888,2,20)),1000000000),1000000000))+ROW()/100000,"")</f>
        <v/>
      </c>
    </row>
    <row r="6889">
      <c r="E6889" s="14" t="n"/>
      <c r="M6889" s="8">
        <f>IF($C6889="","",L6889*T6889/100)</f>
        <v/>
      </c>
      <c r="S6889" s="8" t="n"/>
      <c r="T6889" s="8" t="n"/>
      <c r="W6889">
        <f>IF($C6889="","",IF($AL6889=1,0,IF($AK6889=1,Settings!$C$6,Settings!$C$7))*100)</f>
        <v/>
      </c>
      <c r="X6889" s="8">
        <f>IF($C6889="","",T6889*W6889/100)</f>
        <v/>
      </c>
      <c r="Y6889" s="8">
        <f>IF($C6889="","",T6889-X6889)</f>
        <v/>
      </c>
      <c r="Z6889" s="8">
        <f>IF($C6889="","",Y6889-M6889)</f>
        <v/>
      </c>
      <c r="AD6889" s="8" t="n"/>
      <c r="AG6889" s="14" t="n"/>
      <c r="AI6889">
        <f>IF($C6889="","",IF(COUNTIF($C$2:$C6889,$C6889)=1,1,0))</f>
        <v/>
      </c>
      <c r="AJ6889">
        <f>IF($AI6889=1,SUMPRODUCT(--($AM$2:$AM$7001&lt;$AM6889))+1,"")</f>
        <v/>
      </c>
      <c r="AK6889">
        <f>IF($C6889="","",IF(OR($P6889=TRUE(),$P6889="TRUE"),1,0))</f>
        <v/>
      </c>
      <c r="AL6889">
        <f>IF($C6889="","",IF(AND($V6889="Yes",SUMPRODUCT((LEN(Settings!$F$6:$F$13)&gt;0)*ISNUMBER(SEARCH(Settings!$F$6:$F$13,$O6889)))=0),1,0))</f>
        <v/>
      </c>
      <c r="AM6889">
        <f>IF($AI6889=1,IFERROR(IF(VALUE($C6889)&lt;100000000,VALUE($C6889),1000000000),IFERROR(IF(VALUE(MID($C6889,2,20))&lt;100000000,VALUE(MID($C6889,2,20)),1000000000),1000000000))+ROW()/100000,"")</f>
        <v/>
      </c>
    </row>
    <row r="6890">
      <c r="E6890" s="14" t="n"/>
      <c r="M6890" s="8">
        <f>IF($C6890="","",L6890*T6890/100)</f>
        <v/>
      </c>
      <c r="S6890" s="8" t="n"/>
      <c r="T6890" s="8" t="n"/>
      <c r="W6890">
        <f>IF($C6890="","",IF($AL6890=1,0,IF($AK6890=1,Settings!$C$6,Settings!$C$7))*100)</f>
        <v/>
      </c>
      <c r="X6890" s="8">
        <f>IF($C6890="","",T6890*W6890/100)</f>
        <v/>
      </c>
      <c r="Y6890" s="8">
        <f>IF($C6890="","",T6890-X6890)</f>
        <v/>
      </c>
      <c r="Z6890" s="8">
        <f>IF($C6890="","",Y6890-M6890)</f>
        <v/>
      </c>
      <c r="AD6890" s="8" t="n"/>
      <c r="AG6890" s="14" t="n"/>
      <c r="AI6890">
        <f>IF($C6890="","",IF(COUNTIF($C$2:$C6890,$C6890)=1,1,0))</f>
        <v/>
      </c>
      <c r="AJ6890">
        <f>IF($AI6890=1,SUMPRODUCT(--($AM$2:$AM$7001&lt;$AM6890))+1,"")</f>
        <v/>
      </c>
      <c r="AK6890">
        <f>IF($C6890="","",IF(OR($P6890=TRUE(),$P6890="TRUE"),1,0))</f>
        <v/>
      </c>
      <c r="AL6890">
        <f>IF($C6890="","",IF(AND($V6890="Yes",SUMPRODUCT((LEN(Settings!$F$6:$F$13)&gt;0)*ISNUMBER(SEARCH(Settings!$F$6:$F$13,$O6890)))=0),1,0))</f>
        <v/>
      </c>
      <c r="AM6890">
        <f>IF($AI6890=1,IFERROR(IF(VALUE($C6890)&lt;100000000,VALUE($C6890),1000000000),IFERROR(IF(VALUE(MID($C6890,2,20))&lt;100000000,VALUE(MID($C6890,2,20)),1000000000),1000000000))+ROW()/100000,"")</f>
        <v/>
      </c>
    </row>
    <row r="6891">
      <c r="E6891" s="14" t="n"/>
      <c r="M6891" s="8">
        <f>IF($C6891="","",L6891*T6891/100)</f>
        <v/>
      </c>
      <c r="S6891" s="8" t="n"/>
      <c r="T6891" s="8" t="n"/>
      <c r="W6891">
        <f>IF($C6891="","",IF($AL6891=1,0,IF($AK6891=1,Settings!$C$6,Settings!$C$7))*100)</f>
        <v/>
      </c>
      <c r="X6891" s="8">
        <f>IF($C6891="","",T6891*W6891/100)</f>
        <v/>
      </c>
      <c r="Y6891" s="8">
        <f>IF($C6891="","",T6891-X6891)</f>
        <v/>
      </c>
      <c r="Z6891" s="8">
        <f>IF($C6891="","",Y6891-M6891)</f>
        <v/>
      </c>
      <c r="AD6891" s="8" t="n"/>
      <c r="AG6891" s="14" t="n"/>
      <c r="AI6891">
        <f>IF($C6891="","",IF(COUNTIF($C$2:$C6891,$C6891)=1,1,0))</f>
        <v/>
      </c>
      <c r="AJ6891">
        <f>IF($AI6891=1,SUMPRODUCT(--($AM$2:$AM$7001&lt;$AM6891))+1,"")</f>
        <v/>
      </c>
      <c r="AK6891">
        <f>IF($C6891="","",IF(OR($P6891=TRUE(),$P6891="TRUE"),1,0))</f>
        <v/>
      </c>
      <c r="AL6891">
        <f>IF($C6891="","",IF(AND($V6891="Yes",SUMPRODUCT((LEN(Settings!$F$6:$F$13)&gt;0)*ISNUMBER(SEARCH(Settings!$F$6:$F$13,$O6891)))=0),1,0))</f>
        <v/>
      </c>
      <c r="AM6891">
        <f>IF($AI6891=1,IFERROR(IF(VALUE($C6891)&lt;100000000,VALUE($C6891),1000000000),IFERROR(IF(VALUE(MID($C6891,2,20))&lt;100000000,VALUE(MID($C6891,2,20)),1000000000),1000000000))+ROW()/100000,"")</f>
        <v/>
      </c>
    </row>
    <row r="6892">
      <c r="E6892" s="14" t="n"/>
      <c r="M6892" s="8">
        <f>IF($C6892="","",L6892*T6892/100)</f>
        <v/>
      </c>
      <c r="S6892" s="8" t="n"/>
      <c r="T6892" s="8" t="n"/>
      <c r="W6892">
        <f>IF($C6892="","",IF($AL6892=1,0,IF($AK6892=1,Settings!$C$6,Settings!$C$7))*100)</f>
        <v/>
      </c>
      <c r="X6892" s="8">
        <f>IF($C6892="","",T6892*W6892/100)</f>
        <v/>
      </c>
      <c r="Y6892" s="8">
        <f>IF($C6892="","",T6892-X6892)</f>
        <v/>
      </c>
      <c r="Z6892" s="8">
        <f>IF($C6892="","",Y6892-M6892)</f>
        <v/>
      </c>
      <c r="AD6892" s="8" t="n"/>
      <c r="AG6892" s="14" t="n"/>
      <c r="AI6892">
        <f>IF($C6892="","",IF(COUNTIF($C$2:$C6892,$C6892)=1,1,0))</f>
        <v/>
      </c>
      <c r="AJ6892">
        <f>IF($AI6892=1,SUMPRODUCT(--($AM$2:$AM$7001&lt;$AM6892))+1,"")</f>
        <v/>
      </c>
      <c r="AK6892">
        <f>IF($C6892="","",IF(OR($P6892=TRUE(),$P6892="TRUE"),1,0))</f>
        <v/>
      </c>
      <c r="AL6892">
        <f>IF($C6892="","",IF(AND($V6892="Yes",SUMPRODUCT((LEN(Settings!$F$6:$F$13)&gt;0)*ISNUMBER(SEARCH(Settings!$F$6:$F$13,$O6892)))=0),1,0))</f>
        <v/>
      </c>
      <c r="AM6892">
        <f>IF($AI6892=1,IFERROR(IF(VALUE($C6892)&lt;100000000,VALUE($C6892),1000000000),IFERROR(IF(VALUE(MID($C6892,2,20))&lt;100000000,VALUE(MID($C6892,2,20)),1000000000),1000000000))+ROW()/100000,"")</f>
        <v/>
      </c>
    </row>
    <row r="6893">
      <c r="E6893" s="14" t="n"/>
      <c r="M6893" s="8">
        <f>IF($C6893="","",L6893*T6893/100)</f>
        <v/>
      </c>
      <c r="S6893" s="8" t="n"/>
      <c r="T6893" s="8" t="n"/>
      <c r="W6893">
        <f>IF($C6893="","",IF($AL6893=1,0,IF($AK6893=1,Settings!$C$6,Settings!$C$7))*100)</f>
        <v/>
      </c>
      <c r="X6893" s="8">
        <f>IF($C6893="","",T6893*W6893/100)</f>
        <v/>
      </c>
      <c r="Y6893" s="8">
        <f>IF($C6893="","",T6893-X6893)</f>
        <v/>
      </c>
      <c r="Z6893" s="8">
        <f>IF($C6893="","",Y6893-M6893)</f>
        <v/>
      </c>
      <c r="AD6893" s="8" t="n"/>
      <c r="AG6893" s="14" t="n"/>
      <c r="AI6893">
        <f>IF($C6893="","",IF(COUNTIF($C$2:$C6893,$C6893)=1,1,0))</f>
        <v/>
      </c>
      <c r="AJ6893">
        <f>IF($AI6893=1,SUMPRODUCT(--($AM$2:$AM$7001&lt;$AM6893))+1,"")</f>
        <v/>
      </c>
      <c r="AK6893">
        <f>IF($C6893="","",IF(OR($P6893=TRUE(),$P6893="TRUE"),1,0))</f>
        <v/>
      </c>
      <c r="AL6893">
        <f>IF($C6893="","",IF(AND($V6893="Yes",SUMPRODUCT((LEN(Settings!$F$6:$F$13)&gt;0)*ISNUMBER(SEARCH(Settings!$F$6:$F$13,$O6893)))=0),1,0))</f>
        <v/>
      </c>
      <c r="AM6893">
        <f>IF($AI6893=1,IFERROR(IF(VALUE($C6893)&lt;100000000,VALUE($C6893),1000000000),IFERROR(IF(VALUE(MID($C6893,2,20))&lt;100000000,VALUE(MID($C6893,2,20)),1000000000),1000000000))+ROW()/100000,"")</f>
        <v/>
      </c>
    </row>
    <row r="6894">
      <c r="E6894" s="14" t="n"/>
      <c r="M6894" s="8">
        <f>IF($C6894="","",L6894*T6894/100)</f>
        <v/>
      </c>
      <c r="S6894" s="8" t="n"/>
      <c r="T6894" s="8" t="n"/>
      <c r="W6894">
        <f>IF($C6894="","",IF($AL6894=1,0,IF($AK6894=1,Settings!$C$6,Settings!$C$7))*100)</f>
        <v/>
      </c>
      <c r="X6894" s="8">
        <f>IF($C6894="","",T6894*W6894/100)</f>
        <v/>
      </c>
      <c r="Y6894" s="8">
        <f>IF($C6894="","",T6894-X6894)</f>
        <v/>
      </c>
      <c r="Z6894" s="8">
        <f>IF($C6894="","",Y6894-M6894)</f>
        <v/>
      </c>
      <c r="AD6894" s="8" t="n"/>
      <c r="AG6894" s="14" t="n"/>
      <c r="AI6894">
        <f>IF($C6894="","",IF(COUNTIF($C$2:$C6894,$C6894)=1,1,0))</f>
        <v/>
      </c>
      <c r="AJ6894">
        <f>IF($AI6894=1,SUMPRODUCT(--($AM$2:$AM$7001&lt;$AM6894))+1,"")</f>
        <v/>
      </c>
      <c r="AK6894">
        <f>IF($C6894="","",IF(OR($P6894=TRUE(),$P6894="TRUE"),1,0))</f>
        <v/>
      </c>
      <c r="AL6894">
        <f>IF($C6894="","",IF(AND($V6894="Yes",SUMPRODUCT((LEN(Settings!$F$6:$F$13)&gt;0)*ISNUMBER(SEARCH(Settings!$F$6:$F$13,$O6894)))=0),1,0))</f>
        <v/>
      </c>
      <c r="AM6894">
        <f>IF($AI6894=1,IFERROR(IF(VALUE($C6894)&lt;100000000,VALUE($C6894),1000000000),IFERROR(IF(VALUE(MID($C6894,2,20))&lt;100000000,VALUE(MID($C6894,2,20)),1000000000),1000000000))+ROW()/100000,"")</f>
        <v/>
      </c>
    </row>
    <row r="6895">
      <c r="E6895" s="14" t="n"/>
      <c r="M6895" s="8">
        <f>IF($C6895="","",L6895*T6895/100)</f>
        <v/>
      </c>
      <c r="S6895" s="8" t="n"/>
      <c r="T6895" s="8" t="n"/>
      <c r="W6895">
        <f>IF($C6895="","",IF($AL6895=1,0,IF($AK6895=1,Settings!$C$6,Settings!$C$7))*100)</f>
        <v/>
      </c>
      <c r="X6895" s="8">
        <f>IF($C6895="","",T6895*W6895/100)</f>
        <v/>
      </c>
      <c r="Y6895" s="8">
        <f>IF($C6895="","",T6895-X6895)</f>
        <v/>
      </c>
      <c r="Z6895" s="8">
        <f>IF($C6895="","",Y6895-M6895)</f>
        <v/>
      </c>
      <c r="AD6895" s="8" t="n"/>
      <c r="AG6895" s="14" t="n"/>
      <c r="AI6895">
        <f>IF($C6895="","",IF(COUNTIF($C$2:$C6895,$C6895)=1,1,0))</f>
        <v/>
      </c>
      <c r="AJ6895">
        <f>IF($AI6895=1,SUMPRODUCT(--($AM$2:$AM$7001&lt;$AM6895))+1,"")</f>
        <v/>
      </c>
      <c r="AK6895">
        <f>IF($C6895="","",IF(OR($P6895=TRUE(),$P6895="TRUE"),1,0))</f>
        <v/>
      </c>
      <c r="AL6895">
        <f>IF($C6895="","",IF(AND($V6895="Yes",SUMPRODUCT((LEN(Settings!$F$6:$F$13)&gt;0)*ISNUMBER(SEARCH(Settings!$F$6:$F$13,$O6895)))=0),1,0))</f>
        <v/>
      </c>
      <c r="AM6895">
        <f>IF($AI6895=1,IFERROR(IF(VALUE($C6895)&lt;100000000,VALUE($C6895),1000000000),IFERROR(IF(VALUE(MID($C6895,2,20))&lt;100000000,VALUE(MID($C6895,2,20)),1000000000),1000000000))+ROW()/100000,"")</f>
        <v/>
      </c>
    </row>
    <row r="6896">
      <c r="E6896" s="14" t="n"/>
      <c r="M6896" s="8">
        <f>IF($C6896="","",L6896*T6896/100)</f>
        <v/>
      </c>
      <c r="S6896" s="8" t="n"/>
      <c r="T6896" s="8" t="n"/>
      <c r="W6896">
        <f>IF($C6896="","",IF($AL6896=1,0,IF($AK6896=1,Settings!$C$6,Settings!$C$7))*100)</f>
        <v/>
      </c>
      <c r="X6896" s="8">
        <f>IF($C6896="","",T6896*W6896/100)</f>
        <v/>
      </c>
      <c r="Y6896" s="8">
        <f>IF($C6896="","",T6896-X6896)</f>
        <v/>
      </c>
      <c r="Z6896" s="8">
        <f>IF($C6896="","",Y6896-M6896)</f>
        <v/>
      </c>
      <c r="AD6896" s="8" t="n"/>
      <c r="AG6896" s="14" t="n"/>
      <c r="AI6896">
        <f>IF($C6896="","",IF(COUNTIF($C$2:$C6896,$C6896)=1,1,0))</f>
        <v/>
      </c>
      <c r="AJ6896">
        <f>IF($AI6896=1,SUMPRODUCT(--($AM$2:$AM$7001&lt;$AM6896))+1,"")</f>
        <v/>
      </c>
      <c r="AK6896">
        <f>IF($C6896="","",IF(OR($P6896=TRUE(),$P6896="TRUE"),1,0))</f>
        <v/>
      </c>
      <c r="AL6896">
        <f>IF($C6896="","",IF(AND($V6896="Yes",SUMPRODUCT((LEN(Settings!$F$6:$F$13)&gt;0)*ISNUMBER(SEARCH(Settings!$F$6:$F$13,$O6896)))=0),1,0))</f>
        <v/>
      </c>
      <c r="AM6896">
        <f>IF($AI6896=1,IFERROR(IF(VALUE($C6896)&lt;100000000,VALUE($C6896),1000000000),IFERROR(IF(VALUE(MID($C6896,2,20))&lt;100000000,VALUE(MID($C6896,2,20)),1000000000),1000000000))+ROW()/100000,"")</f>
        <v/>
      </c>
    </row>
    <row r="6897">
      <c r="E6897" s="14" t="n"/>
      <c r="M6897" s="8">
        <f>IF($C6897="","",L6897*T6897/100)</f>
        <v/>
      </c>
      <c r="S6897" s="8" t="n"/>
      <c r="T6897" s="8" t="n"/>
      <c r="W6897">
        <f>IF($C6897="","",IF($AL6897=1,0,IF($AK6897=1,Settings!$C$6,Settings!$C$7))*100)</f>
        <v/>
      </c>
      <c r="X6897" s="8">
        <f>IF($C6897="","",T6897*W6897/100)</f>
        <v/>
      </c>
      <c r="Y6897" s="8">
        <f>IF($C6897="","",T6897-X6897)</f>
        <v/>
      </c>
      <c r="Z6897" s="8">
        <f>IF($C6897="","",Y6897-M6897)</f>
        <v/>
      </c>
      <c r="AD6897" s="8" t="n"/>
      <c r="AG6897" s="14" t="n"/>
      <c r="AI6897">
        <f>IF($C6897="","",IF(COUNTIF($C$2:$C6897,$C6897)=1,1,0))</f>
        <v/>
      </c>
      <c r="AJ6897">
        <f>IF($AI6897=1,SUMPRODUCT(--($AM$2:$AM$7001&lt;$AM6897))+1,"")</f>
        <v/>
      </c>
      <c r="AK6897">
        <f>IF($C6897="","",IF(OR($P6897=TRUE(),$P6897="TRUE"),1,0))</f>
        <v/>
      </c>
      <c r="AL6897">
        <f>IF($C6897="","",IF(AND($V6897="Yes",SUMPRODUCT((LEN(Settings!$F$6:$F$13)&gt;0)*ISNUMBER(SEARCH(Settings!$F$6:$F$13,$O6897)))=0),1,0))</f>
        <v/>
      </c>
      <c r="AM6897">
        <f>IF($AI6897=1,IFERROR(IF(VALUE($C6897)&lt;100000000,VALUE($C6897),1000000000),IFERROR(IF(VALUE(MID($C6897,2,20))&lt;100000000,VALUE(MID($C6897,2,20)),1000000000),1000000000))+ROW()/100000,"")</f>
        <v/>
      </c>
    </row>
    <row r="6898">
      <c r="E6898" s="14" t="n"/>
      <c r="M6898" s="8">
        <f>IF($C6898="","",L6898*T6898/100)</f>
        <v/>
      </c>
      <c r="S6898" s="8" t="n"/>
      <c r="T6898" s="8" t="n"/>
      <c r="W6898">
        <f>IF($C6898="","",IF($AL6898=1,0,IF($AK6898=1,Settings!$C$6,Settings!$C$7))*100)</f>
        <v/>
      </c>
      <c r="X6898" s="8">
        <f>IF($C6898="","",T6898*W6898/100)</f>
        <v/>
      </c>
      <c r="Y6898" s="8">
        <f>IF($C6898="","",T6898-X6898)</f>
        <v/>
      </c>
      <c r="Z6898" s="8">
        <f>IF($C6898="","",Y6898-M6898)</f>
        <v/>
      </c>
      <c r="AD6898" s="8" t="n"/>
      <c r="AG6898" s="14" t="n"/>
      <c r="AI6898">
        <f>IF($C6898="","",IF(COUNTIF($C$2:$C6898,$C6898)=1,1,0))</f>
        <v/>
      </c>
      <c r="AJ6898">
        <f>IF($AI6898=1,SUMPRODUCT(--($AM$2:$AM$7001&lt;$AM6898))+1,"")</f>
        <v/>
      </c>
      <c r="AK6898">
        <f>IF($C6898="","",IF(OR($P6898=TRUE(),$P6898="TRUE"),1,0))</f>
        <v/>
      </c>
      <c r="AL6898">
        <f>IF($C6898="","",IF(AND($V6898="Yes",SUMPRODUCT((LEN(Settings!$F$6:$F$13)&gt;0)*ISNUMBER(SEARCH(Settings!$F$6:$F$13,$O6898)))=0),1,0))</f>
        <v/>
      </c>
      <c r="AM6898">
        <f>IF($AI6898=1,IFERROR(IF(VALUE($C6898)&lt;100000000,VALUE($C6898),1000000000),IFERROR(IF(VALUE(MID($C6898,2,20))&lt;100000000,VALUE(MID($C6898,2,20)),1000000000),1000000000))+ROW()/100000,"")</f>
        <v/>
      </c>
    </row>
    <row r="6899">
      <c r="E6899" s="14" t="n"/>
      <c r="M6899" s="8">
        <f>IF($C6899="","",L6899*T6899/100)</f>
        <v/>
      </c>
      <c r="S6899" s="8" t="n"/>
      <c r="T6899" s="8" t="n"/>
      <c r="W6899">
        <f>IF($C6899="","",IF($AL6899=1,0,IF($AK6899=1,Settings!$C$6,Settings!$C$7))*100)</f>
        <v/>
      </c>
      <c r="X6899" s="8">
        <f>IF($C6899="","",T6899*W6899/100)</f>
        <v/>
      </c>
      <c r="Y6899" s="8">
        <f>IF($C6899="","",T6899-X6899)</f>
        <v/>
      </c>
      <c r="Z6899" s="8">
        <f>IF($C6899="","",Y6899-M6899)</f>
        <v/>
      </c>
      <c r="AD6899" s="8" t="n"/>
      <c r="AG6899" s="14" t="n"/>
      <c r="AI6899">
        <f>IF($C6899="","",IF(COUNTIF($C$2:$C6899,$C6899)=1,1,0))</f>
        <v/>
      </c>
      <c r="AJ6899">
        <f>IF($AI6899=1,SUMPRODUCT(--($AM$2:$AM$7001&lt;$AM6899))+1,"")</f>
        <v/>
      </c>
      <c r="AK6899">
        <f>IF($C6899="","",IF(OR($P6899=TRUE(),$P6899="TRUE"),1,0))</f>
        <v/>
      </c>
      <c r="AL6899">
        <f>IF($C6899="","",IF(AND($V6899="Yes",SUMPRODUCT((LEN(Settings!$F$6:$F$13)&gt;0)*ISNUMBER(SEARCH(Settings!$F$6:$F$13,$O6899)))=0),1,0))</f>
        <v/>
      </c>
      <c r="AM6899">
        <f>IF($AI6899=1,IFERROR(IF(VALUE($C6899)&lt;100000000,VALUE($C6899),1000000000),IFERROR(IF(VALUE(MID($C6899,2,20))&lt;100000000,VALUE(MID($C6899,2,20)),1000000000),1000000000))+ROW()/100000,"")</f>
        <v/>
      </c>
    </row>
    <row r="6900">
      <c r="E6900" s="14" t="n"/>
      <c r="M6900" s="8">
        <f>IF($C6900="","",L6900*T6900/100)</f>
        <v/>
      </c>
      <c r="S6900" s="8" t="n"/>
      <c r="T6900" s="8" t="n"/>
      <c r="W6900">
        <f>IF($C6900="","",IF($AL6900=1,0,IF($AK6900=1,Settings!$C$6,Settings!$C$7))*100)</f>
        <v/>
      </c>
      <c r="X6900" s="8">
        <f>IF($C6900="","",T6900*W6900/100)</f>
        <v/>
      </c>
      <c r="Y6900" s="8">
        <f>IF($C6900="","",T6900-X6900)</f>
        <v/>
      </c>
      <c r="Z6900" s="8">
        <f>IF($C6900="","",Y6900-M6900)</f>
        <v/>
      </c>
      <c r="AD6900" s="8" t="n"/>
      <c r="AG6900" s="14" t="n"/>
      <c r="AI6900">
        <f>IF($C6900="","",IF(COUNTIF($C$2:$C6900,$C6900)=1,1,0))</f>
        <v/>
      </c>
      <c r="AJ6900">
        <f>IF($AI6900=1,SUMPRODUCT(--($AM$2:$AM$7001&lt;$AM6900))+1,"")</f>
        <v/>
      </c>
      <c r="AK6900">
        <f>IF($C6900="","",IF(OR($P6900=TRUE(),$P6900="TRUE"),1,0))</f>
        <v/>
      </c>
      <c r="AL6900">
        <f>IF($C6900="","",IF(AND($V6900="Yes",SUMPRODUCT((LEN(Settings!$F$6:$F$13)&gt;0)*ISNUMBER(SEARCH(Settings!$F$6:$F$13,$O6900)))=0),1,0))</f>
        <v/>
      </c>
      <c r="AM6900">
        <f>IF($AI6900=1,IFERROR(IF(VALUE($C6900)&lt;100000000,VALUE($C6900),1000000000),IFERROR(IF(VALUE(MID($C6900,2,20))&lt;100000000,VALUE(MID($C6900,2,20)),1000000000),1000000000))+ROW()/100000,"")</f>
        <v/>
      </c>
    </row>
    <row r="6901">
      <c r="E6901" s="14" t="n"/>
      <c r="M6901" s="8">
        <f>IF($C6901="","",L6901*T6901/100)</f>
        <v/>
      </c>
      <c r="S6901" s="8" t="n"/>
      <c r="T6901" s="8" t="n"/>
      <c r="W6901">
        <f>IF($C6901="","",IF($AL6901=1,0,IF($AK6901=1,Settings!$C$6,Settings!$C$7))*100)</f>
        <v/>
      </c>
      <c r="X6901" s="8">
        <f>IF($C6901="","",T6901*W6901/100)</f>
        <v/>
      </c>
      <c r="Y6901" s="8">
        <f>IF($C6901="","",T6901-X6901)</f>
        <v/>
      </c>
      <c r="Z6901" s="8">
        <f>IF($C6901="","",Y6901-M6901)</f>
        <v/>
      </c>
      <c r="AD6901" s="8" t="n"/>
      <c r="AG6901" s="14" t="n"/>
      <c r="AI6901">
        <f>IF($C6901="","",IF(COUNTIF($C$2:$C6901,$C6901)=1,1,0))</f>
        <v/>
      </c>
      <c r="AJ6901">
        <f>IF($AI6901=1,SUMPRODUCT(--($AM$2:$AM$7001&lt;$AM6901))+1,"")</f>
        <v/>
      </c>
      <c r="AK6901">
        <f>IF($C6901="","",IF(OR($P6901=TRUE(),$P6901="TRUE"),1,0))</f>
        <v/>
      </c>
      <c r="AL6901">
        <f>IF($C6901="","",IF(AND($V6901="Yes",SUMPRODUCT((LEN(Settings!$F$6:$F$13)&gt;0)*ISNUMBER(SEARCH(Settings!$F$6:$F$13,$O6901)))=0),1,0))</f>
        <v/>
      </c>
      <c r="AM6901">
        <f>IF($AI6901=1,IFERROR(IF(VALUE($C6901)&lt;100000000,VALUE($C6901),1000000000),IFERROR(IF(VALUE(MID($C6901,2,20))&lt;100000000,VALUE(MID($C6901,2,20)),1000000000),1000000000))+ROW()/100000,"")</f>
        <v/>
      </c>
    </row>
    <row r="6902">
      <c r="E6902" s="14" t="n"/>
      <c r="M6902" s="8">
        <f>IF($C6902="","",L6902*T6902/100)</f>
        <v/>
      </c>
      <c r="S6902" s="8" t="n"/>
      <c r="T6902" s="8" t="n"/>
      <c r="W6902">
        <f>IF($C6902="","",IF($AL6902=1,0,IF($AK6902=1,Settings!$C$6,Settings!$C$7))*100)</f>
        <v/>
      </c>
      <c r="X6902" s="8">
        <f>IF($C6902="","",T6902*W6902/100)</f>
        <v/>
      </c>
      <c r="Y6902" s="8">
        <f>IF($C6902="","",T6902-X6902)</f>
        <v/>
      </c>
      <c r="Z6902" s="8">
        <f>IF($C6902="","",Y6902-M6902)</f>
        <v/>
      </c>
      <c r="AD6902" s="8" t="n"/>
      <c r="AG6902" s="14" t="n"/>
      <c r="AI6902">
        <f>IF($C6902="","",IF(COUNTIF($C$2:$C6902,$C6902)=1,1,0))</f>
        <v/>
      </c>
      <c r="AJ6902">
        <f>IF($AI6902=1,SUMPRODUCT(--($AM$2:$AM$7001&lt;$AM6902))+1,"")</f>
        <v/>
      </c>
      <c r="AK6902">
        <f>IF($C6902="","",IF(OR($P6902=TRUE(),$P6902="TRUE"),1,0))</f>
        <v/>
      </c>
      <c r="AL6902">
        <f>IF($C6902="","",IF(AND($V6902="Yes",SUMPRODUCT((LEN(Settings!$F$6:$F$13)&gt;0)*ISNUMBER(SEARCH(Settings!$F$6:$F$13,$O6902)))=0),1,0))</f>
        <v/>
      </c>
      <c r="AM6902">
        <f>IF($AI6902=1,IFERROR(IF(VALUE($C6902)&lt;100000000,VALUE($C6902),1000000000),IFERROR(IF(VALUE(MID($C6902,2,20))&lt;100000000,VALUE(MID($C6902,2,20)),1000000000),1000000000))+ROW()/100000,"")</f>
        <v/>
      </c>
    </row>
    <row r="6903">
      <c r="E6903" s="14" t="n"/>
      <c r="M6903" s="8">
        <f>IF($C6903="","",L6903*T6903/100)</f>
        <v/>
      </c>
      <c r="S6903" s="8" t="n"/>
      <c r="T6903" s="8" t="n"/>
      <c r="W6903">
        <f>IF($C6903="","",IF($AL6903=1,0,IF($AK6903=1,Settings!$C$6,Settings!$C$7))*100)</f>
        <v/>
      </c>
      <c r="X6903" s="8">
        <f>IF($C6903="","",T6903*W6903/100)</f>
        <v/>
      </c>
      <c r="Y6903" s="8">
        <f>IF($C6903="","",T6903-X6903)</f>
        <v/>
      </c>
      <c r="Z6903" s="8">
        <f>IF($C6903="","",Y6903-M6903)</f>
        <v/>
      </c>
      <c r="AD6903" s="8" t="n"/>
      <c r="AG6903" s="14" t="n"/>
      <c r="AI6903">
        <f>IF($C6903="","",IF(COUNTIF($C$2:$C6903,$C6903)=1,1,0))</f>
        <v/>
      </c>
      <c r="AJ6903">
        <f>IF($AI6903=1,SUMPRODUCT(--($AM$2:$AM$7001&lt;$AM6903))+1,"")</f>
        <v/>
      </c>
      <c r="AK6903">
        <f>IF($C6903="","",IF(OR($P6903=TRUE(),$P6903="TRUE"),1,0))</f>
        <v/>
      </c>
      <c r="AL6903">
        <f>IF($C6903="","",IF(AND($V6903="Yes",SUMPRODUCT((LEN(Settings!$F$6:$F$13)&gt;0)*ISNUMBER(SEARCH(Settings!$F$6:$F$13,$O6903)))=0),1,0))</f>
        <v/>
      </c>
      <c r="AM6903">
        <f>IF($AI6903=1,IFERROR(IF(VALUE($C6903)&lt;100000000,VALUE($C6903),1000000000),IFERROR(IF(VALUE(MID($C6903,2,20))&lt;100000000,VALUE(MID($C6903,2,20)),1000000000),1000000000))+ROW()/100000,"")</f>
        <v/>
      </c>
    </row>
    <row r="6904">
      <c r="E6904" s="14" t="n"/>
      <c r="M6904" s="8">
        <f>IF($C6904="","",L6904*T6904/100)</f>
        <v/>
      </c>
      <c r="S6904" s="8" t="n"/>
      <c r="T6904" s="8" t="n"/>
      <c r="W6904">
        <f>IF($C6904="","",IF($AL6904=1,0,IF($AK6904=1,Settings!$C$6,Settings!$C$7))*100)</f>
        <v/>
      </c>
      <c r="X6904" s="8">
        <f>IF($C6904="","",T6904*W6904/100)</f>
        <v/>
      </c>
      <c r="Y6904" s="8">
        <f>IF($C6904="","",T6904-X6904)</f>
        <v/>
      </c>
      <c r="Z6904" s="8">
        <f>IF($C6904="","",Y6904-M6904)</f>
        <v/>
      </c>
      <c r="AD6904" s="8" t="n"/>
      <c r="AG6904" s="14" t="n"/>
      <c r="AI6904">
        <f>IF($C6904="","",IF(COUNTIF($C$2:$C6904,$C6904)=1,1,0))</f>
        <v/>
      </c>
      <c r="AJ6904">
        <f>IF($AI6904=1,SUMPRODUCT(--($AM$2:$AM$7001&lt;$AM6904))+1,"")</f>
        <v/>
      </c>
      <c r="AK6904">
        <f>IF($C6904="","",IF(OR($P6904=TRUE(),$P6904="TRUE"),1,0))</f>
        <v/>
      </c>
      <c r="AL6904">
        <f>IF($C6904="","",IF(AND($V6904="Yes",SUMPRODUCT((LEN(Settings!$F$6:$F$13)&gt;0)*ISNUMBER(SEARCH(Settings!$F$6:$F$13,$O6904)))=0),1,0))</f>
        <v/>
      </c>
      <c r="AM6904">
        <f>IF($AI6904=1,IFERROR(IF(VALUE($C6904)&lt;100000000,VALUE($C6904),1000000000),IFERROR(IF(VALUE(MID($C6904,2,20))&lt;100000000,VALUE(MID($C6904,2,20)),1000000000),1000000000))+ROW()/100000,"")</f>
        <v/>
      </c>
    </row>
    <row r="6905">
      <c r="E6905" s="14" t="n"/>
      <c r="M6905" s="8">
        <f>IF($C6905="","",L6905*T6905/100)</f>
        <v/>
      </c>
      <c r="S6905" s="8" t="n"/>
      <c r="T6905" s="8" t="n"/>
      <c r="W6905">
        <f>IF($C6905="","",IF($AL6905=1,0,IF($AK6905=1,Settings!$C$6,Settings!$C$7))*100)</f>
        <v/>
      </c>
      <c r="X6905" s="8">
        <f>IF($C6905="","",T6905*W6905/100)</f>
        <v/>
      </c>
      <c r="Y6905" s="8">
        <f>IF($C6905="","",T6905-X6905)</f>
        <v/>
      </c>
      <c r="Z6905" s="8">
        <f>IF($C6905="","",Y6905-M6905)</f>
        <v/>
      </c>
      <c r="AD6905" s="8" t="n"/>
      <c r="AG6905" s="14" t="n"/>
      <c r="AI6905">
        <f>IF($C6905="","",IF(COUNTIF($C$2:$C6905,$C6905)=1,1,0))</f>
        <v/>
      </c>
      <c r="AJ6905">
        <f>IF($AI6905=1,SUMPRODUCT(--($AM$2:$AM$7001&lt;$AM6905))+1,"")</f>
        <v/>
      </c>
      <c r="AK6905">
        <f>IF($C6905="","",IF(OR($P6905=TRUE(),$P6905="TRUE"),1,0))</f>
        <v/>
      </c>
      <c r="AL6905">
        <f>IF($C6905="","",IF(AND($V6905="Yes",SUMPRODUCT((LEN(Settings!$F$6:$F$13)&gt;0)*ISNUMBER(SEARCH(Settings!$F$6:$F$13,$O6905)))=0),1,0))</f>
        <v/>
      </c>
      <c r="AM6905">
        <f>IF($AI6905=1,IFERROR(IF(VALUE($C6905)&lt;100000000,VALUE($C6905),1000000000),IFERROR(IF(VALUE(MID($C6905,2,20))&lt;100000000,VALUE(MID($C6905,2,20)),1000000000),1000000000))+ROW()/100000,"")</f>
        <v/>
      </c>
    </row>
    <row r="6906">
      <c r="E6906" s="14" t="n"/>
      <c r="M6906" s="8">
        <f>IF($C6906="","",L6906*T6906/100)</f>
        <v/>
      </c>
      <c r="S6906" s="8" t="n"/>
      <c r="T6906" s="8" t="n"/>
      <c r="W6906">
        <f>IF($C6906="","",IF($AL6906=1,0,IF($AK6906=1,Settings!$C$6,Settings!$C$7))*100)</f>
        <v/>
      </c>
      <c r="X6906" s="8">
        <f>IF($C6906="","",T6906*W6906/100)</f>
        <v/>
      </c>
      <c r="Y6906" s="8">
        <f>IF($C6906="","",T6906-X6906)</f>
        <v/>
      </c>
      <c r="Z6906" s="8">
        <f>IF($C6906="","",Y6906-M6906)</f>
        <v/>
      </c>
      <c r="AD6906" s="8" t="n"/>
      <c r="AG6906" s="14" t="n"/>
      <c r="AI6906">
        <f>IF($C6906="","",IF(COUNTIF($C$2:$C6906,$C6906)=1,1,0))</f>
        <v/>
      </c>
      <c r="AJ6906">
        <f>IF($AI6906=1,SUMPRODUCT(--($AM$2:$AM$7001&lt;$AM6906))+1,"")</f>
        <v/>
      </c>
      <c r="AK6906">
        <f>IF($C6906="","",IF(OR($P6906=TRUE(),$P6906="TRUE"),1,0))</f>
        <v/>
      </c>
      <c r="AL6906">
        <f>IF($C6906="","",IF(AND($V6906="Yes",SUMPRODUCT((LEN(Settings!$F$6:$F$13)&gt;0)*ISNUMBER(SEARCH(Settings!$F$6:$F$13,$O6906)))=0),1,0))</f>
        <v/>
      </c>
      <c r="AM6906">
        <f>IF($AI6906=1,IFERROR(IF(VALUE($C6906)&lt;100000000,VALUE($C6906),1000000000),IFERROR(IF(VALUE(MID($C6906,2,20))&lt;100000000,VALUE(MID($C6906,2,20)),1000000000),1000000000))+ROW()/100000,"")</f>
        <v/>
      </c>
    </row>
    <row r="6907">
      <c r="E6907" s="14" t="n"/>
      <c r="M6907" s="8">
        <f>IF($C6907="","",L6907*T6907/100)</f>
        <v/>
      </c>
      <c r="S6907" s="8" t="n"/>
      <c r="T6907" s="8" t="n"/>
      <c r="W6907">
        <f>IF($C6907="","",IF($AL6907=1,0,IF($AK6907=1,Settings!$C$6,Settings!$C$7))*100)</f>
        <v/>
      </c>
      <c r="X6907" s="8">
        <f>IF($C6907="","",T6907*W6907/100)</f>
        <v/>
      </c>
      <c r="Y6907" s="8">
        <f>IF($C6907="","",T6907-X6907)</f>
        <v/>
      </c>
      <c r="Z6907" s="8">
        <f>IF($C6907="","",Y6907-M6907)</f>
        <v/>
      </c>
      <c r="AD6907" s="8" t="n"/>
      <c r="AG6907" s="14" t="n"/>
      <c r="AI6907">
        <f>IF($C6907="","",IF(COUNTIF($C$2:$C6907,$C6907)=1,1,0))</f>
        <v/>
      </c>
      <c r="AJ6907">
        <f>IF($AI6907=1,SUMPRODUCT(--($AM$2:$AM$7001&lt;$AM6907))+1,"")</f>
        <v/>
      </c>
      <c r="AK6907">
        <f>IF($C6907="","",IF(OR($P6907=TRUE(),$P6907="TRUE"),1,0))</f>
        <v/>
      </c>
      <c r="AL6907">
        <f>IF($C6907="","",IF(AND($V6907="Yes",SUMPRODUCT((LEN(Settings!$F$6:$F$13)&gt;0)*ISNUMBER(SEARCH(Settings!$F$6:$F$13,$O6907)))=0),1,0))</f>
        <v/>
      </c>
      <c r="AM6907">
        <f>IF($AI6907=1,IFERROR(IF(VALUE($C6907)&lt;100000000,VALUE($C6907),1000000000),IFERROR(IF(VALUE(MID($C6907,2,20))&lt;100000000,VALUE(MID($C6907,2,20)),1000000000),1000000000))+ROW()/100000,"")</f>
        <v/>
      </c>
    </row>
    <row r="6908">
      <c r="E6908" s="14" t="n"/>
      <c r="M6908" s="8">
        <f>IF($C6908="","",L6908*T6908/100)</f>
        <v/>
      </c>
      <c r="S6908" s="8" t="n"/>
      <c r="T6908" s="8" t="n"/>
      <c r="W6908">
        <f>IF($C6908="","",IF($AL6908=1,0,IF($AK6908=1,Settings!$C$6,Settings!$C$7))*100)</f>
        <v/>
      </c>
      <c r="X6908" s="8">
        <f>IF($C6908="","",T6908*W6908/100)</f>
        <v/>
      </c>
      <c r="Y6908" s="8">
        <f>IF($C6908="","",T6908-X6908)</f>
        <v/>
      </c>
      <c r="Z6908" s="8">
        <f>IF($C6908="","",Y6908-M6908)</f>
        <v/>
      </c>
      <c r="AD6908" s="8" t="n"/>
      <c r="AG6908" s="14" t="n"/>
      <c r="AI6908">
        <f>IF($C6908="","",IF(COUNTIF($C$2:$C6908,$C6908)=1,1,0))</f>
        <v/>
      </c>
      <c r="AJ6908">
        <f>IF($AI6908=1,SUMPRODUCT(--($AM$2:$AM$7001&lt;$AM6908))+1,"")</f>
        <v/>
      </c>
      <c r="AK6908">
        <f>IF($C6908="","",IF(OR($P6908=TRUE(),$P6908="TRUE"),1,0))</f>
        <v/>
      </c>
      <c r="AL6908">
        <f>IF($C6908="","",IF(AND($V6908="Yes",SUMPRODUCT((LEN(Settings!$F$6:$F$13)&gt;0)*ISNUMBER(SEARCH(Settings!$F$6:$F$13,$O6908)))=0),1,0))</f>
        <v/>
      </c>
      <c r="AM6908">
        <f>IF($AI6908=1,IFERROR(IF(VALUE($C6908)&lt;100000000,VALUE($C6908),1000000000),IFERROR(IF(VALUE(MID($C6908,2,20))&lt;100000000,VALUE(MID($C6908,2,20)),1000000000),1000000000))+ROW()/100000,"")</f>
        <v/>
      </c>
    </row>
    <row r="6909">
      <c r="E6909" s="14" t="n"/>
      <c r="M6909" s="8">
        <f>IF($C6909="","",L6909*T6909/100)</f>
        <v/>
      </c>
      <c r="S6909" s="8" t="n"/>
      <c r="T6909" s="8" t="n"/>
      <c r="W6909">
        <f>IF($C6909="","",IF($AL6909=1,0,IF($AK6909=1,Settings!$C$6,Settings!$C$7))*100)</f>
        <v/>
      </c>
      <c r="X6909" s="8">
        <f>IF($C6909="","",T6909*W6909/100)</f>
        <v/>
      </c>
      <c r="Y6909" s="8">
        <f>IF($C6909="","",T6909-X6909)</f>
        <v/>
      </c>
      <c r="Z6909" s="8">
        <f>IF($C6909="","",Y6909-M6909)</f>
        <v/>
      </c>
      <c r="AD6909" s="8" t="n"/>
      <c r="AG6909" s="14" t="n"/>
      <c r="AI6909">
        <f>IF($C6909="","",IF(COUNTIF($C$2:$C6909,$C6909)=1,1,0))</f>
        <v/>
      </c>
      <c r="AJ6909">
        <f>IF($AI6909=1,SUMPRODUCT(--($AM$2:$AM$7001&lt;$AM6909))+1,"")</f>
        <v/>
      </c>
      <c r="AK6909">
        <f>IF($C6909="","",IF(OR($P6909=TRUE(),$P6909="TRUE"),1,0))</f>
        <v/>
      </c>
      <c r="AL6909">
        <f>IF($C6909="","",IF(AND($V6909="Yes",SUMPRODUCT((LEN(Settings!$F$6:$F$13)&gt;0)*ISNUMBER(SEARCH(Settings!$F$6:$F$13,$O6909)))=0),1,0))</f>
        <v/>
      </c>
      <c r="AM6909">
        <f>IF($AI6909=1,IFERROR(IF(VALUE($C6909)&lt;100000000,VALUE($C6909),1000000000),IFERROR(IF(VALUE(MID($C6909,2,20))&lt;100000000,VALUE(MID($C6909,2,20)),1000000000),1000000000))+ROW()/100000,"")</f>
        <v/>
      </c>
    </row>
    <row r="6910">
      <c r="E6910" s="14" t="n"/>
      <c r="M6910" s="8">
        <f>IF($C6910="","",L6910*T6910/100)</f>
        <v/>
      </c>
      <c r="S6910" s="8" t="n"/>
      <c r="T6910" s="8" t="n"/>
      <c r="W6910">
        <f>IF($C6910="","",IF($AL6910=1,0,IF($AK6910=1,Settings!$C$6,Settings!$C$7))*100)</f>
        <v/>
      </c>
      <c r="X6910" s="8">
        <f>IF($C6910="","",T6910*W6910/100)</f>
        <v/>
      </c>
      <c r="Y6910" s="8">
        <f>IF($C6910="","",T6910-X6910)</f>
        <v/>
      </c>
      <c r="Z6910" s="8">
        <f>IF($C6910="","",Y6910-M6910)</f>
        <v/>
      </c>
      <c r="AD6910" s="8" t="n"/>
      <c r="AG6910" s="14" t="n"/>
      <c r="AI6910">
        <f>IF($C6910="","",IF(COUNTIF($C$2:$C6910,$C6910)=1,1,0))</f>
        <v/>
      </c>
      <c r="AJ6910">
        <f>IF($AI6910=1,SUMPRODUCT(--($AM$2:$AM$7001&lt;$AM6910))+1,"")</f>
        <v/>
      </c>
      <c r="AK6910">
        <f>IF($C6910="","",IF(OR($P6910=TRUE(),$P6910="TRUE"),1,0))</f>
        <v/>
      </c>
      <c r="AL6910">
        <f>IF($C6910="","",IF(AND($V6910="Yes",SUMPRODUCT((LEN(Settings!$F$6:$F$13)&gt;0)*ISNUMBER(SEARCH(Settings!$F$6:$F$13,$O6910)))=0),1,0))</f>
        <v/>
      </c>
      <c r="AM6910">
        <f>IF($AI6910=1,IFERROR(IF(VALUE($C6910)&lt;100000000,VALUE($C6910),1000000000),IFERROR(IF(VALUE(MID($C6910,2,20))&lt;100000000,VALUE(MID($C6910,2,20)),1000000000),1000000000))+ROW()/100000,"")</f>
        <v/>
      </c>
    </row>
    <row r="6911">
      <c r="E6911" s="14" t="n"/>
      <c r="M6911" s="8">
        <f>IF($C6911="","",L6911*T6911/100)</f>
        <v/>
      </c>
      <c r="S6911" s="8" t="n"/>
      <c r="T6911" s="8" t="n"/>
      <c r="W6911">
        <f>IF($C6911="","",IF($AL6911=1,0,IF($AK6911=1,Settings!$C$6,Settings!$C$7))*100)</f>
        <v/>
      </c>
      <c r="X6911" s="8">
        <f>IF($C6911="","",T6911*W6911/100)</f>
        <v/>
      </c>
      <c r="Y6911" s="8">
        <f>IF($C6911="","",T6911-X6911)</f>
        <v/>
      </c>
      <c r="Z6911" s="8">
        <f>IF($C6911="","",Y6911-M6911)</f>
        <v/>
      </c>
      <c r="AD6911" s="8" t="n"/>
      <c r="AG6911" s="14" t="n"/>
      <c r="AI6911">
        <f>IF($C6911="","",IF(COUNTIF($C$2:$C6911,$C6911)=1,1,0))</f>
        <v/>
      </c>
      <c r="AJ6911">
        <f>IF($AI6911=1,SUMPRODUCT(--($AM$2:$AM$7001&lt;$AM6911))+1,"")</f>
        <v/>
      </c>
      <c r="AK6911">
        <f>IF($C6911="","",IF(OR($P6911=TRUE(),$P6911="TRUE"),1,0))</f>
        <v/>
      </c>
      <c r="AL6911">
        <f>IF($C6911="","",IF(AND($V6911="Yes",SUMPRODUCT((LEN(Settings!$F$6:$F$13)&gt;0)*ISNUMBER(SEARCH(Settings!$F$6:$F$13,$O6911)))=0),1,0))</f>
        <v/>
      </c>
      <c r="AM6911">
        <f>IF($AI6911=1,IFERROR(IF(VALUE($C6911)&lt;100000000,VALUE($C6911),1000000000),IFERROR(IF(VALUE(MID($C6911,2,20))&lt;100000000,VALUE(MID($C6911,2,20)),1000000000),1000000000))+ROW()/100000,"")</f>
        <v/>
      </c>
    </row>
    <row r="6912">
      <c r="E6912" s="14" t="n"/>
      <c r="M6912" s="8">
        <f>IF($C6912="","",L6912*T6912/100)</f>
        <v/>
      </c>
      <c r="S6912" s="8" t="n"/>
      <c r="T6912" s="8" t="n"/>
      <c r="W6912">
        <f>IF($C6912="","",IF($AL6912=1,0,IF($AK6912=1,Settings!$C$6,Settings!$C$7))*100)</f>
        <v/>
      </c>
      <c r="X6912" s="8">
        <f>IF($C6912="","",T6912*W6912/100)</f>
        <v/>
      </c>
      <c r="Y6912" s="8">
        <f>IF($C6912="","",T6912-X6912)</f>
        <v/>
      </c>
      <c r="Z6912" s="8">
        <f>IF($C6912="","",Y6912-M6912)</f>
        <v/>
      </c>
      <c r="AD6912" s="8" t="n"/>
      <c r="AG6912" s="14" t="n"/>
      <c r="AI6912">
        <f>IF($C6912="","",IF(COUNTIF($C$2:$C6912,$C6912)=1,1,0))</f>
        <v/>
      </c>
      <c r="AJ6912">
        <f>IF($AI6912=1,SUMPRODUCT(--($AM$2:$AM$7001&lt;$AM6912))+1,"")</f>
        <v/>
      </c>
      <c r="AK6912">
        <f>IF($C6912="","",IF(OR($P6912=TRUE(),$P6912="TRUE"),1,0))</f>
        <v/>
      </c>
      <c r="AL6912">
        <f>IF($C6912="","",IF(AND($V6912="Yes",SUMPRODUCT((LEN(Settings!$F$6:$F$13)&gt;0)*ISNUMBER(SEARCH(Settings!$F$6:$F$13,$O6912)))=0),1,0))</f>
        <v/>
      </c>
      <c r="AM6912">
        <f>IF($AI6912=1,IFERROR(IF(VALUE($C6912)&lt;100000000,VALUE($C6912),1000000000),IFERROR(IF(VALUE(MID($C6912,2,20))&lt;100000000,VALUE(MID($C6912,2,20)),1000000000),1000000000))+ROW()/100000,"")</f>
        <v/>
      </c>
    </row>
    <row r="6913">
      <c r="E6913" s="14" t="n"/>
      <c r="M6913" s="8">
        <f>IF($C6913="","",L6913*T6913/100)</f>
        <v/>
      </c>
      <c r="S6913" s="8" t="n"/>
      <c r="T6913" s="8" t="n"/>
      <c r="W6913">
        <f>IF($C6913="","",IF($AL6913=1,0,IF($AK6913=1,Settings!$C$6,Settings!$C$7))*100)</f>
        <v/>
      </c>
      <c r="X6913" s="8">
        <f>IF($C6913="","",T6913*W6913/100)</f>
        <v/>
      </c>
      <c r="Y6913" s="8">
        <f>IF($C6913="","",T6913-X6913)</f>
        <v/>
      </c>
      <c r="Z6913" s="8">
        <f>IF($C6913="","",Y6913-M6913)</f>
        <v/>
      </c>
      <c r="AD6913" s="8" t="n"/>
      <c r="AG6913" s="14" t="n"/>
      <c r="AI6913">
        <f>IF($C6913="","",IF(COUNTIF($C$2:$C6913,$C6913)=1,1,0))</f>
        <v/>
      </c>
      <c r="AJ6913">
        <f>IF($AI6913=1,SUMPRODUCT(--($AM$2:$AM$7001&lt;$AM6913))+1,"")</f>
        <v/>
      </c>
      <c r="AK6913">
        <f>IF($C6913="","",IF(OR($P6913=TRUE(),$P6913="TRUE"),1,0))</f>
        <v/>
      </c>
      <c r="AL6913">
        <f>IF($C6913="","",IF(AND($V6913="Yes",SUMPRODUCT((LEN(Settings!$F$6:$F$13)&gt;0)*ISNUMBER(SEARCH(Settings!$F$6:$F$13,$O6913)))=0),1,0))</f>
        <v/>
      </c>
      <c r="AM6913">
        <f>IF($AI6913=1,IFERROR(IF(VALUE($C6913)&lt;100000000,VALUE($C6913),1000000000),IFERROR(IF(VALUE(MID($C6913,2,20))&lt;100000000,VALUE(MID($C6913,2,20)),1000000000),1000000000))+ROW()/100000,"")</f>
        <v/>
      </c>
    </row>
    <row r="6914">
      <c r="E6914" s="14" t="n"/>
      <c r="M6914" s="8">
        <f>IF($C6914="","",L6914*T6914/100)</f>
        <v/>
      </c>
      <c r="S6914" s="8" t="n"/>
      <c r="T6914" s="8" t="n"/>
      <c r="W6914">
        <f>IF($C6914="","",IF($AL6914=1,0,IF($AK6914=1,Settings!$C$6,Settings!$C$7))*100)</f>
        <v/>
      </c>
      <c r="X6914" s="8">
        <f>IF($C6914="","",T6914*W6914/100)</f>
        <v/>
      </c>
      <c r="Y6914" s="8">
        <f>IF($C6914="","",T6914-X6914)</f>
        <v/>
      </c>
      <c r="Z6914" s="8">
        <f>IF($C6914="","",Y6914-M6914)</f>
        <v/>
      </c>
      <c r="AD6914" s="8" t="n"/>
      <c r="AG6914" s="14" t="n"/>
      <c r="AI6914">
        <f>IF($C6914="","",IF(COUNTIF($C$2:$C6914,$C6914)=1,1,0))</f>
        <v/>
      </c>
      <c r="AJ6914">
        <f>IF($AI6914=1,SUMPRODUCT(--($AM$2:$AM$7001&lt;$AM6914))+1,"")</f>
        <v/>
      </c>
      <c r="AK6914">
        <f>IF($C6914="","",IF(OR($P6914=TRUE(),$P6914="TRUE"),1,0))</f>
        <v/>
      </c>
      <c r="AL6914">
        <f>IF($C6914="","",IF(AND($V6914="Yes",SUMPRODUCT((LEN(Settings!$F$6:$F$13)&gt;0)*ISNUMBER(SEARCH(Settings!$F$6:$F$13,$O6914)))=0),1,0))</f>
        <v/>
      </c>
      <c r="AM6914">
        <f>IF($AI6914=1,IFERROR(IF(VALUE($C6914)&lt;100000000,VALUE($C6914),1000000000),IFERROR(IF(VALUE(MID($C6914,2,20))&lt;100000000,VALUE(MID($C6914,2,20)),1000000000),1000000000))+ROW()/100000,"")</f>
        <v/>
      </c>
    </row>
    <row r="6915">
      <c r="E6915" s="14" t="n"/>
      <c r="M6915" s="8">
        <f>IF($C6915="","",L6915*T6915/100)</f>
        <v/>
      </c>
      <c r="S6915" s="8" t="n"/>
      <c r="T6915" s="8" t="n"/>
      <c r="W6915">
        <f>IF($C6915="","",IF($AL6915=1,0,IF($AK6915=1,Settings!$C$6,Settings!$C$7))*100)</f>
        <v/>
      </c>
      <c r="X6915" s="8">
        <f>IF($C6915="","",T6915*W6915/100)</f>
        <v/>
      </c>
      <c r="Y6915" s="8">
        <f>IF($C6915="","",T6915-X6915)</f>
        <v/>
      </c>
      <c r="Z6915" s="8">
        <f>IF($C6915="","",Y6915-M6915)</f>
        <v/>
      </c>
      <c r="AD6915" s="8" t="n"/>
      <c r="AG6915" s="14" t="n"/>
      <c r="AI6915">
        <f>IF($C6915="","",IF(COUNTIF($C$2:$C6915,$C6915)=1,1,0))</f>
        <v/>
      </c>
      <c r="AJ6915">
        <f>IF($AI6915=1,SUMPRODUCT(--($AM$2:$AM$7001&lt;$AM6915))+1,"")</f>
        <v/>
      </c>
      <c r="AK6915">
        <f>IF($C6915="","",IF(OR($P6915=TRUE(),$P6915="TRUE"),1,0))</f>
        <v/>
      </c>
      <c r="AL6915">
        <f>IF($C6915="","",IF(AND($V6915="Yes",SUMPRODUCT((LEN(Settings!$F$6:$F$13)&gt;0)*ISNUMBER(SEARCH(Settings!$F$6:$F$13,$O6915)))=0),1,0))</f>
        <v/>
      </c>
      <c r="AM6915">
        <f>IF($AI6915=1,IFERROR(IF(VALUE($C6915)&lt;100000000,VALUE($C6915),1000000000),IFERROR(IF(VALUE(MID($C6915,2,20))&lt;100000000,VALUE(MID($C6915,2,20)),1000000000),1000000000))+ROW()/100000,"")</f>
        <v/>
      </c>
    </row>
    <row r="6916">
      <c r="E6916" s="14" t="n"/>
      <c r="M6916" s="8">
        <f>IF($C6916="","",L6916*T6916/100)</f>
        <v/>
      </c>
      <c r="S6916" s="8" t="n"/>
      <c r="T6916" s="8" t="n"/>
      <c r="W6916">
        <f>IF($C6916="","",IF($AL6916=1,0,IF($AK6916=1,Settings!$C$6,Settings!$C$7))*100)</f>
        <v/>
      </c>
      <c r="X6916" s="8">
        <f>IF($C6916="","",T6916*W6916/100)</f>
        <v/>
      </c>
      <c r="Y6916" s="8">
        <f>IF($C6916="","",T6916-X6916)</f>
        <v/>
      </c>
      <c r="Z6916" s="8">
        <f>IF($C6916="","",Y6916-M6916)</f>
        <v/>
      </c>
      <c r="AD6916" s="8" t="n"/>
      <c r="AG6916" s="14" t="n"/>
      <c r="AI6916">
        <f>IF($C6916="","",IF(COUNTIF($C$2:$C6916,$C6916)=1,1,0))</f>
        <v/>
      </c>
      <c r="AJ6916">
        <f>IF($AI6916=1,SUMPRODUCT(--($AM$2:$AM$7001&lt;$AM6916))+1,"")</f>
        <v/>
      </c>
      <c r="AK6916">
        <f>IF($C6916="","",IF(OR($P6916=TRUE(),$P6916="TRUE"),1,0))</f>
        <v/>
      </c>
      <c r="AL6916">
        <f>IF($C6916="","",IF(AND($V6916="Yes",SUMPRODUCT((LEN(Settings!$F$6:$F$13)&gt;0)*ISNUMBER(SEARCH(Settings!$F$6:$F$13,$O6916)))=0),1,0))</f>
        <v/>
      </c>
      <c r="AM6916">
        <f>IF($AI6916=1,IFERROR(IF(VALUE($C6916)&lt;100000000,VALUE($C6916),1000000000),IFERROR(IF(VALUE(MID($C6916,2,20))&lt;100000000,VALUE(MID($C6916,2,20)),1000000000),1000000000))+ROW()/100000,"")</f>
        <v/>
      </c>
    </row>
    <row r="6917">
      <c r="E6917" s="14" t="n"/>
      <c r="M6917" s="8">
        <f>IF($C6917="","",L6917*T6917/100)</f>
        <v/>
      </c>
      <c r="S6917" s="8" t="n"/>
      <c r="T6917" s="8" t="n"/>
      <c r="W6917">
        <f>IF($C6917="","",IF($AL6917=1,0,IF($AK6917=1,Settings!$C$6,Settings!$C$7))*100)</f>
        <v/>
      </c>
      <c r="X6917" s="8">
        <f>IF($C6917="","",T6917*W6917/100)</f>
        <v/>
      </c>
      <c r="Y6917" s="8">
        <f>IF($C6917="","",T6917-X6917)</f>
        <v/>
      </c>
      <c r="Z6917" s="8">
        <f>IF($C6917="","",Y6917-M6917)</f>
        <v/>
      </c>
      <c r="AD6917" s="8" t="n"/>
      <c r="AG6917" s="14" t="n"/>
      <c r="AI6917">
        <f>IF($C6917="","",IF(COUNTIF($C$2:$C6917,$C6917)=1,1,0))</f>
        <v/>
      </c>
      <c r="AJ6917">
        <f>IF($AI6917=1,SUMPRODUCT(--($AM$2:$AM$7001&lt;$AM6917))+1,"")</f>
        <v/>
      </c>
      <c r="AK6917">
        <f>IF($C6917="","",IF(OR($P6917=TRUE(),$P6917="TRUE"),1,0))</f>
        <v/>
      </c>
      <c r="AL6917">
        <f>IF($C6917="","",IF(AND($V6917="Yes",SUMPRODUCT((LEN(Settings!$F$6:$F$13)&gt;0)*ISNUMBER(SEARCH(Settings!$F$6:$F$13,$O6917)))=0),1,0))</f>
        <v/>
      </c>
      <c r="AM6917">
        <f>IF($AI6917=1,IFERROR(IF(VALUE($C6917)&lt;100000000,VALUE($C6917),1000000000),IFERROR(IF(VALUE(MID($C6917,2,20))&lt;100000000,VALUE(MID($C6917,2,20)),1000000000),1000000000))+ROW()/100000,"")</f>
        <v/>
      </c>
    </row>
    <row r="6918">
      <c r="E6918" s="14" t="n"/>
      <c r="M6918" s="8">
        <f>IF($C6918="","",L6918*T6918/100)</f>
        <v/>
      </c>
      <c r="S6918" s="8" t="n"/>
      <c r="T6918" s="8" t="n"/>
      <c r="W6918">
        <f>IF($C6918="","",IF($AL6918=1,0,IF($AK6918=1,Settings!$C$6,Settings!$C$7))*100)</f>
        <v/>
      </c>
      <c r="X6918" s="8">
        <f>IF($C6918="","",T6918*W6918/100)</f>
        <v/>
      </c>
      <c r="Y6918" s="8">
        <f>IF($C6918="","",T6918-X6918)</f>
        <v/>
      </c>
      <c r="Z6918" s="8">
        <f>IF($C6918="","",Y6918-M6918)</f>
        <v/>
      </c>
      <c r="AD6918" s="8" t="n"/>
      <c r="AG6918" s="14" t="n"/>
      <c r="AI6918">
        <f>IF($C6918="","",IF(COUNTIF($C$2:$C6918,$C6918)=1,1,0))</f>
        <v/>
      </c>
      <c r="AJ6918">
        <f>IF($AI6918=1,SUMPRODUCT(--($AM$2:$AM$7001&lt;$AM6918))+1,"")</f>
        <v/>
      </c>
      <c r="AK6918">
        <f>IF($C6918="","",IF(OR($P6918=TRUE(),$P6918="TRUE"),1,0))</f>
        <v/>
      </c>
      <c r="AL6918">
        <f>IF($C6918="","",IF(AND($V6918="Yes",SUMPRODUCT((LEN(Settings!$F$6:$F$13)&gt;0)*ISNUMBER(SEARCH(Settings!$F$6:$F$13,$O6918)))=0),1,0))</f>
        <v/>
      </c>
      <c r="AM6918">
        <f>IF($AI6918=1,IFERROR(IF(VALUE($C6918)&lt;100000000,VALUE($C6918),1000000000),IFERROR(IF(VALUE(MID($C6918,2,20))&lt;100000000,VALUE(MID($C6918,2,20)),1000000000),1000000000))+ROW()/100000,"")</f>
        <v/>
      </c>
    </row>
    <row r="6919">
      <c r="E6919" s="14" t="n"/>
      <c r="M6919" s="8">
        <f>IF($C6919="","",L6919*T6919/100)</f>
        <v/>
      </c>
      <c r="S6919" s="8" t="n"/>
      <c r="T6919" s="8" t="n"/>
      <c r="W6919">
        <f>IF($C6919="","",IF($AL6919=1,0,IF($AK6919=1,Settings!$C$6,Settings!$C$7))*100)</f>
        <v/>
      </c>
      <c r="X6919" s="8">
        <f>IF($C6919="","",T6919*W6919/100)</f>
        <v/>
      </c>
      <c r="Y6919" s="8">
        <f>IF($C6919="","",T6919-X6919)</f>
        <v/>
      </c>
      <c r="Z6919" s="8">
        <f>IF($C6919="","",Y6919-M6919)</f>
        <v/>
      </c>
      <c r="AD6919" s="8" t="n"/>
      <c r="AG6919" s="14" t="n"/>
      <c r="AI6919">
        <f>IF($C6919="","",IF(COUNTIF($C$2:$C6919,$C6919)=1,1,0))</f>
        <v/>
      </c>
      <c r="AJ6919">
        <f>IF($AI6919=1,SUMPRODUCT(--($AM$2:$AM$7001&lt;$AM6919))+1,"")</f>
        <v/>
      </c>
      <c r="AK6919">
        <f>IF($C6919="","",IF(OR($P6919=TRUE(),$P6919="TRUE"),1,0))</f>
        <v/>
      </c>
      <c r="AL6919">
        <f>IF($C6919="","",IF(AND($V6919="Yes",SUMPRODUCT((LEN(Settings!$F$6:$F$13)&gt;0)*ISNUMBER(SEARCH(Settings!$F$6:$F$13,$O6919)))=0),1,0))</f>
        <v/>
      </c>
      <c r="AM6919">
        <f>IF($AI6919=1,IFERROR(IF(VALUE($C6919)&lt;100000000,VALUE($C6919),1000000000),IFERROR(IF(VALUE(MID($C6919,2,20))&lt;100000000,VALUE(MID($C6919,2,20)),1000000000),1000000000))+ROW()/100000,"")</f>
        <v/>
      </c>
    </row>
    <row r="6920">
      <c r="E6920" s="14" t="n"/>
      <c r="M6920" s="8">
        <f>IF($C6920="","",L6920*T6920/100)</f>
        <v/>
      </c>
      <c r="S6920" s="8" t="n"/>
      <c r="T6920" s="8" t="n"/>
      <c r="W6920">
        <f>IF($C6920="","",IF($AL6920=1,0,IF($AK6920=1,Settings!$C$6,Settings!$C$7))*100)</f>
        <v/>
      </c>
      <c r="X6920" s="8">
        <f>IF($C6920="","",T6920*W6920/100)</f>
        <v/>
      </c>
      <c r="Y6920" s="8">
        <f>IF($C6920="","",T6920-X6920)</f>
        <v/>
      </c>
      <c r="Z6920" s="8">
        <f>IF($C6920="","",Y6920-M6920)</f>
        <v/>
      </c>
      <c r="AD6920" s="8" t="n"/>
      <c r="AG6920" s="14" t="n"/>
      <c r="AI6920">
        <f>IF($C6920="","",IF(COUNTIF($C$2:$C6920,$C6920)=1,1,0))</f>
        <v/>
      </c>
      <c r="AJ6920">
        <f>IF($AI6920=1,SUMPRODUCT(--($AM$2:$AM$7001&lt;$AM6920))+1,"")</f>
        <v/>
      </c>
      <c r="AK6920">
        <f>IF($C6920="","",IF(OR($P6920=TRUE(),$P6920="TRUE"),1,0))</f>
        <v/>
      </c>
      <c r="AL6920">
        <f>IF($C6920="","",IF(AND($V6920="Yes",SUMPRODUCT((LEN(Settings!$F$6:$F$13)&gt;0)*ISNUMBER(SEARCH(Settings!$F$6:$F$13,$O6920)))=0),1,0))</f>
        <v/>
      </c>
      <c r="AM6920">
        <f>IF($AI6920=1,IFERROR(IF(VALUE($C6920)&lt;100000000,VALUE($C6920),1000000000),IFERROR(IF(VALUE(MID($C6920,2,20))&lt;100000000,VALUE(MID($C6920,2,20)),1000000000),1000000000))+ROW()/100000,"")</f>
        <v/>
      </c>
    </row>
    <row r="6921">
      <c r="E6921" s="14" t="n"/>
      <c r="M6921" s="8">
        <f>IF($C6921="","",L6921*T6921/100)</f>
        <v/>
      </c>
      <c r="S6921" s="8" t="n"/>
      <c r="T6921" s="8" t="n"/>
      <c r="W6921">
        <f>IF($C6921="","",IF($AL6921=1,0,IF($AK6921=1,Settings!$C$6,Settings!$C$7))*100)</f>
        <v/>
      </c>
      <c r="X6921" s="8">
        <f>IF($C6921="","",T6921*W6921/100)</f>
        <v/>
      </c>
      <c r="Y6921" s="8">
        <f>IF($C6921="","",T6921-X6921)</f>
        <v/>
      </c>
      <c r="Z6921" s="8">
        <f>IF($C6921="","",Y6921-M6921)</f>
        <v/>
      </c>
      <c r="AD6921" s="8" t="n"/>
      <c r="AG6921" s="14" t="n"/>
      <c r="AI6921">
        <f>IF($C6921="","",IF(COUNTIF($C$2:$C6921,$C6921)=1,1,0))</f>
        <v/>
      </c>
      <c r="AJ6921">
        <f>IF($AI6921=1,SUMPRODUCT(--($AM$2:$AM$7001&lt;$AM6921))+1,"")</f>
        <v/>
      </c>
      <c r="AK6921">
        <f>IF($C6921="","",IF(OR($P6921=TRUE(),$P6921="TRUE"),1,0))</f>
        <v/>
      </c>
      <c r="AL6921">
        <f>IF($C6921="","",IF(AND($V6921="Yes",SUMPRODUCT((LEN(Settings!$F$6:$F$13)&gt;0)*ISNUMBER(SEARCH(Settings!$F$6:$F$13,$O6921)))=0),1,0))</f>
        <v/>
      </c>
      <c r="AM6921">
        <f>IF($AI6921=1,IFERROR(IF(VALUE($C6921)&lt;100000000,VALUE($C6921),1000000000),IFERROR(IF(VALUE(MID($C6921,2,20))&lt;100000000,VALUE(MID($C6921,2,20)),1000000000),1000000000))+ROW()/100000,"")</f>
        <v/>
      </c>
    </row>
    <row r="6922">
      <c r="E6922" s="14" t="n"/>
      <c r="M6922" s="8">
        <f>IF($C6922="","",L6922*T6922/100)</f>
        <v/>
      </c>
      <c r="S6922" s="8" t="n"/>
      <c r="T6922" s="8" t="n"/>
      <c r="W6922">
        <f>IF($C6922="","",IF($AL6922=1,0,IF($AK6922=1,Settings!$C$6,Settings!$C$7))*100)</f>
        <v/>
      </c>
      <c r="X6922" s="8">
        <f>IF($C6922="","",T6922*W6922/100)</f>
        <v/>
      </c>
      <c r="Y6922" s="8">
        <f>IF($C6922="","",T6922-X6922)</f>
        <v/>
      </c>
      <c r="Z6922" s="8">
        <f>IF($C6922="","",Y6922-M6922)</f>
        <v/>
      </c>
      <c r="AD6922" s="8" t="n"/>
      <c r="AG6922" s="14" t="n"/>
      <c r="AI6922">
        <f>IF($C6922="","",IF(COUNTIF($C$2:$C6922,$C6922)=1,1,0))</f>
        <v/>
      </c>
      <c r="AJ6922">
        <f>IF($AI6922=1,SUMPRODUCT(--($AM$2:$AM$7001&lt;$AM6922))+1,"")</f>
        <v/>
      </c>
      <c r="AK6922">
        <f>IF($C6922="","",IF(OR($P6922=TRUE(),$P6922="TRUE"),1,0))</f>
        <v/>
      </c>
      <c r="AL6922">
        <f>IF($C6922="","",IF(AND($V6922="Yes",SUMPRODUCT((LEN(Settings!$F$6:$F$13)&gt;0)*ISNUMBER(SEARCH(Settings!$F$6:$F$13,$O6922)))=0),1,0))</f>
        <v/>
      </c>
      <c r="AM6922">
        <f>IF($AI6922=1,IFERROR(IF(VALUE($C6922)&lt;100000000,VALUE($C6922),1000000000),IFERROR(IF(VALUE(MID($C6922,2,20))&lt;100000000,VALUE(MID($C6922,2,20)),1000000000),1000000000))+ROW()/100000,"")</f>
        <v/>
      </c>
    </row>
    <row r="6923">
      <c r="E6923" s="14" t="n"/>
      <c r="M6923" s="8">
        <f>IF($C6923="","",L6923*T6923/100)</f>
        <v/>
      </c>
      <c r="S6923" s="8" t="n"/>
      <c r="T6923" s="8" t="n"/>
      <c r="W6923">
        <f>IF($C6923="","",IF($AL6923=1,0,IF($AK6923=1,Settings!$C$6,Settings!$C$7))*100)</f>
        <v/>
      </c>
      <c r="X6923" s="8">
        <f>IF($C6923="","",T6923*W6923/100)</f>
        <v/>
      </c>
      <c r="Y6923" s="8">
        <f>IF($C6923="","",T6923-X6923)</f>
        <v/>
      </c>
      <c r="Z6923" s="8">
        <f>IF($C6923="","",Y6923-M6923)</f>
        <v/>
      </c>
      <c r="AD6923" s="8" t="n"/>
      <c r="AG6923" s="14" t="n"/>
      <c r="AI6923">
        <f>IF($C6923="","",IF(COUNTIF($C$2:$C6923,$C6923)=1,1,0))</f>
        <v/>
      </c>
      <c r="AJ6923">
        <f>IF($AI6923=1,SUMPRODUCT(--($AM$2:$AM$7001&lt;$AM6923))+1,"")</f>
        <v/>
      </c>
      <c r="AK6923">
        <f>IF($C6923="","",IF(OR($P6923=TRUE(),$P6923="TRUE"),1,0))</f>
        <v/>
      </c>
      <c r="AL6923">
        <f>IF($C6923="","",IF(AND($V6923="Yes",SUMPRODUCT((LEN(Settings!$F$6:$F$13)&gt;0)*ISNUMBER(SEARCH(Settings!$F$6:$F$13,$O6923)))=0),1,0))</f>
        <v/>
      </c>
      <c r="AM6923">
        <f>IF($AI6923=1,IFERROR(IF(VALUE($C6923)&lt;100000000,VALUE($C6923),1000000000),IFERROR(IF(VALUE(MID($C6923,2,20))&lt;100000000,VALUE(MID($C6923,2,20)),1000000000),1000000000))+ROW()/100000,"")</f>
        <v/>
      </c>
    </row>
    <row r="6924">
      <c r="E6924" s="14" t="n"/>
      <c r="M6924" s="8">
        <f>IF($C6924="","",L6924*T6924/100)</f>
        <v/>
      </c>
      <c r="S6924" s="8" t="n"/>
      <c r="T6924" s="8" t="n"/>
      <c r="W6924">
        <f>IF($C6924="","",IF($AL6924=1,0,IF($AK6924=1,Settings!$C$6,Settings!$C$7))*100)</f>
        <v/>
      </c>
      <c r="X6924" s="8">
        <f>IF($C6924="","",T6924*W6924/100)</f>
        <v/>
      </c>
      <c r="Y6924" s="8">
        <f>IF($C6924="","",T6924-X6924)</f>
        <v/>
      </c>
      <c r="Z6924" s="8">
        <f>IF($C6924="","",Y6924-M6924)</f>
        <v/>
      </c>
      <c r="AD6924" s="8" t="n"/>
      <c r="AG6924" s="14" t="n"/>
      <c r="AI6924">
        <f>IF($C6924="","",IF(COUNTIF($C$2:$C6924,$C6924)=1,1,0))</f>
        <v/>
      </c>
      <c r="AJ6924">
        <f>IF($AI6924=1,SUMPRODUCT(--($AM$2:$AM$7001&lt;$AM6924))+1,"")</f>
        <v/>
      </c>
      <c r="AK6924">
        <f>IF($C6924="","",IF(OR($P6924=TRUE(),$P6924="TRUE"),1,0))</f>
        <v/>
      </c>
      <c r="AL6924">
        <f>IF($C6924="","",IF(AND($V6924="Yes",SUMPRODUCT((LEN(Settings!$F$6:$F$13)&gt;0)*ISNUMBER(SEARCH(Settings!$F$6:$F$13,$O6924)))=0),1,0))</f>
        <v/>
      </c>
      <c r="AM6924">
        <f>IF($AI6924=1,IFERROR(IF(VALUE($C6924)&lt;100000000,VALUE($C6924),1000000000),IFERROR(IF(VALUE(MID($C6924,2,20))&lt;100000000,VALUE(MID($C6924,2,20)),1000000000),1000000000))+ROW()/100000,"")</f>
        <v/>
      </c>
    </row>
    <row r="6925">
      <c r="E6925" s="14" t="n"/>
      <c r="M6925" s="8">
        <f>IF($C6925="","",L6925*T6925/100)</f>
        <v/>
      </c>
      <c r="S6925" s="8" t="n"/>
      <c r="T6925" s="8" t="n"/>
      <c r="W6925">
        <f>IF($C6925="","",IF($AL6925=1,0,IF($AK6925=1,Settings!$C$6,Settings!$C$7))*100)</f>
        <v/>
      </c>
      <c r="X6925" s="8">
        <f>IF($C6925="","",T6925*W6925/100)</f>
        <v/>
      </c>
      <c r="Y6925" s="8">
        <f>IF($C6925="","",T6925-X6925)</f>
        <v/>
      </c>
      <c r="Z6925" s="8">
        <f>IF($C6925="","",Y6925-M6925)</f>
        <v/>
      </c>
      <c r="AD6925" s="8" t="n"/>
      <c r="AG6925" s="14" t="n"/>
      <c r="AI6925">
        <f>IF($C6925="","",IF(COUNTIF($C$2:$C6925,$C6925)=1,1,0))</f>
        <v/>
      </c>
      <c r="AJ6925">
        <f>IF($AI6925=1,SUMPRODUCT(--($AM$2:$AM$7001&lt;$AM6925))+1,"")</f>
        <v/>
      </c>
      <c r="AK6925">
        <f>IF($C6925="","",IF(OR($P6925=TRUE(),$P6925="TRUE"),1,0))</f>
        <v/>
      </c>
      <c r="AL6925">
        <f>IF($C6925="","",IF(AND($V6925="Yes",SUMPRODUCT((LEN(Settings!$F$6:$F$13)&gt;0)*ISNUMBER(SEARCH(Settings!$F$6:$F$13,$O6925)))=0),1,0))</f>
        <v/>
      </c>
      <c r="AM6925">
        <f>IF($AI6925=1,IFERROR(IF(VALUE($C6925)&lt;100000000,VALUE($C6925),1000000000),IFERROR(IF(VALUE(MID($C6925,2,20))&lt;100000000,VALUE(MID($C6925,2,20)),1000000000),1000000000))+ROW()/100000,"")</f>
        <v/>
      </c>
    </row>
    <row r="6926">
      <c r="E6926" s="14" t="n"/>
      <c r="M6926" s="8">
        <f>IF($C6926="","",L6926*T6926/100)</f>
        <v/>
      </c>
      <c r="S6926" s="8" t="n"/>
      <c r="T6926" s="8" t="n"/>
      <c r="W6926">
        <f>IF($C6926="","",IF($AL6926=1,0,IF($AK6926=1,Settings!$C$6,Settings!$C$7))*100)</f>
        <v/>
      </c>
      <c r="X6926" s="8">
        <f>IF($C6926="","",T6926*W6926/100)</f>
        <v/>
      </c>
      <c r="Y6926" s="8">
        <f>IF($C6926="","",T6926-X6926)</f>
        <v/>
      </c>
      <c r="Z6926" s="8">
        <f>IF($C6926="","",Y6926-M6926)</f>
        <v/>
      </c>
      <c r="AD6926" s="8" t="n"/>
      <c r="AG6926" s="14" t="n"/>
      <c r="AI6926">
        <f>IF($C6926="","",IF(COUNTIF($C$2:$C6926,$C6926)=1,1,0))</f>
        <v/>
      </c>
      <c r="AJ6926">
        <f>IF($AI6926=1,SUMPRODUCT(--($AM$2:$AM$7001&lt;$AM6926))+1,"")</f>
        <v/>
      </c>
      <c r="AK6926">
        <f>IF($C6926="","",IF(OR($P6926=TRUE(),$P6926="TRUE"),1,0))</f>
        <v/>
      </c>
      <c r="AL6926">
        <f>IF($C6926="","",IF(AND($V6926="Yes",SUMPRODUCT((LEN(Settings!$F$6:$F$13)&gt;0)*ISNUMBER(SEARCH(Settings!$F$6:$F$13,$O6926)))=0),1,0))</f>
        <v/>
      </c>
      <c r="AM6926">
        <f>IF($AI6926=1,IFERROR(IF(VALUE($C6926)&lt;100000000,VALUE($C6926),1000000000),IFERROR(IF(VALUE(MID($C6926,2,20))&lt;100000000,VALUE(MID($C6926,2,20)),1000000000),1000000000))+ROW()/100000,"")</f>
        <v/>
      </c>
    </row>
    <row r="6927">
      <c r="E6927" s="14" t="n"/>
      <c r="M6927" s="8">
        <f>IF($C6927="","",L6927*T6927/100)</f>
        <v/>
      </c>
      <c r="S6927" s="8" t="n"/>
      <c r="T6927" s="8" t="n"/>
      <c r="W6927">
        <f>IF($C6927="","",IF($AL6927=1,0,IF($AK6927=1,Settings!$C$6,Settings!$C$7))*100)</f>
        <v/>
      </c>
      <c r="X6927" s="8">
        <f>IF($C6927="","",T6927*W6927/100)</f>
        <v/>
      </c>
      <c r="Y6927" s="8">
        <f>IF($C6927="","",T6927-X6927)</f>
        <v/>
      </c>
      <c r="Z6927" s="8">
        <f>IF($C6927="","",Y6927-M6927)</f>
        <v/>
      </c>
      <c r="AD6927" s="8" t="n"/>
      <c r="AG6927" s="14" t="n"/>
      <c r="AI6927">
        <f>IF($C6927="","",IF(COUNTIF($C$2:$C6927,$C6927)=1,1,0))</f>
        <v/>
      </c>
      <c r="AJ6927">
        <f>IF($AI6927=1,SUMPRODUCT(--($AM$2:$AM$7001&lt;$AM6927))+1,"")</f>
        <v/>
      </c>
      <c r="AK6927">
        <f>IF($C6927="","",IF(OR($P6927=TRUE(),$P6927="TRUE"),1,0))</f>
        <v/>
      </c>
      <c r="AL6927">
        <f>IF($C6927="","",IF(AND($V6927="Yes",SUMPRODUCT((LEN(Settings!$F$6:$F$13)&gt;0)*ISNUMBER(SEARCH(Settings!$F$6:$F$13,$O6927)))=0),1,0))</f>
        <v/>
      </c>
      <c r="AM6927">
        <f>IF($AI6927=1,IFERROR(IF(VALUE($C6927)&lt;100000000,VALUE($C6927),1000000000),IFERROR(IF(VALUE(MID($C6927,2,20))&lt;100000000,VALUE(MID($C6927,2,20)),1000000000),1000000000))+ROW()/100000,"")</f>
        <v/>
      </c>
    </row>
    <row r="6928">
      <c r="E6928" s="14" t="n"/>
      <c r="M6928" s="8">
        <f>IF($C6928="","",L6928*T6928/100)</f>
        <v/>
      </c>
      <c r="S6928" s="8" t="n"/>
      <c r="T6928" s="8" t="n"/>
      <c r="W6928">
        <f>IF($C6928="","",IF($AL6928=1,0,IF($AK6928=1,Settings!$C$6,Settings!$C$7))*100)</f>
        <v/>
      </c>
      <c r="X6928" s="8">
        <f>IF($C6928="","",T6928*W6928/100)</f>
        <v/>
      </c>
      <c r="Y6928" s="8">
        <f>IF($C6928="","",T6928-X6928)</f>
        <v/>
      </c>
      <c r="Z6928" s="8">
        <f>IF($C6928="","",Y6928-M6928)</f>
        <v/>
      </c>
      <c r="AD6928" s="8" t="n"/>
      <c r="AG6928" s="14" t="n"/>
      <c r="AI6928">
        <f>IF($C6928="","",IF(COUNTIF($C$2:$C6928,$C6928)=1,1,0))</f>
        <v/>
      </c>
      <c r="AJ6928">
        <f>IF($AI6928=1,SUMPRODUCT(--($AM$2:$AM$7001&lt;$AM6928))+1,"")</f>
        <v/>
      </c>
      <c r="AK6928">
        <f>IF($C6928="","",IF(OR($P6928=TRUE(),$P6928="TRUE"),1,0))</f>
        <v/>
      </c>
      <c r="AL6928">
        <f>IF($C6928="","",IF(AND($V6928="Yes",SUMPRODUCT((LEN(Settings!$F$6:$F$13)&gt;0)*ISNUMBER(SEARCH(Settings!$F$6:$F$13,$O6928)))=0),1,0))</f>
        <v/>
      </c>
      <c r="AM6928">
        <f>IF($AI6928=1,IFERROR(IF(VALUE($C6928)&lt;100000000,VALUE($C6928),1000000000),IFERROR(IF(VALUE(MID($C6928,2,20))&lt;100000000,VALUE(MID($C6928,2,20)),1000000000),1000000000))+ROW()/100000,"")</f>
        <v/>
      </c>
    </row>
    <row r="6929">
      <c r="E6929" s="14" t="n"/>
      <c r="M6929" s="8">
        <f>IF($C6929="","",L6929*T6929/100)</f>
        <v/>
      </c>
      <c r="S6929" s="8" t="n"/>
      <c r="T6929" s="8" t="n"/>
      <c r="W6929">
        <f>IF($C6929="","",IF($AL6929=1,0,IF($AK6929=1,Settings!$C$6,Settings!$C$7))*100)</f>
        <v/>
      </c>
      <c r="X6929" s="8">
        <f>IF($C6929="","",T6929*W6929/100)</f>
        <v/>
      </c>
      <c r="Y6929" s="8">
        <f>IF($C6929="","",T6929-X6929)</f>
        <v/>
      </c>
      <c r="Z6929" s="8">
        <f>IF($C6929="","",Y6929-M6929)</f>
        <v/>
      </c>
      <c r="AD6929" s="8" t="n"/>
      <c r="AG6929" s="14" t="n"/>
      <c r="AI6929">
        <f>IF($C6929="","",IF(COUNTIF($C$2:$C6929,$C6929)=1,1,0))</f>
        <v/>
      </c>
      <c r="AJ6929">
        <f>IF($AI6929=1,SUMPRODUCT(--($AM$2:$AM$7001&lt;$AM6929))+1,"")</f>
        <v/>
      </c>
      <c r="AK6929">
        <f>IF($C6929="","",IF(OR($P6929=TRUE(),$P6929="TRUE"),1,0))</f>
        <v/>
      </c>
      <c r="AL6929">
        <f>IF($C6929="","",IF(AND($V6929="Yes",SUMPRODUCT((LEN(Settings!$F$6:$F$13)&gt;0)*ISNUMBER(SEARCH(Settings!$F$6:$F$13,$O6929)))=0),1,0))</f>
        <v/>
      </c>
      <c r="AM6929">
        <f>IF($AI6929=1,IFERROR(IF(VALUE($C6929)&lt;100000000,VALUE($C6929),1000000000),IFERROR(IF(VALUE(MID($C6929,2,20))&lt;100000000,VALUE(MID($C6929,2,20)),1000000000),1000000000))+ROW()/100000,"")</f>
        <v/>
      </c>
    </row>
    <row r="6930">
      <c r="E6930" s="14" t="n"/>
      <c r="M6930" s="8">
        <f>IF($C6930="","",L6930*T6930/100)</f>
        <v/>
      </c>
      <c r="S6930" s="8" t="n"/>
      <c r="T6930" s="8" t="n"/>
      <c r="W6930">
        <f>IF($C6930="","",IF($AL6930=1,0,IF($AK6930=1,Settings!$C$6,Settings!$C$7))*100)</f>
        <v/>
      </c>
      <c r="X6930" s="8">
        <f>IF($C6930="","",T6930*W6930/100)</f>
        <v/>
      </c>
      <c r="Y6930" s="8">
        <f>IF($C6930="","",T6930-X6930)</f>
        <v/>
      </c>
      <c r="Z6930" s="8">
        <f>IF($C6930="","",Y6930-M6930)</f>
        <v/>
      </c>
      <c r="AD6930" s="8" t="n"/>
      <c r="AG6930" s="14" t="n"/>
      <c r="AI6930">
        <f>IF($C6930="","",IF(COUNTIF($C$2:$C6930,$C6930)=1,1,0))</f>
        <v/>
      </c>
      <c r="AJ6930">
        <f>IF($AI6930=1,SUMPRODUCT(--($AM$2:$AM$7001&lt;$AM6930))+1,"")</f>
        <v/>
      </c>
      <c r="AK6930">
        <f>IF($C6930="","",IF(OR($P6930=TRUE(),$P6930="TRUE"),1,0))</f>
        <v/>
      </c>
      <c r="AL6930">
        <f>IF($C6930="","",IF(AND($V6930="Yes",SUMPRODUCT((LEN(Settings!$F$6:$F$13)&gt;0)*ISNUMBER(SEARCH(Settings!$F$6:$F$13,$O6930)))=0),1,0))</f>
        <v/>
      </c>
      <c r="AM6930">
        <f>IF($AI6930=1,IFERROR(IF(VALUE($C6930)&lt;100000000,VALUE($C6930),1000000000),IFERROR(IF(VALUE(MID($C6930,2,20))&lt;100000000,VALUE(MID($C6930,2,20)),1000000000),1000000000))+ROW()/100000,"")</f>
        <v/>
      </c>
    </row>
    <row r="6931">
      <c r="E6931" s="14" t="n"/>
      <c r="M6931" s="8">
        <f>IF($C6931="","",L6931*T6931/100)</f>
        <v/>
      </c>
      <c r="S6931" s="8" t="n"/>
      <c r="T6931" s="8" t="n"/>
      <c r="W6931">
        <f>IF($C6931="","",IF($AL6931=1,0,IF($AK6931=1,Settings!$C$6,Settings!$C$7))*100)</f>
        <v/>
      </c>
      <c r="X6931" s="8">
        <f>IF($C6931="","",T6931*W6931/100)</f>
        <v/>
      </c>
      <c r="Y6931" s="8">
        <f>IF($C6931="","",T6931-X6931)</f>
        <v/>
      </c>
      <c r="Z6931" s="8">
        <f>IF($C6931="","",Y6931-M6931)</f>
        <v/>
      </c>
      <c r="AD6931" s="8" t="n"/>
      <c r="AG6931" s="14" t="n"/>
      <c r="AI6931">
        <f>IF($C6931="","",IF(COUNTIF($C$2:$C6931,$C6931)=1,1,0))</f>
        <v/>
      </c>
      <c r="AJ6931">
        <f>IF($AI6931=1,SUMPRODUCT(--($AM$2:$AM$7001&lt;$AM6931))+1,"")</f>
        <v/>
      </c>
      <c r="AK6931">
        <f>IF($C6931="","",IF(OR($P6931=TRUE(),$P6931="TRUE"),1,0))</f>
        <v/>
      </c>
      <c r="AL6931">
        <f>IF($C6931="","",IF(AND($V6931="Yes",SUMPRODUCT((LEN(Settings!$F$6:$F$13)&gt;0)*ISNUMBER(SEARCH(Settings!$F$6:$F$13,$O6931)))=0),1,0))</f>
        <v/>
      </c>
      <c r="AM6931">
        <f>IF($AI6931=1,IFERROR(IF(VALUE($C6931)&lt;100000000,VALUE($C6931),1000000000),IFERROR(IF(VALUE(MID($C6931,2,20))&lt;100000000,VALUE(MID($C6931,2,20)),1000000000),1000000000))+ROW()/100000,"")</f>
        <v/>
      </c>
    </row>
    <row r="6932">
      <c r="E6932" s="14" t="n"/>
      <c r="M6932" s="8">
        <f>IF($C6932="","",L6932*T6932/100)</f>
        <v/>
      </c>
      <c r="S6932" s="8" t="n"/>
      <c r="T6932" s="8" t="n"/>
      <c r="W6932">
        <f>IF($C6932="","",IF($AL6932=1,0,IF($AK6932=1,Settings!$C$6,Settings!$C$7))*100)</f>
        <v/>
      </c>
      <c r="X6932" s="8">
        <f>IF($C6932="","",T6932*W6932/100)</f>
        <v/>
      </c>
      <c r="Y6932" s="8">
        <f>IF($C6932="","",T6932-X6932)</f>
        <v/>
      </c>
      <c r="Z6932" s="8">
        <f>IF($C6932="","",Y6932-M6932)</f>
        <v/>
      </c>
      <c r="AD6932" s="8" t="n"/>
      <c r="AG6932" s="14" t="n"/>
      <c r="AI6932">
        <f>IF($C6932="","",IF(COUNTIF($C$2:$C6932,$C6932)=1,1,0))</f>
        <v/>
      </c>
      <c r="AJ6932">
        <f>IF($AI6932=1,SUMPRODUCT(--($AM$2:$AM$7001&lt;$AM6932))+1,"")</f>
        <v/>
      </c>
      <c r="AK6932">
        <f>IF($C6932="","",IF(OR($P6932=TRUE(),$P6932="TRUE"),1,0))</f>
        <v/>
      </c>
      <c r="AL6932">
        <f>IF($C6932="","",IF(AND($V6932="Yes",SUMPRODUCT((LEN(Settings!$F$6:$F$13)&gt;0)*ISNUMBER(SEARCH(Settings!$F$6:$F$13,$O6932)))=0),1,0))</f>
        <v/>
      </c>
      <c r="AM6932">
        <f>IF($AI6932=1,IFERROR(IF(VALUE($C6932)&lt;100000000,VALUE($C6932),1000000000),IFERROR(IF(VALUE(MID($C6932,2,20))&lt;100000000,VALUE(MID($C6932,2,20)),1000000000),1000000000))+ROW()/100000,"")</f>
        <v/>
      </c>
    </row>
    <row r="6933">
      <c r="E6933" s="14" t="n"/>
      <c r="M6933" s="8">
        <f>IF($C6933="","",L6933*T6933/100)</f>
        <v/>
      </c>
      <c r="S6933" s="8" t="n"/>
      <c r="T6933" s="8" t="n"/>
      <c r="W6933">
        <f>IF($C6933="","",IF($AL6933=1,0,IF($AK6933=1,Settings!$C$6,Settings!$C$7))*100)</f>
        <v/>
      </c>
      <c r="X6933" s="8">
        <f>IF($C6933="","",T6933*W6933/100)</f>
        <v/>
      </c>
      <c r="Y6933" s="8">
        <f>IF($C6933="","",T6933-X6933)</f>
        <v/>
      </c>
      <c r="Z6933" s="8">
        <f>IF($C6933="","",Y6933-M6933)</f>
        <v/>
      </c>
      <c r="AD6933" s="8" t="n"/>
      <c r="AG6933" s="14" t="n"/>
      <c r="AI6933">
        <f>IF($C6933="","",IF(COUNTIF($C$2:$C6933,$C6933)=1,1,0))</f>
        <v/>
      </c>
      <c r="AJ6933">
        <f>IF($AI6933=1,SUMPRODUCT(--($AM$2:$AM$7001&lt;$AM6933))+1,"")</f>
        <v/>
      </c>
      <c r="AK6933">
        <f>IF($C6933="","",IF(OR($P6933=TRUE(),$P6933="TRUE"),1,0))</f>
        <v/>
      </c>
      <c r="AL6933">
        <f>IF($C6933="","",IF(AND($V6933="Yes",SUMPRODUCT((LEN(Settings!$F$6:$F$13)&gt;0)*ISNUMBER(SEARCH(Settings!$F$6:$F$13,$O6933)))=0),1,0))</f>
        <v/>
      </c>
      <c r="AM6933">
        <f>IF($AI6933=1,IFERROR(IF(VALUE($C6933)&lt;100000000,VALUE($C6933),1000000000),IFERROR(IF(VALUE(MID($C6933,2,20))&lt;100000000,VALUE(MID($C6933,2,20)),1000000000),1000000000))+ROW()/100000,"")</f>
        <v/>
      </c>
    </row>
    <row r="6934">
      <c r="E6934" s="14" t="n"/>
      <c r="M6934" s="8">
        <f>IF($C6934="","",L6934*T6934/100)</f>
        <v/>
      </c>
      <c r="S6934" s="8" t="n"/>
      <c r="T6934" s="8" t="n"/>
      <c r="W6934">
        <f>IF($C6934="","",IF($AL6934=1,0,IF($AK6934=1,Settings!$C$6,Settings!$C$7))*100)</f>
        <v/>
      </c>
      <c r="X6934" s="8">
        <f>IF($C6934="","",T6934*W6934/100)</f>
        <v/>
      </c>
      <c r="Y6934" s="8">
        <f>IF($C6934="","",T6934-X6934)</f>
        <v/>
      </c>
      <c r="Z6934" s="8">
        <f>IF($C6934="","",Y6934-M6934)</f>
        <v/>
      </c>
      <c r="AD6934" s="8" t="n"/>
      <c r="AG6934" s="14" t="n"/>
      <c r="AI6934">
        <f>IF($C6934="","",IF(COUNTIF($C$2:$C6934,$C6934)=1,1,0))</f>
        <v/>
      </c>
      <c r="AJ6934">
        <f>IF($AI6934=1,SUMPRODUCT(--($AM$2:$AM$7001&lt;$AM6934))+1,"")</f>
        <v/>
      </c>
      <c r="AK6934">
        <f>IF($C6934="","",IF(OR($P6934=TRUE(),$P6934="TRUE"),1,0))</f>
        <v/>
      </c>
      <c r="AL6934">
        <f>IF($C6934="","",IF(AND($V6934="Yes",SUMPRODUCT((LEN(Settings!$F$6:$F$13)&gt;0)*ISNUMBER(SEARCH(Settings!$F$6:$F$13,$O6934)))=0),1,0))</f>
        <v/>
      </c>
      <c r="AM6934">
        <f>IF($AI6934=1,IFERROR(IF(VALUE($C6934)&lt;100000000,VALUE($C6934),1000000000),IFERROR(IF(VALUE(MID($C6934,2,20))&lt;100000000,VALUE(MID($C6934,2,20)),1000000000),1000000000))+ROW()/100000,"")</f>
        <v/>
      </c>
    </row>
    <row r="6935">
      <c r="E6935" s="14" t="n"/>
      <c r="M6935" s="8">
        <f>IF($C6935="","",L6935*T6935/100)</f>
        <v/>
      </c>
      <c r="S6935" s="8" t="n"/>
      <c r="T6935" s="8" t="n"/>
      <c r="W6935">
        <f>IF($C6935="","",IF($AL6935=1,0,IF($AK6935=1,Settings!$C$6,Settings!$C$7))*100)</f>
        <v/>
      </c>
      <c r="X6935" s="8">
        <f>IF($C6935="","",T6935*W6935/100)</f>
        <v/>
      </c>
      <c r="Y6935" s="8">
        <f>IF($C6935="","",T6935-X6935)</f>
        <v/>
      </c>
      <c r="Z6935" s="8">
        <f>IF($C6935="","",Y6935-M6935)</f>
        <v/>
      </c>
      <c r="AD6935" s="8" t="n"/>
      <c r="AG6935" s="14" t="n"/>
      <c r="AI6935">
        <f>IF($C6935="","",IF(COUNTIF($C$2:$C6935,$C6935)=1,1,0))</f>
        <v/>
      </c>
      <c r="AJ6935">
        <f>IF($AI6935=1,SUMPRODUCT(--($AM$2:$AM$7001&lt;$AM6935))+1,"")</f>
        <v/>
      </c>
      <c r="AK6935">
        <f>IF($C6935="","",IF(OR($P6935=TRUE(),$P6935="TRUE"),1,0))</f>
        <v/>
      </c>
      <c r="AL6935">
        <f>IF($C6935="","",IF(AND($V6935="Yes",SUMPRODUCT((LEN(Settings!$F$6:$F$13)&gt;0)*ISNUMBER(SEARCH(Settings!$F$6:$F$13,$O6935)))=0),1,0))</f>
        <v/>
      </c>
      <c r="AM6935">
        <f>IF($AI6935=1,IFERROR(IF(VALUE($C6935)&lt;100000000,VALUE($C6935),1000000000),IFERROR(IF(VALUE(MID($C6935,2,20))&lt;100000000,VALUE(MID($C6935,2,20)),1000000000),1000000000))+ROW()/100000,"")</f>
        <v/>
      </c>
    </row>
    <row r="6936">
      <c r="E6936" s="14" t="n"/>
      <c r="M6936" s="8">
        <f>IF($C6936="","",L6936*T6936/100)</f>
        <v/>
      </c>
      <c r="S6936" s="8" t="n"/>
      <c r="T6936" s="8" t="n"/>
      <c r="W6936">
        <f>IF($C6936="","",IF($AL6936=1,0,IF($AK6936=1,Settings!$C$6,Settings!$C$7))*100)</f>
        <v/>
      </c>
      <c r="X6936" s="8">
        <f>IF($C6936="","",T6936*W6936/100)</f>
        <v/>
      </c>
      <c r="Y6936" s="8">
        <f>IF($C6936="","",T6936-X6936)</f>
        <v/>
      </c>
      <c r="Z6936" s="8">
        <f>IF($C6936="","",Y6936-M6936)</f>
        <v/>
      </c>
      <c r="AD6936" s="8" t="n"/>
      <c r="AG6936" s="14" t="n"/>
      <c r="AI6936">
        <f>IF($C6936="","",IF(COUNTIF($C$2:$C6936,$C6936)=1,1,0))</f>
        <v/>
      </c>
      <c r="AJ6936">
        <f>IF($AI6936=1,SUMPRODUCT(--($AM$2:$AM$7001&lt;$AM6936))+1,"")</f>
        <v/>
      </c>
      <c r="AK6936">
        <f>IF($C6936="","",IF(OR($P6936=TRUE(),$P6936="TRUE"),1,0))</f>
        <v/>
      </c>
      <c r="AL6936">
        <f>IF($C6936="","",IF(AND($V6936="Yes",SUMPRODUCT((LEN(Settings!$F$6:$F$13)&gt;0)*ISNUMBER(SEARCH(Settings!$F$6:$F$13,$O6936)))=0),1,0))</f>
        <v/>
      </c>
      <c r="AM6936">
        <f>IF($AI6936=1,IFERROR(IF(VALUE($C6936)&lt;100000000,VALUE($C6936),1000000000),IFERROR(IF(VALUE(MID($C6936,2,20))&lt;100000000,VALUE(MID($C6936,2,20)),1000000000),1000000000))+ROW()/100000,"")</f>
        <v/>
      </c>
    </row>
    <row r="6937">
      <c r="E6937" s="14" t="n"/>
      <c r="M6937" s="8">
        <f>IF($C6937="","",L6937*T6937/100)</f>
        <v/>
      </c>
      <c r="S6937" s="8" t="n"/>
      <c r="T6937" s="8" t="n"/>
      <c r="W6937">
        <f>IF($C6937="","",IF($AL6937=1,0,IF($AK6937=1,Settings!$C$6,Settings!$C$7))*100)</f>
        <v/>
      </c>
      <c r="X6937" s="8">
        <f>IF($C6937="","",T6937*W6937/100)</f>
        <v/>
      </c>
      <c r="Y6937" s="8">
        <f>IF($C6937="","",T6937-X6937)</f>
        <v/>
      </c>
      <c r="Z6937" s="8">
        <f>IF($C6937="","",Y6937-M6937)</f>
        <v/>
      </c>
      <c r="AD6937" s="8" t="n"/>
      <c r="AG6937" s="14" t="n"/>
      <c r="AI6937">
        <f>IF($C6937="","",IF(COUNTIF($C$2:$C6937,$C6937)=1,1,0))</f>
        <v/>
      </c>
      <c r="AJ6937">
        <f>IF($AI6937=1,SUMPRODUCT(--($AM$2:$AM$7001&lt;$AM6937))+1,"")</f>
        <v/>
      </c>
      <c r="AK6937">
        <f>IF($C6937="","",IF(OR($P6937=TRUE(),$P6937="TRUE"),1,0))</f>
        <v/>
      </c>
      <c r="AL6937">
        <f>IF($C6937="","",IF(AND($V6937="Yes",SUMPRODUCT((LEN(Settings!$F$6:$F$13)&gt;0)*ISNUMBER(SEARCH(Settings!$F$6:$F$13,$O6937)))=0),1,0))</f>
        <v/>
      </c>
      <c r="AM6937">
        <f>IF($AI6937=1,IFERROR(IF(VALUE($C6937)&lt;100000000,VALUE($C6937),1000000000),IFERROR(IF(VALUE(MID($C6937,2,20))&lt;100000000,VALUE(MID($C6937,2,20)),1000000000),1000000000))+ROW()/100000,"")</f>
        <v/>
      </c>
    </row>
    <row r="6938">
      <c r="E6938" s="14" t="n"/>
      <c r="M6938" s="8">
        <f>IF($C6938="","",L6938*T6938/100)</f>
        <v/>
      </c>
      <c r="S6938" s="8" t="n"/>
      <c r="T6938" s="8" t="n"/>
      <c r="W6938">
        <f>IF($C6938="","",IF($AL6938=1,0,IF($AK6938=1,Settings!$C$6,Settings!$C$7))*100)</f>
        <v/>
      </c>
      <c r="X6938" s="8">
        <f>IF($C6938="","",T6938*W6938/100)</f>
        <v/>
      </c>
      <c r="Y6938" s="8">
        <f>IF($C6938="","",T6938-X6938)</f>
        <v/>
      </c>
      <c r="Z6938" s="8">
        <f>IF($C6938="","",Y6938-M6938)</f>
        <v/>
      </c>
      <c r="AD6938" s="8" t="n"/>
      <c r="AG6938" s="14" t="n"/>
      <c r="AI6938">
        <f>IF($C6938="","",IF(COUNTIF($C$2:$C6938,$C6938)=1,1,0))</f>
        <v/>
      </c>
      <c r="AJ6938">
        <f>IF($AI6938=1,SUMPRODUCT(--($AM$2:$AM$7001&lt;$AM6938))+1,"")</f>
        <v/>
      </c>
      <c r="AK6938">
        <f>IF($C6938="","",IF(OR($P6938=TRUE(),$P6938="TRUE"),1,0))</f>
        <v/>
      </c>
      <c r="AL6938">
        <f>IF($C6938="","",IF(AND($V6938="Yes",SUMPRODUCT((LEN(Settings!$F$6:$F$13)&gt;0)*ISNUMBER(SEARCH(Settings!$F$6:$F$13,$O6938)))=0),1,0))</f>
        <v/>
      </c>
      <c r="AM6938">
        <f>IF($AI6938=1,IFERROR(IF(VALUE($C6938)&lt;100000000,VALUE($C6938),1000000000),IFERROR(IF(VALUE(MID($C6938,2,20))&lt;100000000,VALUE(MID($C6938,2,20)),1000000000),1000000000))+ROW()/100000,"")</f>
        <v/>
      </c>
    </row>
    <row r="6939">
      <c r="E6939" s="14" t="n"/>
      <c r="M6939" s="8">
        <f>IF($C6939="","",L6939*T6939/100)</f>
        <v/>
      </c>
      <c r="S6939" s="8" t="n"/>
      <c r="T6939" s="8" t="n"/>
      <c r="W6939">
        <f>IF($C6939="","",IF($AL6939=1,0,IF($AK6939=1,Settings!$C$6,Settings!$C$7))*100)</f>
        <v/>
      </c>
      <c r="X6939" s="8">
        <f>IF($C6939="","",T6939*W6939/100)</f>
        <v/>
      </c>
      <c r="Y6939" s="8">
        <f>IF($C6939="","",T6939-X6939)</f>
        <v/>
      </c>
      <c r="Z6939" s="8">
        <f>IF($C6939="","",Y6939-M6939)</f>
        <v/>
      </c>
      <c r="AD6939" s="8" t="n"/>
      <c r="AG6939" s="14" t="n"/>
      <c r="AI6939">
        <f>IF($C6939="","",IF(COUNTIF($C$2:$C6939,$C6939)=1,1,0))</f>
        <v/>
      </c>
      <c r="AJ6939">
        <f>IF($AI6939=1,SUMPRODUCT(--($AM$2:$AM$7001&lt;$AM6939))+1,"")</f>
        <v/>
      </c>
      <c r="AK6939">
        <f>IF($C6939="","",IF(OR($P6939=TRUE(),$P6939="TRUE"),1,0))</f>
        <v/>
      </c>
      <c r="AL6939">
        <f>IF($C6939="","",IF(AND($V6939="Yes",SUMPRODUCT((LEN(Settings!$F$6:$F$13)&gt;0)*ISNUMBER(SEARCH(Settings!$F$6:$F$13,$O6939)))=0),1,0))</f>
        <v/>
      </c>
      <c r="AM6939">
        <f>IF($AI6939=1,IFERROR(IF(VALUE($C6939)&lt;100000000,VALUE($C6939),1000000000),IFERROR(IF(VALUE(MID($C6939,2,20))&lt;100000000,VALUE(MID($C6939,2,20)),1000000000),1000000000))+ROW()/100000,"")</f>
        <v/>
      </c>
    </row>
    <row r="6940">
      <c r="E6940" s="14" t="n"/>
      <c r="M6940" s="8">
        <f>IF($C6940="","",L6940*T6940/100)</f>
        <v/>
      </c>
      <c r="S6940" s="8" t="n"/>
      <c r="T6940" s="8" t="n"/>
      <c r="W6940">
        <f>IF($C6940="","",IF($AL6940=1,0,IF($AK6940=1,Settings!$C$6,Settings!$C$7))*100)</f>
        <v/>
      </c>
      <c r="X6940" s="8">
        <f>IF($C6940="","",T6940*W6940/100)</f>
        <v/>
      </c>
      <c r="Y6940" s="8">
        <f>IF($C6940="","",T6940-X6940)</f>
        <v/>
      </c>
      <c r="Z6940" s="8">
        <f>IF($C6940="","",Y6940-M6940)</f>
        <v/>
      </c>
      <c r="AD6940" s="8" t="n"/>
      <c r="AG6940" s="14" t="n"/>
      <c r="AI6940">
        <f>IF($C6940="","",IF(COUNTIF($C$2:$C6940,$C6940)=1,1,0))</f>
        <v/>
      </c>
      <c r="AJ6940">
        <f>IF($AI6940=1,SUMPRODUCT(--($AM$2:$AM$7001&lt;$AM6940))+1,"")</f>
        <v/>
      </c>
      <c r="AK6940">
        <f>IF($C6940="","",IF(OR($P6940=TRUE(),$P6940="TRUE"),1,0))</f>
        <v/>
      </c>
      <c r="AL6940">
        <f>IF($C6940="","",IF(AND($V6940="Yes",SUMPRODUCT((LEN(Settings!$F$6:$F$13)&gt;0)*ISNUMBER(SEARCH(Settings!$F$6:$F$13,$O6940)))=0),1,0))</f>
        <v/>
      </c>
      <c r="AM6940">
        <f>IF($AI6940=1,IFERROR(IF(VALUE($C6940)&lt;100000000,VALUE($C6940),1000000000),IFERROR(IF(VALUE(MID($C6940,2,20))&lt;100000000,VALUE(MID($C6940,2,20)),1000000000),1000000000))+ROW()/100000,"")</f>
        <v/>
      </c>
    </row>
    <row r="6941">
      <c r="E6941" s="14" t="n"/>
      <c r="M6941" s="8">
        <f>IF($C6941="","",L6941*T6941/100)</f>
        <v/>
      </c>
      <c r="S6941" s="8" t="n"/>
      <c r="T6941" s="8" t="n"/>
      <c r="W6941">
        <f>IF($C6941="","",IF($AL6941=1,0,IF($AK6941=1,Settings!$C$6,Settings!$C$7))*100)</f>
        <v/>
      </c>
      <c r="X6941" s="8">
        <f>IF($C6941="","",T6941*W6941/100)</f>
        <v/>
      </c>
      <c r="Y6941" s="8">
        <f>IF($C6941="","",T6941-X6941)</f>
        <v/>
      </c>
      <c r="Z6941" s="8">
        <f>IF($C6941="","",Y6941-M6941)</f>
        <v/>
      </c>
      <c r="AD6941" s="8" t="n"/>
      <c r="AG6941" s="14" t="n"/>
      <c r="AI6941">
        <f>IF($C6941="","",IF(COUNTIF($C$2:$C6941,$C6941)=1,1,0))</f>
        <v/>
      </c>
      <c r="AJ6941">
        <f>IF($AI6941=1,SUMPRODUCT(--($AM$2:$AM$7001&lt;$AM6941))+1,"")</f>
        <v/>
      </c>
      <c r="AK6941">
        <f>IF($C6941="","",IF(OR($P6941=TRUE(),$P6941="TRUE"),1,0))</f>
        <v/>
      </c>
      <c r="AL6941">
        <f>IF($C6941="","",IF(AND($V6941="Yes",SUMPRODUCT((LEN(Settings!$F$6:$F$13)&gt;0)*ISNUMBER(SEARCH(Settings!$F$6:$F$13,$O6941)))=0),1,0))</f>
        <v/>
      </c>
      <c r="AM6941">
        <f>IF($AI6941=1,IFERROR(IF(VALUE($C6941)&lt;100000000,VALUE($C6941),1000000000),IFERROR(IF(VALUE(MID($C6941,2,20))&lt;100000000,VALUE(MID($C6941,2,20)),1000000000),1000000000))+ROW()/100000,"")</f>
        <v/>
      </c>
    </row>
    <row r="6942">
      <c r="E6942" s="14" t="n"/>
      <c r="M6942" s="8">
        <f>IF($C6942="","",L6942*T6942/100)</f>
        <v/>
      </c>
      <c r="S6942" s="8" t="n"/>
      <c r="T6942" s="8" t="n"/>
      <c r="W6942">
        <f>IF($C6942="","",IF($AL6942=1,0,IF($AK6942=1,Settings!$C$6,Settings!$C$7))*100)</f>
        <v/>
      </c>
      <c r="X6942" s="8">
        <f>IF($C6942="","",T6942*W6942/100)</f>
        <v/>
      </c>
      <c r="Y6942" s="8">
        <f>IF($C6942="","",T6942-X6942)</f>
        <v/>
      </c>
      <c r="Z6942" s="8">
        <f>IF($C6942="","",Y6942-M6942)</f>
        <v/>
      </c>
      <c r="AD6942" s="8" t="n"/>
      <c r="AG6942" s="14" t="n"/>
      <c r="AI6942">
        <f>IF($C6942="","",IF(COUNTIF($C$2:$C6942,$C6942)=1,1,0))</f>
        <v/>
      </c>
      <c r="AJ6942">
        <f>IF($AI6942=1,SUMPRODUCT(--($AM$2:$AM$7001&lt;$AM6942))+1,"")</f>
        <v/>
      </c>
      <c r="AK6942">
        <f>IF($C6942="","",IF(OR($P6942=TRUE(),$P6942="TRUE"),1,0))</f>
        <v/>
      </c>
      <c r="AL6942">
        <f>IF($C6942="","",IF(AND($V6942="Yes",SUMPRODUCT((LEN(Settings!$F$6:$F$13)&gt;0)*ISNUMBER(SEARCH(Settings!$F$6:$F$13,$O6942)))=0),1,0))</f>
        <v/>
      </c>
      <c r="AM6942">
        <f>IF($AI6942=1,IFERROR(IF(VALUE($C6942)&lt;100000000,VALUE($C6942),1000000000),IFERROR(IF(VALUE(MID($C6942,2,20))&lt;100000000,VALUE(MID($C6942,2,20)),1000000000),1000000000))+ROW()/100000,"")</f>
        <v/>
      </c>
    </row>
    <row r="6943">
      <c r="E6943" s="14" t="n"/>
      <c r="M6943" s="8">
        <f>IF($C6943="","",L6943*T6943/100)</f>
        <v/>
      </c>
      <c r="S6943" s="8" t="n"/>
      <c r="T6943" s="8" t="n"/>
      <c r="W6943">
        <f>IF($C6943="","",IF($AL6943=1,0,IF($AK6943=1,Settings!$C$6,Settings!$C$7))*100)</f>
        <v/>
      </c>
      <c r="X6943" s="8">
        <f>IF($C6943="","",T6943*W6943/100)</f>
        <v/>
      </c>
      <c r="Y6943" s="8">
        <f>IF($C6943="","",T6943-X6943)</f>
        <v/>
      </c>
      <c r="Z6943" s="8">
        <f>IF($C6943="","",Y6943-M6943)</f>
        <v/>
      </c>
      <c r="AD6943" s="8" t="n"/>
      <c r="AG6943" s="14" t="n"/>
      <c r="AI6943">
        <f>IF($C6943="","",IF(COUNTIF($C$2:$C6943,$C6943)=1,1,0))</f>
        <v/>
      </c>
      <c r="AJ6943">
        <f>IF($AI6943=1,SUMPRODUCT(--($AM$2:$AM$7001&lt;$AM6943))+1,"")</f>
        <v/>
      </c>
      <c r="AK6943">
        <f>IF($C6943="","",IF(OR($P6943=TRUE(),$P6943="TRUE"),1,0))</f>
        <v/>
      </c>
      <c r="AL6943">
        <f>IF($C6943="","",IF(AND($V6943="Yes",SUMPRODUCT((LEN(Settings!$F$6:$F$13)&gt;0)*ISNUMBER(SEARCH(Settings!$F$6:$F$13,$O6943)))=0),1,0))</f>
        <v/>
      </c>
      <c r="AM6943">
        <f>IF($AI6943=1,IFERROR(IF(VALUE($C6943)&lt;100000000,VALUE($C6943),1000000000),IFERROR(IF(VALUE(MID($C6943,2,20))&lt;100000000,VALUE(MID($C6943,2,20)),1000000000),1000000000))+ROW()/100000,"")</f>
        <v/>
      </c>
    </row>
    <row r="6944">
      <c r="E6944" s="14" t="n"/>
      <c r="M6944" s="8">
        <f>IF($C6944="","",L6944*T6944/100)</f>
        <v/>
      </c>
      <c r="S6944" s="8" t="n"/>
      <c r="T6944" s="8" t="n"/>
      <c r="W6944">
        <f>IF($C6944="","",IF($AL6944=1,0,IF($AK6944=1,Settings!$C$6,Settings!$C$7))*100)</f>
        <v/>
      </c>
      <c r="X6944" s="8">
        <f>IF($C6944="","",T6944*W6944/100)</f>
        <v/>
      </c>
      <c r="Y6944" s="8">
        <f>IF($C6944="","",T6944-X6944)</f>
        <v/>
      </c>
      <c r="Z6944" s="8">
        <f>IF($C6944="","",Y6944-M6944)</f>
        <v/>
      </c>
      <c r="AD6944" s="8" t="n"/>
      <c r="AG6944" s="14" t="n"/>
      <c r="AI6944">
        <f>IF($C6944="","",IF(COUNTIF($C$2:$C6944,$C6944)=1,1,0))</f>
        <v/>
      </c>
      <c r="AJ6944">
        <f>IF($AI6944=1,SUMPRODUCT(--($AM$2:$AM$7001&lt;$AM6944))+1,"")</f>
        <v/>
      </c>
      <c r="AK6944">
        <f>IF($C6944="","",IF(OR($P6944=TRUE(),$P6944="TRUE"),1,0))</f>
        <v/>
      </c>
      <c r="AL6944">
        <f>IF($C6944="","",IF(AND($V6944="Yes",SUMPRODUCT((LEN(Settings!$F$6:$F$13)&gt;0)*ISNUMBER(SEARCH(Settings!$F$6:$F$13,$O6944)))=0),1,0))</f>
        <v/>
      </c>
      <c r="AM6944">
        <f>IF($AI6944=1,IFERROR(IF(VALUE($C6944)&lt;100000000,VALUE($C6944),1000000000),IFERROR(IF(VALUE(MID($C6944,2,20))&lt;100000000,VALUE(MID($C6944,2,20)),1000000000),1000000000))+ROW()/100000,"")</f>
        <v/>
      </c>
    </row>
    <row r="6945">
      <c r="E6945" s="14" t="n"/>
      <c r="M6945" s="8">
        <f>IF($C6945="","",L6945*T6945/100)</f>
        <v/>
      </c>
      <c r="S6945" s="8" t="n"/>
      <c r="T6945" s="8" t="n"/>
      <c r="W6945">
        <f>IF($C6945="","",IF($AL6945=1,0,IF($AK6945=1,Settings!$C$6,Settings!$C$7))*100)</f>
        <v/>
      </c>
      <c r="X6945" s="8">
        <f>IF($C6945="","",T6945*W6945/100)</f>
        <v/>
      </c>
      <c r="Y6945" s="8">
        <f>IF($C6945="","",T6945-X6945)</f>
        <v/>
      </c>
      <c r="Z6945" s="8">
        <f>IF($C6945="","",Y6945-M6945)</f>
        <v/>
      </c>
      <c r="AD6945" s="8" t="n"/>
      <c r="AG6945" s="14" t="n"/>
      <c r="AI6945">
        <f>IF($C6945="","",IF(COUNTIF($C$2:$C6945,$C6945)=1,1,0))</f>
        <v/>
      </c>
      <c r="AJ6945">
        <f>IF($AI6945=1,SUMPRODUCT(--($AM$2:$AM$7001&lt;$AM6945))+1,"")</f>
        <v/>
      </c>
      <c r="AK6945">
        <f>IF($C6945="","",IF(OR($P6945=TRUE(),$P6945="TRUE"),1,0))</f>
        <v/>
      </c>
      <c r="AL6945">
        <f>IF($C6945="","",IF(AND($V6945="Yes",SUMPRODUCT((LEN(Settings!$F$6:$F$13)&gt;0)*ISNUMBER(SEARCH(Settings!$F$6:$F$13,$O6945)))=0),1,0))</f>
        <v/>
      </c>
      <c r="AM6945">
        <f>IF($AI6945=1,IFERROR(IF(VALUE($C6945)&lt;100000000,VALUE($C6945),1000000000),IFERROR(IF(VALUE(MID($C6945,2,20))&lt;100000000,VALUE(MID($C6945,2,20)),1000000000),1000000000))+ROW()/100000,"")</f>
        <v/>
      </c>
    </row>
    <row r="6946">
      <c r="E6946" s="14" t="n"/>
      <c r="M6946" s="8">
        <f>IF($C6946="","",L6946*T6946/100)</f>
        <v/>
      </c>
      <c r="S6946" s="8" t="n"/>
      <c r="T6946" s="8" t="n"/>
      <c r="W6946">
        <f>IF($C6946="","",IF($AL6946=1,0,IF($AK6946=1,Settings!$C$6,Settings!$C$7))*100)</f>
        <v/>
      </c>
      <c r="X6946" s="8">
        <f>IF($C6946="","",T6946*W6946/100)</f>
        <v/>
      </c>
      <c r="Y6946" s="8">
        <f>IF($C6946="","",T6946-X6946)</f>
        <v/>
      </c>
      <c r="Z6946" s="8">
        <f>IF($C6946="","",Y6946-M6946)</f>
        <v/>
      </c>
      <c r="AD6946" s="8" t="n"/>
      <c r="AG6946" s="14" t="n"/>
      <c r="AI6946">
        <f>IF($C6946="","",IF(COUNTIF($C$2:$C6946,$C6946)=1,1,0))</f>
        <v/>
      </c>
      <c r="AJ6946">
        <f>IF($AI6946=1,SUMPRODUCT(--($AM$2:$AM$7001&lt;$AM6946))+1,"")</f>
        <v/>
      </c>
      <c r="AK6946">
        <f>IF($C6946="","",IF(OR($P6946=TRUE(),$P6946="TRUE"),1,0))</f>
        <v/>
      </c>
      <c r="AL6946">
        <f>IF($C6946="","",IF(AND($V6946="Yes",SUMPRODUCT((LEN(Settings!$F$6:$F$13)&gt;0)*ISNUMBER(SEARCH(Settings!$F$6:$F$13,$O6946)))=0),1,0))</f>
        <v/>
      </c>
      <c r="AM6946">
        <f>IF($AI6946=1,IFERROR(IF(VALUE($C6946)&lt;100000000,VALUE($C6946),1000000000),IFERROR(IF(VALUE(MID($C6946,2,20))&lt;100000000,VALUE(MID($C6946,2,20)),1000000000),1000000000))+ROW()/100000,"")</f>
        <v/>
      </c>
    </row>
    <row r="6947">
      <c r="E6947" s="14" t="n"/>
      <c r="M6947" s="8">
        <f>IF($C6947="","",L6947*T6947/100)</f>
        <v/>
      </c>
      <c r="S6947" s="8" t="n"/>
      <c r="T6947" s="8" t="n"/>
      <c r="W6947">
        <f>IF($C6947="","",IF($AL6947=1,0,IF($AK6947=1,Settings!$C$6,Settings!$C$7))*100)</f>
        <v/>
      </c>
      <c r="X6947" s="8">
        <f>IF($C6947="","",T6947*W6947/100)</f>
        <v/>
      </c>
      <c r="Y6947" s="8">
        <f>IF($C6947="","",T6947-X6947)</f>
        <v/>
      </c>
      <c r="Z6947" s="8">
        <f>IF($C6947="","",Y6947-M6947)</f>
        <v/>
      </c>
      <c r="AD6947" s="8" t="n"/>
      <c r="AG6947" s="14" t="n"/>
      <c r="AI6947">
        <f>IF($C6947="","",IF(COUNTIF($C$2:$C6947,$C6947)=1,1,0))</f>
        <v/>
      </c>
      <c r="AJ6947">
        <f>IF($AI6947=1,SUMPRODUCT(--($AM$2:$AM$7001&lt;$AM6947))+1,"")</f>
        <v/>
      </c>
      <c r="AK6947">
        <f>IF($C6947="","",IF(OR($P6947=TRUE(),$P6947="TRUE"),1,0))</f>
        <v/>
      </c>
      <c r="AL6947">
        <f>IF($C6947="","",IF(AND($V6947="Yes",SUMPRODUCT((LEN(Settings!$F$6:$F$13)&gt;0)*ISNUMBER(SEARCH(Settings!$F$6:$F$13,$O6947)))=0),1,0))</f>
        <v/>
      </c>
      <c r="AM6947">
        <f>IF($AI6947=1,IFERROR(IF(VALUE($C6947)&lt;100000000,VALUE($C6947),1000000000),IFERROR(IF(VALUE(MID($C6947,2,20))&lt;100000000,VALUE(MID($C6947,2,20)),1000000000),1000000000))+ROW()/100000,"")</f>
        <v/>
      </c>
    </row>
    <row r="6948">
      <c r="E6948" s="14" t="n"/>
      <c r="M6948" s="8">
        <f>IF($C6948="","",L6948*T6948/100)</f>
        <v/>
      </c>
      <c r="S6948" s="8" t="n"/>
      <c r="T6948" s="8" t="n"/>
      <c r="W6948">
        <f>IF($C6948="","",IF($AL6948=1,0,IF($AK6948=1,Settings!$C$6,Settings!$C$7))*100)</f>
        <v/>
      </c>
      <c r="X6948" s="8">
        <f>IF($C6948="","",T6948*W6948/100)</f>
        <v/>
      </c>
      <c r="Y6948" s="8">
        <f>IF($C6948="","",T6948-X6948)</f>
        <v/>
      </c>
      <c r="Z6948" s="8">
        <f>IF($C6948="","",Y6948-M6948)</f>
        <v/>
      </c>
      <c r="AD6948" s="8" t="n"/>
      <c r="AG6948" s="14" t="n"/>
      <c r="AI6948">
        <f>IF($C6948="","",IF(COUNTIF($C$2:$C6948,$C6948)=1,1,0))</f>
        <v/>
      </c>
      <c r="AJ6948">
        <f>IF($AI6948=1,SUMPRODUCT(--($AM$2:$AM$7001&lt;$AM6948))+1,"")</f>
        <v/>
      </c>
      <c r="AK6948">
        <f>IF($C6948="","",IF(OR($P6948=TRUE(),$P6948="TRUE"),1,0))</f>
        <v/>
      </c>
      <c r="AL6948">
        <f>IF($C6948="","",IF(AND($V6948="Yes",SUMPRODUCT((LEN(Settings!$F$6:$F$13)&gt;0)*ISNUMBER(SEARCH(Settings!$F$6:$F$13,$O6948)))=0),1,0))</f>
        <v/>
      </c>
      <c r="AM6948">
        <f>IF($AI6948=1,IFERROR(IF(VALUE($C6948)&lt;100000000,VALUE($C6948),1000000000),IFERROR(IF(VALUE(MID($C6948,2,20))&lt;100000000,VALUE(MID($C6948,2,20)),1000000000),1000000000))+ROW()/100000,"")</f>
        <v/>
      </c>
    </row>
    <row r="6949">
      <c r="E6949" s="14" t="n"/>
      <c r="M6949" s="8">
        <f>IF($C6949="","",L6949*T6949/100)</f>
        <v/>
      </c>
      <c r="S6949" s="8" t="n"/>
      <c r="T6949" s="8" t="n"/>
      <c r="W6949">
        <f>IF($C6949="","",IF($AL6949=1,0,IF($AK6949=1,Settings!$C$6,Settings!$C$7))*100)</f>
        <v/>
      </c>
      <c r="X6949" s="8">
        <f>IF($C6949="","",T6949*W6949/100)</f>
        <v/>
      </c>
      <c r="Y6949" s="8">
        <f>IF($C6949="","",T6949-X6949)</f>
        <v/>
      </c>
      <c r="Z6949" s="8">
        <f>IF($C6949="","",Y6949-M6949)</f>
        <v/>
      </c>
      <c r="AD6949" s="8" t="n"/>
      <c r="AG6949" s="14" t="n"/>
      <c r="AI6949">
        <f>IF($C6949="","",IF(COUNTIF($C$2:$C6949,$C6949)=1,1,0))</f>
        <v/>
      </c>
      <c r="AJ6949">
        <f>IF($AI6949=1,SUMPRODUCT(--($AM$2:$AM$7001&lt;$AM6949))+1,"")</f>
        <v/>
      </c>
      <c r="AK6949">
        <f>IF($C6949="","",IF(OR($P6949=TRUE(),$P6949="TRUE"),1,0))</f>
        <v/>
      </c>
      <c r="AL6949">
        <f>IF($C6949="","",IF(AND($V6949="Yes",SUMPRODUCT((LEN(Settings!$F$6:$F$13)&gt;0)*ISNUMBER(SEARCH(Settings!$F$6:$F$13,$O6949)))=0),1,0))</f>
        <v/>
      </c>
      <c r="AM6949">
        <f>IF($AI6949=1,IFERROR(IF(VALUE($C6949)&lt;100000000,VALUE($C6949),1000000000),IFERROR(IF(VALUE(MID($C6949,2,20))&lt;100000000,VALUE(MID($C6949,2,20)),1000000000),1000000000))+ROW()/100000,"")</f>
        <v/>
      </c>
    </row>
    <row r="6950">
      <c r="E6950" s="14" t="n"/>
      <c r="M6950" s="8">
        <f>IF($C6950="","",L6950*T6950/100)</f>
        <v/>
      </c>
      <c r="S6950" s="8" t="n"/>
      <c r="T6950" s="8" t="n"/>
      <c r="W6950">
        <f>IF($C6950="","",IF($AL6950=1,0,IF($AK6950=1,Settings!$C$6,Settings!$C$7))*100)</f>
        <v/>
      </c>
      <c r="X6950" s="8">
        <f>IF($C6950="","",T6950*W6950/100)</f>
        <v/>
      </c>
      <c r="Y6950" s="8">
        <f>IF($C6950="","",T6950-X6950)</f>
        <v/>
      </c>
      <c r="Z6950" s="8">
        <f>IF($C6950="","",Y6950-M6950)</f>
        <v/>
      </c>
      <c r="AD6950" s="8" t="n"/>
      <c r="AG6950" s="14" t="n"/>
      <c r="AI6950">
        <f>IF($C6950="","",IF(COUNTIF($C$2:$C6950,$C6950)=1,1,0))</f>
        <v/>
      </c>
      <c r="AJ6950">
        <f>IF($AI6950=1,SUMPRODUCT(--($AM$2:$AM$7001&lt;$AM6950))+1,"")</f>
        <v/>
      </c>
      <c r="AK6950">
        <f>IF($C6950="","",IF(OR($P6950=TRUE(),$P6950="TRUE"),1,0))</f>
        <v/>
      </c>
      <c r="AL6950">
        <f>IF($C6950="","",IF(AND($V6950="Yes",SUMPRODUCT((LEN(Settings!$F$6:$F$13)&gt;0)*ISNUMBER(SEARCH(Settings!$F$6:$F$13,$O6950)))=0),1,0))</f>
        <v/>
      </c>
      <c r="AM6950">
        <f>IF($AI6950=1,IFERROR(IF(VALUE($C6950)&lt;100000000,VALUE($C6950),1000000000),IFERROR(IF(VALUE(MID($C6950,2,20))&lt;100000000,VALUE(MID($C6950,2,20)),1000000000),1000000000))+ROW()/100000,"")</f>
        <v/>
      </c>
    </row>
    <row r="6951">
      <c r="E6951" s="14" t="n"/>
      <c r="M6951" s="8">
        <f>IF($C6951="","",L6951*T6951/100)</f>
        <v/>
      </c>
      <c r="S6951" s="8" t="n"/>
      <c r="T6951" s="8" t="n"/>
      <c r="W6951">
        <f>IF($C6951="","",IF($AL6951=1,0,IF($AK6951=1,Settings!$C$6,Settings!$C$7))*100)</f>
        <v/>
      </c>
      <c r="X6951" s="8">
        <f>IF($C6951="","",T6951*W6951/100)</f>
        <v/>
      </c>
      <c r="Y6951" s="8">
        <f>IF($C6951="","",T6951-X6951)</f>
        <v/>
      </c>
      <c r="Z6951" s="8">
        <f>IF($C6951="","",Y6951-M6951)</f>
        <v/>
      </c>
      <c r="AD6951" s="8" t="n"/>
      <c r="AG6951" s="14" t="n"/>
      <c r="AI6951">
        <f>IF($C6951="","",IF(COUNTIF($C$2:$C6951,$C6951)=1,1,0))</f>
        <v/>
      </c>
      <c r="AJ6951">
        <f>IF($AI6951=1,SUMPRODUCT(--($AM$2:$AM$7001&lt;$AM6951))+1,"")</f>
        <v/>
      </c>
      <c r="AK6951">
        <f>IF($C6951="","",IF(OR($P6951=TRUE(),$P6951="TRUE"),1,0))</f>
        <v/>
      </c>
      <c r="AL6951">
        <f>IF($C6951="","",IF(AND($V6951="Yes",SUMPRODUCT((LEN(Settings!$F$6:$F$13)&gt;0)*ISNUMBER(SEARCH(Settings!$F$6:$F$13,$O6951)))=0),1,0))</f>
        <v/>
      </c>
      <c r="AM6951">
        <f>IF($AI6951=1,IFERROR(IF(VALUE($C6951)&lt;100000000,VALUE($C6951),1000000000),IFERROR(IF(VALUE(MID($C6951,2,20))&lt;100000000,VALUE(MID($C6951,2,20)),1000000000),1000000000))+ROW()/100000,"")</f>
        <v/>
      </c>
    </row>
    <row r="6952">
      <c r="E6952" s="14" t="n"/>
      <c r="M6952" s="8">
        <f>IF($C6952="","",L6952*T6952/100)</f>
        <v/>
      </c>
      <c r="S6952" s="8" t="n"/>
      <c r="T6952" s="8" t="n"/>
      <c r="W6952">
        <f>IF($C6952="","",IF($AL6952=1,0,IF($AK6952=1,Settings!$C$6,Settings!$C$7))*100)</f>
        <v/>
      </c>
      <c r="X6952" s="8">
        <f>IF($C6952="","",T6952*W6952/100)</f>
        <v/>
      </c>
      <c r="Y6952" s="8">
        <f>IF($C6952="","",T6952-X6952)</f>
        <v/>
      </c>
      <c r="Z6952" s="8">
        <f>IF($C6952="","",Y6952-M6952)</f>
        <v/>
      </c>
      <c r="AD6952" s="8" t="n"/>
      <c r="AG6952" s="14" t="n"/>
      <c r="AI6952">
        <f>IF($C6952="","",IF(COUNTIF($C$2:$C6952,$C6952)=1,1,0))</f>
        <v/>
      </c>
      <c r="AJ6952">
        <f>IF($AI6952=1,SUMPRODUCT(--($AM$2:$AM$7001&lt;$AM6952))+1,"")</f>
        <v/>
      </c>
      <c r="AK6952">
        <f>IF($C6952="","",IF(OR($P6952=TRUE(),$P6952="TRUE"),1,0))</f>
        <v/>
      </c>
      <c r="AL6952">
        <f>IF($C6952="","",IF(AND($V6952="Yes",SUMPRODUCT((LEN(Settings!$F$6:$F$13)&gt;0)*ISNUMBER(SEARCH(Settings!$F$6:$F$13,$O6952)))=0),1,0))</f>
        <v/>
      </c>
      <c r="AM6952">
        <f>IF($AI6952=1,IFERROR(IF(VALUE($C6952)&lt;100000000,VALUE($C6952),1000000000),IFERROR(IF(VALUE(MID($C6952,2,20))&lt;100000000,VALUE(MID($C6952,2,20)),1000000000),1000000000))+ROW()/100000,"")</f>
        <v/>
      </c>
    </row>
    <row r="6953">
      <c r="E6953" s="14" t="n"/>
      <c r="M6953" s="8">
        <f>IF($C6953="","",L6953*T6953/100)</f>
        <v/>
      </c>
      <c r="S6953" s="8" t="n"/>
      <c r="T6953" s="8" t="n"/>
      <c r="W6953">
        <f>IF($C6953="","",IF($AL6953=1,0,IF($AK6953=1,Settings!$C$6,Settings!$C$7))*100)</f>
        <v/>
      </c>
      <c r="X6953" s="8">
        <f>IF($C6953="","",T6953*W6953/100)</f>
        <v/>
      </c>
      <c r="Y6953" s="8">
        <f>IF($C6953="","",T6953-X6953)</f>
        <v/>
      </c>
      <c r="Z6953" s="8">
        <f>IF($C6953="","",Y6953-M6953)</f>
        <v/>
      </c>
      <c r="AD6953" s="8" t="n"/>
      <c r="AG6953" s="14" t="n"/>
      <c r="AI6953">
        <f>IF($C6953="","",IF(COUNTIF($C$2:$C6953,$C6953)=1,1,0))</f>
        <v/>
      </c>
      <c r="AJ6953">
        <f>IF($AI6953=1,SUMPRODUCT(--($AM$2:$AM$7001&lt;$AM6953))+1,"")</f>
        <v/>
      </c>
      <c r="AK6953">
        <f>IF($C6953="","",IF(OR($P6953=TRUE(),$P6953="TRUE"),1,0))</f>
        <v/>
      </c>
      <c r="AL6953">
        <f>IF($C6953="","",IF(AND($V6953="Yes",SUMPRODUCT((LEN(Settings!$F$6:$F$13)&gt;0)*ISNUMBER(SEARCH(Settings!$F$6:$F$13,$O6953)))=0),1,0))</f>
        <v/>
      </c>
      <c r="AM6953">
        <f>IF($AI6953=1,IFERROR(IF(VALUE($C6953)&lt;100000000,VALUE($C6953),1000000000),IFERROR(IF(VALUE(MID($C6953,2,20))&lt;100000000,VALUE(MID($C6953,2,20)),1000000000),1000000000))+ROW()/100000,"")</f>
        <v/>
      </c>
    </row>
    <row r="6954">
      <c r="E6954" s="14" t="n"/>
      <c r="M6954" s="8">
        <f>IF($C6954="","",L6954*T6954/100)</f>
        <v/>
      </c>
      <c r="S6954" s="8" t="n"/>
      <c r="T6954" s="8" t="n"/>
      <c r="W6954">
        <f>IF($C6954="","",IF($AL6954=1,0,IF($AK6954=1,Settings!$C$6,Settings!$C$7))*100)</f>
        <v/>
      </c>
      <c r="X6954" s="8">
        <f>IF($C6954="","",T6954*W6954/100)</f>
        <v/>
      </c>
      <c r="Y6954" s="8">
        <f>IF($C6954="","",T6954-X6954)</f>
        <v/>
      </c>
      <c r="Z6954" s="8">
        <f>IF($C6954="","",Y6954-M6954)</f>
        <v/>
      </c>
      <c r="AD6954" s="8" t="n"/>
      <c r="AG6954" s="14" t="n"/>
      <c r="AI6954">
        <f>IF($C6954="","",IF(COUNTIF($C$2:$C6954,$C6954)=1,1,0))</f>
        <v/>
      </c>
      <c r="AJ6954">
        <f>IF($AI6954=1,SUMPRODUCT(--($AM$2:$AM$7001&lt;$AM6954))+1,"")</f>
        <v/>
      </c>
      <c r="AK6954">
        <f>IF($C6954="","",IF(OR($P6954=TRUE(),$P6954="TRUE"),1,0))</f>
        <v/>
      </c>
      <c r="AL6954">
        <f>IF($C6954="","",IF(AND($V6954="Yes",SUMPRODUCT((LEN(Settings!$F$6:$F$13)&gt;0)*ISNUMBER(SEARCH(Settings!$F$6:$F$13,$O6954)))=0),1,0))</f>
        <v/>
      </c>
      <c r="AM6954">
        <f>IF($AI6954=1,IFERROR(IF(VALUE($C6954)&lt;100000000,VALUE($C6954),1000000000),IFERROR(IF(VALUE(MID($C6954,2,20))&lt;100000000,VALUE(MID($C6954,2,20)),1000000000),1000000000))+ROW()/100000,"")</f>
        <v/>
      </c>
    </row>
    <row r="6955">
      <c r="E6955" s="14" t="n"/>
      <c r="M6955" s="8">
        <f>IF($C6955="","",L6955*T6955/100)</f>
        <v/>
      </c>
      <c r="S6955" s="8" t="n"/>
      <c r="T6955" s="8" t="n"/>
      <c r="W6955">
        <f>IF($C6955="","",IF($AL6955=1,0,IF($AK6955=1,Settings!$C$6,Settings!$C$7))*100)</f>
        <v/>
      </c>
      <c r="X6955" s="8">
        <f>IF($C6955="","",T6955*W6955/100)</f>
        <v/>
      </c>
      <c r="Y6955" s="8">
        <f>IF($C6955="","",T6955-X6955)</f>
        <v/>
      </c>
      <c r="Z6955" s="8">
        <f>IF($C6955="","",Y6955-M6955)</f>
        <v/>
      </c>
      <c r="AD6955" s="8" t="n"/>
      <c r="AG6955" s="14" t="n"/>
      <c r="AI6955">
        <f>IF($C6955="","",IF(COUNTIF($C$2:$C6955,$C6955)=1,1,0))</f>
        <v/>
      </c>
      <c r="AJ6955">
        <f>IF($AI6955=1,SUMPRODUCT(--($AM$2:$AM$7001&lt;$AM6955))+1,"")</f>
        <v/>
      </c>
      <c r="AK6955">
        <f>IF($C6955="","",IF(OR($P6955=TRUE(),$P6955="TRUE"),1,0))</f>
        <v/>
      </c>
      <c r="AL6955">
        <f>IF($C6955="","",IF(AND($V6955="Yes",SUMPRODUCT((LEN(Settings!$F$6:$F$13)&gt;0)*ISNUMBER(SEARCH(Settings!$F$6:$F$13,$O6955)))=0),1,0))</f>
        <v/>
      </c>
      <c r="AM6955">
        <f>IF($AI6955=1,IFERROR(IF(VALUE($C6955)&lt;100000000,VALUE($C6955),1000000000),IFERROR(IF(VALUE(MID($C6955,2,20))&lt;100000000,VALUE(MID($C6955,2,20)),1000000000),1000000000))+ROW()/100000,"")</f>
        <v/>
      </c>
    </row>
    <row r="6956">
      <c r="E6956" s="14" t="n"/>
      <c r="M6956" s="8">
        <f>IF($C6956="","",L6956*T6956/100)</f>
        <v/>
      </c>
      <c r="S6956" s="8" t="n"/>
      <c r="T6956" s="8" t="n"/>
      <c r="W6956">
        <f>IF($C6956="","",IF($AL6956=1,0,IF($AK6956=1,Settings!$C$6,Settings!$C$7))*100)</f>
        <v/>
      </c>
      <c r="X6956" s="8">
        <f>IF($C6956="","",T6956*W6956/100)</f>
        <v/>
      </c>
      <c r="Y6956" s="8">
        <f>IF($C6956="","",T6956-X6956)</f>
        <v/>
      </c>
      <c r="Z6956" s="8">
        <f>IF($C6956="","",Y6956-M6956)</f>
        <v/>
      </c>
      <c r="AD6956" s="8" t="n"/>
      <c r="AG6956" s="14" t="n"/>
      <c r="AI6956">
        <f>IF($C6956="","",IF(COUNTIF($C$2:$C6956,$C6956)=1,1,0))</f>
        <v/>
      </c>
      <c r="AJ6956">
        <f>IF($AI6956=1,SUMPRODUCT(--($AM$2:$AM$7001&lt;$AM6956))+1,"")</f>
        <v/>
      </c>
      <c r="AK6956">
        <f>IF($C6956="","",IF(OR($P6956=TRUE(),$P6956="TRUE"),1,0))</f>
        <v/>
      </c>
      <c r="AL6956">
        <f>IF($C6956="","",IF(AND($V6956="Yes",SUMPRODUCT((LEN(Settings!$F$6:$F$13)&gt;0)*ISNUMBER(SEARCH(Settings!$F$6:$F$13,$O6956)))=0),1,0))</f>
        <v/>
      </c>
      <c r="AM6956">
        <f>IF($AI6956=1,IFERROR(IF(VALUE($C6956)&lt;100000000,VALUE($C6956),1000000000),IFERROR(IF(VALUE(MID($C6956,2,20))&lt;100000000,VALUE(MID($C6956,2,20)),1000000000),1000000000))+ROW()/100000,"")</f>
        <v/>
      </c>
    </row>
    <row r="6957">
      <c r="E6957" s="14" t="n"/>
      <c r="M6957" s="8">
        <f>IF($C6957="","",L6957*T6957/100)</f>
        <v/>
      </c>
      <c r="S6957" s="8" t="n"/>
      <c r="T6957" s="8" t="n"/>
      <c r="W6957">
        <f>IF($C6957="","",IF($AL6957=1,0,IF($AK6957=1,Settings!$C$6,Settings!$C$7))*100)</f>
        <v/>
      </c>
      <c r="X6957" s="8">
        <f>IF($C6957="","",T6957*W6957/100)</f>
        <v/>
      </c>
      <c r="Y6957" s="8">
        <f>IF($C6957="","",T6957-X6957)</f>
        <v/>
      </c>
      <c r="Z6957" s="8">
        <f>IF($C6957="","",Y6957-M6957)</f>
        <v/>
      </c>
      <c r="AD6957" s="8" t="n"/>
      <c r="AG6957" s="14" t="n"/>
      <c r="AI6957">
        <f>IF($C6957="","",IF(COUNTIF($C$2:$C6957,$C6957)=1,1,0))</f>
        <v/>
      </c>
      <c r="AJ6957">
        <f>IF($AI6957=1,SUMPRODUCT(--($AM$2:$AM$7001&lt;$AM6957))+1,"")</f>
        <v/>
      </c>
      <c r="AK6957">
        <f>IF($C6957="","",IF(OR($P6957=TRUE(),$P6957="TRUE"),1,0))</f>
        <v/>
      </c>
      <c r="AL6957">
        <f>IF($C6957="","",IF(AND($V6957="Yes",SUMPRODUCT((LEN(Settings!$F$6:$F$13)&gt;0)*ISNUMBER(SEARCH(Settings!$F$6:$F$13,$O6957)))=0),1,0))</f>
        <v/>
      </c>
      <c r="AM6957">
        <f>IF($AI6957=1,IFERROR(IF(VALUE($C6957)&lt;100000000,VALUE($C6957),1000000000),IFERROR(IF(VALUE(MID($C6957,2,20))&lt;100000000,VALUE(MID($C6957,2,20)),1000000000),1000000000))+ROW()/100000,"")</f>
        <v/>
      </c>
    </row>
    <row r="6958">
      <c r="E6958" s="14" t="n"/>
      <c r="M6958" s="8">
        <f>IF($C6958="","",L6958*T6958/100)</f>
        <v/>
      </c>
      <c r="S6958" s="8" t="n"/>
      <c r="T6958" s="8" t="n"/>
      <c r="W6958">
        <f>IF($C6958="","",IF($AL6958=1,0,IF($AK6958=1,Settings!$C$6,Settings!$C$7))*100)</f>
        <v/>
      </c>
      <c r="X6958" s="8">
        <f>IF($C6958="","",T6958*W6958/100)</f>
        <v/>
      </c>
      <c r="Y6958" s="8">
        <f>IF($C6958="","",T6958-X6958)</f>
        <v/>
      </c>
      <c r="Z6958" s="8">
        <f>IF($C6958="","",Y6958-M6958)</f>
        <v/>
      </c>
      <c r="AD6958" s="8" t="n"/>
      <c r="AG6958" s="14" t="n"/>
      <c r="AI6958">
        <f>IF($C6958="","",IF(COUNTIF($C$2:$C6958,$C6958)=1,1,0))</f>
        <v/>
      </c>
      <c r="AJ6958">
        <f>IF($AI6958=1,SUMPRODUCT(--($AM$2:$AM$7001&lt;$AM6958))+1,"")</f>
        <v/>
      </c>
      <c r="AK6958">
        <f>IF($C6958="","",IF(OR($P6958=TRUE(),$P6958="TRUE"),1,0))</f>
        <v/>
      </c>
      <c r="AL6958">
        <f>IF($C6958="","",IF(AND($V6958="Yes",SUMPRODUCT((LEN(Settings!$F$6:$F$13)&gt;0)*ISNUMBER(SEARCH(Settings!$F$6:$F$13,$O6958)))=0),1,0))</f>
        <v/>
      </c>
      <c r="AM6958">
        <f>IF($AI6958=1,IFERROR(IF(VALUE($C6958)&lt;100000000,VALUE($C6958),1000000000),IFERROR(IF(VALUE(MID($C6958,2,20))&lt;100000000,VALUE(MID($C6958,2,20)),1000000000),1000000000))+ROW()/100000,"")</f>
        <v/>
      </c>
    </row>
    <row r="6959">
      <c r="E6959" s="14" t="n"/>
      <c r="M6959" s="8">
        <f>IF($C6959="","",L6959*T6959/100)</f>
        <v/>
      </c>
      <c r="S6959" s="8" t="n"/>
      <c r="T6959" s="8" t="n"/>
      <c r="W6959">
        <f>IF($C6959="","",IF($AL6959=1,0,IF($AK6959=1,Settings!$C$6,Settings!$C$7))*100)</f>
        <v/>
      </c>
      <c r="X6959" s="8">
        <f>IF($C6959="","",T6959*W6959/100)</f>
        <v/>
      </c>
      <c r="Y6959" s="8">
        <f>IF($C6959="","",T6959-X6959)</f>
        <v/>
      </c>
      <c r="Z6959" s="8">
        <f>IF($C6959="","",Y6959-M6959)</f>
        <v/>
      </c>
      <c r="AD6959" s="8" t="n"/>
      <c r="AG6959" s="14" t="n"/>
      <c r="AI6959">
        <f>IF($C6959="","",IF(COUNTIF($C$2:$C6959,$C6959)=1,1,0))</f>
        <v/>
      </c>
      <c r="AJ6959">
        <f>IF($AI6959=1,SUMPRODUCT(--($AM$2:$AM$7001&lt;$AM6959))+1,"")</f>
        <v/>
      </c>
      <c r="AK6959">
        <f>IF($C6959="","",IF(OR($P6959=TRUE(),$P6959="TRUE"),1,0))</f>
        <v/>
      </c>
      <c r="AL6959">
        <f>IF($C6959="","",IF(AND($V6959="Yes",SUMPRODUCT((LEN(Settings!$F$6:$F$13)&gt;0)*ISNUMBER(SEARCH(Settings!$F$6:$F$13,$O6959)))=0),1,0))</f>
        <v/>
      </c>
      <c r="AM6959">
        <f>IF($AI6959=1,IFERROR(IF(VALUE($C6959)&lt;100000000,VALUE($C6959),1000000000),IFERROR(IF(VALUE(MID($C6959,2,20))&lt;100000000,VALUE(MID($C6959,2,20)),1000000000),1000000000))+ROW()/100000,"")</f>
        <v/>
      </c>
    </row>
    <row r="6960">
      <c r="E6960" s="14" t="n"/>
      <c r="M6960" s="8">
        <f>IF($C6960="","",L6960*T6960/100)</f>
        <v/>
      </c>
      <c r="S6960" s="8" t="n"/>
      <c r="T6960" s="8" t="n"/>
      <c r="W6960">
        <f>IF($C6960="","",IF($AL6960=1,0,IF($AK6960=1,Settings!$C$6,Settings!$C$7))*100)</f>
        <v/>
      </c>
      <c r="X6960" s="8">
        <f>IF($C6960="","",T6960*W6960/100)</f>
        <v/>
      </c>
      <c r="Y6960" s="8">
        <f>IF($C6960="","",T6960-X6960)</f>
        <v/>
      </c>
      <c r="Z6960" s="8">
        <f>IF($C6960="","",Y6960-M6960)</f>
        <v/>
      </c>
      <c r="AD6960" s="8" t="n"/>
      <c r="AG6960" s="14" t="n"/>
      <c r="AI6960">
        <f>IF($C6960="","",IF(COUNTIF($C$2:$C6960,$C6960)=1,1,0))</f>
        <v/>
      </c>
      <c r="AJ6960">
        <f>IF($AI6960=1,SUMPRODUCT(--($AM$2:$AM$7001&lt;$AM6960))+1,"")</f>
        <v/>
      </c>
      <c r="AK6960">
        <f>IF($C6960="","",IF(OR($P6960=TRUE(),$P6960="TRUE"),1,0))</f>
        <v/>
      </c>
      <c r="AL6960">
        <f>IF($C6960="","",IF(AND($V6960="Yes",SUMPRODUCT((LEN(Settings!$F$6:$F$13)&gt;0)*ISNUMBER(SEARCH(Settings!$F$6:$F$13,$O6960)))=0),1,0))</f>
        <v/>
      </c>
      <c r="AM6960">
        <f>IF($AI6960=1,IFERROR(IF(VALUE($C6960)&lt;100000000,VALUE($C6960),1000000000),IFERROR(IF(VALUE(MID($C6960,2,20))&lt;100000000,VALUE(MID($C6960,2,20)),1000000000),1000000000))+ROW()/100000,"")</f>
        <v/>
      </c>
    </row>
    <row r="6961">
      <c r="E6961" s="14" t="n"/>
      <c r="M6961" s="8">
        <f>IF($C6961="","",L6961*T6961/100)</f>
        <v/>
      </c>
      <c r="S6961" s="8" t="n"/>
      <c r="T6961" s="8" t="n"/>
      <c r="W6961">
        <f>IF($C6961="","",IF($AL6961=1,0,IF($AK6961=1,Settings!$C$6,Settings!$C$7))*100)</f>
        <v/>
      </c>
      <c r="X6961" s="8">
        <f>IF($C6961="","",T6961*W6961/100)</f>
        <v/>
      </c>
      <c r="Y6961" s="8">
        <f>IF($C6961="","",T6961-X6961)</f>
        <v/>
      </c>
      <c r="Z6961" s="8">
        <f>IF($C6961="","",Y6961-M6961)</f>
        <v/>
      </c>
      <c r="AD6961" s="8" t="n"/>
      <c r="AG6961" s="14" t="n"/>
      <c r="AI6961">
        <f>IF($C6961="","",IF(COUNTIF($C$2:$C6961,$C6961)=1,1,0))</f>
        <v/>
      </c>
      <c r="AJ6961">
        <f>IF($AI6961=1,SUMPRODUCT(--($AM$2:$AM$7001&lt;$AM6961))+1,"")</f>
        <v/>
      </c>
      <c r="AK6961">
        <f>IF($C6961="","",IF(OR($P6961=TRUE(),$P6961="TRUE"),1,0))</f>
        <v/>
      </c>
      <c r="AL6961">
        <f>IF($C6961="","",IF(AND($V6961="Yes",SUMPRODUCT((LEN(Settings!$F$6:$F$13)&gt;0)*ISNUMBER(SEARCH(Settings!$F$6:$F$13,$O6961)))=0),1,0))</f>
        <v/>
      </c>
      <c r="AM6961">
        <f>IF($AI6961=1,IFERROR(IF(VALUE($C6961)&lt;100000000,VALUE($C6961),1000000000),IFERROR(IF(VALUE(MID($C6961,2,20))&lt;100000000,VALUE(MID($C6961,2,20)),1000000000),1000000000))+ROW()/100000,"")</f>
        <v/>
      </c>
    </row>
    <row r="6962">
      <c r="E6962" s="14" t="n"/>
      <c r="M6962" s="8">
        <f>IF($C6962="","",L6962*T6962/100)</f>
        <v/>
      </c>
      <c r="S6962" s="8" t="n"/>
      <c r="T6962" s="8" t="n"/>
      <c r="W6962">
        <f>IF($C6962="","",IF($AL6962=1,0,IF($AK6962=1,Settings!$C$6,Settings!$C$7))*100)</f>
        <v/>
      </c>
      <c r="X6962" s="8">
        <f>IF($C6962="","",T6962*W6962/100)</f>
        <v/>
      </c>
      <c r="Y6962" s="8">
        <f>IF($C6962="","",T6962-X6962)</f>
        <v/>
      </c>
      <c r="Z6962" s="8">
        <f>IF($C6962="","",Y6962-M6962)</f>
        <v/>
      </c>
      <c r="AD6962" s="8" t="n"/>
      <c r="AG6962" s="14" t="n"/>
      <c r="AI6962">
        <f>IF($C6962="","",IF(COUNTIF($C$2:$C6962,$C6962)=1,1,0))</f>
        <v/>
      </c>
      <c r="AJ6962">
        <f>IF($AI6962=1,SUMPRODUCT(--($AM$2:$AM$7001&lt;$AM6962))+1,"")</f>
        <v/>
      </c>
      <c r="AK6962">
        <f>IF($C6962="","",IF(OR($P6962=TRUE(),$P6962="TRUE"),1,0))</f>
        <v/>
      </c>
      <c r="AL6962">
        <f>IF($C6962="","",IF(AND($V6962="Yes",SUMPRODUCT((LEN(Settings!$F$6:$F$13)&gt;0)*ISNUMBER(SEARCH(Settings!$F$6:$F$13,$O6962)))=0),1,0))</f>
        <v/>
      </c>
      <c r="AM6962">
        <f>IF($AI6962=1,IFERROR(IF(VALUE($C6962)&lt;100000000,VALUE($C6962),1000000000),IFERROR(IF(VALUE(MID($C6962,2,20))&lt;100000000,VALUE(MID($C6962,2,20)),1000000000),1000000000))+ROW()/100000,"")</f>
        <v/>
      </c>
    </row>
    <row r="6963">
      <c r="E6963" s="14" t="n"/>
      <c r="M6963" s="8">
        <f>IF($C6963="","",L6963*T6963/100)</f>
        <v/>
      </c>
      <c r="S6963" s="8" t="n"/>
      <c r="T6963" s="8" t="n"/>
      <c r="W6963">
        <f>IF($C6963="","",IF($AL6963=1,0,IF($AK6963=1,Settings!$C$6,Settings!$C$7))*100)</f>
        <v/>
      </c>
      <c r="X6963" s="8">
        <f>IF($C6963="","",T6963*W6963/100)</f>
        <v/>
      </c>
      <c r="Y6963" s="8">
        <f>IF($C6963="","",T6963-X6963)</f>
        <v/>
      </c>
      <c r="Z6963" s="8">
        <f>IF($C6963="","",Y6963-M6963)</f>
        <v/>
      </c>
      <c r="AD6963" s="8" t="n"/>
      <c r="AG6963" s="14" t="n"/>
      <c r="AI6963">
        <f>IF($C6963="","",IF(COUNTIF($C$2:$C6963,$C6963)=1,1,0))</f>
        <v/>
      </c>
      <c r="AJ6963">
        <f>IF($AI6963=1,SUMPRODUCT(--($AM$2:$AM$7001&lt;$AM6963))+1,"")</f>
        <v/>
      </c>
      <c r="AK6963">
        <f>IF($C6963="","",IF(OR($P6963=TRUE(),$P6963="TRUE"),1,0))</f>
        <v/>
      </c>
      <c r="AL6963">
        <f>IF($C6963="","",IF(AND($V6963="Yes",SUMPRODUCT((LEN(Settings!$F$6:$F$13)&gt;0)*ISNUMBER(SEARCH(Settings!$F$6:$F$13,$O6963)))=0),1,0))</f>
        <v/>
      </c>
      <c r="AM6963">
        <f>IF($AI6963=1,IFERROR(IF(VALUE($C6963)&lt;100000000,VALUE($C6963),1000000000),IFERROR(IF(VALUE(MID($C6963,2,20))&lt;100000000,VALUE(MID($C6963,2,20)),1000000000),1000000000))+ROW()/100000,"")</f>
        <v/>
      </c>
    </row>
    <row r="6964">
      <c r="E6964" s="14" t="n"/>
      <c r="M6964" s="8">
        <f>IF($C6964="","",L6964*T6964/100)</f>
        <v/>
      </c>
      <c r="S6964" s="8" t="n"/>
      <c r="T6964" s="8" t="n"/>
      <c r="W6964">
        <f>IF($C6964="","",IF($AL6964=1,0,IF($AK6964=1,Settings!$C$6,Settings!$C$7))*100)</f>
        <v/>
      </c>
      <c r="X6964" s="8">
        <f>IF($C6964="","",T6964*W6964/100)</f>
        <v/>
      </c>
      <c r="Y6964" s="8">
        <f>IF($C6964="","",T6964-X6964)</f>
        <v/>
      </c>
      <c r="Z6964" s="8">
        <f>IF($C6964="","",Y6964-M6964)</f>
        <v/>
      </c>
      <c r="AD6964" s="8" t="n"/>
      <c r="AG6964" s="14" t="n"/>
      <c r="AI6964">
        <f>IF($C6964="","",IF(COUNTIF($C$2:$C6964,$C6964)=1,1,0))</f>
        <v/>
      </c>
      <c r="AJ6964">
        <f>IF($AI6964=1,SUMPRODUCT(--($AM$2:$AM$7001&lt;$AM6964))+1,"")</f>
        <v/>
      </c>
      <c r="AK6964">
        <f>IF($C6964="","",IF(OR($P6964=TRUE(),$P6964="TRUE"),1,0))</f>
        <v/>
      </c>
      <c r="AL6964">
        <f>IF($C6964="","",IF(AND($V6964="Yes",SUMPRODUCT((LEN(Settings!$F$6:$F$13)&gt;0)*ISNUMBER(SEARCH(Settings!$F$6:$F$13,$O6964)))=0),1,0))</f>
        <v/>
      </c>
      <c r="AM6964">
        <f>IF($AI6964=1,IFERROR(IF(VALUE($C6964)&lt;100000000,VALUE($C6964),1000000000),IFERROR(IF(VALUE(MID($C6964,2,20))&lt;100000000,VALUE(MID($C6964,2,20)),1000000000),1000000000))+ROW()/100000,"")</f>
        <v/>
      </c>
    </row>
    <row r="6965">
      <c r="E6965" s="14" t="n"/>
      <c r="M6965" s="8">
        <f>IF($C6965="","",L6965*T6965/100)</f>
        <v/>
      </c>
      <c r="S6965" s="8" t="n"/>
      <c r="T6965" s="8" t="n"/>
      <c r="W6965">
        <f>IF($C6965="","",IF($AL6965=1,0,IF($AK6965=1,Settings!$C$6,Settings!$C$7))*100)</f>
        <v/>
      </c>
      <c r="X6965" s="8">
        <f>IF($C6965="","",T6965*W6965/100)</f>
        <v/>
      </c>
      <c r="Y6965" s="8">
        <f>IF($C6965="","",T6965-X6965)</f>
        <v/>
      </c>
      <c r="Z6965" s="8">
        <f>IF($C6965="","",Y6965-M6965)</f>
        <v/>
      </c>
      <c r="AD6965" s="8" t="n"/>
      <c r="AG6965" s="14" t="n"/>
      <c r="AI6965">
        <f>IF($C6965="","",IF(COUNTIF($C$2:$C6965,$C6965)=1,1,0))</f>
        <v/>
      </c>
      <c r="AJ6965">
        <f>IF($AI6965=1,SUMPRODUCT(--($AM$2:$AM$7001&lt;$AM6965))+1,"")</f>
        <v/>
      </c>
      <c r="AK6965">
        <f>IF($C6965="","",IF(OR($P6965=TRUE(),$P6965="TRUE"),1,0))</f>
        <v/>
      </c>
      <c r="AL6965">
        <f>IF($C6965="","",IF(AND($V6965="Yes",SUMPRODUCT((LEN(Settings!$F$6:$F$13)&gt;0)*ISNUMBER(SEARCH(Settings!$F$6:$F$13,$O6965)))=0),1,0))</f>
        <v/>
      </c>
      <c r="AM6965">
        <f>IF($AI6965=1,IFERROR(IF(VALUE($C6965)&lt;100000000,VALUE($C6965),1000000000),IFERROR(IF(VALUE(MID($C6965,2,20))&lt;100000000,VALUE(MID($C6965,2,20)),1000000000),1000000000))+ROW()/100000,"")</f>
        <v/>
      </c>
    </row>
    <row r="6966">
      <c r="E6966" s="14" t="n"/>
      <c r="M6966" s="8">
        <f>IF($C6966="","",L6966*T6966/100)</f>
        <v/>
      </c>
      <c r="S6966" s="8" t="n"/>
      <c r="T6966" s="8" t="n"/>
      <c r="W6966">
        <f>IF($C6966="","",IF($AL6966=1,0,IF($AK6966=1,Settings!$C$6,Settings!$C$7))*100)</f>
        <v/>
      </c>
      <c r="X6966" s="8">
        <f>IF($C6966="","",T6966*W6966/100)</f>
        <v/>
      </c>
      <c r="Y6966" s="8">
        <f>IF($C6966="","",T6966-X6966)</f>
        <v/>
      </c>
      <c r="Z6966" s="8">
        <f>IF($C6966="","",Y6966-M6966)</f>
        <v/>
      </c>
      <c r="AD6966" s="8" t="n"/>
      <c r="AG6966" s="14" t="n"/>
      <c r="AI6966">
        <f>IF($C6966="","",IF(COUNTIF($C$2:$C6966,$C6966)=1,1,0))</f>
        <v/>
      </c>
      <c r="AJ6966">
        <f>IF($AI6966=1,SUMPRODUCT(--($AM$2:$AM$7001&lt;$AM6966))+1,"")</f>
        <v/>
      </c>
      <c r="AK6966">
        <f>IF($C6966="","",IF(OR($P6966=TRUE(),$P6966="TRUE"),1,0))</f>
        <v/>
      </c>
      <c r="AL6966">
        <f>IF($C6966="","",IF(AND($V6966="Yes",SUMPRODUCT((LEN(Settings!$F$6:$F$13)&gt;0)*ISNUMBER(SEARCH(Settings!$F$6:$F$13,$O6966)))=0),1,0))</f>
        <v/>
      </c>
      <c r="AM6966">
        <f>IF($AI6966=1,IFERROR(IF(VALUE($C6966)&lt;100000000,VALUE($C6966),1000000000),IFERROR(IF(VALUE(MID($C6966,2,20))&lt;100000000,VALUE(MID($C6966,2,20)),1000000000),1000000000))+ROW()/100000,"")</f>
        <v/>
      </c>
    </row>
    <row r="6967">
      <c r="E6967" s="14" t="n"/>
      <c r="M6967" s="8">
        <f>IF($C6967="","",L6967*T6967/100)</f>
        <v/>
      </c>
      <c r="S6967" s="8" t="n"/>
      <c r="T6967" s="8" t="n"/>
      <c r="W6967">
        <f>IF($C6967="","",IF($AL6967=1,0,IF($AK6967=1,Settings!$C$6,Settings!$C$7))*100)</f>
        <v/>
      </c>
      <c r="X6967" s="8">
        <f>IF($C6967="","",T6967*W6967/100)</f>
        <v/>
      </c>
      <c r="Y6967" s="8">
        <f>IF($C6967="","",T6967-X6967)</f>
        <v/>
      </c>
      <c r="Z6967" s="8">
        <f>IF($C6967="","",Y6967-M6967)</f>
        <v/>
      </c>
      <c r="AD6967" s="8" t="n"/>
      <c r="AG6967" s="14" t="n"/>
      <c r="AI6967">
        <f>IF($C6967="","",IF(COUNTIF($C$2:$C6967,$C6967)=1,1,0))</f>
        <v/>
      </c>
      <c r="AJ6967">
        <f>IF($AI6967=1,SUMPRODUCT(--($AM$2:$AM$7001&lt;$AM6967))+1,"")</f>
        <v/>
      </c>
      <c r="AK6967">
        <f>IF($C6967="","",IF(OR($P6967=TRUE(),$P6967="TRUE"),1,0))</f>
        <v/>
      </c>
      <c r="AL6967">
        <f>IF($C6967="","",IF(AND($V6967="Yes",SUMPRODUCT((LEN(Settings!$F$6:$F$13)&gt;0)*ISNUMBER(SEARCH(Settings!$F$6:$F$13,$O6967)))=0),1,0))</f>
        <v/>
      </c>
      <c r="AM6967">
        <f>IF($AI6967=1,IFERROR(IF(VALUE($C6967)&lt;100000000,VALUE($C6967),1000000000),IFERROR(IF(VALUE(MID($C6967,2,20))&lt;100000000,VALUE(MID($C6967,2,20)),1000000000),1000000000))+ROW()/100000,"")</f>
        <v/>
      </c>
    </row>
    <row r="6968">
      <c r="E6968" s="14" t="n"/>
      <c r="M6968" s="8">
        <f>IF($C6968="","",L6968*T6968/100)</f>
        <v/>
      </c>
      <c r="S6968" s="8" t="n"/>
      <c r="T6968" s="8" t="n"/>
      <c r="W6968">
        <f>IF($C6968="","",IF($AL6968=1,0,IF($AK6968=1,Settings!$C$6,Settings!$C$7))*100)</f>
        <v/>
      </c>
      <c r="X6968" s="8">
        <f>IF($C6968="","",T6968*W6968/100)</f>
        <v/>
      </c>
      <c r="Y6968" s="8">
        <f>IF($C6968="","",T6968-X6968)</f>
        <v/>
      </c>
      <c r="Z6968" s="8">
        <f>IF($C6968="","",Y6968-M6968)</f>
        <v/>
      </c>
      <c r="AD6968" s="8" t="n"/>
      <c r="AG6968" s="14" t="n"/>
      <c r="AI6968">
        <f>IF($C6968="","",IF(COUNTIF($C$2:$C6968,$C6968)=1,1,0))</f>
        <v/>
      </c>
      <c r="AJ6968">
        <f>IF($AI6968=1,SUMPRODUCT(--($AM$2:$AM$7001&lt;$AM6968))+1,"")</f>
        <v/>
      </c>
      <c r="AK6968">
        <f>IF($C6968="","",IF(OR($P6968=TRUE(),$P6968="TRUE"),1,0))</f>
        <v/>
      </c>
      <c r="AL6968">
        <f>IF($C6968="","",IF(AND($V6968="Yes",SUMPRODUCT((LEN(Settings!$F$6:$F$13)&gt;0)*ISNUMBER(SEARCH(Settings!$F$6:$F$13,$O6968)))=0),1,0))</f>
        <v/>
      </c>
      <c r="AM6968">
        <f>IF($AI6968=1,IFERROR(IF(VALUE($C6968)&lt;100000000,VALUE($C6968),1000000000),IFERROR(IF(VALUE(MID($C6968,2,20))&lt;100000000,VALUE(MID($C6968,2,20)),1000000000),1000000000))+ROW()/100000,"")</f>
        <v/>
      </c>
    </row>
    <row r="6969">
      <c r="E6969" s="14" t="n"/>
      <c r="M6969" s="8">
        <f>IF($C6969="","",L6969*T6969/100)</f>
        <v/>
      </c>
      <c r="S6969" s="8" t="n"/>
      <c r="T6969" s="8" t="n"/>
      <c r="W6969">
        <f>IF($C6969="","",IF($AL6969=1,0,IF($AK6969=1,Settings!$C$6,Settings!$C$7))*100)</f>
        <v/>
      </c>
      <c r="X6969" s="8">
        <f>IF($C6969="","",T6969*W6969/100)</f>
        <v/>
      </c>
      <c r="Y6969" s="8">
        <f>IF($C6969="","",T6969-X6969)</f>
        <v/>
      </c>
      <c r="Z6969" s="8">
        <f>IF($C6969="","",Y6969-M6969)</f>
        <v/>
      </c>
      <c r="AD6969" s="8" t="n"/>
      <c r="AG6969" s="14" t="n"/>
      <c r="AI6969">
        <f>IF($C6969="","",IF(COUNTIF($C$2:$C6969,$C6969)=1,1,0))</f>
        <v/>
      </c>
      <c r="AJ6969">
        <f>IF($AI6969=1,SUMPRODUCT(--($AM$2:$AM$7001&lt;$AM6969))+1,"")</f>
        <v/>
      </c>
      <c r="AK6969">
        <f>IF($C6969="","",IF(OR($P6969=TRUE(),$P6969="TRUE"),1,0))</f>
        <v/>
      </c>
      <c r="AL6969">
        <f>IF($C6969="","",IF(AND($V6969="Yes",SUMPRODUCT((LEN(Settings!$F$6:$F$13)&gt;0)*ISNUMBER(SEARCH(Settings!$F$6:$F$13,$O6969)))=0),1,0))</f>
        <v/>
      </c>
      <c r="AM6969">
        <f>IF($AI6969=1,IFERROR(IF(VALUE($C6969)&lt;100000000,VALUE($C6969),1000000000),IFERROR(IF(VALUE(MID($C6969,2,20))&lt;100000000,VALUE(MID($C6969,2,20)),1000000000),1000000000))+ROW()/100000,"")</f>
        <v/>
      </c>
    </row>
    <row r="6970">
      <c r="E6970" s="14" t="n"/>
      <c r="M6970" s="8">
        <f>IF($C6970="","",L6970*T6970/100)</f>
        <v/>
      </c>
      <c r="S6970" s="8" t="n"/>
      <c r="T6970" s="8" t="n"/>
      <c r="W6970">
        <f>IF($C6970="","",IF($AL6970=1,0,IF($AK6970=1,Settings!$C$6,Settings!$C$7))*100)</f>
        <v/>
      </c>
      <c r="X6970" s="8">
        <f>IF($C6970="","",T6970*W6970/100)</f>
        <v/>
      </c>
      <c r="Y6970" s="8">
        <f>IF($C6970="","",T6970-X6970)</f>
        <v/>
      </c>
      <c r="Z6970" s="8">
        <f>IF($C6970="","",Y6970-M6970)</f>
        <v/>
      </c>
      <c r="AD6970" s="8" t="n"/>
      <c r="AG6970" s="14" t="n"/>
      <c r="AI6970">
        <f>IF($C6970="","",IF(COUNTIF($C$2:$C6970,$C6970)=1,1,0))</f>
        <v/>
      </c>
      <c r="AJ6970">
        <f>IF($AI6970=1,SUMPRODUCT(--($AM$2:$AM$7001&lt;$AM6970))+1,"")</f>
        <v/>
      </c>
      <c r="AK6970">
        <f>IF($C6970="","",IF(OR($P6970=TRUE(),$P6970="TRUE"),1,0))</f>
        <v/>
      </c>
      <c r="AL6970">
        <f>IF($C6970="","",IF(AND($V6970="Yes",SUMPRODUCT((LEN(Settings!$F$6:$F$13)&gt;0)*ISNUMBER(SEARCH(Settings!$F$6:$F$13,$O6970)))=0),1,0))</f>
        <v/>
      </c>
      <c r="AM6970">
        <f>IF($AI6970=1,IFERROR(IF(VALUE($C6970)&lt;100000000,VALUE($C6970),1000000000),IFERROR(IF(VALUE(MID($C6970,2,20))&lt;100000000,VALUE(MID($C6970,2,20)),1000000000),1000000000))+ROW()/100000,"")</f>
        <v/>
      </c>
    </row>
    <row r="6971">
      <c r="E6971" s="14" t="n"/>
      <c r="M6971" s="8">
        <f>IF($C6971="","",L6971*T6971/100)</f>
        <v/>
      </c>
      <c r="S6971" s="8" t="n"/>
      <c r="T6971" s="8" t="n"/>
      <c r="W6971">
        <f>IF($C6971="","",IF($AL6971=1,0,IF($AK6971=1,Settings!$C$6,Settings!$C$7))*100)</f>
        <v/>
      </c>
      <c r="X6971" s="8">
        <f>IF($C6971="","",T6971*W6971/100)</f>
        <v/>
      </c>
      <c r="Y6971" s="8">
        <f>IF($C6971="","",T6971-X6971)</f>
        <v/>
      </c>
      <c r="Z6971" s="8">
        <f>IF($C6971="","",Y6971-M6971)</f>
        <v/>
      </c>
      <c r="AD6971" s="8" t="n"/>
      <c r="AG6971" s="14" t="n"/>
      <c r="AI6971">
        <f>IF($C6971="","",IF(COUNTIF($C$2:$C6971,$C6971)=1,1,0))</f>
        <v/>
      </c>
      <c r="AJ6971">
        <f>IF($AI6971=1,SUMPRODUCT(--($AM$2:$AM$7001&lt;$AM6971))+1,"")</f>
        <v/>
      </c>
      <c r="AK6971">
        <f>IF($C6971="","",IF(OR($P6971=TRUE(),$P6971="TRUE"),1,0))</f>
        <v/>
      </c>
      <c r="AL6971">
        <f>IF($C6971="","",IF(AND($V6971="Yes",SUMPRODUCT((LEN(Settings!$F$6:$F$13)&gt;0)*ISNUMBER(SEARCH(Settings!$F$6:$F$13,$O6971)))=0),1,0))</f>
        <v/>
      </c>
      <c r="AM6971">
        <f>IF($AI6971=1,IFERROR(IF(VALUE($C6971)&lt;100000000,VALUE($C6971),1000000000),IFERROR(IF(VALUE(MID($C6971,2,20))&lt;100000000,VALUE(MID($C6971,2,20)),1000000000),1000000000))+ROW()/100000,"")</f>
        <v/>
      </c>
    </row>
    <row r="6972">
      <c r="E6972" s="14" t="n"/>
      <c r="M6972" s="8">
        <f>IF($C6972="","",L6972*T6972/100)</f>
        <v/>
      </c>
      <c r="S6972" s="8" t="n"/>
      <c r="T6972" s="8" t="n"/>
      <c r="W6972">
        <f>IF($C6972="","",IF($AL6972=1,0,IF($AK6972=1,Settings!$C$6,Settings!$C$7))*100)</f>
        <v/>
      </c>
      <c r="X6972" s="8">
        <f>IF($C6972="","",T6972*W6972/100)</f>
        <v/>
      </c>
      <c r="Y6972" s="8">
        <f>IF($C6972="","",T6972-X6972)</f>
        <v/>
      </c>
      <c r="Z6972" s="8">
        <f>IF($C6972="","",Y6972-M6972)</f>
        <v/>
      </c>
      <c r="AD6972" s="8" t="n"/>
      <c r="AG6972" s="14" t="n"/>
      <c r="AI6972">
        <f>IF($C6972="","",IF(COUNTIF($C$2:$C6972,$C6972)=1,1,0))</f>
        <v/>
      </c>
      <c r="AJ6972">
        <f>IF($AI6972=1,SUMPRODUCT(--($AM$2:$AM$7001&lt;$AM6972))+1,"")</f>
        <v/>
      </c>
      <c r="AK6972">
        <f>IF($C6972="","",IF(OR($P6972=TRUE(),$P6972="TRUE"),1,0))</f>
        <v/>
      </c>
      <c r="AL6972">
        <f>IF($C6972="","",IF(AND($V6972="Yes",SUMPRODUCT((LEN(Settings!$F$6:$F$13)&gt;0)*ISNUMBER(SEARCH(Settings!$F$6:$F$13,$O6972)))=0),1,0))</f>
        <v/>
      </c>
      <c r="AM6972">
        <f>IF($AI6972=1,IFERROR(IF(VALUE($C6972)&lt;100000000,VALUE($C6972),1000000000),IFERROR(IF(VALUE(MID($C6972,2,20))&lt;100000000,VALUE(MID($C6972,2,20)),1000000000),1000000000))+ROW()/100000,"")</f>
        <v/>
      </c>
    </row>
    <row r="6973">
      <c r="E6973" s="14" t="n"/>
      <c r="M6973" s="8">
        <f>IF($C6973="","",L6973*T6973/100)</f>
        <v/>
      </c>
      <c r="S6973" s="8" t="n"/>
      <c r="T6973" s="8" t="n"/>
      <c r="W6973">
        <f>IF($C6973="","",IF($AL6973=1,0,IF($AK6973=1,Settings!$C$6,Settings!$C$7))*100)</f>
        <v/>
      </c>
      <c r="X6973" s="8">
        <f>IF($C6973="","",T6973*W6973/100)</f>
        <v/>
      </c>
      <c r="Y6973" s="8">
        <f>IF($C6973="","",T6973-X6973)</f>
        <v/>
      </c>
      <c r="Z6973" s="8">
        <f>IF($C6973="","",Y6973-M6973)</f>
        <v/>
      </c>
      <c r="AD6973" s="8" t="n"/>
      <c r="AG6973" s="14" t="n"/>
      <c r="AI6973">
        <f>IF($C6973="","",IF(COUNTIF($C$2:$C6973,$C6973)=1,1,0))</f>
        <v/>
      </c>
      <c r="AJ6973">
        <f>IF($AI6973=1,SUMPRODUCT(--($AM$2:$AM$7001&lt;$AM6973))+1,"")</f>
        <v/>
      </c>
      <c r="AK6973">
        <f>IF($C6973="","",IF(OR($P6973=TRUE(),$P6973="TRUE"),1,0))</f>
        <v/>
      </c>
      <c r="AL6973">
        <f>IF($C6973="","",IF(AND($V6973="Yes",SUMPRODUCT((LEN(Settings!$F$6:$F$13)&gt;0)*ISNUMBER(SEARCH(Settings!$F$6:$F$13,$O6973)))=0),1,0))</f>
        <v/>
      </c>
      <c r="AM6973">
        <f>IF($AI6973=1,IFERROR(IF(VALUE($C6973)&lt;100000000,VALUE($C6973),1000000000),IFERROR(IF(VALUE(MID($C6973,2,20))&lt;100000000,VALUE(MID($C6973,2,20)),1000000000),1000000000))+ROW()/100000,"")</f>
        <v/>
      </c>
    </row>
    <row r="6974">
      <c r="E6974" s="14" t="n"/>
      <c r="M6974" s="8">
        <f>IF($C6974="","",L6974*T6974/100)</f>
        <v/>
      </c>
      <c r="S6974" s="8" t="n"/>
      <c r="T6974" s="8" t="n"/>
      <c r="W6974">
        <f>IF($C6974="","",IF($AL6974=1,0,IF($AK6974=1,Settings!$C$6,Settings!$C$7))*100)</f>
        <v/>
      </c>
      <c r="X6974" s="8">
        <f>IF($C6974="","",T6974*W6974/100)</f>
        <v/>
      </c>
      <c r="Y6974" s="8">
        <f>IF($C6974="","",T6974-X6974)</f>
        <v/>
      </c>
      <c r="Z6974" s="8">
        <f>IF($C6974="","",Y6974-M6974)</f>
        <v/>
      </c>
      <c r="AD6974" s="8" t="n"/>
      <c r="AG6974" s="14" t="n"/>
      <c r="AI6974">
        <f>IF($C6974="","",IF(COUNTIF($C$2:$C6974,$C6974)=1,1,0))</f>
        <v/>
      </c>
      <c r="AJ6974">
        <f>IF($AI6974=1,SUMPRODUCT(--($AM$2:$AM$7001&lt;$AM6974))+1,"")</f>
        <v/>
      </c>
      <c r="AK6974">
        <f>IF($C6974="","",IF(OR($P6974=TRUE(),$P6974="TRUE"),1,0))</f>
        <v/>
      </c>
      <c r="AL6974">
        <f>IF($C6974="","",IF(AND($V6974="Yes",SUMPRODUCT((LEN(Settings!$F$6:$F$13)&gt;0)*ISNUMBER(SEARCH(Settings!$F$6:$F$13,$O6974)))=0),1,0))</f>
        <v/>
      </c>
      <c r="AM6974">
        <f>IF($AI6974=1,IFERROR(IF(VALUE($C6974)&lt;100000000,VALUE($C6974),1000000000),IFERROR(IF(VALUE(MID($C6974,2,20))&lt;100000000,VALUE(MID($C6974,2,20)),1000000000),1000000000))+ROW()/100000,"")</f>
        <v/>
      </c>
    </row>
    <row r="6975">
      <c r="E6975" s="14" t="n"/>
      <c r="M6975" s="8">
        <f>IF($C6975="","",L6975*T6975/100)</f>
        <v/>
      </c>
      <c r="S6975" s="8" t="n"/>
      <c r="T6975" s="8" t="n"/>
      <c r="W6975">
        <f>IF($C6975="","",IF($AL6975=1,0,IF($AK6975=1,Settings!$C$6,Settings!$C$7))*100)</f>
        <v/>
      </c>
      <c r="X6975" s="8">
        <f>IF($C6975="","",T6975*W6975/100)</f>
        <v/>
      </c>
      <c r="Y6975" s="8">
        <f>IF($C6975="","",T6975-X6975)</f>
        <v/>
      </c>
      <c r="Z6975" s="8">
        <f>IF($C6975="","",Y6975-M6975)</f>
        <v/>
      </c>
      <c r="AD6975" s="8" t="n"/>
      <c r="AG6975" s="14" t="n"/>
      <c r="AI6975">
        <f>IF($C6975="","",IF(COUNTIF($C$2:$C6975,$C6975)=1,1,0))</f>
        <v/>
      </c>
      <c r="AJ6975">
        <f>IF($AI6975=1,SUMPRODUCT(--($AM$2:$AM$7001&lt;$AM6975))+1,"")</f>
        <v/>
      </c>
      <c r="AK6975">
        <f>IF($C6975="","",IF(OR($P6975=TRUE(),$P6975="TRUE"),1,0))</f>
        <v/>
      </c>
      <c r="AL6975">
        <f>IF($C6975="","",IF(AND($V6975="Yes",SUMPRODUCT((LEN(Settings!$F$6:$F$13)&gt;0)*ISNUMBER(SEARCH(Settings!$F$6:$F$13,$O6975)))=0),1,0))</f>
        <v/>
      </c>
      <c r="AM6975">
        <f>IF($AI6975=1,IFERROR(IF(VALUE($C6975)&lt;100000000,VALUE($C6975),1000000000),IFERROR(IF(VALUE(MID($C6975,2,20))&lt;100000000,VALUE(MID($C6975,2,20)),1000000000),1000000000))+ROW()/100000,"")</f>
        <v/>
      </c>
    </row>
    <row r="6976">
      <c r="E6976" s="14" t="n"/>
      <c r="M6976" s="8">
        <f>IF($C6976="","",L6976*T6976/100)</f>
        <v/>
      </c>
      <c r="S6976" s="8" t="n"/>
      <c r="T6976" s="8" t="n"/>
      <c r="W6976">
        <f>IF($C6976="","",IF($AL6976=1,0,IF($AK6976=1,Settings!$C$6,Settings!$C$7))*100)</f>
        <v/>
      </c>
      <c r="X6976" s="8">
        <f>IF($C6976="","",T6976*W6976/100)</f>
        <v/>
      </c>
      <c r="Y6976" s="8">
        <f>IF($C6976="","",T6976-X6976)</f>
        <v/>
      </c>
      <c r="Z6976" s="8">
        <f>IF($C6976="","",Y6976-M6976)</f>
        <v/>
      </c>
      <c r="AD6976" s="8" t="n"/>
      <c r="AG6976" s="14" t="n"/>
      <c r="AI6976">
        <f>IF($C6976="","",IF(COUNTIF($C$2:$C6976,$C6976)=1,1,0))</f>
        <v/>
      </c>
      <c r="AJ6976">
        <f>IF($AI6976=1,SUMPRODUCT(--($AM$2:$AM$7001&lt;$AM6976))+1,"")</f>
        <v/>
      </c>
      <c r="AK6976">
        <f>IF($C6976="","",IF(OR($P6976=TRUE(),$P6976="TRUE"),1,0))</f>
        <v/>
      </c>
      <c r="AL6976">
        <f>IF($C6976="","",IF(AND($V6976="Yes",SUMPRODUCT((LEN(Settings!$F$6:$F$13)&gt;0)*ISNUMBER(SEARCH(Settings!$F$6:$F$13,$O6976)))=0),1,0))</f>
        <v/>
      </c>
      <c r="AM6976">
        <f>IF($AI6976=1,IFERROR(IF(VALUE($C6976)&lt;100000000,VALUE($C6976),1000000000),IFERROR(IF(VALUE(MID($C6976,2,20))&lt;100000000,VALUE(MID($C6976,2,20)),1000000000),1000000000))+ROW()/100000,"")</f>
        <v/>
      </c>
    </row>
    <row r="6977">
      <c r="E6977" s="14" t="n"/>
      <c r="M6977" s="8">
        <f>IF($C6977="","",L6977*T6977/100)</f>
        <v/>
      </c>
      <c r="S6977" s="8" t="n"/>
      <c r="T6977" s="8" t="n"/>
      <c r="W6977">
        <f>IF($C6977="","",IF($AL6977=1,0,IF($AK6977=1,Settings!$C$6,Settings!$C$7))*100)</f>
        <v/>
      </c>
      <c r="X6977" s="8">
        <f>IF($C6977="","",T6977*W6977/100)</f>
        <v/>
      </c>
      <c r="Y6977" s="8">
        <f>IF($C6977="","",T6977-X6977)</f>
        <v/>
      </c>
      <c r="Z6977" s="8">
        <f>IF($C6977="","",Y6977-M6977)</f>
        <v/>
      </c>
      <c r="AD6977" s="8" t="n"/>
      <c r="AG6977" s="14" t="n"/>
      <c r="AI6977">
        <f>IF($C6977="","",IF(COUNTIF($C$2:$C6977,$C6977)=1,1,0))</f>
        <v/>
      </c>
      <c r="AJ6977">
        <f>IF($AI6977=1,SUMPRODUCT(--($AM$2:$AM$7001&lt;$AM6977))+1,"")</f>
        <v/>
      </c>
      <c r="AK6977">
        <f>IF($C6977="","",IF(OR($P6977=TRUE(),$P6977="TRUE"),1,0))</f>
        <v/>
      </c>
      <c r="AL6977">
        <f>IF($C6977="","",IF(AND($V6977="Yes",SUMPRODUCT((LEN(Settings!$F$6:$F$13)&gt;0)*ISNUMBER(SEARCH(Settings!$F$6:$F$13,$O6977)))=0),1,0))</f>
        <v/>
      </c>
      <c r="AM6977">
        <f>IF($AI6977=1,IFERROR(IF(VALUE($C6977)&lt;100000000,VALUE($C6977),1000000000),IFERROR(IF(VALUE(MID($C6977,2,20))&lt;100000000,VALUE(MID($C6977,2,20)),1000000000),1000000000))+ROW()/100000,"")</f>
        <v/>
      </c>
    </row>
    <row r="6978">
      <c r="E6978" s="14" t="n"/>
      <c r="M6978" s="8">
        <f>IF($C6978="","",L6978*T6978/100)</f>
        <v/>
      </c>
      <c r="S6978" s="8" t="n"/>
      <c r="T6978" s="8" t="n"/>
      <c r="W6978">
        <f>IF($C6978="","",IF($AL6978=1,0,IF($AK6978=1,Settings!$C$6,Settings!$C$7))*100)</f>
        <v/>
      </c>
      <c r="X6978" s="8">
        <f>IF($C6978="","",T6978*W6978/100)</f>
        <v/>
      </c>
      <c r="Y6978" s="8">
        <f>IF($C6978="","",T6978-X6978)</f>
        <v/>
      </c>
      <c r="Z6978" s="8">
        <f>IF($C6978="","",Y6978-M6978)</f>
        <v/>
      </c>
      <c r="AD6978" s="8" t="n"/>
      <c r="AG6978" s="14" t="n"/>
      <c r="AI6978">
        <f>IF($C6978="","",IF(COUNTIF($C$2:$C6978,$C6978)=1,1,0))</f>
        <v/>
      </c>
      <c r="AJ6978">
        <f>IF($AI6978=1,SUMPRODUCT(--($AM$2:$AM$7001&lt;$AM6978))+1,"")</f>
        <v/>
      </c>
      <c r="AK6978">
        <f>IF($C6978="","",IF(OR($P6978=TRUE(),$P6978="TRUE"),1,0))</f>
        <v/>
      </c>
      <c r="AL6978">
        <f>IF($C6978="","",IF(AND($V6978="Yes",SUMPRODUCT((LEN(Settings!$F$6:$F$13)&gt;0)*ISNUMBER(SEARCH(Settings!$F$6:$F$13,$O6978)))=0),1,0))</f>
        <v/>
      </c>
      <c r="AM6978">
        <f>IF($AI6978=1,IFERROR(IF(VALUE($C6978)&lt;100000000,VALUE($C6978),1000000000),IFERROR(IF(VALUE(MID($C6978,2,20))&lt;100000000,VALUE(MID($C6978,2,20)),1000000000),1000000000))+ROW()/100000,"")</f>
        <v/>
      </c>
    </row>
    <row r="6979">
      <c r="E6979" s="14" t="n"/>
      <c r="M6979" s="8">
        <f>IF($C6979="","",L6979*T6979/100)</f>
        <v/>
      </c>
      <c r="S6979" s="8" t="n"/>
      <c r="T6979" s="8" t="n"/>
      <c r="W6979">
        <f>IF($C6979="","",IF($AL6979=1,0,IF($AK6979=1,Settings!$C$6,Settings!$C$7))*100)</f>
        <v/>
      </c>
      <c r="X6979" s="8">
        <f>IF($C6979="","",T6979*W6979/100)</f>
        <v/>
      </c>
      <c r="Y6979" s="8">
        <f>IF($C6979="","",T6979-X6979)</f>
        <v/>
      </c>
      <c r="Z6979" s="8">
        <f>IF($C6979="","",Y6979-M6979)</f>
        <v/>
      </c>
      <c r="AD6979" s="8" t="n"/>
      <c r="AG6979" s="14" t="n"/>
      <c r="AI6979">
        <f>IF($C6979="","",IF(COUNTIF($C$2:$C6979,$C6979)=1,1,0))</f>
        <v/>
      </c>
      <c r="AJ6979">
        <f>IF($AI6979=1,SUMPRODUCT(--($AM$2:$AM$7001&lt;$AM6979))+1,"")</f>
        <v/>
      </c>
      <c r="AK6979">
        <f>IF($C6979="","",IF(OR($P6979=TRUE(),$P6979="TRUE"),1,0))</f>
        <v/>
      </c>
      <c r="AL6979">
        <f>IF($C6979="","",IF(AND($V6979="Yes",SUMPRODUCT((LEN(Settings!$F$6:$F$13)&gt;0)*ISNUMBER(SEARCH(Settings!$F$6:$F$13,$O6979)))=0),1,0))</f>
        <v/>
      </c>
      <c r="AM6979">
        <f>IF($AI6979=1,IFERROR(IF(VALUE($C6979)&lt;100000000,VALUE($C6979),1000000000),IFERROR(IF(VALUE(MID($C6979,2,20))&lt;100000000,VALUE(MID($C6979,2,20)),1000000000),1000000000))+ROW()/100000,"")</f>
        <v/>
      </c>
    </row>
    <row r="6980">
      <c r="E6980" s="14" t="n"/>
      <c r="M6980" s="8">
        <f>IF($C6980="","",L6980*T6980/100)</f>
        <v/>
      </c>
      <c r="S6980" s="8" t="n"/>
      <c r="T6980" s="8" t="n"/>
      <c r="W6980">
        <f>IF($C6980="","",IF($AL6980=1,0,IF($AK6980=1,Settings!$C$6,Settings!$C$7))*100)</f>
        <v/>
      </c>
      <c r="X6980" s="8">
        <f>IF($C6980="","",T6980*W6980/100)</f>
        <v/>
      </c>
      <c r="Y6980" s="8">
        <f>IF($C6980="","",T6980-X6980)</f>
        <v/>
      </c>
      <c r="Z6980" s="8">
        <f>IF($C6980="","",Y6980-M6980)</f>
        <v/>
      </c>
      <c r="AD6980" s="8" t="n"/>
      <c r="AG6980" s="14" t="n"/>
      <c r="AI6980">
        <f>IF($C6980="","",IF(COUNTIF($C$2:$C6980,$C6980)=1,1,0))</f>
        <v/>
      </c>
      <c r="AJ6980">
        <f>IF($AI6980=1,SUMPRODUCT(--($AM$2:$AM$7001&lt;$AM6980))+1,"")</f>
        <v/>
      </c>
      <c r="AK6980">
        <f>IF($C6980="","",IF(OR($P6980=TRUE(),$P6980="TRUE"),1,0))</f>
        <v/>
      </c>
      <c r="AL6980">
        <f>IF($C6980="","",IF(AND($V6980="Yes",SUMPRODUCT((LEN(Settings!$F$6:$F$13)&gt;0)*ISNUMBER(SEARCH(Settings!$F$6:$F$13,$O6980)))=0),1,0))</f>
        <v/>
      </c>
      <c r="AM6980">
        <f>IF($AI6980=1,IFERROR(IF(VALUE($C6980)&lt;100000000,VALUE($C6980),1000000000),IFERROR(IF(VALUE(MID($C6980,2,20))&lt;100000000,VALUE(MID($C6980,2,20)),1000000000),1000000000))+ROW()/100000,"")</f>
        <v/>
      </c>
    </row>
    <row r="6981">
      <c r="E6981" s="14" t="n"/>
      <c r="M6981" s="8">
        <f>IF($C6981="","",L6981*T6981/100)</f>
        <v/>
      </c>
      <c r="S6981" s="8" t="n"/>
      <c r="T6981" s="8" t="n"/>
      <c r="W6981">
        <f>IF($C6981="","",IF($AL6981=1,0,IF($AK6981=1,Settings!$C$6,Settings!$C$7))*100)</f>
        <v/>
      </c>
      <c r="X6981" s="8">
        <f>IF($C6981="","",T6981*W6981/100)</f>
        <v/>
      </c>
      <c r="Y6981" s="8">
        <f>IF($C6981="","",T6981-X6981)</f>
        <v/>
      </c>
      <c r="Z6981" s="8">
        <f>IF($C6981="","",Y6981-M6981)</f>
        <v/>
      </c>
      <c r="AD6981" s="8" t="n"/>
      <c r="AG6981" s="14" t="n"/>
      <c r="AI6981">
        <f>IF($C6981="","",IF(COUNTIF($C$2:$C6981,$C6981)=1,1,0))</f>
        <v/>
      </c>
      <c r="AJ6981">
        <f>IF($AI6981=1,SUMPRODUCT(--($AM$2:$AM$7001&lt;$AM6981))+1,"")</f>
        <v/>
      </c>
      <c r="AK6981">
        <f>IF($C6981="","",IF(OR($P6981=TRUE(),$P6981="TRUE"),1,0))</f>
        <v/>
      </c>
      <c r="AL6981">
        <f>IF($C6981="","",IF(AND($V6981="Yes",SUMPRODUCT((LEN(Settings!$F$6:$F$13)&gt;0)*ISNUMBER(SEARCH(Settings!$F$6:$F$13,$O6981)))=0),1,0))</f>
        <v/>
      </c>
      <c r="AM6981">
        <f>IF($AI6981=1,IFERROR(IF(VALUE($C6981)&lt;100000000,VALUE($C6981),1000000000),IFERROR(IF(VALUE(MID($C6981,2,20))&lt;100000000,VALUE(MID($C6981,2,20)),1000000000),1000000000))+ROW()/100000,"")</f>
        <v/>
      </c>
    </row>
    <row r="6982">
      <c r="E6982" s="14" t="n"/>
      <c r="M6982" s="8">
        <f>IF($C6982="","",L6982*T6982/100)</f>
        <v/>
      </c>
      <c r="S6982" s="8" t="n"/>
      <c r="T6982" s="8" t="n"/>
      <c r="W6982">
        <f>IF($C6982="","",IF($AL6982=1,0,IF($AK6982=1,Settings!$C$6,Settings!$C$7))*100)</f>
        <v/>
      </c>
      <c r="X6982" s="8">
        <f>IF($C6982="","",T6982*W6982/100)</f>
        <v/>
      </c>
      <c r="Y6982" s="8">
        <f>IF($C6982="","",T6982-X6982)</f>
        <v/>
      </c>
      <c r="Z6982" s="8">
        <f>IF($C6982="","",Y6982-M6982)</f>
        <v/>
      </c>
      <c r="AD6982" s="8" t="n"/>
      <c r="AG6982" s="14" t="n"/>
      <c r="AI6982">
        <f>IF($C6982="","",IF(COUNTIF($C$2:$C6982,$C6982)=1,1,0))</f>
        <v/>
      </c>
      <c r="AJ6982">
        <f>IF($AI6982=1,SUMPRODUCT(--($AM$2:$AM$7001&lt;$AM6982))+1,"")</f>
        <v/>
      </c>
      <c r="AK6982">
        <f>IF($C6982="","",IF(OR($P6982=TRUE(),$P6982="TRUE"),1,0))</f>
        <v/>
      </c>
      <c r="AL6982">
        <f>IF($C6982="","",IF(AND($V6982="Yes",SUMPRODUCT((LEN(Settings!$F$6:$F$13)&gt;0)*ISNUMBER(SEARCH(Settings!$F$6:$F$13,$O6982)))=0),1,0))</f>
        <v/>
      </c>
      <c r="AM6982">
        <f>IF($AI6982=1,IFERROR(IF(VALUE($C6982)&lt;100000000,VALUE($C6982),1000000000),IFERROR(IF(VALUE(MID($C6982,2,20))&lt;100000000,VALUE(MID($C6982,2,20)),1000000000),1000000000))+ROW()/100000,"")</f>
        <v/>
      </c>
    </row>
    <row r="6983">
      <c r="E6983" s="14" t="n"/>
      <c r="M6983" s="8">
        <f>IF($C6983="","",L6983*T6983/100)</f>
        <v/>
      </c>
      <c r="S6983" s="8" t="n"/>
      <c r="T6983" s="8" t="n"/>
      <c r="W6983">
        <f>IF($C6983="","",IF($AL6983=1,0,IF($AK6983=1,Settings!$C$6,Settings!$C$7))*100)</f>
        <v/>
      </c>
      <c r="X6983" s="8">
        <f>IF($C6983="","",T6983*W6983/100)</f>
        <v/>
      </c>
      <c r="Y6983" s="8">
        <f>IF($C6983="","",T6983-X6983)</f>
        <v/>
      </c>
      <c r="Z6983" s="8">
        <f>IF($C6983="","",Y6983-M6983)</f>
        <v/>
      </c>
      <c r="AD6983" s="8" t="n"/>
      <c r="AG6983" s="14" t="n"/>
      <c r="AI6983">
        <f>IF($C6983="","",IF(COUNTIF($C$2:$C6983,$C6983)=1,1,0))</f>
        <v/>
      </c>
      <c r="AJ6983">
        <f>IF($AI6983=1,SUMPRODUCT(--($AM$2:$AM$7001&lt;$AM6983))+1,"")</f>
        <v/>
      </c>
      <c r="AK6983">
        <f>IF($C6983="","",IF(OR($P6983=TRUE(),$P6983="TRUE"),1,0))</f>
        <v/>
      </c>
      <c r="AL6983">
        <f>IF($C6983="","",IF(AND($V6983="Yes",SUMPRODUCT((LEN(Settings!$F$6:$F$13)&gt;0)*ISNUMBER(SEARCH(Settings!$F$6:$F$13,$O6983)))=0),1,0))</f>
        <v/>
      </c>
      <c r="AM6983">
        <f>IF($AI6983=1,IFERROR(IF(VALUE($C6983)&lt;100000000,VALUE($C6983),1000000000),IFERROR(IF(VALUE(MID($C6983,2,20))&lt;100000000,VALUE(MID($C6983,2,20)),1000000000),1000000000))+ROW()/100000,"")</f>
        <v/>
      </c>
    </row>
    <row r="6984">
      <c r="E6984" s="14" t="n"/>
      <c r="M6984" s="8">
        <f>IF($C6984="","",L6984*T6984/100)</f>
        <v/>
      </c>
      <c r="S6984" s="8" t="n"/>
      <c r="T6984" s="8" t="n"/>
      <c r="W6984">
        <f>IF($C6984="","",IF($AL6984=1,0,IF($AK6984=1,Settings!$C$6,Settings!$C$7))*100)</f>
        <v/>
      </c>
      <c r="X6984" s="8">
        <f>IF($C6984="","",T6984*W6984/100)</f>
        <v/>
      </c>
      <c r="Y6984" s="8">
        <f>IF($C6984="","",T6984-X6984)</f>
        <v/>
      </c>
      <c r="Z6984" s="8">
        <f>IF($C6984="","",Y6984-M6984)</f>
        <v/>
      </c>
      <c r="AD6984" s="8" t="n"/>
      <c r="AG6984" s="14" t="n"/>
      <c r="AI6984">
        <f>IF($C6984="","",IF(COUNTIF($C$2:$C6984,$C6984)=1,1,0))</f>
        <v/>
      </c>
      <c r="AJ6984">
        <f>IF($AI6984=1,SUMPRODUCT(--($AM$2:$AM$7001&lt;$AM6984))+1,"")</f>
        <v/>
      </c>
      <c r="AK6984">
        <f>IF($C6984="","",IF(OR($P6984=TRUE(),$P6984="TRUE"),1,0))</f>
        <v/>
      </c>
      <c r="AL6984">
        <f>IF($C6984="","",IF(AND($V6984="Yes",SUMPRODUCT((LEN(Settings!$F$6:$F$13)&gt;0)*ISNUMBER(SEARCH(Settings!$F$6:$F$13,$O6984)))=0),1,0))</f>
        <v/>
      </c>
      <c r="AM6984">
        <f>IF($AI6984=1,IFERROR(IF(VALUE($C6984)&lt;100000000,VALUE($C6984),1000000000),IFERROR(IF(VALUE(MID($C6984,2,20))&lt;100000000,VALUE(MID($C6984,2,20)),1000000000),1000000000))+ROW()/100000,"")</f>
        <v/>
      </c>
    </row>
    <row r="6985">
      <c r="E6985" s="14" t="n"/>
      <c r="M6985" s="8">
        <f>IF($C6985="","",L6985*T6985/100)</f>
        <v/>
      </c>
      <c r="S6985" s="8" t="n"/>
      <c r="T6985" s="8" t="n"/>
      <c r="W6985">
        <f>IF($C6985="","",IF($AL6985=1,0,IF($AK6985=1,Settings!$C$6,Settings!$C$7))*100)</f>
        <v/>
      </c>
      <c r="X6985" s="8">
        <f>IF($C6985="","",T6985*W6985/100)</f>
        <v/>
      </c>
      <c r="Y6985" s="8">
        <f>IF($C6985="","",T6985-X6985)</f>
        <v/>
      </c>
      <c r="Z6985" s="8">
        <f>IF($C6985="","",Y6985-M6985)</f>
        <v/>
      </c>
      <c r="AD6985" s="8" t="n"/>
      <c r="AG6985" s="14" t="n"/>
      <c r="AI6985">
        <f>IF($C6985="","",IF(COUNTIF($C$2:$C6985,$C6985)=1,1,0))</f>
        <v/>
      </c>
      <c r="AJ6985">
        <f>IF($AI6985=1,SUMPRODUCT(--($AM$2:$AM$7001&lt;$AM6985))+1,"")</f>
        <v/>
      </c>
      <c r="AK6985">
        <f>IF($C6985="","",IF(OR($P6985=TRUE(),$P6985="TRUE"),1,0))</f>
        <v/>
      </c>
      <c r="AL6985">
        <f>IF($C6985="","",IF(AND($V6985="Yes",SUMPRODUCT((LEN(Settings!$F$6:$F$13)&gt;0)*ISNUMBER(SEARCH(Settings!$F$6:$F$13,$O6985)))=0),1,0))</f>
        <v/>
      </c>
      <c r="AM6985">
        <f>IF($AI6985=1,IFERROR(IF(VALUE($C6985)&lt;100000000,VALUE($C6985),1000000000),IFERROR(IF(VALUE(MID($C6985,2,20))&lt;100000000,VALUE(MID($C6985,2,20)),1000000000),1000000000))+ROW()/100000,"")</f>
        <v/>
      </c>
    </row>
    <row r="6986">
      <c r="E6986" s="14" t="n"/>
      <c r="M6986" s="8">
        <f>IF($C6986="","",L6986*T6986/100)</f>
        <v/>
      </c>
      <c r="S6986" s="8" t="n"/>
      <c r="T6986" s="8" t="n"/>
      <c r="W6986">
        <f>IF($C6986="","",IF($AL6986=1,0,IF($AK6986=1,Settings!$C$6,Settings!$C$7))*100)</f>
        <v/>
      </c>
      <c r="X6986" s="8">
        <f>IF($C6986="","",T6986*W6986/100)</f>
        <v/>
      </c>
      <c r="Y6986" s="8">
        <f>IF($C6986="","",T6986-X6986)</f>
        <v/>
      </c>
      <c r="Z6986" s="8">
        <f>IF($C6986="","",Y6986-M6986)</f>
        <v/>
      </c>
      <c r="AD6986" s="8" t="n"/>
      <c r="AG6986" s="14" t="n"/>
      <c r="AI6986">
        <f>IF($C6986="","",IF(COUNTIF($C$2:$C6986,$C6986)=1,1,0))</f>
        <v/>
      </c>
      <c r="AJ6986">
        <f>IF($AI6986=1,SUMPRODUCT(--($AM$2:$AM$7001&lt;$AM6986))+1,"")</f>
        <v/>
      </c>
      <c r="AK6986">
        <f>IF($C6986="","",IF(OR($P6986=TRUE(),$P6986="TRUE"),1,0))</f>
        <v/>
      </c>
      <c r="AL6986">
        <f>IF($C6986="","",IF(AND($V6986="Yes",SUMPRODUCT((LEN(Settings!$F$6:$F$13)&gt;0)*ISNUMBER(SEARCH(Settings!$F$6:$F$13,$O6986)))=0),1,0))</f>
        <v/>
      </c>
      <c r="AM6986">
        <f>IF($AI6986=1,IFERROR(IF(VALUE($C6986)&lt;100000000,VALUE($C6986),1000000000),IFERROR(IF(VALUE(MID($C6986,2,20))&lt;100000000,VALUE(MID($C6986,2,20)),1000000000),1000000000))+ROW()/100000,"")</f>
        <v/>
      </c>
    </row>
    <row r="6987">
      <c r="E6987" s="14" t="n"/>
      <c r="M6987" s="8">
        <f>IF($C6987="","",L6987*T6987/100)</f>
        <v/>
      </c>
      <c r="S6987" s="8" t="n"/>
      <c r="T6987" s="8" t="n"/>
      <c r="W6987">
        <f>IF($C6987="","",IF($AL6987=1,0,IF($AK6987=1,Settings!$C$6,Settings!$C$7))*100)</f>
        <v/>
      </c>
      <c r="X6987" s="8">
        <f>IF($C6987="","",T6987*W6987/100)</f>
        <v/>
      </c>
      <c r="Y6987" s="8">
        <f>IF($C6987="","",T6987-X6987)</f>
        <v/>
      </c>
      <c r="Z6987" s="8">
        <f>IF($C6987="","",Y6987-M6987)</f>
        <v/>
      </c>
      <c r="AD6987" s="8" t="n"/>
      <c r="AG6987" s="14" t="n"/>
      <c r="AI6987">
        <f>IF($C6987="","",IF(COUNTIF($C$2:$C6987,$C6987)=1,1,0))</f>
        <v/>
      </c>
      <c r="AJ6987">
        <f>IF($AI6987=1,SUMPRODUCT(--($AM$2:$AM$7001&lt;$AM6987))+1,"")</f>
        <v/>
      </c>
      <c r="AK6987">
        <f>IF($C6987="","",IF(OR($P6987=TRUE(),$P6987="TRUE"),1,0))</f>
        <v/>
      </c>
      <c r="AL6987">
        <f>IF($C6987="","",IF(AND($V6987="Yes",SUMPRODUCT((LEN(Settings!$F$6:$F$13)&gt;0)*ISNUMBER(SEARCH(Settings!$F$6:$F$13,$O6987)))=0),1,0))</f>
        <v/>
      </c>
      <c r="AM6987">
        <f>IF($AI6987=1,IFERROR(IF(VALUE($C6987)&lt;100000000,VALUE($C6987),1000000000),IFERROR(IF(VALUE(MID($C6987,2,20))&lt;100000000,VALUE(MID($C6987,2,20)),1000000000),1000000000))+ROW()/100000,"")</f>
        <v/>
      </c>
    </row>
    <row r="6988">
      <c r="E6988" s="14" t="n"/>
      <c r="M6988" s="8">
        <f>IF($C6988="","",L6988*T6988/100)</f>
        <v/>
      </c>
      <c r="S6988" s="8" t="n"/>
      <c r="T6988" s="8" t="n"/>
      <c r="W6988">
        <f>IF($C6988="","",IF($AL6988=1,0,IF($AK6988=1,Settings!$C$6,Settings!$C$7))*100)</f>
        <v/>
      </c>
      <c r="X6988" s="8">
        <f>IF($C6988="","",T6988*W6988/100)</f>
        <v/>
      </c>
      <c r="Y6988" s="8">
        <f>IF($C6988="","",T6988-X6988)</f>
        <v/>
      </c>
      <c r="Z6988" s="8">
        <f>IF($C6988="","",Y6988-M6988)</f>
        <v/>
      </c>
      <c r="AD6988" s="8" t="n"/>
      <c r="AG6988" s="14" t="n"/>
      <c r="AI6988">
        <f>IF($C6988="","",IF(COUNTIF($C$2:$C6988,$C6988)=1,1,0))</f>
        <v/>
      </c>
      <c r="AJ6988">
        <f>IF($AI6988=1,SUMPRODUCT(--($AM$2:$AM$7001&lt;$AM6988))+1,"")</f>
        <v/>
      </c>
      <c r="AK6988">
        <f>IF($C6988="","",IF(OR($P6988=TRUE(),$P6988="TRUE"),1,0))</f>
        <v/>
      </c>
      <c r="AL6988">
        <f>IF($C6988="","",IF(AND($V6988="Yes",SUMPRODUCT((LEN(Settings!$F$6:$F$13)&gt;0)*ISNUMBER(SEARCH(Settings!$F$6:$F$13,$O6988)))=0),1,0))</f>
        <v/>
      </c>
      <c r="AM6988">
        <f>IF($AI6988=1,IFERROR(IF(VALUE($C6988)&lt;100000000,VALUE($C6988),1000000000),IFERROR(IF(VALUE(MID($C6988,2,20))&lt;100000000,VALUE(MID($C6988,2,20)),1000000000),1000000000))+ROW()/100000,"")</f>
        <v/>
      </c>
    </row>
    <row r="6989">
      <c r="E6989" s="14" t="n"/>
      <c r="M6989" s="8">
        <f>IF($C6989="","",L6989*T6989/100)</f>
        <v/>
      </c>
      <c r="S6989" s="8" t="n"/>
      <c r="T6989" s="8" t="n"/>
      <c r="W6989">
        <f>IF($C6989="","",IF($AL6989=1,0,IF($AK6989=1,Settings!$C$6,Settings!$C$7))*100)</f>
        <v/>
      </c>
      <c r="X6989" s="8">
        <f>IF($C6989="","",T6989*W6989/100)</f>
        <v/>
      </c>
      <c r="Y6989" s="8">
        <f>IF($C6989="","",T6989-X6989)</f>
        <v/>
      </c>
      <c r="Z6989" s="8">
        <f>IF($C6989="","",Y6989-M6989)</f>
        <v/>
      </c>
      <c r="AD6989" s="8" t="n"/>
      <c r="AG6989" s="14" t="n"/>
      <c r="AI6989">
        <f>IF($C6989="","",IF(COUNTIF($C$2:$C6989,$C6989)=1,1,0))</f>
        <v/>
      </c>
      <c r="AJ6989">
        <f>IF($AI6989=1,SUMPRODUCT(--($AM$2:$AM$7001&lt;$AM6989))+1,"")</f>
        <v/>
      </c>
      <c r="AK6989">
        <f>IF($C6989="","",IF(OR($P6989=TRUE(),$P6989="TRUE"),1,0))</f>
        <v/>
      </c>
      <c r="AL6989">
        <f>IF($C6989="","",IF(AND($V6989="Yes",SUMPRODUCT((LEN(Settings!$F$6:$F$13)&gt;0)*ISNUMBER(SEARCH(Settings!$F$6:$F$13,$O6989)))=0),1,0))</f>
        <v/>
      </c>
      <c r="AM6989">
        <f>IF($AI6989=1,IFERROR(IF(VALUE($C6989)&lt;100000000,VALUE($C6989),1000000000),IFERROR(IF(VALUE(MID($C6989,2,20))&lt;100000000,VALUE(MID($C6989,2,20)),1000000000),1000000000))+ROW()/100000,"")</f>
        <v/>
      </c>
    </row>
    <row r="6990">
      <c r="E6990" s="14" t="n"/>
      <c r="M6990" s="8">
        <f>IF($C6990="","",L6990*T6990/100)</f>
        <v/>
      </c>
      <c r="S6990" s="8" t="n"/>
      <c r="T6990" s="8" t="n"/>
      <c r="W6990">
        <f>IF($C6990="","",IF($AL6990=1,0,IF($AK6990=1,Settings!$C$6,Settings!$C$7))*100)</f>
        <v/>
      </c>
      <c r="X6990" s="8">
        <f>IF($C6990="","",T6990*W6990/100)</f>
        <v/>
      </c>
      <c r="Y6990" s="8">
        <f>IF($C6990="","",T6990-X6990)</f>
        <v/>
      </c>
      <c r="Z6990" s="8">
        <f>IF($C6990="","",Y6990-M6990)</f>
        <v/>
      </c>
      <c r="AD6990" s="8" t="n"/>
      <c r="AG6990" s="14" t="n"/>
      <c r="AI6990">
        <f>IF($C6990="","",IF(COUNTIF($C$2:$C6990,$C6990)=1,1,0))</f>
        <v/>
      </c>
      <c r="AJ6990">
        <f>IF($AI6990=1,SUMPRODUCT(--($AM$2:$AM$7001&lt;$AM6990))+1,"")</f>
        <v/>
      </c>
      <c r="AK6990">
        <f>IF($C6990="","",IF(OR($P6990=TRUE(),$P6990="TRUE"),1,0))</f>
        <v/>
      </c>
      <c r="AL6990">
        <f>IF($C6990="","",IF(AND($V6990="Yes",SUMPRODUCT((LEN(Settings!$F$6:$F$13)&gt;0)*ISNUMBER(SEARCH(Settings!$F$6:$F$13,$O6990)))=0),1,0))</f>
        <v/>
      </c>
      <c r="AM6990">
        <f>IF($AI6990=1,IFERROR(IF(VALUE($C6990)&lt;100000000,VALUE($C6990),1000000000),IFERROR(IF(VALUE(MID($C6990,2,20))&lt;100000000,VALUE(MID($C6990,2,20)),1000000000),1000000000))+ROW()/100000,"")</f>
        <v/>
      </c>
    </row>
    <row r="6991">
      <c r="E6991" s="14" t="n"/>
      <c r="M6991" s="8">
        <f>IF($C6991="","",L6991*T6991/100)</f>
        <v/>
      </c>
      <c r="S6991" s="8" t="n"/>
      <c r="T6991" s="8" t="n"/>
      <c r="W6991">
        <f>IF($C6991="","",IF($AL6991=1,0,IF($AK6991=1,Settings!$C$6,Settings!$C$7))*100)</f>
        <v/>
      </c>
      <c r="X6991" s="8">
        <f>IF($C6991="","",T6991*W6991/100)</f>
        <v/>
      </c>
      <c r="Y6991" s="8">
        <f>IF($C6991="","",T6991-X6991)</f>
        <v/>
      </c>
      <c r="Z6991" s="8">
        <f>IF($C6991="","",Y6991-M6991)</f>
        <v/>
      </c>
      <c r="AD6991" s="8" t="n"/>
      <c r="AG6991" s="14" t="n"/>
      <c r="AI6991">
        <f>IF($C6991="","",IF(COUNTIF($C$2:$C6991,$C6991)=1,1,0))</f>
        <v/>
      </c>
      <c r="AJ6991">
        <f>IF($AI6991=1,SUMPRODUCT(--($AM$2:$AM$7001&lt;$AM6991))+1,"")</f>
        <v/>
      </c>
      <c r="AK6991">
        <f>IF($C6991="","",IF(OR($P6991=TRUE(),$P6991="TRUE"),1,0))</f>
        <v/>
      </c>
      <c r="AL6991">
        <f>IF($C6991="","",IF(AND($V6991="Yes",SUMPRODUCT((LEN(Settings!$F$6:$F$13)&gt;0)*ISNUMBER(SEARCH(Settings!$F$6:$F$13,$O6991)))=0),1,0))</f>
        <v/>
      </c>
      <c r="AM6991">
        <f>IF($AI6991=1,IFERROR(IF(VALUE($C6991)&lt;100000000,VALUE($C6991),1000000000),IFERROR(IF(VALUE(MID($C6991,2,20))&lt;100000000,VALUE(MID($C6991,2,20)),1000000000),1000000000))+ROW()/100000,"")</f>
        <v/>
      </c>
    </row>
    <row r="6992">
      <c r="E6992" s="14" t="n"/>
      <c r="M6992" s="8">
        <f>IF($C6992="","",L6992*T6992/100)</f>
        <v/>
      </c>
      <c r="S6992" s="8" t="n"/>
      <c r="T6992" s="8" t="n"/>
      <c r="W6992">
        <f>IF($C6992="","",IF($AL6992=1,0,IF($AK6992=1,Settings!$C$6,Settings!$C$7))*100)</f>
        <v/>
      </c>
      <c r="X6992" s="8">
        <f>IF($C6992="","",T6992*W6992/100)</f>
        <v/>
      </c>
      <c r="Y6992" s="8">
        <f>IF($C6992="","",T6992-X6992)</f>
        <v/>
      </c>
      <c r="Z6992" s="8">
        <f>IF($C6992="","",Y6992-M6992)</f>
        <v/>
      </c>
      <c r="AD6992" s="8" t="n"/>
      <c r="AG6992" s="14" t="n"/>
      <c r="AI6992">
        <f>IF($C6992="","",IF(COUNTIF($C$2:$C6992,$C6992)=1,1,0))</f>
        <v/>
      </c>
      <c r="AJ6992">
        <f>IF($AI6992=1,SUMPRODUCT(--($AM$2:$AM$7001&lt;$AM6992))+1,"")</f>
        <v/>
      </c>
      <c r="AK6992">
        <f>IF($C6992="","",IF(OR($P6992=TRUE(),$P6992="TRUE"),1,0))</f>
        <v/>
      </c>
      <c r="AL6992">
        <f>IF($C6992="","",IF(AND($V6992="Yes",SUMPRODUCT((LEN(Settings!$F$6:$F$13)&gt;0)*ISNUMBER(SEARCH(Settings!$F$6:$F$13,$O6992)))=0),1,0))</f>
        <v/>
      </c>
      <c r="AM6992">
        <f>IF($AI6992=1,IFERROR(IF(VALUE($C6992)&lt;100000000,VALUE($C6992),1000000000),IFERROR(IF(VALUE(MID($C6992,2,20))&lt;100000000,VALUE(MID($C6992,2,20)),1000000000),1000000000))+ROW()/100000,"")</f>
        <v/>
      </c>
    </row>
    <row r="6993">
      <c r="E6993" s="14" t="n"/>
      <c r="M6993" s="8">
        <f>IF($C6993="","",L6993*T6993/100)</f>
        <v/>
      </c>
      <c r="S6993" s="8" t="n"/>
      <c r="T6993" s="8" t="n"/>
      <c r="W6993">
        <f>IF($C6993="","",IF($AL6993=1,0,IF($AK6993=1,Settings!$C$6,Settings!$C$7))*100)</f>
        <v/>
      </c>
      <c r="X6993" s="8">
        <f>IF($C6993="","",T6993*W6993/100)</f>
        <v/>
      </c>
      <c r="Y6993" s="8">
        <f>IF($C6993="","",T6993-X6993)</f>
        <v/>
      </c>
      <c r="Z6993" s="8">
        <f>IF($C6993="","",Y6993-M6993)</f>
        <v/>
      </c>
      <c r="AD6993" s="8" t="n"/>
      <c r="AG6993" s="14" t="n"/>
      <c r="AI6993">
        <f>IF($C6993="","",IF(COUNTIF($C$2:$C6993,$C6993)=1,1,0))</f>
        <v/>
      </c>
      <c r="AJ6993">
        <f>IF($AI6993=1,SUMPRODUCT(--($AM$2:$AM$7001&lt;$AM6993))+1,"")</f>
        <v/>
      </c>
      <c r="AK6993">
        <f>IF($C6993="","",IF(OR($P6993=TRUE(),$P6993="TRUE"),1,0))</f>
        <v/>
      </c>
      <c r="AL6993">
        <f>IF($C6993="","",IF(AND($V6993="Yes",SUMPRODUCT((LEN(Settings!$F$6:$F$13)&gt;0)*ISNUMBER(SEARCH(Settings!$F$6:$F$13,$O6993)))=0),1,0))</f>
        <v/>
      </c>
      <c r="AM6993">
        <f>IF($AI6993=1,IFERROR(IF(VALUE($C6993)&lt;100000000,VALUE($C6993),1000000000),IFERROR(IF(VALUE(MID($C6993,2,20))&lt;100000000,VALUE(MID($C6993,2,20)),1000000000),1000000000))+ROW()/100000,"")</f>
        <v/>
      </c>
    </row>
    <row r="6994">
      <c r="E6994" s="14" t="n"/>
      <c r="M6994" s="8">
        <f>IF($C6994="","",L6994*T6994/100)</f>
        <v/>
      </c>
      <c r="S6994" s="8" t="n"/>
      <c r="T6994" s="8" t="n"/>
      <c r="W6994">
        <f>IF($C6994="","",IF($AL6994=1,0,IF($AK6994=1,Settings!$C$6,Settings!$C$7))*100)</f>
        <v/>
      </c>
      <c r="X6994" s="8">
        <f>IF($C6994="","",T6994*W6994/100)</f>
        <v/>
      </c>
      <c r="Y6994" s="8">
        <f>IF($C6994="","",T6994-X6994)</f>
        <v/>
      </c>
      <c r="Z6994" s="8">
        <f>IF($C6994="","",Y6994-M6994)</f>
        <v/>
      </c>
      <c r="AD6994" s="8" t="n"/>
      <c r="AG6994" s="14" t="n"/>
      <c r="AI6994">
        <f>IF($C6994="","",IF(COUNTIF($C$2:$C6994,$C6994)=1,1,0))</f>
        <v/>
      </c>
      <c r="AJ6994">
        <f>IF($AI6994=1,SUMPRODUCT(--($AM$2:$AM$7001&lt;$AM6994))+1,"")</f>
        <v/>
      </c>
      <c r="AK6994">
        <f>IF($C6994="","",IF(OR($P6994=TRUE(),$P6994="TRUE"),1,0))</f>
        <v/>
      </c>
      <c r="AL6994">
        <f>IF($C6994="","",IF(AND($V6994="Yes",SUMPRODUCT((LEN(Settings!$F$6:$F$13)&gt;0)*ISNUMBER(SEARCH(Settings!$F$6:$F$13,$O6994)))=0),1,0))</f>
        <v/>
      </c>
      <c r="AM6994">
        <f>IF($AI6994=1,IFERROR(IF(VALUE($C6994)&lt;100000000,VALUE($C6994),1000000000),IFERROR(IF(VALUE(MID($C6994,2,20))&lt;100000000,VALUE(MID($C6994,2,20)),1000000000),1000000000))+ROW()/100000,"")</f>
        <v/>
      </c>
    </row>
    <row r="6995">
      <c r="E6995" s="14" t="n"/>
      <c r="M6995" s="8">
        <f>IF($C6995="","",L6995*T6995/100)</f>
        <v/>
      </c>
      <c r="S6995" s="8" t="n"/>
      <c r="T6995" s="8" t="n"/>
      <c r="W6995">
        <f>IF($C6995="","",IF($AL6995=1,0,IF($AK6995=1,Settings!$C$6,Settings!$C$7))*100)</f>
        <v/>
      </c>
      <c r="X6995" s="8">
        <f>IF($C6995="","",T6995*W6995/100)</f>
        <v/>
      </c>
      <c r="Y6995" s="8">
        <f>IF($C6995="","",T6995-X6995)</f>
        <v/>
      </c>
      <c r="Z6995" s="8">
        <f>IF($C6995="","",Y6995-M6995)</f>
        <v/>
      </c>
      <c r="AD6995" s="8" t="n"/>
      <c r="AG6995" s="14" t="n"/>
      <c r="AI6995">
        <f>IF($C6995="","",IF(COUNTIF($C$2:$C6995,$C6995)=1,1,0))</f>
        <v/>
      </c>
      <c r="AJ6995">
        <f>IF($AI6995=1,SUMPRODUCT(--($AM$2:$AM$7001&lt;$AM6995))+1,"")</f>
        <v/>
      </c>
      <c r="AK6995">
        <f>IF($C6995="","",IF(OR($P6995=TRUE(),$P6995="TRUE"),1,0))</f>
        <v/>
      </c>
      <c r="AL6995">
        <f>IF($C6995="","",IF(AND($V6995="Yes",SUMPRODUCT((LEN(Settings!$F$6:$F$13)&gt;0)*ISNUMBER(SEARCH(Settings!$F$6:$F$13,$O6995)))=0),1,0))</f>
        <v/>
      </c>
      <c r="AM6995">
        <f>IF($AI6995=1,IFERROR(IF(VALUE($C6995)&lt;100000000,VALUE($C6995),1000000000),IFERROR(IF(VALUE(MID($C6995,2,20))&lt;100000000,VALUE(MID($C6995,2,20)),1000000000),1000000000))+ROW()/100000,"")</f>
        <v/>
      </c>
    </row>
    <row r="6996">
      <c r="E6996" s="14" t="n"/>
      <c r="M6996" s="8">
        <f>IF($C6996="","",L6996*T6996/100)</f>
        <v/>
      </c>
      <c r="S6996" s="8" t="n"/>
      <c r="T6996" s="8" t="n"/>
      <c r="W6996">
        <f>IF($C6996="","",IF($AL6996=1,0,IF($AK6996=1,Settings!$C$6,Settings!$C$7))*100)</f>
        <v/>
      </c>
      <c r="X6996" s="8">
        <f>IF($C6996="","",T6996*W6996/100)</f>
        <v/>
      </c>
      <c r="Y6996" s="8">
        <f>IF($C6996="","",T6996-X6996)</f>
        <v/>
      </c>
      <c r="Z6996" s="8">
        <f>IF($C6996="","",Y6996-M6996)</f>
        <v/>
      </c>
      <c r="AD6996" s="8" t="n"/>
      <c r="AG6996" s="14" t="n"/>
      <c r="AI6996">
        <f>IF($C6996="","",IF(COUNTIF($C$2:$C6996,$C6996)=1,1,0))</f>
        <v/>
      </c>
      <c r="AJ6996">
        <f>IF($AI6996=1,SUMPRODUCT(--($AM$2:$AM$7001&lt;$AM6996))+1,"")</f>
        <v/>
      </c>
      <c r="AK6996">
        <f>IF($C6996="","",IF(OR($P6996=TRUE(),$P6996="TRUE"),1,0))</f>
        <v/>
      </c>
      <c r="AL6996">
        <f>IF($C6996="","",IF(AND($V6996="Yes",SUMPRODUCT((LEN(Settings!$F$6:$F$13)&gt;0)*ISNUMBER(SEARCH(Settings!$F$6:$F$13,$O6996)))=0),1,0))</f>
        <v/>
      </c>
      <c r="AM6996">
        <f>IF($AI6996=1,IFERROR(IF(VALUE($C6996)&lt;100000000,VALUE($C6996),1000000000),IFERROR(IF(VALUE(MID($C6996,2,20))&lt;100000000,VALUE(MID($C6996,2,20)),1000000000),1000000000))+ROW()/100000,"")</f>
        <v/>
      </c>
    </row>
    <row r="6997">
      <c r="E6997" s="14" t="n"/>
      <c r="M6997" s="8">
        <f>IF($C6997="","",L6997*T6997/100)</f>
        <v/>
      </c>
      <c r="S6997" s="8" t="n"/>
      <c r="T6997" s="8" t="n"/>
      <c r="W6997">
        <f>IF($C6997="","",IF($AL6997=1,0,IF($AK6997=1,Settings!$C$6,Settings!$C$7))*100)</f>
        <v/>
      </c>
      <c r="X6997" s="8">
        <f>IF($C6997="","",T6997*W6997/100)</f>
        <v/>
      </c>
      <c r="Y6997" s="8">
        <f>IF($C6997="","",T6997-X6997)</f>
        <v/>
      </c>
      <c r="Z6997" s="8">
        <f>IF($C6997="","",Y6997-M6997)</f>
        <v/>
      </c>
      <c r="AD6997" s="8" t="n"/>
      <c r="AG6997" s="14" t="n"/>
      <c r="AI6997">
        <f>IF($C6997="","",IF(COUNTIF($C$2:$C6997,$C6997)=1,1,0))</f>
        <v/>
      </c>
      <c r="AJ6997">
        <f>IF($AI6997=1,SUMPRODUCT(--($AM$2:$AM$7001&lt;$AM6997))+1,"")</f>
        <v/>
      </c>
      <c r="AK6997">
        <f>IF($C6997="","",IF(OR($P6997=TRUE(),$P6997="TRUE"),1,0))</f>
        <v/>
      </c>
      <c r="AL6997">
        <f>IF($C6997="","",IF(AND($V6997="Yes",SUMPRODUCT((LEN(Settings!$F$6:$F$13)&gt;0)*ISNUMBER(SEARCH(Settings!$F$6:$F$13,$O6997)))=0),1,0))</f>
        <v/>
      </c>
      <c r="AM6997">
        <f>IF($AI6997=1,IFERROR(IF(VALUE($C6997)&lt;100000000,VALUE($C6997),1000000000),IFERROR(IF(VALUE(MID($C6997,2,20))&lt;100000000,VALUE(MID($C6997,2,20)),1000000000),1000000000))+ROW()/100000,"")</f>
        <v/>
      </c>
    </row>
    <row r="6998">
      <c r="E6998" s="14" t="n"/>
      <c r="M6998" s="8">
        <f>IF($C6998="","",L6998*T6998/100)</f>
        <v/>
      </c>
      <c r="S6998" s="8" t="n"/>
      <c r="T6998" s="8" t="n"/>
      <c r="W6998">
        <f>IF($C6998="","",IF($AL6998=1,0,IF($AK6998=1,Settings!$C$6,Settings!$C$7))*100)</f>
        <v/>
      </c>
      <c r="X6998" s="8">
        <f>IF($C6998="","",T6998*W6998/100)</f>
        <v/>
      </c>
      <c r="Y6998" s="8">
        <f>IF($C6998="","",T6998-X6998)</f>
        <v/>
      </c>
      <c r="Z6998" s="8">
        <f>IF($C6998="","",Y6998-M6998)</f>
        <v/>
      </c>
      <c r="AD6998" s="8" t="n"/>
      <c r="AG6998" s="14" t="n"/>
      <c r="AI6998">
        <f>IF($C6998="","",IF(COUNTIF($C$2:$C6998,$C6998)=1,1,0))</f>
        <v/>
      </c>
      <c r="AJ6998">
        <f>IF($AI6998=1,SUMPRODUCT(--($AM$2:$AM$7001&lt;$AM6998))+1,"")</f>
        <v/>
      </c>
      <c r="AK6998">
        <f>IF($C6998="","",IF(OR($P6998=TRUE(),$P6998="TRUE"),1,0))</f>
        <v/>
      </c>
      <c r="AL6998">
        <f>IF($C6998="","",IF(AND($V6998="Yes",SUMPRODUCT((LEN(Settings!$F$6:$F$13)&gt;0)*ISNUMBER(SEARCH(Settings!$F$6:$F$13,$O6998)))=0),1,0))</f>
        <v/>
      </c>
      <c r="AM6998">
        <f>IF($AI6998=1,IFERROR(IF(VALUE($C6998)&lt;100000000,VALUE($C6998),1000000000),IFERROR(IF(VALUE(MID($C6998,2,20))&lt;100000000,VALUE(MID($C6998,2,20)),1000000000),1000000000))+ROW()/100000,"")</f>
        <v/>
      </c>
    </row>
    <row r="6999">
      <c r="E6999" s="14" t="n"/>
      <c r="M6999" s="8">
        <f>IF($C6999="","",L6999*T6999/100)</f>
        <v/>
      </c>
      <c r="S6999" s="8" t="n"/>
      <c r="T6999" s="8" t="n"/>
      <c r="W6999">
        <f>IF($C6999="","",IF($AL6999=1,0,IF($AK6999=1,Settings!$C$6,Settings!$C$7))*100)</f>
        <v/>
      </c>
      <c r="X6999" s="8">
        <f>IF($C6999="","",T6999*W6999/100)</f>
        <v/>
      </c>
      <c r="Y6999" s="8">
        <f>IF($C6999="","",T6999-X6999)</f>
        <v/>
      </c>
      <c r="Z6999" s="8">
        <f>IF($C6999="","",Y6999-M6999)</f>
        <v/>
      </c>
      <c r="AD6999" s="8" t="n"/>
      <c r="AG6999" s="14" t="n"/>
      <c r="AI6999">
        <f>IF($C6999="","",IF(COUNTIF($C$2:$C6999,$C6999)=1,1,0))</f>
        <v/>
      </c>
      <c r="AJ6999">
        <f>IF($AI6999=1,SUMPRODUCT(--($AM$2:$AM$7001&lt;$AM6999))+1,"")</f>
        <v/>
      </c>
      <c r="AK6999">
        <f>IF($C6999="","",IF(OR($P6999=TRUE(),$P6999="TRUE"),1,0))</f>
        <v/>
      </c>
      <c r="AL6999">
        <f>IF($C6999="","",IF(AND($V6999="Yes",SUMPRODUCT((LEN(Settings!$F$6:$F$13)&gt;0)*ISNUMBER(SEARCH(Settings!$F$6:$F$13,$O6999)))=0),1,0))</f>
        <v/>
      </c>
      <c r="AM6999">
        <f>IF($AI6999=1,IFERROR(IF(VALUE($C6999)&lt;100000000,VALUE($C6999),1000000000),IFERROR(IF(VALUE(MID($C6999,2,20))&lt;100000000,VALUE(MID($C6999,2,20)),1000000000),1000000000))+ROW()/100000,"")</f>
        <v/>
      </c>
    </row>
    <row r="7000">
      <c r="E7000" s="14" t="n"/>
      <c r="M7000" s="8">
        <f>IF($C7000="","",L7000*T7000/100)</f>
        <v/>
      </c>
      <c r="S7000" s="8" t="n"/>
      <c r="T7000" s="8" t="n"/>
      <c r="W7000">
        <f>IF($C7000="","",IF($AL7000=1,0,IF($AK7000=1,Settings!$C$6,Settings!$C$7))*100)</f>
        <v/>
      </c>
      <c r="X7000" s="8">
        <f>IF($C7000="","",T7000*W7000/100)</f>
        <v/>
      </c>
      <c r="Y7000" s="8">
        <f>IF($C7000="","",T7000-X7000)</f>
        <v/>
      </c>
      <c r="Z7000" s="8">
        <f>IF($C7000="","",Y7000-M7000)</f>
        <v/>
      </c>
      <c r="AD7000" s="8" t="n"/>
      <c r="AG7000" s="14" t="n"/>
      <c r="AI7000">
        <f>IF($C7000="","",IF(COUNTIF($C$2:$C7000,$C7000)=1,1,0))</f>
        <v/>
      </c>
      <c r="AJ7000">
        <f>IF($AI7000=1,SUMPRODUCT(--($AM$2:$AM$7001&lt;$AM7000))+1,"")</f>
        <v/>
      </c>
      <c r="AK7000">
        <f>IF($C7000="","",IF(OR($P7000=TRUE(),$P7000="TRUE"),1,0))</f>
        <v/>
      </c>
      <c r="AL7000">
        <f>IF($C7000="","",IF(AND($V7000="Yes",SUMPRODUCT((LEN(Settings!$F$6:$F$13)&gt;0)*ISNUMBER(SEARCH(Settings!$F$6:$F$13,$O7000)))=0),1,0))</f>
        <v/>
      </c>
      <c r="AM7000">
        <f>IF($AI7000=1,IFERROR(IF(VALUE($C7000)&lt;100000000,VALUE($C7000),1000000000),IFERROR(IF(VALUE(MID($C7000,2,20))&lt;100000000,VALUE(MID($C7000,2,20)),1000000000),1000000000))+ROW()/100000,"")</f>
        <v/>
      </c>
    </row>
    <row r="7001">
      <c r="E7001" s="14" t="n"/>
      <c r="M7001" s="8">
        <f>IF($C7001="","",L7001*T7001/100)</f>
        <v/>
      </c>
      <c r="S7001" s="8" t="n"/>
      <c r="T7001" s="8" t="n"/>
      <c r="W7001">
        <f>IF($C7001="","",IF($AL7001=1,0,IF($AK7001=1,Settings!$C$6,Settings!$C$7))*100)</f>
        <v/>
      </c>
      <c r="X7001" s="8">
        <f>IF($C7001="","",T7001*W7001/100)</f>
        <v/>
      </c>
      <c r="Y7001" s="8">
        <f>IF($C7001="","",T7001-X7001)</f>
        <v/>
      </c>
      <c r="Z7001" s="8">
        <f>IF($C7001="","",Y7001-M7001)</f>
        <v/>
      </c>
      <c r="AD7001" s="8" t="n"/>
      <c r="AG7001" s="14" t="n"/>
      <c r="AI7001">
        <f>IF($C7001="","",IF(COUNTIF($C$2:$C7001,$C7001)=1,1,0))</f>
        <v/>
      </c>
      <c r="AJ7001">
        <f>IF($AI7001=1,SUMPRODUCT(--($AM$2:$AM$7001&lt;$AM7001))+1,"")</f>
        <v/>
      </c>
      <c r="AK7001">
        <f>IF($C7001="","",IF(OR($P7001=TRUE(),$P7001="TRUE"),1,0))</f>
        <v/>
      </c>
      <c r="AL7001">
        <f>IF($C7001="","",IF(AND($V7001="Yes",SUMPRODUCT((LEN(Settings!$F$6:$F$13)&gt;0)*ISNUMBER(SEARCH(Settings!$F$6:$F$13,$O7001)))=0),1,0))</f>
        <v/>
      </c>
      <c r="AM7001">
        <f>IF($AI7001=1,IFERROR(IF(VALUE($C7001)&lt;100000000,VALUE($C7001),1000000000),IFERROR(IF(VALUE(MID($C7001,2,20))&lt;100000000,VALUE(MID($C7001,2,20)),1000000000),1000000000))+ROW()/100000,"")</f>
        <v/>
      </c>
    </row>
  </sheetData>
  <autoFilter ref="A1:AM7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20" customWidth="1" min="28" max="28"/>
  </cols>
  <sheetData>
    <row r="1" ht="32" customHeight="1">
      <c r="A1" s="10" t="inlineStr">
        <is>
          <t>Order #</t>
        </is>
      </c>
      <c r="B1" s="12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  <c r="AB1" s="13" t="inlineStr">
        <is>
          <t>Payer Key (helper)</t>
        </is>
      </c>
    </row>
    <row r="2">
      <c r="A2">
        <f>IF($AA2="","",INDEX('Per Line'!$C$2:$C$7001,$AA2)&amp;"")</f>
        <v/>
      </c>
      <c r="B2" s="15" t="n"/>
      <c r="C2">
        <f>IF($AA2="","",IF(COUNTIF($I$2:$I$1301,I2)&lt;=Settings!$C$8,I2,I2&amp;" P"&amp;ROUNDUP(COUNTIF($I$2:$I2,I2)/Settings!$C$8,0)))</f>
        <v/>
      </c>
      <c r="D2">
        <f>IF($AA2="","",INDEX('Per Line'!$A$2:$A$7001,$AA2)&amp;"")</f>
        <v/>
      </c>
      <c r="E2">
        <f>IF($AA2="","",INDEX('Per Line'!$B$2:$B$7001,$AA2)&amp;"")</f>
        <v/>
      </c>
      <c r="F2">
        <f>IF($AA2="","",INDEX('Per Line'!$D$2:$D$7001,$AA2)&amp;"")</f>
        <v/>
      </c>
      <c r="G2" s="14">
        <f>IF($AA2="","",INDEX('Per Line'!$E$2:$E$7001,$AA2))</f>
        <v/>
      </c>
      <c r="H2">
        <f>IF($AA2="","",INDEX('Per Line'!$F$2:$F$7001,$AA2)&amp;"")</f>
        <v/>
      </c>
      <c r="I2">
        <f>IF($AA2="","",INDEX('Per Line'!$I$2:$I$7001,$AA2)&amp;"")</f>
        <v/>
      </c>
      <c r="J2">
        <f>IF($AA2="","",INDEX('Per Line'!$H$2:$H$7001,$AA2)&amp;"")</f>
        <v/>
      </c>
      <c r="K2">
        <f>IF($AA2="","",INDEX('Per Line'!$J$2:$J$7001,$AA2)&amp;"")</f>
        <v/>
      </c>
      <c r="L2">
        <f>IF($AA2="","",INDEX('Per Line'!$K$2:$K$7001,$AA2)&amp;"")</f>
        <v/>
      </c>
      <c r="M2">
        <f>IF($AA2="","",INDEX('Per Line'!$L$2:$L$7001,$AA2))</f>
        <v/>
      </c>
      <c r="N2" s="8">
        <f>IF($AA2="","",M2*Y2/100)</f>
        <v/>
      </c>
      <c r="O2">
        <f>IF($AA2="","",INDEX('Per Line'!$U$2:$U$7001,$AA2)&amp;"")</f>
        <v/>
      </c>
      <c r="P2" s="8">
        <f>IF($AA2="","",SUMIFS('Per Line'!$T$2:$T$7001,'Per Line'!$C$2:$C$7001,$A2,'Per Line'!$AL$2:$AL$7001,1))</f>
        <v/>
      </c>
      <c r="Q2">
        <f>IF($AA2="","",Settings!$C$7)</f>
        <v/>
      </c>
      <c r="R2" s="8">
        <f>IF($AA2="","",SUMIFS('Per Line'!$T$2:$T$7001,'Per Line'!$C$2:$C$7001,$A2,'Per Line'!$AK$2:$AK$7001,0,'Per Line'!$AL$2:$AL$7001,0))</f>
        <v/>
      </c>
      <c r="S2" s="8">
        <f>IF($AA2="","",R2*Q2)</f>
        <v/>
      </c>
      <c r="T2">
        <f>IF($AA2="","",Settings!$C$6)</f>
        <v/>
      </c>
      <c r="U2" s="8">
        <f>IF($AA2="","",SUMIFS('Per Line'!$T$2:$T$7001,'Per Line'!$C$2:$C$7001,$A2,'Per Line'!$AK$2:$AK$7001,1,'Per Line'!$AL$2:$AL$7001,0))</f>
        <v/>
      </c>
      <c r="V2" s="8">
        <f>IF($AA2="","",U2*T2)</f>
        <v/>
      </c>
      <c r="W2" s="8">
        <f>IF($AA2="","",V2+S2)</f>
        <v/>
      </c>
      <c r="X2" s="8">
        <f>IF($AA2="","",Y2-W2)</f>
        <v/>
      </c>
      <c r="Y2" s="8">
        <f>IF($AA2="","",R2+U2+P2)</f>
        <v/>
      </c>
      <c r="Z2" s="8">
        <f>IF($AA2="","",Y2-W2-N2)</f>
        <v/>
      </c>
      <c r="AA2" s="16">
        <f>IF(ROWS($AA$2:$AA2)&lt;=MAX('Per Line'!$AJ$2:$AJ$7001),MATCH(ROWS($AA$2:$AA2),'Per Line'!$AJ$2:$AJ$7001,0),"")</f>
        <v/>
      </c>
      <c r="AB2">
        <f>IF($AA2="","",C2&amp;"|"&amp;COUNTIF($C$2:$C2,C2))</f>
        <v/>
      </c>
    </row>
    <row r="3">
      <c r="A3">
        <f>IF($AA3="","",INDEX('Per Line'!$C$2:$C$7001,$AA3)&amp;"")</f>
        <v/>
      </c>
      <c r="B3" s="15" t="n"/>
      <c r="C3">
        <f>IF($AA3="","",IF(COUNTIF($I$2:$I$1301,I3)&lt;=Settings!$C$8,I3,I3&amp;" P"&amp;ROUNDUP(COUNTIF($I$2:$I3,I3)/Settings!$C$8,0)))</f>
        <v/>
      </c>
      <c r="D3">
        <f>IF($AA3="","",INDEX('Per Line'!$A$2:$A$7001,$AA3)&amp;"")</f>
        <v/>
      </c>
      <c r="E3">
        <f>IF($AA3="","",INDEX('Per Line'!$B$2:$B$7001,$AA3)&amp;"")</f>
        <v/>
      </c>
      <c r="F3">
        <f>IF($AA3="","",INDEX('Per Line'!$D$2:$D$7001,$AA3)&amp;"")</f>
        <v/>
      </c>
      <c r="G3" s="14">
        <f>IF($AA3="","",INDEX('Per Line'!$E$2:$E$7001,$AA3))</f>
        <v/>
      </c>
      <c r="H3">
        <f>IF($AA3="","",INDEX('Per Line'!$F$2:$F$7001,$AA3)&amp;"")</f>
        <v/>
      </c>
      <c r="I3">
        <f>IF($AA3="","",INDEX('Per Line'!$I$2:$I$7001,$AA3)&amp;"")</f>
        <v/>
      </c>
      <c r="J3">
        <f>IF($AA3="","",INDEX('Per Line'!$H$2:$H$7001,$AA3)&amp;"")</f>
        <v/>
      </c>
      <c r="K3">
        <f>IF($AA3="","",INDEX('Per Line'!$J$2:$J$7001,$AA3)&amp;"")</f>
        <v/>
      </c>
      <c r="L3">
        <f>IF($AA3="","",INDEX('Per Line'!$K$2:$K$7001,$AA3)&amp;"")</f>
        <v/>
      </c>
      <c r="M3">
        <f>IF($AA3="","",INDEX('Per Line'!$L$2:$L$7001,$AA3))</f>
        <v/>
      </c>
      <c r="N3" s="8">
        <f>IF($AA3="","",M3*Y3/100)</f>
        <v/>
      </c>
      <c r="O3">
        <f>IF($AA3="","",INDEX('Per Line'!$U$2:$U$7001,$AA3)&amp;"")</f>
        <v/>
      </c>
      <c r="P3" s="8">
        <f>IF($AA3="","",SUMIFS('Per Line'!$T$2:$T$7001,'Per Line'!$C$2:$C$7001,$A3,'Per Line'!$AL$2:$AL$7001,1))</f>
        <v/>
      </c>
      <c r="Q3">
        <f>IF($AA3="","",Settings!$C$7)</f>
        <v/>
      </c>
      <c r="R3" s="8">
        <f>IF($AA3="","",SUMIFS('Per Line'!$T$2:$T$7001,'Per Line'!$C$2:$C$7001,$A3,'Per Line'!$AK$2:$AK$7001,0,'Per Line'!$AL$2:$AL$7001,0))</f>
        <v/>
      </c>
      <c r="S3" s="8">
        <f>IF($AA3="","",R3*Q3)</f>
        <v/>
      </c>
      <c r="T3">
        <f>IF($AA3="","",Settings!$C$6)</f>
        <v/>
      </c>
      <c r="U3" s="8">
        <f>IF($AA3="","",SUMIFS('Per Line'!$T$2:$T$7001,'Per Line'!$C$2:$C$7001,$A3,'Per Line'!$AK$2:$AK$7001,1,'Per Line'!$AL$2:$AL$7001,0))</f>
        <v/>
      </c>
      <c r="V3" s="8">
        <f>IF($AA3="","",U3*T3)</f>
        <v/>
      </c>
      <c r="W3" s="8">
        <f>IF($AA3="","",V3+S3)</f>
        <v/>
      </c>
      <c r="X3" s="8">
        <f>IF($AA3="","",Y3-W3)</f>
        <v/>
      </c>
      <c r="Y3" s="8">
        <f>IF($AA3="","",R3+U3+P3)</f>
        <v/>
      </c>
      <c r="Z3" s="8">
        <f>IF($AA3="","",Y3-W3-N3)</f>
        <v/>
      </c>
      <c r="AA3" s="16">
        <f>IF(ROWS($AA$2:$AA3)&lt;=MAX('Per Line'!$AJ$2:$AJ$7001),MATCH(ROWS($AA$2:$AA3),'Per Line'!$AJ$2:$AJ$7001,0),"")</f>
        <v/>
      </c>
      <c r="AB3">
        <f>IF($AA3="","",C3&amp;"|"&amp;COUNTIF($C$2:$C3,C3))</f>
        <v/>
      </c>
    </row>
    <row r="4">
      <c r="A4">
        <f>IF($AA4="","",INDEX('Per Line'!$C$2:$C$7001,$AA4)&amp;"")</f>
        <v/>
      </c>
      <c r="B4" s="15" t="n"/>
      <c r="C4">
        <f>IF($AA4="","",IF(COUNTIF($I$2:$I$1301,I4)&lt;=Settings!$C$8,I4,I4&amp;" P"&amp;ROUNDUP(COUNTIF($I$2:$I4,I4)/Settings!$C$8,0)))</f>
        <v/>
      </c>
      <c r="D4">
        <f>IF($AA4="","",INDEX('Per Line'!$A$2:$A$7001,$AA4)&amp;"")</f>
        <v/>
      </c>
      <c r="E4">
        <f>IF($AA4="","",INDEX('Per Line'!$B$2:$B$7001,$AA4)&amp;"")</f>
        <v/>
      </c>
      <c r="F4">
        <f>IF($AA4="","",INDEX('Per Line'!$D$2:$D$7001,$AA4)&amp;"")</f>
        <v/>
      </c>
      <c r="G4" s="14">
        <f>IF($AA4="","",INDEX('Per Line'!$E$2:$E$7001,$AA4))</f>
        <v/>
      </c>
      <c r="H4">
        <f>IF($AA4="","",INDEX('Per Line'!$F$2:$F$7001,$AA4)&amp;"")</f>
        <v/>
      </c>
      <c r="I4">
        <f>IF($AA4="","",INDEX('Per Line'!$I$2:$I$7001,$AA4)&amp;"")</f>
        <v/>
      </c>
      <c r="J4">
        <f>IF($AA4="","",INDEX('Per Line'!$H$2:$H$7001,$AA4)&amp;"")</f>
        <v/>
      </c>
      <c r="K4">
        <f>IF($AA4="","",INDEX('Per Line'!$J$2:$J$7001,$AA4)&amp;"")</f>
        <v/>
      </c>
      <c r="L4">
        <f>IF($AA4="","",INDEX('Per Line'!$K$2:$K$7001,$AA4)&amp;"")</f>
        <v/>
      </c>
      <c r="M4">
        <f>IF($AA4="","",INDEX('Per Line'!$L$2:$L$7001,$AA4))</f>
        <v/>
      </c>
      <c r="N4" s="8">
        <f>IF($AA4="","",M4*Y4/100)</f>
        <v/>
      </c>
      <c r="O4">
        <f>IF($AA4="","",INDEX('Per Line'!$U$2:$U$7001,$AA4)&amp;"")</f>
        <v/>
      </c>
      <c r="P4" s="8">
        <f>IF($AA4="","",SUMIFS('Per Line'!$T$2:$T$7001,'Per Line'!$C$2:$C$7001,$A4,'Per Line'!$AL$2:$AL$7001,1))</f>
        <v/>
      </c>
      <c r="Q4">
        <f>IF($AA4="","",Settings!$C$7)</f>
        <v/>
      </c>
      <c r="R4" s="8">
        <f>IF($AA4="","",SUMIFS('Per Line'!$T$2:$T$7001,'Per Line'!$C$2:$C$7001,$A4,'Per Line'!$AK$2:$AK$7001,0,'Per Line'!$AL$2:$AL$7001,0))</f>
        <v/>
      </c>
      <c r="S4" s="8">
        <f>IF($AA4="","",R4*Q4)</f>
        <v/>
      </c>
      <c r="T4">
        <f>IF($AA4="","",Settings!$C$6)</f>
        <v/>
      </c>
      <c r="U4" s="8">
        <f>IF($AA4="","",SUMIFS('Per Line'!$T$2:$T$7001,'Per Line'!$C$2:$C$7001,$A4,'Per Line'!$AK$2:$AK$7001,1,'Per Line'!$AL$2:$AL$7001,0))</f>
        <v/>
      </c>
      <c r="V4" s="8">
        <f>IF($AA4="","",U4*T4)</f>
        <v/>
      </c>
      <c r="W4" s="8">
        <f>IF($AA4="","",V4+S4)</f>
        <v/>
      </c>
      <c r="X4" s="8">
        <f>IF($AA4="","",Y4-W4)</f>
        <v/>
      </c>
      <c r="Y4" s="8">
        <f>IF($AA4="","",R4+U4+P4)</f>
        <v/>
      </c>
      <c r="Z4" s="8">
        <f>IF($AA4="","",Y4-W4-N4)</f>
        <v/>
      </c>
      <c r="AA4" s="16">
        <f>IF(ROWS($AA$2:$AA4)&lt;=MAX('Per Line'!$AJ$2:$AJ$7001),MATCH(ROWS($AA$2:$AA4),'Per Line'!$AJ$2:$AJ$7001,0),"")</f>
        <v/>
      </c>
      <c r="AB4">
        <f>IF($AA4="","",C4&amp;"|"&amp;COUNTIF($C$2:$C4,C4))</f>
        <v/>
      </c>
    </row>
    <row r="5">
      <c r="A5">
        <f>IF($AA5="","",INDEX('Per Line'!$C$2:$C$7001,$AA5)&amp;"")</f>
        <v/>
      </c>
      <c r="B5" s="15" t="n"/>
      <c r="C5">
        <f>IF($AA5="","",IF(COUNTIF($I$2:$I$1301,I5)&lt;=Settings!$C$8,I5,I5&amp;" P"&amp;ROUNDUP(COUNTIF($I$2:$I5,I5)/Settings!$C$8,0)))</f>
        <v/>
      </c>
      <c r="D5">
        <f>IF($AA5="","",INDEX('Per Line'!$A$2:$A$7001,$AA5)&amp;"")</f>
        <v/>
      </c>
      <c r="E5">
        <f>IF($AA5="","",INDEX('Per Line'!$B$2:$B$7001,$AA5)&amp;"")</f>
        <v/>
      </c>
      <c r="F5">
        <f>IF($AA5="","",INDEX('Per Line'!$D$2:$D$7001,$AA5)&amp;"")</f>
        <v/>
      </c>
      <c r="G5" s="14">
        <f>IF($AA5="","",INDEX('Per Line'!$E$2:$E$7001,$AA5))</f>
        <v/>
      </c>
      <c r="H5">
        <f>IF($AA5="","",INDEX('Per Line'!$F$2:$F$7001,$AA5)&amp;"")</f>
        <v/>
      </c>
      <c r="I5">
        <f>IF($AA5="","",INDEX('Per Line'!$I$2:$I$7001,$AA5)&amp;"")</f>
        <v/>
      </c>
      <c r="J5">
        <f>IF($AA5="","",INDEX('Per Line'!$H$2:$H$7001,$AA5)&amp;"")</f>
        <v/>
      </c>
      <c r="K5">
        <f>IF($AA5="","",INDEX('Per Line'!$J$2:$J$7001,$AA5)&amp;"")</f>
        <v/>
      </c>
      <c r="L5">
        <f>IF($AA5="","",INDEX('Per Line'!$K$2:$K$7001,$AA5)&amp;"")</f>
        <v/>
      </c>
      <c r="M5">
        <f>IF($AA5="","",INDEX('Per Line'!$L$2:$L$7001,$AA5))</f>
        <v/>
      </c>
      <c r="N5" s="8">
        <f>IF($AA5="","",M5*Y5/100)</f>
        <v/>
      </c>
      <c r="O5">
        <f>IF($AA5="","",INDEX('Per Line'!$U$2:$U$7001,$AA5)&amp;"")</f>
        <v/>
      </c>
      <c r="P5" s="8">
        <f>IF($AA5="","",SUMIFS('Per Line'!$T$2:$T$7001,'Per Line'!$C$2:$C$7001,$A5,'Per Line'!$AL$2:$AL$7001,1))</f>
        <v/>
      </c>
      <c r="Q5">
        <f>IF($AA5="","",Settings!$C$7)</f>
        <v/>
      </c>
      <c r="R5" s="8">
        <f>IF($AA5="","",SUMIFS('Per Line'!$T$2:$T$7001,'Per Line'!$C$2:$C$7001,$A5,'Per Line'!$AK$2:$AK$7001,0,'Per Line'!$AL$2:$AL$7001,0))</f>
        <v/>
      </c>
      <c r="S5" s="8">
        <f>IF($AA5="","",R5*Q5)</f>
        <v/>
      </c>
      <c r="T5">
        <f>IF($AA5="","",Settings!$C$6)</f>
        <v/>
      </c>
      <c r="U5" s="8">
        <f>IF($AA5="","",SUMIFS('Per Line'!$T$2:$T$7001,'Per Line'!$C$2:$C$7001,$A5,'Per Line'!$AK$2:$AK$7001,1,'Per Line'!$AL$2:$AL$7001,0))</f>
        <v/>
      </c>
      <c r="V5" s="8">
        <f>IF($AA5="","",U5*T5)</f>
        <v/>
      </c>
      <c r="W5" s="8">
        <f>IF($AA5="","",V5+S5)</f>
        <v/>
      </c>
      <c r="X5" s="8">
        <f>IF($AA5="","",Y5-W5)</f>
        <v/>
      </c>
      <c r="Y5" s="8">
        <f>IF($AA5="","",R5+U5+P5)</f>
        <v/>
      </c>
      <c r="Z5" s="8">
        <f>IF($AA5="","",Y5-W5-N5)</f>
        <v/>
      </c>
      <c r="AA5" s="16">
        <f>IF(ROWS($AA$2:$AA5)&lt;=MAX('Per Line'!$AJ$2:$AJ$7001),MATCH(ROWS($AA$2:$AA5),'Per Line'!$AJ$2:$AJ$7001,0),"")</f>
        <v/>
      </c>
      <c r="AB5">
        <f>IF($AA5="","",C5&amp;"|"&amp;COUNTIF($C$2:$C5,C5))</f>
        <v/>
      </c>
    </row>
    <row r="6">
      <c r="A6">
        <f>IF($AA6="","",INDEX('Per Line'!$C$2:$C$7001,$AA6)&amp;"")</f>
        <v/>
      </c>
      <c r="B6" s="15" t="n"/>
      <c r="C6">
        <f>IF($AA6="","",IF(COUNTIF($I$2:$I$1301,I6)&lt;=Settings!$C$8,I6,I6&amp;" P"&amp;ROUNDUP(COUNTIF($I$2:$I6,I6)/Settings!$C$8,0)))</f>
        <v/>
      </c>
      <c r="D6">
        <f>IF($AA6="","",INDEX('Per Line'!$A$2:$A$7001,$AA6)&amp;"")</f>
        <v/>
      </c>
      <c r="E6">
        <f>IF($AA6="","",INDEX('Per Line'!$B$2:$B$7001,$AA6)&amp;"")</f>
        <v/>
      </c>
      <c r="F6">
        <f>IF($AA6="","",INDEX('Per Line'!$D$2:$D$7001,$AA6)&amp;"")</f>
        <v/>
      </c>
      <c r="G6" s="14">
        <f>IF($AA6="","",INDEX('Per Line'!$E$2:$E$7001,$AA6))</f>
        <v/>
      </c>
      <c r="H6">
        <f>IF($AA6="","",INDEX('Per Line'!$F$2:$F$7001,$AA6)&amp;"")</f>
        <v/>
      </c>
      <c r="I6">
        <f>IF($AA6="","",INDEX('Per Line'!$I$2:$I$7001,$AA6)&amp;"")</f>
        <v/>
      </c>
      <c r="J6">
        <f>IF($AA6="","",INDEX('Per Line'!$H$2:$H$7001,$AA6)&amp;"")</f>
        <v/>
      </c>
      <c r="K6">
        <f>IF($AA6="","",INDEX('Per Line'!$J$2:$J$7001,$AA6)&amp;"")</f>
        <v/>
      </c>
      <c r="L6">
        <f>IF($AA6="","",INDEX('Per Line'!$K$2:$K$7001,$AA6)&amp;"")</f>
        <v/>
      </c>
      <c r="M6">
        <f>IF($AA6="","",INDEX('Per Line'!$L$2:$L$7001,$AA6))</f>
        <v/>
      </c>
      <c r="N6" s="8">
        <f>IF($AA6="","",M6*Y6/100)</f>
        <v/>
      </c>
      <c r="O6">
        <f>IF($AA6="","",INDEX('Per Line'!$U$2:$U$7001,$AA6)&amp;"")</f>
        <v/>
      </c>
      <c r="P6" s="8">
        <f>IF($AA6="","",SUMIFS('Per Line'!$T$2:$T$7001,'Per Line'!$C$2:$C$7001,$A6,'Per Line'!$AL$2:$AL$7001,1))</f>
        <v/>
      </c>
      <c r="Q6">
        <f>IF($AA6="","",Settings!$C$7)</f>
        <v/>
      </c>
      <c r="R6" s="8">
        <f>IF($AA6="","",SUMIFS('Per Line'!$T$2:$T$7001,'Per Line'!$C$2:$C$7001,$A6,'Per Line'!$AK$2:$AK$7001,0,'Per Line'!$AL$2:$AL$7001,0))</f>
        <v/>
      </c>
      <c r="S6" s="8">
        <f>IF($AA6="","",R6*Q6)</f>
        <v/>
      </c>
      <c r="T6">
        <f>IF($AA6="","",Settings!$C$6)</f>
        <v/>
      </c>
      <c r="U6" s="8">
        <f>IF($AA6="","",SUMIFS('Per Line'!$T$2:$T$7001,'Per Line'!$C$2:$C$7001,$A6,'Per Line'!$AK$2:$AK$7001,1,'Per Line'!$AL$2:$AL$7001,0))</f>
        <v/>
      </c>
      <c r="V6" s="8">
        <f>IF($AA6="","",U6*T6)</f>
        <v/>
      </c>
      <c r="W6" s="8">
        <f>IF($AA6="","",V6+S6)</f>
        <v/>
      </c>
      <c r="X6" s="8">
        <f>IF($AA6="","",Y6-W6)</f>
        <v/>
      </c>
      <c r="Y6" s="8">
        <f>IF($AA6="","",R6+U6+P6)</f>
        <v/>
      </c>
      <c r="Z6" s="8">
        <f>IF($AA6="","",Y6-W6-N6)</f>
        <v/>
      </c>
      <c r="AA6" s="16">
        <f>IF(ROWS($AA$2:$AA6)&lt;=MAX('Per Line'!$AJ$2:$AJ$7001),MATCH(ROWS($AA$2:$AA6),'Per Line'!$AJ$2:$AJ$7001,0),"")</f>
        <v/>
      </c>
      <c r="AB6">
        <f>IF($AA6="","",C6&amp;"|"&amp;COUNTIF($C$2:$C6,C6))</f>
        <v/>
      </c>
    </row>
    <row r="7">
      <c r="A7">
        <f>IF($AA7="","",INDEX('Per Line'!$C$2:$C$7001,$AA7)&amp;"")</f>
        <v/>
      </c>
      <c r="B7" s="15" t="n"/>
      <c r="C7">
        <f>IF($AA7="","",IF(COUNTIF($I$2:$I$1301,I7)&lt;=Settings!$C$8,I7,I7&amp;" P"&amp;ROUNDUP(COUNTIF($I$2:$I7,I7)/Settings!$C$8,0)))</f>
        <v/>
      </c>
      <c r="D7">
        <f>IF($AA7="","",INDEX('Per Line'!$A$2:$A$7001,$AA7)&amp;"")</f>
        <v/>
      </c>
      <c r="E7">
        <f>IF($AA7="","",INDEX('Per Line'!$B$2:$B$7001,$AA7)&amp;"")</f>
        <v/>
      </c>
      <c r="F7">
        <f>IF($AA7="","",INDEX('Per Line'!$D$2:$D$7001,$AA7)&amp;"")</f>
        <v/>
      </c>
      <c r="G7" s="14">
        <f>IF($AA7="","",INDEX('Per Line'!$E$2:$E$7001,$AA7))</f>
        <v/>
      </c>
      <c r="H7">
        <f>IF($AA7="","",INDEX('Per Line'!$F$2:$F$7001,$AA7)&amp;"")</f>
        <v/>
      </c>
      <c r="I7">
        <f>IF($AA7="","",INDEX('Per Line'!$I$2:$I$7001,$AA7)&amp;"")</f>
        <v/>
      </c>
      <c r="J7">
        <f>IF($AA7="","",INDEX('Per Line'!$H$2:$H$7001,$AA7)&amp;"")</f>
        <v/>
      </c>
      <c r="K7">
        <f>IF($AA7="","",INDEX('Per Line'!$J$2:$J$7001,$AA7)&amp;"")</f>
        <v/>
      </c>
      <c r="L7">
        <f>IF($AA7="","",INDEX('Per Line'!$K$2:$K$7001,$AA7)&amp;"")</f>
        <v/>
      </c>
      <c r="M7">
        <f>IF($AA7="","",INDEX('Per Line'!$L$2:$L$7001,$AA7))</f>
        <v/>
      </c>
      <c r="N7" s="8">
        <f>IF($AA7="","",M7*Y7/100)</f>
        <v/>
      </c>
      <c r="O7">
        <f>IF($AA7="","",INDEX('Per Line'!$U$2:$U$7001,$AA7)&amp;"")</f>
        <v/>
      </c>
      <c r="P7" s="8">
        <f>IF($AA7="","",SUMIFS('Per Line'!$T$2:$T$7001,'Per Line'!$C$2:$C$7001,$A7,'Per Line'!$AL$2:$AL$7001,1))</f>
        <v/>
      </c>
      <c r="Q7">
        <f>IF($AA7="","",Settings!$C$7)</f>
        <v/>
      </c>
      <c r="R7" s="8">
        <f>IF($AA7="","",SUMIFS('Per Line'!$T$2:$T$7001,'Per Line'!$C$2:$C$7001,$A7,'Per Line'!$AK$2:$AK$7001,0,'Per Line'!$AL$2:$AL$7001,0))</f>
        <v/>
      </c>
      <c r="S7" s="8">
        <f>IF($AA7="","",R7*Q7)</f>
        <v/>
      </c>
      <c r="T7">
        <f>IF($AA7="","",Settings!$C$6)</f>
        <v/>
      </c>
      <c r="U7" s="8">
        <f>IF($AA7="","",SUMIFS('Per Line'!$T$2:$T$7001,'Per Line'!$C$2:$C$7001,$A7,'Per Line'!$AK$2:$AK$7001,1,'Per Line'!$AL$2:$AL$7001,0))</f>
        <v/>
      </c>
      <c r="V7" s="8">
        <f>IF($AA7="","",U7*T7)</f>
        <v/>
      </c>
      <c r="W7" s="8">
        <f>IF($AA7="","",V7+S7)</f>
        <v/>
      </c>
      <c r="X7" s="8">
        <f>IF($AA7="","",Y7-W7)</f>
        <v/>
      </c>
      <c r="Y7" s="8">
        <f>IF($AA7="","",R7+U7+P7)</f>
        <v/>
      </c>
      <c r="Z7" s="8">
        <f>IF($AA7="","",Y7-W7-N7)</f>
        <v/>
      </c>
      <c r="AA7" s="16">
        <f>IF(ROWS($AA$2:$AA7)&lt;=MAX('Per Line'!$AJ$2:$AJ$7001),MATCH(ROWS($AA$2:$AA7),'Per Line'!$AJ$2:$AJ$7001,0),"")</f>
        <v/>
      </c>
      <c r="AB7">
        <f>IF($AA7="","",C7&amp;"|"&amp;COUNTIF($C$2:$C7,C7))</f>
        <v/>
      </c>
    </row>
    <row r="8">
      <c r="A8">
        <f>IF($AA8="","",INDEX('Per Line'!$C$2:$C$7001,$AA8)&amp;"")</f>
        <v/>
      </c>
      <c r="B8" s="15" t="n"/>
      <c r="C8">
        <f>IF($AA8="","",IF(COUNTIF($I$2:$I$1301,I8)&lt;=Settings!$C$8,I8,I8&amp;" P"&amp;ROUNDUP(COUNTIF($I$2:$I8,I8)/Settings!$C$8,0)))</f>
        <v/>
      </c>
      <c r="D8">
        <f>IF($AA8="","",INDEX('Per Line'!$A$2:$A$7001,$AA8)&amp;"")</f>
        <v/>
      </c>
      <c r="E8">
        <f>IF($AA8="","",INDEX('Per Line'!$B$2:$B$7001,$AA8)&amp;"")</f>
        <v/>
      </c>
      <c r="F8">
        <f>IF($AA8="","",INDEX('Per Line'!$D$2:$D$7001,$AA8)&amp;"")</f>
        <v/>
      </c>
      <c r="G8" s="14">
        <f>IF($AA8="","",INDEX('Per Line'!$E$2:$E$7001,$AA8))</f>
        <v/>
      </c>
      <c r="H8">
        <f>IF($AA8="","",INDEX('Per Line'!$F$2:$F$7001,$AA8)&amp;"")</f>
        <v/>
      </c>
      <c r="I8">
        <f>IF($AA8="","",INDEX('Per Line'!$I$2:$I$7001,$AA8)&amp;"")</f>
        <v/>
      </c>
      <c r="J8">
        <f>IF($AA8="","",INDEX('Per Line'!$H$2:$H$7001,$AA8)&amp;"")</f>
        <v/>
      </c>
      <c r="K8">
        <f>IF($AA8="","",INDEX('Per Line'!$J$2:$J$7001,$AA8)&amp;"")</f>
        <v/>
      </c>
      <c r="L8">
        <f>IF($AA8="","",INDEX('Per Line'!$K$2:$K$7001,$AA8)&amp;"")</f>
        <v/>
      </c>
      <c r="M8">
        <f>IF($AA8="","",INDEX('Per Line'!$L$2:$L$7001,$AA8))</f>
        <v/>
      </c>
      <c r="N8" s="8">
        <f>IF($AA8="","",M8*Y8/100)</f>
        <v/>
      </c>
      <c r="O8">
        <f>IF($AA8="","",INDEX('Per Line'!$U$2:$U$7001,$AA8)&amp;"")</f>
        <v/>
      </c>
      <c r="P8" s="8">
        <f>IF($AA8="","",SUMIFS('Per Line'!$T$2:$T$7001,'Per Line'!$C$2:$C$7001,$A8,'Per Line'!$AL$2:$AL$7001,1))</f>
        <v/>
      </c>
      <c r="Q8">
        <f>IF($AA8="","",Settings!$C$7)</f>
        <v/>
      </c>
      <c r="R8" s="8">
        <f>IF($AA8="","",SUMIFS('Per Line'!$T$2:$T$7001,'Per Line'!$C$2:$C$7001,$A8,'Per Line'!$AK$2:$AK$7001,0,'Per Line'!$AL$2:$AL$7001,0))</f>
        <v/>
      </c>
      <c r="S8" s="8">
        <f>IF($AA8="","",R8*Q8)</f>
        <v/>
      </c>
      <c r="T8">
        <f>IF($AA8="","",Settings!$C$6)</f>
        <v/>
      </c>
      <c r="U8" s="8">
        <f>IF($AA8="","",SUMIFS('Per Line'!$T$2:$T$7001,'Per Line'!$C$2:$C$7001,$A8,'Per Line'!$AK$2:$AK$7001,1,'Per Line'!$AL$2:$AL$7001,0))</f>
        <v/>
      </c>
      <c r="V8" s="8">
        <f>IF($AA8="","",U8*T8)</f>
        <v/>
      </c>
      <c r="W8" s="8">
        <f>IF($AA8="","",V8+S8)</f>
        <v/>
      </c>
      <c r="X8" s="8">
        <f>IF($AA8="","",Y8-W8)</f>
        <v/>
      </c>
      <c r="Y8" s="8">
        <f>IF($AA8="","",R8+U8+P8)</f>
        <v/>
      </c>
      <c r="Z8" s="8">
        <f>IF($AA8="","",Y8-W8-N8)</f>
        <v/>
      </c>
      <c r="AA8" s="16">
        <f>IF(ROWS($AA$2:$AA8)&lt;=MAX('Per Line'!$AJ$2:$AJ$7001),MATCH(ROWS($AA$2:$AA8),'Per Line'!$AJ$2:$AJ$7001,0),"")</f>
        <v/>
      </c>
      <c r="AB8">
        <f>IF($AA8="","",C8&amp;"|"&amp;COUNTIF($C$2:$C8,C8))</f>
        <v/>
      </c>
    </row>
    <row r="9">
      <c r="A9">
        <f>IF($AA9="","",INDEX('Per Line'!$C$2:$C$7001,$AA9)&amp;"")</f>
        <v/>
      </c>
      <c r="B9" s="15" t="n"/>
      <c r="C9">
        <f>IF($AA9="","",IF(COUNTIF($I$2:$I$1301,I9)&lt;=Settings!$C$8,I9,I9&amp;" P"&amp;ROUNDUP(COUNTIF($I$2:$I9,I9)/Settings!$C$8,0)))</f>
        <v/>
      </c>
      <c r="D9">
        <f>IF($AA9="","",INDEX('Per Line'!$A$2:$A$7001,$AA9)&amp;"")</f>
        <v/>
      </c>
      <c r="E9">
        <f>IF($AA9="","",INDEX('Per Line'!$B$2:$B$7001,$AA9)&amp;"")</f>
        <v/>
      </c>
      <c r="F9">
        <f>IF($AA9="","",INDEX('Per Line'!$D$2:$D$7001,$AA9)&amp;"")</f>
        <v/>
      </c>
      <c r="G9" s="14">
        <f>IF($AA9="","",INDEX('Per Line'!$E$2:$E$7001,$AA9))</f>
        <v/>
      </c>
      <c r="H9">
        <f>IF($AA9="","",INDEX('Per Line'!$F$2:$F$7001,$AA9)&amp;"")</f>
        <v/>
      </c>
      <c r="I9">
        <f>IF($AA9="","",INDEX('Per Line'!$I$2:$I$7001,$AA9)&amp;"")</f>
        <v/>
      </c>
      <c r="J9">
        <f>IF($AA9="","",INDEX('Per Line'!$H$2:$H$7001,$AA9)&amp;"")</f>
        <v/>
      </c>
      <c r="K9">
        <f>IF($AA9="","",INDEX('Per Line'!$J$2:$J$7001,$AA9)&amp;"")</f>
        <v/>
      </c>
      <c r="L9">
        <f>IF($AA9="","",INDEX('Per Line'!$K$2:$K$7001,$AA9)&amp;"")</f>
        <v/>
      </c>
      <c r="M9">
        <f>IF($AA9="","",INDEX('Per Line'!$L$2:$L$7001,$AA9))</f>
        <v/>
      </c>
      <c r="N9" s="8">
        <f>IF($AA9="","",M9*Y9/100)</f>
        <v/>
      </c>
      <c r="O9">
        <f>IF($AA9="","",INDEX('Per Line'!$U$2:$U$7001,$AA9)&amp;"")</f>
        <v/>
      </c>
      <c r="P9" s="8">
        <f>IF($AA9="","",SUMIFS('Per Line'!$T$2:$T$7001,'Per Line'!$C$2:$C$7001,$A9,'Per Line'!$AL$2:$AL$7001,1))</f>
        <v/>
      </c>
      <c r="Q9">
        <f>IF($AA9="","",Settings!$C$7)</f>
        <v/>
      </c>
      <c r="R9" s="8">
        <f>IF($AA9="","",SUMIFS('Per Line'!$T$2:$T$7001,'Per Line'!$C$2:$C$7001,$A9,'Per Line'!$AK$2:$AK$7001,0,'Per Line'!$AL$2:$AL$7001,0))</f>
        <v/>
      </c>
      <c r="S9" s="8">
        <f>IF($AA9="","",R9*Q9)</f>
        <v/>
      </c>
      <c r="T9">
        <f>IF($AA9="","",Settings!$C$6)</f>
        <v/>
      </c>
      <c r="U9" s="8">
        <f>IF($AA9="","",SUMIFS('Per Line'!$T$2:$T$7001,'Per Line'!$C$2:$C$7001,$A9,'Per Line'!$AK$2:$AK$7001,1,'Per Line'!$AL$2:$AL$7001,0))</f>
        <v/>
      </c>
      <c r="V9" s="8">
        <f>IF($AA9="","",U9*T9)</f>
        <v/>
      </c>
      <c r="W9" s="8">
        <f>IF($AA9="","",V9+S9)</f>
        <v/>
      </c>
      <c r="X9" s="8">
        <f>IF($AA9="","",Y9-W9)</f>
        <v/>
      </c>
      <c r="Y9" s="8">
        <f>IF($AA9="","",R9+U9+P9)</f>
        <v/>
      </c>
      <c r="Z9" s="8">
        <f>IF($AA9="","",Y9-W9-N9)</f>
        <v/>
      </c>
      <c r="AA9" s="16">
        <f>IF(ROWS($AA$2:$AA9)&lt;=MAX('Per Line'!$AJ$2:$AJ$7001),MATCH(ROWS($AA$2:$AA9),'Per Line'!$AJ$2:$AJ$7001,0),"")</f>
        <v/>
      </c>
      <c r="AB9">
        <f>IF($AA9="","",C9&amp;"|"&amp;COUNTIF($C$2:$C9,C9))</f>
        <v/>
      </c>
    </row>
    <row r="10">
      <c r="A10">
        <f>IF($AA10="","",INDEX('Per Line'!$C$2:$C$7001,$AA10)&amp;"")</f>
        <v/>
      </c>
      <c r="B10" s="15" t="n"/>
      <c r="C10">
        <f>IF($AA10="","",IF(COUNTIF($I$2:$I$1301,I10)&lt;=Settings!$C$8,I10,I10&amp;" P"&amp;ROUNDUP(COUNTIF($I$2:$I10,I10)/Settings!$C$8,0)))</f>
        <v/>
      </c>
      <c r="D10">
        <f>IF($AA10="","",INDEX('Per Line'!$A$2:$A$7001,$AA10)&amp;"")</f>
        <v/>
      </c>
      <c r="E10">
        <f>IF($AA10="","",INDEX('Per Line'!$B$2:$B$7001,$AA10)&amp;"")</f>
        <v/>
      </c>
      <c r="F10">
        <f>IF($AA10="","",INDEX('Per Line'!$D$2:$D$7001,$AA10)&amp;"")</f>
        <v/>
      </c>
      <c r="G10" s="14">
        <f>IF($AA10="","",INDEX('Per Line'!$E$2:$E$7001,$AA10))</f>
        <v/>
      </c>
      <c r="H10">
        <f>IF($AA10="","",INDEX('Per Line'!$F$2:$F$7001,$AA10)&amp;"")</f>
        <v/>
      </c>
      <c r="I10">
        <f>IF($AA10="","",INDEX('Per Line'!$I$2:$I$7001,$AA10)&amp;"")</f>
        <v/>
      </c>
      <c r="J10">
        <f>IF($AA10="","",INDEX('Per Line'!$H$2:$H$7001,$AA10)&amp;"")</f>
        <v/>
      </c>
      <c r="K10">
        <f>IF($AA10="","",INDEX('Per Line'!$J$2:$J$7001,$AA10)&amp;"")</f>
        <v/>
      </c>
      <c r="L10">
        <f>IF($AA10="","",INDEX('Per Line'!$K$2:$K$7001,$AA10)&amp;"")</f>
        <v/>
      </c>
      <c r="M10">
        <f>IF($AA10="","",INDEX('Per Line'!$L$2:$L$7001,$AA10))</f>
        <v/>
      </c>
      <c r="N10" s="8">
        <f>IF($AA10="","",M10*Y10/100)</f>
        <v/>
      </c>
      <c r="O10">
        <f>IF($AA10="","",INDEX('Per Line'!$U$2:$U$7001,$AA10)&amp;"")</f>
        <v/>
      </c>
      <c r="P10" s="8">
        <f>IF($AA10="","",SUMIFS('Per Line'!$T$2:$T$7001,'Per Line'!$C$2:$C$7001,$A10,'Per Line'!$AL$2:$AL$7001,1))</f>
        <v/>
      </c>
      <c r="Q10">
        <f>IF($AA10="","",Settings!$C$7)</f>
        <v/>
      </c>
      <c r="R10" s="8">
        <f>IF($AA10="","",SUMIFS('Per Line'!$T$2:$T$7001,'Per Line'!$C$2:$C$7001,$A10,'Per Line'!$AK$2:$AK$7001,0,'Per Line'!$AL$2:$AL$7001,0))</f>
        <v/>
      </c>
      <c r="S10" s="8">
        <f>IF($AA10="","",R10*Q10)</f>
        <v/>
      </c>
      <c r="T10">
        <f>IF($AA10="","",Settings!$C$6)</f>
        <v/>
      </c>
      <c r="U10" s="8">
        <f>IF($AA10="","",SUMIFS('Per Line'!$T$2:$T$7001,'Per Line'!$C$2:$C$7001,$A10,'Per Line'!$AK$2:$AK$7001,1,'Per Line'!$AL$2:$AL$7001,0))</f>
        <v/>
      </c>
      <c r="V10" s="8">
        <f>IF($AA10="","",U10*T10)</f>
        <v/>
      </c>
      <c r="W10" s="8">
        <f>IF($AA10="","",V10+S10)</f>
        <v/>
      </c>
      <c r="X10" s="8">
        <f>IF($AA10="","",Y10-W10)</f>
        <v/>
      </c>
      <c r="Y10" s="8">
        <f>IF($AA10="","",R10+U10+P10)</f>
        <v/>
      </c>
      <c r="Z10" s="8">
        <f>IF($AA10="","",Y10-W10-N10)</f>
        <v/>
      </c>
      <c r="AA10" s="16">
        <f>IF(ROWS($AA$2:$AA10)&lt;=MAX('Per Line'!$AJ$2:$AJ$7001),MATCH(ROWS($AA$2:$AA10),'Per Line'!$AJ$2:$AJ$7001,0),"")</f>
        <v/>
      </c>
      <c r="AB10">
        <f>IF($AA10="","",C10&amp;"|"&amp;COUNTIF($C$2:$C10,C10))</f>
        <v/>
      </c>
    </row>
    <row r="11">
      <c r="A11">
        <f>IF($AA11="","",INDEX('Per Line'!$C$2:$C$7001,$AA11)&amp;"")</f>
        <v/>
      </c>
      <c r="B11" s="15" t="n"/>
      <c r="C11">
        <f>IF($AA11="","",IF(COUNTIF($I$2:$I$1301,I11)&lt;=Settings!$C$8,I11,I11&amp;" P"&amp;ROUNDUP(COUNTIF($I$2:$I11,I11)/Settings!$C$8,0)))</f>
        <v/>
      </c>
      <c r="D11">
        <f>IF($AA11="","",INDEX('Per Line'!$A$2:$A$7001,$AA11)&amp;"")</f>
        <v/>
      </c>
      <c r="E11">
        <f>IF($AA11="","",INDEX('Per Line'!$B$2:$B$7001,$AA11)&amp;"")</f>
        <v/>
      </c>
      <c r="F11">
        <f>IF($AA11="","",INDEX('Per Line'!$D$2:$D$7001,$AA11)&amp;"")</f>
        <v/>
      </c>
      <c r="G11" s="14">
        <f>IF($AA11="","",INDEX('Per Line'!$E$2:$E$7001,$AA11))</f>
        <v/>
      </c>
      <c r="H11">
        <f>IF($AA11="","",INDEX('Per Line'!$F$2:$F$7001,$AA11)&amp;"")</f>
        <v/>
      </c>
      <c r="I11">
        <f>IF($AA11="","",INDEX('Per Line'!$I$2:$I$7001,$AA11)&amp;"")</f>
        <v/>
      </c>
      <c r="J11">
        <f>IF($AA11="","",INDEX('Per Line'!$H$2:$H$7001,$AA11)&amp;"")</f>
        <v/>
      </c>
      <c r="K11">
        <f>IF($AA11="","",INDEX('Per Line'!$J$2:$J$7001,$AA11)&amp;"")</f>
        <v/>
      </c>
      <c r="L11">
        <f>IF($AA11="","",INDEX('Per Line'!$K$2:$K$7001,$AA11)&amp;"")</f>
        <v/>
      </c>
      <c r="M11">
        <f>IF($AA11="","",INDEX('Per Line'!$L$2:$L$7001,$AA11))</f>
        <v/>
      </c>
      <c r="N11" s="8">
        <f>IF($AA11="","",M11*Y11/100)</f>
        <v/>
      </c>
      <c r="O11">
        <f>IF($AA11="","",INDEX('Per Line'!$U$2:$U$7001,$AA11)&amp;"")</f>
        <v/>
      </c>
      <c r="P11" s="8">
        <f>IF($AA11="","",SUMIFS('Per Line'!$T$2:$T$7001,'Per Line'!$C$2:$C$7001,$A11,'Per Line'!$AL$2:$AL$7001,1))</f>
        <v/>
      </c>
      <c r="Q11">
        <f>IF($AA11="","",Settings!$C$7)</f>
        <v/>
      </c>
      <c r="R11" s="8">
        <f>IF($AA11="","",SUMIFS('Per Line'!$T$2:$T$7001,'Per Line'!$C$2:$C$7001,$A11,'Per Line'!$AK$2:$AK$7001,0,'Per Line'!$AL$2:$AL$7001,0))</f>
        <v/>
      </c>
      <c r="S11" s="8">
        <f>IF($AA11="","",R11*Q11)</f>
        <v/>
      </c>
      <c r="T11">
        <f>IF($AA11="","",Settings!$C$6)</f>
        <v/>
      </c>
      <c r="U11" s="8">
        <f>IF($AA11="","",SUMIFS('Per Line'!$T$2:$T$7001,'Per Line'!$C$2:$C$7001,$A11,'Per Line'!$AK$2:$AK$7001,1,'Per Line'!$AL$2:$AL$7001,0))</f>
        <v/>
      </c>
      <c r="V11" s="8">
        <f>IF($AA11="","",U11*T11)</f>
        <v/>
      </c>
      <c r="W11" s="8">
        <f>IF($AA11="","",V11+S11)</f>
        <v/>
      </c>
      <c r="X11" s="8">
        <f>IF($AA11="","",Y11-W11)</f>
        <v/>
      </c>
      <c r="Y11" s="8">
        <f>IF($AA11="","",R11+U11+P11)</f>
        <v/>
      </c>
      <c r="Z11" s="8">
        <f>IF($AA11="","",Y11-W11-N11)</f>
        <v/>
      </c>
      <c r="AA11" s="16">
        <f>IF(ROWS($AA$2:$AA11)&lt;=MAX('Per Line'!$AJ$2:$AJ$7001),MATCH(ROWS($AA$2:$AA11),'Per Line'!$AJ$2:$AJ$7001,0),"")</f>
        <v/>
      </c>
      <c r="AB11">
        <f>IF($AA11="","",C11&amp;"|"&amp;COUNTIF($C$2:$C11,C11))</f>
        <v/>
      </c>
    </row>
    <row r="12">
      <c r="A12">
        <f>IF($AA12="","",INDEX('Per Line'!$C$2:$C$7001,$AA12)&amp;"")</f>
        <v/>
      </c>
      <c r="B12" s="15" t="n"/>
      <c r="C12">
        <f>IF($AA12="","",IF(COUNTIF($I$2:$I$1301,I12)&lt;=Settings!$C$8,I12,I12&amp;" P"&amp;ROUNDUP(COUNTIF($I$2:$I12,I12)/Settings!$C$8,0)))</f>
        <v/>
      </c>
      <c r="D12">
        <f>IF($AA12="","",INDEX('Per Line'!$A$2:$A$7001,$AA12)&amp;"")</f>
        <v/>
      </c>
      <c r="E12">
        <f>IF($AA12="","",INDEX('Per Line'!$B$2:$B$7001,$AA12)&amp;"")</f>
        <v/>
      </c>
      <c r="F12">
        <f>IF($AA12="","",INDEX('Per Line'!$D$2:$D$7001,$AA12)&amp;"")</f>
        <v/>
      </c>
      <c r="G12" s="14">
        <f>IF($AA12="","",INDEX('Per Line'!$E$2:$E$7001,$AA12))</f>
        <v/>
      </c>
      <c r="H12">
        <f>IF($AA12="","",INDEX('Per Line'!$F$2:$F$7001,$AA12)&amp;"")</f>
        <v/>
      </c>
      <c r="I12">
        <f>IF($AA12="","",INDEX('Per Line'!$I$2:$I$7001,$AA12)&amp;"")</f>
        <v/>
      </c>
      <c r="J12">
        <f>IF($AA12="","",INDEX('Per Line'!$H$2:$H$7001,$AA12)&amp;"")</f>
        <v/>
      </c>
      <c r="K12">
        <f>IF($AA12="","",INDEX('Per Line'!$J$2:$J$7001,$AA12)&amp;"")</f>
        <v/>
      </c>
      <c r="L12">
        <f>IF($AA12="","",INDEX('Per Line'!$K$2:$K$7001,$AA12)&amp;"")</f>
        <v/>
      </c>
      <c r="M12">
        <f>IF($AA12="","",INDEX('Per Line'!$L$2:$L$7001,$AA12))</f>
        <v/>
      </c>
      <c r="N12" s="8">
        <f>IF($AA12="","",M12*Y12/100)</f>
        <v/>
      </c>
      <c r="O12">
        <f>IF($AA12="","",INDEX('Per Line'!$U$2:$U$7001,$AA12)&amp;"")</f>
        <v/>
      </c>
      <c r="P12" s="8">
        <f>IF($AA12="","",SUMIFS('Per Line'!$T$2:$T$7001,'Per Line'!$C$2:$C$7001,$A12,'Per Line'!$AL$2:$AL$7001,1))</f>
        <v/>
      </c>
      <c r="Q12">
        <f>IF($AA12="","",Settings!$C$7)</f>
        <v/>
      </c>
      <c r="R12" s="8">
        <f>IF($AA12="","",SUMIFS('Per Line'!$T$2:$T$7001,'Per Line'!$C$2:$C$7001,$A12,'Per Line'!$AK$2:$AK$7001,0,'Per Line'!$AL$2:$AL$7001,0))</f>
        <v/>
      </c>
      <c r="S12" s="8">
        <f>IF($AA12="","",R12*Q12)</f>
        <v/>
      </c>
      <c r="T12">
        <f>IF($AA12="","",Settings!$C$6)</f>
        <v/>
      </c>
      <c r="U12" s="8">
        <f>IF($AA12="","",SUMIFS('Per Line'!$T$2:$T$7001,'Per Line'!$C$2:$C$7001,$A12,'Per Line'!$AK$2:$AK$7001,1,'Per Line'!$AL$2:$AL$7001,0))</f>
        <v/>
      </c>
      <c r="V12" s="8">
        <f>IF($AA12="","",U12*T12)</f>
        <v/>
      </c>
      <c r="W12" s="8">
        <f>IF($AA12="","",V12+S12)</f>
        <v/>
      </c>
      <c r="X12" s="8">
        <f>IF($AA12="","",Y12-W12)</f>
        <v/>
      </c>
      <c r="Y12" s="8">
        <f>IF($AA12="","",R12+U12+P12)</f>
        <v/>
      </c>
      <c r="Z12" s="8">
        <f>IF($AA12="","",Y12-W12-N12)</f>
        <v/>
      </c>
      <c r="AA12" s="16">
        <f>IF(ROWS($AA$2:$AA12)&lt;=MAX('Per Line'!$AJ$2:$AJ$7001),MATCH(ROWS($AA$2:$AA12),'Per Line'!$AJ$2:$AJ$7001,0),"")</f>
        <v/>
      </c>
      <c r="AB12">
        <f>IF($AA12="","",C12&amp;"|"&amp;COUNTIF($C$2:$C12,C12))</f>
        <v/>
      </c>
    </row>
    <row r="13">
      <c r="A13">
        <f>IF($AA13="","",INDEX('Per Line'!$C$2:$C$7001,$AA13)&amp;"")</f>
        <v/>
      </c>
      <c r="B13" s="15" t="n"/>
      <c r="C13">
        <f>IF($AA13="","",IF(COUNTIF($I$2:$I$1301,I13)&lt;=Settings!$C$8,I13,I13&amp;" P"&amp;ROUNDUP(COUNTIF($I$2:$I13,I13)/Settings!$C$8,0)))</f>
        <v/>
      </c>
      <c r="D13">
        <f>IF($AA13="","",INDEX('Per Line'!$A$2:$A$7001,$AA13)&amp;"")</f>
        <v/>
      </c>
      <c r="E13">
        <f>IF($AA13="","",INDEX('Per Line'!$B$2:$B$7001,$AA13)&amp;"")</f>
        <v/>
      </c>
      <c r="F13">
        <f>IF($AA13="","",INDEX('Per Line'!$D$2:$D$7001,$AA13)&amp;"")</f>
        <v/>
      </c>
      <c r="G13" s="14">
        <f>IF($AA13="","",INDEX('Per Line'!$E$2:$E$7001,$AA13))</f>
        <v/>
      </c>
      <c r="H13">
        <f>IF($AA13="","",INDEX('Per Line'!$F$2:$F$7001,$AA13)&amp;"")</f>
        <v/>
      </c>
      <c r="I13">
        <f>IF($AA13="","",INDEX('Per Line'!$I$2:$I$7001,$AA13)&amp;"")</f>
        <v/>
      </c>
      <c r="J13">
        <f>IF($AA13="","",INDEX('Per Line'!$H$2:$H$7001,$AA13)&amp;"")</f>
        <v/>
      </c>
      <c r="K13">
        <f>IF($AA13="","",INDEX('Per Line'!$J$2:$J$7001,$AA13)&amp;"")</f>
        <v/>
      </c>
      <c r="L13">
        <f>IF($AA13="","",INDEX('Per Line'!$K$2:$K$7001,$AA13)&amp;"")</f>
        <v/>
      </c>
      <c r="M13">
        <f>IF($AA13="","",INDEX('Per Line'!$L$2:$L$7001,$AA13))</f>
        <v/>
      </c>
      <c r="N13" s="8">
        <f>IF($AA13="","",M13*Y13/100)</f>
        <v/>
      </c>
      <c r="O13">
        <f>IF($AA13="","",INDEX('Per Line'!$U$2:$U$7001,$AA13)&amp;"")</f>
        <v/>
      </c>
      <c r="P13" s="8">
        <f>IF($AA13="","",SUMIFS('Per Line'!$T$2:$T$7001,'Per Line'!$C$2:$C$7001,$A13,'Per Line'!$AL$2:$AL$7001,1))</f>
        <v/>
      </c>
      <c r="Q13">
        <f>IF($AA13="","",Settings!$C$7)</f>
        <v/>
      </c>
      <c r="R13" s="8">
        <f>IF($AA13="","",SUMIFS('Per Line'!$T$2:$T$7001,'Per Line'!$C$2:$C$7001,$A13,'Per Line'!$AK$2:$AK$7001,0,'Per Line'!$AL$2:$AL$7001,0))</f>
        <v/>
      </c>
      <c r="S13" s="8">
        <f>IF($AA13="","",R13*Q13)</f>
        <v/>
      </c>
      <c r="T13">
        <f>IF($AA13="","",Settings!$C$6)</f>
        <v/>
      </c>
      <c r="U13" s="8">
        <f>IF($AA13="","",SUMIFS('Per Line'!$T$2:$T$7001,'Per Line'!$C$2:$C$7001,$A13,'Per Line'!$AK$2:$AK$7001,1,'Per Line'!$AL$2:$AL$7001,0))</f>
        <v/>
      </c>
      <c r="V13" s="8">
        <f>IF($AA13="","",U13*T13)</f>
        <v/>
      </c>
      <c r="W13" s="8">
        <f>IF($AA13="","",V13+S13)</f>
        <v/>
      </c>
      <c r="X13" s="8">
        <f>IF($AA13="","",Y13-W13)</f>
        <v/>
      </c>
      <c r="Y13" s="8">
        <f>IF($AA13="","",R13+U13+P13)</f>
        <v/>
      </c>
      <c r="Z13" s="8">
        <f>IF($AA13="","",Y13-W13-N13)</f>
        <v/>
      </c>
      <c r="AA13" s="16">
        <f>IF(ROWS($AA$2:$AA13)&lt;=MAX('Per Line'!$AJ$2:$AJ$7001),MATCH(ROWS($AA$2:$AA13),'Per Line'!$AJ$2:$AJ$7001,0),"")</f>
        <v/>
      </c>
      <c r="AB13">
        <f>IF($AA13="","",C13&amp;"|"&amp;COUNTIF($C$2:$C13,C13))</f>
        <v/>
      </c>
    </row>
    <row r="14">
      <c r="A14">
        <f>IF($AA14="","",INDEX('Per Line'!$C$2:$C$7001,$AA14)&amp;"")</f>
        <v/>
      </c>
      <c r="B14" s="15" t="n"/>
      <c r="C14">
        <f>IF($AA14="","",IF(COUNTIF($I$2:$I$1301,I14)&lt;=Settings!$C$8,I14,I14&amp;" P"&amp;ROUNDUP(COUNTIF($I$2:$I14,I14)/Settings!$C$8,0)))</f>
        <v/>
      </c>
      <c r="D14">
        <f>IF($AA14="","",INDEX('Per Line'!$A$2:$A$7001,$AA14)&amp;"")</f>
        <v/>
      </c>
      <c r="E14">
        <f>IF($AA14="","",INDEX('Per Line'!$B$2:$B$7001,$AA14)&amp;"")</f>
        <v/>
      </c>
      <c r="F14">
        <f>IF($AA14="","",INDEX('Per Line'!$D$2:$D$7001,$AA14)&amp;"")</f>
        <v/>
      </c>
      <c r="G14" s="14">
        <f>IF($AA14="","",INDEX('Per Line'!$E$2:$E$7001,$AA14))</f>
        <v/>
      </c>
      <c r="H14">
        <f>IF($AA14="","",INDEX('Per Line'!$F$2:$F$7001,$AA14)&amp;"")</f>
        <v/>
      </c>
      <c r="I14">
        <f>IF($AA14="","",INDEX('Per Line'!$I$2:$I$7001,$AA14)&amp;"")</f>
        <v/>
      </c>
      <c r="J14">
        <f>IF($AA14="","",INDEX('Per Line'!$H$2:$H$7001,$AA14)&amp;"")</f>
        <v/>
      </c>
      <c r="K14">
        <f>IF($AA14="","",INDEX('Per Line'!$J$2:$J$7001,$AA14)&amp;"")</f>
        <v/>
      </c>
      <c r="L14">
        <f>IF($AA14="","",INDEX('Per Line'!$K$2:$K$7001,$AA14)&amp;"")</f>
        <v/>
      </c>
      <c r="M14">
        <f>IF($AA14="","",INDEX('Per Line'!$L$2:$L$7001,$AA14))</f>
        <v/>
      </c>
      <c r="N14" s="8">
        <f>IF($AA14="","",M14*Y14/100)</f>
        <v/>
      </c>
      <c r="O14">
        <f>IF($AA14="","",INDEX('Per Line'!$U$2:$U$7001,$AA14)&amp;"")</f>
        <v/>
      </c>
      <c r="P14" s="8">
        <f>IF($AA14="","",SUMIFS('Per Line'!$T$2:$T$7001,'Per Line'!$C$2:$C$7001,$A14,'Per Line'!$AL$2:$AL$7001,1))</f>
        <v/>
      </c>
      <c r="Q14">
        <f>IF($AA14="","",Settings!$C$7)</f>
        <v/>
      </c>
      <c r="R14" s="8">
        <f>IF($AA14="","",SUMIFS('Per Line'!$T$2:$T$7001,'Per Line'!$C$2:$C$7001,$A14,'Per Line'!$AK$2:$AK$7001,0,'Per Line'!$AL$2:$AL$7001,0))</f>
        <v/>
      </c>
      <c r="S14" s="8">
        <f>IF($AA14="","",R14*Q14)</f>
        <v/>
      </c>
      <c r="T14">
        <f>IF($AA14="","",Settings!$C$6)</f>
        <v/>
      </c>
      <c r="U14" s="8">
        <f>IF($AA14="","",SUMIFS('Per Line'!$T$2:$T$7001,'Per Line'!$C$2:$C$7001,$A14,'Per Line'!$AK$2:$AK$7001,1,'Per Line'!$AL$2:$AL$7001,0))</f>
        <v/>
      </c>
      <c r="V14" s="8">
        <f>IF($AA14="","",U14*T14)</f>
        <v/>
      </c>
      <c r="W14" s="8">
        <f>IF($AA14="","",V14+S14)</f>
        <v/>
      </c>
      <c r="X14" s="8">
        <f>IF($AA14="","",Y14-W14)</f>
        <v/>
      </c>
      <c r="Y14" s="8">
        <f>IF($AA14="","",R14+U14+P14)</f>
        <v/>
      </c>
      <c r="Z14" s="8">
        <f>IF($AA14="","",Y14-W14-N14)</f>
        <v/>
      </c>
      <c r="AA14" s="16">
        <f>IF(ROWS($AA$2:$AA14)&lt;=MAX('Per Line'!$AJ$2:$AJ$7001),MATCH(ROWS($AA$2:$AA14),'Per Line'!$AJ$2:$AJ$7001,0),"")</f>
        <v/>
      </c>
      <c r="AB14">
        <f>IF($AA14="","",C14&amp;"|"&amp;COUNTIF($C$2:$C14,C14))</f>
        <v/>
      </c>
    </row>
    <row r="15">
      <c r="A15">
        <f>IF($AA15="","",INDEX('Per Line'!$C$2:$C$7001,$AA15)&amp;"")</f>
        <v/>
      </c>
      <c r="B15" s="15" t="n"/>
      <c r="C15">
        <f>IF($AA15="","",IF(COUNTIF($I$2:$I$1301,I15)&lt;=Settings!$C$8,I15,I15&amp;" P"&amp;ROUNDUP(COUNTIF($I$2:$I15,I15)/Settings!$C$8,0)))</f>
        <v/>
      </c>
      <c r="D15">
        <f>IF($AA15="","",INDEX('Per Line'!$A$2:$A$7001,$AA15)&amp;"")</f>
        <v/>
      </c>
      <c r="E15">
        <f>IF($AA15="","",INDEX('Per Line'!$B$2:$B$7001,$AA15)&amp;"")</f>
        <v/>
      </c>
      <c r="F15">
        <f>IF($AA15="","",INDEX('Per Line'!$D$2:$D$7001,$AA15)&amp;"")</f>
        <v/>
      </c>
      <c r="G15" s="14">
        <f>IF($AA15="","",INDEX('Per Line'!$E$2:$E$7001,$AA15))</f>
        <v/>
      </c>
      <c r="H15">
        <f>IF($AA15="","",INDEX('Per Line'!$F$2:$F$7001,$AA15)&amp;"")</f>
        <v/>
      </c>
      <c r="I15">
        <f>IF($AA15="","",INDEX('Per Line'!$I$2:$I$7001,$AA15)&amp;"")</f>
        <v/>
      </c>
      <c r="J15">
        <f>IF($AA15="","",INDEX('Per Line'!$H$2:$H$7001,$AA15)&amp;"")</f>
        <v/>
      </c>
      <c r="K15">
        <f>IF($AA15="","",INDEX('Per Line'!$J$2:$J$7001,$AA15)&amp;"")</f>
        <v/>
      </c>
      <c r="L15">
        <f>IF($AA15="","",INDEX('Per Line'!$K$2:$K$7001,$AA15)&amp;"")</f>
        <v/>
      </c>
      <c r="M15">
        <f>IF($AA15="","",INDEX('Per Line'!$L$2:$L$7001,$AA15))</f>
        <v/>
      </c>
      <c r="N15" s="8">
        <f>IF($AA15="","",M15*Y15/100)</f>
        <v/>
      </c>
      <c r="O15">
        <f>IF($AA15="","",INDEX('Per Line'!$U$2:$U$7001,$AA15)&amp;"")</f>
        <v/>
      </c>
      <c r="P15" s="8">
        <f>IF($AA15="","",SUMIFS('Per Line'!$T$2:$T$7001,'Per Line'!$C$2:$C$7001,$A15,'Per Line'!$AL$2:$AL$7001,1))</f>
        <v/>
      </c>
      <c r="Q15">
        <f>IF($AA15="","",Settings!$C$7)</f>
        <v/>
      </c>
      <c r="R15" s="8">
        <f>IF($AA15="","",SUMIFS('Per Line'!$T$2:$T$7001,'Per Line'!$C$2:$C$7001,$A15,'Per Line'!$AK$2:$AK$7001,0,'Per Line'!$AL$2:$AL$7001,0))</f>
        <v/>
      </c>
      <c r="S15" s="8">
        <f>IF($AA15="","",R15*Q15)</f>
        <v/>
      </c>
      <c r="T15">
        <f>IF($AA15="","",Settings!$C$6)</f>
        <v/>
      </c>
      <c r="U15" s="8">
        <f>IF($AA15="","",SUMIFS('Per Line'!$T$2:$T$7001,'Per Line'!$C$2:$C$7001,$A15,'Per Line'!$AK$2:$AK$7001,1,'Per Line'!$AL$2:$AL$7001,0))</f>
        <v/>
      </c>
      <c r="V15" s="8">
        <f>IF($AA15="","",U15*T15)</f>
        <v/>
      </c>
      <c r="W15" s="8">
        <f>IF($AA15="","",V15+S15)</f>
        <v/>
      </c>
      <c r="X15" s="8">
        <f>IF($AA15="","",Y15-W15)</f>
        <v/>
      </c>
      <c r="Y15" s="8">
        <f>IF($AA15="","",R15+U15+P15)</f>
        <v/>
      </c>
      <c r="Z15" s="8">
        <f>IF($AA15="","",Y15-W15-N15)</f>
        <v/>
      </c>
      <c r="AA15" s="16">
        <f>IF(ROWS($AA$2:$AA15)&lt;=MAX('Per Line'!$AJ$2:$AJ$7001),MATCH(ROWS($AA$2:$AA15),'Per Line'!$AJ$2:$AJ$7001,0),"")</f>
        <v/>
      </c>
      <c r="AB15">
        <f>IF($AA15="","",C15&amp;"|"&amp;COUNTIF($C$2:$C15,C15))</f>
        <v/>
      </c>
    </row>
    <row r="16">
      <c r="A16">
        <f>IF($AA16="","",INDEX('Per Line'!$C$2:$C$7001,$AA16)&amp;"")</f>
        <v/>
      </c>
      <c r="B16" s="15" t="n"/>
      <c r="C16">
        <f>IF($AA16="","",IF(COUNTIF($I$2:$I$1301,I16)&lt;=Settings!$C$8,I16,I16&amp;" P"&amp;ROUNDUP(COUNTIF($I$2:$I16,I16)/Settings!$C$8,0)))</f>
        <v/>
      </c>
      <c r="D16">
        <f>IF($AA16="","",INDEX('Per Line'!$A$2:$A$7001,$AA16)&amp;"")</f>
        <v/>
      </c>
      <c r="E16">
        <f>IF($AA16="","",INDEX('Per Line'!$B$2:$B$7001,$AA16)&amp;"")</f>
        <v/>
      </c>
      <c r="F16">
        <f>IF($AA16="","",INDEX('Per Line'!$D$2:$D$7001,$AA16)&amp;"")</f>
        <v/>
      </c>
      <c r="G16" s="14">
        <f>IF($AA16="","",INDEX('Per Line'!$E$2:$E$7001,$AA16))</f>
        <v/>
      </c>
      <c r="H16">
        <f>IF($AA16="","",INDEX('Per Line'!$F$2:$F$7001,$AA16)&amp;"")</f>
        <v/>
      </c>
      <c r="I16">
        <f>IF($AA16="","",INDEX('Per Line'!$I$2:$I$7001,$AA16)&amp;"")</f>
        <v/>
      </c>
      <c r="J16">
        <f>IF($AA16="","",INDEX('Per Line'!$H$2:$H$7001,$AA16)&amp;"")</f>
        <v/>
      </c>
      <c r="K16">
        <f>IF($AA16="","",INDEX('Per Line'!$J$2:$J$7001,$AA16)&amp;"")</f>
        <v/>
      </c>
      <c r="L16">
        <f>IF($AA16="","",INDEX('Per Line'!$K$2:$K$7001,$AA16)&amp;"")</f>
        <v/>
      </c>
      <c r="M16">
        <f>IF($AA16="","",INDEX('Per Line'!$L$2:$L$7001,$AA16))</f>
        <v/>
      </c>
      <c r="N16" s="8">
        <f>IF($AA16="","",M16*Y16/100)</f>
        <v/>
      </c>
      <c r="O16">
        <f>IF($AA16="","",INDEX('Per Line'!$U$2:$U$7001,$AA16)&amp;"")</f>
        <v/>
      </c>
      <c r="P16" s="8">
        <f>IF($AA16="","",SUMIFS('Per Line'!$T$2:$T$7001,'Per Line'!$C$2:$C$7001,$A16,'Per Line'!$AL$2:$AL$7001,1))</f>
        <v/>
      </c>
      <c r="Q16">
        <f>IF($AA16="","",Settings!$C$7)</f>
        <v/>
      </c>
      <c r="R16" s="8">
        <f>IF($AA16="","",SUMIFS('Per Line'!$T$2:$T$7001,'Per Line'!$C$2:$C$7001,$A16,'Per Line'!$AK$2:$AK$7001,0,'Per Line'!$AL$2:$AL$7001,0))</f>
        <v/>
      </c>
      <c r="S16" s="8">
        <f>IF($AA16="","",R16*Q16)</f>
        <v/>
      </c>
      <c r="T16">
        <f>IF($AA16="","",Settings!$C$6)</f>
        <v/>
      </c>
      <c r="U16" s="8">
        <f>IF($AA16="","",SUMIFS('Per Line'!$T$2:$T$7001,'Per Line'!$C$2:$C$7001,$A16,'Per Line'!$AK$2:$AK$7001,1,'Per Line'!$AL$2:$AL$7001,0))</f>
        <v/>
      </c>
      <c r="V16" s="8">
        <f>IF($AA16="","",U16*T16)</f>
        <v/>
      </c>
      <c r="W16" s="8">
        <f>IF($AA16="","",V16+S16)</f>
        <v/>
      </c>
      <c r="X16" s="8">
        <f>IF($AA16="","",Y16-W16)</f>
        <v/>
      </c>
      <c r="Y16" s="8">
        <f>IF($AA16="","",R16+U16+P16)</f>
        <v/>
      </c>
      <c r="Z16" s="8">
        <f>IF($AA16="","",Y16-W16-N16)</f>
        <v/>
      </c>
      <c r="AA16" s="16">
        <f>IF(ROWS($AA$2:$AA16)&lt;=MAX('Per Line'!$AJ$2:$AJ$7001),MATCH(ROWS($AA$2:$AA16),'Per Line'!$AJ$2:$AJ$7001,0),"")</f>
        <v/>
      </c>
      <c r="AB16">
        <f>IF($AA16="","",C16&amp;"|"&amp;COUNTIF($C$2:$C16,C16))</f>
        <v/>
      </c>
    </row>
    <row r="17">
      <c r="A17">
        <f>IF($AA17="","",INDEX('Per Line'!$C$2:$C$7001,$AA17)&amp;"")</f>
        <v/>
      </c>
      <c r="B17" s="15" t="n"/>
      <c r="C17">
        <f>IF($AA17="","",IF(COUNTIF($I$2:$I$1301,I17)&lt;=Settings!$C$8,I17,I17&amp;" P"&amp;ROUNDUP(COUNTIF($I$2:$I17,I17)/Settings!$C$8,0)))</f>
        <v/>
      </c>
      <c r="D17">
        <f>IF($AA17="","",INDEX('Per Line'!$A$2:$A$7001,$AA17)&amp;"")</f>
        <v/>
      </c>
      <c r="E17">
        <f>IF($AA17="","",INDEX('Per Line'!$B$2:$B$7001,$AA17)&amp;"")</f>
        <v/>
      </c>
      <c r="F17">
        <f>IF($AA17="","",INDEX('Per Line'!$D$2:$D$7001,$AA17)&amp;"")</f>
        <v/>
      </c>
      <c r="G17" s="14">
        <f>IF($AA17="","",INDEX('Per Line'!$E$2:$E$7001,$AA17))</f>
        <v/>
      </c>
      <c r="H17">
        <f>IF($AA17="","",INDEX('Per Line'!$F$2:$F$7001,$AA17)&amp;"")</f>
        <v/>
      </c>
      <c r="I17">
        <f>IF($AA17="","",INDEX('Per Line'!$I$2:$I$7001,$AA17)&amp;"")</f>
        <v/>
      </c>
      <c r="J17">
        <f>IF($AA17="","",INDEX('Per Line'!$H$2:$H$7001,$AA17)&amp;"")</f>
        <v/>
      </c>
      <c r="K17">
        <f>IF($AA17="","",INDEX('Per Line'!$J$2:$J$7001,$AA17)&amp;"")</f>
        <v/>
      </c>
      <c r="L17">
        <f>IF($AA17="","",INDEX('Per Line'!$K$2:$K$7001,$AA17)&amp;"")</f>
        <v/>
      </c>
      <c r="M17">
        <f>IF($AA17="","",INDEX('Per Line'!$L$2:$L$7001,$AA17))</f>
        <v/>
      </c>
      <c r="N17" s="8">
        <f>IF($AA17="","",M17*Y17/100)</f>
        <v/>
      </c>
      <c r="O17">
        <f>IF($AA17="","",INDEX('Per Line'!$U$2:$U$7001,$AA17)&amp;"")</f>
        <v/>
      </c>
      <c r="P17" s="8">
        <f>IF($AA17="","",SUMIFS('Per Line'!$T$2:$T$7001,'Per Line'!$C$2:$C$7001,$A17,'Per Line'!$AL$2:$AL$7001,1))</f>
        <v/>
      </c>
      <c r="Q17">
        <f>IF($AA17="","",Settings!$C$7)</f>
        <v/>
      </c>
      <c r="R17" s="8">
        <f>IF($AA17="","",SUMIFS('Per Line'!$T$2:$T$7001,'Per Line'!$C$2:$C$7001,$A17,'Per Line'!$AK$2:$AK$7001,0,'Per Line'!$AL$2:$AL$7001,0))</f>
        <v/>
      </c>
      <c r="S17" s="8">
        <f>IF($AA17="","",R17*Q17)</f>
        <v/>
      </c>
      <c r="T17">
        <f>IF($AA17="","",Settings!$C$6)</f>
        <v/>
      </c>
      <c r="U17" s="8">
        <f>IF($AA17="","",SUMIFS('Per Line'!$T$2:$T$7001,'Per Line'!$C$2:$C$7001,$A17,'Per Line'!$AK$2:$AK$7001,1,'Per Line'!$AL$2:$AL$7001,0))</f>
        <v/>
      </c>
      <c r="V17" s="8">
        <f>IF($AA17="","",U17*T17)</f>
        <v/>
      </c>
      <c r="W17" s="8">
        <f>IF($AA17="","",V17+S17)</f>
        <v/>
      </c>
      <c r="X17" s="8">
        <f>IF($AA17="","",Y17-W17)</f>
        <v/>
      </c>
      <c r="Y17" s="8">
        <f>IF($AA17="","",R17+U17+P17)</f>
        <v/>
      </c>
      <c r="Z17" s="8">
        <f>IF($AA17="","",Y17-W17-N17)</f>
        <v/>
      </c>
      <c r="AA17" s="16">
        <f>IF(ROWS($AA$2:$AA17)&lt;=MAX('Per Line'!$AJ$2:$AJ$7001),MATCH(ROWS($AA$2:$AA17),'Per Line'!$AJ$2:$AJ$7001,0),"")</f>
        <v/>
      </c>
      <c r="AB17">
        <f>IF($AA17="","",C17&amp;"|"&amp;COUNTIF($C$2:$C17,C17))</f>
        <v/>
      </c>
    </row>
    <row r="18">
      <c r="A18">
        <f>IF($AA18="","",INDEX('Per Line'!$C$2:$C$7001,$AA18)&amp;"")</f>
        <v/>
      </c>
      <c r="B18" s="15" t="n"/>
      <c r="C18">
        <f>IF($AA18="","",IF(COUNTIF($I$2:$I$1301,I18)&lt;=Settings!$C$8,I18,I18&amp;" P"&amp;ROUNDUP(COUNTIF($I$2:$I18,I18)/Settings!$C$8,0)))</f>
        <v/>
      </c>
      <c r="D18">
        <f>IF($AA18="","",INDEX('Per Line'!$A$2:$A$7001,$AA18)&amp;"")</f>
        <v/>
      </c>
      <c r="E18">
        <f>IF($AA18="","",INDEX('Per Line'!$B$2:$B$7001,$AA18)&amp;"")</f>
        <v/>
      </c>
      <c r="F18">
        <f>IF($AA18="","",INDEX('Per Line'!$D$2:$D$7001,$AA18)&amp;"")</f>
        <v/>
      </c>
      <c r="G18" s="14">
        <f>IF($AA18="","",INDEX('Per Line'!$E$2:$E$7001,$AA18))</f>
        <v/>
      </c>
      <c r="H18">
        <f>IF($AA18="","",INDEX('Per Line'!$F$2:$F$7001,$AA18)&amp;"")</f>
        <v/>
      </c>
      <c r="I18">
        <f>IF($AA18="","",INDEX('Per Line'!$I$2:$I$7001,$AA18)&amp;"")</f>
        <v/>
      </c>
      <c r="J18">
        <f>IF($AA18="","",INDEX('Per Line'!$H$2:$H$7001,$AA18)&amp;"")</f>
        <v/>
      </c>
      <c r="K18">
        <f>IF($AA18="","",INDEX('Per Line'!$J$2:$J$7001,$AA18)&amp;"")</f>
        <v/>
      </c>
      <c r="L18">
        <f>IF($AA18="","",INDEX('Per Line'!$K$2:$K$7001,$AA18)&amp;"")</f>
        <v/>
      </c>
      <c r="M18">
        <f>IF($AA18="","",INDEX('Per Line'!$L$2:$L$7001,$AA18))</f>
        <v/>
      </c>
      <c r="N18" s="8">
        <f>IF($AA18="","",M18*Y18/100)</f>
        <v/>
      </c>
      <c r="O18">
        <f>IF($AA18="","",INDEX('Per Line'!$U$2:$U$7001,$AA18)&amp;"")</f>
        <v/>
      </c>
      <c r="P18" s="8">
        <f>IF($AA18="","",SUMIFS('Per Line'!$T$2:$T$7001,'Per Line'!$C$2:$C$7001,$A18,'Per Line'!$AL$2:$AL$7001,1))</f>
        <v/>
      </c>
      <c r="Q18">
        <f>IF($AA18="","",Settings!$C$7)</f>
        <v/>
      </c>
      <c r="R18" s="8">
        <f>IF($AA18="","",SUMIFS('Per Line'!$T$2:$T$7001,'Per Line'!$C$2:$C$7001,$A18,'Per Line'!$AK$2:$AK$7001,0,'Per Line'!$AL$2:$AL$7001,0))</f>
        <v/>
      </c>
      <c r="S18" s="8">
        <f>IF($AA18="","",R18*Q18)</f>
        <v/>
      </c>
      <c r="T18">
        <f>IF($AA18="","",Settings!$C$6)</f>
        <v/>
      </c>
      <c r="U18" s="8">
        <f>IF($AA18="","",SUMIFS('Per Line'!$T$2:$T$7001,'Per Line'!$C$2:$C$7001,$A18,'Per Line'!$AK$2:$AK$7001,1,'Per Line'!$AL$2:$AL$7001,0))</f>
        <v/>
      </c>
      <c r="V18" s="8">
        <f>IF($AA18="","",U18*T18)</f>
        <v/>
      </c>
      <c r="W18" s="8">
        <f>IF($AA18="","",V18+S18)</f>
        <v/>
      </c>
      <c r="X18" s="8">
        <f>IF($AA18="","",Y18-W18)</f>
        <v/>
      </c>
      <c r="Y18" s="8">
        <f>IF($AA18="","",R18+U18+P18)</f>
        <v/>
      </c>
      <c r="Z18" s="8">
        <f>IF($AA18="","",Y18-W18-N18)</f>
        <v/>
      </c>
      <c r="AA18" s="16">
        <f>IF(ROWS($AA$2:$AA18)&lt;=MAX('Per Line'!$AJ$2:$AJ$7001),MATCH(ROWS($AA$2:$AA18),'Per Line'!$AJ$2:$AJ$7001,0),"")</f>
        <v/>
      </c>
      <c r="AB18">
        <f>IF($AA18="","",C18&amp;"|"&amp;COUNTIF($C$2:$C18,C18))</f>
        <v/>
      </c>
    </row>
    <row r="19">
      <c r="A19">
        <f>IF($AA19="","",INDEX('Per Line'!$C$2:$C$7001,$AA19)&amp;"")</f>
        <v/>
      </c>
      <c r="B19" s="15" t="n"/>
      <c r="C19">
        <f>IF($AA19="","",IF(COUNTIF($I$2:$I$1301,I19)&lt;=Settings!$C$8,I19,I19&amp;" P"&amp;ROUNDUP(COUNTIF($I$2:$I19,I19)/Settings!$C$8,0)))</f>
        <v/>
      </c>
      <c r="D19">
        <f>IF($AA19="","",INDEX('Per Line'!$A$2:$A$7001,$AA19)&amp;"")</f>
        <v/>
      </c>
      <c r="E19">
        <f>IF($AA19="","",INDEX('Per Line'!$B$2:$B$7001,$AA19)&amp;"")</f>
        <v/>
      </c>
      <c r="F19">
        <f>IF($AA19="","",INDEX('Per Line'!$D$2:$D$7001,$AA19)&amp;"")</f>
        <v/>
      </c>
      <c r="G19" s="14">
        <f>IF($AA19="","",INDEX('Per Line'!$E$2:$E$7001,$AA19))</f>
        <v/>
      </c>
      <c r="H19">
        <f>IF($AA19="","",INDEX('Per Line'!$F$2:$F$7001,$AA19)&amp;"")</f>
        <v/>
      </c>
      <c r="I19">
        <f>IF($AA19="","",INDEX('Per Line'!$I$2:$I$7001,$AA19)&amp;"")</f>
        <v/>
      </c>
      <c r="J19">
        <f>IF($AA19="","",INDEX('Per Line'!$H$2:$H$7001,$AA19)&amp;"")</f>
        <v/>
      </c>
      <c r="K19">
        <f>IF($AA19="","",INDEX('Per Line'!$J$2:$J$7001,$AA19)&amp;"")</f>
        <v/>
      </c>
      <c r="L19">
        <f>IF($AA19="","",INDEX('Per Line'!$K$2:$K$7001,$AA19)&amp;"")</f>
        <v/>
      </c>
      <c r="M19">
        <f>IF($AA19="","",INDEX('Per Line'!$L$2:$L$7001,$AA19))</f>
        <v/>
      </c>
      <c r="N19" s="8">
        <f>IF($AA19="","",M19*Y19/100)</f>
        <v/>
      </c>
      <c r="O19">
        <f>IF($AA19="","",INDEX('Per Line'!$U$2:$U$7001,$AA19)&amp;"")</f>
        <v/>
      </c>
      <c r="P19" s="8">
        <f>IF($AA19="","",SUMIFS('Per Line'!$T$2:$T$7001,'Per Line'!$C$2:$C$7001,$A19,'Per Line'!$AL$2:$AL$7001,1))</f>
        <v/>
      </c>
      <c r="Q19">
        <f>IF($AA19="","",Settings!$C$7)</f>
        <v/>
      </c>
      <c r="R19" s="8">
        <f>IF($AA19="","",SUMIFS('Per Line'!$T$2:$T$7001,'Per Line'!$C$2:$C$7001,$A19,'Per Line'!$AK$2:$AK$7001,0,'Per Line'!$AL$2:$AL$7001,0))</f>
        <v/>
      </c>
      <c r="S19" s="8">
        <f>IF($AA19="","",R19*Q19)</f>
        <v/>
      </c>
      <c r="T19">
        <f>IF($AA19="","",Settings!$C$6)</f>
        <v/>
      </c>
      <c r="U19" s="8">
        <f>IF($AA19="","",SUMIFS('Per Line'!$T$2:$T$7001,'Per Line'!$C$2:$C$7001,$A19,'Per Line'!$AK$2:$AK$7001,1,'Per Line'!$AL$2:$AL$7001,0))</f>
        <v/>
      </c>
      <c r="V19" s="8">
        <f>IF($AA19="","",U19*T19)</f>
        <v/>
      </c>
      <c r="W19" s="8">
        <f>IF($AA19="","",V19+S19)</f>
        <v/>
      </c>
      <c r="X19" s="8">
        <f>IF($AA19="","",Y19-W19)</f>
        <v/>
      </c>
      <c r="Y19" s="8">
        <f>IF($AA19="","",R19+U19+P19)</f>
        <v/>
      </c>
      <c r="Z19" s="8">
        <f>IF($AA19="","",Y19-W19-N19)</f>
        <v/>
      </c>
      <c r="AA19" s="16">
        <f>IF(ROWS($AA$2:$AA19)&lt;=MAX('Per Line'!$AJ$2:$AJ$7001),MATCH(ROWS($AA$2:$AA19),'Per Line'!$AJ$2:$AJ$7001,0),"")</f>
        <v/>
      </c>
      <c r="AB19">
        <f>IF($AA19="","",C19&amp;"|"&amp;COUNTIF($C$2:$C19,C19))</f>
        <v/>
      </c>
    </row>
    <row r="20">
      <c r="A20">
        <f>IF($AA20="","",INDEX('Per Line'!$C$2:$C$7001,$AA20)&amp;"")</f>
        <v/>
      </c>
      <c r="B20" s="15" t="n"/>
      <c r="C20">
        <f>IF($AA20="","",IF(COUNTIF($I$2:$I$1301,I20)&lt;=Settings!$C$8,I20,I20&amp;" P"&amp;ROUNDUP(COUNTIF($I$2:$I20,I20)/Settings!$C$8,0)))</f>
        <v/>
      </c>
      <c r="D20">
        <f>IF($AA20="","",INDEX('Per Line'!$A$2:$A$7001,$AA20)&amp;"")</f>
        <v/>
      </c>
      <c r="E20">
        <f>IF($AA20="","",INDEX('Per Line'!$B$2:$B$7001,$AA20)&amp;"")</f>
        <v/>
      </c>
      <c r="F20">
        <f>IF($AA20="","",INDEX('Per Line'!$D$2:$D$7001,$AA20)&amp;"")</f>
        <v/>
      </c>
      <c r="G20" s="14">
        <f>IF($AA20="","",INDEX('Per Line'!$E$2:$E$7001,$AA20))</f>
        <v/>
      </c>
      <c r="H20">
        <f>IF($AA20="","",INDEX('Per Line'!$F$2:$F$7001,$AA20)&amp;"")</f>
        <v/>
      </c>
      <c r="I20">
        <f>IF($AA20="","",INDEX('Per Line'!$I$2:$I$7001,$AA20)&amp;"")</f>
        <v/>
      </c>
      <c r="J20">
        <f>IF($AA20="","",INDEX('Per Line'!$H$2:$H$7001,$AA20)&amp;"")</f>
        <v/>
      </c>
      <c r="K20">
        <f>IF($AA20="","",INDEX('Per Line'!$J$2:$J$7001,$AA20)&amp;"")</f>
        <v/>
      </c>
      <c r="L20">
        <f>IF($AA20="","",INDEX('Per Line'!$K$2:$K$7001,$AA20)&amp;"")</f>
        <v/>
      </c>
      <c r="M20">
        <f>IF($AA20="","",INDEX('Per Line'!$L$2:$L$7001,$AA20))</f>
        <v/>
      </c>
      <c r="N20" s="8">
        <f>IF($AA20="","",M20*Y20/100)</f>
        <v/>
      </c>
      <c r="O20">
        <f>IF($AA20="","",INDEX('Per Line'!$U$2:$U$7001,$AA20)&amp;"")</f>
        <v/>
      </c>
      <c r="P20" s="8">
        <f>IF($AA20="","",SUMIFS('Per Line'!$T$2:$T$7001,'Per Line'!$C$2:$C$7001,$A20,'Per Line'!$AL$2:$AL$7001,1))</f>
        <v/>
      </c>
      <c r="Q20">
        <f>IF($AA20="","",Settings!$C$7)</f>
        <v/>
      </c>
      <c r="R20" s="8">
        <f>IF($AA20="","",SUMIFS('Per Line'!$T$2:$T$7001,'Per Line'!$C$2:$C$7001,$A20,'Per Line'!$AK$2:$AK$7001,0,'Per Line'!$AL$2:$AL$7001,0))</f>
        <v/>
      </c>
      <c r="S20" s="8">
        <f>IF($AA20="","",R20*Q20)</f>
        <v/>
      </c>
      <c r="T20">
        <f>IF($AA20="","",Settings!$C$6)</f>
        <v/>
      </c>
      <c r="U20" s="8">
        <f>IF($AA20="","",SUMIFS('Per Line'!$T$2:$T$7001,'Per Line'!$C$2:$C$7001,$A20,'Per Line'!$AK$2:$AK$7001,1,'Per Line'!$AL$2:$AL$7001,0))</f>
        <v/>
      </c>
      <c r="V20" s="8">
        <f>IF($AA20="","",U20*T20)</f>
        <v/>
      </c>
      <c r="W20" s="8">
        <f>IF($AA20="","",V20+S20)</f>
        <v/>
      </c>
      <c r="X20" s="8">
        <f>IF($AA20="","",Y20-W20)</f>
        <v/>
      </c>
      <c r="Y20" s="8">
        <f>IF($AA20="","",R20+U20+P20)</f>
        <v/>
      </c>
      <c r="Z20" s="8">
        <f>IF($AA20="","",Y20-W20-N20)</f>
        <v/>
      </c>
      <c r="AA20" s="16">
        <f>IF(ROWS($AA$2:$AA20)&lt;=MAX('Per Line'!$AJ$2:$AJ$7001),MATCH(ROWS($AA$2:$AA20),'Per Line'!$AJ$2:$AJ$7001,0),"")</f>
        <v/>
      </c>
      <c r="AB20">
        <f>IF($AA20="","",C20&amp;"|"&amp;COUNTIF($C$2:$C20,C20))</f>
        <v/>
      </c>
    </row>
    <row r="21">
      <c r="A21">
        <f>IF($AA21="","",INDEX('Per Line'!$C$2:$C$7001,$AA21)&amp;"")</f>
        <v/>
      </c>
      <c r="B21" s="15" t="n"/>
      <c r="C21">
        <f>IF($AA21="","",IF(COUNTIF($I$2:$I$1301,I21)&lt;=Settings!$C$8,I21,I21&amp;" P"&amp;ROUNDUP(COUNTIF($I$2:$I21,I21)/Settings!$C$8,0)))</f>
        <v/>
      </c>
      <c r="D21">
        <f>IF($AA21="","",INDEX('Per Line'!$A$2:$A$7001,$AA21)&amp;"")</f>
        <v/>
      </c>
      <c r="E21">
        <f>IF($AA21="","",INDEX('Per Line'!$B$2:$B$7001,$AA21)&amp;"")</f>
        <v/>
      </c>
      <c r="F21">
        <f>IF($AA21="","",INDEX('Per Line'!$D$2:$D$7001,$AA21)&amp;"")</f>
        <v/>
      </c>
      <c r="G21" s="14">
        <f>IF($AA21="","",INDEX('Per Line'!$E$2:$E$7001,$AA21))</f>
        <v/>
      </c>
      <c r="H21">
        <f>IF($AA21="","",INDEX('Per Line'!$F$2:$F$7001,$AA21)&amp;"")</f>
        <v/>
      </c>
      <c r="I21">
        <f>IF($AA21="","",INDEX('Per Line'!$I$2:$I$7001,$AA21)&amp;"")</f>
        <v/>
      </c>
      <c r="J21">
        <f>IF($AA21="","",INDEX('Per Line'!$H$2:$H$7001,$AA21)&amp;"")</f>
        <v/>
      </c>
      <c r="K21">
        <f>IF($AA21="","",INDEX('Per Line'!$J$2:$J$7001,$AA21)&amp;"")</f>
        <v/>
      </c>
      <c r="L21">
        <f>IF($AA21="","",INDEX('Per Line'!$K$2:$K$7001,$AA21)&amp;"")</f>
        <v/>
      </c>
      <c r="M21">
        <f>IF($AA21="","",INDEX('Per Line'!$L$2:$L$7001,$AA21))</f>
        <v/>
      </c>
      <c r="N21" s="8">
        <f>IF($AA21="","",M21*Y21/100)</f>
        <v/>
      </c>
      <c r="O21">
        <f>IF($AA21="","",INDEX('Per Line'!$U$2:$U$7001,$AA21)&amp;"")</f>
        <v/>
      </c>
      <c r="P21" s="8">
        <f>IF($AA21="","",SUMIFS('Per Line'!$T$2:$T$7001,'Per Line'!$C$2:$C$7001,$A21,'Per Line'!$AL$2:$AL$7001,1))</f>
        <v/>
      </c>
      <c r="Q21">
        <f>IF($AA21="","",Settings!$C$7)</f>
        <v/>
      </c>
      <c r="R21" s="8">
        <f>IF($AA21="","",SUMIFS('Per Line'!$T$2:$T$7001,'Per Line'!$C$2:$C$7001,$A21,'Per Line'!$AK$2:$AK$7001,0,'Per Line'!$AL$2:$AL$7001,0))</f>
        <v/>
      </c>
      <c r="S21" s="8">
        <f>IF($AA21="","",R21*Q21)</f>
        <v/>
      </c>
      <c r="T21">
        <f>IF($AA21="","",Settings!$C$6)</f>
        <v/>
      </c>
      <c r="U21" s="8">
        <f>IF($AA21="","",SUMIFS('Per Line'!$T$2:$T$7001,'Per Line'!$C$2:$C$7001,$A21,'Per Line'!$AK$2:$AK$7001,1,'Per Line'!$AL$2:$AL$7001,0))</f>
        <v/>
      </c>
      <c r="V21" s="8">
        <f>IF($AA21="","",U21*T21)</f>
        <v/>
      </c>
      <c r="W21" s="8">
        <f>IF($AA21="","",V21+S21)</f>
        <v/>
      </c>
      <c r="X21" s="8">
        <f>IF($AA21="","",Y21-W21)</f>
        <v/>
      </c>
      <c r="Y21" s="8">
        <f>IF($AA21="","",R21+U21+P21)</f>
        <v/>
      </c>
      <c r="Z21" s="8">
        <f>IF($AA21="","",Y21-W21-N21)</f>
        <v/>
      </c>
      <c r="AA21" s="16">
        <f>IF(ROWS($AA$2:$AA21)&lt;=MAX('Per Line'!$AJ$2:$AJ$7001),MATCH(ROWS($AA$2:$AA21),'Per Line'!$AJ$2:$AJ$7001,0),"")</f>
        <v/>
      </c>
      <c r="AB21">
        <f>IF($AA21="","",C21&amp;"|"&amp;COUNTIF($C$2:$C21,C21))</f>
        <v/>
      </c>
    </row>
    <row r="22">
      <c r="A22">
        <f>IF($AA22="","",INDEX('Per Line'!$C$2:$C$7001,$AA22)&amp;"")</f>
        <v/>
      </c>
      <c r="B22" s="15" t="n"/>
      <c r="C22">
        <f>IF($AA22="","",IF(COUNTIF($I$2:$I$1301,I22)&lt;=Settings!$C$8,I22,I22&amp;" P"&amp;ROUNDUP(COUNTIF($I$2:$I22,I22)/Settings!$C$8,0)))</f>
        <v/>
      </c>
      <c r="D22">
        <f>IF($AA22="","",INDEX('Per Line'!$A$2:$A$7001,$AA22)&amp;"")</f>
        <v/>
      </c>
      <c r="E22">
        <f>IF($AA22="","",INDEX('Per Line'!$B$2:$B$7001,$AA22)&amp;"")</f>
        <v/>
      </c>
      <c r="F22">
        <f>IF($AA22="","",INDEX('Per Line'!$D$2:$D$7001,$AA22)&amp;"")</f>
        <v/>
      </c>
      <c r="G22" s="14">
        <f>IF($AA22="","",INDEX('Per Line'!$E$2:$E$7001,$AA22))</f>
        <v/>
      </c>
      <c r="H22">
        <f>IF($AA22="","",INDEX('Per Line'!$F$2:$F$7001,$AA22)&amp;"")</f>
        <v/>
      </c>
      <c r="I22">
        <f>IF($AA22="","",INDEX('Per Line'!$I$2:$I$7001,$AA22)&amp;"")</f>
        <v/>
      </c>
      <c r="J22">
        <f>IF($AA22="","",INDEX('Per Line'!$H$2:$H$7001,$AA22)&amp;"")</f>
        <v/>
      </c>
      <c r="K22">
        <f>IF($AA22="","",INDEX('Per Line'!$J$2:$J$7001,$AA22)&amp;"")</f>
        <v/>
      </c>
      <c r="L22">
        <f>IF($AA22="","",INDEX('Per Line'!$K$2:$K$7001,$AA22)&amp;"")</f>
        <v/>
      </c>
      <c r="M22">
        <f>IF($AA22="","",INDEX('Per Line'!$L$2:$L$7001,$AA22))</f>
        <v/>
      </c>
      <c r="N22" s="8">
        <f>IF($AA22="","",M22*Y22/100)</f>
        <v/>
      </c>
      <c r="O22">
        <f>IF($AA22="","",INDEX('Per Line'!$U$2:$U$7001,$AA22)&amp;"")</f>
        <v/>
      </c>
      <c r="P22" s="8">
        <f>IF($AA22="","",SUMIFS('Per Line'!$T$2:$T$7001,'Per Line'!$C$2:$C$7001,$A22,'Per Line'!$AL$2:$AL$7001,1))</f>
        <v/>
      </c>
      <c r="Q22">
        <f>IF($AA22="","",Settings!$C$7)</f>
        <v/>
      </c>
      <c r="R22" s="8">
        <f>IF($AA22="","",SUMIFS('Per Line'!$T$2:$T$7001,'Per Line'!$C$2:$C$7001,$A22,'Per Line'!$AK$2:$AK$7001,0,'Per Line'!$AL$2:$AL$7001,0))</f>
        <v/>
      </c>
      <c r="S22" s="8">
        <f>IF($AA22="","",R22*Q22)</f>
        <v/>
      </c>
      <c r="T22">
        <f>IF($AA22="","",Settings!$C$6)</f>
        <v/>
      </c>
      <c r="U22" s="8">
        <f>IF($AA22="","",SUMIFS('Per Line'!$T$2:$T$7001,'Per Line'!$C$2:$C$7001,$A22,'Per Line'!$AK$2:$AK$7001,1,'Per Line'!$AL$2:$AL$7001,0))</f>
        <v/>
      </c>
      <c r="V22" s="8">
        <f>IF($AA22="","",U22*T22)</f>
        <v/>
      </c>
      <c r="W22" s="8">
        <f>IF($AA22="","",V22+S22)</f>
        <v/>
      </c>
      <c r="X22" s="8">
        <f>IF($AA22="","",Y22-W22)</f>
        <v/>
      </c>
      <c r="Y22" s="8">
        <f>IF($AA22="","",R22+U22+P22)</f>
        <v/>
      </c>
      <c r="Z22" s="8">
        <f>IF($AA22="","",Y22-W22-N22)</f>
        <v/>
      </c>
      <c r="AA22" s="16">
        <f>IF(ROWS($AA$2:$AA22)&lt;=MAX('Per Line'!$AJ$2:$AJ$7001),MATCH(ROWS($AA$2:$AA22),'Per Line'!$AJ$2:$AJ$7001,0),"")</f>
        <v/>
      </c>
      <c r="AB22">
        <f>IF($AA22="","",C22&amp;"|"&amp;COUNTIF($C$2:$C22,C22))</f>
        <v/>
      </c>
    </row>
    <row r="23">
      <c r="A23">
        <f>IF($AA23="","",INDEX('Per Line'!$C$2:$C$7001,$AA23)&amp;"")</f>
        <v/>
      </c>
      <c r="B23" s="15" t="n"/>
      <c r="C23">
        <f>IF($AA23="","",IF(COUNTIF($I$2:$I$1301,I23)&lt;=Settings!$C$8,I23,I23&amp;" P"&amp;ROUNDUP(COUNTIF($I$2:$I23,I23)/Settings!$C$8,0)))</f>
        <v/>
      </c>
      <c r="D23">
        <f>IF($AA23="","",INDEX('Per Line'!$A$2:$A$7001,$AA23)&amp;"")</f>
        <v/>
      </c>
      <c r="E23">
        <f>IF($AA23="","",INDEX('Per Line'!$B$2:$B$7001,$AA23)&amp;"")</f>
        <v/>
      </c>
      <c r="F23">
        <f>IF($AA23="","",INDEX('Per Line'!$D$2:$D$7001,$AA23)&amp;"")</f>
        <v/>
      </c>
      <c r="G23" s="14">
        <f>IF($AA23="","",INDEX('Per Line'!$E$2:$E$7001,$AA23))</f>
        <v/>
      </c>
      <c r="H23">
        <f>IF($AA23="","",INDEX('Per Line'!$F$2:$F$7001,$AA23)&amp;"")</f>
        <v/>
      </c>
      <c r="I23">
        <f>IF($AA23="","",INDEX('Per Line'!$I$2:$I$7001,$AA23)&amp;"")</f>
        <v/>
      </c>
      <c r="J23">
        <f>IF($AA23="","",INDEX('Per Line'!$H$2:$H$7001,$AA23)&amp;"")</f>
        <v/>
      </c>
      <c r="K23">
        <f>IF($AA23="","",INDEX('Per Line'!$J$2:$J$7001,$AA23)&amp;"")</f>
        <v/>
      </c>
      <c r="L23">
        <f>IF($AA23="","",INDEX('Per Line'!$K$2:$K$7001,$AA23)&amp;"")</f>
        <v/>
      </c>
      <c r="M23">
        <f>IF($AA23="","",INDEX('Per Line'!$L$2:$L$7001,$AA23))</f>
        <v/>
      </c>
      <c r="N23" s="8">
        <f>IF($AA23="","",M23*Y23/100)</f>
        <v/>
      </c>
      <c r="O23">
        <f>IF($AA23="","",INDEX('Per Line'!$U$2:$U$7001,$AA23)&amp;"")</f>
        <v/>
      </c>
      <c r="P23" s="8">
        <f>IF($AA23="","",SUMIFS('Per Line'!$T$2:$T$7001,'Per Line'!$C$2:$C$7001,$A23,'Per Line'!$AL$2:$AL$7001,1))</f>
        <v/>
      </c>
      <c r="Q23">
        <f>IF($AA23="","",Settings!$C$7)</f>
        <v/>
      </c>
      <c r="R23" s="8">
        <f>IF($AA23="","",SUMIFS('Per Line'!$T$2:$T$7001,'Per Line'!$C$2:$C$7001,$A23,'Per Line'!$AK$2:$AK$7001,0,'Per Line'!$AL$2:$AL$7001,0))</f>
        <v/>
      </c>
      <c r="S23" s="8">
        <f>IF($AA23="","",R23*Q23)</f>
        <v/>
      </c>
      <c r="T23">
        <f>IF($AA23="","",Settings!$C$6)</f>
        <v/>
      </c>
      <c r="U23" s="8">
        <f>IF($AA23="","",SUMIFS('Per Line'!$T$2:$T$7001,'Per Line'!$C$2:$C$7001,$A23,'Per Line'!$AK$2:$AK$7001,1,'Per Line'!$AL$2:$AL$7001,0))</f>
        <v/>
      </c>
      <c r="V23" s="8">
        <f>IF($AA23="","",U23*T23)</f>
        <v/>
      </c>
      <c r="W23" s="8">
        <f>IF($AA23="","",V23+S23)</f>
        <v/>
      </c>
      <c r="X23" s="8">
        <f>IF($AA23="","",Y23-W23)</f>
        <v/>
      </c>
      <c r="Y23" s="8">
        <f>IF($AA23="","",R23+U23+P23)</f>
        <v/>
      </c>
      <c r="Z23" s="8">
        <f>IF($AA23="","",Y23-W23-N23)</f>
        <v/>
      </c>
      <c r="AA23" s="16">
        <f>IF(ROWS($AA$2:$AA23)&lt;=MAX('Per Line'!$AJ$2:$AJ$7001),MATCH(ROWS($AA$2:$AA23),'Per Line'!$AJ$2:$AJ$7001,0),"")</f>
        <v/>
      </c>
      <c r="AB23">
        <f>IF($AA23="","",C23&amp;"|"&amp;COUNTIF($C$2:$C23,C23))</f>
        <v/>
      </c>
    </row>
    <row r="24">
      <c r="A24">
        <f>IF($AA24="","",INDEX('Per Line'!$C$2:$C$7001,$AA24)&amp;"")</f>
        <v/>
      </c>
      <c r="B24" s="15" t="n"/>
      <c r="C24">
        <f>IF($AA24="","",IF(COUNTIF($I$2:$I$1301,I24)&lt;=Settings!$C$8,I24,I24&amp;" P"&amp;ROUNDUP(COUNTIF($I$2:$I24,I24)/Settings!$C$8,0)))</f>
        <v/>
      </c>
      <c r="D24">
        <f>IF($AA24="","",INDEX('Per Line'!$A$2:$A$7001,$AA24)&amp;"")</f>
        <v/>
      </c>
      <c r="E24">
        <f>IF($AA24="","",INDEX('Per Line'!$B$2:$B$7001,$AA24)&amp;"")</f>
        <v/>
      </c>
      <c r="F24">
        <f>IF($AA24="","",INDEX('Per Line'!$D$2:$D$7001,$AA24)&amp;"")</f>
        <v/>
      </c>
      <c r="G24" s="14">
        <f>IF($AA24="","",INDEX('Per Line'!$E$2:$E$7001,$AA24))</f>
        <v/>
      </c>
      <c r="H24">
        <f>IF($AA24="","",INDEX('Per Line'!$F$2:$F$7001,$AA24)&amp;"")</f>
        <v/>
      </c>
      <c r="I24">
        <f>IF($AA24="","",INDEX('Per Line'!$I$2:$I$7001,$AA24)&amp;"")</f>
        <v/>
      </c>
      <c r="J24">
        <f>IF($AA24="","",INDEX('Per Line'!$H$2:$H$7001,$AA24)&amp;"")</f>
        <v/>
      </c>
      <c r="K24">
        <f>IF($AA24="","",INDEX('Per Line'!$J$2:$J$7001,$AA24)&amp;"")</f>
        <v/>
      </c>
      <c r="L24">
        <f>IF($AA24="","",INDEX('Per Line'!$K$2:$K$7001,$AA24)&amp;"")</f>
        <v/>
      </c>
      <c r="M24">
        <f>IF($AA24="","",INDEX('Per Line'!$L$2:$L$7001,$AA24))</f>
        <v/>
      </c>
      <c r="N24" s="8">
        <f>IF($AA24="","",M24*Y24/100)</f>
        <v/>
      </c>
      <c r="O24">
        <f>IF($AA24="","",INDEX('Per Line'!$U$2:$U$7001,$AA24)&amp;"")</f>
        <v/>
      </c>
      <c r="P24" s="8">
        <f>IF($AA24="","",SUMIFS('Per Line'!$T$2:$T$7001,'Per Line'!$C$2:$C$7001,$A24,'Per Line'!$AL$2:$AL$7001,1))</f>
        <v/>
      </c>
      <c r="Q24">
        <f>IF($AA24="","",Settings!$C$7)</f>
        <v/>
      </c>
      <c r="R24" s="8">
        <f>IF($AA24="","",SUMIFS('Per Line'!$T$2:$T$7001,'Per Line'!$C$2:$C$7001,$A24,'Per Line'!$AK$2:$AK$7001,0,'Per Line'!$AL$2:$AL$7001,0))</f>
        <v/>
      </c>
      <c r="S24" s="8">
        <f>IF($AA24="","",R24*Q24)</f>
        <v/>
      </c>
      <c r="T24">
        <f>IF($AA24="","",Settings!$C$6)</f>
        <v/>
      </c>
      <c r="U24" s="8">
        <f>IF($AA24="","",SUMIFS('Per Line'!$T$2:$T$7001,'Per Line'!$C$2:$C$7001,$A24,'Per Line'!$AK$2:$AK$7001,1,'Per Line'!$AL$2:$AL$7001,0))</f>
        <v/>
      </c>
      <c r="V24" s="8">
        <f>IF($AA24="","",U24*T24)</f>
        <v/>
      </c>
      <c r="W24" s="8">
        <f>IF($AA24="","",V24+S24)</f>
        <v/>
      </c>
      <c r="X24" s="8">
        <f>IF($AA24="","",Y24-W24)</f>
        <v/>
      </c>
      <c r="Y24" s="8">
        <f>IF($AA24="","",R24+U24+P24)</f>
        <v/>
      </c>
      <c r="Z24" s="8">
        <f>IF($AA24="","",Y24-W24-N24)</f>
        <v/>
      </c>
      <c r="AA24" s="16">
        <f>IF(ROWS($AA$2:$AA24)&lt;=MAX('Per Line'!$AJ$2:$AJ$7001),MATCH(ROWS($AA$2:$AA24),'Per Line'!$AJ$2:$AJ$7001,0),"")</f>
        <v/>
      </c>
      <c r="AB24">
        <f>IF($AA24="","",C24&amp;"|"&amp;COUNTIF($C$2:$C24,C24))</f>
        <v/>
      </c>
    </row>
    <row r="25">
      <c r="A25">
        <f>IF($AA25="","",INDEX('Per Line'!$C$2:$C$7001,$AA25)&amp;"")</f>
        <v/>
      </c>
      <c r="B25" s="15" t="n"/>
      <c r="C25">
        <f>IF($AA25="","",IF(COUNTIF($I$2:$I$1301,I25)&lt;=Settings!$C$8,I25,I25&amp;" P"&amp;ROUNDUP(COUNTIF($I$2:$I25,I25)/Settings!$C$8,0)))</f>
        <v/>
      </c>
      <c r="D25">
        <f>IF($AA25="","",INDEX('Per Line'!$A$2:$A$7001,$AA25)&amp;"")</f>
        <v/>
      </c>
      <c r="E25">
        <f>IF($AA25="","",INDEX('Per Line'!$B$2:$B$7001,$AA25)&amp;"")</f>
        <v/>
      </c>
      <c r="F25">
        <f>IF($AA25="","",INDEX('Per Line'!$D$2:$D$7001,$AA25)&amp;"")</f>
        <v/>
      </c>
      <c r="G25" s="14">
        <f>IF($AA25="","",INDEX('Per Line'!$E$2:$E$7001,$AA25))</f>
        <v/>
      </c>
      <c r="H25">
        <f>IF($AA25="","",INDEX('Per Line'!$F$2:$F$7001,$AA25)&amp;"")</f>
        <v/>
      </c>
      <c r="I25">
        <f>IF($AA25="","",INDEX('Per Line'!$I$2:$I$7001,$AA25)&amp;"")</f>
        <v/>
      </c>
      <c r="J25">
        <f>IF($AA25="","",INDEX('Per Line'!$H$2:$H$7001,$AA25)&amp;"")</f>
        <v/>
      </c>
      <c r="K25">
        <f>IF($AA25="","",INDEX('Per Line'!$J$2:$J$7001,$AA25)&amp;"")</f>
        <v/>
      </c>
      <c r="L25">
        <f>IF($AA25="","",INDEX('Per Line'!$K$2:$K$7001,$AA25)&amp;"")</f>
        <v/>
      </c>
      <c r="M25">
        <f>IF($AA25="","",INDEX('Per Line'!$L$2:$L$7001,$AA25))</f>
        <v/>
      </c>
      <c r="N25" s="8">
        <f>IF($AA25="","",M25*Y25/100)</f>
        <v/>
      </c>
      <c r="O25">
        <f>IF($AA25="","",INDEX('Per Line'!$U$2:$U$7001,$AA25)&amp;"")</f>
        <v/>
      </c>
      <c r="P25" s="8">
        <f>IF($AA25="","",SUMIFS('Per Line'!$T$2:$T$7001,'Per Line'!$C$2:$C$7001,$A25,'Per Line'!$AL$2:$AL$7001,1))</f>
        <v/>
      </c>
      <c r="Q25">
        <f>IF($AA25="","",Settings!$C$7)</f>
        <v/>
      </c>
      <c r="R25" s="8">
        <f>IF($AA25="","",SUMIFS('Per Line'!$T$2:$T$7001,'Per Line'!$C$2:$C$7001,$A25,'Per Line'!$AK$2:$AK$7001,0,'Per Line'!$AL$2:$AL$7001,0))</f>
        <v/>
      </c>
      <c r="S25" s="8">
        <f>IF($AA25="","",R25*Q25)</f>
        <v/>
      </c>
      <c r="T25">
        <f>IF($AA25="","",Settings!$C$6)</f>
        <v/>
      </c>
      <c r="U25" s="8">
        <f>IF($AA25="","",SUMIFS('Per Line'!$T$2:$T$7001,'Per Line'!$C$2:$C$7001,$A25,'Per Line'!$AK$2:$AK$7001,1,'Per Line'!$AL$2:$AL$7001,0))</f>
        <v/>
      </c>
      <c r="V25" s="8">
        <f>IF($AA25="","",U25*T25)</f>
        <v/>
      </c>
      <c r="W25" s="8">
        <f>IF($AA25="","",V25+S25)</f>
        <v/>
      </c>
      <c r="X25" s="8">
        <f>IF($AA25="","",Y25-W25)</f>
        <v/>
      </c>
      <c r="Y25" s="8">
        <f>IF($AA25="","",R25+U25+P25)</f>
        <v/>
      </c>
      <c r="Z25" s="8">
        <f>IF($AA25="","",Y25-W25-N25)</f>
        <v/>
      </c>
      <c r="AA25" s="16">
        <f>IF(ROWS($AA$2:$AA25)&lt;=MAX('Per Line'!$AJ$2:$AJ$7001),MATCH(ROWS($AA$2:$AA25),'Per Line'!$AJ$2:$AJ$7001,0),"")</f>
        <v/>
      </c>
      <c r="AB25">
        <f>IF($AA25="","",C25&amp;"|"&amp;COUNTIF($C$2:$C25,C25))</f>
        <v/>
      </c>
    </row>
    <row r="26">
      <c r="A26">
        <f>IF($AA26="","",INDEX('Per Line'!$C$2:$C$7001,$AA26)&amp;"")</f>
        <v/>
      </c>
      <c r="B26" s="15" t="n"/>
      <c r="C26">
        <f>IF($AA26="","",IF(COUNTIF($I$2:$I$1301,I26)&lt;=Settings!$C$8,I26,I26&amp;" P"&amp;ROUNDUP(COUNTIF($I$2:$I26,I26)/Settings!$C$8,0)))</f>
        <v/>
      </c>
      <c r="D26">
        <f>IF($AA26="","",INDEX('Per Line'!$A$2:$A$7001,$AA26)&amp;"")</f>
        <v/>
      </c>
      <c r="E26">
        <f>IF($AA26="","",INDEX('Per Line'!$B$2:$B$7001,$AA26)&amp;"")</f>
        <v/>
      </c>
      <c r="F26">
        <f>IF($AA26="","",INDEX('Per Line'!$D$2:$D$7001,$AA26)&amp;"")</f>
        <v/>
      </c>
      <c r="G26" s="14">
        <f>IF($AA26="","",INDEX('Per Line'!$E$2:$E$7001,$AA26))</f>
        <v/>
      </c>
      <c r="H26">
        <f>IF($AA26="","",INDEX('Per Line'!$F$2:$F$7001,$AA26)&amp;"")</f>
        <v/>
      </c>
      <c r="I26">
        <f>IF($AA26="","",INDEX('Per Line'!$I$2:$I$7001,$AA26)&amp;"")</f>
        <v/>
      </c>
      <c r="J26">
        <f>IF($AA26="","",INDEX('Per Line'!$H$2:$H$7001,$AA26)&amp;"")</f>
        <v/>
      </c>
      <c r="K26">
        <f>IF($AA26="","",INDEX('Per Line'!$J$2:$J$7001,$AA26)&amp;"")</f>
        <v/>
      </c>
      <c r="L26">
        <f>IF($AA26="","",INDEX('Per Line'!$K$2:$K$7001,$AA26)&amp;"")</f>
        <v/>
      </c>
      <c r="M26">
        <f>IF($AA26="","",INDEX('Per Line'!$L$2:$L$7001,$AA26))</f>
        <v/>
      </c>
      <c r="N26" s="8">
        <f>IF($AA26="","",M26*Y26/100)</f>
        <v/>
      </c>
      <c r="O26">
        <f>IF($AA26="","",INDEX('Per Line'!$U$2:$U$7001,$AA26)&amp;"")</f>
        <v/>
      </c>
      <c r="P26" s="8">
        <f>IF($AA26="","",SUMIFS('Per Line'!$T$2:$T$7001,'Per Line'!$C$2:$C$7001,$A26,'Per Line'!$AL$2:$AL$7001,1))</f>
        <v/>
      </c>
      <c r="Q26">
        <f>IF($AA26="","",Settings!$C$7)</f>
        <v/>
      </c>
      <c r="R26" s="8">
        <f>IF($AA26="","",SUMIFS('Per Line'!$T$2:$T$7001,'Per Line'!$C$2:$C$7001,$A26,'Per Line'!$AK$2:$AK$7001,0,'Per Line'!$AL$2:$AL$7001,0))</f>
        <v/>
      </c>
      <c r="S26" s="8">
        <f>IF($AA26="","",R26*Q26)</f>
        <v/>
      </c>
      <c r="T26">
        <f>IF($AA26="","",Settings!$C$6)</f>
        <v/>
      </c>
      <c r="U26" s="8">
        <f>IF($AA26="","",SUMIFS('Per Line'!$T$2:$T$7001,'Per Line'!$C$2:$C$7001,$A26,'Per Line'!$AK$2:$AK$7001,1,'Per Line'!$AL$2:$AL$7001,0))</f>
        <v/>
      </c>
      <c r="V26" s="8">
        <f>IF($AA26="","",U26*T26)</f>
        <v/>
      </c>
      <c r="W26" s="8">
        <f>IF($AA26="","",V26+S26)</f>
        <v/>
      </c>
      <c r="X26" s="8">
        <f>IF($AA26="","",Y26-W26)</f>
        <v/>
      </c>
      <c r="Y26" s="8">
        <f>IF($AA26="","",R26+U26+P26)</f>
        <v/>
      </c>
      <c r="Z26" s="8">
        <f>IF($AA26="","",Y26-W26-N26)</f>
        <v/>
      </c>
      <c r="AA26" s="16">
        <f>IF(ROWS($AA$2:$AA26)&lt;=MAX('Per Line'!$AJ$2:$AJ$7001),MATCH(ROWS($AA$2:$AA26),'Per Line'!$AJ$2:$AJ$7001,0),"")</f>
        <v/>
      </c>
      <c r="AB26">
        <f>IF($AA26="","",C26&amp;"|"&amp;COUNTIF($C$2:$C26,C26))</f>
        <v/>
      </c>
    </row>
    <row r="27">
      <c r="A27">
        <f>IF($AA27="","",INDEX('Per Line'!$C$2:$C$7001,$AA27)&amp;"")</f>
        <v/>
      </c>
      <c r="B27" s="15" t="n"/>
      <c r="C27">
        <f>IF($AA27="","",IF(COUNTIF($I$2:$I$1301,I27)&lt;=Settings!$C$8,I27,I27&amp;" P"&amp;ROUNDUP(COUNTIF($I$2:$I27,I27)/Settings!$C$8,0)))</f>
        <v/>
      </c>
      <c r="D27">
        <f>IF($AA27="","",INDEX('Per Line'!$A$2:$A$7001,$AA27)&amp;"")</f>
        <v/>
      </c>
      <c r="E27">
        <f>IF($AA27="","",INDEX('Per Line'!$B$2:$B$7001,$AA27)&amp;"")</f>
        <v/>
      </c>
      <c r="F27">
        <f>IF($AA27="","",INDEX('Per Line'!$D$2:$D$7001,$AA27)&amp;"")</f>
        <v/>
      </c>
      <c r="G27" s="14">
        <f>IF($AA27="","",INDEX('Per Line'!$E$2:$E$7001,$AA27))</f>
        <v/>
      </c>
      <c r="H27">
        <f>IF($AA27="","",INDEX('Per Line'!$F$2:$F$7001,$AA27)&amp;"")</f>
        <v/>
      </c>
      <c r="I27">
        <f>IF($AA27="","",INDEX('Per Line'!$I$2:$I$7001,$AA27)&amp;"")</f>
        <v/>
      </c>
      <c r="J27">
        <f>IF($AA27="","",INDEX('Per Line'!$H$2:$H$7001,$AA27)&amp;"")</f>
        <v/>
      </c>
      <c r="K27">
        <f>IF($AA27="","",INDEX('Per Line'!$J$2:$J$7001,$AA27)&amp;"")</f>
        <v/>
      </c>
      <c r="L27">
        <f>IF($AA27="","",INDEX('Per Line'!$K$2:$K$7001,$AA27)&amp;"")</f>
        <v/>
      </c>
      <c r="M27">
        <f>IF($AA27="","",INDEX('Per Line'!$L$2:$L$7001,$AA27))</f>
        <v/>
      </c>
      <c r="N27" s="8">
        <f>IF($AA27="","",M27*Y27/100)</f>
        <v/>
      </c>
      <c r="O27">
        <f>IF($AA27="","",INDEX('Per Line'!$U$2:$U$7001,$AA27)&amp;"")</f>
        <v/>
      </c>
      <c r="P27" s="8">
        <f>IF($AA27="","",SUMIFS('Per Line'!$T$2:$T$7001,'Per Line'!$C$2:$C$7001,$A27,'Per Line'!$AL$2:$AL$7001,1))</f>
        <v/>
      </c>
      <c r="Q27">
        <f>IF($AA27="","",Settings!$C$7)</f>
        <v/>
      </c>
      <c r="R27" s="8">
        <f>IF($AA27="","",SUMIFS('Per Line'!$T$2:$T$7001,'Per Line'!$C$2:$C$7001,$A27,'Per Line'!$AK$2:$AK$7001,0,'Per Line'!$AL$2:$AL$7001,0))</f>
        <v/>
      </c>
      <c r="S27" s="8">
        <f>IF($AA27="","",R27*Q27)</f>
        <v/>
      </c>
      <c r="T27">
        <f>IF($AA27="","",Settings!$C$6)</f>
        <v/>
      </c>
      <c r="U27" s="8">
        <f>IF($AA27="","",SUMIFS('Per Line'!$T$2:$T$7001,'Per Line'!$C$2:$C$7001,$A27,'Per Line'!$AK$2:$AK$7001,1,'Per Line'!$AL$2:$AL$7001,0))</f>
        <v/>
      </c>
      <c r="V27" s="8">
        <f>IF($AA27="","",U27*T27)</f>
        <v/>
      </c>
      <c r="W27" s="8">
        <f>IF($AA27="","",V27+S27)</f>
        <v/>
      </c>
      <c r="X27" s="8">
        <f>IF($AA27="","",Y27-W27)</f>
        <v/>
      </c>
      <c r="Y27" s="8">
        <f>IF($AA27="","",R27+U27+P27)</f>
        <v/>
      </c>
      <c r="Z27" s="8">
        <f>IF($AA27="","",Y27-W27-N27)</f>
        <v/>
      </c>
      <c r="AA27" s="16">
        <f>IF(ROWS($AA$2:$AA27)&lt;=MAX('Per Line'!$AJ$2:$AJ$7001),MATCH(ROWS($AA$2:$AA27),'Per Line'!$AJ$2:$AJ$7001,0),"")</f>
        <v/>
      </c>
      <c r="AB27">
        <f>IF($AA27="","",C27&amp;"|"&amp;COUNTIF($C$2:$C27,C27))</f>
        <v/>
      </c>
    </row>
    <row r="28">
      <c r="A28">
        <f>IF($AA28="","",INDEX('Per Line'!$C$2:$C$7001,$AA28)&amp;"")</f>
        <v/>
      </c>
      <c r="B28" s="15" t="n"/>
      <c r="C28">
        <f>IF($AA28="","",IF(COUNTIF($I$2:$I$1301,I28)&lt;=Settings!$C$8,I28,I28&amp;" P"&amp;ROUNDUP(COUNTIF($I$2:$I28,I28)/Settings!$C$8,0)))</f>
        <v/>
      </c>
      <c r="D28">
        <f>IF($AA28="","",INDEX('Per Line'!$A$2:$A$7001,$AA28)&amp;"")</f>
        <v/>
      </c>
      <c r="E28">
        <f>IF($AA28="","",INDEX('Per Line'!$B$2:$B$7001,$AA28)&amp;"")</f>
        <v/>
      </c>
      <c r="F28">
        <f>IF($AA28="","",INDEX('Per Line'!$D$2:$D$7001,$AA28)&amp;"")</f>
        <v/>
      </c>
      <c r="G28" s="14">
        <f>IF($AA28="","",INDEX('Per Line'!$E$2:$E$7001,$AA28))</f>
        <v/>
      </c>
      <c r="H28">
        <f>IF($AA28="","",INDEX('Per Line'!$F$2:$F$7001,$AA28)&amp;"")</f>
        <v/>
      </c>
      <c r="I28">
        <f>IF($AA28="","",INDEX('Per Line'!$I$2:$I$7001,$AA28)&amp;"")</f>
        <v/>
      </c>
      <c r="J28">
        <f>IF($AA28="","",INDEX('Per Line'!$H$2:$H$7001,$AA28)&amp;"")</f>
        <v/>
      </c>
      <c r="K28">
        <f>IF($AA28="","",INDEX('Per Line'!$J$2:$J$7001,$AA28)&amp;"")</f>
        <v/>
      </c>
      <c r="L28">
        <f>IF($AA28="","",INDEX('Per Line'!$K$2:$K$7001,$AA28)&amp;"")</f>
        <v/>
      </c>
      <c r="M28">
        <f>IF($AA28="","",INDEX('Per Line'!$L$2:$L$7001,$AA28))</f>
        <v/>
      </c>
      <c r="N28" s="8">
        <f>IF($AA28="","",M28*Y28/100)</f>
        <v/>
      </c>
      <c r="O28">
        <f>IF($AA28="","",INDEX('Per Line'!$U$2:$U$7001,$AA28)&amp;"")</f>
        <v/>
      </c>
      <c r="P28" s="8">
        <f>IF($AA28="","",SUMIFS('Per Line'!$T$2:$T$7001,'Per Line'!$C$2:$C$7001,$A28,'Per Line'!$AL$2:$AL$7001,1))</f>
        <v/>
      </c>
      <c r="Q28">
        <f>IF($AA28="","",Settings!$C$7)</f>
        <v/>
      </c>
      <c r="R28" s="8">
        <f>IF($AA28="","",SUMIFS('Per Line'!$T$2:$T$7001,'Per Line'!$C$2:$C$7001,$A28,'Per Line'!$AK$2:$AK$7001,0,'Per Line'!$AL$2:$AL$7001,0))</f>
        <v/>
      </c>
      <c r="S28" s="8">
        <f>IF($AA28="","",R28*Q28)</f>
        <v/>
      </c>
      <c r="T28">
        <f>IF($AA28="","",Settings!$C$6)</f>
        <v/>
      </c>
      <c r="U28" s="8">
        <f>IF($AA28="","",SUMIFS('Per Line'!$T$2:$T$7001,'Per Line'!$C$2:$C$7001,$A28,'Per Line'!$AK$2:$AK$7001,1,'Per Line'!$AL$2:$AL$7001,0))</f>
        <v/>
      </c>
      <c r="V28" s="8">
        <f>IF($AA28="","",U28*T28)</f>
        <v/>
      </c>
      <c r="W28" s="8">
        <f>IF($AA28="","",V28+S28)</f>
        <v/>
      </c>
      <c r="X28" s="8">
        <f>IF($AA28="","",Y28-W28)</f>
        <v/>
      </c>
      <c r="Y28" s="8">
        <f>IF($AA28="","",R28+U28+P28)</f>
        <v/>
      </c>
      <c r="Z28" s="8">
        <f>IF($AA28="","",Y28-W28-N28)</f>
        <v/>
      </c>
      <c r="AA28" s="16">
        <f>IF(ROWS($AA$2:$AA28)&lt;=MAX('Per Line'!$AJ$2:$AJ$7001),MATCH(ROWS($AA$2:$AA28),'Per Line'!$AJ$2:$AJ$7001,0),"")</f>
        <v/>
      </c>
      <c r="AB28">
        <f>IF($AA28="","",C28&amp;"|"&amp;COUNTIF($C$2:$C28,C28))</f>
        <v/>
      </c>
    </row>
    <row r="29">
      <c r="A29">
        <f>IF($AA29="","",INDEX('Per Line'!$C$2:$C$7001,$AA29)&amp;"")</f>
        <v/>
      </c>
      <c r="B29" s="15" t="n"/>
      <c r="C29">
        <f>IF($AA29="","",IF(COUNTIF($I$2:$I$1301,I29)&lt;=Settings!$C$8,I29,I29&amp;" P"&amp;ROUNDUP(COUNTIF($I$2:$I29,I29)/Settings!$C$8,0)))</f>
        <v/>
      </c>
      <c r="D29">
        <f>IF($AA29="","",INDEX('Per Line'!$A$2:$A$7001,$AA29)&amp;"")</f>
        <v/>
      </c>
      <c r="E29">
        <f>IF($AA29="","",INDEX('Per Line'!$B$2:$B$7001,$AA29)&amp;"")</f>
        <v/>
      </c>
      <c r="F29">
        <f>IF($AA29="","",INDEX('Per Line'!$D$2:$D$7001,$AA29)&amp;"")</f>
        <v/>
      </c>
      <c r="G29" s="14">
        <f>IF($AA29="","",INDEX('Per Line'!$E$2:$E$7001,$AA29))</f>
        <v/>
      </c>
      <c r="H29">
        <f>IF($AA29="","",INDEX('Per Line'!$F$2:$F$7001,$AA29)&amp;"")</f>
        <v/>
      </c>
      <c r="I29">
        <f>IF($AA29="","",INDEX('Per Line'!$I$2:$I$7001,$AA29)&amp;"")</f>
        <v/>
      </c>
      <c r="J29">
        <f>IF($AA29="","",INDEX('Per Line'!$H$2:$H$7001,$AA29)&amp;"")</f>
        <v/>
      </c>
      <c r="K29">
        <f>IF($AA29="","",INDEX('Per Line'!$J$2:$J$7001,$AA29)&amp;"")</f>
        <v/>
      </c>
      <c r="L29">
        <f>IF($AA29="","",INDEX('Per Line'!$K$2:$K$7001,$AA29)&amp;"")</f>
        <v/>
      </c>
      <c r="M29">
        <f>IF($AA29="","",INDEX('Per Line'!$L$2:$L$7001,$AA29))</f>
        <v/>
      </c>
      <c r="N29" s="8">
        <f>IF($AA29="","",M29*Y29/100)</f>
        <v/>
      </c>
      <c r="O29">
        <f>IF($AA29="","",INDEX('Per Line'!$U$2:$U$7001,$AA29)&amp;"")</f>
        <v/>
      </c>
      <c r="P29" s="8">
        <f>IF($AA29="","",SUMIFS('Per Line'!$T$2:$T$7001,'Per Line'!$C$2:$C$7001,$A29,'Per Line'!$AL$2:$AL$7001,1))</f>
        <v/>
      </c>
      <c r="Q29">
        <f>IF($AA29="","",Settings!$C$7)</f>
        <v/>
      </c>
      <c r="R29" s="8">
        <f>IF($AA29="","",SUMIFS('Per Line'!$T$2:$T$7001,'Per Line'!$C$2:$C$7001,$A29,'Per Line'!$AK$2:$AK$7001,0,'Per Line'!$AL$2:$AL$7001,0))</f>
        <v/>
      </c>
      <c r="S29" s="8">
        <f>IF($AA29="","",R29*Q29)</f>
        <v/>
      </c>
      <c r="T29">
        <f>IF($AA29="","",Settings!$C$6)</f>
        <v/>
      </c>
      <c r="U29" s="8">
        <f>IF($AA29="","",SUMIFS('Per Line'!$T$2:$T$7001,'Per Line'!$C$2:$C$7001,$A29,'Per Line'!$AK$2:$AK$7001,1,'Per Line'!$AL$2:$AL$7001,0))</f>
        <v/>
      </c>
      <c r="V29" s="8">
        <f>IF($AA29="","",U29*T29)</f>
        <v/>
      </c>
      <c r="W29" s="8">
        <f>IF($AA29="","",V29+S29)</f>
        <v/>
      </c>
      <c r="X29" s="8">
        <f>IF($AA29="","",Y29-W29)</f>
        <v/>
      </c>
      <c r="Y29" s="8">
        <f>IF($AA29="","",R29+U29+P29)</f>
        <v/>
      </c>
      <c r="Z29" s="8">
        <f>IF($AA29="","",Y29-W29-N29)</f>
        <v/>
      </c>
      <c r="AA29" s="16">
        <f>IF(ROWS($AA$2:$AA29)&lt;=MAX('Per Line'!$AJ$2:$AJ$7001),MATCH(ROWS($AA$2:$AA29),'Per Line'!$AJ$2:$AJ$7001,0),"")</f>
        <v/>
      </c>
      <c r="AB29">
        <f>IF($AA29="","",C29&amp;"|"&amp;COUNTIF($C$2:$C29,C29))</f>
        <v/>
      </c>
    </row>
    <row r="30">
      <c r="A30">
        <f>IF($AA30="","",INDEX('Per Line'!$C$2:$C$7001,$AA30)&amp;"")</f>
        <v/>
      </c>
      <c r="B30" s="15" t="n"/>
      <c r="C30">
        <f>IF($AA30="","",IF(COUNTIF($I$2:$I$1301,I30)&lt;=Settings!$C$8,I30,I30&amp;" P"&amp;ROUNDUP(COUNTIF($I$2:$I30,I30)/Settings!$C$8,0)))</f>
        <v/>
      </c>
      <c r="D30">
        <f>IF($AA30="","",INDEX('Per Line'!$A$2:$A$7001,$AA30)&amp;"")</f>
        <v/>
      </c>
      <c r="E30">
        <f>IF($AA30="","",INDEX('Per Line'!$B$2:$B$7001,$AA30)&amp;"")</f>
        <v/>
      </c>
      <c r="F30">
        <f>IF($AA30="","",INDEX('Per Line'!$D$2:$D$7001,$AA30)&amp;"")</f>
        <v/>
      </c>
      <c r="G30" s="14">
        <f>IF($AA30="","",INDEX('Per Line'!$E$2:$E$7001,$AA30))</f>
        <v/>
      </c>
      <c r="H30">
        <f>IF($AA30="","",INDEX('Per Line'!$F$2:$F$7001,$AA30)&amp;"")</f>
        <v/>
      </c>
      <c r="I30">
        <f>IF($AA30="","",INDEX('Per Line'!$I$2:$I$7001,$AA30)&amp;"")</f>
        <v/>
      </c>
      <c r="J30">
        <f>IF($AA30="","",INDEX('Per Line'!$H$2:$H$7001,$AA30)&amp;"")</f>
        <v/>
      </c>
      <c r="K30">
        <f>IF($AA30="","",INDEX('Per Line'!$J$2:$J$7001,$AA30)&amp;"")</f>
        <v/>
      </c>
      <c r="L30">
        <f>IF($AA30="","",INDEX('Per Line'!$K$2:$K$7001,$AA30)&amp;"")</f>
        <v/>
      </c>
      <c r="M30">
        <f>IF($AA30="","",INDEX('Per Line'!$L$2:$L$7001,$AA30))</f>
        <v/>
      </c>
      <c r="N30" s="8">
        <f>IF($AA30="","",M30*Y30/100)</f>
        <v/>
      </c>
      <c r="O30">
        <f>IF($AA30="","",INDEX('Per Line'!$U$2:$U$7001,$AA30)&amp;"")</f>
        <v/>
      </c>
      <c r="P30" s="8">
        <f>IF($AA30="","",SUMIFS('Per Line'!$T$2:$T$7001,'Per Line'!$C$2:$C$7001,$A30,'Per Line'!$AL$2:$AL$7001,1))</f>
        <v/>
      </c>
      <c r="Q30">
        <f>IF($AA30="","",Settings!$C$7)</f>
        <v/>
      </c>
      <c r="R30" s="8">
        <f>IF($AA30="","",SUMIFS('Per Line'!$T$2:$T$7001,'Per Line'!$C$2:$C$7001,$A30,'Per Line'!$AK$2:$AK$7001,0,'Per Line'!$AL$2:$AL$7001,0))</f>
        <v/>
      </c>
      <c r="S30" s="8">
        <f>IF($AA30="","",R30*Q30)</f>
        <v/>
      </c>
      <c r="T30">
        <f>IF($AA30="","",Settings!$C$6)</f>
        <v/>
      </c>
      <c r="U30" s="8">
        <f>IF($AA30="","",SUMIFS('Per Line'!$T$2:$T$7001,'Per Line'!$C$2:$C$7001,$A30,'Per Line'!$AK$2:$AK$7001,1,'Per Line'!$AL$2:$AL$7001,0))</f>
        <v/>
      </c>
      <c r="V30" s="8">
        <f>IF($AA30="","",U30*T30)</f>
        <v/>
      </c>
      <c r="W30" s="8">
        <f>IF($AA30="","",V30+S30)</f>
        <v/>
      </c>
      <c r="X30" s="8">
        <f>IF($AA30="","",Y30-W30)</f>
        <v/>
      </c>
      <c r="Y30" s="8">
        <f>IF($AA30="","",R30+U30+P30)</f>
        <v/>
      </c>
      <c r="Z30" s="8">
        <f>IF($AA30="","",Y30-W30-N30)</f>
        <v/>
      </c>
      <c r="AA30" s="16">
        <f>IF(ROWS($AA$2:$AA30)&lt;=MAX('Per Line'!$AJ$2:$AJ$7001),MATCH(ROWS($AA$2:$AA30),'Per Line'!$AJ$2:$AJ$7001,0),"")</f>
        <v/>
      </c>
      <c r="AB30">
        <f>IF($AA30="","",C30&amp;"|"&amp;COUNTIF($C$2:$C30,C30))</f>
        <v/>
      </c>
    </row>
    <row r="31">
      <c r="A31">
        <f>IF($AA31="","",INDEX('Per Line'!$C$2:$C$7001,$AA31)&amp;"")</f>
        <v/>
      </c>
      <c r="B31" s="15" t="n"/>
      <c r="C31">
        <f>IF($AA31="","",IF(COUNTIF($I$2:$I$1301,I31)&lt;=Settings!$C$8,I31,I31&amp;" P"&amp;ROUNDUP(COUNTIF($I$2:$I31,I31)/Settings!$C$8,0)))</f>
        <v/>
      </c>
      <c r="D31">
        <f>IF($AA31="","",INDEX('Per Line'!$A$2:$A$7001,$AA31)&amp;"")</f>
        <v/>
      </c>
      <c r="E31">
        <f>IF($AA31="","",INDEX('Per Line'!$B$2:$B$7001,$AA31)&amp;"")</f>
        <v/>
      </c>
      <c r="F31">
        <f>IF($AA31="","",INDEX('Per Line'!$D$2:$D$7001,$AA31)&amp;"")</f>
        <v/>
      </c>
      <c r="G31" s="14">
        <f>IF($AA31="","",INDEX('Per Line'!$E$2:$E$7001,$AA31))</f>
        <v/>
      </c>
      <c r="H31">
        <f>IF($AA31="","",INDEX('Per Line'!$F$2:$F$7001,$AA31)&amp;"")</f>
        <v/>
      </c>
      <c r="I31">
        <f>IF($AA31="","",INDEX('Per Line'!$I$2:$I$7001,$AA31)&amp;"")</f>
        <v/>
      </c>
      <c r="J31">
        <f>IF($AA31="","",INDEX('Per Line'!$H$2:$H$7001,$AA31)&amp;"")</f>
        <v/>
      </c>
      <c r="K31">
        <f>IF($AA31="","",INDEX('Per Line'!$J$2:$J$7001,$AA31)&amp;"")</f>
        <v/>
      </c>
      <c r="L31">
        <f>IF($AA31="","",INDEX('Per Line'!$K$2:$K$7001,$AA31)&amp;"")</f>
        <v/>
      </c>
      <c r="M31">
        <f>IF($AA31="","",INDEX('Per Line'!$L$2:$L$7001,$AA31))</f>
        <v/>
      </c>
      <c r="N31" s="8">
        <f>IF($AA31="","",M31*Y31/100)</f>
        <v/>
      </c>
      <c r="O31">
        <f>IF($AA31="","",INDEX('Per Line'!$U$2:$U$7001,$AA31)&amp;"")</f>
        <v/>
      </c>
      <c r="P31" s="8">
        <f>IF($AA31="","",SUMIFS('Per Line'!$T$2:$T$7001,'Per Line'!$C$2:$C$7001,$A31,'Per Line'!$AL$2:$AL$7001,1))</f>
        <v/>
      </c>
      <c r="Q31">
        <f>IF($AA31="","",Settings!$C$7)</f>
        <v/>
      </c>
      <c r="R31" s="8">
        <f>IF($AA31="","",SUMIFS('Per Line'!$T$2:$T$7001,'Per Line'!$C$2:$C$7001,$A31,'Per Line'!$AK$2:$AK$7001,0,'Per Line'!$AL$2:$AL$7001,0))</f>
        <v/>
      </c>
      <c r="S31" s="8">
        <f>IF($AA31="","",R31*Q31)</f>
        <v/>
      </c>
      <c r="T31">
        <f>IF($AA31="","",Settings!$C$6)</f>
        <v/>
      </c>
      <c r="U31" s="8">
        <f>IF($AA31="","",SUMIFS('Per Line'!$T$2:$T$7001,'Per Line'!$C$2:$C$7001,$A31,'Per Line'!$AK$2:$AK$7001,1,'Per Line'!$AL$2:$AL$7001,0))</f>
        <v/>
      </c>
      <c r="V31" s="8">
        <f>IF($AA31="","",U31*T31)</f>
        <v/>
      </c>
      <c r="W31" s="8">
        <f>IF($AA31="","",V31+S31)</f>
        <v/>
      </c>
      <c r="X31" s="8">
        <f>IF($AA31="","",Y31-W31)</f>
        <v/>
      </c>
      <c r="Y31" s="8">
        <f>IF($AA31="","",R31+U31+P31)</f>
        <v/>
      </c>
      <c r="Z31" s="8">
        <f>IF($AA31="","",Y31-W31-N31)</f>
        <v/>
      </c>
      <c r="AA31" s="16">
        <f>IF(ROWS($AA$2:$AA31)&lt;=MAX('Per Line'!$AJ$2:$AJ$7001),MATCH(ROWS($AA$2:$AA31),'Per Line'!$AJ$2:$AJ$7001,0),"")</f>
        <v/>
      </c>
      <c r="AB31">
        <f>IF($AA31="","",C31&amp;"|"&amp;COUNTIF($C$2:$C31,C31))</f>
        <v/>
      </c>
    </row>
    <row r="32">
      <c r="A32">
        <f>IF($AA32="","",INDEX('Per Line'!$C$2:$C$7001,$AA32)&amp;"")</f>
        <v/>
      </c>
      <c r="B32" s="15" t="n"/>
      <c r="C32">
        <f>IF($AA32="","",IF(COUNTIF($I$2:$I$1301,I32)&lt;=Settings!$C$8,I32,I32&amp;" P"&amp;ROUNDUP(COUNTIF($I$2:$I32,I32)/Settings!$C$8,0)))</f>
        <v/>
      </c>
      <c r="D32">
        <f>IF($AA32="","",INDEX('Per Line'!$A$2:$A$7001,$AA32)&amp;"")</f>
        <v/>
      </c>
      <c r="E32">
        <f>IF($AA32="","",INDEX('Per Line'!$B$2:$B$7001,$AA32)&amp;"")</f>
        <v/>
      </c>
      <c r="F32">
        <f>IF($AA32="","",INDEX('Per Line'!$D$2:$D$7001,$AA32)&amp;"")</f>
        <v/>
      </c>
      <c r="G32" s="14">
        <f>IF($AA32="","",INDEX('Per Line'!$E$2:$E$7001,$AA32))</f>
        <v/>
      </c>
      <c r="H32">
        <f>IF($AA32="","",INDEX('Per Line'!$F$2:$F$7001,$AA32)&amp;"")</f>
        <v/>
      </c>
      <c r="I32">
        <f>IF($AA32="","",INDEX('Per Line'!$I$2:$I$7001,$AA32)&amp;"")</f>
        <v/>
      </c>
      <c r="J32">
        <f>IF($AA32="","",INDEX('Per Line'!$H$2:$H$7001,$AA32)&amp;"")</f>
        <v/>
      </c>
      <c r="K32">
        <f>IF($AA32="","",INDEX('Per Line'!$J$2:$J$7001,$AA32)&amp;"")</f>
        <v/>
      </c>
      <c r="L32">
        <f>IF($AA32="","",INDEX('Per Line'!$K$2:$K$7001,$AA32)&amp;"")</f>
        <v/>
      </c>
      <c r="M32">
        <f>IF($AA32="","",INDEX('Per Line'!$L$2:$L$7001,$AA32))</f>
        <v/>
      </c>
      <c r="N32" s="8">
        <f>IF($AA32="","",M32*Y32/100)</f>
        <v/>
      </c>
      <c r="O32">
        <f>IF($AA32="","",INDEX('Per Line'!$U$2:$U$7001,$AA32)&amp;"")</f>
        <v/>
      </c>
      <c r="P32" s="8">
        <f>IF($AA32="","",SUMIFS('Per Line'!$T$2:$T$7001,'Per Line'!$C$2:$C$7001,$A32,'Per Line'!$AL$2:$AL$7001,1))</f>
        <v/>
      </c>
      <c r="Q32">
        <f>IF($AA32="","",Settings!$C$7)</f>
        <v/>
      </c>
      <c r="R32" s="8">
        <f>IF($AA32="","",SUMIFS('Per Line'!$T$2:$T$7001,'Per Line'!$C$2:$C$7001,$A32,'Per Line'!$AK$2:$AK$7001,0,'Per Line'!$AL$2:$AL$7001,0))</f>
        <v/>
      </c>
      <c r="S32" s="8">
        <f>IF($AA32="","",R32*Q32)</f>
        <v/>
      </c>
      <c r="T32">
        <f>IF($AA32="","",Settings!$C$6)</f>
        <v/>
      </c>
      <c r="U32" s="8">
        <f>IF($AA32="","",SUMIFS('Per Line'!$T$2:$T$7001,'Per Line'!$C$2:$C$7001,$A32,'Per Line'!$AK$2:$AK$7001,1,'Per Line'!$AL$2:$AL$7001,0))</f>
        <v/>
      </c>
      <c r="V32" s="8">
        <f>IF($AA32="","",U32*T32)</f>
        <v/>
      </c>
      <c r="W32" s="8">
        <f>IF($AA32="","",V32+S32)</f>
        <v/>
      </c>
      <c r="X32" s="8">
        <f>IF($AA32="","",Y32-W32)</f>
        <v/>
      </c>
      <c r="Y32" s="8">
        <f>IF($AA32="","",R32+U32+P32)</f>
        <v/>
      </c>
      <c r="Z32" s="8">
        <f>IF($AA32="","",Y32-W32-N32)</f>
        <v/>
      </c>
      <c r="AA32" s="16">
        <f>IF(ROWS($AA$2:$AA32)&lt;=MAX('Per Line'!$AJ$2:$AJ$7001),MATCH(ROWS($AA$2:$AA32),'Per Line'!$AJ$2:$AJ$7001,0),"")</f>
        <v/>
      </c>
      <c r="AB32">
        <f>IF($AA32="","",C32&amp;"|"&amp;COUNTIF($C$2:$C32,C32))</f>
        <v/>
      </c>
    </row>
    <row r="33">
      <c r="A33">
        <f>IF($AA33="","",INDEX('Per Line'!$C$2:$C$7001,$AA33)&amp;"")</f>
        <v/>
      </c>
      <c r="B33" s="15" t="n"/>
      <c r="C33">
        <f>IF($AA33="","",IF(COUNTIF($I$2:$I$1301,I33)&lt;=Settings!$C$8,I33,I33&amp;" P"&amp;ROUNDUP(COUNTIF($I$2:$I33,I33)/Settings!$C$8,0)))</f>
        <v/>
      </c>
      <c r="D33">
        <f>IF($AA33="","",INDEX('Per Line'!$A$2:$A$7001,$AA33)&amp;"")</f>
        <v/>
      </c>
      <c r="E33">
        <f>IF($AA33="","",INDEX('Per Line'!$B$2:$B$7001,$AA33)&amp;"")</f>
        <v/>
      </c>
      <c r="F33">
        <f>IF($AA33="","",INDEX('Per Line'!$D$2:$D$7001,$AA33)&amp;"")</f>
        <v/>
      </c>
      <c r="G33" s="14">
        <f>IF($AA33="","",INDEX('Per Line'!$E$2:$E$7001,$AA33))</f>
        <v/>
      </c>
      <c r="H33">
        <f>IF($AA33="","",INDEX('Per Line'!$F$2:$F$7001,$AA33)&amp;"")</f>
        <v/>
      </c>
      <c r="I33">
        <f>IF($AA33="","",INDEX('Per Line'!$I$2:$I$7001,$AA33)&amp;"")</f>
        <v/>
      </c>
      <c r="J33">
        <f>IF($AA33="","",INDEX('Per Line'!$H$2:$H$7001,$AA33)&amp;"")</f>
        <v/>
      </c>
      <c r="K33">
        <f>IF($AA33="","",INDEX('Per Line'!$J$2:$J$7001,$AA33)&amp;"")</f>
        <v/>
      </c>
      <c r="L33">
        <f>IF($AA33="","",INDEX('Per Line'!$K$2:$K$7001,$AA33)&amp;"")</f>
        <v/>
      </c>
      <c r="M33">
        <f>IF($AA33="","",INDEX('Per Line'!$L$2:$L$7001,$AA33))</f>
        <v/>
      </c>
      <c r="N33" s="8">
        <f>IF($AA33="","",M33*Y33/100)</f>
        <v/>
      </c>
      <c r="O33">
        <f>IF($AA33="","",INDEX('Per Line'!$U$2:$U$7001,$AA33)&amp;"")</f>
        <v/>
      </c>
      <c r="P33" s="8">
        <f>IF($AA33="","",SUMIFS('Per Line'!$T$2:$T$7001,'Per Line'!$C$2:$C$7001,$A33,'Per Line'!$AL$2:$AL$7001,1))</f>
        <v/>
      </c>
      <c r="Q33">
        <f>IF($AA33="","",Settings!$C$7)</f>
        <v/>
      </c>
      <c r="R33" s="8">
        <f>IF($AA33="","",SUMIFS('Per Line'!$T$2:$T$7001,'Per Line'!$C$2:$C$7001,$A33,'Per Line'!$AK$2:$AK$7001,0,'Per Line'!$AL$2:$AL$7001,0))</f>
        <v/>
      </c>
      <c r="S33" s="8">
        <f>IF($AA33="","",R33*Q33)</f>
        <v/>
      </c>
      <c r="T33">
        <f>IF($AA33="","",Settings!$C$6)</f>
        <v/>
      </c>
      <c r="U33" s="8">
        <f>IF($AA33="","",SUMIFS('Per Line'!$T$2:$T$7001,'Per Line'!$C$2:$C$7001,$A33,'Per Line'!$AK$2:$AK$7001,1,'Per Line'!$AL$2:$AL$7001,0))</f>
        <v/>
      </c>
      <c r="V33" s="8">
        <f>IF($AA33="","",U33*T33)</f>
        <v/>
      </c>
      <c r="W33" s="8">
        <f>IF($AA33="","",V33+S33)</f>
        <v/>
      </c>
      <c r="X33" s="8">
        <f>IF($AA33="","",Y33-W33)</f>
        <v/>
      </c>
      <c r="Y33" s="8">
        <f>IF($AA33="","",R33+U33+P33)</f>
        <v/>
      </c>
      <c r="Z33" s="8">
        <f>IF($AA33="","",Y33-W33-N33)</f>
        <v/>
      </c>
      <c r="AA33" s="16">
        <f>IF(ROWS($AA$2:$AA33)&lt;=MAX('Per Line'!$AJ$2:$AJ$7001),MATCH(ROWS($AA$2:$AA33),'Per Line'!$AJ$2:$AJ$7001,0),"")</f>
        <v/>
      </c>
      <c r="AB33">
        <f>IF($AA33="","",C33&amp;"|"&amp;COUNTIF($C$2:$C33,C33))</f>
        <v/>
      </c>
    </row>
    <row r="34">
      <c r="A34">
        <f>IF($AA34="","",INDEX('Per Line'!$C$2:$C$7001,$AA34)&amp;"")</f>
        <v/>
      </c>
      <c r="B34" s="15" t="n"/>
      <c r="C34">
        <f>IF($AA34="","",IF(COUNTIF($I$2:$I$1301,I34)&lt;=Settings!$C$8,I34,I34&amp;" P"&amp;ROUNDUP(COUNTIF($I$2:$I34,I34)/Settings!$C$8,0)))</f>
        <v/>
      </c>
      <c r="D34">
        <f>IF($AA34="","",INDEX('Per Line'!$A$2:$A$7001,$AA34)&amp;"")</f>
        <v/>
      </c>
      <c r="E34">
        <f>IF($AA34="","",INDEX('Per Line'!$B$2:$B$7001,$AA34)&amp;"")</f>
        <v/>
      </c>
      <c r="F34">
        <f>IF($AA34="","",INDEX('Per Line'!$D$2:$D$7001,$AA34)&amp;"")</f>
        <v/>
      </c>
      <c r="G34" s="14">
        <f>IF($AA34="","",INDEX('Per Line'!$E$2:$E$7001,$AA34))</f>
        <v/>
      </c>
      <c r="H34">
        <f>IF($AA34="","",INDEX('Per Line'!$F$2:$F$7001,$AA34)&amp;"")</f>
        <v/>
      </c>
      <c r="I34">
        <f>IF($AA34="","",INDEX('Per Line'!$I$2:$I$7001,$AA34)&amp;"")</f>
        <v/>
      </c>
      <c r="J34">
        <f>IF($AA34="","",INDEX('Per Line'!$H$2:$H$7001,$AA34)&amp;"")</f>
        <v/>
      </c>
      <c r="K34">
        <f>IF($AA34="","",INDEX('Per Line'!$J$2:$J$7001,$AA34)&amp;"")</f>
        <v/>
      </c>
      <c r="L34">
        <f>IF($AA34="","",INDEX('Per Line'!$K$2:$K$7001,$AA34)&amp;"")</f>
        <v/>
      </c>
      <c r="M34">
        <f>IF($AA34="","",INDEX('Per Line'!$L$2:$L$7001,$AA34))</f>
        <v/>
      </c>
      <c r="N34" s="8">
        <f>IF($AA34="","",M34*Y34/100)</f>
        <v/>
      </c>
      <c r="O34">
        <f>IF($AA34="","",INDEX('Per Line'!$U$2:$U$7001,$AA34)&amp;"")</f>
        <v/>
      </c>
      <c r="P34" s="8">
        <f>IF($AA34="","",SUMIFS('Per Line'!$T$2:$T$7001,'Per Line'!$C$2:$C$7001,$A34,'Per Line'!$AL$2:$AL$7001,1))</f>
        <v/>
      </c>
      <c r="Q34">
        <f>IF($AA34="","",Settings!$C$7)</f>
        <v/>
      </c>
      <c r="R34" s="8">
        <f>IF($AA34="","",SUMIFS('Per Line'!$T$2:$T$7001,'Per Line'!$C$2:$C$7001,$A34,'Per Line'!$AK$2:$AK$7001,0,'Per Line'!$AL$2:$AL$7001,0))</f>
        <v/>
      </c>
      <c r="S34" s="8">
        <f>IF($AA34="","",R34*Q34)</f>
        <v/>
      </c>
      <c r="T34">
        <f>IF($AA34="","",Settings!$C$6)</f>
        <v/>
      </c>
      <c r="U34" s="8">
        <f>IF($AA34="","",SUMIFS('Per Line'!$T$2:$T$7001,'Per Line'!$C$2:$C$7001,$A34,'Per Line'!$AK$2:$AK$7001,1,'Per Line'!$AL$2:$AL$7001,0))</f>
        <v/>
      </c>
      <c r="V34" s="8">
        <f>IF($AA34="","",U34*T34)</f>
        <v/>
      </c>
      <c r="W34" s="8">
        <f>IF($AA34="","",V34+S34)</f>
        <v/>
      </c>
      <c r="X34" s="8">
        <f>IF($AA34="","",Y34-W34)</f>
        <v/>
      </c>
      <c r="Y34" s="8">
        <f>IF($AA34="","",R34+U34+P34)</f>
        <v/>
      </c>
      <c r="Z34" s="8">
        <f>IF($AA34="","",Y34-W34-N34)</f>
        <v/>
      </c>
      <c r="AA34" s="16">
        <f>IF(ROWS($AA$2:$AA34)&lt;=MAX('Per Line'!$AJ$2:$AJ$7001),MATCH(ROWS($AA$2:$AA34),'Per Line'!$AJ$2:$AJ$7001,0),"")</f>
        <v/>
      </c>
      <c r="AB34">
        <f>IF($AA34="","",C34&amp;"|"&amp;COUNTIF($C$2:$C34,C34))</f>
        <v/>
      </c>
    </row>
    <row r="35">
      <c r="A35">
        <f>IF($AA35="","",INDEX('Per Line'!$C$2:$C$7001,$AA35)&amp;"")</f>
        <v/>
      </c>
      <c r="B35" s="15" t="n"/>
      <c r="C35">
        <f>IF($AA35="","",IF(COUNTIF($I$2:$I$1301,I35)&lt;=Settings!$C$8,I35,I35&amp;" P"&amp;ROUNDUP(COUNTIF($I$2:$I35,I35)/Settings!$C$8,0)))</f>
        <v/>
      </c>
      <c r="D35">
        <f>IF($AA35="","",INDEX('Per Line'!$A$2:$A$7001,$AA35)&amp;"")</f>
        <v/>
      </c>
      <c r="E35">
        <f>IF($AA35="","",INDEX('Per Line'!$B$2:$B$7001,$AA35)&amp;"")</f>
        <v/>
      </c>
      <c r="F35">
        <f>IF($AA35="","",INDEX('Per Line'!$D$2:$D$7001,$AA35)&amp;"")</f>
        <v/>
      </c>
      <c r="G35" s="14">
        <f>IF($AA35="","",INDEX('Per Line'!$E$2:$E$7001,$AA35))</f>
        <v/>
      </c>
      <c r="H35">
        <f>IF($AA35="","",INDEX('Per Line'!$F$2:$F$7001,$AA35)&amp;"")</f>
        <v/>
      </c>
      <c r="I35">
        <f>IF($AA35="","",INDEX('Per Line'!$I$2:$I$7001,$AA35)&amp;"")</f>
        <v/>
      </c>
      <c r="J35">
        <f>IF($AA35="","",INDEX('Per Line'!$H$2:$H$7001,$AA35)&amp;"")</f>
        <v/>
      </c>
      <c r="K35">
        <f>IF($AA35="","",INDEX('Per Line'!$J$2:$J$7001,$AA35)&amp;"")</f>
        <v/>
      </c>
      <c r="L35">
        <f>IF($AA35="","",INDEX('Per Line'!$K$2:$K$7001,$AA35)&amp;"")</f>
        <v/>
      </c>
      <c r="M35">
        <f>IF($AA35="","",INDEX('Per Line'!$L$2:$L$7001,$AA35))</f>
        <v/>
      </c>
      <c r="N35" s="8">
        <f>IF($AA35="","",M35*Y35/100)</f>
        <v/>
      </c>
      <c r="O35">
        <f>IF($AA35="","",INDEX('Per Line'!$U$2:$U$7001,$AA35)&amp;"")</f>
        <v/>
      </c>
      <c r="P35" s="8">
        <f>IF($AA35="","",SUMIFS('Per Line'!$T$2:$T$7001,'Per Line'!$C$2:$C$7001,$A35,'Per Line'!$AL$2:$AL$7001,1))</f>
        <v/>
      </c>
      <c r="Q35">
        <f>IF($AA35="","",Settings!$C$7)</f>
        <v/>
      </c>
      <c r="R35" s="8">
        <f>IF($AA35="","",SUMIFS('Per Line'!$T$2:$T$7001,'Per Line'!$C$2:$C$7001,$A35,'Per Line'!$AK$2:$AK$7001,0,'Per Line'!$AL$2:$AL$7001,0))</f>
        <v/>
      </c>
      <c r="S35" s="8">
        <f>IF($AA35="","",R35*Q35)</f>
        <v/>
      </c>
      <c r="T35">
        <f>IF($AA35="","",Settings!$C$6)</f>
        <v/>
      </c>
      <c r="U35" s="8">
        <f>IF($AA35="","",SUMIFS('Per Line'!$T$2:$T$7001,'Per Line'!$C$2:$C$7001,$A35,'Per Line'!$AK$2:$AK$7001,1,'Per Line'!$AL$2:$AL$7001,0))</f>
        <v/>
      </c>
      <c r="V35" s="8">
        <f>IF($AA35="","",U35*T35)</f>
        <v/>
      </c>
      <c r="W35" s="8">
        <f>IF($AA35="","",V35+S35)</f>
        <v/>
      </c>
      <c r="X35" s="8">
        <f>IF($AA35="","",Y35-W35)</f>
        <v/>
      </c>
      <c r="Y35" s="8">
        <f>IF($AA35="","",R35+U35+P35)</f>
        <v/>
      </c>
      <c r="Z35" s="8">
        <f>IF($AA35="","",Y35-W35-N35)</f>
        <v/>
      </c>
      <c r="AA35" s="16">
        <f>IF(ROWS($AA$2:$AA35)&lt;=MAX('Per Line'!$AJ$2:$AJ$7001),MATCH(ROWS($AA$2:$AA35),'Per Line'!$AJ$2:$AJ$7001,0),"")</f>
        <v/>
      </c>
      <c r="AB35">
        <f>IF($AA35="","",C35&amp;"|"&amp;COUNTIF($C$2:$C35,C35))</f>
        <v/>
      </c>
    </row>
    <row r="36">
      <c r="A36">
        <f>IF($AA36="","",INDEX('Per Line'!$C$2:$C$7001,$AA36)&amp;"")</f>
        <v/>
      </c>
      <c r="B36" s="15" t="n"/>
      <c r="C36">
        <f>IF($AA36="","",IF(COUNTIF($I$2:$I$1301,I36)&lt;=Settings!$C$8,I36,I36&amp;" P"&amp;ROUNDUP(COUNTIF($I$2:$I36,I36)/Settings!$C$8,0)))</f>
        <v/>
      </c>
      <c r="D36">
        <f>IF($AA36="","",INDEX('Per Line'!$A$2:$A$7001,$AA36)&amp;"")</f>
        <v/>
      </c>
      <c r="E36">
        <f>IF($AA36="","",INDEX('Per Line'!$B$2:$B$7001,$AA36)&amp;"")</f>
        <v/>
      </c>
      <c r="F36">
        <f>IF($AA36="","",INDEX('Per Line'!$D$2:$D$7001,$AA36)&amp;"")</f>
        <v/>
      </c>
      <c r="G36" s="14">
        <f>IF($AA36="","",INDEX('Per Line'!$E$2:$E$7001,$AA36))</f>
        <v/>
      </c>
      <c r="H36">
        <f>IF($AA36="","",INDEX('Per Line'!$F$2:$F$7001,$AA36)&amp;"")</f>
        <v/>
      </c>
      <c r="I36">
        <f>IF($AA36="","",INDEX('Per Line'!$I$2:$I$7001,$AA36)&amp;"")</f>
        <v/>
      </c>
      <c r="J36">
        <f>IF($AA36="","",INDEX('Per Line'!$H$2:$H$7001,$AA36)&amp;"")</f>
        <v/>
      </c>
      <c r="K36">
        <f>IF($AA36="","",INDEX('Per Line'!$J$2:$J$7001,$AA36)&amp;"")</f>
        <v/>
      </c>
      <c r="L36">
        <f>IF($AA36="","",INDEX('Per Line'!$K$2:$K$7001,$AA36)&amp;"")</f>
        <v/>
      </c>
      <c r="M36">
        <f>IF($AA36="","",INDEX('Per Line'!$L$2:$L$7001,$AA36))</f>
        <v/>
      </c>
      <c r="N36" s="8">
        <f>IF($AA36="","",M36*Y36/100)</f>
        <v/>
      </c>
      <c r="O36">
        <f>IF($AA36="","",INDEX('Per Line'!$U$2:$U$7001,$AA36)&amp;"")</f>
        <v/>
      </c>
      <c r="P36" s="8">
        <f>IF($AA36="","",SUMIFS('Per Line'!$T$2:$T$7001,'Per Line'!$C$2:$C$7001,$A36,'Per Line'!$AL$2:$AL$7001,1))</f>
        <v/>
      </c>
      <c r="Q36">
        <f>IF($AA36="","",Settings!$C$7)</f>
        <v/>
      </c>
      <c r="R36" s="8">
        <f>IF($AA36="","",SUMIFS('Per Line'!$T$2:$T$7001,'Per Line'!$C$2:$C$7001,$A36,'Per Line'!$AK$2:$AK$7001,0,'Per Line'!$AL$2:$AL$7001,0))</f>
        <v/>
      </c>
      <c r="S36" s="8">
        <f>IF($AA36="","",R36*Q36)</f>
        <v/>
      </c>
      <c r="T36">
        <f>IF($AA36="","",Settings!$C$6)</f>
        <v/>
      </c>
      <c r="U36" s="8">
        <f>IF($AA36="","",SUMIFS('Per Line'!$T$2:$T$7001,'Per Line'!$C$2:$C$7001,$A36,'Per Line'!$AK$2:$AK$7001,1,'Per Line'!$AL$2:$AL$7001,0))</f>
        <v/>
      </c>
      <c r="V36" s="8">
        <f>IF($AA36="","",U36*T36)</f>
        <v/>
      </c>
      <c r="W36" s="8">
        <f>IF($AA36="","",V36+S36)</f>
        <v/>
      </c>
      <c r="X36" s="8">
        <f>IF($AA36="","",Y36-W36)</f>
        <v/>
      </c>
      <c r="Y36" s="8">
        <f>IF($AA36="","",R36+U36+P36)</f>
        <v/>
      </c>
      <c r="Z36" s="8">
        <f>IF($AA36="","",Y36-W36-N36)</f>
        <v/>
      </c>
      <c r="AA36" s="16">
        <f>IF(ROWS($AA$2:$AA36)&lt;=MAX('Per Line'!$AJ$2:$AJ$7001),MATCH(ROWS($AA$2:$AA36),'Per Line'!$AJ$2:$AJ$7001,0),"")</f>
        <v/>
      </c>
      <c r="AB36">
        <f>IF($AA36="","",C36&amp;"|"&amp;COUNTIF($C$2:$C36,C36))</f>
        <v/>
      </c>
    </row>
    <row r="37">
      <c r="A37">
        <f>IF($AA37="","",INDEX('Per Line'!$C$2:$C$7001,$AA37)&amp;"")</f>
        <v/>
      </c>
      <c r="B37" s="15" t="n"/>
      <c r="C37">
        <f>IF($AA37="","",IF(COUNTIF($I$2:$I$1301,I37)&lt;=Settings!$C$8,I37,I37&amp;" P"&amp;ROUNDUP(COUNTIF($I$2:$I37,I37)/Settings!$C$8,0)))</f>
        <v/>
      </c>
      <c r="D37">
        <f>IF($AA37="","",INDEX('Per Line'!$A$2:$A$7001,$AA37)&amp;"")</f>
        <v/>
      </c>
      <c r="E37">
        <f>IF($AA37="","",INDEX('Per Line'!$B$2:$B$7001,$AA37)&amp;"")</f>
        <v/>
      </c>
      <c r="F37">
        <f>IF($AA37="","",INDEX('Per Line'!$D$2:$D$7001,$AA37)&amp;"")</f>
        <v/>
      </c>
      <c r="G37" s="14">
        <f>IF($AA37="","",INDEX('Per Line'!$E$2:$E$7001,$AA37))</f>
        <v/>
      </c>
      <c r="H37">
        <f>IF($AA37="","",INDEX('Per Line'!$F$2:$F$7001,$AA37)&amp;"")</f>
        <v/>
      </c>
      <c r="I37">
        <f>IF($AA37="","",INDEX('Per Line'!$I$2:$I$7001,$AA37)&amp;"")</f>
        <v/>
      </c>
      <c r="J37">
        <f>IF($AA37="","",INDEX('Per Line'!$H$2:$H$7001,$AA37)&amp;"")</f>
        <v/>
      </c>
      <c r="K37">
        <f>IF($AA37="","",INDEX('Per Line'!$J$2:$J$7001,$AA37)&amp;"")</f>
        <v/>
      </c>
      <c r="L37">
        <f>IF($AA37="","",INDEX('Per Line'!$K$2:$K$7001,$AA37)&amp;"")</f>
        <v/>
      </c>
      <c r="M37">
        <f>IF($AA37="","",INDEX('Per Line'!$L$2:$L$7001,$AA37))</f>
        <v/>
      </c>
      <c r="N37" s="8">
        <f>IF($AA37="","",M37*Y37/100)</f>
        <v/>
      </c>
      <c r="O37">
        <f>IF($AA37="","",INDEX('Per Line'!$U$2:$U$7001,$AA37)&amp;"")</f>
        <v/>
      </c>
      <c r="P37" s="8">
        <f>IF($AA37="","",SUMIFS('Per Line'!$T$2:$T$7001,'Per Line'!$C$2:$C$7001,$A37,'Per Line'!$AL$2:$AL$7001,1))</f>
        <v/>
      </c>
      <c r="Q37">
        <f>IF($AA37="","",Settings!$C$7)</f>
        <v/>
      </c>
      <c r="R37" s="8">
        <f>IF($AA37="","",SUMIFS('Per Line'!$T$2:$T$7001,'Per Line'!$C$2:$C$7001,$A37,'Per Line'!$AK$2:$AK$7001,0,'Per Line'!$AL$2:$AL$7001,0))</f>
        <v/>
      </c>
      <c r="S37" s="8">
        <f>IF($AA37="","",R37*Q37)</f>
        <v/>
      </c>
      <c r="T37">
        <f>IF($AA37="","",Settings!$C$6)</f>
        <v/>
      </c>
      <c r="U37" s="8">
        <f>IF($AA37="","",SUMIFS('Per Line'!$T$2:$T$7001,'Per Line'!$C$2:$C$7001,$A37,'Per Line'!$AK$2:$AK$7001,1,'Per Line'!$AL$2:$AL$7001,0))</f>
        <v/>
      </c>
      <c r="V37" s="8">
        <f>IF($AA37="","",U37*T37)</f>
        <v/>
      </c>
      <c r="W37" s="8">
        <f>IF($AA37="","",V37+S37)</f>
        <v/>
      </c>
      <c r="X37" s="8">
        <f>IF($AA37="","",Y37-W37)</f>
        <v/>
      </c>
      <c r="Y37" s="8">
        <f>IF($AA37="","",R37+U37+P37)</f>
        <v/>
      </c>
      <c r="Z37" s="8">
        <f>IF($AA37="","",Y37-W37-N37)</f>
        <v/>
      </c>
      <c r="AA37" s="16">
        <f>IF(ROWS($AA$2:$AA37)&lt;=MAX('Per Line'!$AJ$2:$AJ$7001),MATCH(ROWS($AA$2:$AA37),'Per Line'!$AJ$2:$AJ$7001,0),"")</f>
        <v/>
      </c>
      <c r="AB37">
        <f>IF($AA37="","",C37&amp;"|"&amp;COUNTIF($C$2:$C37,C37))</f>
        <v/>
      </c>
    </row>
    <row r="38">
      <c r="A38">
        <f>IF($AA38="","",INDEX('Per Line'!$C$2:$C$7001,$AA38)&amp;"")</f>
        <v/>
      </c>
      <c r="B38" s="15" t="n"/>
      <c r="C38">
        <f>IF($AA38="","",IF(COUNTIF($I$2:$I$1301,I38)&lt;=Settings!$C$8,I38,I38&amp;" P"&amp;ROUNDUP(COUNTIF($I$2:$I38,I38)/Settings!$C$8,0)))</f>
        <v/>
      </c>
      <c r="D38">
        <f>IF($AA38="","",INDEX('Per Line'!$A$2:$A$7001,$AA38)&amp;"")</f>
        <v/>
      </c>
      <c r="E38">
        <f>IF($AA38="","",INDEX('Per Line'!$B$2:$B$7001,$AA38)&amp;"")</f>
        <v/>
      </c>
      <c r="F38">
        <f>IF($AA38="","",INDEX('Per Line'!$D$2:$D$7001,$AA38)&amp;"")</f>
        <v/>
      </c>
      <c r="G38" s="14">
        <f>IF($AA38="","",INDEX('Per Line'!$E$2:$E$7001,$AA38))</f>
        <v/>
      </c>
      <c r="H38">
        <f>IF($AA38="","",INDEX('Per Line'!$F$2:$F$7001,$AA38)&amp;"")</f>
        <v/>
      </c>
      <c r="I38">
        <f>IF($AA38="","",INDEX('Per Line'!$I$2:$I$7001,$AA38)&amp;"")</f>
        <v/>
      </c>
      <c r="J38">
        <f>IF($AA38="","",INDEX('Per Line'!$H$2:$H$7001,$AA38)&amp;"")</f>
        <v/>
      </c>
      <c r="K38">
        <f>IF($AA38="","",INDEX('Per Line'!$J$2:$J$7001,$AA38)&amp;"")</f>
        <v/>
      </c>
      <c r="L38">
        <f>IF($AA38="","",INDEX('Per Line'!$K$2:$K$7001,$AA38)&amp;"")</f>
        <v/>
      </c>
      <c r="M38">
        <f>IF($AA38="","",INDEX('Per Line'!$L$2:$L$7001,$AA38))</f>
        <v/>
      </c>
      <c r="N38" s="8">
        <f>IF($AA38="","",M38*Y38/100)</f>
        <v/>
      </c>
      <c r="O38">
        <f>IF($AA38="","",INDEX('Per Line'!$U$2:$U$7001,$AA38)&amp;"")</f>
        <v/>
      </c>
      <c r="P38" s="8">
        <f>IF($AA38="","",SUMIFS('Per Line'!$T$2:$T$7001,'Per Line'!$C$2:$C$7001,$A38,'Per Line'!$AL$2:$AL$7001,1))</f>
        <v/>
      </c>
      <c r="Q38">
        <f>IF($AA38="","",Settings!$C$7)</f>
        <v/>
      </c>
      <c r="R38" s="8">
        <f>IF($AA38="","",SUMIFS('Per Line'!$T$2:$T$7001,'Per Line'!$C$2:$C$7001,$A38,'Per Line'!$AK$2:$AK$7001,0,'Per Line'!$AL$2:$AL$7001,0))</f>
        <v/>
      </c>
      <c r="S38" s="8">
        <f>IF($AA38="","",R38*Q38)</f>
        <v/>
      </c>
      <c r="T38">
        <f>IF($AA38="","",Settings!$C$6)</f>
        <v/>
      </c>
      <c r="U38" s="8">
        <f>IF($AA38="","",SUMIFS('Per Line'!$T$2:$T$7001,'Per Line'!$C$2:$C$7001,$A38,'Per Line'!$AK$2:$AK$7001,1,'Per Line'!$AL$2:$AL$7001,0))</f>
        <v/>
      </c>
      <c r="V38" s="8">
        <f>IF($AA38="","",U38*T38)</f>
        <v/>
      </c>
      <c r="W38" s="8">
        <f>IF($AA38="","",V38+S38)</f>
        <v/>
      </c>
      <c r="X38" s="8">
        <f>IF($AA38="","",Y38-W38)</f>
        <v/>
      </c>
      <c r="Y38" s="8">
        <f>IF($AA38="","",R38+U38+P38)</f>
        <v/>
      </c>
      <c r="Z38" s="8">
        <f>IF($AA38="","",Y38-W38-N38)</f>
        <v/>
      </c>
      <c r="AA38" s="16">
        <f>IF(ROWS($AA$2:$AA38)&lt;=MAX('Per Line'!$AJ$2:$AJ$7001),MATCH(ROWS($AA$2:$AA38),'Per Line'!$AJ$2:$AJ$7001,0),"")</f>
        <v/>
      </c>
      <c r="AB38">
        <f>IF($AA38="","",C38&amp;"|"&amp;COUNTIF($C$2:$C38,C38))</f>
        <v/>
      </c>
    </row>
    <row r="39">
      <c r="A39">
        <f>IF($AA39="","",INDEX('Per Line'!$C$2:$C$7001,$AA39)&amp;"")</f>
        <v/>
      </c>
      <c r="B39" s="15" t="n"/>
      <c r="C39">
        <f>IF($AA39="","",IF(COUNTIF($I$2:$I$1301,I39)&lt;=Settings!$C$8,I39,I39&amp;" P"&amp;ROUNDUP(COUNTIF($I$2:$I39,I39)/Settings!$C$8,0)))</f>
        <v/>
      </c>
      <c r="D39">
        <f>IF($AA39="","",INDEX('Per Line'!$A$2:$A$7001,$AA39)&amp;"")</f>
        <v/>
      </c>
      <c r="E39">
        <f>IF($AA39="","",INDEX('Per Line'!$B$2:$B$7001,$AA39)&amp;"")</f>
        <v/>
      </c>
      <c r="F39">
        <f>IF($AA39="","",INDEX('Per Line'!$D$2:$D$7001,$AA39)&amp;"")</f>
        <v/>
      </c>
      <c r="G39" s="14">
        <f>IF($AA39="","",INDEX('Per Line'!$E$2:$E$7001,$AA39))</f>
        <v/>
      </c>
      <c r="H39">
        <f>IF($AA39="","",INDEX('Per Line'!$F$2:$F$7001,$AA39)&amp;"")</f>
        <v/>
      </c>
      <c r="I39">
        <f>IF($AA39="","",INDEX('Per Line'!$I$2:$I$7001,$AA39)&amp;"")</f>
        <v/>
      </c>
      <c r="J39">
        <f>IF($AA39="","",INDEX('Per Line'!$H$2:$H$7001,$AA39)&amp;"")</f>
        <v/>
      </c>
      <c r="K39">
        <f>IF($AA39="","",INDEX('Per Line'!$J$2:$J$7001,$AA39)&amp;"")</f>
        <v/>
      </c>
      <c r="L39">
        <f>IF($AA39="","",INDEX('Per Line'!$K$2:$K$7001,$AA39)&amp;"")</f>
        <v/>
      </c>
      <c r="M39">
        <f>IF($AA39="","",INDEX('Per Line'!$L$2:$L$7001,$AA39))</f>
        <v/>
      </c>
      <c r="N39" s="8">
        <f>IF($AA39="","",M39*Y39/100)</f>
        <v/>
      </c>
      <c r="O39">
        <f>IF($AA39="","",INDEX('Per Line'!$U$2:$U$7001,$AA39)&amp;"")</f>
        <v/>
      </c>
      <c r="P39" s="8">
        <f>IF($AA39="","",SUMIFS('Per Line'!$T$2:$T$7001,'Per Line'!$C$2:$C$7001,$A39,'Per Line'!$AL$2:$AL$7001,1))</f>
        <v/>
      </c>
      <c r="Q39">
        <f>IF($AA39="","",Settings!$C$7)</f>
        <v/>
      </c>
      <c r="R39" s="8">
        <f>IF($AA39="","",SUMIFS('Per Line'!$T$2:$T$7001,'Per Line'!$C$2:$C$7001,$A39,'Per Line'!$AK$2:$AK$7001,0,'Per Line'!$AL$2:$AL$7001,0))</f>
        <v/>
      </c>
      <c r="S39" s="8">
        <f>IF($AA39="","",R39*Q39)</f>
        <v/>
      </c>
      <c r="T39">
        <f>IF($AA39="","",Settings!$C$6)</f>
        <v/>
      </c>
      <c r="U39" s="8">
        <f>IF($AA39="","",SUMIFS('Per Line'!$T$2:$T$7001,'Per Line'!$C$2:$C$7001,$A39,'Per Line'!$AK$2:$AK$7001,1,'Per Line'!$AL$2:$AL$7001,0))</f>
        <v/>
      </c>
      <c r="V39" s="8">
        <f>IF($AA39="","",U39*T39)</f>
        <v/>
      </c>
      <c r="W39" s="8">
        <f>IF($AA39="","",V39+S39)</f>
        <v/>
      </c>
      <c r="X39" s="8">
        <f>IF($AA39="","",Y39-W39)</f>
        <v/>
      </c>
      <c r="Y39" s="8">
        <f>IF($AA39="","",R39+U39+P39)</f>
        <v/>
      </c>
      <c r="Z39" s="8">
        <f>IF($AA39="","",Y39-W39-N39)</f>
        <v/>
      </c>
      <c r="AA39" s="16">
        <f>IF(ROWS($AA$2:$AA39)&lt;=MAX('Per Line'!$AJ$2:$AJ$7001),MATCH(ROWS($AA$2:$AA39),'Per Line'!$AJ$2:$AJ$7001,0),"")</f>
        <v/>
      </c>
      <c r="AB39">
        <f>IF($AA39="","",C39&amp;"|"&amp;COUNTIF($C$2:$C39,C39))</f>
        <v/>
      </c>
    </row>
    <row r="40">
      <c r="A40">
        <f>IF($AA40="","",INDEX('Per Line'!$C$2:$C$7001,$AA40)&amp;"")</f>
        <v/>
      </c>
      <c r="B40" s="15" t="n"/>
      <c r="C40">
        <f>IF($AA40="","",IF(COUNTIF($I$2:$I$1301,I40)&lt;=Settings!$C$8,I40,I40&amp;" P"&amp;ROUNDUP(COUNTIF($I$2:$I40,I40)/Settings!$C$8,0)))</f>
        <v/>
      </c>
      <c r="D40">
        <f>IF($AA40="","",INDEX('Per Line'!$A$2:$A$7001,$AA40)&amp;"")</f>
        <v/>
      </c>
      <c r="E40">
        <f>IF($AA40="","",INDEX('Per Line'!$B$2:$B$7001,$AA40)&amp;"")</f>
        <v/>
      </c>
      <c r="F40">
        <f>IF($AA40="","",INDEX('Per Line'!$D$2:$D$7001,$AA40)&amp;"")</f>
        <v/>
      </c>
      <c r="G40" s="14">
        <f>IF($AA40="","",INDEX('Per Line'!$E$2:$E$7001,$AA40))</f>
        <v/>
      </c>
      <c r="H40">
        <f>IF($AA40="","",INDEX('Per Line'!$F$2:$F$7001,$AA40)&amp;"")</f>
        <v/>
      </c>
      <c r="I40">
        <f>IF($AA40="","",INDEX('Per Line'!$I$2:$I$7001,$AA40)&amp;"")</f>
        <v/>
      </c>
      <c r="J40">
        <f>IF($AA40="","",INDEX('Per Line'!$H$2:$H$7001,$AA40)&amp;"")</f>
        <v/>
      </c>
      <c r="K40">
        <f>IF($AA40="","",INDEX('Per Line'!$J$2:$J$7001,$AA40)&amp;"")</f>
        <v/>
      </c>
      <c r="L40">
        <f>IF($AA40="","",INDEX('Per Line'!$K$2:$K$7001,$AA40)&amp;"")</f>
        <v/>
      </c>
      <c r="M40">
        <f>IF($AA40="","",INDEX('Per Line'!$L$2:$L$7001,$AA40))</f>
        <v/>
      </c>
      <c r="N40" s="8">
        <f>IF($AA40="","",M40*Y40/100)</f>
        <v/>
      </c>
      <c r="O40">
        <f>IF($AA40="","",INDEX('Per Line'!$U$2:$U$7001,$AA40)&amp;"")</f>
        <v/>
      </c>
      <c r="P40" s="8">
        <f>IF($AA40="","",SUMIFS('Per Line'!$T$2:$T$7001,'Per Line'!$C$2:$C$7001,$A40,'Per Line'!$AL$2:$AL$7001,1))</f>
        <v/>
      </c>
      <c r="Q40">
        <f>IF($AA40="","",Settings!$C$7)</f>
        <v/>
      </c>
      <c r="R40" s="8">
        <f>IF($AA40="","",SUMIFS('Per Line'!$T$2:$T$7001,'Per Line'!$C$2:$C$7001,$A40,'Per Line'!$AK$2:$AK$7001,0,'Per Line'!$AL$2:$AL$7001,0))</f>
        <v/>
      </c>
      <c r="S40" s="8">
        <f>IF($AA40="","",R40*Q40)</f>
        <v/>
      </c>
      <c r="T40">
        <f>IF($AA40="","",Settings!$C$6)</f>
        <v/>
      </c>
      <c r="U40" s="8">
        <f>IF($AA40="","",SUMIFS('Per Line'!$T$2:$T$7001,'Per Line'!$C$2:$C$7001,$A40,'Per Line'!$AK$2:$AK$7001,1,'Per Line'!$AL$2:$AL$7001,0))</f>
        <v/>
      </c>
      <c r="V40" s="8">
        <f>IF($AA40="","",U40*T40)</f>
        <v/>
      </c>
      <c r="W40" s="8">
        <f>IF($AA40="","",V40+S40)</f>
        <v/>
      </c>
      <c r="X40" s="8">
        <f>IF($AA40="","",Y40-W40)</f>
        <v/>
      </c>
      <c r="Y40" s="8">
        <f>IF($AA40="","",R40+U40+P40)</f>
        <v/>
      </c>
      <c r="Z40" s="8">
        <f>IF($AA40="","",Y40-W40-N40)</f>
        <v/>
      </c>
      <c r="AA40" s="16">
        <f>IF(ROWS($AA$2:$AA40)&lt;=MAX('Per Line'!$AJ$2:$AJ$7001),MATCH(ROWS($AA$2:$AA40),'Per Line'!$AJ$2:$AJ$7001,0),"")</f>
        <v/>
      </c>
      <c r="AB40">
        <f>IF($AA40="","",C40&amp;"|"&amp;COUNTIF($C$2:$C40,C40))</f>
        <v/>
      </c>
    </row>
    <row r="41">
      <c r="A41">
        <f>IF($AA41="","",INDEX('Per Line'!$C$2:$C$7001,$AA41)&amp;"")</f>
        <v/>
      </c>
      <c r="B41" s="15" t="n"/>
      <c r="C41">
        <f>IF($AA41="","",IF(COUNTIF($I$2:$I$1301,I41)&lt;=Settings!$C$8,I41,I41&amp;" P"&amp;ROUNDUP(COUNTIF($I$2:$I41,I41)/Settings!$C$8,0)))</f>
        <v/>
      </c>
      <c r="D41">
        <f>IF($AA41="","",INDEX('Per Line'!$A$2:$A$7001,$AA41)&amp;"")</f>
        <v/>
      </c>
      <c r="E41">
        <f>IF($AA41="","",INDEX('Per Line'!$B$2:$B$7001,$AA41)&amp;"")</f>
        <v/>
      </c>
      <c r="F41">
        <f>IF($AA41="","",INDEX('Per Line'!$D$2:$D$7001,$AA41)&amp;"")</f>
        <v/>
      </c>
      <c r="G41" s="14">
        <f>IF($AA41="","",INDEX('Per Line'!$E$2:$E$7001,$AA41))</f>
        <v/>
      </c>
      <c r="H41">
        <f>IF($AA41="","",INDEX('Per Line'!$F$2:$F$7001,$AA41)&amp;"")</f>
        <v/>
      </c>
      <c r="I41">
        <f>IF($AA41="","",INDEX('Per Line'!$I$2:$I$7001,$AA41)&amp;"")</f>
        <v/>
      </c>
      <c r="J41">
        <f>IF($AA41="","",INDEX('Per Line'!$H$2:$H$7001,$AA41)&amp;"")</f>
        <v/>
      </c>
      <c r="K41">
        <f>IF($AA41="","",INDEX('Per Line'!$J$2:$J$7001,$AA41)&amp;"")</f>
        <v/>
      </c>
      <c r="L41">
        <f>IF($AA41="","",INDEX('Per Line'!$K$2:$K$7001,$AA41)&amp;"")</f>
        <v/>
      </c>
      <c r="M41">
        <f>IF($AA41="","",INDEX('Per Line'!$L$2:$L$7001,$AA41))</f>
        <v/>
      </c>
      <c r="N41" s="8">
        <f>IF($AA41="","",M41*Y41/100)</f>
        <v/>
      </c>
      <c r="O41">
        <f>IF($AA41="","",INDEX('Per Line'!$U$2:$U$7001,$AA41)&amp;"")</f>
        <v/>
      </c>
      <c r="P41" s="8">
        <f>IF($AA41="","",SUMIFS('Per Line'!$T$2:$T$7001,'Per Line'!$C$2:$C$7001,$A41,'Per Line'!$AL$2:$AL$7001,1))</f>
        <v/>
      </c>
      <c r="Q41">
        <f>IF($AA41="","",Settings!$C$7)</f>
        <v/>
      </c>
      <c r="R41" s="8">
        <f>IF($AA41="","",SUMIFS('Per Line'!$T$2:$T$7001,'Per Line'!$C$2:$C$7001,$A41,'Per Line'!$AK$2:$AK$7001,0,'Per Line'!$AL$2:$AL$7001,0))</f>
        <v/>
      </c>
      <c r="S41" s="8">
        <f>IF($AA41="","",R41*Q41)</f>
        <v/>
      </c>
      <c r="T41">
        <f>IF($AA41="","",Settings!$C$6)</f>
        <v/>
      </c>
      <c r="U41" s="8">
        <f>IF($AA41="","",SUMIFS('Per Line'!$T$2:$T$7001,'Per Line'!$C$2:$C$7001,$A41,'Per Line'!$AK$2:$AK$7001,1,'Per Line'!$AL$2:$AL$7001,0))</f>
        <v/>
      </c>
      <c r="V41" s="8">
        <f>IF($AA41="","",U41*T41)</f>
        <v/>
      </c>
      <c r="W41" s="8">
        <f>IF($AA41="","",V41+S41)</f>
        <v/>
      </c>
      <c r="X41" s="8">
        <f>IF($AA41="","",Y41-W41)</f>
        <v/>
      </c>
      <c r="Y41" s="8">
        <f>IF($AA41="","",R41+U41+P41)</f>
        <v/>
      </c>
      <c r="Z41" s="8">
        <f>IF($AA41="","",Y41-W41-N41)</f>
        <v/>
      </c>
      <c r="AA41" s="16">
        <f>IF(ROWS($AA$2:$AA41)&lt;=MAX('Per Line'!$AJ$2:$AJ$7001),MATCH(ROWS($AA$2:$AA41),'Per Line'!$AJ$2:$AJ$7001,0),"")</f>
        <v/>
      </c>
      <c r="AB41">
        <f>IF($AA41="","",C41&amp;"|"&amp;COUNTIF($C$2:$C41,C41))</f>
        <v/>
      </c>
    </row>
    <row r="42">
      <c r="A42">
        <f>IF($AA42="","",INDEX('Per Line'!$C$2:$C$7001,$AA42)&amp;"")</f>
        <v/>
      </c>
      <c r="B42" s="15" t="n"/>
      <c r="C42">
        <f>IF($AA42="","",IF(COUNTIF($I$2:$I$1301,I42)&lt;=Settings!$C$8,I42,I42&amp;" P"&amp;ROUNDUP(COUNTIF($I$2:$I42,I42)/Settings!$C$8,0)))</f>
        <v/>
      </c>
      <c r="D42">
        <f>IF($AA42="","",INDEX('Per Line'!$A$2:$A$7001,$AA42)&amp;"")</f>
        <v/>
      </c>
      <c r="E42">
        <f>IF($AA42="","",INDEX('Per Line'!$B$2:$B$7001,$AA42)&amp;"")</f>
        <v/>
      </c>
      <c r="F42">
        <f>IF($AA42="","",INDEX('Per Line'!$D$2:$D$7001,$AA42)&amp;"")</f>
        <v/>
      </c>
      <c r="G42" s="14">
        <f>IF($AA42="","",INDEX('Per Line'!$E$2:$E$7001,$AA42))</f>
        <v/>
      </c>
      <c r="H42">
        <f>IF($AA42="","",INDEX('Per Line'!$F$2:$F$7001,$AA42)&amp;"")</f>
        <v/>
      </c>
      <c r="I42">
        <f>IF($AA42="","",INDEX('Per Line'!$I$2:$I$7001,$AA42)&amp;"")</f>
        <v/>
      </c>
      <c r="J42">
        <f>IF($AA42="","",INDEX('Per Line'!$H$2:$H$7001,$AA42)&amp;"")</f>
        <v/>
      </c>
      <c r="K42">
        <f>IF($AA42="","",INDEX('Per Line'!$J$2:$J$7001,$AA42)&amp;"")</f>
        <v/>
      </c>
      <c r="L42">
        <f>IF($AA42="","",INDEX('Per Line'!$K$2:$K$7001,$AA42)&amp;"")</f>
        <v/>
      </c>
      <c r="M42">
        <f>IF($AA42="","",INDEX('Per Line'!$L$2:$L$7001,$AA42))</f>
        <v/>
      </c>
      <c r="N42" s="8">
        <f>IF($AA42="","",M42*Y42/100)</f>
        <v/>
      </c>
      <c r="O42">
        <f>IF($AA42="","",INDEX('Per Line'!$U$2:$U$7001,$AA42)&amp;"")</f>
        <v/>
      </c>
      <c r="P42" s="8">
        <f>IF($AA42="","",SUMIFS('Per Line'!$T$2:$T$7001,'Per Line'!$C$2:$C$7001,$A42,'Per Line'!$AL$2:$AL$7001,1))</f>
        <v/>
      </c>
      <c r="Q42">
        <f>IF($AA42="","",Settings!$C$7)</f>
        <v/>
      </c>
      <c r="R42" s="8">
        <f>IF($AA42="","",SUMIFS('Per Line'!$T$2:$T$7001,'Per Line'!$C$2:$C$7001,$A42,'Per Line'!$AK$2:$AK$7001,0,'Per Line'!$AL$2:$AL$7001,0))</f>
        <v/>
      </c>
      <c r="S42" s="8">
        <f>IF($AA42="","",R42*Q42)</f>
        <v/>
      </c>
      <c r="T42">
        <f>IF($AA42="","",Settings!$C$6)</f>
        <v/>
      </c>
      <c r="U42" s="8">
        <f>IF($AA42="","",SUMIFS('Per Line'!$T$2:$T$7001,'Per Line'!$C$2:$C$7001,$A42,'Per Line'!$AK$2:$AK$7001,1,'Per Line'!$AL$2:$AL$7001,0))</f>
        <v/>
      </c>
      <c r="V42" s="8">
        <f>IF($AA42="","",U42*T42)</f>
        <v/>
      </c>
      <c r="W42" s="8">
        <f>IF($AA42="","",V42+S42)</f>
        <v/>
      </c>
      <c r="X42" s="8">
        <f>IF($AA42="","",Y42-W42)</f>
        <v/>
      </c>
      <c r="Y42" s="8">
        <f>IF($AA42="","",R42+U42+P42)</f>
        <v/>
      </c>
      <c r="Z42" s="8">
        <f>IF($AA42="","",Y42-W42-N42)</f>
        <v/>
      </c>
      <c r="AA42" s="16">
        <f>IF(ROWS($AA$2:$AA42)&lt;=MAX('Per Line'!$AJ$2:$AJ$7001),MATCH(ROWS($AA$2:$AA42),'Per Line'!$AJ$2:$AJ$7001,0),"")</f>
        <v/>
      </c>
      <c r="AB42">
        <f>IF($AA42="","",C42&amp;"|"&amp;COUNTIF($C$2:$C42,C42))</f>
        <v/>
      </c>
    </row>
    <row r="43">
      <c r="A43">
        <f>IF($AA43="","",INDEX('Per Line'!$C$2:$C$7001,$AA43)&amp;"")</f>
        <v/>
      </c>
      <c r="B43" s="15" t="n"/>
      <c r="C43">
        <f>IF($AA43="","",IF(COUNTIF($I$2:$I$1301,I43)&lt;=Settings!$C$8,I43,I43&amp;" P"&amp;ROUNDUP(COUNTIF($I$2:$I43,I43)/Settings!$C$8,0)))</f>
        <v/>
      </c>
      <c r="D43">
        <f>IF($AA43="","",INDEX('Per Line'!$A$2:$A$7001,$AA43)&amp;"")</f>
        <v/>
      </c>
      <c r="E43">
        <f>IF($AA43="","",INDEX('Per Line'!$B$2:$B$7001,$AA43)&amp;"")</f>
        <v/>
      </c>
      <c r="F43">
        <f>IF($AA43="","",INDEX('Per Line'!$D$2:$D$7001,$AA43)&amp;"")</f>
        <v/>
      </c>
      <c r="G43" s="14">
        <f>IF($AA43="","",INDEX('Per Line'!$E$2:$E$7001,$AA43))</f>
        <v/>
      </c>
      <c r="H43">
        <f>IF($AA43="","",INDEX('Per Line'!$F$2:$F$7001,$AA43)&amp;"")</f>
        <v/>
      </c>
      <c r="I43">
        <f>IF($AA43="","",INDEX('Per Line'!$I$2:$I$7001,$AA43)&amp;"")</f>
        <v/>
      </c>
      <c r="J43">
        <f>IF($AA43="","",INDEX('Per Line'!$H$2:$H$7001,$AA43)&amp;"")</f>
        <v/>
      </c>
      <c r="K43">
        <f>IF($AA43="","",INDEX('Per Line'!$J$2:$J$7001,$AA43)&amp;"")</f>
        <v/>
      </c>
      <c r="L43">
        <f>IF($AA43="","",INDEX('Per Line'!$K$2:$K$7001,$AA43)&amp;"")</f>
        <v/>
      </c>
      <c r="M43">
        <f>IF($AA43="","",INDEX('Per Line'!$L$2:$L$7001,$AA43))</f>
        <v/>
      </c>
      <c r="N43" s="8">
        <f>IF($AA43="","",M43*Y43/100)</f>
        <v/>
      </c>
      <c r="O43">
        <f>IF($AA43="","",INDEX('Per Line'!$U$2:$U$7001,$AA43)&amp;"")</f>
        <v/>
      </c>
      <c r="P43" s="8">
        <f>IF($AA43="","",SUMIFS('Per Line'!$T$2:$T$7001,'Per Line'!$C$2:$C$7001,$A43,'Per Line'!$AL$2:$AL$7001,1))</f>
        <v/>
      </c>
      <c r="Q43">
        <f>IF($AA43="","",Settings!$C$7)</f>
        <v/>
      </c>
      <c r="R43" s="8">
        <f>IF($AA43="","",SUMIFS('Per Line'!$T$2:$T$7001,'Per Line'!$C$2:$C$7001,$A43,'Per Line'!$AK$2:$AK$7001,0,'Per Line'!$AL$2:$AL$7001,0))</f>
        <v/>
      </c>
      <c r="S43" s="8">
        <f>IF($AA43="","",R43*Q43)</f>
        <v/>
      </c>
      <c r="T43">
        <f>IF($AA43="","",Settings!$C$6)</f>
        <v/>
      </c>
      <c r="U43" s="8">
        <f>IF($AA43="","",SUMIFS('Per Line'!$T$2:$T$7001,'Per Line'!$C$2:$C$7001,$A43,'Per Line'!$AK$2:$AK$7001,1,'Per Line'!$AL$2:$AL$7001,0))</f>
        <v/>
      </c>
      <c r="V43" s="8">
        <f>IF($AA43="","",U43*T43)</f>
        <v/>
      </c>
      <c r="W43" s="8">
        <f>IF($AA43="","",V43+S43)</f>
        <v/>
      </c>
      <c r="X43" s="8">
        <f>IF($AA43="","",Y43-W43)</f>
        <v/>
      </c>
      <c r="Y43" s="8">
        <f>IF($AA43="","",R43+U43+P43)</f>
        <v/>
      </c>
      <c r="Z43" s="8">
        <f>IF($AA43="","",Y43-W43-N43)</f>
        <v/>
      </c>
      <c r="AA43" s="16">
        <f>IF(ROWS($AA$2:$AA43)&lt;=MAX('Per Line'!$AJ$2:$AJ$7001),MATCH(ROWS($AA$2:$AA43),'Per Line'!$AJ$2:$AJ$7001,0),"")</f>
        <v/>
      </c>
      <c r="AB43">
        <f>IF($AA43="","",C43&amp;"|"&amp;COUNTIF($C$2:$C43,C43))</f>
        <v/>
      </c>
    </row>
    <row r="44">
      <c r="A44">
        <f>IF($AA44="","",INDEX('Per Line'!$C$2:$C$7001,$AA44)&amp;"")</f>
        <v/>
      </c>
      <c r="B44" s="15" t="n"/>
      <c r="C44">
        <f>IF($AA44="","",IF(COUNTIF($I$2:$I$1301,I44)&lt;=Settings!$C$8,I44,I44&amp;" P"&amp;ROUNDUP(COUNTIF($I$2:$I44,I44)/Settings!$C$8,0)))</f>
        <v/>
      </c>
      <c r="D44">
        <f>IF($AA44="","",INDEX('Per Line'!$A$2:$A$7001,$AA44)&amp;"")</f>
        <v/>
      </c>
      <c r="E44">
        <f>IF($AA44="","",INDEX('Per Line'!$B$2:$B$7001,$AA44)&amp;"")</f>
        <v/>
      </c>
      <c r="F44">
        <f>IF($AA44="","",INDEX('Per Line'!$D$2:$D$7001,$AA44)&amp;"")</f>
        <v/>
      </c>
      <c r="G44" s="14">
        <f>IF($AA44="","",INDEX('Per Line'!$E$2:$E$7001,$AA44))</f>
        <v/>
      </c>
      <c r="H44">
        <f>IF($AA44="","",INDEX('Per Line'!$F$2:$F$7001,$AA44)&amp;"")</f>
        <v/>
      </c>
      <c r="I44">
        <f>IF($AA44="","",INDEX('Per Line'!$I$2:$I$7001,$AA44)&amp;"")</f>
        <v/>
      </c>
      <c r="J44">
        <f>IF($AA44="","",INDEX('Per Line'!$H$2:$H$7001,$AA44)&amp;"")</f>
        <v/>
      </c>
      <c r="K44">
        <f>IF($AA44="","",INDEX('Per Line'!$J$2:$J$7001,$AA44)&amp;"")</f>
        <v/>
      </c>
      <c r="L44">
        <f>IF($AA44="","",INDEX('Per Line'!$K$2:$K$7001,$AA44)&amp;"")</f>
        <v/>
      </c>
      <c r="M44">
        <f>IF($AA44="","",INDEX('Per Line'!$L$2:$L$7001,$AA44))</f>
        <v/>
      </c>
      <c r="N44" s="8">
        <f>IF($AA44="","",M44*Y44/100)</f>
        <v/>
      </c>
      <c r="O44">
        <f>IF($AA44="","",INDEX('Per Line'!$U$2:$U$7001,$AA44)&amp;"")</f>
        <v/>
      </c>
      <c r="P44" s="8">
        <f>IF($AA44="","",SUMIFS('Per Line'!$T$2:$T$7001,'Per Line'!$C$2:$C$7001,$A44,'Per Line'!$AL$2:$AL$7001,1))</f>
        <v/>
      </c>
      <c r="Q44">
        <f>IF($AA44="","",Settings!$C$7)</f>
        <v/>
      </c>
      <c r="R44" s="8">
        <f>IF($AA44="","",SUMIFS('Per Line'!$T$2:$T$7001,'Per Line'!$C$2:$C$7001,$A44,'Per Line'!$AK$2:$AK$7001,0,'Per Line'!$AL$2:$AL$7001,0))</f>
        <v/>
      </c>
      <c r="S44" s="8">
        <f>IF($AA44="","",R44*Q44)</f>
        <v/>
      </c>
      <c r="T44">
        <f>IF($AA44="","",Settings!$C$6)</f>
        <v/>
      </c>
      <c r="U44" s="8">
        <f>IF($AA44="","",SUMIFS('Per Line'!$T$2:$T$7001,'Per Line'!$C$2:$C$7001,$A44,'Per Line'!$AK$2:$AK$7001,1,'Per Line'!$AL$2:$AL$7001,0))</f>
        <v/>
      </c>
      <c r="V44" s="8">
        <f>IF($AA44="","",U44*T44)</f>
        <v/>
      </c>
      <c r="W44" s="8">
        <f>IF($AA44="","",V44+S44)</f>
        <v/>
      </c>
      <c r="X44" s="8">
        <f>IF($AA44="","",Y44-W44)</f>
        <v/>
      </c>
      <c r="Y44" s="8">
        <f>IF($AA44="","",R44+U44+P44)</f>
        <v/>
      </c>
      <c r="Z44" s="8">
        <f>IF($AA44="","",Y44-W44-N44)</f>
        <v/>
      </c>
      <c r="AA44" s="16">
        <f>IF(ROWS($AA$2:$AA44)&lt;=MAX('Per Line'!$AJ$2:$AJ$7001),MATCH(ROWS($AA$2:$AA44),'Per Line'!$AJ$2:$AJ$7001,0),"")</f>
        <v/>
      </c>
      <c r="AB44">
        <f>IF($AA44="","",C44&amp;"|"&amp;COUNTIF($C$2:$C44,C44))</f>
        <v/>
      </c>
    </row>
    <row r="45">
      <c r="A45">
        <f>IF($AA45="","",INDEX('Per Line'!$C$2:$C$7001,$AA45)&amp;"")</f>
        <v/>
      </c>
      <c r="B45" s="15" t="n"/>
      <c r="C45">
        <f>IF($AA45="","",IF(COUNTIF($I$2:$I$1301,I45)&lt;=Settings!$C$8,I45,I45&amp;" P"&amp;ROUNDUP(COUNTIF($I$2:$I45,I45)/Settings!$C$8,0)))</f>
        <v/>
      </c>
      <c r="D45">
        <f>IF($AA45="","",INDEX('Per Line'!$A$2:$A$7001,$AA45)&amp;"")</f>
        <v/>
      </c>
      <c r="E45">
        <f>IF($AA45="","",INDEX('Per Line'!$B$2:$B$7001,$AA45)&amp;"")</f>
        <v/>
      </c>
      <c r="F45">
        <f>IF($AA45="","",INDEX('Per Line'!$D$2:$D$7001,$AA45)&amp;"")</f>
        <v/>
      </c>
      <c r="G45" s="14">
        <f>IF($AA45="","",INDEX('Per Line'!$E$2:$E$7001,$AA45))</f>
        <v/>
      </c>
      <c r="H45">
        <f>IF($AA45="","",INDEX('Per Line'!$F$2:$F$7001,$AA45)&amp;"")</f>
        <v/>
      </c>
      <c r="I45">
        <f>IF($AA45="","",INDEX('Per Line'!$I$2:$I$7001,$AA45)&amp;"")</f>
        <v/>
      </c>
      <c r="J45">
        <f>IF($AA45="","",INDEX('Per Line'!$H$2:$H$7001,$AA45)&amp;"")</f>
        <v/>
      </c>
      <c r="K45">
        <f>IF($AA45="","",INDEX('Per Line'!$J$2:$J$7001,$AA45)&amp;"")</f>
        <v/>
      </c>
      <c r="L45">
        <f>IF($AA45="","",INDEX('Per Line'!$K$2:$K$7001,$AA45)&amp;"")</f>
        <v/>
      </c>
      <c r="M45">
        <f>IF($AA45="","",INDEX('Per Line'!$L$2:$L$7001,$AA45))</f>
        <v/>
      </c>
      <c r="N45" s="8">
        <f>IF($AA45="","",M45*Y45/100)</f>
        <v/>
      </c>
      <c r="O45">
        <f>IF($AA45="","",INDEX('Per Line'!$U$2:$U$7001,$AA45)&amp;"")</f>
        <v/>
      </c>
      <c r="P45" s="8">
        <f>IF($AA45="","",SUMIFS('Per Line'!$T$2:$T$7001,'Per Line'!$C$2:$C$7001,$A45,'Per Line'!$AL$2:$AL$7001,1))</f>
        <v/>
      </c>
      <c r="Q45">
        <f>IF($AA45="","",Settings!$C$7)</f>
        <v/>
      </c>
      <c r="R45" s="8">
        <f>IF($AA45="","",SUMIFS('Per Line'!$T$2:$T$7001,'Per Line'!$C$2:$C$7001,$A45,'Per Line'!$AK$2:$AK$7001,0,'Per Line'!$AL$2:$AL$7001,0))</f>
        <v/>
      </c>
      <c r="S45" s="8">
        <f>IF($AA45="","",R45*Q45)</f>
        <v/>
      </c>
      <c r="T45">
        <f>IF($AA45="","",Settings!$C$6)</f>
        <v/>
      </c>
      <c r="U45" s="8">
        <f>IF($AA45="","",SUMIFS('Per Line'!$T$2:$T$7001,'Per Line'!$C$2:$C$7001,$A45,'Per Line'!$AK$2:$AK$7001,1,'Per Line'!$AL$2:$AL$7001,0))</f>
        <v/>
      </c>
      <c r="V45" s="8">
        <f>IF($AA45="","",U45*T45)</f>
        <v/>
      </c>
      <c r="W45" s="8">
        <f>IF($AA45="","",V45+S45)</f>
        <v/>
      </c>
      <c r="X45" s="8">
        <f>IF($AA45="","",Y45-W45)</f>
        <v/>
      </c>
      <c r="Y45" s="8">
        <f>IF($AA45="","",R45+U45+P45)</f>
        <v/>
      </c>
      <c r="Z45" s="8">
        <f>IF($AA45="","",Y45-W45-N45)</f>
        <v/>
      </c>
      <c r="AA45" s="16">
        <f>IF(ROWS($AA$2:$AA45)&lt;=MAX('Per Line'!$AJ$2:$AJ$7001),MATCH(ROWS($AA$2:$AA45),'Per Line'!$AJ$2:$AJ$7001,0),"")</f>
        <v/>
      </c>
      <c r="AB45">
        <f>IF($AA45="","",C45&amp;"|"&amp;COUNTIF($C$2:$C45,C45))</f>
        <v/>
      </c>
    </row>
    <row r="46">
      <c r="A46">
        <f>IF($AA46="","",INDEX('Per Line'!$C$2:$C$7001,$AA46)&amp;"")</f>
        <v/>
      </c>
      <c r="B46" s="15" t="n"/>
      <c r="C46">
        <f>IF($AA46="","",IF(COUNTIF($I$2:$I$1301,I46)&lt;=Settings!$C$8,I46,I46&amp;" P"&amp;ROUNDUP(COUNTIF($I$2:$I46,I46)/Settings!$C$8,0)))</f>
        <v/>
      </c>
      <c r="D46">
        <f>IF($AA46="","",INDEX('Per Line'!$A$2:$A$7001,$AA46)&amp;"")</f>
        <v/>
      </c>
      <c r="E46">
        <f>IF($AA46="","",INDEX('Per Line'!$B$2:$B$7001,$AA46)&amp;"")</f>
        <v/>
      </c>
      <c r="F46">
        <f>IF($AA46="","",INDEX('Per Line'!$D$2:$D$7001,$AA46)&amp;"")</f>
        <v/>
      </c>
      <c r="G46" s="14">
        <f>IF($AA46="","",INDEX('Per Line'!$E$2:$E$7001,$AA46))</f>
        <v/>
      </c>
      <c r="H46">
        <f>IF($AA46="","",INDEX('Per Line'!$F$2:$F$7001,$AA46)&amp;"")</f>
        <v/>
      </c>
      <c r="I46">
        <f>IF($AA46="","",INDEX('Per Line'!$I$2:$I$7001,$AA46)&amp;"")</f>
        <v/>
      </c>
      <c r="J46">
        <f>IF($AA46="","",INDEX('Per Line'!$H$2:$H$7001,$AA46)&amp;"")</f>
        <v/>
      </c>
      <c r="K46">
        <f>IF($AA46="","",INDEX('Per Line'!$J$2:$J$7001,$AA46)&amp;"")</f>
        <v/>
      </c>
      <c r="L46">
        <f>IF($AA46="","",INDEX('Per Line'!$K$2:$K$7001,$AA46)&amp;"")</f>
        <v/>
      </c>
      <c r="M46">
        <f>IF($AA46="","",INDEX('Per Line'!$L$2:$L$7001,$AA46))</f>
        <v/>
      </c>
      <c r="N46" s="8">
        <f>IF($AA46="","",M46*Y46/100)</f>
        <v/>
      </c>
      <c r="O46">
        <f>IF($AA46="","",INDEX('Per Line'!$U$2:$U$7001,$AA46)&amp;"")</f>
        <v/>
      </c>
      <c r="P46" s="8">
        <f>IF($AA46="","",SUMIFS('Per Line'!$T$2:$T$7001,'Per Line'!$C$2:$C$7001,$A46,'Per Line'!$AL$2:$AL$7001,1))</f>
        <v/>
      </c>
      <c r="Q46">
        <f>IF($AA46="","",Settings!$C$7)</f>
        <v/>
      </c>
      <c r="R46" s="8">
        <f>IF($AA46="","",SUMIFS('Per Line'!$T$2:$T$7001,'Per Line'!$C$2:$C$7001,$A46,'Per Line'!$AK$2:$AK$7001,0,'Per Line'!$AL$2:$AL$7001,0))</f>
        <v/>
      </c>
      <c r="S46" s="8">
        <f>IF($AA46="","",R46*Q46)</f>
        <v/>
      </c>
      <c r="T46">
        <f>IF($AA46="","",Settings!$C$6)</f>
        <v/>
      </c>
      <c r="U46" s="8">
        <f>IF($AA46="","",SUMIFS('Per Line'!$T$2:$T$7001,'Per Line'!$C$2:$C$7001,$A46,'Per Line'!$AK$2:$AK$7001,1,'Per Line'!$AL$2:$AL$7001,0))</f>
        <v/>
      </c>
      <c r="V46" s="8">
        <f>IF($AA46="","",U46*T46)</f>
        <v/>
      </c>
      <c r="W46" s="8">
        <f>IF($AA46="","",V46+S46)</f>
        <v/>
      </c>
      <c r="X46" s="8">
        <f>IF($AA46="","",Y46-W46)</f>
        <v/>
      </c>
      <c r="Y46" s="8">
        <f>IF($AA46="","",R46+U46+P46)</f>
        <v/>
      </c>
      <c r="Z46" s="8">
        <f>IF($AA46="","",Y46-W46-N46)</f>
        <v/>
      </c>
      <c r="AA46" s="16">
        <f>IF(ROWS($AA$2:$AA46)&lt;=MAX('Per Line'!$AJ$2:$AJ$7001),MATCH(ROWS($AA$2:$AA46),'Per Line'!$AJ$2:$AJ$7001,0),"")</f>
        <v/>
      </c>
      <c r="AB46">
        <f>IF($AA46="","",C46&amp;"|"&amp;COUNTIF($C$2:$C46,C46))</f>
        <v/>
      </c>
    </row>
    <row r="47">
      <c r="A47">
        <f>IF($AA47="","",INDEX('Per Line'!$C$2:$C$7001,$AA47)&amp;"")</f>
        <v/>
      </c>
      <c r="B47" s="15" t="n"/>
      <c r="C47">
        <f>IF($AA47="","",IF(COUNTIF($I$2:$I$1301,I47)&lt;=Settings!$C$8,I47,I47&amp;" P"&amp;ROUNDUP(COUNTIF($I$2:$I47,I47)/Settings!$C$8,0)))</f>
        <v/>
      </c>
      <c r="D47">
        <f>IF($AA47="","",INDEX('Per Line'!$A$2:$A$7001,$AA47)&amp;"")</f>
        <v/>
      </c>
      <c r="E47">
        <f>IF($AA47="","",INDEX('Per Line'!$B$2:$B$7001,$AA47)&amp;"")</f>
        <v/>
      </c>
      <c r="F47">
        <f>IF($AA47="","",INDEX('Per Line'!$D$2:$D$7001,$AA47)&amp;"")</f>
        <v/>
      </c>
      <c r="G47" s="14">
        <f>IF($AA47="","",INDEX('Per Line'!$E$2:$E$7001,$AA47))</f>
        <v/>
      </c>
      <c r="H47">
        <f>IF($AA47="","",INDEX('Per Line'!$F$2:$F$7001,$AA47)&amp;"")</f>
        <v/>
      </c>
      <c r="I47">
        <f>IF($AA47="","",INDEX('Per Line'!$I$2:$I$7001,$AA47)&amp;"")</f>
        <v/>
      </c>
      <c r="J47">
        <f>IF($AA47="","",INDEX('Per Line'!$H$2:$H$7001,$AA47)&amp;"")</f>
        <v/>
      </c>
      <c r="K47">
        <f>IF($AA47="","",INDEX('Per Line'!$J$2:$J$7001,$AA47)&amp;"")</f>
        <v/>
      </c>
      <c r="L47">
        <f>IF($AA47="","",INDEX('Per Line'!$K$2:$K$7001,$AA47)&amp;"")</f>
        <v/>
      </c>
      <c r="M47">
        <f>IF($AA47="","",INDEX('Per Line'!$L$2:$L$7001,$AA47))</f>
        <v/>
      </c>
      <c r="N47" s="8">
        <f>IF($AA47="","",M47*Y47/100)</f>
        <v/>
      </c>
      <c r="O47">
        <f>IF($AA47="","",INDEX('Per Line'!$U$2:$U$7001,$AA47)&amp;"")</f>
        <v/>
      </c>
      <c r="P47" s="8">
        <f>IF($AA47="","",SUMIFS('Per Line'!$T$2:$T$7001,'Per Line'!$C$2:$C$7001,$A47,'Per Line'!$AL$2:$AL$7001,1))</f>
        <v/>
      </c>
      <c r="Q47">
        <f>IF($AA47="","",Settings!$C$7)</f>
        <v/>
      </c>
      <c r="R47" s="8">
        <f>IF($AA47="","",SUMIFS('Per Line'!$T$2:$T$7001,'Per Line'!$C$2:$C$7001,$A47,'Per Line'!$AK$2:$AK$7001,0,'Per Line'!$AL$2:$AL$7001,0))</f>
        <v/>
      </c>
      <c r="S47" s="8">
        <f>IF($AA47="","",R47*Q47)</f>
        <v/>
      </c>
      <c r="T47">
        <f>IF($AA47="","",Settings!$C$6)</f>
        <v/>
      </c>
      <c r="U47" s="8">
        <f>IF($AA47="","",SUMIFS('Per Line'!$T$2:$T$7001,'Per Line'!$C$2:$C$7001,$A47,'Per Line'!$AK$2:$AK$7001,1,'Per Line'!$AL$2:$AL$7001,0))</f>
        <v/>
      </c>
      <c r="V47" s="8">
        <f>IF($AA47="","",U47*T47)</f>
        <v/>
      </c>
      <c r="W47" s="8">
        <f>IF($AA47="","",V47+S47)</f>
        <v/>
      </c>
      <c r="X47" s="8">
        <f>IF($AA47="","",Y47-W47)</f>
        <v/>
      </c>
      <c r="Y47" s="8">
        <f>IF($AA47="","",R47+U47+P47)</f>
        <v/>
      </c>
      <c r="Z47" s="8">
        <f>IF($AA47="","",Y47-W47-N47)</f>
        <v/>
      </c>
      <c r="AA47" s="16">
        <f>IF(ROWS($AA$2:$AA47)&lt;=MAX('Per Line'!$AJ$2:$AJ$7001),MATCH(ROWS($AA$2:$AA47),'Per Line'!$AJ$2:$AJ$7001,0),"")</f>
        <v/>
      </c>
      <c r="AB47">
        <f>IF($AA47="","",C47&amp;"|"&amp;COUNTIF($C$2:$C47,C47))</f>
        <v/>
      </c>
    </row>
    <row r="48">
      <c r="A48">
        <f>IF($AA48="","",INDEX('Per Line'!$C$2:$C$7001,$AA48)&amp;"")</f>
        <v/>
      </c>
      <c r="B48" s="15" t="n"/>
      <c r="C48">
        <f>IF($AA48="","",IF(COUNTIF($I$2:$I$1301,I48)&lt;=Settings!$C$8,I48,I48&amp;" P"&amp;ROUNDUP(COUNTIF($I$2:$I48,I48)/Settings!$C$8,0)))</f>
        <v/>
      </c>
      <c r="D48">
        <f>IF($AA48="","",INDEX('Per Line'!$A$2:$A$7001,$AA48)&amp;"")</f>
        <v/>
      </c>
      <c r="E48">
        <f>IF($AA48="","",INDEX('Per Line'!$B$2:$B$7001,$AA48)&amp;"")</f>
        <v/>
      </c>
      <c r="F48">
        <f>IF($AA48="","",INDEX('Per Line'!$D$2:$D$7001,$AA48)&amp;"")</f>
        <v/>
      </c>
      <c r="G48" s="14">
        <f>IF($AA48="","",INDEX('Per Line'!$E$2:$E$7001,$AA48))</f>
        <v/>
      </c>
      <c r="H48">
        <f>IF($AA48="","",INDEX('Per Line'!$F$2:$F$7001,$AA48)&amp;"")</f>
        <v/>
      </c>
      <c r="I48">
        <f>IF($AA48="","",INDEX('Per Line'!$I$2:$I$7001,$AA48)&amp;"")</f>
        <v/>
      </c>
      <c r="J48">
        <f>IF($AA48="","",INDEX('Per Line'!$H$2:$H$7001,$AA48)&amp;"")</f>
        <v/>
      </c>
      <c r="K48">
        <f>IF($AA48="","",INDEX('Per Line'!$J$2:$J$7001,$AA48)&amp;"")</f>
        <v/>
      </c>
      <c r="L48">
        <f>IF($AA48="","",INDEX('Per Line'!$K$2:$K$7001,$AA48)&amp;"")</f>
        <v/>
      </c>
      <c r="M48">
        <f>IF($AA48="","",INDEX('Per Line'!$L$2:$L$7001,$AA48))</f>
        <v/>
      </c>
      <c r="N48" s="8">
        <f>IF($AA48="","",M48*Y48/100)</f>
        <v/>
      </c>
      <c r="O48">
        <f>IF($AA48="","",INDEX('Per Line'!$U$2:$U$7001,$AA48)&amp;"")</f>
        <v/>
      </c>
      <c r="P48" s="8">
        <f>IF($AA48="","",SUMIFS('Per Line'!$T$2:$T$7001,'Per Line'!$C$2:$C$7001,$A48,'Per Line'!$AL$2:$AL$7001,1))</f>
        <v/>
      </c>
      <c r="Q48">
        <f>IF($AA48="","",Settings!$C$7)</f>
        <v/>
      </c>
      <c r="R48" s="8">
        <f>IF($AA48="","",SUMIFS('Per Line'!$T$2:$T$7001,'Per Line'!$C$2:$C$7001,$A48,'Per Line'!$AK$2:$AK$7001,0,'Per Line'!$AL$2:$AL$7001,0))</f>
        <v/>
      </c>
      <c r="S48" s="8">
        <f>IF($AA48="","",R48*Q48)</f>
        <v/>
      </c>
      <c r="T48">
        <f>IF($AA48="","",Settings!$C$6)</f>
        <v/>
      </c>
      <c r="U48" s="8">
        <f>IF($AA48="","",SUMIFS('Per Line'!$T$2:$T$7001,'Per Line'!$C$2:$C$7001,$A48,'Per Line'!$AK$2:$AK$7001,1,'Per Line'!$AL$2:$AL$7001,0))</f>
        <v/>
      </c>
      <c r="V48" s="8">
        <f>IF($AA48="","",U48*T48)</f>
        <v/>
      </c>
      <c r="W48" s="8">
        <f>IF($AA48="","",V48+S48)</f>
        <v/>
      </c>
      <c r="X48" s="8">
        <f>IF($AA48="","",Y48-W48)</f>
        <v/>
      </c>
      <c r="Y48" s="8">
        <f>IF($AA48="","",R48+U48+P48)</f>
        <v/>
      </c>
      <c r="Z48" s="8">
        <f>IF($AA48="","",Y48-W48-N48)</f>
        <v/>
      </c>
      <c r="AA48" s="16">
        <f>IF(ROWS($AA$2:$AA48)&lt;=MAX('Per Line'!$AJ$2:$AJ$7001),MATCH(ROWS($AA$2:$AA48),'Per Line'!$AJ$2:$AJ$7001,0),"")</f>
        <v/>
      </c>
      <c r="AB48">
        <f>IF($AA48="","",C48&amp;"|"&amp;COUNTIF($C$2:$C48,C48))</f>
        <v/>
      </c>
    </row>
    <row r="49">
      <c r="A49">
        <f>IF($AA49="","",INDEX('Per Line'!$C$2:$C$7001,$AA49)&amp;"")</f>
        <v/>
      </c>
      <c r="B49" s="15" t="n"/>
      <c r="C49">
        <f>IF($AA49="","",IF(COUNTIF($I$2:$I$1301,I49)&lt;=Settings!$C$8,I49,I49&amp;" P"&amp;ROUNDUP(COUNTIF($I$2:$I49,I49)/Settings!$C$8,0)))</f>
        <v/>
      </c>
      <c r="D49">
        <f>IF($AA49="","",INDEX('Per Line'!$A$2:$A$7001,$AA49)&amp;"")</f>
        <v/>
      </c>
      <c r="E49">
        <f>IF($AA49="","",INDEX('Per Line'!$B$2:$B$7001,$AA49)&amp;"")</f>
        <v/>
      </c>
      <c r="F49">
        <f>IF($AA49="","",INDEX('Per Line'!$D$2:$D$7001,$AA49)&amp;"")</f>
        <v/>
      </c>
      <c r="G49" s="14">
        <f>IF($AA49="","",INDEX('Per Line'!$E$2:$E$7001,$AA49))</f>
        <v/>
      </c>
      <c r="H49">
        <f>IF($AA49="","",INDEX('Per Line'!$F$2:$F$7001,$AA49)&amp;"")</f>
        <v/>
      </c>
      <c r="I49">
        <f>IF($AA49="","",INDEX('Per Line'!$I$2:$I$7001,$AA49)&amp;"")</f>
        <v/>
      </c>
      <c r="J49">
        <f>IF($AA49="","",INDEX('Per Line'!$H$2:$H$7001,$AA49)&amp;"")</f>
        <v/>
      </c>
      <c r="K49">
        <f>IF($AA49="","",INDEX('Per Line'!$J$2:$J$7001,$AA49)&amp;"")</f>
        <v/>
      </c>
      <c r="L49">
        <f>IF($AA49="","",INDEX('Per Line'!$K$2:$K$7001,$AA49)&amp;"")</f>
        <v/>
      </c>
      <c r="M49">
        <f>IF($AA49="","",INDEX('Per Line'!$L$2:$L$7001,$AA49))</f>
        <v/>
      </c>
      <c r="N49" s="8">
        <f>IF($AA49="","",M49*Y49/100)</f>
        <v/>
      </c>
      <c r="O49">
        <f>IF($AA49="","",INDEX('Per Line'!$U$2:$U$7001,$AA49)&amp;"")</f>
        <v/>
      </c>
      <c r="P49" s="8">
        <f>IF($AA49="","",SUMIFS('Per Line'!$T$2:$T$7001,'Per Line'!$C$2:$C$7001,$A49,'Per Line'!$AL$2:$AL$7001,1))</f>
        <v/>
      </c>
      <c r="Q49">
        <f>IF($AA49="","",Settings!$C$7)</f>
        <v/>
      </c>
      <c r="R49" s="8">
        <f>IF($AA49="","",SUMIFS('Per Line'!$T$2:$T$7001,'Per Line'!$C$2:$C$7001,$A49,'Per Line'!$AK$2:$AK$7001,0,'Per Line'!$AL$2:$AL$7001,0))</f>
        <v/>
      </c>
      <c r="S49" s="8">
        <f>IF($AA49="","",R49*Q49)</f>
        <v/>
      </c>
      <c r="T49">
        <f>IF($AA49="","",Settings!$C$6)</f>
        <v/>
      </c>
      <c r="U49" s="8">
        <f>IF($AA49="","",SUMIFS('Per Line'!$T$2:$T$7001,'Per Line'!$C$2:$C$7001,$A49,'Per Line'!$AK$2:$AK$7001,1,'Per Line'!$AL$2:$AL$7001,0))</f>
        <v/>
      </c>
      <c r="V49" s="8">
        <f>IF($AA49="","",U49*T49)</f>
        <v/>
      </c>
      <c r="W49" s="8">
        <f>IF($AA49="","",V49+S49)</f>
        <v/>
      </c>
      <c r="X49" s="8">
        <f>IF($AA49="","",Y49-W49)</f>
        <v/>
      </c>
      <c r="Y49" s="8">
        <f>IF($AA49="","",R49+U49+P49)</f>
        <v/>
      </c>
      <c r="Z49" s="8">
        <f>IF($AA49="","",Y49-W49-N49)</f>
        <v/>
      </c>
      <c r="AA49" s="16">
        <f>IF(ROWS($AA$2:$AA49)&lt;=MAX('Per Line'!$AJ$2:$AJ$7001),MATCH(ROWS($AA$2:$AA49),'Per Line'!$AJ$2:$AJ$7001,0),"")</f>
        <v/>
      </c>
      <c r="AB49">
        <f>IF($AA49="","",C49&amp;"|"&amp;COUNTIF($C$2:$C49,C49))</f>
        <v/>
      </c>
    </row>
    <row r="50">
      <c r="A50">
        <f>IF($AA50="","",INDEX('Per Line'!$C$2:$C$7001,$AA50)&amp;"")</f>
        <v/>
      </c>
      <c r="B50" s="15" t="n"/>
      <c r="C50">
        <f>IF($AA50="","",IF(COUNTIF($I$2:$I$1301,I50)&lt;=Settings!$C$8,I50,I50&amp;" P"&amp;ROUNDUP(COUNTIF($I$2:$I50,I50)/Settings!$C$8,0)))</f>
        <v/>
      </c>
      <c r="D50">
        <f>IF($AA50="","",INDEX('Per Line'!$A$2:$A$7001,$AA50)&amp;"")</f>
        <v/>
      </c>
      <c r="E50">
        <f>IF($AA50="","",INDEX('Per Line'!$B$2:$B$7001,$AA50)&amp;"")</f>
        <v/>
      </c>
      <c r="F50">
        <f>IF($AA50="","",INDEX('Per Line'!$D$2:$D$7001,$AA50)&amp;"")</f>
        <v/>
      </c>
      <c r="G50" s="14">
        <f>IF($AA50="","",INDEX('Per Line'!$E$2:$E$7001,$AA50))</f>
        <v/>
      </c>
      <c r="H50">
        <f>IF($AA50="","",INDEX('Per Line'!$F$2:$F$7001,$AA50)&amp;"")</f>
        <v/>
      </c>
      <c r="I50">
        <f>IF($AA50="","",INDEX('Per Line'!$I$2:$I$7001,$AA50)&amp;"")</f>
        <v/>
      </c>
      <c r="J50">
        <f>IF($AA50="","",INDEX('Per Line'!$H$2:$H$7001,$AA50)&amp;"")</f>
        <v/>
      </c>
      <c r="K50">
        <f>IF($AA50="","",INDEX('Per Line'!$J$2:$J$7001,$AA50)&amp;"")</f>
        <v/>
      </c>
      <c r="L50">
        <f>IF($AA50="","",INDEX('Per Line'!$K$2:$K$7001,$AA50)&amp;"")</f>
        <v/>
      </c>
      <c r="M50">
        <f>IF($AA50="","",INDEX('Per Line'!$L$2:$L$7001,$AA50))</f>
        <v/>
      </c>
      <c r="N50" s="8">
        <f>IF($AA50="","",M50*Y50/100)</f>
        <v/>
      </c>
      <c r="O50">
        <f>IF($AA50="","",INDEX('Per Line'!$U$2:$U$7001,$AA50)&amp;"")</f>
        <v/>
      </c>
      <c r="P50" s="8">
        <f>IF($AA50="","",SUMIFS('Per Line'!$T$2:$T$7001,'Per Line'!$C$2:$C$7001,$A50,'Per Line'!$AL$2:$AL$7001,1))</f>
        <v/>
      </c>
      <c r="Q50">
        <f>IF($AA50="","",Settings!$C$7)</f>
        <v/>
      </c>
      <c r="R50" s="8">
        <f>IF($AA50="","",SUMIFS('Per Line'!$T$2:$T$7001,'Per Line'!$C$2:$C$7001,$A50,'Per Line'!$AK$2:$AK$7001,0,'Per Line'!$AL$2:$AL$7001,0))</f>
        <v/>
      </c>
      <c r="S50" s="8">
        <f>IF($AA50="","",R50*Q50)</f>
        <v/>
      </c>
      <c r="T50">
        <f>IF($AA50="","",Settings!$C$6)</f>
        <v/>
      </c>
      <c r="U50" s="8">
        <f>IF($AA50="","",SUMIFS('Per Line'!$T$2:$T$7001,'Per Line'!$C$2:$C$7001,$A50,'Per Line'!$AK$2:$AK$7001,1,'Per Line'!$AL$2:$AL$7001,0))</f>
        <v/>
      </c>
      <c r="V50" s="8">
        <f>IF($AA50="","",U50*T50)</f>
        <v/>
      </c>
      <c r="W50" s="8">
        <f>IF($AA50="","",V50+S50)</f>
        <v/>
      </c>
      <c r="X50" s="8">
        <f>IF($AA50="","",Y50-W50)</f>
        <v/>
      </c>
      <c r="Y50" s="8">
        <f>IF($AA50="","",R50+U50+P50)</f>
        <v/>
      </c>
      <c r="Z50" s="8">
        <f>IF($AA50="","",Y50-W50-N50)</f>
        <v/>
      </c>
      <c r="AA50" s="16">
        <f>IF(ROWS($AA$2:$AA50)&lt;=MAX('Per Line'!$AJ$2:$AJ$7001),MATCH(ROWS($AA$2:$AA50),'Per Line'!$AJ$2:$AJ$7001,0),"")</f>
        <v/>
      </c>
      <c r="AB50">
        <f>IF($AA50="","",C50&amp;"|"&amp;COUNTIF($C$2:$C50,C50))</f>
        <v/>
      </c>
    </row>
    <row r="51">
      <c r="A51">
        <f>IF($AA51="","",INDEX('Per Line'!$C$2:$C$7001,$AA51)&amp;"")</f>
        <v/>
      </c>
      <c r="B51" s="15" t="n"/>
      <c r="C51">
        <f>IF($AA51="","",IF(COUNTIF($I$2:$I$1301,I51)&lt;=Settings!$C$8,I51,I51&amp;" P"&amp;ROUNDUP(COUNTIF($I$2:$I51,I51)/Settings!$C$8,0)))</f>
        <v/>
      </c>
      <c r="D51">
        <f>IF($AA51="","",INDEX('Per Line'!$A$2:$A$7001,$AA51)&amp;"")</f>
        <v/>
      </c>
      <c r="E51">
        <f>IF($AA51="","",INDEX('Per Line'!$B$2:$B$7001,$AA51)&amp;"")</f>
        <v/>
      </c>
      <c r="F51">
        <f>IF($AA51="","",INDEX('Per Line'!$D$2:$D$7001,$AA51)&amp;"")</f>
        <v/>
      </c>
      <c r="G51" s="14">
        <f>IF($AA51="","",INDEX('Per Line'!$E$2:$E$7001,$AA51))</f>
        <v/>
      </c>
      <c r="H51">
        <f>IF($AA51="","",INDEX('Per Line'!$F$2:$F$7001,$AA51)&amp;"")</f>
        <v/>
      </c>
      <c r="I51">
        <f>IF($AA51="","",INDEX('Per Line'!$I$2:$I$7001,$AA51)&amp;"")</f>
        <v/>
      </c>
      <c r="J51">
        <f>IF($AA51="","",INDEX('Per Line'!$H$2:$H$7001,$AA51)&amp;"")</f>
        <v/>
      </c>
      <c r="K51">
        <f>IF($AA51="","",INDEX('Per Line'!$J$2:$J$7001,$AA51)&amp;"")</f>
        <v/>
      </c>
      <c r="L51">
        <f>IF($AA51="","",INDEX('Per Line'!$K$2:$K$7001,$AA51)&amp;"")</f>
        <v/>
      </c>
      <c r="M51">
        <f>IF($AA51="","",INDEX('Per Line'!$L$2:$L$7001,$AA51))</f>
        <v/>
      </c>
      <c r="N51" s="8">
        <f>IF($AA51="","",M51*Y51/100)</f>
        <v/>
      </c>
      <c r="O51">
        <f>IF($AA51="","",INDEX('Per Line'!$U$2:$U$7001,$AA51)&amp;"")</f>
        <v/>
      </c>
      <c r="P51" s="8">
        <f>IF($AA51="","",SUMIFS('Per Line'!$T$2:$T$7001,'Per Line'!$C$2:$C$7001,$A51,'Per Line'!$AL$2:$AL$7001,1))</f>
        <v/>
      </c>
      <c r="Q51">
        <f>IF($AA51="","",Settings!$C$7)</f>
        <v/>
      </c>
      <c r="R51" s="8">
        <f>IF($AA51="","",SUMIFS('Per Line'!$T$2:$T$7001,'Per Line'!$C$2:$C$7001,$A51,'Per Line'!$AK$2:$AK$7001,0,'Per Line'!$AL$2:$AL$7001,0))</f>
        <v/>
      </c>
      <c r="S51" s="8">
        <f>IF($AA51="","",R51*Q51)</f>
        <v/>
      </c>
      <c r="T51">
        <f>IF($AA51="","",Settings!$C$6)</f>
        <v/>
      </c>
      <c r="U51" s="8">
        <f>IF($AA51="","",SUMIFS('Per Line'!$T$2:$T$7001,'Per Line'!$C$2:$C$7001,$A51,'Per Line'!$AK$2:$AK$7001,1,'Per Line'!$AL$2:$AL$7001,0))</f>
        <v/>
      </c>
      <c r="V51" s="8">
        <f>IF($AA51="","",U51*T51)</f>
        <v/>
      </c>
      <c r="W51" s="8">
        <f>IF($AA51="","",V51+S51)</f>
        <v/>
      </c>
      <c r="X51" s="8">
        <f>IF($AA51="","",Y51-W51)</f>
        <v/>
      </c>
      <c r="Y51" s="8">
        <f>IF($AA51="","",R51+U51+P51)</f>
        <v/>
      </c>
      <c r="Z51" s="8">
        <f>IF($AA51="","",Y51-W51-N51)</f>
        <v/>
      </c>
      <c r="AA51" s="16">
        <f>IF(ROWS($AA$2:$AA51)&lt;=MAX('Per Line'!$AJ$2:$AJ$7001),MATCH(ROWS($AA$2:$AA51),'Per Line'!$AJ$2:$AJ$7001,0),"")</f>
        <v/>
      </c>
      <c r="AB51">
        <f>IF($AA51="","",C51&amp;"|"&amp;COUNTIF($C$2:$C51,C51))</f>
        <v/>
      </c>
    </row>
    <row r="52">
      <c r="A52">
        <f>IF($AA52="","",INDEX('Per Line'!$C$2:$C$7001,$AA52)&amp;"")</f>
        <v/>
      </c>
      <c r="B52" s="15" t="n"/>
      <c r="C52">
        <f>IF($AA52="","",IF(COUNTIF($I$2:$I$1301,I52)&lt;=Settings!$C$8,I52,I52&amp;" P"&amp;ROUNDUP(COUNTIF($I$2:$I52,I52)/Settings!$C$8,0)))</f>
        <v/>
      </c>
      <c r="D52">
        <f>IF($AA52="","",INDEX('Per Line'!$A$2:$A$7001,$AA52)&amp;"")</f>
        <v/>
      </c>
      <c r="E52">
        <f>IF($AA52="","",INDEX('Per Line'!$B$2:$B$7001,$AA52)&amp;"")</f>
        <v/>
      </c>
      <c r="F52">
        <f>IF($AA52="","",INDEX('Per Line'!$D$2:$D$7001,$AA52)&amp;"")</f>
        <v/>
      </c>
      <c r="G52" s="14">
        <f>IF($AA52="","",INDEX('Per Line'!$E$2:$E$7001,$AA52))</f>
        <v/>
      </c>
      <c r="H52">
        <f>IF($AA52="","",INDEX('Per Line'!$F$2:$F$7001,$AA52)&amp;"")</f>
        <v/>
      </c>
      <c r="I52">
        <f>IF($AA52="","",INDEX('Per Line'!$I$2:$I$7001,$AA52)&amp;"")</f>
        <v/>
      </c>
      <c r="J52">
        <f>IF($AA52="","",INDEX('Per Line'!$H$2:$H$7001,$AA52)&amp;"")</f>
        <v/>
      </c>
      <c r="K52">
        <f>IF($AA52="","",INDEX('Per Line'!$J$2:$J$7001,$AA52)&amp;"")</f>
        <v/>
      </c>
      <c r="L52">
        <f>IF($AA52="","",INDEX('Per Line'!$K$2:$K$7001,$AA52)&amp;"")</f>
        <v/>
      </c>
      <c r="M52">
        <f>IF($AA52="","",INDEX('Per Line'!$L$2:$L$7001,$AA52))</f>
        <v/>
      </c>
      <c r="N52" s="8">
        <f>IF($AA52="","",M52*Y52/100)</f>
        <v/>
      </c>
      <c r="O52">
        <f>IF($AA52="","",INDEX('Per Line'!$U$2:$U$7001,$AA52)&amp;"")</f>
        <v/>
      </c>
      <c r="P52" s="8">
        <f>IF($AA52="","",SUMIFS('Per Line'!$T$2:$T$7001,'Per Line'!$C$2:$C$7001,$A52,'Per Line'!$AL$2:$AL$7001,1))</f>
        <v/>
      </c>
      <c r="Q52">
        <f>IF($AA52="","",Settings!$C$7)</f>
        <v/>
      </c>
      <c r="R52" s="8">
        <f>IF($AA52="","",SUMIFS('Per Line'!$T$2:$T$7001,'Per Line'!$C$2:$C$7001,$A52,'Per Line'!$AK$2:$AK$7001,0,'Per Line'!$AL$2:$AL$7001,0))</f>
        <v/>
      </c>
      <c r="S52" s="8">
        <f>IF($AA52="","",R52*Q52)</f>
        <v/>
      </c>
      <c r="T52">
        <f>IF($AA52="","",Settings!$C$6)</f>
        <v/>
      </c>
      <c r="U52" s="8">
        <f>IF($AA52="","",SUMIFS('Per Line'!$T$2:$T$7001,'Per Line'!$C$2:$C$7001,$A52,'Per Line'!$AK$2:$AK$7001,1,'Per Line'!$AL$2:$AL$7001,0))</f>
        <v/>
      </c>
      <c r="V52" s="8">
        <f>IF($AA52="","",U52*T52)</f>
        <v/>
      </c>
      <c r="W52" s="8">
        <f>IF($AA52="","",V52+S52)</f>
        <v/>
      </c>
      <c r="X52" s="8">
        <f>IF($AA52="","",Y52-W52)</f>
        <v/>
      </c>
      <c r="Y52" s="8">
        <f>IF($AA52="","",R52+U52+P52)</f>
        <v/>
      </c>
      <c r="Z52" s="8">
        <f>IF($AA52="","",Y52-W52-N52)</f>
        <v/>
      </c>
      <c r="AA52" s="16">
        <f>IF(ROWS($AA$2:$AA52)&lt;=MAX('Per Line'!$AJ$2:$AJ$7001),MATCH(ROWS($AA$2:$AA52),'Per Line'!$AJ$2:$AJ$7001,0),"")</f>
        <v/>
      </c>
      <c r="AB52">
        <f>IF($AA52="","",C52&amp;"|"&amp;COUNTIF($C$2:$C52,C52))</f>
        <v/>
      </c>
    </row>
    <row r="53">
      <c r="A53">
        <f>IF($AA53="","",INDEX('Per Line'!$C$2:$C$7001,$AA53)&amp;"")</f>
        <v/>
      </c>
      <c r="B53" s="15" t="n"/>
      <c r="C53">
        <f>IF($AA53="","",IF(COUNTIF($I$2:$I$1301,I53)&lt;=Settings!$C$8,I53,I53&amp;" P"&amp;ROUNDUP(COUNTIF($I$2:$I53,I53)/Settings!$C$8,0)))</f>
        <v/>
      </c>
      <c r="D53">
        <f>IF($AA53="","",INDEX('Per Line'!$A$2:$A$7001,$AA53)&amp;"")</f>
        <v/>
      </c>
      <c r="E53">
        <f>IF($AA53="","",INDEX('Per Line'!$B$2:$B$7001,$AA53)&amp;"")</f>
        <v/>
      </c>
      <c r="F53">
        <f>IF($AA53="","",INDEX('Per Line'!$D$2:$D$7001,$AA53)&amp;"")</f>
        <v/>
      </c>
      <c r="G53" s="14">
        <f>IF($AA53="","",INDEX('Per Line'!$E$2:$E$7001,$AA53))</f>
        <v/>
      </c>
      <c r="H53">
        <f>IF($AA53="","",INDEX('Per Line'!$F$2:$F$7001,$AA53)&amp;"")</f>
        <v/>
      </c>
      <c r="I53">
        <f>IF($AA53="","",INDEX('Per Line'!$I$2:$I$7001,$AA53)&amp;"")</f>
        <v/>
      </c>
      <c r="J53">
        <f>IF($AA53="","",INDEX('Per Line'!$H$2:$H$7001,$AA53)&amp;"")</f>
        <v/>
      </c>
      <c r="K53">
        <f>IF($AA53="","",INDEX('Per Line'!$J$2:$J$7001,$AA53)&amp;"")</f>
        <v/>
      </c>
      <c r="L53">
        <f>IF($AA53="","",INDEX('Per Line'!$K$2:$K$7001,$AA53)&amp;"")</f>
        <v/>
      </c>
      <c r="M53">
        <f>IF($AA53="","",INDEX('Per Line'!$L$2:$L$7001,$AA53))</f>
        <v/>
      </c>
      <c r="N53" s="8">
        <f>IF($AA53="","",M53*Y53/100)</f>
        <v/>
      </c>
      <c r="O53">
        <f>IF($AA53="","",INDEX('Per Line'!$U$2:$U$7001,$AA53)&amp;"")</f>
        <v/>
      </c>
      <c r="P53" s="8">
        <f>IF($AA53="","",SUMIFS('Per Line'!$T$2:$T$7001,'Per Line'!$C$2:$C$7001,$A53,'Per Line'!$AL$2:$AL$7001,1))</f>
        <v/>
      </c>
      <c r="Q53">
        <f>IF($AA53="","",Settings!$C$7)</f>
        <v/>
      </c>
      <c r="R53" s="8">
        <f>IF($AA53="","",SUMIFS('Per Line'!$T$2:$T$7001,'Per Line'!$C$2:$C$7001,$A53,'Per Line'!$AK$2:$AK$7001,0,'Per Line'!$AL$2:$AL$7001,0))</f>
        <v/>
      </c>
      <c r="S53" s="8">
        <f>IF($AA53="","",R53*Q53)</f>
        <v/>
      </c>
      <c r="T53">
        <f>IF($AA53="","",Settings!$C$6)</f>
        <v/>
      </c>
      <c r="U53" s="8">
        <f>IF($AA53="","",SUMIFS('Per Line'!$T$2:$T$7001,'Per Line'!$C$2:$C$7001,$A53,'Per Line'!$AK$2:$AK$7001,1,'Per Line'!$AL$2:$AL$7001,0))</f>
        <v/>
      </c>
      <c r="V53" s="8">
        <f>IF($AA53="","",U53*T53)</f>
        <v/>
      </c>
      <c r="W53" s="8">
        <f>IF($AA53="","",V53+S53)</f>
        <v/>
      </c>
      <c r="X53" s="8">
        <f>IF($AA53="","",Y53-W53)</f>
        <v/>
      </c>
      <c r="Y53" s="8">
        <f>IF($AA53="","",R53+U53+P53)</f>
        <v/>
      </c>
      <c r="Z53" s="8">
        <f>IF($AA53="","",Y53-W53-N53)</f>
        <v/>
      </c>
      <c r="AA53" s="16">
        <f>IF(ROWS($AA$2:$AA53)&lt;=MAX('Per Line'!$AJ$2:$AJ$7001),MATCH(ROWS($AA$2:$AA53),'Per Line'!$AJ$2:$AJ$7001,0),"")</f>
        <v/>
      </c>
      <c r="AB53">
        <f>IF($AA53="","",C53&amp;"|"&amp;COUNTIF($C$2:$C53,C53))</f>
        <v/>
      </c>
    </row>
    <row r="54">
      <c r="A54">
        <f>IF($AA54="","",INDEX('Per Line'!$C$2:$C$7001,$AA54)&amp;"")</f>
        <v/>
      </c>
      <c r="B54" s="15" t="n"/>
      <c r="C54">
        <f>IF($AA54="","",IF(COUNTIF($I$2:$I$1301,I54)&lt;=Settings!$C$8,I54,I54&amp;" P"&amp;ROUNDUP(COUNTIF($I$2:$I54,I54)/Settings!$C$8,0)))</f>
        <v/>
      </c>
      <c r="D54">
        <f>IF($AA54="","",INDEX('Per Line'!$A$2:$A$7001,$AA54)&amp;"")</f>
        <v/>
      </c>
      <c r="E54">
        <f>IF($AA54="","",INDEX('Per Line'!$B$2:$B$7001,$AA54)&amp;"")</f>
        <v/>
      </c>
      <c r="F54">
        <f>IF($AA54="","",INDEX('Per Line'!$D$2:$D$7001,$AA54)&amp;"")</f>
        <v/>
      </c>
      <c r="G54" s="14">
        <f>IF($AA54="","",INDEX('Per Line'!$E$2:$E$7001,$AA54))</f>
        <v/>
      </c>
      <c r="H54">
        <f>IF($AA54="","",INDEX('Per Line'!$F$2:$F$7001,$AA54)&amp;"")</f>
        <v/>
      </c>
      <c r="I54">
        <f>IF($AA54="","",INDEX('Per Line'!$I$2:$I$7001,$AA54)&amp;"")</f>
        <v/>
      </c>
      <c r="J54">
        <f>IF($AA54="","",INDEX('Per Line'!$H$2:$H$7001,$AA54)&amp;"")</f>
        <v/>
      </c>
      <c r="K54">
        <f>IF($AA54="","",INDEX('Per Line'!$J$2:$J$7001,$AA54)&amp;"")</f>
        <v/>
      </c>
      <c r="L54">
        <f>IF($AA54="","",INDEX('Per Line'!$K$2:$K$7001,$AA54)&amp;"")</f>
        <v/>
      </c>
      <c r="M54">
        <f>IF($AA54="","",INDEX('Per Line'!$L$2:$L$7001,$AA54))</f>
        <v/>
      </c>
      <c r="N54" s="8">
        <f>IF($AA54="","",M54*Y54/100)</f>
        <v/>
      </c>
      <c r="O54">
        <f>IF($AA54="","",INDEX('Per Line'!$U$2:$U$7001,$AA54)&amp;"")</f>
        <v/>
      </c>
      <c r="P54" s="8">
        <f>IF($AA54="","",SUMIFS('Per Line'!$T$2:$T$7001,'Per Line'!$C$2:$C$7001,$A54,'Per Line'!$AL$2:$AL$7001,1))</f>
        <v/>
      </c>
      <c r="Q54">
        <f>IF($AA54="","",Settings!$C$7)</f>
        <v/>
      </c>
      <c r="R54" s="8">
        <f>IF($AA54="","",SUMIFS('Per Line'!$T$2:$T$7001,'Per Line'!$C$2:$C$7001,$A54,'Per Line'!$AK$2:$AK$7001,0,'Per Line'!$AL$2:$AL$7001,0))</f>
        <v/>
      </c>
      <c r="S54" s="8">
        <f>IF($AA54="","",R54*Q54)</f>
        <v/>
      </c>
      <c r="T54">
        <f>IF($AA54="","",Settings!$C$6)</f>
        <v/>
      </c>
      <c r="U54" s="8">
        <f>IF($AA54="","",SUMIFS('Per Line'!$T$2:$T$7001,'Per Line'!$C$2:$C$7001,$A54,'Per Line'!$AK$2:$AK$7001,1,'Per Line'!$AL$2:$AL$7001,0))</f>
        <v/>
      </c>
      <c r="V54" s="8">
        <f>IF($AA54="","",U54*T54)</f>
        <v/>
      </c>
      <c r="W54" s="8">
        <f>IF($AA54="","",V54+S54)</f>
        <v/>
      </c>
      <c r="X54" s="8">
        <f>IF($AA54="","",Y54-W54)</f>
        <v/>
      </c>
      <c r="Y54" s="8">
        <f>IF($AA54="","",R54+U54+P54)</f>
        <v/>
      </c>
      <c r="Z54" s="8">
        <f>IF($AA54="","",Y54-W54-N54)</f>
        <v/>
      </c>
      <c r="AA54" s="16">
        <f>IF(ROWS($AA$2:$AA54)&lt;=MAX('Per Line'!$AJ$2:$AJ$7001),MATCH(ROWS($AA$2:$AA54),'Per Line'!$AJ$2:$AJ$7001,0),"")</f>
        <v/>
      </c>
      <c r="AB54">
        <f>IF($AA54="","",C54&amp;"|"&amp;COUNTIF($C$2:$C54,C54))</f>
        <v/>
      </c>
    </row>
    <row r="55">
      <c r="A55">
        <f>IF($AA55="","",INDEX('Per Line'!$C$2:$C$7001,$AA55)&amp;"")</f>
        <v/>
      </c>
      <c r="B55" s="15" t="n"/>
      <c r="C55">
        <f>IF($AA55="","",IF(COUNTIF($I$2:$I$1301,I55)&lt;=Settings!$C$8,I55,I55&amp;" P"&amp;ROUNDUP(COUNTIF($I$2:$I55,I55)/Settings!$C$8,0)))</f>
        <v/>
      </c>
      <c r="D55">
        <f>IF($AA55="","",INDEX('Per Line'!$A$2:$A$7001,$AA55)&amp;"")</f>
        <v/>
      </c>
      <c r="E55">
        <f>IF($AA55="","",INDEX('Per Line'!$B$2:$B$7001,$AA55)&amp;"")</f>
        <v/>
      </c>
      <c r="F55">
        <f>IF($AA55="","",INDEX('Per Line'!$D$2:$D$7001,$AA55)&amp;"")</f>
        <v/>
      </c>
      <c r="G55" s="14">
        <f>IF($AA55="","",INDEX('Per Line'!$E$2:$E$7001,$AA55))</f>
        <v/>
      </c>
      <c r="H55">
        <f>IF($AA55="","",INDEX('Per Line'!$F$2:$F$7001,$AA55)&amp;"")</f>
        <v/>
      </c>
      <c r="I55">
        <f>IF($AA55="","",INDEX('Per Line'!$I$2:$I$7001,$AA55)&amp;"")</f>
        <v/>
      </c>
      <c r="J55">
        <f>IF($AA55="","",INDEX('Per Line'!$H$2:$H$7001,$AA55)&amp;"")</f>
        <v/>
      </c>
      <c r="K55">
        <f>IF($AA55="","",INDEX('Per Line'!$J$2:$J$7001,$AA55)&amp;"")</f>
        <v/>
      </c>
      <c r="L55">
        <f>IF($AA55="","",INDEX('Per Line'!$K$2:$K$7001,$AA55)&amp;"")</f>
        <v/>
      </c>
      <c r="M55">
        <f>IF($AA55="","",INDEX('Per Line'!$L$2:$L$7001,$AA55))</f>
        <v/>
      </c>
      <c r="N55" s="8">
        <f>IF($AA55="","",M55*Y55/100)</f>
        <v/>
      </c>
      <c r="O55">
        <f>IF($AA55="","",INDEX('Per Line'!$U$2:$U$7001,$AA55)&amp;"")</f>
        <v/>
      </c>
      <c r="P55" s="8">
        <f>IF($AA55="","",SUMIFS('Per Line'!$T$2:$T$7001,'Per Line'!$C$2:$C$7001,$A55,'Per Line'!$AL$2:$AL$7001,1))</f>
        <v/>
      </c>
      <c r="Q55">
        <f>IF($AA55="","",Settings!$C$7)</f>
        <v/>
      </c>
      <c r="R55" s="8">
        <f>IF($AA55="","",SUMIFS('Per Line'!$T$2:$T$7001,'Per Line'!$C$2:$C$7001,$A55,'Per Line'!$AK$2:$AK$7001,0,'Per Line'!$AL$2:$AL$7001,0))</f>
        <v/>
      </c>
      <c r="S55" s="8">
        <f>IF($AA55="","",R55*Q55)</f>
        <v/>
      </c>
      <c r="T55">
        <f>IF($AA55="","",Settings!$C$6)</f>
        <v/>
      </c>
      <c r="U55" s="8">
        <f>IF($AA55="","",SUMIFS('Per Line'!$T$2:$T$7001,'Per Line'!$C$2:$C$7001,$A55,'Per Line'!$AK$2:$AK$7001,1,'Per Line'!$AL$2:$AL$7001,0))</f>
        <v/>
      </c>
      <c r="V55" s="8">
        <f>IF($AA55="","",U55*T55)</f>
        <v/>
      </c>
      <c r="W55" s="8">
        <f>IF($AA55="","",V55+S55)</f>
        <v/>
      </c>
      <c r="X55" s="8">
        <f>IF($AA55="","",Y55-W55)</f>
        <v/>
      </c>
      <c r="Y55" s="8">
        <f>IF($AA55="","",R55+U55+P55)</f>
        <v/>
      </c>
      <c r="Z55" s="8">
        <f>IF($AA55="","",Y55-W55-N55)</f>
        <v/>
      </c>
      <c r="AA55" s="16">
        <f>IF(ROWS($AA$2:$AA55)&lt;=MAX('Per Line'!$AJ$2:$AJ$7001),MATCH(ROWS($AA$2:$AA55),'Per Line'!$AJ$2:$AJ$7001,0),"")</f>
        <v/>
      </c>
      <c r="AB55">
        <f>IF($AA55="","",C55&amp;"|"&amp;COUNTIF($C$2:$C55,C55))</f>
        <v/>
      </c>
    </row>
    <row r="56">
      <c r="A56">
        <f>IF($AA56="","",INDEX('Per Line'!$C$2:$C$7001,$AA56)&amp;"")</f>
        <v/>
      </c>
      <c r="B56" s="15" t="n"/>
      <c r="C56">
        <f>IF($AA56="","",IF(COUNTIF($I$2:$I$1301,I56)&lt;=Settings!$C$8,I56,I56&amp;" P"&amp;ROUNDUP(COUNTIF($I$2:$I56,I56)/Settings!$C$8,0)))</f>
        <v/>
      </c>
      <c r="D56">
        <f>IF($AA56="","",INDEX('Per Line'!$A$2:$A$7001,$AA56)&amp;"")</f>
        <v/>
      </c>
      <c r="E56">
        <f>IF($AA56="","",INDEX('Per Line'!$B$2:$B$7001,$AA56)&amp;"")</f>
        <v/>
      </c>
      <c r="F56">
        <f>IF($AA56="","",INDEX('Per Line'!$D$2:$D$7001,$AA56)&amp;"")</f>
        <v/>
      </c>
      <c r="G56" s="14">
        <f>IF($AA56="","",INDEX('Per Line'!$E$2:$E$7001,$AA56))</f>
        <v/>
      </c>
      <c r="H56">
        <f>IF($AA56="","",INDEX('Per Line'!$F$2:$F$7001,$AA56)&amp;"")</f>
        <v/>
      </c>
      <c r="I56">
        <f>IF($AA56="","",INDEX('Per Line'!$I$2:$I$7001,$AA56)&amp;"")</f>
        <v/>
      </c>
      <c r="J56">
        <f>IF($AA56="","",INDEX('Per Line'!$H$2:$H$7001,$AA56)&amp;"")</f>
        <v/>
      </c>
      <c r="K56">
        <f>IF($AA56="","",INDEX('Per Line'!$J$2:$J$7001,$AA56)&amp;"")</f>
        <v/>
      </c>
      <c r="L56">
        <f>IF($AA56="","",INDEX('Per Line'!$K$2:$K$7001,$AA56)&amp;"")</f>
        <v/>
      </c>
      <c r="M56">
        <f>IF($AA56="","",INDEX('Per Line'!$L$2:$L$7001,$AA56))</f>
        <v/>
      </c>
      <c r="N56" s="8">
        <f>IF($AA56="","",M56*Y56/100)</f>
        <v/>
      </c>
      <c r="O56">
        <f>IF($AA56="","",INDEX('Per Line'!$U$2:$U$7001,$AA56)&amp;"")</f>
        <v/>
      </c>
      <c r="P56" s="8">
        <f>IF($AA56="","",SUMIFS('Per Line'!$T$2:$T$7001,'Per Line'!$C$2:$C$7001,$A56,'Per Line'!$AL$2:$AL$7001,1))</f>
        <v/>
      </c>
      <c r="Q56">
        <f>IF($AA56="","",Settings!$C$7)</f>
        <v/>
      </c>
      <c r="R56" s="8">
        <f>IF($AA56="","",SUMIFS('Per Line'!$T$2:$T$7001,'Per Line'!$C$2:$C$7001,$A56,'Per Line'!$AK$2:$AK$7001,0,'Per Line'!$AL$2:$AL$7001,0))</f>
        <v/>
      </c>
      <c r="S56" s="8">
        <f>IF($AA56="","",R56*Q56)</f>
        <v/>
      </c>
      <c r="T56">
        <f>IF($AA56="","",Settings!$C$6)</f>
        <v/>
      </c>
      <c r="U56" s="8">
        <f>IF($AA56="","",SUMIFS('Per Line'!$T$2:$T$7001,'Per Line'!$C$2:$C$7001,$A56,'Per Line'!$AK$2:$AK$7001,1,'Per Line'!$AL$2:$AL$7001,0))</f>
        <v/>
      </c>
      <c r="V56" s="8">
        <f>IF($AA56="","",U56*T56)</f>
        <v/>
      </c>
      <c r="W56" s="8">
        <f>IF($AA56="","",V56+S56)</f>
        <v/>
      </c>
      <c r="X56" s="8">
        <f>IF($AA56="","",Y56-W56)</f>
        <v/>
      </c>
      <c r="Y56" s="8">
        <f>IF($AA56="","",R56+U56+P56)</f>
        <v/>
      </c>
      <c r="Z56" s="8">
        <f>IF($AA56="","",Y56-W56-N56)</f>
        <v/>
      </c>
      <c r="AA56" s="16">
        <f>IF(ROWS($AA$2:$AA56)&lt;=MAX('Per Line'!$AJ$2:$AJ$7001),MATCH(ROWS($AA$2:$AA56),'Per Line'!$AJ$2:$AJ$7001,0),"")</f>
        <v/>
      </c>
      <c r="AB56">
        <f>IF($AA56="","",C56&amp;"|"&amp;COUNTIF($C$2:$C56,C56))</f>
        <v/>
      </c>
    </row>
    <row r="57">
      <c r="A57">
        <f>IF($AA57="","",INDEX('Per Line'!$C$2:$C$7001,$AA57)&amp;"")</f>
        <v/>
      </c>
      <c r="B57" s="15" t="n"/>
      <c r="C57">
        <f>IF($AA57="","",IF(COUNTIF($I$2:$I$1301,I57)&lt;=Settings!$C$8,I57,I57&amp;" P"&amp;ROUNDUP(COUNTIF($I$2:$I57,I57)/Settings!$C$8,0)))</f>
        <v/>
      </c>
      <c r="D57">
        <f>IF($AA57="","",INDEX('Per Line'!$A$2:$A$7001,$AA57)&amp;"")</f>
        <v/>
      </c>
      <c r="E57">
        <f>IF($AA57="","",INDEX('Per Line'!$B$2:$B$7001,$AA57)&amp;"")</f>
        <v/>
      </c>
      <c r="F57">
        <f>IF($AA57="","",INDEX('Per Line'!$D$2:$D$7001,$AA57)&amp;"")</f>
        <v/>
      </c>
      <c r="G57" s="14">
        <f>IF($AA57="","",INDEX('Per Line'!$E$2:$E$7001,$AA57))</f>
        <v/>
      </c>
      <c r="H57">
        <f>IF($AA57="","",INDEX('Per Line'!$F$2:$F$7001,$AA57)&amp;"")</f>
        <v/>
      </c>
      <c r="I57">
        <f>IF($AA57="","",INDEX('Per Line'!$I$2:$I$7001,$AA57)&amp;"")</f>
        <v/>
      </c>
      <c r="J57">
        <f>IF($AA57="","",INDEX('Per Line'!$H$2:$H$7001,$AA57)&amp;"")</f>
        <v/>
      </c>
      <c r="K57">
        <f>IF($AA57="","",INDEX('Per Line'!$J$2:$J$7001,$AA57)&amp;"")</f>
        <v/>
      </c>
      <c r="L57">
        <f>IF($AA57="","",INDEX('Per Line'!$K$2:$K$7001,$AA57)&amp;"")</f>
        <v/>
      </c>
      <c r="M57">
        <f>IF($AA57="","",INDEX('Per Line'!$L$2:$L$7001,$AA57))</f>
        <v/>
      </c>
      <c r="N57" s="8">
        <f>IF($AA57="","",M57*Y57/100)</f>
        <v/>
      </c>
      <c r="O57">
        <f>IF($AA57="","",INDEX('Per Line'!$U$2:$U$7001,$AA57)&amp;"")</f>
        <v/>
      </c>
      <c r="P57" s="8">
        <f>IF($AA57="","",SUMIFS('Per Line'!$T$2:$T$7001,'Per Line'!$C$2:$C$7001,$A57,'Per Line'!$AL$2:$AL$7001,1))</f>
        <v/>
      </c>
      <c r="Q57">
        <f>IF($AA57="","",Settings!$C$7)</f>
        <v/>
      </c>
      <c r="R57" s="8">
        <f>IF($AA57="","",SUMIFS('Per Line'!$T$2:$T$7001,'Per Line'!$C$2:$C$7001,$A57,'Per Line'!$AK$2:$AK$7001,0,'Per Line'!$AL$2:$AL$7001,0))</f>
        <v/>
      </c>
      <c r="S57" s="8">
        <f>IF($AA57="","",R57*Q57)</f>
        <v/>
      </c>
      <c r="T57">
        <f>IF($AA57="","",Settings!$C$6)</f>
        <v/>
      </c>
      <c r="U57" s="8">
        <f>IF($AA57="","",SUMIFS('Per Line'!$T$2:$T$7001,'Per Line'!$C$2:$C$7001,$A57,'Per Line'!$AK$2:$AK$7001,1,'Per Line'!$AL$2:$AL$7001,0))</f>
        <v/>
      </c>
      <c r="V57" s="8">
        <f>IF($AA57="","",U57*T57)</f>
        <v/>
      </c>
      <c r="W57" s="8">
        <f>IF($AA57="","",V57+S57)</f>
        <v/>
      </c>
      <c r="X57" s="8">
        <f>IF($AA57="","",Y57-W57)</f>
        <v/>
      </c>
      <c r="Y57" s="8">
        <f>IF($AA57="","",R57+U57+P57)</f>
        <v/>
      </c>
      <c r="Z57" s="8">
        <f>IF($AA57="","",Y57-W57-N57)</f>
        <v/>
      </c>
      <c r="AA57" s="16">
        <f>IF(ROWS($AA$2:$AA57)&lt;=MAX('Per Line'!$AJ$2:$AJ$7001),MATCH(ROWS($AA$2:$AA57),'Per Line'!$AJ$2:$AJ$7001,0),"")</f>
        <v/>
      </c>
      <c r="AB57">
        <f>IF($AA57="","",C57&amp;"|"&amp;COUNTIF($C$2:$C57,C57))</f>
        <v/>
      </c>
    </row>
    <row r="58">
      <c r="A58">
        <f>IF($AA58="","",INDEX('Per Line'!$C$2:$C$7001,$AA58)&amp;"")</f>
        <v/>
      </c>
      <c r="B58" s="15" t="n"/>
      <c r="C58">
        <f>IF($AA58="","",IF(COUNTIF($I$2:$I$1301,I58)&lt;=Settings!$C$8,I58,I58&amp;" P"&amp;ROUNDUP(COUNTIF($I$2:$I58,I58)/Settings!$C$8,0)))</f>
        <v/>
      </c>
      <c r="D58">
        <f>IF($AA58="","",INDEX('Per Line'!$A$2:$A$7001,$AA58)&amp;"")</f>
        <v/>
      </c>
      <c r="E58">
        <f>IF($AA58="","",INDEX('Per Line'!$B$2:$B$7001,$AA58)&amp;"")</f>
        <v/>
      </c>
      <c r="F58">
        <f>IF($AA58="","",INDEX('Per Line'!$D$2:$D$7001,$AA58)&amp;"")</f>
        <v/>
      </c>
      <c r="G58" s="14">
        <f>IF($AA58="","",INDEX('Per Line'!$E$2:$E$7001,$AA58))</f>
        <v/>
      </c>
      <c r="H58">
        <f>IF($AA58="","",INDEX('Per Line'!$F$2:$F$7001,$AA58)&amp;"")</f>
        <v/>
      </c>
      <c r="I58">
        <f>IF($AA58="","",INDEX('Per Line'!$I$2:$I$7001,$AA58)&amp;"")</f>
        <v/>
      </c>
      <c r="J58">
        <f>IF($AA58="","",INDEX('Per Line'!$H$2:$H$7001,$AA58)&amp;"")</f>
        <v/>
      </c>
      <c r="K58">
        <f>IF($AA58="","",INDEX('Per Line'!$J$2:$J$7001,$AA58)&amp;"")</f>
        <v/>
      </c>
      <c r="L58">
        <f>IF($AA58="","",INDEX('Per Line'!$K$2:$K$7001,$AA58)&amp;"")</f>
        <v/>
      </c>
      <c r="M58">
        <f>IF($AA58="","",INDEX('Per Line'!$L$2:$L$7001,$AA58))</f>
        <v/>
      </c>
      <c r="N58" s="8">
        <f>IF($AA58="","",M58*Y58/100)</f>
        <v/>
      </c>
      <c r="O58">
        <f>IF($AA58="","",INDEX('Per Line'!$U$2:$U$7001,$AA58)&amp;"")</f>
        <v/>
      </c>
      <c r="P58" s="8">
        <f>IF($AA58="","",SUMIFS('Per Line'!$T$2:$T$7001,'Per Line'!$C$2:$C$7001,$A58,'Per Line'!$AL$2:$AL$7001,1))</f>
        <v/>
      </c>
      <c r="Q58">
        <f>IF($AA58="","",Settings!$C$7)</f>
        <v/>
      </c>
      <c r="R58" s="8">
        <f>IF($AA58="","",SUMIFS('Per Line'!$T$2:$T$7001,'Per Line'!$C$2:$C$7001,$A58,'Per Line'!$AK$2:$AK$7001,0,'Per Line'!$AL$2:$AL$7001,0))</f>
        <v/>
      </c>
      <c r="S58" s="8">
        <f>IF($AA58="","",R58*Q58)</f>
        <v/>
      </c>
      <c r="T58">
        <f>IF($AA58="","",Settings!$C$6)</f>
        <v/>
      </c>
      <c r="U58" s="8">
        <f>IF($AA58="","",SUMIFS('Per Line'!$T$2:$T$7001,'Per Line'!$C$2:$C$7001,$A58,'Per Line'!$AK$2:$AK$7001,1,'Per Line'!$AL$2:$AL$7001,0))</f>
        <v/>
      </c>
      <c r="V58" s="8">
        <f>IF($AA58="","",U58*T58)</f>
        <v/>
      </c>
      <c r="W58" s="8">
        <f>IF($AA58="","",V58+S58)</f>
        <v/>
      </c>
      <c r="X58" s="8">
        <f>IF($AA58="","",Y58-W58)</f>
        <v/>
      </c>
      <c r="Y58" s="8">
        <f>IF($AA58="","",R58+U58+P58)</f>
        <v/>
      </c>
      <c r="Z58" s="8">
        <f>IF($AA58="","",Y58-W58-N58)</f>
        <v/>
      </c>
      <c r="AA58" s="16">
        <f>IF(ROWS($AA$2:$AA58)&lt;=MAX('Per Line'!$AJ$2:$AJ$7001),MATCH(ROWS($AA$2:$AA58),'Per Line'!$AJ$2:$AJ$7001,0),"")</f>
        <v/>
      </c>
      <c r="AB58">
        <f>IF($AA58="","",C58&amp;"|"&amp;COUNTIF($C$2:$C58,C58))</f>
        <v/>
      </c>
    </row>
    <row r="59">
      <c r="A59">
        <f>IF($AA59="","",INDEX('Per Line'!$C$2:$C$7001,$AA59)&amp;"")</f>
        <v/>
      </c>
      <c r="B59" s="15" t="n"/>
      <c r="C59">
        <f>IF($AA59="","",IF(COUNTIF($I$2:$I$1301,I59)&lt;=Settings!$C$8,I59,I59&amp;" P"&amp;ROUNDUP(COUNTIF($I$2:$I59,I59)/Settings!$C$8,0)))</f>
        <v/>
      </c>
      <c r="D59">
        <f>IF($AA59="","",INDEX('Per Line'!$A$2:$A$7001,$AA59)&amp;"")</f>
        <v/>
      </c>
      <c r="E59">
        <f>IF($AA59="","",INDEX('Per Line'!$B$2:$B$7001,$AA59)&amp;"")</f>
        <v/>
      </c>
      <c r="F59">
        <f>IF($AA59="","",INDEX('Per Line'!$D$2:$D$7001,$AA59)&amp;"")</f>
        <v/>
      </c>
      <c r="G59" s="14">
        <f>IF($AA59="","",INDEX('Per Line'!$E$2:$E$7001,$AA59))</f>
        <v/>
      </c>
      <c r="H59">
        <f>IF($AA59="","",INDEX('Per Line'!$F$2:$F$7001,$AA59)&amp;"")</f>
        <v/>
      </c>
      <c r="I59">
        <f>IF($AA59="","",INDEX('Per Line'!$I$2:$I$7001,$AA59)&amp;"")</f>
        <v/>
      </c>
      <c r="J59">
        <f>IF($AA59="","",INDEX('Per Line'!$H$2:$H$7001,$AA59)&amp;"")</f>
        <v/>
      </c>
      <c r="K59">
        <f>IF($AA59="","",INDEX('Per Line'!$J$2:$J$7001,$AA59)&amp;"")</f>
        <v/>
      </c>
      <c r="L59">
        <f>IF($AA59="","",INDEX('Per Line'!$K$2:$K$7001,$AA59)&amp;"")</f>
        <v/>
      </c>
      <c r="M59">
        <f>IF($AA59="","",INDEX('Per Line'!$L$2:$L$7001,$AA59))</f>
        <v/>
      </c>
      <c r="N59" s="8">
        <f>IF($AA59="","",M59*Y59/100)</f>
        <v/>
      </c>
      <c r="O59">
        <f>IF($AA59="","",INDEX('Per Line'!$U$2:$U$7001,$AA59)&amp;"")</f>
        <v/>
      </c>
      <c r="P59" s="8">
        <f>IF($AA59="","",SUMIFS('Per Line'!$T$2:$T$7001,'Per Line'!$C$2:$C$7001,$A59,'Per Line'!$AL$2:$AL$7001,1))</f>
        <v/>
      </c>
      <c r="Q59">
        <f>IF($AA59="","",Settings!$C$7)</f>
        <v/>
      </c>
      <c r="R59" s="8">
        <f>IF($AA59="","",SUMIFS('Per Line'!$T$2:$T$7001,'Per Line'!$C$2:$C$7001,$A59,'Per Line'!$AK$2:$AK$7001,0,'Per Line'!$AL$2:$AL$7001,0))</f>
        <v/>
      </c>
      <c r="S59" s="8">
        <f>IF($AA59="","",R59*Q59)</f>
        <v/>
      </c>
      <c r="T59">
        <f>IF($AA59="","",Settings!$C$6)</f>
        <v/>
      </c>
      <c r="U59" s="8">
        <f>IF($AA59="","",SUMIFS('Per Line'!$T$2:$T$7001,'Per Line'!$C$2:$C$7001,$A59,'Per Line'!$AK$2:$AK$7001,1,'Per Line'!$AL$2:$AL$7001,0))</f>
        <v/>
      </c>
      <c r="V59" s="8">
        <f>IF($AA59="","",U59*T59)</f>
        <v/>
      </c>
      <c r="W59" s="8">
        <f>IF($AA59="","",V59+S59)</f>
        <v/>
      </c>
      <c r="X59" s="8">
        <f>IF($AA59="","",Y59-W59)</f>
        <v/>
      </c>
      <c r="Y59" s="8">
        <f>IF($AA59="","",R59+U59+P59)</f>
        <v/>
      </c>
      <c r="Z59" s="8">
        <f>IF($AA59="","",Y59-W59-N59)</f>
        <v/>
      </c>
      <c r="AA59" s="16">
        <f>IF(ROWS($AA$2:$AA59)&lt;=MAX('Per Line'!$AJ$2:$AJ$7001),MATCH(ROWS($AA$2:$AA59),'Per Line'!$AJ$2:$AJ$7001,0),"")</f>
        <v/>
      </c>
      <c r="AB59">
        <f>IF($AA59="","",C59&amp;"|"&amp;COUNTIF($C$2:$C59,C59))</f>
        <v/>
      </c>
    </row>
    <row r="60">
      <c r="A60">
        <f>IF($AA60="","",INDEX('Per Line'!$C$2:$C$7001,$AA60)&amp;"")</f>
        <v/>
      </c>
      <c r="B60" s="15" t="n"/>
      <c r="C60">
        <f>IF($AA60="","",IF(COUNTIF($I$2:$I$1301,I60)&lt;=Settings!$C$8,I60,I60&amp;" P"&amp;ROUNDUP(COUNTIF($I$2:$I60,I60)/Settings!$C$8,0)))</f>
        <v/>
      </c>
      <c r="D60">
        <f>IF($AA60="","",INDEX('Per Line'!$A$2:$A$7001,$AA60)&amp;"")</f>
        <v/>
      </c>
      <c r="E60">
        <f>IF($AA60="","",INDEX('Per Line'!$B$2:$B$7001,$AA60)&amp;"")</f>
        <v/>
      </c>
      <c r="F60">
        <f>IF($AA60="","",INDEX('Per Line'!$D$2:$D$7001,$AA60)&amp;"")</f>
        <v/>
      </c>
      <c r="G60" s="14">
        <f>IF($AA60="","",INDEX('Per Line'!$E$2:$E$7001,$AA60))</f>
        <v/>
      </c>
      <c r="H60">
        <f>IF($AA60="","",INDEX('Per Line'!$F$2:$F$7001,$AA60)&amp;"")</f>
        <v/>
      </c>
      <c r="I60">
        <f>IF($AA60="","",INDEX('Per Line'!$I$2:$I$7001,$AA60)&amp;"")</f>
        <v/>
      </c>
      <c r="J60">
        <f>IF($AA60="","",INDEX('Per Line'!$H$2:$H$7001,$AA60)&amp;"")</f>
        <v/>
      </c>
      <c r="K60">
        <f>IF($AA60="","",INDEX('Per Line'!$J$2:$J$7001,$AA60)&amp;"")</f>
        <v/>
      </c>
      <c r="L60">
        <f>IF($AA60="","",INDEX('Per Line'!$K$2:$K$7001,$AA60)&amp;"")</f>
        <v/>
      </c>
      <c r="M60">
        <f>IF($AA60="","",INDEX('Per Line'!$L$2:$L$7001,$AA60))</f>
        <v/>
      </c>
      <c r="N60" s="8">
        <f>IF($AA60="","",M60*Y60/100)</f>
        <v/>
      </c>
      <c r="O60">
        <f>IF($AA60="","",INDEX('Per Line'!$U$2:$U$7001,$AA60)&amp;"")</f>
        <v/>
      </c>
      <c r="P60" s="8">
        <f>IF($AA60="","",SUMIFS('Per Line'!$T$2:$T$7001,'Per Line'!$C$2:$C$7001,$A60,'Per Line'!$AL$2:$AL$7001,1))</f>
        <v/>
      </c>
      <c r="Q60">
        <f>IF($AA60="","",Settings!$C$7)</f>
        <v/>
      </c>
      <c r="R60" s="8">
        <f>IF($AA60="","",SUMIFS('Per Line'!$T$2:$T$7001,'Per Line'!$C$2:$C$7001,$A60,'Per Line'!$AK$2:$AK$7001,0,'Per Line'!$AL$2:$AL$7001,0))</f>
        <v/>
      </c>
      <c r="S60" s="8">
        <f>IF($AA60="","",R60*Q60)</f>
        <v/>
      </c>
      <c r="T60">
        <f>IF($AA60="","",Settings!$C$6)</f>
        <v/>
      </c>
      <c r="U60" s="8">
        <f>IF($AA60="","",SUMIFS('Per Line'!$T$2:$T$7001,'Per Line'!$C$2:$C$7001,$A60,'Per Line'!$AK$2:$AK$7001,1,'Per Line'!$AL$2:$AL$7001,0))</f>
        <v/>
      </c>
      <c r="V60" s="8">
        <f>IF($AA60="","",U60*T60)</f>
        <v/>
      </c>
      <c r="W60" s="8">
        <f>IF($AA60="","",V60+S60)</f>
        <v/>
      </c>
      <c r="X60" s="8">
        <f>IF($AA60="","",Y60-W60)</f>
        <v/>
      </c>
      <c r="Y60" s="8">
        <f>IF($AA60="","",R60+U60+P60)</f>
        <v/>
      </c>
      <c r="Z60" s="8">
        <f>IF($AA60="","",Y60-W60-N60)</f>
        <v/>
      </c>
      <c r="AA60" s="16">
        <f>IF(ROWS($AA$2:$AA60)&lt;=MAX('Per Line'!$AJ$2:$AJ$7001),MATCH(ROWS($AA$2:$AA60),'Per Line'!$AJ$2:$AJ$7001,0),"")</f>
        <v/>
      </c>
      <c r="AB60">
        <f>IF($AA60="","",C60&amp;"|"&amp;COUNTIF($C$2:$C60,C60))</f>
        <v/>
      </c>
    </row>
    <row r="61">
      <c r="A61">
        <f>IF($AA61="","",INDEX('Per Line'!$C$2:$C$7001,$AA61)&amp;"")</f>
        <v/>
      </c>
      <c r="B61" s="15" t="n"/>
      <c r="C61">
        <f>IF($AA61="","",IF(COUNTIF($I$2:$I$1301,I61)&lt;=Settings!$C$8,I61,I61&amp;" P"&amp;ROUNDUP(COUNTIF($I$2:$I61,I61)/Settings!$C$8,0)))</f>
        <v/>
      </c>
      <c r="D61">
        <f>IF($AA61="","",INDEX('Per Line'!$A$2:$A$7001,$AA61)&amp;"")</f>
        <v/>
      </c>
      <c r="E61">
        <f>IF($AA61="","",INDEX('Per Line'!$B$2:$B$7001,$AA61)&amp;"")</f>
        <v/>
      </c>
      <c r="F61">
        <f>IF($AA61="","",INDEX('Per Line'!$D$2:$D$7001,$AA61)&amp;"")</f>
        <v/>
      </c>
      <c r="G61" s="14">
        <f>IF($AA61="","",INDEX('Per Line'!$E$2:$E$7001,$AA61))</f>
        <v/>
      </c>
      <c r="H61">
        <f>IF($AA61="","",INDEX('Per Line'!$F$2:$F$7001,$AA61)&amp;"")</f>
        <v/>
      </c>
      <c r="I61">
        <f>IF($AA61="","",INDEX('Per Line'!$I$2:$I$7001,$AA61)&amp;"")</f>
        <v/>
      </c>
      <c r="J61">
        <f>IF($AA61="","",INDEX('Per Line'!$H$2:$H$7001,$AA61)&amp;"")</f>
        <v/>
      </c>
      <c r="K61">
        <f>IF($AA61="","",INDEX('Per Line'!$J$2:$J$7001,$AA61)&amp;"")</f>
        <v/>
      </c>
      <c r="L61">
        <f>IF($AA61="","",INDEX('Per Line'!$K$2:$K$7001,$AA61)&amp;"")</f>
        <v/>
      </c>
      <c r="M61">
        <f>IF($AA61="","",INDEX('Per Line'!$L$2:$L$7001,$AA61))</f>
        <v/>
      </c>
      <c r="N61" s="8">
        <f>IF($AA61="","",M61*Y61/100)</f>
        <v/>
      </c>
      <c r="O61">
        <f>IF($AA61="","",INDEX('Per Line'!$U$2:$U$7001,$AA61)&amp;"")</f>
        <v/>
      </c>
      <c r="P61" s="8">
        <f>IF($AA61="","",SUMIFS('Per Line'!$T$2:$T$7001,'Per Line'!$C$2:$C$7001,$A61,'Per Line'!$AL$2:$AL$7001,1))</f>
        <v/>
      </c>
      <c r="Q61">
        <f>IF($AA61="","",Settings!$C$7)</f>
        <v/>
      </c>
      <c r="R61" s="8">
        <f>IF($AA61="","",SUMIFS('Per Line'!$T$2:$T$7001,'Per Line'!$C$2:$C$7001,$A61,'Per Line'!$AK$2:$AK$7001,0,'Per Line'!$AL$2:$AL$7001,0))</f>
        <v/>
      </c>
      <c r="S61" s="8">
        <f>IF($AA61="","",R61*Q61)</f>
        <v/>
      </c>
      <c r="T61">
        <f>IF($AA61="","",Settings!$C$6)</f>
        <v/>
      </c>
      <c r="U61" s="8">
        <f>IF($AA61="","",SUMIFS('Per Line'!$T$2:$T$7001,'Per Line'!$C$2:$C$7001,$A61,'Per Line'!$AK$2:$AK$7001,1,'Per Line'!$AL$2:$AL$7001,0))</f>
        <v/>
      </c>
      <c r="V61" s="8">
        <f>IF($AA61="","",U61*T61)</f>
        <v/>
      </c>
      <c r="W61" s="8">
        <f>IF($AA61="","",V61+S61)</f>
        <v/>
      </c>
      <c r="X61" s="8">
        <f>IF($AA61="","",Y61-W61)</f>
        <v/>
      </c>
      <c r="Y61" s="8">
        <f>IF($AA61="","",R61+U61+P61)</f>
        <v/>
      </c>
      <c r="Z61" s="8">
        <f>IF($AA61="","",Y61-W61-N61)</f>
        <v/>
      </c>
      <c r="AA61" s="16">
        <f>IF(ROWS($AA$2:$AA61)&lt;=MAX('Per Line'!$AJ$2:$AJ$7001),MATCH(ROWS($AA$2:$AA61),'Per Line'!$AJ$2:$AJ$7001,0),"")</f>
        <v/>
      </c>
      <c r="AB61">
        <f>IF($AA61="","",C61&amp;"|"&amp;COUNTIF($C$2:$C61,C61))</f>
        <v/>
      </c>
    </row>
    <row r="62">
      <c r="A62">
        <f>IF($AA62="","",INDEX('Per Line'!$C$2:$C$7001,$AA62)&amp;"")</f>
        <v/>
      </c>
      <c r="B62" s="15" t="n"/>
      <c r="C62">
        <f>IF($AA62="","",IF(COUNTIF($I$2:$I$1301,I62)&lt;=Settings!$C$8,I62,I62&amp;" P"&amp;ROUNDUP(COUNTIF($I$2:$I62,I62)/Settings!$C$8,0)))</f>
        <v/>
      </c>
      <c r="D62">
        <f>IF($AA62="","",INDEX('Per Line'!$A$2:$A$7001,$AA62)&amp;"")</f>
        <v/>
      </c>
      <c r="E62">
        <f>IF($AA62="","",INDEX('Per Line'!$B$2:$B$7001,$AA62)&amp;"")</f>
        <v/>
      </c>
      <c r="F62">
        <f>IF($AA62="","",INDEX('Per Line'!$D$2:$D$7001,$AA62)&amp;"")</f>
        <v/>
      </c>
      <c r="G62" s="14">
        <f>IF($AA62="","",INDEX('Per Line'!$E$2:$E$7001,$AA62))</f>
        <v/>
      </c>
      <c r="H62">
        <f>IF($AA62="","",INDEX('Per Line'!$F$2:$F$7001,$AA62)&amp;"")</f>
        <v/>
      </c>
      <c r="I62">
        <f>IF($AA62="","",INDEX('Per Line'!$I$2:$I$7001,$AA62)&amp;"")</f>
        <v/>
      </c>
      <c r="J62">
        <f>IF($AA62="","",INDEX('Per Line'!$H$2:$H$7001,$AA62)&amp;"")</f>
        <v/>
      </c>
      <c r="K62">
        <f>IF($AA62="","",INDEX('Per Line'!$J$2:$J$7001,$AA62)&amp;"")</f>
        <v/>
      </c>
      <c r="L62">
        <f>IF($AA62="","",INDEX('Per Line'!$K$2:$K$7001,$AA62)&amp;"")</f>
        <v/>
      </c>
      <c r="M62">
        <f>IF($AA62="","",INDEX('Per Line'!$L$2:$L$7001,$AA62))</f>
        <v/>
      </c>
      <c r="N62" s="8">
        <f>IF($AA62="","",M62*Y62/100)</f>
        <v/>
      </c>
      <c r="O62">
        <f>IF($AA62="","",INDEX('Per Line'!$U$2:$U$7001,$AA62)&amp;"")</f>
        <v/>
      </c>
      <c r="P62" s="8">
        <f>IF($AA62="","",SUMIFS('Per Line'!$T$2:$T$7001,'Per Line'!$C$2:$C$7001,$A62,'Per Line'!$AL$2:$AL$7001,1))</f>
        <v/>
      </c>
      <c r="Q62">
        <f>IF($AA62="","",Settings!$C$7)</f>
        <v/>
      </c>
      <c r="R62" s="8">
        <f>IF($AA62="","",SUMIFS('Per Line'!$T$2:$T$7001,'Per Line'!$C$2:$C$7001,$A62,'Per Line'!$AK$2:$AK$7001,0,'Per Line'!$AL$2:$AL$7001,0))</f>
        <v/>
      </c>
      <c r="S62" s="8">
        <f>IF($AA62="","",R62*Q62)</f>
        <v/>
      </c>
      <c r="T62">
        <f>IF($AA62="","",Settings!$C$6)</f>
        <v/>
      </c>
      <c r="U62" s="8">
        <f>IF($AA62="","",SUMIFS('Per Line'!$T$2:$T$7001,'Per Line'!$C$2:$C$7001,$A62,'Per Line'!$AK$2:$AK$7001,1,'Per Line'!$AL$2:$AL$7001,0))</f>
        <v/>
      </c>
      <c r="V62" s="8">
        <f>IF($AA62="","",U62*T62)</f>
        <v/>
      </c>
      <c r="W62" s="8">
        <f>IF($AA62="","",V62+S62)</f>
        <v/>
      </c>
      <c r="X62" s="8">
        <f>IF($AA62="","",Y62-W62)</f>
        <v/>
      </c>
      <c r="Y62" s="8">
        <f>IF($AA62="","",R62+U62+P62)</f>
        <v/>
      </c>
      <c r="Z62" s="8">
        <f>IF($AA62="","",Y62-W62-N62)</f>
        <v/>
      </c>
      <c r="AA62" s="16">
        <f>IF(ROWS($AA$2:$AA62)&lt;=MAX('Per Line'!$AJ$2:$AJ$7001),MATCH(ROWS($AA$2:$AA62),'Per Line'!$AJ$2:$AJ$7001,0),"")</f>
        <v/>
      </c>
      <c r="AB62">
        <f>IF($AA62="","",C62&amp;"|"&amp;COUNTIF($C$2:$C62,C62))</f>
        <v/>
      </c>
    </row>
    <row r="63">
      <c r="A63">
        <f>IF($AA63="","",INDEX('Per Line'!$C$2:$C$7001,$AA63)&amp;"")</f>
        <v/>
      </c>
      <c r="B63" s="15" t="n"/>
      <c r="C63">
        <f>IF($AA63="","",IF(COUNTIF($I$2:$I$1301,I63)&lt;=Settings!$C$8,I63,I63&amp;" P"&amp;ROUNDUP(COUNTIF($I$2:$I63,I63)/Settings!$C$8,0)))</f>
        <v/>
      </c>
      <c r="D63">
        <f>IF($AA63="","",INDEX('Per Line'!$A$2:$A$7001,$AA63)&amp;"")</f>
        <v/>
      </c>
      <c r="E63">
        <f>IF($AA63="","",INDEX('Per Line'!$B$2:$B$7001,$AA63)&amp;"")</f>
        <v/>
      </c>
      <c r="F63">
        <f>IF($AA63="","",INDEX('Per Line'!$D$2:$D$7001,$AA63)&amp;"")</f>
        <v/>
      </c>
      <c r="G63" s="14">
        <f>IF($AA63="","",INDEX('Per Line'!$E$2:$E$7001,$AA63))</f>
        <v/>
      </c>
      <c r="H63">
        <f>IF($AA63="","",INDEX('Per Line'!$F$2:$F$7001,$AA63)&amp;"")</f>
        <v/>
      </c>
      <c r="I63">
        <f>IF($AA63="","",INDEX('Per Line'!$I$2:$I$7001,$AA63)&amp;"")</f>
        <v/>
      </c>
      <c r="J63">
        <f>IF($AA63="","",INDEX('Per Line'!$H$2:$H$7001,$AA63)&amp;"")</f>
        <v/>
      </c>
      <c r="K63">
        <f>IF($AA63="","",INDEX('Per Line'!$J$2:$J$7001,$AA63)&amp;"")</f>
        <v/>
      </c>
      <c r="L63">
        <f>IF($AA63="","",INDEX('Per Line'!$K$2:$K$7001,$AA63)&amp;"")</f>
        <v/>
      </c>
      <c r="M63">
        <f>IF($AA63="","",INDEX('Per Line'!$L$2:$L$7001,$AA63))</f>
        <v/>
      </c>
      <c r="N63" s="8">
        <f>IF($AA63="","",M63*Y63/100)</f>
        <v/>
      </c>
      <c r="O63">
        <f>IF($AA63="","",INDEX('Per Line'!$U$2:$U$7001,$AA63)&amp;"")</f>
        <v/>
      </c>
      <c r="P63" s="8">
        <f>IF($AA63="","",SUMIFS('Per Line'!$T$2:$T$7001,'Per Line'!$C$2:$C$7001,$A63,'Per Line'!$AL$2:$AL$7001,1))</f>
        <v/>
      </c>
      <c r="Q63">
        <f>IF($AA63="","",Settings!$C$7)</f>
        <v/>
      </c>
      <c r="R63" s="8">
        <f>IF($AA63="","",SUMIFS('Per Line'!$T$2:$T$7001,'Per Line'!$C$2:$C$7001,$A63,'Per Line'!$AK$2:$AK$7001,0,'Per Line'!$AL$2:$AL$7001,0))</f>
        <v/>
      </c>
      <c r="S63" s="8">
        <f>IF($AA63="","",R63*Q63)</f>
        <v/>
      </c>
      <c r="T63">
        <f>IF($AA63="","",Settings!$C$6)</f>
        <v/>
      </c>
      <c r="U63" s="8">
        <f>IF($AA63="","",SUMIFS('Per Line'!$T$2:$T$7001,'Per Line'!$C$2:$C$7001,$A63,'Per Line'!$AK$2:$AK$7001,1,'Per Line'!$AL$2:$AL$7001,0))</f>
        <v/>
      </c>
      <c r="V63" s="8">
        <f>IF($AA63="","",U63*T63)</f>
        <v/>
      </c>
      <c r="W63" s="8">
        <f>IF($AA63="","",V63+S63)</f>
        <v/>
      </c>
      <c r="X63" s="8">
        <f>IF($AA63="","",Y63-W63)</f>
        <v/>
      </c>
      <c r="Y63" s="8">
        <f>IF($AA63="","",R63+U63+P63)</f>
        <v/>
      </c>
      <c r="Z63" s="8">
        <f>IF($AA63="","",Y63-W63-N63)</f>
        <v/>
      </c>
      <c r="AA63" s="16">
        <f>IF(ROWS($AA$2:$AA63)&lt;=MAX('Per Line'!$AJ$2:$AJ$7001),MATCH(ROWS($AA$2:$AA63),'Per Line'!$AJ$2:$AJ$7001,0),"")</f>
        <v/>
      </c>
      <c r="AB63">
        <f>IF($AA63="","",C63&amp;"|"&amp;COUNTIF($C$2:$C63,C63))</f>
        <v/>
      </c>
    </row>
    <row r="64">
      <c r="A64">
        <f>IF($AA64="","",INDEX('Per Line'!$C$2:$C$7001,$AA64)&amp;"")</f>
        <v/>
      </c>
      <c r="B64" s="15" t="n"/>
      <c r="C64">
        <f>IF($AA64="","",IF(COUNTIF($I$2:$I$1301,I64)&lt;=Settings!$C$8,I64,I64&amp;" P"&amp;ROUNDUP(COUNTIF($I$2:$I64,I64)/Settings!$C$8,0)))</f>
        <v/>
      </c>
      <c r="D64">
        <f>IF($AA64="","",INDEX('Per Line'!$A$2:$A$7001,$AA64)&amp;"")</f>
        <v/>
      </c>
      <c r="E64">
        <f>IF($AA64="","",INDEX('Per Line'!$B$2:$B$7001,$AA64)&amp;"")</f>
        <v/>
      </c>
      <c r="F64">
        <f>IF($AA64="","",INDEX('Per Line'!$D$2:$D$7001,$AA64)&amp;"")</f>
        <v/>
      </c>
      <c r="G64" s="14">
        <f>IF($AA64="","",INDEX('Per Line'!$E$2:$E$7001,$AA64))</f>
        <v/>
      </c>
      <c r="H64">
        <f>IF($AA64="","",INDEX('Per Line'!$F$2:$F$7001,$AA64)&amp;"")</f>
        <v/>
      </c>
      <c r="I64">
        <f>IF($AA64="","",INDEX('Per Line'!$I$2:$I$7001,$AA64)&amp;"")</f>
        <v/>
      </c>
      <c r="J64">
        <f>IF($AA64="","",INDEX('Per Line'!$H$2:$H$7001,$AA64)&amp;"")</f>
        <v/>
      </c>
      <c r="K64">
        <f>IF($AA64="","",INDEX('Per Line'!$J$2:$J$7001,$AA64)&amp;"")</f>
        <v/>
      </c>
      <c r="L64">
        <f>IF($AA64="","",INDEX('Per Line'!$K$2:$K$7001,$AA64)&amp;"")</f>
        <v/>
      </c>
      <c r="M64">
        <f>IF($AA64="","",INDEX('Per Line'!$L$2:$L$7001,$AA64))</f>
        <v/>
      </c>
      <c r="N64" s="8">
        <f>IF($AA64="","",M64*Y64/100)</f>
        <v/>
      </c>
      <c r="O64">
        <f>IF($AA64="","",INDEX('Per Line'!$U$2:$U$7001,$AA64)&amp;"")</f>
        <v/>
      </c>
      <c r="P64" s="8">
        <f>IF($AA64="","",SUMIFS('Per Line'!$T$2:$T$7001,'Per Line'!$C$2:$C$7001,$A64,'Per Line'!$AL$2:$AL$7001,1))</f>
        <v/>
      </c>
      <c r="Q64">
        <f>IF($AA64="","",Settings!$C$7)</f>
        <v/>
      </c>
      <c r="R64" s="8">
        <f>IF($AA64="","",SUMIFS('Per Line'!$T$2:$T$7001,'Per Line'!$C$2:$C$7001,$A64,'Per Line'!$AK$2:$AK$7001,0,'Per Line'!$AL$2:$AL$7001,0))</f>
        <v/>
      </c>
      <c r="S64" s="8">
        <f>IF($AA64="","",R64*Q64)</f>
        <v/>
      </c>
      <c r="T64">
        <f>IF($AA64="","",Settings!$C$6)</f>
        <v/>
      </c>
      <c r="U64" s="8">
        <f>IF($AA64="","",SUMIFS('Per Line'!$T$2:$T$7001,'Per Line'!$C$2:$C$7001,$A64,'Per Line'!$AK$2:$AK$7001,1,'Per Line'!$AL$2:$AL$7001,0))</f>
        <v/>
      </c>
      <c r="V64" s="8">
        <f>IF($AA64="","",U64*T64)</f>
        <v/>
      </c>
      <c r="W64" s="8">
        <f>IF($AA64="","",V64+S64)</f>
        <v/>
      </c>
      <c r="X64" s="8">
        <f>IF($AA64="","",Y64-W64)</f>
        <v/>
      </c>
      <c r="Y64" s="8">
        <f>IF($AA64="","",R64+U64+P64)</f>
        <v/>
      </c>
      <c r="Z64" s="8">
        <f>IF($AA64="","",Y64-W64-N64)</f>
        <v/>
      </c>
      <c r="AA64" s="16">
        <f>IF(ROWS($AA$2:$AA64)&lt;=MAX('Per Line'!$AJ$2:$AJ$7001),MATCH(ROWS($AA$2:$AA64),'Per Line'!$AJ$2:$AJ$7001,0),"")</f>
        <v/>
      </c>
      <c r="AB64">
        <f>IF($AA64="","",C64&amp;"|"&amp;COUNTIF($C$2:$C64,C64))</f>
        <v/>
      </c>
    </row>
    <row r="65">
      <c r="A65">
        <f>IF($AA65="","",INDEX('Per Line'!$C$2:$C$7001,$AA65)&amp;"")</f>
        <v/>
      </c>
      <c r="B65" s="15" t="n"/>
      <c r="C65">
        <f>IF($AA65="","",IF(COUNTIF($I$2:$I$1301,I65)&lt;=Settings!$C$8,I65,I65&amp;" P"&amp;ROUNDUP(COUNTIF($I$2:$I65,I65)/Settings!$C$8,0)))</f>
        <v/>
      </c>
      <c r="D65">
        <f>IF($AA65="","",INDEX('Per Line'!$A$2:$A$7001,$AA65)&amp;"")</f>
        <v/>
      </c>
      <c r="E65">
        <f>IF($AA65="","",INDEX('Per Line'!$B$2:$B$7001,$AA65)&amp;"")</f>
        <v/>
      </c>
      <c r="F65">
        <f>IF($AA65="","",INDEX('Per Line'!$D$2:$D$7001,$AA65)&amp;"")</f>
        <v/>
      </c>
      <c r="G65" s="14">
        <f>IF($AA65="","",INDEX('Per Line'!$E$2:$E$7001,$AA65))</f>
        <v/>
      </c>
      <c r="H65">
        <f>IF($AA65="","",INDEX('Per Line'!$F$2:$F$7001,$AA65)&amp;"")</f>
        <v/>
      </c>
      <c r="I65">
        <f>IF($AA65="","",INDEX('Per Line'!$I$2:$I$7001,$AA65)&amp;"")</f>
        <v/>
      </c>
      <c r="J65">
        <f>IF($AA65="","",INDEX('Per Line'!$H$2:$H$7001,$AA65)&amp;"")</f>
        <v/>
      </c>
      <c r="K65">
        <f>IF($AA65="","",INDEX('Per Line'!$J$2:$J$7001,$AA65)&amp;"")</f>
        <v/>
      </c>
      <c r="L65">
        <f>IF($AA65="","",INDEX('Per Line'!$K$2:$K$7001,$AA65)&amp;"")</f>
        <v/>
      </c>
      <c r="M65">
        <f>IF($AA65="","",INDEX('Per Line'!$L$2:$L$7001,$AA65))</f>
        <v/>
      </c>
      <c r="N65" s="8">
        <f>IF($AA65="","",M65*Y65/100)</f>
        <v/>
      </c>
      <c r="O65">
        <f>IF($AA65="","",INDEX('Per Line'!$U$2:$U$7001,$AA65)&amp;"")</f>
        <v/>
      </c>
      <c r="P65" s="8">
        <f>IF($AA65="","",SUMIFS('Per Line'!$T$2:$T$7001,'Per Line'!$C$2:$C$7001,$A65,'Per Line'!$AL$2:$AL$7001,1))</f>
        <v/>
      </c>
      <c r="Q65">
        <f>IF($AA65="","",Settings!$C$7)</f>
        <v/>
      </c>
      <c r="R65" s="8">
        <f>IF($AA65="","",SUMIFS('Per Line'!$T$2:$T$7001,'Per Line'!$C$2:$C$7001,$A65,'Per Line'!$AK$2:$AK$7001,0,'Per Line'!$AL$2:$AL$7001,0))</f>
        <v/>
      </c>
      <c r="S65" s="8">
        <f>IF($AA65="","",R65*Q65)</f>
        <v/>
      </c>
      <c r="T65">
        <f>IF($AA65="","",Settings!$C$6)</f>
        <v/>
      </c>
      <c r="U65" s="8">
        <f>IF($AA65="","",SUMIFS('Per Line'!$T$2:$T$7001,'Per Line'!$C$2:$C$7001,$A65,'Per Line'!$AK$2:$AK$7001,1,'Per Line'!$AL$2:$AL$7001,0))</f>
        <v/>
      </c>
      <c r="V65" s="8">
        <f>IF($AA65="","",U65*T65)</f>
        <v/>
      </c>
      <c r="W65" s="8">
        <f>IF($AA65="","",V65+S65)</f>
        <v/>
      </c>
      <c r="X65" s="8">
        <f>IF($AA65="","",Y65-W65)</f>
        <v/>
      </c>
      <c r="Y65" s="8">
        <f>IF($AA65="","",R65+U65+P65)</f>
        <v/>
      </c>
      <c r="Z65" s="8">
        <f>IF($AA65="","",Y65-W65-N65)</f>
        <v/>
      </c>
      <c r="AA65" s="16">
        <f>IF(ROWS($AA$2:$AA65)&lt;=MAX('Per Line'!$AJ$2:$AJ$7001),MATCH(ROWS($AA$2:$AA65),'Per Line'!$AJ$2:$AJ$7001,0),"")</f>
        <v/>
      </c>
      <c r="AB65">
        <f>IF($AA65="","",C65&amp;"|"&amp;COUNTIF($C$2:$C65,C65))</f>
        <v/>
      </c>
    </row>
    <row r="66">
      <c r="A66">
        <f>IF($AA66="","",INDEX('Per Line'!$C$2:$C$7001,$AA66)&amp;"")</f>
        <v/>
      </c>
      <c r="B66" s="15" t="n"/>
      <c r="C66">
        <f>IF($AA66="","",IF(COUNTIF($I$2:$I$1301,I66)&lt;=Settings!$C$8,I66,I66&amp;" P"&amp;ROUNDUP(COUNTIF($I$2:$I66,I66)/Settings!$C$8,0)))</f>
        <v/>
      </c>
      <c r="D66">
        <f>IF($AA66="","",INDEX('Per Line'!$A$2:$A$7001,$AA66)&amp;"")</f>
        <v/>
      </c>
      <c r="E66">
        <f>IF($AA66="","",INDEX('Per Line'!$B$2:$B$7001,$AA66)&amp;"")</f>
        <v/>
      </c>
      <c r="F66">
        <f>IF($AA66="","",INDEX('Per Line'!$D$2:$D$7001,$AA66)&amp;"")</f>
        <v/>
      </c>
      <c r="G66" s="14">
        <f>IF($AA66="","",INDEX('Per Line'!$E$2:$E$7001,$AA66))</f>
        <v/>
      </c>
      <c r="H66">
        <f>IF($AA66="","",INDEX('Per Line'!$F$2:$F$7001,$AA66)&amp;"")</f>
        <v/>
      </c>
      <c r="I66">
        <f>IF($AA66="","",INDEX('Per Line'!$I$2:$I$7001,$AA66)&amp;"")</f>
        <v/>
      </c>
      <c r="J66">
        <f>IF($AA66="","",INDEX('Per Line'!$H$2:$H$7001,$AA66)&amp;"")</f>
        <v/>
      </c>
      <c r="K66">
        <f>IF($AA66="","",INDEX('Per Line'!$J$2:$J$7001,$AA66)&amp;"")</f>
        <v/>
      </c>
      <c r="L66">
        <f>IF($AA66="","",INDEX('Per Line'!$K$2:$K$7001,$AA66)&amp;"")</f>
        <v/>
      </c>
      <c r="M66">
        <f>IF($AA66="","",INDEX('Per Line'!$L$2:$L$7001,$AA66))</f>
        <v/>
      </c>
      <c r="N66" s="8">
        <f>IF($AA66="","",M66*Y66/100)</f>
        <v/>
      </c>
      <c r="O66">
        <f>IF($AA66="","",INDEX('Per Line'!$U$2:$U$7001,$AA66)&amp;"")</f>
        <v/>
      </c>
      <c r="P66" s="8">
        <f>IF($AA66="","",SUMIFS('Per Line'!$T$2:$T$7001,'Per Line'!$C$2:$C$7001,$A66,'Per Line'!$AL$2:$AL$7001,1))</f>
        <v/>
      </c>
      <c r="Q66">
        <f>IF($AA66="","",Settings!$C$7)</f>
        <v/>
      </c>
      <c r="R66" s="8">
        <f>IF($AA66="","",SUMIFS('Per Line'!$T$2:$T$7001,'Per Line'!$C$2:$C$7001,$A66,'Per Line'!$AK$2:$AK$7001,0,'Per Line'!$AL$2:$AL$7001,0))</f>
        <v/>
      </c>
      <c r="S66" s="8">
        <f>IF($AA66="","",R66*Q66)</f>
        <v/>
      </c>
      <c r="T66">
        <f>IF($AA66="","",Settings!$C$6)</f>
        <v/>
      </c>
      <c r="U66" s="8">
        <f>IF($AA66="","",SUMIFS('Per Line'!$T$2:$T$7001,'Per Line'!$C$2:$C$7001,$A66,'Per Line'!$AK$2:$AK$7001,1,'Per Line'!$AL$2:$AL$7001,0))</f>
        <v/>
      </c>
      <c r="V66" s="8">
        <f>IF($AA66="","",U66*T66)</f>
        <v/>
      </c>
      <c r="W66" s="8">
        <f>IF($AA66="","",V66+S66)</f>
        <v/>
      </c>
      <c r="X66" s="8">
        <f>IF($AA66="","",Y66-W66)</f>
        <v/>
      </c>
      <c r="Y66" s="8">
        <f>IF($AA66="","",R66+U66+P66)</f>
        <v/>
      </c>
      <c r="Z66" s="8">
        <f>IF($AA66="","",Y66-W66-N66)</f>
        <v/>
      </c>
      <c r="AA66" s="16">
        <f>IF(ROWS($AA$2:$AA66)&lt;=MAX('Per Line'!$AJ$2:$AJ$7001),MATCH(ROWS($AA$2:$AA66),'Per Line'!$AJ$2:$AJ$7001,0),"")</f>
        <v/>
      </c>
      <c r="AB66">
        <f>IF($AA66="","",C66&amp;"|"&amp;COUNTIF($C$2:$C66,C66))</f>
        <v/>
      </c>
    </row>
    <row r="67">
      <c r="A67">
        <f>IF($AA67="","",INDEX('Per Line'!$C$2:$C$7001,$AA67)&amp;"")</f>
        <v/>
      </c>
      <c r="B67" s="15" t="n"/>
      <c r="C67">
        <f>IF($AA67="","",IF(COUNTIF($I$2:$I$1301,I67)&lt;=Settings!$C$8,I67,I67&amp;" P"&amp;ROUNDUP(COUNTIF($I$2:$I67,I67)/Settings!$C$8,0)))</f>
        <v/>
      </c>
      <c r="D67">
        <f>IF($AA67="","",INDEX('Per Line'!$A$2:$A$7001,$AA67)&amp;"")</f>
        <v/>
      </c>
      <c r="E67">
        <f>IF($AA67="","",INDEX('Per Line'!$B$2:$B$7001,$AA67)&amp;"")</f>
        <v/>
      </c>
      <c r="F67">
        <f>IF($AA67="","",INDEX('Per Line'!$D$2:$D$7001,$AA67)&amp;"")</f>
        <v/>
      </c>
      <c r="G67" s="14">
        <f>IF($AA67="","",INDEX('Per Line'!$E$2:$E$7001,$AA67))</f>
        <v/>
      </c>
      <c r="H67">
        <f>IF($AA67="","",INDEX('Per Line'!$F$2:$F$7001,$AA67)&amp;"")</f>
        <v/>
      </c>
      <c r="I67">
        <f>IF($AA67="","",INDEX('Per Line'!$I$2:$I$7001,$AA67)&amp;"")</f>
        <v/>
      </c>
      <c r="J67">
        <f>IF($AA67="","",INDEX('Per Line'!$H$2:$H$7001,$AA67)&amp;"")</f>
        <v/>
      </c>
      <c r="K67">
        <f>IF($AA67="","",INDEX('Per Line'!$J$2:$J$7001,$AA67)&amp;"")</f>
        <v/>
      </c>
      <c r="L67">
        <f>IF($AA67="","",INDEX('Per Line'!$K$2:$K$7001,$AA67)&amp;"")</f>
        <v/>
      </c>
      <c r="M67">
        <f>IF($AA67="","",INDEX('Per Line'!$L$2:$L$7001,$AA67))</f>
        <v/>
      </c>
      <c r="N67" s="8">
        <f>IF($AA67="","",M67*Y67/100)</f>
        <v/>
      </c>
      <c r="O67">
        <f>IF($AA67="","",INDEX('Per Line'!$U$2:$U$7001,$AA67)&amp;"")</f>
        <v/>
      </c>
      <c r="P67" s="8">
        <f>IF($AA67="","",SUMIFS('Per Line'!$T$2:$T$7001,'Per Line'!$C$2:$C$7001,$A67,'Per Line'!$AL$2:$AL$7001,1))</f>
        <v/>
      </c>
      <c r="Q67">
        <f>IF($AA67="","",Settings!$C$7)</f>
        <v/>
      </c>
      <c r="R67" s="8">
        <f>IF($AA67="","",SUMIFS('Per Line'!$T$2:$T$7001,'Per Line'!$C$2:$C$7001,$A67,'Per Line'!$AK$2:$AK$7001,0,'Per Line'!$AL$2:$AL$7001,0))</f>
        <v/>
      </c>
      <c r="S67" s="8">
        <f>IF($AA67="","",R67*Q67)</f>
        <v/>
      </c>
      <c r="T67">
        <f>IF($AA67="","",Settings!$C$6)</f>
        <v/>
      </c>
      <c r="U67" s="8">
        <f>IF($AA67="","",SUMIFS('Per Line'!$T$2:$T$7001,'Per Line'!$C$2:$C$7001,$A67,'Per Line'!$AK$2:$AK$7001,1,'Per Line'!$AL$2:$AL$7001,0))</f>
        <v/>
      </c>
      <c r="V67" s="8">
        <f>IF($AA67="","",U67*T67)</f>
        <v/>
      </c>
      <c r="W67" s="8">
        <f>IF($AA67="","",V67+S67)</f>
        <v/>
      </c>
      <c r="X67" s="8">
        <f>IF($AA67="","",Y67-W67)</f>
        <v/>
      </c>
      <c r="Y67" s="8">
        <f>IF($AA67="","",R67+U67+P67)</f>
        <v/>
      </c>
      <c r="Z67" s="8">
        <f>IF($AA67="","",Y67-W67-N67)</f>
        <v/>
      </c>
      <c r="AA67" s="16">
        <f>IF(ROWS($AA$2:$AA67)&lt;=MAX('Per Line'!$AJ$2:$AJ$7001),MATCH(ROWS($AA$2:$AA67),'Per Line'!$AJ$2:$AJ$7001,0),"")</f>
        <v/>
      </c>
      <c r="AB67">
        <f>IF($AA67="","",C67&amp;"|"&amp;COUNTIF($C$2:$C67,C67))</f>
        <v/>
      </c>
    </row>
    <row r="68">
      <c r="A68">
        <f>IF($AA68="","",INDEX('Per Line'!$C$2:$C$7001,$AA68)&amp;"")</f>
        <v/>
      </c>
      <c r="B68" s="15" t="n"/>
      <c r="C68">
        <f>IF($AA68="","",IF(COUNTIF($I$2:$I$1301,I68)&lt;=Settings!$C$8,I68,I68&amp;" P"&amp;ROUNDUP(COUNTIF($I$2:$I68,I68)/Settings!$C$8,0)))</f>
        <v/>
      </c>
      <c r="D68">
        <f>IF($AA68="","",INDEX('Per Line'!$A$2:$A$7001,$AA68)&amp;"")</f>
        <v/>
      </c>
      <c r="E68">
        <f>IF($AA68="","",INDEX('Per Line'!$B$2:$B$7001,$AA68)&amp;"")</f>
        <v/>
      </c>
      <c r="F68">
        <f>IF($AA68="","",INDEX('Per Line'!$D$2:$D$7001,$AA68)&amp;"")</f>
        <v/>
      </c>
      <c r="G68" s="14">
        <f>IF($AA68="","",INDEX('Per Line'!$E$2:$E$7001,$AA68))</f>
        <v/>
      </c>
      <c r="H68">
        <f>IF($AA68="","",INDEX('Per Line'!$F$2:$F$7001,$AA68)&amp;"")</f>
        <v/>
      </c>
      <c r="I68">
        <f>IF($AA68="","",INDEX('Per Line'!$I$2:$I$7001,$AA68)&amp;"")</f>
        <v/>
      </c>
      <c r="J68">
        <f>IF($AA68="","",INDEX('Per Line'!$H$2:$H$7001,$AA68)&amp;"")</f>
        <v/>
      </c>
      <c r="K68">
        <f>IF($AA68="","",INDEX('Per Line'!$J$2:$J$7001,$AA68)&amp;"")</f>
        <v/>
      </c>
      <c r="L68">
        <f>IF($AA68="","",INDEX('Per Line'!$K$2:$K$7001,$AA68)&amp;"")</f>
        <v/>
      </c>
      <c r="M68">
        <f>IF($AA68="","",INDEX('Per Line'!$L$2:$L$7001,$AA68))</f>
        <v/>
      </c>
      <c r="N68" s="8">
        <f>IF($AA68="","",M68*Y68/100)</f>
        <v/>
      </c>
      <c r="O68">
        <f>IF($AA68="","",INDEX('Per Line'!$U$2:$U$7001,$AA68)&amp;"")</f>
        <v/>
      </c>
      <c r="P68" s="8">
        <f>IF($AA68="","",SUMIFS('Per Line'!$T$2:$T$7001,'Per Line'!$C$2:$C$7001,$A68,'Per Line'!$AL$2:$AL$7001,1))</f>
        <v/>
      </c>
      <c r="Q68">
        <f>IF($AA68="","",Settings!$C$7)</f>
        <v/>
      </c>
      <c r="R68" s="8">
        <f>IF($AA68="","",SUMIFS('Per Line'!$T$2:$T$7001,'Per Line'!$C$2:$C$7001,$A68,'Per Line'!$AK$2:$AK$7001,0,'Per Line'!$AL$2:$AL$7001,0))</f>
        <v/>
      </c>
      <c r="S68" s="8">
        <f>IF($AA68="","",R68*Q68)</f>
        <v/>
      </c>
      <c r="T68">
        <f>IF($AA68="","",Settings!$C$6)</f>
        <v/>
      </c>
      <c r="U68" s="8">
        <f>IF($AA68="","",SUMIFS('Per Line'!$T$2:$T$7001,'Per Line'!$C$2:$C$7001,$A68,'Per Line'!$AK$2:$AK$7001,1,'Per Line'!$AL$2:$AL$7001,0))</f>
        <v/>
      </c>
      <c r="V68" s="8">
        <f>IF($AA68="","",U68*T68)</f>
        <v/>
      </c>
      <c r="W68" s="8">
        <f>IF($AA68="","",V68+S68)</f>
        <v/>
      </c>
      <c r="X68" s="8">
        <f>IF($AA68="","",Y68-W68)</f>
        <v/>
      </c>
      <c r="Y68" s="8">
        <f>IF($AA68="","",R68+U68+P68)</f>
        <v/>
      </c>
      <c r="Z68" s="8">
        <f>IF($AA68="","",Y68-W68-N68)</f>
        <v/>
      </c>
      <c r="AA68" s="16">
        <f>IF(ROWS($AA$2:$AA68)&lt;=MAX('Per Line'!$AJ$2:$AJ$7001),MATCH(ROWS($AA$2:$AA68),'Per Line'!$AJ$2:$AJ$7001,0),"")</f>
        <v/>
      </c>
      <c r="AB68">
        <f>IF($AA68="","",C68&amp;"|"&amp;COUNTIF($C$2:$C68,C68))</f>
        <v/>
      </c>
    </row>
    <row r="69">
      <c r="A69">
        <f>IF($AA69="","",INDEX('Per Line'!$C$2:$C$7001,$AA69)&amp;"")</f>
        <v/>
      </c>
      <c r="B69" s="15" t="n"/>
      <c r="C69">
        <f>IF($AA69="","",IF(COUNTIF($I$2:$I$1301,I69)&lt;=Settings!$C$8,I69,I69&amp;" P"&amp;ROUNDUP(COUNTIF($I$2:$I69,I69)/Settings!$C$8,0)))</f>
        <v/>
      </c>
      <c r="D69">
        <f>IF($AA69="","",INDEX('Per Line'!$A$2:$A$7001,$AA69)&amp;"")</f>
        <v/>
      </c>
      <c r="E69">
        <f>IF($AA69="","",INDEX('Per Line'!$B$2:$B$7001,$AA69)&amp;"")</f>
        <v/>
      </c>
      <c r="F69">
        <f>IF($AA69="","",INDEX('Per Line'!$D$2:$D$7001,$AA69)&amp;"")</f>
        <v/>
      </c>
      <c r="G69" s="14">
        <f>IF($AA69="","",INDEX('Per Line'!$E$2:$E$7001,$AA69))</f>
        <v/>
      </c>
      <c r="H69">
        <f>IF($AA69="","",INDEX('Per Line'!$F$2:$F$7001,$AA69)&amp;"")</f>
        <v/>
      </c>
      <c r="I69">
        <f>IF($AA69="","",INDEX('Per Line'!$I$2:$I$7001,$AA69)&amp;"")</f>
        <v/>
      </c>
      <c r="J69">
        <f>IF($AA69="","",INDEX('Per Line'!$H$2:$H$7001,$AA69)&amp;"")</f>
        <v/>
      </c>
      <c r="K69">
        <f>IF($AA69="","",INDEX('Per Line'!$J$2:$J$7001,$AA69)&amp;"")</f>
        <v/>
      </c>
      <c r="L69">
        <f>IF($AA69="","",INDEX('Per Line'!$K$2:$K$7001,$AA69)&amp;"")</f>
        <v/>
      </c>
      <c r="M69">
        <f>IF($AA69="","",INDEX('Per Line'!$L$2:$L$7001,$AA69))</f>
        <v/>
      </c>
      <c r="N69" s="8">
        <f>IF($AA69="","",M69*Y69/100)</f>
        <v/>
      </c>
      <c r="O69">
        <f>IF($AA69="","",INDEX('Per Line'!$U$2:$U$7001,$AA69)&amp;"")</f>
        <v/>
      </c>
      <c r="P69" s="8">
        <f>IF($AA69="","",SUMIFS('Per Line'!$T$2:$T$7001,'Per Line'!$C$2:$C$7001,$A69,'Per Line'!$AL$2:$AL$7001,1))</f>
        <v/>
      </c>
      <c r="Q69">
        <f>IF($AA69="","",Settings!$C$7)</f>
        <v/>
      </c>
      <c r="R69" s="8">
        <f>IF($AA69="","",SUMIFS('Per Line'!$T$2:$T$7001,'Per Line'!$C$2:$C$7001,$A69,'Per Line'!$AK$2:$AK$7001,0,'Per Line'!$AL$2:$AL$7001,0))</f>
        <v/>
      </c>
      <c r="S69" s="8">
        <f>IF($AA69="","",R69*Q69)</f>
        <v/>
      </c>
      <c r="T69">
        <f>IF($AA69="","",Settings!$C$6)</f>
        <v/>
      </c>
      <c r="U69" s="8">
        <f>IF($AA69="","",SUMIFS('Per Line'!$T$2:$T$7001,'Per Line'!$C$2:$C$7001,$A69,'Per Line'!$AK$2:$AK$7001,1,'Per Line'!$AL$2:$AL$7001,0))</f>
        <v/>
      </c>
      <c r="V69" s="8">
        <f>IF($AA69="","",U69*T69)</f>
        <v/>
      </c>
      <c r="W69" s="8">
        <f>IF($AA69="","",V69+S69)</f>
        <v/>
      </c>
      <c r="X69" s="8">
        <f>IF($AA69="","",Y69-W69)</f>
        <v/>
      </c>
      <c r="Y69" s="8">
        <f>IF($AA69="","",R69+U69+P69)</f>
        <v/>
      </c>
      <c r="Z69" s="8">
        <f>IF($AA69="","",Y69-W69-N69)</f>
        <v/>
      </c>
      <c r="AA69" s="16">
        <f>IF(ROWS($AA$2:$AA69)&lt;=MAX('Per Line'!$AJ$2:$AJ$7001),MATCH(ROWS($AA$2:$AA69),'Per Line'!$AJ$2:$AJ$7001,0),"")</f>
        <v/>
      </c>
      <c r="AB69">
        <f>IF($AA69="","",C69&amp;"|"&amp;COUNTIF($C$2:$C69,C69))</f>
        <v/>
      </c>
    </row>
    <row r="70">
      <c r="A70">
        <f>IF($AA70="","",INDEX('Per Line'!$C$2:$C$7001,$AA70)&amp;"")</f>
        <v/>
      </c>
      <c r="B70" s="15" t="n"/>
      <c r="C70">
        <f>IF($AA70="","",IF(COUNTIF($I$2:$I$1301,I70)&lt;=Settings!$C$8,I70,I70&amp;" P"&amp;ROUNDUP(COUNTIF($I$2:$I70,I70)/Settings!$C$8,0)))</f>
        <v/>
      </c>
      <c r="D70">
        <f>IF($AA70="","",INDEX('Per Line'!$A$2:$A$7001,$AA70)&amp;"")</f>
        <v/>
      </c>
      <c r="E70">
        <f>IF($AA70="","",INDEX('Per Line'!$B$2:$B$7001,$AA70)&amp;"")</f>
        <v/>
      </c>
      <c r="F70">
        <f>IF($AA70="","",INDEX('Per Line'!$D$2:$D$7001,$AA70)&amp;"")</f>
        <v/>
      </c>
      <c r="G70" s="14">
        <f>IF($AA70="","",INDEX('Per Line'!$E$2:$E$7001,$AA70))</f>
        <v/>
      </c>
      <c r="H70">
        <f>IF($AA70="","",INDEX('Per Line'!$F$2:$F$7001,$AA70)&amp;"")</f>
        <v/>
      </c>
      <c r="I70">
        <f>IF($AA70="","",INDEX('Per Line'!$I$2:$I$7001,$AA70)&amp;"")</f>
        <v/>
      </c>
      <c r="J70">
        <f>IF($AA70="","",INDEX('Per Line'!$H$2:$H$7001,$AA70)&amp;"")</f>
        <v/>
      </c>
      <c r="K70">
        <f>IF($AA70="","",INDEX('Per Line'!$J$2:$J$7001,$AA70)&amp;"")</f>
        <v/>
      </c>
      <c r="L70">
        <f>IF($AA70="","",INDEX('Per Line'!$K$2:$K$7001,$AA70)&amp;"")</f>
        <v/>
      </c>
      <c r="M70">
        <f>IF($AA70="","",INDEX('Per Line'!$L$2:$L$7001,$AA70))</f>
        <v/>
      </c>
      <c r="N70" s="8">
        <f>IF($AA70="","",M70*Y70/100)</f>
        <v/>
      </c>
      <c r="O70">
        <f>IF($AA70="","",INDEX('Per Line'!$U$2:$U$7001,$AA70)&amp;"")</f>
        <v/>
      </c>
      <c r="P70" s="8">
        <f>IF($AA70="","",SUMIFS('Per Line'!$T$2:$T$7001,'Per Line'!$C$2:$C$7001,$A70,'Per Line'!$AL$2:$AL$7001,1))</f>
        <v/>
      </c>
      <c r="Q70">
        <f>IF($AA70="","",Settings!$C$7)</f>
        <v/>
      </c>
      <c r="R70" s="8">
        <f>IF($AA70="","",SUMIFS('Per Line'!$T$2:$T$7001,'Per Line'!$C$2:$C$7001,$A70,'Per Line'!$AK$2:$AK$7001,0,'Per Line'!$AL$2:$AL$7001,0))</f>
        <v/>
      </c>
      <c r="S70" s="8">
        <f>IF($AA70="","",R70*Q70)</f>
        <v/>
      </c>
      <c r="T70">
        <f>IF($AA70="","",Settings!$C$6)</f>
        <v/>
      </c>
      <c r="U70" s="8">
        <f>IF($AA70="","",SUMIFS('Per Line'!$T$2:$T$7001,'Per Line'!$C$2:$C$7001,$A70,'Per Line'!$AK$2:$AK$7001,1,'Per Line'!$AL$2:$AL$7001,0))</f>
        <v/>
      </c>
      <c r="V70" s="8">
        <f>IF($AA70="","",U70*T70)</f>
        <v/>
      </c>
      <c r="W70" s="8">
        <f>IF($AA70="","",V70+S70)</f>
        <v/>
      </c>
      <c r="X70" s="8">
        <f>IF($AA70="","",Y70-W70)</f>
        <v/>
      </c>
      <c r="Y70" s="8">
        <f>IF($AA70="","",R70+U70+P70)</f>
        <v/>
      </c>
      <c r="Z70" s="8">
        <f>IF($AA70="","",Y70-W70-N70)</f>
        <v/>
      </c>
      <c r="AA70" s="16">
        <f>IF(ROWS($AA$2:$AA70)&lt;=MAX('Per Line'!$AJ$2:$AJ$7001),MATCH(ROWS($AA$2:$AA70),'Per Line'!$AJ$2:$AJ$7001,0),"")</f>
        <v/>
      </c>
      <c r="AB70">
        <f>IF($AA70="","",C70&amp;"|"&amp;COUNTIF($C$2:$C70,C70))</f>
        <v/>
      </c>
    </row>
    <row r="71">
      <c r="A71">
        <f>IF($AA71="","",INDEX('Per Line'!$C$2:$C$7001,$AA71)&amp;"")</f>
        <v/>
      </c>
      <c r="B71" s="15" t="n"/>
      <c r="C71">
        <f>IF($AA71="","",IF(COUNTIF($I$2:$I$1301,I71)&lt;=Settings!$C$8,I71,I71&amp;" P"&amp;ROUNDUP(COUNTIF($I$2:$I71,I71)/Settings!$C$8,0)))</f>
        <v/>
      </c>
      <c r="D71">
        <f>IF($AA71="","",INDEX('Per Line'!$A$2:$A$7001,$AA71)&amp;"")</f>
        <v/>
      </c>
      <c r="E71">
        <f>IF($AA71="","",INDEX('Per Line'!$B$2:$B$7001,$AA71)&amp;"")</f>
        <v/>
      </c>
      <c r="F71">
        <f>IF($AA71="","",INDEX('Per Line'!$D$2:$D$7001,$AA71)&amp;"")</f>
        <v/>
      </c>
      <c r="G71" s="14">
        <f>IF($AA71="","",INDEX('Per Line'!$E$2:$E$7001,$AA71))</f>
        <v/>
      </c>
      <c r="H71">
        <f>IF($AA71="","",INDEX('Per Line'!$F$2:$F$7001,$AA71)&amp;"")</f>
        <v/>
      </c>
      <c r="I71">
        <f>IF($AA71="","",INDEX('Per Line'!$I$2:$I$7001,$AA71)&amp;"")</f>
        <v/>
      </c>
      <c r="J71">
        <f>IF($AA71="","",INDEX('Per Line'!$H$2:$H$7001,$AA71)&amp;"")</f>
        <v/>
      </c>
      <c r="K71">
        <f>IF($AA71="","",INDEX('Per Line'!$J$2:$J$7001,$AA71)&amp;"")</f>
        <v/>
      </c>
      <c r="L71">
        <f>IF($AA71="","",INDEX('Per Line'!$K$2:$K$7001,$AA71)&amp;"")</f>
        <v/>
      </c>
      <c r="M71">
        <f>IF($AA71="","",INDEX('Per Line'!$L$2:$L$7001,$AA71))</f>
        <v/>
      </c>
      <c r="N71" s="8">
        <f>IF($AA71="","",M71*Y71/100)</f>
        <v/>
      </c>
      <c r="O71">
        <f>IF($AA71="","",INDEX('Per Line'!$U$2:$U$7001,$AA71)&amp;"")</f>
        <v/>
      </c>
      <c r="P71" s="8">
        <f>IF($AA71="","",SUMIFS('Per Line'!$T$2:$T$7001,'Per Line'!$C$2:$C$7001,$A71,'Per Line'!$AL$2:$AL$7001,1))</f>
        <v/>
      </c>
      <c r="Q71">
        <f>IF($AA71="","",Settings!$C$7)</f>
        <v/>
      </c>
      <c r="R71" s="8">
        <f>IF($AA71="","",SUMIFS('Per Line'!$T$2:$T$7001,'Per Line'!$C$2:$C$7001,$A71,'Per Line'!$AK$2:$AK$7001,0,'Per Line'!$AL$2:$AL$7001,0))</f>
        <v/>
      </c>
      <c r="S71" s="8">
        <f>IF($AA71="","",R71*Q71)</f>
        <v/>
      </c>
      <c r="T71">
        <f>IF($AA71="","",Settings!$C$6)</f>
        <v/>
      </c>
      <c r="U71" s="8">
        <f>IF($AA71="","",SUMIFS('Per Line'!$T$2:$T$7001,'Per Line'!$C$2:$C$7001,$A71,'Per Line'!$AK$2:$AK$7001,1,'Per Line'!$AL$2:$AL$7001,0))</f>
        <v/>
      </c>
      <c r="V71" s="8">
        <f>IF($AA71="","",U71*T71)</f>
        <v/>
      </c>
      <c r="W71" s="8">
        <f>IF($AA71="","",V71+S71)</f>
        <v/>
      </c>
      <c r="X71" s="8">
        <f>IF($AA71="","",Y71-W71)</f>
        <v/>
      </c>
      <c r="Y71" s="8">
        <f>IF($AA71="","",R71+U71+P71)</f>
        <v/>
      </c>
      <c r="Z71" s="8">
        <f>IF($AA71="","",Y71-W71-N71)</f>
        <v/>
      </c>
      <c r="AA71" s="16">
        <f>IF(ROWS($AA$2:$AA71)&lt;=MAX('Per Line'!$AJ$2:$AJ$7001),MATCH(ROWS($AA$2:$AA71),'Per Line'!$AJ$2:$AJ$7001,0),"")</f>
        <v/>
      </c>
      <c r="AB71">
        <f>IF($AA71="","",C71&amp;"|"&amp;COUNTIF($C$2:$C71,C71))</f>
        <v/>
      </c>
    </row>
    <row r="72">
      <c r="A72">
        <f>IF($AA72="","",INDEX('Per Line'!$C$2:$C$7001,$AA72)&amp;"")</f>
        <v/>
      </c>
      <c r="B72" s="15" t="n"/>
      <c r="C72">
        <f>IF($AA72="","",IF(COUNTIF($I$2:$I$1301,I72)&lt;=Settings!$C$8,I72,I72&amp;" P"&amp;ROUNDUP(COUNTIF($I$2:$I72,I72)/Settings!$C$8,0)))</f>
        <v/>
      </c>
      <c r="D72">
        <f>IF($AA72="","",INDEX('Per Line'!$A$2:$A$7001,$AA72)&amp;"")</f>
        <v/>
      </c>
      <c r="E72">
        <f>IF($AA72="","",INDEX('Per Line'!$B$2:$B$7001,$AA72)&amp;"")</f>
        <v/>
      </c>
      <c r="F72">
        <f>IF($AA72="","",INDEX('Per Line'!$D$2:$D$7001,$AA72)&amp;"")</f>
        <v/>
      </c>
      <c r="G72" s="14">
        <f>IF($AA72="","",INDEX('Per Line'!$E$2:$E$7001,$AA72))</f>
        <v/>
      </c>
      <c r="H72">
        <f>IF($AA72="","",INDEX('Per Line'!$F$2:$F$7001,$AA72)&amp;"")</f>
        <v/>
      </c>
      <c r="I72">
        <f>IF($AA72="","",INDEX('Per Line'!$I$2:$I$7001,$AA72)&amp;"")</f>
        <v/>
      </c>
      <c r="J72">
        <f>IF($AA72="","",INDEX('Per Line'!$H$2:$H$7001,$AA72)&amp;"")</f>
        <v/>
      </c>
      <c r="K72">
        <f>IF($AA72="","",INDEX('Per Line'!$J$2:$J$7001,$AA72)&amp;"")</f>
        <v/>
      </c>
      <c r="L72">
        <f>IF($AA72="","",INDEX('Per Line'!$K$2:$K$7001,$AA72)&amp;"")</f>
        <v/>
      </c>
      <c r="M72">
        <f>IF($AA72="","",INDEX('Per Line'!$L$2:$L$7001,$AA72))</f>
        <v/>
      </c>
      <c r="N72" s="8">
        <f>IF($AA72="","",M72*Y72/100)</f>
        <v/>
      </c>
      <c r="O72">
        <f>IF($AA72="","",INDEX('Per Line'!$U$2:$U$7001,$AA72)&amp;"")</f>
        <v/>
      </c>
      <c r="P72" s="8">
        <f>IF($AA72="","",SUMIFS('Per Line'!$T$2:$T$7001,'Per Line'!$C$2:$C$7001,$A72,'Per Line'!$AL$2:$AL$7001,1))</f>
        <v/>
      </c>
      <c r="Q72">
        <f>IF($AA72="","",Settings!$C$7)</f>
        <v/>
      </c>
      <c r="R72" s="8">
        <f>IF($AA72="","",SUMIFS('Per Line'!$T$2:$T$7001,'Per Line'!$C$2:$C$7001,$A72,'Per Line'!$AK$2:$AK$7001,0,'Per Line'!$AL$2:$AL$7001,0))</f>
        <v/>
      </c>
      <c r="S72" s="8">
        <f>IF($AA72="","",R72*Q72)</f>
        <v/>
      </c>
      <c r="T72">
        <f>IF($AA72="","",Settings!$C$6)</f>
        <v/>
      </c>
      <c r="U72" s="8">
        <f>IF($AA72="","",SUMIFS('Per Line'!$T$2:$T$7001,'Per Line'!$C$2:$C$7001,$A72,'Per Line'!$AK$2:$AK$7001,1,'Per Line'!$AL$2:$AL$7001,0))</f>
        <v/>
      </c>
      <c r="V72" s="8">
        <f>IF($AA72="","",U72*T72)</f>
        <v/>
      </c>
      <c r="W72" s="8">
        <f>IF($AA72="","",V72+S72)</f>
        <v/>
      </c>
      <c r="X72" s="8">
        <f>IF($AA72="","",Y72-W72)</f>
        <v/>
      </c>
      <c r="Y72" s="8">
        <f>IF($AA72="","",R72+U72+P72)</f>
        <v/>
      </c>
      <c r="Z72" s="8">
        <f>IF($AA72="","",Y72-W72-N72)</f>
        <v/>
      </c>
      <c r="AA72" s="16">
        <f>IF(ROWS($AA$2:$AA72)&lt;=MAX('Per Line'!$AJ$2:$AJ$7001),MATCH(ROWS($AA$2:$AA72),'Per Line'!$AJ$2:$AJ$7001,0),"")</f>
        <v/>
      </c>
      <c r="AB72">
        <f>IF($AA72="","",C72&amp;"|"&amp;COUNTIF($C$2:$C72,C72))</f>
        <v/>
      </c>
    </row>
    <row r="73">
      <c r="A73">
        <f>IF($AA73="","",INDEX('Per Line'!$C$2:$C$7001,$AA73)&amp;"")</f>
        <v/>
      </c>
      <c r="B73" s="15" t="n"/>
      <c r="C73">
        <f>IF($AA73="","",IF(COUNTIF($I$2:$I$1301,I73)&lt;=Settings!$C$8,I73,I73&amp;" P"&amp;ROUNDUP(COUNTIF($I$2:$I73,I73)/Settings!$C$8,0)))</f>
        <v/>
      </c>
      <c r="D73">
        <f>IF($AA73="","",INDEX('Per Line'!$A$2:$A$7001,$AA73)&amp;"")</f>
        <v/>
      </c>
      <c r="E73">
        <f>IF($AA73="","",INDEX('Per Line'!$B$2:$B$7001,$AA73)&amp;"")</f>
        <v/>
      </c>
      <c r="F73">
        <f>IF($AA73="","",INDEX('Per Line'!$D$2:$D$7001,$AA73)&amp;"")</f>
        <v/>
      </c>
      <c r="G73" s="14">
        <f>IF($AA73="","",INDEX('Per Line'!$E$2:$E$7001,$AA73))</f>
        <v/>
      </c>
      <c r="H73">
        <f>IF($AA73="","",INDEX('Per Line'!$F$2:$F$7001,$AA73)&amp;"")</f>
        <v/>
      </c>
      <c r="I73">
        <f>IF($AA73="","",INDEX('Per Line'!$I$2:$I$7001,$AA73)&amp;"")</f>
        <v/>
      </c>
      <c r="J73">
        <f>IF($AA73="","",INDEX('Per Line'!$H$2:$H$7001,$AA73)&amp;"")</f>
        <v/>
      </c>
      <c r="K73">
        <f>IF($AA73="","",INDEX('Per Line'!$J$2:$J$7001,$AA73)&amp;"")</f>
        <v/>
      </c>
      <c r="L73">
        <f>IF($AA73="","",INDEX('Per Line'!$K$2:$K$7001,$AA73)&amp;"")</f>
        <v/>
      </c>
      <c r="M73">
        <f>IF($AA73="","",INDEX('Per Line'!$L$2:$L$7001,$AA73))</f>
        <v/>
      </c>
      <c r="N73" s="8">
        <f>IF($AA73="","",M73*Y73/100)</f>
        <v/>
      </c>
      <c r="O73">
        <f>IF($AA73="","",INDEX('Per Line'!$U$2:$U$7001,$AA73)&amp;"")</f>
        <v/>
      </c>
      <c r="P73" s="8">
        <f>IF($AA73="","",SUMIFS('Per Line'!$T$2:$T$7001,'Per Line'!$C$2:$C$7001,$A73,'Per Line'!$AL$2:$AL$7001,1))</f>
        <v/>
      </c>
      <c r="Q73">
        <f>IF($AA73="","",Settings!$C$7)</f>
        <v/>
      </c>
      <c r="R73" s="8">
        <f>IF($AA73="","",SUMIFS('Per Line'!$T$2:$T$7001,'Per Line'!$C$2:$C$7001,$A73,'Per Line'!$AK$2:$AK$7001,0,'Per Line'!$AL$2:$AL$7001,0))</f>
        <v/>
      </c>
      <c r="S73" s="8">
        <f>IF($AA73="","",R73*Q73)</f>
        <v/>
      </c>
      <c r="T73">
        <f>IF($AA73="","",Settings!$C$6)</f>
        <v/>
      </c>
      <c r="U73" s="8">
        <f>IF($AA73="","",SUMIFS('Per Line'!$T$2:$T$7001,'Per Line'!$C$2:$C$7001,$A73,'Per Line'!$AK$2:$AK$7001,1,'Per Line'!$AL$2:$AL$7001,0))</f>
        <v/>
      </c>
      <c r="V73" s="8">
        <f>IF($AA73="","",U73*T73)</f>
        <v/>
      </c>
      <c r="W73" s="8">
        <f>IF($AA73="","",V73+S73)</f>
        <v/>
      </c>
      <c r="X73" s="8">
        <f>IF($AA73="","",Y73-W73)</f>
        <v/>
      </c>
      <c r="Y73" s="8">
        <f>IF($AA73="","",R73+U73+P73)</f>
        <v/>
      </c>
      <c r="Z73" s="8">
        <f>IF($AA73="","",Y73-W73-N73)</f>
        <v/>
      </c>
      <c r="AA73" s="16">
        <f>IF(ROWS($AA$2:$AA73)&lt;=MAX('Per Line'!$AJ$2:$AJ$7001),MATCH(ROWS($AA$2:$AA73),'Per Line'!$AJ$2:$AJ$7001,0),"")</f>
        <v/>
      </c>
      <c r="AB73">
        <f>IF($AA73="","",C73&amp;"|"&amp;COUNTIF($C$2:$C73,C73))</f>
        <v/>
      </c>
    </row>
    <row r="74">
      <c r="A74">
        <f>IF($AA74="","",INDEX('Per Line'!$C$2:$C$7001,$AA74)&amp;"")</f>
        <v/>
      </c>
      <c r="B74" s="15" t="n"/>
      <c r="C74">
        <f>IF($AA74="","",IF(COUNTIF($I$2:$I$1301,I74)&lt;=Settings!$C$8,I74,I74&amp;" P"&amp;ROUNDUP(COUNTIF($I$2:$I74,I74)/Settings!$C$8,0)))</f>
        <v/>
      </c>
      <c r="D74">
        <f>IF($AA74="","",INDEX('Per Line'!$A$2:$A$7001,$AA74)&amp;"")</f>
        <v/>
      </c>
      <c r="E74">
        <f>IF($AA74="","",INDEX('Per Line'!$B$2:$B$7001,$AA74)&amp;"")</f>
        <v/>
      </c>
      <c r="F74">
        <f>IF($AA74="","",INDEX('Per Line'!$D$2:$D$7001,$AA74)&amp;"")</f>
        <v/>
      </c>
      <c r="G74" s="14">
        <f>IF($AA74="","",INDEX('Per Line'!$E$2:$E$7001,$AA74))</f>
        <v/>
      </c>
      <c r="H74">
        <f>IF($AA74="","",INDEX('Per Line'!$F$2:$F$7001,$AA74)&amp;"")</f>
        <v/>
      </c>
      <c r="I74">
        <f>IF($AA74="","",INDEX('Per Line'!$I$2:$I$7001,$AA74)&amp;"")</f>
        <v/>
      </c>
      <c r="J74">
        <f>IF($AA74="","",INDEX('Per Line'!$H$2:$H$7001,$AA74)&amp;"")</f>
        <v/>
      </c>
      <c r="K74">
        <f>IF($AA74="","",INDEX('Per Line'!$J$2:$J$7001,$AA74)&amp;"")</f>
        <v/>
      </c>
      <c r="L74">
        <f>IF($AA74="","",INDEX('Per Line'!$K$2:$K$7001,$AA74)&amp;"")</f>
        <v/>
      </c>
      <c r="M74">
        <f>IF($AA74="","",INDEX('Per Line'!$L$2:$L$7001,$AA74))</f>
        <v/>
      </c>
      <c r="N74" s="8">
        <f>IF($AA74="","",M74*Y74/100)</f>
        <v/>
      </c>
      <c r="O74">
        <f>IF($AA74="","",INDEX('Per Line'!$U$2:$U$7001,$AA74)&amp;"")</f>
        <v/>
      </c>
      <c r="P74" s="8">
        <f>IF($AA74="","",SUMIFS('Per Line'!$T$2:$T$7001,'Per Line'!$C$2:$C$7001,$A74,'Per Line'!$AL$2:$AL$7001,1))</f>
        <v/>
      </c>
      <c r="Q74">
        <f>IF($AA74="","",Settings!$C$7)</f>
        <v/>
      </c>
      <c r="R74" s="8">
        <f>IF($AA74="","",SUMIFS('Per Line'!$T$2:$T$7001,'Per Line'!$C$2:$C$7001,$A74,'Per Line'!$AK$2:$AK$7001,0,'Per Line'!$AL$2:$AL$7001,0))</f>
        <v/>
      </c>
      <c r="S74" s="8">
        <f>IF($AA74="","",R74*Q74)</f>
        <v/>
      </c>
      <c r="T74">
        <f>IF($AA74="","",Settings!$C$6)</f>
        <v/>
      </c>
      <c r="U74" s="8">
        <f>IF($AA74="","",SUMIFS('Per Line'!$T$2:$T$7001,'Per Line'!$C$2:$C$7001,$A74,'Per Line'!$AK$2:$AK$7001,1,'Per Line'!$AL$2:$AL$7001,0))</f>
        <v/>
      </c>
      <c r="V74" s="8">
        <f>IF($AA74="","",U74*T74)</f>
        <v/>
      </c>
      <c r="W74" s="8">
        <f>IF($AA74="","",V74+S74)</f>
        <v/>
      </c>
      <c r="X74" s="8">
        <f>IF($AA74="","",Y74-W74)</f>
        <v/>
      </c>
      <c r="Y74" s="8">
        <f>IF($AA74="","",R74+U74+P74)</f>
        <v/>
      </c>
      <c r="Z74" s="8">
        <f>IF($AA74="","",Y74-W74-N74)</f>
        <v/>
      </c>
      <c r="AA74" s="16">
        <f>IF(ROWS($AA$2:$AA74)&lt;=MAX('Per Line'!$AJ$2:$AJ$7001),MATCH(ROWS($AA$2:$AA74),'Per Line'!$AJ$2:$AJ$7001,0),"")</f>
        <v/>
      </c>
      <c r="AB74">
        <f>IF($AA74="","",C74&amp;"|"&amp;COUNTIF($C$2:$C74,C74))</f>
        <v/>
      </c>
    </row>
    <row r="75">
      <c r="A75">
        <f>IF($AA75="","",INDEX('Per Line'!$C$2:$C$7001,$AA75)&amp;"")</f>
        <v/>
      </c>
      <c r="B75" s="15" t="n"/>
      <c r="C75">
        <f>IF($AA75="","",IF(COUNTIF($I$2:$I$1301,I75)&lt;=Settings!$C$8,I75,I75&amp;" P"&amp;ROUNDUP(COUNTIF($I$2:$I75,I75)/Settings!$C$8,0)))</f>
        <v/>
      </c>
      <c r="D75">
        <f>IF($AA75="","",INDEX('Per Line'!$A$2:$A$7001,$AA75)&amp;"")</f>
        <v/>
      </c>
      <c r="E75">
        <f>IF($AA75="","",INDEX('Per Line'!$B$2:$B$7001,$AA75)&amp;"")</f>
        <v/>
      </c>
      <c r="F75">
        <f>IF($AA75="","",INDEX('Per Line'!$D$2:$D$7001,$AA75)&amp;"")</f>
        <v/>
      </c>
      <c r="G75" s="14">
        <f>IF($AA75="","",INDEX('Per Line'!$E$2:$E$7001,$AA75))</f>
        <v/>
      </c>
      <c r="H75">
        <f>IF($AA75="","",INDEX('Per Line'!$F$2:$F$7001,$AA75)&amp;"")</f>
        <v/>
      </c>
      <c r="I75">
        <f>IF($AA75="","",INDEX('Per Line'!$I$2:$I$7001,$AA75)&amp;"")</f>
        <v/>
      </c>
      <c r="J75">
        <f>IF($AA75="","",INDEX('Per Line'!$H$2:$H$7001,$AA75)&amp;"")</f>
        <v/>
      </c>
      <c r="K75">
        <f>IF($AA75="","",INDEX('Per Line'!$J$2:$J$7001,$AA75)&amp;"")</f>
        <v/>
      </c>
      <c r="L75">
        <f>IF($AA75="","",INDEX('Per Line'!$K$2:$K$7001,$AA75)&amp;"")</f>
        <v/>
      </c>
      <c r="M75">
        <f>IF($AA75="","",INDEX('Per Line'!$L$2:$L$7001,$AA75))</f>
        <v/>
      </c>
      <c r="N75" s="8">
        <f>IF($AA75="","",M75*Y75/100)</f>
        <v/>
      </c>
      <c r="O75">
        <f>IF($AA75="","",INDEX('Per Line'!$U$2:$U$7001,$AA75)&amp;"")</f>
        <v/>
      </c>
      <c r="P75" s="8">
        <f>IF($AA75="","",SUMIFS('Per Line'!$T$2:$T$7001,'Per Line'!$C$2:$C$7001,$A75,'Per Line'!$AL$2:$AL$7001,1))</f>
        <v/>
      </c>
      <c r="Q75">
        <f>IF($AA75="","",Settings!$C$7)</f>
        <v/>
      </c>
      <c r="R75" s="8">
        <f>IF($AA75="","",SUMIFS('Per Line'!$T$2:$T$7001,'Per Line'!$C$2:$C$7001,$A75,'Per Line'!$AK$2:$AK$7001,0,'Per Line'!$AL$2:$AL$7001,0))</f>
        <v/>
      </c>
      <c r="S75" s="8">
        <f>IF($AA75="","",R75*Q75)</f>
        <v/>
      </c>
      <c r="T75">
        <f>IF($AA75="","",Settings!$C$6)</f>
        <v/>
      </c>
      <c r="U75" s="8">
        <f>IF($AA75="","",SUMIFS('Per Line'!$T$2:$T$7001,'Per Line'!$C$2:$C$7001,$A75,'Per Line'!$AK$2:$AK$7001,1,'Per Line'!$AL$2:$AL$7001,0))</f>
        <v/>
      </c>
      <c r="V75" s="8">
        <f>IF($AA75="","",U75*T75)</f>
        <v/>
      </c>
      <c r="W75" s="8">
        <f>IF($AA75="","",V75+S75)</f>
        <v/>
      </c>
      <c r="X75" s="8">
        <f>IF($AA75="","",Y75-W75)</f>
        <v/>
      </c>
      <c r="Y75" s="8">
        <f>IF($AA75="","",R75+U75+P75)</f>
        <v/>
      </c>
      <c r="Z75" s="8">
        <f>IF($AA75="","",Y75-W75-N75)</f>
        <v/>
      </c>
      <c r="AA75" s="16">
        <f>IF(ROWS($AA$2:$AA75)&lt;=MAX('Per Line'!$AJ$2:$AJ$7001),MATCH(ROWS($AA$2:$AA75),'Per Line'!$AJ$2:$AJ$7001,0),"")</f>
        <v/>
      </c>
      <c r="AB75">
        <f>IF($AA75="","",C75&amp;"|"&amp;COUNTIF($C$2:$C75,C75))</f>
        <v/>
      </c>
    </row>
    <row r="76">
      <c r="A76">
        <f>IF($AA76="","",INDEX('Per Line'!$C$2:$C$7001,$AA76)&amp;"")</f>
        <v/>
      </c>
      <c r="B76" s="15" t="n"/>
      <c r="C76">
        <f>IF($AA76="","",IF(COUNTIF($I$2:$I$1301,I76)&lt;=Settings!$C$8,I76,I76&amp;" P"&amp;ROUNDUP(COUNTIF($I$2:$I76,I76)/Settings!$C$8,0)))</f>
        <v/>
      </c>
      <c r="D76">
        <f>IF($AA76="","",INDEX('Per Line'!$A$2:$A$7001,$AA76)&amp;"")</f>
        <v/>
      </c>
      <c r="E76">
        <f>IF($AA76="","",INDEX('Per Line'!$B$2:$B$7001,$AA76)&amp;"")</f>
        <v/>
      </c>
      <c r="F76">
        <f>IF($AA76="","",INDEX('Per Line'!$D$2:$D$7001,$AA76)&amp;"")</f>
        <v/>
      </c>
      <c r="G76" s="14">
        <f>IF($AA76="","",INDEX('Per Line'!$E$2:$E$7001,$AA76))</f>
        <v/>
      </c>
      <c r="H76">
        <f>IF($AA76="","",INDEX('Per Line'!$F$2:$F$7001,$AA76)&amp;"")</f>
        <v/>
      </c>
      <c r="I76">
        <f>IF($AA76="","",INDEX('Per Line'!$I$2:$I$7001,$AA76)&amp;"")</f>
        <v/>
      </c>
      <c r="J76">
        <f>IF($AA76="","",INDEX('Per Line'!$H$2:$H$7001,$AA76)&amp;"")</f>
        <v/>
      </c>
      <c r="K76">
        <f>IF($AA76="","",INDEX('Per Line'!$J$2:$J$7001,$AA76)&amp;"")</f>
        <v/>
      </c>
      <c r="L76">
        <f>IF($AA76="","",INDEX('Per Line'!$K$2:$K$7001,$AA76)&amp;"")</f>
        <v/>
      </c>
      <c r="M76">
        <f>IF($AA76="","",INDEX('Per Line'!$L$2:$L$7001,$AA76))</f>
        <v/>
      </c>
      <c r="N76" s="8">
        <f>IF($AA76="","",M76*Y76/100)</f>
        <v/>
      </c>
      <c r="O76">
        <f>IF($AA76="","",INDEX('Per Line'!$U$2:$U$7001,$AA76)&amp;"")</f>
        <v/>
      </c>
      <c r="P76" s="8">
        <f>IF($AA76="","",SUMIFS('Per Line'!$T$2:$T$7001,'Per Line'!$C$2:$C$7001,$A76,'Per Line'!$AL$2:$AL$7001,1))</f>
        <v/>
      </c>
      <c r="Q76">
        <f>IF($AA76="","",Settings!$C$7)</f>
        <v/>
      </c>
      <c r="R76" s="8">
        <f>IF($AA76="","",SUMIFS('Per Line'!$T$2:$T$7001,'Per Line'!$C$2:$C$7001,$A76,'Per Line'!$AK$2:$AK$7001,0,'Per Line'!$AL$2:$AL$7001,0))</f>
        <v/>
      </c>
      <c r="S76" s="8">
        <f>IF($AA76="","",R76*Q76)</f>
        <v/>
      </c>
      <c r="T76">
        <f>IF($AA76="","",Settings!$C$6)</f>
        <v/>
      </c>
      <c r="U76" s="8">
        <f>IF($AA76="","",SUMIFS('Per Line'!$T$2:$T$7001,'Per Line'!$C$2:$C$7001,$A76,'Per Line'!$AK$2:$AK$7001,1,'Per Line'!$AL$2:$AL$7001,0))</f>
        <v/>
      </c>
      <c r="V76" s="8">
        <f>IF($AA76="","",U76*T76)</f>
        <v/>
      </c>
      <c r="W76" s="8">
        <f>IF($AA76="","",V76+S76)</f>
        <v/>
      </c>
      <c r="X76" s="8">
        <f>IF($AA76="","",Y76-W76)</f>
        <v/>
      </c>
      <c r="Y76" s="8">
        <f>IF($AA76="","",R76+U76+P76)</f>
        <v/>
      </c>
      <c r="Z76" s="8">
        <f>IF($AA76="","",Y76-W76-N76)</f>
        <v/>
      </c>
      <c r="AA76" s="16">
        <f>IF(ROWS($AA$2:$AA76)&lt;=MAX('Per Line'!$AJ$2:$AJ$7001),MATCH(ROWS($AA$2:$AA76),'Per Line'!$AJ$2:$AJ$7001,0),"")</f>
        <v/>
      </c>
      <c r="AB76">
        <f>IF($AA76="","",C76&amp;"|"&amp;COUNTIF($C$2:$C76,C76))</f>
        <v/>
      </c>
    </row>
    <row r="77">
      <c r="A77">
        <f>IF($AA77="","",INDEX('Per Line'!$C$2:$C$7001,$AA77)&amp;"")</f>
        <v/>
      </c>
      <c r="B77" s="15" t="n"/>
      <c r="C77">
        <f>IF($AA77="","",IF(COUNTIF($I$2:$I$1301,I77)&lt;=Settings!$C$8,I77,I77&amp;" P"&amp;ROUNDUP(COUNTIF($I$2:$I77,I77)/Settings!$C$8,0)))</f>
        <v/>
      </c>
      <c r="D77">
        <f>IF($AA77="","",INDEX('Per Line'!$A$2:$A$7001,$AA77)&amp;"")</f>
        <v/>
      </c>
      <c r="E77">
        <f>IF($AA77="","",INDEX('Per Line'!$B$2:$B$7001,$AA77)&amp;"")</f>
        <v/>
      </c>
      <c r="F77">
        <f>IF($AA77="","",INDEX('Per Line'!$D$2:$D$7001,$AA77)&amp;"")</f>
        <v/>
      </c>
      <c r="G77" s="14">
        <f>IF($AA77="","",INDEX('Per Line'!$E$2:$E$7001,$AA77))</f>
        <v/>
      </c>
      <c r="H77">
        <f>IF($AA77="","",INDEX('Per Line'!$F$2:$F$7001,$AA77)&amp;"")</f>
        <v/>
      </c>
      <c r="I77">
        <f>IF($AA77="","",INDEX('Per Line'!$I$2:$I$7001,$AA77)&amp;"")</f>
        <v/>
      </c>
      <c r="J77">
        <f>IF($AA77="","",INDEX('Per Line'!$H$2:$H$7001,$AA77)&amp;"")</f>
        <v/>
      </c>
      <c r="K77">
        <f>IF($AA77="","",INDEX('Per Line'!$J$2:$J$7001,$AA77)&amp;"")</f>
        <v/>
      </c>
      <c r="L77">
        <f>IF($AA77="","",INDEX('Per Line'!$K$2:$K$7001,$AA77)&amp;"")</f>
        <v/>
      </c>
      <c r="M77">
        <f>IF($AA77="","",INDEX('Per Line'!$L$2:$L$7001,$AA77))</f>
        <v/>
      </c>
      <c r="N77" s="8">
        <f>IF($AA77="","",M77*Y77/100)</f>
        <v/>
      </c>
      <c r="O77">
        <f>IF($AA77="","",INDEX('Per Line'!$U$2:$U$7001,$AA77)&amp;"")</f>
        <v/>
      </c>
      <c r="P77" s="8">
        <f>IF($AA77="","",SUMIFS('Per Line'!$T$2:$T$7001,'Per Line'!$C$2:$C$7001,$A77,'Per Line'!$AL$2:$AL$7001,1))</f>
        <v/>
      </c>
      <c r="Q77">
        <f>IF($AA77="","",Settings!$C$7)</f>
        <v/>
      </c>
      <c r="R77" s="8">
        <f>IF($AA77="","",SUMIFS('Per Line'!$T$2:$T$7001,'Per Line'!$C$2:$C$7001,$A77,'Per Line'!$AK$2:$AK$7001,0,'Per Line'!$AL$2:$AL$7001,0))</f>
        <v/>
      </c>
      <c r="S77" s="8">
        <f>IF($AA77="","",R77*Q77)</f>
        <v/>
      </c>
      <c r="T77">
        <f>IF($AA77="","",Settings!$C$6)</f>
        <v/>
      </c>
      <c r="U77" s="8">
        <f>IF($AA77="","",SUMIFS('Per Line'!$T$2:$T$7001,'Per Line'!$C$2:$C$7001,$A77,'Per Line'!$AK$2:$AK$7001,1,'Per Line'!$AL$2:$AL$7001,0))</f>
        <v/>
      </c>
      <c r="V77" s="8">
        <f>IF($AA77="","",U77*T77)</f>
        <v/>
      </c>
      <c r="W77" s="8">
        <f>IF($AA77="","",V77+S77)</f>
        <v/>
      </c>
      <c r="X77" s="8">
        <f>IF($AA77="","",Y77-W77)</f>
        <v/>
      </c>
      <c r="Y77" s="8">
        <f>IF($AA77="","",R77+U77+P77)</f>
        <v/>
      </c>
      <c r="Z77" s="8">
        <f>IF($AA77="","",Y77-W77-N77)</f>
        <v/>
      </c>
      <c r="AA77" s="16">
        <f>IF(ROWS($AA$2:$AA77)&lt;=MAX('Per Line'!$AJ$2:$AJ$7001),MATCH(ROWS($AA$2:$AA77),'Per Line'!$AJ$2:$AJ$7001,0),"")</f>
        <v/>
      </c>
      <c r="AB77">
        <f>IF($AA77="","",C77&amp;"|"&amp;COUNTIF($C$2:$C77,C77))</f>
        <v/>
      </c>
    </row>
    <row r="78">
      <c r="A78">
        <f>IF($AA78="","",INDEX('Per Line'!$C$2:$C$7001,$AA78)&amp;"")</f>
        <v/>
      </c>
      <c r="B78" s="15" t="n"/>
      <c r="C78">
        <f>IF($AA78="","",IF(COUNTIF($I$2:$I$1301,I78)&lt;=Settings!$C$8,I78,I78&amp;" P"&amp;ROUNDUP(COUNTIF($I$2:$I78,I78)/Settings!$C$8,0)))</f>
        <v/>
      </c>
      <c r="D78">
        <f>IF($AA78="","",INDEX('Per Line'!$A$2:$A$7001,$AA78)&amp;"")</f>
        <v/>
      </c>
      <c r="E78">
        <f>IF($AA78="","",INDEX('Per Line'!$B$2:$B$7001,$AA78)&amp;"")</f>
        <v/>
      </c>
      <c r="F78">
        <f>IF($AA78="","",INDEX('Per Line'!$D$2:$D$7001,$AA78)&amp;"")</f>
        <v/>
      </c>
      <c r="G78" s="14">
        <f>IF($AA78="","",INDEX('Per Line'!$E$2:$E$7001,$AA78))</f>
        <v/>
      </c>
      <c r="H78">
        <f>IF($AA78="","",INDEX('Per Line'!$F$2:$F$7001,$AA78)&amp;"")</f>
        <v/>
      </c>
      <c r="I78">
        <f>IF($AA78="","",INDEX('Per Line'!$I$2:$I$7001,$AA78)&amp;"")</f>
        <v/>
      </c>
      <c r="J78">
        <f>IF($AA78="","",INDEX('Per Line'!$H$2:$H$7001,$AA78)&amp;"")</f>
        <v/>
      </c>
      <c r="K78">
        <f>IF($AA78="","",INDEX('Per Line'!$J$2:$J$7001,$AA78)&amp;"")</f>
        <v/>
      </c>
      <c r="L78">
        <f>IF($AA78="","",INDEX('Per Line'!$K$2:$K$7001,$AA78)&amp;"")</f>
        <v/>
      </c>
      <c r="M78">
        <f>IF($AA78="","",INDEX('Per Line'!$L$2:$L$7001,$AA78))</f>
        <v/>
      </c>
      <c r="N78" s="8">
        <f>IF($AA78="","",M78*Y78/100)</f>
        <v/>
      </c>
      <c r="O78">
        <f>IF($AA78="","",INDEX('Per Line'!$U$2:$U$7001,$AA78)&amp;"")</f>
        <v/>
      </c>
      <c r="P78" s="8">
        <f>IF($AA78="","",SUMIFS('Per Line'!$T$2:$T$7001,'Per Line'!$C$2:$C$7001,$A78,'Per Line'!$AL$2:$AL$7001,1))</f>
        <v/>
      </c>
      <c r="Q78">
        <f>IF($AA78="","",Settings!$C$7)</f>
        <v/>
      </c>
      <c r="R78" s="8">
        <f>IF($AA78="","",SUMIFS('Per Line'!$T$2:$T$7001,'Per Line'!$C$2:$C$7001,$A78,'Per Line'!$AK$2:$AK$7001,0,'Per Line'!$AL$2:$AL$7001,0))</f>
        <v/>
      </c>
      <c r="S78" s="8">
        <f>IF($AA78="","",R78*Q78)</f>
        <v/>
      </c>
      <c r="T78">
        <f>IF($AA78="","",Settings!$C$6)</f>
        <v/>
      </c>
      <c r="U78" s="8">
        <f>IF($AA78="","",SUMIFS('Per Line'!$T$2:$T$7001,'Per Line'!$C$2:$C$7001,$A78,'Per Line'!$AK$2:$AK$7001,1,'Per Line'!$AL$2:$AL$7001,0))</f>
        <v/>
      </c>
      <c r="V78" s="8">
        <f>IF($AA78="","",U78*T78)</f>
        <v/>
      </c>
      <c r="W78" s="8">
        <f>IF($AA78="","",V78+S78)</f>
        <v/>
      </c>
      <c r="X78" s="8">
        <f>IF($AA78="","",Y78-W78)</f>
        <v/>
      </c>
      <c r="Y78" s="8">
        <f>IF($AA78="","",R78+U78+P78)</f>
        <v/>
      </c>
      <c r="Z78" s="8">
        <f>IF($AA78="","",Y78-W78-N78)</f>
        <v/>
      </c>
      <c r="AA78" s="16">
        <f>IF(ROWS($AA$2:$AA78)&lt;=MAX('Per Line'!$AJ$2:$AJ$7001),MATCH(ROWS($AA$2:$AA78),'Per Line'!$AJ$2:$AJ$7001,0),"")</f>
        <v/>
      </c>
      <c r="AB78">
        <f>IF($AA78="","",C78&amp;"|"&amp;COUNTIF($C$2:$C78,C78))</f>
        <v/>
      </c>
    </row>
    <row r="79">
      <c r="A79">
        <f>IF($AA79="","",INDEX('Per Line'!$C$2:$C$7001,$AA79)&amp;"")</f>
        <v/>
      </c>
      <c r="B79" s="15" t="n"/>
      <c r="C79">
        <f>IF($AA79="","",IF(COUNTIF($I$2:$I$1301,I79)&lt;=Settings!$C$8,I79,I79&amp;" P"&amp;ROUNDUP(COUNTIF($I$2:$I79,I79)/Settings!$C$8,0)))</f>
        <v/>
      </c>
      <c r="D79">
        <f>IF($AA79="","",INDEX('Per Line'!$A$2:$A$7001,$AA79)&amp;"")</f>
        <v/>
      </c>
      <c r="E79">
        <f>IF($AA79="","",INDEX('Per Line'!$B$2:$B$7001,$AA79)&amp;"")</f>
        <v/>
      </c>
      <c r="F79">
        <f>IF($AA79="","",INDEX('Per Line'!$D$2:$D$7001,$AA79)&amp;"")</f>
        <v/>
      </c>
      <c r="G79" s="14">
        <f>IF($AA79="","",INDEX('Per Line'!$E$2:$E$7001,$AA79))</f>
        <v/>
      </c>
      <c r="H79">
        <f>IF($AA79="","",INDEX('Per Line'!$F$2:$F$7001,$AA79)&amp;"")</f>
        <v/>
      </c>
      <c r="I79">
        <f>IF($AA79="","",INDEX('Per Line'!$I$2:$I$7001,$AA79)&amp;"")</f>
        <v/>
      </c>
      <c r="J79">
        <f>IF($AA79="","",INDEX('Per Line'!$H$2:$H$7001,$AA79)&amp;"")</f>
        <v/>
      </c>
      <c r="K79">
        <f>IF($AA79="","",INDEX('Per Line'!$J$2:$J$7001,$AA79)&amp;"")</f>
        <v/>
      </c>
      <c r="L79">
        <f>IF($AA79="","",INDEX('Per Line'!$K$2:$K$7001,$AA79)&amp;"")</f>
        <v/>
      </c>
      <c r="M79">
        <f>IF($AA79="","",INDEX('Per Line'!$L$2:$L$7001,$AA79))</f>
        <v/>
      </c>
      <c r="N79" s="8">
        <f>IF($AA79="","",M79*Y79/100)</f>
        <v/>
      </c>
      <c r="O79">
        <f>IF($AA79="","",INDEX('Per Line'!$U$2:$U$7001,$AA79)&amp;"")</f>
        <v/>
      </c>
      <c r="P79" s="8">
        <f>IF($AA79="","",SUMIFS('Per Line'!$T$2:$T$7001,'Per Line'!$C$2:$C$7001,$A79,'Per Line'!$AL$2:$AL$7001,1))</f>
        <v/>
      </c>
      <c r="Q79">
        <f>IF($AA79="","",Settings!$C$7)</f>
        <v/>
      </c>
      <c r="R79" s="8">
        <f>IF($AA79="","",SUMIFS('Per Line'!$T$2:$T$7001,'Per Line'!$C$2:$C$7001,$A79,'Per Line'!$AK$2:$AK$7001,0,'Per Line'!$AL$2:$AL$7001,0))</f>
        <v/>
      </c>
      <c r="S79" s="8">
        <f>IF($AA79="","",R79*Q79)</f>
        <v/>
      </c>
      <c r="T79">
        <f>IF($AA79="","",Settings!$C$6)</f>
        <v/>
      </c>
      <c r="U79" s="8">
        <f>IF($AA79="","",SUMIFS('Per Line'!$T$2:$T$7001,'Per Line'!$C$2:$C$7001,$A79,'Per Line'!$AK$2:$AK$7001,1,'Per Line'!$AL$2:$AL$7001,0))</f>
        <v/>
      </c>
      <c r="V79" s="8">
        <f>IF($AA79="","",U79*T79)</f>
        <v/>
      </c>
      <c r="W79" s="8">
        <f>IF($AA79="","",V79+S79)</f>
        <v/>
      </c>
      <c r="X79" s="8">
        <f>IF($AA79="","",Y79-W79)</f>
        <v/>
      </c>
      <c r="Y79" s="8">
        <f>IF($AA79="","",R79+U79+P79)</f>
        <v/>
      </c>
      <c r="Z79" s="8">
        <f>IF($AA79="","",Y79-W79-N79)</f>
        <v/>
      </c>
      <c r="AA79" s="16">
        <f>IF(ROWS($AA$2:$AA79)&lt;=MAX('Per Line'!$AJ$2:$AJ$7001),MATCH(ROWS($AA$2:$AA79),'Per Line'!$AJ$2:$AJ$7001,0),"")</f>
        <v/>
      </c>
      <c r="AB79">
        <f>IF($AA79="","",C79&amp;"|"&amp;COUNTIF($C$2:$C79,C79))</f>
        <v/>
      </c>
    </row>
    <row r="80">
      <c r="A80">
        <f>IF($AA80="","",INDEX('Per Line'!$C$2:$C$7001,$AA80)&amp;"")</f>
        <v/>
      </c>
      <c r="B80" s="15" t="n"/>
      <c r="C80">
        <f>IF($AA80="","",IF(COUNTIF($I$2:$I$1301,I80)&lt;=Settings!$C$8,I80,I80&amp;" P"&amp;ROUNDUP(COUNTIF($I$2:$I80,I80)/Settings!$C$8,0)))</f>
        <v/>
      </c>
      <c r="D80">
        <f>IF($AA80="","",INDEX('Per Line'!$A$2:$A$7001,$AA80)&amp;"")</f>
        <v/>
      </c>
      <c r="E80">
        <f>IF($AA80="","",INDEX('Per Line'!$B$2:$B$7001,$AA80)&amp;"")</f>
        <v/>
      </c>
      <c r="F80">
        <f>IF($AA80="","",INDEX('Per Line'!$D$2:$D$7001,$AA80)&amp;"")</f>
        <v/>
      </c>
      <c r="G80" s="14">
        <f>IF($AA80="","",INDEX('Per Line'!$E$2:$E$7001,$AA80))</f>
        <v/>
      </c>
      <c r="H80">
        <f>IF($AA80="","",INDEX('Per Line'!$F$2:$F$7001,$AA80)&amp;"")</f>
        <v/>
      </c>
      <c r="I80">
        <f>IF($AA80="","",INDEX('Per Line'!$I$2:$I$7001,$AA80)&amp;"")</f>
        <v/>
      </c>
      <c r="J80">
        <f>IF($AA80="","",INDEX('Per Line'!$H$2:$H$7001,$AA80)&amp;"")</f>
        <v/>
      </c>
      <c r="K80">
        <f>IF($AA80="","",INDEX('Per Line'!$J$2:$J$7001,$AA80)&amp;"")</f>
        <v/>
      </c>
      <c r="L80">
        <f>IF($AA80="","",INDEX('Per Line'!$K$2:$K$7001,$AA80)&amp;"")</f>
        <v/>
      </c>
      <c r="M80">
        <f>IF($AA80="","",INDEX('Per Line'!$L$2:$L$7001,$AA80))</f>
        <v/>
      </c>
      <c r="N80" s="8">
        <f>IF($AA80="","",M80*Y80/100)</f>
        <v/>
      </c>
      <c r="O80">
        <f>IF($AA80="","",INDEX('Per Line'!$U$2:$U$7001,$AA80)&amp;"")</f>
        <v/>
      </c>
      <c r="P80" s="8">
        <f>IF($AA80="","",SUMIFS('Per Line'!$T$2:$T$7001,'Per Line'!$C$2:$C$7001,$A80,'Per Line'!$AL$2:$AL$7001,1))</f>
        <v/>
      </c>
      <c r="Q80">
        <f>IF($AA80="","",Settings!$C$7)</f>
        <v/>
      </c>
      <c r="R80" s="8">
        <f>IF($AA80="","",SUMIFS('Per Line'!$T$2:$T$7001,'Per Line'!$C$2:$C$7001,$A80,'Per Line'!$AK$2:$AK$7001,0,'Per Line'!$AL$2:$AL$7001,0))</f>
        <v/>
      </c>
      <c r="S80" s="8">
        <f>IF($AA80="","",R80*Q80)</f>
        <v/>
      </c>
      <c r="T80">
        <f>IF($AA80="","",Settings!$C$6)</f>
        <v/>
      </c>
      <c r="U80" s="8">
        <f>IF($AA80="","",SUMIFS('Per Line'!$T$2:$T$7001,'Per Line'!$C$2:$C$7001,$A80,'Per Line'!$AK$2:$AK$7001,1,'Per Line'!$AL$2:$AL$7001,0))</f>
        <v/>
      </c>
      <c r="V80" s="8">
        <f>IF($AA80="","",U80*T80)</f>
        <v/>
      </c>
      <c r="W80" s="8">
        <f>IF($AA80="","",V80+S80)</f>
        <v/>
      </c>
      <c r="X80" s="8">
        <f>IF($AA80="","",Y80-W80)</f>
        <v/>
      </c>
      <c r="Y80" s="8">
        <f>IF($AA80="","",R80+U80+P80)</f>
        <v/>
      </c>
      <c r="Z80" s="8">
        <f>IF($AA80="","",Y80-W80-N80)</f>
        <v/>
      </c>
      <c r="AA80" s="16">
        <f>IF(ROWS($AA$2:$AA80)&lt;=MAX('Per Line'!$AJ$2:$AJ$7001),MATCH(ROWS($AA$2:$AA80),'Per Line'!$AJ$2:$AJ$7001,0),"")</f>
        <v/>
      </c>
      <c r="AB80">
        <f>IF($AA80="","",C80&amp;"|"&amp;COUNTIF($C$2:$C80,C80))</f>
        <v/>
      </c>
    </row>
    <row r="81">
      <c r="A81">
        <f>IF($AA81="","",INDEX('Per Line'!$C$2:$C$7001,$AA81)&amp;"")</f>
        <v/>
      </c>
      <c r="B81" s="15" t="n"/>
      <c r="C81">
        <f>IF($AA81="","",IF(COUNTIF($I$2:$I$1301,I81)&lt;=Settings!$C$8,I81,I81&amp;" P"&amp;ROUNDUP(COUNTIF($I$2:$I81,I81)/Settings!$C$8,0)))</f>
        <v/>
      </c>
      <c r="D81">
        <f>IF($AA81="","",INDEX('Per Line'!$A$2:$A$7001,$AA81)&amp;"")</f>
        <v/>
      </c>
      <c r="E81">
        <f>IF($AA81="","",INDEX('Per Line'!$B$2:$B$7001,$AA81)&amp;"")</f>
        <v/>
      </c>
      <c r="F81">
        <f>IF($AA81="","",INDEX('Per Line'!$D$2:$D$7001,$AA81)&amp;"")</f>
        <v/>
      </c>
      <c r="G81" s="14">
        <f>IF($AA81="","",INDEX('Per Line'!$E$2:$E$7001,$AA81))</f>
        <v/>
      </c>
      <c r="H81">
        <f>IF($AA81="","",INDEX('Per Line'!$F$2:$F$7001,$AA81)&amp;"")</f>
        <v/>
      </c>
      <c r="I81">
        <f>IF($AA81="","",INDEX('Per Line'!$I$2:$I$7001,$AA81)&amp;"")</f>
        <v/>
      </c>
      <c r="J81">
        <f>IF($AA81="","",INDEX('Per Line'!$H$2:$H$7001,$AA81)&amp;"")</f>
        <v/>
      </c>
      <c r="K81">
        <f>IF($AA81="","",INDEX('Per Line'!$J$2:$J$7001,$AA81)&amp;"")</f>
        <v/>
      </c>
      <c r="L81">
        <f>IF($AA81="","",INDEX('Per Line'!$K$2:$K$7001,$AA81)&amp;"")</f>
        <v/>
      </c>
      <c r="M81">
        <f>IF($AA81="","",INDEX('Per Line'!$L$2:$L$7001,$AA81))</f>
        <v/>
      </c>
      <c r="N81" s="8">
        <f>IF($AA81="","",M81*Y81/100)</f>
        <v/>
      </c>
      <c r="O81">
        <f>IF($AA81="","",INDEX('Per Line'!$U$2:$U$7001,$AA81)&amp;"")</f>
        <v/>
      </c>
      <c r="P81" s="8">
        <f>IF($AA81="","",SUMIFS('Per Line'!$T$2:$T$7001,'Per Line'!$C$2:$C$7001,$A81,'Per Line'!$AL$2:$AL$7001,1))</f>
        <v/>
      </c>
      <c r="Q81">
        <f>IF($AA81="","",Settings!$C$7)</f>
        <v/>
      </c>
      <c r="R81" s="8">
        <f>IF($AA81="","",SUMIFS('Per Line'!$T$2:$T$7001,'Per Line'!$C$2:$C$7001,$A81,'Per Line'!$AK$2:$AK$7001,0,'Per Line'!$AL$2:$AL$7001,0))</f>
        <v/>
      </c>
      <c r="S81" s="8">
        <f>IF($AA81="","",R81*Q81)</f>
        <v/>
      </c>
      <c r="T81">
        <f>IF($AA81="","",Settings!$C$6)</f>
        <v/>
      </c>
      <c r="U81" s="8">
        <f>IF($AA81="","",SUMIFS('Per Line'!$T$2:$T$7001,'Per Line'!$C$2:$C$7001,$A81,'Per Line'!$AK$2:$AK$7001,1,'Per Line'!$AL$2:$AL$7001,0))</f>
        <v/>
      </c>
      <c r="V81" s="8">
        <f>IF($AA81="","",U81*T81)</f>
        <v/>
      </c>
      <c r="W81" s="8">
        <f>IF($AA81="","",V81+S81)</f>
        <v/>
      </c>
      <c r="X81" s="8">
        <f>IF($AA81="","",Y81-W81)</f>
        <v/>
      </c>
      <c r="Y81" s="8">
        <f>IF($AA81="","",R81+U81+P81)</f>
        <v/>
      </c>
      <c r="Z81" s="8">
        <f>IF($AA81="","",Y81-W81-N81)</f>
        <v/>
      </c>
      <c r="AA81" s="16">
        <f>IF(ROWS($AA$2:$AA81)&lt;=MAX('Per Line'!$AJ$2:$AJ$7001),MATCH(ROWS($AA$2:$AA81),'Per Line'!$AJ$2:$AJ$7001,0),"")</f>
        <v/>
      </c>
      <c r="AB81">
        <f>IF($AA81="","",C81&amp;"|"&amp;COUNTIF($C$2:$C81,C81))</f>
        <v/>
      </c>
    </row>
    <row r="82">
      <c r="A82">
        <f>IF($AA82="","",INDEX('Per Line'!$C$2:$C$7001,$AA82)&amp;"")</f>
        <v/>
      </c>
      <c r="B82" s="15" t="n"/>
      <c r="C82">
        <f>IF($AA82="","",IF(COUNTIF($I$2:$I$1301,I82)&lt;=Settings!$C$8,I82,I82&amp;" P"&amp;ROUNDUP(COUNTIF($I$2:$I82,I82)/Settings!$C$8,0)))</f>
        <v/>
      </c>
      <c r="D82">
        <f>IF($AA82="","",INDEX('Per Line'!$A$2:$A$7001,$AA82)&amp;"")</f>
        <v/>
      </c>
      <c r="E82">
        <f>IF($AA82="","",INDEX('Per Line'!$B$2:$B$7001,$AA82)&amp;"")</f>
        <v/>
      </c>
      <c r="F82">
        <f>IF($AA82="","",INDEX('Per Line'!$D$2:$D$7001,$AA82)&amp;"")</f>
        <v/>
      </c>
      <c r="G82" s="14">
        <f>IF($AA82="","",INDEX('Per Line'!$E$2:$E$7001,$AA82))</f>
        <v/>
      </c>
      <c r="H82">
        <f>IF($AA82="","",INDEX('Per Line'!$F$2:$F$7001,$AA82)&amp;"")</f>
        <v/>
      </c>
      <c r="I82">
        <f>IF($AA82="","",INDEX('Per Line'!$I$2:$I$7001,$AA82)&amp;"")</f>
        <v/>
      </c>
      <c r="J82">
        <f>IF($AA82="","",INDEX('Per Line'!$H$2:$H$7001,$AA82)&amp;"")</f>
        <v/>
      </c>
      <c r="K82">
        <f>IF($AA82="","",INDEX('Per Line'!$J$2:$J$7001,$AA82)&amp;"")</f>
        <v/>
      </c>
      <c r="L82">
        <f>IF($AA82="","",INDEX('Per Line'!$K$2:$K$7001,$AA82)&amp;"")</f>
        <v/>
      </c>
      <c r="M82">
        <f>IF($AA82="","",INDEX('Per Line'!$L$2:$L$7001,$AA82))</f>
        <v/>
      </c>
      <c r="N82" s="8">
        <f>IF($AA82="","",M82*Y82/100)</f>
        <v/>
      </c>
      <c r="O82">
        <f>IF($AA82="","",INDEX('Per Line'!$U$2:$U$7001,$AA82)&amp;"")</f>
        <v/>
      </c>
      <c r="P82" s="8">
        <f>IF($AA82="","",SUMIFS('Per Line'!$T$2:$T$7001,'Per Line'!$C$2:$C$7001,$A82,'Per Line'!$AL$2:$AL$7001,1))</f>
        <v/>
      </c>
      <c r="Q82">
        <f>IF($AA82="","",Settings!$C$7)</f>
        <v/>
      </c>
      <c r="R82" s="8">
        <f>IF($AA82="","",SUMIFS('Per Line'!$T$2:$T$7001,'Per Line'!$C$2:$C$7001,$A82,'Per Line'!$AK$2:$AK$7001,0,'Per Line'!$AL$2:$AL$7001,0))</f>
        <v/>
      </c>
      <c r="S82" s="8">
        <f>IF($AA82="","",R82*Q82)</f>
        <v/>
      </c>
      <c r="T82">
        <f>IF($AA82="","",Settings!$C$6)</f>
        <v/>
      </c>
      <c r="U82" s="8">
        <f>IF($AA82="","",SUMIFS('Per Line'!$T$2:$T$7001,'Per Line'!$C$2:$C$7001,$A82,'Per Line'!$AK$2:$AK$7001,1,'Per Line'!$AL$2:$AL$7001,0))</f>
        <v/>
      </c>
      <c r="V82" s="8">
        <f>IF($AA82="","",U82*T82)</f>
        <v/>
      </c>
      <c r="W82" s="8">
        <f>IF($AA82="","",V82+S82)</f>
        <v/>
      </c>
      <c r="X82" s="8">
        <f>IF($AA82="","",Y82-W82)</f>
        <v/>
      </c>
      <c r="Y82" s="8">
        <f>IF($AA82="","",R82+U82+P82)</f>
        <v/>
      </c>
      <c r="Z82" s="8">
        <f>IF($AA82="","",Y82-W82-N82)</f>
        <v/>
      </c>
      <c r="AA82" s="16">
        <f>IF(ROWS($AA$2:$AA82)&lt;=MAX('Per Line'!$AJ$2:$AJ$7001),MATCH(ROWS($AA$2:$AA82),'Per Line'!$AJ$2:$AJ$7001,0),"")</f>
        <v/>
      </c>
      <c r="AB82">
        <f>IF($AA82="","",C82&amp;"|"&amp;COUNTIF($C$2:$C82,C82))</f>
        <v/>
      </c>
    </row>
    <row r="83">
      <c r="A83">
        <f>IF($AA83="","",INDEX('Per Line'!$C$2:$C$7001,$AA83)&amp;"")</f>
        <v/>
      </c>
      <c r="B83" s="15" t="n"/>
      <c r="C83">
        <f>IF($AA83="","",IF(COUNTIF($I$2:$I$1301,I83)&lt;=Settings!$C$8,I83,I83&amp;" P"&amp;ROUNDUP(COUNTIF($I$2:$I83,I83)/Settings!$C$8,0)))</f>
        <v/>
      </c>
      <c r="D83">
        <f>IF($AA83="","",INDEX('Per Line'!$A$2:$A$7001,$AA83)&amp;"")</f>
        <v/>
      </c>
      <c r="E83">
        <f>IF($AA83="","",INDEX('Per Line'!$B$2:$B$7001,$AA83)&amp;"")</f>
        <v/>
      </c>
      <c r="F83">
        <f>IF($AA83="","",INDEX('Per Line'!$D$2:$D$7001,$AA83)&amp;"")</f>
        <v/>
      </c>
      <c r="G83" s="14">
        <f>IF($AA83="","",INDEX('Per Line'!$E$2:$E$7001,$AA83))</f>
        <v/>
      </c>
      <c r="H83">
        <f>IF($AA83="","",INDEX('Per Line'!$F$2:$F$7001,$AA83)&amp;"")</f>
        <v/>
      </c>
      <c r="I83">
        <f>IF($AA83="","",INDEX('Per Line'!$I$2:$I$7001,$AA83)&amp;"")</f>
        <v/>
      </c>
      <c r="J83">
        <f>IF($AA83="","",INDEX('Per Line'!$H$2:$H$7001,$AA83)&amp;"")</f>
        <v/>
      </c>
      <c r="K83">
        <f>IF($AA83="","",INDEX('Per Line'!$J$2:$J$7001,$AA83)&amp;"")</f>
        <v/>
      </c>
      <c r="L83">
        <f>IF($AA83="","",INDEX('Per Line'!$K$2:$K$7001,$AA83)&amp;"")</f>
        <v/>
      </c>
      <c r="M83">
        <f>IF($AA83="","",INDEX('Per Line'!$L$2:$L$7001,$AA83))</f>
        <v/>
      </c>
      <c r="N83" s="8">
        <f>IF($AA83="","",M83*Y83/100)</f>
        <v/>
      </c>
      <c r="O83">
        <f>IF($AA83="","",INDEX('Per Line'!$U$2:$U$7001,$AA83)&amp;"")</f>
        <v/>
      </c>
      <c r="P83" s="8">
        <f>IF($AA83="","",SUMIFS('Per Line'!$T$2:$T$7001,'Per Line'!$C$2:$C$7001,$A83,'Per Line'!$AL$2:$AL$7001,1))</f>
        <v/>
      </c>
      <c r="Q83">
        <f>IF($AA83="","",Settings!$C$7)</f>
        <v/>
      </c>
      <c r="R83" s="8">
        <f>IF($AA83="","",SUMIFS('Per Line'!$T$2:$T$7001,'Per Line'!$C$2:$C$7001,$A83,'Per Line'!$AK$2:$AK$7001,0,'Per Line'!$AL$2:$AL$7001,0))</f>
        <v/>
      </c>
      <c r="S83" s="8">
        <f>IF($AA83="","",R83*Q83)</f>
        <v/>
      </c>
      <c r="T83">
        <f>IF($AA83="","",Settings!$C$6)</f>
        <v/>
      </c>
      <c r="U83" s="8">
        <f>IF($AA83="","",SUMIFS('Per Line'!$T$2:$T$7001,'Per Line'!$C$2:$C$7001,$A83,'Per Line'!$AK$2:$AK$7001,1,'Per Line'!$AL$2:$AL$7001,0))</f>
        <v/>
      </c>
      <c r="V83" s="8">
        <f>IF($AA83="","",U83*T83)</f>
        <v/>
      </c>
      <c r="W83" s="8">
        <f>IF($AA83="","",V83+S83)</f>
        <v/>
      </c>
      <c r="X83" s="8">
        <f>IF($AA83="","",Y83-W83)</f>
        <v/>
      </c>
      <c r="Y83" s="8">
        <f>IF($AA83="","",R83+U83+P83)</f>
        <v/>
      </c>
      <c r="Z83" s="8">
        <f>IF($AA83="","",Y83-W83-N83)</f>
        <v/>
      </c>
      <c r="AA83" s="16">
        <f>IF(ROWS($AA$2:$AA83)&lt;=MAX('Per Line'!$AJ$2:$AJ$7001),MATCH(ROWS($AA$2:$AA83),'Per Line'!$AJ$2:$AJ$7001,0),"")</f>
        <v/>
      </c>
      <c r="AB83">
        <f>IF($AA83="","",C83&amp;"|"&amp;COUNTIF($C$2:$C83,C83))</f>
        <v/>
      </c>
    </row>
    <row r="84">
      <c r="A84">
        <f>IF($AA84="","",INDEX('Per Line'!$C$2:$C$7001,$AA84)&amp;"")</f>
        <v/>
      </c>
      <c r="B84" s="15" t="n"/>
      <c r="C84">
        <f>IF($AA84="","",IF(COUNTIF($I$2:$I$1301,I84)&lt;=Settings!$C$8,I84,I84&amp;" P"&amp;ROUNDUP(COUNTIF($I$2:$I84,I84)/Settings!$C$8,0)))</f>
        <v/>
      </c>
      <c r="D84">
        <f>IF($AA84="","",INDEX('Per Line'!$A$2:$A$7001,$AA84)&amp;"")</f>
        <v/>
      </c>
      <c r="E84">
        <f>IF($AA84="","",INDEX('Per Line'!$B$2:$B$7001,$AA84)&amp;"")</f>
        <v/>
      </c>
      <c r="F84">
        <f>IF($AA84="","",INDEX('Per Line'!$D$2:$D$7001,$AA84)&amp;"")</f>
        <v/>
      </c>
      <c r="G84" s="14">
        <f>IF($AA84="","",INDEX('Per Line'!$E$2:$E$7001,$AA84))</f>
        <v/>
      </c>
      <c r="H84">
        <f>IF($AA84="","",INDEX('Per Line'!$F$2:$F$7001,$AA84)&amp;"")</f>
        <v/>
      </c>
      <c r="I84">
        <f>IF($AA84="","",INDEX('Per Line'!$I$2:$I$7001,$AA84)&amp;"")</f>
        <v/>
      </c>
      <c r="J84">
        <f>IF($AA84="","",INDEX('Per Line'!$H$2:$H$7001,$AA84)&amp;"")</f>
        <v/>
      </c>
      <c r="K84">
        <f>IF($AA84="","",INDEX('Per Line'!$J$2:$J$7001,$AA84)&amp;"")</f>
        <v/>
      </c>
      <c r="L84">
        <f>IF($AA84="","",INDEX('Per Line'!$K$2:$K$7001,$AA84)&amp;"")</f>
        <v/>
      </c>
      <c r="M84">
        <f>IF($AA84="","",INDEX('Per Line'!$L$2:$L$7001,$AA84))</f>
        <v/>
      </c>
      <c r="N84" s="8">
        <f>IF($AA84="","",M84*Y84/100)</f>
        <v/>
      </c>
      <c r="O84">
        <f>IF($AA84="","",INDEX('Per Line'!$U$2:$U$7001,$AA84)&amp;"")</f>
        <v/>
      </c>
      <c r="P84" s="8">
        <f>IF($AA84="","",SUMIFS('Per Line'!$T$2:$T$7001,'Per Line'!$C$2:$C$7001,$A84,'Per Line'!$AL$2:$AL$7001,1))</f>
        <v/>
      </c>
      <c r="Q84">
        <f>IF($AA84="","",Settings!$C$7)</f>
        <v/>
      </c>
      <c r="R84" s="8">
        <f>IF($AA84="","",SUMIFS('Per Line'!$T$2:$T$7001,'Per Line'!$C$2:$C$7001,$A84,'Per Line'!$AK$2:$AK$7001,0,'Per Line'!$AL$2:$AL$7001,0))</f>
        <v/>
      </c>
      <c r="S84" s="8">
        <f>IF($AA84="","",R84*Q84)</f>
        <v/>
      </c>
      <c r="T84">
        <f>IF($AA84="","",Settings!$C$6)</f>
        <v/>
      </c>
      <c r="U84" s="8">
        <f>IF($AA84="","",SUMIFS('Per Line'!$T$2:$T$7001,'Per Line'!$C$2:$C$7001,$A84,'Per Line'!$AK$2:$AK$7001,1,'Per Line'!$AL$2:$AL$7001,0))</f>
        <v/>
      </c>
      <c r="V84" s="8">
        <f>IF($AA84="","",U84*T84)</f>
        <v/>
      </c>
      <c r="W84" s="8">
        <f>IF($AA84="","",V84+S84)</f>
        <v/>
      </c>
      <c r="X84" s="8">
        <f>IF($AA84="","",Y84-W84)</f>
        <v/>
      </c>
      <c r="Y84" s="8">
        <f>IF($AA84="","",R84+U84+P84)</f>
        <v/>
      </c>
      <c r="Z84" s="8">
        <f>IF($AA84="","",Y84-W84-N84)</f>
        <v/>
      </c>
      <c r="AA84" s="16">
        <f>IF(ROWS($AA$2:$AA84)&lt;=MAX('Per Line'!$AJ$2:$AJ$7001),MATCH(ROWS($AA$2:$AA84),'Per Line'!$AJ$2:$AJ$7001,0),"")</f>
        <v/>
      </c>
      <c r="AB84">
        <f>IF($AA84="","",C84&amp;"|"&amp;COUNTIF($C$2:$C84,C84))</f>
        <v/>
      </c>
    </row>
    <row r="85">
      <c r="A85">
        <f>IF($AA85="","",INDEX('Per Line'!$C$2:$C$7001,$AA85)&amp;"")</f>
        <v/>
      </c>
      <c r="B85" s="15" t="n"/>
      <c r="C85">
        <f>IF($AA85="","",IF(COUNTIF($I$2:$I$1301,I85)&lt;=Settings!$C$8,I85,I85&amp;" P"&amp;ROUNDUP(COUNTIF($I$2:$I85,I85)/Settings!$C$8,0)))</f>
        <v/>
      </c>
      <c r="D85">
        <f>IF($AA85="","",INDEX('Per Line'!$A$2:$A$7001,$AA85)&amp;"")</f>
        <v/>
      </c>
      <c r="E85">
        <f>IF($AA85="","",INDEX('Per Line'!$B$2:$B$7001,$AA85)&amp;"")</f>
        <v/>
      </c>
      <c r="F85">
        <f>IF($AA85="","",INDEX('Per Line'!$D$2:$D$7001,$AA85)&amp;"")</f>
        <v/>
      </c>
      <c r="G85" s="14">
        <f>IF($AA85="","",INDEX('Per Line'!$E$2:$E$7001,$AA85))</f>
        <v/>
      </c>
      <c r="H85">
        <f>IF($AA85="","",INDEX('Per Line'!$F$2:$F$7001,$AA85)&amp;"")</f>
        <v/>
      </c>
      <c r="I85">
        <f>IF($AA85="","",INDEX('Per Line'!$I$2:$I$7001,$AA85)&amp;"")</f>
        <v/>
      </c>
      <c r="J85">
        <f>IF($AA85="","",INDEX('Per Line'!$H$2:$H$7001,$AA85)&amp;"")</f>
        <v/>
      </c>
      <c r="K85">
        <f>IF($AA85="","",INDEX('Per Line'!$J$2:$J$7001,$AA85)&amp;"")</f>
        <v/>
      </c>
      <c r="L85">
        <f>IF($AA85="","",INDEX('Per Line'!$K$2:$K$7001,$AA85)&amp;"")</f>
        <v/>
      </c>
      <c r="M85">
        <f>IF($AA85="","",INDEX('Per Line'!$L$2:$L$7001,$AA85))</f>
        <v/>
      </c>
      <c r="N85" s="8">
        <f>IF($AA85="","",M85*Y85/100)</f>
        <v/>
      </c>
      <c r="O85">
        <f>IF($AA85="","",INDEX('Per Line'!$U$2:$U$7001,$AA85)&amp;"")</f>
        <v/>
      </c>
      <c r="P85" s="8">
        <f>IF($AA85="","",SUMIFS('Per Line'!$T$2:$T$7001,'Per Line'!$C$2:$C$7001,$A85,'Per Line'!$AL$2:$AL$7001,1))</f>
        <v/>
      </c>
      <c r="Q85">
        <f>IF($AA85="","",Settings!$C$7)</f>
        <v/>
      </c>
      <c r="R85" s="8">
        <f>IF($AA85="","",SUMIFS('Per Line'!$T$2:$T$7001,'Per Line'!$C$2:$C$7001,$A85,'Per Line'!$AK$2:$AK$7001,0,'Per Line'!$AL$2:$AL$7001,0))</f>
        <v/>
      </c>
      <c r="S85" s="8">
        <f>IF($AA85="","",R85*Q85)</f>
        <v/>
      </c>
      <c r="T85">
        <f>IF($AA85="","",Settings!$C$6)</f>
        <v/>
      </c>
      <c r="U85" s="8">
        <f>IF($AA85="","",SUMIFS('Per Line'!$T$2:$T$7001,'Per Line'!$C$2:$C$7001,$A85,'Per Line'!$AK$2:$AK$7001,1,'Per Line'!$AL$2:$AL$7001,0))</f>
        <v/>
      </c>
      <c r="V85" s="8">
        <f>IF($AA85="","",U85*T85)</f>
        <v/>
      </c>
      <c r="W85" s="8">
        <f>IF($AA85="","",V85+S85)</f>
        <v/>
      </c>
      <c r="X85" s="8">
        <f>IF($AA85="","",Y85-W85)</f>
        <v/>
      </c>
      <c r="Y85" s="8">
        <f>IF($AA85="","",R85+U85+P85)</f>
        <v/>
      </c>
      <c r="Z85" s="8">
        <f>IF($AA85="","",Y85-W85-N85)</f>
        <v/>
      </c>
      <c r="AA85" s="16">
        <f>IF(ROWS($AA$2:$AA85)&lt;=MAX('Per Line'!$AJ$2:$AJ$7001),MATCH(ROWS($AA$2:$AA85),'Per Line'!$AJ$2:$AJ$7001,0),"")</f>
        <v/>
      </c>
      <c r="AB85">
        <f>IF($AA85="","",C85&amp;"|"&amp;COUNTIF($C$2:$C85,C85))</f>
        <v/>
      </c>
    </row>
    <row r="86">
      <c r="A86">
        <f>IF($AA86="","",INDEX('Per Line'!$C$2:$C$7001,$AA86)&amp;"")</f>
        <v/>
      </c>
      <c r="B86" s="15" t="n"/>
      <c r="C86">
        <f>IF($AA86="","",IF(COUNTIF($I$2:$I$1301,I86)&lt;=Settings!$C$8,I86,I86&amp;" P"&amp;ROUNDUP(COUNTIF($I$2:$I86,I86)/Settings!$C$8,0)))</f>
        <v/>
      </c>
      <c r="D86">
        <f>IF($AA86="","",INDEX('Per Line'!$A$2:$A$7001,$AA86)&amp;"")</f>
        <v/>
      </c>
      <c r="E86">
        <f>IF($AA86="","",INDEX('Per Line'!$B$2:$B$7001,$AA86)&amp;"")</f>
        <v/>
      </c>
      <c r="F86">
        <f>IF($AA86="","",INDEX('Per Line'!$D$2:$D$7001,$AA86)&amp;"")</f>
        <v/>
      </c>
      <c r="G86" s="14">
        <f>IF($AA86="","",INDEX('Per Line'!$E$2:$E$7001,$AA86))</f>
        <v/>
      </c>
      <c r="H86">
        <f>IF($AA86="","",INDEX('Per Line'!$F$2:$F$7001,$AA86)&amp;"")</f>
        <v/>
      </c>
      <c r="I86">
        <f>IF($AA86="","",INDEX('Per Line'!$I$2:$I$7001,$AA86)&amp;"")</f>
        <v/>
      </c>
      <c r="J86">
        <f>IF($AA86="","",INDEX('Per Line'!$H$2:$H$7001,$AA86)&amp;"")</f>
        <v/>
      </c>
      <c r="K86">
        <f>IF($AA86="","",INDEX('Per Line'!$J$2:$J$7001,$AA86)&amp;"")</f>
        <v/>
      </c>
      <c r="L86">
        <f>IF($AA86="","",INDEX('Per Line'!$K$2:$K$7001,$AA86)&amp;"")</f>
        <v/>
      </c>
      <c r="M86">
        <f>IF($AA86="","",INDEX('Per Line'!$L$2:$L$7001,$AA86))</f>
        <v/>
      </c>
      <c r="N86" s="8">
        <f>IF($AA86="","",M86*Y86/100)</f>
        <v/>
      </c>
      <c r="O86">
        <f>IF($AA86="","",INDEX('Per Line'!$U$2:$U$7001,$AA86)&amp;"")</f>
        <v/>
      </c>
      <c r="P86" s="8">
        <f>IF($AA86="","",SUMIFS('Per Line'!$T$2:$T$7001,'Per Line'!$C$2:$C$7001,$A86,'Per Line'!$AL$2:$AL$7001,1))</f>
        <v/>
      </c>
      <c r="Q86">
        <f>IF($AA86="","",Settings!$C$7)</f>
        <v/>
      </c>
      <c r="R86" s="8">
        <f>IF($AA86="","",SUMIFS('Per Line'!$T$2:$T$7001,'Per Line'!$C$2:$C$7001,$A86,'Per Line'!$AK$2:$AK$7001,0,'Per Line'!$AL$2:$AL$7001,0))</f>
        <v/>
      </c>
      <c r="S86" s="8">
        <f>IF($AA86="","",R86*Q86)</f>
        <v/>
      </c>
      <c r="T86">
        <f>IF($AA86="","",Settings!$C$6)</f>
        <v/>
      </c>
      <c r="U86" s="8">
        <f>IF($AA86="","",SUMIFS('Per Line'!$T$2:$T$7001,'Per Line'!$C$2:$C$7001,$A86,'Per Line'!$AK$2:$AK$7001,1,'Per Line'!$AL$2:$AL$7001,0))</f>
        <v/>
      </c>
      <c r="V86" s="8">
        <f>IF($AA86="","",U86*T86)</f>
        <v/>
      </c>
      <c r="W86" s="8">
        <f>IF($AA86="","",V86+S86)</f>
        <v/>
      </c>
      <c r="X86" s="8">
        <f>IF($AA86="","",Y86-W86)</f>
        <v/>
      </c>
      <c r="Y86" s="8">
        <f>IF($AA86="","",R86+U86+P86)</f>
        <v/>
      </c>
      <c r="Z86" s="8">
        <f>IF($AA86="","",Y86-W86-N86)</f>
        <v/>
      </c>
      <c r="AA86" s="16">
        <f>IF(ROWS($AA$2:$AA86)&lt;=MAX('Per Line'!$AJ$2:$AJ$7001),MATCH(ROWS($AA$2:$AA86),'Per Line'!$AJ$2:$AJ$7001,0),"")</f>
        <v/>
      </c>
      <c r="AB86">
        <f>IF($AA86="","",C86&amp;"|"&amp;COUNTIF($C$2:$C86,C86))</f>
        <v/>
      </c>
    </row>
    <row r="87">
      <c r="A87">
        <f>IF($AA87="","",INDEX('Per Line'!$C$2:$C$7001,$AA87)&amp;"")</f>
        <v/>
      </c>
      <c r="B87" s="15" t="n"/>
      <c r="C87">
        <f>IF($AA87="","",IF(COUNTIF($I$2:$I$1301,I87)&lt;=Settings!$C$8,I87,I87&amp;" P"&amp;ROUNDUP(COUNTIF($I$2:$I87,I87)/Settings!$C$8,0)))</f>
        <v/>
      </c>
      <c r="D87">
        <f>IF($AA87="","",INDEX('Per Line'!$A$2:$A$7001,$AA87)&amp;"")</f>
        <v/>
      </c>
      <c r="E87">
        <f>IF($AA87="","",INDEX('Per Line'!$B$2:$B$7001,$AA87)&amp;"")</f>
        <v/>
      </c>
      <c r="F87">
        <f>IF($AA87="","",INDEX('Per Line'!$D$2:$D$7001,$AA87)&amp;"")</f>
        <v/>
      </c>
      <c r="G87" s="14">
        <f>IF($AA87="","",INDEX('Per Line'!$E$2:$E$7001,$AA87))</f>
        <v/>
      </c>
      <c r="H87">
        <f>IF($AA87="","",INDEX('Per Line'!$F$2:$F$7001,$AA87)&amp;"")</f>
        <v/>
      </c>
      <c r="I87">
        <f>IF($AA87="","",INDEX('Per Line'!$I$2:$I$7001,$AA87)&amp;"")</f>
        <v/>
      </c>
      <c r="J87">
        <f>IF($AA87="","",INDEX('Per Line'!$H$2:$H$7001,$AA87)&amp;"")</f>
        <v/>
      </c>
      <c r="K87">
        <f>IF($AA87="","",INDEX('Per Line'!$J$2:$J$7001,$AA87)&amp;"")</f>
        <v/>
      </c>
      <c r="L87">
        <f>IF($AA87="","",INDEX('Per Line'!$K$2:$K$7001,$AA87)&amp;"")</f>
        <v/>
      </c>
      <c r="M87">
        <f>IF($AA87="","",INDEX('Per Line'!$L$2:$L$7001,$AA87))</f>
        <v/>
      </c>
      <c r="N87" s="8">
        <f>IF($AA87="","",M87*Y87/100)</f>
        <v/>
      </c>
      <c r="O87">
        <f>IF($AA87="","",INDEX('Per Line'!$U$2:$U$7001,$AA87)&amp;"")</f>
        <v/>
      </c>
      <c r="P87" s="8">
        <f>IF($AA87="","",SUMIFS('Per Line'!$T$2:$T$7001,'Per Line'!$C$2:$C$7001,$A87,'Per Line'!$AL$2:$AL$7001,1))</f>
        <v/>
      </c>
      <c r="Q87">
        <f>IF($AA87="","",Settings!$C$7)</f>
        <v/>
      </c>
      <c r="R87" s="8">
        <f>IF($AA87="","",SUMIFS('Per Line'!$T$2:$T$7001,'Per Line'!$C$2:$C$7001,$A87,'Per Line'!$AK$2:$AK$7001,0,'Per Line'!$AL$2:$AL$7001,0))</f>
        <v/>
      </c>
      <c r="S87" s="8">
        <f>IF($AA87="","",R87*Q87)</f>
        <v/>
      </c>
      <c r="T87">
        <f>IF($AA87="","",Settings!$C$6)</f>
        <v/>
      </c>
      <c r="U87" s="8">
        <f>IF($AA87="","",SUMIFS('Per Line'!$T$2:$T$7001,'Per Line'!$C$2:$C$7001,$A87,'Per Line'!$AK$2:$AK$7001,1,'Per Line'!$AL$2:$AL$7001,0))</f>
        <v/>
      </c>
      <c r="V87" s="8">
        <f>IF($AA87="","",U87*T87)</f>
        <v/>
      </c>
      <c r="W87" s="8">
        <f>IF($AA87="","",V87+S87)</f>
        <v/>
      </c>
      <c r="X87" s="8">
        <f>IF($AA87="","",Y87-W87)</f>
        <v/>
      </c>
      <c r="Y87" s="8">
        <f>IF($AA87="","",R87+U87+P87)</f>
        <v/>
      </c>
      <c r="Z87" s="8">
        <f>IF($AA87="","",Y87-W87-N87)</f>
        <v/>
      </c>
      <c r="AA87" s="16">
        <f>IF(ROWS($AA$2:$AA87)&lt;=MAX('Per Line'!$AJ$2:$AJ$7001),MATCH(ROWS($AA$2:$AA87),'Per Line'!$AJ$2:$AJ$7001,0),"")</f>
        <v/>
      </c>
      <c r="AB87">
        <f>IF($AA87="","",C87&amp;"|"&amp;COUNTIF($C$2:$C87,C87))</f>
        <v/>
      </c>
    </row>
    <row r="88">
      <c r="A88">
        <f>IF($AA88="","",INDEX('Per Line'!$C$2:$C$7001,$AA88)&amp;"")</f>
        <v/>
      </c>
      <c r="B88" s="15" t="n"/>
      <c r="C88">
        <f>IF($AA88="","",IF(COUNTIF($I$2:$I$1301,I88)&lt;=Settings!$C$8,I88,I88&amp;" P"&amp;ROUNDUP(COUNTIF($I$2:$I88,I88)/Settings!$C$8,0)))</f>
        <v/>
      </c>
      <c r="D88">
        <f>IF($AA88="","",INDEX('Per Line'!$A$2:$A$7001,$AA88)&amp;"")</f>
        <v/>
      </c>
      <c r="E88">
        <f>IF($AA88="","",INDEX('Per Line'!$B$2:$B$7001,$AA88)&amp;"")</f>
        <v/>
      </c>
      <c r="F88">
        <f>IF($AA88="","",INDEX('Per Line'!$D$2:$D$7001,$AA88)&amp;"")</f>
        <v/>
      </c>
      <c r="G88" s="14">
        <f>IF($AA88="","",INDEX('Per Line'!$E$2:$E$7001,$AA88))</f>
        <v/>
      </c>
      <c r="H88">
        <f>IF($AA88="","",INDEX('Per Line'!$F$2:$F$7001,$AA88)&amp;"")</f>
        <v/>
      </c>
      <c r="I88">
        <f>IF($AA88="","",INDEX('Per Line'!$I$2:$I$7001,$AA88)&amp;"")</f>
        <v/>
      </c>
      <c r="J88">
        <f>IF($AA88="","",INDEX('Per Line'!$H$2:$H$7001,$AA88)&amp;"")</f>
        <v/>
      </c>
      <c r="K88">
        <f>IF($AA88="","",INDEX('Per Line'!$J$2:$J$7001,$AA88)&amp;"")</f>
        <v/>
      </c>
      <c r="L88">
        <f>IF($AA88="","",INDEX('Per Line'!$K$2:$K$7001,$AA88)&amp;"")</f>
        <v/>
      </c>
      <c r="M88">
        <f>IF($AA88="","",INDEX('Per Line'!$L$2:$L$7001,$AA88))</f>
        <v/>
      </c>
      <c r="N88" s="8">
        <f>IF($AA88="","",M88*Y88/100)</f>
        <v/>
      </c>
      <c r="O88">
        <f>IF($AA88="","",INDEX('Per Line'!$U$2:$U$7001,$AA88)&amp;"")</f>
        <v/>
      </c>
      <c r="P88" s="8">
        <f>IF($AA88="","",SUMIFS('Per Line'!$T$2:$T$7001,'Per Line'!$C$2:$C$7001,$A88,'Per Line'!$AL$2:$AL$7001,1))</f>
        <v/>
      </c>
      <c r="Q88">
        <f>IF($AA88="","",Settings!$C$7)</f>
        <v/>
      </c>
      <c r="R88" s="8">
        <f>IF($AA88="","",SUMIFS('Per Line'!$T$2:$T$7001,'Per Line'!$C$2:$C$7001,$A88,'Per Line'!$AK$2:$AK$7001,0,'Per Line'!$AL$2:$AL$7001,0))</f>
        <v/>
      </c>
      <c r="S88" s="8">
        <f>IF($AA88="","",R88*Q88)</f>
        <v/>
      </c>
      <c r="T88">
        <f>IF($AA88="","",Settings!$C$6)</f>
        <v/>
      </c>
      <c r="U88" s="8">
        <f>IF($AA88="","",SUMIFS('Per Line'!$T$2:$T$7001,'Per Line'!$C$2:$C$7001,$A88,'Per Line'!$AK$2:$AK$7001,1,'Per Line'!$AL$2:$AL$7001,0))</f>
        <v/>
      </c>
      <c r="V88" s="8">
        <f>IF($AA88="","",U88*T88)</f>
        <v/>
      </c>
      <c r="W88" s="8">
        <f>IF($AA88="","",V88+S88)</f>
        <v/>
      </c>
      <c r="X88" s="8">
        <f>IF($AA88="","",Y88-W88)</f>
        <v/>
      </c>
      <c r="Y88" s="8">
        <f>IF($AA88="","",R88+U88+P88)</f>
        <v/>
      </c>
      <c r="Z88" s="8">
        <f>IF($AA88="","",Y88-W88-N88)</f>
        <v/>
      </c>
      <c r="AA88" s="16">
        <f>IF(ROWS($AA$2:$AA88)&lt;=MAX('Per Line'!$AJ$2:$AJ$7001),MATCH(ROWS($AA$2:$AA88),'Per Line'!$AJ$2:$AJ$7001,0),"")</f>
        <v/>
      </c>
      <c r="AB88">
        <f>IF($AA88="","",C88&amp;"|"&amp;COUNTIF($C$2:$C88,C88))</f>
        <v/>
      </c>
    </row>
    <row r="89">
      <c r="A89">
        <f>IF($AA89="","",INDEX('Per Line'!$C$2:$C$7001,$AA89)&amp;"")</f>
        <v/>
      </c>
      <c r="B89" s="15" t="n"/>
      <c r="C89">
        <f>IF($AA89="","",IF(COUNTIF($I$2:$I$1301,I89)&lt;=Settings!$C$8,I89,I89&amp;" P"&amp;ROUNDUP(COUNTIF($I$2:$I89,I89)/Settings!$C$8,0)))</f>
        <v/>
      </c>
      <c r="D89">
        <f>IF($AA89="","",INDEX('Per Line'!$A$2:$A$7001,$AA89)&amp;"")</f>
        <v/>
      </c>
      <c r="E89">
        <f>IF($AA89="","",INDEX('Per Line'!$B$2:$B$7001,$AA89)&amp;"")</f>
        <v/>
      </c>
      <c r="F89">
        <f>IF($AA89="","",INDEX('Per Line'!$D$2:$D$7001,$AA89)&amp;"")</f>
        <v/>
      </c>
      <c r="G89" s="14">
        <f>IF($AA89="","",INDEX('Per Line'!$E$2:$E$7001,$AA89))</f>
        <v/>
      </c>
      <c r="H89">
        <f>IF($AA89="","",INDEX('Per Line'!$F$2:$F$7001,$AA89)&amp;"")</f>
        <v/>
      </c>
      <c r="I89">
        <f>IF($AA89="","",INDEX('Per Line'!$I$2:$I$7001,$AA89)&amp;"")</f>
        <v/>
      </c>
      <c r="J89">
        <f>IF($AA89="","",INDEX('Per Line'!$H$2:$H$7001,$AA89)&amp;"")</f>
        <v/>
      </c>
      <c r="K89">
        <f>IF($AA89="","",INDEX('Per Line'!$J$2:$J$7001,$AA89)&amp;"")</f>
        <v/>
      </c>
      <c r="L89">
        <f>IF($AA89="","",INDEX('Per Line'!$K$2:$K$7001,$AA89)&amp;"")</f>
        <v/>
      </c>
      <c r="M89">
        <f>IF($AA89="","",INDEX('Per Line'!$L$2:$L$7001,$AA89))</f>
        <v/>
      </c>
      <c r="N89" s="8">
        <f>IF($AA89="","",M89*Y89/100)</f>
        <v/>
      </c>
      <c r="O89">
        <f>IF($AA89="","",INDEX('Per Line'!$U$2:$U$7001,$AA89)&amp;"")</f>
        <v/>
      </c>
      <c r="P89" s="8">
        <f>IF($AA89="","",SUMIFS('Per Line'!$T$2:$T$7001,'Per Line'!$C$2:$C$7001,$A89,'Per Line'!$AL$2:$AL$7001,1))</f>
        <v/>
      </c>
      <c r="Q89">
        <f>IF($AA89="","",Settings!$C$7)</f>
        <v/>
      </c>
      <c r="R89" s="8">
        <f>IF($AA89="","",SUMIFS('Per Line'!$T$2:$T$7001,'Per Line'!$C$2:$C$7001,$A89,'Per Line'!$AK$2:$AK$7001,0,'Per Line'!$AL$2:$AL$7001,0))</f>
        <v/>
      </c>
      <c r="S89" s="8">
        <f>IF($AA89="","",R89*Q89)</f>
        <v/>
      </c>
      <c r="T89">
        <f>IF($AA89="","",Settings!$C$6)</f>
        <v/>
      </c>
      <c r="U89" s="8">
        <f>IF($AA89="","",SUMIFS('Per Line'!$T$2:$T$7001,'Per Line'!$C$2:$C$7001,$A89,'Per Line'!$AK$2:$AK$7001,1,'Per Line'!$AL$2:$AL$7001,0))</f>
        <v/>
      </c>
      <c r="V89" s="8">
        <f>IF($AA89="","",U89*T89)</f>
        <v/>
      </c>
      <c r="W89" s="8">
        <f>IF($AA89="","",V89+S89)</f>
        <v/>
      </c>
      <c r="X89" s="8">
        <f>IF($AA89="","",Y89-W89)</f>
        <v/>
      </c>
      <c r="Y89" s="8">
        <f>IF($AA89="","",R89+U89+P89)</f>
        <v/>
      </c>
      <c r="Z89" s="8">
        <f>IF($AA89="","",Y89-W89-N89)</f>
        <v/>
      </c>
      <c r="AA89" s="16">
        <f>IF(ROWS($AA$2:$AA89)&lt;=MAX('Per Line'!$AJ$2:$AJ$7001),MATCH(ROWS($AA$2:$AA89),'Per Line'!$AJ$2:$AJ$7001,0),"")</f>
        <v/>
      </c>
      <c r="AB89">
        <f>IF($AA89="","",C89&amp;"|"&amp;COUNTIF($C$2:$C89,C89))</f>
        <v/>
      </c>
    </row>
    <row r="90">
      <c r="A90">
        <f>IF($AA90="","",INDEX('Per Line'!$C$2:$C$7001,$AA90)&amp;"")</f>
        <v/>
      </c>
      <c r="B90" s="15" t="n"/>
      <c r="C90">
        <f>IF($AA90="","",IF(COUNTIF($I$2:$I$1301,I90)&lt;=Settings!$C$8,I90,I90&amp;" P"&amp;ROUNDUP(COUNTIF($I$2:$I90,I90)/Settings!$C$8,0)))</f>
        <v/>
      </c>
      <c r="D90">
        <f>IF($AA90="","",INDEX('Per Line'!$A$2:$A$7001,$AA90)&amp;"")</f>
        <v/>
      </c>
      <c r="E90">
        <f>IF($AA90="","",INDEX('Per Line'!$B$2:$B$7001,$AA90)&amp;"")</f>
        <v/>
      </c>
      <c r="F90">
        <f>IF($AA90="","",INDEX('Per Line'!$D$2:$D$7001,$AA90)&amp;"")</f>
        <v/>
      </c>
      <c r="G90" s="14">
        <f>IF($AA90="","",INDEX('Per Line'!$E$2:$E$7001,$AA90))</f>
        <v/>
      </c>
      <c r="H90">
        <f>IF($AA90="","",INDEX('Per Line'!$F$2:$F$7001,$AA90)&amp;"")</f>
        <v/>
      </c>
      <c r="I90">
        <f>IF($AA90="","",INDEX('Per Line'!$I$2:$I$7001,$AA90)&amp;"")</f>
        <v/>
      </c>
      <c r="J90">
        <f>IF($AA90="","",INDEX('Per Line'!$H$2:$H$7001,$AA90)&amp;"")</f>
        <v/>
      </c>
      <c r="K90">
        <f>IF($AA90="","",INDEX('Per Line'!$J$2:$J$7001,$AA90)&amp;"")</f>
        <v/>
      </c>
      <c r="L90">
        <f>IF($AA90="","",INDEX('Per Line'!$K$2:$K$7001,$AA90)&amp;"")</f>
        <v/>
      </c>
      <c r="M90">
        <f>IF($AA90="","",INDEX('Per Line'!$L$2:$L$7001,$AA90))</f>
        <v/>
      </c>
      <c r="N90" s="8">
        <f>IF($AA90="","",M90*Y90/100)</f>
        <v/>
      </c>
      <c r="O90">
        <f>IF($AA90="","",INDEX('Per Line'!$U$2:$U$7001,$AA90)&amp;"")</f>
        <v/>
      </c>
      <c r="P90" s="8">
        <f>IF($AA90="","",SUMIFS('Per Line'!$T$2:$T$7001,'Per Line'!$C$2:$C$7001,$A90,'Per Line'!$AL$2:$AL$7001,1))</f>
        <v/>
      </c>
      <c r="Q90">
        <f>IF($AA90="","",Settings!$C$7)</f>
        <v/>
      </c>
      <c r="R90" s="8">
        <f>IF($AA90="","",SUMIFS('Per Line'!$T$2:$T$7001,'Per Line'!$C$2:$C$7001,$A90,'Per Line'!$AK$2:$AK$7001,0,'Per Line'!$AL$2:$AL$7001,0))</f>
        <v/>
      </c>
      <c r="S90" s="8">
        <f>IF($AA90="","",R90*Q90)</f>
        <v/>
      </c>
      <c r="T90">
        <f>IF($AA90="","",Settings!$C$6)</f>
        <v/>
      </c>
      <c r="U90" s="8">
        <f>IF($AA90="","",SUMIFS('Per Line'!$T$2:$T$7001,'Per Line'!$C$2:$C$7001,$A90,'Per Line'!$AK$2:$AK$7001,1,'Per Line'!$AL$2:$AL$7001,0))</f>
        <v/>
      </c>
      <c r="V90" s="8">
        <f>IF($AA90="","",U90*T90)</f>
        <v/>
      </c>
      <c r="W90" s="8">
        <f>IF($AA90="","",V90+S90)</f>
        <v/>
      </c>
      <c r="X90" s="8">
        <f>IF($AA90="","",Y90-W90)</f>
        <v/>
      </c>
      <c r="Y90" s="8">
        <f>IF($AA90="","",R90+U90+P90)</f>
        <v/>
      </c>
      <c r="Z90" s="8">
        <f>IF($AA90="","",Y90-W90-N90)</f>
        <v/>
      </c>
      <c r="AA90" s="16">
        <f>IF(ROWS($AA$2:$AA90)&lt;=MAX('Per Line'!$AJ$2:$AJ$7001),MATCH(ROWS($AA$2:$AA90),'Per Line'!$AJ$2:$AJ$7001,0),"")</f>
        <v/>
      </c>
      <c r="AB90">
        <f>IF($AA90="","",C90&amp;"|"&amp;COUNTIF($C$2:$C90,C90))</f>
        <v/>
      </c>
    </row>
    <row r="91">
      <c r="A91">
        <f>IF($AA91="","",INDEX('Per Line'!$C$2:$C$7001,$AA91)&amp;"")</f>
        <v/>
      </c>
      <c r="B91" s="15" t="n"/>
      <c r="C91">
        <f>IF($AA91="","",IF(COUNTIF($I$2:$I$1301,I91)&lt;=Settings!$C$8,I91,I91&amp;" P"&amp;ROUNDUP(COUNTIF($I$2:$I91,I91)/Settings!$C$8,0)))</f>
        <v/>
      </c>
      <c r="D91">
        <f>IF($AA91="","",INDEX('Per Line'!$A$2:$A$7001,$AA91)&amp;"")</f>
        <v/>
      </c>
      <c r="E91">
        <f>IF($AA91="","",INDEX('Per Line'!$B$2:$B$7001,$AA91)&amp;"")</f>
        <v/>
      </c>
      <c r="F91">
        <f>IF($AA91="","",INDEX('Per Line'!$D$2:$D$7001,$AA91)&amp;"")</f>
        <v/>
      </c>
      <c r="G91" s="14">
        <f>IF($AA91="","",INDEX('Per Line'!$E$2:$E$7001,$AA91))</f>
        <v/>
      </c>
      <c r="H91">
        <f>IF($AA91="","",INDEX('Per Line'!$F$2:$F$7001,$AA91)&amp;"")</f>
        <v/>
      </c>
      <c r="I91">
        <f>IF($AA91="","",INDEX('Per Line'!$I$2:$I$7001,$AA91)&amp;"")</f>
        <v/>
      </c>
      <c r="J91">
        <f>IF($AA91="","",INDEX('Per Line'!$H$2:$H$7001,$AA91)&amp;"")</f>
        <v/>
      </c>
      <c r="K91">
        <f>IF($AA91="","",INDEX('Per Line'!$J$2:$J$7001,$AA91)&amp;"")</f>
        <v/>
      </c>
      <c r="L91">
        <f>IF($AA91="","",INDEX('Per Line'!$K$2:$K$7001,$AA91)&amp;"")</f>
        <v/>
      </c>
      <c r="M91">
        <f>IF($AA91="","",INDEX('Per Line'!$L$2:$L$7001,$AA91))</f>
        <v/>
      </c>
      <c r="N91" s="8">
        <f>IF($AA91="","",M91*Y91/100)</f>
        <v/>
      </c>
      <c r="O91">
        <f>IF($AA91="","",INDEX('Per Line'!$U$2:$U$7001,$AA91)&amp;"")</f>
        <v/>
      </c>
      <c r="P91" s="8">
        <f>IF($AA91="","",SUMIFS('Per Line'!$T$2:$T$7001,'Per Line'!$C$2:$C$7001,$A91,'Per Line'!$AL$2:$AL$7001,1))</f>
        <v/>
      </c>
      <c r="Q91">
        <f>IF($AA91="","",Settings!$C$7)</f>
        <v/>
      </c>
      <c r="R91" s="8">
        <f>IF($AA91="","",SUMIFS('Per Line'!$T$2:$T$7001,'Per Line'!$C$2:$C$7001,$A91,'Per Line'!$AK$2:$AK$7001,0,'Per Line'!$AL$2:$AL$7001,0))</f>
        <v/>
      </c>
      <c r="S91" s="8">
        <f>IF($AA91="","",R91*Q91)</f>
        <v/>
      </c>
      <c r="T91">
        <f>IF($AA91="","",Settings!$C$6)</f>
        <v/>
      </c>
      <c r="U91" s="8">
        <f>IF($AA91="","",SUMIFS('Per Line'!$T$2:$T$7001,'Per Line'!$C$2:$C$7001,$A91,'Per Line'!$AK$2:$AK$7001,1,'Per Line'!$AL$2:$AL$7001,0))</f>
        <v/>
      </c>
      <c r="V91" s="8">
        <f>IF($AA91="","",U91*T91)</f>
        <v/>
      </c>
      <c r="W91" s="8">
        <f>IF($AA91="","",V91+S91)</f>
        <v/>
      </c>
      <c r="X91" s="8">
        <f>IF($AA91="","",Y91-W91)</f>
        <v/>
      </c>
      <c r="Y91" s="8">
        <f>IF($AA91="","",R91+U91+P91)</f>
        <v/>
      </c>
      <c r="Z91" s="8">
        <f>IF($AA91="","",Y91-W91-N91)</f>
        <v/>
      </c>
      <c r="AA91" s="16">
        <f>IF(ROWS($AA$2:$AA91)&lt;=MAX('Per Line'!$AJ$2:$AJ$7001),MATCH(ROWS($AA$2:$AA91),'Per Line'!$AJ$2:$AJ$7001,0),"")</f>
        <v/>
      </c>
      <c r="AB91">
        <f>IF($AA91="","",C91&amp;"|"&amp;COUNTIF($C$2:$C91,C91))</f>
        <v/>
      </c>
    </row>
    <row r="92">
      <c r="A92">
        <f>IF($AA92="","",INDEX('Per Line'!$C$2:$C$7001,$AA92)&amp;"")</f>
        <v/>
      </c>
      <c r="B92" s="15" t="n"/>
      <c r="C92">
        <f>IF($AA92="","",IF(COUNTIF($I$2:$I$1301,I92)&lt;=Settings!$C$8,I92,I92&amp;" P"&amp;ROUNDUP(COUNTIF($I$2:$I92,I92)/Settings!$C$8,0)))</f>
        <v/>
      </c>
      <c r="D92">
        <f>IF($AA92="","",INDEX('Per Line'!$A$2:$A$7001,$AA92)&amp;"")</f>
        <v/>
      </c>
      <c r="E92">
        <f>IF($AA92="","",INDEX('Per Line'!$B$2:$B$7001,$AA92)&amp;"")</f>
        <v/>
      </c>
      <c r="F92">
        <f>IF($AA92="","",INDEX('Per Line'!$D$2:$D$7001,$AA92)&amp;"")</f>
        <v/>
      </c>
      <c r="G92" s="14">
        <f>IF($AA92="","",INDEX('Per Line'!$E$2:$E$7001,$AA92))</f>
        <v/>
      </c>
      <c r="H92">
        <f>IF($AA92="","",INDEX('Per Line'!$F$2:$F$7001,$AA92)&amp;"")</f>
        <v/>
      </c>
      <c r="I92">
        <f>IF($AA92="","",INDEX('Per Line'!$I$2:$I$7001,$AA92)&amp;"")</f>
        <v/>
      </c>
      <c r="J92">
        <f>IF($AA92="","",INDEX('Per Line'!$H$2:$H$7001,$AA92)&amp;"")</f>
        <v/>
      </c>
      <c r="K92">
        <f>IF($AA92="","",INDEX('Per Line'!$J$2:$J$7001,$AA92)&amp;"")</f>
        <v/>
      </c>
      <c r="L92">
        <f>IF($AA92="","",INDEX('Per Line'!$K$2:$K$7001,$AA92)&amp;"")</f>
        <v/>
      </c>
      <c r="M92">
        <f>IF($AA92="","",INDEX('Per Line'!$L$2:$L$7001,$AA92))</f>
        <v/>
      </c>
      <c r="N92" s="8">
        <f>IF($AA92="","",M92*Y92/100)</f>
        <v/>
      </c>
      <c r="O92">
        <f>IF($AA92="","",INDEX('Per Line'!$U$2:$U$7001,$AA92)&amp;"")</f>
        <v/>
      </c>
      <c r="P92" s="8">
        <f>IF($AA92="","",SUMIFS('Per Line'!$T$2:$T$7001,'Per Line'!$C$2:$C$7001,$A92,'Per Line'!$AL$2:$AL$7001,1))</f>
        <v/>
      </c>
      <c r="Q92">
        <f>IF($AA92="","",Settings!$C$7)</f>
        <v/>
      </c>
      <c r="R92" s="8">
        <f>IF($AA92="","",SUMIFS('Per Line'!$T$2:$T$7001,'Per Line'!$C$2:$C$7001,$A92,'Per Line'!$AK$2:$AK$7001,0,'Per Line'!$AL$2:$AL$7001,0))</f>
        <v/>
      </c>
      <c r="S92" s="8">
        <f>IF($AA92="","",R92*Q92)</f>
        <v/>
      </c>
      <c r="T92">
        <f>IF($AA92="","",Settings!$C$6)</f>
        <v/>
      </c>
      <c r="U92" s="8">
        <f>IF($AA92="","",SUMIFS('Per Line'!$T$2:$T$7001,'Per Line'!$C$2:$C$7001,$A92,'Per Line'!$AK$2:$AK$7001,1,'Per Line'!$AL$2:$AL$7001,0))</f>
        <v/>
      </c>
      <c r="V92" s="8">
        <f>IF($AA92="","",U92*T92)</f>
        <v/>
      </c>
      <c r="W92" s="8">
        <f>IF($AA92="","",V92+S92)</f>
        <v/>
      </c>
      <c r="X92" s="8">
        <f>IF($AA92="","",Y92-W92)</f>
        <v/>
      </c>
      <c r="Y92" s="8">
        <f>IF($AA92="","",R92+U92+P92)</f>
        <v/>
      </c>
      <c r="Z92" s="8">
        <f>IF($AA92="","",Y92-W92-N92)</f>
        <v/>
      </c>
      <c r="AA92" s="16">
        <f>IF(ROWS($AA$2:$AA92)&lt;=MAX('Per Line'!$AJ$2:$AJ$7001),MATCH(ROWS($AA$2:$AA92),'Per Line'!$AJ$2:$AJ$7001,0),"")</f>
        <v/>
      </c>
      <c r="AB92">
        <f>IF($AA92="","",C92&amp;"|"&amp;COUNTIF($C$2:$C92,C92))</f>
        <v/>
      </c>
    </row>
    <row r="93">
      <c r="A93">
        <f>IF($AA93="","",INDEX('Per Line'!$C$2:$C$7001,$AA93)&amp;"")</f>
        <v/>
      </c>
      <c r="B93" s="15" t="n"/>
      <c r="C93">
        <f>IF($AA93="","",IF(COUNTIF($I$2:$I$1301,I93)&lt;=Settings!$C$8,I93,I93&amp;" P"&amp;ROUNDUP(COUNTIF($I$2:$I93,I93)/Settings!$C$8,0)))</f>
        <v/>
      </c>
      <c r="D93">
        <f>IF($AA93="","",INDEX('Per Line'!$A$2:$A$7001,$AA93)&amp;"")</f>
        <v/>
      </c>
      <c r="E93">
        <f>IF($AA93="","",INDEX('Per Line'!$B$2:$B$7001,$AA93)&amp;"")</f>
        <v/>
      </c>
      <c r="F93">
        <f>IF($AA93="","",INDEX('Per Line'!$D$2:$D$7001,$AA93)&amp;"")</f>
        <v/>
      </c>
      <c r="G93" s="14">
        <f>IF($AA93="","",INDEX('Per Line'!$E$2:$E$7001,$AA93))</f>
        <v/>
      </c>
      <c r="H93">
        <f>IF($AA93="","",INDEX('Per Line'!$F$2:$F$7001,$AA93)&amp;"")</f>
        <v/>
      </c>
      <c r="I93">
        <f>IF($AA93="","",INDEX('Per Line'!$I$2:$I$7001,$AA93)&amp;"")</f>
        <v/>
      </c>
      <c r="J93">
        <f>IF($AA93="","",INDEX('Per Line'!$H$2:$H$7001,$AA93)&amp;"")</f>
        <v/>
      </c>
      <c r="K93">
        <f>IF($AA93="","",INDEX('Per Line'!$J$2:$J$7001,$AA93)&amp;"")</f>
        <v/>
      </c>
      <c r="L93">
        <f>IF($AA93="","",INDEX('Per Line'!$K$2:$K$7001,$AA93)&amp;"")</f>
        <v/>
      </c>
      <c r="M93">
        <f>IF($AA93="","",INDEX('Per Line'!$L$2:$L$7001,$AA93))</f>
        <v/>
      </c>
      <c r="N93" s="8">
        <f>IF($AA93="","",M93*Y93/100)</f>
        <v/>
      </c>
      <c r="O93">
        <f>IF($AA93="","",INDEX('Per Line'!$U$2:$U$7001,$AA93)&amp;"")</f>
        <v/>
      </c>
      <c r="P93" s="8">
        <f>IF($AA93="","",SUMIFS('Per Line'!$T$2:$T$7001,'Per Line'!$C$2:$C$7001,$A93,'Per Line'!$AL$2:$AL$7001,1))</f>
        <v/>
      </c>
      <c r="Q93">
        <f>IF($AA93="","",Settings!$C$7)</f>
        <v/>
      </c>
      <c r="R93" s="8">
        <f>IF($AA93="","",SUMIFS('Per Line'!$T$2:$T$7001,'Per Line'!$C$2:$C$7001,$A93,'Per Line'!$AK$2:$AK$7001,0,'Per Line'!$AL$2:$AL$7001,0))</f>
        <v/>
      </c>
      <c r="S93" s="8">
        <f>IF($AA93="","",R93*Q93)</f>
        <v/>
      </c>
      <c r="T93">
        <f>IF($AA93="","",Settings!$C$6)</f>
        <v/>
      </c>
      <c r="U93" s="8">
        <f>IF($AA93="","",SUMIFS('Per Line'!$T$2:$T$7001,'Per Line'!$C$2:$C$7001,$A93,'Per Line'!$AK$2:$AK$7001,1,'Per Line'!$AL$2:$AL$7001,0))</f>
        <v/>
      </c>
      <c r="V93" s="8">
        <f>IF($AA93="","",U93*T93)</f>
        <v/>
      </c>
      <c r="W93" s="8">
        <f>IF($AA93="","",V93+S93)</f>
        <v/>
      </c>
      <c r="X93" s="8">
        <f>IF($AA93="","",Y93-W93)</f>
        <v/>
      </c>
      <c r="Y93" s="8">
        <f>IF($AA93="","",R93+U93+P93)</f>
        <v/>
      </c>
      <c r="Z93" s="8">
        <f>IF($AA93="","",Y93-W93-N93)</f>
        <v/>
      </c>
      <c r="AA93" s="16">
        <f>IF(ROWS($AA$2:$AA93)&lt;=MAX('Per Line'!$AJ$2:$AJ$7001),MATCH(ROWS($AA$2:$AA93),'Per Line'!$AJ$2:$AJ$7001,0),"")</f>
        <v/>
      </c>
      <c r="AB93">
        <f>IF($AA93="","",C93&amp;"|"&amp;COUNTIF($C$2:$C93,C93))</f>
        <v/>
      </c>
    </row>
    <row r="94">
      <c r="A94">
        <f>IF($AA94="","",INDEX('Per Line'!$C$2:$C$7001,$AA94)&amp;"")</f>
        <v/>
      </c>
      <c r="B94" s="15" t="n"/>
      <c r="C94">
        <f>IF($AA94="","",IF(COUNTIF($I$2:$I$1301,I94)&lt;=Settings!$C$8,I94,I94&amp;" P"&amp;ROUNDUP(COUNTIF($I$2:$I94,I94)/Settings!$C$8,0)))</f>
        <v/>
      </c>
      <c r="D94">
        <f>IF($AA94="","",INDEX('Per Line'!$A$2:$A$7001,$AA94)&amp;"")</f>
        <v/>
      </c>
      <c r="E94">
        <f>IF($AA94="","",INDEX('Per Line'!$B$2:$B$7001,$AA94)&amp;"")</f>
        <v/>
      </c>
      <c r="F94">
        <f>IF($AA94="","",INDEX('Per Line'!$D$2:$D$7001,$AA94)&amp;"")</f>
        <v/>
      </c>
      <c r="G94" s="14">
        <f>IF($AA94="","",INDEX('Per Line'!$E$2:$E$7001,$AA94))</f>
        <v/>
      </c>
      <c r="H94">
        <f>IF($AA94="","",INDEX('Per Line'!$F$2:$F$7001,$AA94)&amp;"")</f>
        <v/>
      </c>
      <c r="I94">
        <f>IF($AA94="","",INDEX('Per Line'!$I$2:$I$7001,$AA94)&amp;"")</f>
        <v/>
      </c>
      <c r="J94">
        <f>IF($AA94="","",INDEX('Per Line'!$H$2:$H$7001,$AA94)&amp;"")</f>
        <v/>
      </c>
      <c r="K94">
        <f>IF($AA94="","",INDEX('Per Line'!$J$2:$J$7001,$AA94)&amp;"")</f>
        <v/>
      </c>
      <c r="L94">
        <f>IF($AA94="","",INDEX('Per Line'!$K$2:$K$7001,$AA94)&amp;"")</f>
        <v/>
      </c>
      <c r="M94">
        <f>IF($AA94="","",INDEX('Per Line'!$L$2:$L$7001,$AA94))</f>
        <v/>
      </c>
      <c r="N94" s="8">
        <f>IF($AA94="","",M94*Y94/100)</f>
        <v/>
      </c>
      <c r="O94">
        <f>IF($AA94="","",INDEX('Per Line'!$U$2:$U$7001,$AA94)&amp;"")</f>
        <v/>
      </c>
      <c r="P94" s="8">
        <f>IF($AA94="","",SUMIFS('Per Line'!$T$2:$T$7001,'Per Line'!$C$2:$C$7001,$A94,'Per Line'!$AL$2:$AL$7001,1))</f>
        <v/>
      </c>
      <c r="Q94">
        <f>IF($AA94="","",Settings!$C$7)</f>
        <v/>
      </c>
      <c r="R94" s="8">
        <f>IF($AA94="","",SUMIFS('Per Line'!$T$2:$T$7001,'Per Line'!$C$2:$C$7001,$A94,'Per Line'!$AK$2:$AK$7001,0,'Per Line'!$AL$2:$AL$7001,0))</f>
        <v/>
      </c>
      <c r="S94" s="8">
        <f>IF($AA94="","",R94*Q94)</f>
        <v/>
      </c>
      <c r="T94">
        <f>IF($AA94="","",Settings!$C$6)</f>
        <v/>
      </c>
      <c r="U94" s="8">
        <f>IF($AA94="","",SUMIFS('Per Line'!$T$2:$T$7001,'Per Line'!$C$2:$C$7001,$A94,'Per Line'!$AK$2:$AK$7001,1,'Per Line'!$AL$2:$AL$7001,0))</f>
        <v/>
      </c>
      <c r="V94" s="8">
        <f>IF($AA94="","",U94*T94)</f>
        <v/>
      </c>
      <c r="W94" s="8">
        <f>IF($AA94="","",V94+S94)</f>
        <v/>
      </c>
      <c r="X94" s="8">
        <f>IF($AA94="","",Y94-W94)</f>
        <v/>
      </c>
      <c r="Y94" s="8">
        <f>IF($AA94="","",R94+U94+P94)</f>
        <v/>
      </c>
      <c r="Z94" s="8">
        <f>IF($AA94="","",Y94-W94-N94)</f>
        <v/>
      </c>
      <c r="AA94" s="16">
        <f>IF(ROWS($AA$2:$AA94)&lt;=MAX('Per Line'!$AJ$2:$AJ$7001),MATCH(ROWS($AA$2:$AA94),'Per Line'!$AJ$2:$AJ$7001,0),"")</f>
        <v/>
      </c>
      <c r="AB94">
        <f>IF($AA94="","",C94&amp;"|"&amp;COUNTIF($C$2:$C94,C94))</f>
        <v/>
      </c>
    </row>
    <row r="95">
      <c r="A95">
        <f>IF($AA95="","",INDEX('Per Line'!$C$2:$C$7001,$AA95)&amp;"")</f>
        <v/>
      </c>
      <c r="B95" s="15" t="n"/>
      <c r="C95">
        <f>IF($AA95="","",IF(COUNTIF($I$2:$I$1301,I95)&lt;=Settings!$C$8,I95,I95&amp;" P"&amp;ROUNDUP(COUNTIF($I$2:$I95,I95)/Settings!$C$8,0)))</f>
        <v/>
      </c>
      <c r="D95">
        <f>IF($AA95="","",INDEX('Per Line'!$A$2:$A$7001,$AA95)&amp;"")</f>
        <v/>
      </c>
      <c r="E95">
        <f>IF($AA95="","",INDEX('Per Line'!$B$2:$B$7001,$AA95)&amp;"")</f>
        <v/>
      </c>
      <c r="F95">
        <f>IF($AA95="","",INDEX('Per Line'!$D$2:$D$7001,$AA95)&amp;"")</f>
        <v/>
      </c>
      <c r="G95" s="14">
        <f>IF($AA95="","",INDEX('Per Line'!$E$2:$E$7001,$AA95))</f>
        <v/>
      </c>
      <c r="H95">
        <f>IF($AA95="","",INDEX('Per Line'!$F$2:$F$7001,$AA95)&amp;"")</f>
        <v/>
      </c>
      <c r="I95">
        <f>IF($AA95="","",INDEX('Per Line'!$I$2:$I$7001,$AA95)&amp;"")</f>
        <v/>
      </c>
      <c r="J95">
        <f>IF($AA95="","",INDEX('Per Line'!$H$2:$H$7001,$AA95)&amp;"")</f>
        <v/>
      </c>
      <c r="K95">
        <f>IF($AA95="","",INDEX('Per Line'!$J$2:$J$7001,$AA95)&amp;"")</f>
        <v/>
      </c>
      <c r="L95">
        <f>IF($AA95="","",INDEX('Per Line'!$K$2:$K$7001,$AA95)&amp;"")</f>
        <v/>
      </c>
      <c r="M95">
        <f>IF($AA95="","",INDEX('Per Line'!$L$2:$L$7001,$AA95))</f>
        <v/>
      </c>
      <c r="N95" s="8">
        <f>IF($AA95="","",M95*Y95/100)</f>
        <v/>
      </c>
      <c r="O95">
        <f>IF($AA95="","",INDEX('Per Line'!$U$2:$U$7001,$AA95)&amp;"")</f>
        <v/>
      </c>
      <c r="P95" s="8">
        <f>IF($AA95="","",SUMIFS('Per Line'!$T$2:$T$7001,'Per Line'!$C$2:$C$7001,$A95,'Per Line'!$AL$2:$AL$7001,1))</f>
        <v/>
      </c>
      <c r="Q95">
        <f>IF($AA95="","",Settings!$C$7)</f>
        <v/>
      </c>
      <c r="R95" s="8">
        <f>IF($AA95="","",SUMIFS('Per Line'!$T$2:$T$7001,'Per Line'!$C$2:$C$7001,$A95,'Per Line'!$AK$2:$AK$7001,0,'Per Line'!$AL$2:$AL$7001,0))</f>
        <v/>
      </c>
      <c r="S95" s="8">
        <f>IF($AA95="","",R95*Q95)</f>
        <v/>
      </c>
      <c r="T95">
        <f>IF($AA95="","",Settings!$C$6)</f>
        <v/>
      </c>
      <c r="U95" s="8">
        <f>IF($AA95="","",SUMIFS('Per Line'!$T$2:$T$7001,'Per Line'!$C$2:$C$7001,$A95,'Per Line'!$AK$2:$AK$7001,1,'Per Line'!$AL$2:$AL$7001,0))</f>
        <v/>
      </c>
      <c r="V95" s="8">
        <f>IF($AA95="","",U95*T95)</f>
        <v/>
      </c>
      <c r="W95" s="8">
        <f>IF($AA95="","",V95+S95)</f>
        <v/>
      </c>
      <c r="X95" s="8">
        <f>IF($AA95="","",Y95-W95)</f>
        <v/>
      </c>
      <c r="Y95" s="8">
        <f>IF($AA95="","",R95+U95+P95)</f>
        <v/>
      </c>
      <c r="Z95" s="8">
        <f>IF($AA95="","",Y95-W95-N95)</f>
        <v/>
      </c>
      <c r="AA95" s="16">
        <f>IF(ROWS($AA$2:$AA95)&lt;=MAX('Per Line'!$AJ$2:$AJ$7001),MATCH(ROWS($AA$2:$AA95),'Per Line'!$AJ$2:$AJ$7001,0),"")</f>
        <v/>
      </c>
      <c r="AB95">
        <f>IF($AA95="","",C95&amp;"|"&amp;COUNTIF($C$2:$C95,C95))</f>
        <v/>
      </c>
    </row>
    <row r="96">
      <c r="A96">
        <f>IF($AA96="","",INDEX('Per Line'!$C$2:$C$7001,$AA96)&amp;"")</f>
        <v/>
      </c>
      <c r="B96" s="15" t="n"/>
      <c r="C96">
        <f>IF($AA96="","",IF(COUNTIF($I$2:$I$1301,I96)&lt;=Settings!$C$8,I96,I96&amp;" P"&amp;ROUNDUP(COUNTIF($I$2:$I96,I96)/Settings!$C$8,0)))</f>
        <v/>
      </c>
      <c r="D96">
        <f>IF($AA96="","",INDEX('Per Line'!$A$2:$A$7001,$AA96)&amp;"")</f>
        <v/>
      </c>
      <c r="E96">
        <f>IF($AA96="","",INDEX('Per Line'!$B$2:$B$7001,$AA96)&amp;"")</f>
        <v/>
      </c>
      <c r="F96">
        <f>IF($AA96="","",INDEX('Per Line'!$D$2:$D$7001,$AA96)&amp;"")</f>
        <v/>
      </c>
      <c r="G96" s="14">
        <f>IF($AA96="","",INDEX('Per Line'!$E$2:$E$7001,$AA96))</f>
        <v/>
      </c>
      <c r="H96">
        <f>IF($AA96="","",INDEX('Per Line'!$F$2:$F$7001,$AA96)&amp;"")</f>
        <v/>
      </c>
      <c r="I96">
        <f>IF($AA96="","",INDEX('Per Line'!$I$2:$I$7001,$AA96)&amp;"")</f>
        <v/>
      </c>
      <c r="J96">
        <f>IF($AA96="","",INDEX('Per Line'!$H$2:$H$7001,$AA96)&amp;"")</f>
        <v/>
      </c>
      <c r="K96">
        <f>IF($AA96="","",INDEX('Per Line'!$J$2:$J$7001,$AA96)&amp;"")</f>
        <v/>
      </c>
      <c r="L96">
        <f>IF($AA96="","",INDEX('Per Line'!$K$2:$K$7001,$AA96)&amp;"")</f>
        <v/>
      </c>
      <c r="M96">
        <f>IF($AA96="","",INDEX('Per Line'!$L$2:$L$7001,$AA96))</f>
        <v/>
      </c>
      <c r="N96" s="8">
        <f>IF($AA96="","",M96*Y96/100)</f>
        <v/>
      </c>
      <c r="O96">
        <f>IF($AA96="","",INDEX('Per Line'!$U$2:$U$7001,$AA96)&amp;"")</f>
        <v/>
      </c>
      <c r="P96" s="8">
        <f>IF($AA96="","",SUMIFS('Per Line'!$T$2:$T$7001,'Per Line'!$C$2:$C$7001,$A96,'Per Line'!$AL$2:$AL$7001,1))</f>
        <v/>
      </c>
      <c r="Q96">
        <f>IF($AA96="","",Settings!$C$7)</f>
        <v/>
      </c>
      <c r="R96" s="8">
        <f>IF($AA96="","",SUMIFS('Per Line'!$T$2:$T$7001,'Per Line'!$C$2:$C$7001,$A96,'Per Line'!$AK$2:$AK$7001,0,'Per Line'!$AL$2:$AL$7001,0))</f>
        <v/>
      </c>
      <c r="S96" s="8">
        <f>IF($AA96="","",R96*Q96)</f>
        <v/>
      </c>
      <c r="T96">
        <f>IF($AA96="","",Settings!$C$6)</f>
        <v/>
      </c>
      <c r="U96" s="8">
        <f>IF($AA96="","",SUMIFS('Per Line'!$T$2:$T$7001,'Per Line'!$C$2:$C$7001,$A96,'Per Line'!$AK$2:$AK$7001,1,'Per Line'!$AL$2:$AL$7001,0))</f>
        <v/>
      </c>
      <c r="V96" s="8">
        <f>IF($AA96="","",U96*T96)</f>
        <v/>
      </c>
      <c r="W96" s="8">
        <f>IF($AA96="","",V96+S96)</f>
        <v/>
      </c>
      <c r="X96" s="8">
        <f>IF($AA96="","",Y96-W96)</f>
        <v/>
      </c>
      <c r="Y96" s="8">
        <f>IF($AA96="","",R96+U96+P96)</f>
        <v/>
      </c>
      <c r="Z96" s="8">
        <f>IF($AA96="","",Y96-W96-N96)</f>
        <v/>
      </c>
      <c r="AA96" s="16">
        <f>IF(ROWS($AA$2:$AA96)&lt;=MAX('Per Line'!$AJ$2:$AJ$7001),MATCH(ROWS($AA$2:$AA96),'Per Line'!$AJ$2:$AJ$7001,0),"")</f>
        <v/>
      </c>
      <c r="AB96">
        <f>IF($AA96="","",C96&amp;"|"&amp;COUNTIF($C$2:$C96,C96))</f>
        <v/>
      </c>
    </row>
    <row r="97">
      <c r="A97">
        <f>IF($AA97="","",INDEX('Per Line'!$C$2:$C$7001,$AA97)&amp;"")</f>
        <v/>
      </c>
      <c r="B97" s="15" t="n"/>
      <c r="C97">
        <f>IF($AA97="","",IF(COUNTIF($I$2:$I$1301,I97)&lt;=Settings!$C$8,I97,I97&amp;" P"&amp;ROUNDUP(COUNTIF($I$2:$I97,I97)/Settings!$C$8,0)))</f>
        <v/>
      </c>
      <c r="D97">
        <f>IF($AA97="","",INDEX('Per Line'!$A$2:$A$7001,$AA97)&amp;"")</f>
        <v/>
      </c>
      <c r="E97">
        <f>IF($AA97="","",INDEX('Per Line'!$B$2:$B$7001,$AA97)&amp;"")</f>
        <v/>
      </c>
      <c r="F97">
        <f>IF($AA97="","",INDEX('Per Line'!$D$2:$D$7001,$AA97)&amp;"")</f>
        <v/>
      </c>
      <c r="G97" s="14">
        <f>IF($AA97="","",INDEX('Per Line'!$E$2:$E$7001,$AA97))</f>
        <v/>
      </c>
      <c r="H97">
        <f>IF($AA97="","",INDEX('Per Line'!$F$2:$F$7001,$AA97)&amp;"")</f>
        <v/>
      </c>
      <c r="I97">
        <f>IF($AA97="","",INDEX('Per Line'!$I$2:$I$7001,$AA97)&amp;"")</f>
        <v/>
      </c>
      <c r="J97">
        <f>IF($AA97="","",INDEX('Per Line'!$H$2:$H$7001,$AA97)&amp;"")</f>
        <v/>
      </c>
      <c r="K97">
        <f>IF($AA97="","",INDEX('Per Line'!$J$2:$J$7001,$AA97)&amp;"")</f>
        <v/>
      </c>
      <c r="L97">
        <f>IF($AA97="","",INDEX('Per Line'!$K$2:$K$7001,$AA97)&amp;"")</f>
        <v/>
      </c>
      <c r="M97">
        <f>IF($AA97="","",INDEX('Per Line'!$L$2:$L$7001,$AA97))</f>
        <v/>
      </c>
      <c r="N97" s="8">
        <f>IF($AA97="","",M97*Y97/100)</f>
        <v/>
      </c>
      <c r="O97">
        <f>IF($AA97="","",INDEX('Per Line'!$U$2:$U$7001,$AA97)&amp;"")</f>
        <v/>
      </c>
      <c r="P97" s="8">
        <f>IF($AA97="","",SUMIFS('Per Line'!$T$2:$T$7001,'Per Line'!$C$2:$C$7001,$A97,'Per Line'!$AL$2:$AL$7001,1))</f>
        <v/>
      </c>
      <c r="Q97">
        <f>IF($AA97="","",Settings!$C$7)</f>
        <v/>
      </c>
      <c r="R97" s="8">
        <f>IF($AA97="","",SUMIFS('Per Line'!$T$2:$T$7001,'Per Line'!$C$2:$C$7001,$A97,'Per Line'!$AK$2:$AK$7001,0,'Per Line'!$AL$2:$AL$7001,0))</f>
        <v/>
      </c>
      <c r="S97" s="8">
        <f>IF($AA97="","",R97*Q97)</f>
        <v/>
      </c>
      <c r="T97">
        <f>IF($AA97="","",Settings!$C$6)</f>
        <v/>
      </c>
      <c r="U97" s="8">
        <f>IF($AA97="","",SUMIFS('Per Line'!$T$2:$T$7001,'Per Line'!$C$2:$C$7001,$A97,'Per Line'!$AK$2:$AK$7001,1,'Per Line'!$AL$2:$AL$7001,0))</f>
        <v/>
      </c>
      <c r="V97" s="8">
        <f>IF($AA97="","",U97*T97)</f>
        <v/>
      </c>
      <c r="W97" s="8">
        <f>IF($AA97="","",V97+S97)</f>
        <v/>
      </c>
      <c r="X97" s="8">
        <f>IF($AA97="","",Y97-W97)</f>
        <v/>
      </c>
      <c r="Y97" s="8">
        <f>IF($AA97="","",R97+U97+P97)</f>
        <v/>
      </c>
      <c r="Z97" s="8">
        <f>IF($AA97="","",Y97-W97-N97)</f>
        <v/>
      </c>
      <c r="AA97" s="16">
        <f>IF(ROWS($AA$2:$AA97)&lt;=MAX('Per Line'!$AJ$2:$AJ$7001),MATCH(ROWS($AA$2:$AA97),'Per Line'!$AJ$2:$AJ$7001,0),"")</f>
        <v/>
      </c>
      <c r="AB97">
        <f>IF($AA97="","",C97&amp;"|"&amp;COUNTIF($C$2:$C97,C97))</f>
        <v/>
      </c>
    </row>
    <row r="98">
      <c r="A98">
        <f>IF($AA98="","",INDEX('Per Line'!$C$2:$C$7001,$AA98)&amp;"")</f>
        <v/>
      </c>
      <c r="B98" s="15" t="n"/>
      <c r="C98">
        <f>IF($AA98="","",IF(COUNTIF($I$2:$I$1301,I98)&lt;=Settings!$C$8,I98,I98&amp;" P"&amp;ROUNDUP(COUNTIF($I$2:$I98,I98)/Settings!$C$8,0)))</f>
        <v/>
      </c>
      <c r="D98">
        <f>IF($AA98="","",INDEX('Per Line'!$A$2:$A$7001,$AA98)&amp;"")</f>
        <v/>
      </c>
      <c r="E98">
        <f>IF($AA98="","",INDEX('Per Line'!$B$2:$B$7001,$AA98)&amp;"")</f>
        <v/>
      </c>
      <c r="F98">
        <f>IF($AA98="","",INDEX('Per Line'!$D$2:$D$7001,$AA98)&amp;"")</f>
        <v/>
      </c>
      <c r="G98" s="14">
        <f>IF($AA98="","",INDEX('Per Line'!$E$2:$E$7001,$AA98))</f>
        <v/>
      </c>
      <c r="H98">
        <f>IF($AA98="","",INDEX('Per Line'!$F$2:$F$7001,$AA98)&amp;"")</f>
        <v/>
      </c>
      <c r="I98">
        <f>IF($AA98="","",INDEX('Per Line'!$I$2:$I$7001,$AA98)&amp;"")</f>
        <v/>
      </c>
      <c r="J98">
        <f>IF($AA98="","",INDEX('Per Line'!$H$2:$H$7001,$AA98)&amp;"")</f>
        <v/>
      </c>
      <c r="K98">
        <f>IF($AA98="","",INDEX('Per Line'!$J$2:$J$7001,$AA98)&amp;"")</f>
        <v/>
      </c>
      <c r="L98">
        <f>IF($AA98="","",INDEX('Per Line'!$K$2:$K$7001,$AA98)&amp;"")</f>
        <v/>
      </c>
      <c r="M98">
        <f>IF($AA98="","",INDEX('Per Line'!$L$2:$L$7001,$AA98))</f>
        <v/>
      </c>
      <c r="N98" s="8">
        <f>IF($AA98="","",M98*Y98/100)</f>
        <v/>
      </c>
      <c r="O98">
        <f>IF($AA98="","",INDEX('Per Line'!$U$2:$U$7001,$AA98)&amp;"")</f>
        <v/>
      </c>
      <c r="P98" s="8">
        <f>IF($AA98="","",SUMIFS('Per Line'!$T$2:$T$7001,'Per Line'!$C$2:$C$7001,$A98,'Per Line'!$AL$2:$AL$7001,1))</f>
        <v/>
      </c>
      <c r="Q98">
        <f>IF($AA98="","",Settings!$C$7)</f>
        <v/>
      </c>
      <c r="R98" s="8">
        <f>IF($AA98="","",SUMIFS('Per Line'!$T$2:$T$7001,'Per Line'!$C$2:$C$7001,$A98,'Per Line'!$AK$2:$AK$7001,0,'Per Line'!$AL$2:$AL$7001,0))</f>
        <v/>
      </c>
      <c r="S98" s="8">
        <f>IF($AA98="","",R98*Q98)</f>
        <v/>
      </c>
      <c r="T98">
        <f>IF($AA98="","",Settings!$C$6)</f>
        <v/>
      </c>
      <c r="U98" s="8">
        <f>IF($AA98="","",SUMIFS('Per Line'!$T$2:$T$7001,'Per Line'!$C$2:$C$7001,$A98,'Per Line'!$AK$2:$AK$7001,1,'Per Line'!$AL$2:$AL$7001,0))</f>
        <v/>
      </c>
      <c r="V98" s="8">
        <f>IF($AA98="","",U98*T98)</f>
        <v/>
      </c>
      <c r="W98" s="8">
        <f>IF($AA98="","",V98+S98)</f>
        <v/>
      </c>
      <c r="X98" s="8">
        <f>IF($AA98="","",Y98-W98)</f>
        <v/>
      </c>
      <c r="Y98" s="8">
        <f>IF($AA98="","",R98+U98+P98)</f>
        <v/>
      </c>
      <c r="Z98" s="8">
        <f>IF($AA98="","",Y98-W98-N98)</f>
        <v/>
      </c>
      <c r="AA98" s="16">
        <f>IF(ROWS($AA$2:$AA98)&lt;=MAX('Per Line'!$AJ$2:$AJ$7001),MATCH(ROWS($AA$2:$AA98),'Per Line'!$AJ$2:$AJ$7001,0),"")</f>
        <v/>
      </c>
      <c r="AB98">
        <f>IF($AA98="","",C98&amp;"|"&amp;COUNTIF($C$2:$C98,C98))</f>
        <v/>
      </c>
    </row>
    <row r="99">
      <c r="A99">
        <f>IF($AA99="","",INDEX('Per Line'!$C$2:$C$7001,$AA99)&amp;"")</f>
        <v/>
      </c>
      <c r="B99" s="15" t="n"/>
      <c r="C99">
        <f>IF($AA99="","",IF(COUNTIF($I$2:$I$1301,I99)&lt;=Settings!$C$8,I99,I99&amp;" P"&amp;ROUNDUP(COUNTIF($I$2:$I99,I99)/Settings!$C$8,0)))</f>
        <v/>
      </c>
      <c r="D99">
        <f>IF($AA99="","",INDEX('Per Line'!$A$2:$A$7001,$AA99)&amp;"")</f>
        <v/>
      </c>
      <c r="E99">
        <f>IF($AA99="","",INDEX('Per Line'!$B$2:$B$7001,$AA99)&amp;"")</f>
        <v/>
      </c>
      <c r="F99">
        <f>IF($AA99="","",INDEX('Per Line'!$D$2:$D$7001,$AA99)&amp;"")</f>
        <v/>
      </c>
      <c r="G99" s="14">
        <f>IF($AA99="","",INDEX('Per Line'!$E$2:$E$7001,$AA99))</f>
        <v/>
      </c>
      <c r="H99">
        <f>IF($AA99="","",INDEX('Per Line'!$F$2:$F$7001,$AA99)&amp;"")</f>
        <v/>
      </c>
      <c r="I99">
        <f>IF($AA99="","",INDEX('Per Line'!$I$2:$I$7001,$AA99)&amp;"")</f>
        <v/>
      </c>
      <c r="J99">
        <f>IF($AA99="","",INDEX('Per Line'!$H$2:$H$7001,$AA99)&amp;"")</f>
        <v/>
      </c>
      <c r="K99">
        <f>IF($AA99="","",INDEX('Per Line'!$J$2:$J$7001,$AA99)&amp;"")</f>
        <v/>
      </c>
      <c r="L99">
        <f>IF($AA99="","",INDEX('Per Line'!$K$2:$K$7001,$AA99)&amp;"")</f>
        <v/>
      </c>
      <c r="M99">
        <f>IF($AA99="","",INDEX('Per Line'!$L$2:$L$7001,$AA99))</f>
        <v/>
      </c>
      <c r="N99" s="8">
        <f>IF($AA99="","",M99*Y99/100)</f>
        <v/>
      </c>
      <c r="O99">
        <f>IF($AA99="","",INDEX('Per Line'!$U$2:$U$7001,$AA99)&amp;"")</f>
        <v/>
      </c>
      <c r="P99" s="8">
        <f>IF($AA99="","",SUMIFS('Per Line'!$T$2:$T$7001,'Per Line'!$C$2:$C$7001,$A99,'Per Line'!$AL$2:$AL$7001,1))</f>
        <v/>
      </c>
      <c r="Q99">
        <f>IF($AA99="","",Settings!$C$7)</f>
        <v/>
      </c>
      <c r="R99" s="8">
        <f>IF($AA99="","",SUMIFS('Per Line'!$T$2:$T$7001,'Per Line'!$C$2:$C$7001,$A99,'Per Line'!$AK$2:$AK$7001,0,'Per Line'!$AL$2:$AL$7001,0))</f>
        <v/>
      </c>
      <c r="S99" s="8">
        <f>IF($AA99="","",R99*Q99)</f>
        <v/>
      </c>
      <c r="T99">
        <f>IF($AA99="","",Settings!$C$6)</f>
        <v/>
      </c>
      <c r="U99" s="8">
        <f>IF($AA99="","",SUMIFS('Per Line'!$T$2:$T$7001,'Per Line'!$C$2:$C$7001,$A99,'Per Line'!$AK$2:$AK$7001,1,'Per Line'!$AL$2:$AL$7001,0))</f>
        <v/>
      </c>
      <c r="V99" s="8">
        <f>IF($AA99="","",U99*T99)</f>
        <v/>
      </c>
      <c r="W99" s="8">
        <f>IF($AA99="","",V99+S99)</f>
        <v/>
      </c>
      <c r="X99" s="8">
        <f>IF($AA99="","",Y99-W99)</f>
        <v/>
      </c>
      <c r="Y99" s="8">
        <f>IF($AA99="","",R99+U99+P99)</f>
        <v/>
      </c>
      <c r="Z99" s="8">
        <f>IF($AA99="","",Y99-W99-N99)</f>
        <v/>
      </c>
      <c r="AA99" s="16">
        <f>IF(ROWS($AA$2:$AA99)&lt;=MAX('Per Line'!$AJ$2:$AJ$7001),MATCH(ROWS($AA$2:$AA99),'Per Line'!$AJ$2:$AJ$7001,0),"")</f>
        <v/>
      </c>
      <c r="AB99">
        <f>IF($AA99="","",C99&amp;"|"&amp;COUNTIF($C$2:$C99,C99))</f>
        <v/>
      </c>
    </row>
    <row r="100">
      <c r="A100">
        <f>IF($AA100="","",INDEX('Per Line'!$C$2:$C$7001,$AA100)&amp;"")</f>
        <v/>
      </c>
      <c r="B100" s="15" t="n"/>
      <c r="C100">
        <f>IF($AA100="","",IF(COUNTIF($I$2:$I$1301,I100)&lt;=Settings!$C$8,I100,I100&amp;" P"&amp;ROUNDUP(COUNTIF($I$2:$I100,I100)/Settings!$C$8,0)))</f>
        <v/>
      </c>
      <c r="D100">
        <f>IF($AA100="","",INDEX('Per Line'!$A$2:$A$7001,$AA100)&amp;"")</f>
        <v/>
      </c>
      <c r="E100">
        <f>IF($AA100="","",INDEX('Per Line'!$B$2:$B$7001,$AA100)&amp;"")</f>
        <v/>
      </c>
      <c r="F100">
        <f>IF($AA100="","",INDEX('Per Line'!$D$2:$D$7001,$AA100)&amp;"")</f>
        <v/>
      </c>
      <c r="G100" s="14">
        <f>IF($AA100="","",INDEX('Per Line'!$E$2:$E$7001,$AA100))</f>
        <v/>
      </c>
      <c r="H100">
        <f>IF($AA100="","",INDEX('Per Line'!$F$2:$F$7001,$AA100)&amp;"")</f>
        <v/>
      </c>
      <c r="I100">
        <f>IF($AA100="","",INDEX('Per Line'!$I$2:$I$7001,$AA100)&amp;"")</f>
        <v/>
      </c>
      <c r="J100">
        <f>IF($AA100="","",INDEX('Per Line'!$H$2:$H$7001,$AA100)&amp;"")</f>
        <v/>
      </c>
      <c r="K100">
        <f>IF($AA100="","",INDEX('Per Line'!$J$2:$J$7001,$AA100)&amp;"")</f>
        <v/>
      </c>
      <c r="L100">
        <f>IF($AA100="","",INDEX('Per Line'!$K$2:$K$7001,$AA100)&amp;"")</f>
        <v/>
      </c>
      <c r="M100">
        <f>IF($AA100="","",INDEX('Per Line'!$L$2:$L$7001,$AA100))</f>
        <v/>
      </c>
      <c r="N100" s="8">
        <f>IF($AA100="","",M100*Y100/100)</f>
        <v/>
      </c>
      <c r="O100">
        <f>IF($AA100="","",INDEX('Per Line'!$U$2:$U$7001,$AA100)&amp;"")</f>
        <v/>
      </c>
      <c r="P100" s="8">
        <f>IF($AA100="","",SUMIFS('Per Line'!$T$2:$T$7001,'Per Line'!$C$2:$C$7001,$A100,'Per Line'!$AL$2:$AL$7001,1))</f>
        <v/>
      </c>
      <c r="Q100">
        <f>IF($AA100="","",Settings!$C$7)</f>
        <v/>
      </c>
      <c r="R100" s="8">
        <f>IF($AA100="","",SUMIFS('Per Line'!$T$2:$T$7001,'Per Line'!$C$2:$C$7001,$A100,'Per Line'!$AK$2:$AK$7001,0,'Per Line'!$AL$2:$AL$7001,0))</f>
        <v/>
      </c>
      <c r="S100" s="8">
        <f>IF($AA100="","",R100*Q100)</f>
        <v/>
      </c>
      <c r="T100">
        <f>IF($AA100="","",Settings!$C$6)</f>
        <v/>
      </c>
      <c r="U100" s="8">
        <f>IF($AA100="","",SUMIFS('Per Line'!$T$2:$T$7001,'Per Line'!$C$2:$C$7001,$A100,'Per Line'!$AK$2:$AK$7001,1,'Per Line'!$AL$2:$AL$7001,0))</f>
        <v/>
      </c>
      <c r="V100" s="8">
        <f>IF($AA100="","",U100*T100)</f>
        <v/>
      </c>
      <c r="W100" s="8">
        <f>IF($AA100="","",V100+S100)</f>
        <v/>
      </c>
      <c r="X100" s="8">
        <f>IF($AA100="","",Y100-W100)</f>
        <v/>
      </c>
      <c r="Y100" s="8">
        <f>IF($AA100="","",R100+U100+P100)</f>
        <v/>
      </c>
      <c r="Z100" s="8">
        <f>IF($AA100="","",Y100-W100-N100)</f>
        <v/>
      </c>
      <c r="AA100" s="16">
        <f>IF(ROWS($AA$2:$AA100)&lt;=MAX('Per Line'!$AJ$2:$AJ$7001),MATCH(ROWS($AA$2:$AA100),'Per Line'!$AJ$2:$AJ$7001,0),"")</f>
        <v/>
      </c>
      <c r="AB100">
        <f>IF($AA100="","",C100&amp;"|"&amp;COUNTIF($C$2:$C100,C100))</f>
        <v/>
      </c>
    </row>
    <row r="101">
      <c r="A101">
        <f>IF($AA101="","",INDEX('Per Line'!$C$2:$C$7001,$AA101)&amp;"")</f>
        <v/>
      </c>
      <c r="B101" s="15" t="n"/>
      <c r="C101">
        <f>IF($AA101="","",IF(COUNTIF($I$2:$I$1301,I101)&lt;=Settings!$C$8,I101,I101&amp;" P"&amp;ROUNDUP(COUNTIF($I$2:$I101,I101)/Settings!$C$8,0)))</f>
        <v/>
      </c>
      <c r="D101">
        <f>IF($AA101="","",INDEX('Per Line'!$A$2:$A$7001,$AA101)&amp;"")</f>
        <v/>
      </c>
      <c r="E101">
        <f>IF($AA101="","",INDEX('Per Line'!$B$2:$B$7001,$AA101)&amp;"")</f>
        <v/>
      </c>
      <c r="F101">
        <f>IF($AA101="","",INDEX('Per Line'!$D$2:$D$7001,$AA101)&amp;"")</f>
        <v/>
      </c>
      <c r="G101" s="14">
        <f>IF($AA101="","",INDEX('Per Line'!$E$2:$E$7001,$AA101))</f>
        <v/>
      </c>
      <c r="H101">
        <f>IF($AA101="","",INDEX('Per Line'!$F$2:$F$7001,$AA101)&amp;"")</f>
        <v/>
      </c>
      <c r="I101">
        <f>IF($AA101="","",INDEX('Per Line'!$I$2:$I$7001,$AA101)&amp;"")</f>
        <v/>
      </c>
      <c r="J101">
        <f>IF($AA101="","",INDEX('Per Line'!$H$2:$H$7001,$AA101)&amp;"")</f>
        <v/>
      </c>
      <c r="K101">
        <f>IF($AA101="","",INDEX('Per Line'!$J$2:$J$7001,$AA101)&amp;"")</f>
        <v/>
      </c>
      <c r="L101">
        <f>IF($AA101="","",INDEX('Per Line'!$K$2:$K$7001,$AA101)&amp;"")</f>
        <v/>
      </c>
      <c r="M101">
        <f>IF($AA101="","",INDEX('Per Line'!$L$2:$L$7001,$AA101))</f>
        <v/>
      </c>
      <c r="N101" s="8">
        <f>IF($AA101="","",M101*Y101/100)</f>
        <v/>
      </c>
      <c r="O101">
        <f>IF($AA101="","",INDEX('Per Line'!$U$2:$U$7001,$AA101)&amp;"")</f>
        <v/>
      </c>
      <c r="P101" s="8">
        <f>IF($AA101="","",SUMIFS('Per Line'!$T$2:$T$7001,'Per Line'!$C$2:$C$7001,$A101,'Per Line'!$AL$2:$AL$7001,1))</f>
        <v/>
      </c>
      <c r="Q101">
        <f>IF($AA101="","",Settings!$C$7)</f>
        <v/>
      </c>
      <c r="R101" s="8">
        <f>IF($AA101="","",SUMIFS('Per Line'!$T$2:$T$7001,'Per Line'!$C$2:$C$7001,$A101,'Per Line'!$AK$2:$AK$7001,0,'Per Line'!$AL$2:$AL$7001,0))</f>
        <v/>
      </c>
      <c r="S101" s="8">
        <f>IF($AA101="","",R101*Q101)</f>
        <v/>
      </c>
      <c r="T101">
        <f>IF($AA101="","",Settings!$C$6)</f>
        <v/>
      </c>
      <c r="U101" s="8">
        <f>IF($AA101="","",SUMIFS('Per Line'!$T$2:$T$7001,'Per Line'!$C$2:$C$7001,$A101,'Per Line'!$AK$2:$AK$7001,1,'Per Line'!$AL$2:$AL$7001,0))</f>
        <v/>
      </c>
      <c r="V101" s="8">
        <f>IF($AA101="","",U101*T101)</f>
        <v/>
      </c>
      <c r="W101" s="8">
        <f>IF($AA101="","",V101+S101)</f>
        <v/>
      </c>
      <c r="X101" s="8">
        <f>IF($AA101="","",Y101-W101)</f>
        <v/>
      </c>
      <c r="Y101" s="8">
        <f>IF($AA101="","",R101+U101+P101)</f>
        <v/>
      </c>
      <c r="Z101" s="8">
        <f>IF($AA101="","",Y101-W101-N101)</f>
        <v/>
      </c>
      <c r="AA101" s="16">
        <f>IF(ROWS($AA$2:$AA101)&lt;=MAX('Per Line'!$AJ$2:$AJ$7001),MATCH(ROWS($AA$2:$AA101),'Per Line'!$AJ$2:$AJ$7001,0),"")</f>
        <v/>
      </c>
      <c r="AB101">
        <f>IF($AA101="","",C101&amp;"|"&amp;COUNTIF($C$2:$C101,C101))</f>
        <v/>
      </c>
    </row>
    <row r="102">
      <c r="A102">
        <f>IF($AA102="","",INDEX('Per Line'!$C$2:$C$7001,$AA102)&amp;"")</f>
        <v/>
      </c>
      <c r="B102" s="15" t="n"/>
      <c r="C102">
        <f>IF($AA102="","",IF(COUNTIF($I$2:$I$1301,I102)&lt;=Settings!$C$8,I102,I102&amp;" P"&amp;ROUNDUP(COUNTIF($I$2:$I102,I102)/Settings!$C$8,0)))</f>
        <v/>
      </c>
      <c r="D102">
        <f>IF($AA102="","",INDEX('Per Line'!$A$2:$A$7001,$AA102)&amp;"")</f>
        <v/>
      </c>
      <c r="E102">
        <f>IF($AA102="","",INDEX('Per Line'!$B$2:$B$7001,$AA102)&amp;"")</f>
        <v/>
      </c>
      <c r="F102">
        <f>IF($AA102="","",INDEX('Per Line'!$D$2:$D$7001,$AA102)&amp;"")</f>
        <v/>
      </c>
      <c r="G102" s="14">
        <f>IF($AA102="","",INDEX('Per Line'!$E$2:$E$7001,$AA102))</f>
        <v/>
      </c>
      <c r="H102">
        <f>IF($AA102="","",INDEX('Per Line'!$F$2:$F$7001,$AA102)&amp;"")</f>
        <v/>
      </c>
      <c r="I102">
        <f>IF($AA102="","",INDEX('Per Line'!$I$2:$I$7001,$AA102)&amp;"")</f>
        <v/>
      </c>
      <c r="J102">
        <f>IF($AA102="","",INDEX('Per Line'!$H$2:$H$7001,$AA102)&amp;"")</f>
        <v/>
      </c>
      <c r="K102">
        <f>IF($AA102="","",INDEX('Per Line'!$J$2:$J$7001,$AA102)&amp;"")</f>
        <v/>
      </c>
      <c r="L102">
        <f>IF($AA102="","",INDEX('Per Line'!$K$2:$K$7001,$AA102)&amp;"")</f>
        <v/>
      </c>
      <c r="M102">
        <f>IF($AA102="","",INDEX('Per Line'!$L$2:$L$7001,$AA102))</f>
        <v/>
      </c>
      <c r="N102" s="8">
        <f>IF($AA102="","",M102*Y102/100)</f>
        <v/>
      </c>
      <c r="O102">
        <f>IF($AA102="","",INDEX('Per Line'!$U$2:$U$7001,$AA102)&amp;"")</f>
        <v/>
      </c>
      <c r="P102" s="8">
        <f>IF($AA102="","",SUMIFS('Per Line'!$T$2:$T$7001,'Per Line'!$C$2:$C$7001,$A102,'Per Line'!$AL$2:$AL$7001,1))</f>
        <v/>
      </c>
      <c r="Q102">
        <f>IF($AA102="","",Settings!$C$7)</f>
        <v/>
      </c>
      <c r="R102" s="8">
        <f>IF($AA102="","",SUMIFS('Per Line'!$T$2:$T$7001,'Per Line'!$C$2:$C$7001,$A102,'Per Line'!$AK$2:$AK$7001,0,'Per Line'!$AL$2:$AL$7001,0))</f>
        <v/>
      </c>
      <c r="S102" s="8">
        <f>IF($AA102="","",R102*Q102)</f>
        <v/>
      </c>
      <c r="T102">
        <f>IF($AA102="","",Settings!$C$6)</f>
        <v/>
      </c>
      <c r="U102" s="8">
        <f>IF($AA102="","",SUMIFS('Per Line'!$T$2:$T$7001,'Per Line'!$C$2:$C$7001,$A102,'Per Line'!$AK$2:$AK$7001,1,'Per Line'!$AL$2:$AL$7001,0))</f>
        <v/>
      </c>
      <c r="V102" s="8">
        <f>IF($AA102="","",U102*T102)</f>
        <v/>
      </c>
      <c r="W102" s="8">
        <f>IF($AA102="","",V102+S102)</f>
        <v/>
      </c>
      <c r="X102" s="8">
        <f>IF($AA102="","",Y102-W102)</f>
        <v/>
      </c>
      <c r="Y102" s="8">
        <f>IF($AA102="","",R102+U102+P102)</f>
        <v/>
      </c>
      <c r="Z102" s="8">
        <f>IF($AA102="","",Y102-W102-N102)</f>
        <v/>
      </c>
      <c r="AA102" s="16">
        <f>IF(ROWS($AA$2:$AA102)&lt;=MAX('Per Line'!$AJ$2:$AJ$7001),MATCH(ROWS($AA$2:$AA102),'Per Line'!$AJ$2:$AJ$7001,0),"")</f>
        <v/>
      </c>
      <c r="AB102">
        <f>IF($AA102="","",C102&amp;"|"&amp;COUNTIF($C$2:$C102,C102))</f>
        <v/>
      </c>
    </row>
    <row r="103">
      <c r="A103">
        <f>IF($AA103="","",INDEX('Per Line'!$C$2:$C$7001,$AA103)&amp;"")</f>
        <v/>
      </c>
      <c r="B103" s="15" t="n"/>
      <c r="C103">
        <f>IF($AA103="","",IF(COUNTIF($I$2:$I$1301,I103)&lt;=Settings!$C$8,I103,I103&amp;" P"&amp;ROUNDUP(COUNTIF($I$2:$I103,I103)/Settings!$C$8,0)))</f>
        <v/>
      </c>
      <c r="D103">
        <f>IF($AA103="","",INDEX('Per Line'!$A$2:$A$7001,$AA103)&amp;"")</f>
        <v/>
      </c>
      <c r="E103">
        <f>IF($AA103="","",INDEX('Per Line'!$B$2:$B$7001,$AA103)&amp;"")</f>
        <v/>
      </c>
      <c r="F103">
        <f>IF($AA103="","",INDEX('Per Line'!$D$2:$D$7001,$AA103)&amp;"")</f>
        <v/>
      </c>
      <c r="G103" s="14">
        <f>IF($AA103="","",INDEX('Per Line'!$E$2:$E$7001,$AA103))</f>
        <v/>
      </c>
      <c r="H103">
        <f>IF($AA103="","",INDEX('Per Line'!$F$2:$F$7001,$AA103)&amp;"")</f>
        <v/>
      </c>
      <c r="I103">
        <f>IF($AA103="","",INDEX('Per Line'!$I$2:$I$7001,$AA103)&amp;"")</f>
        <v/>
      </c>
      <c r="J103">
        <f>IF($AA103="","",INDEX('Per Line'!$H$2:$H$7001,$AA103)&amp;"")</f>
        <v/>
      </c>
      <c r="K103">
        <f>IF($AA103="","",INDEX('Per Line'!$J$2:$J$7001,$AA103)&amp;"")</f>
        <v/>
      </c>
      <c r="L103">
        <f>IF($AA103="","",INDEX('Per Line'!$K$2:$K$7001,$AA103)&amp;"")</f>
        <v/>
      </c>
      <c r="M103">
        <f>IF($AA103="","",INDEX('Per Line'!$L$2:$L$7001,$AA103))</f>
        <v/>
      </c>
      <c r="N103" s="8">
        <f>IF($AA103="","",M103*Y103/100)</f>
        <v/>
      </c>
      <c r="O103">
        <f>IF($AA103="","",INDEX('Per Line'!$U$2:$U$7001,$AA103)&amp;"")</f>
        <v/>
      </c>
      <c r="P103" s="8">
        <f>IF($AA103="","",SUMIFS('Per Line'!$T$2:$T$7001,'Per Line'!$C$2:$C$7001,$A103,'Per Line'!$AL$2:$AL$7001,1))</f>
        <v/>
      </c>
      <c r="Q103">
        <f>IF($AA103="","",Settings!$C$7)</f>
        <v/>
      </c>
      <c r="R103" s="8">
        <f>IF($AA103="","",SUMIFS('Per Line'!$T$2:$T$7001,'Per Line'!$C$2:$C$7001,$A103,'Per Line'!$AK$2:$AK$7001,0,'Per Line'!$AL$2:$AL$7001,0))</f>
        <v/>
      </c>
      <c r="S103" s="8">
        <f>IF($AA103="","",R103*Q103)</f>
        <v/>
      </c>
      <c r="T103">
        <f>IF($AA103="","",Settings!$C$6)</f>
        <v/>
      </c>
      <c r="U103" s="8">
        <f>IF($AA103="","",SUMIFS('Per Line'!$T$2:$T$7001,'Per Line'!$C$2:$C$7001,$A103,'Per Line'!$AK$2:$AK$7001,1,'Per Line'!$AL$2:$AL$7001,0))</f>
        <v/>
      </c>
      <c r="V103" s="8">
        <f>IF($AA103="","",U103*T103)</f>
        <v/>
      </c>
      <c r="W103" s="8">
        <f>IF($AA103="","",V103+S103)</f>
        <v/>
      </c>
      <c r="X103" s="8">
        <f>IF($AA103="","",Y103-W103)</f>
        <v/>
      </c>
      <c r="Y103" s="8">
        <f>IF($AA103="","",R103+U103+P103)</f>
        <v/>
      </c>
      <c r="Z103" s="8">
        <f>IF($AA103="","",Y103-W103-N103)</f>
        <v/>
      </c>
      <c r="AA103" s="16">
        <f>IF(ROWS($AA$2:$AA103)&lt;=MAX('Per Line'!$AJ$2:$AJ$7001),MATCH(ROWS($AA$2:$AA103),'Per Line'!$AJ$2:$AJ$7001,0),"")</f>
        <v/>
      </c>
      <c r="AB103">
        <f>IF($AA103="","",C103&amp;"|"&amp;COUNTIF($C$2:$C103,C103))</f>
        <v/>
      </c>
    </row>
    <row r="104">
      <c r="A104">
        <f>IF($AA104="","",INDEX('Per Line'!$C$2:$C$7001,$AA104)&amp;"")</f>
        <v/>
      </c>
      <c r="B104" s="15" t="n"/>
      <c r="C104">
        <f>IF($AA104="","",IF(COUNTIF($I$2:$I$1301,I104)&lt;=Settings!$C$8,I104,I104&amp;" P"&amp;ROUNDUP(COUNTIF($I$2:$I104,I104)/Settings!$C$8,0)))</f>
        <v/>
      </c>
      <c r="D104">
        <f>IF($AA104="","",INDEX('Per Line'!$A$2:$A$7001,$AA104)&amp;"")</f>
        <v/>
      </c>
      <c r="E104">
        <f>IF($AA104="","",INDEX('Per Line'!$B$2:$B$7001,$AA104)&amp;"")</f>
        <v/>
      </c>
      <c r="F104">
        <f>IF($AA104="","",INDEX('Per Line'!$D$2:$D$7001,$AA104)&amp;"")</f>
        <v/>
      </c>
      <c r="G104" s="14">
        <f>IF($AA104="","",INDEX('Per Line'!$E$2:$E$7001,$AA104))</f>
        <v/>
      </c>
      <c r="H104">
        <f>IF($AA104="","",INDEX('Per Line'!$F$2:$F$7001,$AA104)&amp;"")</f>
        <v/>
      </c>
      <c r="I104">
        <f>IF($AA104="","",INDEX('Per Line'!$I$2:$I$7001,$AA104)&amp;"")</f>
        <v/>
      </c>
      <c r="J104">
        <f>IF($AA104="","",INDEX('Per Line'!$H$2:$H$7001,$AA104)&amp;"")</f>
        <v/>
      </c>
      <c r="K104">
        <f>IF($AA104="","",INDEX('Per Line'!$J$2:$J$7001,$AA104)&amp;"")</f>
        <v/>
      </c>
      <c r="L104">
        <f>IF($AA104="","",INDEX('Per Line'!$K$2:$K$7001,$AA104)&amp;"")</f>
        <v/>
      </c>
      <c r="M104">
        <f>IF($AA104="","",INDEX('Per Line'!$L$2:$L$7001,$AA104))</f>
        <v/>
      </c>
      <c r="N104" s="8">
        <f>IF($AA104="","",M104*Y104/100)</f>
        <v/>
      </c>
      <c r="O104">
        <f>IF($AA104="","",INDEX('Per Line'!$U$2:$U$7001,$AA104)&amp;"")</f>
        <v/>
      </c>
      <c r="P104" s="8">
        <f>IF($AA104="","",SUMIFS('Per Line'!$T$2:$T$7001,'Per Line'!$C$2:$C$7001,$A104,'Per Line'!$AL$2:$AL$7001,1))</f>
        <v/>
      </c>
      <c r="Q104">
        <f>IF($AA104="","",Settings!$C$7)</f>
        <v/>
      </c>
      <c r="R104" s="8">
        <f>IF($AA104="","",SUMIFS('Per Line'!$T$2:$T$7001,'Per Line'!$C$2:$C$7001,$A104,'Per Line'!$AK$2:$AK$7001,0,'Per Line'!$AL$2:$AL$7001,0))</f>
        <v/>
      </c>
      <c r="S104" s="8">
        <f>IF($AA104="","",R104*Q104)</f>
        <v/>
      </c>
      <c r="T104">
        <f>IF($AA104="","",Settings!$C$6)</f>
        <v/>
      </c>
      <c r="U104" s="8">
        <f>IF($AA104="","",SUMIFS('Per Line'!$T$2:$T$7001,'Per Line'!$C$2:$C$7001,$A104,'Per Line'!$AK$2:$AK$7001,1,'Per Line'!$AL$2:$AL$7001,0))</f>
        <v/>
      </c>
      <c r="V104" s="8">
        <f>IF($AA104="","",U104*T104)</f>
        <v/>
      </c>
      <c r="W104" s="8">
        <f>IF($AA104="","",V104+S104)</f>
        <v/>
      </c>
      <c r="X104" s="8">
        <f>IF($AA104="","",Y104-W104)</f>
        <v/>
      </c>
      <c r="Y104" s="8">
        <f>IF($AA104="","",R104+U104+P104)</f>
        <v/>
      </c>
      <c r="Z104" s="8">
        <f>IF($AA104="","",Y104-W104-N104)</f>
        <v/>
      </c>
      <c r="AA104" s="16">
        <f>IF(ROWS($AA$2:$AA104)&lt;=MAX('Per Line'!$AJ$2:$AJ$7001),MATCH(ROWS($AA$2:$AA104),'Per Line'!$AJ$2:$AJ$7001,0),"")</f>
        <v/>
      </c>
      <c r="AB104">
        <f>IF($AA104="","",C104&amp;"|"&amp;COUNTIF($C$2:$C104,C104))</f>
        <v/>
      </c>
    </row>
    <row r="105">
      <c r="A105">
        <f>IF($AA105="","",INDEX('Per Line'!$C$2:$C$7001,$AA105)&amp;"")</f>
        <v/>
      </c>
      <c r="B105" s="15" t="n"/>
      <c r="C105">
        <f>IF($AA105="","",IF(COUNTIF($I$2:$I$1301,I105)&lt;=Settings!$C$8,I105,I105&amp;" P"&amp;ROUNDUP(COUNTIF($I$2:$I105,I105)/Settings!$C$8,0)))</f>
        <v/>
      </c>
      <c r="D105">
        <f>IF($AA105="","",INDEX('Per Line'!$A$2:$A$7001,$AA105)&amp;"")</f>
        <v/>
      </c>
      <c r="E105">
        <f>IF($AA105="","",INDEX('Per Line'!$B$2:$B$7001,$AA105)&amp;"")</f>
        <v/>
      </c>
      <c r="F105">
        <f>IF($AA105="","",INDEX('Per Line'!$D$2:$D$7001,$AA105)&amp;"")</f>
        <v/>
      </c>
      <c r="G105" s="14">
        <f>IF($AA105="","",INDEX('Per Line'!$E$2:$E$7001,$AA105))</f>
        <v/>
      </c>
      <c r="H105">
        <f>IF($AA105="","",INDEX('Per Line'!$F$2:$F$7001,$AA105)&amp;"")</f>
        <v/>
      </c>
      <c r="I105">
        <f>IF($AA105="","",INDEX('Per Line'!$I$2:$I$7001,$AA105)&amp;"")</f>
        <v/>
      </c>
      <c r="J105">
        <f>IF($AA105="","",INDEX('Per Line'!$H$2:$H$7001,$AA105)&amp;"")</f>
        <v/>
      </c>
      <c r="K105">
        <f>IF($AA105="","",INDEX('Per Line'!$J$2:$J$7001,$AA105)&amp;"")</f>
        <v/>
      </c>
      <c r="L105">
        <f>IF($AA105="","",INDEX('Per Line'!$K$2:$K$7001,$AA105)&amp;"")</f>
        <v/>
      </c>
      <c r="M105">
        <f>IF($AA105="","",INDEX('Per Line'!$L$2:$L$7001,$AA105))</f>
        <v/>
      </c>
      <c r="N105" s="8">
        <f>IF($AA105="","",M105*Y105/100)</f>
        <v/>
      </c>
      <c r="O105">
        <f>IF($AA105="","",INDEX('Per Line'!$U$2:$U$7001,$AA105)&amp;"")</f>
        <v/>
      </c>
      <c r="P105" s="8">
        <f>IF($AA105="","",SUMIFS('Per Line'!$T$2:$T$7001,'Per Line'!$C$2:$C$7001,$A105,'Per Line'!$AL$2:$AL$7001,1))</f>
        <v/>
      </c>
      <c r="Q105">
        <f>IF($AA105="","",Settings!$C$7)</f>
        <v/>
      </c>
      <c r="R105" s="8">
        <f>IF($AA105="","",SUMIFS('Per Line'!$T$2:$T$7001,'Per Line'!$C$2:$C$7001,$A105,'Per Line'!$AK$2:$AK$7001,0,'Per Line'!$AL$2:$AL$7001,0))</f>
        <v/>
      </c>
      <c r="S105" s="8">
        <f>IF($AA105="","",R105*Q105)</f>
        <v/>
      </c>
      <c r="T105">
        <f>IF($AA105="","",Settings!$C$6)</f>
        <v/>
      </c>
      <c r="U105" s="8">
        <f>IF($AA105="","",SUMIFS('Per Line'!$T$2:$T$7001,'Per Line'!$C$2:$C$7001,$A105,'Per Line'!$AK$2:$AK$7001,1,'Per Line'!$AL$2:$AL$7001,0))</f>
        <v/>
      </c>
      <c r="V105" s="8">
        <f>IF($AA105="","",U105*T105)</f>
        <v/>
      </c>
      <c r="W105" s="8">
        <f>IF($AA105="","",V105+S105)</f>
        <v/>
      </c>
      <c r="X105" s="8">
        <f>IF($AA105="","",Y105-W105)</f>
        <v/>
      </c>
      <c r="Y105" s="8">
        <f>IF($AA105="","",R105+U105+P105)</f>
        <v/>
      </c>
      <c r="Z105" s="8">
        <f>IF($AA105="","",Y105-W105-N105)</f>
        <v/>
      </c>
      <c r="AA105" s="16">
        <f>IF(ROWS($AA$2:$AA105)&lt;=MAX('Per Line'!$AJ$2:$AJ$7001),MATCH(ROWS($AA$2:$AA105),'Per Line'!$AJ$2:$AJ$7001,0),"")</f>
        <v/>
      </c>
      <c r="AB105">
        <f>IF($AA105="","",C105&amp;"|"&amp;COUNTIF($C$2:$C105,C105))</f>
        <v/>
      </c>
    </row>
    <row r="106">
      <c r="A106">
        <f>IF($AA106="","",INDEX('Per Line'!$C$2:$C$7001,$AA106)&amp;"")</f>
        <v/>
      </c>
      <c r="B106" s="15" t="n"/>
      <c r="C106">
        <f>IF($AA106="","",IF(COUNTIF($I$2:$I$1301,I106)&lt;=Settings!$C$8,I106,I106&amp;" P"&amp;ROUNDUP(COUNTIF($I$2:$I106,I106)/Settings!$C$8,0)))</f>
        <v/>
      </c>
      <c r="D106">
        <f>IF($AA106="","",INDEX('Per Line'!$A$2:$A$7001,$AA106)&amp;"")</f>
        <v/>
      </c>
      <c r="E106">
        <f>IF($AA106="","",INDEX('Per Line'!$B$2:$B$7001,$AA106)&amp;"")</f>
        <v/>
      </c>
      <c r="F106">
        <f>IF($AA106="","",INDEX('Per Line'!$D$2:$D$7001,$AA106)&amp;"")</f>
        <v/>
      </c>
      <c r="G106" s="14">
        <f>IF($AA106="","",INDEX('Per Line'!$E$2:$E$7001,$AA106))</f>
        <v/>
      </c>
      <c r="H106">
        <f>IF($AA106="","",INDEX('Per Line'!$F$2:$F$7001,$AA106)&amp;"")</f>
        <v/>
      </c>
      <c r="I106">
        <f>IF($AA106="","",INDEX('Per Line'!$I$2:$I$7001,$AA106)&amp;"")</f>
        <v/>
      </c>
      <c r="J106">
        <f>IF($AA106="","",INDEX('Per Line'!$H$2:$H$7001,$AA106)&amp;"")</f>
        <v/>
      </c>
      <c r="K106">
        <f>IF($AA106="","",INDEX('Per Line'!$J$2:$J$7001,$AA106)&amp;"")</f>
        <v/>
      </c>
      <c r="L106">
        <f>IF($AA106="","",INDEX('Per Line'!$K$2:$K$7001,$AA106)&amp;"")</f>
        <v/>
      </c>
      <c r="M106">
        <f>IF($AA106="","",INDEX('Per Line'!$L$2:$L$7001,$AA106))</f>
        <v/>
      </c>
      <c r="N106" s="8">
        <f>IF($AA106="","",M106*Y106/100)</f>
        <v/>
      </c>
      <c r="O106">
        <f>IF($AA106="","",INDEX('Per Line'!$U$2:$U$7001,$AA106)&amp;"")</f>
        <v/>
      </c>
      <c r="P106" s="8">
        <f>IF($AA106="","",SUMIFS('Per Line'!$T$2:$T$7001,'Per Line'!$C$2:$C$7001,$A106,'Per Line'!$AL$2:$AL$7001,1))</f>
        <v/>
      </c>
      <c r="Q106">
        <f>IF($AA106="","",Settings!$C$7)</f>
        <v/>
      </c>
      <c r="R106" s="8">
        <f>IF($AA106="","",SUMIFS('Per Line'!$T$2:$T$7001,'Per Line'!$C$2:$C$7001,$A106,'Per Line'!$AK$2:$AK$7001,0,'Per Line'!$AL$2:$AL$7001,0))</f>
        <v/>
      </c>
      <c r="S106" s="8">
        <f>IF($AA106="","",R106*Q106)</f>
        <v/>
      </c>
      <c r="T106">
        <f>IF($AA106="","",Settings!$C$6)</f>
        <v/>
      </c>
      <c r="U106" s="8">
        <f>IF($AA106="","",SUMIFS('Per Line'!$T$2:$T$7001,'Per Line'!$C$2:$C$7001,$A106,'Per Line'!$AK$2:$AK$7001,1,'Per Line'!$AL$2:$AL$7001,0))</f>
        <v/>
      </c>
      <c r="V106" s="8">
        <f>IF($AA106="","",U106*T106)</f>
        <v/>
      </c>
      <c r="W106" s="8">
        <f>IF($AA106="","",V106+S106)</f>
        <v/>
      </c>
      <c r="X106" s="8">
        <f>IF($AA106="","",Y106-W106)</f>
        <v/>
      </c>
      <c r="Y106" s="8">
        <f>IF($AA106="","",R106+U106+P106)</f>
        <v/>
      </c>
      <c r="Z106" s="8">
        <f>IF($AA106="","",Y106-W106-N106)</f>
        <v/>
      </c>
      <c r="AA106" s="16">
        <f>IF(ROWS($AA$2:$AA106)&lt;=MAX('Per Line'!$AJ$2:$AJ$7001),MATCH(ROWS($AA$2:$AA106),'Per Line'!$AJ$2:$AJ$7001,0),"")</f>
        <v/>
      </c>
      <c r="AB106">
        <f>IF($AA106="","",C106&amp;"|"&amp;COUNTIF($C$2:$C106,C106))</f>
        <v/>
      </c>
    </row>
    <row r="107">
      <c r="A107">
        <f>IF($AA107="","",INDEX('Per Line'!$C$2:$C$7001,$AA107)&amp;"")</f>
        <v/>
      </c>
      <c r="B107" s="15" t="n"/>
      <c r="C107">
        <f>IF($AA107="","",IF(COUNTIF($I$2:$I$1301,I107)&lt;=Settings!$C$8,I107,I107&amp;" P"&amp;ROUNDUP(COUNTIF($I$2:$I107,I107)/Settings!$C$8,0)))</f>
        <v/>
      </c>
      <c r="D107">
        <f>IF($AA107="","",INDEX('Per Line'!$A$2:$A$7001,$AA107)&amp;"")</f>
        <v/>
      </c>
      <c r="E107">
        <f>IF($AA107="","",INDEX('Per Line'!$B$2:$B$7001,$AA107)&amp;"")</f>
        <v/>
      </c>
      <c r="F107">
        <f>IF($AA107="","",INDEX('Per Line'!$D$2:$D$7001,$AA107)&amp;"")</f>
        <v/>
      </c>
      <c r="G107" s="14">
        <f>IF($AA107="","",INDEX('Per Line'!$E$2:$E$7001,$AA107))</f>
        <v/>
      </c>
      <c r="H107">
        <f>IF($AA107="","",INDEX('Per Line'!$F$2:$F$7001,$AA107)&amp;"")</f>
        <v/>
      </c>
      <c r="I107">
        <f>IF($AA107="","",INDEX('Per Line'!$I$2:$I$7001,$AA107)&amp;"")</f>
        <v/>
      </c>
      <c r="J107">
        <f>IF($AA107="","",INDEX('Per Line'!$H$2:$H$7001,$AA107)&amp;"")</f>
        <v/>
      </c>
      <c r="K107">
        <f>IF($AA107="","",INDEX('Per Line'!$J$2:$J$7001,$AA107)&amp;"")</f>
        <v/>
      </c>
      <c r="L107">
        <f>IF($AA107="","",INDEX('Per Line'!$K$2:$K$7001,$AA107)&amp;"")</f>
        <v/>
      </c>
      <c r="M107">
        <f>IF($AA107="","",INDEX('Per Line'!$L$2:$L$7001,$AA107))</f>
        <v/>
      </c>
      <c r="N107" s="8">
        <f>IF($AA107="","",M107*Y107/100)</f>
        <v/>
      </c>
      <c r="O107">
        <f>IF($AA107="","",INDEX('Per Line'!$U$2:$U$7001,$AA107)&amp;"")</f>
        <v/>
      </c>
      <c r="P107" s="8">
        <f>IF($AA107="","",SUMIFS('Per Line'!$T$2:$T$7001,'Per Line'!$C$2:$C$7001,$A107,'Per Line'!$AL$2:$AL$7001,1))</f>
        <v/>
      </c>
      <c r="Q107">
        <f>IF($AA107="","",Settings!$C$7)</f>
        <v/>
      </c>
      <c r="R107" s="8">
        <f>IF($AA107="","",SUMIFS('Per Line'!$T$2:$T$7001,'Per Line'!$C$2:$C$7001,$A107,'Per Line'!$AK$2:$AK$7001,0,'Per Line'!$AL$2:$AL$7001,0))</f>
        <v/>
      </c>
      <c r="S107" s="8">
        <f>IF($AA107="","",R107*Q107)</f>
        <v/>
      </c>
      <c r="T107">
        <f>IF($AA107="","",Settings!$C$6)</f>
        <v/>
      </c>
      <c r="U107" s="8">
        <f>IF($AA107="","",SUMIFS('Per Line'!$T$2:$T$7001,'Per Line'!$C$2:$C$7001,$A107,'Per Line'!$AK$2:$AK$7001,1,'Per Line'!$AL$2:$AL$7001,0))</f>
        <v/>
      </c>
      <c r="V107" s="8">
        <f>IF($AA107="","",U107*T107)</f>
        <v/>
      </c>
      <c r="W107" s="8">
        <f>IF($AA107="","",V107+S107)</f>
        <v/>
      </c>
      <c r="X107" s="8">
        <f>IF($AA107="","",Y107-W107)</f>
        <v/>
      </c>
      <c r="Y107" s="8">
        <f>IF($AA107="","",R107+U107+P107)</f>
        <v/>
      </c>
      <c r="Z107" s="8">
        <f>IF($AA107="","",Y107-W107-N107)</f>
        <v/>
      </c>
      <c r="AA107" s="16">
        <f>IF(ROWS($AA$2:$AA107)&lt;=MAX('Per Line'!$AJ$2:$AJ$7001),MATCH(ROWS($AA$2:$AA107),'Per Line'!$AJ$2:$AJ$7001,0),"")</f>
        <v/>
      </c>
      <c r="AB107">
        <f>IF($AA107="","",C107&amp;"|"&amp;COUNTIF($C$2:$C107,C107))</f>
        <v/>
      </c>
    </row>
    <row r="108">
      <c r="A108">
        <f>IF($AA108="","",INDEX('Per Line'!$C$2:$C$7001,$AA108)&amp;"")</f>
        <v/>
      </c>
      <c r="B108" s="15" t="n"/>
      <c r="C108">
        <f>IF($AA108="","",IF(COUNTIF($I$2:$I$1301,I108)&lt;=Settings!$C$8,I108,I108&amp;" P"&amp;ROUNDUP(COUNTIF($I$2:$I108,I108)/Settings!$C$8,0)))</f>
        <v/>
      </c>
      <c r="D108">
        <f>IF($AA108="","",INDEX('Per Line'!$A$2:$A$7001,$AA108)&amp;"")</f>
        <v/>
      </c>
      <c r="E108">
        <f>IF($AA108="","",INDEX('Per Line'!$B$2:$B$7001,$AA108)&amp;"")</f>
        <v/>
      </c>
      <c r="F108">
        <f>IF($AA108="","",INDEX('Per Line'!$D$2:$D$7001,$AA108)&amp;"")</f>
        <v/>
      </c>
      <c r="G108" s="14">
        <f>IF($AA108="","",INDEX('Per Line'!$E$2:$E$7001,$AA108))</f>
        <v/>
      </c>
      <c r="H108">
        <f>IF($AA108="","",INDEX('Per Line'!$F$2:$F$7001,$AA108)&amp;"")</f>
        <v/>
      </c>
      <c r="I108">
        <f>IF($AA108="","",INDEX('Per Line'!$I$2:$I$7001,$AA108)&amp;"")</f>
        <v/>
      </c>
      <c r="J108">
        <f>IF($AA108="","",INDEX('Per Line'!$H$2:$H$7001,$AA108)&amp;"")</f>
        <v/>
      </c>
      <c r="K108">
        <f>IF($AA108="","",INDEX('Per Line'!$J$2:$J$7001,$AA108)&amp;"")</f>
        <v/>
      </c>
      <c r="L108">
        <f>IF($AA108="","",INDEX('Per Line'!$K$2:$K$7001,$AA108)&amp;"")</f>
        <v/>
      </c>
      <c r="M108">
        <f>IF($AA108="","",INDEX('Per Line'!$L$2:$L$7001,$AA108))</f>
        <v/>
      </c>
      <c r="N108" s="8">
        <f>IF($AA108="","",M108*Y108/100)</f>
        <v/>
      </c>
      <c r="O108">
        <f>IF($AA108="","",INDEX('Per Line'!$U$2:$U$7001,$AA108)&amp;"")</f>
        <v/>
      </c>
      <c r="P108" s="8">
        <f>IF($AA108="","",SUMIFS('Per Line'!$T$2:$T$7001,'Per Line'!$C$2:$C$7001,$A108,'Per Line'!$AL$2:$AL$7001,1))</f>
        <v/>
      </c>
      <c r="Q108">
        <f>IF($AA108="","",Settings!$C$7)</f>
        <v/>
      </c>
      <c r="R108" s="8">
        <f>IF($AA108="","",SUMIFS('Per Line'!$T$2:$T$7001,'Per Line'!$C$2:$C$7001,$A108,'Per Line'!$AK$2:$AK$7001,0,'Per Line'!$AL$2:$AL$7001,0))</f>
        <v/>
      </c>
      <c r="S108" s="8">
        <f>IF($AA108="","",R108*Q108)</f>
        <v/>
      </c>
      <c r="T108">
        <f>IF($AA108="","",Settings!$C$6)</f>
        <v/>
      </c>
      <c r="U108" s="8">
        <f>IF($AA108="","",SUMIFS('Per Line'!$T$2:$T$7001,'Per Line'!$C$2:$C$7001,$A108,'Per Line'!$AK$2:$AK$7001,1,'Per Line'!$AL$2:$AL$7001,0))</f>
        <v/>
      </c>
      <c r="V108" s="8">
        <f>IF($AA108="","",U108*T108)</f>
        <v/>
      </c>
      <c r="W108" s="8">
        <f>IF($AA108="","",V108+S108)</f>
        <v/>
      </c>
      <c r="X108" s="8">
        <f>IF($AA108="","",Y108-W108)</f>
        <v/>
      </c>
      <c r="Y108" s="8">
        <f>IF($AA108="","",R108+U108+P108)</f>
        <v/>
      </c>
      <c r="Z108" s="8">
        <f>IF($AA108="","",Y108-W108-N108)</f>
        <v/>
      </c>
      <c r="AA108" s="16">
        <f>IF(ROWS($AA$2:$AA108)&lt;=MAX('Per Line'!$AJ$2:$AJ$7001),MATCH(ROWS($AA$2:$AA108),'Per Line'!$AJ$2:$AJ$7001,0),"")</f>
        <v/>
      </c>
      <c r="AB108">
        <f>IF($AA108="","",C108&amp;"|"&amp;COUNTIF($C$2:$C108,C108))</f>
        <v/>
      </c>
    </row>
    <row r="109">
      <c r="A109">
        <f>IF($AA109="","",INDEX('Per Line'!$C$2:$C$7001,$AA109)&amp;"")</f>
        <v/>
      </c>
      <c r="B109" s="15" t="n"/>
      <c r="C109">
        <f>IF($AA109="","",IF(COUNTIF($I$2:$I$1301,I109)&lt;=Settings!$C$8,I109,I109&amp;" P"&amp;ROUNDUP(COUNTIF($I$2:$I109,I109)/Settings!$C$8,0)))</f>
        <v/>
      </c>
      <c r="D109">
        <f>IF($AA109="","",INDEX('Per Line'!$A$2:$A$7001,$AA109)&amp;"")</f>
        <v/>
      </c>
      <c r="E109">
        <f>IF($AA109="","",INDEX('Per Line'!$B$2:$B$7001,$AA109)&amp;"")</f>
        <v/>
      </c>
      <c r="F109">
        <f>IF($AA109="","",INDEX('Per Line'!$D$2:$D$7001,$AA109)&amp;"")</f>
        <v/>
      </c>
      <c r="G109" s="14">
        <f>IF($AA109="","",INDEX('Per Line'!$E$2:$E$7001,$AA109))</f>
        <v/>
      </c>
      <c r="H109">
        <f>IF($AA109="","",INDEX('Per Line'!$F$2:$F$7001,$AA109)&amp;"")</f>
        <v/>
      </c>
      <c r="I109">
        <f>IF($AA109="","",INDEX('Per Line'!$I$2:$I$7001,$AA109)&amp;"")</f>
        <v/>
      </c>
      <c r="J109">
        <f>IF($AA109="","",INDEX('Per Line'!$H$2:$H$7001,$AA109)&amp;"")</f>
        <v/>
      </c>
      <c r="K109">
        <f>IF($AA109="","",INDEX('Per Line'!$J$2:$J$7001,$AA109)&amp;"")</f>
        <v/>
      </c>
      <c r="L109">
        <f>IF($AA109="","",INDEX('Per Line'!$K$2:$K$7001,$AA109)&amp;"")</f>
        <v/>
      </c>
      <c r="M109">
        <f>IF($AA109="","",INDEX('Per Line'!$L$2:$L$7001,$AA109))</f>
        <v/>
      </c>
      <c r="N109" s="8">
        <f>IF($AA109="","",M109*Y109/100)</f>
        <v/>
      </c>
      <c r="O109">
        <f>IF($AA109="","",INDEX('Per Line'!$U$2:$U$7001,$AA109)&amp;"")</f>
        <v/>
      </c>
      <c r="P109" s="8">
        <f>IF($AA109="","",SUMIFS('Per Line'!$T$2:$T$7001,'Per Line'!$C$2:$C$7001,$A109,'Per Line'!$AL$2:$AL$7001,1))</f>
        <v/>
      </c>
      <c r="Q109">
        <f>IF($AA109="","",Settings!$C$7)</f>
        <v/>
      </c>
      <c r="R109" s="8">
        <f>IF($AA109="","",SUMIFS('Per Line'!$T$2:$T$7001,'Per Line'!$C$2:$C$7001,$A109,'Per Line'!$AK$2:$AK$7001,0,'Per Line'!$AL$2:$AL$7001,0))</f>
        <v/>
      </c>
      <c r="S109" s="8">
        <f>IF($AA109="","",R109*Q109)</f>
        <v/>
      </c>
      <c r="T109">
        <f>IF($AA109="","",Settings!$C$6)</f>
        <v/>
      </c>
      <c r="U109" s="8">
        <f>IF($AA109="","",SUMIFS('Per Line'!$T$2:$T$7001,'Per Line'!$C$2:$C$7001,$A109,'Per Line'!$AK$2:$AK$7001,1,'Per Line'!$AL$2:$AL$7001,0))</f>
        <v/>
      </c>
      <c r="V109" s="8">
        <f>IF($AA109="","",U109*T109)</f>
        <v/>
      </c>
      <c r="W109" s="8">
        <f>IF($AA109="","",V109+S109)</f>
        <v/>
      </c>
      <c r="X109" s="8">
        <f>IF($AA109="","",Y109-W109)</f>
        <v/>
      </c>
      <c r="Y109" s="8">
        <f>IF($AA109="","",R109+U109+P109)</f>
        <v/>
      </c>
      <c r="Z109" s="8">
        <f>IF($AA109="","",Y109-W109-N109)</f>
        <v/>
      </c>
      <c r="AA109" s="16">
        <f>IF(ROWS($AA$2:$AA109)&lt;=MAX('Per Line'!$AJ$2:$AJ$7001),MATCH(ROWS($AA$2:$AA109),'Per Line'!$AJ$2:$AJ$7001,0),"")</f>
        <v/>
      </c>
      <c r="AB109">
        <f>IF($AA109="","",C109&amp;"|"&amp;COUNTIF($C$2:$C109,C109))</f>
        <v/>
      </c>
    </row>
    <row r="110">
      <c r="A110">
        <f>IF($AA110="","",INDEX('Per Line'!$C$2:$C$7001,$AA110)&amp;"")</f>
        <v/>
      </c>
      <c r="B110" s="15" t="n"/>
      <c r="C110">
        <f>IF($AA110="","",IF(COUNTIF($I$2:$I$1301,I110)&lt;=Settings!$C$8,I110,I110&amp;" P"&amp;ROUNDUP(COUNTIF($I$2:$I110,I110)/Settings!$C$8,0)))</f>
        <v/>
      </c>
      <c r="D110">
        <f>IF($AA110="","",INDEX('Per Line'!$A$2:$A$7001,$AA110)&amp;"")</f>
        <v/>
      </c>
      <c r="E110">
        <f>IF($AA110="","",INDEX('Per Line'!$B$2:$B$7001,$AA110)&amp;"")</f>
        <v/>
      </c>
      <c r="F110">
        <f>IF($AA110="","",INDEX('Per Line'!$D$2:$D$7001,$AA110)&amp;"")</f>
        <v/>
      </c>
      <c r="G110" s="14">
        <f>IF($AA110="","",INDEX('Per Line'!$E$2:$E$7001,$AA110))</f>
        <v/>
      </c>
      <c r="H110">
        <f>IF($AA110="","",INDEX('Per Line'!$F$2:$F$7001,$AA110)&amp;"")</f>
        <v/>
      </c>
      <c r="I110">
        <f>IF($AA110="","",INDEX('Per Line'!$I$2:$I$7001,$AA110)&amp;"")</f>
        <v/>
      </c>
      <c r="J110">
        <f>IF($AA110="","",INDEX('Per Line'!$H$2:$H$7001,$AA110)&amp;"")</f>
        <v/>
      </c>
      <c r="K110">
        <f>IF($AA110="","",INDEX('Per Line'!$J$2:$J$7001,$AA110)&amp;"")</f>
        <v/>
      </c>
      <c r="L110">
        <f>IF($AA110="","",INDEX('Per Line'!$K$2:$K$7001,$AA110)&amp;"")</f>
        <v/>
      </c>
      <c r="M110">
        <f>IF($AA110="","",INDEX('Per Line'!$L$2:$L$7001,$AA110))</f>
        <v/>
      </c>
      <c r="N110" s="8">
        <f>IF($AA110="","",M110*Y110/100)</f>
        <v/>
      </c>
      <c r="O110">
        <f>IF($AA110="","",INDEX('Per Line'!$U$2:$U$7001,$AA110)&amp;"")</f>
        <v/>
      </c>
      <c r="P110" s="8">
        <f>IF($AA110="","",SUMIFS('Per Line'!$T$2:$T$7001,'Per Line'!$C$2:$C$7001,$A110,'Per Line'!$AL$2:$AL$7001,1))</f>
        <v/>
      </c>
      <c r="Q110">
        <f>IF($AA110="","",Settings!$C$7)</f>
        <v/>
      </c>
      <c r="R110" s="8">
        <f>IF($AA110="","",SUMIFS('Per Line'!$T$2:$T$7001,'Per Line'!$C$2:$C$7001,$A110,'Per Line'!$AK$2:$AK$7001,0,'Per Line'!$AL$2:$AL$7001,0))</f>
        <v/>
      </c>
      <c r="S110" s="8">
        <f>IF($AA110="","",R110*Q110)</f>
        <v/>
      </c>
      <c r="T110">
        <f>IF($AA110="","",Settings!$C$6)</f>
        <v/>
      </c>
      <c r="U110" s="8">
        <f>IF($AA110="","",SUMIFS('Per Line'!$T$2:$T$7001,'Per Line'!$C$2:$C$7001,$A110,'Per Line'!$AK$2:$AK$7001,1,'Per Line'!$AL$2:$AL$7001,0))</f>
        <v/>
      </c>
      <c r="V110" s="8">
        <f>IF($AA110="","",U110*T110)</f>
        <v/>
      </c>
      <c r="W110" s="8">
        <f>IF($AA110="","",V110+S110)</f>
        <v/>
      </c>
      <c r="X110" s="8">
        <f>IF($AA110="","",Y110-W110)</f>
        <v/>
      </c>
      <c r="Y110" s="8">
        <f>IF($AA110="","",R110+U110+P110)</f>
        <v/>
      </c>
      <c r="Z110" s="8">
        <f>IF($AA110="","",Y110-W110-N110)</f>
        <v/>
      </c>
      <c r="AA110" s="16">
        <f>IF(ROWS($AA$2:$AA110)&lt;=MAX('Per Line'!$AJ$2:$AJ$7001),MATCH(ROWS($AA$2:$AA110),'Per Line'!$AJ$2:$AJ$7001,0),"")</f>
        <v/>
      </c>
      <c r="AB110">
        <f>IF($AA110="","",C110&amp;"|"&amp;COUNTIF($C$2:$C110,C110))</f>
        <v/>
      </c>
    </row>
    <row r="111">
      <c r="A111">
        <f>IF($AA111="","",INDEX('Per Line'!$C$2:$C$7001,$AA111)&amp;"")</f>
        <v/>
      </c>
      <c r="B111" s="15" t="n"/>
      <c r="C111">
        <f>IF($AA111="","",IF(COUNTIF($I$2:$I$1301,I111)&lt;=Settings!$C$8,I111,I111&amp;" P"&amp;ROUNDUP(COUNTIF($I$2:$I111,I111)/Settings!$C$8,0)))</f>
        <v/>
      </c>
      <c r="D111">
        <f>IF($AA111="","",INDEX('Per Line'!$A$2:$A$7001,$AA111)&amp;"")</f>
        <v/>
      </c>
      <c r="E111">
        <f>IF($AA111="","",INDEX('Per Line'!$B$2:$B$7001,$AA111)&amp;"")</f>
        <v/>
      </c>
      <c r="F111">
        <f>IF($AA111="","",INDEX('Per Line'!$D$2:$D$7001,$AA111)&amp;"")</f>
        <v/>
      </c>
      <c r="G111" s="14">
        <f>IF($AA111="","",INDEX('Per Line'!$E$2:$E$7001,$AA111))</f>
        <v/>
      </c>
      <c r="H111">
        <f>IF($AA111="","",INDEX('Per Line'!$F$2:$F$7001,$AA111)&amp;"")</f>
        <v/>
      </c>
      <c r="I111">
        <f>IF($AA111="","",INDEX('Per Line'!$I$2:$I$7001,$AA111)&amp;"")</f>
        <v/>
      </c>
      <c r="J111">
        <f>IF($AA111="","",INDEX('Per Line'!$H$2:$H$7001,$AA111)&amp;"")</f>
        <v/>
      </c>
      <c r="K111">
        <f>IF($AA111="","",INDEX('Per Line'!$J$2:$J$7001,$AA111)&amp;"")</f>
        <v/>
      </c>
      <c r="L111">
        <f>IF($AA111="","",INDEX('Per Line'!$K$2:$K$7001,$AA111)&amp;"")</f>
        <v/>
      </c>
      <c r="M111">
        <f>IF($AA111="","",INDEX('Per Line'!$L$2:$L$7001,$AA111))</f>
        <v/>
      </c>
      <c r="N111" s="8">
        <f>IF($AA111="","",M111*Y111/100)</f>
        <v/>
      </c>
      <c r="O111">
        <f>IF($AA111="","",INDEX('Per Line'!$U$2:$U$7001,$AA111)&amp;"")</f>
        <v/>
      </c>
      <c r="P111" s="8">
        <f>IF($AA111="","",SUMIFS('Per Line'!$T$2:$T$7001,'Per Line'!$C$2:$C$7001,$A111,'Per Line'!$AL$2:$AL$7001,1))</f>
        <v/>
      </c>
      <c r="Q111">
        <f>IF($AA111="","",Settings!$C$7)</f>
        <v/>
      </c>
      <c r="R111" s="8">
        <f>IF($AA111="","",SUMIFS('Per Line'!$T$2:$T$7001,'Per Line'!$C$2:$C$7001,$A111,'Per Line'!$AK$2:$AK$7001,0,'Per Line'!$AL$2:$AL$7001,0))</f>
        <v/>
      </c>
      <c r="S111" s="8">
        <f>IF($AA111="","",R111*Q111)</f>
        <v/>
      </c>
      <c r="T111">
        <f>IF($AA111="","",Settings!$C$6)</f>
        <v/>
      </c>
      <c r="U111" s="8">
        <f>IF($AA111="","",SUMIFS('Per Line'!$T$2:$T$7001,'Per Line'!$C$2:$C$7001,$A111,'Per Line'!$AK$2:$AK$7001,1,'Per Line'!$AL$2:$AL$7001,0))</f>
        <v/>
      </c>
      <c r="V111" s="8">
        <f>IF($AA111="","",U111*T111)</f>
        <v/>
      </c>
      <c r="W111" s="8">
        <f>IF($AA111="","",V111+S111)</f>
        <v/>
      </c>
      <c r="X111" s="8">
        <f>IF($AA111="","",Y111-W111)</f>
        <v/>
      </c>
      <c r="Y111" s="8">
        <f>IF($AA111="","",R111+U111+P111)</f>
        <v/>
      </c>
      <c r="Z111" s="8">
        <f>IF($AA111="","",Y111-W111-N111)</f>
        <v/>
      </c>
      <c r="AA111" s="16">
        <f>IF(ROWS($AA$2:$AA111)&lt;=MAX('Per Line'!$AJ$2:$AJ$7001),MATCH(ROWS($AA$2:$AA111),'Per Line'!$AJ$2:$AJ$7001,0),"")</f>
        <v/>
      </c>
      <c r="AB111">
        <f>IF($AA111="","",C111&amp;"|"&amp;COUNTIF($C$2:$C111,C111))</f>
        <v/>
      </c>
    </row>
    <row r="112">
      <c r="A112">
        <f>IF($AA112="","",INDEX('Per Line'!$C$2:$C$7001,$AA112)&amp;"")</f>
        <v/>
      </c>
      <c r="B112" s="15" t="n"/>
      <c r="C112">
        <f>IF($AA112="","",IF(COUNTIF($I$2:$I$1301,I112)&lt;=Settings!$C$8,I112,I112&amp;" P"&amp;ROUNDUP(COUNTIF($I$2:$I112,I112)/Settings!$C$8,0)))</f>
        <v/>
      </c>
      <c r="D112">
        <f>IF($AA112="","",INDEX('Per Line'!$A$2:$A$7001,$AA112)&amp;"")</f>
        <v/>
      </c>
      <c r="E112">
        <f>IF($AA112="","",INDEX('Per Line'!$B$2:$B$7001,$AA112)&amp;"")</f>
        <v/>
      </c>
      <c r="F112">
        <f>IF($AA112="","",INDEX('Per Line'!$D$2:$D$7001,$AA112)&amp;"")</f>
        <v/>
      </c>
      <c r="G112" s="14">
        <f>IF($AA112="","",INDEX('Per Line'!$E$2:$E$7001,$AA112))</f>
        <v/>
      </c>
      <c r="H112">
        <f>IF($AA112="","",INDEX('Per Line'!$F$2:$F$7001,$AA112)&amp;"")</f>
        <v/>
      </c>
      <c r="I112">
        <f>IF($AA112="","",INDEX('Per Line'!$I$2:$I$7001,$AA112)&amp;"")</f>
        <v/>
      </c>
      <c r="J112">
        <f>IF($AA112="","",INDEX('Per Line'!$H$2:$H$7001,$AA112)&amp;"")</f>
        <v/>
      </c>
      <c r="K112">
        <f>IF($AA112="","",INDEX('Per Line'!$J$2:$J$7001,$AA112)&amp;"")</f>
        <v/>
      </c>
      <c r="L112">
        <f>IF($AA112="","",INDEX('Per Line'!$K$2:$K$7001,$AA112)&amp;"")</f>
        <v/>
      </c>
      <c r="M112">
        <f>IF($AA112="","",INDEX('Per Line'!$L$2:$L$7001,$AA112))</f>
        <v/>
      </c>
      <c r="N112" s="8">
        <f>IF($AA112="","",M112*Y112/100)</f>
        <v/>
      </c>
      <c r="O112">
        <f>IF($AA112="","",INDEX('Per Line'!$U$2:$U$7001,$AA112)&amp;"")</f>
        <v/>
      </c>
      <c r="P112" s="8">
        <f>IF($AA112="","",SUMIFS('Per Line'!$T$2:$T$7001,'Per Line'!$C$2:$C$7001,$A112,'Per Line'!$AL$2:$AL$7001,1))</f>
        <v/>
      </c>
      <c r="Q112">
        <f>IF($AA112="","",Settings!$C$7)</f>
        <v/>
      </c>
      <c r="R112" s="8">
        <f>IF($AA112="","",SUMIFS('Per Line'!$T$2:$T$7001,'Per Line'!$C$2:$C$7001,$A112,'Per Line'!$AK$2:$AK$7001,0,'Per Line'!$AL$2:$AL$7001,0))</f>
        <v/>
      </c>
      <c r="S112" s="8">
        <f>IF($AA112="","",R112*Q112)</f>
        <v/>
      </c>
      <c r="T112">
        <f>IF($AA112="","",Settings!$C$6)</f>
        <v/>
      </c>
      <c r="U112" s="8">
        <f>IF($AA112="","",SUMIFS('Per Line'!$T$2:$T$7001,'Per Line'!$C$2:$C$7001,$A112,'Per Line'!$AK$2:$AK$7001,1,'Per Line'!$AL$2:$AL$7001,0))</f>
        <v/>
      </c>
      <c r="V112" s="8">
        <f>IF($AA112="","",U112*T112)</f>
        <v/>
      </c>
      <c r="W112" s="8">
        <f>IF($AA112="","",V112+S112)</f>
        <v/>
      </c>
      <c r="X112" s="8">
        <f>IF($AA112="","",Y112-W112)</f>
        <v/>
      </c>
      <c r="Y112" s="8">
        <f>IF($AA112="","",R112+U112+P112)</f>
        <v/>
      </c>
      <c r="Z112" s="8">
        <f>IF($AA112="","",Y112-W112-N112)</f>
        <v/>
      </c>
      <c r="AA112" s="16">
        <f>IF(ROWS($AA$2:$AA112)&lt;=MAX('Per Line'!$AJ$2:$AJ$7001),MATCH(ROWS($AA$2:$AA112),'Per Line'!$AJ$2:$AJ$7001,0),"")</f>
        <v/>
      </c>
      <c r="AB112">
        <f>IF($AA112="","",C112&amp;"|"&amp;COUNTIF($C$2:$C112,C112))</f>
        <v/>
      </c>
    </row>
    <row r="113">
      <c r="A113">
        <f>IF($AA113="","",INDEX('Per Line'!$C$2:$C$7001,$AA113)&amp;"")</f>
        <v/>
      </c>
      <c r="B113" s="15" t="n"/>
      <c r="C113">
        <f>IF($AA113="","",IF(COUNTIF($I$2:$I$1301,I113)&lt;=Settings!$C$8,I113,I113&amp;" P"&amp;ROUNDUP(COUNTIF($I$2:$I113,I113)/Settings!$C$8,0)))</f>
        <v/>
      </c>
      <c r="D113">
        <f>IF($AA113="","",INDEX('Per Line'!$A$2:$A$7001,$AA113)&amp;"")</f>
        <v/>
      </c>
      <c r="E113">
        <f>IF($AA113="","",INDEX('Per Line'!$B$2:$B$7001,$AA113)&amp;"")</f>
        <v/>
      </c>
      <c r="F113">
        <f>IF($AA113="","",INDEX('Per Line'!$D$2:$D$7001,$AA113)&amp;"")</f>
        <v/>
      </c>
      <c r="G113" s="14">
        <f>IF($AA113="","",INDEX('Per Line'!$E$2:$E$7001,$AA113))</f>
        <v/>
      </c>
      <c r="H113">
        <f>IF($AA113="","",INDEX('Per Line'!$F$2:$F$7001,$AA113)&amp;"")</f>
        <v/>
      </c>
      <c r="I113">
        <f>IF($AA113="","",INDEX('Per Line'!$I$2:$I$7001,$AA113)&amp;"")</f>
        <v/>
      </c>
      <c r="J113">
        <f>IF($AA113="","",INDEX('Per Line'!$H$2:$H$7001,$AA113)&amp;"")</f>
        <v/>
      </c>
      <c r="K113">
        <f>IF($AA113="","",INDEX('Per Line'!$J$2:$J$7001,$AA113)&amp;"")</f>
        <v/>
      </c>
      <c r="L113">
        <f>IF($AA113="","",INDEX('Per Line'!$K$2:$K$7001,$AA113)&amp;"")</f>
        <v/>
      </c>
      <c r="M113">
        <f>IF($AA113="","",INDEX('Per Line'!$L$2:$L$7001,$AA113))</f>
        <v/>
      </c>
      <c r="N113" s="8">
        <f>IF($AA113="","",M113*Y113/100)</f>
        <v/>
      </c>
      <c r="O113">
        <f>IF($AA113="","",INDEX('Per Line'!$U$2:$U$7001,$AA113)&amp;"")</f>
        <v/>
      </c>
      <c r="P113" s="8">
        <f>IF($AA113="","",SUMIFS('Per Line'!$T$2:$T$7001,'Per Line'!$C$2:$C$7001,$A113,'Per Line'!$AL$2:$AL$7001,1))</f>
        <v/>
      </c>
      <c r="Q113">
        <f>IF($AA113="","",Settings!$C$7)</f>
        <v/>
      </c>
      <c r="R113" s="8">
        <f>IF($AA113="","",SUMIFS('Per Line'!$T$2:$T$7001,'Per Line'!$C$2:$C$7001,$A113,'Per Line'!$AK$2:$AK$7001,0,'Per Line'!$AL$2:$AL$7001,0))</f>
        <v/>
      </c>
      <c r="S113" s="8">
        <f>IF($AA113="","",R113*Q113)</f>
        <v/>
      </c>
      <c r="T113">
        <f>IF($AA113="","",Settings!$C$6)</f>
        <v/>
      </c>
      <c r="U113" s="8">
        <f>IF($AA113="","",SUMIFS('Per Line'!$T$2:$T$7001,'Per Line'!$C$2:$C$7001,$A113,'Per Line'!$AK$2:$AK$7001,1,'Per Line'!$AL$2:$AL$7001,0))</f>
        <v/>
      </c>
      <c r="V113" s="8">
        <f>IF($AA113="","",U113*T113)</f>
        <v/>
      </c>
      <c r="W113" s="8">
        <f>IF($AA113="","",V113+S113)</f>
        <v/>
      </c>
      <c r="X113" s="8">
        <f>IF($AA113="","",Y113-W113)</f>
        <v/>
      </c>
      <c r="Y113" s="8">
        <f>IF($AA113="","",R113+U113+P113)</f>
        <v/>
      </c>
      <c r="Z113" s="8">
        <f>IF($AA113="","",Y113-W113-N113)</f>
        <v/>
      </c>
      <c r="AA113" s="16">
        <f>IF(ROWS($AA$2:$AA113)&lt;=MAX('Per Line'!$AJ$2:$AJ$7001),MATCH(ROWS($AA$2:$AA113),'Per Line'!$AJ$2:$AJ$7001,0),"")</f>
        <v/>
      </c>
      <c r="AB113">
        <f>IF($AA113="","",C113&amp;"|"&amp;COUNTIF($C$2:$C113,C113))</f>
        <v/>
      </c>
    </row>
    <row r="114">
      <c r="A114">
        <f>IF($AA114="","",INDEX('Per Line'!$C$2:$C$7001,$AA114)&amp;"")</f>
        <v/>
      </c>
      <c r="B114" s="15" t="n"/>
      <c r="C114">
        <f>IF($AA114="","",IF(COUNTIF($I$2:$I$1301,I114)&lt;=Settings!$C$8,I114,I114&amp;" P"&amp;ROUNDUP(COUNTIF($I$2:$I114,I114)/Settings!$C$8,0)))</f>
        <v/>
      </c>
      <c r="D114">
        <f>IF($AA114="","",INDEX('Per Line'!$A$2:$A$7001,$AA114)&amp;"")</f>
        <v/>
      </c>
      <c r="E114">
        <f>IF($AA114="","",INDEX('Per Line'!$B$2:$B$7001,$AA114)&amp;"")</f>
        <v/>
      </c>
      <c r="F114">
        <f>IF($AA114="","",INDEX('Per Line'!$D$2:$D$7001,$AA114)&amp;"")</f>
        <v/>
      </c>
      <c r="G114" s="14">
        <f>IF($AA114="","",INDEX('Per Line'!$E$2:$E$7001,$AA114))</f>
        <v/>
      </c>
      <c r="H114">
        <f>IF($AA114="","",INDEX('Per Line'!$F$2:$F$7001,$AA114)&amp;"")</f>
        <v/>
      </c>
      <c r="I114">
        <f>IF($AA114="","",INDEX('Per Line'!$I$2:$I$7001,$AA114)&amp;"")</f>
        <v/>
      </c>
      <c r="J114">
        <f>IF($AA114="","",INDEX('Per Line'!$H$2:$H$7001,$AA114)&amp;"")</f>
        <v/>
      </c>
      <c r="K114">
        <f>IF($AA114="","",INDEX('Per Line'!$J$2:$J$7001,$AA114)&amp;"")</f>
        <v/>
      </c>
      <c r="L114">
        <f>IF($AA114="","",INDEX('Per Line'!$K$2:$K$7001,$AA114)&amp;"")</f>
        <v/>
      </c>
      <c r="M114">
        <f>IF($AA114="","",INDEX('Per Line'!$L$2:$L$7001,$AA114))</f>
        <v/>
      </c>
      <c r="N114" s="8">
        <f>IF($AA114="","",M114*Y114/100)</f>
        <v/>
      </c>
      <c r="O114">
        <f>IF($AA114="","",INDEX('Per Line'!$U$2:$U$7001,$AA114)&amp;"")</f>
        <v/>
      </c>
      <c r="P114" s="8">
        <f>IF($AA114="","",SUMIFS('Per Line'!$T$2:$T$7001,'Per Line'!$C$2:$C$7001,$A114,'Per Line'!$AL$2:$AL$7001,1))</f>
        <v/>
      </c>
      <c r="Q114">
        <f>IF($AA114="","",Settings!$C$7)</f>
        <v/>
      </c>
      <c r="R114" s="8">
        <f>IF($AA114="","",SUMIFS('Per Line'!$T$2:$T$7001,'Per Line'!$C$2:$C$7001,$A114,'Per Line'!$AK$2:$AK$7001,0,'Per Line'!$AL$2:$AL$7001,0))</f>
        <v/>
      </c>
      <c r="S114" s="8">
        <f>IF($AA114="","",R114*Q114)</f>
        <v/>
      </c>
      <c r="T114">
        <f>IF($AA114="","",Settings!$C$6)</f>
        <v/>
      </c>
      <c r="U114" s="8">
        <f>IF($AA114="","",SUMIFS('Per Line'!$T$2:$T$7001,'Per Line'!$C$2:$C$7001,$A114,'Per Line'!$AK$2:$AK$7001,1,'Per Line'!$AL$2:$AL$7001,0))</f>
        <v/>
      </c>
      <c r="V114" s="8">
        <f>IF($AA114="","",U114*T114)</f>
        <v/>
      </c>
      <c r="W114" s="8">
        <f>IF($AA114="","",V114+S114)</f>
        <v/>
      </c>
      <c r="X114" s="8">
        <f>IF($AA114="","",Y114-W114)</f>
        <v/>
      </c>
      <c r="Y114" s="8">
        <f>IF($AA114="","",R114+U114+P114)</f>
        <v/>
      </c>
      <c r="Z114" s="8">
        <f>IF($AA114="","",Y114-W114-N114)</f>
        <v/>
      </c>
      <c r="AA114" s="16">
        <f>IF(ROWS($AA$2:$AA114)&lt;=MAX('Per Line'!$AJ$2:$AJ$7001),MATCH(ROWS($AA$2:$AA114),'Per Line'!$AJ$2:$AJ$7001,0),"")</f>
        <v/>
      </c>
      <c r="AB114">
        <f>IF($AA114="","",C114&amp;"|"&amp;COUNTIF($C$2:$C114,C114))</f>
        <v/>
      </c>
    </row>
    <row r="115">
      <c r="A115">
        <f>IF($AA115="","",INDEX('Per Line'!$C$2:$C$7001,$AA115)&amp;"")</f>
        <v/>
      </c>
      <c r="B115" s="15" t="n"/>
      <c r="C115">
        <f>IF($AA115="","",IF(COUNTIF($I$2:$I$1301,I115)&lt;=Settings!$C$8,I115,I115&amp;" P"&amp;ROUNDUP(COUNTIF($I$2:$I115,I115)/Settings!$C$8,0)))</f>
        <v/>
      </c>
      <c r="D115">
        <f>IF($AA115="","",INDEX('Per Line'!$A$2:$A$7001,$AA115)&amp;"")</f>
        <v/>
      </c>
      <c r="E115">
        <f>IF($AA115="","",INDEX('Per Line'!$B$2:$B$7001,$AA115)&amp;"")</f>
        <v/>
      </c>
      <c r="F115">
        <f>IF($AA115="","",INDEX('Per Line'!$D$2:$D$7001,$AA115)&amp;"")</f>
        <v/>
      </c>
      <c r="G115" s="14">
        <f>IF($AA115="","",INDEX('Per Line'!$E$2:$E$7001,$AA115))</f>
        <v/>
      </c>
      <c r="H115">
        <f>IF($AA115="","",INDEX('Per Line'!$F$2:$F$7001,$AA115)&amp;"")</f>
        <v/>
      </c>
      <c r="I115">
        <f>IF($AA115="","",INDEX('Per Line'!$I$2:$I$7001,$AA115)&amp;"")</f>
        <v/>
      </c>
      <c r="J115">
        <f>IF($AA115="","",INDEX('Per Line'!$H$2:$H$7001,$AA115)&amp;"")</f>
        <v/>
      </c>
      <c r="K115">
        <f>IF($AA115="","",INDEX('Per Line'!$J$2:$J$7001,$AA115)&amp;"")</f>
        <v/>
      </c>
      <c r="L115">
        <f>IF($AA115="","",INDEX('Per Line'!$K$2:$K$7001,$AA115)&amp;"")</f>
        <v/>
      </c>
      <c r="M115">
        <f>IF($AA115="","",INDEX('Per Line'!$L$2:$L$7001,$AA115))</f>
        <v/>
      </c>
      <c r="N115" s="8">
        <f>IF($AA115="","",M115*Y115/100)</f>
        <v/>
      </c>
      <c r="O115">
        <f>IF($AA115="","",INDEX('Per Line'!$U$2:$U$7001,$AA115)&amp;"")</f>
        <v/>
      </c>
      <c r="P115" s="8">
        <f>IF($AA115="","",SUMIFS('Per Line'!$T$2:$T$7001,'Per Line'!$C$2:$C$7001,$A115,'Per Line'!$AL$2:$AL$7001,1))</f>
        <v/>
      </c>
      <c r="Q115">
        <f>IF($AA115="","",Settings!$C$7)</f>
        <v/>
      </c>
      <c r="R115" s="8">
        <f>IF($AA115="","",SUMIFS('Per Line'!$T$2:$T$7001,'Per Line'!$C$2:$C$7001,$A115,'Per Line'!$AK$2:$AK$7001,0,'Per Line'!$AL$2:$AL$7001,0))</f>
        <v/>
      </c>
      <c r="S115" s="8">
        <f>IF($AA115="","",R115*Q115)</f>
        <v/>
      </c>
      <c r="T115">
        <f>IF($AA115="","",Settings!$C$6)</f>
        <v/>
      </c>
      <c r="U115" s="8">
        <f>IF($AA115="","",SUMIFS('Per Line'!$T$2:$T$7001,'Per Line'!$C$2:$C$7001,$A115,'Per Line'!$AK$2:$AK$7001,1,'Per Line'!$AL$2:$AL$7001,0))</f>
        <v/>
      </c>
      <c r="V115" s="8">
        <f>IF($AA115="","",U115*T115)</f>
        <v/>
      </c>
      <c r="W115" s="8">
        <f>IF($AA115="","",V115+S115)</f>
        <v/>
      </c>
      <c r="X115" s="8">
        <f>IF($AA115="","",Y115-W115)</f>
        <v/>
      </c>
      <c r="Y115" s="8">
        <f>IF($AA115="","",R115+U115+P115)</f>
        <v/>
      </c>
      <c r="Z115" s="8">
        <f>IF($AA115="","",Y115-W115-N115)</f>
        <v/>
      </c>
      <c r="AA115" s="16">
        <f>IF(ROWS($AA$2:$AA115)&lt;=MAX('Per Line'!$AJ$2:$AJ$7001),MATCH(ROWS($AA$2:$AA115),'Per Line'!$AJ$2:$AJ$7001,0),"")</f>
        <v/>
      </c>
      <c r="AB115">
        <f>IF($AA115="","",C115&amp;"|"&amp;COUNTIF($C$2:$C115,C115))</f>
        <v/>
      </c>
    </row>
    <row r="116">
      <c r="A116">
        <f>IF($AA116="","",INDEX('Per Line'!$C$2:$C$7001,$AA116)&amp;"")</f>
        <v/>
      </c>
      <c r="B116" s="15" t="n"/>
      <c r="C116">
        <f>IF($AA116="","",IF(COUNTIF($I$2:$I$1301,I116)&lt;=Settings!$C$8,I116,I116&amp;" P"&amp;ROUNDUP(COUNTIF($I$2:$I116,I116)/Settings!$C$8,0)))</f>
        <v/>
      </c>
      <c r="D116">
        <f>IF($AA116="","",INDEX('Per Line'!$A$2:$A$7001,$AA116)&amp;"")</f>
        <v/>
      </c>
      <c r="E116">
        <f>IF($AA116="","",INDEX('Per Line'!$B$2:$B$7001,$AA116)&amp;"")</f>
        <v/>
      </c>
      <c r="F116">
        <f>IF($AA116="","",INDEX('Per Line'!$D$2:$D$7001,$AA116)&amp;"")</f>
        <v/>
      </c>
      <c r="G116" s="14">
        <f>IF($AA116="","",INDEX('Per Line'!$E$2:$E$7001,$AA116))</f>
        <v/>
      </c>
      <c r="H116">
        <f>IF($AA116="","",INDEX('Per Line'!$F$2:$F$7001,$AA116)&amp;"")</f>
        <v/>
      </c>
      <c r="I116">
        <f>IF($AA116="","",INDEX('Per Line'!$I$2:$I$7001,$AA116)&amp;"")</f>
        <v/>
      </c>
      <c r="J116">
        <f>IF($AA116="","",INDEX('Per Line'!$H$2:$H$7001,$AA116)&amp;"")</f>
        <v/>
      </c>
      <c r="K116">
        <f>IF($AA116="","",INDEX('Per Line'!$J$2:$J$7001,$AA116)&amp;"")</f>
        <v/>
      </c>
      <c r="L116">
        <f>IF($AA116="","",INDEX('Per Line'!$K$2:$K$7001,$AA116)&amp;"")</f>
        <v/>
      </c>
      <c r="M116">
        <f>IF($AA116="","",INDEX('Per Line'!$L$2:$L$7001,$AA116))</f>
        <v/>
      </c>
      <c r="N116" s="8">
        <f>IF($AA116="","",M116*Y116/100)</f>
        <v/>
      </c>
      <c r="O116">
        <f>IF($AA116="","",INDEX('Per Line'!$U$2:$U$7001,$AA116)&amp;"")</f>
        <v/>
      </c>
      <c r="P116" s="8">
        <f>IF($AA116="","",SUMIFS('Per Line'!$T$2:$T$7001,'Per Line'!$C$2:$C$7001,$A116,'Per Line'!$AL$2:$AL$7001,1))</f>
        <v/>
      </c>
      <c r="Q116">
        <f>IF($AA116="","",Settings!$C$7)</f>
        <v/>
      </c>
      <c r="R116" s="8">
        <f>IF($AA116="","",SUMIFS('Per Line'!$T$2:$T$7001,'Per Line'!$C$2:$C$7001,$A116,'Per Line'!$AK$2:$AK$7001,0,'Per Line'!$AL$2:$AL$7001,0))</f>
        <v/>
      </c>
      <c r="S116" s="8">
        <f>IF($AA116="","",R116*Q116)</f>
        <v/>
      </c>
      <c r="T116">
        <f>IF($AA116="","",Settings!$C$6)</f>
        <v/>
      </c>
      <c r="U116" s="8">
        <f>IF($AA116="","",SUMIFS('Per Line'!$T$2:$T$7001,'Per Line'!$C$2:$C$7001,$A116,'Per Line'!$AK$2:$AK$7001,1,'Per Line'!$AL$2:$AL$7001,0))</f>
        <v/>
      </c>
      <c r="V116" s="8">
        <f>IF($AA116="","",U116*T116)</f>
        <v/>
      </c>
      <c r="W116" s="8">
        <f>IF($AA116="","",V116+S116)</f>
        <v/>
      </c>
      <c r="X116" s="8">
        <f>IF($AA116="","",Y116-W116)</f>
        <v/>
      </c>
      <c r="Y116" s="8">
        <f>IF($AA116="","",R116+U116+P116)</f>
        <v/>
      </c>
      <c r="Z116" s="8">
        <f>IF($AA116="","",Y116-W116-N116)</f>
        <v/>
      </c>
      <c r="AA116" s="16">
        <f>IF(ROWS($AA$2:$AA116)&lt;=MAX('Per Line'!$AJ$2:$AJ$7001),MATCH(ROWS($AA$2:$AA116),'Per Line'!$AJ$2:$AJ$7001,0),"")</f>
        <v/>
      </c>
      <c r="AB116">
        <f>IF($AA116="","",C116&amp;"|"&amp;COUNTIF($C$2:$C116,C116))</f>
        <v/>
      </c>
    </row>
    <row r="117">
      <c r="A117">
        <f>IF($AA117="","",INDEX('Per Line'!$C$2:$C$7001,$AA117)&amp;"")</f>
        <v/>
      </c>
      <c r="B117" s="15" t="n"/>
      <c r="C117">
        <f>IF($AA117="","",IF(COUNTIF($I$2:$I$1301,I117)&lt;=Settings!$C$8,I117,I117&amp;" P"&amp;ROUNDUP(COUNTIF($I$2:$I117,I117)/Settings!$C$8,0)))</f>
        <v/>
      </c>
      <c r="D117">
        <f>IF($AA117="","",INDEX('Per Line'!$A$2:$A$7001,$AA117)&amp;"")</f>
        <v/>
      </c>
      <c r="E117">
        <f>IF($AA117="","",INDEX('Per Line'!$B$2:$B$7001,$AA117)&amp;"")</f>
        <v/>
      </c>
      <c r="F117">
        <f>IF($AA117="","",INDEX('Per Line'!$D$2:$D$7001,$AA117)&amp;"")</f>
        <v/>
      </c>
      <c r="G117" s="14">
        <f>IF($AA117="","",INDEX('Per Line'!$E$2:$E$7001,$AA117))</f>
        <v/>
      </c>
      <c r="H117">
        <f>IF($AA117="","",INDEX('Per Line'!$F$2:$F$7001,$AA117)&amp;"")</f>
        <v/>
      </c>
      <c r="I117">
        <f>IF($AA117="","",INDEX('Per Line'!$I$2:$I$7001,$AA117)&amp;"")</f>
        <v/>
      </c>
      <c r="J117">
        <f>IF($AA117="","",INDEX('Per Line'!$H$2:$H$7001,$AA117)&amp;"")</f>
        <v/>
      </c>
      <c r="K117">
        <f>IF($AA117="","",INDEX('Per Line'!$J$2:$J$7001,$AA117)&amp;"")</f>
        <v/>
      </c>
      <c r="L117">
        <f>IF($AA117="","",INDEX('Per Line'!$K$2:$K$7001,$AA117)&amp;"")</f>
        <v/>
      </c>
      <c r="M117">
        <f>IF($AA117="","",INDEX('Per Line'!$L$2:$L$7001,$AA117))</f>
        <v/>
      </c>
      <c r="N117" s="8">
        <f>IF($AA117="","",M117*Y117/100)</f>
        <v/>
      </c>
      <c r="O117">
        <f>IF($AA117="","",INDEX('Per Line'!$U$2:$U$7001,$AA117)&amp;"")</f>
        <v/>
      </c>
      <c r="P117" s="8">
        <f>IF($AA117="","",SUMIFS('Per Line'!$T$2:$T$7001,'Per Line'!$C$2:$C$7001,$A117,'Per Line'!$AL$2:$AL$7001,1))</f>
        <v/>
      </c>
      <c r="Q117">
        <f>IF($AA117="","",Settings!$C$7)</f>
        <v/>
      </c>
      <c r="R117" s="8">
        <f>IF($AA117="","",SUMIFS('Per Line'!$T$2:$T$7001,'Per Line'!$C$2:$C$7001,$A117,'Per Line'!$AK$2:$AK$7001,0,'Per Line'!$AL$2:$AL$7001,0))</f>
        <v/>
      </c>
      <c r="S117" s="8">
        <f>IF($AA117="","",R117*Q117)</f>
        <v/>
      </c>
      <c r="T117">
        <f>IF($AA117="","",Settings!$C$6)</f>
        <v/>
      </c>
      <c r="U117" s="8">
        <f>IF($AA117="","",SUMIFS('Per Line'!$T$2:$T$7001,'Per Line'!$C$2:$C$7001,$A117,'Per Line'!$AK$2:$AK$7001,1,'Per Line'!$AL$2:$AL$7001,0))</f>
        <v/>
      </c>
      <c r="V117" s="8">
        <f>IF($AA117="","",U117*T117)</f>
        <v/>
      </c>
      <c r="W117" s="8">
        <f>IF($AA117="","",V117+S117)</f>
        <v/>
      </c>
      <c r="X117" s="8">
        <f>IF($AA117="","",Y117-W117)</f>
        <v/>
      </c>
      <c r="Y117" s="8">
        <f>IF($AA117="","",R117+U117+P117)</f>
        <v/>
      </c>
      <c r="Z117" s="8">
        <f>IF($AA117="","",Y117-W117-N117)</f>
        <v/>
      </c>
      <c r="AA117" s="16">
        <f>IF(ROWS($AA$2:$AA117)&lt;=MAX('Per Line'!$AJ$2:$AJ$7001),MATCH(ROWS($AA$2:$AA117),'Per Line'!$AJ$2:$AJ$7001,0),"")</f>
        <v/>
      </c>
      <c r="AB117">
        <f>IF($AA117="","",C117&amp;"|"&amp;COUNTIF($C$2:$C117,C117))</f>
        <v/>
      </c>
    </row>
    <row r="118">
      <c r="A118">
        <f>IF($AA118="","",INDEX('Per Line'!$C$2:$C$7001,$AA118)&amp;"")</f>
        <v/>
      </c>
      <c r="B118" s="15" t="n"/>
      <c r="C118">
        <f>IF($AA118="","",IF(COUNTIF($I$2:$I$1301,I118)&lt;=Settings!$C$8,I118,I118&amp;" P"&amp;ROUNDUP(COUNTIF($I$2:$I118,I118)/Settings!$C$8,0)))</f>
        <v/>
      </c>
      <c r="D118">
        <f>IF($AA118="","",INDEX('Per Line'!$A$2:$A$7001,$AA118)&amp;"")</f>
        <v/>
      </c>
      <c r="E118">
        <f>IF($AA118="","",INDEX('Per Line'!$B$2:$B$7001,$AA118)&amp;"")</f>
        <v/>
      </c>
      <c r="F118">
        <f>IF($AA118="","",INDEX('Per Line'!$D$2:$D$7001,$AA118)&amp;"")</f>
        <v/>
      </c>
      <c r="G118" s="14">
        <f>IF($AA118="","",INDEX('Per Line'!$E$2:$E$7001,$AA118))</f>
        <v/>
      </c>
      <c r="H118">
        <f>IF($AA118="","",INDEX('Per Line'!$F$2:$F$7001,$AA118)&amp;"")</f>
        <v/>
      </c>
      <c r="I118">
        <f>IF($AA118="","",INDEX('Per Line'!$I$2:$I$7001,$AA118)&amp;"")</f>
        <v/>
      </c>
      <c r="J118">
        <f>IF($AA118="","",INDEX('Per Line'!$H$2:$H$7001,$AA118)&amp;"")</f>
        <v/>
      </c>
      <c r="K118">
        <f>IF($AA118="","",INDEX('Per Line'!$J$2:$J$7001,$AA118)&amp;"")</f>
        <v/>
      </c>
      <c r="L118">
        <f>IF($AA118="","",INDEX('Per Line'!$K$2:$K$7001,$AA118)&amp;"")</f>
        <v/>
      </c>
      <c r="M118">
        <f>IF($AA118="","",INDEX('Per Line'!$L$2:$L$7001,$AA118))</f>
        <v/>
      </c>
      <c r="N118" s="8">
        <f>IF($AA118="","",M118*Y118/100)</f>
        <v/>
      </c>
      <c r="O118">
        <f>IF($AA118="","",INDEX('Per Line'!$U$2:$U$7001,$AA118)&amp;"")</f>
        <v/>
      </c>
      <c r="P118" s="8">
        <f>IF($AA118="","",SUMIFS('Per Line'!$T$2:$T$7001,'Per Line'!$C$2:$C$7001,$A118,'Per Line'!$AL$2:$AL$7001,1))</f>
        <v/>
      </c>
      <c r="Q118">
        <f>IF($AA118="","",Settings!$C$7)</f>
        <v/>
      </c>
      <c r="R118" s="8">
        <f>IF($AA118="","",SUMIFS('Per Line'!$T$2:$T$7001,'Per Line'!$C$2:$C$7001,$A118,'Per Line'!$AK$2:$AK$7001,0,'Per Line'!$AL$2:$AL$7001,0))</f>
        <v/>
      </c>
      <c r="S118" s="8">
        <f>IF($AA118="","",R118*Q118)</f>
        <v/>
      </c>
      <c r="T118">
        <f>IF($AA118="","",Settings!$C$6)</f>
        <v/>
      </c>
      <c r="U118" s="8">
        <f>IF($AA118="","",SUMIFS('Per Line'!$T$2:$T$7001,'Per Line'!$C$2:$C$7001,$A118,'Per Line'!$AK$2:$AK$7001,1,'Per Line'!$AL$2:$AL$7001,0))</f>
        <v/>
      </c>
      <c r="V118" s="8">
        <f>IF($AA118="","",U118*T118)</f>
        <v/>
      </c>
      <c r="W118" s="8">
        <f>IF($AA118="","",V118+S118)</f>
        <v/>
      </c>
      <c r="X118" s="8">
        <f>IF($AA118="","",Y118-W118)</f>
        <v/>
      </c>
      <c r="Y118" s="8">
        <f>IF($AA118="","",R118+U118+P118)</f>
        <v/>
      </c>
      <c r="Z118" s="8">
        <f>IF($AA118="","",Y118-W118-N118)</f>
        <v/>
      </c>
      <c r="AA118" s="16">
        <f>IF(ROWS($AA$2:$AA118)&lt;=MAX('Per Line'!$AJ$2:$AJ$7001),MATCH(ROWS($AA$2:$AA118),'Per Line'!$AJ$2:$AJ$7001,0),"")</f>
        <v/>
      </c>
      <c r="AB118">
        <f>IF($AA118="","",C118&amp;"|"&amp;COUNTIF($C$2:$C118,C118))</f>
        <v/>
      </c>
    </row>
    <row r="119">
      <c r="A119">
        <f>IF($AA119="","",INDEX('Per Line'!$C$2:$C$7001,$AA119)&amp;"")</f>
        <v/>
      </c>
      <c r="B119" s="15" t="n"/>
      <c r="C119">
        <f>IF($AA119="","",IF(COUNTIF($I$2:$I$1301,I119)&lt;=Settings!$C$8,I119,I119&amp;" P"&amp;ROUNDUP(COUNTIF($I$2:$I119,I119)/Settings!$C$8,0)))</f>
        <v/>
      </c>
      <c r="D119">
        <f>IF($AA119="","",INDEX('Per Line'!$A$2:$A$7001,$AA119)&amp;"")</f>
        <v/>
      </c>
      <c r="E119">
        <f>IF($AA119="","",INDEX('Per Line'!$B$2:$B$7001,$AA119)&amp;"")</f>
        <v/>
      </c>
      <c r="F119">
        <f>IF($AA119="","",INDEX('Per Line'!$D$2:$D$7001,$AA119)&amp;"")</f>
        <v/>
      </c>
      <c r="G119" s="14">
        <f>IF($AA119="","",INDEX('Per Line'!$E$2:$E$7001,$AA119))</f>
        <v/>
      </c>
      <c r="H119">
        <f>IF($AA119="","",INDEX('Per Line'!$F$2:$F$7001,$AA119)&amp;"")</f>
        <v/>
      </c>
      <c r="I119">
        <f>IF($AA119="","",INDEX('Per Line'!$I$2:$I$7001,$AA119)&amp;"")</f>
        <v/>
      </c>
      <c r="J119">
        <f>IF($AA119="","",INDEX('Per Line'!$H$2:$H$7001,$AA119)&amp;"")</f>
        <v/>
      </c>
      <c r="K119">
        <f>IF($AA119="","",INDEX('Per Line'!$J$2:$J$7001,$AA119)&amp;"")</f>
        <v/>
      </c>
      <c r="L119">
        <f>IF($AA119="","",INDEX('Per Line'!$K$2:$K$7001,$AA119)&amp;"")</f>
        <v/>
      </c>
      <c r="M119">
        <f>IF($AA119="","",INDEX('Per Line'!$L$2:$L$7001,$AA119))</f>
        <v/>
      </c>
      <c r="N119" s="8">
        <f>IF($AA119="","",M119*Y119/100)</f>
        <v/>
      </c>
      <c r="O119">
        <f>IF($AA119="","",INDEX('Per Line'!$U$2:$U$7001,$AA119)&amp;"")</f>
        <v/>
      </c>
      <c r="P119" s="8">
        <f>IF($AA119="","",SUMIFS('Per Line'!$T$2:$T$7001,'Per Line'!$C$2:$C$7001,$A119,'Per Line'!$AL$2:$AL$7001,1))</f>
        <v/>
      </c>
      <c r="Q119">
        <f>IF($AA119="","",Settings!$C$7)</f>
        <v/>
      </c>
      <c r="R119" s="8">
        <f>IF($AA119="","",SUMIFS('Per Line'!$T$2:$T$7001,'Per Line'!$C$2:$C$7001,$A119,'Per Line'!$AK$2:$AK$7001,0,'Per Line'!$AL$2:$AL$7001,0))</f>
        <v/>
      </c>
      <c r="S119" s="8">
        <f>IF($AA119="","",R119*Q119)</f>
        <v/>
      </c>
      <c r="T119">
        <f>IF($AA119="","",Settings!$C$6)</f>
        <v/>
      </c>
      <c r="U119" s="8">
        <f>IF($AA119="","",SUMIFS('Per Line'!$T$2:$T$7001,'Per Line'!$C$2:$C$7001,$A119,'Per Line'!$AK$2:$AK$7001,1,'Per Line'!$AL$2:$AL$7001,0))</f>
        <v/>
      </c>
      <c r="V119" s="8">
        <f>IF($AA119="","",U119*T119)</f>
        <v/>
      </c>
      <c r="W119" s="8">
        <f>IF($AA119="","",V119+S119)</f>
        <v/>
      </c>
      <c r="X119" s="8">
        <f>IF($AA119="","",Y119-W119)</f>
        <v/>
      </c>
      <c r="Y119" s="8">
        <f>IF($AA119="","",R119+U119+P119)</f>
        <v/>
      </c>
      <c r="Z119" s="8">
        <f>IF($AA119="","",Y119-W119-N119)</f>
        <v/>
      </c>
      <c r="AA119" s="16">
        <f>IF(ROWS($AA$2:$AA119)&lt;=MAX('Per Line'!$AJ$2:$AJ$7001),MATCH(ROWS($AA$2:$AA119),'Per Line'!$AJ$2:$AJ$7001,0),"")</f>
        <v/>
      </c>
      <c r="AB119">
        <f>IF($AA119="","",C119&amp;"|"&amp;COUNTIF($C$2:$C119,C119))</f>
        <v/>
      </c>
    </row>
    <row r="120">
      <c r="A120">
        <f>IF($AA120="","",INDEX('Per Line'!$C$2:$C$7001,$AA120)&amp;"")</f>
        <v/>
      </c>
      <c r="B120" s="15" t="n"/>
      <c r="C120">
        <f>IF($AA120="","",IF(COUNTIF($I$2:$I$1301,I120)&lt;=Settings!$C$8,I120,I120&amp;" P"&amp;ROUNDUP(COUNTIF($I$2:$I120,I120)/Settings!$C$8,0)))</f>
        <v/>
      </c>
      <c r="D120">
        <f>IF($AA120="","",INDEX('Per Line'!$A$2:$A$7001,$AA120)&amp;"")</f>
        <v/>
      </c>
      <c r="E120">
        <f>IF($AA120="","",INDEX('Per Line'!$B$2:$B$7001,$AA120)&amp;"")</f>
        <v/>
      </c>
      <c r="F120">
        <f>IF($AA120="","",INDEX('Per Line'!$D$2:$D$7001,$AA120)&amp;"")</f>
        <v/>
      </c>
      <c r="G120" s="14">
        <f>IF($AA120="","",INDEX('Per Line'!$E$2:$E$7001,$AA120))</f>
        <v/>
      </c>
      <c r="H120">
        <f>IF($AA120="","",INDEX('Per Line'!$F$2:$F$7001,$AA120)&amp;"")</f>
        <v/>
      </c>
      <c r="I120">
        <f>IF($AA120="","",INDEX('Per Line'!$I$2:$I$7001,$AA120)&amp;"")</f>
        <v/>
      </c>
      <c r="J120">
        <f>IF($AA120="","",INDEX('Per Line'!$H$2:$H$7001,$AA120)&amp;"")</f>
        <v/>
      </c>
      <c r="K120">
        <f>IF($AA120="","",INDEX('Per Line'!$J$2:$J$7001,$AA120)&amp;"")</f>
        <v/>
      </c>
      <c r="L120">
        <f>IF($AA120="","",INDEX('Per Line'!$K$2:$K$7001,$AA120)&amp;"")</f>
        <v/>
      </c>
      <c r="M120">
        <f>IF($AA120="","",INDEX('Per Line'!$L$2:$L$7001,$AA120))</f>
        <v/>
      </c>
      <c r="N120" s="8">
        <f>IF($AA120="","",M120*Y120/100)</f>
        <v/>
      </c>
      <c r="O120">
        <f>IF($AA120="","",INDEX('Per Line'!$U$2:$U$7001,$AA120)&amp;"")</f>
        <v/>
      </c>
      <c r="P120" s="8">
        <f>IF($AA120="","",SUMIFS('Per Line'!$T$2:$T$7001,'Per Line'!$C$2:$C$7001,$A120,'Per Line'!$AL$2:$AL$7001,1))</f>
        <v/>
      </c>
      <c r="Q120">
        <f>IF($AA120="","",Settings!$C$7)</f>
        <v/>
      </c>
      <c r="R120" s="8">
        <f>IF($AA120="","",SUMIFS('Per Line'!$T$2:$T$7001,'Per Line'!$C$2:$C$7001,$A120,'Per Line'!$AK$2:$AK$7001,0,'Per Line'!$AL$2:$AL$7001,0))</f>
        <v/>
      </c>
      <c r="S120" s="8">
        <f>IF($AA120="","",R120*Q120)</f>
        <v/>
      </c>
      <c r="T120">
        <f>IF($AA120="","",Settings!$C$6)</f>
        <v/>
      </c>
      <c r="U120" s="8">
        <f>IF($AA120="","",SUMIFS('Per Line'!$T$2:$T$7001,'Per Line'!$C$2:$C$7001,$A120,'Per Line'!$AK$2:$AK$7001,1,'Per Line'!$AL$2:$AL$7001,0))</f>
        <v/>
      </c>
      <c r="V120" s="8">
        <f>IF($AA120="","",U120*T120)</f>
        <v/>
      </c>
      <c r="W120" s="8">
        <f>IF($AA120="","",V120+S120)</f>
        <v/>
      </c>
      <c r="X120" s="8">
        <f>IF($AA120="","",Y120-W120)</f>
        <v/>
      </c>
      <c r="Y120" s="8">
        <f>IF($AA120="","",R120+U120+P120)</f>
        <v/>
      </c>
      <c r="Z120" s="8">
        <f>IF($AA120="","",Y120-W120-N120)</f>
        <v/>
      </c>
      <c r="AA120" s="16">
        <f>IF(ROWS($AA$2:$AA120)&lt;=MAX('Per Line'!$AJ$2:$AJ$7001),MATCH(ROWS($AA$2:$AA120),'Per Line'!$AJ$2:$AJ$7001,0),"")</f>
        <v/>
      </c>
      <c r="AB120">
        <f>IF($AA120="","",C120&amp;"|"&amp;COUNTIF($C$2:$C120,C120))</f>
        <v/>
      </c>
    </row>
    <row r="121">
      <c r="A121">
        <f>IF($AA121="","",INDEX('Per Line'!$C$2:$C$7001,$AA121)&amp;"")</f>
        <v/>
      </c>
      <c r="B121" s="15" t="n"/>
      <c r="C121">
        <f>IF($AA121="","",IF(COUNTIF($I$2:$I$1301,I121)&lt;=Settings!$C$8,I121,I121&amp;" P"&amp;ROUNDUP(COUNTIF($I$2:$I121,I121)/Settings!$C$8,0)))</f>
        <v/>
      </c>
      <c r="D121">
        <f>IF($AA121="","",INDEX('Per Line'!$A$2:$A$7001,$AA121)&amp;"")</f>
        <v/>
      </c>
      <c r="E121">
        <f>IF($AA121="","",INDEX('Per Line'!$B$2:$B$7001,$AA121)&amp;"")</f>
        <v/>
      </c>
      <c r="F121">
        <f>IF($AA121="","",INDEX('Per Line'!$D$2:$D$7001,$AA121)&amp;"")</f>
        <v/>
      </c>
      <c r="G121" s="14">
        <f>IF($AA121="","",INDEX('Per Line'!$E$2:$E$7001,$AA121))</f>
        <v/>
      </c>
      <c r="H121">
        <f>IF($AA121="","",INDEX('Per Line'!$F$2:$F$7001,$AA121)&amp;"")</f>
        <v/>
      </c>
      <c r="I121">
        <f>IF($AA121="","",INDEX('Per Line'!$I$2:$I$7001,$AA121)&amp;"")</f>
        <v/>
      </c>
      <c r="J121">
        <f>IF($AA121="","",INDEX('Per Line'!$H$2:$H$7001,$AA121)&amp;"")</f>
        <v/>
      </c>
      <c r="K121">
        <f>IF($AA121="","",INDEX('Per Line'!$J$2:$J$7001,$AA121)&amp;"")</f>
        <v/>
      </c>
      <c r="L121">
        <f>IF($AA121="","",INDEX('Per Line'!$K$2:$K$7001,$AA121)&amp;"")</f>
        <v/>
      </c>
      <c r="M121">
        <f>IF($AA121="","",INDEX('Per Line'!$L$2:$L$7001,$AA121))</f>
        <v/>
      </c>
      <c r="N121" s="8">
        <f>IF($AA121="","",M121*Y121/100)</f>
        <v/>
      </c>
      <c r="O121">
        <f>IF($AA121="","",INDEX('Per Line'!$U$2:$U$7001,$AA121)&amp;"")</f>
        <v/>
      </c>
      <c r="P121" s="8">
        <f>IF($AA121="","",SUMIFS('Per Line'!$T$2:$T$7001,'Per Line'!$C$2:$C$7001,$A121,'Per Line'!$AL$2:$AL$7001,1))</f>
        <v/>
      </c>
      <c r="Q121">
        <f>IF($AA121="","",Settings!$C$7)</f>
        <v/>
      </c>
      <c r="R121" s="8">
        <f>IF($AA121="","",SUMIFS('Per Line'!$T$2:$T$7001,'Per Line'!$C$2:$C$7001,$A121,'Per Line'!$AK$2:$AK$7001,0,'Per Line'!$AL$2:$AL$7001,0))</f>
        <v/>
      </c>
      <c r="S121" s="8">
        <f>IF($AA121="","",R121*Q121)</f>
        <v/>
      </c>
      <c r="T121">
        <f>IF($AA121="","",Settings!$C$6)</f>
        <v/>
      </c>
      <c r="U121" s="8">
        <f>IF($AA121="","",SUMIFS('Per Line'!$T$2:$T$7001,'Per Line'!$C$2:$C$7001,$A121,'Per Line'!$AK$2:$AK$7001,1,'Per Line'!$AL$2:$AL$7001,0))</f>
        <v/>
      </c>
      <c r="V121" s="8">
        <f>IF($AA121="","",U121*T121)</f>
        <v/>
      </c>
      <c r="W121" s="8">
        <f>IF($AA121="","",V121+S121)</f>
        <v/>
      </c>
      <c r="X121" s="8">
        <f>IF($AA121="","",Y121-W121)</f>
        <v/>
      </c>
      <c r="Y121" s="8">
        <f>IF($AA121="","",R121+U121+P121)</f>
        <v/>
      </c>
      <c r="Z121" s="8">
        <f>IF($AA121="","",Y121-W121-N121)</f>
        <v/>
      </c>
      <c r="AA121" s="16">
        <f>IF(ROWS($AA$2:$AA121)&lt;=MAX('Per Line'!$AJ$2:$AJ$7001),MATCH(ROWS($AA$2:$AA121),'Per Line'!$AJ$2:$AJ$7001,0),"")</f>
        <v/>
      </c>
      <c r="AB121">
        <f>IF($AA121="","",C121&amp;"|"&amp;COUNTIF($C$2:$C121,C121))</f>
        <v/>
      </c>
    </row>
    <row r="122">
      <c r="A122">
        <f>IF($AA122="","",INDEX('Per Line'!$C$2:$C$7001,$AA122)&amp;"")</f>
        <v/>
      </c>
      <c r="B122" s="15" t="n"/>
      <c r="C122">
        <f>IF($AA122="","",IF(COUNTIF($I$2:$I$1301,I122)&lt;=Settings!$C$8,I122,I122&amp;" P"&amp;ROUNDUP(COUNTIF($I$2:$I122,I122)/Settings!$C$8,0)))</f>
        <v/>
      </c>
      <c r="D122">
        <f>IF($AA122="","",INDEX('Per Line'!$A$2:$A$7001,$AA122)&amp;"")</f>
        <v/>
      </c>
      <c r="E122">
        <f>IF($AA122="","",INDEX('Per Line'!$B$2:$B$7001,$AA122)&amp;"")</f>
        <v/>
      </c>
      <c r="F122">
        <f>IF($AA122="","",INDEX('Per Line'!$D$2:$D$7001,$AA122)&amp;"")</f>
        <v/>
      </c>
      <c r="G122" s="14">
        <f>IF($AA122="","",INDEX('Per Line'!$E$2:$E$7001,$AA122))</f>
        <v/>
      </c>
      <c r="H122">
        <f>IF($AA122="","",INDEX('Per Line'!$F$2:$F$7001,$AA122)&amp;"")</f>
        <v/>
      </c>
      <c r="I122">
        <f>IF($AA122="","",INDEX('Per Line'!$I$2:$I$7001,$AA122)&amp;"")</f>
        <v/>
      </c>
      <c r="J122">
        <f>IF($AA122="","",INDEX('Per Line'!$H$2:$H$7001,$AA122)&amp;"")</f>
        <v/>
      </c>
      <c r="K122">
        <f>IF($AA122="","",INDEX('Per Line'!$J$2:$J$7001,$AA122)&amp;"")</f>
        <v/>
      </c>
      <c r="L122">
        <f>IF($AA122="","",INDEX('Per Line'!$K$2:$K$7001,$AA122)&amp;"")</f>
        <v/>
      </c>
      <c r="M122">
        <f>IF($AA122="","",INDEX('Per Line'!$L$2:$L$7001,$AA122))</f>
        <v/>
      </c>
      <c r="N122" s="8">
        <f>IF($AA122="","",M122*Y122/100)</f>
        <v/>
      </c>
      <c r="O122">
        <f>IF($AA122="","",INDEX('Per Line'!$U$2:$U$7001,$AA122)&amp;"")</f>
        <v/>
      </c>
      <c r="P122" s="8">
        <f>IF($AA122="","",SUMIFS('Per Line'!$T$2:$T$7001,'Per Line'!$C$2:$C$7001,$A122,'Per Line'!$AL$2:$AL$7001,1))</f>
        <v/>
      </c>
      <c r="Q122">
        <f>IF($AA122="","",Settings!$C$7)</f>
        <v/>
      </c>
      <c r="R122" s="8">
        <f>IF($AA122="","",SUMIFS('Per Line'!$T$2:$T$7001,'Per Line'!$C$2:$C$7001,$A122,'Per Line'!$AK$2:$AK$7001,0,'Per Line'!$AL$2:$AL$7001,0))</f>
        <v/>
      </c>
      <c r="S122" s="8">
        <f>IF($AA122="","",R122*Q122)</f>
        <v/>
      </c>
      <c r="T122">
        <f>IF($AA122="","",Settings!$C$6)</f>
        <v/>
      </c>
      <c r="U122" s="8">
        <f>IF($AA122="","",SUMIFS('Per Line'!$T$2:$T$7001,'Per Line'!$C$2:$C$7001,$A122,'Per Line'!$AK$2:$AK$7001,1,'Per Line'!$AL$2:$AL$7001,0))</f>
        <v/>
      </c>
      <c r="V122" s="8">
        <f>IF($AA122="","",U122*T122)</f>
        <v/>
      </c>
      <c r="W122" s="8">
        <f>IF($AA122="","",V122+S122)</f>
        <v/>
      </c>
      <c r="X122" s="8">
        <f>IF($AA122="","",Y122-W122)</f>
        <v/>
      </c>
      <c r="Y122" s="8">
        <f>IF($AA122="","",R122+U122+P122)</f>
        <v/>
      </c>
      <c r="Z122" s="8">
        <f>IF($AA122="","",Y122-W122-N122)</f>
        <v/>
      </c>
      <c r="AA122" s="16">
        <f>IF(ROWS($AA$2:$AA122)&lt;=MAX('Per Line'!$AJ$2:$AJ$7001),MATCH(ROWS($AA$2:$AA122),'Per Line'!$AJ$2:$AJ$7001,0),"")</f>
        <v/>
      </c>
      <c r="AB122">
        <f>IF($AA122="","",C122&amp;"|"&amp;COUNTIF($C$2:$C122,C122))</f>
        <v/>
      </c>
    </row>
    <row r="123">
      <c r="A123">
        <f>IF($AA123="","",INDEX('Per Line'!$C$2:$C$7001,$AA123)&amp;"")</f>
        <v/>
      </c>
      <c r="B123" s="15" t="n"/>
      <c r="C123">
        <f>IF($AA123="","",IF(COUNTIF($I$2:$I$1301,I123)&lt;=Settings!$C$8,I123,I123&amp;" P"&amp;ROUNDUP(COUNTIF($I$2:$I123,I123)/Settings!$C$8,0)))</f>
        <v/>
      </c>
      <c r="D123">
        <f>IF($AA123="","",INDEX('Per Line'!$A$2:$A$7001,$AA123)&amp;"")</f>
        <v/>
      </c>
      <c r="E123">
        <f>IF($AA123="","",INDEX('Per Line'!$B$2:$B$7001,$AA123)&amp;"")</f>
        <v/>
      </c>
      <c r="F123">
        <f>IF($AA123="","",INDEX('Per Line'!$D$2:$D$7001,$AA123)&amp;"")</f>
        <v/>
      </c>
      <c r="G123" s="14">
        <f>IF($AA123="","",INDEX('Per Line'!$E$2:$E$7001,$AA123))</f>
        <v/>
      </c>
      <c r="H123">
        <f>IF($AA123="","",INDEX('Per Line'!$F$2:$F$7001,$AA123)&amp;"")</f>
        <v/>
      </c>
      <c r="I123">
        <f>IF($AA123="","",INDEX('Per Line'!$I$2:$I$7001,$AA123)&amp;"")</f>
        <v/>
      </c>
      <c r="J123">
        <f>IF($AA123="","",INDEX('Per Line'!$H$2:$H$7001,$AA123)&amp;"")</f>
        <v/>
      </c>
      <c r="K123">
        <f>IF($AA123="","",INDEX('Per Line'!$J$2:$J$7001,$AA123)&amp;"")</f>
        <v/>
      </c>
      <c r="L123">
        <f>IF($AA123="","",INDEX('Per Line'!$K$2:$K$7001,$AA123)&amp;"")</f>
        <v/>
      </c>
      <c r="M123">
        <f>IF($AA123="","",INDEX('Per Line'!$L$2:$L$7001,$AA123))</f>
        <v/>
      </c>
      <c r="N123" s="8">
        <f>IF($AA123="","",M123*Y123/100)</f>
        <v/>
      </c>
      <c r="O123">
        <f>IF($AA123="","",INDEX('Per Line'!$U$2:$U$7001,$AA123)&amp;"")</f>
        <v/>
      </c>
      <c r="P123" s="8">
        <f>IF($AA123="","",SUMIFS('Per Line'!$T$2:$T$7001,'Per Line'!$C$2:$C$7001,$A123,'Per Line'!$AL$2:$AL$7001,1))</f>
        <v/>
      </c>
      <c r="Q123">
        <f>IF($AA123="","",Settings!$C$7)</f>
        <v/>
      </c>
      <c r="R123" s="8">
        <f>IF($AA123="","",SUMIFS('Per Line'!$T$2:$T$7001,'Per Line'!$C$2:$C$7001,$A123,'Per Line'!$AK$2:$AK$7001,0,'Per Line'!$AL$2:$AL$7001,0))</f>
        <v/>
      </c>
      <c r="S123" s="8">
        <f>IF($AA123="","",R123*Q123)</f>
        <v/>
      </c>
      <c r="T123">
        <f>IF($AA123="","",Settings!$C$6)</f>
        <v/>
      </c>
      <c r="U123" s="8">
        <f>IF($AA123="","",SUMIFS('Per Line'!$T$2:$T$7001,'Per Line'!$C$2:$C$7001,$A123,'Per Line'!$AK$2:$AK$7001,1,'Per Line'!$AL$2:$AL$7001,0))</f>
        <v/>
      </c>
      <c r="V123" s="8">
        <f>IF($AA123="","",U123*T123)</f>
        <v/>
      </c>
      <c r="W123" s="8">
        <f>IF($AA123="","",V123+S123)</f>
        <v/>
      </c>
      <c r="X123" s="8">
        <f>IF($AA123="","",Y123-W123)</f>
        <v/>
      </c>
      <c r="Y123" s="8">
        <f>IF($AA123="","",R123+U123+P123)</f>
        <v/>
      </c>
      <c r="Z123" s="8">
        <f>IF($AA123="","",Y123-W123-N123)</f>
        <v/>
      </c>
      <c r="AA123" s="16">
        <f>IF(ROWS($AA$2:$AA123)&lt;=MAX('Per Line'!$AJ$2:$AJ$7001),MATCH(ROWS($AA$2:$AA123),'Per Line'!$AJ$2:$AJ$7001,0),"")</f>
        <v/>
      </c>
      <c r="AB123">
        <f>IF($AA123="","",C123&amp;"|"&amp;COUNTIF($C$2:$C123,C123))</f>
        <v/>
      </c>
    </row>
    <row r="124">
      <c r="A124">
        <f>IF($AA124="","",INDEX('Per Line'!$C$2:$C$7001,$AA124)&amp;"")</f>
        <v/>
      </c>
      <c r="B124" s="15" t="n"/>
      <c r="C124">
        <f>IF($AA124="","",IF(COUNTIF($I$2:$I$1301,I124)&lt;=Settings!$C$8,I124,I124&amp;" P"&amp;ROUNDUP(COUNTIF($I$2:$I124,I124)/Settings!$C$8,0)))</f>
        <v/>
      </c>
      <c r="D124">
        <f>IF($AA124="","",INDEX('Per Line'!$A$2:$A$7001,$AA124)&amp;"")</f>
        <v/>
      </c>
      <c r="E124">
        <f>IF($AA124="","",INDEX('Per Line'!$B$2:$B$7001,$AA124)&amp;"")</f>
        <v/>
      </c>
      <c r="F124">
        <f>IF($AA124="","",INDEX('Per Line'!$D$2:$D$7001,$AA124)&amp;"")</f>
        <v/>
      </c>
      <c r="G124" s="14">
        <f>IF($AA124="","",INDEX('Per Line'!$E$2:$E$7001,$AA124))</f>
        <v/>
      </c>
      <c r="H124">
        <f>IF($AA124="","",INDEX('Per Line'!$F$2:$F$7001,$AA124)&amp;"")</f>
        <v/>
      </c>
      <c r="I124">
        <f>IF($AA124="","",INDEX('Per Line'!$I$2:$I$7001,$AA124)&amp;"")</f>
        <v/>
      </c>
      <c r="J124">
        <f>IF($AA124="","",INDEX('Per Line'!$H$2:$H$7001,$AA124)&amp;"")</f>
        <v/>
      </c>
      <c r="K124">
        <f>IF($AA124="","",INDEX('Per Line'!$J$2:$J$7001,$AA124)&amp;"")</f>
        <v/>
      </c>
      <c r="L124">
        <f>IF($AA124="","",INDEX('Per Line'!$K$2:$K$7001,$AA124)&amp;"")</f>
        <v/>
      </c>
      <c r="M124">
        <f>IF($AA124="","",INDEX('Per Line'!$L$2:$L$7001,$AA124))</f>
        <v/>
      </c>
      <c r="N124" s="8">
        <f>IF($AA124="","",M124*Y124/100)</f>
        <v/>
      </c>
      <c r="O124">
        <f>IF($AA124="","",INDEX('Per Line'!$U$2:$U$7001,$AA124)&amp;"")</f>
        <v/>
      </c>
      <c r="P124" s="8">
        <f>IF($AA124="","",SUMIFS('Per Line'!$T$2:$T$7001,'Per Line'!$C$2:$C$7001,$A124,'Per Line'!$AL$2:$AL$7001,1))</f>
        <v/>
      </c>
      <c r="Q124">
        <f>IF($AA124="","",Settings!$C$7)</f>
        <v/>
      </c>
      <c r="R124" s="8">
        <f>IF($AA124="","",SUMIFS('Per Line'!$T$2:$T$7001,'Per Line'!$C$2:$C$7001,$A124,'Per Line'!$AK$2:$AK$7001,0,'Per Line'!$AL$2:$AL$7001,0))</f>
        <v/>
      </c>
      <c r="S124" s="8">
        <f>IF($AA124="","",R124*Q124)</f>
        <v/>
      </c>
      <c r="T124">
        <f>IF($AA124="","",Settings!$C$6)</f>
        <v/>
      </c>
      <c r="U124" s="8">
        <f>IF($AA124="","",SUMIFS('Per Line'!$T$2:$T$7001,'Per Line'!$C$2:$C$7001,$A124,'Per Line'!$AK$2:$AK$7001,1,'Per Line'!$AL$2:$AL$7001,0))</f>
        <v/>
      </c>
      <c r="V124" s="8">
        <f>IF($AA124="","",U124*T124)</f>
        <v/>
      </c>
      <c r="W124" s="8">
        <f>IF($AA124="","",V124+S124)</f>
        <v/>
      </c>
      <c r="X124" s="8">
        <f>IF($AA124="","",Y124-W124)</f>
        <v/>
      </c>
      <c r="Y124" s="8">
        <f>IF($AA124="","",R124+U124+P124)</f>
        <v/>
      </c>
      <c r="Z124" s="8">
        <f>IF($AA124="","",Y124-W124-N124)</f>
        <v/>
      </c>
      <c r="AA124" s="16">
        <f>IF(ROWS($AA$2:$AA124)&lt;=MAX('Per Line'!$AJ$2:$AJ$7001),MATCH(ROWS($AA$2:$AA124),'Per Line'!$AJ$2:$AJ$7001,0),"")</f>
        <v/>
      </c>
      <c r="AB124">
        <f>IF($AA124="","",C124&amp;"|"&amp;COUNTIF($C$2:$C124,C124))</f>
        <v/>
      </c>
    </row>
    <row r="125">
      <c r="A125">
        <f>IF($AA125="","",INDEX('Per Line'!$C$2:$C$7001,$AA125)&amp;"")</f>
        <v/>
      </c>
      <c r="B125" s="15" t="n"/>
      <c r="C125">
        <f>IF($AA125="","",IF(COUNTIF($I$2:$I$1301,I125)&lt;=Settings!$C$8,I125,I125&amp;" P"&amp;ROUNDUP(COUNTIF($I$2:$I125,I125)/Settings!$C$8,0)))</f>
        <v/>
      </c>
      <c r="D125">
        <f>IF($AA125="","",INDEX('Per Line'!$A$2:$A$7001,$AA125)&amp;"")</f>
        <v/>
      </c>
      <c r="E125">
        <f>IF($AA125="","",INDEX('Per Line'!$B$2:$B$7001,$AA125)&amp;"")</f>
        <v/>
      </c>
      <c r="F125">
        <f>IF($AA125="","",INDEX('Per Line'!$D$2:$D$7001,$AA125)&amp;"")</f>
        <v/>
      </c>
      <c r="G125" s="14">
        <f>IF($AA125="","",INDEX('Per Line'!$E$2:$E$7001,$AA125))</f>
        <v/>
      </c>
      <c r="H125">
        <f>IF($AA125="","",INDEX('Per Line'!$F$2:$F$7001,$AA125)&amp;"")</f>
        <v/>
      </c>
      <c r="I125">
        <f>IF($AA125="","",INDEX('Per Line'!$I$2:$I$7001,$AA125)&amp;"")</f>
        <v/>
      </c>
      <c r="J125">
        <f>IF($AA125="","",INDEX('Per Line'!$H$2:$H$7001,$AA125)&amp;"")</f>
        <v/>
      </c>
      <c r="K125">
        <f>IF($AA125="","",INDEX('Per Line'!$J$2:$J$7001,$AA125)&amp;"")</f>
        <v/>
      </c>
      <c r="L125">
        <f>IF($AA125="","",INDEX('Per Line'!$K$2:$K$7001,$AA125)&amp;"")</f>
        <v/>
      </c>
      <c r="M125">
        <f>IF($AA125="","",INDEX('Per Line'!$L$2:$L$7001,$AA125))</f>
        <v/>
      </c>
      <c r="N125" s="8">
        <f>IF($AA125="","",M125*Y125/100)</f>
        <v/>
      </c>
      <c r="O125">
        <f>IF($AA125="","",INDEX('Per Line'!$U$2:$U$7001,$AA125)&amp;"")</f>
        <v/>
      </c>
      <c r="P125" s="8">
        <f>IF($AA125="","",SUMIFS('Per Line'!$T$2:$T$7001,'Per Line'!$C$2:$C$7001,$A125,'Per Line'!$AL$2:$AL$7001,1))</f>
        <v/>
      </c>
      <c r="Q125">
        <f>IF($AA125="","",Settings!$C$7)</f>
        <v/>
      </c>
      <c r="R125" s="8">
        <f>IF($AA125="","",SUMIFS('Per Line'!$T$2:$T$7001,'Per Line'!$C$2:$C$7001,$A125,'Per Line'!$AK$2:$AK$7001,0,'Per Line'!$AL$2:$AL$7001,0))</f>
        <v/>
      </c>
      <c r="S125" s="8">
        <f>IF($AA125="","",R125*Q125)</f>
        <v/>
      </c>
      <c r="T125">
        <f>IF($AA125="","",Settings!$C$6)</f>
        <v/>
      </c>
      <c r="U125" s="8">
        <f>IF($AA125="","",SUMIFS('Per Line'!$T$2:$T$7001,'Per Line'!$C$2:$C$7001,$A125,'Per Line'!$AK$2:$AK$7001,1,'Per Line'!$AL$2:$AL$7001,0))</f>
        <v/>
      </c>
      <c r="V125" s="8">
        <f>IF($AA125="","",U125*T125)</f>
        <v/>
      </c>
      <c r="W125" s="8">
        <f>IF($AA125="","",V125+S125)</f>
        <v/>
      </c>
      <c r="X125" s="8">
        <f>IF($AA125="","",Y125-W125)</f>
        <v/>
      </c>
      <c r="Y125" s="8">
        <f>IF($AA125="","",R125+U125+P125)</f>
        <v/>
      </c>
      <c r="Z125" s="8">
        <f>IF($AA125="","",Y125-W125-N125)</f>
        <v/>
      </c>
      <c r="AA125" s="16">
        <f>IF(ROWS($AA$2:$AA125)&lt;=MAX('Per Line'!$AJ$2:$AJ$7001),MATCH(ROWS($AA$2:$AA125),'Per Line'!$AJ$2:$AJ$7001,0),"")</f>
        <v/>
      </c>
      <c r="AB125">
        <f>IF($AA125="","",C125&amp;"|"&amp;COUNTIF($C$2:$C125,C125))</f>
        <v/>
      </c>
    </row>
    <row r="126">
      <c r="A126">
        <f>IF($AA126="","",INDEX('Per Line'!$C$2:$C$7001,$AA126)&amp;"")</f>
        <v/>
      </c>
      <c r="B126" s="15" t="n"/>
      <c r="C126">
        <f>IF($AA126="","",IF(COUNTIF($I$2:$I$1301,I126)&lt;=Settings!$C$8,I126,I126&amp;" P"&amp;ROUNDUP(COUNTIF($I$2:$I126,I126)/Settings!$C$8,0)))</f>
        <v/>
      </c>
      <c r="D126">
        <f>IF($AA126="","",INDEX('Per Line'!$A$2:$A$7001,$AA126)&amp;"")</f>
        <v/>
      </c>
      <c r="E126">
        <f>IF($AA126="","",INDEX('Per Line'!$B$2:$B$7001,$AA126)&amp;"")</f>
        <v/>
      </c>
      <c r="F126">
        <f>IF($AA126="","",INDEX('Per Line'!$D$2:$D$7001,$AA126)&amp;"")</f>
        <v/>
      </c>
      <c r="G126" s="14">
        <f>IF($AA126="","",INDEX('Per Line'!$E$2:$E$7001,$AA126))</f>
        <v/>
      </c>
      <c r="H126">
        <f>IF($AA126="","",INDEX('Per Line'!$F$2:$F$7001,$AA126)&amp;"")</f>
        <v/>
      </c>
      <c r="I126">
        <f>IF($AA126="","",INDEX('Per Line'!$I$2:$I$7001,$AA126)&amp;"")</f>
        <v/>
      </c>
      <c r="J126">
        <f>IF($AA126="","",INDEX('Per Line'!$H$2:$H$7001,$AA126)&amp;"")</f>
        <v/>
      </c>
      <c r="K126">
        <f>IF($AA126="","",INDEX('Per Line'!$J$2:$J$7001,$AA126)&amp;"")</f>
        <v/>
      </c>
      <c r="L126">
        <f>IF($AA126="","",INDEX('Per Line'!$K$2:$K$7001,$AA126)&amp;"")</f>
        <v/>
      </c>
      <c r="M126">
        <f>IF($AA126="","",INDEX('Per Line'!$L$2:$L$7001,$AA126))</f>
        <v/>
      </c>
      <c r="N126" s="8">
        <f>IF($AA126="","",M126*Y126/100)</f>
        <v/>
      </c>
      <c r="O126">
        <f>IF($AA126="","",INDEX('Per Line'!$U$2:$U$7001,$AA126)&amp;"")</f>
        <v/>
      </c>
      <c r="P126" s="8">
        <f>IF($AA126="","",SUMIFS('Per Line'!$T$2:$T$7001,'Per Line'!$C$2:$C$7001,$A126,'Per Line'!$AL$2:$AL$7001,1))</f>
        <v/>
      </c>
      <c r="Q126">
        <f>IF($AA126="","",Settings!$C$7)</f>
        <v/>
      </c>
      <c r="R126" s="8">
        <f>IF($AA126="","",SUMIFS('Per Line'!$T$2:$T$7001,'Per Line'!$C$2:$C$7001,$A126,'Per Line'!$AK$2:$AK$7001,0,'Per Line'!$AL$2:$AL$7001,0))</f>
        <v/>
      </c>
      <c r="S126" s="8">
        <f>IF($AA126="","",R126*Q126)</f>
        <v/>
      </c>
      <c r="T126">
        <f>IF($AA126="","",Settings!$C$6)</f>
        <v/>
      </c>
      <c r="U126" s="8">
        <f>IF($AA126="","",SUMIFS('Per Line'!$T$2:$T$7001,'Per Line'!$C$2:$C$7001,$A126,'Per Line'!$AK$2:$AK$7001,1,'Per Line'!$AL$2:$AL$7001,0))</f>
        <v/>
      </c>
      <c r="V126" s="8">
        <f>IF($AA126="","",U126*T126)</f>
        <v/>
      </c>
      <c r="W126" s="8">
        <f>IF($AA126="","",V126+S126)</f>
        <v/>
      </c>
      <c r="X126" s="8">
        <f>IF($AA126="","",Y126-W126)</f>
        <v/>
      </c>
      <c r="Y126" s="8">
        <f>IF($AA126="","",R126+U126+P126)</f>
        <v/>
      </c>
      <c r="Z126" s="8">
        <f>IF($AA126="","",Y126-W126-N126)</f>
        <v/>
      </c>
      <c r="AA126" s="16">
        <f>IF(ROWS($AA$2:$AA126)&lt;=MAX('Per Line'!$AJ$2:$AJ$7001),MATCH(ROWS($AA$2:$AA126),'Per Line'!$AJ$2:$AJ$7001,0),"")</f>
        <v/>
      </c>
      <c r="AB126">
        <f>IF($AA126="","",C126&amp;"|"&amp;COUNTIF($C$2:$C126,C126))</f>
        <v/>
      </c>
    </row>
    <row r="127">
      <c r="A127">
        <f>IF($AA127="","",INDEX('Per Line'!$C$2:$C$7001,$AA127)&amp;"")</f>
        <v/>
      </c>
      <c r="B127" s="15" t="n"/>
      <c r="C127">
        <f>IF($AA127="","",IF(COUNTIF($I$2:$I$1301,I127)&lt;=Settings!$C$8,I127,I127&amp;" P"&amp;ROUNDUP(COUNTIF($I$2:$I127,I127)/Settings!$C$8,0)))</f>
        <v/>
      </c>
      <c r="D127">
        <f>IF($AA127="","",INDEX('Per Line'!$A$2:$A$7001,$AA127)&amp;"")</f>
        <v/>
      </c>
      <c r="E127">
        <f>IF($AA127="","",INDEX('Per Line'!$B$2:$B$7001,$AA127)&amp;"")</f>
        <v/>
      </c>
      <c r="F127">
        <f>IF($AA127="","",INDEX('Per Line'!$D$2:$D$7001,$AA127)&amp;"")</f>
        <v/>
      </c>
      <c r="G127" s="14">
        <f>IF($AA127="","",INDEX('Per Line'!$E$2:$E$7001,$AA127))</f>
        <v/>
      </c>
      <c r="H127">
        <f>IF($AA127="","",INDEX('Per Line'!$F$2:$F$7001,$AA127)&amp;"")</f>
        <v/>
      </c>
      <c r="I127">
        <f>IF($AA127="","",INDEX('Per Line'!$I$2:$I$7001,$AA127)&amp;"")</f>
        <v/>
      </c>
      <c r="J127">
        <f>IF($AA127="","",INDEX('Per Line'!$H$2:$H$7001,$AA127)&amp;"")</f>
        <v/>
      </c>
      <c r="K127">
        <f>IF($AA127="","",INDEX('Per Line'!$J$2:$J$7001,$AA127)&amp;"")</f>
        <v/>
      </c>
      <c r="L127">
        <f>IF($AA127="","",INDEX('Per Line'!$K$2:$K$7001,$AA127)&amp;"")</f>
        <v/>
      </c>
      <c r="M127">
        <f>IF($AA127="","",INDEX('Per Line'!$L$2:$L$7001,$AA127))</f>
        <v/>
      </c>
      <c r="N127" s="8">
        <f>IF($AA127="","",M127*Y127/100)</f>
        <v/>
      </c>
      <c r="O127">
        <f>IF($AA127="","",INDEX('Per Line'!$U$2:$U$7001,$AA127)&amp;"")</f>
        <v/>
      </c>
      <c r="P127" s="8">
        <f>IF($AA127="","",SUMIFS('Per Line'!$T$2:$T$7001,'Per Line'!$C$2:$C$7001,$A127,'Per Line'!$AL$2:$AL$7001,1))</f>
        <v/>
      </c>
      <c r="Q127">
        <f>IF($AA127="","",Settings!$C$7)</f>
        <v/>
      </c>
      <c r="R127" s="8">
        <f>IF($AA127="","",SUMIFS('Per Line'!$T$2:$T$7001,'Per Line'!$C$2:$C$7001,$A127,'Per Line'!$AK$2:$AK$7001,0,'Per Line'!$AL$2:$AL$7001,0))</f>
        <v/>
      </c>
      <c r="S127" s="8">
        <f>IF($AA127="","",R127*Q127)</f>
        <v/>
      </c>
      <c r="T127">
        <f>IF($AA127="","",Settings!$C$6)</f>
        <v/>
      </c>
      <c r="U127" s="8">
        <f>IF($AA127="","",SUMIFS('Per Line'!$T$2:$T$7001,'Per Line'!$C$2:$C$7001,$A127,'Per Line'!$AK$2:$AK$7001,1,'Per Line'!$AL$2:$AL$7001,0))</f>
        <v/>
      </c>
      <c r="V127" s="8">
        <f>IF($AA127="","",U127*T127)</f>
        <v/>
      </c>
      <c r="W127" s="8">
        <f>IF($AA127="","",V127+S127)</f>
        <v/>
      </c>
      <c r="X127" s="8">
        <f>IF($AA127="","",Y127-W127)</f>
        <v/>
      </c>
      <c r="Y127" s="8">
        <f>IF($AA127="","",R127+U127+P127)</f>
        <v/>
      </c>
      <c r="Z127" s="8">
        <f>IF($AA127="","",Y127-W127-N127)</f>
        <v/>
      </c>
      <c r="AA127" s="16">
        <f>IF(ROWS($AA$2:$AA127)&lt;=MAX('Per Line'!$AJ$2:$AJ$7001),MATCH(ROWS($AA$2:$AA127),'Per Line'!$AJ$2:$AJ$7001,0),"")</f>
        <v/>
      </c>
      <c r="AB127">
        <f>IF($AA127="","",C127&amp;"|"&amp;COUNTIF($C$2:$C127,C127))</f>
        <v/>
      </c>
    </row>
    <row r="128">
      <c r="A128">
        <f>IF($AA128="","",INDEX('Per Line'!$C$2:$C$7001,$AA128)&amp;"")</f>
        <v/>
      </c>
      <c r="B128" s="15" t="n"/>
      <c r="C128">
        <f>IF($AA128="","",IF(COUNTIF($I$2:$I$1301,I128)&lt;=Settings!$C$8,I128,I128&amp;" P"&amp;ROUNDUP(COUNTIF($I$2:$I128,I128)/Settings!$C$8,0)))</f>
        <v/>
      </c>
      <c r="D128">
        <f>IF($AA128="","",INDEX('Per Line'!$A$2:$A$7001,$AA128)&amp;"")</f>
        <v/>
      </c>
      <c r="E128">
        <f>IF($AA128="","",INDEX('Per Line'!$B$2:$B$7001,$AA128)&amp;"")</f>
        <v/>
      </c>
      <c r="F128">
        <f>IF($AA128="","",INDEX('Per Line'!$D$2:$D$7001,$AA128)&amp;"")</f>
        <v/>
      </c>
      <c r="G128" s="14">
        <f>IF($AA128="","",INDEX('Per Line'!$E$2:$E$7001,$AA128))</f>
        <v/>
      </c>
      <c r="H128">
        <f>IF($AA128="","",INDEX('Per Line'!$F$2:$F$7001,$AA128)&amp;"")</f>
        <v/>
      </c>
      <c r="I128">
        <f>IF($AA128="","",INDEX('Per Line'!$I$2:$I$7001,$AA128)&amp;"")</f>
        <v/>
      </c>
      <c r="J128">
        <f>IF($AA128="","",INDEX('Per Line'!$H$2:$H$7001,$AA128)&amp;"")</f>
        <v/>
      </c>
      <c r="K128">
        <f>IF($AA128="","",INDEX('Per Line'!$J$2:$J$7001,$AA128)&amp;"")</f>
        <v/>
      </c>
      <c r="L128">
        <f>IF($AA128="","",INDEX('Per Line'!$K$2:$K$7001,$AA128)&amp;"")</f>
        <v/>
      </c>
      <c r="M128">
        <f>IF($AA128="","",INDEX('Per Line'!$L$2:$L$7001,$AA128))</f>
        <v/>
      </c>
      <c r="N128" s="8">
        <f>IF($AA128="","",M128*Y128/100)</f>
        <v/>
      </c>
      <c r="O128">
        <f>IF($AA128="","",INDEX('Per Line'!$U$2:$U$7001,$AA128)&amp;"")</f>
        <v/>
      </c>
      <c r="P128" s="8">
        <f>IF($AA128="","",SUMIFS('Per Line'!$T$2:$T$7001,'Per Line'!$C$2:$C$7001,$A128,'Per Line'!$AL$2:$AL$7001,1))</f>
        <v/>
      </c>
      <c r="Q128">
        <f>IF($AA128="","",Settings!$C$7)</f>
        <v/>
      </c>
      <c r="R128" s="8">
        <f>IF($AA128="","",SUMIFS('Per Line'!$T$2:$T$7001,'Per Line'!$C$2:$C$7001,$A128,'Per Line'!$AK$2:$AK$7001,0,'Per Line'!$AL$2:$AL$7001,0))</f>
        <v/>
      </c>
      <c r="S128" s="8">
        <f>IF($AA128="","",R128*Q128)</f>
        <v/>
      </c>
      <c r="T128">
        <f>IF($AA128="","",Settings!$C$6)</f>
        <v/>
      </c>
      <c r="U128" s="8">
        <f>IF($AA128="","",SUMIFS('Per Line'!$T$2:$T$7001,'Per Line'!$C$2:$C$7001,$A128,'Per Line'!$AK$2:$AK$7001,1,'Per Line'!$AL$2:$AL$7001,0))</f>
        <v/>
      </c>
      <c r="V128" s="8">
        <f>IF($AA128="","",U128*T128)</f>
        <v/>
      </c>
      <c r="W128" s="8">
        <f>IF($AA128="","",V128+S128)</f>
        <v/>
      </c>
      <c r="X128" s="8">
        <f>IF($AA128="","",Y128-W128)</f>
        <v/>
      </c>
      <c r="Y128" s="8">
        <f>IF($AA128="","",R128+U128+P128)</f>
        <v/>
      </c>
      <c r="Z128" s="8">
        <f>IF($AA128="","",Y128-W128-N128)</f>
        <v/>
      </c>
      <c r="AA128" s="16">
        <f>IF(ROWS($AA$2:$AA128)&lt;=MAX('Per Line'!$AJ$2:$AJ$7001),MATCH(ROWS($AA$2:$AA128),'Per Line'!$AJ$2:$AJ$7001,0),"")</f>
        <v/>
      </c>
      <c r="AB128">
        <f>IF($AA128="","",C128&amp;"|"&amp;COUNTIF($C$2:$C128,C128))</f>
        <v/>
      </c>
    </row>
    <row r="129">
      <c r="A129">
        <f>IF($AA129="","",INDEX('Per Line'!$C$2:$C$7001,$AA129)&amp;"")</f>
        <v/>
      </c>
      <c r="B129" s="15" t="n"/>
      <c r="C129">
        <f>IF($AA129="","",IF(COUNTIF($I$2:$I$1301,I129)&lt;=Settings!$C$8,I129,I129&amp;" P"&amp;ROUNDUP(COUNTIF($I$2:$I129,I129)/Settings!$C$8,0)))</f>
        <v/>
      </c>
      <c r="D129">
        <f>IF($AA129="","",INDEX('Per Line'!$A$2:$A$7001,$AA129)&amp;"")</f>
        <v/>
      </c>
      <c r="E129">
        <f>IF($AA129="","",INDEX('Per Line'!$B$2:$B$7001,$AA129)&amp;"")</f>
        <v/>
      </c>
      <c r="F129">
        <f>IF($AA129="","",INDEX('Per Line'!$D$2:$D$7001,$AA129)&amp;"")</f>
        <v/>
      </c>
      <c r="G129" s="14">
        <f>IF($AA129="","",INDEX('Per Line'!$E$2:$E$7001,$AA129))</f>
        <v/>
      </c>
      <c r="H129">
        <f>IF($AA129="","",INDEX('Per Line'!$F$2:$F$7001,$AA129)&amp;"")</f>
        <v/>
      </c>
      <c r="I129">
        <f>IF($AA129="","",INDEX('Per Line'!$I$2:$I$7001,$AA129)&amp;"")</f>
        <v/>
      </c>
      <c r="J129">
        <f>IF($AA129="","",INDEX('Per Line'!$H$2:$H$7001,$AA129)&amp;"")</f>
        <v/>
      </c>
      <c r="K129">
        <f>IF($AA129="","",INDEX('Per Line'!$J$2:$J$7001,$AA129)&amp;"")</f>
        <v/>
      </c>
      <c r="L129">
        <f>IF($AA129="","",INDEX('Per Line'!$K$2:$K$7001,$AA129)&amp;"")</f>
        <v/>
      </c>
      <c r="M129">
        <f>IF($AA129="","",INDEX('Per Line'!$L$2:$L$7001,$AA129))</f>
        <v/>
      </c>
      <c r="N129" s="8">
        <f>IF($AA129="","",M129*Y129/100)</f>
        <v/>
      </c>
      <c r="O129">
        <f>IF($AA129="","",INDEX('Per Line'!$U$2:$U$7001,$AA129)&amp;"")</f>
        <v/>
      </c>
      <c r="P129" s="8">
        <f>IF($AA129="","",SUMIFS('Per Line'!$T$2:$T$7001,'Per Line'!$C$2:$C$7001,$A129,'Per Line'!$AL$2:$AL$7001,1))</f>
        <v/>
      </c>
      <c r="Q129">
        <f>IF($AA129="","",Settings!$C$7)</f>
        <v/>
      </c>
      <c r="R129" s="8">
        <f>IF($AA129="","",SUMIFS('Per Line'!$T$2:$T$7001,'Per Line'!$C$2:$C$7001,$A129,'Per Line'!$AK$2:$AK$7001,0,'Per Line'!$AL$2:$AL$7001,0))</f>
        <v/>
      </c>
      <c r="S129" s="8">
        <f>IF($AA129="","",R129*Q129)</f>
        <v/>
      </c>
      <c r="T129">
        <f>IF($AA129="","",Settings!$C$6)</f>
        <v/>
      </c>
      <c r="U129" s="8">
        <f>IF($AA129="","",SUMIFS('Per Line'!$T$2:$T$7001,'Per Line'!$C$2:$C$7001,$A129,'Per Line'!$AK$2:$AK$7001,1,'Per Line'!$AL$2:$AL$7001,0))</f>
        <v/>
      </c>
      <c r="V129" s="8">
        <f>IF($AA129="","",U129*T129)</f>
        <v/>
      </c>
      <c r="W129" s="8">
        <f>IF($AA129="","",V129+S129)</f>
        <v/>
      </c>
      <c r="X129" s="8">
        <f>IF($AA129="","",Y129-W129)</f>
        <v/>
      </c>
      <c r="Y129" s="8">
        <f>IF($AA129="","",R129+U129+P129)</f>
        <v/>
      </c>
      <c r="Z129" s="8">
        <f>IF($AA129="","",Y129-W129-N129)</f>
        <v/>
      </c>
      <c r="AA129" s="16">
        <f>IF(ROWS($AA$2:$AA129)&lt;=MAX('Per Line'!$AJ$2:$AJ$7001),MATCH(ROWS($AA$2:$AA129),'Per Line'!$AJ$2:$AJ$7001,0),"")</f>
        <v/>
      </c>
      <c r="AB129">
        <f>IF($AA129="","",C129&amp;"|"&amp;COUNTIF($C$2:$C129,C129))</f>
        <v/>
      </c>
    </row>
    <row r="130">
      <c r="A130">
        <f>IF($AA130="","",INDEX('Per Line'!$C$2:$C$7001,$AA130)&amp;"")</f>
        <v/>
      </c>
      <c r="B130" s="15" t="n"/>
      <c r="C130">
        <f>IF($AA130="","",IF(COUNTIF($I$2:$I$1301,I130)&lt;=Settings!$C$8,I130,I130&amp;" P"&amp;ROUNDUP(COUNTIF($I$2:$I130,I130)/Settings!$C$8,0)))</f>
        <v/>
      </c>
      <c r="D130">
        <f>IF($AA130="","",INDEX('Per Line'!$A$2:$A$7001,$AA130)&amp;"")</f>
        <v/>
      </c>
      <c r="E130">
        <f>IF($AA130="","",INDEX('Per Line'!$B$2:$B$7001,$AA130)&amp;"")</f>
        <v/>
      </c>
      <c r="F130">
        <f>IF($AA130="","",INDEX('Per Line'!$D$2:$D$7001,$AA130)&amp;"")</f>
        <v/>
      </c>
      <c r="G130" s="14">
        <f>IF($AA130="","",INDEX('Per Line'!$E$2:$E$7001,$AA130))</f>
        <v/>
      </c>
      <c r="H130">
        <f>IF($AA130="","",INDEX('Per Line'!$F$2:$F$7001,$AA130)&amp;"")</f>
        <v/>
      </c>
      <c r="I130">
        <f>IF($AA130="","",INDEX('Per Line'!$I$2:$I$7001,$AA130)&amp;"")</f>
        <v/>
      </c>
      <c r="J130">
        <f>IF($AA130="","",INDEX('Per Line'!$H$2:$H$7001,$AA130)&amp;"")</f>
        <v/>
      </c>
      <c r="K130">
        <f>IF($AA130="","",INDEX('Per Line'!$J$2:$J$7001,$AA130)&amp;"")</f>
        <v/>
      </c>
      <c r="L130">
        <f>IF($AA130="","",INDEX('Per Line'!$K$2:$K$7001,$AA130)&amp;"")</f>
        <v/>
      </c>
      <c r="M130">
        <f>IF($AA130="","",INDEX('Per Line'!$L$2:$L$7001,$AA130))</f>
        <v/>
      </c>
      <c r="N130" s="8">
        <f>IF($AA130="","",M130*Y130/100)</f>
        <v/>
      </c>
      <c r="O130">
        <f>IF($AA130="","",INDEX('Per Line'!$U$2:$U$7001,$AA130)&amp;"")</f>
        <v/>
      </c>
      <c r="P130" s="8">
        <f>IF($AA130="","",SUMIFS('Per Line'!$T$2:$T$7001,'Per Line'!$C$2:$C$7001,$A130,'Per Line'!$AL$2:$AL$7001,1))</f>
        <v/>
      </c>
      <c r="Q130">
        <f>IF($AA130="","",Settings!$C$7)</f>
        <v/>
      </c>
      <c r="R130" s="8">
        <f>IF($AA130="","",SUMIFS('Per Line'!$T$2:$T$7001,'Per Line'!$C$2:$C$7001,$A130,'Per Line'!$AK$2:$AK$7001,0,'Per Line'!$AL$2:$AL$7001,0))</f>
        <v/>
      </c>
      <c r="S130" s="8">
        <f>IF($AA130="","",R130*Q130)</f>
        <v/>
      </c>
      <c r="T130">
        <f>IF($AA130="","",Settings!$C$6)</f>
        <v/>
      </c>
      <c r="U130" s="8">
        <f>IF($AA130="","",SUMIFS('Per Line'!$T$2:$T$7001,'Per Line'!$C$2:$C$7001,$A130,'Per Line'!$AK$2:$AK$7001,1,'Per Line'!$AL$2:$AL$7001,0))</f>
        <v/>
      </c>
      <c r="V130" s="8">
        <f>IF($AA130="","",U130*T130)</f>
        <v/>
      </c>
      <c r="W130" s="8">
        <f>IF($AA130="","",V130+S130)</f>
        <v/>
      </c>
      <c r="X130" s="8">
        <f>IF($AA130="","",Y130-W130)</f>
        <v/>
      </c>
      <c r="Y130" s="8">
        <f>IF($AA130="","",R130+U130+P130)</f>
        <v/>
      </c>
      <c r="Z130" s="8">
        <f>IF($AA130="","",Y130-W130-N130)</f>
        <v/>
      </c>
      <c r="AA130" s="16">
        <f>IF(ROWS($AA$2:$AA130)&lt;=MAX('Per Line'!$AJ$2:$AJ$7001),MATCH(ROWS($AA$2:$AA130),'Per Line'!$AJ$2:$AJ$7001,0),"")</f>
        <v/>
      </c>
      <c r="AB130">
        <f>IF($AA130="","",C130&amp;"|"&amp;COUNTIF($C$2:$C130,C130))</f>
        <v/>
      </c>
    </row>
    <row r="131">
      <c r="A131">
        <f>IF($AA131="","",INDEX('Per Line'!$C$2:$C$7001,$AA131)&amp;"")</f>
        <v/>
      </c>
      <c r="B131" s="15" t="n"/>
      <c r="C131">
        <f>IF($AA131="","",IF(COUNTIF($I$2:$I$1301,I131)&lt;=Settings!$C$8,I131,I131&amp;" P"&amp;ROUNDUP(COUNTIF($I$2:$I131,I131)/Settings!$C$8,0)))</f>
        <v/>
      </c>
      <c r="D131">
        <f>IF($AA131="","",INDEX('Per Line'!$A$2:$A$7001,$AA131)&amp;"")</f>
        <v/>
      </c>
      <c r="E131">
        <f>IF($AA131="","",INDEX('Per Line'!$B$2:$B$7001,$AA131)&amp;"")</f>
        <v/>
      </c>
      <c r="F131">
        <f>IF($AA131="","",INDEX('Per Line'!$D$2:$D$7001,$AA131)&amp;"")</f>
        <v/>
      </c>
      <c r="G131" s="14">
        <f>IF($AA131="","",INDEX('Per Line'!$E$2:$E$7001,$AA131))</f>
        <v/>
      </c>
      <c r="H131">
        <f>IF($AA131="","",INDEX('Per Line'!$F$2:$F$7001,$AA131)&amp;"")</f>
        <v/>
      </c>
      <c r="I131">
        <f>IF($AA131="","",INDEX('Per Line'!$I$2:$I$7001,$AA131)&amp;"")</f>
        <v/>
      </c>
      <c r="J131">
        <f>IF($AA131="","",INDEX('Per Line'!$H$2:$H$7001,$AA131)&amp;"")</f>
        <v/>
      </c>
      <c r="K131">
        <f>IF($AA131="","",INDEX('Per Line'!$J$2:$J$7001,$AA131)&amp;"")</f>
        <v/>
      </c>
      <c r="L131">
        <f>IF($AA131="","",INDEX('Per Line'!$K$2:$K$7001,$AA131)&amp;"")</f>
        <v/>
      </c>
      <c r="M131">
        <f>IF($AA131="","",INDEX('Per Line'!$L$2:$L$7001,$AA131))</f>
        <v/>
      </c>
      <c r="N131" s="8">
        <f>IF($AA131="","",M131*Y131/100)</f>
        <v/>
      </c>
      <c r="O131">
        <f>IF($AA131="","",INDEX('Per Line'!$U$2:$U$7001,$AA131)&amp;"")</f>
        <v/>
      </c>
      <c r="P131" s="8">
        <f>IF($AA131="","",SUMIFS('Per Line'!$T$2:$T$7001,'Per Line'!$C$2:$C$7001,$A131,'Per Line'!$AL$2:$AL$7001,1))</f>
        <v/>
      </c>
      <c r="Q131">
        <f>IF($AA131="","",Settings!$C$7)</f>
        <v/>
      </c>
      <c r="R131" s="8">
        <f>IF($AA131="","",SUMIFS('Per Line'!$T$2:$T$7001,'Per Line'!$C$2:$C$7001,$A131,'Per Line'!$AK$2:$AK$7001,0,'Per Line'!$AL$2:$AL$7001,0))</f>
        <v/>
      </c>
      <c r="S131" s="8">
        <f>IF($AA131="","",R131*Q131)</f>
        <v/>
      </c>
      <c r="T131">
        <f>IF($AA131="","",Settings!$C$6)</f>
        <v/>
      </c>
      <c r="U131" s="8">
        <f>IF($AA131="","",SUMIFS('Per Line'!$T$2:$T$7001,'Per Line'!$C$2:$C$7001,$A131,'Per Line'!$AK$2:$AK$7001,1,'Per Line'!$AL$2:$AL$7001,0))</f>
        <v/>
      </c>
      <c r="V131" s="8">
        <f>IF($AA131="","",U131*T131)</f>
        <v/>
      </c>
      <c r="W131" s="8">
        <f>IF($AA131="","",V131+S131)</f>
        <v/>
      </c>
      <c r="X131" s="8">
        <f>IF($AA131="","",Y131-W131)</f>
        <v/>
      </c>
      <c r="Y131" s="8">
        <f>IF($AA131="","",R131+U131+P131)</f>
        <v/>
      </c>
      <c r="Z131" s="8">
        <f>IF($AA131="","",Y131-W131-N131)</f>
        <v/>
      </c>
      <c r="AA131" s="16">
        <f>IF(ROWS($AA$2:$AA131)&lt;=MAX('Per Line'!$AJ$2:$AJ$7001),MATCH(ROWS($AA$2:$AA131),'Per Line'!$AJ$2:$AJ$7001,0),"")</f>
        <v/>
      </c>
      <c r="AB131">
        <f>IF($AA131="","",C131&amp;"|"&amp;COUNTIF($C$2:$C131,C131))</f>
        <v/>
      </c>
    </row>
    <row r="132">
      <c r="A132">
        <f>IF($AA132="","",INDEX('Per Line'!$C$2:$C$7001,$AA132)&amp;"")</f>
        <v/>
      </c>
      <c r="B132" s="15" t="n"/>
      <c r="C132">
        <f>IF($AA132="","",IF(COUNTIF($I$2:$I$1301,I132)&lt;=Settings!$C$8,I132,I132&amp;" P"&amp;ROUNDUP(COUNTIF($I$2:$I132,I132)/Settings!$C$8,0)))</f>
        <v/>
      </c>
      <c r="D132">
        <f>IF($AA132="","",INDEX('Per Line'!$A$2:$A$7001,$AA132)&amp;"")</f>
        <v/>
      </c>
      <c r="E132">
        <f>IF($AA132="","",INDEX('Per Line'!$B$2:$B$7001,$AA132)&amp;"")</f>
        <v/>
      </c>
      <c r="F132">
        <f>IF($AA132="","",INDEX('Per Line'!$D$2:$D$7001,$AA132)&amp;"")</f>
        <v/>
      </c>
      <c r="G132" s="14">
        <f>IF($AA132="","",INDEX('Per Line'!$E$2:$E$7001,$AA132))</f>
        <v/>
      </c>
      <c r="H132">
        <f>IF($AA132="","",INDEX('Per Line'!$F$2:$F$7001,$AA132)&amp;"")</f>
        <v/>
      </c>
      <c r="I132">
        <f>IF($AA132="","",INDEX('Per Line'!$I$2:$I$7001,$AA132)&amp;"")</f>
        <v/>
      </c>
      <c r="J132">
        <f>IF($AA132="","",INDEX('Per Line'!$H$2:$H$7001,$AA132)&amp;"")</f>
        <v/>
      </c>
      <c r="K132">
        <f>IF($AA132="","",INDEX('Per Line'!$J$2:$J$7001,$AA132)&amp;"")</f>
        <v/>
      </c>
      <c r="L132">
        <f>IF($AA132="","",INDEX('Per Line'!$K$2:$K$7001,$AA132)&amp;"")</f>
        <v/>
      </c>
      <c r="M132">
        <f>IF($AA132="","",INDEX('Per Line'!$L$2:$L$7001,$AA132))</f>
        <v/>
      </c>
      <c r="N132" s="8">
        <f>IF($AA132="","",M132*Y132/100)</f>
        <v/>
      </c>
      <c r="O132">
        <f>IF($AA132="","",INDEX('Per Line'!$U$2:$U$7001,$AA132)&amp;"")</f>
        <v/>
      </c>
      <c r="P132" s="8">
        <f>IF($AA132="","",SUMIFS('Per Line'!$T$2:$T$7001,'Per Line'!$C$2:$C$7001,$A132,'Per Line'!$AL$2:$AL$7001,1))</f>
        <v/>
      </c>
      <c r="Q132">
        <f>IF($AA132="","",Settings!$C$7)</f>
        <v/>
      </c>
      <c r="R132" s="8">
        <f>IF($AA132="","",SUMIFS('Per Line'!$T$2:$T$7001,'Per Line'!$C$2:$C$7001,$A132,'Per Line'!$AK$2:$AK$7001,0,'Per Line'!$AL$2:$AL$7001,0))</f>
        <v/>
      </c>
      <c r="S132" s="8">
        <f>IF($AA132="","",R132*Q132)</f>
        <v/>
      </c>
      <c r="T132">
        <f>IF($AA132="","",Settings!$C$6)</f>
        <v/>
      </c>
      <c r="U132" s="8">
        <f>IF($AA132="","",SUMIFS('Per Line'!$T$2:$T$7001,'Per Line'!$C$2:$C$7001,$A132,'Per Line'!$AK$2:$AK$7001,1,'Per Line'!$AL$2:$AL$7001,0))</f>
        <v/>
      </c>
      <c r="V132" s="8">
        <f>IF($AA132="","",U132*T132)</f>
        <v/>
      </c>
      <c r="W132" s="8">
        <f>IF($AA132="","",V132+S132)</f>
        <v/>
      </c>
      <c r="X132" s="8">
        <f>IF($AA132="","",Y132-W132)</f>
        <v/>
      </c>
      <c r="Y132" s="8">
        <f>IF($AA132="","",R132+U132+P132)</f>
        <v/>
      </c>
      <c r="Z132" s="8">
        <f>IF($AA132="","",Y132-W132-N132)</f>
        <v/>
      </c>
      <c r="AA132" s="16">
        <f>IF(ROWS($AA$2:$AA132)&lt;=MAX('Per Line'!$AJ$2:$AJ$7001),MATCH(ROWS($AA$2:$AA132),'Per Line'!$AJ$2:$AJ$7001,0),"")</f>
        <v/>
      </c>
      <c r="AB132">
        <f>IF($AA132="","",C132&amp;"|"&amp;COUNTIF($C$2:$C132,C132))</f>
        <v/>
      </c>
    </row>
    <row r="133">
      <c r="A133">
        <f>IF($AA133="","",INDEX('Per Line'!$C$2:$C$7001,$AA133)&amp;"")</f>
        <v/>
      </c>
      <c r="B133" s="15" t="n"/>
      <c r="C133">
        <f>IF($AA133="","",IF(COUNTIF($I$2:$I$1301,I133)&lt;=Settings!$C$8,I133,I133&amp;" P"&amp;ROUNDUP(COUNTIF($I$2:$I133,I133)/Settings!$C$8,0)))</f>
        <v/>
      </c>
      <c r="D133">
        <f>IF($AA133="","",INDEX('Per Line'!$A$2:$A$7001,$AA133)&amp;"")</f>
        <v/>
      </c>
      <c r="E133">
        <f>IF($AA133="","",INDEX('Per Line'!$B$2:$B$7001,$AA133)&amp;"")</f>
        <v/>
      </c>
      <c r="F133">
        <f>IF($AA133="","",INDEX('Per Line'!$D$2:$D$7001,$AA133)&amp;"")</f>
        <v/>
      </c>
      <c r="G133" s="14">
        <f>IF($AA133="","",INDEX('Per Line'!$E$2:$E$7001,$AA133))</f>
        <v/>
      </c>
      <c r="H133">
        <f>IF($AA133="","",INDEX('Per Line'!$F$2:$F$7001,$AA133)&amp;"")</f>
        <v/>
      </c>
      <c r="I133">
        <f>IF($AA133="","",INDEX('Per Line'!$I$2:$I$7001,$AA133)&amp;"")</f>
        <v/>
      </c>
      <c r="J133">
        <f>IF($AA133="","",INDEX('Per Line'!$H$2:$H$7001,$AA133)&amp;"")</f>
        <v/>
      </c>
      <c r="K133">
        <f>IF($AA133="","",INDEX('Per Line'!$J$2:$J$7001,$AA133)&amp;"")</f>
        <v/>
      </c>
      <c r="L133">
        <f>IF($AA133="","",INDEX('Per Line'!$K$2:$K$7001,$AA133)&amp;"")</f>
        <v/>
      </c>
      <c r="M133">
        <f>IF($AA133="","",INDEX('Per Line'!$L$2:$L$7001,$AA133))</f>
        <v/>
      </c>
      <c r="N133" s="8">
        <f>IF($AA133="","",M133*Y133/100)</f>
        <v/>
      </c>
      <c r="O133">
        <f>IF($AA133="","",INDEX('Per Line'!$U$2:$U$7001,$AA133)&amp;"")</f>
        <v/>
      </c>
      <c r="P133" s="8">
        <f>IF($AA133="","",SUMIFS('Per Line'!$T$2:$T$7001,'Per Line'!$C$2:$C$7001,$A133,'Per Line'!$AL$2:$AL$7001,1))</f>
        <v/>
      </c>
      <c r="Q133">
        <f>IF($AA133="","",Settings!$C$7)</f>
        <v/>
      </c>
      <c r="R133" s="8">
        <f>IF($AA133="","",SUMIFS('Per Line'!$T$2:$T$7001,'Per Line'!$C$2:$C$7001,$A133,'Per Line'!$AK$2:$AK$7001,0,'Per Line'!$AL$2:$AL$7001,0))</f>
        <v/>
      </c>
      <c r="S133" s="8">
        <f>IF($AA133="","",R133*Q133)</f>
        <v/>
      </c>
      <c r="T133">
        <f>IF($AA133="","",Settings!$C$6)</f>
        <v/>
      </c>
      <c r="U133" s="8">
        <f>IF($AA133="","",SUMIFS('Per Line'!$T$2:$T$7001,'Per Line'!$C$2:$C$7001,$A133,'Per Line'!$AK$2:$AK$7001,1,'Per Line'!$AL$2:$AL$7001,0))</f>
        <v/>
      </c>
      <c r="V133" s="8">
        <f>IF($AA133="","",U133*T133)</f>
        <v/>
      </c>
      <c r="W133" s="8">
        <f>IF($AA133="","",V133+S133)</f>
        <v/>
      </c>
      <c r="X133" s="8">
        <f>IF($AA133="","",Y133-W133)</f>
        <v/>
      </c>
      <c r="Y133" s="8">
        <f>IF($AA133="","",R133+U133+P133)</f>
        <v/>
      </c>
      <c r="Z133" s="8">
        <f>IF($AA133="","",Y133-W133-N133)</f>
        <v/>
      </c>
      <c r="AA133" s="16">
        <f>IF(ROWS($AA$2:$AA133)&lt;=MAX('Per Line'!$AJ$2:$AJ$7001),MATCH(ROWS($AA$2:$AA133),'Per Line'!$AJ$2:$AJ$7001,0),"")</f>
        <v/>
      </c>
      <c r="AB133">
        <f>IF($AA133="","",C133&amp;"|"&amp;COUNTIF($C$2:$C133,C133))</f>
        <v/>
      </c>
    </row>
    <row r="134">
      <c r="A134">
        <f>IF($AA134="","",INDEX('Per Line'!$C$2:$C$7001,$AA134)&amp;"")</f>
        <v/>
      </c>
      <c r="B134" s="15" t="n"/>
      <c r="C134">
        <f>IF($AA134="","",IF(COUNTIF($I$2:$I$1301,I134)&lt;=Settings!$C$8,I134,I134&amp;" P"&amp;ROUNDUP(COUNTIF($I$2:$I134,I134)/Settings!$C$8,0)))</f>
        <v/>
      </c>
      <c r="D134">
        <f>IF($AA134="","",INDEX('Per Line'!$A$2:$A$7001,$AA134)&amp;"")</f>
        <v/>
      </c>
      <c r="E134">
        <f>IF($AA134="","",INDEX('Per Line'!$B$2:$B$7001,$AA134)&amp;"")</f>
        <v/>
      </c>
      <c r="F134">
        <f>IF($AA134="","",INDEX('Per Line'!$D$2:$D$7001,$AA134)&amp;"")</f>
        <v/>
      </c>
      <c r="G134" s="14">
        <f>IF($AA134="","",INDEX('Per Line'!$E$2:$E$7001,$AA134))</f>
        <v/>
      </c>
      <c r="H134">
        <f>IF($AA134="","",INDEX('Per Line'!$F$2:$F$7001,$AA134)&amp;"")</f>
        <v/>
      </c>
      <c r="I134">
        <f>IF($AA134="","",INDEX('Per Line'!$I$2:$I$7001,$AA134)&amp;"")</f>
        <v/>
      </c>
      <c r="J134">
        <f>IF($AA134="","",INDEX('Per Line'!$H$2:$H$7001,$AA134)&amp;"")</f>
        <v/>
      </c>
      <c r="K134">
        <f>IF($AA134="","",INDEX('Per Line'!$J$2:$J$7001,$AA134)&amp;"")</f>
        <v/>
      </c>
      <c r="L134">
        <f>IF($AA134="","",INDEX('Per Line'!$K$2:$K$7001,$AA134)&amp;"")</f>
        <v/>
      </c>
      <c r="M134">
        <f>IF($AA134="","",INDEX('Per Line'!$L$2:$L$7001,$AA134))</f>
        <v/>
      </c>
      <c r="N134" s="8">
        <f>IF($AA134="","",M134*Y134/100)</f>
        <v/>
      </c>
      <c r="O134">
        <f>IF($AA134="","",INDEX('Per Line'!$U$2:$U$7001,$AA134)&amp;"")</f>
        <v/>
      </c>
      <c r="P134" s="8">
        <f>IF($AA134="","",SUMIFS('Per Line'!$T$2:$T$7001,'Per Line'!$C$2:$C$7001,$A134,'Per Line'!$AL$2:$AL$7001,1))</f>
        <v/>
      </c>
      <c r="Q134">
        <f>IF($AA134="","",Settings!$C$7)</f>
        <v/>
      </c>
      <c r="R134" s="8">
        <f>IF($AA134="","",SUMIFS('Per Line'!$T$2:$T$7001,'Per Line'!$C$2:$C$7001,$A134,'Per Line'!$AK$2:$AK$7001,0,'Per Line'!$AL$2:$AL$7001,0))</f>
        <v/>
      </c>
      <c r="S134" s="8">
        <f>IF($AA134="","",R134*Q134)</f>
        <v/>
      </c>
      <c r="T134">
        <f>IF($AA134="","",Settings!$C$6)</f>
        <v/>
      </c>
      <c r="U134" s="8">
        <f>IF($AA134="","",SUMIFS('Per Line'!$T$2:$T$7001,'Per Line'!$C$2:$C$7001,$A134,'Per Line'!$AK$2:$AK$7001,1,'Per Line'!$AL$2:$AL$7001,0))</f>
        <v/>
      </c>
      <c r="V134" s="8">
        <f>IF($AA134="","",U134*T134)</f>
        <v/>
      </c>
      <c r="W134" s="8">
        <f>IF($AA134="","",V134+S134)</f>
        <v/>
      </c>
      <c r="X134" s="8">
        <f>IF($AA134="","",Y134-W134)</f>
        <v/>
      </c>
      <c r="Y134" s="8">
        <f>IF($AA134="","",R134+U134+P134)</f>
        <v/>
      </c>
      <c r="Z134" s="8">
        <f>IF($AA134="","",Y134-W134-N134)</f>
        <v/>
      </c>
      <c r="AA134" s="16">
        <f>IF(ROWS($AA$2:$AA134)&lt;=MAX('Per Line'!$AJ$2:$AJ$7001),MATCH(ROWS($AA$2:$AA134),'Per Line'!$AJ$2:$AJ$7001,0),"")</f>
        <v/>
      </c>
      <c r="AB134">
        <f>IF($AA134="","",C134&amp;"|"&amp;COUNTIF($C$2:$C134,C134))</f>
        <v/>
      </c>
    </row>
    <row r="135">
      <c r="A135">
        <f>IF($AA135="","",INDEX('Per Line'!$C$2:$C$7001,$AA135)&amp;"")</f>
        <v/>
      </c>
      <c r="B135" s="15" t="n"/>
      <c r="C135">
        <f>IF($AA135="","",IF(COUNTIF($I$2:$I$1301,I135)&lt;=Settings!$C$8,I135,I135&amp;" P"&amp;ROUNDUP(COUNTIF($I$2:$I135,I135)/Settings!$C$8,0)))</f>
        <v/>
      </c>
      <c r="D135">
        <f>IF($AA135="","",INDEX('Per Line'!$A$2:$A$7001,$AA135)&amp;"")</f>
        <v/>
      </c>
      <c r="E135">
        <f>IF($AA135="","",INDEX('Per Line'!$B$2:$B$7001,$AA135)&amp;"")</f>
        <v/>
      </c>
      <c r="F135">
        <f>IF($AA135="","",INDEX('Per Line'!$D$2:$D$7001,$AA135)&amp;"")</f>
        <v/>
      </c>
      <c r="G135" s="14">
        <f>IF($AA135="","",INDEX('Per Line'!$E$2:$E$7001,$AA135))</f>
        <v/>
      </c>
      <c r="H135">
        <f>IF($AA135="","",INDEX('Per Line'!$F$2:$F$7001,$AA135)&amp;"")</f>
        <v/>
      </c>
      <c r="I135">
        <f>IF($AA135="","",INDEX('Per Line'!$I$2:$I$7001,$AA135)&amp;"")</f>
        <v/>
      </c>
      <c r="J135">
        <f>IF($AA135="","",INDEX('Per Line'!$H$2:$H$7001,$AA135)&amp;"")</f>
        <v/>
      </c>
      <c r="K135">
        <f>IF($AA135="","",INDEX('Per Line'!$J$2:$J$7001,$AA135)&amp;"")</f>
        <v/>
      </c>
      <c r="L135">
        <f>IF($AA135="","",INDEX('Per Line'!$K$2:$K$7001,$AA135)&amp;"")</f>
        <v/>
      </c>
      <c r="M135">
        <f>IF($AA135="","",INDEX('Per Line'!$L$2:$L$7001,$AA135))</f>
        <v/>
      </c>
      <c r="N135" s="8">
        <f>IF($AA135="","",M135*Y135/100)</f>
        <v/>
      </c>
      <c r="O135">
        <f>IF($AA135="","",INDEX('Per Line'!$U$2:$U$7001,$AA135)&amp;"")</f>
        <v/>
      </c>
      <c r="P135" s="8">
        <f>IF($AA135="","",SUMIFS('Per Line'!$T$2:$T$7001,'Per Line'!$C$2:$C$7001,$A135,'Per Line'!$AL$2:$AL$7001,1))</f>
        <v/>
      </c>
      <c r="Q135">
        <f>IF($AA135="","",Settings!$C$7)</f>
        <v/>
      </c>
      <c r="R135" s="8">
        <f>IF($AA135="","",SUMIFS('Per Line'!$T$2:$T$7001,'Per Line'!$C$2:$C$7001,$A135,'Per Line'!$AK$2:$AK$7001,0,'Per Line'!$AL$2:$AL$7001,0))</f>
        <v/>
      </c>
      <c r="S135" s="8">
        <f>IF($AA135="","",R135*Q135)</f>
        <v/>
      </c>
      <c r="T135">
        <f>IF($AA135="","",Settings!$C$6)</f>
        <v/>
      </c>
      <c r="U135" s="8">
        <f>IF($AA135="","",SUMIFS('Per Line'!$T$2:$T$7001,'Per Line'!$C$2:$C$7001,$A135,'Per Line'!$AK$2:$AK$7001,1,'Per Line'!$AL$2:$AL$7001,0))</f>
        <v/>
      </c>
      <c r="V135" s="8">
        <f>IF($AA135="","",U135*T135)</f>
        <v/>
      </c>
      <c r="W135" s="8">
        <f>IF($AA135="","",V135+S135)</f>
        <v/>
      </c>
      <c r="X135" s="8">
        <f>IF($AA135="","",Y135-W135)</f>
        <v/>
      </c>
      <c r="Y135" s="8">
        <f>IF($AA135="","",R135+U135+P135)</f>
        <v/>
      </c>
      <c r="Z135" s="8">
        <f>IF($AA135="","",Y135-W135-N135)</f>
        <v/>
      </c>
      <c r="AA135" s="16">
        <f>IF(ROWS($AA$2:$AA135)&lt;=MAX('Per Line'!$AJ$2:$AJ$7001),MATCH(ROWS($AA$2:$AA135),'Per Line'!$AJ$2:$AJ$7001,0),"")</f>
        <v/>
      </c>
      <c r="AB135">
        <f>IF($AA135="","",C135&amp;"|"&amp;COUNTIF($C$2:$C135,C135))</f>
        <v/>
      </c>
    </row>
    <row r="136">
      <c r="A136">
        <f>IF($AA136="","",INDEX('Per Line'!$C$2:$C$7001,$AA136)&amp;"")</f>
        <v/>
      </c>
      <c r="B136" s="15" t="n"/>
      <c r="C136">
        <f>IF($AA136="","",IF(COUNTIF($I$2:$I$1301,I136)&lt;=Settings!$C$8,I136,I136&amp;" P"&amp;ROUNDUP(COUNTIF($I$2:$I136,I136)/Settings!$C$8,0)))</f>
        <v/>
      </c>
      <c r="D136">
        <f>IF($AA136="","",INDEX('Per Line'!$A$2:$A$7001,$AA136)&amp;"")</f>
        <v/>
      </c>
      <c r="E136">
        <f>IF($AA136="","",INDEX('Per Line'!$B$2:$B$7001,$AA136)&amp;"")</f>
        <v/>
      </c>
      <c r="F136">
        <f>IF($AA136="","",INDEX('Per Line'!$D$2:$D$7001,$AA136)&amp;"")</f>
        <v/>
      </c>
      <c r="G136" s="14">
        <f>IF($AA136="","",INDEX('Per Line'!$E$2:$E$7001,$AA136))</f>
        <v/>
      </c>
      <c r="H136">
        <f>IF($AA136="","",INDEX('Per Line'!$F$2:$F$7001,$AA136)&amp;"")</f>
        <v/>
      </c>
      <c r="I136">
        <f>IF($AA136="","",INDEX('Per Line'!$I$2:$I$7001,$AA136)&amp;"")</f>
        <v/>
      </c>
      <c r="J136">
        <f>IF($AA136="","",INDEX('Per Line'!$H$2:$H$7001,$AA136)&amp;"")</f>
        <v/>
      </c>
      <c r="K136">
        <f>IF($AA136="","",INDEX('Per Line'!$J$2:$J$7001,$AA136)&amp;"")</f>
        <v/>
      </c>
      <c r="L136">
        <f>IF($AA136="","",INDEX('Per Line'!$K$2:$K$7001,$AA136)&amp;"")</f>
        <v/>
      </c>
      <c r="M136">
        <f>IF($AA136="","",INDEX('Per Line'!$L$2:$L$7001,$AA136))</f>
        <v/>
      </c>
      <c r="N136" s="8">
        <f>IF($AA136="","",M136*Y136/100)</f>
        <v/>
      </c>
      <c r="O136">
        <f>IF($AA136="","",INDEX('Per Line'!$U$2:$U$7001,$AA136)&amp;"")</f>
        <v/>
      </c>
      <c r="P136" s="8">
        <f>IF($AA136="","",SUMIFS('Per Line'!$T$2:$T$7001,'Per Line'!$C$2:$C$7001,$A136,'Per Line'!$AL$2:$AL$7001,1))</f>
        <v/>
      </c>
      <c r="Q136">
        <f>IF($AA136="","",Settings!$C$7)</f>
        <v/>
      </c>
      <c r="R136" s="8">
        <f>IF($AA136="","",SUMIFS('Per Line'!$T$2:$T$7001,'Per Line'!$C$2:$C$7001,$A136,'Per Line'!$AK$2:$AK$7001,0,'Per Line'!$AL$2:$AL$7001,0))</f>
        <v/>
      </c>
      <c r="S136" s="8">
        <f>IF($AA136="","",R136*Q136)</f>
        <v/>
      </c>
      <c r="T136">
        <f>IF($AA136="","",Settings!$C$6)</f>
        <v/>
      </c>
      <c r="U136" s="8">
        <f>IF($AA136="","",SUMIFS('Per Line'!$T$2:$T$7001,'Per Line'!$C$2:$C$7001,$A136,'Per Line'!$AK$2:$AK$7001,1,'Per Line'!$AL$2:$AL$7001,0))</f>
        <v/>
      </c>
      <c r="V136" s="8">
        <f>IF($AA136="","",U136*T136)</f>
        <v/>
      </c>
      <c r="W136" s="8">
        <f>IF($AA136="","",V136+S136)</f>
        <v/>
      </c>
      <c r="X136" s="8">
        <f>IF($AA136="","",Y136-W136)</f>
        <v/>
      </c>
      <c r="Y136" s="8">
        <f>IF($AA136="","",R136+U136+P136)</f>
        <v/>
      </c>
      <c r="Z136" s="8">
        <f>IF($AA136="","",Y136-W136-N136)</f>
        <v/>
      </c>
      <c r="AA136" s="16">
        <f>IF(ROWS($AA$2:$AA136)&lt;=MAX('Per Line'!$AJ$2:$AJ$7001),MATCH(ROWS($AA$2:$AA136),'Per Line'!$AJ$2:$AJ$7001,0),"")</f>
        <v/>
      </c>
      <c r="AB136">
        <f>IF($AA136="","",C136&amp;"|"&amp;COUNTIF($C$2:$C136,C136))</f>
        <v/>
      </c>
    </row>
    <row r="137">
      <c r="A137">
        <f>IF($AA137="","",INDEX('Per Line'!$C$2:$C$7001,$AA137)&amp;"")</f>
        <v/>
      </c>
      <c r="B137" s="15" t="n"/>
      <c r="C137">
        <f>IF($AA137="","",IF(COUNTIF($I$2:$I$1301,I137)&lt;=Settings!$C$8,I137,I137&amp;" P"&amp;ROUNDUP(COUNTIF($I$2:$I137,I137)/Settings!$C$8,0)))</f>
        <v/>
      </c>
      <c r="D137">
        <f>IF($AA137="","",INDEX('Per Line'!$A$2:$A$7001,$AA137)&amp;"")</f>
        <v/>
      </c>
      <c r="E137">
        <f>IF($AA137="","",INDEX('Per Line'!$B$2:$B$7001,$AA137)&amp;"")</f>
        <v/>
      </c>
      <c r="F137">
        <f>IF($AA137="","",INDEX('Per Line'!$D$2:$D$7001,$AA137)&amp;"")</f>
        <v/>
      </c>
      <c r="G137" s="14">
        <f>IF($AA137="","",INDEX('Per Line'!$E$2:$E$7001,$AA137))</f>
        <v/>
      </c>
      <c r="H137">
        <f>IF($AA137="","",INDEX('Per Line'!$F$2:$F$7001,$AA137)&amp;"")</f>
        <v/>
      </c>
      <c r="I137">
        <f>IF($AA137="","",INDEX('Per Line'!$I$2:$I$7001,$AA137)&amp;"")</f>
        <v/>
      </c>
      <c r="J137">
        <f>IF($AA137="","",INDEX('Per Line'!$H$2:$H$7001,$AA137)&amp;"")</f>
        <v/>
      </c>
      <c r="K137">
        <f>IF($AA137="","",INDEX('Per Line'!$J$2:$J$7001,$AA137)&amp;"")</f>
        <v/>
      </c>
      <c r="L137">
        <f>IF($AA137="","",INDEX('Per Line'!$K$2:$K$7001,$AA137)&amp;"")</f>
        <v/>
      </c>
      <c r="M137">
        <f>IF($AA137="","",INDEX('Per Line'!$L$2:$L$7001,$AA137))</f>
        <v/>
      </c>
      <c r="N137" s="8">
        <f>IF($AA137="","",M137*Y137/100)</f>
        <v/>
      </c>
      <c r="O137">
        <f>IF($AA137="","",INDEX('Per Line'!$U$2:$U$7001,$AA137)&amp;"")</f>
        <v/>
      </c>
      <c r="P137" s="8">
        <f>IF($AA137="","",SUMIFS('Per Line'!$T$2:$T$7001,'Per Line'!$C$2:$C$7001,$A137,'Per Line'!$AL$2:$AL$7001,1))</f>
        <v/>
      </c>
      <c r="Q137">
        <f>IF($AA137="","",Settings!$C$7)</f>
        <v/>
      </c>
      <c r="R137" s="8">
        <f>IF($AA137="","",SUMIFS('Per Line'!$T$2:$T$7001,'Per Line'!$C$2:$C$7001,$A137,'Per Line'!$AK$2:$AK$7001,0,'Per Line'!$AL$2:$AL$7001,0))</f>
        <v/>
      </c>
      <c r="S137" s="8">
        <f>IF($AA137="","",R137*Q137)</f>
        <v/>
      </c>
      <c r="T137">
        <f>IF($AA137="","",Settings!$C$6)</f>
        <v/>
      </c>
      <c r="U137" s="8">
        <f>IF($AA137="","",SUMIFS('Per Line'!$T$2:$T$7001,'Per Line'!$C$2:$C$7001,$A137,'Per Line'!$AK$2:$AK$7001,1,'Per Line'!$AL$2:$AL$7001,0))</f>
        <v/>
      </c>
      <c r="V137" s="8">
        <f>IF($AA137="","",U137*T137)</f>
        <v/>
      </c>
      <c r="W137" s="8">
        <f>IF($AA137="","",V137+S137)</f>
        <v/>
      </c>
      <c r="X137" s="8">
        <f>IF($AA137="","",Y137-W137)</f>
        <v/>
      </c>
      <c r="Y137" s="8">
        <f>IF($AA137="","",R137+U137+P137)</f>
        <v/>
      </c>
      <c r="Z137" s="8">
        <f>IF($AA137="","",Y137-W137-N137)</f>
        <v/>
      </c>
      <c r="AA137" s="16">
        <f>IF(ROWS($AA$2:$AA137)&lt;=MAX('Per Line'!$AJ$2:$AJ$7001),MATCH(ROWS($AA$2:$AA137),'Per Line'!$AJ$2:$AJ$7001,0),"")</f>
        <v/>
      </c>
      <c r="AB137">
        <f>IF($AA137="","",C137&amp;"|"&amp;COUNTIF($C$2:$C137,C137))</f>
        <v/>
      </c>
    </row>
    <row r="138">
      <c r="A138">
        <f>IF($AA138="","",INDEX('Per Line'!$C$2:$C$7001,$AA138)&amp;"")</f>
        <v/>
      </c>
      <c r="B138" s="15" t="n"/>
      <c r="C138">
        <f>IF($AA138="","",IF(COUNTIF($I$2:$I$1301,I138)&lt;=Settings!$C$8,I138,I138&amp;" P"&amp;ROUNDUP(COUNTIF($I$2:$I138,I138)/Settings!$C$8,0)))</f>
        <v/>
      </c>
      <c r="D138">
        <f>IF($AA138="","",INDEX('Per Line'!$A$2:$A$7001,$AA138)&amp;"")</f>
        <v/>
      </c>
      <c r="E138">
        <f>IF($AA138="","",INDEX('Per Line'!$B$2:$B$7001,$AA138)&amp;"")</f>
        <v/>
      </c>
      <c r="F138">
        <f>IF($AA138="","",INDEX('Per Line'!$D$2:$D$7001,$AA138)&amp;"")</f>
        <v/>
      </c>
      <c r="G138" s="14">
        <f>IF($AA138="","",INDEX('Per Line'!$E$2:$E$7001,$AA138))</f>
        <v/>
      </c>
      <c r="H138">
        <f>IF($AA138="","",INDEX('Per Line'!$F$2:$F$7001,$AA138)&amp;"")</f>
        <v/>
      </c>
      <c r="I138">
        <f>IF($AA138="","",INDEX('Per Line'!$I$2:$I$7001,$AA138)&amp;"")</f>
        <v/>
      </c>
      <c r="J138">
        <f>IF($AA138="","",INDEX('Per Line'!$H$2:$H$7001,$AA138)&amp;"")</f>
        <v/>
      </c>
      <c r="K138">
        <f>IF($AA138="","",INDEX('Per Line'!$J$2:$J$7001,$AA138)&amp;"")</f>
        <v/>
      </c>
      <c r="L138">
        <f>IF($AA138="","",INDEX('Per Line'!$K$2:$K$7001,$AA138)&amp;"")</f>
        <v/>
      </c>
      <c r="M138">
        <f>IF($AA138="","",INDEX('Per Line'!$L$2:$L$7001,$AA138))</f>
        <v/>
      </c>
      <c r="N138" s="8">
        <f>IF($AA138="","",M138*Y138/100)</f>
        <v/>
      </c>
      <c r="O138">
        <f>IF($AA138="","",INDEX('Per Line'!$U$2:$U$7001,$AA138)&amp;"")</f>
        <v/>
      </c>
      <c r="P138" s="8">
        <f>IF($AA138="","",SUMIFS('Per Line'!$T$2:$T$7001,'Per Line'!$C$2:$C$7001,$A138,'Per Line'!$AL$2:$AL$7001,1))</f>
        <v/>
      </c>
      <c r="Q138">
        <f>IF($AA138="","",Settings!$C$7)</f>
        <v/>
      </c>
      <c r="R138" s="8">
        <f>IF($AA138="","",SUMIFS('Per Line'!$T$2:$T$7001,'Per Line'!$C$2:$C$7001,$A138,'Per Line'!$AK$2:$AK$7001,0,'Per Line'!$AL$2:$AL$7001,0))</f>
        <v/>
      </c>
      <c r="S138" s="8">
        <f>IF($AA138="","",R138*Q138)</f>
        <v/>
      </c>
      <c r="T138">
        <f>IF($AA138="","",Settings!$C$6)</f>
        <v/>
      </c>
      <c r="U138" s="8">
        <f>IF($AA138="","",SUMIFS('Per Line'!$T$2:$T$7001,'Per Line'!$C$2:$C$7001,$A138,'Per Line'!$AK$2:$AK$7001,1,'Per Line'!$AL$2:$AL$7001,0))</f>
        <v/>
      </c>
      <c r="V138" s="8">
        <f>IF($AA138="","",U138*T138)</f>
        <v/>
      </c>
      <c r="W138" s="8">
        <f>IF($AA138="","",V138+S138)</f>
        <v/>
      </c>
      <c r="X138" s="8">
        <f>IF($AA138="","",Y138-W138)</f>
        <v/>
      </c>
      <c r="Y138" s="8">
        <f>IF($AA138="","",R138+U138+P138)</f>
        <v/>
      </c>
      <c r="Z138" s="8">
        <f>IF($AA138="","",Y138-W138-N138)</f>
        <v/>
      </c>
      <c r="AA138" s="16">
        <f>IF(ROWS($AA$2:$AA138)&lt;=MAX('Per Line'!$AJ$2:$AJ$7001),MATCH(ROWS($AA$2:$AA138),'Per Line'!$AJ$2:$AJ$7001,0),"")</f>
        <v/>
      </c>
      <c r="AB138">
        <f>IF($AA138="","",C138&amp;"|"&amp;COUNTIF($C$2:$C138,C138))</f>
        <v/>
      </c>
    </row>
    <row r="139">
      <c r="A139">
        <f>IF($AA139="","",INDEX('Per Line'!$C$2:$C$7001,$AA139)&amp;"")</f>
        <v/>
      </c>
      <c r="B139" s="15" t="n"/>
      <c r="C139">
        <f>IF($AA139="","",IF(COUNTIF($I$2:$I$1301,I139)&lt;=Settings!$C$8,I139,I139&amp;" P"&amp;ROUNDUP(COUNTIF($I$2:$I139,I139)/Settings!$C$8,0)))</f>
        <v/>
      </c>
      <c r="D139">
        <f>IF($AA139="","",INDEX('Per Line'!$A$2:$A$7001,$AA139)&amp;"")</f>
        <v/>
      </c>
      <c r="E139">
        <f>IF($AA139="","",INDEX('Per Line'!$B$2:$B$7001,$AA139)&amp;"")</f>
        <v/>
      </c>
      <c r="F139">
        <f>IF($AA139="","",INDEX('Per Line'!$D$2:$D$7001,$AA139)&amp;"")</f>
        <v/>
      </c>
      <c r="G139" s="14">
        <f>IF($AA139="","",INDEX('Per Line'!$E$2:$E$7001,$AA139))</f>
        <v/>
      </c>
      <c r="H139">
        <f>IF($AA139="","",INDEX('Per Line'!$F$2:$F$7001,$AA139)&amp;"")</f>
        <v/>
      </c>
      <c r="I139">
        <f>IF($AA139="","",INDEX('Per Line'!$I$2:$I$7001,$AA139)&amp;"")</f>
        <v/>
      </c>
      <c r="J139">
        <f>IF($AA139="","",INDEX('Per Line'!$H$2:$H$7001,$AA139)&amp;"")</f>
        <v/>
      </c>
      <c r="K139">
        <f>IF($AA139="","",INDEX('Per Line'!$J$2:$J$7001,$AA139)&amp;"")</f>
        <v/>
      </c>
      <c r="L139">
        <f>IF($AA139="","",INDEX('Per Line'!$K$2:$K$7001,$AA139)&amp;"")</f>
        <v/>
      </c>
      <c r="M139">
        <f>IF($AA139="","",INDEX('Per Line'!$L$2:$L$7001,$AA139))</f>
        <v/>
      </c>
      <c r="N139" s="8">
        <f>IF($AA139="","",M139*Y139/100)</f>
        <v/>
      </c>
      <c r="O139">
        <f>IF($AA139="","",INDEX('Per Line'!$U$2:$U$7001,$AA139)&amp;"")</f>
        <v/>
      </c>
      <c r="P139" s="8">
        <f>IF($AA139="","",SUMIFS('Per Line'!$T$2:$T$7001,'Per Line'!$C$2:$C$7001,$A139,'Per Line'!$AL$2:$AL$7001,1))</f>
        <v/>
      </c>
      <c r="Q139">
        <f>IF($AA139="","",Settings!$C$7)</f>
        <v/>
      </c>
      <c r="R139" s="8">
        <f>IF($AA139="","",SUMIFS('Per Line'!$T$2:$T$7001,'Per Line'!$C$2:$C$7001,$A139,'Per Line'!$AK$2:$AK$7001,0,'Per Line'!$AL$2:$AL$7001,0))</f>
        <v/>
      </c>
      <c r="S139" s="8">
        <f>IF($AA139="","",R139*Q139)</f>
        <v/>
      </c>
      <c r="T139">
        <f>IF($AA139="","",Settings!$C$6)</f>
        <v/>
      </c>
      <c r="U139" s="8">
        <f>IF($AA139="","",SUMIFS('Per Line'!$T$2:$T$7001,'Per Line'!$C$2:$C$7001,$A139,'Per Line'!$AK$2:$AK$7001,1,'Per Line'!$AL$2:$AL$7001,0))</f>
        <v/>
      </c>
      <c r="V139" s="8">
        <f>IF($AA139="","",U139*T139)</f>
        <v/>
      </c>
      <c r="W139" s="8">
        <f>IF($AA139="","",V139+S139)</f>
        <v/>
      </c>
      <c r="X139" s="8">
        <f>IF($AA139="","",Y139-W139)</f>
        <v/>
      </c>
      <c r="Y139" s="8">
        <f>IF($AA139="","",R139+U139+P139)</f>
        <v/>
      </c>
      <c r="Z139" s="8">
        <f>IF($AA139="","",Y139-W139-N139)</f>
        <v/>
      </c>
      <c r="AA139" s="16">
        <f>IF(ROWS($AA$2:$AA139)&lt;=MAX('Per Line'!$AJ$2:$AJ$7001),MATCH(ROWS($AA$2:$AA139),'Per Line'!$AJ$2:$AJ$7001,0),"")</f>
        <v/>
      </c>
      <c r="AB139">
        <f>IF($AA139="","",C139&amp;"|"&amp;COUNTIF($C$2:$C139,C139))</f>
        <v/>
      </c>
    </row>
    <row r="140">
      <c r="A140">
        <f>IF($AA140="","",INDEX('Per Line'!$C$2:$C$7001,$AA140)&amp;"")</f>
        <v/>
      </c>
      <c r="B140" s="15" t="n"/>
      <c r="C140">
        <f>IF($AA140="","",IF(COUNTIF($I$2:$I$1301,I140)&lt;=Settings!$C$8,I140,I140&amp;" P"&amp;ROUNDUP(COUNTIF($I$2:$I140,I140)/Settings!$C$8,0)))</f>
        <v/>
      </c>
      <c r="D140">
        <f>IF($AA140="","",INDEX('Per Line'!$A$2:$A$7001,$AA140)&amp;"")</f>
        <v/>
      </c>
      <c r="E140">
        <f>IF($AA140="","",INDEX('Per Line'!$B$2:$B$7001,$AA140)&amp;"")</f>
        <v/>
      </c>
      <c r="F140">
        <f>IF($AA140="","",INDEX('Per Line'!$D$2:$D$7001,$AA140)&amp;"")</f>
        <v/>
      </c>
      <c r="G140" s="14">
        <f>IF($AA140="","",INDEX('Per Line'!$E$2:$E$7001,$AA140))</f>
        <v/>
      </c>
      <c r="H140">
        <f>IF($AA140="","",INDEX('Per Line'!$F$2:$F$7001,$AA140)&amp;"")</f>
        <v/>
      </c>
      <c r="I140">
        <f>IF($AA140="","",INDEX('Per Line'!$I$2:$I$7001,$AA140)&amp;"")</f>
        <v/>
      </c>
      <c r="J140">
        <f>IF($AA140="","",INDEX('Per Line'!$H$2:$H$7001,$AA140)&amp;"")</f>
        <v/>
      </c>
      <c r="K140">
        <f>IF($AA140="","",INDEX('Per Line'!$J$2:$J$7001,$AA140)&amp;"")</f>
        <v/>
      </c>
      <c r="L140">
        <f>IF($AA140="","",INDEX('Per Line'!$K$2:$K$7001,$AA140)&amp;"")</f>
        <v/>
      </c>
      <c r="M140">
        <f>IF($AA140="","",INDEX('Per Line'!$L$2:$L$7001,$AA140))</f>
        <v/>
      </c>
      <c r="N140" s="8">
        <f>IF($AA140="","",M140*Y140/100)</f>
        <v/>
      </c>
      <c r="O140">
        <f>IF($AA140="","",INDEX('Per Line'!$U$2:$U$7001,$AA140)&amp;"")</f>
        <v/>
      </c>
      <c r="P140" s="8">
        <f>IF($AA140="","",SUMIFS('Per Line'!$T$2:$T$7001,'Per Line'!$C$2:$C$7001,$A140,'Per Line'!$AL$2:$AL$7001,1))</f>
        <v/>
      </c>
      <c r="Q140">
        <f>IF($AA140="","",Settings!$C$7)</f>
        <v/>
      </c>
      <c r="R140" s="8">
        <f>IF($AA140="","",SUMIFS('Per Line'!$T$2:$T$7001,'Per Line'!$C$2:$C$7001,$A140,'Per Line'!$AK$2:$AK$7001,0,'Per Line'!$AL$2:$AL$7001,0))</f>
        <v/>
      </c>
      <c r="S140" s="8">
        <f>IF($AA140="","",R140*Q140)</f>
        <v/>
      </c>
      <c r="T140">
        <f>IF($AA140="","",Settings!$C$6)</f>
        <v/>
      </c>
      <c r="U140" s="8">
        <f>IF($AA140="","",SUMIFS('Per Line'!$T$2:$T$7001,'Per Line'!$C$2:$C$7001,$A140,'Per Line'!$AK$2:$AK$7001,1,'Per Line'!$AL$2:$AL$7001,0))</f>
        <v/>
      </c>
      <c r="V140" s="8">
        <f>IF($AA140="","",U140*T140)</f>
        <v/>
      </c>
      <c r="W140" s="8">
        <f>IF($AA140="","",V140+S140)</f>
        <v/>
      </c>
      <c r="X140" s="8">
        <f>IF($AA140="","",Y140-W140)</f>
        <v/>
      </c>
      <c r="Y140" s="8">
        <f>IF($AA140="","",R140+U140+P140)</f>
        <v/>
      </c>
      <c r="Z140" s="8">
        <f>IF($AA140="","",Y140-W140-N140)</f>
        <v/>
      </c>
      <c r="AA140" s="16">
        <f>IF(ROWS($AA$2:$AA140)&lt;=MAX('Per Line'!$AJ$2:$AJ$7001),MATCH(ROWS($AA$2:$AA140),'Per Line'!$AJ$2:$AJ$7001,0),"")</f>
        <v/>
      </c>
      <c r="AB140">
        <f>IF($AA140="","",C140&amp;"|"&amp;COUNTIF($C$2:$C140,C140))</f>
        <v/>
      </c>
    </row>
    <row r="141">
      <c r="A141">
        <f>IF($AA141="","",INDEX('Per Line'!$C$2:$C$7001,$AA141)&amp;"")</f>
        <v/>
      </c>
      <c r="B141" s="15" t="n"/>
      <c r="C141">
        <f>IF($AA141="","",IF(COUNTIF($I$2:$I$1301,I141)&lt;=Settings!$C$8,I141,I141&amp;" P"&amp;ROUNDUP(COUNTIF($I$2:$I141,I141)/Settings!$C$8,0)))</f>
        <v/>
      </c>
      <c r="D141">
        <f>IF($AA141="","",INDEX('Per Line'!$A$2:$A$7001,$AA141)&amp;"")</f>
        <v/>
      </c>
      <c r="E141">
        <f>IF($AA141="","",INDEX('Per Line'!$B$2:$B$7001,$AA141)&amp;"")</f>
        <v/>
      </c>
      <c r="F141">
        <f>IF($AA141="","",INDEX('Per Line'!$D$2:$D$7001,$AA141)&amp;"")</f>
        <v/>
      </c>
      <c r="G141" s="14">
        <f>IF($AA141="","",INDEX('Per Line'!$E$2:$E$7001,$AA141))</f>
        <v/>
      </c>
      <c r="H141">
        <f>IF($AA141="","",INDEX('Per Line'!$F$2:$F$7001,$AA141)&amp;"")</f>
        <v/>
      </c>
      <c r="I141">
        <f>IF($AA141="","",INDEX('Per Line'!$I$2:$I$7001,$AA141)&amp;"")</f>
        <v/>
      </c>
      <c r="J141">
        <f>IF($AA141="","",INDEX('Per Line'!$H$2:$H$7001,$AA141)&amp;"")</f>
        <v/>
      </c>
      <c r="K141">
        <f>IF($AA141="","",INDEX('Per Line'!$J$2:$J$7001,$AA141)&amp;"")</f>
        <v/>
      </c>
      <c r="L141">
        <f>IF($AA141="","",INDEX('Per Line'!$K$2:$K$7001,$AA141)&amp;"")</f>
        <v/>
      </c>
      <c r="M141">
        <f>IF($AA141="","",INDEX('Per Line'!$L$2:$L$7001,$AA141))</f>
        <v/>
      </c>
      <c r="N141" s="8">
        <f>IF($AA141="","",M141*Y141/100)</f>
        <v/>
      </c>
      <c r="O141">
        <f>IF($AA141="","",INDEX('Per Line'!$U$2:$U$7001,$AA141)&amp;"")</f>
        <v/>
      </c>
      <c r="P141" s="8">
        <f>IF($AA141="","",SUMIFS('Per Line'!$T$2:$T$7001,'Per Line'!$C$2:$C$7001,$A141,'Per Line'!$AL$2:$AL$7001,1))</f>
        <v/>
      </c>
      <c r="Q141">
        <f>IF($AA141="","",Settings!$C$7)</f>
        <v/>
      </c>
      <c r="R141" s="8">
        <f>IF($AA141="","",SUMIFS('Per Line'!$T$2:$T$7001,'Per Line'!$C$2:$C$7001,$A141,'Per Line'!$AK$2:$AK$7001,0,'Per Line'!$AL$2:$AL$7001,0))</f>
        <v/>
      </c>
      <c r="S141" s="8">
        <f>IF($AA141="","",R141*Q141)</f>
        <v/>
      </c>
      <c r="T141">
        <f>IF($AA141="","",Settings!$C$6)</f>
        <v/>
      </c>
      <c r="U141" s="8">
        <f>IF($AA141="","",SUMIFS('Per Line'!$T$2:$T$7001,'Per Line'!$C$2:$C$7001,$A141,'Per Line'!$AK$2:$AK$7001,1,'Per Line'!$AL$2:$AL$7001,0))</f>
        <v/>
      </c>
      <c r="V141" s="8">
        <f>IF($AA141="","",U141*T141)</f>
        <v/>
      </c>
      <c r="W141" s="8">
        <f>IF($AA141="","",V141+S141)</f>
        <v/>
      </c>
      <c r="X141" s="8">
        <f>IF($AA141="","",Y141-W141)</f>
        <v/>
      </c>
      <c r="Y141" s="8">
        <f>IF($AA141="","",R141+U141+P141)</f>
        <v/>
      </c>
      <c r="Z141" s="8">
        <f>IF($AA141="","",Y141-W141-N141)</f>
        <v/>
      </c>
      <c r="AA141" s="16">
        <f>IF(ROWS($AA$2:$AA141)&lt;=MAX('Per Line'!$AJ$2:$AJ$7001),MATCH(ROWS($AA$2:$AA141),'Per Line'!$AJ$2:$AJ$7001,0),"")</f>
        <v/>
      </c>
      <c r="AB141">
        <f>IF($AA141="","",C141&amp;"|"&amp;COUNTIF($C$2:$C141,C141))</f>
        <v/>
      </c>
    </row>
    <row r="142">
      <c r="A142">
        <f>IF($AA142="","",INDEX('Per Line'!$C$2:$C$7001,$AA142)&amp;"")</f>
        <v/>
      </c>
      <c r="B142" s="15" t="n"/>
      <c r="C142">
        <f>IF($AA142="","",IF(COUNTIF($I$2:$I$1301,I142)&lt;=Settings!$C$8,I142,I142&amp;" P"&amp;ROUNDUP(COUNTIF($I$2:$I142,I142)/Settings!$C$8,0)))</f>
        <v/>
      </c>
      <c r="D142">
        <f>IF($AA142="","",INDEX('Per Line'!$A$2:$A$7001,$AA142)&amp;"")</f>
        <v/>
      </c>
      <c r="E142">
        <f>IF($AA142="","",INDEX('Per Line'!$B$2:$B$7001,$AA142)&amp;"")</f>
        <v/>
      </c>
      <c r="F142">
        <f>IF($AA142="","",INDEX('Per Line'!$D$2:$D$7001,$AA142)&amp;"")</f>
        <v/>
      </c>
      <c r="G142" s="14">
        <f>IF($AA142="","",INDEX('Per Line'!$E$2:$E$7001,$AA142))</f>
        <v/>
      </c>
      <c r="H142">
        <f>IF($AA142="","",INDEX('Per Line'!$F$2:$F$7001,$AA142)&amp;"")</f>
        <v/>
      </c>
      <c r="I142">
        <f>IF($AA142="","",INDEX('Per Line'!$I$2:$I$7001,$AA142)&amp;"")</f>
        <v/>
      </c>
      <c r="J142">
        <f>IF($AA142="","",INDEX('Per Line'!$H$2:$H$7001,$AA142)&amp;"")</f>
        <v/>
      </c>
      <c r="K142">
        <f>IF($AA142="","",INDEX('Per Line'!$J$2:$J$7001,$AA142)&amp;"")</f>
        <v/>
      </c>
      <c r="L142">
        <f>IF($AA142="","",INDEX('Per Line'!$K$2:$K$7001,$AA142)&amp;"")</f>
        <v/>
      </c>
      <c r="M142">
        <f>IF($AA142="","",INDEX('Per Line'!$L$2:$L$7001,$AA142))</f>
        <v/>
      </c>
      <c r="N142" s="8">
        <f>IF($AA142="","",M142*Y142/100)</f>
        <v/>
      </c>
      <c r="O142">
        <f>IF($AA142="","",INDEX('Per Line'!$U$2:$U$7001,$AA142)&amp;"")</f>
        <v/>
      </c>
      <c r="P142" s="8">
        <f>IF($AA142="","",SUMIFS('Per Line'!$T$2:$T$7001,'Per Line'!$C$2:$C$7001,$A142,'Per Line'!$AL$2:$AL$7001,1))</f>
        <v/>
      </c>
      <c r="Q142">
        <f>IF($AA142="","",Settings!$C$7)</f>
        <v/>
      </c>
      <c r="R142" s="8">
        <f>IF($AA142="","",SUMIFS('Per Line'!$T$2:$T$7001,'Per Line'!$C$2:$C$7001,$A142,'Per Line'!$AK$2:$AK$7001,0,'Per Line'!$AL$2:$AL$7001,0))</f>
        <v/>
      </c>
      <c r="S142" s="8">
        <f>IF($AA142="","",R142*Q142)</f>
        <v/>
      </c>
      <c r="T142">
        <f>IF($AA142="","",Settings!$C$6)</f>
        <v/>
      </c>
      <c r="U142" s="8">
        <f>IF($AA142="","",SUMIFS('Per Line'!$T$2:$T$7001,'Per Line'!$C$2:$C$7001,$A142,'Per Line'!$AK$2:$AK$7001,1,'Per Line'!$AL$2:$AL$7001,0))</f>
        <v/>
      </c>
      <c r="V142" s="8">
        <f>IF($AA142="","",U142*T142)</f>
        <v/>
      </c>
      <c r="W142" s="8">
        <f>IF($AA142="","",V142+S142)</f>
        <v/>
      </c>
      <c r="X142" s="8">
        <f>IF($AA142="","",Y142-W142)</f>
        <v/>
      </c>
      <c r="Y142" s="8">
        <f>IF($AA142="","",R142+U142+P142)</f>
        <v/>
      </c>
      <c r="Z142" s="8">
        <f>IF($AA142="","",Y142-W142-N142)</f>
        <v/>
      </c>
      <c r="AA142" s="16">
        <f>IF(ROWS($AA$2:$AA142)&lt;=MAX('Per Line'!$AJ$2:$AJ$7001),MATCH(ROWS($AA$2:$AA142),'Per Line'!$AJ$2:$AJ$7001,0),"")</f>
        <v/>
      </c>
      <c r="AB142">
        <f>IF($AA142="","",C142&amp;"|"&amp;COUNTIF($C$2:$C142,C142))</f>
        <v/>
      </c>
    </row>
    <row r="143">
      <c r="A143">
        <f>IF($AA143="","",INDEX('Per Line'!$C$2:$C$7001,$AA143)&amp;"")</f>
        <v/>
      </c>
      <c r="B143" s="15" t="n"/>
      <c r="C143">
        <f>IF($AA143="","",IF(COUNTIF($I$2:$I$1301,I143)&lt;=Settings!$C$8,I143,I143&amp;" P"&amp;ROUNDUP(COUNTIF($I$2:$I143,I143)/Settings!$C$8,0)))</f>
        <v/>
      </c>
      <c r="D143">
        <f>IF($AA143="","",INDEX('Per Line'!$A$2:$A$7001,$AA143)&amp;"")</f>
        <v/>
      </c>
      <c r="E143">
        <f>IF($AA143="","",INDEX('Per Line'!$B$2:$B$7001,$AA143)&amp;"")</f>
        <v/>
      </c>
      <c r="F143">
        <f>IF($AA143="","",INDEX('Per Line'!$D$2:$D$7001,$AA143)&amp;"")</f>
        <v/>
      </c>
      <c r="G143" s="14">
        <f>IF($AA143="","",INDEX('Per Line'!$E$2:$E$7001,$AA143))</f>
        <v/>
      </c>
      <c r="H143">
        <f>IF($AA143="","",INDEX('Per Line'!$F$2:$F$7001,$AA143)&amp;"")</f>
        <v/>
      </c>
      <c r="I143">
        <f>IF($AA143="","",INDEX('Per Line'!$I$2:$I$7001,$AA143)&amp;"")</f>
        <v/>
      </c>
      <c r="J143">
        <f>IF($AA143="","",INDEX('Per Line'!$H$2:$H$7001,$AA143)&amp;"")</f>
        <v/>
      </c>
      <c r="K143">
        <f>IF($AA143="","",INDEX('Per Line'!$J$2:$J$7001,$AA143)&amp;"")</f>
        <v/>
      </c>
      <c r="L143">
        <f>IF($AA143="","",INDEX('Per Line'!$K$2:$K$7001,$AA143)&amp;"")</f>
        <v/>
      </c>
      <c r="M143">
        <f>IF($AA143="","",INDEX('Per Line'!$L$2:$L$7001,$AA143))</f>
        <v/>
      </c>
      <c r="N143" s="8">
        <f>IF($AA143="","",M143*Y143/100)</f>
        <v/>
      </c>
      <c r="O143">
        <f>IF($AA143="","",INDEX('Per Line'!$U$2:$U$7001,$AA143)&amp;"")</f>
        <v/>
      </c>
      <c r="P143" s="8">
        <f>IF($AA143="","",SUMIFS('Per Line'!$T$2:$T$7001,'Per Line'!$C$2:$C$7001,$A143,'Per Line'!$AL$2:$AL$7001,1))</f>
        <v/>
      </c>
      <c r="Q143">
        <f>IF($AA143="","",Settings!$C$7)</f>
        <v/>
      </c>
      <c r="R143" s="8">
        <f>IF($AA143="","",SUMIFS('Per Line'!$T$2:$T$7001,'Per Line'!$C$2:$C$7001,$A143,'Per Line'!$AK$2:$AK$7001,0,'Per Line'!$AL$2:$AL$7001,0))</f>
        <v/>
      </c>
      <c r="S143" s="8">
        <f>IF($AA143="","",R143*Q143)</f>
        <v/>
      </c>
      <c r="T143">
        <f>IF($AA143="","",Settings!$C$6)</f>
        <v/>
      </c>
      <c r="U143" s="8">
        <f>IF($AA143="","",SUMIFS('Per Line'!$T$2:$T$7001,'Per Line'!$C$2:$C$7001,$A143,'Per Line'!$AK$2:$AK$7001,1,'Per Line'!$AL$2:$AL$7001,0))</f>
        <v/>
      </c>
      <c r="V143" s="8">
        <f>IF($AA143="","",U143*T143)</f>
        <v/>
      </c>
      <c r="W143" s="8">
        <f>IF($AA143="","",V143+S143)</f>
        <v/>
      </c>
      <c r="X143" s="8">
        <f>IF($AA143="","",Y143-W143)</f>
        <v/>
      </c>
      <c r="Y143" s="8">
        <f>IF($AA143="","",R143+U143+P143)</f>
        <v/>
      </c>
      <c r="Z143" s="8">
        <f>IF($AA143="","",Y143-W143-N143)</f>
        <v/>
      </c>
      <c r="AA143" s="16">
        <f>IF(ROWS($AA$2:$AA143)&lt;=MAX('Per Line'!$AJ$2:$AJ$7001),MATCH(ROWS($AA$2:$AA143),'Per Line'!$AJ$2:$AJ$7001,0),"")</f>
        <v/>
      </c>
      <c r="AB143">
        <f>IF($AA143="","",C143&amp;"|"&amp;COUNTIF($C$2:$C143,C143))</f>
        <v/>
      </c>
    </row>
    <row r="144">
      <c r="A144">
        <f>IF($AA144="","",INDEX('Per Line'!$C$2:$C$7001,$AA144)&amp;"")</f>
        <v/>
      </c>
      <c r="B144" s="15" t="n"/>
      <c r="C144">
        <f>IF($AA144="","",IF(COUNTIF($I$2:$I$1301,I144)&lt;=Settings!$C$8,I144,I144&amp;" P"&amp;ROUNDUP(COUNTIF($I$2:$I144,I144)/Settings!$C$8,0)))</f>
        <v/>
      </c>
      <c r="D144">
        <f>IF($AA144="","",INDEX('Per Line'!$A$2:$A$7001,$AA144)&amp;"")</f>
        <v/>
      </c>
      <c r="E144">
        <f>IF($AA144="","",INDEX('Per Line'!$B$2:$B$7001,$AA144)&amp;"")</f>
        <v/>
      </c>
      <c r="F144">
        <f>IF($AA144="","",INDEX('Per Line'!$D$2:$D$7001,$AA144)&amp;"")</f>
        <v/>
      </c>
      <c r="G144" s="14">
        <f>IF($AA144="","",INDEX('Per Line'!$E$2:$E$7001,$AA144))</f>
        <v/>
      </c>
      <c r="H144">
        <f>IF($AA144="","",INDEX('Per Line'!$F$2:$F$7001,$AA144)&amp;"")</f>
        <v/>
      </c>
      <c r="I144">
        <f>IF($AA144="","",INDEX('Per Line'!$I$2:$I$7001,$AA144)&amp;"")</f>
        <v/>
      </c>
      <c r="J144">
        <f>IF($AA144="","",INDEX('Per Line'!$H$2:$H$7001,$AA144)&amp;"")</f>
        <v/>
      </c>
      <c r="K144">
        <f>IF($AA144="","",INDEX('Per Line'!$J$2:$J$7001,$AA144)&amp;"")</f>
        <v/>
      </c>
      <c r="L144">
        <f>IF($AA144="","",INDEX('Per Line'!$K$2:$K$7001,$AA144)&amp;"")</f>
        <v/>
      </c>
      <c r="M144">
        <f>IF($AA144="","",INDEX('Per Line'!$L$2:$L$7001,$AA144))</f>
        <v/>
      </c>
      <c r="N144" s="8">
        <f>IF($AA144="","",M144*Y144/100)</f>
        <v/>
      </c>
      <c r="O144">
        <f>IF($AA144="","",INDEX('Per Line'!$U$2:$U$7001,$AA144)&amp;"")</f>
        <v/>
      </c>
      <c r="P144" s="8">
        <f>IF($AA144="","",SUMIFS('Per Line'!$T$2:$T$7001,'Per Line'!$C$2:$C$7001,$A144,'Per Line'!$AL$2:$AL$7001,1))</f>
        <v/>
      </c>
      <c r="Q144">
        <f>IF($AA144="","",Settings!$C$7)</f>
        <v/>
      </c>
      <c r="R144" s="8">
        <f>IF($AA144="","",SUMIFS('Per Line'!$T$2:$T$7001,'Per Line'!$C$2:$C$7001,$A144,'Per Line'!$AK$2:$AK$7001,0,'Per Line'!$AL$2:$AL$7001,0))</f>
        <v/>
      </c>
      <c r="S144" s="8">
        <f>IF($AA144="","",R144*Q144)</f>
        <v/>
      </c>
      <c r="T144">
        <f>IF($AA144="","",Settings!$C$6)</f>
        <v/>
      </c>
      <c r="U144" s="8">
        <f>IF($AA144="","",SUMIFS('Per Line'!$T$2:$T$7001,'Per Line'!$C$2:$C$7001,$A144,'Per Line'!$AK$2:$AK$7001,1,'Per Line'!$AL$2:$AL$7001,0))</f>
        <v/>
      </c>
      <c r="V144" s="8">
        <f>IF($AA144="","",U144*T144)</f>
        <v/>
      </c>
      <c r="W144" s="8">
        <f>IF($AA144="","",V144+S144)</f>
        <v/>
      </c>
      <c r="X144" s="8">
        <f>IF($AA144="","",Y144-W144)</f>
        <v/>
      </c>
      <c r="Y144" s="8">
        <f>IF($AA144="","",R144+U144+P144)</f>
        <v/>
      </c>
      <c r="Z144" s="8">
        <f>IF($AA144="","",Y144-W144-N144)</f>
        <v/>
      </c>
      <c r="AA144" s="16">
        <f>IF(ROWS($AA$2:$AA144)&lt;=MAX('Per Line'!$AJ$2:$AJ$7001),MATCH(ROWS($AA$2:$AA144),'Per Line'!$AJ$2:$AJ$7001,0),"")</f>
        <v/>
      </c>
      <c r="AB144">
        <f>IF($AA144="","",C144&amp;"|"&amp;COUNTIF($C$2:$C144,C144))</f>
        <v/>
      </c>
    </row>
    <row r="145">
      <c r="A145">
        <f>IF($AA145="","",INDEX('Per Line'!$C$2:$C$7001,$AA145)&amp;"")</f>
        <v/>
      </c>
      <c r="B145" s="15" t="n"/>
      <c r="C145">
        <f>IF($AA145="","",IF(COUNTIF($I$2:$I$1301,I145)&lt;=Settings!$C$8,I145,I145&amp;" P"&amp;ROUNDUP(COUNTIF($I$2:$I145,I145)/Settings!$C$8,0)))</f>
        <v/>
      </c>
      <c r="D145">
        <f>IF($AA145="","",INDEX('Per Line'!$A$2:$A$7001,$AA145)&amp;"")</f>
        <v/>
      </c>
      <c r="E145">
        <f>IF($AA145="","",INDEX('Per Line'!$B$2:$B$7001,$AA145)&amp;"")</f>
        <v/>
      </c>
      <c r="F145">
        <f>IF($AA145="","",INDEX('Per Line'!$D$2:$D$7001,$AA145)&amp;"")</f>
        <v/>
      </c>
      <c r="G145" s="14">
        <f>IF($AA145="","",INDEX('Per Line'!$E$2:$E$7001,$AA145))</f>
        <v/>
      </c>
      <c r="H145">
        <f>IF($AA145="","",INDEX('Per Line'!$F$2:$F$7001,$AA145)&amp;"")</f>
        <v/>
      </c>
      <c r="I145">
        <f>IF($AA145="","",INDEX('Per Line'!$I$2:$I$7001,$AA145)&amp;"")</f>
        <v/>
      </c>
      <c r="J145">
        <f>IF($AA145="","",INDEX('Per Line'!$H$2:$H$7001,$AA145)&amp;"")</f>
        <v/>
      </c>
      <c r="K145">
        <f>IF($AA145="","",INDEX('Per Line'!$J$2:$J$7001,$AA145)&amp;"")</f>
        <v/>
      </c>
      <c r="L145">
        <f>IF($AA145="","",INDEX('Per Line'!$K$2:$K$7001,$AA145)&amp;"")</f>
        <v/>
      </c>
      <c r="M145">
        <f>IF($AA145="","",INDEX('Per Line'!$L$2:$L$7001,$AA145))</f>
        <v/>
      </c>
      <c r="N145" s="8">
        <f>IF($AA145="","",M145*Y145/100)</f>
        <v/>
      </c>
      <c r="O145">
        <f>IF($AA145="","",INDEX('Per Line'!$U$2:$U$7001,$AA145)&amp;"")</f>
        <v/>
      </c>
      <c r="P145" s="8">
        <f>IF($AA145="","",SUMIFS('Per Line'!$T$2:$T$7001,'Per Line'!$C$2:$C$7001,$A145,'Per Line'!$AL$2:$AL$7001,1))</f>
        <v/>
      </c>
      <c r="Q145">
        <f>IF($AA145="","",Settings!$C$7)</f>
        <v/>
      </c>
      <c r="R145" s="8">
        <f>IF($AA145="","",SUMIFS('Per Line'!$T$2:$T$7001,'Per Line'!$C$2:$C$7001,$A145,'Per Line'!$AK$2:$AK$7001,0,'Per Line'!$AL$2:$AL$7001,0))</f>
        <v/>
      </c>
      <c r="S145" s="8">
        <f>IF($AA145="","",R145*Q145)</f>
        <v/>
      </c>
      <c r="T145">
        <f>IF($AA145="","",Settings!$C$6)</f>
        <v/>
      </c>
      <c r="U145" s="8">
        <f>IF($AA145="","",SUMIFS('Per Line'!$T$2:$T$7001,'Per Line'!$C$2:$C$7001,$A145,'Per Line'!$AK$2:$AK$7001,1,'Per Line'!$AL$2:$AL$7001,0))</f>
        <v/>
      </c>
      <c r="V145" s="8">
        <f>IF($AA145="","",U145*T145)</f>
        <v/>
      </c>
      <c r="W145" s="8">
        <f>IF($AA145="","",V145+S145)</f>
        <v/>
      </c>
      <c r="X145" s="8">
        <f>IF($AA145="","",Y145-W145)</f>
        <v/>
      </c>
      <c r="Y145" s="8">
        <f>IF($AA145="","",R145+U145+P145)</f>
        <v/>
      </c>
      <c r="Z145" s="8">
        <f>IF($AA145="","",Y145-W145-N145)</f>
        <v/>
      </c>
      <c r="AA145" s="16">
        <f>IF(ROWS($AA$2:$AA145)&lt;=MAX('Per Line'!$AJ$2:$AJ$7001),MATCH(ROWS($AA$2:$AA145),'Per Line'!$AJ$2:$AJ$7001,0),"")</f>
        <v/>
      </c>
      <c r="AB145">
        <f>IF($AA145="","",C145&amp;"|"&amp;COUNTIF($C$2:$C145,C145))</f>
        <v/>
      </c>
    </row>
    <row r="146">
      <c r="A146">
        <f>IF($AA146="","",INDEX('Per Line'!$C$2:$C$7001,$AA146)&amp;"")</f>
        <v/>
      </c>
      <c r="B146" s="15" t="n"/>
      <c r="C146">
        <f>IF($AA146="","",IF(COUNTIF($I$2:$I$1301,I146)&lt;=Settings!$C$8,I146,I146&amp;" P"&amp;ROUNDUP(COUNTIF($I$2:$I146,I146)/Settings!$C$8,0)))</f>
        <v/>
      </c>
      <c r="D146">
        <f>IF($AA146="","",INDEX('Per Line'!$A$2:$A$7001,$AA146)&amp;"")</f>
        <v/>
      </c>
      <c r="E146">
        <f>IF($AA146="","",INDEX('Per Line'!$B$2:$B$7001,$AA146)&amp;"")</f>
        <v/>
      </c>
      <c r="F146">
        <f>IF($AA146="","",INDEX('Per Line'!$D$2:$D$7001,$AA146)&amp;"")</f>
        <v/>
      </c>
      <c r="G146" s="14">
        <f>IF($AA146="","",INDEX('Per Line'!$E$2:$E$7001,$AA146))</f>
        <v/>
      </c>
      <c r="H146">
        <f>IF($AA146="","",INDEX('Per Line'!$F$2:$F$7001,$AA146)&amp;"")</f>
        <v/>
      </c>
      <c r="I146">
        <f>IF($AA146="","",INDEX('Per Line'!$I$2:$I$7001,$AA146)&amp;"")</f>
        <v/>
      </c>
      <c r="J146">
        <f>IF($AA146="","",INDEX('Per Line'!$H$2:$H$7001,$AA146)&amp;"")</f>
        <v/>
      </c>
      <c r="K146">
        <f>IF($AA146="","",INDEX('Per Line'!$J$2:$J$7001,$AA146)&amp;"")</f>
        <v/>
      </c>
      <c r="L146">
        <f>IF($AA146="","",INDEX('Per Line'!$K$2:$K$7001,$AA146)&amp;"")</f>
        <v/>
      </c>
      <c r="M146">
        <f>IF($AA146="","",INDEX('Per Line'!$L$2:$L$7001,$AA146))</f>
        <v/>
      </c>
      <c r="N146" s="8">
        <f>IF($AA146="","",M146*Y146/100)</f>
        <v/>
      </c>
      <c r="O146">
        <f>IF($AA146="","",INDEX('Per Line'!$U$2:$U$7001,$AA146)&amp;"")</f>
        <v/>
      </c>
      <c r="P146" s="8">
        <f>IF($AA146="","",SUMIFS('Per Line'!$T$2:$T$7001,'Per Line'!$C$2:$C$7001,$A146,'Per Line'!$AL$2:$AL$7001,1))</f>
        <v/>
      </c>
      <c r="Q146">
        <f>IF($AA146="","",Settings!$C$7)</f>
        <v/>
      </c>
      <c r="R146" s="8">
        <f>IF($AA146="","",SUMIFS('Per Line'!$T$2:$T$7001,'Per Line'!$C$2:$C$7001,$A146,'Per Line'!$AK$2:$AK$7001,0,'Per Line'!$AL$2:$AL$7001,0))</f>
        <v/>
      </c>
      <c r="S146" s="8">
        <f>IF($AA146="","",R146*Q146)</f>
        <v/>
      </c>
      <c r="T146">
        <f>IF($AA146="","",Settings!$C$6)</f>
        <v/>
      </c>
      <c r="U146" s="8">
        <f>IF($AA146="","",SUMIFS('Per Line'!$T$2:$T$7001,'Per Line'!$C$2:$C$7001,$A146,'Per Line'!$AK$2:$AK$7001,1,'Per Line'!$AL$2:$AL$7001,0))</f>
        <v/>
      </c>
      <c r="V146" s="8">
        <f>IF($AA146="","",U146*T146)</f>
        <v/>
      </c>
      <c r="W146" s="8">
        <f>IF($AA146="","",V146+S146)</f>
        <v/>
      </c>
      <c r="X146" s="8">
        <f>IF($AA146="","",Y146-W146)</f>
        <v/>
      </c>
      <c r="Y146" s="8">
        <f>IF($AA146="","",R146+U146+P146)</f>
        <v/>
      </c>
      <c r="Z146" s="8">
        <f>IF($AA146="","",Y146-W146-N146)</f>
        <v/>
      </c>
      <c r="AA146" s="16">
        <f>IF(ROWS($AA$2:$AA146)&lt;=MAX('Per Line'!$AJ$2:$AJ$7001),MATCH(ROWS($AA$2:$AA146),'Per Line'!$AJ$2:$AJ$7001,0),"")</f>
        <v/>
      </c>
      <c r="AB146">
        <f>IF($AA146="","",C146&amp;"|"&amp;COUNTIF($C$2:$C146,C146))</f>
        <v/>
      </c>
    </row>
    <row r="147">
      <c r="A147">
        <f>IF($AA147="","",INDEX('Per Line'!$C$2:$C$7001,$AA147)&amp;"")</f>
        <v/>
      </c>
      <c r="B147" s="15" t="n"/>
      <c r="C147">
        <f>IF($AA147="","",IF(COUNTIF($I$2:$I$1301,I147)&lt;=Settings!$C$8,I147,I147&amp;" P"&amp;ROUNDUP(COUNTIF($I$2:$I147,I147)/Settings!$C$8,0)))</f>
        <v/>
      </c>
      <c r="D147">
        <f>IF($AA147="","",INDEX('Per Line'!$A$2:$A$7001,$AA147)&amp;"")</f>
        <v/>
      </c>
      <c r="E147">
        <f>IF($AA147="","",INDEX('Per Line'!$B$2:$B$7001,$AA147)&amp;"")</f>
        <v/>
      </c>
      <c r="F147">
        <f>IF($AA147="","",INDEX('Per Line'!$D$2:$D$7001,$AA147)&amp;"")</f>
        <v/>
      </c>
      <c r="G147" s="14">
        <f>IF($AA147="","",INDEX('Per Line'!$E$2:$E$7001,$AA147))</f>
        <v/>
      </c>
      <c r="H147">
        <f>IF($AA147="","",INDEX('Per Line'!$F$2:$F$7001,$AA147)&amp;"")</f>
        <v/>
      </c>
      <c r="I147">
        <f>IF($AA147="","",INDEX('Per Line'!$I$2:$I$7001,$AA147)&amp;"")</f>
        <v/>
      </c>
      <c r="J147">
        <f>IF($AA147="","",INDEX('Per Line'!$H$2:$H$7001,$AA147)&amp;"")</f>
        <v/>
      </c>
      <c r="K147">
        <f>IF($AA147="","",INDEX('Per Line'!$J$2:$J$7001,$AA147)&amp;"")</f>
        <v/>
      </c>
      <c r="L147">
        <f>IF($AA147="","",INDEX('Per Line'!$K$2:$K$7001,$AA147)&amp;"")</f>
        <v/>
      </c>
      <c r="M147">
        <f>IF($AA147="","",INDEX('Per Line'!$L$2:$L$7001,$AA147))</f>
        <v/>
      </c>
      <c r="N147" s="8">
        <f>IF($AA147="","",M147*Y147/100)</f>
        <v/>
      </c>
      <c r="O147">
        <f>IF($AA147="","",INDEX('Per Line'!$U$2:$U$7001,$AA147)&amp;"")</f>
        <v/>
      </c>
      <c r="P147" s="8">
        <f>IF($AA147="","",SUMIFS('Per Line'!$T$2:$T$7001,'Per Line'!$C$2:$C$7001,$A147,'Per Line'!$AL$2:$AL$7001,1))</f>
        <v/>
      </c>
      <c r="Q147">
        <f>IF($AA147="","",Settings!$C$7)</f>
        <v/>
      </c>
      <c r="R147" s="8">
        <f>IF($AA147="","",SUMIFS('Per Line'!$T$2:$T$7001,'Per Line'!$C$2:$C$7001,$A147,'Per Line'!$AK$2:$AK$7001,0,'Per Line'!$AL$2:$AL$7001,0))</f>
        <v/>
      </c>
      <c r="S147" s="8">
        <f>IF($AA147="","",R147*Q147)</f>
        <v/>
      </c>
      <c r="T147">
        <f>IF($AA147="","",Settings!$C$6)</f>
        <v/>
      </c>
      <c r="U147" s="8">
        <f>IF($AA147="","",SUMIFS('Per Line'!$T$2:$T$7001,'Per Line'!$C$2:$C$7001,$A147,'Per Line'!$AK$2:$AK$7001,1,'Per Line'!$AL$2:$AL$7001,0))</f>
        <v/>
      </c>
      <c r="V147" s="8">
        <f>IF($AA147="","",U147*T147)</f>
        <v/>
      </c>
      <c r="W147" s="8">
        <f>IF($AA147="","",V147+S147)</f>
        <v/>
      </c>
      <c r="X147" s="8">
        <f>IF($AA147="","",Y147-W147)</f>
        <v/>
      </c>
      <c r="Y147" s="8">
        <f>IF($AA147="","",R147+U147+P147)</f>
        <v/>
      </c>
      <c r="Z147" s="8">
        <f>IF($AA147="","",Y147-W147-N147)</f>
        <v/>
      </c>
      <c r="AA147" s="16">
        <f>IF(ROWS($AA$2:$AA147)&lt;=MAX('Per Line'!$AJ$2:$AJ$7001),MATCH(ROWS($AA$2:$AA147),'Per Line'!$AJ$2:$AJ$7001,0),"")</f>
        <v/>
      </c>
      <c r="AB147">
        <f>IF($AA147="","",C147&amp;"|"&amp;COUNTIF($C$2:$C147,C147))</f>
        <v/>
      </c>
    </row>
    <row r="148">
      <c r="A148">
        <f>IF($AA148="","",INDEX('Per Line'!$C$2:$C$7001,$AA148)&amp;"")</f>
        <v/>
      </c>
      <c r="B148" s="15" t="n"/>
      <c r="C148">
        <f>IF($AA148="","",IF(COUNTIF($I$2:$I$1301,I148)&lt;=Settings!$C$8,I148,I148&amp;" P"&amp;ROUNDUP(COUNTIF($I$2:$I148,I148)/Settings!$C$8,0)))</f>
        <v/>
      </c>
      <c r="D148">
        <f>IF($AA148="","",INDEX('Per Line'!$A$2:$A$7001,$AA148)&amp;"")</f>
        <v/>
      </c>
      <c r="E148">
        <f>IF($AA148="","",INDEX('Per Line'!$B$2:$B$7001,$AA148)&amp;"")</f>
        <v/>
      </c>
      <c r="F148">
        <f>IF($AA148="","",INDEX('Per Line'!$D$2:$D$7001,$AA148)&amp;"")</f>
        <v/>
      </c>
      <c r="G148" s="14">
        <f>IF($AA148="","",INDEX('Per Line'!$E$2:$E$7001,$AA148))</f>
        <v/>
      </c>
      <c r="H148">
        <f>IF($AA148="","",INDEX('Per Line'!$F$2:$F$7001,$AA148)&amp;"")</f>
        <v/>
      </c>
      <c r="I148">
        <f>IF($AA148="","",INDEX('Per Line'!$I$2:$I$7001,$AA148)&amp;"")</f>
        <v/>
      </c>
      <c r="J148">
        <f>IF($AA148="","",INDEX('Per Line'!$H$2:$H$7001,$AA148)&amp;"")</f>
        <v/>
      </c>
      <c r="K148">
        <f>IF($AA148="","",INDEX('Per Line'!$J$2:$J$7001,$AA148)&amp;"")</f>
        <v/>
      </c>
      <c r="L148">
        <f>IF($AA148="","",INDEX('Per Line'!$K$2:$K$7001,$AA148)&amp;"")</f>
        <v/>
      </c>
      <c r="M148">
        <f>IF($AA148="","",INDEX('Per Line'!$L$2:$L$7001,$AA148))</f>
        <v/>
      </c>
      <c r="N148" s="8">
        <f>IF($AA148="","",M148*Y148/100)</f>
        <v/>
      </c>
      <c r="O148">
        <f>IF($AA148="","",INDEX('Per Line'!$U$2:$U$7001,$AA148)&amp;"")</f>
        <v/>
      </c>
      <c r="P148" s="8">
        <f>IF($AA148="","",SUMIFS('Per Line'!$T$2:$T$7001,'Per Line'!$C$2:$C$7001,$A148,'Per Line'!$AL$2:$AL$7001,1))</f>
        <v/>
      </c>
      <c r="Q148">
        <f>IF($AA148="","",Settings!$C$7)</f>
        <v/>
      </c>
      <c r="R148" s="8">
        <f>IF($AA148="","",SUMIFS('Per Line'!$T$2:$T$7001,'Per Line'!$C$2:$C$7001,$A148,'Per Line'!$AK$2:$AK$7001,0,'Per Line'!$AL$2:$AL$7001,0))</f>
        <v/>
      </c>
      <c r="S148" s="8">
        <f>IF($AA148="","",R148*Q148)</f>
        <v/>
      </c>
      <c r="T148">
        <f>IF($AA148="","",Settings!$C$6)</f>
        <v/>
      </c>
      <c r="U148" s="8">
        <f>IF($AA148="","",SUMIFS('Per Line'!$T$2:$T$7001,'Per Line'!$C$2:$C$7001,$A148,'Per Line'!$AK$2:$AK$7001,1,'Per Line'!$AL$2:$AL$7001,0))</f>
        <v/>
      </c>
      <c r="V148" s="8">
        <f>IF($AA148="","",U148*T148)</f>
        <v/>
      </c>
      <c r="W148" s="8">
        <f>IF($AA148="","",V148+S148)</f>
        <v/>
      </c>
      <c r="X148" s="8">
        <f>IF($AA148="","",Y148-W148)</f>
        <v/>
      </c>
      <c r="Y148" s="8">
        <f>IF($AA148="","",R148+U148+P148)</f>
        <v/>
      </c>
      <c r="Z148" s="8">
        <f>IF($AA148="","",Y148-W148-N148)</f>
        <v/>
      </c>
      <c r="AA148" s="16">
        <f>IF(ROWS($AA$2:$AA148)&lt;=MAX('Per Line'!$AJ$2:$AJ$7001),MATCH(ROWS($AA$2:$AA148),'Per Line'!$AJ$2:$AJ$7001,0),"")</f>
        <v/>
      </c>
      <c r="AB148">
        <f>IF($AA148="","",C148&amp;"|"&amp;COUNTIF($C$2:$C148,C148))</f>
        <v/>
      </c>
    </row>
    <row r="149">
      <c r="A149">
        <f>IF($AA149="","",INDEX('Per Line'!$C$2:$C$7001,$AA149)&amp;"")</f>
        <v/>
      </c>
      <c r="B149" s="15" t="n"/>
      <c r="C149">
        <f>IF($AA149="","",IF(COUNTIF($I$2:$I$1301,I149)&lt;=Settings!$C$8,I149,I149&amp;" P"&amp;ROUNDUP(COUNTIF($I$2:$I149,I149)/Settings!$C$8,0)))</f>
        <v/>
      </c>
      <c r="D149">
        <f>IF($AA149="","",INDEX('Per Line'!$A$2:$A$7001,$AA149)&amp;"")</f>
        <v/>
      </c>
      <c r="E149">
        <f>IF($AA149="","",INDEX('Per Line'!$B$2:$B$7001,$AA149)&amp;"")</f>
        <v/>
      </c>
      <c r="F149">
        <f>IF($AA149="","",INDEX('Per Line'!$D$2:$D$7001,$AA149)&amp;"")</f>
        <v/>
      </c>
      <c r="G149" s="14">
        <f>IF($AA149="","",INDEX('Per Line'!$E$2:$E$7001,$AA149))</f>
        <v/>
      </c>
      <c r="H149">
        <f>IF($AA149="","",INDEX('Per Line'!$F$2:$F$7001,$AA149)&amp;"")</f>
        <v/>
      </c>
      <c r="I149">
        <f>IF($AA149="","",INDEX('Per Line'!$I$2:$I$7001,$AA149)&amp;"")</f>
        <v/>
      </c>
      <c r="J149">
        <f>IF($AA149="","",INDEX('Per Line'!$H$2:$H$7001,$AA149)&amp;"")</f>
        <v/>
      </c>
      <c r="K149">
        <f>IF($AA149="","",INDEX('Per Line'!$J$2:$J$7001,$AA149)&amp;"")</f>
        <v/>
      </c>
      <c r="L149">
        <f>IF($AA149="","",INDEX('Per Line'!$K$2:$K$7001,$AA149)&amp;"")</f>
        <v/>
      </c>
      <c r="M149">
        <f>IF($AA149="","",INDEX('Per Line'!$L$2:$L$7001,$AA149))</f>
        <v/>
      </c>
      <c r="N149" s="8">
        <f>IF($AA149="","",M149*Y149/100)</f>
        <v/>
      </c>
      <c r="O149">
        <f>IF($AA149="","",INDEX('Per Line'!$U$2:$U$7001,$AA149)&amp;"")</f>
        <v/>
      </c>
      <c r="P149" s="8">
        <f>IF($AA149="","",SUMIFS('Per Line'!$T$2:$T$7001,'Per Line'!$C$2:$C$7001,$A149,'Per Line'!$AL$2:$AL$7001,1))</f>
        <v/>
      </c>
      <c r="Q149">
        <f>IF($AA149="","",Settings!$C$7)</f>
        <v/>
      </c>
      <c r="R149" s="8">
        <f>IF($AA149="","",SUMIFS('Per Line'!$T$2:$T$7001,'Per Line'!$C$2:$C$7001,$A149,'Per Line'!$AK$2:$AK$7001,0,'Per Line'!$AL$2:$AL$7001,0))</f>
        <v/>
      </c>
      <c r="S149" s="8">
        <f>IF($AA149="","",R149*Q149)</f>
        <v/>
      </c>
      <c r="T149">
        <f>IF($AA149="","",Settings!$C$6)</f>
        <v/>
      </c>
      <c r="U149" s="8">
        <f>IF($AA149="","",SUMIFS('Per Line'!$T$2:$T$7001,'Per Line'!$C$2:$C$7001,$A149,'Per Line'!$AK$2:$AK$7001,1,'Per Line'!$AL$2:$AL$7001,0))</f>
        <v/>
      </c>
      <c r="V149" s="8">
        <f>IF($AA149="","",U149*T149)</f>
        <v/>
      </c>
      <c r="W149" s="8">
        <f>IF($AA149="","",V149+S149)</f>
        <v/>
      </c>
      <c r="X149" s="8">
        <f>IF($AA149="","",Y149-W149)</f>
        <v/>
      </c>
      <c r="Y149" s="8">
        <f>IF($AA149="","",R149+U149+P149)</f>
        <v/>
      </c>
      <c r="Z149" s="8">
        <f>IF($AA149="","",Y149-W149-N149)</f>
        <v/>
      </c>
      <c r="AA149" s="16">
        <f>IF(ROWS($AA$2:$AA149)&lt;=MAX('Per Line'!$AJ$2:$AJ$7001),MATCH(ROWS($AA$2:$AA149),'Per Line'!$AJ$2:$AJ$7001,0),"")</f>
        <v/>
      </c>
      <c r="AB149">
        <f>IF($AA149="","",C149&amp;"|"&amp;COUNTIF($C$2:$C149,C149))</f>
        <v/>
      </c>
    </row>
    <row r="150">
      <c r="A150">
        <f>IF($AA150="","",INDEX('Per Line'!$C$2:$C$7001,$AA150)&amp;"")</f>
        <v/>
      </c>
      <c r="B150" s="15" t="n"/>
      <c r="C150">
        <f>IF($AA150="","",IF(COUNTIF($I$2:$I$1301,I150)&lt;=Settings!$C$8,I150,I150&amp;" P"&amp;ROUNDUP(COUNTIF($I$2:$I150,I150)/Settings!$C$8,0)))</f>
        <v/>
      </c>
      <c r="D150">
        <f>IF($AA150="","",INDEX('Per Line'!$A$2:$A$7001,$AA150)&amp;"")</f>
        <v/>
      </c>
      <c r="E150">
        <f>IF($AA150="","",INDEX('Per Line'!$B$2:$B$7001,$AA150)&amp;"")</f>
        <v/>
      </c>
      <c r="F150">
        <f>IF($AA150="","",INDEX('Per Line'!$D$2:$D$7001,$AA150)&amp;"")</f>
        <v/>
      </c>
      <c r="G150" s="14">
        <f>IF($AA150="","",INDEX('Per Line'!$E$2:$E$7001,$AA150))</f>
        <v/>
      </c>
      <c r="H150">
        <f>IF($AA150="","",INDEX('Per Line'!$F$2:$F$7001,$AA150)&amp;"")</f>
        <v/>
      </c>
      <c r="I150">
        <f>IF($AA150="","",INDEX('Per Line'!$I$2:$I$7001,$AA150)&amp;"")</f>
        <v/>
      </c>
      <c r="J150">
        <f>IF($AA150="","",INDEX('Per Line'!$H$2:$H$7001,$AA150)&amp;"")</f>
        <v/>
      </c>
      <c r="K150">
        <f>IF($AA150="","",INDEX('Per Line'!$J$2:$J$7001,$AA150)&amp;"")</f>
        <v/>
      </c>
      <c r="L150">
        <f>IF($AA150="","",INDEX('Per Line'!$K$2:$K$7001,$AA150)&amp;"")</f>
        <v/>
      </c>
      <c r="M150">
        <f>IF($AA150="","",INDEX('Per Line'!$L$2:$L$7001,$AA150))</f>
        <v/>
      </c>
      <c r="N150" s="8">
        <f>IF($AA150="","",M150*Y150/100)</f>
        <v/>
      </c>
      <c r="O150">
        <f>IF($AA150="","",INDEX('Per Line'!$U$2:$U$7001,$AA150)&amp;"")</f>
        <v/>
      </c>
      <c r="P150" s="8">
        <f>IF($AA150="","",SUMIFS('Per Line'!$T$2:$T$7001,'Per Line'!$C$2:$C$7001,$A150,'Per Line'!$AL$2:$AL$7001,1))</f>
        <v/>
      </c>
      <c r="Q150">
        <f>IF($AA150="","",Settings!$C$7)</f>
        <v/>
      </c>
      <c r="R150" s="8">
        <f>IF($AA150="","",SUMIFS('Per Line'!$T$2:$T$7001,'Per Line'!$C$2:$C$7001,$A150,'Per Line'!$AK$2:$AK$7001,0,'Per Line'!$AL$2:$AL$7001,0))</f>
        <v/>
      </c>
      <c r="S150" s="8">
        <f>IF($AA150="","",R150*Q150)</f>
        <v/>
      </c>
      <c r="T150">
        <f>IF($AA150="","",Settings!$C$6)</f>
        <v/>
      </c>
      <c r="U150" s="8">
        <f>IF($AA150="","",SUMIFS('Per Line'!$T$2:$T$7001,'Per Line'!$C$2:$C$7001,$A150,'Per Line'!$AK$2:$AK$7001,1,'Per Line'!$AL$2:$AL$7001,0))</f>
        <v/>
      </c>
      <c r="V150" s="8">
        <f>IF($AA150="","",U150*T150)</f>
        <v/>
      </c>
      <c r="W150" s="8">
        <f>IF($AA150="","",V150+S150)</f>
        <v/>
      </c>
      <c r="X150" s="8">
        <f>IF($AA150="","",Y150-W150)</f>
        <v/>
      </c>
      <c r="Y150" s="8">
        <f>IF($AA150="","",R150+U150+P150)</f>
        <v/>
      </c>
      <c r="Z150" s="8">
        <f>IF($AA150="","",Y150-W150-N150)</f>
        <v/>
      </c>
      <c r="AA150" s="16">
        <f>IF(ROWS($AA$2:$AA150)&lt;=MAX('Per Line'!$AJ$2:$AJ$7001),MATCH(ROWS($AA$2:$AA150),'Per Line'!$AJ$2:$AJ$7001,0),"")</f>
        <v/>
      </c>
      <c r="AB150">
        <f>IF($AA150="","",C150&amp;"|"&amp;COUNTIF($C$2:$C150,C150))</f>
        <v/>
      </c>
    </row>
    <row r="151">
      <c r="A151">
        <f>IF($AA151="","",INDEX('Per Line'!$C$2:$C$7001,$AA151)&amp;"")</f>
        <v/>
      </c>
      <c r="B151" s="15" t="n"/>
      <c r="C151">
        <f>IF($AA151="","",IF(COUNTIF($I$2:$I$1301,I151)&lt;=Settings!$C$8,I151,I151&amp;" P"&amp;ROUNDUP(COUNTIF($I$2:$I151,I151)/Settings!$C$8,0)))</f>
        <v/>
      </c>
      <c r="D151">
        <f>IF($AA151="","",INDEX('Per Line'!$A$2:$A$7001,$AA151)&amp;"")</f>
        <v/>
      </c>
      <c r="E151">
        <f>IF($AA151="","",INDEX('Per Line'!$B$2:$B$7001,$AA151)&amp;"")</f>
        <v/>
      </c>
      <c r="F151">
        <f>IF($AA151="","",INDEX('Per Line'!$D$2:$D$7001,$AA151)&amp;"")</f>
        <v/>
      </c>
      <c r="G151" s="14">
        <f>IF($AA151="","",INDEX('Per Line'!$E$2:$E$7001,$AA151))</f>
        <v/>
      </c>
      <c r="H151">
        <f>IF($AA151="","",INDEX('Per Line'!$F$2:$F$7001,$AA151)&amp;"")</f>
        <v/>
      </c>
      <c r="I151">
        <f>IF($AA151="","",INDEX('Per Line'!$I$2:$I$7001,$AA151)&amp;"")</f>
        <v/>
      </c>
      <c r="J151">
        <f>IF($AA151="","",INDEX('Per Line'!$H$2:$H$7001,$AA151)&amp;"")</f>
        <v/>
      </c>
      <c r="K151">
        <f>IF($AA151="","",INDEX('Per Line'!$J$2:$J$7001,$AA151)&amp;"")</f>
        <v/>
      </c>
      <c r="L151">
        <f>IF($AA151="","",INDEX('Per Line'!$K$2:$K$7001,$AA151)&amp;"")</f>
        <v/>
      </c>
      <c r="M151">
        <f>IF($AA151="","",INDEX('Per Line'!$L$2:$L$7001,$AA151))</f>
        <v/>
      </c>
      <c r="N151" s="8">
        <f>IF($AA151="","",M151*Y151/100)</f>
        <v/>
      </c>
      <c r="O151">
        <f>IF($AA151="","",INDEX('Per Line'!$U$2:$U$7001,$AA151)&amp;"")</f>
        <v/>
      </c>
      <c r="P151" s="8">
        <f>IF($AA151="","",SUMIFS('Per Line'!$T$2:$T$7001,'Per Line'!$C$2:$C$7001,$A151,'Per Line'!$AL$2:$AL$7001,1))</f>
        <v/>
      </c>
      <c r="Q151">
        <f>IF($AA151="","",Settings!$C$7)</f>
        <v/>
      </c>
      <c r="R151" s="8">
        <f>IF($AA151="","",SUMIFS('Per Line'!$T$2:$T$7001,'Per Line'!$C$2:$C$7001,$A151,'Per Line'!$AK$2:$AK$7001,0,'Per Line'!$AL$2:$AL$7001,0))</f>
        <v/>
      </c>
      <c r="S151" s="8">
        <f>IF($AA151="","",R151*Q151)</f>
        <v/>
      </c>
      <c r="T151">
        <f>IF($AA151="","",Settings!$C$6)</f>
        <v/>
      </c>
      <c r="U151" s="8">
        <f>IF($AA151="","",SUMIFS('Per Line'!$T$2:$T$7001,'Per Line'!$C$2:$C$7001,$A151,'Per Line'!$AK$2:$AK$7001,1,'Per Line'!$AL$2:$AL$7001,0))</f>
        <v/>
      </c>
      <c r="V151" s="8">
        <f>IF($AA151="","",U151*T151)</f>
        <v/>
      </c>
      <c r="W151" s="8">
        <f>IF($AA151="","",V151+S151)</f>
        <v/>
      </c>
      <c r="X151" s="8">
        <f>IF($AA151="","",Y151-W151)</f>
        <v/>
      </c>
      <c r="Y151" s="8">
        <f>IF($AA151="","",R151+U151+P151)</f>
        <v/>
      </c>
      <c r="Z151" s="8">
        <f>IF($AA151="","",Y151-W151-N151)</f>
        <v/>
      </c>
      <c r="AA151" s="16">
        <f>IF(ROWS($AA$2:$AA151)&lt;=MAX('Per Line'!$AJ$2:$AJ$7001),MATCH(ROWS($AA$2:$AA151),'Per Line'!$AJ$2:$AJ$7001,0),"")</f>
        <v/>
      </c>
      <c r="AB151">
        <f>IF($AA151="","",C151&amp;"|"&amp;COUNTIF($C$2:$C151,C151))</f>
        <v/>
      </c>
    </row>
    <row r="152">
      <c r="A152">
        <f>IF($AA152="","",INDEX('Per Line'!$C$2:$C$7001,$AA152)&amp;"")</f>
        <v/>
      </c>
      <c r="B152" s="15" t="n"/>
      <c r="C152">
        <f>IF($AA152="","",IF(COUNTIF($I$2:$I$1301,I152)&lt;=Settings!$C$8,I152,I152&amp;" P"&amp;ROUNDUP(COUNTIF($I$2:$I152,I152)/Settings!$C$8,0)))</f>
        <v/>
      </c>
      <c r="D152">
        <f>IF($AA152="","",INDEX('Per Line'!$A$2:$A$7001,$AA152)&amp;"")</f>
        <v/>
      </c>
      <c r="E152">
        <f>IF($AA152="","",INDEX('Per Line'!$B$2:$B$7001,$AA152)&amp;"")</f>
        <v/>
      </c>
      <c r="F152">
        <f>IF($AA152="","",INDEX('Per Line'!$D$2:$D$7001,$AA152)&amp;"")</f>
        <v/>
      </c>
      <c r="G152" s="14">
        <f>IF($AA152="","",INDEX('Per Line'!$E$2:$E$7001,$AA152))</f>
        <v/>
      </c>
      <c r="H152">
        <f>IF($AA152="","",INDEX('Per Line'!$F$2:$F$7001,$AA152)&amp;"")</f>
        <v/>
      </c>
      <c r="I152">
        <f>IF($AA152="","",INDEX('Per Line'!$I$2:$I$7001,$AA152)&amp;"")</f>
        <v/>
      </c>
      <c r="J152">
        <f>IF($AA152="","",INDEX('Per Line'!$H$2:$H$7001,$AA152)&amp;"")</f>
        <v/>
      </c>
      <c r="K152">
        <f>IF($AA152="","",INDEX('Per Line'!$J$2:$J$7001,$AA152)&amp;"")</f>
        <v/>
      </c>
      <c r="L152">
        <f>IF($AA152="","",INDEX('Per Line'!$K$2:$K$7001,$AA152)&amp;"")</f>
        <v/>
      </c>
      <c r="M152">
        <f>IF($AA152="","",INDEX('Per Line'!$L$2:$L$7001,$AA152))</f>
        <v/>
      </c>
      <c r="N152" s="8">
        <f>IF($AA152="","",M152*Y152/100)</f>
        <v/>
      </c>
      <c r="O152">
        <f>IF($AA152="","",INDEX('Per Line'!$U$2:$U$7001,$AA152)&amp;"")</f>
        <v/>
      </c>
      <c r="P152" s="8">
        <f>IF($AA152="","",SUMIFS('Per Line'!$T$2:$T$7001,'Per Line'!$C$2:$C$7001,$A152,'Per Line'!$AL$2:$AL$7001,1))</f>
        <v/>
      </c>
      <c r="Q152">
        <f>IF($AA152="","",Settings!$C$7)</f>
        <v/>
      </c>
      <c r="R152" s="8">
        <f>IF($AA152="","",SUMIFS('Per Line'!$T$2:$T$7001,'Per Line'!$C$2:$C$7001,$A152,'Per Line'!$AK$2:$AK$7001,0,'Per Line'!$AL$2:$AL$7001,0))</f>
        <v/>
      </c>
      <c r="S152" s="8">
        <f>IF($AA152="","",R152*Q152)</f>
        <v/>
      </c>
      <c r="T152">
        <f>IF($AA152="","",Settings!$C$6)</f>
        <v/>
      </c>
      <c r="U152" s="8">
        <f>IF($AA152="","",SUMIFS('Per Line'!$T$2:$T$7001,'Per Line'!$C$2:$C$7001,$A152,'Per Line'!$AK$2:$AK$7001,1,'Per Line'!$AL$2:$AL$7001,0))</f>
        <v/>
      </c>
      <c r="V152" s="8">
        <f>IF($AA152="","",U152*T152)</f>
        <v/>
      </c>
      <c r="W152" s="8">
        <f>IF($AA152="","",V152+S152)</f>
        <v/>
      </c>
      <c r="X152" s="8">
        <f>IF($AA152="","",Y152-W152)</f>
        <v/>
      </c>
      <c r="Y152" s="8">
        <f>IF($AA152="","",R152+U152+P152)</f>
        <v/>
      </c>
      <c r="Z152" s="8">
        <f>IF($AA152="","",Y152-W152-N152)</f>
        <v/>
      </c>
      <c r="AA152" s="16">
        <f>IF(ROWS($AA$2:$AA152)&lt;=MAX('Per Line'!$AJ$2:$AJ$7001),MATCH(ROWS($AA$2:$AA152),'Per Line'!$AJ$2:$AJ$7001,0),"")</f>
        <v/>
      </c>
      <c r="AB152">
        <f>IF($AA152="","",C152&amp;"|"&amp;COUNTIF($C$2:$C152,C152))</f>
        <v/>
      </c>
    </row>
    <row r="153">
      <c r="A153">
        <f>IF($AA153="","",INDEX('Per Line'!$C$2:$C$7001,$AA153)&amp;"")</f>
        <v/>
      </c>
      <c r="B153" s="15" t="n"/>
      <c r="C153">
        <f>IF($AA153="","",IF(COUNTIF($I$2:$I$1301,I153)&lt;=Settings!$C$8,I153,I153&amp;" P"&amp;ROUNDUP(COUNTIF($I$2:$I153,I153)/Settings!$C$8,0)))</f>
        <v/>
      </c>
      <c r="D153">
        <f>IF($AA153="","",INDEX('Per Line'!$A$2:$A$7001,$AA153)&amp;"")</f>
        <v/>
      </c>
      <c r="E153">
        <f>IF($AA153="","",INDEX('Per Line'!$B$2:$B$7001,$AA153)&amp;"")</f>
        <v/>
      </c>
      <c r="F153">
        <f>IF($AA153="","",INDEX('Per Line'!$D$2:$D$7001,$AA153)&amp;"")</f>
        <v/>
      </c>
      <c r="G153" s="14">
        <f>IF($AA153="","",INDEX('Per Line'!$E$2:$E$7001,$AA153))</f>
        <v/>
      </c>
      <c r="H153">
        <f>IF($AA153="","",INDEX('Per Line'!$F$2:$F$7001,$AA153)&amp;"")</f>
        <v/>
      </c>
      <c r="I153">
        <f>IF($AA153="","",INDEX('Per Line'!$I$2:$I$7001,$AA153)&amp;"")</f>
        <v/>
      </c>
      <c r="J153">
        <f>IF($AA153="","",INDEX('Per Line'!$H$2:$H$7001,$AA153)&amp;"")</f>
        <v/>
      </c>
      <c r="K153">
        <f>IF($AA153="","",INDEX('Per Line'!$J$2:$J$7001,$AA153)&amp;"")</f>
        <v/>
      </c>
      <c r="L153">
        <f>IF($AA153="","",INDEX('Per Line'!$K$2:$K$7001,$AA153)&amp;"")</f>
        <v/>
      </c>
      <c r="M153">
        <f>IF($AA153="","",INDEX('Per Line'!$L$2:$L$7001,$AA153))</f>
        <v/>
      </c>
      <c r="N153" s="8">
        <f>IF($AA153="","",M153*Y153/100)</f>
        <v/>
      </c>
      <c r="O153">
        <f>IF($AA153="","",INDEX('Per Line'!$U$2:$U$7001,$AA153)&amp;"")</f>
        <v/>
      </c>
      <c r="P153" s="8">
        <f>IF($AA153="","",SUMIFS('Per Line'!$T$2:$T$7001,'Per Line'!$C$2:$C$7001,$A153,'Per Line'!$AL$2:$AL$7001,1))</f>
        <v/>
      </c>
      <c r="Q153">
        <f>IF($AA153="","",Settings!$C$7)</f>
        <v/>
      </c>
      <c r="R153" s="8">
        <f>IF($AA153="","",SUMIFS('Per Line'!$T$2:$T$7001,'Per Line'!$C$2:$C$7001,$A153,'Per Line'!$AK$2:$AK$7001,0,'Per Line'!$AL$2:$AL$7001,0))</f>
        <v/>
      </c>
      <c r="S153" s="8">
        <f>IF($AA153="","",R153*Q153)</f>
        <v/>
      </c>
      <c r="T153">
        <f>IF($AA153="","",Settings!$C$6)</f>
        <v/>
      </c>
      <c r="U153" s="8">
        <f>IF($AA153="","",SUMIFS('Per Line'!$T$2:$T$7001,'Per Line'!$C$2:$C$7001,$A153,'Per Line'!$AK$2:$AK$7001,1,'Per Line'!$AL$2:$AL$7001,0))</f>
        <v/>
      </c>
      <c r="V153" s="8">
        <f>IF($AA153="","",U153*T153)</f>
        <v/>
      </c>
      <c r="W153" s="8">
        <f>IF($AA153="","",V153+S153)</f>
        <v/>
      </c>
      <c r="X153" s="8">
        <f>IF($AA153="","",Y153-W153)</f>
        <v/>
      </c>
      <c r="Y153" s="8">
        <f>IF($AA153="","",R153+U153+P153)</f>
        <v/>
      </c>
      <c r="Z153" s="8">
        <f>IF($AA153="","",Y153-W153-N153)</f>
        <v/>
      </c>
      <c r="AA153" s="16">
        <f>IF(ROWS($AA$2:$AA153)&lt;=MAX('Per Line'!$AJ$2:$AJ$7001),MATCH(ROWS($AA$2:$AA153),'Per Line'!$AJ$2:$AJ$7001,0),"")</f>
        <v/>
      </c>
      <c r="AB153">
        <f>IF($AA153="","",C153&amp;"|"&amp;COUNTIF($C$2:$C153,C153))</f>
        <v/>
      </c>
    </row>
    <row r="154">
      <c r="A154">
        <f>IF($AA154="","",INDEX('Per Line'!$C$2:$C$7001,$AA154)&amp;"")</f>
        <v/>
      </c>
      <c r="B154" s="15" t="n"/>
      <c r="C154">
        <f>IF($AA154="","",IF(COUNTIF($I$2:$I$1301,I154)&lt;=Settings!$C$8,I154,I154&amp;" P"&amp;ROUNDUP(COUNTIF($I$2:$I154,I154)/Settings!$C$8,0)))</f>
        <v/>
      </c>
      <c r="D154">
        <f>IF($AA154="","",INDEX('Per Line'!$A$2:$A$7001,$AA154)&amp;"")</f>
        <v/>
      </c>
      <c r="E154">
        <f>IF($AA154="","",INDEX('Per Line'!$B$2:$B$7001,$AA154)&amp;"")</f>
        <v/>
      </c>
      <c r="F154">
        <f>IF($AA154="","",INDEX('Per Line'!$D$2:$D$7001,$AA154)&amp;"")</f>
        <v/>
      </c>
      <c r="G154" s="14">
        <f>IF($AA154="","",INDEX('Per Line'!$E$2:$E$7001,$AA154))</f>
        <v/>
      </c>
      <c r="H154">
        <f>IF($AA154="","",INDEX('Per Line'!$F$2:$F$7001,$AA154)&amp;"")</f>
        <v/>
      </c>
      <c r="I154">
        <f>IF($AA154="","",INDEX('Per Line'!$I$2:$I$7001,$AA154)&amp;"")</f>
        <v/>
      </c>
      <c r="J154">
        <f>IF($AA154="","",INDEX('Per Line'!$H$2:$H$7001,$AA154)&amp;"")</f>
        <v/>
      </c>
      <c r="K154">
        <f>IF($AA154="","",INDEX('Per Line'!$J$2:$J$7001,$AA154)&amp;"")</f>
        <v/>
      </c>
      <c r="L154">
        <f>IF($AA154="","",INDEX('Per Line'!$K$2:$K$7001,$AA154)&amp;"")</f>
        <v/>
      </c>
      <c r="M154">
        <f>IF($AA154="","",INDEX('Per Line'!$L$2:$L$7001,$AA154))</f>
        <v/>
      </c>
      <c r="N154" s="8">
        <f>IF($AA154="","",M154*Y154/100)</f>
        <v/>
      </c>
      <c r="O154">
        <f>IF($AA154="","",INDEX('Per Line'!$U$2:$U$7001,$AA154)&amp;"")</f>
        <v/>
      </c>
      <c r="P154" s="8">
        <f>IF($AA154="","",SUMIFS('Per Line'!$T$2:$T$7001,'Per Line'!$C$2:$C$7001,$A154,'Per Line'!$AL$2:$AL$7001,1))</f>
        <v/>
      </c>
      <c r="Q154">
        <f>IF($AA154="","",Settings!$C$7)</f>
        <v/>
      </c>
      <c r="R154" s="8">
        <f>IF($AA154="","",SUMIFS('Per Line'!$T$2:$T$7001,'Per Line'!$C$2:$C$7001,$A154,'Per Line'!$AK$2:$AK$7001,0,'Per Line'!$AL$2:$AL$7001,0))</f>
        <v/>
      </c>
      <c r="S154" s="8">
        <f>IF($AA154="","",R154*Q154)</f>
        <v/>
      </c>
      <c r="T154">
        <f>IF($AA154="","",Settings!$C$6)</f>
        <v/>
      </c>
      <c r="U154" s="8">
        <f>IF($AA154="","",SUMIFS('Per Line'!$T$2:$T$7001,'Per Line'!$C$2:$C$7001,$A154,'Per Line'!$AK$2:$AK$7001,1,'Per Line'!$AL$2:$AL$7001,0))</f>
        <v/>
      </c>
      <c r="V154" s="8">
        <f>IF($AA154="","",U154*T154)</f>
        <v/>
      </c>
      <c r="W154" s="8">
        <f>IF($AA154="","",V154+S154)</f>
        <v/>
      </c>
      <c r="X154" s="8">
        <f>IF($AA154="","",Y154-W154)</f>
        <v/>
      </c>
      <c r="Y154" s="8">
        <f>IF($AA154="","",R154+U154+P154)</f>
        <v/>
      </c>
      <c r="Z154" s="8">
        <f>IF($AA154="","",Y154-W154-N154)</f>
        <v/>
      </c>
      <c r="AA154" s="16">
        <f>IF(ROWS($AA$2:$AA154)&lt;=MAX('Per Line'!$AJ$2:$AJ$7001),MATCH(ROWS($AA$2:$AA154),'Per Line'!$AJ$2:$AJ$7001,0),"")</f>
        <v/>
      </c>
      <c r="AB154">
        <f>IF($AA154="","",C154&amp;"|"&amp;COUNTIF($C$2:$C154,C154))</f>
        <v/>
      </c>
    </row>
    <row r="155">
      <c r="A155">
        <f>IF($AA155="","",INDEX('Per Line'!$C$2:$C$7001,$AA155)&amp;"")</f>
        <v/>
      </c>
      <c r="B155" s="15" t="n"/>
      <c r="C155">
        <f>IF($AA155="","",IF(COUNTIF($I$2:$I$1301,I155)&lt;=Settings!$C$8,I155,I155&amp;" P"&amp;ROUNDUP(COUNTIF($I$2:$I155,I155)/Settings!$C$8,0)))</f>
        <v/>
      </c>
      <c r="D155">
        <f>IF($AA155="","",INDEX('Per Line'!$A$2:$A$7001,$AA155)&amp;"")</f>
        <v/>
      </c>
      <c r="E155">
        <f>IF($AA155="","",INDEX('Per Line'!$B$2:$B$7001,$AA155)&amp;"")</f>
        <v/>
      </c>
      <c r="F155">
        <f>IF($AA155="","",INDEX('Per Line'!$D$2:$D$7001,$AA155)&amp;"")</f>
        <v/>
      </c>
      <c r="G155" s="14">
        <f>IF($AA155="","",INDEX('Per Line'!$E$2:$E$7001,$AA155))</f>
        <v/>
      </c>
      <c r="H155">
        <f>IF($AA155="","",INDEX('Per Line'!$F$2:$F$7001,$AA155)&amp;"")</f>
        <v/>
      </c>
      <c r="I155">
        <f>IF($AA155="","",INDEX('Per Line'!$I$2:$I$7001,$AA155)&amp;"")</f>
        <v/>
      </c>
      <c r="J155">
        <f>IF($AA155="","",INDEX('Per Line'!$H$2:$H$7001,$AA155)&amp;"")</f>
        <v/>
      </c>
      <c r="K155">
        <f>IF($AA155="","",INDEX('Per Line'!$J$2:$J$7001,$AA155)&amp;"")</f>
        <v/>
      </c>
      <c r="L155">
        <f>IF($AA155="","",INDEX('Per Line'!$K$2:$K$7001,$AA155)&amp;"")</f>
        <v/>
      </c>
      <c r="M155">
        <f>IF($AA155="","",INDEX('Per Line'!$L$2:$L$7001,$AA155))</f>
        <v/>
      </c>
      <c r="N155" s="8">
        <f>IF($AA155="","",M155*Y155/100)</f>
        <v/>
      </c>
      <c r="O155">
        <f>IF($AA155="","",INDEX('Per Line'!$U$2:$U$7001,$AA155)&amp;"")</f>
        <v/>
      </c>
      <c r="P155" s="8">
        <f>IF($AA155="","",SUMIFS('Per Line'!$T$2:$T$7001,'Per Line'!$C$2:$C$7001,$A155,'Per Line'!$AL$2:$AL$7001,1))</f>
        <v/>
      </c>
      <c r="Q155">
        <f>IF($AA155="","",Settings!$C$7)</f>
        <v/>
      </c>
      <c r="R155" s="8">
        <f>IF($AA155="","",SUMIFS('Per Line'!$T$2:$T$7001,'Per Line'!$C$2:$C$7001,$A155,'Per Line'!$AK$2:$AK$7001,0,'Per Line'!$AL$2:$AL$7001,0))</f>
        <v/>
      </c>
      <c r="S155" s="8">
        <f>IF($AA155="","",R155*Q155)</f>
        <v/>
      </c>
      <c r="T155">
        <f>IF($AA155="","",Settings!$C$6)</f>
        <v/>
      </c>
      <c r="U155" s="8">
        <f>IF($AA155="","",SUMIFS('Per Line'!$T$2:$T$7001,'Per Line'!$C$2:$C$7001,$A155,'Per Line'!$AK$2:$AK$7001,1,'Per Line'!$AL$2:$AL$7001,0))</f>
        <v/>
      </c>
      <c r="V155" s="8">
        <f>IF($AA155="","",U155*T155)</f>
        <v/>
      </c>
      <c r="W155" s="8">
        <f>IF($AA155="","",V155+S155)</f>
        <v/>
      </c>
      <c r="X155" s="8">
        <f>IF($AA155="","",Y155-W155)</f>
        <v/>
      </c>
      <c r="Y155" s="8">
        <f>IF($AA155="","",R155+U155+P155)</f>
        <v/>
      </c>
      <c r="Z155" s="8">
        <f>IF($AA155="","",Y155-W155-N155)</f>
        <v/>
      </c>
      <c r="AA155" s="16">
        <f>IF(ROWS($AA$2:$AA155)&lt;=MAX('Per Line'!$AJ$2:$AJ$7001),MATCH(ROWS($AA$2:$AA155),'Per Line'!$AJ$2:$AJ$7001,0),"")</f>
        <v/>
      </c>
      <c r="AB155">
        <f>IF($AA155="","",C155&amp;"|"&amp;COUNTIF($C$2:$C155,C155))</f>
        <v/>
      </c>
    </row>
    <row r="156">
      <c r="A156">
        <f>IF($AA156="","",INDEX('Per Line'!$C$2:$C$7001,$AA156)&amp;"")</f>
        <v/>
      </c>
      <c r="B156" s="15" t="n"/>
      <c r="C156">
        <f>IF($AA156="","",IF(COUNTIF($I$2:$I$1301,I156)&lt;=Settings!$C$8,I156,I156&amp;" P"&amp;ROUNDUP(COUNTIF($I$2:$I156,I156)/Settings!$C$8,0)))</f>
        <v/>
      </c>
      <c r="D156">
        <f>IF($AA156="","",INDEX('Per Line'!$A$2:$A$7001,$AA156)&amp;"")</f>
        <v/>
      </c>
      <c r="E156">
        <f>IF($AA156="","",INDEX('Per Line'!$B$2:$B$7001,$AA156)&amp;"")</f>
        <v/>
      </c>
      <c r="F156">
        <f>IF($AA156="","",INDEX('Per Line'!$D$2:$D$7001,$AA156)&amp;"")</f>
        <v/>
      </c>
      <c r="G156" s="14">
        <f>IF($AA156="","",INDEX('Per Line'!$E$2:$E$7001,$AA156))</f>
        <v/>
      </c>
      <c r="H156">
        <f>IF($AA156="","",INDEX('Per Line'!$F$2:$F$7001,$AA156)&amp;"")</f>
        <v/>
      </c>
      <c r="I156">
        <f>IF($AA156="","",INDEX('Per Line'!$I$2:$I$7001,$AA156)&amp;"")</f>
        <v/>
      </c>
      <c r="J156">
        <f>IF($AA156="","",INDEX('Per Line'!$H$2:$H$7001,$AA156)&amp;"")</f>
        <v/>
      </c>
      <c r="K156">
        <f>IF($AA156="","",INDEX('Per Line'!$J$2:$J$7001,$AA156)&amp;"")</f>
        <v/>
      </c>
      <c r="L156">
        <f>IF($AA156="","",INDEX('Per Line'!$K$2:$K$7001,$AA156)&amp;"")</f>
        <v/>
      </c>
      <c r="M156">
        <f>IF($AA156="","",INDEX('Per Line'!$L$2:$L$7001,$AA156))</f>
        <v/>
      </c>
      <c r="N156" s="8">
        <f>IF($AA156="","",M156*Y156/100)</f>
        <v/>
      </c>
      <c r="O156">
        <f>IF($AA156="","",INDEX('Per Line'!$U$2:$U$7001,$AA156)&amp;"")</f>
        <v/>
      </c>
      <c r="P156" s="8">
        <f>IF($AA156="","",SUMIFS('Per Line'!$T$2:$T$7001,'Per Line'!$C$2:$C$7001,$A156,'Per Line'!$AL$2:$AL$7001,1))</f>
        <v/>
      </c>
      <c r="Q156">
        <f>IF($AA156="","",Settings!$C$7)</f>
        <v/>
      </c>
      <c r="R156" s="8">
        <f>IF($AA156="","",SUMIFS('Per Line'!$T$2:$T$7001,'Per Line'!$C$2:$C$7001,$A156,'Per Line'!$AK$2:$AK$7001,0,'Per Line'!$AL$2:$AL$7001,0))</f>
        <v/>
      </c>
      <c r="S156" s="8">
        <f>IF($AA156="","",R156*Q156)</f>
        <v/>
      </c>
      <c r="T156">
        <f>IF($AA156="","",Settings!$C$6)</f>
        <v/>
      </c>
      <c r="U156" s="8">
        <f>IF($AA156="","",SUMIFS('Per Line'!$T$2:$T$7001,'Per Line'!$C$2:$C$7001,$A156,'Per Line'!$AK$2:$AK$7001,1,'Per Line'!$AL$2:$AL$7001,0))</f>
        <v/>
      </c>
      <c r="V156" s="8">
        <f>IF($AA156="","",U156*T156)</f>
        <v/>
      </c>
      <c r="W156" s="8">
        <f>IF($AA156="","",V156+S156)</f>
        <v/>
      </c>
      <c r="X156" s="8">
        <f>IF($AA156="","",Y156-W156)</f>
        <v/>
      </c>
      <c r="Y156" s="8">
        <f>IF($AA156="","",R156+U156+P156)</f>
        <v/>
      </c>
      <c r="Z156" s="8">
        <f>IF($AA156="","",Y156-W156-N156)</f>
        <v/>
      </c>
      <c r="AA156" s="16">
        <f>IF(ROWS($AA$2:$AA156)&lt;=MAX('Per Line'!$AJ$2:$AJ$7001),MATCH(ROWS($AA$2:$AA156),'Per Line'!$AJ$2:$AJ$7001,0),"")</f>
        <v/>
      </c>
      <c r="AB156">
        <f>IF($AA156="","",C156&amp;"|"&amp;COUNTIF($C$2:$C156,C156))</f>
        <v/>
      </c>
    </row>
    <row r="157">
      <c r="A157">
        <f>IF($AA157="","",INDEX('Per Line'!$C$2:$C$7001,$AA157)&amp;"")</f>
        <v/>
      </c>
      <c r="B157" s="15" t="n"/>
      <c r="C157">
        <f>IF($AA157="","",IF(COUNTIF($I$2:$I$1301,I157)&lt;=Settings!$C$8,I157,I157&amp;" P"&amp;ROUNDUP(COUNTIF($I$2:$I157,I157)/Settings!$C$8,0)))</f>
        <v/>
      </c>
      <c r="D157">
        <f>IF($AA157="","",INDEX('Per Line'!$A$2:$A$7001,$AA157)&amp;"")</f>
        <v/>
      </c>
      <c r="E157">
        <f>IF($AA157="","",INDEX('Per Line'!$B$2:$B$7001,$AA157)&amp;"")</f>
        <v/>
      </c>
      <c r="F157">
        <f>IF($AA157="","",INDEX('Per Line'!$D$2:$D$7001,$AA157)&amp;"")</f>
        <v/>
      </c>
      <c r="G157" s="14">
        <f>IF($AA157="","",INDEX('Per Line'!$E$2:$E$7001,$AA157))</f>
        <v/>
      </c>
      <c r="H157">
        <f>IF($AA157="","",INDEX('Per Line'!$F$2:$F$7001,$AA157)&amp;"")</f>
        <v/>
      </c>
      <c r="I157">
        <f>IF($AA157="","",INDEX('Per Line'!$I$2:$I$7001,$AA157)&amp;"")</f>
        <v/>
      </c>
      <c r="J157">
        <f>IF($AA157="","",INDEX('Per Line'!$H$2:$H$7001,$AA157)&amp;"")</f>
        <v/>
      </c>
      <c r="K157">
        <f>IF($AA157="","",INDEX('Per Line'!$J$2:$J$7001,$AA157)&amp;"")</f>
        <v/>
      </c>
      <c r="L157">
        <f>IF($AA157="","",INDEX('Per Line'!$K$2:$K$7001,$AA157)&amp;"")</f>
        <v/>
      </c>
      <c r="M157">
        <f>IF($AA157="","",INDEX('Per Line'!$L$2:$L$7001,$AA157))</f>
        <v/>
      </c>
      <c r="N157" s="8">
        <f>IF($AA157="","",M157*Y157/100)</f>
        <v/>
      </c>
      <c r="O157">
        <f>IF($AA157="","",INDEX('Per Line'!$U$2:$U$7001,$AA157)&amp;"")</f>
        <v/>
      </c>
      <c r="P157" s="8">
        <f>IF($AA157="","",SUMIFS('Per Line'!$T$2:$T$7001,'Per Line'!$C$2:$C$7001,$A157,'Per Line'!$AL$2:$AL$7001,1))</f>
        <v/>
      </c>
      <c r="Q157">
        <f>IF($AA157="","",Settings!$C$7)</f>
        <v/>
      </c>
      <c r="R157" s="8">
        <f>IF($AA157="","",SUMIFS('Per Line'!$T$2:$T$7001,'Per Line'!$C$2:$C$7001,$A157,'Per Line'!$AK$2:$AK$7001,0,'Per Line'!$AL$2:$AL$7001,0))</f>
        <v/>
      </c>
      <c r="S157" s="8">
        <f>IF($AA157="","",R157*Q157)</f>
        <v/>
      </c>
      <c r="T157">
        <f>IF($AA157="","",Settings!$C$6)</f>
        <v/>
      </c>
      <c r="U157" s="8">
        <f>IF($AA157="","",SUMIFS('Per Line'!$T$2:$T$7001,'Per Line'!$C$2:$C$7001,$A157,'Per Line'!$AK$2:$AK$7001,1,'Per Line'!$AL$2:$AL$7001,0))</f>
        <v/>
      </c>
      <c r="V157" s="8">
        <f>IF($AA157="","",U157*T157)</f>
        <v/>
      </c>
      <c r="W157" s="8">
        <f>IF($AA157="","",V157+S157)</f>
        <v/>
      </c>
      <c r="X157" s="8">
        <f>IF($AA157="","",Y157-W157)</f>
        <v/>
      </c>
      <c r="Y157" s="8">
        <f>IF($AA157="","",R157+U157+P157)</f>
        <v/>
      </c>
      <c r="Z157" s="8">
        <f>IF($AA157="","",Y157-W157-N157)</f>
        <v/>
      </c>
      <c r="AA157" s="16">
        <f>IF(ROWS($AA$2:$AA157)&lt;=MAX('Per Line'!$AJ$2:$AJ$7001),MATCH(ROWS($AA$2:$AA157),'Per Line'!$AJ$2:$AJ$7001,0),"")</f>
        <v/>
      </c>
      <c r="AB157">
        <f>IF($AA157="","",C157&amp;"|"&amp;COUNTIF($C$2:$C157,C157))</f>
        <v/>
      </c>
    </row>
    <row r="158">
      <c r="A158">
        <f>IF($AA158="","",INDEX('Per Line'!$C$2:$C$7001,$AA158)&amp;"")</f>
        <v/>
      </c>
      <c r="B158" s="15" t="n"/>
      <c r="C158">
        <f>IF($AA158="","",IF(COUNTIF($I$2:$I$1301,I158)&lt;=Settings!$C$8,I158,I158&amp;" P"&amp;ROUNDUP(COUNTIF($I$2:$I158,I158)/Settings!$C$8,0)))</f>
        <v/>
      </c>
      <c r="D158">
        <f>IF($AA158="","",INDEX('Per Line'!$A$2:$A$7001,$AA158)&amp;"")</f>
        <v/>
      </c>
      <c r="E158">
        <f>IF($AA158="","",INDEX('Per Line'!$B$2:$B$7001,$AA158)&amp;"")</f>
        <v/>
      </c>
      <c r="F158">
        <f>IF($AA158="","",INDEX('Per Line'!$D$2:$D$7001,$AA158)&amp;"")</f>
        <v/>
      </c>
      <c r="G158" s="14">
        <f>IF($AA158="","",INDEX('Per Line'!$E$2:$E$7001,$AA158))</f>
        <v/>
      </c>
      <c r="H158">
        <f>IF($AA158="","",INDEX('Per Line'!$F$2:$F$7001,$AA158)&amp;"")</f>
        <v/>
      </c>
      <c r="I158">
        <f>IF($AA158="","",INDEX('Per Line'!$I$2:$I$7001,$AA158)&amp;"")</f>
        <v/>
      </c>
      <c r="J158">
        <f>IF($AA158="","",INDEX('Per Line'!$H$2:$H$7001,$AA158)&amp;"")</f>
        <v/>
      </c>
      <c r="K158">
        <f>IF($AA158="","",INDEX('Per Line'!$J$2:$J$7001,$AA158)&amp;"")</f>
        <v/>
      </c>
      <c r="L158">
        <f>IF($AA158="","",INDEX('Per Line'!$K$2:$K$7001,$AA158)&amp;"")</f>
        <v/>
      </c>
      <c r="M158">
        <f>IF($AA158="","",INDEX('Per Line'!$L$2:$L$7001,$AA158))</f>
        <v/>
      </c>
      <c r="N158" s="8">
        <f>IF($AA158="","",M158*Y158/100)</f>
        <v/>
      </c>
      <c r="O158">
        <f>IF($AA158="","",INDEX('Per Line'!$U$2:$U$7001,$AA158)&amp;"")</f>
        <v/>
      </c>
      <c r="P158" s="8">
        <f>IF($AA158="","",SUMIFS('Per Line'!$T$2:$T$7001,'Per Line'!$C$2:$C$7001,$A158,'Per Line'!$AL$2:$AL$7001,1))</f>
        <v/>
      </c>
      <c r="Q158">
        <f>IF($AA158="","",Settings!$C$7)</f>
        <v/>
      </c>
      <c r="R158" s="8">
        <f>IF($AA158="","",SUMIFS('Per Line'!$T$2:$T$7001,'Per Line'!$C$2:$C$7001,$A158,'Per Line'!$AK$2:$AK$7001,0,'Per Line'!$AL$2:$AL$7001,0))</f>
        <v/>
      </c>
      <c r="S158" s="8">
        <f>IF($AA158="","",R158*Q158)</f>
        <v/>
      </c>
      <c r="T158">
        <f>IF($AA158="","",Settings!$C$6)</f>
        <v/>
      </c>
      <c r="U158" s="8">
        <f>IF($AA158="","",SUMIFS('Per Line'!$T$2:$T$7001,'Per Line'!$C$2:$C$7001,$A158,'Per Line'!$AK$2:$AK$7001,1,'Per Line'!$AL$2:$AL$7001,0))</f>
        <v/>
      </c>
      <c r="V158" s="8">
        <f>IF($AA158="","",U158*T158)</f>
        <v/>
      </c>
      <c r="W158" s="8">
        <f>IF($AA158="","",V158+S158)</f>
        <v/>
      </c>
      <c r="X158" s="8">
        <f>IF($AA158="","",Y158-W158)</f>
        <v/>
      </c>
      <c r="Y158" s="8">
        <f>IF($AA158="","",R158+U158+P158)</f>
        <v/>
      </c>
      <c r="Z158" s="8">
        <f>IF($AA158="","",Y158-W158-N158)</f>
        <v/>
      </c>
      <c r="AA158" s="16">
        <f>IF(ROWS($AA$2:$AA158)&lt;=MAX('Per Line'!$AJ$2:$AJ$7001),MATCH(ROWS($AA$2:$AA158),'Per Line'!$AJ$2:$AJ$7001,0),"")</f>
        <v/>
      </c>
      <c r="AB158">
        <f>IF($AA158="","",C158&amp;"|"&amp;COUNTIF($C$2:$C158,C158))</f>
        <v/>
      </c>
    </row>
    <row r="159">
      <c r="A159">
        <f>IF($AA159="","",INDEX('Per Line'!$C$2:$C$7001,$AA159)&amp;"")</f>
        <v/>
      </c>
      <c r="B159" s="15" t="n"/>
      <c r="C159">
        <f>IF($AA159="","",IF(COUNTIF($I$2:$I$1301,I159)&lt;=Settings!$C$8,I159,I159&amp;" P"&amp;ROUNDUP(COUNTIF($I$2:$I159,I159)/Settings!$C$8,0)))</f>
        <v/>
      </c>
      <c r="D159">
        <f>IF($AA159="","",INDEX('Per Line'!$A$2:$A$7001,$AA159)&amp;"")</f>
        <v/>
      </c>
      <c r="E159">
        <f>IF($AA159="","",INDEX('Per Line'!$B$2:$B$7001,$AA159)&amp;"")</f>
        <v/>
      </c>
      <c r="F159">
        <f>IF($AA159="","",INDEX('Per Line'!$D$2:$D$7001,$AA159)&amp;"")</f>
        <v/>
      </c>
      <c r="G159" s="14">
        <f>IF($AA159="","",INDEX('Per Line'!$E$2:$E$7001,$AA159))</f>
        <v/>
      </c>
      <c r="H159">
        <f>IF($AA159="","",INDEX('Per Line'!$F$2:$F$7001,$AA159)&amp;"")</f>
        <v/>
      </c>
      <c r="I159">
        <f>IF($AA159="","",INDEX('Per Line'!$I$2:$I$7001,$AA159)&amp;"")</f>
        <v/>
      </c>
      <c r="J159">
        <f>IF($AA159="","",INDEX('Per Line'!$H$2:$H$7001,$AA159)&amp;"")</f>
        <v/>
      </c>
      <c r="K159">
        <f>IF($AA159="","",INDEX('Per Line'!$J$2:$J$7001,$AA159)&amp;"")</f>
        <v/>
      </c>
      <c r="L159">
        <f>IF($AA159="","",INDEX('Per Line'!$K$2:$K$7001,$AA159)&amp;"")</f>
        <v/>
      </c>
      <c r="M159">
        <f>IF($AA159="","",INDEX('Per Line'!$L$2:$L$7001,$AA159))</f>
        <v/>
      </c>
      <c r="N159" s="8">
        <f>IF($AA159="","",M159*Y159/100)</f>
        <v/>
      </c>
      <c r="O159">
        <f>IF($AA159="","",INDEX('Per Line'!$U$2:$U$7001,$AA159)&amp;"")</f>
        <v/>
      </c>
      <c r="P159" s="8">
        <f>IF($AA159="","",SUMIFS('Per Line'!$T$2:$T$7001,'Per Line'!$C$2:$C$7001,$A159,'Per Line'!$AL$2:$AL$7001,1))</f>
        <v/>
      </c>
      <c r="Q159">
        <f>IF($AA159="","",Settings!$C$7)</f>
        <v/>
      </c>
      <c r="R159" s="8">
        <f>IF($AA159="","",SUMIFS('Per Line'!$T$2:$T$7001,'Per Line'!$C$2:$C$7001,$A159,'Per Line'!$AK$2:$AK$7001,0,'Per Line'!$AL$2:$AL$7001,0))</f>
        <v/>
      </c>
      <c r="S159" s="8">
        <f>IF($AA159="","",R159*Q159)</f>
        <v/>
      </c>
      <c r="T159">
        <f>IF($AA159="","",Settings!$C$6)</f>
        <v/>
      </c>
      <c r="U159" s="8">
        <f>IF($AA159="","",SUMIFS('Per Line'!$T$2:$T$7001,'Per Line'!$C$2:$C$7001,$A159,'Per Line'!$AK$2:$AK$7001,1,'Per Line'!$AL$2:$AL$7001,0))</f>
        <v/>
      </c>
      <c r="V159" s="8">
        <f>IF($AA159="","",U159*T159)</f>
        <v/>
      </c>
      <c r="W159" s="8">
        <f>IF($AA159="","",V159+S159)</f>
        <v/>
      </c>
      <c r="X159" s="8">
        <f>IF($AA159="","",Y159-W159)</f>
        <v/>
      </c>
      <c r="Y159" s="8">
        <f>IF($AA159="","",R159+U159+P159)</f>
        <v/>
      </c>
      <c r="Z159" s="8">
        <f>IF($AA159="","",Y159-W159-N159)</f>
        <v/>
      </c>
      <c r="AA159" s="16">
        <f>IF(ROWS($AA$2:$AA159)&lt;=MAX('Per Line'!$AJ$2:$AJ$7001),MATCH(ROWS($AA$2:$AA159),'Per Line'!$AJ$2:$AJ$7001,0),"")</f>
        <v/>
      </c>
      <c r="AB159">
        <f>IF($AA159="","",C159&amp;"|"&amp;COUNTIF($C$2:$C159,C159))</f>
        <v/>
      </c>
    </row>
    <row r="160">
      <c r="A160">
        <f>IF($AA160="","",INDEX('Per Line'!$C$2:$C$7001,$AA160)&amp;"")</f>
        <v/>
      </c>
      <c r="B160" s="15" t="n"/>
      <c r="C160">
        <f>IF($AA160="","",IF(COUNTIF($I$2:$I$1301,I160)&lt;=Settings!$C$8,I160,I160&amp;" P"&amp;ROUNDUP(COUNTIF($I$2:$I160,I160)/Settings!$C$8,0)))</f>
        <v/>
      </c>
      <c r="D160">
        <f>IF($AA160="","",INDEX('Per Line'!$A$2:$A$7001,$AA160)&amp;"")</f>
        <v/>
      </c>
      <c r="E160">
        <f>IF($AA160="","",INDEX('Per Line'!$B$2:$B$7001,$AA160)&amp;"")</f>
        <v/>
      </c>
      <c r="F160">
        <f>IF($AA160="","",INDEX('Per Line'!$D$2:$D$7001,$AA160)&amp;"")</f>
        <v/>
      </c>
      <c r="G160" s="14">
        <f>IF($AA160="","",INDEX('Per Line'!$E$2:$E$7001,$AA160))</f>
        <v/>
      </c>
      <c r="H160">
        <f>IF($AA160="","",INDEX('Per Line'!$F$2:$F$7001,$AA160)&amp;"")</f>
        <v/>
      </c>
      <c r="I160">
        <f>IF($AA160="","",INDEX('Per Line'!$I$2:$I$7001,$AA160)&amp;"")</f>
        <v/>
      </c>
      <c r="J160">
        <f>IF($AA160="","",INDEX('Per Line'!$H$2:$H$7001,$AA160)&amp;"")</f>
        <v/>
      </c>
      <c r="K160">
        <f>IF($AA160="","",INDEX('Per Line'!$J$2:$J$7001,$AA160)&amp;"")</f>
        <v/>
      </c>
      <c r="L160">
        <f>IF($AA160="","",INDEX('Per Line'!$K$2:$K$7001,$AA160)&amp;"")</f>
        <v/>
      </c>
      <c r="M160">
        <f>IF($AA160="","",INDEX('Per Line'!$L$2:$L$7001,$AA160))</f>
        <v/>
      </c>
      <c r="N160" s="8">
        <f>IF($AA160="","",M160*Y160/100)</f>
        <v/>
      </c>
      <c r="O160">
        <f>IF($AA160="","",INDEX('Per Line'!$U$2:$U$7001,$AA160)&amp;"")</f>
        <v/>
      </c>
      <c r="P160" s="8">
        <f>IF($AA160="","",SUMIFS('Per Line'!$T$2:$T$7001,'Per Line'!$C$2:$C$7001,$A160,'Per Line'!$AL$2:$AL$7001,1))</f>
        <v/>
      </c>
      <c r="Q160">
        <f>IF($AA160="","",Settings!$C$7)</f>
        <v/>
      </c>
      <c r="R160" s="8">
        <f>IF($AA160="","",SUMIFS('Per Line'!$T$2:$T$7001,'Per Line'!$C$2:$C$7001,$A160,'Per Line'!$AK$2:$AK$7001,0,'Per Line'!$AL$2:$AL$7001,0))</f>
        <v/>
      </c>
      <c r="S160" s="8">
        <f>IF($AA160="","",R160*Q160)</f>
        <v/>
      </c>
      <c r="T160">
        <f>IF($AA160="","",Settings!$C$6)</f>
        <v/>
      </c>
      <c r="U160" s="8">
        <f>IF($AA160="","",SUMIFS('Per Line'!$T$2:$T$7001,'Per Line'!$C$2:$C$7001,$A160,'Per Line'!$AK$2:$AK$7001,1,'Per Line'!$AL$2:$AL$7001,0))</f>
        <v/>
      </c>
      <c r="V160" s="8">
        <f>IF($AA160="","",U160*T160)</f>
        <v/>
      </c>
      <c r="W160" s="8">
        <f>IF($AA160="","",V160+S160)</f>
        <v/>
      </c>
      <c r="X160" s="8">
        <f>IF($AA160="","",Y160-W160)</f>
        <v/>
      </c>
      <c r="Y160" s="8">
        <f>IF($AA160="","",R160+U160+P160)</f>
        <v/>
      </c>
      <c r="Z160" s="8">
        <f>IF($AA160="","",Y160-W160-N160)</f>
        <v/>
      </c>
      <c r="AA160" s="16">
        <f>IF(ROWS($AA$2:$AA160)&lt;=MAX('Per Line'!$AJ$2:$AJ$7001),MATCH(ROWS($AA$2:$AA160),'Per Line'!$AJ$2:$AJ$7001,0),"")</f>
        <v/>
      </c>
      <c r="AB160">
        <f>IF($AA160="","",C160&amp;"|"&amp;COUNTIF($C$2:$C160,C160))</f>
        <v/>
      </c>
    </row>
    <row r="161">
      <c r="A161">
        <f>IF($AA161="","",INDEX('Per Line'!$C$2:$C$7001,$AA161)&amp;"")</f>
        <v/>
      </c>
      <c r="B161" s="15" t="n"/>
      <c r="C161">
        <f>IF($AA161="","",IF(COUNTIF($I$2:$I$1301,I161)&lt;=Settings!$C$8,I161,I161&amp;" P"&amp;ROUNDUP(COUNTIF($I$2:$I161,I161)/Settings!$C$8,0)))</f>
        <v/>
      </c>
      <c r="D161">
        <f>IF($AA161="","",INDEX('Per Line'!$A$2:$A$7001,$AA161)&amp;"")</f>
        <v/>
      </c>
      <c r="E161">
        <f>IF($AA161="","",INDEX('Per Line'!$B$2:$B$7001,$AA161)&amp;"")</f>
        <v/>
      </c>
      <c r="F161">
        <f>IF($AA161="","",INDEX('Per Line'!$D$2:$D$7001,$AA161)&amp;"")</f>
        <v/>
      </c>
      <c r="G161" s="14">
        <f>IF($AA161="","",INDEX('Per Line'!$E$2:$E$7001,$AA161))</f>
        <v/>
      </c>
      <c r="H161">
        <f>IF($AA161="","",INDEX('Per Line'!$F$2:$F$7001,$AA161)&amp;"")</f>
        <v/>
      </c>
      <c r="I161">
        <f>IF($AA161="","",INDEX('Per Line'!$I$2:$I$7001,$AA161)&amp;"")</f>
        <v/>
      </c>
      <c r="J161">
        <f>IF($AA161="","",INDEX('Per Line'!$H$2:$H$7001,$AA161)&amp;"")</f>
        <v/>
      </c>
      <c r="K161">
        <f>IF($AA161="","",INDEX('Per Line'!$J$2:$J$7001,$AA161)&amp;"")</f>
        <v/>
      </c>
      <c r="L161">
        <f>IF($AA161="","",INDEX('Per Line'!$K$2:$K$7001,$AA161)&amp;"")</f>
        <v/>
      </c>
      <c r="M161">
        <f>IF($AA161="","",INDEX('Per Line'!$L$2:$L$7001,$AA161))</f>
        <v/>
      </c>
      <c r="N161" s="8">
        <f>IF($AA161="","",M161*Y161/100)</f>
        <v/>
      </c>
      <c r="O161">
        <f>IF($AA161="","",INDEX('Per Line'!$U$2:$U$7001,$AA161)&amp;"")</f>
        <v/>
      </c>
      <c r="P161" s="8">
        <f>IF($AA161="","",SUMIFS('Per Line'!$T$2:$T$7001,'Per Line'!$C$2:$C$7001,$A161,'Per Line'!$AL$2:$AL$7001,1))</f>
        <v/>
      </c>
      <c r="Q161">
        <f>IF($AA161="","",Settings!$C$7)</f>
        <v/>
      </c>
      <c r="R161" s="8">
        <f>IF($AA161="","",SUMIFS('Per Line'!$T$2:$T$7001,'Per Line'!$C$2:$C$7001,$A161,'Per Line'!$AK$2:$AK$7001,0,'Per Line'!$AL$2:$AL$7001,0))</f>
        <v/>
      </c>
      <c r="S161" s="8">
        <f>IF($AA161="","",R161*Q161)</f>
        <v/>
      </c>
      <c r="T161">
        <f>IF($AA161="","",Settings!$C$6)</f>
        <v/>
      </c>
      <c r="U161" s="8">
        <f>IF($AA161="","",SUMIFS('Per Line'!$T$2:$T$7001,'Per Line'!$C$2:$C$7001,$A161,'Per Line'!$AK$2:$AK$7001,1,'Per Line'!$AL$2:$AL$7001,0))</f>
        <v/>
      </c>
      <c r="V161" s="8">
        <f>IF($AA161="","",U161*T161)</f>
        <v/>
      </c>
      <c r="W161" s="8">
        <f>IF($AA161="","",V161+S161)</f>
        <v/>
      </c>
      <c r="X161" s="8">
        <f>IF($AA161="","",Y161-W161)</f>
        <v/>
      </c>
      <c r="Y161" s="8">
        <f>IF($AA161="","",R161+U161+P161)</f>
        <v/>
      </c>
      <c r="Z161" s="8">
        <f>IF($AA161="","",Y161-W161-N161)</f>
        <v/>
      </c>
      <c r="AA161" s="16">
        <f>IF(ROWS($AA$2:$AA161)&lt;=MAX('Per Line'!$AJ$2:$AJ$7001),MATCH(ROWS($AA$2:$AA161),'Per Line'!$AJ$2:$AJ$7001,0),"")</f>
        <v/>
      </c>
      <c r="AB161">
        <f>IF($AA161="","",C161&amp;"|"&amp;COUNTIF($C$2:$C161,C161))</f>
        <v/>
      </c>
    </row>
    <row r="162">
      <c r="A162">
        <f>IF($AA162="","",INDEX('Per Line'!$C$2:$C$7001,$AA162)&amp;"")</f>
        <v/>
      </c>
      <c r="B162" s="15" t="n"/>
      <c r="C162">
        <f>IF($AA162="","",IF(COUNTIF($I$2:$I$1301,I162)&lt;=Settings!$C$8,I162,I162&amp;" P"&amp;ROUNDUP(COUNTIF($I$2:$I162,I162)/Settings!$C$8,0)))</f>
        <v/>
      </c>
      <c r="D162">
        <f>IF($AA162="","",INDEX('Per Line'!$A$2:$A$7001,$AA162)&amp;"")</f>
        <v/>
      </c>
      <c r="E162">
        <f>IF($AA162="","",INDEX('Per Line'!$B$2:$B$7001,$AA162)&amp;"")</f>
        <v/>
      </c>
      <c r="F162">
        <f>IF($AA162="","",INDEX('Per Line'!$D$2:$D$7001,$AA162)&amp;"")</f>
        <v/>
      </c>
      <c r="G162" s="14">
        <f>IF($AA162="","",INDEX('Per Line'!$E$2:$E$7001,$AA162))</f>
        <v/>
      </c>
      <c r="H162">
        <f>IF($AA162="","",INDEX('Per Line'!$F$2:$F$7001,$AA162)&amp;"")</f>
        <v/>
      </c>
      <c r="I162">
        <f>IF($AA162="","",INDEX('Per Line'!$I$2:$I$7001,$AA162)&amp;"")</f>
        <v/>
      </c>
      <c r="J162">
        <f>IF($AA162="","",INDEX('Per Line'!$H$2:$H$7001,$AA162)&amp;"")</f>
        <v/>
      </c>
      <c r="K162">
        <f>IF($AA162="","",INDEX('Per Line'!$J$2:$J$7001,$AA162)&amp;"")</f>
        <v/>
      </c>
      <c r="L162">
        <f>IF($AA162="","",INDEX('Per Line'!$K$2:$K$7001,$AA162)&amp;"")</f>
        <v/>
      </c>
      <c r="M162">
        <f>IF($AA162="","",INDEX('Per Line'!$L$2:$L$7001,$AA162))</f>
        <v/>
      </c>
      <c r="N162" s="8">
        <f>IF($AA162="","",M162*Y162/100)</f>
        <v/>
      </c>
      <c r="O162">
        <f>IF($AA162="","",INDEX('Per Line'!$U$2:$U$7001,$AA162)&amp;"")</f>
        <v/>
      </c>
      <c r="P162" s="8">
        <f>IF($AA162="","",SUMIFS('Per Line'!$T$2:$T$7001,'Per Line'!$C$2:$C$7001,$A162,'Per Line'!$AL$2:$AL$7001,1))</f>
        <v/>
      </c>
      <c r="Q162">
        <f>IF($AA162="","",Settings!$C$7)</f>
        <v/>
      </c>
      <c r="R162" s="8">
        <f>IF($AA162="","",SUMIFS('Per Line'!$T$2:$T$7001,'Per Line'!$C$2:$C$7001,$A162,'Per Line'!$AK$2:$AK$7001,0,'Per Line'!$AL$2:$AL$7001,0))</f>
        <v/>
      </c>
      <c r="S162" s="8">
        <f>IF($AA162="","",R162*Q162)</f>
        <v/>
      </c>
      <c r="T162">
        <f>IF($AA162="","",Settings!$C$6)</f>
        <v/>
      </c>
      <c r="U162" s="8">
        <f>IF($AA162="","",SUMIFS('Per Line'!$T$2:$T$7001,'Per Line'!$C$2:$C$7001,$A162,'Per Line'!$AK$2:$AK$7001,1,'Per Line'!$AL$2:$AL$7001,0))</f>
        <v/>
      </c>
      <c r="V162" s="8">
        <f>IF($AA162="","",U162*T162)</f>
        <v/>
      </c>
      <c r="W162" s="8">
        <f>IF($AA162="","",V162+S162)</f>
        <v/>
      </c>
      <c r="X162" s="8">
        <f>IF($AA162="","",Y162-W162)</f>
        <v/>
      </c>
      <c r="Y162" s="8">
        <f>IF($AA162="","",R162+U162+P162)</f>
        <v/>
      </c>
      <c r="Z162" s="8">
        <f>IF($AA162="","",Y162-W162-N162)</f>
        <v/>
      </c>
      <c r="AA162" s="16">
        <f>IF(ROWS($AA$2:$AA162)&lt;=MAX('Per Line'!$AJ$2:$AJ$7001),MATCH(ROWS($AA$2:$AA162),'Per Line'!$AJ$2:$AJ$7001,0),"")</f>
        <v/>
      </c>
      <c r="AB162">
        <f>IF($AA162="","",C162&amp;"|"&amp;COUNTIF($C$2:$C162,C162))</f>
        <v/>
      </c>
    </row>
    <row r="163">
      <c r="A163">
        <f>IF($AA163="","",INDEX('Per Line'!$C$2:$C$7001,$AA163)&amp;"")</f>
        <v/>
      </c>
      <c r="B163" s="15" t="n"/>
      <c r="C163">
        <f>IF($AA163="","",IF(COUNTIF($I$2:$I$1301,I163)&lt;=Settings!$C$8,I163,I163&amp;" P"&amp;ROUNDUP(COUNTIF($I$2:$I163,I163)/Settings!$C$8,0)))</f>
        <v/>
      </c>
      <c r="D163">
        <f>IF($AA163="","",INDEX('Per Line'!$A$2:$A$7001,$AA163)&amp;"")</f>
        <v/>
      </c>
      <c r="E163">
        <f>IF($AA163="","",INDEX('Per Line'!$B$2:$B$7001,$AA163)&amp;"")</f>
        <v/>
      </c>
      <c r="F163">
        <f>IF($AA163="","",INDEX('Per Line'!$D$2:$D$7001,$AA163)&amp;"")</f>
        <v/>
      </c>
      <c r="G163" s="14">
        <f>IF($AA163="","",INDEX('Per Line'!$E$2:$E$7001,$AA163))</f>
        <v/>
      </c>
      <c r="H163">
        <f>IF($AA163="","",INDEX('Per Line'!$F$2:$F$7001,$AA163)&amp;"")</f>
        <v/>
      </c>
      <c r="I163">
        <f>IF($AA163="","",INDEX('Per Line'!$I$2:$I$7001,$AA163)&amp;"")</f>
        <v/>
      </c>
      <c r="J163">
        <f>IF($AA163="","",INDEX('Per Line'!$H$2:$H$7001,$AA163)&amp;"")</f>
        <v/>
      </c>
      <c r="K163">
        <f>IF($AA163="","",INDEX('Per Line'!$J$2:$J$7001,$AA163)&amp;"")</f>
        <v/>
      </c>
      <c r="L163">
        <f>IF($AA163="","",INDEX('Per Line'!$K$2:$K$7001,$AA163)&amp;"")</f>
        <v/>
      </c>
      <c r="M163">
        <f>IF($AA163="","",INDEX('Per Line'!$L$2:$L$7001,$AA163))</f>
        <v/>
      </c>
      <c r="N163" s="8">
        <f>IF($AA163="","",M163*Y163/100)</f>
        <v/>
      </c>
      <c r="O163">
        <f>IF($AA163="","",INDEX('Per Line'!$U$2:$U$7001,$AA163)&amp;"")</f>
        <v/>
      </c>
      <c r="P163" s="8">
        <f>IF($AA163="","",SUMIFS('Per Line'!$T$2:$T$7001,'Per Line'!$C$2:$C$7001,$A163,'Per Line'!$AL$2:$AL$7001,1))</f>
        <v/>
      </c>
      <c r="Q163">
        <f>IF($AA163="","",Settings!$C$7)</f>
        <v/>
      </c>
      <c r="R163" s="8">
        <f>IF($AA163="","",SUMIFS('Per Line'!$T$2:$T$7001,'Per Line'!$C$2:$C$7001,$A163,'Per Line'!$AK$2:$AK$7001,0,'Per Line'!$AL$2:$AL$7001,0))</f>
        <v/>
      </c>
      <c r="S163" s="8">
        <f>IF($AA163="","",R163*Q163)</f>
        <v/>
      </c>
      <c r="T163">
        <f>IF($AA163="","",Settings!$C$6)</f>
        <v/>
      </c>
      <c r="U163" s="8">
        <f>IF($AA163="","",SUMIFS('Per Line'!$T$2:$T$7001,'Per Line'!$C$2:$C$7001,$A163,'Per Line'!$AK$2:$AK$7001,1,'Per Line'!$AL$2:$AL$7001,0))</f>
        <v/>
      </c>
      <c r="V163" s="8">
        <f>IF($AA163="","",U163*T163)</f>
        <v/>
      </c>
      <c r="W163" s="8">
        <f>IF($AA163="","",V163+S163)</f>
        <v/>
      </c>
      <c r="X163" s="8">
        <f>IF($AA163="","",Y163-W163)</f>
        <v/>
      </c>
      <c r="Y163" s="8">
        <f>IF($AA163="","",R163+U163+P163)</f>
        <v/>
      </c>
      <c r="Z163" s="8">
        <f>IF($AA163="","",Y163-W163-N163)</f>
        <v/>
      </c>
      <c r="AA163" s="16">
        <f>IF(ROWS($AA$2:$AA163)&lt;=MAX('Per Line'!$AJ$2:$AJ$7001),MATCH(ROWS($AA$2:$AA163),'Per Line'!$AJ$2:$AJ$7001,0),"")</f>
        <v/>
      </c>
      <c r="AB163">
        <f>IF($AA163="","",C163&amp;"|"&amp;COUNTIF($C$2:$C163,C163))</f>
        <v/>
      </c>
    </row>
    <row r="164">
      <c r="A164">
        <f>IF($AA164="","",INDEX('Per Line'!$C$2:$C$7001,$AA164)&amp;"")</f>
        <v/>
      </c>
      <c r="B164" s="15" t="n"/>
      <c r="C164">
        <f>IF($AA164="","",IF(COUNTIF($I$2:$I$1301,I164)&lt;=Settings!$C$8,I164,I164&amp;" P"&amp;ROUNDUP(COUNTIF($I$2:$I164,I164)/Settings!$C$8,0)))</f>
        <v/>
      </c>
      <c r="D164">
        <f>IF($AA164="","",INDEX('Per Line'!$A$2:$A$7001,$AA164)&amp;"")</f>
        <v/>
      </c>
      <c r="E164">
        <f>IF($AA164="","",INDEX('Per Line'!$B$2:$B$7001,$AA164)&amp;"")</f>
        <v/>
      </c>
      <c r="F164">
        <f>IF($AA164="","",INDEX('Per Line'!$D$2:$D$7001,$AA164)&amp;"")</f>
        <v/>
      </c>
      <c r="G164" s="14">
        <f>IF($AA164="","",INDEX('Per Line'!$E$2:$E$7001,$AA164))</f>
        <v/>
      </c>
      <c r="H164">
        <f>IF($AA164="","",INDEX('Per Line'!$F$2:$F$7001,$AA164)&amp;"")</f>
        <v/>
      </c>
      <c r="I164">
        <f>IF($AA164="","",INDEX('Per Line'!$I$2:$I$7001,$AA164)&amp;"")</f>
        <v/>
      </c>
      <c r="J164">
        <f>IF($AA164="","",INDEX('Per Line'!$H$2:$H$7001,$AA164)&amp;"")</f>
        <v/>
      </c>
      <c r="K164">
        <f>IF($AA164="","",INDEX('Per Line'!$J$2:$J$7001,$AA164)&amp;"")</f>
        <v/>
      </c>
      <c r="L164">
        <f>IF($AA164="","",INDEX('Per Line'!$K$2:$K$7001,$AA164)&amp;"")</f>
        <v/>
      </c>
      <c r="M164">
        <f>IF($AA164="","",INDEX('Per Line'!$L$2:$L$7001,$AA164))</f>
        <v/>
      </c>
      <c r="N164" s="8">
        <f>IF($AA164="","",M164*Y164/100)</f>
        <v/>
      </c>
      <c r="O164">
        <f>IF($AA164="","",INDEX('Per Line'!$U$2:$U$7001,$AA164)&amp;"")</f>
        <v/>
      </c>
      <c r="P164" s="8">
        <f>IF($AA164="","",SUMIFS('Per Line'!$T$2:$T$7001,'Per Line'!$C$2:$C$7001,$A164,'Per Line'!$AL$2:$AL$7001,1))</f>
        <v/>
      </c>
      <c r="Q164">
        <f>IF($AA164="","",Settings!$C$7)</f>
        <v/>
      </c>
      <c r="R164" s="8">
        <f>IF($AA164="","",SUMIFS('Per Line'!$T$2:$T$7001,'Per Line'!$C$2:$C$7001,$A164,'Per Line'!$AK$2:$AK$7001,0,'Per Line'!$AL$2:$AL$7001,0))</f>
        <v/>
      </c>
      <c r="S164" s="8">
        <f>IF($AA164="","",R164*Q164)</f>
        <v/>
      </c>
      <c r="T164">
        <f>IF($AA164="","",Settings!$C$6)</f>
        <v/>
      </c>
      <c r="U164" s="8">
        <f>IF($AA164="","",SUMIFS('Per Line'!$T$2:$T$7001,'Per Line'!$C$2:$C$7001,$A164,'Per Line'!$AK$2:$AK$7001,1,'Per Line'!$AL$2:$AL$7001,0))</f>
        <v/>
      </c>
      <c r="V164" s="8">
        <f>IF($AA164="","",U164*T164)</f>
        <v/>
      </c>
      <c r="W164" s="8">
        <f>IF($AA164="","",V164+S164)</f>
        <v/>
      </c>
      <c r="X164" s="8">
        <f>IF($AA164="","",Y164-W164)</f>
        <v/>
      </c>
      <c r="Y164" s="8">
        <f>IF($AA164="","",R164+U164+P164)</f>
        <v/>
      </c>
      <c r="Z164" s="8">
        <f>IF($AA164="","",Y164-W164-N164)</f>
        <v/>
      </c>
      <c r="AA164" s="16">
        <f>IF(ROWS($AA$2:$AA164)&lt;=MAX('Per Line'!$AJ$2:$AJ$7001),MATCH(ROWS($AA$2:$AA164),'Per Line'!$AJ$2:$AJ$7001,0),"")</f>
        <v/>
      </c>
      <c r="AB164">
        <f>IF($AA164="","",C164&amp;"|"&amp;COUNTIF($C$2:$C164,C164))</f>
        <v/>
      </c>
    </row>
    <row r="165">
      <c r="A165">
        <f>IF($AA165="","",INDEX('Per Line'!$C$2:$C$7001,$AA165)&amp;"")</f>
        <v/>
      </c>
      <c r="B165" s="15" t="n"/>
      <c r="C165">
        <f>IF($AA165="","",IF(COUNTIF($I$2:$I$1301,I165)&lt;=Settings!$C$8,I165,I165&amp;" P"&amp;ROUNDUP(COUNTIF($I$2:$I165,I165)/Settings!$C$8,0)))</f>
        <v/>
      </c>
      <c r="D165">
        <f>IF($AA165="","",INDEX('Per Line'!$A$2:$A$7001,$AA165)&amp;"")</f>
        <v/>
      </c>
      <c r="E165">
        <f>IF($AA165="","",INDEX('Per Line'!$B$2:$B$7001,$AA165)&amp;"")</f>
        <v/>
      </c>
      <c r="F165">
        <f>IF($AA165="","",INDEX('Per Line'!$D$2:$D$7001,$AA165)&amp;"")</f>
        <v/>
      </c>
      <c r="G165" s="14">
        <f>IF($AA165="","",INDEX('Per Line'!$E$2:$E$7001,$AA165))</f>
        <v/>
      </c>
      <c r="H165">
        <f>IF($AA165="","",INDEX('Per Line'!$F$2:$F$7001,$AA165)&amp;"")</f>
        <v/>
      </c>
      <c r="I165">
        <f>IF($AA165="","",INDEX('Per Line'!$I$2:$I$7001,$AA165)&amp;"")</f>
        <v/>
      </c>
      <c r="J165">
        <f>IF($AA165="","",INDEX('Per Line'!$H$2:$H$7001,$AA165)&amp;"")</f>
        <v/>
      </c>
      <c r="K165">
        <f>IF($AA165="","",INDEX('Per Line'!$J$2:$J$7001,$AA165)&amp;"")</f>
        <v/>
      </c>
      <c r="L165">
        <f>IF($AA165="","",INDEX('Per Line'!$K$2:$K$7001,$AA165)&amp;"")</f>
        <v/>
      </c>
      <c r="M165">
        <f>IF($AA165="","",INDEX('Per Line'!$L$2:$L$7001,$AA165))</f>
        <v/>
      </c>
      <c r="N165" s="8">
        <f>IF($AA165="","",M165*Y165/100)</f>
        <v/>
      </c>
      <c r="O165">
        <f>IF($AA165="","",INDEX('Per Line'!$U$2:$U$7001,$AA165)&amp;"")</f>
        <v/>
      </c>
      <c r="P165" s="8">
        <f>IF($AA165="","",SUMIFS('Per Line'!$T$2:$T$7001,'Per Line'!$C$2:$C$7001,$A165,'Per Line'!$AL$2:$AL$7001,1))</f>
        <v/>
      </c>
      <c r="Q165">
        <f>IF($AA165="","",Settings!$C$7)</f>
        <v/>
      </c>
      <c r="R165" s="8">
        <f>IF($AA165="","",SUMIFS('Per Line'!$T$2:$T$7001,'Per Line'!$C$2:$C$7001,$A165,'Per Line'!$AK$2:$AK$7001,0,'Per Line'!$AL$2:$AL$7001,0))</f>
        <v/>
      </c>
      <c r="S165" s="8">
        <f>IF($AA165="","",R165*Q165)</f>
        <v/>
      </c>
      <c r="T165">
        <f>IF($AA165="","",Settings!$C$6)</f>
        <v/>
      </c>
      <c r="U165" s="8">
        <f>IF($AA165="","",SUMIFS('Per Line'!$T$2:$T$7001,'Per Line'!$C$2:$C$7001,$A165,'Per Line'!$AK$2:$AK$7001,1,'Per Line'!$AL$2:$AL$7001,0))</f>
        <v/>
      </c>
      <c r="V165" s="8">
        <f>IF($AA165="","",U165*T165)</f>
        <v/>
      </c>
      <c r="W165" s="8">
        <f>IF($AA165="","",V165+S165)</f>
        <v/>
      </c>
      <c r="X165" s="8">
        <f>IF($AA165="","",Y165-W165)</f>
        <v/>
      </c>
      <c r="Y165" s="8">
        <f>IF($AA165="","",R165+U165+P165)</f>
        <v/>
      </c>
      <c r="Z165" s="8">
        <f>IF($AA165="","",Y165-W165-N165)</f>
        <v/>
      </c>
      <c r="AA165" s="16">
        <f>IF(ROWS($AA$2:$AA165)&lt;=MAX('Per Line'!$AJ$2:$AJ$7001),MATCH(ROWS($AA$2:$AA165),'Per Line'!$AJ$2:$AJ$7001,0),"")</f>
        <v/>
      </c>
      <c r="AB165">
        <f>IF($AA165="","",C165&amp;"|"&amp;COUNTIF($C$2:$C165,C165))</f>
        <v/>
      </c>
    </row>
    <row r="166">
      <c r="A166">
        <f>IF($AA166="","",INDEX('Per Line'!$C$2:$C$7001,$AA166)&amp;"")</f>
        <v/>
      </c>
      <c r="B166" s="15" t="n"/>
      <c r="C166">
        <f>IF($AA166="","",IF(COUNTIF($I$2:$I$1301,I166)&lt;=Settings!$C$8,I166,I166&amp;" P"&amp;ROUNDUP(COUNTIF($I$2:$I166,I166)/Settings!$C$8,0)))</f>
        <v/>
      </c>
      <c r="D166">
        <f>IF($AA166="","",INDEX('Per Line'!$A$2:$A$7001,$AA166)&amp;"")</f>
        <v/>
      </c>
      <c r="E166">
        <f>IF($AA166="","",INDEX('Per Line'!$B$2:$B$7001,$AA166)&amp;"")</f>
        <v/>
      </c>
      <c r="F166">
        <f>IF($AA166="","",INDEX('Per Line'!$D$2:$D$7001,$AA166)&amp;"")</f>
        <v/>
      </c>
      <c r="G166" s="14">
        <f>IF($AA166="","",INDEX('Per Line'!$E$2:$E$7001,$AA166))</f>
        <v/>
      </c>
      <c r="H166">
        <f>IF($AA166="","",INDEX('Per Line'!$F$2:$F$7001,$AA166)&amp;"")</f>
        <v/>
      </c>
      <c r="I166">
        <f>IF($AA166="","",INDEX('Per Line'!$I$2:$I$7001,$AA166)&amp;"")</f>
        <v/>
      </c>
      <c r="J166">
        <f>IF($AA166="","",INDEX('Per Line'!$H$2:$H$7001,$AA166)&amp;"")</f>
        <v/>
      </c>
      <c r="K166">
        <f>IF($AA166="","",INDEX('Per Line'!$J$2:$J$7001,$AA166)&amp;"")</f>
        <v/>
      </c>
      <c r="L166">
        <f>IF($AA166="","",INDEX('Per Line'!$K$2:$K$7001,$AA166)&amp;"")</f>
        <v/>
      </c>
      <c r="M166">
        <f>IF($AA166="","",INDEX('Per Line'!$L$2:$L$7001,$AA166))</f>
        <v/>
      </c>
      <c r="N166" s="8">
        <f>IF($AA166="","",M166*Y166/100)</f>
        <v/>
      </c>
      <c r="O166">
        <f>IF($AA166="","",INDEX('Per Line'!$U$2:$U$7001,$AA166)&amp;"")</f>
        <v/>
      </c>
      <c r="P166" s="8">
        <f>IF($AA166="","",SUMIFS('Per Line'!$T$2:$T$7001,'Per Line'!$C$2:$C$7001,$A166,'Per Line'!$AL$2:$AL$7001,1))</f>
        <v/>
      </c>
      <c r="Q166">
        <f>IF($AA166="","",Settings!$C$7)</f>
        <v/>
      </c>
      <c r="R166" s="8">
        <f>IF($AA166="","",SUMIFS('Per Line'!$T$2:$T$7001,'Per Line'!$C$2:$C$7001,$A166,'Per Line'!$AK$2:$AK$7001,0,'Per Line'!$AL$2:$AL$7001,0))</f>
        <v/>
      </c>
      <c r="S166" s="8">
        <f>IF($AA166="","",R166*Q166)</f>
        <v/>
      </c>
      <c r="T166">
        <f>IF($AA166="","",Settings!$C$6)</f>
        <v/>
      </c>
      <c r="U166" s="8">
        <f>IF($AA166="","",SUMIFS('Per Line'!$T$2:$T$7001,'Per Line'!$C$2:$C$7001,$A166,'Per Line'!$AK$2:$AK$7001,1,'Per Line'!$AL$2:$AL$7001,0))</f>
        <v/>
      </c>
      <c r="V166" s="8">
        <f>IF($AA166="","",U166*T166)</f>
        <v/>
      </c>
      <c r="W166" s="8">
        <f>IF($AA166="","",V166+S166)</f>
        <v/>
      </c>
      <c r="X166" s="8">
        <f>IF($AA166="","",Y166-W166)</f>
        <v/>
      </c>
      <c r="Y166" s="8">
        <f>IF($AA166="","",R166+U166+P166)</f>
        <v/>
      </c>
      <c r="Z166" s="8">
        <f>IF($AA166="","",Y166-W166-N166)</f>
        <v/>
      </c>
      <c r="AA166" s="16">
        <f>IF(ROWS($AA$2:$AA166)&lt;=MAX('Per Line'!$AJ$2:$AJ$7001),MATCH(ROWS($AA$2:$AA166),'Per Line'!$AJ$2:$AJ$7001,0),"")</f>
        <v/>
      </c>
      <c r="AB166">
        <f>IF($AA166="","",C166&amp;"|"&amp;COUNTIF($C$2:$C166,C166))</f>
        <v/>
      </c>
    </row>
    <row r="167">
      <c r="A167">
        <f>IF($AA167="","",INDEX('Per Line'!$C$2:$C$7001,$AA167)&amp;"")</f>
        <v/>
      </c>
      <c r="B167" s="15" t="n"/>
      <c r="C167">
        <f>IF($AA167="","",IF(COUNTIF($I$2:$I$1301,I167)&lt;=Settings!$C$8,I167,I167&amp;" P"&amp;ROUNDUP(COUNTIF($I$2:$I167,I167)/Settings!$C$8,0)))</f>
        <v/>
      </c>
      <c r="D167">
        <f>IF($AA167="","",INDEX('Per Line'!$A$2:$A$7001,$AA167)&amp;"")</f>
        <v/>
      </c>
      <c r="E167">
        <f>IF($AA167="","",INDEX('Per Line'!$B$2:$B$7001,$AA167)&amp;"")</f>
        <v/>
      </c>
      <c r="F167">
        <f>IF($AA167="","",INDEX('Per Line'!$D$2:$D$7001,$AA167)&amp;"")</f>
        <v/>
      </c>
      <c r="G167" s="14">
        <f>IF($AA167="","",INDEX('Per Line'!$E$2:$E$7001,$AA167))</f>
        <v/>
      </c>
      <c r="H167">
        <f>IF($AA167="","",INDEX('Per Line'!$F$2:$F$7001,$AA167)&amp;"")</f>
        <v/>
      </c>
      <c r="I167">
        <f>IF($AA167="","",INDEX('Per Line'!$I$2:$I$7001,$AA167)&amp;"")</f>
        <v/>
      </c>
      <c r="J167">
        <f>IF($AA167="","",INDEX('Per Line'!$H$2:$H$7001,$AA167)&amp;"")</f>
        <v/>
      </c>
      <c r="K167">
        <f>IF($AA167="","",INDEX('Per Line'!$J$2:$J$7001,$AA167)&amp;"")</f>
        <v/>
      </c>
      <c r="L167">
        <f>IF($AA167="","",INDEX('Per Line'!$K$2:$K$7001,$AA167)&amp;"")</f>
        <v/>
      </c>
      <c r="M167">
        <f>IF($AA167="","",INDEX('Per Line'!$L$2:$L$7001,$AA167))</f>
        <v/>
      </c>
      <c r="N167" s="8">
        <f>IF($AA167="","",M167*Y167/100)</f>
        <v/>
      </c>
      <c r="O167">
        <f>IF($AA167="","",INDEX('Per Line'!$U$2:$U$7001,$AA167)&amp;"")</f>
        <v/>
      </c>
      <c r="P167" s="8">
        <f>IF($AA167="","",SUMIFS('Per Line'!$T$2:$T$7001,'Per Line'!$C$2:$C$7001,$A167,'Per Line'!$AL$2:$AL$7001,1))</f>
        <v/>
      </c>
      <c r="Q167">
        <f>IF($AA167="","",Settings!$C$7)</f>
        <v/>
      </c>
      <c r="R167" s="8">
        <f>IF($AA167="","",SUMIFS('Per Line'!$T$2:$T$7001,'Per Line'!$C$2:$C$7001,$A167,'Per Line'!$AK$2:$AK$7001,0,'Per Line'!$AL$2:$AL$7001,0))</f>
        <v/>
      </c>
      <c r="S167" s="8">
        <f>IF($AA167="","",R167*Q167)</f>
        <v/>
      </c>
      <c r="T167">
        <f>IF($AA167="","",Settings!$C$6)</f>
        <v/>
      </c>
      <c r="U167" s="8">
        <f>IF($AA167="","",SUMIFS('Per Line'!$T$2:$T$7001,'Per Line'!$C$2:$C$7001,$A167,'Per Line'!$AK$2:$AK$7001,1,'Per Line'!$AL$2:$AL$7001,0))</f>
        <v/>
      </c>
      <c r="V167" s="8">
        <f>IF($AA167="","",U167*T167)</f>
        <v/>
      </c>
      <c r="W167" s="8">
        <f>IF($AA167="","",V167+S167)</f>
        <v/>
      </c>
      <c r="X167" s="8">
        <f>IF($AA167="","",Y167-W167)</f>
        <v/>
      </c>
      <c r="Y167" s="8">
        <f>IF($AA167="","",R167+U167+P167)</f>
        <v/>
      </c>
      <c r="Z167" s="8">
        <f>IF($AA167="","",Y167-W167-N167)</f>
        <v/>
      </c>
      <c r="AA167" s="16">
        <f>IF(ROWS($AA$2:$AA167)&lt;=MAX('Per Line'!$AJ$2:$AJ$7001),MATCH(ROWS($AA$2:$AA167),'Per Line'!$AJ$2:$AJ$7001,0),"")</f>
        <v/>
      </c>
      <c r="AB167">
        <f>IF($AA167="","",C167&amp;"|"&amp;COUNTIF($C$2:$C167,C167))</f>
        <v/>
      </c>
    </row>
    <row r="168">
      <c r="A168">
        <f>IF($AA168="","",INDEX('Per Line'!$C$2:$C$7001,$AA168)&amp;"")</f>
        <v/>
      </c>
      <c r="B168" s="15" t="n"/>
      <c r="C168">
        <f>IF($AA168="","",IF(COUNTIF($I$2:$I$1301,I168)&lt;=Settings!$C$8,I168,I168&amp;" P"&amp;ROUNDUP(COUNTIF($I$2:$I168,I168)/Settings!$C$8,0)))</f>
        <v/>
      </c>
      <c r="D168">
        <f>IF($AA168="","",INDEX('Per Line'!$A$2:$A$7001,$AA168)&amp;"")</f>
        <v/>
      </c>
      <c r="E168">
        <f>IF($AA168="","",INDEX('Per Line'!$B$2:$B$7001,$AA168)&amp;"")</f>
        <v/>
      </c>
      <c r="F168">
        <f>IF($AA168="","",INDEX('Per Line'!$D$2:$D$7001,$AA168)&amp;"")</f>
        <v/>
      </c>
      <c r="G168" s="14">
        <f>IF($AA168="","",INDEX('Per Line'!$E$2:$E$7001,$AA168))</f>
        <v/>
      </c>
      <c r="H168">
        <f>IF($AA168="","",INDEX('Per Line'!$F$2:$F$7001,$AA168)&amp;"")</f>
        <v/>
      </c>
      <c r="I168">
        <f>IF($AA168="","",INDEX('Per Line'!$I$2:$I$7001,$AA168)&amp;"")</f>
        <v/>
      </c>
      <c r="J168">
        <f>IF($AA168="","",INDEX('Per Line'!$H$2:$H$7001,$AA168)&amp;"")</f>
        <v/>
      </c>
      <c r="K168">
        <f>IF($AA168="","",INDEX('Per Line'!$J$2:$J$7001,$AA168)&amp;"")</f>
        <v/>
      </c>
      <c r="L168">
        <f>IF($AA168="","",INDEX('Per Line'!$K$2:$K$7001,$AA168)&amp;"")</f>
        <v/>
      </c>
      <c r="M168">
        <f>IF($AA168="","",INDEX('Per Line'!$L$2:$L$7001,$AA168))</f>
        <v/>
      </c>
      <c r="N168" s="8">
        <f>IF($AA168="","",M168*Y168/100)</f>
        <v/>
      </c>
      <c r="O168">
        <f>IF($AA168="","",INDEX('Per Line'!$U$2:$U$7001,$AA168)&amp;"")</f>
        <v/>
      </c>
      <c r="P168" s="8">
        <f>IF($AA168="","",SUMIFS('Per Line'!$T$2:$T$7001,'Per Line'!$C$2:$C$7001,$A168,'Per Line'!$AL$2:$AL$7001,1))</f>
        <v/>
      </c>
      <c r="Q168">
        <f>IF($AA168="","",Settings!$C$7)</f>
        <v/>
      </c>
      <c r="R168" s="8">
        <f>IF($AA168="","",SUMIFS('Per Line'!$T$2:$T$7001,'Per Line'!$C$2:$C$7001,$A168,'Per Line'!$AK$2:$AK$7001,0,'Per Line'!$AL$2:$AL$7001,0))</f>
        <v/>
      </c>
      <c r="S168" s="8">
        <f>IF($AA168="","",R168*Q168)</f>
        <v/>
      </c>
      <c r="T168">
        <f>IF($AA168="","",Settings!$C$6)</f>
        <v/>
      </c>
      <c r="U168" s="8">
        <f>IF($AA168="","",SUMIFS('Per Line'!$T$2:$T$7001,'Per Line'!$C$2:$C$7001,$A168,'Per Line'!$AK$2:$AK$7001,1,'Per Line'!$AL$2:$AL$7001,0))</f>
        <v/>
      </c>
      <c r="V168" s="8">
        <f>IF($AA168="","",U168*T168)</f>
        <v/>
      </c>
      <c r="W168" s="8">
        <f>IF($AA168="","",V168+S168)</f>
        <v/>
      </c>
      <c r="X168" s="8">
        <f>IF($AA168="","",Y168-W168)</f>
        <v/>
      </c>
      <c r="Y168" s="8">
        <f>IF($AA168="","",R168+U168+P168)</f>
        <v/>
      </c>
      <c r="Z168" s="8">
        <f>IF($AA168="","",Y168-W168-N168)</f>
        <v/>
      </c>
      <c r="AA168" s="16">
        <f>IF(ROWS($AA$2:$AA168)&lt;=MAX('Per Line'!$AJ$2:$AJ$7001),MATCH(ROWS($AA$2:$AA168),'Per Line'!$AJ$2:$AJ$7001,0),"")</f>
        <v/>
      </c>
      <c r="AB168">
        <f>IF($AA168="","",C168&amp;"|"&amp;COUNTIF($C$2:$C168,C168))</f>
        <v/>
      </c>
    </row>
    <row r="169">
      <c r="A169">
        <f>IF($AA169="","",INDEX('Per Line'!$C$2:$C$7001,$AA169)&amp;"")</f>
        <v/>
      </c>
      <c r="B169" s="15" t="n"/>
      <c r="C169">
        <f>IF($AA169="","",IF(COUNTIF($I$2:$I$1301,I169)&lt;=Settings!$C$8,I169,I169&amp;" P"&amp;ROUNDUP(COUNTIF($I$2:$I169,I169)/Settings!$C$8,0)))</f>
        <v/>
      </c>
      <c r="D169">
        <f>IF($AA169="","",INDEX('Per Line'!$A$2:$A$7001,$AA169)&amp;"")</f>
        <v/>
      </c>
      <c r="E169">
        <f>IF($AA169="","",INDEX('Per Line'!$B$2:$B$7001,$AA169)&amp;"")</f>
        <v/>
      </c>
      <c r="F169">
        <f>IF($AA169="","",INDEX('Per Line'!$D$2:$D$7001,$AA169)&amp;"")</f>
        <v/>
      </c>
      <c r="G169" s="14">
        <f>IF($AA169="","",INDEX('Per Line'!$E$2:$E$7001,$AA169))</f>
        <v/>
      </c>
      <c r="H169">
        <f>IF($AA169="","",INDEX('Per Line'!$F$2:$F$7001,$AA169)&amp;"")</f>
        <v/>
      </c>
      <c r="I169">
        <f>IF($AA169="","",INDEX('Per Line'!$I$2:$I$7001,$AA169)&amp;"")</f>
        <v/>
      </c>
      <c r="J169">
        <f>IF($AA169="","",INDEX('Per Line'!$H$2:$H$7001,$AA169)&amp;"")</f>
        <v/>
      </c>
      <c r="K169">
        <f>IF($AA169="","",INDEX('Per Line'!$J$2:$J$7001,$AA169)&amp;"")</f>
        <v/>
      </c>
      <c r="L169">
        <f>IF($AA169="","",INDEX('Per Line'!$K$2:$K$7001,$AA169)&amp;"")</f>
        <v/>
      </c>
      <c r="M169">
        <f>IF($AA169="","",INDEX('Per Line'!$L$2:$L$7001,$AA169))</f>
        <v/>
      </c>
      <c r="N169" s="8">
        <f>IF($AA169="","",M169*Y169/100)</f>
        <v/>
      </c>
      <c r="O169">
        <f>IF($AA169="","",INDEX('Per Line'!$U$2:$U$7001,$AA169)&amp;"")</f>
        <v/>
      </c>
      <c r="P169" s="8">
        <f>IF($AA169="","",SUMIFS('Per Line'!$T$2:$T$7001,'Per Line'!$C$2:$C$7001,$A169,'Per Line'!$AL$2:$AL$7001,1))</f>
        <v/>
      </c>
      <c r="Q169">
        <f>IF($AA169="","",Settings!$C$7)</f>
        <v/>
      </c>
      <c r="R169" s="8">
        <f>IF($AA169="","",SUMIFS('Per Line'!$T$2:$T$7001,'Per Line'!$C$2:$C$7001,$A169,'Per Line'!$AK$2:$AK$7001,0,'Per Line'!$AL$2:$AL$7001,0))</f>
        <v/>
      </c>
      <c r="S169" s="8">
        <f>IF($AA169="","",R169*Q169)</f>
        <v/>
      </c>
      <c r="T169">
        <f>IF($AA169="","",Settings!$C$6)</f>
        <v/>
      </c>
      <c r="U169" s="8">
        <f>IF($AA169="","",SUMIFS('Per Line'!$T$2:$T$7001,'Per Line'!$C$2:$C$7001,$A169,'Per Line'!$AK$2:$AK$7001,1,'Per Line'!$AL$2:$AL$7001,0))</f>
        <v/>
      </c>
      <c r="V169" s="8">
        <f>IF($AA169="","",U169*T169)</f>
        <v/>
      </c>
      <c r="W169" s="8">
        <f>IF($AA169="","",V169+S169)</f>
        <v/>
      </c>
      <c r="X169" s="8">
        <f>IF($AA169="","",Y169-W169)</f>
        <v/>
      </c>
      <c r="Y169" s="8">
        <f>IF($AA169="","",R169+U169+P169)</f>
        <v/>
      </c>
      <c r="Z169" s="8">
        <f>IF($AA169="","",Y169-W169-N169)</f>
        <v/>
      </c>
      <c r="AA169" s="16">
        <f>IF(ROWS($AA$2:$AA169)&lt;=MAX('Per Line'!$AJ$2:$AJ$7001),MATCH(ROWS($AA$2:$AA169),'Per Line'!$AJ$2:$AJ$7001,0),"")</f>
        <v/>
      </c>
      <c r="AB169">
        <f>IF($AA169="","",C169&amp;"|"&amp;COUNTIF($C$2:$C169,C169))</f>
        <v/>
      </c>
    </row>
    <row r="170">
      <c r="A170">
        <f>IF($AA170="","",INDEX('Per Line'!$C$2:$C$7001,$AA170)&amp;"")</f>
        <v/>
      </c>
      <c r="B170" s="15" t="n"/>
      <c r="C170">
        <f>IF($AA170="","",IF(COUNTIF($I$2:$I$1301,I170)&lt;=Settings!$C$8,I170,I170&amp;" P"&amp;ROUNDUP(COUNTIF($I$2:$I170,I170)/Settings!$C$8,0)))</f>
        <v/>
      </c>
      <c r="D170">
        <f>IF($AA170="","",INDEX('Per Line'!$A$2:$A$7001,$AA170)&amp;"")</f>
        <v/>
      </c>
      <c r="E170">
        <f>IF($AA170="","",INDEX('Per Line'!$B$2:$B$7001,$AA170)&amp;"")</f>
        <v/>
      </c>
      <c r="F170">
        <f>IF($AA170="","",INDEX('Per Line'!$D$2:$D$7001,$AA170)&amp;"")</f>
        <v/>
      </c>
      <c r="G170" s="14">
        <f>IF($AA170="","",INDEX('Per Line'!$E$2:$E$7001,$AA170))</f>
        <v/>
      </c>
      <c r="H170">
        <f>IF($AA170="","",INDEX('Per Line'!$F$2:$F$7001,$AA170)&amp;"")</f>
        <v/>
      </c>
      <c r="I170">
        <f>IF($AA170="","",INDEX('Per Line'!$I$2:$I$7001,$AA170)&amp;"")</f>
        <v/>
      </c>
      <c r="J170">
        <f>IF($AA170="","",INDEX('Per Line'!$H$2:$H$7001,$AA170)&amp;"")</f>
        <v/>
      </c>
      <c r="K170">
        <f>IF($AA170="","",INDEX('Per Line'!$J$2:$J$7001,$AA170)&amp;"")</f>
        <v/>
      </c>
      <c r="L170">
        <f>IF($AA170="","",INDEX('Per Line'!$K$2:$K$7001,$AA170)&amp;"")</f>
        <v/>
      </c>
      <c r="M170">
        <f>IF($AA170="","",INDEX('Per Line'!$L$2:$L$7001,$AA170))</f>
        <v/>
      </c>
      <c r="N170" s="8">
        <f>IF($AA170="","",M170*Y170/100)</f>
        <v/>
      </c>
      <c r="O170">
        <f>IF($AA170="","",INDEX('Per Line'!$U$2:$U$7001,$AA170)&amp;"")</f>
        <v/>
      </c>
      <c r="P170" s="8">
        <f>IF($AA170="","",SUMIFS('Per Line'!$T$2:$T$7001,'Per Line'!$C$2:$C$7001,$A170,'Per Line'!$AL$2:$AL$7001,1))</f>
        <v/>
      </c>
      <c r="Q170">
        <f>IF($AA170="","",Settings!$C$7)</f>
        <v/>
      </c>
      <c r="R170" s="8">
        <f>IF($AA170="","",SUMIFS('Per Line'!$T$2:$T$7001,'Per Line'!$C$2:$C$7001,$A170,'Per Line'!$AK$2:$AK$7001,0,'Per Line'!$AL$2:$AL$7001,0))</f>
        <v/>
      </c>
      <c r="S170" s="8">
        <f>IF($AA170="","",R170*Q170)</f>
        <v/>
      </c>
      <c r="T170">
        <f>IF($AA170="","",Settings!$C$6)</f>
        <v/>
      </c>
      <c r="U170" s="8">
        <f>IF($AA170="","",SUMIFS('Per Line'!$T$2:$T$7001,'Per Line'!$C$2:$C$7001,$A170,'Per Line'!$AK$2:$AK$7001,1,'Per Line'!$AL$2:$AL$7001,0))</f>
        <v/>
      </c>
      <c r="V170" s="8">
        <f>IF($AA170="","",U170*T170)</f>
        <v/>
      </c>
      <c r="W170" s="8">
        <f>IF($AA170="","",V170+S170)</f>
        <v/>
      </c>
      <c r="X170" s="8">
        <f>IF($AA170="","",Y170-W170)</f>
        <v/>
      </c>
      <c r="Y170" s="8">
        <f>IF($AA170="","",R170+U170+P170)</f>
        <v/>
      </c>
      <c r="Z170" s="8">
        <f>IF($AA170="","",Y170-W170-N170)</f>
        <v/>
      </c>
      <c r="AA170" s="16">
        <f>IF(ROWS($AA$2:$AA170)&lt;=MAX('Per Line'!$AJ$2:$AJ$7001),MATCH(ROWS($AA$2:$AA170),'Per Line'!$AJ$2:$AJ$7001,0),"")</f>
        <v/>
      </c>
      <c r="AB170">
        <f>IF($AA170="","",C170&amp;"|"&amp;COUNTIF($C$2:$C170,C170))</f>
        <v/>
      </c>
    </row>
    <row r="171">
      <c r="A171">
        <f>IF($AA171="","",INDEX('Per Line'!$C$2:$C$7001,$AA171)&amp;"")</f>
        <v/>
      </c>
      <c r="B171" s="15" t="n"/>
      <c r="C171">
        <f>IF($AA171="","",IF(COUNTIF($I$2:$I$1301,I171)&lt;=Settings!$C$8,I171,I171&amp;" P"&amp;ROUNDUP(COUNTIF($I$2:$I171,I171)/Settings!$C$8,0)))</f>
        <v/>
      </c>
      <c r="D171">
        <f>IF($AA171="","",INDEX('Per Line'!$A$2:$A$7001,$AA171)&amp;"")</f>
        <v/>
      </c>
      <c r="E171">
        <f>IF($AA171="","",INDEX('Per Line'!$B$2:$B$7001,$AA171)&amp;"")</f>
        <v/>
      </c>
      <c r="F171">
        <f>IF($AA171="","",INDEX('Per Line'!$D$2:$D$7001,$AA171)&amp;"")</f>
        <v/>
      </c>
      <c r="G171" s="14">
        <f>IF($AA171="","",INDEX('Per Line'!$E$2:$E$7001,$AA171))</f>
        <v/>
      </c>
      <c r="H171">
        <f>IF($AA171="","",INDEX('Per Line'!$F$2:$F$7001,$AA171)&amp;"")</f>
        <v/>
      </c>
      <c r="I171">
        <f>IF($AA171="","",INDEX('Per Line'!$I$2:$I$7001,$AA171)&amp;"")</f>
        <v/>
      </c>
      <c r="J171">
        <f>IF($AA171="","",INDEX('Per Line'!$H$2:$H$7001,$AA171)&amp;"")</f>
        <v/>
      </c>
      <c r="K171">
        <f>IF($AA171="","",INDEX('Per Line'!$J$2:$J$7001,$AA171)&amp;"")</f>
        <v/>
      </c>
      <c r="L171">
        <f>IF($AA171="","",INDEX('Per Line'!$K$2:$K$7001,$AA171)&amp;"")</f>
        <v/>
      </c>
      <c r="M171">
        <f>IF($AA171="","",INDEX('Per Line'!$L$2:$L$7001,$AA171))</f>
        <v/>
      </c>
      <c r="N171" s="8">
        <f>IF($AA171="","",M171*Y171/100)</f>
        <v/>
      </c>
      <c r="O171">
        <f>IF($AA171="","",INDEX('Per Line'!$U$2:$U$7001,$AA171)&amp;"")</f>
        <v/>
      </c>
      <c r="P171" s="8">
        <f>IF($AA171="","",SUMIFS('Per Line'!$T$2:$T$7001,'Per Line'!$C$2:$C$7001,$A171,'Per Line'!$AL$2:$AL$7001,1))</f>
        <v/>
      </c>
      <c r="Q171">
        <f>IF($AA171="","",Settings!$C$7)</f>
        <v/>
      </c>
      <c r="R171" s="8">
        <f>IF($AA171="","",SUMIFS('Per Line'!$T$2:$T$7001,'Per Line'!$C$2:$C$7001,$A171,'Per Line'!$AK$2:$AK$7001,0,'Per Line'!$AL$2:$AL$7001,0))</f>
        <v/>
      </c>
      <c r="S171" s="8">
        <f>IF($AA171="","",R171*Q171)</f>
        <v/>
      </c>
      <c r="T171">
        <f>IF($AA171="","",Settings!$C$6)</f>
        <v/>
      </c>
      <c r="U171" s="8">
        <f>IF($AA171="","",SUMIFS('Per Line'!$T$2:$T$7001,'Per Line'!$C$2:$C$7001,$A171,'Per Line'!$AK$2:$AK$7001,1,'Per Line'!$AL$2:$AL$7001,0))</f>
        <v/>
      </c>
      <c r="V171" s="8">
        <f>IF($AA171="","",U171*T171)</f>
        <v/>
      </c>
      <c r="W171" s="8">
        <f>IF($AA171="","",V171+S171)</f>
        <v/>
      </c>
      <c r="X171" s="8">
        <f>IF($AA171="","",Y171-W171)</f>
        <v/>
      </c>
      <c r="Y171" s="8">
        <f>IF($AA171="","",R171+U171+P171)</f>
        <v/>
      </c>
      <c r="Z171" s="8">
        <f>IF($AA171="","",Y171-W171-N171)</f>
        <v/>
      </c>
      <c r="AA171" s="16">
        <f>IF(ROWS($AA$2:$AA171)&lt;=MAX('Per Line'!$AJ$2:$AJ$7001),MATCH(ROWS($AA$2:$AA171),'Per Line'!$AJ$2:$AJ$7001,0),"")</f>
        <v/>
      </c>
      <c r="AB171">
        <f>IF($AA171="","",C171&amp;"|"&amp;COUNTIF($C$2:$C171,C171))</f>
        <v/>
      </c>
    </row>
    <row r="172">
      <c r="A172">
        <f>IF($AA172="","",INDEX('Per Line'!$C$2:$C$7001,$AA172)&amp;"")</f>
        <v/>
      </c>
      <c r="B172" s="15" t="n"/>
      <c r="C172">
        <f>IF($AA172="","",IF(COUNTIF($I$2:$I$1301,I172)&lt;=Settings!$C$8,I172,I172&amp;" P"&amp;ROUNDUP(COUNTIF($I$2:$I172,I172)/Settings!$C$8,0)))</f>
        <v/>
      </c>
      <c r="D172">
        <f>IF($AA172="","",INDEX('Per Line'!$A$2:$A$7001,$AA172)&amp;"")</f>
        <v/>
      </c>
      <c r="E172">
        <f>IF($AA172="","",INDEX('Per Line'!$B$2:$B$7001,$AA172)&amp;"")</f>
        <v/>
      </c>
      <c r="F172">
        <f>IF($AA172="","",INDEX('Per Line'!$D$2:$D$7001,$AA172)&amp;"")</f>
        <v/>
      </c>
      <c r="G172" s="14">
        <f>IF($AA172="","",INDEX('Per Line'!$E$2:$E$7001,$AA172))</f>
        <v/>
      </c>
      <c r="H172">
        <f>IF($AA172="","",INDEX('Per Line'!$F$2:$F$7001,$AA172)&amp;"")</f>
        <v/>
      </c>
      <c r="I172">
        <f>IF($AA172="","",INDEX('Per Line'!$I$2:$I$7001,$AA172)&amp;"")</f>
        <v/>
      </c>
      <c r="J172">
        <f>IF($AA172="","",INDEX('Per Line'!$H$2:$H$7001,$AA172)&amp;"")</f>
        <v/>
      </c>
      <c r="K172">
        <f>IF($AA172="","",INDEX('Per Line'!$J$2:$J$7001,$AA172)&amp;"")</f>
        <v/>
      </c>
      <c r="L172">
        <f>IF($AA172="","",INDEX('Per Line'!$K$2:$K$7001,$AA172)&amp;"")</f>
        <v/>
      </c>
      <c r="M172">
        <f>IF($AA172="","",INDEX('Per Line'!$L$2:$L$7001,$AA172))</f>
        <v/>
      </c>
      <c r="N172" s="8">
        <f>IF($AA172="","",M172*Y172/100)</f>
        <v/>
      </c>
      <c r="O172">
        <f>IF($AA172="","",INDEX('Per Line'!$U$2:$U$7001,$AA172)&amp;"")</f>
        <v/>
      </c>
      <c r="P172" s="8">
        <f>IF($AA172="","",SUMIFS('Per Line'!$T$2:$T$7001,'Per Line'!$C$2:$C$7001,$A172,'Per Line'!$AL$2:$AL$7001,1))</f>
        <v/>
      </c>
      <c r="Q172">
        <f>IF($AA172="","",Settings!$C$7)</f>
        <v/>
      </c>
      <c r="R172" s="8">
        <f>IF($AA172="","",SUMIFS('Per Line'!$T$2:$T$7001,'Per Line'!$C$2:$C$7001,$A172,'Per Line'!$AK$2:$AK$7001,0,'Per Line'!$AL$2:$AL$7001,0))</f>
        <v/>
      </c>
      <c r="S172" s="8">
        <f>IF($AA172="","",R172*Q172)</f>
        <v/>
      </c>
      <c r="T172">
        <f>IF($AA172="","",Settings!$C$6)</f>
        <v/>
      </c>
      <c r="U172" s="8">
        <f>IF($AA172="","",SUMIFS('Per Line'!$T$2:$T$7001,'Per Line'!$C$2:$C$7001,$A172,'Per Line'!$AK$2:$AK$7001,1,'Per Line'!$AL$2:$AL$7001,0))</f>
        <v/>
      </c>
      <c r="V172" s="8">
        <f>IF($AA172="","",U172*T172)</f>
        <v/>
      </c>
      <c r="W172" s="8">
        <f>IF($AA172="","",V172+S172)</f>
        <v/>
      </c>
      <c r="X172" s="8">
        <f>IF($AA172="","",Y172-W172)</f>
        <v/>
      </c>
      <c r="Y172" s="8">
        <f>IF($AA172="","",R172+U172+P172)</f>
        <v/>
      </c>
      <c r="Z172" s="8">
        <f>IF($AA172="","",Y172-W172-N172)</f>
        <v/>
      </c>
      <c r="AA172" s="16">
        <f>IF(ROWS($AA$2:$AA172)&lt;=MAX('Per Line'!$AJ$2:$AJ$7001),MATCH(ROWS($AA$2:$AA172),'Per Line'!$AJ$2:$AJ$7001,0),"")</f>
        <v/>
      </c>
      <c r="AB172">
        <f>IF($AA172="","",C172&amp;"|"&amp;COUNTIF($C$2:$C172,C172))</f>
        <v/>
      </c>
    </row>
    <row r="173">
      <c r="A173">
        <f>IF($AA173="","",INDEX('Per Line'!$C$2:$C$7001,$AA173)&amp;"")</f>
        <v/>
      </c>
      <c r="B173" s="15" t="n"/>
      <c r="C173">
        <f>IF($AA173="","",IF(COUNTIF($I$2:$I$1301,I173)&lt;=Settings!$C$8,I173,I173&amp;" P"&amp;ROUNDUP(COUNTIF($I$2:$I173,I173)/Settings!$C$8,0)))</f>
        <v/>
      </c>
      <c r="D173">
        <f>IF($AA173="","",INDEX('Per Line'!$A$2:$A$7001,$AA173)&amp;"")</f>
        <v/>
      </c>
      <c r="E173">
        <f>IF($AA173="","",INDEX('Per Line'!$B$2:$B$7001,$AA173)&amp;"")</f>
        <v/>
      </c>
      <c r="F173">
        <f>IF($AA173="","",INDEX('Per Line'!$D$2:$D$7001,$AA173)&amp;"")</f>
        <v/>
      </c>
      <c r="G173" s="14">
        <f>IF($AA173="","",INDEX('Per Line'!$E$2:$E$7001,$AA173))</f>
        <v/>
      </c>
      <c r="H173">
        <f>IF($AA173="","",INDEX('Per Line'!$F$2:$F$7001,$AA173)&amp;"")</f>
        <v/>
      </c>
      <c r="I173">
        <f>IF($AA173="","",INDEX('Per Line'!$I$2:$I$7001,$AA173)&amp;"")</f>
        <v/>
      </c>
      <c r="J173">
        <f>IF($AA173="","",INDEX('Per Line'!$H$2:$H$7001,$AA173)&amp;"")</f>
        <v/>
      </c>
      <c r="K173">
        <f>IF($AA173="","",INDEX('Per Line'!$J$2:$J$7001,$AA173)&amp;"")</f>
        <v/>
      </c>
      <c r="L173">
        <f>IF($AA173="","",INDEX('Per Line'!$K$2:$K$7001,$AA173)&amp;"")</f>
        <v/>
      </c>
      <c r="M173">
        <f>IF($AA173="","",INDEX('Per Line'!$L$2:$L$7001,$AA173))</f>
        <v/>
      </c>
      <c r="N173" s="8">
        <f>IF($AA173="","",M173*Y173/100)</f>
        <v/>
      </c>
      <c r="O173">
        <f>IF($AA173="","",INDEX('Per Line'!$U$2:$U$7001,$AA173)&amp;"")</f>
        <v/>
      </c>
      <c r="P173" s="8">
        <f>IF($AA173="","",SUMIFS('Per Line'!$T$2:$T$7001,'Per Line'!$C$2:$C$7001,$A173,'Per Line'!$AL$2:$AL$7001,1))</f>
        <v/>
      </c>
      <c r="Q173">
        <f>IF($AA173="","",Settings!$C$7)</f>
        <v/>
      </c>
      <c r="R173" s="8">
        <f>IF($AA173="","",SUMIFS('Per Line'!$T$2:$T$7001,'Per Line'!$C$2:$C$7001,$A173,'Per Line'!$AK$2:$AK$7001,0,'Per Line'!$AL$2:$AL$7001,0))</f>
        <v/>
      </c>
      <c r="S173" s="8">
        <f>IF($AA173="","",R173*Q173)</f>
        <v/>
      </c>
      <c r="T173">
        <f>IF($AA173="","",Settings!$C$6)</f>
        <v/>
      </c>
      <c r="U173" s="8">
        <f>IF($AA173="","",SUMIFS('Per Line'!$T$2:$T$7001,'Per Line'!$C$2:$C$7001,$A173,'Per Line'!$AK$2:$AK$7001,1,'Per Line'!$AL$2:$AL$7001,0))</f>
        <v/>
      </c>
      <c r="V173" s="8">
        <f>IF($AA173="","",U173*T173)</f>
        <v/>
      </c>
      <c r="W173" s="8">
        <f>IF($AA173="","",V173+S173)</f>
        <v/>
      </c>
      <c r="X173" s="8">
        <f>IF($AA173="","",Y173-W173)</f>
        <v/>
      </c>
      <c r="Y173" s="8">
        <f>IF($AA173="","",R173+U173+P173)</f>
        <v/>
      </c>
      <c r="Z173" s="8">
        <f>IF($AA173="","",Y173-W173-N173)</f>
        <v/>
      </c>
      <c r="AA173" s="16">
        <f>IF(ROWS($AA$2:$AA173)&lt;=MAX('Per Line'!$AJ$2:$AJ$7001),MATCH(ROWS($AA$2:$AA173),'Per Line'!$AJ$2:$AJ$7001,0),"")</f>
        <v/>
      </c>
      <c r="AB173">
        <f>IF($AA173="","",C173&amp;"|"&amp;COUNTIF($C$2:$C173,C173))</f>
        <v/>
      </c>
    </row>
    <row r="174">
      <c r="A174">
        <f>IF($AA174="","",INDEX('Per Line'!$C$2:$C$7001,$AA174)&amp;"")</f>
        <v/>
      </c>
      <c r="B174" s="15" t="n"/>
      <c r="C174">
        <f>IF($AA174="","",IF(COUNTIF($I$2:$I$1301,I174)&lt;=Settings!$C$8,I174,I174&amp;" P"&amp;ROUNDUP(COUNTIF($I$2:$I174,I174)/Settings!$C$8,0)))</f>
        <v/>
      </c>
      <c r="D174">
        <f>IF($AA174="","",INDEX('Per Line'!$A$2:$A$7001,$AA174)&amp;"")</f>
        <v/>
      </c>
      <c r="E174">
        <f>IF($AA174="","",INDEX('Per Line'!$B$2:$B$7001,$AA174)&amp;"")</f>
        <v/>
      </c>
      <c r="F174">
        <f>IF($AA174="","",INDEX('Per Line'!$D$2:$D$7001,$AA174)&amp;"")</f>
        <v/>
      </c>
      <c r="G174" s="14">
        <f>IF($AA174="","",INDEX('Per Line'!$E$2:$E$7001,$AA174))</f>
        <v/>
      </c>
      <c r="H174">
        <f>IF($AA174="","",INDEX('Per Line'!$F$2:$F$7001,$AA174)&amp;"")</f>
        <v/>
      </c>
      <c r="I174">
        <f>IF($AA174="","",INDEX('Per Line'!$I$2:$I$7001,$AA174)&amp;"")</f>
        <v/>
      </c>
      <c r="J174">
        <f>IF($AA174="","",INDEX('Per Line'!$H$2:$H$7001,$AA174)&amp;"")</f>
        <v/>
      </c>
      <c r="K174">
        <f>IF($AA174="","",INDEX('Per Line'!$J$2:$J$7001,$AA174)&amp;"")</f>
        <v/>
      </c>
      <c r="L174">
        <f>IF($AA174="","",INDEX('Per Line'!$K$2:$K$7001,$AA174)&amp;"")</f>
        <v/>
      </c>
      <c r="M174">
        <f>IF($AA174="","",INDEX('Per Line'!$L$2:$L$7001,$AA174))</f>
        <v/>
      </c>
      <c r="N174" s="8">
        <f>IF($AA174="","",M174*Y174/100)</f>
        <v/>
      </c>
      <c r="O174">
        <f>IF($AA174="","",INDEX('Per Line'!$U$2:$U$7001,$AA174)&amp;"")</f>
        <v/>
      </c>
      <c r="P174" s="8">
        <f>IF($AA174="","",SUMIFS('Per Line'!$T$2:$T$7001,'Per Line'!$C$2:$C$7001,$A174,'Per Line'!$AL$2:$AL$7001,1))</f>
        <v/>
      </c>
      <c r="Q174">
        <f>IF($AA174="","",Settings!$C$7)</f>
        <v/>
      </c>
      <c r="R174" s="8">
        <f>IF($AA174="","",SUMIFS('Per Line'!$T$2:$T$7001,'Per Line'!$C$2:$C$7001,$A174,'Per Line'!$AK$2:$AK$7001,0,'Per Line'!$AL$2:$AL$7001,0))</f>
        <v/>
      </c>
      <c r="S174" s="8">
        <f>IF($AA174="","",R174*Q174)</f>
        <v/>
      </c>
      <c r="T174">
        <f>IF($AA174="","",Settings!$C$6)</f>
        <v/>
      </c>
      <c r="U174" s="8">
        <f>IF($AA174="","",SUMIFS('Per Line'!$T$2:$T$7001,'Per Line'!$C$2:$C$7001,$A174,'Per Line'!$AK$2:$AK$7001,1,'Per Line'!$AL$2:$AL$7001,0))</f>
        <v/>
      </c>
      <c r="V174" s="8">
        <f>IF($AA174="","",U174*T174)</f>
        <v/>
      </c>
      <c r="W174" s="8">
        <f>IF($AA174="","",V174+S174)</f>
        <v/>
      </c>
      <c r="X174" s="8">
        <f>IF($AA174="","",Y174-W174)</f>
        <v/>
      </c>
      <c r="Y174" s="8">
        <f>IF($AA174="","",R174+U174+P174)</f>
        <v/>
      </c>
      <c r="Z174" s="8">
        <f>IF($AA174="","",Y174-W174-N174)</f>
        <v/>
      </c>
      <c r="AA174" s="16">
        <f>IF(ROWS($AA$2:$AA174)&lt;=MAX('Per Line'!$AJ$2:$AJ$7001),MATCH(ROWS($AA$2:$AA174),'Per Line'!$AJ$2:$AJ$7001,0),"")</f>
        <v/>
      </c>
      <c r="AB174">
        <f>IF($AA174="","",C174&amp;"|"&amp;COUNTIF($C$2:$C174,C174))</f>
        <v/>
      </c>
    </row>
    <row r="175">
      <c r="A175">
        <f>IF($AA175="","",INDEX('Per Line'!$C$2:$C$7001,$AA175)&amp;"")</f>
        <v/>
      </c>
      <c r="B175" s="15" t="n"/>
      <c r="C175">
        <f>IF($AA175="","",IF(COUNTIF($I$2:$I$1301,I175)&lt;=Settings!$C$8,I175,I175&amp;" P"&amp;ROUNDUP(COUNTIF($I$2:$I175,I175)/Settings!$C$8,0)))</f>
        <v/>
      </c>
      <c r="D175">
        <f>IF($AA175="","",INDEX('Per Line'!$A$2:$A$7001,$AA175)&amp;"")</f>
        <v/>
      </c>
      <c r="E175">
        <f>IF($AA175="","",INDEX('Per Line'!$B$2:$B$7001,$AA175)&amp;"")</f>
        <v/>
      </c>
      <c r="F175">
        <f>IF($AA175="","",INDEX('Per Line'!$D$2:$D$7001,$AA175)&amp;"")</f>
        <v/>
      </c>
      <c r="G175" s="14">
        <f>IF($AA175="","",INDEX('Per Line'!$E$2:$E$7001,$AA175))</f>
        <v/>
      </c>
      <c r="H175">
        <f>IF($AA175="","",INDEX('Per Line'!$F$2:$F$7001,$AA175)&amp;"")</f>
        <v/>
      </c>
      <c r="I175">
        <f>IF($AA175="","",INDEX('Per Line'!$I$2:$I$7001,$AA175)&amp;"")</f>
        <v/>
      </c>
      <c r="J175">
        <f>IF($AA175="","",INDEX('Per Line'!$H$2:$H$7001,$AA175)&amp;"")</f>
        <v/>
      </c>
      <c r="K175">
        <f>IF($AA175="","",INDEX('Per Line'!$J$2:$J$7001,$AA175)&amp;"")</f>
        <v/>
      </c>
      <c r="L175">
        <f>IF($AA175="","",INDEX('Per Line'!$K$2:$K$7001,$AA175)&amp;"")</f>
        <v/>
      </c>
      <c r="M175">
        <f>IF($AA175="","",INDEX('Per Line'!$L$2:$L$7001,$AA175))</f>
        <v/>
      </c>
      <c r="N175" s="8">
        <f>IF($AA175="","",M175*Y175/100)</f>
        <v/>
      </c>
      <c r="O175">
        <f>IF($AA175="","",INDEX('Per Line'!$U$2:$U$7001,$AA175)&amp;"")</f>
        <v/>
      </c>
      <c r="P175" s="8">
        <f>IF($AA175="","",SUMIFS('Per Line'!$T$2:$T$7001,'Per Line'!$C$2:$C$7001,$A175,'Per Line'!$AL$2:$AL$7001,1))</f>
        <v/>
      </c>
      <c r="Q175">
        <f>IF($AA175="","",Settings!$C$7)</f>
        <v/>
      </c>
      <c r="R175" s="8">
        <f>IF($AA175="","",SUMIFS('Per Line'!$T$2:$T$7001,'Per Line'!$C$2:$C$7001,$A175,'Per Line'!$AK$2:$AK$7001,0,'Per Line'!$AL$2:$AL$7001,0))</f>
        <v/>
      </c>
      <c r="S175" s="8">
        <f>IF($AA175="","",R175*Q175)</f>
        <v/>
      </c>
      <c r="T175">
        <f>IF($AA175="","",Settings!$C$6)</f>
        <v/>
      </c>
      <c r="U175" s="8">
        <f>IF($AA175="","",SUMIFS('Per Line'!$T$2:$T$7001,'Per Line'!$C$2:$C$7001,$A175,'Per Line'!$AK$2:$AK$7001,1,'Per Line'!$AL$2:$AL$7001,0))</f>
        <v/>
      </c>
      <c r="V175" s="8">
        <f>IF($AA175="","",U175*T175)</f>
        <v/>
      </c>
      <c r="W175" s="8">
        <f>IF($AA175="","",V175+S175)</f>
        <v/>
      </c>
      <c r="X175" s="8">
        <f>IF($AA175="","",Y175-W175)</f>
        <v/>
      </c>
      <c r="Y175" s="8">
        <f>IF($AA175="","",R175+U175+P175)</f>
        <v/>
      </c>
      <c r="Z175" s="8">
        <f>IF($AA175="","",Y175-W175-N175)</f>
        <v/>
      </c>
      <c r="AA175" s="16">
        <f>IF(ROWS($AA$2:$AA175)&lt;=MAX('Per Line'!$AJ$2:$AJ$7001),MATCH(ROWS($AA$2:$AA175),'Per Line'!$AJ$2:$AJ$7001,0),"")</f>
        <v/>
      </c>
      <c r="AB175">
        <f>IF($AA175="","",C175&amp;"|"&amp;COUNTIF($C$2:$C175,C175))</f>
        <v/>
      </c>
    </row>
    <row r="176">
      <c r="A176">
        <f>IF($AA176="","",INDEX('Per Line'!$C$2:$C$7001,$AA176)&amp;"")</f>
        <v/>
      </c>
      <c r="B176" s="15" t="n"/>
      <c r="C176">
        <f>IF($AA176="","",IF(COUNTIF($I$2:$I$1301,I176)&lt;=Settings!$C$8,I176,I176&amp;" P"&amp;ROUNDUP(COUNTIF($I$2:$I176,I176)/Settings!$C$8,0)))</f>
        <v/>
      </c>
      <c r="D176">
        <f>IF($AA176="","",INDEX('Per Line'!$A$2:$A$7001,$AA176)&amp;"")</f>
        <v/>
      </c>
      <c r="E176">
        <f>IF($AA176="","",INDEX('Per Line'!$B$2:$B$7001,$AA176)&amp;"")</f>
        <v/>
      </c>
      <c r="F176">
        <f>IF($AA176="","",INDEX('Per Line'!$D$2:$D$7001,$AA176)&amp;"")</f>
        <v/>
      </c>
      <c r="G176" s="14">
        <f>IF($AA176="","",INDEX('Per Line'!$E$2:$E$7001,$AA176))</f>
        <v/>
      </c>
      <c r="H176">
        <f>IF($AA176="","",INDEX('Per Line'!$F$2:$F$7001,$AA176)&amp;"")</f>
        <v/>
      </c>
      <c r="I176">
        <f>IF($AA176="","",INDEX('Per Line'!$I$2:$I$7001,$AA176)&amp;"")</f>
        <v/>
      </c>
      <c r="J176">
        <f>IF($AA176="","",INDEX('Per Line'!$H$2:$H$7001,$AA176)&amp;"")</f>
        <v/>
      </c>
      <c r="K176">
        <f>IF($AA176="","",INDEX('Per Line'!$J$2:$J$7001,$AA176)&amp;"")</f>
        <v/>
      </c>
      <c r="L176">
        <f>IF($AA176="","",INDEX('Per Line'!$K$2:$K$7001,$AA176)&amp;"")</f>
        <v/>
      </c>
      <c r="M176">
        <f>IF($AA176="","",INDEX('Per Line'!$L$2:$L$7001,$AA176))</f>
        <v/>
      </c>
      <c r="N176" s="8">
        <f>IF($AA176="","",M176*Y176/100)</f>
        <v/>
      </c>
      <c r="O176">
        <f>IF($AA176="","",INDEX('Per Line'!$U$2:$U$7001,$AA176)&amp;"")</f>
        <v/>
      </c>
      <c r="P176" s="8">
        <f>IF($AA176="","",SUMIFS('Per Line'!$T$2:$T$7001,'Per Line'!$C$2:$C$7001,$A176,'Per Line'!$AL$2:$AL$7001,1))</f>
        <v/>
      </c>
      <c r="Q176">
        <f>IF($AA176="","",Settings!$C$7)</f>
        <v/>
      </c>
      <c r="R176" s="8">
        <f>IF($AA176="","",SUMIFS('Per Line'!$T$2:$T$7001,'Per Line'!$C$2:$C$7001,$A176,'Per Line'!$AK$2:$AK$7001,0,'Per Line'!$AL$2:$AL$7001,0))</f>
        <v/>
      </c>
      <c r="S176" s="8">
        <f>IF($AA176="","",R176*Q176)</f>
        <v/>
      </c>
      <c r="T176">
        <f>IF($AA176="","",Settings!$C$6)</f>
        <v/>
      </c>
      <c r="U176" s="8">
        <f>IF($AA176="","",SUMIFS('Per Line'!$T$2:$T$7001,'Per Line'!$C$2:$C$7001,$A176,'Per Line'!$AK$2:$AK$7001,1,'Per Line'!$AL$2:$AL$7001,0))</f>
        <v/>
      </c>
      <c r="V176" s="8">
        <f>IF($AA176="","",U176*T176)</f>
        <v/>
      </c>
      <c r="W176" s="8">
        <f>IF($AA176="","",V176+S176)</f>
        <v/>
      </c>
      <c r="X176" s="8">
        <f>IF($AA176="","",Y176-W176)</f>
        <v/>
      </c>
      <c r="Y176" s="8">
        <f>IF($AA176="","",R176+U176+P176)</f>
        <v/>
      </c>
      <c r="Z176" s="8">
        <f>IF($AA176="","",Y176-W176-N176)</f>
        <v/>
      </c>
      <c r="AA176" s="16">
        <f>IF(ROWS($AA$2:$AA176)&lt;=MAX('Per Line'!$AJ$2:$AJ$7001),MATCH(ROWS($AA$2:$AA176),'Per Line'!$AJ$2:$AJ$7001,0),"")</f>
        <v/>
      </c>
      <c r="AB176">
        <f>IF($AA176="","",C176&amp;"|"&amp;COUNTIF($C$2:$C176,C176))</f>
        <v/>
      </c>
    </row>
    <row r="177">
      <c r="A177">
        <f>IF($AA177="","",INDEX('Per Line'!$C$2:$C$7001,$AA177)&amp;"")</f>
        <v/>
      </c>
      <c r="B177" s="15" t="n"/>
      <c r="C177">
        <f>IF($AA177="","",IF(COUNTIF($I$2:$I$1301,I177)&lt;=Settings!$C$8,I177,I177&amp;" P"&amp;ROUNDUP(COUNTIF($I$2:$I177,I177)/Settings!$C$8,0)))</f>
        <v/>
      </c>
      <c r="D177">
        <f>IF($AA177="","",INDEX('Per Line'!$A$2:$A$7001,$AA177)&amp;"")</f>
        <v/>
      </c>
      <c r="E177">
        <f>IF($AA177="","",INDEX('Per Line'!$B$2:$B$7001,$AA177)&amp;"")</f>
        <v/>
      </c>
      <c r="F177">
        <f>IF($AA177="","",INDEX('Per Line'!$D$2:$D$7001,$AA177)&amp;"")</f>
        <v/>
      </c>
      <c r="G177" s="14">
        <f>IF($AA177="","",INDEX('Per Line'!$E$2:$E$7001,$AA177))</f>
        <v/>
      </c>
      <c r="H177">
        <f>IF($AA177="","",INDEX('Per Line'!$F$2:$F$7001,$AA177)&amp;"")</f>
        <v/>
      </c>
      <c r="I177">
        <f>IF($AA177="","",INDEX('Per Line'!$I$2:$I$7001,$AA177)&amp;"")</f>
        <v/>
      </c>
      <c r="J177">
        <f>IF($AA177="","",INDEX('Per Line'!$H$2:$H$7001,$AA177)&amp;"")</f>
        <v/>
      </c>
      <c r="K177">
        <f>IF($AA177="","",INDEX('Per Line'!$J$2:$J$7001,$AA177)&amp;"")</f>
        <v/>
      </c>
      <c r="L177">
        <f>IF($AA177="","",INDEX('Per Line'!$K$2:$K$7001,$AA177)&amp;"")</f>
        <v/>
      </c>
      <c r="M177">
        <f>IF($AA177="","",INDEX('Per Line'!$L$2:$L$7001,$AA177))</f>
        <v/>
      </c>
      <c r="N177" s="8">
        <f>IF($AA177="","",M177*Y177/100)</f>
        <v/>
      </c>
      <c r="O177">
        <f>IF($AA177="","",INDEX('Per Line'!$U$2:$U$7001,$AA177)&amp;"")</f>
        <v/>
      </c>
      <c r="P177" s="8">
        <f>IF($AA177="","",SUMIFS('Per Line'!$T$2:$T$7001,'Per Line'!$C$2:$C$7001,$A177,'Per Line'!$AL$2:$AL$7001,1))</f>
        <v/>
      </c>
      <c r="Q177">
        <f>IF($AA177="","",Settings!$C$7)</f>
        <v/>
      </c>
      <c r="R177" s="8">
        <f>IF($AA177="","",SUMIFS('Per Line'!$T$2:$T$7001,'Per Line'!$C$2:$C$7001,$A177,'Per Line'!$AK$2:$AK$7001,0,'Per Line'!$AL$2:$AL$7001,0))</f>
        <v/>
      </c>
      <c r="S177" s="8">
        <f>IF($AA177="","",R177*Q177)</f>
        <v/>
      </c>
      <c r="T177">
        <f>IF($AA177="","",Settings!$C$6)</f>
        <v/>
      </c>
      <c r="U177" s="8">
        <f>IF($AA177="","",SUMIFS('Per Line'!$T$2:$T$7001,'Per Line'!$C$2:$C$7001,$A177,'Per Line'!$AK$2:$AK$7001,1,'Per Line'!$AL$2:$AL$7001,0))</f>
        <v/>
      </c>
      <c r="V177" s="8">
        <f>IF($AA177="","",U177*T177)</f>
        <v/>
      </c>
      <c r="W177" s="8">
        <f>IF($AA177="","",V177+S177)</f>
        <v/>
      </c>
      <c r="X177" s="8">
        <f>IF($AA177="","",Y177-W177)</f>
        <v/>
      </c>
      <c r="Y177" s="8">
        <f>IF($AA177="","",R177+U177+P177)</f>
        <v/>
      </c>
      <c r="Z177" s="8">
        <f>IF($AA177="","",Y177-W177-N177)</f>
        <v/>
      </c>
      <c r="AA177" s="16">
        <f>IF(ROWS($AA$2:$AA177)&lt;=MAX('Per Line'!$AJ$2:$AJ$7001),MATCH(ROWS($AA$2:$AA177),'Per Line'!$AJ$2:$AJ$7001,0),"")</f>
        <v/>
      </c>
      <c r="AB177">
        <f>IF($AA177="","",C177&amp;"|"&amp;COUNTIF($C$2:$C177,C177))</f>
        <v/>
      </c>
    </row>
    <row r="178">
      <c r="A178">
        <f>IF($AA178="","",INDEX('Per Line'!$C$2:$C$7001,$AA178)&amp;"")</f>
        <v/>
      </c>
      <c r="B178" s="15" t="n"/>
      <c r="C178">
        <f>IF($AA178="","",IF(COUNTIF($I$2:$I$1301,I178)&lt;=Settings!$C$8,I178,I178&amp;" P"&amp;ROUNDUP(COUNTIF($I$2:$I178,I178)/Settings!$C$8,0)))</f>
        <v/>
      </c>
      <c r="D178">
        <f>IF($AA178="","",INDEX('Per Line'!$A$2:$A$7001,$AA178)&amp;"")</f>
        <v/>
      </c>
      <c r="E178">
        <f>IF($AA178="","",INDEX('Per Line'!$B$2:$B$7001,$AA178)&amp;"")</f>
        <v/>
      </c>
      <c r="F178">
        <f>IF($AA178="","",INDEX('Per Line'!$D$2:$D$7001,$AA178)&amp;"")</f>
        <v/>
      </c>
      <c r="G178" s="14">
        <f>IF($AA178="","",INDEX('Per Line'!$E$2:$E$7001,$AA178))</f>
        <v/>
      </c>
      <c r="H178">
        <f>IF($AA178="","",INDEX('Per Line'!$F$2:$F$7001,$AA178)&amp;"")</f>
        <v/>
      </c>
      <c r="I178">
        <f>IF($AA178="","",INDEX('Per Line'!$I$2:$I$7001,$AA178)&amp;"")</f>
        <v/>
      </c>
      <c r="J178">
        <f>IF($AA178="","",INDEX('Per Line'!$H$2:$H$7001,$AA178)&amp;"")</f>
        <v/>
      </c>
      <c r="K178">
        <f>IF($AA178="","",INDEX('Per Line'!$J$2:$J$7001,$AA178)&amp;"")</f>
        <v/>
      </c>
      <c r="L178">
        <f>IF($AA178="","",INDEX('Per Line'!$K$2:$K$7001,$AA178)&amp;"")</f>
        <v/>
      </c>
      <c r="M178">
        <f>IF($AA178="","",INDEX('Per Line'!$L$2:$L$7001,$AA178))</f>
        <v/>
      </c>
      <c r="N178" s="8">
        <f>IF($AA178="","",M178*Y178/100)</f>
        <v/>
      </c>
      <c r="O178">
        <f>IF($AA178="","",INDEX('Per Line'!$U$2:$U$7001,$AA178)&amp;"")</f>
        <v/>
      </c>
      <c r="P178" s="8">
        <f>IF($AA178="","",SUMIFS('Per Line'!$T$2:$T$7001,'Per Line'!$C$2:$C$7001,$A178,'Per Line'!$AL$2:$AL$7001,1))</f>
        <v/>
      </c>
      <c r="Q178">
        <f>IF($AA178="","",Settings!$C$7)</f>
        <v/>
      </c>
      <c r="R178" s="8">
        <f>IF($AA178="","",SUMIFS('Per Line'!$T$2:$T$7001,'Per Line'!$C$2:$C$7001,$A178,'Per Line'!$AK$2:$AK$7001,0,'Per Line'!$AL$2:$AL$7001,0))</f>
        <v/>
      </c>
      <c r="S178" s="8">
        <f>IF($AA178="","",R178*Q178)</f>
        <v/>
      </c>
      <c r="T178">
        <f>IF($AA178="","",Settings!$C$6)</f>
        <v/>
      </c>
      <c r="U178" s="8">
        <f>IF($AA178="","",SUMIFS('Per Line'!$T$2:$T$7001,'Per Line'!$C$2:$C$7001,$A178,'Per Line'!$AK$2:$AK$7001,1,'Per Line'!$AL$2:$AL$7001,0))</f>
        <v/>
      </c>
      <c r="V178" s="8">
        <f>IF($AA178="","",U178*T178)</f>
        <v/>
      </c>
      <c r="W178" s="8">
        <f>IF($AA178="","",V178+S178)</f>
        <v/>
      </c>
      <c r="X178" s="8">
        <f>IF($AA178="","",Y178-W178)</f>
        <v/>
      </c>
      <c r="Y178" s="8">
        <f>IF($AA178="","",R178+U178+P178)</f>
        <v/>
      </c>
      <c r="Z178" s="8">
        <f>IF($AA178="","",Y178-W178-N178)</f>
        <v/>
      </c>
      <c r="AA178" s="16">
        <f>IF(ROWS($AA$2:$AA178)&lt;=MAX('Per Line'!$AJ$2:$AJ$7001),MATCH(ROWS($AA$2:$AA178),'Per Line'!$AJ$2:$AJ$7001,0),"")</f>
        <v/>
      </c>
      <c r="AB178">
        <f>IF($AA178="","",C178&amp;"|"&amp;COUNTIF($C$2:$C178,C178))</f>
        <v/>
      </c>
    </row>
    <row r="179">
      <c r="A179">
        <f>IF($AA179="","",INDEX('Per Line'!$C$2:$C$7001,$AA179)&amp;"")</f>
        <v/>
      </c>
      <c r="B179" s="15" t="n"/>
      <c r="C179">
        <f>IF($AA179="","",IF(COUNTIF($I$2:$I$1301,I179)&lt;=Settings!$C$8,I179,I179&amp;" P"&amp;ROUNDUP(COUNTIF($I$2:$I179,I179)/Settings!$C$8,0)))</f>
        <v/>
      </c>
      <c r="D179">
        <f>IF($AA179="","",INDEX('Per Line'!$A$2:$A$7001,$AA179)&amp;"")</f>
        <v/>
      </c>
      <c r="E179">
        <f>IF($AA179="","",INDEX('Per Line'!$B$2:$B$7001,$AA179)&amp;"")</f>
        <v/>
      </c>
      <c r="F179">
        <f>IF($AA179="","",INDEX('Per Line'!$D$2:$D$7001,$AA179)&amp;"")</f>
        <v/>
      </c>
      <c r="G179" s="14">
        <f>IF($AA179="","",INDEX('Per Line'!$E$2:$E$7001,$AA179))</f>
        <v/>
      </c>
      <c r="H179">
        <f>IF($AA179="","",INDEX('Per Line'!$F$2:$F$7001,$AA179)&amp;"")</f>
        <v/>
      </c>
      <c r="I179">
        <f>IF($AA179="","",INDEX('Per Line'!$I$2:$I$7001,$AA179)&amp;"")</f>
        <v/>
      </c>
      <c r="J179">
        <f>IF($AA179="","",INDEX('Per Line'!$H$2:$H$7001,$AA179)&amp;"")</f>
        <v/>
      </c>
      <c r="K179">
        <f>IF($AA179="","",INDEX('Per Line'!$J$2:$J$7001,$AA179)&amp;"")</f>
        <v/>
      </c>
      <c r="L179">
        <f>IF($AA179="","",INDEX('Per Line'!$K$2:$K$7001,$AA179)&amp;"")</f>
        <v/>
      </c>
      <c r="M179">
        <f>IF($AA179="","",INDEX('Per Line'!$L$2:$L$7001,$AA179))</f>
        <v/>
      </c>
      <c r="N179" s="8">
        <f>IF($AA179="","",M179*Y179/100)</f>
        <v/>
      </c>
      <c r="O179">
        <f>IF($AA179="","",INDEX('Per Line'!$U$2:$U$7001,$AA179)&amp;"")</f>
        <v/>
      </c>
      <c r="P179" s="8">
        <f>IF($AA179="","",SUMIFS('Per Line'!$T$2:$T$7001,'Per Line'!$C$2:$C$7001,$A179,'Per Line'!$AL$2:$AL$7001,1))</f>
        <v/>
      </c>
      <c r="Q179">
        <f>IF($AA179="","",Settings!$C$7)</f>
        <v/>
      </c>
      <c r="R179" s="8">
        <f>IF($AA179="","",SUMIFS('Per Line'!$T$2:$T$7001,'Per Line'!$C$2:$C$7001,$A179,'Per Line'!$AK$2:$AK$7001,0,'Per Line'!$AL$2:$AL$7001,0))</f>
        <v/>
      </c>
      <c r="S179" s="8">
        <f>IF($AA179="","",R179*Q179)</f>
        <v/>
      </c>
      <c r="T179">
        <f>IF($AA179="","",Settings!$C$6)</f>
        <v/>
      </c>
      <c r="U179" s="8">
        <f>IF($AA179="","",SUMIFS('Per Line'!$T$2:$T$7001,'Per Line'!$C$2:$C$7001,$A179,'Per Line'!$AK$2:$AK$7001,1,'Per Line'!$AL$2:$AL$7001,0))</f>
        <v/>
      </c>
      <c r="V179" s="8">
        <f>IF($AA179="","",U179*T179)</f>
        <v/>
      </c>
      <c r="W179" s="8">
        <f>IF($AA179="","",V179+S179)</f>
        <v/>
      </c>
      <c r="X179" s="8">
        <f>IF($AA179="","",Y179-W179)</f>
        <v/>
      </c>
      <c r="Y179" s="8">
        <f>IF($AA179="","",R179+U179+P179)</f>
        <v/>
      </c>
      <c r="Z179" s="8">
        <f>IF($AA179="","",Y179-W179-N179)</f>
        <v/>
      </c>
      <c r="AA179" s="16">
        <f>IF(ROWS($AA$2:$AA179)&lt;=MAX('Per Line'!$AJ$2:$AJ$7001),MATCH(ROWS($AA$2:$AA179),'Per Line'!$AJ$2:$AJ$7001,0),"")</f>
        <v/>
      </c>
      <c r="AB179">
        <f>IF($AA179="","",C179&amp;"|"&amp;COUNTIF($C$2:$C179,C179))</f>
        <v/>
      </c>
    </row>
    <row r="180">
      <c r="A180">
        <f>IF($AA180="","",INDEX('Per Line'!$C$2:$C$7001,$AA180)&amp;"")</f>
        <v/>
      </c>
      <c r="B180" s="15" t="n"/>
      <c r="C180">
        <f>IF($AA180="","",IF(COUNTIF($I$2:$I$1301,I180)&lt;=Settings!$C$8,I180,I180&amp;" P"&amp;ROUNDUP(COUNTIF($I$2:$I180,I180)/Settings!$C$8,0)))</f>
        <v/>
      </c>
      <c r="D180">
        <f>IF($AA180="","",INDEX('Per Line'!$A$2:$A$7001,$AA180)&amp;"")</f>
        <v/>
      </c>
      <c r="E180">
        <f>IF($AA180="","",INDEX('Per Line'!$B$2:$B$7001,$AA180)&amp;"")</f>
        <v/>
      </c>
      <c r="F180">
        <f>IF($AA180="","",INDEX('Per Line'!$D$2:$D$7001,$AA180)&amp;"")</f>
        <v/>
      </c>
      <c r="G180" s="14">
        <f>IF($AA180="","",INDEX('Per Line'!$E$2:$E$7001,$AA180))</f>
        <v/>
      </c>
      <c r="H180">
        <f>IF($AA180="","",INDEX('Per Line'!$F$2:$F$7001,$AA180)&amp;"")</f>
        <v/>
      </c>
      <c r="I180">
        <f>IF($AA180="","",INDEX('Per Line'!$I$2:$I$7001,$AA180)&amp;"")</f>
        <v/>
      </c>
      <c r="J180">
        <f>IF($AA180="","",INDEX('Per Line'!$H$2:$H$7001,$AA180)&amp;"")</f>
        <v/>
      </c>
      <c r="K180">
        <f>IF($AA180="","",INDEX('Per Line'!$J$2:$J$7001,$AA180)&amp;"")</f>
        <v/>
      </c>
      <c r="L180">
        <f>IF($AA180="","",INDEX('Per Line'!$K$2:$K$7001,$AA180)&amp;"")</f>
        <v/>
      </c>
      <c r="M180">
        <f>IF($AA180="","",INDEX('Per Line'!$L$2:$L$7001,$AA180))</f>
        <v/>
      </c>
      <c r="N180" s="8">
        <f>IF($AA180="","",M180*Y180/100)</f>
        <v/>
      </c>
      <c r="O180">
        <f>IF($AA180="","",INDEX('Per Line'!$U$2:$U$7001,$AA180)&amp;"")</f>
        <v/>
      </c>
      <c r="P180" s="8">
        <f>IF($AA180="","",SUMIFS('Per Line'!$T$2:$T$7001,'Per Line'!$C$2:$C$7001,$A180,'Per Line'!$AL$2:$AL$7001,1))</f>
        <v/>
      </c>
      <c r="Q180">
        <f>IF($AA180="","",Settings!$C$7)</f>
        <v/>
      </c>
      <c r="R180" s="8">
        <f>IF($AA180="","",SUMIFS('Per Line'!$T$2:$T$7001,'Per Line'!$C$2:$C$7001,$A180,'Per Line'!$AK$2:$AK$7001,0,'Per Line'!$AL$2:$AL$7001,0))</f>
        <v/>
      </c>
      <c r="S180" s="8">
        <f>IF($AA180="","",R180*Q180)</f>
        <v/>
      </c>
      <c r="T180">
        <f>IF($AA180="","",Settings!$C$6)</f>
        <v/>
      </c>
      <c r="U180" s="8">
        <f>IF($AA180="","",SUMIFS('Per Line'!$T$2:$T$7001,'Per Line'!$C$2:$C$7001,$A180,'Per Line'!$AK$2:$AK$7001,1,'Per Line'!$AL$2:$AL$7001,0))</f>
        <v/>
      </c>
      <c r="V180" s="8">
        <f>IF($AA180="","",U180*T180)</f>
        <v/>
      </c>
      <c r="W180" s="8">
        <f>IF($AA180="","",V180+S180)</f>
        <v/>
      </c>
      <c r="X180" s="8">
        <f>IF($AA180="","",Y180-W180)</f>
        <v/>
      </c>
      <c r="Y180" s="8">
        <f>IF($AA180="","",R180+U180+P180)</f>
        <v/>
      </c>
      <c r="Z180" s="8">
        <f>IF($AA180="","",Y180-W180-N180)</f>
        <v/>
      </c>
      <c r="AA180" s="16">
        <f>IF(ROWS($AA$2:$AA180)&lt;=MAX('Per Line'!$AJ$2:$AJ$7001),MATCH(ROWS($AA$2:$AA180),'Per Line'!$AJ$2:$AJ$7001,0),"")</f>
        <v/>
      </c>
      <c r="AB180">
        <f>IF($AA180="","",C180&amp;"|"&amp;COUNTIF($C$2:$C180,C180))</f>
        <v/>
      </c>
    </row>
    <row r="181">
      <c r="A181">
        <f>IF($AA181="","",INDEX('Per Line'!$C$2:$C$7001,$AA181)&amp;"")</f>
        <v/>
      </c>
      <c r="B181" s="15" t="n"/>
      <c r="C181">
        <f>IF($AA181="","",IF(COUNTIF($I$2:$I$1301,I181)&lt;=Settings!$C$8,I181,I181&amp;" P"&amp;ROUNDUP(COUNTIF($I$2:$I181,I181)/Settings!$C$8,0)))</f>
        <v/>
      </c>
      <c r="D181">
        <f>IF($AA181="","",INDEX('Per Line'!$A$2:$A$7001,$AA181)&amp;"")</f>
        <v/>
      </c>
      <c r="E181">
        <f>IF($AA181="","",INDEX('Per Line'!$B$2:$B$7001,$AA181)&amp;"")</f>
        <v/>
      </c>
      <c r="F181">
        <f>IF($AA181="","",INDEX('Per Line'!$D$2:$D$7001,$AA181)&amp;"")</f>
        <v/>
      </c>
      <c r="G181" s="14">
        <f>IF($AA181="","",INDEX('Per Line'!$E$2:$E$7001,$AA181))</f>
        <v/>
      </c>
      <c r="H181">
        <f>IF($AA181="","",INDEX('Per Line'!$F$2:$F$7001,$AA181)&amp;"")</f>
        <v/>
      </c>
      <c r="I181">
        <f>IF($AA181="","",INDEX('Per Line'!$I$2:$I$7001,$AA181)&amp;"")</f>
        <v/>
      </c>
      <c r="J181">
        <f>IF($AA181="","",INDEX('Per Line'!$H$2:$H$7001,$AA181)&amp;"")</f>
        <v/>
      </c>
      <c r="K181">
        <f>IF($AA181="","",INDEX('Per Line'!$J$2:$J$7001,$AA181)&amp;"")</f>
        <v/>
      </c>
      <c r="L181">
        <f>IF($AA181="","",INDEX('Per Line'!$K$2:$K$7001,$AA181)&amp;"")</f>
        <v/>
      </c>
      <c r="M181">
        <f>IF($AA181="","",INDEX('Per Line'!$L$2:$L$7001,$AA181))</f>
        <v/>
      </c>
      <c r="N181" s="8">
        <f>IF($AA181="","",M181*Y181/100)</f>
        <v/>
      </c>
      <c r="O181">
        <f>IF($AA181="","",INDEX('Per Line'!$U$2:$U$7001,$AA181)&amp;"")</f>
        <v/>
      </c>
      <c r="P181" s="8">
        <f>IF($AA181="","",SUMIFS('Per Line'!$T$2:$T$7001,'Per Line'!$C$2:$C$7001,$A181,'Per Line'!$AL$2:$AL$7001,1))</f>
        <v/>
      </c>
      <c r="Q181">
        <f>IF($AA181="","",Settings!$C$7)</f>
        <v/>
      </c>
      <c r="R181" s="8">
        <f>IF($AA181="","",SUMIFS('Per Line'!$T$2:$T$7001,'Per Line'!$C$2:$C$7001,$A181,'Per Line'!$AK$2:$AK$7001,0,'Per Line'!$AL$2:$AL$7001,0))</f>
        <v/>
      </c>
      <c r="S181" s="8">
        <f>IF($AA181="","",R181*Q181)</f>
        <v/>
      </c>
      <c r="T181">
        <f>IF($AA181="","",Settings!$C$6)</f>
        <v/>
      </c>
      <c r="U181" s="8">
        <f>IF($AA181="","",SUMIFS('Per Line'!$T$2:$T$7001,'Per Line'!$C$2:$C$7001,$A181,'Per Line'!$AK$2:$AK$7001,1,'Per Line'!$AL$2:$AL$7001,0))</f>
        <v/>
      </c>
      <c r="V181" s="8">
        <f>IF($AA181="","",U181*T181)</f>
        <v/>
      </c>
      <c r="W181" s="8">
        <f>IF($AA181="","",V181+S181)</f>
        <v/>
      </c>
      <c r="X181" s="8">
        <f>IF($AA181="","",Y181-W181)</f>
        <v/>
      </c>
      <c r="Y181" s="8">
        <f>IF($AA181="","",R181+U181+P181)</f>
        <v/>
      </c>
      <c r="Z181" s="8">
        <f>IF($AA181="","",Y181-W181-N181)</f>
        <v/>
      </c>
      <c r="AA181" s="16">
        <f>IF(ROWS($AA$2:$AA181)&lt;=MAX('Per Line'!$AJ$2:$AJ$7001),MATCH(ROWS($AA$2:$AA181),'Per Line'!$AJ$2:$AJ$7001,0),"")</f>
        <v/>
      </c>
      <c r="AB181">
        <f>IF($AA181="","",C181&amp;"|"&amp;COUNTIF($C$2:$C181,C181))</f>
        <v/>
      </c>
    </row>
    <row r="182">
      <c r="A182">
        <f>IF($AA182="","",INDEX('Per Line'!$C$2:$C$7001,$AA182)&amp;"")</f>
        <v/>
      </c>
      <c r="B182" s="15" t="n"/>
      <c r="C182">
        <f>IF($AA182="","",IF(COUNTIF($I$2:$I$1301,I182)&lt;=Settings!$C$8,I182,I182&amp;" P"&amp;ROUNDUP(COUNTIF($I$2:$I182,I182)/Settings!$C$8,0)))</f>
        <v/>
      </c>
      <c r="D182">
        <f>IF($AA182="","",INDEX('Per Line'!$A$2:$A$7001,$AA182)&amp;"")</f>
        <v/>
      </c>
      <c r="E182">
        <f>IF($AA182="","",INDEX('Per Line'!$B$2:$B$7001,$AA182)&amp;"")</f>
        <v/>
      </c>
      <c r="F182">
        <f>IF($AA182="","",INDEX('Per Line'!$D$2:$D$7001,$AA182)&amp;"")</f>
        <v/>
      </c>
      <c r="G182" s="14">
        <f>IF($AA182="","",INDEX('Per Line'!$E$2:$E$7001,$AA182))</f>
        <v/>
      </c>
      <c r="H182">
        <f>IF($AA182="","",INDEX('Per Line'!$F$2:$F$7001,$AA182)&amp;"")</f>
        <v/>
      </c>
      <c r="I182">
        <f>IF($AA182="","",INDEX('Per Line'!$I$2:$I$7001,$AA182)&amp;"")</f>
        <v/>
      </c>
      <c r="J182">
        <f>IF($AA182="","",INDEX('Per Line'!$H$2:$H$7001,$AA182)&amp;"")</f>
        <v/>
      </c>
      <c r="K182">
        <f>IF($AA182="","",INDEX('Per Line'!$J$2:$J$7001,$AA182)&amp;"")</f>
        <v/>
      </c>
      <c r="L182">
        <f>IF($AA182="","",INDEX('Per Line'!$K$2:$K$7001,$AA182)&amp;"")</f>
        <v/>
      </c>
      <c r="M182">
        <f>IF($AA182="","",INDEX('Per Line'!$L$2:$L$7001,$AA182))</f>
        <v/>
      </c>
      <c r="N182" s="8">
        <f>IF($AA182="","",M182*Y182/100)</f>
        <v/>
      </c>
      <c r="O182">
        <f>IF($AA182="","",INDEX('Per Line'!$U$2:$U$7001,$AA182)&amp;"")</f>
        <v/>
      </c>
      <c r="P182" s="8">
        <f>IF($AA182="","",SUMIFS('Per Line'!$T$2:$T$7001,'Per Line'!$C$2:$C$7001,$A182,'Per Line'!$AL$2:$AL$7001,1))</f>
        <v/>
      </c>
      <c r="Q182">
        <f>IF($AA182="","",Settings!$C$7)</f>
        <v/>
      </c>
      <c r="R182" s="8">
        <f>IF($AA182="","",SUMIFS('Per Line'!$T$2:$T$7001,'Per Line'!$C$2:$C$7001,$A182,'Per Line'!$AK$2:$AK$7001,0,'Per Line'!$AL$2:$AL$7001,0))</f>
        <v/>
      </c>
      <c r="S182" s="8">
        <f>IF($AA182="","",R182*Q182)</f>
        <v/>
      </c>
      <c r="T182">
        <f>IF($AA182="","",Settings!$C$6)</f>
        <v/>
      </c>
      <c r="U182" s="8">
        <f>IF($AA182="","",SUMIFS('Per Line'!$T$2:$T$7001,'Per Line'!$C$2:$C$7001,$A182,'Per Line'!$AK$2:$AK$7001,1,'Per Line'!$AL$2:$AL$7001,0))</f>
        <v/>
      </c>
      <c r="V182" s="8">
        <f>IF($AA182="","",U182*T182)</f>
        <v/>
      </c>
      <c r="W182" s="8">
        <f>IF($AA182="","",V182+S182)</f>
        <v/>
      </c>
      <c r="X182" s="8">
        <f>IF($AA182="","",Y182-W182)</f>
        <v/>
      </c>
      <c r="Y182" s="8">
        <f>IF($AA182="","",R182+U182+P182)</f>
        <v/>
      </c>
      <c r="Z182" s="8">
        <f>IF($AA182="","",Y182-W182-N182)</f>
        <v/>
      </c>
      <c r="AA182" s="16">
        <f>IF(ROWS($AA$2:$AA182)&lt;=MAX('Per Line'!$AJ$2:$AJ$7001),MATCH(ROWS($AA$2:$AA182),'Per Line'!$AJ$2:$AJ$7001,0),"")</f>
        <v/>
      </c>
      <c r="AB182">
        <f>IF($AA182="","",C182&amp;"|"&amp;COUNTIF($C$2:$C182,C182))</f>
        <v/>
      </c>
    </row>
    <row r="183">
      <c r="A183">
        <f>IF($AA183="","",INDEX('Per Line'!$C$2:$C$7001,$AA183)&amp;"")</f>
        <v/>
      </c>
      <c r="B183" s="15" t="n"/>
      <c r="C183">
        <f>IF($AA183="","",IF(COUNTIF($I$2:$I$1301,I183)&lt;=Settings!$C$8,I183,I183&amp;" P"&amp;ROUNDUP(COUNTIF($I$2:$I183,I183)/Settings!$C$8,0)))</f>
        <v/>
      </c>
      <c r="D183">
        <f>IF($AA183="","",INDEX('Per Line'!$A$2:$A$7001,$AA183)&amp;"")</f>
        <v/>
      </c>
      <c r="E183">
        <f>IF($AA183="","",INDEX('Per Line'!$B$2:$B$7001,$AA183)&amp;"")</f>
        <v/>
      </c>
      <c r="F183">
        <f>IF($AA183="","",INDEX('Per Line'!$D$2:$D$7001,$AA183)&amp;"")</f>
        <v/>
      </c>
      <c r="G183" s="14">
        <f>IF($AA183="","",INDEX('Per Line'!$E$2:$E$7001,$AA183))</f>
        <v/>
      </c>
      <c r="H183">
        <f>IF($AA183="","",INDEX('Per Line'!$F$2:$F$7001,$AA183)&amp;"")</f>
        <v/>
      </c>
      <c r="I183">
        <f>IF($AA183="","",INDEX('Per Line'!$I$2:$I$7001,$AA183)&amp;"")</f>
        <v/>
      </c>
      <c r="J183">
        <f>IF($AA183="","",INDEX('Per Line'!$H$2:$H$7001,$AA183)&amp;"")</f>
        <v/>
      </c>
      <c r="K183">
        <f>IF($AA183="","",INDEX('Per Line'!$J$2:$J$7001,$AA183)&amp;"")</f>
        <v/>
      </c>
      <c r="L183">
        <f>IF($AA183="","",INDEX('Per Line'!$K$2:$K$7001,$AA183)&amp;"")</f>
        <v/>
      </c>
      <c r="M183">
        <f>IF($AA183="","",INDEX('Per Line'!$L$2:$L$7001,$AA183))</f>
        <v/>
      </c>
      <c r="N183" s="8">
        <f>IF($AA183="","",M183*Y183/100)</f>
        <v/>
      </c>
      <c r="O183">
        <f>IF($AA183="","",INDEX('Per Line'!$U$2:$U$7001,$AA183)&amp;"")</f>
        <v/>
      </c>
      <c r="P183" s="8">
        <f>IF($AA183="","",SUMIFS('Per Line'!$T$2:$T$7001,'Per Line'!$C$2:$C$7001,$A183,'Per Line'!$AL$2:$AL$7001,1))</f>
        <v/>
      </c>
      <c r="Q183">
        <f>IF($AA183="","",Settings!$C$7)</f>
        <v/>
      </c>
      <c r="R183" s="8">
        <f>IF($AA183="","",SUMIFS('Per Line'!$T$2:$T$7001,'Per Line'!$C$2:$C$7001,$A183,'Per Line'!$AK$2:$AK$7001,0,'Per Line'!$AL$2:$AL$7001,0))</f>
        <v/>
      </c>
      <c r="S183" s="8">
        <f>IF($AA183="","",R183*Q183)</f>
        <v/>
      </c>
      <c r="T183">
        <f>IF($AA183="","",Settings!$C$6)</f>
        <v/>
      </c>
      <c r="U183" s="8">
        <f>IF($AA183="","",SUMIFS('Per Line'!$T$2:$T$7001,'Per Line'!$C$2:$C$7001,$A183,'Per Line'!$AK$2:$AK$7001,1,'Per Line'!$AL$2:$AL$7001,0))</f>
        <v/>
      </c>
      <c r="V183" s="8">
        <f>IF($AA183="","",U183*T183)</f>
        <v/>
      </c>
      <c r="W183" s="8">
        <f>IF($AA183="","",V183+S183)</f>
        <v/>
      </c>
      <c r="X183" s="8">
        <f>IF($AA183="","",Y183-W183)</f>
        <v/>
      </c>
      <c r="Y183" s="8">
        <f>IF($AA183="","",R183+U183+P183)</f>
        <v/>
      </c>
      <c r="Z183" s="8">
        <f>IF($AA183="","",Y183-W183-N183)</f>
        <v/>
      </c>
      <c r="AA183" s="16">
        <f>IF(ROWS($AA$2:$AA183)&lt;=MAX('Per Line'!$AJ$2:$AJ$7001),MATCH(ROWS($AA$2:$AA183),'Per Line'!$AJ$2:$AJ$7001,0),"")</f>
        <v/>
      </c>
      <c r="AB183">
        <f>IF($AA183="","",C183&amp;"|"&amp;COUNTIF($C$2:$C183,C183))</f>
        <v/>
      </c>
    </row>
    <row r="184">
      <c r="A184">
        <f>IF($AA184="","",INDEX('Per Line'!$C$2:$C$7001,$AA184)&amp;"")</f>
        <v/>
      </c>
      <c r="B184" s="15" t="n"/>
      <c r="C184">
        <f>IF($AA184="","",IF(COUNTIF($I$2:$I$1301,I184)&lt;=Settings!$C$8,I184,I184&amp;" P"&amp;ROUNDUP(COUNTIF($I$2:$I184,I184)/Settings!$C$8,0)))</f>
        <v/>
      </c>
      <c r="D184">
        <f>IF($AA184="","",INDEX('Per Line'!$A$2:$A$7001,$AA184)&amp;"")</f>
        <v/>
      </c>
      <c r="E184">
        <f>IF($AA184="","",INDEX('Per Line'!$B$2:$B$7001,$AA184)&amp;"")</f>
        <v/>
      </c>
      <c r="F184">
        <f>IF($AA184="","",INDEX('Per Line'!$D$2:$D$7001,$AA184)&amp;"")</f>
        <v/>
      </c>
      <c r="G184" s="14">
        <f>IF($AA184="","",INDEX('Per Line'!$E$2:$E$7001,$AA184))</f>
        <v/>
      </c>
      <c r="H184">
        <f>IF($AA184="","",INDEX('Per Line'!$F$2:$F$7001,$AA184)&amp;"")</f>
        <v/>
      </c>
      <c r="I184">
        <f>IF($AA184="","",INDEX('Per Line'!$I$2:$I$7001,$AA184)&amp;"")</f>
        <v/>
      </c>
      <c r="J184">
        <f>IF($AA184="","",INDEX('Per Line'!$H$2:$H$7001,$AA184)&amp;"")</f>
        <v/>
      </c>
      <c r="K184">
        <f>IF($AA184="","",INDEX('Per Line'!$J$2:$J$7001,$AA184)&amp;"")</f>
        <v/>
      </c>
      <c r="L184">
        <f>IF($AA184="","",INDEX('Per Line'!$K$2:$K$7001,$AA184)&amp;"")</f>
        <v/>
      </c>
      <c r="M184">
        <f>IF($AA184="","",INDEX('Per Line'!$L$2:$L$7001,$AA184))</f>
        <v/>
      </c>
      <c r="N184" s="8">
        <f>IF($AA184="","",M184*Y184/100)</f>
        <v/>
      </c>
      <c r="O184">
        <f>IF($AA184="","",INDEX('Per Line'!$U$2:$U$7001,$AA184)&amp;"")</f>
        <v/>
      </c>
      <c r="P184" s="8">
        <f>IF($AA184="","",SUMIFS('Per Line'!$T$2:$T$7001,'Per Line'!$C$2:$C$7001,$A184,'Per Line'!$AL$2:$AL$7001,1))</f>
        <v/>
      </c>
      <c r="Q184">
        <f>IF($AA184="","",Settings!$C$7)</f>
        <v/>
      </c>
      <c r="R184" s="8">
        <f>IF($AA184="","",SUMIFS('Per Line'!$T$2:$T$7001,'Per Line'!$C$2:$C$7001,$A184,'Per Line'!$AK$2:$AK$7001,0,'Per Line'!$AL$2:$AL$7001,0))</f>
        <v/>
      </c>
      <c r="S184" s="8">
        <f>IF($AA184="","",R184*Q184)</f>
        <v/>
      </c>
      <c r="T184">
        <f>IF($AA184="","",Settings!$C$6)</f>
        <v/>
      </c>
      <c r="U184" s="8">
        <f>IF($AA184="","",SUMIFS('Per Line'!$T$2:$T$7001,'Per Line'!$C$2:$C$7001,$A184,'Per Line'!$AK$2:$AK$7001,1,'Per Line'!$AL$2:$AL$7001,0))</f>
        <v/>
      </c>
      <c r="V184" s="8">
        <f>IF($AA184="","",U184*T184)</f>
        <v/>
      </c>
      <c r="W184" s="8">
        <f>IF($AA184="","",V184+S184)</f>
        <v/>
      </c>
      <c r="X184" s="8">
        <f>IF($AA184="","",Y184-W184)</f>
        <v/>
      </c>
      <c r="Y184" s="8">
        <f>IF($AA184="","",R184+U184+P184)</f>
        <v/>
      </c>
      <c r="Z184" s="8">
        <f>IF($AA184="","",Y184-W184-N184)</f>
        <v/>
      </c>
      <c r="AA184" s="16">
        <f>IF(ROWS($AA$2:$AA184)&lt;=MAX('Per Line'!$AJ$2:$AJ$7001),MATCH(ROWS($AA$2:$AA184),'Per Line'!$AJ$2:$AJ$7001,0),"")</f>
        <v/>
      </c>
      <c r="AB184">
        <f>IF($AA184="","",C184&amp;"|"&amp;COUNTIF($C$2:$C184,C184))</f>
        <v/>
      </c>
    </row>
    <row r="185">
      <c r="A185">
        <f>IF($AA185="","",INDEX('Per Line'!$C$2:$C$7001,$AA185)&amp;"")</f>
        <v/>
      </c>
      <c r="B185" s="15" t="n"/>
      <c r="C185">
        <f>IF($AA185="","",IF(COUNTIF($I$2:$I$1301,I185)&lt;=Settings!$C$8,I185,I185&amp;" P"&amp;ROUNDUP(COUNTIF($I$2:$I185,I185)/Settings!$C$8,0)))</f>
        <v/>
      </c>
      <c r="D185">
        <f>IF($AA185="","",INDEX('Per Line'!$A$2:$A$7001,$AA185)&amp;"")</f>
        <v/>
      </c>
      <c r="E185">
        <f>IF($AA185="","",INDEX('Per Line'!$B$2:$B$7001,$AA185)&amp;"")</f>
        <v/>
      </c>
      <c r="F185">
        <f>IF($AA185="","",INDEX('Per Line'!$D$2:$D$7001,$AA185)&amp;"")</f>
        <v/>
      </c>
      <c r="G185" s="14">
        <f>IF($AA185="","",INDEX('Per Line'!$E$2:$E$7001,$AA185))</f>
        <v/>
      </c>
      <c r="H185">
        <f>IF($AA185="","",INDEX('Per Line'!$F$2:$F$7001,$AA185)&amp;"")</f>
        <v/>
      </c>
      <c r="I185">
        <f>IF($AA185="","",INDEX('Per Line'!$I$2:$I$7001,$AA185)&amp;"")</f>
        <v/>
      </c>
      <c r="J185">
        <f>IF($AA185="","",INDEX('Per Line'!$H$2:$H$7001,$AA185)&amp;"")</f>
        <v/>
      </c>
      <c r="K185">
        <f>IF($AA185="","",INDEX('Per Line'!$J$2:$J$7001,$AA185)&amp;"")</f>
        <v/>
      </c>
      <c r="L185">
        <f>IF($AA185="","",INDEX('Per Line'!$K$2:$K$7001,$AA185)&amp;"")</f>
        <v/>
      </c>
      <c r="M185">
        <f>IF($AA185="","",INDEX('Per Line'!$L$2:$L$7001,$AA185))</f>
        <v/>
      </c>
      <c r="N185" s="8">
        <f>IF($AA185="","",M185*Y185/100)</f>
        <v/>
      </c>
      <c r="O185">
        <f>IF($AA185="","",INDEX('Per Line'!$U$2:$U$7001,$AA185)&amp;"")</f>
        <v/>
      </c>
      <c r="P185" s="8">
        <f>IF($AA185="","",SUMIFS('Per Line'!$T$2:$T$7001,'Per Line'!$C$2:$C$7001,$A185,'Per Line'!$AL$2:$AL$7001,1))</f>
        <v/>
      </c>
      <c r="Q185">
        <f>IF($AA185="","",Settings!$C$7)</f>
        <v/>
      </c>
      <c r="R185" s="8">
        <f>IF($AA185="","",SUMIFS('Per Line'!$T$2:$T$7001,'Per Line'!$C$2:$C$7001,$A185,'Per Line'!$AK$2:$AK$7001,0,'Per Line'!$AL$2:$AL$7001,0))</f>
        <v/>
      </c>
      <c r="S185" s="8">
        <f>IF($AA185="","",R185*Q185)</f>
        <v/>
      </c>
      <c r="T185">
        <f>IF($AA185="","",Settings!$C$6)</f>
        <v/>
      </c>
      <c r="U185" s="8">
        <f>IF($AA185="","",SUMIFS('Per Line'!$T$2:$T$7001,'Per Line'!$C$2:$C$7001,$A185,'Per Line'!$AK$2:$AK$7001,1,'Per Line'!$AL$2:$AL$7001,0))</f>
        <v/>
      </c>
      <c r="V185" s="8">
        <f>IF($AA185="","",U185*T185)</f>
        <v/>
      </c>
      <c r="W185" s="8">
        <f>IF($AA185="","",V185+S185)</f>
        <v/>
      </c>
      <c r="X185" s="8">
        <f>IF($AA185="","",Y185-W185)</f>
        <v/>
      </c>
      <c r="Y185" s="8">
        <f>IF($AA185="","",R185+U185+P185)</f>
        <v/>
      </c>
      <c r="Z185" s="8">
        <f>IF($AA185="","",Y185-W185-N185)</f>
        <v/>
      </c>
      <c r="AA185" s="16">
        <f>IF(ROWS($AA$2:$AA185)&lt;=MAX('Per Line'!$AJ$2:$AJ$7001),MATCH(ROWS($AA$2:$AA185),'Per Line'!$AJ$2:$AJ$7001,0),"")</f>
        <v/>
      </c>
      <c r="AB185">
        <f>IF($AA185="","",C185&amp;"|"&amp;COUNTIF($C$2:$C185,C185))</f>
        <v/>
      </c>
    </row>
    <row r="186">
      <c r="A186">
        <f>IF($AA186="","",INDEX('Per Line'!$C$2:$C$7001,$AA186)&amp;"")</f>
        <v/>
      </c>
      <c r="B186" s="15" t="n"/>
      <c r="C186">
        <f>IF($AA186="","",IF(COUNTIF($I$2:$I$1301,I186)&lt;=Settings!$C$8,I186,I186&amp;" P"&amp;ROUNDUP(COUNTIF($I$2:$I186,I186)/Settings!$C$8,0)))</f>
        <v/>
      </c>
      <c r="D186">
        <f>IF($AA186="","",INDEX('Per Line'!$A$2:$A$7001,$AA186)&amp;"")</f>
        <v/>
      </c>
      <c r="E186">
        <f>IF($AA186="","",INDEX('Per Line'!$B$2:$B$7001,$AA186)&amp;"")</f>
        <v/>
      </c>
      <c r="F186">
        <f>IF($AA186="","",INDEX('Per Line'!$D$2:$D$7001,$AA186)&amp;"")</f>
        <v/>
      </c>
      <c r="G186" s="14">
        <f>IF($AA186="","",INDEX('Per Line'!$E$2:$E$7001,$AA186))</f>
        <v/>
      </c>
      <c r="H186">
        <f>IF($AA186="","",INDEX('Per Line'!$F$2:$F$7001,$AA186)&amp;"")</f>
        <v/>
      </c>
      <c r="I186">
        <f>IF($AA186="","",INDEX('Per Line'!$I$2:$I$7001,$AA186)&amp;"")</f>
        <v/>
      </c>
      <c r="J186">
        <f>IF($AA186="","",INDEX('Per Line'!$H$2:$H$7001,$AA186)&amp;"")</f>
        <v/>
      </c>
      <c r="K186">
        <f>IF($AA186="","",INDEX('Per Line'!$J$2:$J$7001,$AA186)&amp;"")</f>
        <v/>
      </c>
      <c r="L186">
        <f>IF($AA186="","",INDEX('Per Line'!$K$2:$K$7001,$AA186)&amp;"")</f>
        <v/>
      </c>
      <c r="M186">
        <f>IF($AA186="","",INDEX('Per Line'!$L$2:$L$7001,$AA186))</f>
        <v/>
      </c>
      <c r="N186" s="8">
        <f>IF($AA186="","",M186*Y186/100)</f>
        <v/>
      </c>
      <c r="O186">
        <f>IF($AA186="","",INDEX('Per Line'!$U$2:$U$7001,$AA186)&amp;"")</f>
        <v/>
      </c>
      <c r="P186" s="8">
        <f>IF($AA186="","",SUMIFS('Per Line'!$T$2:$T$7001,'Per Line'!$C$2:$C$7001,$A186,'Per Line'!$AL$2:$AL$7001,1))</f>
        <v/>
      </c>
      <c r="Q186">
        <f>IF($AA186="","",Settings!$C$7)</f>
        <v/>
      </c>
      <c r="R186" s="8">
        <f>IF($AA186="","",SUMIFS('Per Line'!$T$2:$T$7001,'Per Line'!$C$2:$C$7001,$A186,'Per Line'!$AK$2:$AK$7001,0,'Per Line'!$AL$2:$AL$7001,0))</f>
        <v/>
      </c>
      <c r="S186" s="8">
        <f>IF($AA186="","",R186*Q186)</f>
        <v/>
      </c>
      <c r="T186">
        <f>IF($AA186="","",Settings!$C$6)</f>
        <v/>
      </c>
      <c r="U186" s="8">
        <f>IF($AA186="","",SUMIFS('Per Line'!$T$2:$T$7001,'Per Line'!$C$2:$C$7001,$A186,'Per Line'!$AK$2:$AK$7001,1,'Per Line'!$AL$2:$AL$7001,0))</f>
        <v/>
      </c>
      <c r="V186" s="8">
        <f>IF($AA186="","",U186*T186)</f>
        <v/>
      </c>
      <c r="W186" s="8">
        <f>IF($AA186="","",V186+S186)</f>
        <v/>
      </c>
      <c r="X186" s="8">
        <f>IF($AA186="","",Y186-W186)</f>
        <v/>
      </c>
      <c r="Y186" s="8">
        <f>IF($AA186="","",R186+U186+P186)</f>
        <v/>
      </c>
      <c r="Z186" s="8">
        <f>IF($AA186="","",Y186-W186-N186)</f>
        <v/>
      </c>
      <c r="AA186" s="16">
        <f>IF(ROWS($AA$2:$AA186)&lt;=MAX('Per Line'!$AJ$2:$AJ$7001),MATCH(ROWS($AA$2:$AA186),'Per Line'!$AJ$2:$AJ$7001,0),"")</f>
        <v/>
      </c>
      <c r="AB186">
        <f>IF($AA186="","",C186&amp;"|"&amp;COUNTIF($C$2:$C186,C186))</f>
        <v/>
      </c>
    </row>
    <row r="187">
      <c r="A187">
        <f>IF($AA187="","",INDEX('Per Line'!$C$2:$C$7001,$AA187)&amp;"")</f>
        <v/>
      </c>
      <c r="B187" s="15" t="n"/>
      <c r="C187">
        <f>IF($AA187="","",IF(COUNTIF($I$2:$I$1301,I187)&lt;=Settings!$C$8,I187,I187&amp;" P"&amp;ROUNDUP(COUNTIF($I$2:$I187,I187)/Settings!$C$8,0)))</f>
        <v/>
      </c>
      <c r="D187">
        <f>IF($AA187="","",INDEX('Per Line'!$A$2:$A$7001,$AA187)&amp;"")</f>
        <v/>
      </c>
      <c r="E187">
        <f>IF($AA187="","",INDEX('Per Line'!$B$2:$B$7001,$AA187)&amp;"")</f>
        <v/>
      </c>
      <c r="F187">
        <f>IF($AA187="","",INDEX('Per Line'!$D$2:$D$7001,$AA187)&amp;"")</f>
        <v/>
      </c>
      <c r="G187" s="14">
        <f>IF($AA187="","",INDEX('Per Line'!$E$2:$E$7001,$AA187))</f>
        <v/>
      </c>
      <c r="H187">
        <f>IF($AA187="","",INDEX('Per Line'!$F$2:$F$7001,$AA187)&amp;"")</f>
        <v/>
      </c>
      <c r="I187">
        <f>IF($AA187="","",INDEX('Per Line'!$I$2:$I$7001,$AA187)&amp;"")</f>
        <v/>
      </c>
      <c r="J187">
        <f>IF($AA187="","",INDEX('Per Line'!$H$2:$H$7001,$AA187)&amp;"")</f>
        <v/>
      </c>
      <c r="K187">
        <f>IF($AA187="","",INDEX('Per Line'!$J$2:$J$7001,$AA187)&amp;"")</f>
        <v/>
      </c>
      <c r="L187">
        <f>IF($AA187="","",INDEX('Per Line'!$K$2:$K$7001,$AA187)&amp;"")</f>
        <v/>
      </c>
      <c r="M187">
        <f>IF($AA187="","",INDEX('Per Line'!$L$2:$L$7001,$AA187))</f>
        <v/>
      </c>
      <c r="N187" s="8">
        <f>IF($AA187="","",M187*Y187/100)</f>
        <v/>
      </c>
      <c r="O187">
        <f>IF($AA187="","",INDEX('Per Line'!$U$2:$U$7001,$AA187)&amp;"")</f>
        <v/>
      </c>
      <c r="P187" s="8">
        <f>IF($AA187="","",SUMIFS('Per Line'!$T$2:$T$7001,'Per Line'!$C$2:$C$7001,$A187,'Per Line'!$AL$2:$AL$7001,1))</f>
        <v/>
      </c>
      <c r="Q187">
        <f>IF($AA187="","",Settings!$C$7)</f>
        <v/>
      </c>
      <c r="R187" s="8">
        <f>IF($AA187="","",SUMIFS('Per Line'!$T$2:$T$7001,'Per Line'!$C$2:$C$7001,$A187,'Per Line'!$AK$2:$AK$7001,0,'Per Line'!$AL$2:$AL$7001,0))</f>
        <v/>
      </c>
      <c r="S187" s="8">
        <f>IF($AA187="","",R187*Q187)</f>
        <v/>
      </c>
      <c r="T187">
        <f>IF($AA187="","",Settings!$C$6)</f>
        <v/>
      </c>
      <c r="U187" s="8">
        <f>IF($AA187="","",SUMIFS('Per Line'!$T$2:$T$7001,'Per Line'!$C$2:$C$7001,$A187,'Per Line'!$AK$2:$AK$7001,1,'Per Line'!$AL$2:$AL$7001,0))</f>
        <v/>
      </c>
      <c r="V187" s="8">
        <f>IF($AA187="","",U187*T187)</f>
        <v/>
      </c>
      <c r="W187" s="8">
        <f>IF($AA187="","",V187+S187)</f>
        <v/>
      </c>
      <c r="X187" s="8">
        <f>IF($AA187="","",Y187-W187)</f>
        <v/>
      </c>
      <c r="Y187" s="8">
        <f>IF($AA187="","",R187+U187+P187)</f>
        <v/>
      </c>
      <c r="Z187" s="8">
        <f>IF($AA187="","",Y187-W187-N187)</f>
        <v/>
      </c>
      <c r="AA187" s="16">
        <f>IF(ROWS($AA$2:$AA187)&lt;=MAX('Per Line'!$AJ$2:$AJ$7001),MATCH(ROWS($AA$2:$AA187),'Per Line'!$AJ$2:$AJ$7001,0),"")</f>
        <v/>
      </c>
      <c r="AB187">
        <f>IF($AA187="","",C187&amp;"|"&amp;COUNTIF($C$2:$C187,C187))</f>
        <v/>
      </c>
    </row>
    <row r="188">
      <c r="A188">
        <f>IF($AA188="","",INDEX('Per Line'!$C$2:$C$7001,$AA188)&amp;"")</f>
        <v/>
      </c>
      <c r="B188" s="15" t="n"/>
      <c r="C188">
        <f>IF($AA188="","",IF(COUNTIF($I$2:$I$1301,I188)&lt;=Settings!$C$8,I188,I188&amp;" P"&amp;ROUNDUP(COUNTIF($I$2:$I188,I188)/Settings!$C$8,0)))</f>
        <v/>
      </c>
      <c r="D188">
        <f>IF($AA188="","",INDEX('Per Line'!$A$2:$A$7001,$AA188)&amp;"")</f>
        <v/>
      </c>
      <c r="E188">
        <f>IF($AA188="","",INDEX('Per Line'!$B$2:$B$7001,$AA188)&amp;"")</f>
        <v/>
      </c>
      <c r="F188">
        <f>IF($AA188="","",INDEX('Per Line'!$D$2:$D$7001,$AA188)&amp;"")</f>
        <v/>
      </c>
      <c r="G188" s="14">
        <f>IF($AA188="","",INDEX('Per Line'!$E$2:$E$7001,$AA188))</f>
        <v/>
      </c>
      <c r="H188">
        <f>IF($AA188="","",INDEX('Per Line'!$F$2:$F$7001,$AA188)&amp;"")</f>
        <v/>
      </c>
      <c r="I188">
        <f>IF($AA188="","",INDEX('Per Line'!$I$2:$I$7001,$AA188)&amp;"")</f>
        <v/>
      </c>
      <c r="J188">
        <f>IF($AA188="","",INDEX('Per Line'!$H$2:$H$7001,$AA188)&amp;"")</f>
        <v/>
      </c>
      <c r="K188">
        <f>IF($AA188="","",INDEX('Per Line'!$J$2:$J$7001,$AA188)&amp;"")</f>
        <v/>
      </c>
      <c r="L188">
        <f>IF($AA188="","",INDEX('Per Line'!$K$2:$K$7001,$AA188)&amp;"")</f>
        <v/>
      </c>
      <c r="M188">
        <f>IF($AA188="","",INDEX('Per Line'!$L$2:$L$7001,$AA188))</f>
        <v/>
      </c>
      <c r="N188" s="8">
        <f>IF($AA188="","",M188*Y188/100)</f>
        <v/>
      </c>
      <c r="O188">
        <f>IF($AA188="","",INDEX('Per Line'!$U$2:$U$7001,$AA188)&amp;"")</f>
        <v/>
      </c>
      <c r="P188" s="8">
        <f>IF($AA188="","",SUMIFS('Per Line'!$T$2:$T$7001,'Per Line'!$C$2:$C$7001,$A188,'Per Line'!$AL$2:$AL$7001,1))</f>
        <v/>
      </c>
      <c r="Q188">
        <f>IF($AA188="","",Settings!$C$7)</f>
        <v/>
      </c>
      <c r="R188" s="8">
        <f>IF($AA188="","",SUMIFS('Per Line'!$T$2:$T$7001,'Per Line'!$C$2:$C$7001,$A188,'Per Line'!$AK$2:$AK$7001,0,'Per Line'!$AL$2:$AL$7001,0))</f>
        <v/>
      </c>
      <c r="S188" s="8">
        <f>IF($AA188="","",R188*Q188)</f>
        <v/>
      </c>
      <c r="T188">
        <f>IF($AA188="","",Settings!$C$6)</f>
        <v/>
      </c>
      <c r="U188" s="8">
        <f>IF($AA188="","",SUMIFS('Per Line'!$T$2:$T$7001,'Per Line'!$C$2:$C$7001,$A188,'Per Line'!$AK$2:$AK$7001,1,'Per Line'!$AL$2:$AL$7001,0))</f>
        <v/>
      </c>
      <c r="V188" s="8">
        <f>IF($AA188="","",U188*T188)</f>
        <v/>
      </c>
      <c r="W188" s="8">
        <f>IF($AA188="","",V188+S188)</f>
        <v/>
      </c>
      <c r="X188" s="8">
        <f>IF($AA188="","",Y188-W188)</f>
        <v/>
      </c>
      <c r="Y188" s="8">
        <f>IF($AA188="","",R188+U188+P188)</f>
        <v/>
      </c>
      <c r="Z188" s="8">
        <f>IF($AA188="","",Y188-W188-N188)</f>
        <v/>
      </c>
      <c r="AA188" s="16">
        <f>IF(ROWS($AA$2:$AA188)&lt;=MAX('Per Line'!$AJ$2:$AJ$7001),MATCH(ROWS($AA$2:$AA188),'Per Line'!$AJ$2:$AJ$7001,0),"")</f>
        <v/>
      </c>
      <c r="AB188">
        <f>IF($AA188="","",C188&amp;"|"&amp;COUNTIF($C$2:$C188,C188))</f>
        <v/>
      </c>
    </row>
    <row r="189">
      <c r="A189">
        <f>IF($AA189="","",INDEX('Per Line'!$C$2:$C$7001,$AA189)&amp;"")</f>
        <v/>
      </c>
      <c r="B189" s="15" t="n"/>
      <c r="C189">
        <f>IF($AA189="","",IF(COUNTIF($I$2:$I$1301,I189)&lt;=Settings!$C$8,I189,I189&amp;" P"&amp;ROUNDUP(COUNTIF($I$2:$I189,I189)/Settings!$C$8,0)))</f>
        <v/>
      </c>
      <c r="D189">
        <f>IF($AA189="","",INDEX('Per Line'!$A$2:$A$7001,$AA189)&amp;"")</f>
        <v/>
      </c>
      <c r="E189">
        <f>IF($AA189="","",INDEX('Per Line'!$B$2:$B$7001,$AA189)&amp;"")</f>
        <v/>
      </c>
      <c r="F189">
        <f>IF($AA189="","",INDEX('Per Line'!$D$2:$D$7001,$AA189)&amp;"")</f>
        <v/>
      </c>
      <c r="G189" s="14">
        <f>IF($AA189="","",INDEX('Per Line'!$E$2:$E$7001,$AA189))</f>
        <v/>
      </c>
      <c r="H189">
        <f>IF($AA189="","",INDEX('Per Line'!$F$2:$F$7001,$AA189)&amp;"")</f>
        <v/>
      </c>
      <c r="I189">
        <f>IF($AA189="","",INDEX('Per Line'!$I$2:$I$7001,$AA189)&amp;"")</f>
        <v/>
      </c>
      <c r="J189">
        <f>IF($AA189="","",INDEX('Per Line'!$H$2:$H$7001,$AA189)&amp;"")</f>
        <v/>
      </c>
      <c r="K189">
        <f>IF($AA189="","",INDEX('Per Line'!$J$2:$J$7001,$AA189)&amp;"")</f>
        <v/>
      </c>
      <c r="L189">
        <f>IF($AA189="","",INDEX('Per Line'!$K$2:$K$7001,$AA189)&amp;"")</f>
        <v/>
      </c>
      <c r="M189">
        <f>IF($AA189="","",INDEX('Per Line'!$L$2:$L$7001,$AA189))</f>
        <v/>
      </c>
      <c r="N189" s="8">
        <f>IF($AA189="","",M189*Y189/100)</f>
        <v/>
      </c>
      <c r="O189">
        <f>IF($AA189="","",INDEX('Per Line'!$U$2:$U$7001,$AA189)&amp;"")</f>
        <v/>
      </c>
      <c r="P189" s="8">
        <f>IF($AA189="","",SUMIFS('Per Line'!$T$2:$T$7001,'Per Line'!$C$2:$C$7001,$A189,'Per Line'!$AL$2:$AL$7001,1))</f>
        <v/>
      </c>
      <c r="Q189">
        <f>IF($AA189="","",Settings!$C$7)</f>
        <v/>
      </c>
      <c r="R189" s="8">
        <f>IF($AA189="","",SUMIFS('Per Line'!$T$2:$T$7001,'Per Line'!$C$2:$C$7001,$A189,'Per Line'!$AK$2:$AK$7001,0,'Per Line'!$AL$2:$AL$7001,0))</f>
        <v/>
      </c>
      <c r="S189" s="8">
        <f>IF($AA189="","",R189*Q189)</f>
        <v/>
      </c>
      <c r="T189">
        <f>IF($AA189="","",Settings!$C$6)</f>
        <v/>
      </c>
      <c r="U189" s="8">
        <f>IF($AA189="","",SUMIFS('Per Line'!$T$2:$T$7001,'Per Line'!$C$2:$C$7001,$A189,'Per Line'!$AK$2:$AK$7001,1,'Per Line'!$AL$2:$AL$7001,0))</f>
        <v/>
      </c>
      <c r="V189" s="8">
        <f>IF($AA189="","",U189*T189)</f>
        <v/>
      </c>
      <c r="W189" s="8">
        <f>IF($AA189="","",V189+S189)</f>
        <v/>
      </c>
      <c r="X189" s="8">
        <f>IF($AA189="","",Y189-W189)</f>
        <v/>
      </c>
      <c r="Y189" s="8">
        <f>IF($AA189="","",R189+U189+P189)</f>
        <v/>
      </c>
      <c r="Z189" s="8">
        <f>IF($AA189="","",Y189-W189-N189)</f>
        <v/>
      </c>
      <c r="AA189" s="16">
        <f>IF(ROWS($AA$2:$AA189)&lt;=MAX('Per Line'!$AJ$2:$AJ$7001),MATCH(ROWS($AA$2:$AA189),'Per Line'!$AJ$2:$AJ$7001,0),"")</f>
        <v/>
      </c>
      <c r="AB189">
        <f>IF($AA189="","",C189&amp;"|"&amp;COUNTIF($C$2:$C189,C189))</f>
        <v/>
      </c>
    </row>
    <row r="190">
      <c r="A190">
        <f>IF($AA190="","",INDEX('Per Line'!$C$2:$C$7001,$AA190)&amp;"")</f>
        <v/>
      </c>
      <c r="B190" s="15" t="n"/>
      <c r="C190">
        <f>IF($AA190="","",IF(COUNTIF($I$2:$I$1301,I190)&lt;=Settings!$C$8,I190,I190&amp;" P"&amp;ROUNDUP(COUNTIF($I$2:$I190,I190)/Settings!$C$8,0)))</f>
        <v/>
      </c>
      <c r="D190">
        <f>IF($AA190="","",INDEX('Per Line'!$A$2:$A$7001,$AA190)&amp;"")</f>
        <v/>
      </c>
      <c r="E190">
        <f>IF($AA190="","",INDEX('Per Line'!$B$2:$B$7001,$AA190)&amp;"")</f>
        <v/>
      </c>
      <c r="F190">
        <f>IF($AA190="","",INDEX('Per Line'!$D$2:$D$7001,$AA190)&amp;"")</f>
        <v/>
      </c>
      <c r="G190" s="14">
        <f>IF($AA190="","",INDEX('Per Line'!$E$2:$E$7001,$AA190))</f>
        <v/>
      </c>
      <c r="H190">
        <f>IF($AA190="","",INDEX('Per Line'!$F$2:$F$7001,$AA190)&amp;"")</f>
        <v/>
      </c>
      <c r="I190">
        <f>IF($AA190="","",INDEX('Per Line'!$I$2:$I$7001,$AA190)&amp;"")</f>
        <v/>
      </c>
      <c r="J190">
        <f>IF($AA190="","",INDEX('Per Line'!$H$2:$H$7001,$AA190)&amp;"")</f>
        <v/>
      </c>
      <c r="K190">
        <f>IF($AA190="","",INDEX('Per Line'!$J$2:$J$7001,$AA190)&amp;"")</f>
        <v/>
      </c>
      <c r="L190">
        <f>IF($AA190="","",INDEX('Per Line'!$K$2:$K$7001,$AA190)&amp;"")</f>
        <v/>
      </c>
      <c r="M190">
        <f>IF($AA190="","",INDEX('Per Line'!$L$2:$L$7001,$AA190))</f>
        <v/>
      </c>
      <c r="N190" s="8">
        <f>IF($AA190="","",M190*Y190/100)</f>
        <v/>
      </c>
      <c r="O190">
        <f>IF($AA190="","",INDEX('Per Line'!$U$2:$U$7001,$AA190)&amp;"")</f>
        <v/>
      </c>
      <c r="P190" s="8">
        <f>IF($AA190="","",SUMIFS('Per Line'!$T$2:$T$7001,'Per Line'!$C$2:$C$7001,$A190,'Per Line'!$AL$2:$AL$7001,1))</f>
        <v/>
      </c>
      <c r="Q190">
        <f>IF($AA190="","",Settings!$C$7)</f>
        <v/>
      </c>
      <c r="R190" s="8">
        <f>IF($AA190="","",SUMIFS('Per Line'!$T$2:$T$7001,'Per Line'!$C$2:$C$7001,$A190,'Per Line'!$AK$2:$AK$7001,0,'Per Line'!$AL$2:$AL$7001,0))</f>
        <v/>
      </c>
      <c r="S190" s="8">
        <f>IF($AA190="","",R190*Q190)</f>
        <v/>
      </c>
      <c r="T190">
        <f>IF($AA190="","",Settings!$C$6)</f>
        <v/>
      </c>
      <c r="U190" s="8">
        <f>IF($AA190="","",SUMIFS('Per Line'!$T$2:$T$7001,'Per Line'!$C$2:$C$7001,$A190,'Per Line'!$AK$2:$AK$7001,1,'Per Line'!$AL$2:$AL$7001,0))</f>
        <v/>
      </c>
      <c r="V190" s="8">
        <f>IF($AA190="","",U190*T190)</f>
        <v/>
      </c>
      <c r="W190" s="8">
        <f>IF($AA190="","",V190+S190)</f>
        <v/>
      </c>
      <c r="X190" s="8">
        <f>IF($AA190="","",Y190-W190)</f>
        <v/>
      </c>
      <c r="Y190" s="8">
        <f>IF($AA190="","",R190+U190+P190)</f>
        <v/>
      </c>
      <c r="Z190" s="8">
        <f>IF($AA190="","",Y190-W190-N190)</f>
        <v/>
      </c>
      <c r="AA190" s="16">
        <f>IF(ROWS($AA$2:$AA190)&lt;=MAX('Per Line'!$AJ$2:$AJ$7001),MATCH(ROWS($AA$2:$AA190),'Per Line'!$AJ$2:$AJ$7001,0),"")</f>
        <v/>
      </c>
      <c r="AB190">
        <f>IF($AA190="","",C190&amp;"|"&amp;COUNTIF($C$2:$C190,C190))</f>
        <v/>
      </c>
    </row>
    <row r="191">
      <c r="A191">
        <f>IF($AA191="","",INDEX('Per Line'!$C$2:$C$7001,$AA191)&amp;"")</f>
        <v/>
      </c>
      <c r="B191" s="15" t="n"/>
      <c r="C191">
        <f>IF($AA191="","",IF(COUNTIF($I$2:$I$1301,I191)&lt;=Settings!$C$8,I191,I191&amp;" P"&amp;ROUNDUP(COUNTIF($I$2:$I191,I191)/Settings!$C$8,0)))</f>
        <v/>
      </c>
      <c r="D191">
        <f>IF($AA191="","",INDEX('Per Line'!$A$2:$A$7001,$AA191)&amp;"")</f>
        <v/>
      </c>
      <c r="E191">
        <f>IF($AA191="","",INDEX('Per Line'!$B$2:$B$7001,$AA191)&amp;"")</f>
        <v/>
      </c>
      <c r="F191">
        <f>IF($AA191="","",INDEX('Per Line'!$D$2:$D$7001,$AA191)&amp;"")</f>
        <v/>
      </c>
      <c r="G191" s="14">
        <f>IF($AA191="","",INDEX('Per Line'!$E$2:$E$7001,$AA191))</f>
        <v/>
      </c>
      <c r="H191">
        <f>IF($AA191="","",INDEX('Per Line'!$F$2:$F$7001,$AA191)&amp;"")</f>
        <v/>
      </c>
      <c r="I191">
        <f>IF($AA191="","",INDEX('Per Line'!$I$2:$I$7001,$AA191)&amp;"")</f>
        <v/>
      </c>
      <c r="J191">
        <f>IF($AA191="","",INDEX('Per Line'!$H$2:$H$7001,$AA191)&amp;"")</f>
        <v/>
      </c>
      <c r="K191">
        <f>IF($AA191="","",INDEX('Per Line'!$J$2:$J$7001,$AA191)&amp;"")</f>
        <v/>
      </c>
      <c r="L191">
        <f>IF($AA191="","",INDEX('Per Line'!$K$2:$K$7001,$AA191)&amp;"")</f>
        <v/>
      </c>
      <c r="M191">
        <f>IF($AA191="","",INDEX('Per Line'!$L$2:$L$7001,$AA191))</f>
        <v/>
      </c>
      <c r="N191" s="8">
        <f>IF($AA191="","",M191*Y191/100)</f>
        <v/>
      </c>
      <c r="O191">
        <f>IF($AA191="","",INDEX('Per Line'!$U$2:$U$7001,$AA191)&amp;"")</f>
        <v/>
      </c>
      <c r="P191" s="8">
        <f>IF($AA191="","",SUMIFS('Per Line'!$T$2:$T$7001,'Per Line'!$C$2:$C$7001,$A191,'Per Line'!$AL$2:$AL$7001,1))</f>
        <v/>
      </c>
      <c r="Q191">
        <f>IF($AA191="","",Settings!$C$7)</f>
        <v/>
      </c>
      <c r="R191" s="8">
        <f>IF($AA191="","",SUMIFS('Per Line'!$T$2:$T$7001,'Per Line'!$C$2:$C$7001,$A191,'Per Line'!$AK$2:$AK$7001,0,'Per Line'!$AL$2:$AL$7001,0))</f>
        <v/>
      </c>
      <c r="S191" s="8">
        <f>IF($AA191="","",R191*Q191)</f>
        <v/>
      </c>
      <c r="T191">
        <f>IF($AA191="","",Settings!$C$6)</f>
        <v/>
      </c>
      <c r="U191" s="8">
        <f>IF($AA191="","",SUMIFS('Per Line'!$T$2:$T$7001,'Per Line'!$C$2:$C$7001,$A191,'Per Line'!$AK$2:$AK$7001,1,'Per Line'!$AL$2:$AL$7001,0))</f>
        <v/>
      </c>
      <c r="V191" s="8">
        <f>IF($AA191="","",U191*T191)</f>
        <v/>
      </c>
      <c r="W191" s="8">
        <f>IF($AA191="","",V191+S191)</f>
        <v/>
      </c>
      <c r="X191" s="8">
        <f>IF($AA191="","",Y191-W191)</f>
        <v/>
      </c>
      <c r="Y191" s="8">
        <f>IF($AA191="","",R191+U191+P191)</f>
        <v/>
      </c>
      <c r="Z191" s="8">
        <f>IF($AA191="","",Y191-W191-N191)</f>
        <v/>
      </c>
      <c r="AA191" s="16">
        <f>IF(ROWS($AA$2:$AA191)&lt;=MAX('Per Line'!$AJ$2:$AJ$7001),MATCH(ROWS($AA$2:$AA191),'Per Line'!$AJ$2:$AJ$7001,0),"")</f>
        <v/>
      </c>
      <c r="AB191">
        <f>IF($AA191="","",C191&amp;"|"&amp;COUNTIF($C$2:$C191,C191))</f>
        <v/>
      </c>
    </row>
    <row r="192">
      <c r="A192">
        <f>IF($AA192="","",INDEX('Per Line'!$C$2:$C$7001,$AA192)&amp;"")</f>
        <v/>
      </c>
      <c r="B192" s="15" t="n"/>
      <c r="C192">
        <f>IF($AA192="","",IF(COUNTIF($I$2:$I$1301,I192)&lt;=Settings!$C$8,I192,I192&amp;" P"&amp;ROUNDUP(COUNTIF($I$2:$I192,I192)/Settings!$C$8,0)))</f>
        <v/>
      </c>
      <c r="D192">
        <f>IF($AA192="","",INDEX('Per Line'!$A$2:$A$7001,$AA192)&amp;"")</f>
        <v/>
      </c>
      <c r="E192">
        <f>IF($AA192="","",INDEX('Per Line'!$B$2:$B$7001,$AA192)&amp;"")</f>
        <v/>
      </c>
      <c r="F192">
        <f>IF($AA192="","",INDEX('Per Line'!$D$2:$D$7001,$AA192)&amp;"")</f>
        <v/>
      </c>
      <c r="G192" s="14">
        <f>IF($AA192="","",INDEX('Per Line'!$E$2:$E$7001,$AA192))</f>
        <v/>
      </c>
      <c r="H192">
        <f>IF($AA192="","",INDEX('Per Line'!$F$2:$F$7001,$AA192)&amp;"")</f>
        <v/>
      </c>
      <c r="I192">
        <f>IF($AA192="","",INDEX('Per Line'!$I$2:$I$7001,$AA192)&amp;"")</f>
        <v/>
      </c>
      <c r="J192">
        <f>IF($AA192="","",INDEX('Per Line'!$H$2:$H$7001,$AA192)&amp;"")</f>
        <v/>
      </c>
      <c r="K192">
        <f>IF($AA192="","",INDEX('Per Line'!$J$2:$J$7001,$AA192)&amp;"")</f>
        <v/>
      </c>
      <c r="L192">
        <f>IF($AA192="","",INDEX('Per Line'!$K$2:$K$7001,$AA192)&amp;"")</f>
        <v/>
      </c>
      <c r="M192">
        <f>IF($AA192="","",INDEX('Per Line'!$L$2:$L$7001,$AA192))</f>
        <v/>
      </c>
      <c r="N192" s="8">
        <f>IF($AA192="","",M192*Y192/100)</f>
        <v/>
      </c>
      <c r="O192">
        <f>IF($AA192="","",INDEX('Per Line'!$U$2:$U$7001,$AA192)&amp;"")</f>
        <v/>
      </c>
      <c r="P192" s="8">
        <f>IF($AA192="","",SUMIFS('Per Line'!$T$2:$T$7001,'Per Line'!$C$2:$C$7001,$A192,'Per Line'!$AL$2:$AL$7001,1))</f>
        <v/>
      </c>
      <c r="Q192">
        <f>IF($AA192="","",Settings!$C$7)</f>
        <v/>
      </c>
      <c r="R192" s="8">
        <f>IF($AA192="","",SUMIFS('Per Line'!$T$2:$T$7001,'Per Line'!$C$2:$C$7001,$A192,'Per Line'!$AK$2:$AK$7001,0,'Per Line'!$AL$2:$AL$7001,0))</f>
        <v/>
      </c>
      <c r="S192" s="8">
        <f>IF($AA192="","",R192*Q192)</f>
        <v/>
      </c>
      <c r="T192">
        <f>IF($AA192="","",Settings!$C$6)</f>
        <v/>
      </c>
      <c r="U192" s="8">
        <f>IF($AA192="","",SUMIFS('Per Line'!$T$2:$T$7001,'Per Line'!$C$2:$C$7001,$A192,'Per Line'!$AK$2:$AK$7001,1,'Per Line'!$AL$2:$AL$7001,0))</f>
        <v/>
      </c>
      <c r="V192" s="8">
        <f>IF($AA192="","",U192*T192)</f>
        <v/>
      </c>
      <c r="W192" s="8">
        <f>IF($AA192="","",V192+S192)</f>
        <v/>
      </c>
      <c r="X192" s="8">
        <f>IF($AA192="","",Y192-W192)</f>
        <v/>
      </c>
      <c r="Y192" s="8">
        <f>IF($AA192="","",R192+U192+P192)</f>
        <v/>
      </c>
      <c r="Z192" s="8">
        <f>IF($AA192="","",Y192-W192-N192)</f>
        <v/>
      </c>
      <c r="AA192" s="16">
        <f>IF(ROWS($AA$2:$AA192)&lt;=MAX('Per Line'!$AJ$2:$AJ$7001),MATCH(ROWS($AA$2:$AA192),'Per Line'!$AJ$2:$AJ$7001,0),"")</f>
        <v/>
      </c>
      <c r="AB192">
        <f>IF($AA192="","",C192&amp;"|"&amp;COUNTIF($C$2:$C192,C192))</f>
        <v/>
      </c>
    </row>
    <row r="193">
      <c r="A193">
        <f>IF($AA193="","",INDEX('Per Line'!$C$2:$C$7001,$AA193)&amp;"")</f>
        <v/>
      </c>
      <c r="B193" s="15" t="n"/>
      <c r="C193">
        <f>IF($AA193="","",IF(COUNTIF($I$2:$I$1301,I193)&lt;=Settings!$C$8,I193,I193&amp;" P"&amp;ROUNDUP(COUNTIF($I$2:$I193,I193)/Settings!$C$8,0)))</f>
        <v/>
      </c>
      <c r="D193">
        <f>IF($AA193="","",INDEX('Per Line'!$A$2:$A$7001,$AA193)&amp;"")</f>
        <v/>
      </c>
      <c r="E193">
        <f>IF($AA193="","",INDEX('Per Line'!$B$2:$B$7001,$AA193)&amp;"")</f>
        <v/>
      </c>
      <c r="F193">
        <f>IF($AA193="","",INDEX('Per Line'!$D$2:$D$7001,$AA193)&amp;"")</f>
        <v/>
      </c>
      <c r="G193" s="14">
        <f>IF($AA193="","",INDEX('Per Line'!$E$2:$E$7001,$AA193))</f>
        <v/>
      </c>
      <c r="H193">
        <f>IF($AA193="","",INDEX('Per Line'!$F$2:$F$7001,$AA193)&amp;"")</f>
        <v/>
      </c>
      <c r="I193">
        <f>IF($AA193="","",INDEX('Per Line'!$I$2:$I$7001,$AA193)&amp;"")</f>
        <v/>
      </c>
      <c r="J193">
        <f>IF($AA193="","",INDEX('Per Line'!$H$2:$H$7001,$AA193)&amp;"")</f>
        <v/>
      </c>
      <c r="K193">
        <f>IF($AA193="","",INDEX('Per Line'!$J$2:$J$7001,$AA193)&amp;"")</f>
        <v/>
      </c>
      <c r="L193">
        <f>IF($AA193="","",INDEX('Per Line'!$K$2:$K$7001,$AA193)&amp;"")</f>
        <v/>
      </c>
      <c r="M193">
        <f>IF($AA193="","",INDEX('Per Line'!$L$2:$L$7001,$AA193))</f>
        <v/>
      </c>
      <c r="N193" s="8">
        <f>IF($AA193="","",M193*Y193/100)</f>
        <v/>
      </c>
      <c r="O193">
        <f>IF($AA193="","",INDEX('Per Line'!$U$2:$U$7001,$AA193)&amp;"")</f>
        <v/>
      </c>
      <c r="P193" s="8">
        <f>IF($AA193="","",SUMIFS('Per Line'!$T$2:$T$7001,'Per Line'!$C$2:$C$7001,$A193,'Per Line'!$AL$2:$AL$7001,1))</f>
        <v/>
      </c>
      <c r="Q193">
        <f>IF($AA193="","",Settings!$C$7)</f>
        <v/>
      </c>
      <c r="R193" s="8">
        <f>IF($AA193="","",SUMIFS('Per Line'!$T$2:$T$7001,'Per Line'!$C$2:$C$7001,$A193,'Per Line'!$AK$2:$AK$7001,0,'Per Line'!$AL$2:$AL$7001,0))</f>
        <v/>
      </c>
      <c r="S193" s="8">
        <f>IF($AA193="","",R193*Q193)</f>
        <v/>
      </c>
      <c r="T193">
        <f>IF($AA193="","",Settings!$C$6)</f>
        <v/>
      </c>
      <c r="U193" s="8">
        <f>IF($AA193="","",SUMIFS('Per Line'!$T$2:$T$7001,'Per Line'!$C$2:$C$7001,$A193,'Per Line'!$AK$2:$AK$7001,1,'Per Line'!$AL$2:$AL$7001,0))</f>
        <v/>
      </c>
      <c r="V193" s="8">
        <f>IF($AA193="","",U193*T193)</f>
        <v/>
      </c>
      <c r="W193" s="8">
        <f>IF($AA193="","",V193+S193)</f>
        <v/>
      </c>
      <c r="X193" s="8">
        <f>IF($AA193="","",Y193-W193)</f>
        <v/>
      </c>
      <c r="Y193" s="8">
        <f>IF($AA193="","",R193+U193+P193)</f>
        <v/>
      </c>
      <c r="Z193" s="8">
        <f>IF($AA193="","",Y193-W193-N193)</f>
        <v/>
      </c>
      <c r="AA193" s="16">
        <f>IF(ROWS($AA$2:$AA193)&lt;=MAX('Per Line'!$AJ$2:$AJ$7001),MATCH(ROWS($AA$2:$AA193),'Per Line'!$AJ$2:$AJ$7001,0),"")</f>
        <v/>
      </c>
      <c r="AB193">
        <f>IF($AA193="","",C193&amp;"|"&amp;COUNTIF($C$2:$C193,C193))</f>
        <v/>
      </c>
    </row>
    <row r="194">
      <c r="A194">
        <f>IF($AA194="","",INDEX('Per Line'!$C$2:$C$7001,$AA194)&amp;"")</f>
        <v/>
      </c>
      <c r="B194" s="15" t="n"/>
      <c r="C194">
        <f>IF($AA194="","",IF(COUNTIF($I$2:$I$1301,I194)&lt;=Settings!$C$8,I194,I194&amp;" P"&amp;ROUNDUP(COUNTIF($I$2:$I194,I194)/Settings!$C$8,0)))</f>
        <v/>
      </c>
      <c r="D194">
        <f>IF($AA194="","",INDEX('Per Line'!$A$2:$A$7001,$AA194)&amp;"")</f>
        <v/>
      </c>
      <c r="E194">
        <f>IF($AA194="","",INDEX('Per Line'!$B$2:$B$7001,$AA194)&amp;"")</f>
        <v/>
      </c>
      <c r="F194">
        <f>IF($AA194="","",INDEX('Per Line'!$D$2:$D$7001,$AA194)&amp;"")</f>
        <v/>
      </c>
      <c r="G194" s="14">
        <f>IF($AA194="","",INDEX('Per Line'!$E$2:$E$7001,$AA194))</f>
        <v/>
      </c>
      <c r="H194">
        <f>IF($AA194="","",INDEX('Per Line'!$F$2:$F$7001,$AA194)&amp;"")</f>
        <v/>
      </c>
      <c r="I194">
        <f>IF($AA194="","",INDEX('Per Line'!$I$2:$I$7001,$AA194)&amp;"")</f>
        <v/>
      </c>
      <c r="J194">
        <f>IF($AA194="","",INDEX('Per Line'!$H$2:$H$7001,$AA194)&amp;"")</f>
        <v/>
      </c>
      <c r="K194">
        <f>IF($AA194="","",INDEX('Per Line'!$J$2:$J$7001,$AA194)&amp;"")</f>
        <v/>
      </c>
      <c r="L194">
        <f>IF($AA194="","",INDEX('Per Line'!$K$2:$K$7001,$AA194)&amp;"")</f>
        <v/>
      </c>
      <c r="M194">
        <f>IF($AA194="","",INDEX('Per Line'!$L$2:$L$7001,$AA194))</f>
        <v/>
      </c>
      <c r="N194" s="8">
        <f>IF($AA194="","",M194*Y194/100)</f>
        <v/>
      </c>
      <c r="O194">
        <f>IF($AA194="","",INDEX('Per Line'!$U$2:$U$7001,$AA194)&amp;"")</f>
        <v/>
      </c>
      <c r="P194" s="8">
        <f>IF($AA194="","",SUMIFS('Per Line'!$T$2:$T$7001,'Per Line'!$C$2:$C$7001,$A194,'Per Line'!$AL$2:$AL$7001,1))</f>
        <v/>
      </c>
      <c r="Q194">
        <f>IF($AA194="","",Settings!$C$7)</f>
        <v/>
      </c>
      <c r="R194" s="8">
        <f>IF($AA194="","",SUMIFS('Per Line'!$T$2:$T$7001,'Per Line'!$C$2:$C$7001,$A194,'Per Line'!$AK$2:$AK$7001,0,'Per Line'!$AL$2:$AL$7001,0))</f>
        <v/>
      </c>
      <c r="S194" s="8">
        <f>IF($AA194="","",R194*Q194)</f>
        <v/>
      </c>
      <c r="T194">
        <f>IF($AA194="","",Settings!$C$6)</f>
        <v/>
      </c>
      <c r="U194" s="8">
        <f>IF($AA194="","",SUMIFS('Per Line'!$T$2:$T$7001,'Per Line'!$C$2:$C$7001,$A194,'Per Line'!$AK$2:$AK$7001,1,'Per Line'!$AL$2:$AL$7001,0))</f>
        <v/>
      </c>
      <c r="V194" s="8">
        <f>IF($AA194="","",U194*T194)</f>
        <v/>
      </c>
      <c r="W194" s="8">
        <f>IF($AA194="","",V194+S194)</f>
        <v/>
      </c>
      <c r="X194" s="8">
        <f>IF($AA194="","",Y194-W194)</f>
        <v/>
      </c>
      <c r="Y194" s="8">
        <f>IF($AA194="","",R194+U194+P194)</f>
        <v/>
      </c>
      <c r="Z194" s="8">
        <f>IF($AA194="","",Y194-W194-N194)</f>
        <v/>
      </c>
      <c r="AA194" s="16">
        <f>IF(ROWS($AA$2:$AA194)&lt;=MAX('Per Line'!$AJ$2:$AJ$7001),MATCH(ROWS($AA$2:$AA194),'Per Line'!$AJ$2:$AJ$7001,0),"")</f>
        <v/>
      </c>
      <c r="AB194">
        <f>IF($AA194="","",C194&amp;"|"&amp;COUNTIF($C$2:$C194,C194))</f>
        <v/>
      </c>
    </row>
    <row r="195">
      <c r="A195">
        <f>IF($AA195="","",INDEX('Per Line'!$C$2:$C$7001,$AA195)&amp;"")</f>
        <v/>
      </c>
      <c r="B195" s="15" t="n"/>
      <c r="C195">
        <f>IF($AA195="","",IF(COUNTIF($I$2:$I$1301,I195)&lt;=Settings!$C$8,I195,I195&amp;" P"&amp;ROUNDUP(COUNTIF($I$2:$I195,I195)/Settings!$C$8,0)))</f>
        <v/>
      </c>
      <c r="D195">
        <f>IF($AA195="","",INDEX('Per Line'!$A$2:$A$7001,$AA195)&amp;"")</f>
        <v/>
      </c>
      <c r="E195">
        <f>IF($AA195="","",INDEX('Per Line'!$B$2:$B$7001,$AA195)&amp;"")</f>
        <v/>
      </c>
      <c r="F195">
        <f>IF($AA195="","",INDEX('Per Line'!$D$2:$D$7001,$AA195)&amp;"")</f>
        <v/>
      </c>
      <c r="G195" s="14">
        <f>IF($AA195="","",INDEX('Per Line'!$E$2:$E$7001,$AA195))</f>
        <v/>
      </c>
      <c r="H195">
        <f>IF($AA195="","",INDEX('Per Line'!$F$2:$F$7001,$AA195)&amp;"")</f>
        <v/>
      </c>
      <c r="I195">
        <f>IF($AA195="","",INDEX('Per Line'!$I$2:$I$7001,$AA195)&amp;"")</f>
        <v/>
      </c>
      <c r="J195">
        <f>IF($AA195="","",INDEX('Per Line'!$H$2:$H$7001,$AA195)&amp;"")</f>
        <v/>
      </c>
      <c r="K195">
        <f>IF($AA195="","",INDEX('Per Line'!$J$2:$J$7001,$AA195)&amp;"")</f>
        <v/>
      </c>
      <c r="L195">
        <f>IF($AA195="","",INDEX('Per Line'!$K$2:$K$7001,$AA195)&amp;"")</f>
        <v/>
      </c>
      <c r="M195">
        <f>IF($AA195="","",INDEX('Per Line'!$L$2:$L$7001,$AA195))</f>
        <v/>
      </c>
      <c r="N195" s="8">
        <f>IF($AA195="","",M195*Y195/100)</f>
        <v/>
      </c>
      <c r="O195">
        <f>IF($AA195="","",INDEX('Per Line'!$U$2:$U$7001,$AA195)&amp;"")</f>
        <v/>
      </c>
      <c r="P195" s="8">
        <f>IF($AA195="","",SUMIFS('Per Line'!$T$2:$T$7001,'Per Line'!$C$2:$C$7001,$A195,'Per Line'!$AL$2:$AL$7001,1))</f>
        <v/>
      </c>
      <c r="Q195">
        <f>IF($AA195="","",Settings!$C$7)</f>
        <v/>
      </c>
      <c r="R195" s="8">
        <f>IF($AA195="","",SUMIFS('Per Line'!$T$2:$T$7001,'Per Line'!$C$2:$C$7001,$A195,'Per Line'!$AK$2:$AK$7001,0,'Per Line'!$AL$2:$AL$7001,0))</f>
        <v/>
      </c>
      <c r="S195" s="8">
        <f>IF($AA195="","",R195*Q195)</f>
        <v/>
      </c>
      <c r="T195">
        <f>IF($AA195="","",Settings!$C$6)</f>
        <v/>
      </c>
      <c r="U195" s="8">
        <f>IF($AA195="","",SUMIFS('Per Line'!$T$2:$T$7001,'Per Line'!$C$2:$C$7001,$A195,'Per Line'!$AK$2:$AK$7001,1,'Per Line'!$AL$2:$AL$7001,0))</f>
        <v/>
      </c>
      <c r="V195" s="8">
        <f>IF($AA195="","",U195*T195)</f>
        <v/>
      </c>
      <c r="W195" s="8">
        <f>IF($AA195="","",V195+S195)</f>
        <v/>
      </c>
      <c r="X195" s="8">
        <f>IF($AA195="","",Y195-W195)</f>
        <v/>
      </c>
      <c r="Y195" s="8">
        <f>IF($AA195="","",R195+U195+P195)</f>
        <v/>
      </c>
      <c r="Z195" s="8">
        <f>IF($AA195="","",Y195-W195-N195)</f>
        <v/>
      </c>
      <c r="AA195" s="16">
        <f>IF(ROWS($AA$2:$AA195)&lt;=MAX('Per Line'!$AJ$2:$AJ$7001),MATCH(ROWS($AA$2:$AA195),'Per Line'!$AJ$2:$AJ$7001,0),"")</f>
        <v/>
      </c>
      <c r="AB195">
        <f>IF($AA195="","",C195&amp;"|"&amp;COUNTIF($C$2:$C195,C195))</f>
        <v/>
      </c>
    </row>
    <row r="196">
      <c r="A196">
        <f>IF($AA196="","",INDEX('Per Line'!$C$2:$C$7001,$AA196)&amp;"")</f>
        <v/>
      </c>
      <c r="B196" s="15" t="n"/>
      <c r="C196">
        <f>IF($AA196="","",IF(COUNTIF($I$2:$I$1301,I196)&lt;=Settings!$C$8,I196,I196&amp;" P"&amp;ROUNDUP(COUNTIF($I$2:$I196,I196)/Settings!$C$8,0)))</f>
        <v/>
      </c>
      <c r="D196">
        <f>IF($AA196="","",INDEX('Per Line'!$A$2:$A$7001,$AA196)&amp;"")</f>
        <v/>
      </c>
      <c r="E196">
        <f>IF($AA196="","",INDEX('Per Line'!$B$2:$B$7001,$AA196)&amp;"")</f>
        <v/>
      </c>
      <c r="F196">
        <f>IF($AA196="","",INDEX('Per Line'!$D$2:$D$7001,$AA196)&amp;"")</f>
        <v/>
      </c>
      <c r="G196" s="14">
        <f>IF($AA196="","",INDEX('Per Line'!$E$2:$E$7001,$AA196))</f>
        <v/>
      </c>
      <c r="H196">
        <f>IF($AA196="","",INDEX('Per Line'!$F$2:$F$7001,$AA196)&amp;"")</f>
        <v/>
      </c>
      <c r="I196">
        <f>IF($AA196="","",INDEX('Per Line'!$I$2:$I$7001,$AA196)&amp;"")</f>
        <v/>
      </c>
      <c r="J196">
        <f>IF($AA196="","",INDEX('Per Line'!$H$2:$H$7001,$AA196)&amp;"")</f>
        <v/>
      </c>
      <c r="K196">
        <f>IF($AA196="","",INDEX('Per Line'!$J$2:$J$7001,$AA196)&amp;"")</f>
        <v/>
      </c>
      <c r="L196">
        <f>IF($AA196="","",INDEX('Per Line'!$K$2:$K$7001,$AA196)&amp;"")</f>
        <v/>
      </c>
      <c r="M196">
        <f>IF($AA196="","",INDEX('Per Line'!$L$2:$L$7001,$AA196))</f>
        <v/>
      </c>
      <c r="N196" s="8">
        <f>IF($AA196="","",M196*Y196/100)</f>
        <v/>
      </c>
      <c r="O196">
        <f>IF($AA196="","",INDEX('Per Line'!$U$2:$U$7001,$AA196)&amp;"")</f>
        <v/>
      </c>
      <c r="P196" s="8">
        <f>IF($AA196="","",SUMIFS('Per Line'!$T$2:$T$7001,'Per Line'!$C$2:$C$7001,$A196,'Per Line'!$AL$2:$AL$7001,1))</f>
        <v/>
      </c>
      <c r="Q196">
        <f>IF($AA196="","",Settings!$C$7)</f>
        <v/>
      </c>
      <c r="R196" s="8">
        <f>IF($AA196="","",SUMIFS('Per Line'!$T$2:$T$7001,'Per Line'!$C$2:$C$7001,$A196,'Per Line'!$AK$2:$AK$7001,0,'Per Line'!$AL$2:$AL$7001,0))</f>
        <v/>
      </c>
      <c r="S196" s="8">
        <f>IF($AA196="","",R196*Q196)</f>
        <v/>
      </c>
      <c r="T196">
        <f>IF($AA196="","",Settings!$C$6)</f>
        <v/>
      </c>
      <c r="U196" s="8">
        <f>IF($AA196="","",SUMIFS('Per Line'!$T$2:$T$7001,'Per Line'!$C$2:$C$7001,$A196,'Per Line'!$AK$2:$AK$7001,1,'Per Line'!$AL$2:$AL$7001,0))</f>
        <v/>
      </c>
      <c r="V196" s="8">
        <f>IF($AA196="","",U196*T196)</f>
        <v/>
      </c>
      <c r="W196" s="8">
        <f>IF($AA196="","",V196+S196)</f>
        <v/>
      </c>
      <c r="X196" s="8">
        <f>IF($AA196="","",Y196-W196)</f>
        <v/>
      </c>
      <c r="Y196" s="8">
        <f>IF($AA196="","",R196+U196+P196)</f>
        <v/>
      </c>
      <c r="Z196" s="8">
        <f>IF($AA196="","",Y196-W196-N196)</f>
        <v/>
      </c>
      <c r="AA196" s="16">
        <f>IF(ROWS($AA$2:$AA196)&lt;=MAX('Per Line'!$AJ$2:$AJ$7001),MATCH(ROWS($AA$2:$AA196),'Per Line'!$AJ$2:$AJ$7001,0),"")</f>
        <v/>
      </c>
      <c r="AB196">
        <f>IF($AA196="","",C196&amp;"|"&amp;COUNTIF($C$2:$C196,C196))</f>
        <v/>
      </c>
    </row>
    <row r="197">
      <c r="A197">
        <f>IF($AA197="","",INDEX('Per Line'!$C$2:$C$7001,$AA197)&amp;"")</f>
        <v/>
      </c>
      <c r="B197" s="15" t="n"/>
      <c r="C197">
        <f>IF($AA197="","",IF(COUNTIF($I$2:$I$1301,I197)&lt;=Settings!$C$8,I197,I197&amp;" P"&amp;ROUNDUP(COUNTIF($I$2:$I197,I197)/Settings!$C$8,0)))</f>
        <v/>
      </c>
      <c r="D197">
        <f>IF($AA197="","",INDEX('Per Line'!$A$2:$A$7001,$AA197)&amp;"")</f>
        <v/>
      </c>
      <c r="E197">
        <f>IF($AA197="","",INDEX('Per Line'!$B$2:$B$7001,$AA197)&amp;"")</f>
        <v/>
      </c>
      <c r="F197">
        <f>IF($AA197="","",INDEX('Per Line'!$D$2:$D$7001,$AA197)&amp;"")</f>
        <v/>
      </c>
      <c r="G197" s="14">
        <f>IF($AA197="","",INDEX('Per Line'!$E$2:$E$7001,$AA197))</f>
        <v/>
      </c>
      <c r="H197">
        <f>IF($AA197="","",INDEX('Per Line'!$F$2:$F$7001,$AA197)&amp;"")</f>
        <v/>
      </c>
      <c r="I197">
        <f>IF($AA197="","",INDEX('Per Line'!$I$2:$I$7001,$AA197)&amp;"")</f>
        <v/>
      </c>
      <c r="J197">
        <f>IF($AA197="","",INDEX('Per Line'!$H$2:$H$7001,$AA197)&amp;"")</f>
        <v/>
      </c>
      <c r="K197">
        <f>IF($AA197="","",INDEX('Per Line'!$J$2:$J$7001,$AA197)&amp;"")</f>
        <v/>
      </c>
      <c r="L197">
        <f>IF($AA197="","",INDEX('Per Line'!$K$2:$K$7001,$AA197)&amp;"")</f>
        <v/>
      </c>
      <c r="M197">
        <f>IF($AA197="","",INDEX('Per Line'!$L$2:$L$7001,$AA197))</f>
        <v/>
      </c>
      <c r="N197" s="8">
        <f>IF($AA197="","",M197*Y197/100)</f>
        <v/>
      </c>
      <c r="O197">
        <f>IF($AA197="","",INDEX('Per Line'!$U$2:$U$7001,$AA197)&amp;"")</f>
        <v/>
      </c>
      <c r="P197" s="8">
        <f>IF($AA197="","",SUMIFS('Per Line'!$T$2:$T$7001,'Per Line'!$C$2:$C$7001,$A197,'Per Line'!$AL$2:$AL$7001,1))</f>
        <v/>
      </c>
      <c r="Q197">
        <f>IF($AA197="","",Settings!$C$7)</f>
        <v/>
      </c>
      <c r="R197" s="8">
        <f>IF($AA197="","",SUMIFS('Per Line'!$T$2:$T$7001,'Per Line'!$C$2:$C$7001,$A197,'Per Line'!$AK$2:$AK$7001,0,'Per Line'!$AL$2:$AL$7001,0))</f>
        <v/>
      </c>
      <c r="S197" s="8">
        <f>IF($AA197="","",R197*Q197)</f>
        <v/>
      </c>
      <c r="T197">
        <f>IF($AA197="","",Settings!$C$6)</f>
        <v/>
      </c>
      <c r="U197" s="8">
        <f>IF($AA197="","",SUMIFS('Per Line'!$T$2:$T$7001,'Per Line'!$C$2:$C$7001,$A197,'Per Line'!$AK$2:$AK$7001,1,'Per Line'!$AL$2:$AL$7001,0))</f>
        <v/>
      </c>
      <c r="V197" s="8">
        <f>IF($AA197="","",U197*T197)</f>
        <v/>
      </c>
      <c r="W197" s="8">
        <f>IF($AA197="","",V197+S197)</f>
        <v/>
      </c>
      <c r="X197" s="8">
        <f>IF($AA197="","",Y197-W197)</f>
        <v/>
      </c>
      <c r="Y197" s="8">
        <f>IF($AA197="","",R197+U197+P197)</f>
        <v/>
      </c>
      <c r="Z197" s="8">
        <f>IF($AA197="","",Y197-W197-N197)</f>
        <v/>
      </c>
      <c r="AA197" s="16">
        <f>IF(ROWS($AA$2:$AA197)&lt;=MAX('Per Line'!$AJ$2:$AJ$7001),MATCH(ROWS($AA$2:$AA197),'Per Line'!$AJ$2:$AJ$7001,0),"")</f>
        <v/>
      </c>
      <c r="AB197">
        <f>IF($AA197="","",C197&amp;"|"&amp;COUNTIF($C$2:$C197,C197))</f>
        <v/>
      </c>
    </row>
    <row r="198">
      <c r="A198">
        <f>IF($AA198="","",INDEX('Per Line'!$C$2:$C$7001,$AA198)&amp;"")</f>
        <v/>
      </c>
      <c r="B198" s="15" t="n"/>
      <c r="C198">
        <f>IF($AA198="","",IF(COUNTIF($I$2:$I$1301,I198)&lt;=Settings!$C$8,I198,I198&amp;" P"&amp;ROUNDUP(COUNTIF($I$2:$I198,I198)/Settings!$C$8,0)))</f>
        <v/>
      </c>
      <c r="D198">
        <f>IF($AA198="","",INDEX('Per Line'!$A$2:$A$7001,$AA198)&amp;"")</f>
        <v/>
      </c>
      <c r="E198">
        <f>IF($AA198="","",INDEX('Per Line'!$B$2:$B$7001,$AA198)&amp;"")</f>
        <v/>
      </c>
      <c r="F198">
        <f>IF($AA198="","",INDEX('Per Line'!$D$2:$D$7001,$AA198)&amp;"")</f>
        <v/>
      </c>
      <c r="G198" s="14">
        <f>IF($AA198="","",INDEX('Per Line'!$E$2:$E$7001,$AA198))</f>
        <v/>
      </c>
      <c r="H198">
        <f>IF($AA198="","",INDEX('Per Line'!$F$2:$F$7001,$AA198)&amp;"")</f>
        <v/>
      </c>
      <c r="I198">
        <f>IF($AA198="","",INDEX('Per Line'!$I$2:$I$7001,$AA198)&amp;"")</f>
        <v/>
      </c>
      <c r="J198">
        <f>IF($AA198="","",INDEX('Per Line'!$H$2:$H$7001,$AA198)&amp;"")</f>
        <v/>
      </c>
      <c r="K198">
        <f>IF($AA198="","",INDEX('Per Line'!$J$2:$J$7001,$AA198)&amp;"")</f>
        <v/>
      </c>
      <c r="L198">
        <f>IF($AA198="","",INDEX('Per Line'!$K$2:$K$7001,$AA198)&amp;"")</f>
        <v/>
      </c>
      <c r="M198">
        <f>IF($AA198="","",INDEX('Per Line'!$L$2:$L$7001,$AA198))</f>
        <v/>
      </c>
      <c r="N198" s="8">
        <f>IF($AA198="","",M198*Y198/100)</f>
        <v/>
      </c>
      <c r="O198">
        <f>IF($AA198="","",INDEX('Per Line'!$U$2:$U$7001,$AA198)&amp;"")</f>
        <v/>
      </c>
      <c r="P198" s="8">
        <f>IF($AA198="","",SUMIFS('Per Line'!$T$2:$T$7001,'Per Line'!$C$2:$C$7001,$A198,'Per Line'!$AL$2:$AL$7001,1))</f>
        <v/>
      </c>
      <c r="Q198">
        <f>IF($AA198="","",Settings!$C$7)</f>
        <v/>
      </c>
      <c r="R198" s="8">
        <f>IF($AA198="","",SUMIFS('Per Line'!$T$2:$T$7001,'Per Line'!$C$2:$C$7001,$A198,'Per Line'!$AK$2:$AK$7001,0,'Per Line'!$AL$2:$AL$7001,0))</f>
        <v/>
      </c>
      <c r="S198" s="8">
        <f>IF($AA198="","",R198*Q198)</f>
        <v/>
      </c>
      <c r="T198">
        <f>IF($AA198="","",Settings!$C$6)</f>
        <v/>
      </c>
      <c r="U198" s="8">
        <f>IF($AA198="","",SUMIFS('Per Line'!$T$2:$T$7001,'Per Line'!$C$2:$C$7001,$A198,'Per Line'!$AK$2:$AK$7001,1,'Per Line'!$AL$2:$AL$7001,0))</f>
        <v/>
      </c>
      <c r="V198" s="8">
        <f>IF($AA198="","",U198*T198)</f>
        <v/>
      </c>
      <c r="W198" s="8">
        <f>IF($AA198="","",V198+S198)</f>
        <v/>
      </c>
      <c r="X198" s="8">
        <f>IF($AA198="","",Y198-W198)</f>
        <v/>
      </c>
      <c r="Y198" s="8">
        <f>IF($AA198="","",R198+U198+P198)</f>
        <v/>
      </c>
      <c r="Z198" s="8">
        <f>IF($AA198="","",Y198-W198-N198)</f>
        <v/>
      </c>
      <c r="AA198" s="16">
        <f>IF(ROWS($AA$2:$AA198)&lt;=MAX('Per Line'!$AJ$2:$AJ$7001),MATCH(ROWS($AA$2:$AA198),'Per Line'!$AJ$2:$AJ$7001,0),"")</f>
        <v/>
      </c>
      <c r="AB198">
        <f>IF($AA198="","",C198&amp;"|"&amp;COUNTIF($C$2:$C198,C198))</f>
        <v/>
      </c>
    </row>
    <row r="199">
      <c r="A199">
        <f>IF($AA199="","",INDEX('Per Line'!$C$2:$C$7001,$AA199)&amp;"")</f>
        <v/>
      </c>
      <c r="B199" s="15" t="n"/>
      <c r="C199">
        <f>IF($AA199="","",IF(COUNTIF($I$2:$I$1301,I199)&lt;=Settings!$C$8,I199,I199&amp;" P"&amp;ROUNDUP(COUNTIF($I$2:$I199,I199)/Settings!$C$8,0)))</f>
        <v/>
      </c>
      <c r="D199">
        <f>IF($AA199="","",INDEX('Per Line'!$A$2:$A$7001,$AA199)&amp;"")</f>
        <v/>
      </c>
      <c r="E199">
        <f>IF($AA199="","",INDEX('Per Line'!$B$2:$B$7001,$AA199)&amp;"")</f>
        <v/>
      </c>
      <c r="F199">
        <f>IF($AA199="","",INDEX('Per Line'!$D$2:$D$7001,$AA199)&amp;"")</f>
        <v/>
      </c>
      <c r="G199" s="14">
        <f>IF($AA199="","",INDEX('Per Line'!$E$2:$E$7001,$AA199))</f>
        <v/>
      </c>
      <c r="H199">
        <f>IF($AA199="","",INDEX('Per Line'!$F$2:$F$7001,$AA199)&amp;"")</f>
        <v/>
      </c>
      <c r="I199">
        <f>IF($AA199="","",INDEX('Per Line'!$I$2:$I$7001,$AA199)&amp;"")</f>
        <v/>
      </c>
      <c r="J199">
        <f>IF($AA199="","",INDEX('Per Line'!$H$2:$H$7001,$AA199)&amp;"")</f>
        <v/>
      </c>
      <c r="K199">
        <f>IF($AA199="","",INDEX('Per Line'!$J$2:$J$7001,$AA199)&amp;"")</f>
        <v/>
      </c>
      <c r="L199">
        <f>IF($AA199="","",INDEX('Per Line'!$K$2:$K$7001,$AA199)&amp;"")</f>
        <v/>
      </c>
      <c r="M199">
        <f>IF($AA199="","",INDEX('Per Line'!$L$2:$L$7001,$AA199))</f>
        <v/>
      </c>
      <c r="N199" s="8">
        <f>IF($AA199="","",M199*Y199/100)</f>
        <v/>
      </c>
      <c r="O199">
        <f>IF($AA199="","",INDEX('Per Line'!$U$2:$U$7001,$AA199)&amp;"")</f>
        <v/>
      </c>
      <c r="P199" s="8">
        <f>IF($AA199="","",SUMIFS('Per Line'!$T$2:$T$7001,'Per Line'!$C$2:$C$7001,$A199,'Per Line'!$AL$2:$AL$7001,1))</f>
        <v/>
      </c>
      <c r="Q199">
        <f>IF($AA199="","",Settings!$C$7)</f>
        <v/>
      </c>
      <c r="R199" s="8">
        <f>IF($AA199="","",SUMIFS('Per Line'!$T$2:$T$7001,'Per Line'!$C$2:$C$7001,$A199,'Per Line'!$AK$2:$AK$7001,0,'Per Line'!$AL$2:$AL$7001,0))</f>
        <v/>
      </c>
      <c r="S199" s="8">
        <f>IF($AA199="","",R199*Q199)</f>
        <v/>
      </c>
      <c r="T199">
        <f>IF($AA199="","",Settings!$C$6)</f>
        <v/>
      </c>
      <c r="U199" s="8">
        <f>IF($AA199="","",SUMIFS('Per Line'!$T$2:$T$7001,'Per Line'!$C$2:$C$7001,$A199,'Per Line'!$AK$2:$AK$7001,1,'Per Line'!$AL$2:$AL$7001,0))</f>
        <v/>
      </c>
      <c r="V199" s="8">
        <f>IF($AA199="","",U199*T199)</f>
        <v/>
      </c>
      <c r="W199" s="8">
        <f>IF($AA199="","",V199+S199)</f>
        <v/>
      </c>
      <c r="X199" s="8">
        <f>IF($AA199="","",Y199-W199)</f>
        <v/>
      </c>
      <c r="Y199" s="8">
        <f>IF($AA199="","",R199+U199+P199)</f>
        <v/>
      </c>
      <c r="Z199" s="8">
        <f>IF($AA199="","",Y199-W199-N199)</f>
        <v/>
      </c>
      <c r="AA199" s="16">
        <f>IF(ROWS($AA$2:$AA199)&lt;=MAX('Per Line'!$AJ$2:$AJ$7001),MATCH(ROWS($AA$2:$AA199),'Per Line'!$AJ$2:$AJ$7001,0),"")</f>
        <v/>
      </c>
      <c r="AB199">
        <f>IF($AA199="","",C199&amp;"|"&amp;COUNTIF($C$2:$C199,C199))</f>
        <v/>
      </c>
    </row>
    <row r="200">
      <c r="A200">
        <f>IF($AA200="","",INDEX('Per Line'!$C$2:$C$7001,$AA200)&amp;"")</f>
        <v/>
      </c>
      <c r="B200" s="15" t="n"/>
      <c r="C200">
        <f>IF($AA200="","",IF(COUNTIF($I$2:$I$1301,I200)&lt;=Settings!$C$8,I200,I200&amp;" P"&amp;ROUNDUP(COUNTIF($I$2:$I200,I200)/Settings!$C$8,0)))</f>
        <v/>
      </c>
      <c r="D200">
        <f>IF($AA200="","",INDEX('Per Line'!$A$2:$A$7001,$AA200)&amp;"")</f>
        <v/>
      </c>
      <c r="E200">
        <f>IF($AA200="","",INDEX('Per Line'!$B$2:$B$7001,$AA200)&amp;"")</f>
        <v/>
      </c>
      <c r="F200">
        <f>IF($AA200="","",INDEX('Per Line'!$D$2:$D$7001,$AA200)&amp;"")</f>
        <v/>
      </c>
      <c r="G200" s="14">
        <f>IF($AA200="","",INDEX('Per Line'!$E$2:$E$7001,$AA200))</f>
        <v/>
      </c>
      <c r="H200">
        <f>IF($AA200="","",INDEX('Per Line'!$F$2:$F$7001,$AA200)&amp;"")</f>
        <v/>
      </c>
      <c r="I200">
        <f>IF($AA200="","",INDEX('Per Line'!$I$2:$I$7001,$AA200)&amp;"")</f>
        <v/>
      </c>
      <c r="J200">
        <f>IF($AA200="","",INDEX('Per Line'!$H$2:$H$7001,$AA200)&amp;"")</f>
        <v/>
      </c>
      <c r="K200">
        <f>IF($AA200="","",INDEX('Per Line'!$J$2:$J$7001,$AA200)&amp;"")</f>
        <v/>
      </c>
      <c r="L200">
        <f>IF($AA200="","",INDEX('Per Line'!$K$2:$K$7001,$AA200)&amp;"")</f>
        <v/>
      </c>
      <c r="M200">
        <f>IF($AA200="","",INDEX('Per Line'!$L$2:$L$7001,$AA200))</f>
        <v/>
      </c>
      <c r="N200" s="8">
        <f>IF($AA200="","",M200*Y200/100)</f>
        <v/>
      </c>
      <c r="O200">
        <f>IF($AA200="","",INDEX('Per Line'!$U$2:$U$7001,$AA200)&amp;"")</f>
        <v/>
      </c>
      <c r="P200" s="8">
        <f>IF($AA200="","",SUMIFS('Per Line'!$T$2:$T$7001,'Per Line'!$C$2:$C$7001,$A200,'Per Line'!$AL$2:$AL$7001,1))</f>
        <v/>
      </c>
      <c r="Q200">
        <f>IF($AA200="","",Settings!$C$7)</f>
        <v/>
      </c>
      <c r="R200" s="8">
        <f>IF($AA200="","",SUMIFS('Per Line'!$T$2:$T$7001,'Per Line'!$C$2:$C$7001,$A200,'Per Line'!$AK$2:$AK$7001,0,'Per Line'!$AL$2:$AL$7001,0))</f>
        <v/>
      </c>
      <c r="S200" s="8">
        <f>IF($AA200="","",R200*Q200)</f>
        <v/>
      </c>
      <c r="T200">
        <f>IF($AA200="","",Settings!$C$6)</f>
        <v/>
      </c>
      <c r="U200" s="8">
        <f>IF($AA200="","",SUMIFS('Per Line'!$T$2:$T$7001,'Per Line'!$C$2:$C$7001,$A200,'Per Line'!$AK$2:$AK$7001,1,'Per Line'!$AL$2:$AL$7001,0))</f>
        <v/>
      </c>
      <c r="V200" s="8">
        <f>IF($AA200="","",U200*T200)</f>
        <v/>
      </c>
      <c r="W200" s="8">
        <f>IF($AA200="","",V200+S200)</f>
        <v/>
      </c>
      <c r="X200" s="8">
        <f>IF($AA200="","",Y200-W200)</f>
        <v/>
      </c>
      <c r="Y200" s="8">
        <f>IF($AA200="","",R200+U200+P200)</f>
        <v/>
      </c>
      <c r="Z200" s="8">
        <f>IF($AA200="","",Y200-W200-N200)</f>
        <v/>
      </c>
      <c r="AA200" s="16">
        <f>IF(ROWS($AA$2:$AA200)&lt;=MAX('Per Line'!$AJ$2:$AJ$7001),MATCH(ROWS($AA$2:$AA200),'Per Line'!$AJ$2:$AJ$7001,0),"")</f>
        <v/>
      </c>
      <c r="AB200">
        <f>IF($AA200="","",C200&amp;"|"&amp;COUNTIF($C$2:$C200,C200))</f>
        <v/>
      </c>
    </row>
    <row r="201">
      <c r="A201">
        <f>IF($AA201="","",INDEX('Per Line'!$C$2:$C$7001,$AA201)&amp;"")</f>
        <v/>
      </c>
      <c r="B201" s="15" t="n"/>
      <c r="C201">
        <f>IF($AA201="","",IF(COUNTIF($I$2:$I$1301,I201)&lt;=Settings!$C$8,I201,I201&amp;" P"&amp;ROUNDUP(COUNTIF($I$2:$I201,I201)/Settings!$C$8,0)))</f>
        <v/>
      </c>
      <c r="D201">
        <f>IF($AA201="","",INDEX('Per Line'!$A$2:$A$7001,$AA201)&amp;"")</f>
        <v/>
      </c>
      <c r="E201">
        <f>IF($AA201="","",INDEX('Per Line'!$B$2:$B$7001,$AA201)&amp;"")</f>
        <v/>
      </c>
      <c r="F201">
        <f>IF($AA201="","",INDEX('Per Line'!$D$2:$D$7001,$AA201)&amp;"")</f>
        <v/>
      </c>
      <c r="G201" s="14">
        <f>IF($AA201="","",INDEX('Per Line'!$E$2:$E$7001,$AA201))</f>
        <v/>
      </c>
      <c r="H201">
        <f>IF($AA201="","",INDEX('Per Line'!$F$2:$F$7001,$AA201)&amp;"")</f>
        <v/>
      </c>
      <c r="I201">
        <f>IF($AA201="","",INDEX('Per Line'!$I$2:$I$7001,$AA201)&amp;"")</f>
        <v/>
      </c>
      <c r="J201">
        <f>IF($AA201="","",INDEX('Per Line'!$H$2:$H$7001,$AA201)&amp;"")</f>
        <v/>
      </c>
      <c r="K201">
        <f>IF($AA201="","",INDEX('Per Line'!$J$2:$J$7001,$AA201)&amp;"")</f>
        <v/>
      </c>
      <c r="L201">
        <f>IF($AA201="","",INDEX('Per Line'!$K$2:$K$7001,$AA201)&amp;"")</f>
        <v/>
      </c>
      <c r="M201">
        <f>IF($AA201="","",INDEX('Per Line'!$L$2:$L$7001,$AA201))</f>
        <v/>
      </c>
      <c r="N201" s="8">
        <f>IF($AA201="","",M201*Y201/100)</f>
        <v/>
      </c>
      <c r="O201">
        <f>IF($AA201="","",INDEX('Per Line'!$U$2:$U$7001,$AA201)&amp;"")</f>
        <v/>
      </c>
      <c r="P201" s="8">
        <f>IF($AA201="","",SUMIFS('Per Line'!$T$2:$T$7001,'Per Line'!$C$2:$C$7001,$A201,'Per Line'!$AL$2:$AL$7001,1))</f>
        <v/>
      </c>
      <c r="Q201">
        <f>IF($AA201="","",Settings!$C$7)</f>
        <v/>
      </c>
      <c r="R201" s="8">
        <f>IF($AA201="","",SUMIFS('Per Line'!$T$2:$T$7001,'Per Line'!$C$2:$C$7001,$A201,'Per Line'!$AK$2:$AK$7001,0,'Per Line'!$AL$2:$AL$7001,0))</f>
        <v/>
      </c>
      <c r="S201" s="8">
        <f>IF($AA201="","",R201*Q201)</f>
        <v/>
      </c>
      <c r="T201">
        <f>IF($AA201="","",Settings!$C$6)</f>
        <v/>
      </c>
      <c r="U201" s="8">
        <f>IF($AA201="","",SUMIFS('Per Line'!$T$2:$T$7001,'Per Line'!$C$2:$C$7001,$A201,'Per Line'!$AK$2:$AK$7001,1,'Per Line'!$AL$2:$AL$7001,0))</f>
        <v/>
      </c>
      <c r="V201" s="8">
        <f>IF($AA201="","",U201*T201)</f>
        <v/>
      </c>
      <c r="W201" s="8">
        <f>IF($AA201="","",V201+S201)</f>
        <v/>
      </c>
      <c r="X201" s="8">
        <f>IF($AA201="","",Y201-W201)</f>
        <v/>
      </c>
      <c r="Y201" s="8">
        <f>IF($AA201="","",R201+U201+P201)</f>
        <v/>
      </c>
      <c r="Z201" s="8">
        <f>IF($AA201="","",Y201-W201-N201)</f>
        <v/>
      </c>
      <c r="AA201" s="16">
        <f>IF(ROWS($AA$2:$AA201)&lt;=MAX('Per Line'!$AJ$2:$AJ$7001),MATCH(ROWS($AA$2:$AA201),'Per Line'!$AJ$2:$AJ$7001,0),"")</f>
        <v/>
      </c>
      <c r="AB201">
        <f>IF($AA201="","",C201&amp;"|"&amp;COUNTIF($C$2:$C201,C201))</f>
        <v/>
      </c>
    </row>
    <row r="202">
      <c r="A202">
        <f>IF($AA202="","",INDEX('Per Line'!$C$2:$C$7001,$AA202)&amp;"")</f>
        <v/>
      </c>
      <c r="B202" s="15" t="n"/>
      <c r="C202">
        <f>IF($AA202="","",IF(COUNTIF($I$2:$I$1301,I202)&lt;=Settings!$C$8,I202,I202&amp;" P"&amp;ROUNDUP(COUNTIF($I$2:$I202,I202)/Settings!$C$8,0)))</f>
        <v/>
      </c>
      <c r="D202">
        <f>IF($AA202="","",INDEX('Per Line'!$A$2:$A$7001,$AA202)&amp;"")</f>
        <v/>
      </c>
      <c r="E202">
        <f>IF($AA202="","",INDEX('Per Line'!$B$2:$B$7001,$AA202)&amp;"")</f>
        <v/>
      </c>
      <c r="F202">
        <f>IF($AA202="","",INDEX('Per Line'!$D$2:$D$7001,$AA202)&amp;"")</f>
        <v/>
      </c>
      <c r="G202" s="14">
        <f>IF($AA202="","",INDEX('Per Line'!$E$2:$E$7001,$AA202))</f>
        <v/>
      </c>
      <c r="H202">
        <f>IF($AA202="","",INDEX('Per Line'!$F$2:$F$7001,$AA202)&amp;"")</f>
        <v/>
      </c>
      <c r="I202">
        <f>IF($AA202="","",INDEX('Per Line'!$I$2:$I$7001,$AA202)&amp;"")</f>
        <v/>
      </c>
      <c r="J202">
        <f>IF($AA202="","",INDEX('Per Line'!$H$2:$H$7001,$AA202)&amp;"")</f>
        <v/>
      </c>
      <c r="K202">
        <f>IF($AA202="","",INDEX('Per Line'!$J$2:$J$7001,$AA202)&amp;"")</f>
        <v/>
      </c>
      <c r="L202">
        <f>IF($AA202="","",INDEX('Per Line'!$K$2:$K$7001,$AA202)&amp;"")</f>
        <v/>
      </c>
      <c r="M202">
        <f>IF($AA202="","",INDEX('Per Line'!$L$2:$L$7001,$AA202))</f>
        <v/>
      </c>
      <c r="N202" s="8">
        <f>IF($AA202="","",M202*Y202/100)</f>
        <v/>
      </c>
      <c r="O202">
        <f>IF($AA202="","",INDEX('Per Line'!$U$2:$U$7001,$AA202)&amp;"")</f>
        <v/>
      </c>
      <c r="P202" s="8">
        <f>IF($AA202="","",SUMIFS('Per Line'!$T$2:$T$7001,'Per Line'!$C$2:$C$7001,$A202,'Per Line'!$AL$2:$AL$7001,1))</f>
        <v/>
      </c>
      <c r="Q202">
        <f>IF($AA202="","",Settings!$C$7)</f>
        <v/>
      </c>
      <c r="R202" s="8">
        <f>IF($AA202="","",SUMIFS('Per Line'!$T$2:$T$7001,'Per Line'!$C$2:$C$7001,$A202,'Per Line'!$AK$2:$AK$7001,0,'Per Line'!$AL$2:$AL$7001,0))</f>
        <v/>
      </c>
      <c r="S202" s="8">
        <f>IF($AA202="","",R202*Q202)</f>
        <v/>
      </c>
      <c r="T202">
        <f>IF($AA202="","",Settings!$C$6)</f>
        <v/>
      </c>
      <c r="U202" s="8">
        <f>IF($AA202="","",SUMIFS('Per Line'!$T$2:$T$7001,'Per Line'!$C$2:$C$7001,$A202,'Per Line'!$AK$2:$AK$7001,1,'Per Line'!$AL$2:$AL$7001,0))</f>
        <v/>
      </c>
      <c r="V202" s="8">
        <f>IF($AA202="","",U202*T202)</f>
        <v/>
      </c>
      <c r="W202" s="8">
        <f>IF($AA202="","",V202+S202)</f>
        <v/>
      </c>
      <c r="X202" s="8">
        <f>IF($AA202="","",Y202-W202)</f>
        <v/>
      </c>
      <c r="Y202" s="8">
        <f>IF($AA202="","",R202+U202+P202)</f>
        <v/>
      </c>
      <c r="Z202" s="8">
        <f>IF($AA202="","",Y202-W202-N202)</f>
        <v/>
      </c>
      <c r="AA202" s="16">
        <f>IF(ROWS($AA$2:$AA202)&lt;=MAX('Per Line'!$AJ$2:$AJ$7001),MATCH(ROWS($AA$2:$AA202),'Per Line'!$AJ$2:$AJ$7001,0),"")</f>
        <v/>
      </c>
      <c r="AB202">
        <f>IF($AA202="","",C202&amp;"|"&amp;COUNTIF($C$2:$C202,C202))</f>
        <v/>
      </c>
    </row>
    <row r="203">
      <c r="A203">
        <f>IF($AA203="","",INDEX('Per Line'!$C$2:$C$7001,$AA203)&amp;"")</f>
        <v/>
      </c>
      <c r="B203" s="15" t="n"/>
      <c r="C203">
        <f>IF($AA203="","",IF(COUNTIF($I$2:$I$1301,I203)&lt;=Settings!$C$8,I203,I203&amp;" P"&amp;ROUNDUP(COUNTIF($I$2:$I203,I203)/Settings!$C$8,0)))</f>
        <v/>
      </c>
      <c r="D203">
        <f>IF($AA203="","",INDEX('Per Line'!$A$2:$A$7001,$AA203)&amp;"")</f>
        <v/>
      </c>
      <c r="E203">
        <f>IF($AA203="","",INDEX('Per Line'!$B$2:$B$7001,$AA203)&amp;"")</f>
        <v/>
      </c>
      <c r="F203">
        <f>IF($AA203="","",INDEX('Per Line'!$D$2:$D$7001,$AA203)&amp;"")</f>
        <v/>
      </c>
      <c r="G203" s="14">
        <f>IF($AA203="","",INDEX('Per Line'!$E$2:$E$7001,$AA203))</f>
        <v/>
      </c>
      <c r="H203">
        <f>IF($AA203="","",INDEX('Per Line'!$F$2:$F$7001,$AA203)&amp;"")</f>
        <v/>
      </c>
      <c r="I203">
        <f>IF($AA203="","",INDEX('Per Line'!$I$2:$I$7001,$AA203)&amp;"")</f>
        <v/>
      </c>
      <c r="J203">
        <f>IF($AA203="","",INDEX('Per Line'!$H$2:$H$7001,$AA203)&amp;"")</f>
        <v/>
      </c>
      <c r="K203">
        <f>IF($AA203="","",INDEX('Per Line'!$J$2:$J$7001,$AA203)&amp;"")</f>
        <v/>
      </c>
      <c r="L203">
        <f>IF($AA203="","",INDEX('Per Line'!$K$2:$K$7001,$AA203)&amp;"")</f>
        <v/>
      </c>
      <c r="M203">
        <f>IF($AA203="","",INDEX('Per Line'!$L$2:$L$7001,$AA203))</f>
        <v/>
      </c>
      <c r="N203" s="8">
        <f>IF($AA203="","",M203*Y203/100)</f>
        <v/>
      </c>
      <c r="O203">
        <f>IF($AA203="","",INDEX('Per Line'!$U$2:$U$7001,$AA203)&amp;"")</f>
        <v/>
      </c>
      <c r="P203" s="8">
        <f>IF($AA203="","",SUMIFS('Per Line'!$T$2:$T$7001,'Per Line'!$C$2:$C$7001,$A203,'Per Line'!$AL$2:$AL$7001,1))</f>
        <v/>
      </c>
      <c r="Q203">
        <f>IF($AA203="","",Settings!$C$7)</f>
        <v/>
      </c>
      <c r="R203" s="8">
        <f>IF($AA203="","",SUMIFS('Per Line'!$T$2:$T$7001,'Per Line'!$C$2:$C$7001,$A203,'Per Line'!$AK$2:$AK$7001,0,'Per Line'!$AL$2:$AL$7001,0))</f>
        <v/>
      </c>
      <c r="S203" s="8">
        <f>IF($AA203="","",R203*Q203)</f>
        <v/>
      </c>
      <c r="T203">
        <f>IF($AA203="","",Settings!$C$6)</f>
        <v/>
      </c>
      <c r="U203" s="8">
        <f>IF($AA203="","",SUMIFS('Per Line'!$T$2:$T$7001,'Per Line'!$C$2:$C$7001,$A203,'Per Line'!$AK$2:$AK$7001,1,'Per Line'!$AL$2:$AL$7001,0))</f>
        <v/>
      </c>
      <c r="V203" s="8">
        <f>IF($AA203="","",U203*T203)</f>
        <v/>
      </c>
      <c r="W203" s="8">
        <f>IF($AA203="","",V203+S203)</f>
        <v/>
      </c>
      <c r="X203" s="8">
        <f>IF($AA203="","",Y203-W203)</f>
        <v/>
      </c>
      <c r="Y203" s="8">
        <f>IF($AA203="","",R203+U203+P203)</f>
        <v/>
      </c>
      <c r="Z203" s="8">
        <f>IF($AA203="","",Y203-W203-N203)</f>
        <v/>
      </c>
      <c r="AA203" s="16">
        <f>IF(ROWS($AA$2:$AA203)&lt;=MAX('Per Line'!$AJ$2:$AJ$7001),MATCH(ROWS($AA$2:$AA203),'Per Line'!$AJ$2:$AJ$7001,0),"")</f>
        <v/>
      </c>
      <c r="AB203">
        <f>IF($AA203="","",C203&amp;"|"&amp;COUNTIF($C$2:$C203,C203))</f>
        <v/>
      </c>
    </row>
    <row r="204">
      <c r="A204">
        <f>IF($AA204="","",INDEX('Per Line'!$C$2:$C$7001,$AA204)&amp;"")</f>
        <v/>
      </c>
      <c r="B204" s="15" t="n"/>
      <c r="C204">
        <f>IF($AA204="","",IF(COUNTIF($I$2:$I$1301,I204)&lt;=Settings!$C$8,I204,I204&amp;" P"&amp;ROUNDUP(COUNTIF($I$2:$I204,I204)/Settings!$C$8,0)))</f>
        <v/>
      </c>
      <c r="D204">
        <f>IF($AA204="","",INDEX('Per Line'!$A$2:$A$7001,$AA204)&amp;"")</f>
        <v/>
      </c>
      <c r="E204">
        <f>IF($AA204="","",INDEX('Per Line'!$B$2:$B$7001,$AA204)&amp;"")</f>
        <v/>
      </c>
      <c r="F204">
        <f>IF($AA204="","",INDEX('Per Line'!$D$2:$D$7001,$AA204)&amp;"")</f>
        <v/>
      </c>
      <c r="G204" s="14">
        <f>IF($AA204="","",INDEX('Per Line'!$E$2:$E$7001,$AA204))</f>
        <v/>
      </c>
      <c r="H204">
        <f>IF($AA204="","",INDEX('Per Line'!$F$2:$F$7001,$AA204)&amp;"")</f>
        <v/>
      </c>
      <c r="I204">
        <f>IF($AA204="","",INDEX('Per Line'!$I$2:$I$7001,$AA204)&amp;"")</f>
        <v/>
      </c>
      <c r="J204">
        <f>IF($AA204="","",INDEX('Per Line'!$H$2:$H$7001,$AA204)&amp;"")</f>
        <v/>
      </c>
      <c r="K204">
        <f>IF($AA204="","",INDEX('Per Line'!$J$2:$J$7001,$AA204)&amp;"")</f>
        <v/>
      </c>
      <c r="L204">
        <f>IF($AA204="","",INDEX('Per Line'!$K$2:$K$7001,$AA204)&amp;"")</f>
        <v/>
      </c>
      <c r="M204">
        <f>IF($AA204="","",INDEX('Per Line'!$L$2:$L$7001,$AA204))</f>
        <v/>
      </c>
      <c r="N204" s="8">
        <f>IF($AA204="","",M204*Y204/100)</f>
        <v/>
      </c>
      <c r="O204">
        <f>IF($AA204="","",INDEX('Per Line'!$U$2:$U$7001,$AA204)&amp;"")</f>
        <v/>
      </c>
      <c r="P204" s="8">
        <f>IF($AA204="","",SUMIFS('Per Line'!$T$2:$T$7001,'Per Line'!$C$2:$C$7001,$A204,'Per Line'!$AL$2:$AL$7001,1))</f>
        <v/>
      </c>
      <c r="Q204">
        <f>IF($AA204="","",Settings!$C$7)</f>
        <v/>
      </c>
      <c r="R204" s="8">
        <f>IF($AA204="","",SUMIFS('Per Line'!$T$2:$T$7001,'Per Line'!$C$2:$C$7001,$A204,'Per Line'!$AK$2:$AK$7001,0,'Per Line'!$AL$2:$AL$7001,0))</f>
        <v/>
      </c>
      <c r="S204" s="8">
        <f>IF($AA204="","",R204*Q204)</f>
        <v/>
      </c>
      <c r="T204">
        <f>IF($AA204="","",Settings!$C$6)</f>
        <v/>
      </c>
      <c r="U204" s="8">
        <f>IF($AA204="","",SUMIFS('Per Line'!$T$2:$T$7001,'Per Line'!$C$2:$C$7001,$A204,'Per Line'!$AK$2:$AK$7001,1,'Per Line'!$AL$2:$AL$7001,0))</f>
        <v/>
      </c>
      <c r="V204" s="8">
        <f>IF($AA204="","",U204*T204)</f>
        <v/>
      </c>
      <c r="W204" s="8">
        <f>IF($AA204="","",V204+S204)</f>
        <v/>
      </c>
      <c r="X204" s="8">
        <f>IF($AA204="","",Y204-W204)</f>
        <v/>
      </c>
      <c r="Y204" s="8">
        <f>IF($AA204="","",R204+U204+P204)</f>
        <v/>
      </c>
      <c r="Z204" s="8">
        <f>IF($AA204="","",Y204-W204-N204)</f>
        <v/>
      </c>
      <c r="AA204" s="16">
        <f>IF(ROWS($AA$2:$AA204)&lt;=MAX('Per Line'!$AJ$2:$AJ$7001),MATCH(ROWS($AA$2:$AA204),'Per Line'!$AJ$2:$AJ$7001,0),"")</f>
        <v/>
      </c>
      <c r="AB204">
        <f>IF($AA204="","",C204&amp;"|"&amp;COUNTIF($C$2:$C204,C204))</f>
        <v/>
      </c>
    </row>
    <row r="205">
      <c r="A205">
        <f>IF($AA205="","",INDEX('Per Line'!$C$2:$C$7001,$AA205)&amp;"")</f>
        <v/>
      </c>
      <c r="B205" s="15" t="n"/>
      <c r="C205">
        <f>IF($AA205="","",IF(COUNTIF($I$2:$I$1301,I205)&lt;=Settings!$C$8,I205,I205&amp;" P"&amp;ROUNDUP(COUNTIF($I$2:$I205,I205)/Settings!$C$8,0)))</f>
        <v/>
      </c>
      <c r="D205">
        <f>IF($AA205="","",INDEX('Per Line'!$A$2:$A$7001,$AA205)&amp;"")</f>
        <v/>
      </c>
      <c r="E205">
        <f>IF($AA205="","",INDEX('Per Line'!$B$2:$B$7001,$AA205)&amp;"")</f>
        <v/>
      </c>
      <c r="F205">
        <f>IF($AA205="","",INDEX('Per Line'!$D$2:$D$7001,$AA205)&amp;"")</f>
        <v/>
      </c>
      <c r="G205" s="14">
        <f>IF($AA205="","",INDEX('Per Line'!$E$2:$E$7001,$AA205))</f>
        <v/>
      </c>
      <c r="H205">
        <f>IF($AA205="","",INDEX('Per Line'!$F$2:$F$7001,$AA205)&amp;"")</f>
        <v/>
      </c>
      <c r="I205">
        <f>IF($AA205="","",INDEX('Per Line'!$I$2:$I$7001,$AA205)&amp;"")</f>
        <v/>
      </c>
      <c r="J205">
        <f>IF($AA205="","",INDEX('Per Line'!$H$2:$H$7001,$AA205)&amp;"")</f>
        <v/>
      </c>
      <c r="K205">
        <f>IF($AA205="","",INDEX('Per Line'!$J$2:$J$7001,$AA205)&amp;"")</f>
        <v/>
      </c>
      <c r="L205">
        <f>IF($AA205="","",INDEX('Per Line'!$K$2:$K$7001,$AA205)&amp;"")</f>
        <v/>
      </c>
      <c r="M205">
        <f>IF($AA205="","",INDEX('Per Line'!$L$2:$L$7001,$AA205))</f>
        <v/>
      </c>
      <c r="N205" s="8">
        <f>IF($AA205="","",M205*Y205/100)</f>
        <v/>
      </c>
      <c r="O205">
        <f>IF($AA205="","",INDEX('Per Line'!$U$2:$U$7001,$AA205)&amp;"")</f>
        <v/>
      </c>
      <c r="P205" s="8">
        <f>IF($AA205="","",SUMIFS('Per Line'!$T$2:$T$7001,'Per Line'!$C$2:$C$7001,$A205,'Per Line'!$AL$2:$AL$7001,1))</f>
        <v/>
      </c>
      <c r="Q205">
        <f>IF($AA205="","",Settings!$C$7)</f>
        <v/>
      </c>
      <c r="R205" s="8">
        <f>IF($AA205="","",SUMIFS('Per Line'!$T$2:$T$7001,'Per Line'!$C$2:$C$7001,$A205,'Per Line'!$AK$2:$AK$7001,0,'Per Line'!$AL$2:$AL$7001,0))</f>
        <v/>
      </c>
      <c r="S205" s="8">
        <f>IF($AA205="","",R205*Q205)</f>
        <v/>
      </c>
      <c r="T205">
        <f>IF($AA205="","",Settings!$C$6)</f>
        <v/>
      </c>
      <c r="U205" s="8">
        <f>IF($AA205="","",SUMIFS('Per Line'!$T$2:$T$7001,'Per Line'!$C$2:$C$7001,$A205,'Per Line'!$AK$2:$AK$7001,1,'Per Line'!$AL$2:$AL$7001,0))</f>
        <v/>
      </c>
      <c r="V205" s="8">
        <f>IF($AA205="","",U205*T205)</f>
        <v/>
      </c>
      <c r="W205" s="8">
        <f>IF($AA205="","",V205+S205)</f>
        <v/>
      </c>
      <c r="X205" s="8">
        <f>IF($AA205="","",Y205-W205)</f>
        <v/>
      </c>
      <c r="Y205" s="8">
        <f>IF($AA205="","",R205+U205+P205)</f>
        <v/>
      </c>
      <c r="Z205" s="8">
        <f>IF($AA205="","",Y205-W205-N205)</f>
        <v/>
      </c>
      <c r="AA205" s="16">
        <f>IF(ROWS($AA$2:$AA205)&lt;=MAX('Per Line'!$AJ$2:$AJ$7001),MATCH(ROWS($AA$2:$AA205),'Per Line'!$AJ$2:$AJ$7001,0),"")</f>
        <v/>
      </c>
      <c r="AB205">
        <f>IF($AA205="","",C205&amp;"|"&amp;COUNTIF($C$2:$C205,C205))</f>
        <v/>
      </c>
    </row>
    <row r="206">
      <c r="A206">
        <f>IF($AA206="","",INDEX('Per Line'!$C$2:$C$7001,$AA206)&amp;"")</f>
        <v/>
      </c>
      <c r="B206" s="15" t="n"/>
      <c r="C206">
        <f>IF($AA206="","",IF(COUNTIF($I$2:$I$1301,I206)&lt;=Settings!$C$8,I206,I206&amp;" P"&amp;ROUNDUP(COUNTIF($I$2:$I206,I206)/Settings!$C$8,0)))</f>
        <v/>
      </c>
      <c r="D206">
        <f>IF($AA206="","",INDEX('Per Line'!$A$2:$A$7001,$AA206)&amp;"")</f>
        <v/>
      </c>
      <c r="E206">
        <f>IF($AA206="","",INDEX('Per Line'!$B$2:$B$7001,$AA206)&amp;"")</f>
        <v/>
      </c>
      <c r="F206">
        <f>IF($AA206="","",INDEX('Per Line'!$D$2:$D$7001,$AA206)&amp;"")</f>
        <v/>
      </c>
      <c r="G206" s="14">
        <f>IF($AA206="","",INDEX('Per Line'!$E$2:$E$7001,$AA206))</f>
        <v/>
      </c>
      <c r="H206">
        <f>IF($AA206="","",INDEX('Per Line'!$F$2:$F$7001,$AA206)&amp;"")</f>
        <v/>
      </c>
      <c r="I206">
        <f>IF($AA206="","",INDEX('Per Line'!$I$2:$I$7001,$AA206)&amp;"")</f>
        <v/>
      </c>
      <c r="J206">
        <f>IF($AA206="","",INDEX('Per Line'!$H$2:$H$7001,$AA206)&amp;"")</f>
        <v/>
      </c>
      <c r="K206">
        <f>IF($AA206="","",INDEX('Per Line'!$J$2:$J$7001,$AA206)&amp;"")</f>
        <v/>
      </c>
      <c r="L206">
        <f>IF($AA206="","",INDEX('Per Line'!$K$2:$K$7001,$AA206)&amp;"")</f>
        <v/>
      </c>
      <c r="M206">
        <f>IF($AA206="","",INDEX('Per Line'!$L$2:$L$7001,$AA206))</f>
        <v/>
      </c>
      <c r="N206" s="8">
        <f>IF($AA206="","",M206*Y206/100)</f>
        <v/>
      </c>
      <c r="O206">
        <f>IF($AA206="","",INDEX('Per Line'!$U$2:$U$7001,$AA206)&amp;"")</f>
        <v/>
      </c>
      <c r="P206" s="8">
        <f>IF($AA206="","",SUMIFS('Per Line'!$T$2:$T$7001,'Per Line'!$C$2:$C$7001,$A206,'Per Line'!$AL$2:$AL$7001,1))</f>
        <v/>
      </c>
      <c r="Q206">
        <f>IF($AA206="","",Settings!$C$7)</f>
        <v/>
      </c>
      <c r="R206" s="8">
        <f>IF($AA206="","",SUMIFS('Per Line'!$T$2:$T$7001,'Per Line'!$C$2:$C$7001,$A206,'Per Line'!$AK$2:$AK$7001,0,'Per Line'!$AL$2:$AL$7001,0))</f>
        <v/>
      </c>
      <c r="S206" s="8">
        <f>IF($AA206="","",R206*Q206)</f>
        <v/>
      </c>
      <c r="T206">
        <f>IF($AA206="","",Settings!$C$6)</f>
        <v/>
      </c>
      <c r="U206" s="8">
        <f>IF($AA206="","",SUMIFS('Per Line'!$T$2:$T$7001,'Per Line'!$C$2:$C$7001,$A206,'Per Line'!$AK$2:$AK$7001,1,'Per Line'!$AL$2:$AL$7001,0))</f>
        <v/>
      </c>
      <c r="V206" s="8">
        <f>IF($AA206="","",U206*T206)</f>
        <v/>
      </c>
      <c r="W206" s="8">
        <f>IF($AA206="","",V206+S206)</f>
        <v/>
      </c>
      <c r="X206" s="8">
        <f>IF($AA206="","",Y206-W206)</f>
        <v/>
      </c>
      <c r="Y206" s="8">
        <f>IF($AA206="","",R206+U206+P206)</f>
        <v/>
      </c>
      <c r="Z206" s="8">
        <f>IF($AA206="","",Y206-W206-N206)</f>
        <v/>
      </c>
      <c r="AA206" s="16">
        <f>IF(ROWS($AA$2:$AA206)&lt;=MAX('Per Line'!$AJ$2:$AJ$7001),MATCH(ROWS($AA$2:$AA206),'Per Line'!$AJ$2:$AJ$7001,0),"")</f>
        <v/>
      </c>
      <c r="AB206">
        <f>IF($AA206="","",C206&amp;"|"&amp;COUNTIF($C$2:$C206,C206))</f>
        <v/>
      </c>
    </row>
    <row r="207">
      <c r="A207">
        <f>IF($AA207="","",INDEX('Per Line'!$C$2:$C$7001,$AA207)&amp;"")</f>
        <v/>
      </c>
      <c r="B207" s="15" t="n"/>
      <c r="C207">
        <f>IF($AA207="","",IF(COUNTIF($I$2:$I$1301,I207)&lt;=Settings!$C$8,I207,I207&amp;" P"&amp;ROUNDUP(COUNTIF($I$2:$I207,I207)/Settings!$C$8,0)))</f>
        <v/>
      </c>
      <c r="D207">
        <f>IF($AA207="","",INDEX('Per Line'!$A$2:$A$7001,$AA207)&amp;"")</f>
        <v/>
      </c>
      <c r="E207">
        <f>IF($AA207="","",INDEX('Per Line'!$B$2:$B$7001,$AA207)&amp;"")</f>
        <v/>
      </c>
      <c r="F207">
        <f>IF($AA207="","",INDEX('Per Line'!$D$2:$D$7001,$AA207)&amp;"")</f>
        <v/>
      </c>
      <c r="G207" s="14">
        <f>IF($AA207="","",INDEX('Per Line'!$E$2:$E$7001,$AA207))</f>
        <v/>
      </c>
      <c r="H207">
        <f>IF($AA207="","",INDEX('Per Line'!$F$2:$F$7001,$AA207)&amp;"")</f>
        <v/>
      </c>
      <c r="I207">
        <f>IF($AA207="","",INDEX('Per Line'!$I$2:$I$7001,$AA207)&amp;"")</f>
        <v/>
      </c>
      <c r="J207">
        <f>IF($AA207="","",INDEX('Per Line'!$H$2:$H$7001,$AA207)&amp;"")</f>
        <v/>
      </c>
      <c r="K207">
        <f>IF($AA207="","",INDEX('Per Line'!$J$2:$J$7001,$AA207)&amp;"")</f>
        <v/>
      </c>
      <c r="L207">
        <f>IF($AA207="","",INDEX('Per Line'!$K$2:$K$7001,$AA207)&amp;"")</f>
        <v/>
      </c>
      <c r="M207">
        <f>IF($AA207="","",INDEX('Per Line'!$L$2:$L$7001,$AA207))</f>
        <v/>
      </c>
      <c r="N207" s="8">
        <f>IF($AA207="","",M207*Y207/100)</f>
        <v/>
      </c>
      <c r="O207">
        <f>IF($AA207="","",INDEX('Per Line'!$U$2:$U$7001,$AA207)&amp;"")</f>
        <v/>
      </c>
      <c r="P207" s="8">
        <f>IF($AA207="","",SUMIFS('Per Line'!$T$2:$T$7001,'Per Line'!$C$2:$C$7001,$A207,'Per Line'!$AL$2:$AL$7001,1))</f>
        <v/>
      </c>
      <c r="Q207">
        <f>IF($AA207="","",Settings!$C$7)</f>
        <v/>
      </c>
      <c r="R207" s="8">
        <f>IF($AA207="","",SUMIFS('Per Line'!$T$2:$T$7001,'Per Line'!$C$2:$C$7001,$A207,'Per Line'!$AK$2:$AK$7001,0,'Per Line'!$AL$2:$AL$7001,0))</f>
        <v/>
      </c>
      <c r="S207" s="8">
        <f>IF($AA207="","",R207*Q207)</f>
        <v/>
      </c>
      <c r="T207">
        <f>IF($AA207="","",Settings!$C$6)</f>
        <v/>
      </c>
      <c r="U207" s="8">
        <f>IF($AA207="","",SUMIFS('Per Line'!$T$2:$T$7001,'Per Line'!$C$2:$C$7001,$A207,'Per Line'!$AK$2:$AK$7001,1,'Per Line'!$AL$2:$AL$7001,0))</f>
        <v/>
      </c>
      <c r="V207" s="8">
        <f>IF($AA207="","",U207*T207)</f>
        <v/>
      </c>
      <c r="W207" s="8">
        <f>IF($AA207="","",V207+S207)</f>
        <v/>
      </c>
      <c r="X207" s="8">
        <f>IF($AA207="","",Y207-W207)</f>
        <v/>
      </c>
      <c r="Y207" s="8">
        <f>IF($AA207="","",R207+U207+P207)</f>
        <v/>
      </c>
      <c r="Z207" s="8">
        <f>IF($AA207="","",Y207-W207-N207)</f>
        <v/>
      </c>
      <c r="AA207" s="16">
        <f>IF(ROWS($AA$2:$AA207)&lt;=MAX('Per Line'!$AJ$2:$AJ$7001),MATCH(ROWS($AA$2:$AA207),'Per Line'!$AJ$2:$AJ$7001,0),"")</f>
        <v/>
      </c>
      <c r="AB207">
        <f>IF($AA207="","",C207&amp;"|"&amp;COUNTIF($C$2:$C207,C207))</f>
        <v/>
      </c>
    </row>
    <row r="208">
      <c r="A208">
        <f>IF($AA208="","",INDEX('Per Line'!$C$2:$C$7001,$AA208)&amp;"")</f>
        <v/>
      </c>
      <c r="B208" s="15" t="n"/>
      <c r="C208">
        <f>IF($AA208="","",IF(COUNTIF($I$2:$I$1301,I208)&lt;=Settings!$C$8,I208,I208&amp;" P"&amp;ROUNDUP(COUNTIF($I$2:$I208,I208)/Settings!$C$8,0)))</f>
        <v/>
      </c>
      <c r="D208">
        <f>IF($AA208="","",INDEX('Per Line'!$A$2:$A$7001,$AA208)&amp;"")</f>
        <v/>
      </c>
      <c r="E208">
        <f>IF($AA208="","",INDEX('Per Line'!$B$2:$B$7001,$AA208)&amp;"")</f>
        <v/>
      </c>
      <c r="F208">
        <f>IF($AA208="","",INDEX('Per Line'!$D$2:$D$7001,$AA208)&amp;"")</f>
        <v/>
      </c>
      <c r="G208" s="14">
        <f>IF($AA208="","",INDEX('Per Line'!$E$2:$E$7001,$AA208))</f>
        <v/>
      </c>
      <c r="H208">
        <f>IF($AA208="","",INDEX('Per Line'!$F$2:$F$7001,$AA208)&amp;"")</f>
        <v/>
      </c>
      <c r="I208">
        <f>IF($AA208="","",INDEX('Per Line'!$I$2:$I$7001,$AA208)&amp;"")</f>
        <v/>
      </c>
      <c r="J208">
        <f>IF($AA208="","",INDEX('Per Line'!$H$2:$H$7001,$AA208)&amp;"")</f>
        <v/>
      </c>
      <c r="K208">
        <f>IF($AA208="","",INDEX('Per Line'!$J$2:$J$7001,$AA208)&amp;"")</f>
        <v/>
      </c>
      <c r="L208">
        <f>IF($AA208="","",INDEX('Per Line'!$K$2:$K$7001,$AA208)&amp;"")</f>
        <v/>
      </c>
      <c r="M208">
        <f>IF($AA208="","",INDEX('Per Line'!$L$2:$L$7001,$AA208))</f>
        <v/>
      </c>
      <c r="N208" s="8">
        <f>IF($AA208="","",M208*Y208/100)</f>
        <v/>
      </c>
      <c r="O208">
        <f>IF($AA208="","",INDEX('Per Line'!$U$2:$U$7001,$AA208)&amp;"")</f>
        <v/>
      </c>
      <c r="P208" s="8">
        <f>IF($AA208="","",SUMIFS('Per Line'!$T$2:$T$7001,'Per Line'!$C$2:$C$7001,$A208,'Per Line'!$AL$2:$AL$7001,1))</f>
        <v/>
      </c>
      <c r="Q208">
        <f>IF($AA208="","",Settings!$C$7)</f>
        <v/>
      </c>
      <c r="R208" s="8">
        <f>IF($AA208="","",SUMIFS('Per Line'!$T$2:$T$7001,'Per Line'!$C$2:$C$7001,$A208,'Per Line'!$AK$2:$AK$7001,0,'Per Line'!$AL$2:$AL$7001,0))</f>
        <v/>
      </c>
      <c r="S208" s="8">
        <f>IF($AA208="","",R208*Q208)</f>
        <v/>
      </c>
      <c r="T208">
        <f>IF($AA208="","",Settings!$C$6)</f>
        <v/>
      </c>
      <c r="U208" s="8">
        <f>IF($AA208="","",SUMIFS('Per Line'!$T$2:$T$7001,'Per Line'!$C$2:$C$7001,$A208,'Per Line'!$AK$2:$AK$7001,1,'Per Line'!$AL$2:$AL$7001,0))</f>
        <v/>
      </c>
      <c r="V208" s="8">
        <f>IF($AA208="","",U208*T208)</f>
        <v/>
      </c>
      <c r="W208" s="8">
        <f>IF($AA208="","",V208+S208)</f>
        <v/>
      </c>
      <c r="X208" s="8">
        <f>IF($AA208="","",Y208-W208)</f>
        <v/>
      </c>
      <c r="Y208" s="8">
        <f>IF($AA208="","",R208+U208+P208)</f>
        <v/>
      </c>
      <c r="Z208" s="8">
        <f>IF($AA208="","",Y208-W208-N208)</f>
        <v/>
      </c>
      <c r="AA208" s="16">
        <f>IF(ROWS($AA$2:$AA208)&lt;=MAX('Per Line'!$AJ$2:$AJ$7001),MATCH(ROWS($AA$2:$AA208),'Per Line'!$AJ$2:$AJ$7001,0),"")</f>
        <v/>
      </c>
      <c r="AB208">
        <f>IF($AA208="","",C208&amp;"|"&amp;COUNTIF($C$2:$C208,C208))</f>
        <v/>
      </c>
    </row>
    <row r="209">
      <c r="A209">
        <f>IF($AA209="","",INDEX('Per Line'!$C$2:$C$7001,$AA209)&amp;"")</f>
        <v/>
      </c>
      <c r="B209" s="15" t="n"/>
      <c r="C209">
        <f>IF($AA209="","",IF(COUNTIF($I$2:$I$1301,I209)&lt;=Settings!$C$8,I209,I209&amp;" P"&amp;ROUNDUP(COUNTIF($I$2:$I209,I209)/Settings!$C$8,0)))</f>
        <v/>
      </c>
      <c r="D209">
        <f>IF($AA209="","",INDEX('Per Line'!$A$2:$A$7001,$AA209)&amp;"")</f>
        <v/>
      </c>
      <c r="E209">
        <f>IF($AA209="","",INDEX('Per Line'!$B$2:$B$7001,$AA209)&amp;"")</f>
        <v/>
      </c>
      <c r="F209">
        <f>IF($AA209="","",INDEX('Per Line'!$D$2:$D$7001,$AA209)&amp;"")</f>
        <v/>
      </c>
      <c r="G209" s="14">
        <f>IF($AA209="","",INDEX('Per Line'!$E$2:$E$7001,$AA209))</f>
        <v/>
      </c>
      <c r="H209">
        <f>IF($AA209="","",INDEX('Per Line'!$F$2:$F$7001,$AA209)&amp;"")</f>
        <v/>
      </c>
      <c r="I209">
        <f>IF($AA209="","",INDEX('Per Line'!$I$2:$I$7001,$AA209)&amp;"")</f>
        <v/>
      </c>
      <c r="J209">
        <f>IF($AA209="","",INDEX('Per Line'!$H$2:$H$7001,$AA209)&amp;"")</f>
        <v/>
      </c>
      <c r="K209">
        <f>IF($AA209="","",INDEX('Per Line'!$J$2:$J$7001,$AA209)&amp;"")</f>
        <v/>
      </c>
      <c r="L209">
        <f>IF($AA209="","",INDEX('Per Line'!$K$2:$K$7001,$AA209)&amp;"")</f>
        <v/>
      </c>
      <c r="M209">
        <f>IF($AA209="","",INDEX('Per Line'!$L$2:$L$7001,$AA209))</f>
        <v/>
      </c>
      <c r="N209" s="8">
        <f>IF($AA209="","",M209*Y209/100)</f>
        <v/>
      </c>
      <c r="O209">
        <f>IF($AA209="","",INDEX('Per Line'!$U$2:$U$7001,$AA209)&amp;"")</f>
        <v/>
      </c>
      <c r="P209" s="8">
        <f>IF($AA209="","",SUMIFS('Per Line'!$T$2:$T$7001,'Per Line'!$C$2:$C$7001,$A209,'Per Line'!$AL$2:$AL$7001,1))</f>
        <v/>
      </c>
      <c r="Q209">
        <f>IF($AA209="","",Settings!$C$7)</f>
        <v/>
      </c>
      <c r="R209" s="8">
        <f>IF($AA209="","",SUMIFS('Per Line'!$T$2:$T$7001,'Per Line'!$C$2:$C$7001,$A209,'Per Line'!$AK$2:$AK$7001,0,'Per Line'!$AL$2:$AL$7001,0))</f>
        <v/>
      </c>
      <c r="S209" s="8">
        <f>IF($AA209="","",R209*Q209)</f>
        <v/>
      </c>
      <c r="T209">
        <f>IF($AA209="","",Settings!$C$6)</f>
        <v/>
      </c>
      <c r="U209" s="8">
        <f>IF($AA209="","",SUMIFS('Per Line'!$T$2:$T$7001,'Per Line'!$C$2:$C$7001,$A209,'Per Line'!$AK$2:$AK$7001,1,'Per Line'!$AL$2:$AL$7001,0))</f>
        <v/>
      </c>
      <c r="V209" s="8">
        <f>IF($AA209="","",U209*T209)</f>
        <v/>
      </c>
      <c r="W209" s="8">
        <f>IF($AA209="","",V209+S209)</f>
        <v/>
      </c>
      <c r="X209" s="8">
        <f>IF($AA209="","",Y209-W209)</f>
        <v/>
      </c>
      <c r="Y209" s="8">
        <f>IF($AA209="","",R209+U209+P209)</f>
        <v/>
      </c>
      <c r="Z209" s="8">
        <f>IF($AA209="","",Y209-W209-N209)</f>
        <v/>
      </c>
      <c r="AA209" s="16">
        <f>IF(ROWS($AA$2:$AA209)&lt;=MAX('Per Line'!$AJ$2:$AJ$7001),MATCH(ROWS($AA$2:$AA209),'Per Line'!$AJ$2:$AJ$7001,0),"")</f>
        <v/>
      </c>
      <c r="AB209">
        <f>IF($AA209="","",C209&amp;"|"&amp;COUNTIF($C$2:$C209,C209))</f>
        <v/>
      </c>
    </row>
    <row r="210">
      <c r="A210">
        <f>IF($AA210="","",INDEX('Per Line'!$C$2:$C$7001,$AA210)&amp;"")</f>
        <v/>
      </c>
      <c r="B210" s="15" t="n"/>
      <c r="C210">
        <f>IF($AA210="","",IF(COUNTIF($I$2:$I$1301,I210)&lt;=Settings!$C$8,I210,I210&amp;" P"&amp;ROUNDUP(COUNTIF($I$2:$I210,I210)/Settings!$C$8,0)))</f>
        <v/>
      </c>
      <c r="D210">
        <f>IF($AA210="","",INDEX('Per Line'!$A$2:$A$7001,$AA210)&amp;"")</f>
        <v/>
      </c>
      <c r="E210">
        <f>IF($AA210="","",INDEX('Per Line'!$B$2:$B$7001,$AA210)&amp;"")</f>
        <v/>
      </c>
      <c r="F210">
        <f>IF($AA210="","",INDEX('Per Line'!$D$2:$D$7001,$AA210)&amp;"")</f>
        <v/>
      </c>
      <c r="G210" s="14">
        <f>IF($AA210="","",INDEX('Per Line'!$E$2:$E$7001,$AA210))</f>
        <v/>
      </c>
      <c r="H210">
        <f>IF($AA210="","",INDEX('Per Line'!$F$2:$F$7001,$AA210)&amp;"")</f>
        <v/>
      </c>
      <c r="I210">
        <f>IF($AA210="","",INDEX('Per Line'!$I$2:$I$7001,$AA210)&amp;"")</f>
        <v/>
      </c>
      <c r="J210">
        <f>IF($AA210="","",INDEX('Per Line'!$H$2:$H$7001,$AA210)&amp;"")</f>
        <v/>
      </c>
      <c r="K210">
        <f>IF($AA210="","",INDEX('Per Line'!$J$2:$J$7001,$AA210)&amp;"")</f>
        <v/>
      </c>
      <c r="L210">
        <f>IF($AA210="","",INDEX('Per Line'!$K$2:$K$7001,$AA210)&amp;"")</f>
        <v/>
      </c>
      <c r="M210">
        <f>IF($AA210="","",INDEX('Per Line'!$L$2:$L$7001,$AA210))</f>
        <v/>
      </c>
      <c r="N210" s="8">
        <f>IF($AA210="","",M210*Y210/100)</f>
        <v/>
      </c>
      <c r="O210">
        <f>IF($AA210="","",INDEX('Per Line'!$U$2:$U$7001,$AA210)&amp;"")</f>
        <v/>
      </c>
      <c r="P210" s="8">
        <f>IF($AA210="","",SUMIFS('Per Line'!$T$2:$T$7001,'Per Line'!$C$2:$C$7001,$A210,'Per Line'!$AL$2:$AL$7001,1))</f>
        <v/>
      </c>
      <c r="Q210">
        <f>IF($AA210="","",Settings!$C$7)</f>
        <v/>
      </c>
      <c r="R210" s="8">
        <f>IF($AA210="","",SUMIFS('Per Line'!$T$2:$T$7001,'Per Line'!$C$2:$C$7001,$A210,'Per Line'!$AK$2:$AK$7001,0,'Per Line'!$AL$2:$AL$7001,0))</f>
        <v/>
      </c>
      <c r="S210" s="8">
        <f>IF($AA210="","",R210*Q210)</f>
        <v/>
      </c>
      <c r="T210">
        <f>IF($AA210="","",Settings!$C$6)</f>
        <v/>
      </c>
      <c r="U210" s="8">
        <f>IF($AA210="","",SUMIFS('Per Line'!$T$2:$T$7001,'Per Line'!$C$2:$C$7001,$A210,'Per Line'!$AK$2:$AK$7001,1,'Per Line'!$AL$2:$AL$7001,0))</f>
        <v/>
      </c>
      <c r="V210" s="8">
        <f>IF($AA210="","",U210*T210)</f>
        <v/>
      </c>
      <c r="W210" s="8">
        <f>IF($AA210="","",V210+S210)</f>
        <v/>
      </c>
      <c r="X210" s="8">
        <f>IF($AA210="","",Y210-W210)</f>
        <v/>
      </c>
      <c r="Y210" s="8">
        <f>IF($AA210="","",R210+U210+P210)</f>
        <v/>
      </c>
      <c r="Z210" s="8">
        <f>IF($AA210="","",Y210-W210-N210)</f>
        <v/>
      </c>
      <c r="AA210" s="16">
        <f>IF(ROWS($AA$2:$AA210)&lt;=MAX('Per Line'!$AJ$2:$AJ$7001),MATCH(ROWS($AA$2:$AA210),'Per Line'!$AJ$2:$AJ$7001,0),"")</f>
        <v/>
      </c>
      <c r="AB210">
        <f>IF($AA210="","",C210&amp;"|"&amp;COUNTIF($C$2:$C210,C210))</f>
        <v/>
      </c>
    </row>
    <row r="211">
      <c r="A211">
        <f>IF($AA211="","",INDEX('Per Line'!$C$2:$C$7001,$AA211)&amp;"")</f>
        <v/>
      </c>
      <c r="B211" s="15" t="n"/>
      <c r="C211">
        <f>IF($AA211="","",IF(COUNTIF($I$2:$I$1301,I211)&lt;=Settings!$C$8,I211,I211&amp;" P"&amp;ROUNDUP(COUNTIF($I$2:$I211,I211)/Settings!$C$8,0)))</f>
        <v/>
      </c>
      <c r="D211">
        <f>IF($AA211="","",INDEX('Per Line'!$A$2:$A$7001,$AA211)&amp;"")</f>
        <v/>
      </c>
      <c r="E211">
        <f>IF($AA211="","",INDEX('Per Line'!$B$2:$B$7001,$AA211)&amp;"")</f>
        <v/>
      </c>
      <c r="F211">
        <f>IF($AA211="","",INDEX('Per Line'!$D$2:$D$7001,$AA211)&amp;"")</f>
        <v/>
      </c>
      <c r="G211" s="14">
        <f>IF($AA211="","",INDEX('Per Line'!$E$2:$E$7001,$AA211))</f>
        <v/>
      </c>
      <c r="H211">
        <f>IF($AA211="","",INDEX('Per Line'!$F$2:$F$7001,$AA211)&amp;"")</f>
        <v/>
      </c>
      <c r="I211">
        <f>IF($AA211="","",INDEX('Per Line'!$I$2:$I$7001,$AA211)&amp;"")</f>
        <v/>
      </c>
      <c r="J211">
        <f>IF($AA211="","",INDEX('Per Line'!$H$2:$H$7001,$AA211)&amp;"")</f>
        <v/>
      </c>
      <c r="K211">
        <f>IF($AA211="","",INDEX('Per Line'!$J$2:$J$7001,$AA211)&amp;"")</f>
        <v/>
      </c>
      <c r="L211">
        <f>IF($AA211="","",INDEX('Per Line'!$K$2:$K$7001,$AA211)&amp;"")</f>
        <v/>
      </c>
      <c r="M211">
        <f>IF($AA211="","",INDEX('Per Line'!$L$2:$L$7001,$AA211))</f>
        <v/>
      </c>
      <c r="N211" s="8">
        <f>IF($AA211="","",M211*Y211/100)</f>
        <v/>
      </c>
      <c r="O211">
        <f>IF($AA211="","",INDEX('Per Line'!$U$2:$U$7001,$AA211)&amp;"")</f>
        <v/>
      </c>
      <c r="P211" s="8">
        <f>IF($AA211="","",SUMIFS('Per Line'!$T$2:$T$7001,'Per Line'!$C$2:$C$7001,$A211,'Per Line'!$AL$2:$AL$7001,1))</f>
        <v/>
      </c>
      <c r="Q211">
        <f>IF($AA211="","",Settings!$C$7)</f>
        <v/>
      </c>
      <c r="R211" s="8">
        <f>IF($AA211="","",SUMIFS('Per Line'!$T$2:$T$7001,'Per Line'!$C$2:$C$7001,$A211,'Per Line'!$AK$2:$AK$7001,0,'Per Line'!$AL$2:$AL$7001,0))</f>
        <v/>
      </c>
      <c r="S211" s="8">
        <f>IF($AA211="","",R211*Q211)</f>
        <v/>
      </c>
      <c r="T211">
        <f>IF($AA211="","",Settings!$C$6)</f>
        <v/>
      </c>
      <c r="U211" s="8">
        <f>IF($AA211="","",SUMIFS('Per Line'!$T$2:$T$7001,'Per Line'!$C$2:$C$7001,$A211,'Per Line'!$AK$2:$AK$7001,1,'Per Line'!$AL$2:$AL$7001,0))</f>
        <v/>
      </c>
      <c r="V211" s="8">
        <f>IF($AA211="","",U211*T211)</f>
        <v/>
      </c>
      <c r="W211" s="8">
        <f>IF($AA211="","",V211+S211)</f>
        <v/>
      </c>
      <c r="X211" s="8">
        <f>IF($AA211="","",Y211-W211)</f>
        <v/>
      </c>
      <c r="Y211" s="8">
        <f>IF($AA211="","",R211+U211+P211)</f>
        <v/>
      </c>
      <c r="Z211" s="8">
        <f>IF($AA211="","",Y211-W211-N211)</f>
        <v/>
      </c>
      <c r="AA211" s="16">
        <f>IF(ROWS($AA$2:$AA211)&lt;=MAX('Per Line'!$AJ$2:$AJ$7001),MATCH(ROWS($AA$2:$AA211),'Per Line'!$AJ$2:$AJ$7001,0),"")</f>
        <v/>
      </c>
      <c r="AB211">
        <f>IF($AA211="","",C211&amp;"|"&amp;COUNTIF($C$2:$C211,C211))</f>
        <v/>
      </c>
    </row>
    <row r="212">
      <c r="A212">
        <f>IF($AA212="","",INDEX('Per Line'!$C$2:$C$7001,$AA212)&amp;"")</f>
        <v/>
      </c>
      <c r="B212" s="15" t="n"/>
      <c r="C212">
        <f>IF($AA212="","",IF(COUNTIF($I$2:$I$1301,I212)&lt;=Settings!$C$8,I212,I212&amp;" P"&amp;ROUNDUP(COUNTIF($I$2:$I212,I212)/Settings!$C$8,0)))</f>
        <v/>
      </c>
      <c r="D212">
        <f>IF($AA212="","",INDEX('Per Line'!$A$2:$A$7001,$AA212)&amp;"")</f>
        <v/>
      </c>
      <c r="E212">
        <f>IF($AA212="","",INDEX('Per Line'!$B$2:$B$7001,$AA212)&amp;"")</f>
        <v/>
      </c>
      <c r="F212">
        <f>IF($AA212="","",INDEX('Per Line'!$D$2:$D$7001,$AA212)&amp;"")</f>
        <v/>
      </c>
      <c r="G212" s="14">
        <f>IF($AA212="","",INDEX('Per Line'!$E$2:$E$7001,$AA212))</f>
        <v/>
      </c>
      <c r="H212">
        <f>IF($AA212="","",INDEX('Per Line'!$F$2:$F$7001,$AA212)&amp;"")</f>
        <v/>
      </c>
      <c r="I212">
        <f>IF($AA212="","",INDEX('Per Line'!$I$2:$I$7001,$AA212)&amp;"")</f>
        <v/>
      </c>
      <c r="J212">
        <f>IF($AA212="","",INDEX('Per Line'!$H$2:$H$7001,$AA212)&amp;"")</f>
        <v/>
      </c>
      <c r="K212">
        <f>IF($AA212="","",INDEX('Per Line'!$J$2:$J$7001,$AA212)&amp;"")</f>
        <v/>
      </c>
      <c r="L212">
        <f>IF($AA212="","",INDEX('Per Line'!$K$2:$K$7001,$AA212)&amp;"")</f>
        <v/>
      </c>
      <c r="M212">
        <f>IF($AA212="","",INDEX('Per Line'!$L$2:$L$7001,$AA212))</f>
        <v/>
      </c>
      <c r="N212" s="8">
        <f>IF($AA212="","",M212*Y212/100)</f>
        <v/>
      </c>
      <c r="O212">
        <f>IF($AA212="","",INDEX('Per Line'!$U$2:$U$7001,$AA212)&amp;"")</f>
        <v/>
      </c>
      <c r="P212" s="8">
        <f>IF($AA212="","",SUMIFS('Per Line'!$T$2:$T$7001,'Per Line'!$C$2:$C$7001,$A212,'Per Line'!$AL$2:$AL$7001,1))</f>
        <v/>
      </c>
      <c r="Q212">
        <f>IF($AA212="","",Settings!$C$7)</f>
        <v/>
      </c>
      <c r="R212" s="8">
        <f>IF($AA212="","",SUMIFS('Per Line'!$T$2:$T$7001,'Per Line'!$C$2:$C$7001,$A212,'Per Line'!$AK$2:$AK$7001,0,'Per Line'!$AL$2:$AL$7001,0))</f>
        <v/>
      </c>
      <c r="S212" s="8">
        <f>IF($AA212="","",R212*Q212)</f>
        <v/>
      </c>
      <c r="T212">
        <f>IF($AA212="","",Settings!$C$6)</f>
        <v/>
      </c>
      <c r="U212" s="8">
        <f>IF($AA212="","",SUMIFS('Per Line'!$T$2:$T$7001,'Per Line'!$C$2:$C$7001,$A212,'Per Line'!$AK$2:$AK$7001,1,'Per Line'!$AL$2:$AL$7001,0))</f>
        <v/>
      </c>
      <c r="V212" s="8">
        <f>IF($AA212="","",U212*T212)</f>
        <v/>
      </c>
      <c r="W212" s="8">
        <f>IF($AA212="","",V212+S212)</f>
        <v/>
      </c>
      <c r="X212" s="8">
        <f>IF($AA212="","",Y212-W212)</f>
        <v/>
      </c>
      <c r="Y212" s="8">
        <f>IF($AA212="","",R212+U212+P212)</f>
        <v/>
      </c>
      <c r="Z212" s="8">
        <f>IF($AA212="","",Y212-W212-N212)</f>
        <v/>
      </c>
      <c r="AA212" s="16">
        <f>IF(ROWS($AA$2:$AA212)&lt;=MAX('Per Line'!$AJ$2:$AJ$7001),MATCH(ROWS($AA$2:$AA212),'Per Line'!$AJ$2:$AJ$7001,0),"")</f>
        <v/>
      </c>
      <c r="AB212">
        <f>IF($AA212="","",C212&amp;"|"&amp;COUNTIF($C$2:$C212,C212))</f>
        <v/>
      </c>
    </row>
    <row r="213">
      <c r="A213">
        <f>IF($AA213="","",INDEX('Per Line'!$C$2:$C$7001,$AA213)&amp;"")</f>
        <v/>
      </c>
      <c r="B213" s="15" t="n"/>
      <c r="C213">
        <f>IF($AA213="","",IF(COUNTIF($I$2:$I$1301,I213)&lt;=Settings!$C$8,I213,I213&amp;" P"&amp;ROUNDUP(COUNTIF($I$2:$I213,I213)/Settings!$C$8,0)))</f>
        <v/>
      </c>
      <c r="D213">
        <f>IF($AA213="","",INDEX('Per Line'!$A$2:$A$7001,$AA213)&amp;"")</f>
        <v/>
      </c>
      <c r="E213">
        <f>IF($AA213="","",INDEX('Per Line'!$B$2:$B$7001,$AA213)&amp;"")</f>
        <v/>
      </c>
      <c r="F213">
        <f>IF($AA213="","",INDEX('Per Line'!$D$2:$D$7001,$AA213)&amp;"")</f>
        <v/>
      </c>
      <c r="G213" s="14">
        <f>IF($AA213="","",INDEX('Per Line'!$E$2:$E$7001,$AA213))</f>
        <v/>
      </c>
      <c r="H213">
        <f>IF($AA213="","",INDEX('Per Line'!$F$2:$F$7001,$AA213)&amp;"")</f>
        <v/>
      </c>
      <c r="I213">
        <f>IF($AA213="","",INDEX('Per Line'!$I$2:$I$7001,$AA213)&amp;"")</f>
        <v/>
      </c>
      <c r="J213">
        <f>IF($AA213="","",INDEX('Per Line'!$H$2:$H$7001,$AA213)&amp;"")</f>
        <v/>
      </c>
      <c r="K213">
        <f>IF($AA213="","",INDEX('Per Line'!$J$2:$J$7001,$AA213)&amp;"")</f>
        <v/>
      </c>
      <c r="L213">
        <f>IF($AA213="","",INDEX('Per Line'!$K$2:$K$7001,$AA213)&amp;"")</f>
        <v/>
      </c>
      <c r="M213">
        <f>IF($AA213="","",INDEX('Per Line'!$L$2:$L$7001,$AA213))</f>
        <v/>
      </c>
      <c r="N213" s="8">
        <f>IF($AA213="","",M213*Y213/100)</f>
        <v/>
      </c>
      <c r="O213">
        <f>IF($AA213="","",INDEX('Per Line'!$U$2:$U$7001,$AA213)&amp;"")</f>
        <v/>
      </c>
      <c r="P213" s="8">
        <f>IF($AA213="","",SUMIFS('Per Line'!$T$2:$T$7001,'Per Line'!$C$2:$C$7001,$A213,'Per Line'!$AL$2:$AL$7001,1))</f>
        <v/>
      </c>
      <c r="Q213">
        <f>IF($AA213="","",Settings!$C$7)</f>
        <v/>
      </c>
      <c r="R213" s="8">
        <f>IF($AA213="","",SUMIFS('Per Line'!$T$2:$T$7001,'Per Line'!$C$2:$C$7001,$A213,'Per Line'!$AK$2:$AK$7001,0,'Per Line'!$AL$2:$AL$7001,0))</f>
        <v/>
      </c>
      <c r="S213" s="8">
        <f>IF($AA213="","",R213*Q213)</f>
        <v/>
      </c>
      <c r="T213">
        <f>IF($AA213="","",Settings!$C$6)</f>
        <v/>
      </c>
      <c r="U213" s="8">
        <f>IF($AA213="","",SUMIFS('Per Line'!$T$2:$T$7001,'Per Line'!$C$2:$C$7001,$A213,'Per Line'!$AK$2:$AK$7001,1,'Per Line'!$AL$2:$AL$7001,0))</f>
        <v/>
      </c>
      <c r="V213" s="8">
        <f>IF($AA213="","",U213*T213)</f>
        <v/>
      </c>
      <c r="W213" s="8">
        <f>IF($AA213="","",V213+S213)</f>
        <v/>
      </c>
      <c r="X213" s="8">
        <f>IF($AA213="","",Y213-W213)</f>
        <v/>
      </c>
      <c r="Y213" s="8">
        <f>IF($AA213="","",R213+U213+P213)</f>
        <v/>
      </c>
      <c r="Z213" s="8">
        <f>IF($AA213="","",Y213-W213-N213)</f>
        <v/>
      </c>
      <c r="AA213" s="16">
        <f>IF(ROWS($AA$2:$AA213)&lt;=MAX('Per Line'!$AJ$2:$AJ$7001),MATCH(ROWS($AA$2:$AA213),'Per Line'!$AJ$2:$AJ$7001,0),"")</f>
        <v/>
      </c>
      <c r="AB213">
        <f>IF($AA213="","",C213&amp;"|"&amp;COUNTIF($C$2:$C213,C213))</f>
        <v/>
      </c>
    </row>
    <row r="214">
      <c r="A214">
        <f>IF($AA214="","",INDEX('Per Line'!$C$2:$C$7001,$AA214)&amp;"")</f>
        <v/>
      </c>
      <c r="B214" s="15" t="n"/>
      <c r="C214">
        <f>IF($AA214="","",IF(COUNTIF($I$2:$I$1301,I214)&lt;=Settings!$C$8,I214,I214&amp;" P"&amp;ROUNDUP(COUNTIF($I$2:$I214,I214)/Settings!$C$8,0)))</f>
        <v/>
      </c>
      <c r="D214">
        <f>IF($AA214="","",INDEX('Per Line'!$A$2:$A$7001,$AA214)&amp;"")</f>
        <v/>
      </c>
      <c r="E214">
        <f>IF($AA214="","",INDEX('Per Line'!$B$2:$B$7001,$AA214)&amp;"")</f>
        <v/>
      </c>
      <c r="F214">
        <f>IF($AA214="","",INDEX('Per Line'!$D$2:$D$7001,$AA214)&amp;"")</f>
        <v/>
      </c>
      <c r="G214" s="14">
        <f>IF($AA214="","",INDEX('Per Line'!$E$2:$E$7001,$AA214))</f>
        <v/>
      </c>
      <c r="H214">
        <f>IF($AA214="","",INDEX('Per Line'!$F$2:$F$7001,$AA214)&amp;"")</f>
        <v/>
      </c>
      <c r="I214">
        <f>IF($AA214="","",INDEX('Per Line'!$I$2:$I$7001,$AA214)&amp;"")</f>
        <v/>
      </c>
      <c r="J214">
        <f>IF($AA214="","",INDEX('Per Line'!$H$2:$H$7001,$AA214)&amp;"")</f>
        <v/>
      </c>
      <c r="K214">
        <f>IF($AA214="","",INDEX('Per Line'!$J$2:$J$7001,$AA214)&amp;"")</f>
        <v/>
      </c>
      <c r="L214">
        <f>IF($AA214="","",INDEX('Per Line'!$K$2:$K$7001,$AA214)&amp;"")</f>
        <v/>
      </c>
      <c r="M214">
        <f>IF($AA214="","",INDEX('Per Line'!$L$2:$L$7001,$AA214))</f>
        <v/>
      </c>
      <c r="N214" s="8">
        <f>IF($AA214="","",M214*Y214/100)</f>
        <v/>
      </c>
      <c r="O214">
        <f>IF($AA214="","",INDEX('Per Line'!$U$2:$U$7001,$AA214)&amp;"")</f>
        <v/>
      </c>
      <c r="P214" s="8">
        <f>IF($AA214="","",SUMIFS('Per Line'!$T$2:$T$7001,'Per Line'!$C$2:$C$7001,$A214,'Per Line'!$AL$2:$AL$7001,1))</f>
        <v/>
      </c>
      <c r="Q214">
        <f>IF($AA214="","",Settings!$C$7)</f>
        <v/>
      </c>
      <c r="R214" s="8">
        <f>IF($AA214="","",SUMIFS('Per Line'!$T$2:$T$7001,'Per Line'!$C$2:$C$7001,$A214,'Per Line'!$AK$2:$AK$7001,0,'Per Line'!$AL$2:$AL$7001,0))</f>
        <v/>
      </c>
      <c r="S214" s="8">
        <f>IF($AA214="","",R214*Q214)</f>
        <v/>
      </c>
      <c r="T214">
        <f>IF($AA214="","",Settings!$C$6)</f>
        <v/>
      </c>
      <c r="U214" s="8">
        <f>IF($AA214="","",SUMIFS('Per Line'!$T$2:$T$7001,'Per Line'!$C$2:$C$7001,$A214,'Per Line'!$AK$2:$AK$7001,1,'Per Line'!$AL$2:$AL$7001,0))</f>
        <v/>
      </c>
      <c r="V214" s="8">
        <f>IF($AA214="","",U214*T214)</f>
        <v/>
      </c>
      <c r="W214" s="8">
        <f>IF($AA214="","",V214+S214)</f>
        <v/>
      </c>
      <c r="X214" s="8">
        <f>IF($AA214="","",Y214-W214)</f>
        <v/>
      </c>
      <c r="Y214" s="8">
        <f>IF($AA214="","",R214+U214+P214)</f>
        <v/>
      </c>
      <c r="Z214" s="8">
        <f>IF($AA214="","",Y214-W214-N214)</f>
        <v/>
      </c>
      <c r="AA214" s="16">
        <f>IF(ROWS($AA$2:$AA214)&lt;=MAX('Per Line'!$AJ$2:$AJ$7001),MATCH(ROWS($AA$2:$AA214),'Per Line'!$AJ$2:$AJ$7001,0),"")</f>
        <v/>
      </c>
      <c r="AB214">
        <f>IF($AA214="","",C214&amp;"|"&amp;COUNTIF($C$2:$C214,C214))</f>
        <v/>
      </c>
    </row>
    <row r="215">
      <c r="A215">
        <f>IF($AA215="","",INDEX('Per Line'!$C$2:$C$7001,$AA215)&amp;"")</f>
        <v/>
      </c>
      <c r="B215" s="15" t="n"/>
      <c r="C215">
        <f>IF($AA215="","",IF(COUNTIF($I$2:$I$1301,I215)&lt;=Settings!$C$8,I215,I215&amp;" P"&amp;ROUNDUP(COUNTIF($I$2:$I215,I215)/Settings!$C$8,0)))</f>
        <v/>
      </c>
      <c r="D215">
        <f>IF($AA215="","",INDEX('Per Line'!$A$2:$A$7001,$AA215)&amp;"")</f>
        <v/>
      </c>
      <c r="E215">
        <f>IF($AA215="","",INDEX('Per Line'!$B$2:$B$7001,$AA215)&amp;"")</f>
        <v/>
      </c>
      <c r="F215">
        <f>IF($AA215="","",INDEX('Per Line'!$D$2:$D$7001,$AA215)&amp;"")</f>
        <v/>
      </c>
      <c r="G215" s="14">
        <f>IF($AA215="","",INDEX('Per Line'!$E$2:$E$7001,$AA215))</f>
        <v/>
      </c>
      <c r="H215">
        <f>IF($AA215="","",INDEX('Per Line'!$F$2:$F$7001,$AA215)&amp;"")</f>
        <v/>
      </c>
      <c r="I215">
        <f>IF($AA215="","",INDEX('Per Line'!$I$2:$I$7001,$AA215)&amp;"")</f>
        <v/>
      </c>
      <c r="J215">
        <f>IF($AA215="","",INDEX('Per Line'!$H$2:$H$7001,$AA215)&amp;"")</f>
        <v/>
      </c>
      <c r="K215">
        <f>IF($AA215="","",INDEX('Per Line'!$J$2:$J$7001,$AA215)&amp;"")</f>
        <v/>
      </c>
      <c r="L215">
        <f>IF($AA215="","",INDEX('Per Line'!$K$2:$K$7001,$AA215)&amp;"")</f>
        <v/>
      </c>
      <c r="M215">
        <f>IF($AA215="","",INDEX('Per Line'!$L$2:$L$7001,$AA215))</f>
        <v/>
      </c>
      <c r="N215" s="8">
        <f>IF($AA215="","",M215*Y215/100)</f>
        <v/>
      </c>
      <c r="O215">
        <f>IF($AA215="","",INDEX('Per Line'!$U$2:$U$7001,$AA215)&amp;"")</f>
        <v/>
      </c>
      <c r="P215" s="8">
        <f>IF($AA215="","",SUMIFS('Per Line'!$T$2:$T$7001,'Per Line'!$C$2:$C$7001,$A215,'Per Line'!$AL$2:$AL$7001,1))</f>
        <v/>
      </c>
      <c r="Q215">
        <f>IF($AA215="","",Settings!$C$7)</f>
        <v/>
      </c>
      <c r="R215" s="8">
        <f>IF($AA215="","",SUMIFS('Per Line'!$T$2:$T$7001,'Per Line'!$C$2:$C$7001,$A215,'Per Line'!$AK$2:$AK$7001,0,'Per Line'!$AL$2:$AL$7001,0))</f>
        <v/>
      </c>
      <c r="S215" s="8">
        <f>IF($AA215="","",R215*Q215)</f>
        <v/>
      </c>
      <c r="T215">
        <f>IF($AA215="","",Settings!$C$6)</f>
        <v/>
      </c>
      <c r="U215" s="8">
        <f>IF($AA215="","",SUMIFS('Per Line'!$T$2:$T$7001,'Per Line'!$C$2:$C$7001,$A215,'Per Line'!$AK$2:$AK$7001,1,'Per Line'!$AL$2:$AL$7001,0))</f>
        <v/>
      </c>
      <c r="V215" s="8">
        <f>IF($AA215="","",U215*T215)</f>
        <v/>
      </c>
      <c r="W215" s="8">
        <f>IF($AA215="","",V215+S215)</f>
        <v/>
      </c>
      <c r="X215" s="8">
        <f>IF($AA215="","",Y215-W215)</f>
        <v/>
      </c>
      <c r="Y215" s="8">
        <f>IF($AA215="","",R215+U215+P215)</f>
        <v/>
      </c>
      <c r="Z215" s="8">
        <f>IF($AA215="","",Y215-W215-N215)</f>
        <v/>
      </c>
      <c r="AA215" s="16">
        <f>IF(ROWS($AA$2:$AA215)&lt;=MAX('Per Line'!$AJ$2:$AJ$7001),MATCH(ROWS($AA$2:$AA215),'Per Line'!$AJ$2:$AJ$7001,0),"")</f>
        <v/>
      </c>
      <c r="AB215">
        <f>IF($AA215="","",C215&amp;"|"&amp;COUNTIF($C$2:$C215,C215))</f>
        <v/>
      </c>
    </row>
    <row r="216">
      <c r="A216">
        <f>IF($AA216="","",INDEX('Per Line'!$C$2:$C$7001,$AA216)&amp;"")</f>
        <v/>
      </c>
      <c r="B216" s="15" t="n"/>
      <c r="C216">
        <f>IF($AA216="","",IF(COUNTIF($I$2:$I$1301,I216)&lt;=Settings!$C$8,I216,I216&amp;" P"&amp;ROUNDUP(COUNTIF($I$2:$I216,I216)/Settings!$C$8,0)))</f>
        <v/>
      </c>
      <c r="D216">
        <f>IF($AA216="","",INDEX('Per Line'!$A$2:$A$7001,$AA216)&amp;"")</f>
        <v/>
      </c>
      <c r="E216">
        <f>IF($AA216="","",INDEX('Per Line'!$B$2:$B$7001,$AA216)&amp;"")</f>
        <v/>
      </c>
      <c r="F216">
        <f>IF($AA216="","",INDEX('Per Line'!$D$2:$D$7001,$AA216)&amp;"")</f>
        <v/>
      </c>
      <c r="G216" s="14">
        <f>IF($AA216="","",INDEX('Per Line'!$E$2:$E$7001,$AA216))</f>
        <v/>
      </c>
      <c r="H216">
        <f>IF($AA216="","",INDEX('Per Line'!$F$2:$F$7001,$AA216)&amp;"")</f>
        <v/>
      </c>
      <c r="I216">
        <f>IF($AA216="","",INDEX('Per Line'!$I$2:$I$7001,$AA216)&amp;"")</f>
        <v/>
      </c>
      <c r="J216">
        <f>IF($AA216="","",INDEX('Per Line'!$H$2:$H$7001,$AA216)&amp;"")</f>
        <v/>
      </c>
      <c r="K216">
        <f>IF($AA216="","",INDEX('Per Line'!$J$2:$J$7001,$AA216)&amp;"")</f>
        <v/>
      </c>
      <c r="L216">
        <f>IF($AA216="","",INDEX('Per Line'!$K$2:$K$7001,$AA216)&amp;"")</f>
        <v/>
      </c>
      <c r="M216">
        <f>IF($AA216="","",INDEX('Per Line'!$L$2:$L$7001,$AA216))</f>
        <v/>
      </c>
      <c r="N216" s="8">
        <f>IF($AA216="","",M216*Y216/100)</f>
        <v/>
      </c>
      <c r="O216">
        <f>IF($AA216="","",INDEX('Per Line'!$U$2:$U$7001,$AA216)&amp;"")</f>
        <v/>
      </c>
      <c r="P216" s="8">
        <f>IF($AA216="","",SUMIFS('Per Line'!$T$2:$T$7001,'Per Line'!$C$2:$C$7001,$A216,'Per Line'!$AL$2:$AL$7001,1))</f>
        <v/>
      </c>
      <c r="Q216">
        <f>IF($AA216="","",Settings!$C$7)</f>
        <v/>
      </c>
      <c r="R216" s="8">
        <f>IF($AA216="","",SUMIFS('Per Line'!$T$2:$T$7001,'Per Line'!$C$2:$C$7001,$A216,'Per Line'!$AK$2:$AK$7001,0,'Per Line'!$AL$2:$AL$7001,0))</f>
        <v/>
      </c>
      <c r="S216" s="8">
        <f>IF($AA216="","",R216*Q216)</f>
        <v/>
      </c>
      <c r="T216">
        <f>IF($AA216="","",Settings!$C$6)</f>
        <v/>
      </c>
      <c r="U216" s="8">
        <f>IF($AA216="","",SUMIFS('Per Line'!$T$2:$T$7001,'Per Line'!$C$2:$C$7001,$A216,'Per Line'!$AK$2:$AK$7001,1,'Per Line'!$AL$2:$AL$7001,0))</f>
        <v/>
      </c>
      <c r="V216" s="8">
        <f>IF($AA216="","",U216*T216)</f>
        <v/>
      </c>
      <c r="W216" s="8">
        <f>IF($AA216="","",V216+S216)</f>
        <v/>
      </c>
      <c r="X216" s="8">
        <f>IF($AA216="","",Y216-W216)</f>
        <v/>
      </c>
      <c r="Y216" s="8">
        <f>IF($AA216="","",R216+U216+P216)</f>
        <v/>
      </c>
      <c r="Z216" s="8">
        <f>IF($AA216="","",Y216-W216-N216)</f>
        <v/>
      </c>
      <c r="AA216" s="16">
        <f>IF(ROWS($AA$2:$AA216)&lt;=MAX('Per Line'!$AJ$2:$AJ$7001),MATCH(ROWS($AA$2:$AA216),'Per Line'!$AJ$2:$AJ$7001,0),"")</f>
        <v/>
      </c>
      <c r="AB216">
        <f>IF($AA216="","",C216&amp;"|"&amp;COUNTIF($C$2:$C216,C216))</f>
        <v/>
      </c>
    </row>
    <row r="217">
      <c r="A217">
        <f>IF($AA217="","",INDEX('Per Line'!$C$2:$C$7001,$AA217)&amp;"")</f>
        <v/>
      </c>
      <c r="B217" s="15" t="n"/>
      <c r="C217">
        <f>IF($AA217="","",IF(COUNTIF($I$2:$I$1301,I217)&lt;=Settings!$C$8,I217,I217&amp;" P"&amp;ROUNDUP(COUNTIF($I$2:$I217,I217)/Settings!$C$8,0)))</f>
        <v/>
      </c>
      <c r="D217">
        <f>IF($AA217="","",INDEX('Per Line'!$A$2:$A$7001,$AA217)&amp;"")</f>
        <v/>
      </c>
      <c r="E217">
        <f>IF($AA217="","",INDEX('Per Line'!$B$2:$B$7001,$AA217)&amp;"")</f>
        <v/>
      </c>
      <c r="F217">
        <f>IF($AA217="","",INDEX('Per Line'!$D$2:$D$7001,$AA217)&amp;"")</f>
        <v/>
      </c>
      <c r="G217" s="14">
        <f>IF($AA217="","",INDEX('Per Line'!$E$2:$E$7001,$AA217))</f>
        <v/>
      </c>
      <c r="H217">
        <f>IF($AA217="","",INDEX('Per Line'!$F$2:$F$7001,$AA217)&amp;"")</f>
        <v/>
      </c>
      <c r="I217">
        <f>IF($AA217="","",INDEX('Per Line'!$I$2:$I$7001,$AA217)&amp;"")</f>
        <v/>
      </c>
      <c r="J217">
        <f>IF($AA217="","",INDEX('Per Line'!$H$2:$H$7001,$AA217)&amp;"")</f>
        <v/>
      </c>
      <c r="K217">
        <f>IF($AA217="","",INDEX('Per Line'!$J$2:$J$7001,$AA217)&amp;"")</f>
        <v/>
      </c>
      <c r="L217">
        <f>IF($AA217="","",INDEX('Per Line'!$K$2:$K$7001,$AA217)&amp;"")</f>
        <v/>
      </c>
      <c r="M217">
        <f>IF($AA217="","",INDEX('Per Line'!$L$2:$L$7001,$AA217))</f>
        <v/>
      </c>
      <c r="N217" s="8">
        <f>IF($AA217="","",M217*Y217/100)</f>
        <v/>
      </c>
      <c r="O217">
        <f>IF($AA217="","",INDEX('Per Line'!$U$2:$U$7001,$AA217)&amp;"")</f>
        <v/>
      </c>
      <c r="P217" s="8">
        <f>IF($AA217="","",SUMIFS('Per Line'!$T$2:$T$7001,'Per Line'!$C$2:$C$7001,$A217,'Per Line'!$AL$2:$AL$7001,1))</f>
        <v/>
      </c>
      <c r="Q217">
        <f>IF($AA217="","",Settings!$C$7)</f>
        <v/>
      </c>
      <c r="R217" s="8">
        <f>IF($AA217="","",SUMIFS('Per Line'!$T$2:$T$7001,'Per Line'!$C$2:$C$7001,$A217,'Per Line'!$AK$2:$AK$7001,0,'Per Line'!$AL$2:$AL$7001,0))</f>
        <v/>
      </c>
      <c r="S217" s="8">
        <f>IF($AA217="","",R217*Q217)</f>
        <v/>
      </c>
      <c r="T217">
        <f>IF($AA217="","",Settings!$C$6)</f>
        <v/>
      </c>
      <c r="U217" s="8">
        <f>IF($AA217="","",SUMIFS('Per Line'!$T$2:$T$7001,'Per Line'!$C$2:$C$7001,$A217,'Per Line'!$AK$2:$AK$7001,1,'Per Line'!$AL$2:$AL$7001,0))</f>
        <v/>
      </c>
      <c r="V217" s="8">
        <f>IF($AA217="","",U217*T217)</f>
        <v/>
      </c>
      <c r="W217" s="8">
        <f>IF($AA217="","",V217+S217)</f>
        <v/>
      </c>
      <c r="X217" s="8">
        <f>IF($AA217="","",Y217-W217)</f>
        <v/>
      </c>
      <c r="Y217" s="8">
        <f>IF($AA217="","",R217+U217+P217)</f>
        <v/>
      </c>
      <c r="Z217" s="8">
        <f>IF($AA217="","",Y217-W217-N217)</f>
        <v/>
      </c>
      <c r="AA217" s="16">
        <f>IF(ROWS($AA$2:$AA217)&lt;=MAX('Per Line'!$AJ$2:$AJ$7001),MATCH(ROWS($AA$2:$AA217),'Per Line'!$AJ$2:$AJ$7001,0),"")</f>
        <v/>
      </c>
      <c r="AB217">
        <f>IF($AA217="","",C217&amp;"|"&amp;COUNTIF($C$2:$C217,C217))</f>
        <v/>
      </c>
    </row>
    <row r="218">
      <c r="A218">
        <f>IF($AA218="","",INDEX('Per Line'!$C$2:$C$7001,$AA218)&amp;"")</f>
        <v/>
      </c>
      <c r="B218" s="15" t="n"/>
      <c r="C218">
        <f>IF($AA218="","",IF(COUNTIF($I$2:$I$1301,I218)&lt;=Settings!$C$8,I218,I218&amp;" P"&amp;ROUNDUP(COUNTIF($I$2:$I218,I218)/Settings!$C$8,0)))</f>
        <v/>
      </c>
      <c r="D218">
        <f>IF($AA218="","",INDEX('Per Line'!$A$2:$A$7001,$AA218)&amp;"")</f>
        <v/>
      </c>
      <c r="E218">
        <f>IF($AA218="","",INDEX('Per Line'!$B$2:$B$7001,$AA218)&amp;"")</f>
        <v/>
      </c>
      <c r="F218">
        <f>IF($AA218="","",INDEX('Per Line'!$D$2:$D$7001,$AA218)&amp;"")</f>
        <v/>
      </c>
      <c r="G218" s="14">
        <f>IF($AA218="","",INDEX('Per Line'!$E$2:$E$7001,$AA218))</f>
        <v/>
      </c>
      <c r="H218">
        <f>IF($AA218="","",INDEX('Per Line'!$F$2:$F$7001,$AA218)&amp;"")</f>
        <v/>
      </c>
      <c r="I218">
        <f>IF($AA218="","",INDEX('Per Line'!$I$2:$I$7001,$AA218)&amp;"")</f>
        <v/>
      </c>
      <c r="J218">
        <f>IF($AA218="","",INDEX('Per Line'!$H$2:$H$7001,$AA218)&amp;"")</f>
        <v/>
      </c>
      <c r="K218">
        <f>IF($AA218="","",INDEX('Per Line'!$J$2:$J$7001,$AA218)&amp;"")</f>
        <v/>
      </c>
      <c r="L218">
        <f>IF($AA218="","",INDEX('Per Line'!$K$2:$K$7001,$AA218)&amp;"")</f>
        <v/>
      </c>
      <c r="M218">
        <f>IF($AA218="","",INDEX('Per Line'!$L$2:$L$7001,$AA218))</f>
        <v/>
      </c>
      <c r="N218" s="8">
        <f>IF($AA218="","",M218*Y218/100)</f>
        <v/>
      </c>
      <c r="O218">
        <f>IF($AA218="","",INDEX('Per Line'!$U$2:$U$7001,$AA218)&amp;"")</f>
        <v/>
      </c>
      <c r="P218" s="8">
        <f>IF($AA218="","",SUMIFS('Per Line'!$T$2:$T$7001,'Per Line'!$C$2:$C$7001,$A218,'Per Line'!$AL$2:$AL$7001,1))</f>
        <v/>
      </c>
      <c r="Q218">
        <f>IF($AA218="","",Settings!$C$7)</f>
        <v/>
      </c>
      <c r="R218" s="8">
        <f>IF($AA218="","",SUMIFS('Per Line'!$T$2:$T$7001,'Per Line'!$C$2:$C$7001,$A218,'Per Line'!$AK$2:$AK$7001,0,'Per Line'!$AL$2:$AL$7001,0))</f>
        <v/>
      </c>
      <c r="S218" s="8">
        <f>IF($AA218="","",R218*Q218)</f>
        <v/>
      </c>
      <c r="T218">
        <f>IF($AA218="","",Settings!$C$6)</f>
        <v/>
      </c>
      <c r="U218" s="8">
        <f>IF($AA218="","",SUMIFS('Per Line'!$T$2:$T$7001,'Per Line'!$C$2:$C$7001,$A218,'Per Line'!$AK$2:$AK$7001,1,'Per Line'!$AL$2:$AL$7001,0))</f>
        <v/>
      </c>
      <c r="V218" s="8">
        <f>IF($AA218="","",U218*T218)</f>
        <v/>
      </c>
      <c r="W218" s="8">
        <f>IF($AA218="","",V218+S218)</f>
        <v/>
      </c>
      <c r="X218" s="8">
        <f>IF($AA218="","",Y218-W218)</f>
        <v/>
      </c>
      <c r="Y218" s="8">
        <f>IF($AA218="","",R218+U218+P218)</f>
        <v/>
      </c>
      <c r="Z218" s="8">
        <f>IF($AA218="","",Y218-W218-N218)</f>
        <v/>
      </c>
      <c r="AA218" s="16">
        <f>IF(ROWS($AA$2:$AA218)&lt;=MAX('Per Line'!$AJ$2:$AJ$7001),MATCH(ROWS($AA$2:$AA218),'Per Line'!$AJ$2:$AJ$7001,0),"")</f>
        <v/>
      </c>
      <c r="AB218">
        <f>IF($AA218="","",C218&amp;"|"&amp;COUNTIF($C$2:$C218,C218))</f>
        <v/>
      </c>
    </row>
    <row r="219">
      <c r="A219">
        <f>IF($AA219="","",INDEX('Per Line'!$C$2:$C$7001,$AA219)&amp;"")</f>
        <v/>
      </c>
      <c r="B219" s="15" t="n"/>
      <c r="C219">
        <f>IF($AA219="","",IF(COUNTIF($I$2:$I$1301,I219)&lt;=Settings!$C$8,I219,I219&amp;" P"&amp;ROUNDUP(COUNTIF($I$2:$I219,I219)/Settings!$C$8,0)))</f>
        <v/>
      </c>
      <c r="D219">
        <f>IF($AA219="","",INDEX('Per Line'!$A$2:$A$7001,$AA219)&amp;"")</f>
        <v/>
      </c>
      <c r="E219">
        <f>IF($AA219="","",INDEX('Per Line'!$B$2:$B$7001,$AA219)&amp;"")</f>
        <v/>
      </c>
      <c r="F219">
        <f>IF($AA219="","",INDEX('Per Line'!$D$2:$D$7001,$AA219)&amp;"")</f>
        <v/>
      </c>
      <c r="G219" s="14">
        <f>IF($AA219="","",INDEX('Per Line'!$E$2:$E$7001,$AA219))</f>
        <v/>
      </c>
      <c r="H219">
        <f>IF($AA219="","",INDEX('Per Line'!$F$2:$F$7001,$AA219)&amp;"")</f>
        <v/>
      </c>
      <c r="I219">
        <f>IF($AA219="","",INDEX('Per Line'!$I$2:$I$7001,$AA219)&amp;"")</f>
        <v/>
      </c>
      <c r="J219">
        <f>IF($AA219="","",INDEX('Per Line'!$H$2:$H$7001,$AA219)&amp;"")</f>
        <v/>
      </c>
      <c r="K219">
        <f>IF($AA219="","",INDEX('Per Line'!$J$2:$J$7001,$AA219)&amp;"")</f>
        <v/>
      </c>
      <c r="L219">
        <f>IF($AA219="","",INDEX('Per Line'!$K$2:$K$7001,$AA219)&amp;"")</f>
        <v/>
      </c>
      <c r="M219">
        <f>IF($AA219="","",INDEX('Per Line'!$L$2:$L$7001,$AA219))</f>
        <v/>
      </c>
      <c r="N219" s="8">
        <f>IF($AA219="","",M219*Y219/100)</f>
        <v/>
      </c>
      <c r="O219">
        <f>IF($AA219="","",INDEX('Per Line'!$U$2:$U$7001,$AA219)&amp;"")</f>
        <v/>
      </c>
      <c r="P219" s="8">
        <f>IF($AA219="","",SUMIFS('Per Line'!$T$2:$T$7001,'Per Line'!$C$2:$C$7001,$A219,'Per Line'!$AL$2:$AL$7001,1))</f>
        <v/>
      </c>
      <c r="Q219">
        <f>IF($AA219="","",Settings!$C$7)</f>
        <v/>
      </c>
      <c r="R219" s="8">
        <f>IF($AA219="","",SUMIFS('Per Line'!$T$2:$T$7001,'Per Line'!$C$2:$C$7001,$A219,'Per Line'!$AK$2:$AK$7001,0,'Per Line'!$AL$2:$AL$7001,0))</f>
        <v/>
      </c>
      <c r="S219" s="8">
        <f>IF($AA219="","",R219*Q219)</f>
        <v/>
      </c>
      <c r="T219">
        <f>IF($AA219="","",Settings!$C$6)</f>
        <v/>
      </c>
      <c r="U219" s="8">
        <f>IF($AA219="","",SUMIFS('Per Line'!$T$2:$T$7001,'Per Line'!$C$2:$C$7001,$A219,'Per Line'!$AK$2:$AK$7001,1,'Per Line'!$AL$2:$AL$7001,0))</f>
        <v/>
      </c>
      <c r="V219" s="8">
        <f>IF($AA219="","",U219*T219)</f>
        <v/>
      </c>
      <c r="W219" s="8">
        <f>IF($AA219="","",V219+S219)</f>
        <v/>
      </c>
      <c r="X219" s="8">
        <f>IF($AA219="","",Y219-W219)</f>
        <v/>
      </c>
      <c r="Y219" s="8">
        <f>IF($AA219="","",R219+U219+P219)</f>
        <v/>
      </c>
      <c r="Z219" s="8">
        <f>IF($AA219="","",Y219-W219-N219)</f>
        <v/>
      </c>
      <c r="AA219" s="16">
        <f>IF(ROWS($AA$2:$AA219)&lt;=MAX('Per Line'!$AJ$2:$AJ$7001),MATCH(ROWS($AA$2:$AA219),'Per Line'!$AJ$2:$AJ$7001,0),"")</f>
        <v/>
      </c>
      <c r="AB219">
        <f>IF($AA219="","",C219&amp;"|"&amp;COUNTIF($C$2:$C219,C219))</f>
        <v/>
      </c>
    </row>
    <row r="220">
      <c r="A220">
        <f>IF($AA220="","",INDEX('Per Line'!$C$2:$C$7001,$AA220)&amp;"")</f>
        <v/>
      </c>
      <c r="B220" s="15" t="n"/>
      <c r="C220">
        <f>IF($AA220="","",IF(COUNTIF($I$2:$I$1301,I220)&lt;=Settings!$C$8,I220,I220&amp;" P"&amp;ROUNDUP(COUNTIF($I$2:$I220,I220)/Settings!$C$8,0)))</f>
        <v/>
      </c>
      <c r="D220">
        <f>IF($AA220="","",INDEX('Per Line'!$A$2:$A$7001,$AA220)&amp;"")</f>
        <v/>
      </c>
      <c r="E220">
        <f>IF($AA220="","",INDEX('Per Line'!$B$2:$B$7001,$AA220)&amp;"")</f>
        <v/>
      </c>
      <c r="F220">
        <f>IF($AA220="","",INDEX('Per Line'!$D$2:$D$7001,$AA220)&amp;"")</f>
        <v/>
      </c>
      <c r="G220" s="14">
        <f>IF($AA220="","",INDEX('Per Line'!$E$2:$E$7001,$AA220))</f>
        <v/>
      </c>
      <c r="H220">
        <f>IF($AA220="","",INDEX('Per Line'!$F$2:$F$7001,$AA220)&amp;"")</f>
        <v/>
      </c>
      <c r="I220">
        <f>IF($AA220="","",INDEX('Per Line'!$I$2:$I$7001,$AA220)&amp;"")</f>
        <v/>
      </c>
      <c r="J220">
        <f>IF($AA220="","",INDEX('Per Line'!$H$2:$H$7001,$AA220)&amp;"")</f>
        <v/>
      </c>
      <c r="K220">
        <f>IF($AA220="","",INDEX('Per Line'!$J$2:$J$7001,$AA220)&amp;"")</f>
        <v/>
      </c>
      <c r="L220">
        <f>IF($AA220="","",INDEX('Per Line'!$K$2:$K$7001,$AA220)&amp;"")</f>
        <v/>
      </c>
      <c r="M220">
        <f>IF($AA220="","",INDEX('Per Line'!$L$2:$L$7001,$AA220))</f>
        <v/>
      </c>
      <c r="N220" s="8">
        <f>IF($AA220="","",M220*Y220/100)</f>
        <v/>
      </c>
      <c r="O220">
        <f>IF($AA220="","",INDEX('Per Line'!$U$2:$U$7001,$AA220)&amp;"")</f>
        <v/>
      </c>
      <c r="P220" s="8">
        <f>IF($AA220="","",SUMIFS('Per Line'!$T$2:$T$7001,'Per Line'!$C$2:$C$7001,$A220,'Per Line'!$AL$2:$AL$7001,1))</f>
        <v/>
      </c>
      <c r="Q220">
        <f>IF($AA220="","",Settings!$C$7)</f>
        <v/>
      </c>
      <c r="R220" s="8">
        <f>IF($AA220="","",SUMIFS('Per Line'!$T$2:$T$7001,'Per Line'!$C$2:$C$7001,$A220,'Per Line'!$AK$2:$AK$7001,0,'Per Line'!$AL$2:$AL$7001,0))</f>
        <v/>
      </c>
      <c r="S220" s="8">
        <f>IF($AA220="","",R220*Q220)</f>
        <v/>
      </c>
      <c r="T220">
        <f>IF($AA220="","",Settings!$C$6)</f>
        <v/>
      </c>
      <c r="U220" s="8">
        <f>IF($AA220="","",SUMIFS('Per Line'!$T$2:$T$7001,'Per Line'!$C$2:$C$7001,$A220,'Per Line'!$AK$2:$AK$7001,1,'Per Line'!$AL$2:$AL$7001,0))</f>
        <v/>
      </c>
      <c r="V220" s="8">
        <f>IF($AA220="","",U220*T220)</f>
        <v/>
      </c>
      <c r="W220" s="8">
        <f>IF($AA220="","",V220+S220)</f>
        <v/>
      </c>
      <c r="X220" s="8">
        <f>IF($AA220="","",Y220-W220)</f>
        <v/>
      </c>
      <c r="Y220" s="8">
        <f>IF($AA220="","",R220+U220+P220)</f>
        <v/>
      </c>
      <c r="Z220" s="8">
        <f>IF($AA220="","",Y220-W220-N220)</f>
        <v/>
      </c>
      <c r="AA220" s="16">
        <f>IF(ROWS($AA$2:$AA220)&lt;=MAX('Per Line'!$AJ$2:$AJ$7001),MATCH(ROWS($AA$2:$AA220),'Per Line'!$AJ$2:$AJ$7001,0),"")</f>
        <v/>
      </c>
      <c r="AB220">
        <f>IF($AA220="","",C220&amp;"|"&amp;COUNTIF($C$2:$C220,C220))</f>
        <v/>
      </c>
    </row>
    <row r="221">
      <c r="A221">
        <f>IF($AA221="","",INDEX('Per Line'!$C$2:$C$7001,$AA221)&amp;"")</f>
        <v/>
      </c>
      <c r="B221" s="15" t="n"/>
      <c r="C221">
        <f>IF($AA221="","",IF(COUNTIF($I$2:$I$1301,I221)&lt;=Settings!$C$8,I221,I221&amp;" P"&amp;ROUNDUP(COUNTIF($I$2:$I221,I221)/Settings!$C$8,0)))</f>
        <v/>
      </c>
      <c r="D221">
        <f>IF($AA221="","",INDEX('Per Line'!$A$2:$A$7001,$AA221)&amp;"")</f>
        <v/>
      </c>
      <c r="E221">
        <f>IF($AA221="","",INDEX('Per Line'!$B$2:$B$7001,$AA221)&amp;"")</f>
        <v/>
      </c>
      <c r="F221">
        <f>IF($AA221="","",INDEX('Per Line'!$D$2:$D$7001,$AA221)&amp;"")</f>
        <v/>
      </c>
      <c r="G221" s="14">
        <f>IF($AA221="","",INDEX('Per Line'!$E$2:$E$7001,$AA221))</f>
        <v/>
      </c>
      <c r="H221">
        <f>IF($AA221="","",INDEX('Per Line'!$F$2:$F$7001,$AA221)&amp;"")</f>
        <v/>
      </c>
      <c r="I221">
        <f>IF($AA221="","",INDEX('Per Line'!$I$2:$I$7001,$AA221)&amp;"")</f>
        <v/>
      </c>
      <c r="J221">
        <f>IF($AA221="","",INDEX('Per Line'!$H$2:$H$7001,$AA221)&amp;"")</f>
        <v/>
      </c>
      <c r="K221">
        <f>IF($AA221="","",INDEX('Per Line'!$J$2:$J$7001,$AA221)&amp;"")</f>
        <v/>
      </c>
      <c r="L221">
        <f>IF($AA221="","",INDEX('Per Line'!$K$2:$K$7001,$AA221)&amp;"")</f>
        <v/>
      </c>
      <c r="M221">
        <f>IF($AA221="","",INDEX('Per Line'!$L$2:$L$7001,$AA221))</f>
        <v/>
      </c>
      <c r="N221" s="8">
        <f>IF($AA221="","",M221*Y221/100)</f>
        <v/>
      </c>
      <c r="O221">
        <f>IF($AA221="","",INDEX('Per Line'!$U$2:$U$7001,$AA221)&amp;"")</f>
        <v/>
      </c>
      <c r="P221" s="8">
        <f>IF($AA221="","",SUMIFS('Per Line'!$T$2:$T$7001,'Per Line'!$C$2:$C$7001,$A221,'Per Line'!$AL$2:$AL$7001,1))</f>
        <v/>
      </c>
      <c r="Q221">
        <f>IF($AA221="","",Settings!$C$7)</f>
        <v/>
      </c>
      <c r="R221" s="8">
        <f>IF($AA221="","",SUMIFS('Per Line'!$T$2:$T$7001,'Per Line'!$C$2:$C$7001,$A221,'Per Line'!$AK$2:$AK$7001,0,'Per Line'!$AL$2:$AL$7001,0))</f>
        <v/>
      </c>
      <c r="S221" s="8">
        <f>IF($AA221="","",R221*Q221)</f>
        <v/>
      </c>
      <c r="T221">
        <f>IF($AA221="","",Settings!$C$6)</f>
        <v/>
      </c>
      <c r="U221" s="8">
        <f>IF($AA221="","",SUMIFS('Per Line'!$T$2:$T$7001,'Per Line'!$C$2:$C$7001,$A221,'Per Line'!$AK$2:$AK$7001,1,'Per Line'!$AL$2:$AL$7001,0))</f>
        <v/>
      </c>
      <c r="V221" s="8">
        <f>IF($AA221="","",U221*T221)</f>
        <v/>
      </c>
      <c r="W221" s="8">
        <f>IF($AA221="","",V221+S221)</f>
        <v/>
      </c>
      <c r="X221" s="8">
        <f>IF($AA221="","",Y221-W221)</f>
        <v/>
      </c>
      <c r="Y221" s="8">
        <f>IF($AA221="","",R221+U221+P221)</f>
        <v/>
      </c>
      <c r="Z221" s="8">
        <f>IF($AA221="","",Y221-W221-N221)</f>
        <v/>
      </c>
      <c r="AA221" s="16">
        <f>IF(ROWS($AA$2:$AA221)&lt;=MAX('Per Line'!$AJ$2:$AJ$7001),MATCH(ROWS($AA$2:$AA221),'Per Line'!$AJ$2:$AJ$7001,0),"")</f>
        <v/>
      </c>
      <c r="AB221">
        <f>IF($AA221="","",C221&amp;"|"&amp;COUNTIF($C$2:$C221,C221))</f>
        <v/>
      </c>
    </row>
    <row r="222">
      <c r="A222">
        <f>IF($AA222="","",INDEX('Per Line'!$C$2:$C$7001,$AA222)&amp;"")</f>
        <v/>
      </c>
      <c r="B222" s="15" t="n"/>
      <c r="C222">
        <f>IF($AA222="","",IF(COUNTIF($I$2:$I$1301,I222)&lt;=Settings!$C$8,I222,I222&amp;" P"&amp;ROUNDUP(COUNTIF($I$2:$I222,I222)/Settings!$C$8,0)))</f>
        <v/>
      </c>
      <c r="D222">
        <f>IF($AA222="","",INDEX('Per Line'!$A$2:$A$7001,$AA222)&amp;"")</f>
        <v/>
      </c>
      <c r="E222">
        <f>IF($AA222="","",INDEX('Per Line'!$B$2:$B$7001,$AA222)&amp;"")</f>
        <v/>
      </c>
      <c r="F222">
        <f>IF($AA222="","",INDEX('Per Line'!$D$2:$D$7001,$AA222)&amp;"")</f>
        <v/>
      </c>
      <c r="G222" s="14">
        <f>IF($AA222="","",INDEX('Per Line'!$E$2:$E$7001,$AA222))</f>
        <v/>
      </c>
      <c r="H222">
        <f>IF($AA222="","",INDEX('Per Line'!$F$2:$F$7001,$AA222)&amp;"")</f>
        <v/>
      </c>
      <c r="I222">
        <f>IF($AA222="","",INDEX('Per Line'!$I$2:$I$7001,$AA222)&amp;"")</f>
        <v/>
      </c>
      <c r="J222">
        <f>IF($AA222="","",INDEX('Per Line'!$H$2:$H$7001,$AA222)&amp;"")</f>
        <v/>
      </c>
      <c r="K222">
        <f>IF($AA222="","",INDEX('Per Line'!$J$2:$J$7001,$AA222)&amp;"")</f>
        <v/>
      </c>
      <c r="L222">
        <f>IF($AA222="","",INDEX('Per Line'!$K$2:$K$7001,$AA222)&amp;"")</f>
        <v/>
      </c>
      <c r="M222">
        <f>IF($AA222="","",INDEX('Per Line'!$L$2:$L$7001,$AA222))</f>
        <v/>
      </c>
      <c r="N222" s="8">
        <f>IF($AA222="","",M222*Y222/100)</f>
        <v/>
      </c>
      <c r="O222">
        <f>IF($AA222="","",INDEX('Per Line'!$U$2:$U$7001,$AA222)&amp;"")</f>
        <v/>
      </c>
      <c r="P222" s="8">
        <f>IF($AA222="","",SUMIFS('Per Line'!$T$2:$T$7001,'Per Line'!$C$2:$C$7001,$A222,'Per Line'!$AL$2:$AL$7001,1))</f>
        <v/>
      </c>
      <c r="Q222">
        <f>IF($AA222="","",Settings!$C$7)</f>
        <v/>
      </c>
      <c r="R222" s="8">
        <f>IF($AA222="","",SUMIFS('Per Line'!$T$2:$T$7001,'Per Line'!$C$2:$C$7001,$A222,'Per Line'!$AK$2:$AK$7001,0,'Per Line'!$AL$2:$AL$7001,0))</f>
        <v/>
      </c>
      <c r="S222" s="8">
        <f>IF($AA222="","",R222*Q222)</f>
        <v/>
      </c>
      <c r="T222">
        <f>IF($AA222="","",Settings!$C$6)</f>
        <v/>
      </c>
      <c r="U222" s="8">
        <f>IF($AA222="","",SUMIFS('Per Line'!$T$2:$T$7001,'Per Line'!$C$2:$C$7001,$A222,'Per Line'!$AK$2:$AK$7001,1,'Per Line'!$AL$2:$AL$7001,0))</f>
        <v/>
      </c>
      <c r="V222" s="8">
        <f>IF($AA222="","",U222*T222)</f>
        <v/>
      </c>
      <c r="W222" s="8">
        <f>IF($AA222="","",V222+S222)</f>
        <v/>
      </c>
      <c r="X222" s="8">
        <f>IF($AA222="","",Y222-W222)</f>
        <v/>
      </c>
      <c r="Y222" s="8">
        <f>IF($AA222="","",R222+U222+P222)</f>
        <v/>
      </c>
      <c r="Z222" s="8">
        <f>IF($AA222="","",Y222-W222-N222)</f>
        <v/>
      </c>
      <c r="AA222" s="16">
        <f>IF(ROWS($AA$2:$AA222)&lt;=MAX('Per Line'!$AJ$2:$AJ$7001),MATCH(ROWS($AA$2:$AA222),'Per Line'!$AJ$2:$AJ$7001,0),"")</f>
        <v/>
      </c>
      <c r="AB222">
        <f>IF($AA222="","",C222&amp;"|"&amp;COUNTIF($C$2:$C222,C222))</f>
        <v/>
      </c>
    </row>
    <row r="223">
      <c r="A223">
        <f>IF($AA223="","",INDEX('Per Line'!$C$2:$C$7001,$AA223)&amp;"")</f>
        <v/>
      </c>
      <c r="B223" s="15" t="n"/>
      <c r="C223">
        <f>IF($AA223="","",IF(COUNTIF($I$2:$I$1301,I223)&lt;=Settings!$C$8,I223,I223&amp;" P"&amp;ROUNDUP(COUNTIF($I$2:$I223,I223)/Settings!$C$8,0)))</f>
        <v/>
      </c>
      <c r="D223">
        <f>IF($AA223="","",INDEX('Per Line'!$A$2:$A$7001,$AA223)&amp;"")</f>
        <v/>
      </c>
      <c r="E223">
        <f>IF($AA223="","",INDEX('Per Line'!$B$2:$B$7001,$AA223)&amp;"")</f>
        <v/>
      </c>
      <c r="F223">
        <f>IF($AA223="","",INDEX('Per Line'!$D$2:$D$7001,$AA223)&amp;"")</f>
        <v/>
      </c>
      <c r="G223" s="14">
        <f>IF($AA223="","",INDEX('Per Line'!$E$2:$E$7001,$AA223))</f>
        <v/>
      </c>
      <c r="H223">
        <f>IF($AA223="","",INDEX('Per Line'!$F$2:$F$7001,$AA223)&amp;"")</f>
        <v/>
      </c>
      <c r="I223">
        <f>IF($AA223="","",INDEX('Per Line'!$I$2:$I$7001,$AA223)&amp;"")</f>
        <v/>
      </c>
      <c r="J223">
        <f>IF($AA223="","",INDEX('Per Line'!$H$2:$H$7001,$AA223)&amp;"")</f>
        <v/>
      </c>
      <c r="K223">
        <f>IF($AA223="","",INDEX('Per Line'!$J$2:$J$7001,$AA223)&amp;"")</f>
        <v/>
      </c>
      <c r="L223">
        <f>IF($AA223="","",INDEX('Per Line'!$K$2:$K$7001,$AA223)&amp;"")</f>
        <v/>
      </c>
      <c r="M223">
        <f>IF($AA223="","",INDEX('Per Line'!$L$2:$L$7001,$AA223))</f>
        <v/>
      </c>
      <c r="N223" s="8">
        <f>IF($AA223="","",M223*Y223/100)</f>
        <v/>
      </c>
      <c r="O223">
        <f>IF($AA223="","",INDEX('Per Line'!$U$2:$U$7001,$AA223)&amp;"")</f>
        <v/>
      </c>
      <c r="P223" s="8">
        <f>IF($AA223="","",SUMIFS('Per Line'!$T$2:$T$7001,'Per Line'!$C$2:$C$7001,$A223,'Per Line'!$AL$2:$AL$7001,1))</f>
        <v/>
      </c>
      <c r="Q223">
        <f>IF($AA223="","",Settings!$C$7)</f>
        <v/>
      </c>
      <c r="R223" s="8">
        <f>IF($AA223="","",SUMIFS('Per Line'!$T$2:$T$7001,'Per Line'!$C$2:$C$7001,$A223,'Per Line'!$AK$2:$AK$7001,0,'Per Line'!$AL$2:$AL$7001,0))</f>
        <v/>
      </c>
      <c r="S223" s="8">
        <f>IF($AA223="","",R223*Q223)</f>
        <v/>
      </c>
      <c r="T223">
        <f>IF($AA223="","",Settings!$C$6)</f>
        <v/>
      </c>
      <c r="U223" s="8">
        <f>IF($AA223="","",SUMIFS('Per Line'!$T$2:$T$7001,'Per Line'!$C$2:$C$7001,$A223,'Per Line'!$AK$2:$AK$7001,1,'Per Line'!$AL$2:$AL$7001,0))</f>
        <v/>
      </c>
      <c r="V223" s="8">
        <f>IF($AA223="","",U223*T223)</f>
        <v/>
      </c>
      <c r="W223" s="8">
        <f>IF($AA223="","",V223+S223)</f>
        <v/>
      </c>
      <c r="X223" s="8">
        <f>IF($AA223="","",Y223-W223)</f>
        <v/>
      </c>
      <c r="Y223" s="8">
        <f>IF($AA223="","",R223+U223+P223)</f>
        <v/>
      </c>
      <c r="Z223" s="8">
        <f>IF($AA223="","",Y223-W223-N223)</f>
        <v/>
      </c>
      <c r="AA223" s="16">
        <f>IF(ROWS($AA$2:$AA223)&lt;=MAX('Per Line'!$AJ$2:$AJ$7001),MATCH(ROWS($AA$2:$AA223),'Per Line'!$AJ$2:$AJ$7001,0),"")</f>
        <v/>
      </c>
      <c r="AB223">
        <f>IF($AA223="","",C223&amp;"|"&amp;COUNTIF($C$2:$C223,C223))</f>
        <v/>
      </c>
    </row>
    <row r="224">
      <c r="A224">
        <f>IF($AA224="","",INDEX('Per Line'!$C$2:$C$7001,$AA224)&amp;"")</f>
        <v/>
      </c>
      <c r="B224" s="15" t="n"/>
      <c r="C224">
        <f>IF($AA224="","",IF(COUNTIF($I$2:$I$1301,I224)&lt;=Settings!$C$8,I224,I224&amp;" P"&amp;ROUNDUP(COUNTIF($I$2:$I224,I224)/Settings!$C$8,0)))</f>
        <v/>
      </c>
      <c r="D224">
        <f>IF($AA224="","",INDEX('Per Line'!$A$2:$A$7001,$AA224)&amp;"")</f>
        <v/>
      </c>
      <c r="E224">
        <f>IF($AA224="","",INDEX('Per Line'!$B$2:$B$7001,$AA224)&amp;"")</f>
        <v/>
      </c>
      <c r="F224">
        <f>IF($AA224="","",INDEX('Per Line'!$D$2:$D$7001,$AA224)&amp;"")</f>
        <v/>
      </c>
      <c r="G224" s="14">
        <f>IF($AA224="","",INDEX('Per Line'!$E$2:$E$7001,$AA224))</f>
        <v/>
      </c>
      <c r="H224">
        <f>IF($AA224="","",INDEX('Per Line'!$F$2:$F$7001,$AA224)&amp;"")</f>
        <v/>
      </c>
      <c r="I224">
        <f>IF($AA224="","",INDEX('Per Line'!$I$2:$I$7001,$AA224)&amp;"")</f>
        <v/>
      </c>
      <c r="J224">
        <f>IF($AA224="","",INDEX('Per Line'!$H$2:$H$7001,$AA224)&amp;"")</f>
        <v/>
      </c>
      <c r="K224">
        <f>IF($AA224="","",INDEX('Per Line'!$J$2:$J$7001,$AA224)&amp;"")</f>
        <v/>
      </c>
      <c r="L224">
        <f>IF($AA224="","",INDEX('Per Line'!$K$2:$K$7001,$AA224)&amp;"")</f>
        <v/>
      </c>
      <c r="M224">
        <f>IF($AA224="","",INDEX('Per Line'!$L$2:$L$7001,$AA224))</f>
        <v/>
      </c>
      <c r="N224" s="8">
        <f>IF($AA224="","",M224*Y224/100)</f>
        <v/>
      </c>
      <c r="O224">
        <f>IF($AA224="","",INDEX('Per Line'!$U$2:$U$7001,$AA224)&amp;"")</f>
        <v/>
      </c>
      <c r="P224" s="8">
        <f>IF($AA224="","",SUMIFS('Per Line'!$T$2:$T$7001,'Per Line'!$C$2:$C$7001,$A224,'Per Line'!$AL$2:$AL$7001,1))</f>
        <v/>
      </c>
      <c r="Q224">
        <f>IF($AA224="","",Settings!$C$7)</f>
        <v/>
      </c>
      <c r="R224" s="8">
        <f>IF($AA224="","",SUMIFS('Per Line'!$T$2:$T$7001,'Per Line'!$C$2:$C$7001,$A224,'Per Line'!$AK$2:$AK$7001,0,'Per Line'!$AL$2:$AL$7001,0))</f>
        <v/>
      </c>
      <c r="S224" s="8">
        <f>IF($AA224="","",R224*Q224)</f>
        <v/>
      </c>
      <c r="T224">
        <f>IF($AA224="","",Settings!$C$6)</f>
        <v/>
      </c>
      <c r="U224" s="8">
        <f>IF($AA224="","",SUMIFS('Per Line'!$T$2:$T$7001,'Per Line'!$C$2:$C$7001,$A224,'Per Line'!$AK$2:$AK$7001,1,'Per Line'!$AL$2:$AL$7001,0))</f>
        <v/>
      </c>
      <c r="V224" s="8">
        <f>IF($AA224="","",U224*T224)</f>
        <v/>
      </c>
      <c r="W224" s="8">
        <f>IF($AA224="","",V224+S224)</f>
        <v/>
      </c>
      <c r="X224" s="8">
        <f>IF($AA224="","",Y224-W224)</f>
        <v/>
      </c>
      <c r="Y224" s="8">
        <f>IF($AA224="","",R224+U224+P224)</f>
        <v/>
      </c>
      <c r="Z224" s="8">
        <f>IF($AA224="","",Y224-W224-N224)</f>
        <v/>
      </c>
      <c r="AA224" s="16">
        <f>IF(ROWS($AA$2:$AA224)&lt;=MAX('Per Line'!$AJ$2:$AJ$7001),MATCH(ROWS($AA$2:$AA224),'Per Line'!$AJ$2:$AJ$7001,0),"")</f>
        <v/>
      </c>
      <c r="AB224">
        <f>IF($AA224="","",C224&amp;"|"&amp;COUNTIF($C$2:$C224,C224))</f>
        <v/>
      </c>
    </row>
    <row r="225">
      <c r="A225">
        <f>IF($AA225="","",INDEX('Per Line'!$C$2:$C$7001,$AA225)&amp;"")</f>
        <v/>
      </c>
      <c r="B225" s="15" t="n"/>
      <c r="C225">
        <f>IF($AA225="","",IF(COUNTIF($I$2:$I$1301,I225)&lt;=Settings!$C$8,I225,I225&amp;" P"&amp;ROUNDUP(COUNTIF($I$2:$I225,I225)/Settings!$C$8,0)))</f>
        <v/>
      </c>
      <c r="D225">
        <f>IF($AA225="","",INDEX('Per Line'!$A$2:$A$7001,$AA225)&amp;"")</f>
        <v/>
      </c>
      <c r="E225">
        <f>IF($AA225="","",INDEX('Per Line'!$B$2:$B$7001,$AA225)&amp;"")</f>
        <v/>
      </c>
      <c r="F225">
        <f>IF($AA225="","",INDEX('Per Line'!$D$2:$D$7001,$AA225)&amp;"")</f>
        <v/>
      </c>
      <c r="G225" s="14">
        <f>IF($AA225="","",INDEX('Per Line'!$E$2:$E$7001,$AA225))</f>
        <v/>
      </c>
      <c r="H225">
        <f>IF($AA225="","",INDEX('Per Line'!$F$2:$F$7001,$AA225)&amp;"")</f>
        <v/>
      </c>
      <c r="I225">
        <f>IF($AA225="","",INDEX('Per Line'!$I$2:$I$7001,$AA225)&amp;"")</f>
        <v/>
      </c>
      <c r="J225">
        <f>IF($AA225="","",INDEX('Per Line'!$H$2:$H$7001,$AA225)&amp;"")</f>
        <v/>
      </c>
      <c r="K225">
        <f>IF($AA225="","",INDEX('Per Line'!$J$2:$J$7001,$AA225)&amp;"")</f>
        <v/>
      </c>
      <c r="L225">
        <f>IF($AA225="","",INDEX('Per Line'!$K$2:$K$7001,$AA225)&amp;"")</f>
        <v/>
      </c>
      <c r="M225">
        <f>IF($AA225="","",INDEX('Per Line'!$L$2:$L$7001,$AA225))</f>
        <v/>
      </c>
      <c r="N225" s="8">
        <f>IF($AA225="","",M225*Y225/100)</f>
        <v/>
      </c>
      <c r="O225">
        <f>IF($AA225="","",INDEX('Per Line'!$U$2:$U$7001,$AA225)&amp;"")</f>
        <v/>
      </c>
      <c r="P225" s="8">
        <f>IF($AA225="","",SUMIFS('Per Line'!$T$2:$T$7001,'Per Line'!$C$2:$C$7001,$A225,'Per Line'!$AL$2:$AL$7001,1))</f>
        <v/>
      </c>
      <c r="Q225">
        <f>IF($AA225="","",Settings!$C$7)</f>
        <v/>
      </c>
      <c r="R225" s="8">
        <f>IF($AA225="","",SUMIFS('Per Line'!$T$2:$T$7001,'Per Line'!$C$2:$C$7001,$A225,'Per Line'!$AK$2:$AK$7001,0,'Per Line'!$AL$2:$AL$7001,0))</f>
        <v/>
      </c>
      <c r="S225" s="8">
        <f>IF($AA225="","",R225*Q225)</f>
        <v/>
      </c>
      <c r="T225">
        <f>IF($AA225="","",Settings!$C$6)</f>
        <v/>
      </c>
      <c r="U225" s="8">
        <f>IF($AA225="","",SUMIFS('Per Line'!$T$2:$T$7001,'Per Line'!$C$2:$C$7001,$A225,'Per Line'!$AK$2:$AK$7001,1,'Per Line'!$AL$2:$AL$7001,0))</f>
        <v/>
      </c>
      <c r="V225" s="8">
        <f>IF($AA225="","",U225*T225)</f>
        <v/>
      </c>
      <c r="W225" s="8">
        <f>IF($AA225="","",V225+S225)</f>
        <v/>
      </c>
      <c r="X225" s="8">
        <f>IF($AA225="","",Y225-W225)</f>
        <v/>
      </c>
      <c r="Y225" s="8">
        <f>IF($AA225="","",R225+U225+P225)</f>
        <v/>
      </c>
      <c r="Z225" s="8">
        <f>IF($AA225="","",Y225-W225-N225)</f>
        <v/>
      </c>
      <c r="AA225" s="16">
        <f>IF(ROWS($AA$2:$AA225)&lt;=MAX('Per Line'!$AJ$2:$AJ$7001),MATCH(ROWS($AA$2:$AA225),'Per Line'!$AJ$2:$AJ$7001,0),"")</f>
        <v/>
      </c>
      <c r="AB225">
        <f>IF($AA225="","",C225&amp;"|"&amp;COUNTIF($C$2:$C225,C225))</f>
        <v/>
      </c>
    </row>
    <row r="226">
      <c r="A226">
        <f>IF($AA226="","",INDEX('Per Line'!$C$2:$C$7001,$AA226)&amp;"")</f>
        <v/>
      </c>
      <c r="B226" s="15" t="n"/>
      <c r="C226">
        <f>IF($AA226="","",IF(COUNTIF($I$2:$I$1301,I226)&lt;=Settings!$C$8,I226,I226&amp;" P"&amp;ROUNDUP(COUNTIF($I$2:$I226,I226)/Settings!$C$8,0)))</f>
        <v/>
      </c>
      <c r="D226">
        <f>IF($AA226="","",INDEX('Per Line'!$A$2:$A$7001,$AA226)&amp;"")</f>
        <v/>
      </c>
      <c r="E226">
        <f>IF($AA226="","",INDEX('Per Line'!$B$2:$B$7001,$AA226)&amp;"")</f>
        <v/>
      </c>
      <c r="F226">
        <f>IF($AA226="","",INDEX('Per Line'!$D$2:$D$7001,$AA226)&amp;"")</f>
        <v/>
      </c>
      <c r="G226" s="14">
        <f>IF($AA226="","",INDEX('Per Line'!$E$2:$E$7001,$AA226))</f>
        <v/>
      </c>
      <c r="H226">
        <f>IF($AA226="","",INDEX('Per Line'!$F$2:$F$7001,$AA226)&amp;"")</f>
        <v/>
      </c>
      <c r="I226">
        <f>IF($AA226="","",INDEX('Per Line'!$I$2:$I$7001,$AA226)&amp;"")</f>
        <v/>
      </c>
      <c r="J226">
        <f>IF($AA226="","",INDEX('Per Line'!$H$2:$H$7001,$AA226)&amp;"")</f>
        <v/>
      </c>
      <c r="K226">
        <f>IF($AA226="","",INDEX('Per Line'!$J$2:$J$7001,$AA226)&amp;"")</f>
        <v/>
      </c>
      <c r="L226">
        <f>IF($AA226="","",INDEX('Per Line'!$K$2:$K$7001,$AA226)&amp;"")</f>
        <v/>
      </c>
      <c r="M226">
        <f>IF($AA226="","",INDEX('Per Line'!$L$2:$L$7001,$AA226))</f>
        <v/>
      </c>
      <c r="N226" s="8">
        <f>IF($AA226="","",M226*Y226/100)</f>
        <v/>
      </c>
      <c r="O226">
        <f>IF($AA226="","",INDEX('Per Line'!$U$2:$U$7001,$AA226)&amp;"")</f>
        <v/>
      </c>
      <c r="P226" s="8">
        <f>IF($AA226="","",SUMIFS('Per Line'!$T$2:$T$7001,'Per Line'!$C$2:$C$7001,$A226,'Per Line'!$AL$2:$AL$7001,1))</f>
        <v/>
      </c>
      <c r="Q226">
        <f>IF($AA226="","",Settings!$C$7)</f>
        <v/>
      </c>
      <c r="R226" s="8">
        <f>IF($AA226="","",SUMIFS('Per Line'!$T$2:$T$7001,'Per Line'!$C$2:$C$7001,$A226,'Per Line'!$AK$2:$AK$7001,0,'Per Line'!$AL$2:$AL$7001,0))</f>
        <v/>
      </c>
      <c r="S226" s="8">
        <f>IF($AA226="","",R226*Q226)</f>
        <v/>
      </c>
      <c r="T226">
        <f>IF($AA226="","",Settings!$C$6)</f>
        <v/>
      </c>
      <c r="U226" s="8">
        <f>IF($AA226="","",SUMIFS('Per Line'!$T$2:$T$7001,'Per Line'!$C$2:$C$7001,$A226,'Per Line'!$AK$2:$AK$7001,1,'Per Line'!$AL$2:$AL$7001,0))</f>
        <v/>
      </c>
      <c r="V226" s="8">
        <f>IF($AA226="","",U226*T226)</f>
        <v/>
      </c>
      <c r="W226" s="8">
        <f>IF($AA226="","",V226+S226)</f>
        <v/>
      </c>
      <c r="X226" s="8">
        <f>IF($AA226="","",Y226-W226)</f>
        <v/>
      </c>
      <c r="Y226" s="8">
        <f>IF($AA226="","",R226+U226+P226)</f>
        <v/>
      </c>
      <c r="Z226" s="8">
        <f>IF($AA226="","",Y226-W226-N226)</f>
        <v/>
      </c>
      <c r="AA226" s="16">
        <f>IF(ROWS($AA$2:$AA226)&lt;=MAX('Per Line'!$AJ$2:$AJ$7001),MATCH(ROWS($AA$2:$AA226),'Per Line'!$AJ$2:$AJ$7001,0),"")</f>
        <v/>
      </c>
      <c r="AB226">
        <f>IF($AA226="","",C226&amp;"|"&amp;COUNTIF($C$2:$C226,C226))</f>
        <v/>
      </c>
    </row>
    <row r="227">
      <c r="A227">
        <f>IF($AA227="","",INDEX('Per Line'!$C$2:$C$7001,$AA227)&amp;"")</f>
        <v/>
      </c>
      <c r="B227" s="15" t="n"/>
      <c r="C227">
        <f>IF($AA227="","",IF(COUNTIF($I$2:$I$1301,I227)&lt;=Settings!$C$8,I227,I227&amp;" P"&amp;ROUNDUP(COUNTIF($I$2:$I227,I227)/Settings!$C$8,0)))</f>
        <v/>
      </c>
      <c r="D227">
        <f>IF($AA227="","",INDEX('Per Line'!$A$2:$A$7001,$AA227)&amp;"")</f>
        <v/>
      </c>
      <c r="E227">
        <f>IF($AA227="","",INDEX('Per Line'!$B$2:$B$7001,$AA227)&amp;"")</f>
        <v/>
      </c>
      <c r="F227">
        <f>IF($AA227="","",INDEX('Per Line'!$D$2:$D$7001,$AA227)&amp;"")</f>
        <v/>
      </c>
      <c r="G227" s="14">
        <f>IF($AA227="","",INDEX('Per Line'!$E$2:$E$7001,$AA227))</f>
        <v/>
      </c>
      <c r="H227">
        <f>IF($AA227="","",INDEX('Per Line'!$F$2:$F$7001,$AA227)&amp;"")</f>
        <v/>
      </c>
      <c r="I227">
        <f>IF($AA227="","",INDEX('Per Line'!$I$2:$I$7001,$AA227)&amp;"")</f>
        <v/>
      </c>
      <c r="J227">
        <f>IF($AA227="","",INDEX('Per Line'!$H$2:$H$7001,$AA227)&amp;"")</f>
        <v/>
      </c>
      <c r="K227">
        <f>IF($AA227="","",INDEX('Per Line'!$J$2:$J$7001,$AA227)&amp;"")</f>
        <v/>
      </c>
      <c r="L227">
        <f>IF($AA227="","",INDEX('Per Line'!$K$2:$K$7001,$AA227)&amp;"")</f>
        <v/>
      </c>
      <c r="M227">
        <f>IF($AA227="","",INDEX('Per Line'!$L$2:$L$7001,$AA227))</f>
        <v/>
      </c>
      <c r="N227" s="8">
        <f>IF($AA227="","",M227*Y227/100)</f>
        <v/>
      </c>
      <c r="O227">
        <f>IF($AA227="","",INDEX('Per Line'!$U$2:$U$7001,$AA227)&amp;"")</f>
        <v/>
      </c>
      <c r="P227" s="8">
        <f>IF($AA227="","",SUMIFS('Per Line'!$T$2:$T$7001,'Per Line'!$C$2:$C$7001,$A227,'Per Line'!$AL$2:$AL$7001,1))</f>
        <v/>
      </c>
      <c r="Q227">
        <f>IF($AA227="","",Settings!$C$7)</f>
        <v/>
      </c>
      <c r="R227" s="8">
        <f>IF($AA227="","",SUMIFS('Per Line'!$T$2:$T$7001,'Per Line'!$C$2:$C$7001,$A227,'Per Line'!$AK$2:$AK$7001,0,'Per Line'!$AL$2:$AL$7001,0))</f>
        <v/>
      </c>
      <c r="S227" s="8">
        <f>IF($AA227="","",R227*Q227)</f>
        <v/>
      </c>
      <c r="T227">
        <f>IF($AA227="","",Settings!$C$6)</f>
        <v/>
      </c>
      <c r="U227" s="8">
        <f>IF($AA227="","",SUMIFS('Per Line'!$T$2:$T$7001,'Per Line'!$C$2:$C$7001,$A227,'Per Line'!$AK$2:$AK$7001,1,'Per Line'!$AL$2:$AL$7001,0))</f>
        <v/>
      </c>
      <c r="V227" s="8">
        <f>IF($AA227="","",U227*T227)</f>
        <v/>
      </c>
      <c r="W227" s="8">
        <f>IF($AA227="","",V227+S227)</f>
        <v/>
      </c>
      <c r="X227" s="8">
        <f>IF($AA227="","",Y227-W227)</f>
        <v/>
      </c>
      <c r="Y227" s="8">
        <f>IF($AA227="","",R227+U227+P227)</f>
        <v/>
      </c>
      <c r="Z227" s="8">
        <f>IF($AA227="","",Y227-W227-N227)</f>
        <v/>
      </c>
      <c r="AA227" s="16">
        <f>IF(ROWS($AA$2:$AA227)&lt;=MAX('Per Line'!$AJ$2:$AJ$7001),MATCH(ROWS($AA$2:$AA227),'Per Line'!$AJ$2:$AJ$7001,0),"")</f>
        <v/>
      </c>
      <c r="AB227">
        <f>IF($AA227="","",C227&amp;"|"&amp;COUNTIF($C$2:$C227,C227))</f>
        <v/>
      </c>
    </row>
    <row r="228">
      <c r="A228">
        <f>IF($AA228="","",INDEX('Per Line'!$C$2:$C$7001,$AA228)&amp;"")</f>
        <v/>
      </c>
      <c r="B228" s="15" t="n"/>
      <c r="C228">
        <f>IF($AA228="","",IF(COUNTIF($I$2:$I$1301,I228)&lt;=Settings!$C$8,I228,I228&amp;" P"&amp;ROUNDUP(COUNTIF($I$2:$I228,I228)/Settings!$C$8,0)))</f>
        <v/>
      </c>
      <c r="D228">
        <f>IF($AA228="","",INDEX('Per Line'!$A$2:$A$7001,$AA228)&amp;"")</f>
        <v/>
      </c>
      <c r="E228">
        <f>IF($AA228="","",INDEX('Per Line'!$B$2:$B$7001,$AA228)&amp;"")</f>
        <v/>
      </c>
      <c r="F228">
        <f>IF($AA228="","",INDEX('Per Line'!$D$2:$D$7001,$AA228)&amp;"")</f>
        <v/>
      </c>
      <c r="G228" s="14">
        <f>IF($AA228="","",INDEX('Per Line'!$E$2:$E$7001,$AA228))</f>
        <v/>
      </c>
      <c r="H228">
        <f>IF($AA228="","",INDEX('Per Line'!$F$2:$F$7001,$AA228)&amp;"")</f>
        <v/>
      </c>
      <c r="I228">
        <f>IF($AA228="","",INDEX('Per Line'!$I$2:$I$7001,$AA228)&amp;"")</f>
        <v/>
      </c>
      <c r="J228">
        <f>IF($AA228="","",INDEX('Per Line'!$H$2:$H$7001,$AA228)&amp;"")</f>
        <v/>
      </c>
      <c r="K228">
        <f>IF($AA228="","",INDEX('Per Line'!$J$2:$J$7001,$AA228)&amp;"")</f>
        <v/>
      </c>
      <c r="L228">
        <f>IF($AA228="","",INDEX('Per Line'!$K$2:$K$7001,$AA228)&amp;"")</f>
        <v/>
      </c>
      <c r="M228">
        <f>IF($AA228="","",INDEX('Per Line'!$L$2:$L$7001,$AA228))</f>
        <v/>
      </c>
      <c r="N228" s="8">
        <f>IF($AA228="","",M228*Y228/100)</f>
        <v/>
      </c>
      <c r="O228">
        <f>IF($AA228="","",INDEX('Per Line'!$U$2:$U$7001,$AA228)&amp;"")</f>
        <v/>
      </c>
      <c r="P228" s="8">
        <f>IF($AA228="","",SUMIFS('Per Line'!$T$2:$T$7001,'Per Line'!$C$2:$C$7001,$A228,'Per Line'!$AL$2:$AL$7001,1))</f>
        <v/>
      </c>
      <c r="Q228">
        <f>IF($AA228="","",Settings!$C$7)</f>
        <v/>
      </c>
      <c r="R228" s="8">
        <f>IF($AA228="","",SUMIFS('Per Line'!$T$2:$T$7001,'Per Line'!$C$2:$C$7001,$A228,'Per Line'!$AK$2:$AK$7001,0,'Per Line'!$AL$2:$AL$7001,0))</f>
        <v/>
      </c>
      <c r="S228" s="8">
        <f>IF($AA228="","",R228*Q228)</f>
        <v/>
      </c>
      <c r="T228">
        <f>IF($AA228="","",Settings!$C$6)</f>
        <v/>
      </c>
      <c r="U228" s="8">
        <f>IF($AA228="","",SUMIFS('Per Line'!$T$2:$T$7001,'Per Line'!$C$2:$C$7001,$A228,'Per Line'!$AK$2:$AK$7001,1,'Per Line'!$AL$2:$AL$7001,0))</f>
        <v/>
      </c>
      <c r="V228" s="8">
        <f>IF($AA228="","",U228*T228)</f>
        <v/>
      </c>
      <c r="W228" s="8">
        <f>IF($AA228="","",V228+S228)</f>
        <v/>
      </c>
      <c r="X228" s="8">
        <f>IF($AA228="","",Y228-W228)</f>
        <v/>
      </c>
      <c r="Y228" s="8">
        <f>IF($AA228="","",R228+U228+P228)</f>
        <v/>
      </c>
      <c r="Z228" s="8">
        <f>IF($AA228="","",Y228-W228-N228)</f>
        <v/>
      </c>
      <c r="AA228" s="16">
        <f>IF(ROWS($AA$2:$AA228)&lt;=MAX('Per Line'!$AJ$2:$AJ$7001),MATCH(ROWS($AA$2:$AA228),'Per Line'!$AJ$2:$AJ$7001,0),"")</f>
        <v/>
      </c>
      <c r="AB228">
        <f>IF($AA228="","",C228&amp;"|"&amp;COUNTIF($C$2:$C228,C228))</f>
        <v/>
      </c>
    </row>
    <row r="229">
      <c r="A229">
        <f>IF($AA229="","",INDEX('Per Line'!$C$2:$C$7001,$AA229)&amp;"")</f>
        <v/>
      </c>
      <c r="B229" s="15" t="n"/>
      <c r="C229">
        <f>IF($AA229="","",IF(COUNTIF($I$2:$I$1301,I229)&lt;=Settings!$C$8,I229,I229&amp;" P"&amp;ROUNDUP(COUNTIF($I$2:$I229,I229)/Settings!$C$8,0)))</f>
        <v/>
      </c>
      <c r="D229">
        <f>IF($AA229="","",INDEX('Per Line'!$A$2:$A$7001,$AA229)&amp;"")</f>
        <v/>
      </c>
      <c r="E229">
        <f>IF($AA229="","",INDEX('Per Line'!$B$2:$B$7001,$AA229)&amp;"")</f>
        <v/>
      </c>
      <c r="F229">
        <f>IF($AA229="","",INDEX('Per Line'!$D$2:$D$7001,$AA229)&amp;"")</f>
        <v/>
      </c>
      <c r="G229" s="14">
        <f>IF($AA229="","",INDEX('Per Line'!$E$2:$E$7001,$AA229))</f>
        <v/>
      </c>
      <c r="H229">
        <f>IF($AA229="","",INDEX('Per Line'!$F$2:$F$7001,$AA229)&amp;"")</f>
        <v/>
      </c>
      <c r="I229">
        <f>IF($AA229="","",INDEX('Per Line'!$I$2:$I$7001,$AA229)&amp;"")</f>
        <v/>
      </c>
      <c r="J229">
        <f>IF($AA229="","",INDEX('Per Line'!$H$2:$H$7001,$AA229)&amp;"")</f>
        <v/>
      </c>
      <c r="K229">
        <f>IF($AA229="","",INDEX('Per Line'!$J$2:$J$7001,$AA229)&amp;"")</f>
        <v/>
      </c>
      <c r="L229">
        <f>IF($AA229="","",INDEX('Per Line'!$K$2:$K$7001,$AA229)&amp;"")</f>
        <v/>
      </c>
      <c r="M229">
        <f>IF($AA229="","",INDEX('Per Line'!$L$2:$L$7001,$AA229))</f>
        <v/>
      </c>
      <c r="N229" s="8">
        <f>IF($AA229="","",M229*Y229/100)</f>
        <v/>
      </c>
      <c r="O229">
        <f>IF($AA229="","",INDEX('Per Line'!$U$2:$U$7001,$AA229)&amp;"")</f>
        <v/>
      </c>
      <c r="P229" s="8">
        <f>IF($AA229="","",SUMIFS('Per Line'!$T$2:$T$7001,'Per Line'!$C$2:$C$7001,$A229,'Per Line'!$AL$2:$AL$7001,1))</f>
        <v/>
      </c>
      <c r="Q229">
        <f>IF($AA229="","",Settings!$C$7)</f>
        <v/>
      </c>
      <c r="R229" s="8">
        <f>IF($AA229="","",SUMIFS('Per Line'!$T$2:$T$7001,'Per Line'!$C$2:$C$7001,$A229,'Per Line'!$AK$2:$AK$7001,0,'Per Line'!$AL$2:$AL$7001,0))</f>
        <v/>
      </c>
      <c r="S229" s="8">
        <f>IF($AA229="","",R229*Q229)</f>
        <v/>
      </c>
      <c r="T229">
        <f>IF($AA229="","",Settings!$C$6)</f>
        <v/>
      </c>
      <c r="U229" s="8">
        <f>IF($AA229="","",SUMIFS('Per Line'!$T$2:$T$7001,'Per Line'!$C$2:$C$7001,$A229,'Per Line'!$AK$2:$AK$7001,1,'Per Line'!$AL$2:$AL$7001,0))</f>
        <v/>
      </c>
      <c r="V229" s="8">
        <f>IF($AA229="","",U229*T229)</f>
        <v/>
      </c>
      <c r="W229" s="8">
        <f>IF($AA229="","",V229+S229)</f>
        <v/>
      </c>
      <c r="X229" s="8">
        <f>IF($AA229="","",Y229-W229)</f>
        <v/>
      </c>
      <c r="Y229" s="8">
        <f>IF($AA229="","",R229+U229+P229)</f>
        <v/>
      </c>
      <c r="Z229" s="8">
        <f>IF($AA229="","",Y229-W229-N229)</f>
        <v/>
      </c>
      <c r="AA229" s="16">
        <f>IF(ROWS($AA$2:$AA229)&lt;=MAX('Per Line'!$AJ$2:$AJ$7001),MATCH(ROWS($AA$2:$AA229),'Per Line'!$AJ$2:$AJ$7001,0),"")</f>
        <v/>
      </c>
      <c r="AB229">
        <f>IF($AA229="","",C229&amp;"|"&amp;COUNTIF($C$2:$C229,C229))</f>
        <v/>
      </c>
    </row>
    <row r="230">
      <c r="A230">
        <f>IF($AA230="","",INDEX('Per Line'!$C$2:$C$7001,$AA230)&amp;"")</f>
        <v/>
      </c>
      <c r="B230" s="15" t="n"/>
      <c r="C230">
        <f>IF($AA230="","",IF(COUNTIF($I$2:$I$1301,I230)&lt;=Settings!$C$8,I230,I230&amp;" P"&amp;ROUNDUP(COUNTIF($I$2:$I230,I230)/Settings!$C$8,0)))</f>
        <v/>
      </c>
      <c r="D230">
        <f>IF($AA230="","",INDEX('Per Line'!$A$2:$A$7001,$AA230)&amp;"")</f>
        <v/>
      </c>
      <c r="E230">
        <f>IF($AA230="","",INDEX('Per Line'!$B$2:$B$7001,$AA230)&amp;"")</f>
        <v/>
      </c>
      <c r="F230">
        <f>IF($AA230="","",INDEX('Per Line'!$D$2:$D$7001,$AA230)&amp;"")</f>
        <v/>
      </c>
      <c r="G230" s="14">
        <f>IF($AA230="","",INDEX('Per Line'!$E$2:$E$7001,$AA230))</f>
        <v/>
      </c>
      <c r="H230">
        <f>IF($AA230="","",INDEX('Per Line'!$F$2:$F$7001,$AA230)&amp;"")</f>
        <v/>
      </c>
      <c r="I230">
        <f>IF($AA230="","",INDEX('Per Line'!$I$2:$I$7001,$AA230)&amp;"")</f>
        <v/>
      </c>
      <c r="J230">
        <f>IF($AA230="","",INDEX('Per Line'!$H$2:$H$7001,$AA230)&amp;"")</f>
        <v/>
      </c>
      <c r="K230">
        <f>IF($AA230="","",INDEX('Per Line'!$J$2:$J$7001,$AA230)&amp;"")</f>
        <v/>
      </c>
      <c r="L230">
        <f>IF($AA230="","",INDEX('Per Line'!$K$2:$K$7001,$AA230)&amp;"")</f>
        <v/>
      </c>
      <c r="M230">
        <f>IF($AA230="","",INDEX('Per Line'!$L$2:$L$7001,$AA230))</f>
        <v/>
      </c>
      <c r="N230" s="8">
        <f>IF($AA230="","",M230*Y230/100)</f>
        <v/>
      </c>
      <c r="O230">
        <f>IF($AA230="","",INDEX('Per Line'!$U$2:$U$7001,$AA230)&amp;"")</f>
        <v/>
      </c>
      <c r="P230" s="8">
        <f>IF($AA230="","",SUMIFS('Per Line'!$T$2:$T$7001,'Per Line'!$C$2:$C$7001,$A230,'Per Line'!$AL$2:$AL$7001,1))</f>
        <v/>
      </c>
      <c r="Q230">
        <f>IF($AA230="","",Settings!$C$7)</f>
        <v/>
      </c>
      <c r="R230" s="8">
        <f>IF($AA230="","",SUMIFS('Per Line'!$T$2:$T$7001,'Per Line'!$C$2:$C$7001,$A230,'Per Line'!$AK$2:$AK$7001,0,'Per Line'!$AL$2:$AL$7001,0))</f>
        <v/>
      </c>
      <c r="S230" s="8">
        <f>IF($AA230="","",R230*Q230)</f>
        <v/>
      </c>
      <c r="T230">
        <f>IF($AA230="","",Settings!$C$6)</f>
        <v/>
      </c>
      <c r="U230" s="8">
        <f>IF($AA230="","",SUMIFS('Per Line'!$T$2:$T$7001,'Per Line'!$C$2:$C$7001,$A230,'Per Line'!$AK$2:$AK$7001,1,'Per Line'!$AL$2:$AL$7001,0))</f>
        <v/>
      </c>
      <c r="V230" s="8">
        <f>IF($AA230="","",U230*T230)</f>
        <v/>
      </c>
      <c r="W230" s="8">
        <f>IF($AA230="","",V230+S230)</f>
        <v/>
      </c>
      <c r="X230" s="8">
        <f>IF($AA230="","",Y230-W230)</f>
        <v/>
      </c>
      <c r="Y230" s="8">
        <f>IF($AA230="","",R230+U230+P230)</f>
        <v/>
      </c>
      <c r="Z230" s="8">
        <f>IF($AA230="","",Y230-W230-N230)</f>
        <v/>
      </c>
      <c r="AA230" s="16">
        <f>IF(ROWS($AA$2:$AA230)&lt;=MAX('Per Line'!$AJ$2:$AJ$7001),MATCH(ROWS($AA$2:$AA230),'Per Line'!$AJ$2:$AJ$7001,0),"")</f>
        <v/>
      </c>
      <c r="AB230">
        <f>IF($AA230="","",C230&amp;"|"&amp;COUNTIF($C$2:$C230,C230))</f>
        <v/>
      </c>
    </row>
    <row r="231">
      <c r="A231">
        <f>IF($AA231="","",INDEX('Per Line'!$C$2:$C$7001,$AA231)&amp;"")</f>
        <v/>
      </c>
      <c r="B231" s="15" t="n"/>
      <c r="C231">
        <f>IF($AA231="","",IF(COUNTIF($I$2:$I$1301,I231)&lt;=Settings!$C$8,I231,I231&amp;" P"&amp;ROUNDUP(COUNTIF($I$2:$I231,I231)/Settings!$C$8,0)))</f>
        <v/>
      </c>
      <c r="D231">
        <f>IF($AA231="","",INDEX('Per Line'!$A$2:$A$7001,$AA231)&amp;"")</f>
        <v/>
      </c>
      <c r="E231">
        <f>IF($AA231="","",INDEX('Per Line'!$B$2:$B$7001,$AA231)&amp;"")</f>
        <v/>
      </c>
      <c r="F231">
        <f>IF($AA231="","",INDEX('Per Line'!$D$2:$D$7001,$AA231)&amp;"")</f>
        <v/>
      </c>
      <c r="G231" s="14">
        <f>IF($AA231="","",INDEX('Per Line'!$E$2:$E$7001,$AA231))</f>
        <v/>
      </c>
      <c r="H231">
        <f>IF($AA231="","",INDEX('Per Line'!$F$2:$F$7001,$AA231)&amp;"")</f>
        <v/>
      </c>
      <c r="I231">
        <f>IF($AA231="","",INDEX('Per Line'!$I$2:$I$7001,$AA231)&amp;"")</f>
        <v/>
      </c>
      <c r="J231">
        <f>IF($AA231="","",INDEX('Per Line'!$H$2:$H$7001,$AA231)&amp;"")</f>
        <v/>
      </c>
      <c r="K231">
        <f>IF($AA231="","",INDEX('Per Line'!$J$2:$J$7001,$AA231)&amp;"")</f>
        <v/>
      </c>
      <c r="L231">
        <f>IF($AA231="","",INDEX('Per Line'!$K$2:$K$7001,$AA231)&amp;"")</f>
        <v/>
      </c>
      <c r="M231">
        <f>IF($AA231="","",INDEX('Per Line'!$L$2:$L$7001,$AA231))</f>
        <v/>
      </c>
      <c r="N231" s="8">
        <f>IF($AA231="","",M231*Y231/100)</f>
        <v/>
      </c>
      <c r="O231">
        <f>IF($AA231="","",INDEX('Per Line'!$U$2:$U$7001,$AA231)&amp;"")</f>
        <v/>
      </c>
      <c r="P231" s="8">
        <f>IF($AA231="","",SUMIFS('Per Line'!$T$2:$T$7001,'Per Line'!$C$2:$C$7001,$A231,'Per Line'!$AL$2:$AL$7001,1))</f>
        <v/>
      </c>
      <c r="Q231">
        <f>IF($AA231="","",Settings!$C$7)</f>
        <v/>
      </c>
      <c r="R231" s="8">
        <f>IF($AA231="","",SUMIFS('Per Line'!$T$2:$T$7001,'Per Line'!$C$2:$C$7001,$A231,'Per Line'!$AK$2:$AK$7001,0,'Per Line'!$AL$2:$AL$7001,0))</f>
        <v/>
      </c>
      <c r="S231" s="8">
        <f>IF($AA231="","",R231*Q231)</f>
        <v/>
      </c>
      <c r="T231">
        <f>IF($AA231="","",Settings!$C$6)</f>
        <v/>
      </c>
      <c r="U231" s="8">
        <f>IF($AA231="","",SUMIFS('Per Line'!$T$2:$T$7001,'Per Line'!$C$2:$C$7001,$A231,'Per Line'!$AK$2:$AK$7001,1,'Per Line'!$AL$2:$AL$7001,0))</f>
        <v/>
      </c>
      <c r="V231" s="8">
        <f>IF($AA231="","",U231*T231)</f>
        <v/>
      </c>
      <c r="W231" s="8">
        <f>IF($AA231="","",V231+S231)</f>
        <v/>
      </c>
      <c r="X231" s="8">
        <f>IF($AA231="","",Y231-W231)</f>
        <v/>
      </c>
      <c r="Y231" s="8">
        <f>IF($AA231="","",R231+U231+P231)</f>
        <v/>
      </c>
      <c r="Z231" s="8">
        <f>IF($AA231="","",Y231-W231-N231)</f>
        <v/>
      </c>
      <c r="AA231" s="16">
        <f>IF(ROWS($AA$2:$AA231)&lt;=MAX('Per Line'!$AJ$2:$AJ$7001),MATCH(ROWS($AA$2:$AA231),'Per Line'!$AJ$2:$AJ$7001,0),"")</f>
        <v/>
      </c>
      <c r="AB231">
        <f>IF($AA231="","",C231&amp;"|"&amp;COUNTIF($C$2:$C231,C231))</f>
        <v/>
      </c>
    </row>
    <row r="232">
      <c r="A232">
        <f>IF($AA232="","",INDEX('Per Line'!$C$2:$C$7001,$AA232)&amp;"")</f>
        <v/>
      </c>
      <c r="B232" s="15" t="n"/>
      <c r="C232">
        <f>IF($AA232="","",IF(COUNTIF($I$2:$I$1301,I232)&lt;=Settings!$C$8,I232,I232&amp;" P"&amp;ROUNDUP(COUNTIF($I$2:$I232,I232)/Settings!$C$8,0)))</f>
        <v/>
      </c>
      <c r="D232">
        <f>IF($AA232="","",INDEX('Per Line'!$A$2:$A$7001,$AA232)&amp;"")</f>
        <v/>
      </c>
      <c r="E232">
        <f>IF($AA232="","",INDEX('Per Line'!$B$2:$B$7001,$AA232)&amp;"")</f>
        <v/>
      </c>
      <c r="F232">
        <f>IF($AA232="","",INDEX('Per Line'!$D$2:$D$7001,$AA232)&amp;"")</f>
        <v/>
      </c>
      <c r="G232" s="14">
        <f>IF($AA232="","",INDEX('Per Line'!$E$2:$E$7001,$AA232))</f>
        <v/>
      </c>
      <c r="H232">
        <f>IF($AA232="","",INDEX('Per Line'!$F$2:$F$7001,$AA232)&amp;"")</f>
        <v/>
      </c>
      <c r="I232">
        <f>IF($AA232="","",INDEX('Per Line'!$I$2:$I$7001,$AA232)&amp;"")</f>
        <v/>
      </c>
      <c r="J232">
        <f>IF($AA232="","",INDEX('Per Line'!$H$2:$H$7001,$AA232)&amp;"")</f>
        <v/>
      </c>
      <c r="K232">
        <f>IF($AA232="","",INDEX('Per Line'!$J$2:$J$7001,$AA232)&amp;"")</f>
        <v/>
      </c>
      <c r="L232">
        <f>IF($AA232="","",INDEX('Per Line'!$K$2:$K$7001,$AA232)&amp;"")</f>
        <v/>
      </c>
      <c r="M232">
        <f>IF($AA232="","",INDEX('Per Line'!$L$2:$L$7001,$AA232))</f>
        <v/>
      </c>
      <c r="N232" s="8">
        <f>IF($AA232="","",M232*Y232/100)</f>
        <v/>
      </c>
      <c r="O232">
        <f>IF($AA232="","",INDEX('Per Line'!$U$2:$U$7001,$AA232)&amp;"")</f>
        <v/>
      </c>
      <c r="P232" s="8">
        <f>IF($AA232="","",SUMIFS('Per Line'!$T$2:$T$7001,'Per Line'!$C$2:$C$7001,$A232,'Per Line'!$AL$2:$AL$7001,1))</f>
        <v/>
      </c>
      <c r="Q232">
        <f>IF($AA232="","",Settings!$C$7)</f>
        <v/>
      </c>
      <c r="R232" s="8">
        <f>IF($AA232="","",SUMIFS('Per Line'!$T$2:$T$7001,'Per Line'!$C$2:$C$7001,$A232,'Per Line'!$AK$2:$AK$7001,0,'Per Line'!$AL$2:$AL$7001,0))</f>
        <v/>
      </c>
      <c r="S232" s="8">
        <f>IF($AA232="","",R232*Q232)</f>
        <v/>
      </c>
      <c r="T232">
        <f>IF($AA232="","",Settings!$C$6)</f>
        <v/>
      </c>
      <c r="U232" s="8">
        <f>IF($AA232="","",SUMIFS('Per Line'!$T$2:$T$7001,'Per Line'!$C$2:$C$7001,$A232,'Per Line'!$AK$2:$AK$7001,1,'Per Line'!$AL$2:$AL$7001,0))</f>
        <v/>
      </c>
      <c r="V232" s="8">
        <f>IF($AA232="","",U232*T232)</f>
        <v/>
      </c>
      <c r="W232" s="8">
        <f>IF($AA232="","",V232+S232)</f>
        <v/>
      </c>
      <c r="X232" s="8">
        <f>IF($AA232="","",Y232-W232)</f>
        <v/>
      </c>
      <c r="Y232" s="8">
        <f>IF($AA232="","",R232+U232+P232)</f>
        <v/>
      </c>
      <c r="Z232" s="8">
        <f>IF($AA232="","",Y232-W232-N232)</f>
        <v/>
      </c>
      <c r="AA232" s="16">
        <f>IF(ROWS($AA$2:$AA232)&lt;=MAX('Per Line'!$AJ$2:$AJ$7001),MATCH(ROWS($AA$2:$AA232),'Per Line'!$AJ$2:$AJ$7001,0),"")</f>
        <v/>
      </c>
      <c r="AB232">
        <f>IF($AA232="","",C232&amp;"|"&amp;COUNTIF($C$2:$C232,C232))</f>
        <v/>
      </c>
    </row>
    <row r="233">
      <c r="A233">
        <f>IF($AA233="","",INDEX('Per Line'!$C$2:$C$7001,$AA233)&amp;"")</f>
        <v/>
      </c>
      <c r="B233" s="15" t="n"/>
      <c r="C233">
        <f>IF($AA233="","",IF(COUNTIF($I$2:$I$1301,I233)&lt;=Settings!$C$8,I233,I233&amp;" P"&amp;ROUNDUP(COUNTIF($I$2:$I233,I233)/Settings!$C$8,0)))</f>
        <v/>
      </c>
      <c r="D233">
        <f>IF($AA233="","",INDEX('Per Line'!$A$2:$A$7001,$AA233)&amp;"")</f>
        <v/>
      </c>
      <c r="E233">
        <f>IF($AA233="","",INDEX('Per Line'!$B$2:$B$7001,$AA233)&amp;"")</f>
        <v/>
      </c>
      <c r="F233">
        <f>IF($AA233="","",INDEX('Per Line'!$D$2:$D$7001,$AA233)&amp;"")</f>
        <v/>
      </c>
      <c r="G233" s="14">
        <f>IF($AA233="","",INDEX('Per Line'!$E$2:$E$7001,$AA233))</f>
        <v/>
      </c>
      <c r="H233">
        <f>IF($AA233="","",INDEX('Per Line'!$F$2:$F$7001,$AA233)&amp;"")</f>
        <v/>
      </c>
      <c r="I233">
        <f>IF($AA233="","",INDEX('Per Line'!$I$2:$I$7001,$AA233)&amp;"")</f>
        <v/>
      </c>
      <c r="J233">
        <f>IF($AA233="","",INDEX('Per Line'!$H$2:$H$7001,$AA233)&amp;"")</f>
        <v/>
      </c>
      <c r="K233">
        <f>IF($AA233="","",INDEX('Per Line'!$J$2:$J$7001,$AA233)&amp;"")</f>
        <v/>
      </c>
      <c r="L233">
        <f>IF($AA233="","",INDEX('Per Line'!$K$2:$K$7001,$AA233)&amp;"")</f>
        <v/>
      </c>
      <c r="M233">
        <f>IF($AA233="","",INDEX('Per Line'!$L$2:$L$7001,$AA233))</f>
        <v/>
      </c>
      <c r="N233" s="8">
        <f>IF($AA233="","",M233*Y233/100)</f>
        <v/>
      </c>
      <c r="O233">
        <f>IF($AA233="","",INDEX('Per Line'!$U$2:$U$7001,$AA233)&amp;"")</f>
        <v/>
      </c>
      <c r="P233" s="8">
        <f>IF($AA233="","",SUMIFS('Per Line'!$T$2:$T$7001,'Per Line'!$C$2:$C$7001,$A233,'Per Line'!$AL$2:$AL$7001,1))</f>
        <v/>
      </c>
      <c r="Q233">
        <f>IF($AA233="","",Settings!$C$7)</f>
        <v/>
      </c>
      <c r="R233" s="8">
        <f>IF($AA233="","",SUMIFS('Per Line'!$T$2:$T$7001,'Per Line'!$C$2:$C$7001,$A233,'Per Line'!$AK$2:$AK$7001,0,'Per Line'!$AL$2:$AL$7001,0))</f>
        <v/>
      </c>
      <c r="S233" s="8">
        <f>IF($AA233="","",R233*Q233)</f>
        <v/>
      </c>
      <c r="T233">
        <f>IF($AA233="","",Settings!$C$6)</f>
        <v/>
      </c>
      <c r="U233" s="8">
        <f>IF($AA233="","",SUMIFS('Per Line'!$T$2:$T$7001,'Per Line'!$C$2:$C$7001,$A233,'Per Line'!$AK$2:$AK$7001,1,'Per Line'!$AL$2:$AL$7001,0))</f>
        <v/>
      </c>
      <c r="V233" s="8">
        <f>IF($AA233="","",U233*T233)</f>
        <v/>
      </c>
      <c r="W233" s="8">
        <f>IF($AA233="","",V233+S233)</f>
        <v/>
      </c>
      <c r="X233" s="8">
        <f>IF($AA233="","",Y233-W233)</f>
        <v/>
      </c>
      <c r="Y233" s="8">
        <f>IF($AA233="","",R233+U233+P233)</f>
        <v/>
      </c>
      <c r="Z233" s="8">
        <f>IF($AA233="","",Y233-W233-N233)</f>
        <v/>
      </c>
      <c r="AA233" s="16">
        <f>IF(ROWS($AA$2:$AA233)&lt;=MAX('Per Line'!$AJ$2:$AJ$7001),MATCH(ROWS($AA$2:$AA233),'Per Line'!$AJ$2:$AJ$7001,0),"")</f>
        <v/>
      </c>
      <c r="AB233">
        <f>IF($AA233="","",C233&amp;"|"&amp;COUNTIF($C$2:$C233,C233))</f>
        <v/>
      </c>
    </row>
    <row r="234">
      <c r="A234">
        <f>IF($AA234="","",INDEX('Per Line'!$C$2:$C$7001,$AA234)&amp;"")</f>
        <v/>
      </c>
      <c r="B234" s="15" t="n"/>
      <c r="C234">
        <f>IF($AA234="","",IF(COUNTIF($I$2:$I$1301,I234)&lt;=Settings!$C$8,I234,I234&amp;" P"&amp;ROUNDUP(COUNTIF($I$2:$I234,I234)/Settings!$C$8,0)))</f>
        <v/>
      </c>
      <c r="D234">
        <f>IF($AA234="","",INDEX('Per Line'!$A$2:$A$7001,$AA234)&amp;"")</f>
        <v/>
      </c>
      <c r="E234">
        <f>IF($AA234="","",INDEX('Per Line'!$B$2:$B$7001,$AA234)&amp;"")</f>
        <v/>
      </c>
      <c r="F234">
        <f>IF($AA234="","",INDEX('Per Line'!$D$2:$D$7001,$AA234)&amp;"")</f>
        <v/>
      </c>
      <c r="G234" s="14">
        <f>IF($AA234="","",INDEX('Per Line'!$E$2:$E$7001,$AA234))</f>
        <v/>
      </c>
      <c r="H234">
        <f>IF($AA234="","",INDEX('Per Line'!$F$2:$F$7001,$AA234)&amp;"")</f>
        <v/>
      </c>
      <c r="I234">
        <f>IF($AA234="","",INDEX('Per Line'!$I$2:$I$7001,$AA234)&amp;"")</f>
        <v/>
      </c>
      <c r="J234">
        <f>IF($AA234="","",INDEX('Per Line'!$H$2:$H$7001,$AA234)&amp;"")</f>
        <v/>
      </c>
      <c r="K234">
        <f>IF($AA234="","",INDEX('Per Line'!$J$2:$J$7001,$AA234)&amp;"")</f>
        <v/>
      </c>
      <c r="L234">
        <f>IF($AA234="","",INDEX('Per Line'!$K$2:$K$7001,$AA234)&amp;"")</f>
        <v/>
      </c>
      <c r="M234">
        <f>IF($AA234="","",INDEX('Per Line'!$L$2:$L$7001,$AA234))</f>
        <v/>
      </c>
      <c r="N234" s="8">
        <f>IF($AA234="","",M234*Y234/100)</f>
        <v/>
      </c>
      <c r="O234">
        <f>IF($AA234="","",INDEX('Per Line'!$U$2:$U$7001,$AA234)&amp;"")</f>
        <v/>
      </c>
      <c r="P234" s="8">
        <f>IF($AA234="","",SUMIFS('Per Line'!$T$2:$T$7001,'Per Line'!$C$2:$C$7001,$A234,'Per Line'!$AL$2:$AL$7001,1))</f>
        <v/>
      </c>
      <c r="Q234">
        <f>IF($AA234="","",Settings!$C$7)</f>
        <v/>
      </c>
      <c r="R234" s="8">
        <f>IF($AA234="","",SUMIFS('Per Line'!$T$2:$T$7001,'Per Line'!$C$2:$C$7001,$A234,'Per Line'!$AK$2:$AK$7001,0,'Per Line'!$AL$2:$AL$7001,0))</f>
        <v/>
      </c>
      <c r="S234" s="8">
        <f>IF($AA234="","",R234*Q234)</f>
        <v/>
      </c>
      <c r="T234">
        <f>IF($AA234="","",Settings!$C$6)</f>
        <v/>
      </c>
      <c r="U234" s="8">
        <f>IF($AA234="","",SUMIFS('Per Line'!$T$2:$T$7001,'Per Line'!$C$2:$C$7001,$A234,'Per Line'!$AK$2:$AK$7001,1,'Per Line'!$AL$2:$AL$7001,0))</f>
        <v/>
      </c>
      <c r="V234" s="8">
        <f>IF($AA234="","",U234*T234)</f>
        <v/>
      </c>
      <c r="W234" s="8">
        <f>IF($AA234="","",V234+S234)</f>
        <v/>
      </c>
      <c r="X234" s="8">
        <f>IF($AA234="","",Y234-W234)</f>
        <v/>
      </c>
      <c r="Y234" s="8">
        <f>IF($AA234="","",R234+U234+P234)</f>
        <v/>
      </c>
      <c r="Z234" s="8">
        <f>IF($AA234="","",Y234-W234-N234)</f>
        <v/>
      </c>
      <c r="AA234" s="16">
        <f>IF(ROWS($AA$2:$AA234)&lt;=MAX('Per Line'!$AJ$2:$AJ$7001),MATCH(ROWS($AA$2:$AA234),'Per Line'!$AJ$2:$AJ$7001,0),"")</f>
        <v/>
      </c>
      <c r="AB234">
        <f>IF($AA234="","",C234&amp;"|"&amp;COUNTIF($C$2:$C234,C234))</f>
        <v/>
      </c>
    </row>
    <row r="235">
      <c r="A235">
        <f>IF($AA235="","",INDEX('Per Line'!$C$2:$C$7001,$AA235)&amp;"")</f>
        <v/>
      </c>
      <c r="B235" s="15" t="n"/>
      <c r="C235">
        <f>IF($AA235="","",IF(COUNTIF($I$2:$I$1301,I235)&lt;=Settings!$C$8,I235,I235&amp;" P"&amp;ROUNDUP(COUNTIF($I$2:$I235,I235)/Settings!$C$8,0)))</f>
        <v/>
      </c>
      <c r="D235">
        <f>IF($AA235="","",INDEX('Per Line'!$A$2:$A$7001,$AA235)&amp;"")</f>
        <v/>
      </c>
      <c r="E235">
        <f>IF($AA235="","",INDEX('Per Line'!$B$2:$B$7001,$AA235)&amp;"")</f>
        <v/>
      </c>
      <c r="F235">
        <f>IF($AA235="","",INDEX('Per Line'!$D$2:$D$7001,$AA235)&amp;"")</f>
        <v/>
      </c>
      <c r="G235" s="14">
        <f>IF($AA235="","",INDEX('Per Line'!$E$2:$E$7001,$AA235))</f>
        <v/>
      </c>
      <c r="H235">
        <f>IF($AA235="","",INDEX('Per Line'!$F$2:$F$7001,$AA235)&amp;"")</f>
        <v/>
      </c>
      <c r="I235">
        <f>IF($AA235="","",INDEX('Per Line'!$I$2:$I$7001,$AA235)&amp;"")</f>
        <v/>
      </c>
      <c r="J235">
        <f>IF($AA235="","",INDEX('Per Line'!$H$2:$H$7001,$AA235)&amp;"")</f>
        <v/>
      </c>
      <c r="K235">
        <f>IF($AA235="","",INDEX('Per Line'!$J$2:$J$7001,$AA235)&amp;"")</f>
        <v/>
      </c>
      <c r="L235">
        <f>IF($AA235="","",INDEX('Per Line'!$K$2:$K$7001,$AA235)&amp;"")</f>
        <v/>
      </c>
      <c r="M235">
        <f>IF($AA235="","",INDEX('Per Line'!$L$2:$L$7001,$AA235))</f>
        <v/>
      </c>
      <c r="N235" s="8">
        <f>IF($AA235="","",M235*Y235/100)</f>
        <v/>
      </c>
      <c r="O235">
        <f>IF($AA235="","",INDEX('Per Line'!$U$2:$U$7001,$AA235)&amp;"")</f>
        <v/>
      </c>
      <c r="P235" s="8">
        <f>IF($AA235="","",SUMIFS('Per Line'!$T$2:$T$7001,'Per Line'!$C$2:$C$7001,$A235,'Per Line'!$AL$2:$AL$7001,1))</f>
        <v/>
      </c>
      <c r="Q235">
        <f>IF($AA235="","",Settings!$C$7)</f>
        <v/>
      </c>
      <c r="R235" s="8">
        <f>IF($AA235="","",SUMIFS('Per Line'!$T$2:$T$7001,'Per Line'!$C$2:$C$7001,$A235,'Per Line'!$AK$2:$AK$7001,0,'Per Line'!$AL$2:$AL$7001,0))</f>
        <v/>
      </c>
      <c r="S235" s="8">
        <f>IF($AA235="","",R235*Q235)</f>
        <v/>
      </c>
      <c r="T235">
        <f>IF($AA235="","",Settings!$C$6)</f>
        <v/>
      </c>
      <c r="U235" s="8">
        <f>IF($AA235="","",SUMIFS('Per Line'!$T$2:$T$7001,'Per Line'!$C$2:$C$7001,$A235,'Per Line'!$AK$2:$AK$7001,1,'Per Line'!$AL$2:$AL$7001,0))</f>
        <v/>
      </c>
      <c r="V235" s="8">
        <f>IF($AA235="","",U235*T235)</f>
        <v/>
      </c>
      <c r="W235" s="8">
        <f>IF($AA235="","",V235+S235)</f>
        <v/>
      </c>
      <c r="X235" s="8">
        <f>IF($AA235="","",Y235-W235)</f>
        <v/>
      </c>
      <c r="Y235" s="8">
        <f>IF($AA235="","",R235+U235+P235)</f>
        <v/>
      </c>
      <c r="Z235" s="8">
        <f>IF($AA235="","",Y235-W235-N235)</f>
        <v/>
      </c>
      <c r="AA235" s="16">
        <f>IF(ROWS($AA$2:$AA235)&lt;=MAX('Per Line'!$AJ$2:$AJ$7001),MATCH(ROWS($AA$2:$AA235),'Per Line'!$AJ$2:$AJ$7001,0),"")</f>
        <v/>
      </c>
      <c r="AB235">
        <f>IF($AA235="","",C235&amp;"|"&amp;COUNTIF($C$2:$C235,C235))</f>
        <v/>
      </c>
    </row>
    <row r="236">
      <c r="A236">
        <f>IF($AA236="","",INDEX('Per Line'!$C$2:$C$7001,$AA236)&amp;"")</f>
        <v/>
      </c>
      <c r="B236" s="15" t="n"/>
      <c r="C236">
        <f>IF($AA236="","",IF(COUNTIF($I$2:$I$1301,I236)&lt;=Settings!$C$8,I236,I236&amp;" P"&amp;ROUNDUP(COUNTIF($I$2:$I236,I236)/Settings!$C$8,0)))</f>
        <v/>
      </c>
      <c r="D236">
        <f>IF($AA236="","",INDEX('Per Line'!$A$2:$A$7001,$AA236)&amp;"")</f>
        <v/>
      </c>
      <c r="E236">
        <f>IF($AA236="","",INDEX('Per Line'!$B$2:$B$7001,$AA236)&amp;"")</f>
        <v/>
      </c>
      <c r="F236">
        <f>IF($AA236="","",INDEX('Per Line'!$D$2:$D$7001,$AA236)&amp;"")</f>
        <v/>
      </c>
      <c r="G236" s="14">
        <f>IF($AA236="","",INDEX('Per Line'!$E$2:$E$7001,$AA236))</f>
        <v/>
      </c>
      <c r="H236">
        <f>IF($AA236="","",INDEX('Per Line'!$F$2:$F$7001,$AA236)&amp;"")</f>
        <v/>
      </c>
      <c r="I236">
        <f>IF($AA236="","",INDEX('Per Line'!$I$2:$I$7001,$AA236)&amp;"")</f>
        <v/>
      </c>
      <c r="J236">
        <f>IF($AA236="","",INDEX('Per Line'!$H$2:$H$7001,$AA236)&amp;"")</f>
        <v/>
      </c>
      <c r="K236">
        <f>IF($AA236="","",INDEX('Per Line'!$J$2:$J$7001,$AA236)&amp;"")</f>
        <v/>
      </c>
      <c r="L236">
        <f>IF($AA236="","",INDEX('Per Line'!$K$2:$K$7001,$AA236)&amp;"")</f>
        <v/>
      </c>
      <c r="M236">
        <f>IF($AA236="","",INDEX('Per Line'!$L$2:$L$7001,$AA236))</f>
        <v/>
      </c>
      <c r="N236" s="8">
        <f>IF($AA236="","",M236*Y236/100)</f>
        <v/>
      </c>
      <c r="O236">
        <f>IF($AA236="","",INDEX('Per Line'!$U$2:$U$7001,$AA236)&amp;"")</f>
        <v/>
      </c>
      <c r="P236" s="8">
        <f>IF($AA236="","",SUMIFS('Per Line'!$T$2:$T$7001,'Per Line'!$C$2:$C$7001,$A236,'Per Line'!$AL$2:$AL$7001,1))</f>
        <v/>
      </c>
      <c r="Q236">
        <f>IF($AA236="","",Settings!$C$7)</f>
        <v/>
      </c>
      <c r="R236" s="8">
        <f>IF($AA236="","",SUMIFS('Per Line'!$T$2:$T$7001,'Per Line'!$C$2:$C$7001,$A236,'Per Line'!$AK$2:$AK$7001,0,'Per Line'!$AL$2:$AL$7001,0))</f>
        <v/>
      </c>
      <c r="S236" s="8">
        <f>IF($AA236="","",R236*Q236)</f>
        <v/>
      </c>
      <c r="T236">
        <f>IF($AA236="","",Settings!$C$6)</f>
        <v/>
      </c>
      <c r="U236" s="8">
        <f>IF($AA236="","",SUMIFS('Per Line'!$T$2:$T$7001,'Per Line'!$C$2:$C$7001,$A236,'Per Line'!$AK$2:$AK$7001,1,'Per Line'!$AL$2:$AL$7001,0))</f>
        <v/>
      </c>
      <c r="V236" s="8">
        <f>IF($AA236="","",U236*T236)</f>
        <v/>
      </c>
      <c r="W236" s="8">
        <f>IF($AA236="","",V236+S236)</f>
        <v/>
      </c>
      <c r="X236" s="8">
        <f>IF($AA236="","",Y236-W236)</f>
        <v/>
      </c>
      <c r="Y236" s="8">
        <f>IF($AA236="","",R236+U236+P236)</f>
        <v/>
      </c>
      <c r="Z236" s="8">
        <f>IF($AA236="","",Y236-W236-N236)</f>
        <v/>
      </c>
      <c r="AA236" s="16">
        <f>IF(ROWS($AA$2:$AA236)&lt;=MAX('Per Line'!$AJ$2:$AJ$7001),MATCH(ROWS($AA$2:$AA236),'Per Line'!$AJ$2:$AJ$7001,0),"")</f>
        <v/>
      </c>
      <c r="AB236">
        <f>IF($AA236="","",C236&amp;"|"&amp;COUNTIF($C$2:$C236,C236))</f>
        <v/>
      </c>
    </row>
    <row r="237">
      <c r="A237">
        <f>IF($AA237="","",INDEX('Per Line'!$C$2:$C$7001,$AA237)&amp;"")</f>
        <v/>
      </c>
      <c r="B237" s="15" t="n"/>
      <c r="C237">
        <f>IF($AA237="","",IF(COUNTIF($I$2:$I$1301,I237)&lt;=Settings!$C$8,I237,I237&amp;" P"&amp;ROUNDUP(COUNTIF($I$2:$I237,I237)/Settings!$C$8,0)))</f>
        <v/>
      </c>
      <c r="D237">
        <f>IF($AA237="","",INDEX('Per Line'!$A$2:$A$7001,$AA237)&amp;"")</f>
        <v/>
      </c>
      <c r="E237">
        <f>IF($AA237="","",INDEX('Per Line'!$B$2:$B$7001,$AA237)&amp;"")</f>
        <v/>
      </c>
      <c r="F237">
        <f>IF($AA237="","",INDEX('Per Line'!$D$2:$D$7001,$AA237)&amp;"")</f>
        <v/>
      </c>
      <c r="G237" s="14">
        <f>IF($AA237="","",INDEX('Per Line'!$E$2:$E$7001,$AA237))</f>
        <v/>
      </c>
      <c r="H237">
        <f>IF($AA237="","",INDEX('Per Line'!$F$2:$F$7001,$AA237)&amp;"")</f>
        <v/>
      </c>
      <c r="I237">
        <f>IF($AA237="","",INDEX('Per Line'!$I$2:$I$7001,$AA237)&amp;"")</f>
        <v/>
      </c>
      <c r="J237">
        <f>IF($AA237="","",INDEX('Per Line'!$H$2:$H$7001,$AA237)&amp;"")</f>
        <v/>
      </c>
      <c r="K237">
        <f>IF($AA237="","",INDEX('Per Line'!$J$2:$J$7001,$AA237)&amp;"")</f>
        <v/>
      </c>
      <c r="L237">
        <f>IF($AA237="","",INDEX('Per Line'!$K$2:$K$7001,$AA237)&amp;"")</f>
        <v/>
      </c>
      <c r="M237">
        <f>IF($AA237="","",INDEX('Per Line'!$L$2:$L$7001,$AA237))</f>
        <v/>
      </c>
      <c r="N237" s="8">
        <f>IF($AA237="","",M237*Y237/100)</f>
        <v/>
      </c>
      <c r="O237">
        <f>IF($AA237="","",INDEX('Per Line'!$U$2:$U$7001,$AA237)&amp;"")</f>
        <v/>
      </c>
      <c r="P237" s="8">
        <f>IF($AA237="","",SUMIFS('Per Line'!$T$2:$T$7001,'Per Line'!$C$2:$C$7001,$A237,'Per Line'!$AL$2:$AL$7001,1))</f>
        <v/>
      </c>
      <c r="Q237">
        <f>IF($AA237="","",Settings!$C$7)</f>
        <v/>
      </c>
      <c r="R237" s="8">
        <f>IF($AA237="","",SUMIFS('Per Line'!$T$2:$T$7001,'Per Line'!$C$2:$C$7001,$A237,'Per Line'!$AK$2:$AK$7001,0,'Per Line'!$AL$2:$AL$7001,0))</f>
        <v/>
      </c>
      <c r="S237" s="8">
        <f>IF($AA237="","",R237*Q237)</f>
        <v/>
      </c>
      <c r="T237">
        <f>IF($AA237="","",Settings!$C$6)</f>
        <v/>
      </c>
      <c r="U237" s="8">
        <f>IF($AA237="","",SUMIFS('Per Line'!$T$2:$T$7001,'Per Line'!$C$2:$C$7001,$A237,'Per Line'!$AK$2:$AK$7001,1,'Per Line'!$AL$2:$AL$7001,0))</f>
        <v/>
      </c>
      <c r="V237" s="8">
        <f>IF($AA237="","",U237*T237)</f>
        <v/>
      </c>
      <c r="W237" s="8">
        <f>IF($AA237="","",V237+S237)</f>
        <v/>
      </c>
      <c r="X237" s="8">
        <f>IF($AA237="","",Y237-W237)</f>
        <v/>
      </c>
      <c r="Y237" s="8">
        <f>IF($AA237="","",R237+U237+P237)</f>
        <v/>
      </c>
      <c r="Z237" s="8">
        <f>IF($AA237="","",Y237-W237-N237)</f>
        <v/>
      </c>
      <c r="AA237" s="16">
        <f>IF(ROWS($AA$2:$AA237)&lt;=MAX('Per Line'!$AJ$2:$AJ$7001),MATCH(ROWS($AA$2:$AA237),'Per Line'!$AJ$2:$AJ$7001,0),"")</f>
        <v/>
      </c>
      <c r="AB237">
        <f>IF($AA237="","",C237&amp;"|"&amp;COUNTIF($C$2:$C237,C237))</f>
        <v/>
      </c>
    </row>
    <row r="238">
      <c r="A238">
        <f>IF($AA238="","",INDEX('Per Line'!$C$2:$C$7001,$AA238)&amp;"")</f>
        <v/>
      </c>
      <c r="B238" s="15" t="n"/>
      <c r="C238">
        <f>IF($AA238="","",IF(COUNTIF($I$2:$I$1301,I238)&lt;=Settings!$C$8,I238,I238&amp;" P"&amp;ROUNDUP(COUNTIF($I$2:$I238,I238)/Settings!$C$8,0)))</f>
        <v/>
      </c>
      <c r="D238">
        <f>IF($AA238="","",INDEX('Per Line'!$A$2:$A$7001,$AA238)&amp;"")</f>
        <v/>
      </c>
      <c r="E238">
        <f>IF($AA238="","",INDEX('Per Line'!$B$2:$B$7001,$AA238)&amp;"")</f>
        <v/>
      </c>
      <c r="F238">
        <f>IF($AA238="","",INDEX('Per Line'!$D$2:$D$7001,$AA238)&amp;"")</f>
        <v/>
      </c>
      <c r="G238" s="14">
        <f>IF($AA238="","",INDEX('Per Line'!$E$2:$E$7001,$AA238))</f>
        <v/>
      </c>
      <c r="H238">
        <f>IF($AA238="","",INDEX('Per Line'!$F$2:$F$7001,$AA238)&amp;"")</f>
        <v/>
      </c>
      <c r="I238">
        <f>IF($AA238="","",INDEX('Per Line'!$I$2:$I$7001,$AA238)&amp;"")</f>
        <v/>
      </c>
      <c r="J238">
        <f>IF($AA238="","",INDEX('Per Line'!$H$2:$H$7001,$AA238)&amp;"")</f>
        <v/>
      </c>
      <c r="K238">
        <f>IF($AA238="","",INDEX('Per Line'!$J$2:$J$7001,$AA238)&amp;"")</f>
        <v/>
      </c>
      <c r="L238">
        <f>IF($AA238="","",INDEX('Per Line'!$K$2:$K$7001,$AA238)&amp;"")</f>
        <v/>
      </c>
      <c r="M238">
        <f>IF($AA238="","",INDEX('Per Line'!$L$2:$L$7001,$AA238))</f>
        <v/>
      </c>
      <c r="N238" s="8">
        <f>IF($AA238="","",M238*Y238/100)</f>
        <v/>
      </c>
      <c r="O238">
        <f>IF($AA238="","",INDEX('Per Line'!$U$2:$U$7001,$AA238)&amp;"")</f>
        <v/>
      </c>
      <c r="P238" s="8">
        <f>IF($AA238="","",SUMIFS('Per Line'!$T$2:$T$7001,'Per Line'!$C$2:$C$7001,$A238,'Per Line'!$AL$2:$AL$7001,1))</f>
        <v/>
      </c>
      <c r="Q238">
        <f>IF($AA238="","",Settings!$C$7)</f>
        <v/>
      </c>
      <c r="R238" s="8">
        <f>IF($AA238="","",SUMIFS('Per Line'!$T$2:$T$7001,'Per Line'!$C$2:$C$7001,$A238,'Per Line'!$AK$2:$AK$7001,0,'Per Line'!$AL$2:$AL$7001,0))</f>
        <v/>
      </c>
      <c r="S238" s="8">
        <f>IF($AA238="","",R238*Q238)</f>
        <v/>
      </c>
      <c r="T238">
        <f>IF($AA238="","",Settings!$C$6)</f>
        <v/>
      </c>
      <c r="U238" s="8">
        <f>IF($AA238="","",SUMIFS('Per Line'!$T$2:$T$7001,'Per Line'!$C$2:$C$7001,$A238,'Per Line'!$AK$2:$AK$7001,1,'Per Line'!$AL$2:$AL$7001,0))</f>
        <v/>
      </c>
      <c r="V238" s="8">
        <f>IF($AA238="","",U238*T238)</f>
        <v/>
      </c>
      <c r="W238" s="8">
        <f>IF($AA238="","",V238+S238)</f>
        <v/>
      </c>
      <c r="X238" s="8">
        <f>IF($AA238="","",Y238-W238)</f>
        <v/>
      </c>
      <c r="Y238" s="8">
        <f>IF($AA238="","",R238+U238+P238)</f>
        <v/>
      </c>
      <c r="Z238" s="8">
        <f>IF($AA238="","",Y238-W238-N238)</f>
        <v/>
      </c>
      <c r="AA238" s="16">
        <f>IF(ROWS($AA$2:$AA238)&lt;=MAX('Per Line'!$AJ$2:$AJ$7001),MATCH(ROWS($AA$2:$AA238),'Per Line'!$AJ$2:$AJ$7001,0),"")</f>
        <v/>
      </c>
      <c r="AB238">
        <f>IF($AA238="","",C238&amp;"|"&amp;COUNTIF($C$2:$C238,C238))</f>
        <v/>
      </c>
    </row>
    <row r="239">
      <c r="A239">
        <f>IF($AA239="","",INDEX('Per Line'!$C$2:$C$7001,$AA239)&amp;"")</f>
        <v/>
      </c>
      <c r="B239" s="15" t="n"/>
      <c r="C239">
        <f>IF($AA239="","",IF(COUNTIF($I$2:$I$1301,I239)&lt;=Settings!$C$8,I239,I239&amp;" P"&amp;ROUNDUP(COUNTIF($I$2:$I239,I239)/Settings!$C$8,0)))</f>
        <v/>
      </c>
      <c r="D239">
        <f>IF($AA239="","",INDEX('Per Line'!$A$2:$A$7001,$AA239)&amp;"")</f>
        <v/>
      </c>
      <c r="E239">
        <f>IF($AA239="","",INDEX('Per Line'!$B$2:$B$7001,$AA239)&amp;"")</f>
        <v/>
      </c>
      <c r="F239">
        <f>IF($AA239="","",INDEX('Per Line'!$D$2:$D$7001,$AA239)&amp;"")</f>
        <v/>
      </c>
      <c r="G239" s="14">
        <f>IF($AA239="","",INDEX('Per Line'!$E$2:$E$7001,$AA239))</f>
        <v/>
      </c>
      <c r="H239">
        <f>IF($AA239="","",INDEX('Per Line'!$F$2:$F$7001,$AA239)&amp;"")</f>
        <v/>
      </c>
      <c r="I239">
        <f>IF($AA239="","",INDEX('Per Line'!$I$2:$I$7001,$AA239)&amp;"")</f>
        <v/>
      </c>
      <c r="J239">
        <f>IF($AA239="","",INDEX('Per Line'!$H$2:$H$7001,$AA239)&amp;"")</f>
        <v/>
      </c>
      <c r="K239">
        <f>IF($AA239="","",INDEX('Per Line'!$J$2:$J$7001,$AA239)&amp;"")</f>
        <v/>
      </c>
      <c r="L239">
        <f>IF($AA239="","",INDEX('Per Line'!$K$2:$K$7001,$AA239)&amp;"")</f>
        <v/>
      </c>
      <c r="M239">
        <f>IF($AA239="","",INDEX('Per Line'!$L$2:$L$7001,$AA239))</f>
        <v/>
      </c>
      <c r="N239" s="8">
        <f>IF($AA239="","",M239*Y239/100)</f>
        <v/>
      </c>
      <c r="O239">
        <f>IF($AA239="","",INDEX('Per Line'!$U$2:$U$7001,$AA239)&amp;"")</f>
        <v/>
      </c>
      <c r="P239" s="8">
        <f>IF($AA239="","",SUMIFS('Per Line'!$T$2:$T$7001,'Per Line'!$C$2:$C$7001,$A239,'Per Line'!$AL$2:$AL$7001,1))</f>
        <v/>
      </c>
      <c r="Q239">
        <f>IF($AA239="","",Settings!$C$7)</f>
        <v/>
      </c>
      <c r="R239" s="8">
        <f>IF($AA239="","",SUMIFS('Per Line'!$T$2:$T$7001,'Per Line'!$C$2:$C$7001,$A239,'Per Line'!$AK$2:$AK$7001,0,'Per Line'!$AL$2:$AL$7001,0))</f>
        <v/>
      </c>
      <c r="S239" s="8">
        <f>IF($AA239="","",R239*Q239)</f>
        <v/>
      </c>
      <c r="T239">
        <f>IF($AA239="","",Settings!$C$6)</f>
        <v/>
      </c>
      <c r="U239" s="8">
        <f>IF($AA239="","",SUMIFS('Per Line'!$T$2:$T$7001,'Per Line'!$C$2:$C$7001,$A239,'Per Line'!$AK$2:$AK$7001,1,'Per Line'!$AL$2:$AL$7001,0))</f>
        <v/>
      </c>
      <c r="V239" s="8">
        <f>IF($AA239="","",U239*T239)</f>
        <v/>
      </c>
      <c r="W239" s="8">
        <f>IF($AA239="","",V239+S239)</f>
        <v/>
      </c>
      <c r="X239" s="8">
        <f>IF($AA239="","",Y239-W239)</f>
        <v/>
      </c>
      <c r="Y239" s="8">
        <f>IF($AA239="","",R239+U239+P239)</f>
        <v/>
      </c>
      <c r="Z239" s="8">
        <f>IF($AA239="","",Y239-W239-N239)</f>
        <v/>
      </c>
      <c r="AA239" s="16">
        <f>IF(ROWS($AA$2:$AA239)&lt;=MAX('Per Line'!$AJ$2:$AJ$7001),MATCH(ROWS($AA$2:$AA239),'Per Line'!$AJ$2:$AJ$7001,0),"")</f>
        <v/>
      </c>
      <c r="AB239">
        <f>IF($AA239="","",C239&amp;"|"&amp;COUNTIF($C$2:$C239,C239))</f>
        <v/>
      </c>
    </row>
    <row r="240">
      <c r="A240">
        <f>IF($AA240="","",INDEX('Per Line'!$C$2:$C$7001,$AA240)&amp;"")</f>
        <v/>
      </c>
      <c r="B240" s="15" t="n"/>
      <c r="C240">
        <f>IF($AA240="","",IF(COUNTIF($I$2:$I$1301,I240)&lt;=Settings!$C$8,I240,I240&amp;" P"&amp;ROUNDUP(COUNTIF($I$2:$I240,I240)/Settings!$C$8,0)))</f>
        <v/>
      </c>
      <c r="D240">
        <f>IF($AA240="","",INDEX('Per Line'!$A$2:$A$7001,$AA240)&amp;"")</f>
        <v/>
      </c>
      <c r="E240">
        <f>IF($AA240="","",INDEX('Per Line'!$B$2:$B$7001,$AA240)&amp;"")</f>
        <v/>
      </c>
      <c r="F240">
        <f>IF($AA240="","",INDEX('Per Line'!$D$2:$D$7001,$AA240)&amp;"")</f>
        <v/>
      </c>
      <c r="G240" s="14">
        <f>IF($AA240="","",INDEX('Per Line'!$E$2:$E$7001,$AA240))</f>
        <v/>
      </c>
      <c r="H240">
        <f>IF($AA240="","",INDEX('Per Line'!$F$2:$F$7001,$AA240)&amp;"")</f>
        <v/>
      </c>
      <c r="I240">
        <f>IF($AA240="","",INDEX('Per Line'!$I$2:$I$7001,$AA240)&amp;"")</f>
        <v/>
      </c>
      <c r="J240">
        <f>IF($AA240="","",INDEX('Per Line'!$H$2:$H$7001,$AA240)&amp;"")</f>
        <v/>
      </c>
      <c r="K240">
        <f>IF($AA240="","",INDEX('Per Line'!$J$2:$J$7001,$AA240)&amp;"")</f>
        <v/>
      </c>
      <c r="L240">
        <f>IF($AA240="","",INDEX('Per Line'!$K$2:$K$7001,$AA240)&amp;"")</f>
        <v/>
      </c>
      <c r="M240">
        <f>IF($AA240="","",INDEX('Per Line'!$L$2:$L$7001,$AA240))</f>
        <v/>
      </c>
      <c r="N240" s="8">
        <f>IF($AA240="","",M240*Y240/100)</f>
        <v/>
      </c>
      <c r="O240">
        <f>IF($AA240="","",INDEX('Per Line'!$U$2:$U$7001,$AA240)&amp;"")</f>
        <v/>
      </c>
      <c r="P240" s="8">
        <f>IF($AA240="","",SUMIFS('Per Line'!$T$2:$T$7001,'Per Line'!$C$2:$C$7001,$A240,'Per Line'!$AL$2:$AL$7001,1))</f>
        <v/>
      </c>
      <c r="Q240">
        <f>IF($AA240="","",Settings!$C$7)</f>
        <v/>
      </c>
      <c r="R240" s="8">
        <f>IF($AA240="","",SUMIFS('Per Line'!$T$2:$T$7001,'Per Line'!$C$2:$C$7001,$A240,'Per Line'!$AK$2:$AK$7001,0,'Per Line'!$AL$2:$AL$7001,0))</f>
        <v/>
      </c>
      <c r="S240" s="8">
        <f>IF($AA240="","",R240*Q240)</f>
        <v/>
      </c>
      <c r="T240">
        <f>IF($AA240="","",Settings!$C$6)</f>
        <v/>
      </c>
      <c r="U240" s="8">
        <f>IF($AA240="","",SUMIFS('Per Line'!$T$2:$T$7001,'Per Line'!$C$2:$C$7001,$A240,'Per Line'!$AK$2:$AK$7001,1,'Per Line'!$AL$2:$AL$7001,0))</f>
        <v/>
      </c>
      <c r="V240" s="8">
        <f>IF($AA240="","",U240*T240)</f>
        <v/>
      </c>
      <c r="W240" s="8">
        <f>IF($AA240="","",V240+S240)</f>
        <v/>
      </c>
      <c r="X240" s="8">
        <f>IF($AA240="","",Y240-W240)</f>
        <v/>
      </c>
      <c r="Y240" s="8">
        <f>IF($AA240="","",R240+U240+P240)</f>
        <v/>
      </c>
      <c r="Z240" s="8">
        <f>IF($AA240="","",Y240-W240-N240)</f>
        <v/>
      </c>
      <c r="AA240" s="16">
        <f>IF(ROWS($AA$2:$AA240)&lt;=MAX('Per Line'!$AJ$2:$AJ$7001),MATCH(ROWS($AA$2:$AA240),'Per Line'!$AJ$2:$AJ$7001,0),"")</f>
        <v/>
      </c>
      <c r="AB240">
        <f>IF($AA240="","",C240&amp;"|"&amp;COUNTIF($C$2:$C240,C240))</f>
        <v/>
      </c>
    </row>
    <row r="241">
      <c r="A241">
        <f>IF($AA241="","",INDEX('Per Line'!$C$2:$C$7001,$AA241)&amp;"")</f>
        <v/>
      </c>
      <c r="B241" s="15" t="n"/>
      <c r="C241">
        <f>IF($AA241="","",IF(COUNTIF($I$2:$I$1301,I241)&lt;=Settings!$C$8,I241,I241&amp;" P"&amp;ROUNDUP(COUNTIF($I$2:$I241,I241)/Settings!$C$8,0)))</f>
        <v/>
      </c>
      <c r="D241">
        <f>IF($AA241="","",INDEX('Per Line'!$A$2:$A$7001,$AA241)&amp;"")</f>
        <v/>
      </c>
      <c r="E241">
        <f>IF($AA241="","",INDEX('Per Line'!$B$2:$B$7001,$AA241)&amp;"")</f>
        <v/>
      </c>
      <c r="F241">
        <f>IF($AA241="","",INDEX('Per Line'!$D$2:$D$7001,$AA241)&amp;"")</f>
        <v/>
      </c>
      <c r="G241" s="14">
        <f>IF($AA241="","",INDEX('Per Line'!$E$2:$E$7001,$AA241))</f>
        <v/>
      </c>
      <c r="H241">
        <f>IF($AA241="","",INDEX('Per Line'!$F$2:$F$7001,$AA241)&amp;"")</f>
        <v/>
      </c>
      <c r="I241">
        <f>IF($AA241="","",INDEX('Per Line'!$I$2:$I$7001,$AA241)&amp;"")</f>
        <v/>
      </c>
      <c r="J241">
        <f>IF($AA241="","",INDEX('Per Line'!$H$2:$H$7001,$AA241)&amp;"")</f>
        <v/>
      </c>
      <c r="K241">
        <f>IF($AA241="","",INDEX('Per Line'!$J$2:$J$7001,$AA241)&amp;"")</f>
        <v/>
      </c>
      <c r="L241">
        <f>IF($AA241="","",INDEX('Per Line'!$K$2:$K$7001,$AA241)&amp;"")</f>
        <v/>
      </c>
      <c r="M241">
        <f>IF($AA241="","",INDEX('Per Line'!$L$2:$L$7001,$AA241))</f>
        <v/>
      </c>
      <c r="N241" s="8">
        <f>IF($AA241="","",M241*Y241/100)</f>
        <v/>
      </c>
      <c r="O241">
        <f>IF($AA241="","",INDEX('Per Line'!$U$2:$U$7001,$AA241)&amp;"")</f>
        <v/>
      </c>
      <c r="P241" s="8">
        <f>IF($AA241="","",SUMIFS('Per Line'!$T$2:$T$7001,'Per Line'!$C$2:$C$7001,$A241,'Per Line'!$AL$2:$AL$7001,1))</f>
        <v/>
      </c>
      <c r="Q241">
        <f>IF($AA241="","",Settings!$C$7)</f>
        <v/>
      </c>
      <c r="R241" s="8">
        <f>IF($AA241="","",SUMIFS('Per Line'!$T$2:$T$7001,'Per Line'!$C$2:$C$7001,$A241,'Per Line'!$AK$2:$AK$7001,0,'Per Line'!$AL$2:$AL$7001,0))</f>
        <v/>
      </c>
      <c r="S241" s="8">
        <f>IF($AA241="","",R241*Q241)</f>
        <v/>
      </c>
      <c r="T241">
        <f>IF($AA241="","",Settings!$C$6)</f>
        <v/>
      </c>
      <c r="U241" s="8">
        <f>IF($AA241="","",SUMIFS('Per Line'!$T$2:$T$7001,'Per Line'!$C$2:$C$7001,$A241,'Per Line'!$AK$2:$AK$7001,1,'Per Line'!$AL$2:$AL$7001,0))</f>
        <v/>
      </c>
      <c r="V241" s="8">
        <f>IF($AA241="","",U241*T241)</f>
        <v/>
      </c>
      <c r="W241" s="8">
        <f>IF($AA241="","",V241+S241)</f>
        <v/>
      </c>
      <c r="X241" s="8">
        <f>IF($AA241="","",Y241-W241)</f>
        <v/>
      </c>
      <c r="Y241" s="8">
        <f>IF($AA241="","",R241+U241+P241)</f>
        <v/>
      </c>
      <c r="Z241" s="8">
        <f>IF($AA241="","",Y241-W241-N241)</f>
        <v/>
      </c>
      <c r="AA241" s="16">
        <f>IF(ROWS($AA$2:$AA241)&lt;=MAX('Per Line'!$AJ$2:$AJ$7001),MATCH(ROWS($AA$2:$AA241),'Per Line'!$AJ$2:$AJ$7001,0),"")</f>
        <v/>
      </c>
      <c r="AB241">
        <f>IF($AA241="","",C241&amp;"|"&amp;COUNTIF($C$2:$C241,C241))</f>
        <v/>
      </c>
    </row>
    <row r="242">
      <c r="A242">
        <f>IF($AA242="","",INDEX('Per Line'!$C$2:$C$7001,$AA242)&amp;"")</f>
        <v/>
      </c>
      <c r="B242" s="15" t="n"/>
      <c r="C242">
        <f>IF($AA242="","",IF(COUNTIF($I$2:$I$1301,I242)&lt;=Settings!$C$8,I242,I242&amp;" P"&amp;ROUNDUP(COUNTIF($I$2:$I242,I242)/Settings!$C$8,0)))</f>
        <v/>
      </c>
      <c r="D242">
        <f>IF($AA242="","",INDEX('Per Line'!$A$2:$A$7001,$AA242)&amp;"")</f>
        <v/>
      </c>
      <c r="E242">
        <f>IF($AA242="","",INDEX('Per Line'!$B$2:$B$7001,$AA242)&amp;"")</f>
        <v/>
      </c>
      <c r="F242">
        <f>IF($AA242="","",INDEX('Per Line'!$D$2:$D$7001,$AA242)&amp;"")</f>
        <v/>
      </c>
      <c r="G242" s="14">
        <f>IF($AA242="","",INDEX('Per Line'!$E$2:$E$7001,$AA242))</f>
        <v/>
      </c>
      <c r="H242">
        <f>IF($AA242="","",INDEX('Per Line'!$F$2:$F$7001,$AA242)&amp;"")</f>
        <v/>
      </c>
      <c r="I242">
        <f>IF($AA242="","",INDEX('Per Line'!$I$2:$I$7001,$AA242)&amp;"")</f>
        <v/>
      </c>
      <c r="J242">
        <f>IF($AA242="","",INDEX('Per Line'!$H$2:$H$7001,$AA242)&amp;"")</f>
        <v/>
      </c>
      <c r="K242">
        <f>IF($AA242="","",INDEX('Per Line'!$J$2:$J$7001,$AA242)&amp;"")</f>
        <v/>
      </c>
      <c r="L242">
        <f>IF($AA242="","",INDEX('Per Line'!$K$2:$K$7001,$AA242)&amp;"")</f>
        <v/>
      </c>
      <c r="M242">
        <f>IF($AA242="","",INDEX('Per Line'!$L$2:$L$7001,$AA242))</f>
        <v/>
      </c>
      <c r="N242" s="8">
        <f>IF($AA242="","",M242*Y242/100)</f>
        <v/>
      </c>
      <c r="O242">
        <f>IF($AA242="","",INDEX('Per Line'!$U$2:$U$7001,$AA242)&amp;"")</f>
        <v/>
      </c>
      <c r="P242" s="8">
        <f>IF($AA242="","",SUMIFS('Per Line'!$T$2:$T$7001,'Per Line'!$C$2:$C$7001,$A242,'Per Line'!$AL$2:$AL$7001,1))</f>
        <v/>
      </c>
      <c r="Q242">
        <f>IF($AA242="","",Settings!$C$7)</f>
        <v/>
      </c>
      <c r="R242" s="8">
        <f>IF($AA242="","",SUMIFS('Per Line'!$T$2:$T$7001,'Per Line'!$C$2:$C$7001,$A242,'Per Line'!$AK$2:$AK$7001,0,'Per Line'!$AL$2:$AL$7001,0))</f>
        <v/>
      </c>
      <c r="S242" s="8">
        <f>IF($AA242="","",R242*Q242)</f>
        <v/>
      </c>
      <c r="T242">
        <f>IF($AA242="","",Settings!$C$6)</f>
        <v/>
      </c>
      <c r="U242" s="8">
        <f>IF($AA242="","",SUMIFS('Per Line'!$T$2:$T$7001,'Per Line'!$C$2:$C$7001,$A242,'Per Line'!$AK$2:$AK$7001,1,'Per Line'!$AL$2:$AL$7001,0))</f>
        <v/>
      </c>
      <c r="V242" s="8">
        <f>IF($AA242="","",U242*T242)</f>
        <v/>
      </c>
      <c r="W242" s="8">
        <f>IF($AA242="","",V242+S242)</f>
        <v/>
      </c>
      <c r="X242" s="8">
        <f>IF($AA242="","",Y242-W242)</f>
        <v/>
      </c>
      <c r="Y242" s="8">
        <f>IF($AA242="","",R242+U242+P242)</f>
        <v/>
      </c>
      <c r="Z242" s="8">
        <f>IF($AA242="","",Y242-W242-N242)</f>
        <v/>
      </c>
      <c r="AA242" s="16">
        <f>IF(ROWS($AA$2:$AA242)&lt;=MAX('Per Line'!$AJ$2:$AJ$7001),MATCH(ROWS($AA$2:$AA242),'Per Line'!$AJ$2:$AJ$7001,0),"")</f>
        <v/>
      </c>
      <c r="AB242">
        <f>IF($AA242="","",C242&amp;"|"&amp;COUNTIF($C$2:$C242,C242))</f>
        <v/>
      </c>
    </row>
    <row r="243">
      <c r="A243">
        <f>IF($AA243="","",INDEX('Per Line'!$C$2:$C$7001,$AA243)&amp;"")</f>
        <v/>
      </c>
      <c r="B243" s="15" t="n"/>
      <c r="C243">
        <f>IF($AA243="","",IF(COUNTIF($I$2:$I$1301,I243)&lt;=Settings!$C$8,I243,I243&amp;" P"&amp;ROUNDUP(COUNTIF($I$2:$I243,I243)/Settings!$C$8,0)))</f>
        <v/>
      </c>
      <c r="D243">
        <f>IF($AA243="","",INDEX('Per Line'!$A$2:$A$7001,$AA243)&amp;"")</f>
        <v/>
      </c>
      <c r="E243">
        <f>IF($AA243="","",INDEX('Per Line'!$B$2:$B$7001,$AA243)&amp;"")</f>
        <v/>
      </c>
      <c r="F243">
        <f>IF($AA243="","",INDEX('Per Line'!$D$2:$D$7001,$AA243)&amp;"")</f>
        <v/>
      </c>
      <c r="G243" s="14">
        <f>IF($AA243="","",INDEX('Per Line'!$E$2:$E$7001,$AA243))</f>
        <v/>
      </c>
      <c r="H243">
        <f>IF($AA243="","",INDEX('Per Line'!$F$2:$F$7001,$AA243)&amp;"")</f>
        <v/>
      </c>
      <c r="I243">
        <f>IF($AA243="","",INDEX('Per Line'!$I$2:$I$7001,$AA243)&amp;"")</f>
        <v/>
      </c>
      <c r="J243">
        <f>IF($AA243="","",INDEX('Per Line'!$H$2:$H$7001,$AA243)&amp;"")</f>
        <v/>
      </c>
      <c r="K243">
        <f>IF($AA243="","",INDEX('Per Line'!$J$2:$J$7001,$AA243)&amp;"")</f>
        <v/>
      </c>
      <c r="L243">
        <f>IF($AA243="","",INDEX('Per Line'!$K$2:$K$7001,$AA243)&amp;"")</f>
        <v/>
      </c>
      <c r="M243">
        <f>IF($AA243="","",INDEX('Per Line'!$L$2:$L$7001,$AA243))</f>
        <v/>
      </c>
      <c r="N243" s="8">
        <f>IF($AA243="","",M243*Y243/100)</f>
        <v/>
      </c>
      <c r="O243">
        <f>IF($AA243="","",INDEX('Per Line'!$U$2:$U$7001,$AA243)&amp;"")</f>
        <v/>
      </c>
      <c r="P243" s="8">
        <f>IF($AA243="","",SUMIFS('Per Line'!$T$2:$T$7001,'Per Line'!$C$2:$C$7001,$A243,'Per Line'!$AL$2:$AL$7001,1))</f>
        <v/>
      </c>
      <c r="Q243">
        <f>IF($AA243="","",Settings!$C$7)</f>
        <v/>
      </c>
      <c r="R243" s="8">
        <f>IF($AA243="","",SUMIFS('Per Line'!$T$2:$T$7001,'Per Line'!$C$2:$C$7001,$A243,'Per Line'!$AK$2:$AK$7001,0,'Per Line'!$AL$2:$AL$7001,0))</f>
        <v/>
      </c>
      <c r="S243" s="8">
        <f>IF($AA243="","",R243*Q243)</f>
        <v/>
      </c>
      <c r="T243">
        <f>IF($AA243="","",Settings!$C$6)</f>
        <v/>
      </c>
      <c r="U243" s="8">
        <f>IF($AA243="","",SUMIFS('Per Line'!$T$2:$T$7001,'Per Line'!$C$2:$C$7001,$A243,'Per Line'!$AK$2:$AK$7001,1,'Per Line'!$AL$2:$AL$7001,0))</f>
        <v/>
      </c>
      <c r="V243" s="8">
        <f>IF($AA243="","",U243*T243)</f>
        <v/>
      </c>
      <c r="W243" s="8">
        <f>IF($AA243="","",V243+S243)</f>
        <v/>
      </c>
      <c r="X243" s="8">
        <f>IF($AA243="","",Y243-W243)</f>
        <v/>
      </c>
      <c r="Y243" s="8">
        <f>IF($AA243="","",R243+U243+P243)</f>
        <v/>
      </c>
      <c r="Z243" s="8">
        <f>IF($AA243="","",Y243-W243-N243)</f>
        <v/>
      </c>
      <c r="AA243" s="16">
        <f>IF(ROWS($AA$2:$AA243)&lt;=MAX('Per Line'!$AJ$2:$AJ$7001),MATCH(ROWS($AA$2:$AA243),'Per Line'!$AJ$2:$AJ$7001,0),"")</f>
        <v/>
      </c>
      <c r="AB243">
        <f>IF($AA243="","",C243&amp;"|"&amp;COUNTIF($C$2:$C243,C243))</f>
        <v/>
      </c>
    </row>
    <row r="244">
      <c r="A244">
        <f>IF($AA244="","",INDEX('Per Line'!$C$2:$C$7001,$AA244)&amp;"")</f>
        <v/>
      </c>
      <c r="B244" s="15" t="n"/>
      <c r="C244">
        <f>IF($AA244="","",IF(COUNTIF($I$2:$I$1301,I244)&lt;=Settings!$C$8,I244,I244&amp;" P"&amp;ROUNDUP(COUNTIF($I$2:$I244,I244)/Settings!$C$8,0)))</f>
        <v/>
      </c>
      <c r="D244">
        <f>IF($AA244="","",INDEX('Per Line'!$A$2:$A$7001,$AA244)&amp;"")</f>
        <v/>
      </c>
      <c r="E244">
        <f>IF($AA244="","",INDEX('Per Line'!$B$2:$B$7001,$AA244)&amp;"")</f>
        <v/>
      </c>
      <c r="F244">
        <f>IF($AA244="","",INDEX('Per Line'!$D$2:$D$7001,$AA244)&amp;"")</f>
        <v/>
      </c>
      <c r="G244" s="14">
        <f>IF($AA244="","",INDEX('Per Line'!$E$2:$E$7001,$AA244))</f>
        <v/>
      </c>
      <c r="H244">
        <f>IF($AA244="","",INDEX('Per Line'!$F$2:$F$7001,$AA244)&amp;"")</f>
        <v/>
      </c>
      <c r="I244">
        <f>IF($AA244="","",INDEX('Per Line'!$I$2:$I$7001,$AA244)&amp;"")</f>
        <v/>
      </c>
      <c r="J244">
        <f>IF($AA244="","",INDEX('Per Line'!$H$2:$H$7001,$AA244)&amp;"")</f>
        <v/>
      </c>
      <c r="K244">
        <f>IF($AA244="","",INDEX('Per Line'!$J$2:$J$7001,$AA244)&amp;"")</f>
        <v/>
      </c>
      <c r="L244">
        <f>IF($AA244="","",INDEX('Per Line'!$K$2:$K$7001,$AA244)&amp;"")</f>
        <v/>
      </c>
      <c r="M244">
        <f>IF($AA244="","",INDEX('Per Line'!$L$2:$L$7001,$AA244))</f>
        <v/>
      </c>
      <c r="N244" s="8">
        <f>IF($AA244="","",M244*Y244/100)</f>
        <v/>
      </c>
      <c r="O244">
        <f>IF($AA244="","",INDEX('Per Line'!$U$2:$U$7001,$AA244)&amp;"")</f>
        <v/>
      </c>
      <c r="P244" s="8">
        <f>IF($AA244="","",SUMIFS('Per Line'!$T$2:$T$7001,'Per Line'!$C$2:$C$7001,$A244,'Per Line'!$AL$2:$AL$7001,1))</f>
        <v/>
      </c>
      <c r="Q244">
        <f>IF($AA244="","",Settings!$C$7)</f>
        <v/>
      </c>
      <c r="R244" s="8">
        <f>IF($AA244="","",SUMIFS('Per Line'!$T$2:$T$7001,'Per Line'!$C$2:$C$7001,$A244,'Per Line'!$AK$2:$AK$7001,0,'Per Line'!$AL$2:$AL$7001,0))</f>
        <v/>
      </c>
      <c r="S244" s="8">
        <f>IF($AA244="","",R244*Q244)</f>
        <v/>
      </c>
      <c r="T244">
        <f>IF($AA244="","",Settings!$C$6)</f>
        <v/>
      </c>
      <c r="U244" s="8">
        <f>IF($AA244="","",SUMIFS('Per Line'!$T$2:$T$7001,'Per Line'!$C$2:$C$7001,$A244,'Per Line'!$AK$2:$AK$7001,1,'Per Line'!$AL$2:$AL$7001,0))</f>
        <v/>
      </c>
      <c r="V244" s="8">
        <f>IF($AA244="","",U244*T244)</f>
        <v/>
      </c>
      <c r="W244" s="8">
        <f>IF($AA244="","",V244+S244)</f>
        <v/>
      </c>
      <c r="X244" s="8">
        <f>IF($AA244="","",Y244-W244)</f>
        <v/>
      </c>
      <c r="Y244" s="8">
        <f>IF($AA244="","",R244+U244+P244)</f>
        <v/>
      </c>
      <c r="Z244" s="8">
        <f>IF($AA244="","",Y244-W244-N244)</f>
        <v/>
      </c>
      <c r="AA244" s="16">
        <f>IF(ROWS($AA$2:$AA244)&lt;=MAX('Per Line'!$AJ$2:$AJ$7001),MATCH(ROWS($AA$2:$AA244),'Per Line'!$AJ$2:$AJ$7001,0),"")</f>
        <v/>
      </c>
      <c r="AB244">
        <f>IF($AA244="","",C244&amp;"|"&amp;COUNTIF($C$2:$C244,C244))</f>
        <v/>
      </c>
    </row>
    <row r="245">
      <c r="A245">
        <f>IF($AA245="","",INDEX('Per Line'!$C$2:$C$7001,$AA245)&amp;"")</f>
        <v/>
      </c>
      <c r="B245" s="15" t="n"/>
      <c r="C245">
        <f>IF($AA245="","",IF(COUNTIF($I$2:$I$1301,I245)&lt;=Settings!$C$8,I245,I245&amp;" P"&amp;ROUNDUP(COUNTIF($I$2:$I245,I245)/Settings!$C$8,0)))</f>
        <v/>
      </c>
      <c r="D245">
        <f>IF($AA245="","",INDEX('Per Line'!$A$2:$A$7001,$AA245)&amp;"")</f>
        <v/>
      </c>
      <c r="E245">
        <f>IF($AA245="","",INDEX('Per Line'!$B$2:$B$7001,$AA245)&amp;"")</f>
        <v/>
      </c>
      <c r="F245">
        <f>IF($AA245="","",INDEX('Per Line'!$D$2:$D$7001,$AA245)&amp;"")</f>
        <v/>
      </c>
      <c r="G245" s="14">
        <f>IF($AA245="","",INDEX('Per Line'!$E$2:$E$7001,$AA245))</f>
        <v/>
      </c>
      <c r="H245">
        <f>IF($AA245="","",INDEX('Per Line'!$F$2:$F$7001,$AA245)&amp;"")</f>
        <v/>
      </c>
      <c r="I245">
        <f>IF($AA245="","",INDEX('Per Line'!$I$2:$I$7001,$AA245)&amp;"")</f>
        <v/>
      </c>
      <c r="J245">
        <f>IF($AA245="","",INDEX('Per Line'!$H$2:$H$7001,$AA245)&amp;"")</f>
        <v/>
      </c>
      <c r="K245">
        <f>IF($AA245="","",INDEX('Per Line'!$J$2:$J$7001,$AA245)&amp;"")</f>
        <v/>
      </c>
      <c r="L245">
        <f>IF($AA245="","",INDEX('Per Line'!$K$2:$K$7001,$AA245)&amp;"")</f>
        <v/>
      </c>
      <c r="M245">
        <f>IF($AA245="","",INDEX('Per Line'!$L$2:$L$7001,$AA245))</f>
        <v/>
      </c>
      <c r="N245" s="8">
        <f>IF($AA245="","",M245*Y245/100)</f>
        <v/>
      </c>
      <c r="O245">
        <f>IF($AA245="","",INDEX('Per Line'!$U$2:$U$7001,$AA245)&amp;"")</f>
        <v/>
      </c>
      <c r="P245" s="8">
        <f>IF($AA245="","",SUMIFS('Per Line'!$T$2:$T$7001,'Per Line'!$C$2:$C$7001,$A245,'Per Line'!$AL$2:$AL$7001,1))</f>
        <v/>
      </c>
      <c r="Q245">
        <f>IF($AA245="","",Settings!$C$7)</f>
        <v/>
      </c>
      <c r="R245" s="8">
        <f>IF($AA245="","",SUMIFS('Per Line'!$T$2:$T$7001,'Per Line'!$C$2:$C$7001,$A245,'Per Line'!$AK$2:$AK$7001,0,'Per Line'!$AL$2:$AL$7001,0))</f>
        <v/>
      </c>
      <c r="S245" s="8">
        <f>IF($AA245="","",R245*Q245)</f>
        <v/>
      </c>
      <c r="T245">
        <f>IF($AA245="","",Settings!$C$6)</f>
        <v/>
      </c>
      <c r="U245" s="8">
        <f>IF($AA245="","",SUMIFS('Per Line'!$T$2:$T$7001,'Per Line'!$C$2:$C$7001,$A245,'Per Line'!$AK$2:$AK$7001,1,'Per Line'!$AL$2:$AL$7001,0))</f>
        <v/>
      </c>
      <c r="V245" s="8">
        <f>IF($AA245="","",U245*T245)</f>
        <v/>
      </c>
      <c r="W245" s="8">
        <f>IF($AA245="","",V245+S245)</f>
        <v/>
      </c>
      <c r="X245" s="8">
        <f>IF($AA245="","",Y245-W245)</f>
        <v/>
      </c>
      <c r="Y245" s="8">
        <f>IF($AA245="","",R245+U245+P245)</f>
        <v/>
      </c>
      <c r="Z245" s="8">
        <f>IF($AA245="","",Y245-W245-N245)</f>
        <v/>
      </c>
      <c r="AA245" s="16">
        <f>IF(ROWS($AA$2:$AA245)&lt;=MAX('Per Line'!$AJ$2:$AJ$7001),MATCH(ROWS($AA$2:$AA245),'Per Line'!$AJ$2:$AJ$7001,0),"")</f>
        <v/>
      </c>
      <c r="AB245">
        <f>IF($AA245="","",C245&amp;"|"&amp;COUNTIF($C$2:$C245,C245))</f>
        <v/>
      </c>
    </row>
    <row r="246">
      <c r="A246">
        <f>IF($AA246="","",INDEX('Per Line'!$C$2:$C$7001,$AA246)&amp;"")</f>
        <v/>
      </c>
      <c r="B246" s="15" t="n"/>
      <c r="C246">
        <f>IF($AA246="","",IF(COUNTIF($I$2:$I$1301,I246)&lt;=Settings!$C$8,I246,I246&amp;" P"&amp;ROUNDUP(COUNTIF($I$2:$I246,I246)/Settings!$C$8,0)))</f>
        <v/>
      </c>
      <c r="D246">
        <f>IF($AA246="","",INDEX('Per Line'!$A$2:$A$7001,$AA246)&amp;"")</f>
        <v/>
      </c>
      <c r="E246">
        <f>IF($AA246="","",INDEX('Per Line'!$B$2:$B$7001,$AA246)&amp;"")</f>
        <v/>
      </c>
      <c r="F246">
        <f>IF($AA246="","",INDEX('Per Line'!$D$2:$D$7001,$AA246)&amp;"")</f>
        <v/>
      </c>
      <c r="G246" s="14">
        <f>IF($AA246="","",INDEX('Per Line'!$E$2:$E$7001,$AA246))</f>
        <v/>
      </c>
      <c r="H246">
        <f>IF($AA246="","",INDEX('Per Line'!$F$2:$F$7001,$AA246)&amp;"")</f>
        <v/>
      </c>
      <c r="I246">
        <f>IF($AA246="","",INDEX('Per Line'!$I$2:$I$7001,$AA246)&amp;"")</f>
        <v/>
      </c>
      <c r="J246">
        <f>IF($AA246="","",INDEX('Per Line'!$H$2:$H$7001,$AA246)&amp;"")</f>
        <v/>
      </c>
      <c r="K246">
        <f>IF($AA246="","",INDEX('Per Line'!$J$2:$J$7001,$AA246)&amp;"")</f>
        <v/>
      </c>
      <c r="L246">
        <f>IF($AA246="","",INDEX('Per Line'!$K$2:$K$7001,$AA246)&amp;"")</f>
        <v/>
      </c>
      <c r="M246">
        <f>IF($AA246="","",INDEX('Per Line'!$L$2:$L$7001,$AA246))</f>
        <v/>
      </c>
      <c r="N246" s="8">
        <f>IF($AA246="","",M246*Y246/100)</f>
        <v/>
      </c>
      <c r="O246">
        <f>IF($AA246="","",INDEX('Per Line'!$U$2:$U$7001,$AA246)&amp;"")</f>
        <v/>
      </c>
      <c r="P246" s="8">
        <f>IF($AA246="","",SUMIFS('Per Line'!$T$2:$T$7001,'Per Line'!$C$2:$C$7001,$A246,'Per Line'!$AL$2:$AL$7001,1))</f>
        <v/>
      </c>
      <c r="Q246">
        <f>IF($AA246="","",Settings!$C$7)</f>
        <v/>
      </c>
      <c r="R246" s="8">
        <f>IF($AA246="","",SUMIFS('Per Line'!$T$2:$T$7001,'Per Line'!$C$2:$C$7001,$A246,'Per Line'!$AK$2:$AK$7001,0,'Per Line'!$AL$2:$AL$7001,0))</f>
        <v/>
      </c>
      <c r="S246" s="8">
        <f>IF($AA246="","",R246*Q246)</f>
        <v/>
      </c>
      <c r="T246">
        <f>IF($AA246="","",Settings!$C$6)</f>
        <v/>
      </c>
      <c r="U246" s="8">
        <f>IF($AA246="","",SUMIFS('Per Line'!$T$2:$T$7001,'Per Line'!$C$2:$C$7001,$A246,'Per Line'!$AK$2:$AK$7001,1,'Per Line'!$AL$2:$AL$7001,0))</f>
        <v/>
      </c>
      <c r="V246" s="8">
        <f>IF($AA246="","",U246*T246)</f>
        <v/>
      </c>
      <c r="W246" s="8">
        <f>IF($AA246="","",V246+S246)</f>
        <v/>
      </c>
      <c r="X246" s="8">
        <f>IF($AA246="","",Y246-W246)</f>
        <v/>
      </c>
      <c r="Y246" s="8">
        <f>IF($AA246="","",R246+U246+P246)</f>
        <v/>
      </c>
      <c r="Z246" s="8">
        <f>IF($AA246="","",Y246-W246-N246)</f>
        <v/>
      </c>
      <c r="AA246" s="16">
        <f>IF(ROWS($AA$2:$AA246)&lt;=MAX('Per Line'!$AJ$2:$AJ$7001),MATCH(ROWS($AA$2:$AA246),'Per Line'!$AJ$2:$AJ$7001,0),"")</f>
        <v/>
      </c>
      <c r="AB246">
        <f>IF($AA246="","",C246&amp;"|"&amp;COUNTIF($C$2:$C246,C246))</f>
        <v/>
      </c>
    </row>
    <row r="247">
      <c r="A247">
        <f>IF($AA247="","",INDEX('Per Line'!$C$2:$C$7001,$AA247)&amp;"")</f>
        <v/>
      </c>
      <c r="B247" s="15" t="n"/>
      <c r="C247">
        <f>IF($AA247="","",IF(COUNTIF($I$2:$I$1301,I247)&lt;=Settings!$C$8,I247,I247&amp;" P"&amp;ROUNDUP(COUNTIF($I$2:$I247,I247)/Settings!$C$8,0)))</f>
        <v/>
      </c>
      <c r="D247">
        <f>IF($AA247="","",INDEX('Per Line'!$A$2:$A$7001,$AA247)&amp;"")</f>
        <v/>
      </c>
      <c r="E247">
        <f>IF($AA247="","",INDEX('Per Line'!$B$2:$B$7001,$AA247)&amp;"")</f>
        <v/>
      </c>
      <c r="F247">
        <f>IF($AA247="","",INDEX('Per Line'!$D$2:$D$7001,$AA247)&amp;"")</f>
        <v/>
      </c>
      <c r="G247" s="14">
        <f>IF($AA247="","",INDEX('Per Line'!$E$2:$E$7001,$AA247))</f>
        <v/>
      </c>
      <c r="H247">
        <f>IF($AA247="","",INDEX('Per Line'!$F$2:$F$7001,$AA247)&amp;"")</f>
        <v/>
      </c>
      <c r="I247">
        <f>IF($AA247="","",INDEX('Per Line'!$I$2:$I$7001,$AA247)&amp;"")</f>
        <v/>
      </c>
      <c r="J247">
        <f>IF($AA247="","",INDEX('Per Line'!$H$2:$H$7001,$AA247)&amp;"")</f>
        <v/>
      </c>
      <c r="K247">
        <f>IF($AA247="","",INDEX('Per Line'!$J$2:$J$7001,$AA247)&amp;"")</f>
        <v/>
      </c>
      <c r="L247">
        <f>IF($AA247="","",INDEX('Per Line'!$K$2:$K$7001,$AA247)&amp;"")</f>
        <v/>
      </c>
      <c r="M247">
        <f>IF($AA247="","",INDEX('Per Line'!$L$2:$L$7001,$AA247))</f>
        <v/>
      </c>
      <c r="N247" s="8">
        <f>IF($AA247="","",M247*Y247/100)</f>
        <v/>
      </c>
      <c r="O247">
        <f>IF($AA247="","",INDEX('Per Line'!$U$2:$U$7001,$AA247)&amp;"")</f>
        <v/>
      </c>
      <c r="P247" s="8">
        <f>IF($AA247="","",SUMIFS('Per Line'!$T$2:$T$7001,'Per Line'!$C$2:$C$7001,$A247,'Per Line'!$AL$2:$AL$7001,1))</f>
        <v/>
      </c>
      <c r="Q247">
        <f>IF($AA247="","",Settings!$C$7)</f>
        <v/>
      </c>
      <c r="R247" s="8">
        <f>IF($AA247="","",SUMIFS('Per Line'!$T$2:$T$7001,'Per Line'!$C$2:$C$7001,$A247,'Per Line'!$AK$2:$AK$7001,0,'Per Line'!$AL$2:$AL$7001,0))</f>
        <v/>
      </c>
      <c r="S247" s="8">
        <f>IF($AA247="","",R247*Q247)</f>
        <v/>
      </c>
      <c r="T247">
        <f>IF($AA247="","",Settings!$C$6)</f>
        <v/>
      </c>
      <c r="U247" s="8">
        <f>IF($AA247="","",SUMIFS('Per Line'!$T$2:$T$7001,'Per Line'!$C$2:$C$7001,$A247,'Per Line'!$AK$2:$AK$7001,1,'Per Line'!$AL$2:$AL$7001,0))</f>
        <v/>
      </c>
      <c r="V247" s="8">
        <f>IF($AA247="","",U247*T247)</f>
        <v/>
      </c>
      <c r="W247" s="8">
        <f>IF($AA247="","",V247+S247)</f>
        <v/>
      </c>
      <c r="X247" s="8">
        <f>IF($AA247="","",Y247-W247)</f>
        <v/>
      </c>
      <c r="Y247" s="8">
        <f>IF($AA247="","",R247+U247+P247)</f>
        <v/>
      </c>
      <c r="Z247" s="8">
        <f>IF($AA247="","",Y247-W247-N247)</f>
        <v/>
      </c>
      <c r="AA247" s="16">
        <f>IF(ROWS($AA$2:$AA247)&lt;=MAX('Per Line'!$AJ$2:$AJ$7001),MATCH(ROWS($AA$2:$AA247),'Per Line'!$AJ$2:$AJ$7001,0),"")</f>
        <v/>
      </c>
      <c r="AB247">
        <f>IF($AA247="","",C247&amp;"|"&amp;COUNTIF($C$2:$C247,C247))</f>
        <v/>
      </c>
    </row>
    <row r="248">
      <c r="A248">
        <f>IF($AA248="","",INDEX('Per Line'!$C$2:$C$7001,$AA248)&amp;"")</f>
        <v/>
      </c>
      <c r="B248" s="15" t="n"/>
      <c r="C248">
        <f>IF($AA248="","",IF(COUNTIF($I$2:$I$1301,I248)&lt;=Settings!$C$8,I248,I248&amp;" P"&amp;ROUNDUP(COUNTIF($I$2:$I248,I248)/Settings!$C$8,0)))</f>
        <v/>
      </c>
      <c r="D248">
        <f>IF($AA248="","",INDEX('Per Line'!$A$2:$A$7001,$AA248)&amp;"")</f>
        <v/>
      </c>
      <c r="E248">
        <f>IF($AA248="","",INDEX('Per Line'!$B$2:$B$7001,$AA248)&amp;"")</f>
        <v/>
      </c>
      <c r="F248">
        <f>IF($AA248="","",INDEX('Per Line'!$D$2:$D$7001,$AA248)&amp;"")</f>
        <v/>
      </c>
      <c r="G248" s="14">
        <f>IF($AA248="","",INDEX('Per Line'!$E$2:$E$7001,$AA248))</f>
        <v/>
      </c>
      <c r="H248">
        <f>IF($AA248="","",INDEX('Per Line'!$F$2:$F$7001,$AA248)&amp;"")</f>
        <v/>
      </c>
      <c r="I248">
        <f>IF($AA248="","",INDEX('Per Line'!$I$2:$I$7001,$AA248)&amp;"")</f>
        <v/>
      </c>
      <c r="J248">
        <f>IF($AA248="","",INDEX('Per Line'!$H$2:$H$7001,$AA248)&amp;"")</f>
        <v/>
      </c>
      <c r="K248">
        <f>IF($AA248="","",INDEX('Per Line'!$J$2:$J$7001,$AA248)&amp;"")</f>
        <v/>
      </c>
      <c r="L248">
        <f>IF($AA248="","",INDEX('Per Line'!$K$2:$K$7001,$AA248)&amp;"")</f>
        <v/>
      </c>
      <c r="M248">
        <f>IF($AA248="","",INDEX('Per Line'!$L$2:$L$7001,$AA248))</f>
        <v/>
      </c>
      <c r="N248" s="8">
        <f>IF($AA248="","",M248*Y248/100)</f>
        <v/>
      </c>
      <c r="O248">
        <f>IF($AA248="","",INDEX('Per Line'!$U$2:$U$7001,$AA248)&amp;"")</f>
        <v/>
      </c>
      <c r="P248" s="8">
        <f>IF($AA248="","",SUMIFS('Per Line'!$T$2:$T$7001,'Per Line'!$C$2:$C$7001,$A248,'Per Line'!$AL$2:$AL$7001,1))</f>
        <v/>
      </c>
      <c r="Q248">
        <f>IF($AA248="","",Settings!$C$7)</f>
        <v/>
      </c>
      <c r="R248" s="8">
        <f>IF($AA248="","",SUMIFS('Per Line'!$T$2:$T$7001,'Per Line'!$C$2:$C$7001,$A248,'Per Line'!$AK$2:$AK$7001,0,'Per Line'!$AL$2:$AL$7001,0))</f>
        <v/>
      </c>
      <c r="S248" s="8">
        <f>IF($AA248="","",R248*Q248)</f>
        <v/>
      </c>
      <c r="T248">
        <f>IF($AA248="","",Settings!$C$6)</f>
        <v/>
      </c>
      <c r="U248" s="8">
        <f>IF($AA248="","",SUMIFS('Per Line'!$T$2:$T$7001,'Per Line'!$C$2:$C$7001,$A248,'Per Line'!$AK$2:$AK$7001,1,'Per Line'!$AL$2:$AL$7001,0))</f>
        <v/>
      </c>
      <c r="V248" s="8">
        <f>IF($AA248="","",U248*T248)</f>
        <v/>
      </c>
      <c r="W248" s="8">
        <f>IF($AA248="","",V248+S248)</f>
        <v/>
      </c>
      <c r="X248" s="8">
        <f>IF($AA248="","",Y248-W248)</f>
        <v/>
      </c>
      <c r="Y248" s="8">
        <f>IF($AA248="","",R248+U248+P248)</f>
        <v/>
      </c>
      <c r="Z248" s="8">
        <f>IF($AA248="","",Y248-W248-N248)</f>
        <v/>
      </c>
      <c r="AA248" s="16">
        <f>IF(ROWS($AA$2:$AA248)&lt;=MAX('Per Line'!$AJ$2:$AJ$7001),MATCH(ROWS($AA$2:$AA248),'Per Line'!$AJ$2:$AJ$7001,0),"")</f>
        <v/>
      </c>
      <c r="AB248">
        <f>IF($AA248="","",C248&amp;"|"&amp;COUNTIF($C$2:$C248,C248))</f>
        <v/>
      </c>
    </row>
    <row r="249">
      <c r="A249">
        <f>IF($AA249="","",INDEX('Per Line'!$C$2:$C$7001,$AA249)&amp;"")</f>
        <v/>
      </c>
      <c r="B249" s="15" t="n"/>
      <c r="C249">
        <f>IF($AA249="","",IF(COUNTIF($I$2:$I$1301,I249)&lt;=Settings!$C$8,I249,I249&amp;" P"&amp;ROUNDUP(COUNTIF($I$2:$I249,I249)/Settings!$C$8,0)))</f>
        <v/>
      </c>
      <c r="D249">
        <f>IF($AA249="","",INDEX('Per Line'!$A$2:$A$7001,$AA249)&amp;"")</f>
        <v/>
      </c>
      <c r="E249">
        <f>IF($AA249="","",INDEX('Per Line'!$B$2:$B$7001,$AA249)&amp;"")</f>
        <v/>
      </c>
      <c r="F249">
        <f>IF($AA249="","",INDEX('Per Line'!$D$2:$D$7001,$AA249)&amp;"")</f>
        <v/>
      </c>
      <c r="G249" s="14">
        <f>IF($AA249="","",INDEX('Per Line'!$E$2:$E$7001,$AA249))</f>
        <v/>
      </c>
      <c r="H249">
        <f>IF($AA249="","",INDEX('Per Line'!$F$2:$F$7001,$AA249)&amp;"")</f>
        <v/>
      </c>
      <c r="I249">
        <f>IF($AA249="","",INDEX('Per Line'!$I$2:$I$7001,$AA249)&amp;"")</f>
        <v/>
      </c>
      <c r="J249">
        <f>IF($AA249="","",INDEX('Per Line'!$H$2:$H$7001,$AA249)&amp;"")</f>
        <v/>
      </c>
      <c r="K249">
        <f>IF($AA249="","",INDEX('Per Line'!$J$2:$J$7001,$AA249)&amp;"")</f>
        <v/>
      </c>
      <c r="L249">
        <f>IF($AA249="","",INDEX('Per Line'!$K$2:$K$7001,$AA249)&amp;"")</f>
        <v/>
      </c>
      <c r="M249">
        <f>IF($AA249="","",INDEX('Per Line'!$L$2:$L$7001,$AA249))</f>
        <v/>
      </c>
      <c r="N249" s="8">
        <f>IF($AA249="","",M249*Y249/100)</f>
        <v/>
      </c>
      <c r="O249">
        <f>IF($AA249="","",INDEX('Per Line'!$U$2:$U$7001,$AA249)&amp;"")</f>
        <v/>
      </c>
      <c r="P249" s="8">
        <f>IF($AA249="","",SUMIFS('Per Line'!$T$2:$T$7001,'Per Line'!$C$2:$C$7001,$A249,'Per Line'!$AL$2:$AL$7001,1))</f>
        <v/>
      </c>
      <c r="Q249">
        <f>IF($AA249="","",Settings!$C$7)</f>
        <v/>
      </c>
      <c r="R249" s="8">
        <f>IF($AA249="","",SUMIFS('Per Line'!$T$2:$T$7001,'Per Line'!$C$2:$C$7001,$A249,'Per Line'!$AK$2:$AK$7001,0,'Per Line'!$AL$2:$AL$7001,0))</f>
        <v/>
      </c>
      <c r="S249" s="8">
        <f>IF($AA249="","",R249*Q249)</f>
        <v/>
      </c>
      <c r="T249">
        <f>IF($AA249="","",Settings!$C$6)</f>
        <v/>
      </c>
      <c r="U249" s="8">
        <f>IF($AA249="","",SUMIFS('Per Line'!$T$2:$T$7001,'Per Line'!$C$2:$C$7001,$A249,'Per Line'!$AK$2:$AK$7001,1,'Per Line'!$AL$2:$AL$7001,0))</f>
        <v/>
      </c>
      <c r="V249" s="8">
        <f>IF($AA249="","",U249*T249)</f>
        <v/>
      </c>
      <c r="W249" s="8">
        <f>IF($AA249="","",V249+S249)</f>
        <v/>
      </c>
      <c r="X249" s="8">
        <f>IF($AA249="","",Y249-W249)</f>
        <v/>
      </c>
      <c r="Y249" s="8">
        <f>IF($AA249="","",R249+U249+P249)</f>
        <v/>
      </c>
      <c r="Z249" s="8">
        <f>IF($AA249="","",Y249-W249-N249)</f>
        <v/>
      </c>
      <c r="AA249" s="16">
        <f>IF(ROWS($AA$2:$AA249)&lt;=MAX('Per Line'!$AJ$2:$AJ$7001),MATCH(ROWS($AA$2:$AA249),'Per Line'!$AJ$2:$AJ$7001,0),"")</f>
        <v/>
      </c>
      <c r="AB249">
        <f>IF($AA249="","",C249&amp;"|"&amp;COUNTIF($C$2:$C249,C249))</f>
        <v/>
      </c>
    </row>
    <row r="250">
      <c r="A250">
        <f>IF($AA250="","",INDEX('Per Line'!$C$2:$C$7001,$AA250)&amp;"")</f>
        <v/>
      </c>
      <c r="B250" s="15" t="n"/>
      <c r="C250">
        <f>IF($AA250="","",IF(COUNTIF($I$2:$I$1301,I250)&lt;=Settings!$C$8,I250,I250&amp;" P"&amp;ROUNDUP(COUNTIF($I$2:$I250,I250)/Settings!$C$8,0)))</f>
        <v/>
      </c>
      <c r="D250">
        <f>IF($AA250="","",INDEX('Per Line'!$A$2:$A$7001,$AA250)&amp;"")</f>
        <v/>
      </c>
      <c r="E250">
        <f>IF($AA250="","",INDEX('Per Line'!$B$2:$B$7001,$AA250)&amp;"")</f>
        <v/>
      </c>
      <c r="F250">
        <f>IF($AA250="","",INDEX('Per Line'!$D$2:$D$7001,$AA250)&amp;"")</f>
        <v/>
      </c>
      <c r="G250" s="14">
        <f>IF($AA250="","",INDEX('Per Line'!$E$2:$E$7001,$AA250))</f>
        <v/>
      </c>
      <c r="H250">
        <f>IF($AA250="","",INDEX('Per Line'!$F$2:$F$7001,$AA250)&amp;"")</f>
        <v/>
      </c>
      <c r="I250">
        <f>IF($AA250="","",INDEX('Per Line'!$I$2:$I$7001,$AA250)&amp;"")</f>
        <v/>
      </c>
      <c r="J250">
        <f>IF($AA250="","",INDEX('Per Line'!$H$2:$H$7001,$AA250)&amp;"")</f>
        <v/>
      </c>
      <c r="K250">
        <f>IF($AA250="","",INDEX('Per Line'!$J$2:$J$7001,$AA250)&amp;"")</f>
        <v/>
      </c>
      <c r="L250">
        <f>IF($AA250="","",INDEX('Per Line'!$K$2:$K$7001,$AA250)&amp;"")</f>
        <v/>
      </c>
      <c r="M250">
        <f>IF($AA250="","",INDEX('Per Line'!$L$2:$L$7001,$AA250))</f>
        <v/>
      </c>
      <c r="N250" s="8">
        <f>IF($AA250="","",M250*Y250/100)</f>
        <v/>
      </c>
      <c r="O250">
        <f>IF($AA250="","",INDEX('Per Line'!$U$2:$U$7001,$AA250)&amp;"")</f>
        <v/>
      </c>
      <c r="P250" s="8">
        <f>IF($AA250="","",SUMIFS('Per Line'!$T$2:$T$7001,'Per Line'!$C$2:$C$7001,$A250,'Per Line'!$AL$2:$AL$7001,1))</f>
        <v/>
      </c>
      <c r="Q250">
        <f>IF($AA250="","",Settings!$C$7)</f>
        <v/>
      </c>
      <c r="R250" s="8">
        <f>IF($AA250="","",SUMIFS('Per Line'!$T$2:$T$7001,'Per Line'!$C$2:$C$7001,$A250,'Per Line'!$AK$2:$AK$7001,0,'Per Line'!$AL$2:$AL$7001,0))</f>
        <v/>
      </c>
      <c r="S250" s="8">
        <f>IF($AA250="","",R250*Q250)</f>
        <v/>
      </c>
      <c r="T250">
        <f>IF($AA250="","",Settings!$C$6)</f>
        <v/>
      </c>
      <c r="U250" s="8">
        <f>IF($AA250="","",SUMIFS('Per Line'!$T$2:$T$7001,'Per Line'!$C$2:$C$7001,$A250,'Per Line'!$AK$2:$AK$7001,1,'Per Line'!$AL$2:$AL$7001,0))</f>
        <v/>
      </c>
      <c r="V250" s="8">
        <f>IF($AA250="","",U250*T250)</f>
        <v/>
      </c>
      <c r="W250" s="8">
        <f>IF($AA250="","",V250+S250)</f>
        <v/>
      </c>
      <c r="X250" s="8">
        <f>IF($AA250="","",Y250-W250)</f>
        <v/>
      </c>
      <c r="Y250" s="8">
        <f>IF($AA250="","",R250+U250+P250)</f>
        <v/>
      </c>
      <c r="Z250" s="8">
        <f>IF($AA250="","",Y250-W250-N250)</f>
        <v/>
      </c>
      <c r="AA250" s="16">
        <f>IF(ROWS($AA$2:$AA250)&lt;=MAX('Per Line'!$AJ$2:$AJ$7001),MATCH(ROWS($AA$2:$AA250),'Per Line'!$AJ$2:$AJ$7001,0),"")</f>
        <v/>
      </c>
      <c r="AB250">
        <f>IF($AA250="","",C250&amp;"|"&amp;COUNTIF($C$2:$C250,C250))</f>
        <v/>
      </c>
    </row>
    <row r="251">
      <c r="A251">
        <f>IF($AA251="","",INDEX('Per Line'!$C$2:$C$7001,$AA251)&amp;"")</f>
        <v/>
      </c>
      <c r="B251" s="15" t="n"/>
      <c r="C251">
        <f>IF($AA251="","",IF(COUNTIF($I$2:$I$1301,I251)&lt;=Settings!$C$8,I251,I251&amp;" P"&amp;ROUNDUP(COUNTIF($I$2:$I251,I251)/Settings!$C$8,0)))</f>
        <v/>
      </c>
      <c r="D251">
        <f>IF($AA251="","",INDEX('Per Line'!$A$2:$A$7001,$AA251)&amp;"")</f>
        <v/>
      </c>
      <c r="E251">
        <f>IF($AA251="","",INDEX('Per Line'!$B$2:$B$7001,$AA251)&amp;"")</f>
        <v/>
      </c>
      <c r="F251">
        <f>IF($AA251="","",INDEX('Per Line'!$D$2:$D$7001,$AA251)&amp;"")</f>
        <v/>
      </c>
      <c r="G251" s="14">
        <f>IF($AA251="","",INDEX('Per Line'!$E$2:$E$7001,$AA251))</f>
        <v/>
      </c>
      <c r="H251">
        <f>IF($AA251="","",INDEX('Per Line'!$F$2:$F$7001,$AA251)&amp;"")</f>
        <v/>
      </c>
      <c r="I251">
        <f>IF($AA251="","",INDEX('Per Line'!$I$2:$I$7001,$AA251)&amp;"")</f>
        <v/>
      </c>
      <c r="J251">
        <f>IF($AA251="","",INDEX('Per Line'!$H$2:$H$7001,$AA251)&amp;"")</f>
        <v/>
      </c>
      <c r="K251">
        <f>IF($AA251="","",INDEX('Per Line'!$J$2:$J$7001,$AA251)&amp;"")</f>
        <v/>
      </c>
      <c r="L251">
        <f>IF($AA251="","",INDEX('Per Line'!$K$2:$K$7001,$AA251)&amp;"")</f>
        <v/>
      </c>
      <c r="M251">
        <f>IF($AA251="","",INDEX('Per Line'!$L$2:$L$7001,$AA251))</f>
        <v/>
      </c>
      <c r="N251" s="8">
        <f>IF($AA251="","",M251*Y251/100)</f>
        <v/>
      </c>
      <c r="O251">
        <f>IF($AA251="","",INDEX('Per Line'!$U$2:$U$7001,$AA251)&amp;"")</f>
        <v/>
      </c>
      <c r="P251" s="8">
        <f>IF($AA251="","",SUMIFS('Per Line'!$T$2:$T$7001,'Per Line'!$C$2:$C$7001,$A251,'Per Line'!$AL$2:$AL$7001,1))</f>
        <v/>
      </c>
      <c r="Q251">
        <f>IF($AA251="","",Settings!$C$7)</f>
        <v/>
      </c>
      <c r="R251" s="8">
        <f>IF($AA251="","",SUMIFS('Per Line'!$T$2:$T$7001,'Per Line'!$C$2:$C$7001,$A251,'Per Line'!$AK$2:$AK$7001,0,'Per Line'!$AL$2:$AL$7001,0))</f>
        <v/>
      </c>
      <c r="S251" s="8">
        <f>IF($AA251="","",R251*Q251)</f>
        <v/>
      </c>
      <c r="T251">
        <f>IF($AA251="","",Settings!$C$6)</f>
        <v/>
      </c>
      <c r="U251" s="8">
        <f>IF($AA251="","",SUMIFS('Per Line'!$T$2:$T$7001,'Per Line'!$C$2:$C$7001,$A251,'Per Line'!$AK$2:$AK$7001,1,'Per Line'!$AL$2:$AL$7001,0))</f>
        <v/>
      </c>
      <c r="V251" s="8">
        <f>IF($AA251="","",U251*T251)</f>
        <v/>
      </c>
      <c r="W251" s="8">
        <f>IF($AA251="","",V251+S251)</f>
        <v/>
      </c>
      <c r="X251" s="8">
        <f>IF($AA251="","",Y251-W251)</f>
        <v/>
      </c>
      <c r="Y251" s="8">
        <f>IF($AA251="","",R251+U251+P251)</f>
        <v/>
      </c>
      <c r="Z251" s="8">
        <f>IF($AA251="","",Y251-W251-N251)</f>
        <v/>
      </c>
      <c r="AA251" s="16">
        <f>IF(ROWS($AA$2:$AA251)&lt;=MAX('Per Line'!$AJ$2:$AJ$7001),MATCH(ROWS($AA$2:$AA251),'Per Line'!$AJ$2:$AJ$7001,0),"")</f>
        <v/>
      </c>
      <c r="AB251">
        <f>IF($AA251="","",C251&amp;"|"&amp;COUNTIF($C$2:$C251,C251))</f>
        <v/>
      </c>
    </row>
    <row r="252">
      <c r="A252">
        <f>IF($AA252="","",INDEX('Per Line'!$C$2:$C$7001,$AA252)&amp;"")</f>
        <v/>
      </c>
      <c r="B252" s="15" t="n"/>
      <c r="C252">
        <f>IF($AA252="","",IF(COUNTIF($I$2:$I$1301,I252)&lt;=Settings!$C$8,I252,I252&amp;" P"&amp;ROUNDUP(COUNTIF($I$2:$I252,I252)/Settings!$C$8,0)))</f>
        <v/>
      </c>
      <c r="D252">
        <f>IF($AA252="","",INDEX('Per Line'!$A$2:$A$7001,$AA252)&amp;"")</f>
        <v/>
      </c>
      <c r="E252">
        <f>IF($AA252="","",INDEX('Per Line'!$B$2:$B$7001,$AA252)&amp;"")</f>
        <v/>
      </c>
      <c r="F252">
        <f>IF($AA252="","",INDEX('Per Line'!$D$2:$D$7001,$AA252)&amp;"")</f>
        <v/>
      </c>
      <c r="G252" s="14">
        <f>IF($AA252="","",INDEX('Per Line'!$E$2:$E$7001,$AA252))</f>
        <v/>
      </c>
      <c r="H252">
        <f>IF($AA252="","",INDEX('Per Line'!$F$2:$F$7001,$AA252)&amp;"")</f>
        <v/>
      </c>
      <c r="I252">
        <f>IF($AA252="","",INDEX('Per Line'!$I$2:$I$7001,$AA252)&amp;"")</f>
        <v/>
      </c>
      <c r="J252">
        <f>IF($AA252="","",INDEX('Per Line'!$H$2:$H$7001,$AA252)&amp;"")</f>
        <v/>
      </c>
      <c r="K252">
        <f>IF($AA252="","",INDEX('Per Line'!$J$2:$J$7001,$AA252)&amp;"")</f>
        <v/>
      </c>
      <c r="L252">
        <f>IF($AA252="","",INDEX('Per Line'!$K$2:$K$7001,$AA252)&amp;"")</f>
        <v/>
      </c>
      <c r="M252">
        <f>IF($AA252="","",INDEX('Per Line'!$L$2:$L$7001,$AA252))</f>
        <v/>
      </c>
      <c r="N252" s="8">
        <f>IF($AA252="","",M252*Y252/100)</f>
        <v/>
      </c>
      <c r="O252">
        <f>IF($AA252="","",INDEX('Per Line'!$U$2:$U$7001,$AA252)&amp;"")</f>
        <v/>
      </c>
      <c r="P252" s="8">
        <f>IF($AA252="","",SUMIFS('Per Line'!$T$2:$T$7001,'Per Line'!$C$2:$C$7001,$A252,'Per Line'!$AL$2:$AL$7001,1))</f>
        <v/>
      </c>
      <c r="Q252">
        <f>IF($AA252="","",Settings!$C$7)</f>
        <v/>
      </c>
      <c r="R252" s="8">
        <f>IF($AA252="","",SUMIFS('Per Line'!$T$2:$T$7001,'Per Line'!$C$2:$C$7001,$A252,'Per Line'!$AK$2:$AK$7001,0,'Per Line'!$AL$2:$AL$7001,0))</f>
        <v/>
      </c>
      <c r="S252" s="8">
        <f>IF($AA252="","",R252*Q252)</f>
        <v/>
      </c>
      <c r="T252">
        <f>IF($AA252="","",Settings!$C$6)</f>
        <v/>
      </c>
      <c r="U252" s="8">
        <f>IF($AA252="","",SUMIFS('Per Line'!$T$2:$T$7001,'Per Line'!$C$2:$C$7001,$A252,'Per Line'!$AK$2:$AK$7001,1,'Per Line'!$AL$2:$AL$7001,0))</f>
        <v/>
      </c>
      <c r="V252" s="8">
        <f>IF($AA252="","",U252*T252)</f>
        <v/>
      </c>
      <c r="W252" s="8">
        <f>IF($AA252="","",V252+S252)</f>
        <v/>
      </c>
      <c r="X252" s="8">
        <f>IF($AA252="","",Y252-W252)</f>
        <v/>
      </c>
      <c r="Y252" s="8">
        <f>IF($AA252="","",R252+U252+P252)</f>
        <v/>
      </c>
      <c r="Z252" s="8">
        <f>IF($AA252="","",Y252-W252-N252)</f>
        <v/>
      </c>
      <c r="AA252" s="16">
        <f>IF(ROWS($AA$2:$AA252)&lt;=MAX('Per Line'!$AJ$2:$AJ$7001),MATCH(ROWS($AA$2:$AA252),'Per Line'!$AJ$2:$AJ$7001,0),"")</f>
        <v/>
      </c>
      <c r="AB252">
        <f>IF($AA252="","",C252&amp;"|"&amp;COUNTIF($C$2:$C252,C252))</f>
        <v/>
      </c>
    </row>
    <row r="253">
      <c r="A253">
        <f>IF($AA253="","",INDEX('Per Line'!$C$2:$C$7001,$AA253)&amp;"")</f>
        <v/>
      </c>
      <c r="B253" s="15" t="n"/>
      <c r="C253">
        <f>IF($AA253="","",IF(COUNTIF($I$2:$I$1301,I253)&lt;=Settings!$C$8,I253,I253&amp;" P"&amp;ROUNDUP(COUNTIF($I$2:$I253,I253)/Settings!$C$8,0)))</f>
        <v/>
      </c>
      <c r="D253">
        <f>IF($AA253="","",INDEX('Per Line'!$A$2:$A$7001,$AA253)&amp;"")</f>
        <v/>
      </c>
      <c r="E253">
        <f>IF($AA253="","",INDEX('Per Line'!$B$2:$B$7001,$AA253)&amp;"")</f>
        <v/>
      </c>
      <c r="F253">
        <f>IF($AA253="","",INDEX('Per Line'!$D$2:$D$7001,$AA253)&amp;"")</f>
        <v/>
      </c>
      <c r="G253" s="14">
        <f>IF($AA253="","",INDEX('Per Line'!$E$2:$E$7001,$AA253))</f>
        <v/>
      </c>
      <c r="H253">
        <f>IF($AA253="","",INDEX('Per Line'!$F$2:$F$7001,$AA253)&amp;"")</f>
        <v/>
      </c>
      <c r="I253">
        <f>IF($AA253="","",INDEX('Per Line'!$I$2:$I$7001,$AA253)&amp;"")</f>
        <v/>
      </c>
      <c r="J253">
        <f>IF($AA253="","",INDEX('Per Line'!$H$2:$H$7001,$AA253)&amp;"")</f>
        <v/>
      </c>
      <c r="K253">
        <f>IF($AA253="","",INDEX('Per Line'!$J$2:$J$7001,$AA253)&amp;"")</f>
        <v/>
      </c>
      <c r="L253">
        <f>IF($AA253="","",INDEX('Per Line'!$K$2:$K$7001,$AA253)&amp;"")</f>
        <v/>
      </c>
      <c r="M253">
        <f>IF($AA253="","",INDEX('Per Line'!$L$2:$L$7001,$AA253))</f>
        <v/>
      </c>
      <c r="N253" s="8">
        <f>IF($AA253="","",M253*Y253/100)</f>
        <v/>
      </c>
      <c r="O253">
        <f>IF($AA253="","",INDEX('Per Line'!$U$2:$U$7001,$AA253)&amp;"")</f>
        <v/>
      </c>
      <c r="P253" s="8">
        <f>IF($AA253="","",SUMIFS('Per Line'!$T$2:$T$7001,'Per Line'!$C$2:$C$7001,$A253,'Per Line'!$AL$2:$AL$7001,1))</f>
        <v/>
      </c>
      <c r="Q253">
        <f>IF($AA253="","",Settings!$C$7)</f>
        <v/>
      </c>
      <c r="R253" s="8">
        <f>IF($AA253="","",SUMIFS('Per Line'!$T$2:$T$7001,'Per Line'!$C$2:$C$7001,$A253,'Per Line'!$AK$2:$AK$7001,0,'Per Line'!$AL$2:$AL$7001,0))</f>
        <v/>
      </c>
      <c r="S253" s="8">
        <f>IF($AA253="","",R253*Q253)</f>
        <v/>
      </c>
      <c r="T253">
        <f>IF($AA253="","",Settings!$C$6)</f>
        <v/>
      </c>
      <c r="U253" s="8">
        <f>IF($AA253="","",SUMIFS('Per Line'!$T$2:$T$7001,'Per Line'!$C$2:$C$7001,$A253,'Per Line'!$AK$2:$AK$7001,1,'Per Line'!$AL$2:$AL$7001,0))</f>
        <v/>
      </c>
      <c r="V253" s="8">
        <f>IF($AA253="","",U253*T253)</f>
        <v/>
      </c>
      <c r="W253" s="8">
        <f>IF($AA253="","",V253+S253)</f>
        <v/>
      </c>
      <c r="X253" s="8">
        <f>IF($AA253="","",Y253-W253)</f>
        <v/>
      </c>
      <c r="Y253" s="8">
        <f>IF($AA253="","",R253+U253+P253)</f>
        <v/>
      </c>
      <c r="Z253" s="8">
        <f>IF($AA253="","",Y253-W253-N253)</f>
        <v/>
      </c>
      <c r="AA253" s="16">
        <f>IF(ROWS($AA$2:$AA253)&lt;=MAX('Per Line'!$AJ$2:$AJ$7001),MATCH(ROWS($AA$2:$AA253),'Per Line'!$AJ$2:$AJ$7001,0),"")</f>
        <v/>
      </c>
      <c r="AB253">
        <f>IF($AA253="","",C253&amp;"|"&amp;COUNTIF($C$2:$C253,C253))</f>
        <v/>
      </c>
    </row>
    <row r="254">
      <c r="A254">
        <f>IF($AA254="","",INDEX('Per Line'!$C$2:$C$7001,$AA254)&amp;"")</f>
        <v/>
      </c>
      <c r="B254" s="15" t="n"/>
      <c r="C254">
        <f>IF($AA254="","",IF(COUNTIF($I$2:$I$1301,I254)&lt;=Settings!$C$8,I254,I254&amp;" P"&amp;ROUNDUP(COUNTIF($I$2:$I254,I254)/Settings!$C$8,0)))</f>
        <v/>
      </c>
      <c r="D254">
        <f>IF($AA254="","",INDEX('Per Line'!$A$2:$A$7001,$AA254)&amp;"")</f>
        <v/>
      </c>
      <c r="E254">
        <f>IF($AA254="","",INDEX('Per Line'!$B$2:$B$7001,$AA254)&amp;"")</f>
        <v/>
      </c>
      <c r="F254">
        <f>IF($AA254="","",INDEX('Per Line'!$D$2:$D$7001,$AA254)&amp;"")</f>
        <v/>
      </c>
      <c r="G254" s="14">
        <f>IF($AA254="","",INDEX('Per Line'!$E$2:$E$7001,$AA254))</f>
        <v/>
      </c>
      <c r="H254">
        <f>IF($AA254="","",INDEX('Per Line'!$F$2:$F$7001,$AA254)&amp;"")</f>
        <v/>
      </c>
      <c r="I254">
        <f>IF($AA254="","",INDEX('Per Line'!$I$2:$I$7001,$AA254)&amp;"")</f>
        <v/>
      </c>
      <c r="J254">
        <f>IF($AA254="","",INDEX('Per Line'!$H$2:$H$7001,$AA254)&amp;"")</f>
        <v/>
      </c>
      <c r="K254">
        <f>IF($AA254="","",INDEX('Per Line'!$J$2:$J$7001,$AA254)&amp;"")</f>
        <v/>
      </c>
      <c r="L254">
        <f>IF($AA254="","",INDEX('Per Line'!$K$2:$K$7001,$AA254)&amp;"")</f>
        <v/>
      </c>
      <c r="M254">
        <f>IF($AA254="","",INDEX('Per Line'!$L$2:$L$7001,$AA254))</f>
        <v/>
      </c>
      <c r="N254" s="8">
        <f>IF($AA254="","",M254*Y254/100)</f>
        <v/>
      </c>
      <c r="O254">
        <f>IF($AA254="","",INDEX('Per Line'!$U$2:$U$7001,$AA254)&amp;"")</f>
        <v/>
      </c>
      <c r="P254" s="8">
        <f>IF($AA254="","",SUMIFS('Per Line'!$T$2:$T$7001,'Per Line'!$C$2:$C$7001,$A254,'Per Line'!$AL$2:$AL$7001,1))</f>
        <v/>
      </c>
      <c r="Q254">
        <f>IF($AA254="","",Settings!$C$7)</f>
        <v/>
      </c>
      <c r="R254" s="8">
        <f>IF($AA254="","",SUMIFS('Per Line'!$T$2:$T$7001,'Per Line'!$C$2:$C$7001,$A254,'Per Line'!$AK$2:$AK$7001,0,'Per Line'!$AL$2:$AL$7001,0))</f>
        <v/>
      </c>
      <c r="S254" s="8">
        <f>IF($AA254="","",R254*Q254)</f>
        <v/>
      </c>
      <c r="T254">
        <f>IF($AA254="","",Settings!$C$6)</f>
        <v/>
      </c>
      <c r="U254" s="8">
        <f>IF($AA254="","",SUMIFS('Per Line'!$T$2:$T$7001,'Per Line'!$C$2:$C$7001,$A254,'Per Line'!$AK$2:$AK$7001,1,'Per Line'!$AL$2:$AL$7001,0))</f>
        <v/>
      </c>
      <c r="V254" s="8">
        <f>IF($AA254="","",U254*T254)</f>
        <v/>
      </c>
      <c r="W254" s="8">
        <f>IF($AA254="","",V254+S254)</f>
        <v/>
      </c>
      <c r="X254" s="8">
        <f>IF($AA254="","",Y254-W254)</f>
        <v/>
      </c>
      <c r="Y254" s="8">
        <f>IF($AA254="","",R254+U254+P254)</f>
        <v/>
      </c>
      <c r="Z254" s="8">
        <f>IF($AA254="","",Y254-W254-N254)</f>
        <v/>
      </c>
      <c r="AA254" s="16">
        <f>IF(ROWS($AA$2:$AA254)&lt;=MAX('Per Line'!$AJ$2:$AJ$7001),MATCH(ROWS($AA$2:$AA254),'Per Line'!$AJ$2:$AJ$7001,0),"")</f>
        <v/>
      </c>
      <c r="AB254">
        <f>IF($AA254="","",C254&amp;"|"&amp;COUNTIF($C$2:$C254,C254))</f>
        <v/>
      </c>
    </row>
    <row r="255">
      <c r="A255">
        <f>IF($AA255="","",INDEX('Per Line'!$C$2:$C$7001,$AA255)&amp;"")</f>
        <v/>
      </c>
      <c r="B255" s="15" t="n"/>
      <c r="C255">
        <f>IF($AA255="","",IF(COUNTIF($I$2:$I$1301,I255)&lt;=Settings!$C$8,I255,I255&amp;" P"&amp;ROUNDUP(COUNTIF($I$2:$I255,I255)/Settings!$C$8,0)))</f>
        <v/>
      </c>
      <c r="D255">
        <f>IF($AA255="","",INDEX('Per Line'!$A$2:$A$7001,$AA255)&amp;"")</f>
        <v/>
      </c>
      <c r="E255">
        <f>IF($AA255="","",INDEX('Per Line'!$B$2:$B$7001,$AA255)&amp;"")</f>
        <v/>
      </c>
      <c r="F255">
        <f>IF($AA255="","",INDEX('Per Line'!$D$2:$D$7001,$AA255)&amp;"")</f>
        <v/>
      </c>
      <c r="G255" s="14">
        <f>IF($AA255="","",INDEX('Per Line'!$E$2:$E$7001,$AA255))</f>
        <v/>
      </c>
      <c r="H255">
        <f>IF($AA255="","",INDEX('Per Line'!$F$2:$F$7001,$AA255)&amp;"")</f>
        <v/>
      </c>
      <c r="I255">
        <f>IF($AA255="","",INDEX('Per Line'!$I$2:$I$7001,$AA255)&amp;"")</f>
        <v/>
      </c>
      <c r="J255">
        <f>IF($AA255="","",INDEX('Per Line'!$H$2:$H$7001,$AA255)&amp;"")</f>
        <v/>
      </c>
      <c r="K255">
        <f>IF($AA255="","",INDEX('Per Line'!$J$2:$J$7001,$AA255)&amp;"")</f>
        <v/>
      </c>
      <c r="L255">
        <f>IF($AA255="","",INDEX('Per Line'!$K$2:$K$7001,$AA255)&amp;"")</f>
        <v/>
      </c>
      <c r="M255">
        <f>IF($AA255="","",INDEX('Per Line'!$L$2:$L$7001,$AA255))</f>
        <v/>
      </c>
      <c r="N255" s="8">
        <f>IF($AA255="","",M255*Y255/100)</f>
        <v/>
      </c>
      <c r="O255">
        <f>IF($AA255="","",INDEX('Per Line'!$U$2:$U$7001,$AA255)&amp;"")</f>
        <v/>
      </c>
      <c r="P255" s="8">
        <f>IF($AA255="","",SUMIFS('Per Line'!$T$2:$T$7001,'Per Line'!$C$2:$C$7001,$A255,'Per Line'!$AL$2:$AL$7001,1))</f>
        <v/>
      </c>
      <c r="Q255">
        <f>IF($AA255="","",Settings!$C$7)</f>
        <v/>
      </c>
      <c r="R255" s="8">
        <f>IF($AA255="","",SUMIFS('Per Line'!$T$2:$T$7001,'Per Line'!$C$2:$C$7001,$A255,'Per Line'!$AK$2:$AK$7001,0,'Per Line'!$AL$2:$AL$7001,0))</f>
        <v/>
      </c>
      <c r="S255" s="8">
        <f>IF($AA255="","",R255*Q255)</f>
        <v/>
      </c>
      <c r="T255">
        <f>IF($AA255="","",Settings!$C$6)</f>
        <v/>
      </c>
      <c r="U255" s="8">
        <f>IF($AA255="","",SUMIFS('Per Line'!$T$2:$T$7001,'Per Line'!$C$2:$C$7001,$A255,'Per Line'!$AK$2:$AK$7001,1,'Per Line'!$AL$2:$AL$7001,0))</f>
        <v/>
      </c>
      <c r="V255" s="8">
        <f>IF($AA255="","",U255*T255)</f>
        <v/>
      </c>
      <c r="W255" s="8">
        <f>IF($AA255="","",V255+S255)</f>
        <v/>
      </c>
      <c r="X255" s="8">
        <f>IF($AA255="","",Y255-W255)</f>
        <v/>
      </c>
      <c r="Y255" s="8">
        <f>IF($AA255="","",R255+U255+P255)</f>
        <v/>
      </c>
      <c r="Z255" s="8">
        <f>IF($AA255="","",Y255-W255-N255)</f>
        <v/>
      </c>
      <c r="AA255" s="16">
        <f>IF(ROWS($AA$2:$AA255)&lt;=MAX('Per Line'!$AJ$2:$AJ$7001),MATCH(ROWS($AA$2:$AA255),'Per Line'!$AJ$2:$AJ$7001,0),"")</f>
        <v/>
      </c>
      <c r="AB255">
        <f>IF($AA255="","",C255&amp;"|"&amp;COUNTIF($C$2:$C255,C255))</f>
        <v/>
      </c>
    </row>
    <row r="256">
      <c r="A256">
        <f>IF($AA256="","",INDEX('Per Line'!$C$2:$C$7001,$AA256)&amp;"")</f>
        <v/>
      </c>
      <c r="B256" s="15" t="n"/>
      <c r="C256">
        <f>IF($AA256="","",IF(COUNTIF($I$2:$I$1301,I256)&lt;=Settings!$C$8,I256,I256&amp;" P"&amp;ROUNDUP(COUNTIF($I$2:$I256,I256)/Settings!$C$8,0)))</f>
        <v/>
      </c>
      <c r="D256">
        <f>IF($AA256="","",INDEX('Per Line'!$A$2:$A$7001,$AA256)&amp;"")</f>
        <v/>
      </c>
      <c r="E256">
        <f>IF($AA256="","",INDEX('Per Line'!$B$2:$B$7001,$AA256)&amp;"")</f>
        <v/>
      </c>
      <c r="F256">
        <f>IF($AA256="","",INDEX('Per Line'!$D$2:$D$7001,$AA256)&amp;"")</f>
        <v/>
      </c>
      <c r="G256" s="14">
        <f>IF($AA256="","",INDEX('Per Line'!$E$2:$E$7001,$AA256))</f>
        <v/>
      </c>
      <c r="H256">
        <f>IF($AA256="","",INDEX('Per Line'!$F$2:$F$7001,$AA256)&amp;"")</f>
        <v/>
      </c>
      <c r="I256">
        <f>IF($AA256="","",INDEX('Per Line'!$I$2:$I$7001,$AA256)&amp;"")</f>
        <v/>
      </c>
      <c r="J256">
        <f>IF($AA256="","",INDEX('Per Line'!$H$2:$H$7001,$AA256)&amp;"")</f>
        <v/>
      </c>
      <c r="K256">
        <f>IF($AA256="","",INDEX('Per Line'!$J$2:$J$7001,$AA256)&amp;"")</f>
        <v/>
      </c>
      <c r="L256">
        <f>IF($AA256="","",INDEX('Per Line'!$K$2:$K$7001,$AA256)&amp;"")</f>
        <v/>
      </c>
      <c r="M256">
        <f>IF($AA256="","",INDEX('Per Line'!$L$2:$L$7001,$AA256))</f>
        <v/>
      </c>
      <c r="N256" s="8">
        <f>IF($AA256="","",M256*Y256/100)</f>
        <v/>
      </c>
      <c r="O256">
        <f>IF($AA256="","",INDEX('Per Line'!$U$2:$U$7001,$AA256)&amp;"")</f>
        <v/>
      </c>
      <c r="P256" s="8">
        <f>IF($AA256="","",SUMIFS('Per Line'!$T$2:$T$7001,'Per Line'!$C$2:$C$7001,$A256,'Per Line'!$AL$2:$AL$7001,1))</f>
        <v/>
      </c>
      <c r="Q256">
        <f>IF($AA256="","",Settings!$C$7)</f>
        <v/>
      </c>
      <c r="R256" s="8">
        <f>IF($AA256="","",SUMIFS('Per Line'!$T$2:$T$7001,'Per Line'!$C$2:$C$7001,$A256,'Per Line'!$AK$2:$AK$7001,0,'Per Line'!$AL$2:$AL$7001,0))</f>
        <v/>
      </c>
      <c r="S256" s="8">
        <f>IF($AA256="","",R256*Q256)</f>
        <v/>
      </c>
      <c r="T256">
        <f>IF($AA256="","",Settings!$C$6)</f>
        <v/>
      </c>
      <c r="U256" s="8">
        <f>IF($AA256="","",SUMIFS('Per Line'!$T$2:$T$7001,'Per Line'!$C$2:$C$7001,$A256,'Per Line'!$AK$2:$AK$7001,1,'Per Line'!$AL$2:$AL$7001,0))</f>
        <v/>
      </c>
      <c r="V256" s="8">
        <f>IF($AA256="","",U256*T256)</f>
        <v/>
      </c>
      <c r="W256" s="8">
        <f>IF($AA256="","",V256+S256)</f>
        <v/>
      </c>
      <c r="X256" s="8">
        <f>IF($AA256="","",Y256-W256)</f>
        <v/>
      </c>
      <c r="Y256" s="8">
        <f>IF($AA256="","",R256+U256+P256)</f>
        <v/>
      </c>
      <c r="Z256" s="8">
        <f>IF($AA256="","",Y256-W256-N256)</f>
        <v/>
      </c>
      <c r="AA256" s="16">
        <f>IF(ROWS($AA$2:$AA256)&lt;=MAX('Per Line'!$AJ$2:$AJ$7001),MATCH(ROWS($AA$2:$AA256),'Per Line'!$AJ$2:$AJ$7001,0),"")</f>
        <v/>
      </c>
      <c r="AB256">
        <f>IF($AA256="","",C256&amp;"|"&amp;COUNTIF($C$2:$C256,C256))</f>
        <v/>
      </c>
    </row>
    <row r="257">
      <c r="A257">
        <f>IF($AA257="","",INDEX('Per Line'!$C$2:$C$7001,$AA257)&amp;"")</f>
        <v/>
      </c>
      <c r="B257" s="15" t="n"/>
      <c r="C257">
        <f>IF($AA257="","",IF(COUNTIF($I$2:$I$1301,I257)&lt;=Settings!$C$8,I257,I257&amp;" P"&amp;ROUNDUP(COUNTIF($I$2:$I257,I257)/Settings!$C$8,0)))</f>
        <v/>
      </c>
      <c r="D257">
        <f>IF($AA257="","",INDEX('Per Line'!$A$2:$A$7001,$AA257)&amp;"")</f>
        <v/>
      </c>
      <c r="E257">
        <f>IF($AA257="","",INDEX('Per Line'!$B$2:$B$7001,$AA257)&amp;"")</f>
        <v/>
      </c>
      <c r="F257">
        <f>IF($AA257="","",INDEX('Per Line'!$D$2:$D$7001,$AA257)&amp;"")</f>
        <v/>
      </c>
      <c r="G257" s="14">
        <f>IF($AA257="","",INDEX('Per Line'!$E$2:$E$7001,$AA257))</f>
        <v/>
      </c>
      <c r="H257">
        <f>IF($AA257="","",INDEX('Per Line'!$F$2:$F$7001,$AA257)&amp;"")</f>
        <v/>
      </c>
      <c r="I257">
        <f>IF($AA257="","",INDEX('Per Line'!$I$2:$I$7001,$AA257)&amp;"")</f>
        <v/>
      </c>
      <c r="J257">
        <f>IF($AA257="","",INDEX('Per Line'!$H$2:$H$7001,$AA257)&amp;"")</f>
        <v/>
      </c>
      <c r="K257">
        <f>IF($AA257="","",INDEX('Per Line'!$J$2:$J$7001,$AA257)&amp;"")</f>
        <v/>
      </c>
      <c r="L257">
        <f>IF($AA257="","",INDEX('Per Line'!$K$2:$K$7001,$AA257)&amp;"")</f>
        <v/>
      </c>
      <c r="M257">
        <f>IF($AA257="","",INDEX('Per Line'!$L$2:$L$7001,$AA257))</f>
        <v/>
      </c>
      <c r="N257" s="8">
        <f>IF($AA257="","",M257*Y257/100)</f>
        <v/>
      </c>
      <c r="O257">
        <f>IF($AA257="","",INDEX('Per Line'!$U$2:$U$7001,$AA257)&amp;"")</f>
        <v/>
      </c>
      <c r="P257" s="8">
        <f>IF($AA257="","",SUMIFS('Per Line'!$T$2:$T$7001,'Per Line'!$C$2:$C$7001,$A257,'Per Line'!$AL$2:$AL$7001,1))</f>
        <v/>
      </c>
      <c r="Q257">
        <f>IF($AA257="","",Settings!$C$7)</f>
        <v/>
      </c>
      <c r="R257" s="8">
        <f>IF($AA257="","",SUMIFS('Per Line'!$T$2:$T$7001,'Per Line'!$C$2:$C$7001,$A257,'Per Line'!$AK$2:$AK$7001,0,'Per Line'!$AL$2:$AL$7001,0))</f>
        <v/>
      </c>
      <c r="S257" s="8">
        <f>IF($AA257="","",R257*Q257)</f>
        <v/>
      </c>
      <c r="T257">
        <f>IF($AA257="","",Settings!$C$6)</f>
        <v/>
      </c>
      <c r="U257" s="8">
        <f>IF($AA257="","",SUMIFS('Per Line'!$T$2:$T$7001,'Per Line'!$C$2:$C$7001,$A257,'Per Line'!$AK$2:$AK$7001,1,'Per Line'!$AL$2:$AL$7001,0))</f>
        <v/>
      </c>
      <c r="V257" s="8">
        <f>IF($AA257="","",U257*T257)</f>
        <v/>
      </c>
      <c r="W257" s="8">
        <f>IF($AA257="","",V257+S257)</f>
        <v/>
      </c>
      <c r="X257" s="8">
        <f>IF($AA257="","",Y257-W257)</f>
        <v/>
      </c>
      <c r="Y257" s="8">
        <f>IF($AA257="","",R257+U257+P257)</f>
        <v/>
      </c>
      <c r="Z257" s="8">
        <f>IF($AA257="","",Y257-W257-N257)</f>
        <v/>
      </c>
      <c r="AA257" s="16">
        <f>IF(ROWS($AA$2:$AA257)&lt;=MAX('Per Line'!$AJ$2:$AJ$7001),MATCH(ROWS($AA$2:$AA257),'Per Line'!$AJ$2:$AJ$7001,0),"")</f>
        <v/>
      </c>
      <c r="AB257">
        <f>IF($AA257="","",C257&amp;"|"&amp;COUNTIF($C$2:$C257,C257))</f>
        <v/>
      </c>
    </row>
    <row r="258">
      <c r="A258">
        <f>IF($AA258="","",INDEX('Per Line'!$C$2:$C$7001,$AA258)&amp;"")</f>
        <v/>
      </c>
      <c r="B258" s="15" t="n"/>
      <c r="C258">
        <f>IF($AA258="","",IF(COUNTIF($I$2:$I$1301,I258)&lt;=Settings!$C$8,I258,I258&amp;" P"&amp;ROUNDUP(COUNTIF($I$2:$I258,I258)/Settings!$C$8,0)))</f>
        <v/>
      </c>
      <c r="D258">
        <f>IF($AA258="","",INDEX('Per Line'!$A$2:$A$7001,$AA258)&amp;"")</f>
        <v/>
      </c>
      <c r="E258">
        <f>IF($AA258="","",INDEX('Per Line'!$B$2:$B$7001,$AA258)&amp;"")</f>
        <v/>
      </c>
      <c r="F258">
        <f>IF($AA258="","",INDEX('Per Line'!$D$2:$D$7001,$AA258)&amp;"")</f>
        <v/>
      </c>
      <c r="G258" s="14">
        <f>IF($AA258="","",INDEX('Per Line'!$E$2:$E$7001,$AA258))</f>
        <v/>
      </c>
      <c r="H258">
        <f>IF($AA258="","",INDEX('Per Line'!$F$2:$F$7001,$AA258)&amp;"")</f>
        <v/>
      </c>
      <c r="I258">
        <f>IF($AA258="","",INDEX('Per Line'!$I$2:$I$7001,$AA258)&amp;"")</f>
        <v/>
      </c>
      <c r="J258">
        <f>IF($AA258="","",INDEX('Per Line'!$H$2:$H$7001,$AA258)&amp;"")</f>
        <v/>
      </c>
      <c r="K258">
        <f>IF($AA258="","",INDEX('Per Line'!$J$2:$J$7001,$AA258)&amp;"")</f>
        <v/>
      </c>
      <c r="L258">
        <f>IF($AA258="","",INDEX('Per Line'!$K$2:$K$7001,$AA258)&amp;"")</f>
        <v/>
      </c>
      <c r="M258">
        <f>IF($AA258="","",INDEX('Per Line'!$L$2:$L$7001,$AA258))</f>
        <v/>
      </c>
      <c r="N258" s="8">
        <f>IF($AA258="","",M258*Y258/100)</f>
        <v/>
      </c>
      <c r="O258">
        <f>IF($AA258="","",INDEX('Per Line'!$U$2:$U$7001,$AA258)&amp;"")</f>
        <v/>
      </c>
      <c r="P258" s="8">
        <f>IF($AA258="","",SUMIFS('Per Line'!$T$2:$T$7001,'Per Line'!$C$2:$C$7001,$A258,'Per Line'!$AL$2:$AL$7001,1))</f>
        <v/>
      </c>
      <c r="Q258">
        <f>IF($AA258="","",Settings!$C$7)</f>
        <v/>
      </c>
      <c r="R258" s="8">
        <f>IF($AA258="","",SUMIFS('Per Line'!$T$2:$T$7001,'Per Line'!$C$2:$C$7001,$A258,'Per Line'!$AK$2:$AK$7001,0,'Per Line'!$AL$2:$AL$7001,0))</f>
        <v/>
      </c>
      <c r="S258" s="8">
        <f>IF($AA258="","",R258*Q258)</f>
        <v/>
      </c>
      <c r="T258">
        <f>IF($AA258="","",Settings!$C$6)</f>
        <v/>
      </c>
      <c r="U258" s="8">
        <f>IF($AA258="","",SUMIFS('Per Line'!$T$2:$T$7001,'Per Line'!$C$2:$C$7001,$A258,'Per Line'!$AK$2:$AK$7001,1,'Per Line'!$AL$2:$AL$7001,0))</f>
        <v/>
      </c>
      <c r="V258" s="8">
        <f>IF($AA258="","",U258*T258)</f>
        <v/>
      </c>
      <c r="W258" s="8">
        <f>IF($AA258="","",V258+S258)</f>
        <v/>
      </c>
      <c r="X258" s="8">
        <f>IF($AA258="","",Y258-W258)</f>
        <v/>
      </c>
      <c r="Y258" s="8">
        <f>IF($AA258="","",R258+U258+P258)</f>
        <v/>
      </c>
      <c r="Z258" s="8">
        <f>IF($AA258="","",Y258-W258-N258)</f>
        <v/>
      </c>
      <c r="AA258" s="16">
        <f>IF(ROWS($AA$2:$AA258)&lt;=MAX('Per Line'!$AJ$2:$AJ$7001),MATCH(ROWS($AA$2:$AA258),'Per Line'!$AJ$2:$AJ$7001,0),"")</f>
        <v/>
      </c>
      <c r="AB258">
        <f>IF($AA258="","",C258&amp;"|"&amp;COUNTIF($C$2:$C258,C258))</f>
        <v/>
      </c>
    </row>
    <row r="259">
      <c r="A259">
        <f>IF($AA259="","",INDEX('Per Line'!$C$2:$C$7001,$AA259)&amp;"")</f>
        <v/>
      </c>
      <c r="B259" s="15" t="n"/>
      <c r="C259">
        <f>IF($AA259="","",IF(COUNTIF($I$2:$I$1301,I259)&lt;=Settings!$C$8,I259,I259&amp;" P"&amp;ROUNDUP(COUNTIF($I$2:$I259,I259)/Settings!$C$8,0)))</f>
        <v/>
      </c>
      <c r="D259">
        <f>IF($AA259="","",INDEX('Per Line'!$A$2:$A$7001,$AA259)&amp;"")</f>
        <v/>
      </c>
      <c r="E259">
        <f>IF($AA259="","",INDEX('Per Line'!$B$2:$B$7001,$AA259)&amp;"")</f>
        <v/>
      </c>
      <c r="F259">
        <f>IF($AA259="","",INDEX('Per Line'!$D$2:$D$7001,$AA259)&amp;"")</f>
        <v/>
      </c>
      <c r="G259" s="14">
        <f>IF($AA259="","",INDEX('Per Line'!$E$2:$E$7001,$AA259))</f>
        <v/>
      </c>
      <c r="H259">
        <f>IF($AA259="","",INDEX('Per Line'!$F$2:$F$7001,$AA259)&amp;"")</f>
        <v/>
      </c>
      <c r="I259">
        <f>IF($AA259="","",INDEX('Per Line'!$I$2:$I$7001,$AA259)&amp;"")</f>
        <v/>
      </c>
      <c r="J259">
        <f>IF($AA259="","",INDEX('Per Line'!$H$2:$H$7001,$AA259)&amp;"")</f>
        <v/>
      </c>
      <c r="K259">
        <f>IF($AA259="","",INDEX('Per Line'!$J$2:$J$7001,$AA259)&amp;"")</f>
        <v/>
      </c>
      <c r="L259">
        <f>IF($AA259="","",INDEX('Per Line'!$K$2:$K$7001,$AA259)&amp;"")</f>
        <v/>
      </c>
      <c r="M259">
        <f>IF($AA259="","",INDEX('Per Line'!$L$2:$L$7001,$AA259))</f>
        <v/>
      </c>
      <c r="N259" s="8">
        <f>IF($AA259="","",M259*Y259/100)</f>
        <v/>
      </c>
      <c r="O259">
        <f>IF($AA259="","",INDEX('Per Line'!$U$2:$U$7001,$AA259)&amp;"")</f>
        <v/>
      </c>
      <c r="P259" s="8">
        <f>IF($AA259="","",SUMIFS('Per Line'!$T$2:$T$7001,'Per Line'!$C$2:$C$7001,$A259,'Per Line'!$AL$2:$AL$7001,1))</f>
        <v/>
      </c>
      <c r="Q259">
        <f>IF($AA259="","",Settings!$C$7)</f>
        <v/>
      </c>
      <c r="R259" s="8">
        <f>IF($AA259="","",SUMIFS('Per Line'!$T$2:$T$7001,'Per Line'!$C$2:$C$7001,$A259,'Per Line'!$AK$2:$AK$7001,0,'Per Line'!$AL$2:$AL$7001,0))</f>
        <v/>
      </c>
      <c r="S259" s="8">
        <f>IF($AA259="","",R259*Q259)</f>
        <v/>
      </c>
      <c r="T259">
        <f>IF($AA259="","",Settings!$C$6)</f>
        <v/>
      </c>
      <c r="U259" s="8">
        <f>IF($AA259="","",SUMIFS('Per Line'!$T$2:$T$7001,'Per Line'!$C$2:$C$7001,$A259,'Per Line'!$AK$2:$AK$7001,1,'Per Line'!$AL$2:$AL$7001,0))</f>
        <v/>
      </c>
      <c r="V259" s="8">
        <f>IF($AA259="","",U259*T259)</f>
        <v/>
      </c>
      <c r="W259" s="8">
        <f>IF($AA259="","",V259+S259)</f>
        <v/>
      </c>
      <c r="X259" s="8">
        <f>IF($AA259="","",Y259-W259)</f>
        <v/>
      </c>
      <c r="Y259" s="8">
        <f>IF($AA259="","",R259+U259+P259)</f>
        <v/>
      </c>
      <c r="Z259" s="8">
        <f>IF($AA259="","",Y259-W259-N259)</f>
        <v/>
      </c>
      <c r="AA259" s="16">
        <f>IF(ROWS($AA$2:$AA259)&lt;=MAX('Per Line'!$AJ$2:$AJ$7001),MATCH(ROWS($AA$2:$AA259),'Per Line'!$AJ$2:$AJ$7001,0),"")</f>
        <v/>
      </c>
      <c r="AB259">
        <f>IF($AA259="","",C259&amp;"|"&amp;COUNTIF($C$2:$C259,C259))</f>
        <v/>
      </c>
    </row>
    <row r="260">
      <c r="A260">
        <f>IF($AA260="","",INDEX('Per Line'!$C$2:$C$7001,$AA260)&amp;"")</f>
        <v/>
      </c>
      <c r="B260" s="15" t="n"/>
      <c r="C260">
        <f>IF($AA260="","",IF(COUNTIF($I$2:$I$1301,I260)&lt;=Settings!$C$8,I260,I260&amp;" P"&amp;ROUNDUP(COUNTIF($I$2:$I260,I260)/Settings!$C$8,0)))</f>
        <v/>
      </c>
      <c r="D260">
        <f>IF($AA260="","",INDEX('Per Line'!$A$2:$A$7001,$AA260)&amp;"")</f>
        <v/>
      </c>
      <c r="E260">
        <f>IF($AA260="","",INDEX('Per Line'!$B$2:$B$7001,$AA260)&amp;"")</f>
        <v/>
      </c>
      <c r="F260">
        <f>IF($AA260="","",INDEX('Per Line'!$D$2:$D$7001,$AA260)&amp;"")</f>
        <v/>
      </c>
      <c r="G260" s="14">
        <f>IF($AA260="","",INDEX('Per Line'!$E$2:$E$7001,$AA260))</f>
        <v/>
      </c>
      <c r="H260">
        <f>IF($AA260="","",INDEX('Per Line'!$F$2:$F$7001,$AA260)&amp;"")</f>
        <v/>
      </c>
      <c r="I260">
        <f>IF($AA260="","",INDEX('Per Line'!$I$2:$I$7001,$AA260)&amp;"")</f>
        <v/>
      </c>
      <c r="J260">
        <f>IF($AA260="","",INDEX('Per Line'!$H$2:$H$7001,$AA260)&amp;"")</f>
        <v/>
      </c>
      <c r="K260">
        <f>IF($AA260="","",INDEX('Per Line'!$J$2:$J$7001,$AA260)&amp;"")</f>
        <v/>
      </c>
      <c r="L260">
        <f>IF($AA260="","",INDEX('Per Line'!$K$2:$K$7001,$AA260)&amp;"")</f>
        <v/>
      </c>
      <c r="M260">
        <f>IF($AA260="","",INDEX('Per Line'!$L$2:$L$7001,$AA260))</f>
        <v/>
      </c>
      <c r="N260" s="8">
        <f>IF($AA260="","",M260*Y260/100)</f>
        <v/>
      </c>
      <c r="O260">
        <f>IF($AA260="","",INDEX('Per Line'!$U$2:$U$7001,$AA260)&amp;"")</f>
        <v/>
      </c>
      <c r="P260" s="8">
        <f>IF($AA260="","",SUMIFS('Per Line'!$T$2:$T$7001,'Per Line'!$C$2:$C$7001,$A260,'Per Line'!$AL$2:$AL$7001,1))</f>
        <v/>
      </c>
      <c r="Q260">
        <f>IF($AA260="","",Settings!$C$7)</f>
        <v/>
      </c>
      <c r="R260" s="8">
        <f>IF($AA260="","",SUMIFS('Per Line'!$T$2:$T$7001,'Per Line'!$C$2:$C$7001,$A260,'Per Line'!$AK$2:$AK$7001,0,'Per Line'!$AL$2:$AL$7001,0))</f>
        <v/>
      </c>
      <c r="S260" s="8">
        <f>IF($AA260="","",R260*Q260)</f>
        <v/>
      </c>
      <c r="T260">
        <f>IF($AA260="","",Settings!$C$6)</f>
        <v/>
      </c>
      <c r="U260" s="8">
        <f>IF($AA260="","",SUMIFS('Per Line'!$T$2:$T$7001,'Per Line'!$C$2:$C$7001,$A260,'Per Line'!$AK$2:$AK$7001,1,'Per Line'!$AL$2:$AL$7001,0))</f>
        <v/>
      </c>
      <c r="V260" s="8">
        <f>IF($AA260="","",U260*T260)</f>
        <v/>
      </c>
      <c r="W260" s="8">
        <f>IF($AA260="","",V260+S260)</f>
        <v/>
      </c>
      <c r="X260" s="8">
        <f>IF($AA260="","",Y260-W260)</f>
        <v/>
      </c>
      <c r="Y260" s="8">
        <f>IF($AA260="","",R260+U260+P260)</f>
        <v/>
      </c>
      <c r="Z260" s="8">
        <f>IF($AA260="","",Y260-W260-N260)</f>
        <v/>
      </c>
      <c r="AA260" s="16">
        <f>IF(ROWS($AA$2:$AA260)&lt;=MAX('Per Line'!$AJ$2:$AJ$7001),MATCH(ROWS($AA$2:$AA260),'Per Line'!$AJ$2:$AJ$7001,0),"")</f>
        <v/>
      </c>
      <c r="AB260">
        <f>IF($AA260="","",C260&amp;"|"&amp;COUNTIF($C$2:$C260,C260))</f>
        <v/>
      </c>
    </row>
    <row r="261">
      <c r="A261">
        <f>IF($AA261="","",INDEX('Per Line'!$C$2:$C$7001,$AA261)&amp;"")</f>
        <v/>
      </c>
      <c r="B261" s="15" t="n"/>
      <c r="C261">
        <f>IF($AA261="","",IF(COUNTIF($I$2:$I$1301,I261)&lt;=Settings!$C$8,I261,I261&amp;" P"&amp;ROUNDUP(COUNTIF($I$2:$I261,I261)/Settings!$C$8,0)))</f>
        <v/>
      </c>
      <c r="D261">
        <f>IF($AA261="","",INDEX('Per Line'!$A$2:$A$7001,$AA261)&amp;"")</f>
        <v/>
      </c>
      <c r="E261">
        <f>IF($AA261="","",INDEX('Per Line'!$B$2:$B$7001,$AA261)&amp;"")</f>
        <v/>
      </c>
      <c r="F261">
        <f>IF($AA261="","",INDEX('Per Line'!$D$2:$D$7001,$AA261)&amp;"")</f>
        <v/>
      </c>
      <c r="G261" s="14">
        <f>IF($AA261="","",INDEX('Per Line'!$E$2:$E$7001,$AA261))</f>
        <v/>
      </c>
      <c r="H261">
        <f>IF($AA261="","",INDEX('Per Line'!$F$2:$F$7001,$AA261)&amp;"")</f>
        <v/>
      </c>
      <c r="I261">
        <f>IF($AA261="","",INDEX('Per Line'!$I$2:$I$7001,$AA261)&amp;"")</f>
        <v/>
      </c>
      <c r="J261">
        <f>IF($AA261="","",INDEX('Per Line'!$H$2:$H$7001,$AA261)&amp;"")</f>
        <v/>
      </c>
      <c r="K261">
        <f>IF($AA261="","",INDEX('Per Line'!$J$2:$J$7001,$AA261)&amp;"")</f>
        <v/>
      </c>
      <c r="L261">
        <f>IF($AA261="","",INDEX('Per Line'!$K$2:$K$7001,$AA261)&amp;"")</f>
        <v/>
      </c>
      <c r="M261">
        <f>IF($AA261="","",INDEX('Per Line'!$L$2:$L$7001,$AA261))</f>
        <v/>
      </c>
      <c r="N261" s="8">
        <f>IF($AA261="","",M261*Y261/100)</f>
        <v/>
      </c>
      <c r="O261">
        <f>IF($AA261="","",INDEX('Per Line'!$U$2:$U$7001,$AA261)&amp;"")</f>
        <v/>
      </c>
      <c r="P261" s="8">
        <f>IF($AA261="","",SUMIFS('Per Line'!$T$2:$T$7001,'Per Line'!$C$2:$C$7001,$A261,'Per Line'!$AL$2:$AL$7001,1))</f>
        <v/>
      </c>
      <c r="Q261">
        <f>IF($AA261="","",Settings!$C$7)</f>
        <v/>
      </c>
      <c r="R261" s="8">
        <f>IF($AA261="","",SUMIFS('Per Line'!$T$2:$T$7001,'Per Line'!$C$2:$C$7001,$A261,'Per Line'!$AK$2:$AK$7001,0,'Per Line'!$AL$2:$AL$7001,0))</f>
        <v/>
      </c>
      <c r="S261" s="8">
        <f>IF($AA261="","",R261*Q261)</f>
        <v/>
      </c>
      <c r="T261">
        <f>IF($AA261="","",Settings!$C$6)</f>
        <v/>
      </c>
      <c r="U261" s="8">
        <f>IF($AA261="","",SUMIFS('Per Line'!$T$2:$T$7001,'Per Line'!$C$2:$C$7001,$A261,'Per Line'!$AK$2:$AK$7001,1,'Per Line'!$AL$2:$AL$7001,0))</f>
        <v/>
      </c>
      <c r="V261" s="8">
        <f>IF($AA261="","",U261*T261)</f>
        <v/>
      </c>
      <c r="W261" s="8">
        <f>IF($AA261="","",V261+S261)</f>
        <v/>
      </c>
      <c r="X261" s="8">
        <f>IF($AA261="","",Y261-W261)</f>
        <v/>
      </c>
      <c r="Y261" s="8">
        <f>IF($AA261="","",R261+U261+P261)</f>
        <v/>
      </c>
      <c r="Z261" s="8">
        <f>IF($AA261="","",Y261-W261-N261)</f>
        <v/>
      </c>
      <c r="AA261" s="16">
        <f>IF(ROWS($AA$2:$AA261)&lt;=MAX('Per Line'!$AJ$2:$AJ$7001),MATCH(ROWS($AA$2:$AA261),'Per Line'!$AJ$2:$AJ$7001,0),"")</f>
        <v/>
      </c>
      <c r="AB261">
        <f>IF($AA261="","",C261&amp;"|"&amp;COUNTIF($C$2:$C261,C261))</f>
        <v/>
      </c>
    </row>
    <row r="262">
      <c r="A262">
        <f>IF($AA262="","",INDEX('Per Line'!$C$2:$C$7001,$AA262)&amp;"")</f>
        <v/>
      </c>
      <c r="B262" s="15" t="n"/>
      <c r="C262">
        <f>IF($AA262="","",IF(COUNTIF($I$2:$I$1301,I262)&lt;=Settings!$C$8,I262,I262&amp;" P"&amp;ROUNDUP(COUNTIF($I$2:$I262,I262)/Settings!$C$8,0)))</f>
        <v/>
      </c>
      <c r="D262">
        <f>IF($AA262="","",INDEX('Per Line'!$A$2:$A$7001,$AA262)&amp;"")</f>
        <v/>
      </c>
      <c r="E262">
        <f>IF($AA262="","",INDEX('Per Line'!$B$2:$B$7001,$AA262)&amp;"")</f>
        <v/>
      </c>
      <c r="F262">
        <f>IF($AA262="","",INDEX('Per Line'!$D$2:$D$7001,$AA262)&amp;"")</f>
        <v/>
      </c>
      <c r="G262" s="14">
        <f>IF($AA262="","",INDEX('Per Line'!$E$2:$E$7001,$AA262))</f>
        <v/>
      </c>
      <c r="H262">
        <f>IF($AA262="","",INDEX('Per Line'!$F$2:$F$7001,$AA262)&amp;"")</f>
        <v/>
      </c>
      <c r="I262">
        <f>IF($AA262="","",INDEX('Per Line'!$I$2:$I$7001,$AA262)&amp;"")</f>
        <v/>
      </c>
      <c r="J262">
        <f>IF($AA262="","",INDEX('Per Line'!$H$2:$H$7001,$AA262)&amp;"")</f>
        <v/>
      </c>
      <c r="K262">
        <f>IF($AA262="","",INDEX('Per Line'!$J$2:$J$7001,$AA262)&amp;"")</f>
        <v/>
      </c>
      <c r="L262">
        <f>IF($AA262="","",INDEX('Per Line'!$K$2:$K$7001,$AA262)&amp;"")</f>
        <v/>
      </c>
      <c r="M262">
        <f>IF($AA262="","",INDEX('Per Line'!$L$2:$L$7001,$AA262))</f>
        <v/>
      </c>
      <c r="N262" s="8">
        <f>IF($AA262="","",M262*Y262/100)</f>
        <v/>
      </c>
      <c r="O262">
        <f>IF($AA262="","",INDEX('Per Line'!$U$2:$U$7001,$AA262)&amp;"")</f>
        <v/>
      </c>
      <c r="P262" s="8">
        <f>IF($AA262="","",SUMIFS('Per Line'!$T$2:$T$7001,'Per Line'!$C$2:$C$7001,$A262,'Per Line'!$AL$2:$AL$7001,1))</f>
        <v/>
      </c>
      <c r="Q262">
        <f>IF($AA262="","",Settings!$C$7)</f>
        <v/>
      </c>
      <c r="R262" s="8">
        <f>IF($AA262="","",SUMIFS('Per Line'!$T$2:$T$7001,'Per Line'!$C$2:$C$7001,$A262,'Per Line'!$AK$2:$AK$7001,0,'Per Line'!$AL$2:$AL$7001,0))</f>
        <v/>
      </c>
      <c r="S262" s="8">
        <f>IF($AA262="","",R262*Q262)</f>
        <v/>
      </c>
      <c r="T262">
        <f>IF($AA262="","",Settings!$C$6)</f>
        <v/>
      </c>
      <c r="U262" s="8">
        <f>IF($AA262="","",SUMIFS('Per Line'!$T$2:$T$7001,'Per Line'!$C$2:$C$7001,$A262,'Per Line'!$AK$2:$AK$7001,1,'Per Line'!$AL$2:$AL$7001,0))</f>
        <v/>
      </c>
      <c r="V262" s="8">
        <f>IF($AA262="","",U262*T262)</f>
        <v/>
      </c>
      <c r="W262" s="8">
        <f>IF($AA262="","",V262+S262)</f>
        <v/>
      </c>
      <c r="X262" s="8">
        <f>IF($AA262="","",Y262-W262)</f>
        <v/>
      </c>
      <c r="Y262" s="8">
        <f>IF($AA262="","",R262+U262+P262)</f>
        <v/>
      </c>
      <c r="Z262" s="8">
        <f>IF($AA262="","",Y262-W262-N262)</f>
        <v/>
      </c>
      <c r="AA262" s="16">
        <f>IF(ROWS($AA$2:$AA262)&lt;=MAX('Per Line'!$AJ$2:$AJ$7001),MATCH(ROWS($AA$2:$AA262),'Per Line'!$AJ$2:$AJ$7001,0),"")</f>
        <v/>
      </c>
      <c r="AB262">
        <f>IF($AA262="","",C262&amp;"|"&amp;COUNTIF($C$2:$C262,C262))</f>
        <v/>
      </c>
    </row>
    <row r="263">
      <c r="A263">
        <f>IF($AA263="","",INDEX('Per Line'!$C$2:$C$7001,$AA263)&amp;"")</f>
        <v/>
      </c>
      <c r="B263" s="15" t="n"/>
      <c r="C263">
        <f>IF($AA263="","",IF(COUNTIF($I$2:$I$1301,I263)&lt;=Settings!$C$8,I263,I263&amp;" P"&amp;ROUNDUP(COUNTIF($I$2:$I263,I263)/Settings!$C$8,0)))</f>
        <v/>
      </c>
      <c r="D263">
        <f>IF($AA263="","",INDEX('Per Line'!$A$2:$A$7001,$AA263)&amp;"")</f>
        <v/>
      </c>
      <c r="E263">
        <f>IF($AA263="","",INDEX('Per Line'!$B$2:$B$7001,$AA263)&amp;"")</f>
        <v/>
      </c>
      <c r="F263">
        <f>IF($AA263="","",INDEX('Per Line'!$D$2:$D$7001,$AA263)&amp;"")</f>
        <v/>
      </c>
      <c r="G263" s="14">
        <f>IF($AA263="","",INDEX('Per Line'!$E$2:$E$7001,$AA263))</f>
        <v/>
      </c>
      <c r="H263">
        <f>IF($AA263="","",INDEX('Per Line'!$F$2:$F$7001,$AA263)&amp;"")</f>
        <v/>
      </c>
      <c r="I263">
        <f>IF($AA263="","",INDEX('Per Line'!$I$2:$I$7001,$AA263)&amp;"")</f>
        <v/>
      </c>
      <c r="J263">
        <f>IF($AA263="","",INDEX('Per Line'!$H$2:$H$7001,$AA263)&amp;"")</f>
        <v/>
      </c>
      <c r="K263">
        <f>IF($AA263="","",INDEX('Per Line'!$J$2:$J$7001,$AA263)&amp;"")</f>
        <v/>
      </c>
      <c r="L263">
        <f>IF($AA263="","",INDEX('Per Line'!$K$2:$K$7001,$AA263)&amp;"")</f>
        <v/>
      </c>
      <c r="M263">
        <f>IF($AA263="","",INDEX('Per Line'!$L$2:$L$7001,$AA263))</f>
        <v/>
      </c>
      <c r="N263" s="8">
        <f>IF($AA263="","",M263*Y263/100)</f>
        <v/>
      </c>
      <c r="O263">
        <f>IF($AA263="","",INDEX('Per Line'!$U$2:$U$7001,$AA263)&amp;"")</f>
        <v/>
      </c>
      <c r="P263" s="8">
        <f>IF($AA263="","",SUMIFS('Per Line'!$T$2:$T$7001,'Per Line'!$C$2:$C$7001,$A263,'Per Line'!$AL$2:$AL$7001,1))</f>
        <v/>
      </c>
      <c r="Q263">
        <f>IF($AA263="","",Settings!$C$7)</f>
        <v/>
      </c>
      <c r="R263" s="8">
        <f>IF($AA263="","",SUMIFS('Per Line'!$T$2:$T$7001,'Per Line'!$C$2:$C$7001,$A263,'Per Line'!$AK$2:$AK$7001,0,'Per Line'!$AL$2:$AL$7001,0))</f>
        <v/>
      </c>
      <c r="S263" s="8">
        <f>IF($AA263="","",R263*Q263)</f>
        <v/>
      </c>
      <c r="T263">
        <f>IF($AA263="","",Settings!$C$6)</f>
        <v/>
      </c>
      <c r="U263" s="8">
        <f>IF($AA263="","",SUMIFS('Per Line'!$T$2:$T$7001,'Per Line'!$C$2:$C$7001,$A263,'Per Line'!$AK$2:$AK$7001,1,'Per Line'!$AL$2:$AL$7001,0))</f>
        <v/>
      </c>
      <c r="V263" s="8">
        <f>IF($AA263="","",U263*T263)</f>
        <v/>
      </c>
      <c r="W263" s="8">
        <f>IF($AA263="","",V263+S263)</f>
        <v/>
      </c>
      <c r="X263" s="8">
        <f>IF($AA263="","",Y263-W263)</f>
        <v/>
      </c>
      <c r="Y263" s="8">
        <f>IF($AA263="","",R263+U263+P263)</f>
        <v/>
      </c>
      <c r="Z263" s="8">
        <f>IF($AA263="","",Y263-W263-N263)</f>
        <v/>
      </c>
      <c r="AA263" s="16">
        <f>IF(ROWS($AA$2:$AA263)&lt;=MAX('Per Line'!$AJ$2:$AJ$7001),MATCH(ROWS($AA$2:$AA263),'Per Line'!$AJ$2:$AJ$7001,0),"")</f>
        <v/>
      </c>
      <c r="AB263">
        <f>IF($AA263="","",C263&amp;"|"&amp;COUNTIF($C$2:$C263,C263))</f>
        <v/>
      </c>
    </row>
    <row r="264">
      <c r="A264">
        <f>IF($AA264="","",INDEX('Per Line'!$C$2:$C$7001,$AA264)&amp;"")</f>
        <v/>
      </c>
      <c r="B264" s="15" t="n"/>
      <c r="C264">
        <f>IF($AA264="","",IF(COUNTIF($I$2:$I$1301,I264)&lt;=Settings!$C$8,I264,I264&amp;" P"&amp;ROUNDUP(COUNTIF($I$2:$I264,I264)/Settings!$C$8,0)))</f>
        <v/>
      </c>
      <c r="D264">
        <f>IF($AA264="","",INDEX('Per Line'!$A$2:$A$7001,$AA264)&amp;"")</f>
        <v/>
      </c>
      <c r="E264">
        <f>IF($AA264="","",INDEX('Per Line'!$B$2:$B$7001,$AA264)&amp;"")</f>
        <v/>
      </c>
      <c r="F264">
        <f>IF($AA264="","",INDEX('Per Line'!$D$2:$D$7001,$AA264)&amp;"")</f>
        <v/>
      </c>
      <c r="G264" s="14">
        <f>IF($AA264="","",INDEX('Per Line'!$E$2:$E$7001,$AA264))</f>
        <v/>
      </c>
      <c r="H264">
        <f>IF($AA264="","",INDEX('Per Line'!$F$2:$F$7001,$AA264)&amp;"")</f>
        <v/>
      </c>
      <c r="I264">
        <f>IF($AA264="","",INDEX('Per Line'!$I$2:$I$7001,$AA264)&amp;"")</f>
        <v/>
      </c>
      <c r="J264">
        <f>IF($AA264="","",INDEX('Per Line'!$H$2:$H$7001,$AA264)&amp;"")</f>
        <v/>
      </c>
      <c r="K264">
        <f>IF($AA264="","",INDEX('Per Line'!$J$2:$J$7001,$AA264)&amp;"")</f>
        <v/>
      </c>
      <c r="L264">
        <f>IF($AA264="","",INDEX('Per Line'!$K$2:$K$7001,$AA264)&amp;"")</f>
        <v/>
      </c>
      <c r="M264">
        <f>IF($AA264="","",INDEX('Per Line'!$L$2:$L$7001,$AA264))</f>
        <v/>
      </c>
      <c r="N264" s="8">
        <f>IF($AA264="","",M264*Y264/100)</f>
        <v/>
      </c>
      <c r="O264">
        <f>IF($AA264="","",INDEX('Per Line'!$U$2:$U$7001,$AA264)&amp;"")</f>
        <v/>
      </c>
      <c r="P264" s="8">
        <f>IF($AA264="","",SUMIFS('Per Line'!$T$2:$T$7001,'Per Line'!$C$2:$C$7001,$A264,'Per Line'!$AL$2:$AL$7001,1))</f>
        <v/>
      </c>
      <c r="Q264">
        <f>IF($AA264="","",Settings!$C$7)</f>
        <v/>
      </c>
      <c r="R264" s="8">
        <f>IF($AA264="","",SUMIFS('Per Line'!$T$2:$T$7001,'Per Line'!$C$2:$C$7001,$A264,'Per Line'!$AK$2:$AK$7001,0,'Per Line'!$AL$2:$AL$7001,0))</f>
        <v/>
      </c>
      <c r="S264" s="8">
        <f>IF($AA264="","",R264*Q264)</f>
        <v/>
      </c>
      <c r="T264">
        <f>IF($AA264="","",Settings!$C$6)</f>
        <v/>
      </c>
      <c r="U264" s="8">
        <f>IF($AA264="","",SUMIFS('Per Line'!$T$2:$T$7001,'Per Line'!$C$2:$C$7001,$A264,'Per Line'!$AK$2:$AK$7001,1,'Per Line'!$AL$2:$AL$7001,0))</f>
        <v/>
      </c>
      <c r="V264" s="8">
        <f>IF($AA264="","",U264*T264)</f>
        <v/>
      </c>
      <c r="W264" s="8">
        <f>IF($AA264="","",V264+S264)</f>
        <v/>
      </c>
      <c r="X264" s="8">
        <f>IF($AA264="","",Y264-W264)</f>
        <v/>
      </c>
      <c r="Y264" s="8">
        <f>IF($AA264="","",R264+U264+P264)</f>
        <v/>
      </c>
      <c r="Z264" s="8">
        <f>IF($AA264="","",Y264-W264-N264)</f>
        <v/>
      </c>
      <c r="AA264" s="16">
        <f>IF(ROWS($AA$2:$AA264)&lt;=MAX('Per Line'!$AJ$2:$AJ$7001),MATCH(ROWS($AA$2:$AA264),'Per Line'!$AJ$2:$AJ$7001,0),"")</f>
        <v/>
      </c>
      <c r="AB264">
        <f>IF($AA264="","",C264&amp;"|"&amp;COUNTIF($C$2:$C264,C264))</f>
        <v/>
      </c>
    </row>
    <row r="265">
      <c r="A265">
        <f>IF($AA265="","",INDEX('Per Line'!$C$2:$C$7001,$AA265)&amp;"")</f>
        <v/>
      </c>
      <c r="B265" s="15" t="n"/>
      <c r="C265">
        <f>IF($AA265="","",IF(COUNTIF($I$2:$I$1301,I265)&lt;=Settings!$C$8,I265,I265&amp;" P"&amp;ROUNDUP(COUNTIF($I$2:$I265,I265)/Settings!$C$8,0)))</f>
        <v/>
      </c>
      <c r="D265">
        <f>IF($AA265="","",INDEX('Per Line'!$A$2:$A$7001,$AA265)&amp;"")</f>
        <v/>
      </c>
      <c r="E265">
        <f>IF($AA265="","",INDEX('Per Line'!$B$2:$B$7001,$AA265)&amp;"")</f>
        <v/>
      </c>
      <c r="F265">
        <f>IF($AA265="","",INDEX('Per Line'!$D$2:$D$7001,$AA265)&amp;"")</f>
        <v/>
      </c>
      <c r="G265" s="14">
        <f>IF($AA265="","",INDEX('Per Line'!$E$2:$E$7001,$AA265))</f>
        <v/>
      </c>
      <c r="H265">
        <f>IF($AA265="","",INDEX('Per Line'!$F$2:$F$7001,$AA265)&amp;"")</f>
        <v/>
      </c>
      <c r="I265">
        <f>IF($AA265="","",INDEX('Per Line'!$I$2:$I$7001,$AA265)&amp;"")</f>
        <v/>
      </c>
      <c r="J265">
        <f>IF($AA265="","",INDEX('Per Line'!$H$2:$H$7001,$AA265)&amp;"")</f>
        <v/>
      </c>
      <c r="K265">
        <f>IF($AA265="","",INDEX('Per Line'!$J$2:$J$7001,$AA265)&amp;"")</f>
        <v/>
      </c>
      <c r="L265">
        <f>IF($AA265="","",INDEX('Per Line'!$K$2:$K$7001,$AA265)&amp;"")</f>
        <v/>
      </c>
      <c r="M265">
        <f>IF($AA265="","",INDEX('Per Line'!$L$2:$L$7001,$AA265))</f>
        <v/>
      </c>
      <c r="N265" s="8">
        <f>IF($AA265="","",M265*Y265/100)</f>
        <v/>
      </c>
      <c r="O265">
        <f>IF($AA265="","",INDEX('Per Line'!$U$2:$U$7001,$AA265)&amp;"")</f>
        <v/>
      </c>
      <c r="P265" s="8">
        <f>IF($AA265="","",SUMIFS('Per Line'!$T$2:$T$7001,'Per Line'!$C$2:$C$7001,$A265,'Per Line'!$AL$2:$AL$7001,1))</f>
        <v/>
      </c>
      <c r="Q265">
        <f>IF($AA265="","",Settings!$C$7)</f>
        <v/>
      </c>
      <c r="R265" s="8">
        <f>IF($AA265="","",SUMIFS('Per Line'!$T$2:$T$7001,'Per Line'!$C$2:$C$7001,$A265,'Per Line'!$AK$2:$AK$7001,0,'Per Line'!$AL$2:$AL$7001,0))</f>
        <v/>
      </c>
      <c r="S265" s="8">
        <f>IF($AA265="","",R265*Q265)</f>
        <v/>
      </c>
      <c r="T265">
        <f>IF($AA265="","",Settings!$C$6)</f>
        <v/>
      </c>
      <c r="U265" s="8">
        <f>IF($AA265="","",SUMIFS('Per Line'!$T$2:$T$7001,'Per Line'!$C$2:$C$7001,$A265,'Per Line'!$AK$2:$AK$7001,1,'Per Line'!$AL$2:$AL$7001,0))</f>
        <v/>
      </c>
      <c r="V265" s="8">
        <f>IF($AA265="","",U265*T265)</f>
        <v/>
      </c>
      <c r="W265" s="8">
        <f>IF($AA265="","",V265+S265)</f>
        <v/>
      </c>
      <c r="X265" s="8">
        <f>IF($AA265="","",Y265-W265)</f>
        <v/>
      </c>
      <c r="Y265" s="8">
        <f>IF($AA265="","",R265+U265+P265)</f>
        <v/>
      </c>
      <c r="Z265" s="8">
        <f>IF($AA265="","",Y265-W265-N265)</f>
        <v/>
      </c>
      <c r="AA265" s="16">
        <f>IF(ROWS($AA$2:$AA265)&lt;=MAX('Per Line'!$AJ$2:$AJ$7001),MATCH(ROWS($AA$2:$AA265),'Per Line'!$AJ$2:$AJ$7001,0),"")</f>
        <v/>
      </c>
      <c r="AB265">
        <f>IF($AA265="","",C265&amp;"|"&amp;COUNTIF($C$2:$C265,C265))</f>
        <v/>
      </c>
    </row>
    <row r="266">
      <c r="A266">
        <f>IF($AA266="","",INDEX('Per Line'!$C$2:$C$7001,$AA266)&amp;"")</f>
        <v/>
      </c>
      <c r="B266" s="15" t="n"/>
      <c r="C266">
        <f>IF($AA266="","",IF(COUNTIF($I$2:$I$1301,I266)&lt;=Settings!$C$8,I266,I266&amp;" P"&amp;ROUNDUP(COUNTIF($I$2:$I266,I266)/Settings!$C$8,0)))</f>
        <v/>
      </c>
      <c r="D266">
        <f>IF($AA266="","",INDEX('Per Line'!$A$2:$A$7001,$AA266)&amp;"")</f>
        <v/>
      </c>
      <c r="E266">
        <f>IF($AA266="","",INDEX('Per Line'!$B$2:$B$7001,$AA266)&amp;"")</f>
        <v/>
      </c>
      <c r="F266">
        <f>IF($AA266="","",INDEX('Per Line'!$D$2:$D$7001,$AA266)&amp;"")</f>
        <v/>
      </c>
      <c r="G266" s="14">
        <f>IF($AA266="","",INDEX('Per Line'!$E$2:$E$7001,$AA266))</f>
        <v/>
      </c>
      <c r="H266">
        <f>IF($AA266="","",INDEX('Per Line'!$F$2:$F$7001,$AA266)&amp;"")</f>
        <v/>
      </c>
      <c r="I266">
        <f>IF($AA266="","",INDEX('Per Line'!$I$2:$I$7001,$AA266)&amp;"")</f>
        <v/>
      </c>
      <c r="J266">
        <f>IF($AA266="","",INDEX('Per Line'!$H$2:$H$7001,$AA266)&amp;"")</f>
        <v/>
      </c>
      <c r="K266">
        <f>IF($AA266="","",INDEX('Per Line'!$J$2:$J$7001,$AA266)&amp;"")</f>
        <v/>
      </c>
      <c r="L266">
        <f>IF($AA266="","",INDEX('Per Line'!$K$2:$K$7001,$AA266)&amp;"")</f>
        <v/>
      </c>
      <c r="M266">
        <f>IF($AA266="","",INDEX('Per Line'!$L$2:$L$7001,$AA266))</f>
        <v/>
      </c>
      <c r="N266" s="8">
        <f>IF($AA266="","",M266*Y266/100)</f>
        <v/>
      </c>
      <c r="O266">
        <f>IF($AA266="","",INDEX('Per Line'!$U$2:$U$7001,$AA266)&amp;"")</f>
        <v/>
      </c>
      <c r="P266" s="8">
        <f>IF($AA266="","",SUMIFS('Per Line'!$T$2:$T$7001,'Per Line'!$C$2:$C$7001,$A266,'Per Line'!$AL$2:$AL$7001,1))</f>
        <v/>
      </c>
      <c r="Q266">
        <f>IF($AA266="","",Settings!$C$7)</f>
        <v/>
      </c>
      <c r="R266" s="8">
        <f>IF($AA266="","",SUMIFS('Per Line'!$T$2:$T$7001,'Per Line'!$C$2:$C$7001,$A266,'Per Line'!$AK$2:$AK$7001,0,'Per Line'!$AL$2:$AL$7001,0))</f>
        <v/>
      </c>
      <c r="S266" s="8">
        <f>IF($AA266="","",R266*Q266)</f>
        <v/>
      </c>
      <c r="T266">
        <f>IF($AA266="","",Settings!$C$6)</f>
        <v/>
      </c>
      <c r="U266" s="8">
        <f>IF($AA266="","",SUMIFS('Per Line'!$T$2:$T$7001,'Per Line'!$C$2:$C$7001,$A266,'Per Line'!$AK$2:$AK$7001,1,'Per Line'!$AL$2:$AL$7001,0))</f>
        <v/>
      </c>
      <c r="V266" s="8">
        <f>IF($AA266="","",U266*T266)</f>
        <v/>
      </c>
      <c r="W266" s="8">
        <f>IF($AA266="","",V266+S266)</f>
        <v/>
      </c>
      <c r="X266" s="8">
        <f>IF($AA266="","",Y266-W266)</f>
        <v/>
      </c>
      <c r="Y266" s="8">
        <f>IF($AA266="","",R266+U266+P266)</f>
        <v/>
      </c>
      <c r="Z266" s="8">
        <f>IF($AA266="","",Y266-W266-N266)</f>
        <v/>
      </c>
      <c r="AA266" s="16">
        <f>IF(ROWS($AA$2:$AA266)&lt;=MAX('Per Line'!$AJ$2:$AJ$7001),MATCH(ROWS($AA$2:$AA266),'Per Line'!$AJ$2:$AJ$7001,0),"")</f>
        <v/>
      </c>
      <c r="AB266">
        <f>IF($AA266="","",C266&amp;"|"&amp;COUNTIF($C$2:$C266,C266))</f>
        <v/>
      </c>
    </row>
    <row r="267">
      <c r="A267">
        <f>IF($AA267="","",INDEX('Per Line'!$C$2:$C$7001,$AA267)&amp;"")</f>
        <v/>
      </c>
      <c r="B267" s="15" t="n"/>
      <c r="C267">
        <f>IF($AA267="","",IF(COUNTIF($I$2:$I$1301,I267)&lt;=Settings!$C$8,I267,I267&amp;" P"&amp;ROUNDUP(COUNTIF($I$2:$I267,I267)/Settings!$C$8,0)))</f>
        <v/>
      </c>
      <c r="D267">
        <f>IF($AA267="","",INDEX('Per Line'!$A$2:$A$7001,$AA267)&amp;"")</f>
        <v/>
      </c>
      <c r="E267">
        <f>IF($AA267="","",INDEX('Per Line'!$B$2:$B$7001,$AA267)&amp;"")</f>
        <v/>
      </c>
      <c r="F267">
        <f>IF($AA267="","",INDEX('Per Line'!$D$2:$D$7001,$AA267)&amp;"")</f>
        <v/>
      </c>
      <c r="G267" s="14">
        <f>IF($AA267="","",INDEX('Per Line'!$E$2:$E$7001,$AA267))</f>
        <v/>
      </c>
      <c r="H267">
        <f>IF($AA267="","",INDEX('Per Line'!$F$2:$F$7001,$AA267)&amp;"")</f>
        <v/>
      </c>
      <c r="I267">
        <f>IF($AA267="","",INDEX('Per Line'!$I$2:$I$7001,$AA267)&amp;"")</f>
        <v/>
      </c>
      <c r="J267">
        <f>IF($AA267="","",INDEX('Per Line'!$H$2:$H$7001,$AA267)&amp;"")</f>
        <v/>
      </c>
      <c r="K267">
        <f>IF($AA267="","",INDEX('Per Line'!$J$2:$J$7001,$AA267)&amp;"")</f>
        <v/>
      </c>
      <c r="L267">
        <f>IF($AA267="","",INDEX('Per Line'!$K$2:$K$7001,$AA267)&amp;"")</f>
        <v/>
      </c>
      <c r="M267">
        <f>IF($AA267="","",INDEX('Per Line'!$L$2:$L$7001,$AA267))</f>
        <v/>
      </c>
      <c r="N267" s="8">
        <f>IF($AA267="","",M267*Y267/100)</f>
        <v/>
      </c>
      <c r="O267">
        <f>IF($AA267="","",INDEX('Per Line'!$U$2:$U$7001,$AA267)&amp;"")</f>
        <v/>
      </c>
      <c r="P267" s="8">
        <f>IF($AA267="","",SUMIFS('Per Line'!$T$2:$T$7001,'Per Line'!$C$2:$C$7001,$A267,'Per Line'!$AL$2:$AL$7001,1))</f>
        <v/>
      </c>
      <c r="Q267">
        <f>IF($AA267="","",Settings!$C$7)</f>
        <v/>
      </c>
      <c r="R267" s="8">
        <f>IF($AA267="","",SUMIFS('Per Line'!$T$2:$T$7001,'Per Line'!$C$2:$C$7001,$A267,'Per Line'!$AK$2:$AK$7001,0,'Per Line'!$AL$2:$AL$7001,0))</f>
        <v/>
      </c>
      <c r="S267" s="8">
        <f>IF($AA267="","",R267*Q267)</f>
        <v/>
      </c>
      <c r="T267">
        <f>IF($AA267="","",Settings!$C$6)</f>
        <v/>
      </c>
      <c r="U267" s="8">
        <f>IF($AA267="","",SUMIFS('Per Line'!$T$2:$T$7001,'Per Line'!$C$2:$C$7001,$A267,'Per Line'!$AK$2:$AK$7001,1,'Per Line'!$AL$2:$AL$7001,0))</f>
        <v/>
      </c>
      <c r="V267" s="8">
        <f>IF($AA267="","",U267*T267)</f>
        <v/>
      </c>
      <c r="W267" s="8">
        <f>IF($AA267="","",V267+S267)</f>
        <v/>
      </c>
      <c r="X267" s="8">
        <f>IF($AA267="","",Y267-W267)</f>
        <v/>
      </c>
      <c r="Y267" s="8">
        <f>IF($AA267="","",R267+U267+P267)</f>
        <v/>
      </c>
      <c r="Z267" s="8">
        <f>IF($AA267="","",Y267-W267-N267)</f>
        <v/>
      </c>
      <c r="AA267" s="16">
        <f>IF(ROWS($AA$2:$AA267)&lt;=MAX('Per Line'!$AJ$2:$AJ$7001),MATCH(ROWS($AA$2:$AA267),'Per Line'!$AJ$2:$AJ$7001,0),"")</f>
        <v/>
      </c>
      <c r="AB267">
        <f>IF($AA267="","",C267&amp;"|"&amp;COUNTIF($C$2:$C267,C267))</f>
        <v/>
      </c>
    </row>
    <row r="268">
      <c r="A268">
        <f>IF($AA268="","",INDEX('Per Line'!$C$2:$C$7001,$AA268)&amp;"")</f>
        <v/>
      </c>
      <c r="B268" s="15" t="n"/>
      <c r="C268">
        <f>IF($AA268="","",IF(COUNTIF($I$2:$I$1301,I268)&lt;=Settings!$C$8,I268,I268&amp;" P"&amp;ROUNDUP(COUNTIF($I$2:$I268,I268)/Settings!$C$8,0)))</f>
        <v/>
      </c>
      <c r="D268">
        <f>IF($AA268="","",INDEX('Per Line'!$A$2:$A$7001,$AA268)&amp;"")</f>
        <v/>
      </c>
      <c r="E268">
        <f>IF($AA268="","",INDEX('Per Line'!$B$2:$B$7001,$AA268)&amp;"")</f>
        <v/>
      </c>
      <c r="F268">
        <f>IF($AA268="","",INDEX('Per Line'!$D$2:$D$7001,$AA268)&amp;"")</f>
        <v/>
      </c>
      <c r="G268" s="14">
        <f>IF($AA268="","",INDEX('Per Line'!$E$2:$E$7001,$AA268))</f>
        <v/>
      </c>
      <c r="H268">
        <f>IF($AA268="","",INDEX('Per Line'!$F$2:$F$7001,$AA268)&amp;"")</f>
        <v/>
      </c>
      <c r="I268">
        <f>IF($AA268="","",INDEX('Per Line'!$I$2:$I$7001,$AA268)&amp;"")</f>
        <v/>
      </c>
      <c r="J268">
        <f>IF($AA268="","",INDEX('Per Line'!$H$2:$H$7001,$AA268)&amp;"")</f>
        <v/>
      </c>
      <c r="K268">
        <f>IF($AA268="","",INDEX('Per Line'!$J$2:$J$7001,$AA268)&amp;"")</f>
        <v/>
      </c>
      <c r="L268">
        <f>IF($AA268="","",INDEX('Per Line'!$K$2:$K$7001,$AA268)&amp;"")</f>
        <v/>
      </c>
      <c r="M268">
        <f>IF($AA268="","",INDEX('Per Line'!$L$2:$L$7001,$AA268))</f>
        <v/>
      </c>
      <c r="N268" s="8">
        <f>IF($AA268="","",M268*Y268/100)</f>
        <v/>
      </c>
      <c r="O268">
        <f>IF($AA268="","",INDEX('Per Line'!$U$2:$U$7001,$AA268)&amp;"")</f>
        <v/>
      </c>
      <c r="P268" s="8">
        <f>IF($AA268="","",SUMIFS('Per Line'!$T$2:$T$7001,'Per Line'!$C$2:$C$7001,$A268,'Per Line'!$AL$2:$AL$7001,1))</f>
        <v/>
      </c>
      <c r="Q268">
        <f>IF($AA268="","",Settings!$C$7)</f>
        <v/>
      </c>
      <c r="R268" s="8">
        <f>IF($AA268="","",SUMIFS('Per Line'!$T$2:$T$7001,'Per Line'!$C$2:$C$7001,$A268,'Per Line'!$AK$2:$AK$7001,0,'Per Line'!$AL$2:$AL$7001,0))</f>
        <v/>
      </c>
      <c r="S268" s="8">
        <f>IF($AA268="","",R268*Q268)</f>
        <v/>
      </c>
      <c r="T268">
        <f>IF($AA268="","",Settings!$C$6)</f>
        <v/>
      </c>
      <c r="U268" s="8">
        <f>IF($AA268="","",SUMIFS('Per Line'!$T$2:$T$7001,'Per Line'!$C$2:$C$7001,$A268,'Per Line'!$AK$2:$AK$7001,1,'Per Line'!$AL$2:$AL$7001,0))</f>
        <v/>
      </c>
      <c r="V268" s="8">
        <f>IF($AA268="","",U268*T268)</f>
        <v/>
      </c>
      <c r="W268" s="8">
        <f>IF($AA268="","",V268+S268)</f>
        <v/>
      </c>
      <c r="X268" s="8">
        <f>IF($AA268="","",Y268-W268)</f>
        <v/>
      </c>
      <c r="Y268" s="8">
        <f>IF($AA268="","",R268+U268+P268)</f>
        <v/>
      </c>
      <c r="Z268" s="8">
        <f>IF($AA268="","",Y268-W268-N268)</f>
        <v/>
      </c>
      <c r="AA268" s="16">
        <f>IF(ROWS($AA$2:$AA268)&lt;=MAX('Per Line'!$AJ$2:$AJ$7001),MATCH(ROWS($AA$2:$AA268),'Per Line'!$AJ$2:$AJ$7001,0),"")</f>
        <v/>
      </c>
      <c r="AB268">
        <f>IF($AA268="","",C268&amp;"|"&amp;COUNTIF($C$2:$C268,C268))</f>
        <v/>
      </c>
    </row>
    <row r="269">
      <c r="A269">
        <f>IF($AA269="","",INDEX('Per Line'!$C$2:$C$7001,$AA269)&amp;"")</f>
        <v/>
      </c>
      <c r="B269" s="15" t="n"/>
      <c r="C269">
        <f>IF($AA269="","",IF(COUNTIF($I$2:$I$1301,I269)&lt;=Settings!$C$8,I269,I269&amp;" P"&amp;ROUNDUP(COUNTIF($I$2:$I269,I269)/Settings!$C$8,0)))</f>
        <v/>
      </c>
      <c r="D269">
        <f>IF($AA269="","",INDEX('Per Line'!$A$2:$A$7001,$AA269)&amp;"")</f>
        <v/>
      </c>
      <c r="E269">
        <f>IF($AA269="","",INDEX('Per Line'!$B$2:$B$7001,$AA269)&amp;"")</f>
        <v/>
      </c>
      <c r="F269">
        <f>IF($AA269="","",INDEX('Per Line'!$D$2:$D$7001,$AA269)&amp;"")</f>
        <v/>
      </c>
      <c r="G269" s="14">
        <f>IF($AA269="","",INDEX('Per Line'!$E$2:$E$7001,$AA269))</f>
        <v/>
      </c>
      <c r="H269">
        <f>IF($AA269="","",INDEX('Per Line'!$F$2:$F$7001,$AA269)&amp;"")</f>
        <v/>
      </c>
      <c r="I269">
        <f>IF($AA269="","",INDEX('Per Line'!$I$2:$I$7001,$AA269)&amp;"")</f>
        <v/>
      </c>
      <c r="J269">
        <f>IF($AA269="","",INDEX('Per Line'!$H$2:$H$7001,$AA269)&amp;"")</f>
        <v/>
      </c>
      <c r="K269">
        <f>IF($AA269="","",INDEX('Per Line'!$J$2:$J$7001,$AA269)&amp;"")</f>
        <v/>
      </c>
      <c r="L269">
        <f>IF($AA269="","",INDEX('Per Line'!$K$2:$K$7001,$AA269)&amp;"")</f>
        <v/>
      </c>
      <c r="M269">
        <f>IF($AA269="","",INDEX('Per Line'!$L$2:$L$7001,$AA269))</f>
        <v/>
      </c>
      <c r="N269" s="8">
        <f>IF($AA269="","",M269*Y269/100)</f>
        <v/>
      </c>
      <c r="O269">
        <f>IF($AA269="","",INDEX('Per Line'!$U$2:$U$7001,$AA269)&amp;"")</f>
        <v/>
      </c>
      <c r="P269" s="8">
        <f>IF($AA269="","",SUMIFS('Per Line'!$T$2:$T$7001,'Per Line'!$C$2:$C$7001,$A269,'Per Line'!$AL$2:$AL$7001,1))</f>
        <v/>
      </c>
      <c r="Q269">
        <f>IF($AA269="","",Settings!$C$7)</f>
        <v/>
      </c>
      <c r="R269" s="8">
        <f>IF($AA269="","",SUMIFS('Per Line'!$T$2:$T$7001,'Per Line'!$C$2:$C$7001,$A269,'Per Line'!$AK$2:$AK$7001,0,'Per Line'!$AL$2:$AL$7001,0))</f>
        <v/>
      </c>
      <c r="S269" s="8">
        <f>IF($AA269="","",R269*Q269)</f>
        <v/>
      </c>
      <c r="T269">
        <f>IF($AA269="","",Settings!$C$6)</f>
        <v/>
      </c>
      <c r="U269" s="8">
        <f>IF($AA269="","",SUMIFS('Per Line'!$T$2:$T$7001,'Per Line'!$C$2:$C$7001,$A269,'Per Line'!$AK$2:$AK$7001,1,'Per Line'!$AL$2:$AL$7001,0))</f>
        <v/>
      </c>
      <c r="V269" s="8">
        <f>IF($AA269="","",U269*T269)</f>
        <v/>
      </c>
      <c r="W269" s="8">
        <f>IF($AA269="","",V269+S269)</f>
        <v/>
      </c>
      <c r="X269" s="8">
        <f>IF($AA269="","",Y269-W269)</f>
        <v/>
      </c>
      <c r="Y269" s="8">
        <f>IF($AA269="","",R269+U269+P269)</f>
        <v/>
      </c>
      <c r="Z269" s="8">
        <f>IF($AA269="","",Y269-W269-N269)</f>
        <v/>
      </c>
      <c r="AA269" s="16">
        <f>IF(ROWS($AA$2:$AA269)&lt;=MAX('Per Line'!$AJ$2:$AJ$7001),MATCH(ROWS($AA$2:$AA269),'Per Line'!$AJ$2:$AJ$7001,0),"")</f>
        <v/>
      </c>
      <c r="AB269">
        <f>IF($AA269="","",C269&amp;"|"&amp;COUNTIF($C$2:$C269,C269))</f>
        <v/>
      </c>
    </row>
    <row r="270">
      <c r="A270">
        <f>IF($AA270="","",INDEX('Per Line'!$C$2:$C$7001,$AA270)&amp;"")</f>
        <v/>
      </c>
      <c r="B270" s="15" t="n"/>
      <c r="C270">
        <f>IF($AA270="","",IF(COUNTIF($I$2:$I$1301,I270)&lt;=Settings!$C$8,I270,I270&amp;" P"&amp;ROUNDUP(COUNTIF($I$2:$I270,I270)/Settings!$C$8,0)))</f>
        <v/>
      </c>
      <c r="D270">
        <f>IF($AA270="","",INDEX('Per Line'!$A$2:$A$7001,$AA270)&amp;"")</f>
        <v/>
      </c>
      <c r="E270">
        <f>IF($AA270="","",INDEX('Per Line'!$B$2:$B$7001,$AA270)&amp;"")</f>
        <v/>
      </c>
      <c r="F270">
        <f>IF($AA270="","",INDEX('Per Line'!$D$2:$D$7001,$AA270)&amp;"")</f>
        <v/>
      </c>
      <c r="G270" s="14">
        <f>IF($AA270="","",INDEX('Per Line'!$E$2:$E$7001,$AA270))</f>
        <v/>
      </c>
      <c r="H270">
        <f>IF($AA270="","",INDEX('Per Line'!$F$2:$F$7001,$AA270)&amp;"")</f>
        <v/>
      </c>
      <c r="I270">
        <f>IF($AA270="","",INDEX('Per Line'!$I$2:$I$7001,$AA270)&amp;"")</f>
        <v/>
      </c>
      <c r="J270">
        <f>IF($AA270="","",INDEX('Per Line'!$H$2:$H$7001,$AA270)&amp;"")</f>
        <v/>
      </c>
      <c r="K270">
        <f>IF($AA270="","",INDEX('Per Line'!$J$2:$J$7001,$AA270)&amp;"")</f>
        <v/>
      </c>
      <c r="L270">
        <f>IF($AA270="","",INDEX('Per Line'!$K$2:$K$7001,$AA270)&amp;"")</f>
        <v/>
      </c>
      <c r="M270">
        <f>IF($AA270="","",INDEX('Per Line'!$L$2:$L$7001,$AA270))</f>
        <v/>
      </c>
      <c r="N270" s="8">
        <f>IF($AA270="","",M270*Y270/100)</f>
        <v/>
      </c>
      <c r="O270">
        <f>IF($AA270="","",INDEX('Per Line'!$U$2:$U$7001,$AA270)&amp;"")</f>
        <v/>
      </c>
      <c r="P270" s="8">
        <f>IF($AA270="","",SUMIFS('Per Line'!$T$2:$T$7001,'Per Line'!$C$2:$C$7001,$A270,'Per Line'!$AL$2:$AL$7001,1))</f>
        <v/>
      </c>
      <c r="Q270">
        <f>IF($AA270="","",Settings!$C$7)</f>
        <v/>
      </c>
      <c r="R270" s="8">
        <f>IF($AA270="","",SUMIFS('Per Line'!$T$2:$T$7001,'Per Line'!$C$2:$C$7001,$A270,'Per Line'!$AK$2:$AK$7001,0,'Per Line'!$AL$2:$AL$7001,0))</f>
        <v/>
      </c>
      <c r="S270" s="8">
        <f>IF($AA270="","",R270*Q270)</f>
        <v/>
      </c>
      <c r="T270">
        <f>IF($AA270="","",Settings!$C$6)</f>
        <v/>
      </c>
      <c r="U270" s="8">
        <f>IF($AA270="","",SUMIFS('Per Line'!$T$2:$T$7001,'Per Line'!$C$2:$C$7001,$A270,'Per Line'!$AK$2:$AK$7001,1,'Per Line'!$AL$2:$AL$7001,0))</f>
        <v/>
      </c>
      <c r="V270" s="8">
        <f>IF($AA270="","",U270*T270)</f>
        <v/>
      </c>
      <c r="W270" s="8">
        <f>IF($AA270="","",V270+S270)</f>
        <v/>
      </c>
      <c r="X270" s="8">
        <f>IF($AA270="","",Y270-W270)</f>
        <v/>
      </c>
      <c r="Y270" s="8">
        <f>IF($AA270="","",R270+U270+P270)</f>
        <v/>
      </c>
      <c r="Z270" s="8">
        <f>IF($AA270="","",Y270-W270-N270)</f>
        <v/>
      </c>
      <c r="AA270" s="16">
        <f>IF(ROWS($AA$2:$AA270)&lt;=MAX('Per Line'!$AJ$2:$AJ$7001),MATCH(ROWS($AA$2:$AA270),'Per Line'!$AJ$2:$AJ$7001,0),"")</f>
        <v/>
      </c>
      <c r="AB270">
        <f>IF($AA270="","",C270&amp;"|"&amp;COUNTIF($C$2:$C270,C270))</f>
        <v/>
      </c>
    </row>
    <row r="271">
      <c r="A271">
        <f>IF($AA271="","",INDEX('Per Line'!$C$2:$C$7001,$AA271)&amp;"")</f>
        <v/>
      </c>
      <c r="B271" s="15" t="n"/>
      <c r="C271">
        <f>IF($AA271="","",IF(COUNTIF($I$2:$I$1301,I271)&lt;=Settings!$C$8,I271,I271&amp;" P"&amp;ROUNDUP(COUNTIF($I$2:$I271,I271)/Settings!$C$8,0)))</f>
        <v/>
      </c>
      <c r="D271">
        <f>IF($AA271="","",INDEX('Per Line'!$A$2:$A$7001,$AA271)&amp;"")</f>
        <v/>
      </c>
      <c r="E271">
        <f>IF($AA271="","",INDEX('Per Line'!$B$2:$B$7001,$AA271)&amp;"")</f>
        <v/>
      </c>
      <c r="F271">
        <f>IF($AA271="","",INDEX('Per Line'!$D$2:$D$7001,$AA271)&amp;"")</f>
        <v/>
      </c>
      <c r="G271" s="14">
        <f>IF($AA271="","",INDEX('Per Line'!$E$2:$E$7001,$AA271))</f>
        <v/>
      </c>
      <c r="H271">
        <f>IF($AA271="","",INDEX('Per Line'!$F$2:$F$7001,$AA271)&amp;"")</f>
        <v/>
      </c>
      <c r="I271">
        <f>IF($AA271="","",INDEX('Per Line'!$I$2:$I$7001,$AA271)&amp;"")</f>
        <v/>
      </c>
      <c r="J271">
        <f>IF($AA271="","",INDEX('Per Line'!$H$2:$H$7001,$AA271)&amp;"")</f>
        <v/>
      </c>
      <c r="K271">
        <f>IF($AA271="","",INDEX('Per Line'!$J$2:$J$7001,$AA271)&amp;"")</f>
        <v/>
      </c>
      <c r="L271">
        <f>IF($AA271="","",INDEX('Per Line'!$K$2:$K$7001,$AA271)&amp;"")</f>
        <v/>
      </c>
      <c r="M271">
        <f>IF($AA271="","",INDEX('Per Line'!$L$2:$L$7001,$AA271))</f>
        <v/>
      </c>
      <c r="N271" s="8">
        <f>IF($AA271="","",M271*Y271/100)</f>
        <v/>
      </c>
      <c r="O271">
        <f>IF($AA271="","",INDEX('Per Line'!$U$2:$U$7001,$AA271)&amp;"")</f>
        <v/>
      </c>
      <c r="P271" s="8">
        <f>IF($AA271="","",SUMIFS('Per Line'!$T$2:$T$7001,'Per Line'!$C$2:$C$7001,$A271,'Per Line'!$AL$2:$AL$7001,1))</f>
        <v/>
      </c>
      <c r="Q271">
        <f>IF($AA271="","",Settings!$C$7)</f>
        <v/>
      </c>
      <c r="R271" s="8">
        <f>IF($AA271="","",SUMIFS('Per Line'!$T$2:$T$7001,'Per Line'!$C$2:$C$7001,$A271,'Per Line'!$AK$2:$AK$7001,0,'Per Line'!$AL$2:$AL$7001,0))</f>
        <v/>
      </c>
      <c r="S271" s="8">
        <f>IF($AA271="","",R271*Q271)</f>
        <v/>
      </c>
      <c r="T271">
        <f>IF($AA271="","",Settings!$C$6)</f>
        <v/>
      </c>
      <c r="U271" s="8">
        <f>IF($AA271="","",SUMIFS('Per Line'!$T$2:$T$7001,'Per Line'!$C$2:$C$7001,$A271,'Per Line'!$AK$2:$AK$7001,1,'Per Line'!$AL$2:$AL$7001,0))</f>
        <v/>
      </c>
      <c r="V271" s="8">
        <f>IF($AA271="","",U271*T271)</f>
        <v/>
      </c>
      <c r="W271" s="8">
        <f>IF($AA271="","",V271+S271)</f>
        <v/>
      </c>
      <c r="X271" s="8">
        <f>IF($AA271="","",Y271-W271)</f>
        <v/>
      </c>
      <c r="Y271" s="8">
        <f>IF($AA271="","",R271+U271+P271)</f>
        <v/>
      </c>
      <c r="Z271" s="8">
        <f>IF($AA271="","",Y271-W271-N271)</f>
        <v/>
      </c>
      <c r="AA271" s="16">
        <f>IF(ROWS($AA$2:$AA271)&lt;=MAX('Per Line'!$AJ$2:$AJ$7001),MATCH(ROWS($AA$2:$AA271),'Per Line'!$AJ$2:$AJ$7001,0),"")</f>
        <v/>
      </c>
      <c r="AB271">
        <f>IF($AA271="","",C271&amp;"|"&amp;COUNTIF($C$2:$C271,C271))</f>
        <v/>
      </c>
    </row>
    <row r="272">
      <c r="A272">
        <f>IF($AA272="","",INDEX('Per Line'!$C$2:$C$7001,$AA272)&amp;"")</f>
        <v/>
      </c>
      <c r="B272" s="15" t="n"/>
      <c r="C272">
        <f>IF($AA272="","",IF(COUNTIF($I$2:$I$1301,I272)&lt;=Settings!$C$8,I272,I272&amp;" P"&amp;ROUNDUP(COUNTIF($I$2:$I272,I272)/Settings!$C$8,0)))</f>
        <v/>
      </c>
      <c r="D272">
        <f>IF($AA272="","",INDEX('Per Line'!$A$2:$A$7001,$AA272)&amp;"")</f>
        <v/>
      </c>
      <c r="E272">
        <f>IF($AA272="","",INDEX('Per Line'!$B$2:$B$7001,$AA272)&amp;"")</f>
        <v/>
      </c>
      <c r="F272">
        <f>IF($AA272="","",INDEX('Per Line'!$D$2:$D$7001,$AA272)&amp;"")</f>
        <v/>
      </c>
      <c r="G272" s="14">
        <f>IF($AA272="","",INDEX('Per Line'!$E$2:$E$7001,$AA272))</f>
        <v/>
      </c>
      <c r="H272">
        <f>IF($AA272="","",INDEX('Per Line'!$F$2:$F$7001,$AA272)&amp;"")</f>
        <v/>
      </c>
      <c r="I272">
        <f>IF($AA272="","",INDEX('Per Line'!$I$2:$I$7001,$AA272)&amp;"")</f>
        <v/>
      </c>
      <c r="J272">
        <f>IF($AA272="","",INDEX('Per Line'!$H$2:$H$7001,$AA272)&amp;"")</f>
        <v/>
      </c>
      <c r="K272">
        <f>IF($AA272="","",INDEX('Per Line'!$J$2:$J$7001,$AA272)&amp;"")</f>
        <v/>
      </c>
      <c r="L272">
        <f>IF($AA272="","",INDEX('Per Line'!$K$2:$K$7001,$AA272)&amp;"")</f>
        <v/>
      </c>
      <c r="M272">
        <f>IF($AA272="","",INDEX('Per Line'!$L$2:$L$7001,$AA272))</f>
        <v/>
      </c>
      <c r="N272" s="8">
        <f>IF($AA272="","",M272*Y272/100)</f>
        <v/>
      </c>
      <c r="O272">
        <f>IF($AA272="","",INDEX('Per Line'!$U$2:$U$7001,$AA272)&amp;"")</f>
        <v/>
      </c>
      <c r="P272" s="8">
        <f>IF($AA272="","",SUMIFS('Per Line'!$T$2:$T$7001,'Per Line'!$C$2:$C$7001,$A272,'Per Line'!$AL$2:$AL$7001,1))</f>
        <v/>
      </c>
      <c r="Q272">
        <f>IF($AA272="","",Settings!$C$7)</f>
        <v/>
      </c>
      <c r="R272" s="8">
        <f>IF($AA272="","",SUMIFS('Per Line'!$T$2:$T$7001,'Per Line'!$C$2:$C$7001,$A272,'Per Line'!$AK$2:$AK$7001,0,'Per Line'!$AL$2:$AL$7001,0))</f>
        <v/>
      </c>
      <c r="S272" s="8">
        <f>IF($AA272="","",R272*Q272)</f>
        <v/>
      </c>
      <c r="T272">
        <f>IF($AA272="","",Settings!$C$6)</f>
        <v/>
      </c>
      <c r="U272" s="8">
        <f>IF($AA272="","",SUMIFS('Per Line'!$T$2:$T$7001,'Per Line'!$C$2:$C$7001,$A272,'Per Line'!$AK$2:$AK$7001,1,'Per Line'!$AL$2:$AL$7001,0))</f>
        <v/>
      </c>
      <c r="V272" s="8">
        <f>IF($AA272="","",U272*T272)</f>
        <v/>
      </c>
      <c r="W272" s="8">
        <f>IF($AA272="","",V272+S272)</f>
        <v/>
      </c>
      <c r="X272" s="8">
        <f>IF($AA272="","",Y272-W272)</f>
        <v/>
      </c>
      <c r="Y272" s="8">
        <f>IF($AA272="","",R272+U272+P272)</f>
        <v/>
      </c>
      <c r="Z272" s="8">
        <f>IF($AA272="","",Y272-W272-N272)</f>
        <v/>
      </c>
      <c r="AA272" s="16">
        <f>IF(ROWS($AA$2:$AA272)&lt;=MAX('Per Line'!$AJ$2:$AJ$7001),MATCH(ROWS($AA$2:$AA272),'Per Line'!$AJ$2:$AJ$7001,0),"")</f>
        <v/>
      </c>
      <c r="AB272">
        <f>IF($AA272="","",C272&amp;"|"&amp;COUNTIF($C$2:$C272,C272))</f>
        <v/>
      </c>
    </row>
    <row r="273">
      <c r="A273">
        <f>IF($AA273="","",INDEX('Per Line'!$C$2:$C$7001,$AA273)&amp;"")</f>
        <v/>
      </c>
      <c r="B273" s="15" t="n"/>
      <c r="C273">
        <f>IF($AA273="","",IF(COUNTIF($I$2:$I$1301,I273)&lt;=Settings!$C$8,I273,I273&amp;" P"&amp;ROUNDUP(COUNTIF($I$2:$I273,I273)/Settings!$C$8,0)))</f>
        <v/>
      </c>
      <c r="D273">
        <f>IF($AA273="","",INDEX('Per Line'!$A$2:$A$7001,$AA273)&amp;"")</f>
        <v/>
      </c>
      <c r="E273">
        <f>IF($AA273="","",INDEX('Per Line'!$B$2:$B$7001,$AA273)&amp;"")</f>
        <v/>
      </c>
      <c r="F273">
        <f>IF($AA273="","",INDEX('Per Line'!$D$2:$D$7001,$AA273)&amp;"")</f>
        <v/>
      </c>
      <c r="G273" s="14">
        <f>IF($AA273="","",INDEX('Per Line'!$E$2:$E$7001,$AA273))</f>
        <v/>
      </c>
      <c r="H273">
        <f>IF($AA273="","",INDEX('Per Line'!$F$2:$F$7001,$AA273)&amp;"")</f>
        <v/>
      </c>
      <c r="I273">
        <f>IF($AA273="","",INDEX('Per Line'!$I$2:$I$7001,$AA273)&amp;"")</f>
        <v/>
      </c>
      <c r="J273">
        <f>IF($AA273="","",INDEX('Per Line'!$H$2:$H$7001,$AA273)&amp;"")</f>
        <v/>
      </c>
      <c r="K273">
        <f>IF($AA273="","",INDEX('Per Line'!$J$2:$J$7001,$AA273)&amp;"")</f>
        <v/>
      </c>
      <c r="L273">
        <f>IF($AA273="","",INDEX('Per Line'!$K$2:$K$7001,$AA273)&amp;"")</f>
        <v/>
      </c>
      <c r="M273">
        <f>IF($AA273="","",INDEX('Per Line'!$L$2:$L$7001,$AA273))</f>
        <v/>
      </c>
      <c r="N273" s="8">
        <f>IF($AA273="","",M273*Y273/100)</f>
        <v/>
      </c>
      <c r="O273">
        <f>IF($AA273="","",INDEX('Per Line'!$U$2:$U$7001,$AA273)&amp;"")</f>
        <v/>
      </c>
      <c r="P273" s="8">
        <f>IF($AA273="","",SUMIFS('Per Line'!$T$2:$T$7001,'Per Line'!$C$2:$C$7001,$A273,'Per Line'!$AL$2:$AL$7001,1))</f>
        <v/>
      </c>
      <c r="Q273">
        <f>IF($AA273="","",Settings!$C$7)</f>
        <v/>
      </c>
      <c r="R273" s="8">
        <f>IF($AA273="","",SUMIFS('Per Line'!$T$2:$T$7001,'Per Line'!$C$2:$C$7001,$A273,'Per Line'!$AK$2:$AK$7001,0,'Per Line'!$AL$2:$AL$7001,0))</f>
        <v/>
      </c>
      <c r="S273" s="8">
        <f>IF($AA273="","",R273*Q273)</f>
        <v/>
      </c>
      <c r="T273">
        <f>IF($AA273="","",Settings!$C$6)</f>
        <v/>
      </c>
      <c r="U273" s="8">
        <f>IF($AA273="","",SUMIFS('Per Line'!$T$2:$T$7001,'Per Line'!$C$2:$C$7001,$A273,'Per Line'!$AK$2:$AK$7001,1,'Per Line'!$AL$2:$AL$7001,0))</f>
        <v/>
      </c>
      <c r="V273" s="8">
        <f>IF($AA273="","",U273*T273)</f>
        <v/>
      </c>
      <c r="W273" s="8">
        <f>IF($AA273="","",V273+S273)</f>
        <v/>
      </c>
      <c r="X273" s="8">
        <f>IF($AA273="","",Y273-W273)</f>
        <v/>
      </c>
      <c r="Y273" s="8">
        <f>IF($AA273="","",R273+U273+P273)</f>
        <v/>
      </c>
      <c r="Z273" s="8">
        <f>IF($AA273="","",Y273-W273-N273)</f>
        <v/>
      </c>
      <c r="AA273" s="16">
        <f>IF(ROWS($AA$2:$AA273)&lt;=MAX('Per Line'!$AJ$2:$AJ$7001),MATCH(ROWS($AA$2:$AA273),'Per Line'!$AJ$2:$AJ$7001,0),"")</f>
        <v/>
      </c>
      <c r="AB273">
        <f>IF($AA273="","",C273&amp;"|"&amp;COUNTIF($C$2:$C273,C273))</f>
        <v/>
      </c>
    </row>
    <row r="274">
      <c r="A274">
        <f>IF($AA274="","",INDEX('Per Line'!$C$2:$C$7001,$AA274)&amp;"")</f>
        <v/>
      </c>
      <c r="B274" s="15" t="n"/>
      <c r="C274">
        <f>IF($AA274="","",IF(COUNTIF($I$2:$I$1301,I274)&lt;=Settings!$C$8,I274,I274&amp;" P"&amp;ROUNDUP(COUNTIF($I$2:$I274,I274)/Settings!$C$8,0)))</f>
        <v/>
      </c>
      <c r="D274">
        <f>IF($AA274="","",INDEX('Per Line'!$A$2:$A$7001,$AA274)&amp;"")</f>
        <v/>
      </c>
      <c r="E274">
        <f>IF($AA274="","",INDEX('Per Line'!$B$2:$B$7001,$AA274)&amp;"")</f>
        <v/>
      </c>
      <c r="F274">
        <f>IF($AA274="","",INDEX('Per Line'!$D$2:$D$7001,$AA274)&amp;"")</f>
        <v/>
      </c>
      <c r="G274" s="14">
        <f>IF($AA274="","",INDEX('Per Line'!$E$2:$E$7001,$AA274))</f>
        <v/>
      </c>
      <c r="H274">
        <f>IF($AA274="","",INDEX('Per Line'!$F$2:$F$7001,$AA274)&amp;"")</f>
        <v/>
      </c>
      <c r="I274">
        <f>IF($AA274="","",INDEX('Per Line'!$I$2:$I$7001,$AA274)&amp;"")</f>
        <v/>
      </c>
      <c r="J274">
        <f>IF($AA274="","",INDEX('Per Line'!$H$2:$H$7001,$AA274)&amp;"")</f>
        <v/>
      </c>
      <c r="K274">
        <f>IF($AA274="","",INDEX('Per Line'!$J$2:$J$7001,$AA274)&amp;"")</f>
        <v/>
      </c>
      <c r="L274">
        <f>IF($AA274="","",INDEX('Per Line'!$K$2:$K$7001,$AA274)&amp;"")</f>
        <v/>
      </c>
      <c r="M274">
        <f>IF($AA274="","",INDEX('Per Line'!$L$2:$L$7001,$AA274))</f>
        <v/>
      </c>
      <c r="N274" s="8">
        <f>IF($AA274="","",M274*Y274/100)</f>
        <v/>
      </c>
      <c r="O274">
        <f>IF($AA274="","",INDEX('Per Line'!$U$2:$U$7001,$AA274)&amp;"")</f>
        <v/>
      </c>
      <c r="P274" s="8">
        <f>IF($AA274="","",SUMIFS('Per Line'!$T$2:$T$7001,'Per Line'!$C$2:$C$7001,$A274,'Per Line'!$AL$2:$AL$7001,1))</f>
        <v/>
      </c>
      <c r="Q274">
        <f>IF($AA274="","",Settings!$C$7)</f>
        <v/>
      </c>
      <c r="R274" s="8">
        <f>IF($AA274="","",SUMIFS('Per Line'!$T$2:$T$7001,'Per Line'!$C$2:$C$7001,$A274,'Per Line'!$AK$2:$AK$7001,0,'Per Line'!$AL$2:$AL$7001,0))</f>
        <v/>
      </c>
      <c r="S274" s="8">
        <f>IF($AA274="","",R274*Q274)</f>
        <v/>
      </c>
      <c r="T274">
        <f>IF($AA274="","",Settings!$C$6)</f>
        <v/>
      </c>
      <c r="U274" s="8">
        <f>IF($AA274="","",SUMIFS('Per Line'!$T$2:$T$7001,'Per Line'!$C$2:$C$7001,$A274,'Per Line'!$AK$2:$AK$7001,1,'Per Line'!$AL$2:$AL$7001,0))</f>
        <v/>
      </c>
      <c r="V274" s="8">
        <f>IF($AA274="","",U274*T274)</f>
        <v/>
      </c>
      <c r="W274" s="8">
        <f>IF($AA274="","",V274+S274)</f>
        <v/>
      </c>
      <c r="X274" s="8">
        <f>IF($AA274="","",Y274-W274)</f>
        <v/>
      </c>
      <c r="Y274" s="8">
        <f>IF($AA274="","",R274+U274+P274)</f>
        <v/>
      </c>
      <c r="Z274" s="8">
        <f>IF($AA274="","",Y274-W274-N274)</f>
        <v/>
      </c>
      <c r="AA274" s="16">
        <f>IF(ROWS($AA$2:$AA274)&lt;=MAX('Per Line'!$AJ$2:$AJ$7001),MATCH(ROWS($AA$2:$AA274),'Per Line'!$AJ$2:$AJ$7001,0),"")</f>
        <v/>
      </c>
      <c r="AB274">
        <f>IF($AA274="","",C274&amp;"|"&amp;COUNTIF($C$2:$C274,C274))</f>
        <v/>
      </c>
    </row>
    <row r="275">
      <c r="A275">
        <f>IF($AA275="","",INDEX('Per Line'!$C$2:$C$7001,$AA275)&amp;"")</f>
        <v/>
      </c>
      <c r="B275" s="15" t="n"/>
      <c r="C275">
        <f>IF($AA275="","",IF(COUNTIF($I$2:$I$1301,I275)&lt;=Settings!$C$8,I275,I275&amp;" P"&amp;ROUNDUP(COUNTIF($I$2:$I275,I275)/Settings!$C$8,0)))</f>
        <v/>
      </c>
      <c r="D275">
        <f>IF($AA275="","",INDEX('Per Line'!$A$2:$A$7001,$AA275)&amp;"")</f>
        <v/>
      </c>
      <c r="E275">
        <f>IF($AA275="","",INDEX('Per Line'!$B$2:$B$7001,$AA275)&amp;"")</f>
        <v/>
      </c>
      <c r="F275">
        <f>IF($AA275="","",INDEX('Per Line'!$D$2:$D$7001,$AA275)&amp;"")</f>
        <v/>
      </c>
      <c r="G275" s="14">
        <f>IF($AA275="","",INDEX('Per Line'!$E$2:$E$7001,$AA275))</f>
        <v/>
      </c>
      <c r="H275">
        <f>IF($AA275="","",INDEX('Per Line'!$F$2:$F$7001,$AA275)&amp;"")</f>
        <v/>
      </c>
      <c r="I275">
        <f>IF($AA275="","",INDEX('Per Line'!$I$2:$I$7001,$AA275)&amp;"")</f>
        <v/>
      </c>
      <c r="J275">
        <f>IF($AA275="","",INDEX('Per Line'!$H$2:$H$7001,$AA275)&amp;"")</f>
        <v/>
      </c>
      <c r="K275">
        <f>IF($AA275="","",INDEX('Per Line'!$J$2:$J$7001,$AA275)&amp;"")</f>
        <v/>
      </c>
      <c r="L275">
        <f>IF($AA275="","",INDEX('Per Line'!$K$2:$K$7001,$AA275)&amp;"")</f>
        <v/>
      </c>
      <c r="M275">
        <f>IF($AA275="","",INDEX('Per Line'!$L$2:$L$7001,$AA275))</f>
        <v/>
      </c>
      <c r="N275" s="8">
        <f>IF($AA275="","",M275*Y275/100)</f>
        <v/>
      </c>
      <c r="O275">
        <f>IF($AA275="","",INDEX('Per Line'!$U$2:$U$7001,$AA275)&amp;"")</f>
        <v/>
      </c>
      <c r="P275" s="8">
        <f>IF($AA275="","",SUMIFS('Per Line'!$T$2:$T$7001,'Per Line'!$C$2:$C$7001,$A275,'Per Line'!$AL$2:$AL$7001,1))</f>
        <v/>
      </c>
      <c r="Q275">
        <f>IF($AA275="","",Settings!$C$7)</f>
        <v/>
      </c>
      <c r="R275" s="8">
        <f>IF($AA275="","",SUMIFS('Per Line'!$T$2:$T$7001,'Per Line'!$C$2:$C$7001,$A275,'Per Line'!$AK$2:$AK$7001,0,'Per Line'!$AL$2:$AL$7001,0))</f>
        <v/>
      </c>
      <c r="S275" s="8">
        <f>IF($AA275="","",R275*Q275)</f>
        <v/>
      </c>
      <c r="T275">
        <f>IF($AA275="","",Settings!$C$6)</f>
        <v/>
      </c>
      <c r="U275" s="8">
        <f>IF($AA275="","",SUMIFS('Per Line'!$T$2:$T$7001,'Per Line'!$C$2:$C$7001,$A275,'Per Line'!$AK$2:$AK$7001,1,'Per Line'!$AL$2:$AL$7001,0))</f>
        <v/>
      </c>
      <c r="V275" s="8">
        <f>IF($AA275="","",U275*T275)</f>
        <v/>
      </c>
      <c r="W275" s="8">
        <f>IF($AA275="","",V275+S275)</f>
        <v/>
      </c>
      <c r="X275" s="8">
        <f>IF($AA275="","",Y275-W275)</f>
        <v/>
      </c>
      <c r="Y275" s="8">
        <f>IF($AA275="","",R275+U275+P275)</f>
        <v/>
      </c>
      <c r="Z275" s="8">
        <f>IF($AA275="","",Y275-W275-N275)</f>
        <v/>
      </c>
      <c r="AA275" s="16">
        <f>IF(ROWS($AA$2:$AA275)&lt;=MAX('Per Line'!$AJ$2:$AJ$7001),MATCH(ROWS($AA$2:$AA275),'Per Line'!$AJ$2:$AJ$7001,0),"")</f>
        <v/>
      </c>
      <c r="AB275">
        <f>IF($AA275="","",C275&amp;"|"&amp;COUNTIF($C$2:$C275,C275))</f>
        <v/>
      </c>
    </row>
    <row r="276">
      <c r="A276">
        <f>IF($AA276="","",INDEX('Per Line'!$C$2:$C$7001,$AA276)&amp;"")</f>
        <v/>
      </c>
      <c r="B276" s="15" t="n"/>
      <c r="C276">
        <f>IF($AA276="","",IF(COUNTIF($I$2:$I$1301,I276)&lt;=Settings!$C$8,I276,I276&amp;" P"&amp;ROUNDUP(COUNTIF($I$2:$I276,I276)/Settings!$C$8,0)))</f>
        <v/>
      </c>
      <c r="D276">
        <f>IF($AA276="","",INDEX('Per Line'!$A$2:$A$7001,$AA276)&amp;"")</f>
        <v/>
      </c>
      <c r="E276">
        <f>IF($AA276="","",INDEX('Per Line'!$B$2:$B$7001,$AA276)&amp;"")</f>
        <v/>
      </c>
      <c r="F276">
        <f>IF($AA276="","",INDEX('Per Line'!$D$2:$D$7001,$AA276)&amp;"")</f>
        <v/>
      </c>
      <c r="G276" s="14">
        <f>IF($AA276="","",INDEX('Per Line'!$E$2:$E$7001,$AA276))</f>
        <v/>
      </c>
      <c r="H276">
        <f>IF($AA276="","",INDEX('Per Line'!$F$2:$F$7001,$AA276)&amp;"")</f>
        <v/>
      </c>
      <c r="I276">
        <f>IF($AA276="","",INDEX('Per Line'!$I$2:$I$7001,$AA276)&amp;"")</f>
        <v/>
      </c>
      <c r="J276">
        <f>IF($AA276="","",INDEX('Per Line'!$H$2:$H$7001,$AA276)&amp;"")</f>
        <v/>
      </c>
      <c r="K276">
        <f>IF($AA276="","",INDEX('Per Line'!$J$2:$J$7001,$AA276)&amp;"")</f>
        <v/>
      </c>
      <c r="L276">
        <f>IF($AA276="","",INDEX('Per Line'!$K$2:$K$7001,$AA276)&amp;"")</f>
        <v/>
      </c>
      <c r="M276">
        <f>IF($AA276="","",INDEX('Per Line'!$L$2:$L$7001,$AA276))</f>
        <v/>
      </c>
      <c r="N276" s="8">
        <f>IF($AA276="","",M276*Y276/100)</f>
        <v/>
      </c>
      <c r="O276">
        <f>IF($AA276="","",INDEX('Per Line'!$U$2:$U$7001,$AA276)&amp;"")</f>
        <v/>
      </c>
      <c r="P276" s="8">
        <f>IF($AA276="","",SUMIFS('Per Line'!$T$2:$T$7001,'Per Line'!$C$2:$C$7001,$A276,'Per Line'!$AL$2:$AL$7001,1))</f>
        <v/>
      </c>
      <c r="Q276">
        <f>IF($AA276="","",Settings!$C$7)</f>
        <v/>
      </c>
      <c r="R276" s="8">
        <f>IF($AA276="","",SUMIFS('Per Line'!$T$2:$T$7001,'Per Line'!$C$2:$C$7001,$A276,'Per Line'!$AK$2:$AK$7001,0,'Per Line'!$AL$2:$AL$7001,0))</f>
        <v/>
      </c>
      <c r="S276" s="8">
        <f>IF($AA276="","",R276*Q276)</f>
        <v/>
      </c>
      <c r="T276">
        <f>IF($AA276="","",Settings!$C$6)</f>
        <v/>
      </c>
      <c r="U276" s="8">
        <f>IF($AA276="","",SUMIFS('Per Line'!$T$2:$T$7001,'Per Line'!$C$2:$C$7001,$A276,'Per Line'!$AK$2:$AK$7001,1,'Per Line'!$AL$2:$AL$7001,0))</f>
        <v/>
      </c>
      <c r="V276" s="8">
        <f>IF($AA276="","",U276*T276)</f>
        <v/>
      </c>
      <c r="W276" s="8">
        <f>IF($AA276="","",V276+S276)</f>
        <v/>
      </c>
      <c r="X276" s="8">
        <f>IF($AA276="","",Y276-W276)</f>
        <v/>
      </c>
      <c r="Y276" s="8">
        <f>IF($AA276="","",R276+U276+P276)</f>
        <v/>
      </c>
      <c r="Z276" s="8">
        <f>IF($AA276="","",Y276-W276-N276)</f>
        <v/>
      </c>
      <c r="AA276" s="16">
        <f>IF(ROWS($AA$2:$AA276)&lt;=MAX('Per Line'!$AJ$2:$AJ$7001),MATCH(ROWS($AA$2:$AA276),'Per Line'!$AJ$2:$AJ$7001,0),"")</f>
        <v/>
      </c>
      <c r="AB276">
        <f>IF($AA276="","",C276&amp;"|"&amp;COUNTIF($C$2:$C276,C276))</f>
        <v/>
      </c>
    </row>
    <row r="277">
      <c r="A277">
        <f>IF($AA277="","",INDEX('Per Line'!$C$2:$C$7001,$AA277)&amp;"")</f>
        <v/>
      </c>
      <c r="B277" s="15" t="n"/>
      <c r="C277">
        <f>IF($AA277="","",IF(COUNTIF($I$2:$I$1301,I277)&lt;=Settings!$C$8,I277,I277&amp;" P"&amp;ROUNDUP(COUNTIF($I$2:$I277,I277)/Settings!$C$8,0)))</f>
        <v/>
      </c>
      <c r="D277">
        <f>IF($AA277="","",INDEX('Per Line'!$A$2:$A$7001,$AA277)&amp;"")</f>
        <v/>
      </c>
      <c r="E277">
        <f>IF($AA277="","",INDEX('Per Line'!$B$2:$B$7001,$AA277)&amp;"")</f>
        <v/>
      </c>
      <c r="F277">
        <f>IF($AA277="","",INDEX('Per Line'!$D$2:$D$7001,$AA277)&amp;"")</f>
        <v/>
      </c>
      <c r="G277" s="14">
        <f>IF($AA277="","",INDEX('Per Line'!$E$2:$E$7001,$AA277))</f>
        <v/>
      </c>
      <c r="H277">
        <f>IF($AA277="","",INDEX('Per Line'!$F$2:$F$7001,$AA277)&amp;"")</f>
        <v/>
      </c>
      <c r="I277">
        <f>IF($AA277="","",INDEX('Per Line'!$I$2:$I$7001,$AA277)&amp;"")</f>
        <v/>
      </c>
      <c r="J277">
        <f>IF($AA277="","",INDEX('Per Line'!$H$2:$H$7001,$AA277)&amp;"")</f>
        <v/>
      </c>
      <c r="K277">
        <f>IF($AA277="","",INDEX('Per Line'!$J$2:$J$7001,$AA277)&amp;"")</f>
        <v/>
      </c>
      <c r="L277">
        <f>IF($AA277="","",INDEX('Per Line'!$K$2:$K$7001,$AA277)&amp;"")</f>
        <v/>
      </c>
      <c r="M277">
        <f>IF($AA277="","",INDEX('Per Line'!$L$2:$L$7001,$AA277))</f>
        <v/>
      </c>
      <c r="N277" s="8">
        <f>IF($AA277="","",M277*Y277/100)</f>
        <v/>
      </c>
      <c r="O277">
        <f>IF($AA277="","",INDEX('Per Line'!$U$2:$U$7001,$AA277)&amp;"")</f>
        <v/>
      </c>
      <c r="P277" s="8">
        <f>IF($AA277="","",SUMIFS('Per Line'!$T$2:$T$7001,'Per Line'!$C$2:$C$7001,$A277,'Per Line'!$AL$2:$AL$7001,1))</f>
        <v/>
      </c>
      <c r="Q277">
        <f>IF($AA277="","",Settings!$C$7)</f>
        <v/>
      </c>
      <c r="R277" s="8">
        <f>IF($AA277="","",SUMIFS('Per Line'!$T$2:$T$7001,'Per Line'!$C$2:$C$7001,$A277,'Per Line'!$AK$2:$AK$7001,0,'Per Line'!$AL$2:$AL$7001,0))</f>
        <v/>
      </c>
      <c r="S277" s="8">
        <f>IF($AA277="","",R277*Q277)</f>
        <v/>
      </c>
      <c r="T277">
        <f>IF($AA277="","",Settings!$C$6)</f>
        <v/>
      </c>
      <c r="U277" s="8">
        <f>IF($AA277="","",SUMIFS('Per Line'!$T$2:$T$7001,'Per Line'!$C$2:$C$7001,$A277,'Per Line'!$AK$2:$AK$7001,1,'Per Line'!$AL$2:$AL$7001,0))</f>
        <v/>
      </c>
      <c r="V277" s="8">
        <f>IF($AA277="","",U277*T277)</f>
        <v/>
      </c>
      <c r="W277" s="8">
        <f>IF($AA277="","",V277+S277)</f>
        <v/>
      </c>
      <c r="X277" s="8">
        <f>IF($AA277="","",Y277-W277)</f>
        <v/>
      </c>
      <c r="Y277" s="8">
        <f>IF($AA277="","",R277+U277+P277)</f>
        <v/>
      </c>
      <c r="Z277" s="8">
        <f>IF($AA277="","",Y277-W277-N277)</f>
        <v/>
      </c>
      <c r="AA277" s="16">
        <f>IF(ROWS($AA$2:$AA277)&lt;=MAX('Per Line'!$AJ$2:$AJ$7001),MATCH(ROWS($AA$2:$AA277),'Per Line'!$AJ$2:$AJ$7001,0),"")</f>
        <v/>
      </c>
      <c r="AB277">
        <f>IF($AA277="","",C277&amp;"|"&amp;COUNTIF($C$2:$C277,C277))</f>
        <v/>
      </c>
    </row>
    <row r="278">
      <c r="A278">
        <f>IF($AA278="","",INDEX('Per Line'!$C$2:$C$7001,$AA278)&amp;"")</f>
        <v/>
      </c>
      <c r="B278" s="15" t="n"/>
      <c r="C278">
        <f>IF($AA278="","",IF(COUNTIF($I$2:$I$1301,I278)&lt;=Settings!$C$8,I278,I278&amp;" P"&amp;ROUNDUP(COUNTIF($I$2:$I278,I278)/Settings!$C$8,0)))</f>
        <v/>
      </c>
      <c r="D278">
        <f>IF($AA278="","",INDEX('Per Line'!$A$2:$A$7001,$AA278)&amp;"")</f>
        <v/>
      </c>
      <c r="E278">
        <f>IF($AA278="","",INDEX('Per Line'!$B$2:$B$7001,$AA278)&amp;"")</f>
        <v/>
      </c>
      <c r="F278">
        <f>IF($AA278="","",INDEX('Per Line'!$D$2:$D$7001,$AA278)&amp;"")</f>
        <v/>
      </c>
      <c r="G278" s="14">
        <f>IF($AA278="","",INDEX('Per Line'!$E$2:$E$7001,$AA278))</f>
        <v/>
      </c>
      <c r="H278">
        <f>IF($AA278="","",INDEX('Per Line'!$F$2:$F$7001,$AA278)&amp;"")</f>
        <v/>
      </c>
      <c r="I278">
        <f>IF($AA278="","",INDEX('Per Line'!$I$2:$I$7001,$AA278)&amp;"")</f>
        <v/>
      </c>
      <c r="J278">
        <f>IF($AA278="","",INDEX('Per Line'!$H$2:$H$7001,$AA278)&amp;"")</f>
        <v/>
      </c>
      <c r="K278">
        <f>IF($AA278="","",INDEX('Per Line'!$J$2:$J$7001,$AA278)&amp;"")</f>
        <v/>
      </c>
      <c r="L278">
        <f>IF($AA278="","",INDEX('Per Line'!$K$2:$K$7001,$AA278)&amp;"")</f>
        <v/>
      </c>
      <c r="M278">
        <f>IF($AA278="","",INDEX('Per Line'!$L$2:$L$7001,$AA278))</f>
        <v/>
      </c>
      <c r="N278" s="8">
        <f>IF($AA278="","",M278*Y278/100)</f>
        <v/>
      </c>
      <c r="O278">
        <f>IF($AA278="","",INDEX('Per Line'!$U$2:$U$7001,$AA278)&amp;"")</f>
        <v/>
      </c>
      <c r="P278" s="8">
        <f>IF($AA278="","",SUMIFS('Per Line'!$T$2:$T$7001,'Per Line'!$C$2:$C$7001,$A278,'Per Line'!$AL$2:$AL$7001,1))</f>
        <v/>
      </c>
      <c r="Q278">
        <f>IF($AA278="","",Settings!$C$7)</f>
        <v/>
      </c>
      <c r="R278" s="8">
        <f>IF($AA278="","",SUMIFS('Per Line'!$T$2:$T$7001,'Per Line'!$C$2:$C$7001,$A278,'Per Line'!$AK$2:$AK$7001,0,'Per Line'!$AL$2:$AL$7001,0))</f>
        <v/>
      </c>
      <c r="S278" s="8">
        <f>IF($AA278="","",R278*Q278)</f>
        <v/>
      </c>
      <c r="T278">
        <f>IF($AA278="","",Settings!$C$6)</f>
        <v/>
      </c>
      <c r="U278" s="8">
        <f>IF($AA278="","",SUMIFS('Per Line'!$T$2:$T$7001,'Per Line'!$C$2:$C$7001,$A278,'Per Line'!$AK$2:$AK$7001,1,'Per Line'!$AL$2:$AL$7001,0))</f>
        <v/>
      </c>
      <c r="V278" s="8">
        <f>IF($AA278="","",U278*T278)</f>
        <v/>
      </c>
      <c r="W278" s="8">
        <f>IF($AA278="","",V278+S278)</f>
        <v/>
      </c>
      <c r="X278" s="8">
        <f>IF($AA278="","",Y278-W278)</f>
        <v/>
      </c>
      <c r="Y278" s="8">
        <f>IF($AA278="","",R278+U278+P278)</f>
        <v/>
      </c>
      <c r="Z278" s="8">
        <f>IF($AA278="","",Y278-W278-N278)</f>
        <v/>
      </c>
      <c r="AA278" s="16">
        <f>IF(ROWS($AA$2:$AA278)&lt;=MAX('Per Line'!$AJ$2:$AJ$7001),MATCH(ROWS($AA$2:$AA278),'Per Line'!$AJ$2:$AJ$7001,0),"")</f>
        <v/>
      </c>
      <c r="AB278">
        <f>IF($AA278="","",C278&amp;"|"&amp;COUNTIF($C$2:$C278,C278))</f>
        <v/>
      </c>
    </row>
    <row r="279">
      <c r="A279">
        <f>IF($AA279="","",INDEX('Per Line'!$C$2:$C$7001,$AA279)&amp;"")</f>
        <v/>
      </c>
      <c r="B279" s="15" t="n"/>
      <c r="C279">
        <f>IF($AA279="","",IF(COUNTIF($I$2:$I$1301,I279)&lt;=Settings!$C$8,I279,I279&amp;" P"&amp;ROUNDUP(COUNTIF($I$2:$I279,I279)/Settings!$C$8,0)))</f>
        <v/>
      </c>
      <c r="D279">
        <f>IF($AA279="","",INDEX('Per Line'!$A$2:$A$7001,$AA279)&amp;"")</f>
        <v/>
      </c>
      <c r="E279">
        <f>IF($AA279="","",INDEX('Per Line'!$B$2:$B$7001,$AA279)&amp;"")</f>
        <v/>
      </c>
      <c r="F279">
        <f>IF($AA279="","",INDEX('Per Line'!$D$2:$D$7001,$AA279)&amp;"")</f>
        <v/>
      </c>
      <c r="G279" s="14">
        <f>IF($AA279="","",INDEX('Per Line'!$E$2:$E$7001,$AA279))</f>
        <v/>
      </c>
      <c r="H279">
        <f>IF($AA279="","",INDEX('Per Line'!$F$2:$F$7001,$AA279)&amp;"")</f>
        <v/>
      </c>
      <c r="I279">
        <f>IF($AA279="","",INDEX('Per Line'!$I$2:$I$7001,$AA279)&amp;"")</f>
        <v/>
      </c>
      <c r="J279">
        <f>IF($AA279="","",INDEX('Per Line'!$H$2:$H$7001,$AA279)&amp;"")</f>
        <v/>
      </c>
      <c r="K279">
        <f>IF($AA279="","",INDEX('Per Line'!$J$2:$J$7001,$AA279)&amp;"")</f>
        <v/>
      </c>
      <c r="L279">
        <f>IF($AA279="","",INDEX('Per Line'!$K$2:$K$7001,$AA279)&amp;"")</f>
        <v/>
      </c>
      <c r="M279">
        <f>IF($AA279="","",INDEX('Per Line'!$L$2:$L$7001,$AA279))</f>
        <v/>
      </c>
      <c r="N279" s="8">
        <f>IF($AA279="","",M279*Y279/100)</f>
        <v/>
      </c>
      <c r="O279">
        <f>IF($AA279="","",INDEX('Per Line'!$U$2:$U$7001,$AA279)&amp;"")</f>
        <v/>
      </c>
      <c r="P279" s="8">
        <f>IF($AA279="","",SUMIFS('Per Line'!$T$2:$T$7001,'Per Line'!$C$2:$C$7001,$A279,'Per Line'!$AL$2:$AL$7001,1))</f>
        <v/>
      </c>
      <c r="Q279">
        <f>IF($AA279="","",Settings!$C$7)</f>
        <v/>
      </c>
      <c r="R279" s="8">
        <f>IF($AA279="","",SUMIFS('Per Line'!$T$2:$T$7001,'Per Line'!$C$2:$C$7001,$A279,'Per Line'!$AK$2:$AK$7001,0,'Per Line'!$AL$2:$AL$7001,0))</f>
        <v/>
      </c>
      <c r="S279" s="8">
        <f>IF($AA279="","",R279*Q279)</f>
        <v/>
      </c>
      <c r="T279">
        <f>IF($AA279="","",Settings!$C$6)</f>
        <v/>
      </c>
      <c r="U279" s="8">
        <f>IF($AA279="","",SUMIFS('Per Line'!$T$2:$T$7001,'Per Line'!$C$2:$C$7001,$A279,'Per Line'!$AK$2:$AK$7001,1,'Per Line'!$AL$2:$AL$7001,0))</f>
        <v/>
      </c>
      <c r="V279" s="8">
        <f>IF($AA279="","",U279*T279)</f>
        <v/>
      </c>
      <c r="W279" s="8">
        <f>IF($AA279="","",V279+S279)</f>
        <v/>
      </c>
      <c r="X279" s="8">
        <f>IF($AA279="","",Y279-W279)</f>
        <v/>
      </c>
      <c r="Y279" s="8">
        <f>IF($AA279="","",R279+U279+P279)</f>
        <v/>
      </c>
      <c r="Z279" s="8">
        <f>IF($AA279="","",Y279-W279-N279)</f>
        <v/>
      </c>
      <c r="AA279" s="16">
        <f>IF(ROWS($AA$2:$AA279)&lt;=MAX('Per Line'!$AJ$2:$AJ$7001),MATCH(ROWS($AA$2:$AA279),'Per Line'!$AJ$2:$AJ$7001,0),"")</f>
        <v/>
      </c>
      <c r="AB279">
        <f>IF($AA279="","",C279&amp;"|"&amp;COUNTIF($C$2:$C279,C279))</f>
        <v/>
      </c>
    </row>
    <row r="280">
      <c r="A280">
        <f>IF($AA280="","",INDEX('Per Line'!$C$2:$C$7001,$AA280)&amp;"")</f>
        <v/>
      </c>
      <c r="B280" s="15" t="n"/>
      <c r="C280">
        <f>IF($AA280="","",IF(COUNTIF($I$2:$I$1301,I280)&lt;=Settings!$C$8,I280,I280&amp;" P"&amp;ROUNDUP(COUNTIF($I$2:$I280,I280)/Settings!$C$8,0)))</f>
        <v/>
      </c>
      <c r="D280">
        <f>IF($AA280="","",INDEX('Per Line'!$A$2:$A$7001,$AA280)&amp;"")</f>
        <v/>
      </c>
      <c r="E280">
        <f>IF($AA280="","",INDEX('Per Line'!$B$2:$B$7001,$AA280)&amp;"")</f>
        <v/>
      </c>
      <c r="F280">
        <f>IF($AA280="","",INDEX('Per Line'!$D$2:$D$7001,$AA280)&amp;"")</f>
        <v/>
      </c>
      <c r="G280" s="14">
        <f>IF($AA280="","",INDEX('Per Line'!$E$2:$E$7001,$AA280))</f>
        <v/>
      </c>
      <c r="H280">
        <f>IF($AA280="","",INDEX('Per Line'!$F$2:$F$7001,$AA280)&amp;"")</f>
        <v/>
      </c>
      <c r="I280">
        <f>IF($AA280="","",INDEX('Per Line'!$I$2:$I$7001,$AA280)&amp;"")</f>
        <v/>
      </c>
      <c r="J280">
        <f>IF($AA280="","",INDEX('Per Line'!$H$2:$H$7001,$AA280)&amp;"")</f>
        <v/>
      </c>
      <c r="K280">
        <f>IF($AA280="","",INDEX('Per Line'!$J$2:$J$7001,$AA280)&amp;"")</f>
        <v/>
      </c>
      <c r="L280">
        <f>IF($AA280="","",INDEX('Per Line'!$K$2:$K$7001,$AA280)&amp;"")</f>
        <v/>
      </c>
      <c r="M280">
        <f>IF($AA280="","",INDEX('Per Line'!$L$2:$L$7001,$AA280))</f>
        <v/>
      </c>
      <c r="N280" s="8">
        <f>IF($AA280="","",M280*Y280/100)</f>
        <v/>
      </c>
      <c r="O280">
        <f>IF($AA280="","",INDEX('Per Line'!$U$2:$U$7001,$AA280)&amp;"")</f>
        <v/>
      </c>
      <c r="P280" s="8">
        <f>IF($AA280="","",SUMIFS('Per Line'!$T$2:$T$7001,'Per Line'!$C$2:$C$7001,$A280,'Per Line'!$AL$2:$AL$7001,1))</f>
        <v/>
      </c>
      <c r="Q280">
        <f>IF($AA280="","",Settings!$C$7)</f>
        <v/>
      </c>
      <c r="R280" s="8">
        <f>IF($AA280="","",SUMIFS('Per Line'!$T$2:$T$7001,'Per Line'!$C$2:$C$7001,$A280,'Per Line'!$AK$2:$AK$7001,0,'Per Line'!$AL$2:$AL$7001,0))</f>
        <v/>
      </c>
      <c r="S280" s="8">
        <f>IF($AA280="","",R280*Q280)</f>
        <v/>
      </c>
      <c r="T280">
        <f>IF($AA280="","",Settings!$C$6)</f>
        <v/>
      </c>
      <c r="U280" s="8">
        <f>IF($AA280="","",SUMIFS('Per Line'!$T$2:$T$7001,'Per Line'!$C$2:$C$7001,$A280,'Per Line'!$AK$2:$AK$7001,1,'Per Line'!$AL$2:$AL$7001,0))</f>
        <v/>
      </c>
      <c r="V280" s="8">
        <f>IF($AA280="","",U280*T280)</f>
        <v/>
      </c>
      <c r="W280" s="8">
        <f>IF($AA280="","",V280+S280)</f>
        <v/>
      </c>
      <c r="X280" s="8">
        <f>IF($AA280="","",Y280-W280)</f>
        <v/>
      </c>
      <c r="Y280" s="8">
        <f>IF($AA280="","",R280+U280+P280)</f>
        <v/>
      </c>
      <c r="Z280" s="8">
        <f>IF($AA280="","",Y280-W280-N280)</f>
        <v/>
      </c>
      <c r="AA280" s="16">
        <f>IF(ROWS($AA$2:$AA280)&lt;=MAX('Per Line'!$AJ$2:$AJ$7001),MATCH(ROWS($AA$2:$AA280),'Per Line'!$AJ$2:$AJ$7001,0),"")</f>
        <v/>
      </c>
      <c r="AB280">
        <f>IF($AA280="","",C280&amp;"|"&amp;COUNTIF($C$2:$C280,C280))</f>
        <v/>
      </c>
    </row>
    <row r="281">
      <c r="A281">
        <f>IF($AA281="","",INDEX('Per Line'!$C$2:$C$7001,$AA281)&amp;"")</f>
        <v/>
      </c>
      <c r="B281" s="15" t="n"/>
      <c r="C281">
        <f>IF($AA281="","",IF(COUNTIF($I$2:$I$1301,I281)&lt;=Settings!$C$8,I281,I281&amp;" P"&amp;ROUNDUP(COUNTIF($I$2:$I281,I281)/Settings!$C$8,0)))</f>
        <v/>
      </c>
      <c r="D281">
        <f>IF($AA281="","",INDEX('Per Line'!$A$2:$A$7001,$AA281)&amp;"")</f>
        <v/>
      </c>
      <c r="E281">
        <f>IF($AA281="","",INDEX('Per Line'!$B$2:$B$7001,$AA281)&amp;"")</f>
        <v/>
      </c>
      <c r="F281">
        <f>IF($AA281="","",INDEX('Per Line'!$D$2:$D$7001,$AA281)&amp;"")</f>
        <v/>
      </c>
      <c r="G281" s="14">
        <f>IF($AA281="","",INDEX('Per Line'!$E$2:$E$7001,$AA281))</f>
        <v/>
      </c>
      <c r="H281">
        <f>IF($AA281="","",INDEX('Per Line'!$F$2:$F$7001,$AA281)&amp;"")</f>
        <v/>
      </c>
      <c r="I281">
        <f>IF($AA281="","",INDEX('Per Line'!$I$2:$I$7001,$AA281)&amp;"")</f>
        <v/>
      </c>
      <c r="J281">
        <f>IF($AA281="","",INDEX('Per Line'!$H$2:$H$7001,$AA281)&amp;"")</f>
        <v/>
      </c>
      <c r="K281">
        <f>IF($AA281="","",INDEX('Per Line'!$J$2:$J$7001,$AA281)&amp;"")</f>
        <v/>
      </c>
      <c r="L281">
        <f>IF($AA281="","",INDEX('Per Line'!$K$2:$K$7001,$AA281)&amp;"")</f>
        <v/>
      </c>
      <c r="M281">
        <f>IF($AA281="","",INDEX('Per Line'!$L$2:$L$7001,$AA281))</f>
        <v/>
      </c>
      <c r="N281" s="8">
        <f>IF($AA281="","",M281*Y281/100)</f>
        <v/>
      </c>
      <c r="O281">
        <f>IF($AA281="","",INDEX('Per Line'!$U$2:$U$7001,$AA281)&amp;"")</f>
        <v/>
      </c>
      <c r="P281" s="8">
        <f>IF($AA281="","",SUMIFS('Per Line'!$T$2:$T$7001,'Per Line'!$C$2:$C$7001,$A281,'Per Line'!$AL$2:$AL$7001,1))</f>
        <v/>
      </c>
      <c r="Q281">
        <f>IF($AA281="","",Settings!$C$7)</f>
        <v/>
      </c>
      <c r="R281" s="8">
        <f>IF($AA281="","",SUMIFS('Per Line'!$T$2:$T$7001,'Per Line'!$C$2:$C$7001,$A281,'Per Line'!$AK$2:$AK$7001,0,'Per Line'!$AL$2:$AL$7001,0))</f>
        <v/>
      </c>
      <c r="S281" s="8">
        <f>IF($AA281="","",R281*Q281)</f>
        <v/>
      </c>
      <c r="T281">
        <f>IF($AA281="","",Settings!$C$6)</f>
        <v/>
      </c>
      <c r="U281" s="8">
        <f>IF($AA281="","",SUMIFS('Per Line'!$T$2:$T$7001,'Per Line'!$C$2:$C$7001,$A281,'Per Line'!$AK$2:$AK$7001,1,'Per Line'!$AL$2:$AL$7001,0))</f>
        <v/>
      </c>
      <c r="V281" s="8">
        <f>IF($AA281="","",U281*T281)</f>
        <v/>
      </c>
      <c r="W281" s="8">
        <f>IF($AA281="","",V281+S281)</f>
        <v/>
      </c>
      <c r="X281" s="8">
        <f>IF($AA281="","",Y281-W281)</f>
        <v/>
      </c>
      <c r="Y281" s="8">
        <f>IF($AA281="","",R281+U281+P281)</f>
        <v/>
      </c>
      <c r="Z281" s="8">
        <f>IF($AA281="","",Y281-W281-N281)</f>
        <v/>
      </c>
      <c r="AA281" s="16">
        <f>IF(ROWS($AA$2:$AA281)&lt;=MAX('Per Line'!$AJ$2:$AJ$7001),MATCH(ROWS($AA$2:$AA281),'Per Line'!$AJ$2:$AJ$7001,0),"")</f>
        <v/>
      </c>
      <c r="AB281">
        <f>IF($AA281="","",C281&amp;"|"&amp;COUNTIF($C$2:$C281,C281))</f>
        <v/>
      </c>
    </row>
    <row r="282">
      <c r="A282">
        <f>IF($AA282="","",INDEX('Per Line'!$C$2:$C$7001,$AA282)&amp;"")</f>
        <v/>
      </c>
      <c r="B282" s="15" t="n"/>
      <c r="C282">
        <f>IF($AA282="","",IF(COUNTIF($I$2:$I$1301,I282)&lt;=Settings!$C$8,I282,I282&amp;" P"&amp;ROUNDUP(COUNTIF($I$2:$I282,I282)/Settings!$C$8,0)))</f>
        <v/>
      </c>
      <c r="D282">
        <f>IF($AA282="","",INDEX('Per Line'!$A$2:$A$7001,$AA282)&amp;"")</f>
        <v/>
      </c>
      <c r="E282">
        <f>IF($AA282="","",INDEX('Per Line'!$B$2:$B$7001,$AA282)&amp;"")</f>
        <v/>
      </c>
      <c r="F282">
        <f>IF($AA282="","",INDEX('Per Line'!$D$2:$D$7001,$AA282)&amp;"")</f>
        <v/>
      </c>
      <c r="G282" s="14">
        <f>IF($AA282="","",INDEX('Per Line'!$E$2:$E$7001,$AA282))</f>
        <v/>
      </c>
      <c r="H282">
        <f>IF($AA282="","",INDEX('Per Line'!$F$2:$F$7001,$AA282)&amp;"")</f>
        <v/>
      </c>
      <c r="I282">
        <f>IF($AA282="","",INDEX('Per Line'!$I$2:$I$7001,$AA282)&amp;"")</f>
        <v/>
      </c>
      <c r="J282">
        <f>IF($AA282="","",INDEX('Per Line'!$H$2:$H$7001,$AA282)&amp;"")</f>
        <v/>
      </c>
      <c r="K282">
        <f>IF($AA282="","",INDEX('Per Line'!$J$2:$J$7001,$AA282)&amp;"")</f>
        <v/>
      </c>
      <c r="L282">
        <f>IF($AA282="","",INDEX('Per Line'!$K$2:$K$7001,$AA282)&amp;"")</f>
        <v/>
      </c>
      <c r="M282">
        <f>IF($AA282="","",INDEX('Per Line'!$L$2:$L$7001,$AA282))</f>
        <v/>
      </c>
      <c r="N282" s="8">
        <f>IF($AA282="","",M282*Y282/100)</f>
        <v/>
      </c>
      <c r="O282">
        <f>IF($AA282="","",INDEX('Per Line'!$U$2:$U$7001,$AA282)&amp;"")</f>
        <v/>
      </c>
      <c r="P282" s="8">
        <f>IF($AA282="","",SUMIFS('Per Line'!$T$2:$T$7001,'Per Line'!$C$2:$C$7001,$A282,'Per Line'!$AL$2:$AL$7001,1))</f>
        <v/>
      </c>
      <c r="Q282">
        <f>IF($AA282="","",Settings!$C$7)</f>
        <v/>
      </c>
      <c r="R282" s="8">
        <f>IF($AA282="","",SUMIFS('Per Line'!$T$2:$T$7001,'Per Line'!$C$2:$C$7001,$A282,'Per Line'!$AK$2:$AK$7001,0,'Per Line'!$AL$2:$AL$7001,0))</f>
        <v/>
      </c>
      <c r="S282" s="8">
        <f>IF($AA282="","",R282*Q282)</f>
        <v/>
      </c>
      <c r="T282">
        <f>IF($AA282="","",Settings!$C$6)</f>
        <v/>
      </c>
      <c r="U282" s="8">
        <f>IF($AA282="","",SUMIFS('Per Line'!$T$2:$T$7001,'Per Line'!$C$2:$C$7001,$A282,'Per Line'!$AK$2:$AK$7001,1,'Per Line'!$AL$2:$AL$7001,0))</f>
        <v/>
      </c>
      <c r="V282" s="8">
        <f>IF($AA282="","",U282*T282)</f>
        <v/>
      </c>
      <c r="W282" s="8">
        <f>IF($AA282="","",V282+S282)</f>
        <v/>
      </c>
      <c r="X282" s="8">
        <f>IF($AA282="","",Y282-W282)</f>
        <v/>
      </c>
      <c r="Y282" s="8">
        <f>IF($AA282="","",R282+U282+P282)</f>
        <v/>
      </c>
      <c r="Z282" s="8">
        <f>IF($AA282="","",Y282-W282-N282)</f>
        <v/>
      </c>
      <c r="AA282" s="16">
        <f>IF(ROWS($AA$2:$AA282)&lt;=MAX('Per Line'!$AJ$2:$AJ$7001),MATCH(ROWS($AA$2:$AA282),'Per Line'!$AJ$2:$AJ$7001,0),"")</f>
        <v/>
      </c>
      <c r="AB282">
        <f>IF($AA282="","",C282&amp;"|"&amp;COUNTIF($C$2:$C282,C282))</f>
        <v/>
      </c>
    </row>
    <row r="283">
      <c r="A283">
        <f>IF($AA283="","",INDEX('Per Line'!$C$2:$C$7001,$AA283)&amp;"")</f>
        <v/>
      </c>
      <c r="B283" s="15" t="n"/>
      <c r="C283">
        <f>IF($AA283="","",IF(COUNTIF($I$2:$I$1301,I283)&lt;=Settings!$C$8,I283,I283&amp;" P"&amp;ROUNDUP(COUNTIF($I$2:$I283,I283)/Settings!$C$8,0)))</f>
        <v/>
      </c>
      <c r="D283">
        <f>IF($AA283="","",INDEX('Per Line'!$A$2:$A$7001,$AA283)&amp;"")</f>
        <v/>
      </c>
      <c r="E283">
        <f>IF($AA283="","",INDEX('Per Line'!$B$2:$B$7001,$AA283)&amp;"")</f>
        <v/>
      </c>
      <c r="F283">
        <f>IF($AA283="","",INDEX('Per Line'!$D$2:$D$7001,$AA283)&amp;"")</f>
        <v/>
      </c>
      <c r="G283" s="14">
        <f>IF($AA283="","",INDEX('Per Line'!$E$2:$E$7001,$AA283))</f>
        <v/>
      </c>
      <c r="H283">
        <f>IF($AA283="","",INDEX('Per Line'!$F$2:$F$7001,$AA283)&amp;"")</f>
        <v/>
      </c>
      <c r="I283">
        <f>IF($AA283="","",INDEX('Per Line'!$I$2:$I$7001,$AA283)&amp;"")</f>
        <v/>
      </c>
      <c r="J283">
        <f>IF($AA283="","",INDEX('Per Line'!$H$2:$H$7001,$AA283)&amp;"")</f>
        <v/>
      </c>
      <c r="K283">
        <f>IF($AA283="","",INDEX('Per Line'!$J$2:$J$7001,$AA283)&amp;"")</f>
        <v/>
      </c>
      <c r="L283">
        <f>IF($AA283="","",INDEX('Per Line'!$K$2:$K$7001,$AA283)&amp;"")</f>
        <v/>
      </c>
      <c r="M283">
        <f>IF($AA283="","",INDEX('Per Line'!$L$2:$L$7001,$AA283))</f>
        <v/>
      </c>
      <c r="N283" s="8">
        <f>IF($AA283="","",M283*Y283/100)</f>
        <v/>
      </c>
      <c r="O283">
        <f>IF($AA283="","",INDEX('Per Line'!$U$2:$U$7001,$AA283)&amp;"")</f>
        <v/>
      </c>
      <c r="P283" s="8">
        <f>IF($AA283="","",SUMIFS('Per Line'!$T$2:$T$7001,'Per Line'!$C$2:$C$7001,$A283,'Per Line'!$AL$2:$AL$7001,1))</f>
        <v/>
      </c>
      <c r="Q283">
        <f>IF($AA283="","",Settings!$C$7)</f>
        <v/>
      </c>
      <c r="R283" s="8">
        <f>IF($AA283="","",SUMIFS('Per Line'!$T$2:$T$7001,'Per Line'!$C$2:$C$7001,$A283,'Per Line'!$AK$2:$AK$7001,0,'Per Line'!$AL$2:$AL$7001,0))</f>
        <v/>
      </c>
      <c r="S283" s="8">
        <f>IF($AA283="","",R283*Q283)</f>
        <v/>
      </c>
      <c r="T283">
        <f>IF($AA283="","",Settings!$C$6)</f>
        <v/>
      </c>
      <c r="U283" s="8">
        <f>IF($AA283="","",SUMIFS('Per Line'!$T$2:$T$7001,'Per Line'!$C$2:$C$7001,$A283,'Per Line'!$AK$2:$AK$7001,1,'Per Line'!$AL$2:$AL$7001,0))</f>
        <v/>
      </c>
      <c r="V283" s="8">
        <f>IF($AA283="","",U283*T283)</f>
        <v/>
      </c>
      <c r="W283" s="8">
        <f>IF($AA283="","",V283+S283)</f>
        <v/>
      </c>
      <c r="X283" s="8">
        <f>IF($AA283="","",Y283-W283)</f>
        <v/>
      </c>
      <c r="Y283" s="8">
        <f>IF($AA283="","",R283+U283+P283)</f>
        <v/>
      </c>
      <c r="Z283" s="8">
        <f>IF($AA283="","",Y283-W283-N283)</f>
        <v/>
      </c>
      <c r="AA283" s="16">
        <f>IF(ROWS($AA$2:$AA283)&lt;=MAX('Per Line'!$AJ$2:$AJ$7001),MATCH(ROWS($AA$2:$AA283),'Per Line'!$AJ$2:$AJ$7001,0),"")</f>
        <v/>
      </c>
      <c r="AB283">
        <f>IF($AA283="","",C283&amp;"|"&amp;COUNTIF($C$2:$C283,C283))</f>
        <v/>
      </c>
    </row>
    <row r="284">
      <c r="A284">
        <f>IF($AA284="","",INDEX('Per Line'!$C$2:$C$7001,$AA284)&amp;"")</f>
        <v/>
      </c>
      <c r="B284" s="15" t="n"/>
      <c r="C284">
        <f>IF($AA284="","",IF(COUNTIF($I$2:$I$1301,I284)&lt;=Settings!$C$8,I284,I284&amp;" P"&amp;ROUNDUP(COUNTIF($I$2:$I284,I284)/Settings!$C$8,0)))</f>
        <v/>
      </c>
      <c r="D284">
        <f>IF($AA284="","",INDEX('Per Line'!$A$2:$A$7001,$AA284)&amp;"")</f>
        <v/>
      </c>
      <c r="E284">
        <f>IF($AA284="","",INDEX('Per Line'!$B$2:$B$7001,$AA284)&amp;"")</f>
        <v/>
      </c>
      <c r="F284">
        <f>IF($AA284="","",INDEX('Per Line'!$D$2:$D$7001,$AA284)&amp;"")</f>
        <v/>
      </c>
      <c r="G284" s="14">
        <f>IF($AA284="","",INDEX('Per Line'!$E$2:$E$7001,$AA284))</f>
        <v/>
      </c>
      <c r="H284">
        <f>IF($AA284="","",INDEX('Per Line'!$F$2:$F$7001,$AA284)&amp;"")</f>
        <v/>
      </c>
      <c r="I284">
        <f>IF($AA284="","",INDEX('Per Line'!$I$2:$I$7001,$AA284)&amp;"")</f>
        <v/>
      </c>
      <c r="J284">
        <f>IF($AA284="","",INDEX('Per Line'!$H$2:$H$7001,$AA284)&amp;"")</f>
        <v/>
      </c>
      <c r="K284">
        <f>IF($AA284="","",INDEX('Per Line'!$J$2:$J$7001,$AA284)&amp;"")</f>
        <v/>
      </c>
      <c r="L284">
        <f>IF($AA284="","",INDEX('Per Line'!$K$2:$K$7001,$AA284)&amp;"")</f>
        <v/>
      </c>
      <c r="M284">
        <f>IF($AA284="","",INDEX('Per Line'!$L$2:$L$7001,$AA284))</f>
        <v/>
      </c>
      <c r="N284" s="8">
        <f>IF($AA284="","",M284*Y284/100)</f>
        <v/>
      </c>
      <c r="O284">
        <f>IF($AA284="","",INDEX('Per Line'!$U$2:$U$7001,$AA284)&amp;"")</f>
        <v/>
      </c>
      <c r="P284" s="8">
        <f>IF($AA284="","",SUMIFS('Per Line'!$T$2:$T$7001,'Per Line'!$C$2:$C$7001,$A284,'Per Line'!$AL$2:$AL$7001,1))</f>
        <v/>
      </c>
      <c r="Q284">
        <f>IF($AA284="","",Settings!$C$7)</f>
        <v/>
      </c>
      <c r="R284" s="8">
        <f>IF($AA284="","",SUMIFS('Per Line'!$T$2:$T$7001,'Per Line'!$C$2:$C$7001,$A284,'Per Line'!$AK$2:$AK$7001,0,'Per Line'!$AL$2:$AL$7001,0))</f>
        <v/>
      </c>
      <c r="S284" s="8">
        <f>IF($AA284="","",R284*Q284)</f>
        <v/>
      </c>
      <c r="T284">
        <f>IF($AA284="","",Settings!$C$6)</f>
        <v/>
      </c>
      <c r="U284" s="8">
        <f>IF($AA284="","",SUMIFS('Per Line'!$T$2:$T$7001,'Per Line'!$C$2:$C$7001,$A284,'Per Line'!$AK$2:$AK$7001,1,'Per Line'!$AL$2:$AL$7001,0))</f>
        <v/>
      </c>
      <c r="V284" s="8">
        <f>IF($AA284="","",U284*T284)</f>
        <v/>
      </c>
      <c r="W284" s="8">
        <f>IF($AA284="","",V284+S284)</f>
        <v/>
      </c>
      <c r="X284" s="8">
        <f>IF($AA284="","",Y284-W284)</f>
        <v/>
      </c>
      <c r="Y284" s="8">
        <f>IF($AA284="","",R284+U284+P284)</f>
        <v/>
      </c>
      <c r="Z284" s="8">
        <f>IF($AA284="","",Y284-W284-N284)</f>
        <v/>
      </c>
      <c r="AA284" s="16">
        <f>IF(ROWS($AA$2:$AA284)&lt;=MAX('Per Line'!$AJ$2:$AJ$7001),MATCH(ROWS($AA$2:$AA284),'Per Line'!$AJ$2:$AJ$7001,0),"")</f>
        <v/>
      </c>
      <c r="AB284">
        <f>IF($AA284="","",C284&amp;"|"&amp;COUNTIF($C$2:$C284,C284))</f>
        <v/>
      </c>
    </row>
    <row r="285">
      <c r="A285">
        <f>IF($AA285="","",INDEX('Per Line'!$C$2:$C$7001,$AA285)&amp;"")</f>
        <v/>
      </c>
      <c r="B285" s="15" t="n"/>
      <c r="C285">
        <f>IF($AA285="","",IF(COUNTIF($I$2:$I$1301,I285)&lt;=Settings!$C$8,I285,I285&amp;" P"&amp;ROUNDUP(COUNTIF($I$2:$I285,I285)/Settings!$C$8,0)))</f>
        <v/>
      </c>
      <c r="D285">
        <f>IF($AA285="","",INDEX('Per Line'!$A$2:$A$7001,$AA285)&amp;"")</f>
        <v/>
      </c>
      <c r="E285">
        <f>IF($AA285="","",INDEX('Per Line'!$B$2:$B$7001,$AA285)&amp;"")</f>
        <v/>
      </c>
      <c r="F285">
        <f>IF($AA285="","",INDEX('Per Line'!$D$2:$D$7001,$AA285)&amp;"")</f>
        <v/>
      </c>
      <c r="G285" s="14">
        <f>IF($AA285="","",INDEX('Per Line'!$E$2:$E$7001,$AA285))</f>
        <v/>
      </c>
      <c r="H285">
        <f>IF($AA285="","",INDEX('Per Line'!$F$2:$F$7001,$AA285)&amp;"")</f>
        <v/>
      </c>
      <c r="I285">
        <f>IF($AA285="","",INDEX('Per Line'!$I$2:$I$7001,$AA285)&amp;"")</f>
        <v/>
      </c>
      <c r="J285">
        <f>IF($AA285="","",INDEX('Per Line'!$H$2:$H$7001,$AA285)&amp;"")</f>
        <v/>
      </c>
      <c r="K285">
        <f>IF($AA285="","",INDEX('Per Line'!$J$2:$J$7001,$AA285)&amp;"")</f>
        <v/>
      </c>
      <c r="L285">
        <f>IF($AA285="","",INDEX('Per Line'!$K$2:$K$7001,$AA285)&amp;"")</f>
        <v/>
      </c>
      <c r="M285">
        <f>IF($AA285="","",INDEX('Per Line'!$L$2:$L$7001,$AA285))</f>
        <v/>
      </c>
      <c r="N285" s="8">
        <f>IF($AA285="","",M285*Y285/100)</f>
        <v/>
      </c>
      <c r="O285">
        <f>IF($AA285="","",INDEX('Per Line'!$U$2:$U$7001,$AA285)&amp;"")</f>
        <v/>
      </c>
      <c r="P285" s="8">
        <f>IF($AA285="","",SUMIFS('Per Line'!$T$2:$T$7001,'Per Line'!$C$2:$C$7001,$A285,'Per Line'!$AL$2:$AL$7001,1))</f>
        <v/>
      </c>
      <c r="Q285">
        <f>IF($AA285="","",Settings!$C$7)</f>
        <v/>
      </c>
      <c r="R285" s="8">
        <f>IF($AA285="","",SUMIFS('Per Line'!$T$2:$T$7001,'Per Line'!$C$2:$C$7001,$A285,'Per Line'!$AK$2:$AK$7001,0,'Per Line'!$AL$2:$AL$7001,0))</f>
        <v/>
      </c>
      <c r="S285" s="8">
        <f>IF($AA285="","",R285*Q285)</f>
        <v/>
      </c>
      <c r="T285">
        <f>IF($AA285="","",Settings!$C$6)</f>
        <v/>
      </c>
      <c r="U285" s="8">
        <f>IF($AA285="","",SUMIFS('Per Line'!$T$2:$T$7001,'Per Line'!$C$2:$C$7001,$A285,'Per Line'!$AK$2:$AK$7001,1,'Per Line'!$AL$2:$AL$7001,0))</f>
        <v/>
      </c>
      <c r="V285" s="8">
        <f>IF($AA285="","",U285*T285)</f>
        <v/>
      </c>
      <c r="W285" s="8">
        <f>IF($AA285="","",V285+S285)</f>
        <v/>
      </c>
      <c r="X285" s="8">
        <f>IF($AA285="","",Y285-W285)</f>
        <v/>
      </c>
      <c r="Y285" s="8">
        <f>IF($AA285="","",R285+U285+P285)</f>
        <v/>
      </c>
      <c r="Z285" s="8">
        <f>IF($AA285="","",Y285-W285-N285)</f>
        <v/>
      </c>
      <c r="AA285" s="16">
        <f>IF(ROWS($AA$2:$AA285)&lt;=MAX('Per Line'!$AJ$2:$AJ$7001),MATCH(ROWS($AA$2:$AA285),'Per Line'!$AJ$2:$AJ$7001,0),"")</f>
        <v/>
      </c>
      <c r="AB285">
        <f>IF($AA285="","",C285&amp;"|"&amp;COUNTIF($C$2:$C285,C285))</f>
        <v/>
      </c>
    </row>
    <row r="286">
      <c r="A286">
        <f>IF($AA286="","",INDEX('Per Line'!$C$2:$C$7001,$AA286)&amp;"")</f>
        <v/>
      </c>
      <c r="B286" s="15" t="n"/>
      <c r="C286">
        <f>IF($AA286="","",IF(COUNTIF($I$2:$I$1301,I286)&lt;=Settings!$C$8,I286,I286&amp;" P"&amp;ROUNDUP(COUNTIF($I$2:$I286,I286)/Settings!$C$8,0)))</f>
        <v/>
      </c>
      <c r="D286">
        <f>IF($AA286="","",INDEX('Per Line'!$A$2:$A$7001,$AA286)&amp;"")</f>
        <v/>
      </c>
      <c r="E286">
        <f>IF($AA286="","",INDEX('Per Line'!$B$2:$B$7001,$AA286)&amp;"")</f>
        <v/>
      </c>
      <c r="F286">
        <f>IF($AA286="","",INDEX('Per Line'!$D$2:$D$7001,$AA286)&amp;"")</f>
        <v/>
      </c>
      <c r="G286" s="14">
        <f>IF($AA286="","",INDEX('Per Line'!$E$2:$E$7001,$AA286))</f>
        <v/>
      </c>
      <c r="H286">
        <f>IF($AA286="","",INDEX('Per Line'!$F$2:$F$7001,$AA286)&amp;"")</f>
        <v/>
      </c>
      <c r="I286">
        <f>IF($AA286="","",INDEX('Per Line'!$I$2:$I$7001,$AA286)&amp;"")</f>
        <v/>
      </c>
      <c r="J286">
        <f>IF($AA286="","",INDEX('Per Line'!$H$2:$H$7001,$AA286)&amp;"")</f>
        <v/>
      </c>
      <c r="K286">
        <f>IF($AA286="","",INDEX('Per Line'!$J$2:$J$7001,$AA286)&amp;"")</f>
        <v/>
      </c>
      <c r="L286">
        <f>IF($AA286="","",INDEX('Per Line'!$K$2:$K$7001,$AA286)&amp;"")</f>
        <v/>
      </c>
      <c r="M286">
        <f>IF($AA286="","",INDEX('Per Line'!$L$2:$L$7001,$AA286))</f>
        <v/>
      </c>
      <c r="N286" s="8">
        <f>IF($AA286="","",M286*Y286/100)</f>
        <v/>
      </c>
      <c r="O286">
        <f>IF($AA286="","",INDEX('Per Line'!$U$2:$U$7001,$AA286)&amp;"")</f>
        <v/>
      </c>
      <c r="P286" s="8">
        <f>IF($AA286="","",SUMIFS('Per Line'!$T$2:$T$7001,'Per Line'!$C$2:$C$7001,$A286,'Per Line'!$AL$2:$AL$7001,1))</f>
        <v/>
      </c>
      <c r="Q286">
        <f>IF($AA286="","",Settings!$C$7)</f>
        <v/>
      </c>
      <c r="R286" s="8">
        <f>IF($AA286="","",SUMIFS('Per Line'!$T$2:$T$7001,'Per Line'!$C$2:$C$7001,$A286,'Per Line'!$AK$2:$AK$7001,0,'Per Line'!$AL$2:$AL$7001,0))</f>
        <v/>
      </c>
      <c r="S286" s="8">
        <f>IF($AA286="","",R286*Q286)</f>
        <v/>
      </c>
      <c r="T286">
        <f>IF($AA286="","",Settings!$C$6)</f>
        <v/>
      </c>
      <c r="U286" s="8">
        <f>IF($AA286="","",SUMIFS('Per Line'!$T$2:$T$7001,'Per Line'!$C$2:$C$7001,$A286,'Per Line'!$AK$2:$AK$7001,1,'Per Line'!$AL$2:$AL$7001,0))</f>
        <v/>
      </c>
      <c r="V286" s="8">
        <f>IF($AA286="","",U286*T286)</f>
        <v/>
      </c>
      <c r="W286" s="8">
        <f>IF($AA286="","",V286+S286)</f>
        <v/>
      </c>
      <c r="X286" s="8">
        <f>IF($AA286="","",Y286-W286)</f>
        <v/>
      </c>
      <c r="Y286" s="8">
        <f>IF($AA286="","",R286+U286+P286)</f>
        <v/>
      </c>
      <c r="Z286" s="8">
        <f>IF($AA286="","",Y286-W286-N286)</f>
        <v/>
      </c>
      <c r="AA286" s="16">
        <f>IF(ROWS($AA$2:$AA286)&lt;=MAX('Per Line'!$AJ$2:$AJ$7001),MATCH(ROWS($AA$2:$AA286),'Per Line'!$AJ$2:$AJ$7001,0),"")</f>
        <v/>
      </c>
      <c r="AB286">
        <f>IF($AA286="","",C286&amp;"|"&amp;COUNTIF($C$2:$C286,C286))</f>
        <v/>
      </c>
    </row>
    <row r="287">
      <c r="A287">
        <f>IF($AA287="","",INDEX('Per Line'!$C$2:$C$7001,$AA287)&amp;"")</f>
        <v/>
      </c>
      <c r="B287" s="15" t="n"/>
      <c r="C287">
        <f>IF($AA287="","",IF(COUNTIF($I$2:$I$1301,I287)&lt;=Settings!$C$8,I287,I287&amp;" P"&amp;ROUNDUP(COUNTIF($I$2:$I287,I287)/Settings!$C$8,0)))</f>
        <v/>
      </c>
      <c r="D287">
        <f>IF($AA287="","",INDEX('Per Line'!$A$2:$A$7001,$AA287)&amp;"")</f>
        <v/>
      </c>
      <c r="E287">
        <f>IF($AA287="","",INDEX('Per Line'!$B$2:$B$7001,$AA287)&amp;"")</f>
        <v/>
      </c>
      <c r="F287">
        <f>IF($AA287="","",INDEX('Per Line'!$D$2:$D$7001,$AA287)&amp;"")</f>
        <v/>
      </c>
      <c r="G287" s="14">
        <f>IF($AA287="","",INDEX('Per Line'!$E$2:$E$7001,$AA287))</f>
        <v/>
      </c>
      <c r="H287">
        <f>IF($AA287="","",INDEX('Per Line'!$F$2:$F$7001,$AA287)&amp;"")</f>
        <v/>
      </c>
      <c r="I287">
        <f>IF($AA287="","",INDEX('Per Line'!$I$2:$I$7001,$AA287)&amp;"")</f>
        <v/>
      </c>
      <c r="J287">
        <f>IF($AA287="","",INDEX('Per Line'!$H$2:$H$7001,$AA287)&amp;"")</f>
        <v/>
      </c>
      <c r="K287">
        <f>IF($AA287="","",INDEX('Per Line'!$J$2:$J$7001,$AA287)&amp;"")</f>
        <v/>
      </c>
      <c r="L287">
        <f>IF($AA287="","",INDEX('Per Line'!$K$2:$K$7001,$AA287)&amp;"")</f>
        <v/>
      </c>
      <c r="M287">
        <f>IF($AA287="","",INDEX('Per Line'!$L$2:$L$7001,$AA287))</f>
        <v/>
      </c>
      <c r="N287" s="8">
        <f>IF($AA287="","",M287*Y287/100)</f>
        <v/>
      </c>
      <c r="O287">
        <f>IF($AA287="","",INDEX('Per Line'!$U$2:$U$7001,$AA287)&amp;"")</f>
        <v/>
      </c>
      <c r="P287" s="8">
        <f>IF($AA287="","",SUMIFS('Per Line'!$T$2:$T$7001,'Per Line'!$C$2:$C$7001,$A287,'Per Line'!$AL$2:$AL$7001,1))</f>
        <v/>
      </c>
      <c r="Q287">
        <f>IF($AA287="","",Settings!$C$7)</f>
        <v/>
      </c>
      <c r="R287" s="8">
        <f>IF($AA287="","",SUMIFS('Per Line'!$T$2:$T$7001,'Per Line'!$C$2:$C$7001,$A287,'Per Line'!$AK$2:$AK$7001,0,'Per Line'!$AL$2:$AL$7001,0))</f>
        <v/>
      </c>
      <c r="S287" s="8">
        <f>IF($AA287="","",R287*Q287)</f>
        <v/>
      </c>
      <c r="T287">
        <f>IF($AA287="","",Settings!$C$6)</f>
        <v/>
      </c>
      <c r="U287" s="8">
        <f>IF($AA287="","",SUMIFS('Per Line'!$T$2:$T$7001,'Per Line'!$C$2:$C$7001,$A287,'Per Line'!$AK$2:$AK$7001,1,'Per Line'!$AL$2:$AL$7001,0))</f>
        <v/>
      </c>
      <c r="V287" s="8">
        <f>IF($AA287="","",U287*T287)</f>
        <v/>
      </c>
      <c r="W287" s="8">
        <f>IF($AA287="","",V287+S287)</f>
        <v/>
      </c>
      <c r="X287" s="8">
        <f>IF($AA287="","",Y287-W287)</f>
        <v/>
      </c>
      <c r="Y287" s="8">
        <f>IF($AA287="","",R287+U287+P287)</f>
        <v/>
      </c>
      <c r="Z287" s="8">
        <f>IF($AA287="","",Y287-W287-N287)</f>
        <v/>
      </c>
      <c r="AA287" s="16">
        <f>IF(ROWS($AA$2:$AA287)&lt;=MAX('Per Line'!$AJ$2:$AJ$7001),MATCH(ROWS($AA$2:$AA287),'Per Line'!$AJ$2:$AJ$7001,0),"")</f>
        <v/>
      </c>
      <c r="AB287">
        <f>IF($AA287="","",C287&amp;"|"&amp;COUNTIF($C$2:$C287,C287))</f>
        <v/>
      </c>
    </row>
    <row r="288">
      <c r="A288">
        <f>IF($AA288="","",INDEX('Per Line'!$C$2:$C$7001,$AA288)&amp;"")</f>
        <v/>
      </c>
      <c r="B288" s="15" t="n"/>
      <c r="C288">
        <f>IF($AA288="","",IF(COUNTIF($I$2:$I$1301,I288)&lt;=Settings!$C$8,I288,I288&amp;" P"&amp;ROUNDUP(COUNTIF($I$2:$I288,I288)/Settings!$C$8,0)))</f>
        <v/>
      </c>
      <c r="D288">
        <f>IF($AA288="","",INDEX('Per Line'!$A$2:$A$7001,$AA288)&amp;"")</f>
        <v/>
      </c>
      <c r="E288">
        <f>IF($AA288="","",INDEX('Per Line'!$B$2:$B$7001,$AA288)&amp;"")</f>
        <v/>
      </c>
      <c r="F288">
        <f>IF($AA288="","",INDEX('Per Line'!$D$2:$D$7001,$AA288)&amp;"")</f>
        <v/>
      </c>
      <c r="G288" s="14">
        <f>IF($AA288="","",INDEX('Per Line'!$E$2:$E$7001,$AA288))</f>
        <v/>
      </c>
      <c r="H288">
        <f>IF($AA288="","",INDEX('Per Line'!$F$2:$F$7001,$AA288)&amp;"")</f>
        <v/>
      </c>
      <c r="I288">
        <f>IF($AA288="","",INDEX('Per Line'!$I$2:$I$7001,$AA288)&amp;"")</f>
        <v/>
      </c>
      <c r="J288">
        <f>IF($AA288="","",INDEX('Per Line'!$H$2:$H$7001,$AA288)&amp;"")</f>
        <v/>
      </c>
      <c r="K288">
        <f>IF($AA288="","",INDEX('Per Line'!$J$2:$J$7001,$AA288)&amp;"")</f>
        <v/>
      </c>
      <c r="L288">
        <f>IF($AA288="","",INDEX('Per Line'!$K$2:$K$7001,$AA288)&amp;"")</f>
        <v/>
      </c>
      <c r="M288">
        <f>IF($AA288="","",INDEX('Per Line'!$L$2:$L$7001,$AA288))</f>
        <v/>
      </c>
      <c r="N288" s="8">
        <f>IF($AA288="","",M288*Y288/100)</f>
        <v/>
      </c>
      <c r="O288">
        <f>IF($AA288="","",INDEX('Per Line'!$U$2:$U$7001,$AA288)&amp;"")</f>
        <v/>
      </c>
      <c r="P288" s="8">
        <f>IF($AA288="","",SUMIFS('Per Line'!$T$2:$T$7001,'Per Line'!$C$2:$C$7001,$A288,'Per Line'!$AL$2:$AL$7001,1))</f>
        <v/>
      </c>
      <c r="Q288">
        <f>IF($AA288="","",Settings!$C$7)</f>
        <v/>
      </c>
      <c r="R288" s="8">
        <f>IF($AA288="","",SUMIFS('Per Line'!$T$2:$T$7001,'Per Line'!$C$2:$C$7001,$A288,'Per Line'!$AK$2:$AK$7001,0,'Per Line'!$AL$2:$AL$7001,0))</f>
        <v/>
      </c>
      <c r="S288" s="8">
        <f>IF($AA288="","",R288*Q288)</f>
        <v/>
      </c>
      <c r="T288">
        <f>IF($AA288="","",Settings!$C$6)</f>
        <v/>
      </c>
      <c r="U288" s="8">
        <f>IF($AA288="","",SUMIFS('Per Line'!$T$2:$T$7001,'Per Line'!$C$2:$C$7001,$A288,'Per Line'!$AK$2:$AK$7001,1,'Per Line'!$AL$2:$AL$7001,0))</f>
        <v/>
      </c>
      <c r="V288" s="8">
        <f>IF($AA288="","",U288*T288)</f>
        <v/>
      </c>
      <c r="W288" s="8">
        <f>IF($AA288="","",V288+S288)</f>
        <v/>
      </c>
      <c r="X288" s="8">
        <f>IF($AA288="","",Y288-W288)</f>
        <v/>
      </c>
      <c r="Y288" s="8">
        <f>IF($AA288="","",R288+U288+P288)</f>
        <v/>
      </c>
      <c r="Z288" s="8">
        <f>IF($AA288="","",Y288-W288-N288)</f>
        <v/>
      </c>
      <c r="AA288" s="16">
        <f>IF(ROWS($AA$2:$AA288)&lt;=MAX('Per Line'!$AJ$2:$AJ$7001),MATCH(ROWS($AA$2:$AA288),'Per Line'!$AJ$2:$AJ$7001,0),"")</f>
        <v/>
      </c>
      <c r="AB288">
        <f>IF($AA288="","",C288&amp;"|"&amp;COUNTIF($C$2:$C288,C288))</f>
        <v/>
      </c>
    </row>
    <row r="289">
      <c r="A289">
        <f>IF($AA289="","",INDEX('Per Line'!$C$2:$C$7001,$AA289)&amp;"")</f>
        <v/>
      </c>
      <c r="B289" s="15" t="n"/>
      <c r="C289">
        <f>IF($AA289="","",IF(COUNTIF($I$2:$I$1301,I289)&lt;=Settings!$C$8,I289,I289&amp;" P"&amp;ROUNDUP(COUNTIF($I$2:$I289,I289)/Settings!$C$8,0)))</f>
        <v/>
      </c>
      <c r="D289">
        <f>IF($AA289="","",INDEX('Per Line'!$A$2:$A$7001,$AA289)&amp;"")</f>
        <v/>
      </c>
      <c r="E289">
        <f>IF($AA289="","",INDEX('Per Line'!$B$2:$B$7001,$AA289)&amp;"")</f>
        <v/>
      </c>
      <c r="F289">
        <f>IF($AA289="","",INDEX('Per Line'!$D$2:$D$7001,$AA289)&amp;"")</f>
        <v/>
      </c>
      <c r="G289" s="14">
        <f>IF($AA289="","",INDEX('Per Line'!$E$2:$E$7001,$AA289))</f>
        <v/>
      </c>
      <c r="H289">
        <f>IF($AA289="","",INDEX('Per Line'!$F$2:$F$7001,$AA289)&amp;"")</f>
        <v/>
      </c>
      <c r="I289">
        <f>IF($AA289="","",INDEX('Per Line'!$I$2:$I$7001,$AA289)&amp;"")</f>
        <v/>
      </c>
      <c r="J289">
        <f>IF($AA289="","",INDEX('Per Line'!$H$2:$H$7001,$AA289)&amp;"")</f>
        <v/>
      </c>
      <c r="K289">
        <f>IF($AA289="","",INDEX('Per Line'!$J$2:$J$7001,$AA289)&amp;"")</f>
        <v/>
      </c>
      <c r="L289">
        <f>IF($AA289="","",INDEX('Per Line'!$K$2:$K$7001,$AA289)&amp;"")</f>
        <v/>
      </c>
      <c r="M289">
        <f>IF($AA289="","",INDEX('Per Line'!$L$2:$L$7001,$AA289))</f>
        <v/>
      </c>
      <c r="N289" s="8">
        <f>IF($AA289="","",M289*Y289/100)</f>
        <v/>
      </c>
      <c r="O289">
        <f>IF($AA289="","",INDEX('Per Line'!$U$2:$U$7001,$AA289)&amp;"")</f>
        <v/>
      </c>
      <c r="P289" s="8">
        <f>IF($AA289="","",SUMIFS('Per Line'!$T$2:$T$7001,'Per Line'!$C$2:$C$7001,$A289,'Per Line'!$AL$2:$AL$7001,1))</f>
        <v/>
      </c>
      <c r="Q289">
        <f>IF($AA289="","",Settings!$C$7)</f>
        <v/>
      </c>
      <c r="R289" s="8">
        <f>IF($AA289="","",SUMIFS('Per Line'!$T$2:$T$7001,'Per Line'!$C$2:$C$7001,$A289,'Per Line'!$AK$2:$AK$7001,0,'Per Line'!$AL$2:$AL$7001,0))</f>
        <v/>
      </c>
      <c r="S289" s="8">
        <f>IF($AA289="","",R289*Q289)</f>
        <v/>
      </c>
      <c r="T289">
        <f>IF($AA289="","",Settings!$C$6)</f>
        <v/>
      </c>
      <c r="U289" s="8">
        <f>IF($AA289="","",SUMIFS('Per Line'!$T$2:$T$7001,'Per Line'!$C$2:$C$7001,$A289,'Per Line'!$AK$2:$AK$7001,1,'Per Line'!$AL$2:$AL$7001,0))</f>
        <v/>
      </c>
      <c r="V289" s="8">
        <f>IF($AA289="","",U289*T289)</f>
        <v/>
      </c>
      <c r="W289" s="8">
        <f>IF($AA289="","",V289+S289)</f>
        <v/>
      </c>
      <c r="X289" s="8">
        <f>IF($AA289="","",Y289-W289)</f>
        <v/>
      </c>
      <c r="Y289" s="8">
        <f>IF($AA289="","",R289+U289+P289)</f>
        <v/>
      </c>
      <c r="Z289" s="8">
        <f>IF($AA289="","",Y289-W289-N289)</f>
        <v/>
      </c>
      <c r="AA289" s="16">
        <f>IF(ROWS($AA$2:$AA289)&lt;=MAX('Per Line'!$AJ$2:$AJ$7001),MATCH(ROWS($AA$2:$AA289),'Per Line'!$AJ$2:$AJ$7001,0),"")</f>
        <v/>
      </c>
      <c r="AB289">
        <f>IF($AA289="","",C289&amp;"|"&amp;COUNTIF($C$2:$C289,C289))</f>
        <v/>
      </c>
    </row>
    <row r="290">
      <c r="A290">
        <f>IF($AA290="","",INDEX('Per Line'!$C$2:$C$7001,$AA290)&amp;"")</f>
        <v/>
      </c>
      <c r="B290" s="15" t="n"/>
      <c r="C290">
        <f>IF($AA290="","",IF(COUNTIF($I$2:$I$1301,I290)&lt;=Settings!$C$8,I290,I290&amp;" P"&amp;ROUNDUP(COUNTIF($I$2:$I290,I290)/Settings!$C$8,0)))</f>
        <v/>
      </c>
      <c r="D290">
        <f>IF($AA290="","",INDEX('Per Line'!$A$2:$A$7001,$AA290)&amp;"")</f>
        <v/>
      </c>
      <c r="E290">
        <f>IF($AA290="","",INDEX('Per Line'!$B$2:$B$7001,$AA290)&amp;"")</f>
        <v/>
      </c>
      <c r="F290">
        <f>IF($AA290="","",INDEX('Per Line'!$D$2:$D$7001,$AA290)&amp;"")</f>
        <v/>
      </c>
      <c r="G290" s="14">
        <f>IF($AA290="","",INDEX('Per Line'!$E$2:$E$7001,$AA290))</f>
        <v/>
      </c>
      <c r="H290">
        <f>IF($AA290="","",INDEX('Per Line'!$F$2:$F$7001,$AA290)&amp;"")</f>
        <v/>
      </c>
      <c r="I290">
        <f>IF($AA290="","",INDEX('Per Line'!$I$2:$I$7001,$AA290)&amp;"")</f>
        <v/>
      </c>
      <c r="J290">
        <f>IF($AA290="","",INDEX('Per Line'!$H$2:$H$7001,$AA290)&amp;"")</f>
        <v/>
      </c>
      <c r="K290">
        <f>IF($AA290="","",INDEX('Per Line'!$J$2:$J$7001,$AA290)&amp;"")</f>
        <v/>
      </c>
      <c r="L290">
        <f>IF($AA290="","",INDEX('Per Line'!$K$2:$K$7001,$AA290)&amp;"")</f>
        <v/>
      </c>
      <c r="M290">
        <f>IF($AA290="","",INDEX('Per Line'!$L$2:$L$7001,$AA290))</f>
        <v/>
      </c>
      <c r="N290" s="8">
        <f>IF($AA290="","",M290*Y290/100)</f>
        <v/>
      </c>
      <c r="O290">
        <f>IF($AA290="","",INDEX('Per Line'!$U$2:$U$7001,$AA290)&amp;"")</f>
        <v/>
      </c>
      <c r="P290" s="8">
        <f>IF($AA290="","",SUMIFS('Per Line'!$T$2:$T$7001,'Per Line'!$C$2:$C$7001,$A290,'Per Line'!$AL$2:$AL$7001,1))</f>
        <v/>
      </c>
      <c r="Q290">
        <f>IF($AA290="","",Settings!$C$7)</f>
        <v/>
      </c>
      <c r="R290" s="8">
        <f>IF($AA290="","",SUMIFS('Per Line'!$T$2:$T$7001,'Per Line'!$C$2:$C$7001,$A290,'Per Line'!$AK$2:$AK$7001,0,'Per Line'!$AL$2:$AL$7001,0))</f>
        <v/>
      </c>
      <c r="S290" s="8">
        <f>IF($AA290="","",R290*Q290)</f>
        <v/>
      </c>
      <c r="T290">
        <f>IF($AA290="","",Settings!$C$6)</f>
        <v/>
      </c>
      <c r="U290" s="8">
        <f>IF($AA290="","",SUMIFS('Per Line'!$T$2:$T$7001,'Per Line'!$C$2:$C$7001,$A290,'Per Line'!$AK$2:$AK$7001,1,'Per Line'!$AL$2:$AL$7001,0))</f>
        <v/>
      </c>
      <c r="V290" s="8">
        <f>IF($AA290="","",U290*T290)</f>
        <v/>
      </c>
      <c r="W290" s="8">
        <f>IF($AA290="","",V290+S290)</f>
        <v/>
      </c>
      <c r="X290" s="8">
        <f>IF($AA290="","",Y290-W290)</f>
        <v/>
      </c>
      <c r="Y290" s="8">
        <f>IF($AA290="","",R290+U290+P290)</f>
        <v/>
      </c>
      <c r="Z290" s="8">
        <f>IF($AA290="","",Y290-W290-N290)</f>
        <v/>
      </c>
      <c r="AA290" s="16">
        <f>IF(ROWS($AA$2:$AA290)&lt;=MAX('Per Line'!$AJ$2:$AJ$7001),MATCH(ROWS($AA$2:$AA290),'Per Line'!$AJ$2:$AJ$7001,0),"")</f>
        <v/>
      </c>
      <c r="AB290">
        <f>IF($AA290="","",C290&amp;"|"&amp;COUNTIF($C$2:$C290,C290))</f>
        <v/>
      </c>
    </row>
    <row r="291">
      <c r="A291">
        <f>IF($AA291="","",INDEX('Per Line'!$C$2:$C$7001,$AA291)&amp;"")</f>
        <v/>
      </c>
      <c r="B291" s="15" t="n"/>
      <c r="C291">
        <f>IF($AA291="","",IF(COUNTIF($I$2:$I$1301,I291)&lt;=Settings!$C$8,I291,I291&amp;" P"&amp;ROUNDUP(COUNTIF($I$2:$I291,I291)/Settings!$C$8,0)))</f>
        <v/>
      </c>
      <c r="D291">
        <f>IF($AA291="","",INDEX('Per Line'!$A$2:$A$7001,$AA291)&amp;"")</f>
        <v/>
      </c>
      <c r="E291">
        <f>IF($AA291="","",INDEX('Per Line'!$B$2:$B$7001,$AA291)&amp;"")</f>
        <v/>
      </c>
      <c r="F291">
        <f>IF($AA291="","",INDEX('Per Line'!$D$2:$D$7001,$AA291)&amp;"")</f>
        <v/>
      </c>
      <c r="G291" s="14">
        <f>IF($AA291="","",INDEX('Per Line'!$E$2:$E$7001,$AA291))</f>
        <v/>
      </c>
      <c r="H291">
        <f>IF($AA291="","",INDEX('Per Line'!$F$2:$F$7001,$AA291)&amp;"")</f>
        <v/>
      </c>
      <c r="I291">
        <f>IF($AA291="","",INDEX('Per Line'!$I$2:$I$7001,$AA291)&amp;"")</f>
        <v/>
      </c>
      <c r="J291">
        <f>IF($AA291="","",INDEX('Per Line'!$H$2:$H$7001,$AA291)&amp;"")</f>
        <v/>
      </c>
      <c r="K291">
        <f>IF($AA291="","",INDEX('Per Line'!$J$2:$J$7001,$AA291)&amp;"")</f>
        <v/>
      </c>
      <c r="L291">
        <f>IF($AA291="","",INDEX('Per Line'!$K$2:$K$7001,$AA291)&amp;"")</f>
        <v/>
      </c>
      <c r="M291">
        <f>IF($AA291="","",INDEX('Per Line'!$L$2:$L$7001,$AA291))</f>
        <v/>
      </c>
      <c r="N291" s="8">
        <f>IF($AA291="","",M291*Y291/100)</f>
        <v/>
      </c>
      <c r="O291">
        <f>IF($AA291="","",INDEX('Per Line'!$U$2:$U$7001,$AA291)&amp;"")</f>
        <v/>
      </c>
      <c r="P291" s="8">
        <f>IF($AA291="","",SUMIFS('Per Line'!$T$2:$T$7001,'Per Line'!$C$2:$C$7001,$A291,'Per Line'!$AL$2:$AL$7001,1))</f>
        <v/>
      </c>
      <c r="Q291">
        <f>IF($AA291="","",Settings!$C$7)</f>
        <v/>
      </c>
      <c r="R291" s="8">
        <f>IF($AA291="","",SUMIFS('Per Line'!$T$2:$T$7001,'Per Line'!$C$2:$C$7001,$A291,'Per Line'!$AK$2:$AK$7001,0,'Per Line'!$AL$2:$AL$7001,0))</f>
        <v/>
      </c>
      <c r="S291" s="8">
        <f>IF($AA291="","",R291*Q291)</f>
        <v/>
      </c>
      <c r="T291">
        <f>IF($AA291="","",Settings!$C$6)</f>
        <v/>
      </c>
      <c r="U291" s="8">
        <f>IF($AA291="","",SUMIFS('Per Line'!$T$2:$T$7001,'Per Line'!$C$2:$C$7001,$A291,'Per Line'!$AK$2:$AK$7001,1,'Per Line'!$AL$2:$AL$7001,0))</f>
        <v/>
      </c>
      <c r="V291" s="8">
        <f>IF($AA291="","",U291*T291)</f>
        <v/>
      </c>
      <c r="W291" s="8">
        <f>IF($AA291="","",V291+S291)</f>
        <v/>
      </c>
      <c r="X291" s="8">
        <f>IF($AA291="","",Y291-W291)</f>
        <v/>
      </c>
      <c r="Y291" s="8">
        <f>IF($AA291="","",R291+U291+P291)</f>
        <v/>
      </c>
      <c r="Z291" s="8">
        <f>IF($AA291="","",Y291-W291-N291)</f>
        <v/>
      </c>
      <c r="AA291" s="16">
        <f>IF(ROWS($AA$2:$AA291)&lt;=MAX('Per Line'!$AJ$2:$AJ$7001),MATCH(ROWS($AA$2:$AA291),'Per Line'!$AJ$2:$AJ$7001,0),"")</f>
        <v/>
      </c>
      <c r="AB291">
        <f>IF($AA291="","",C291&amp;"|"&amp;COUNTIF($C$2:$C291,C291))</f>
        <v/>
      </c>
    </row>
    <row r="292">
      <c r="A292">
        <f>IF($AA292="","",INDEX('Per Line'!$C$2:$C$7001,$AA292)&amp;"")</f>
        <v/>
      </c>
      <c r="B292" s="15" t="n"/>
      <c r="C292">
        <f>IF($AA292="","",IF(COUNTIF($I$2:$I$1301,I292)&lt;=Settings!$C$8,I292,I292&amp;" P"&amp;ROUNDUP(COUNTIF($I$2:$I292,I292)/Settings!$C$8,0)))</f>
        <v/>
      </c>
      <c r="D292">
        <f>IF($AA292="","",INDEX('Per Line'!$A$2:$A$7001,$AA292)&amp;"")</f>
        <v/>
      </c>
      <c r="E292">
        <f>IF($AA292="","",INDEX('Per Line'!$B$2:$B$7001,$AA292)&amp;"")</f>
        <v/>
      </c>
      <c r="F292">
        <f>IF($AA292="","",INDEX('Per Line'!$D$2:$D$7001,$AA292)&amp;"")</f>
        <v/>
      </c>
      <c r="G292" s="14">
        <f>IF($AA292="","",INDEX('Per Line'!$E$2:$E$7001,$AA292))</f>
        <v/>
      </c>
      <c r="H292">
        <f>IF($AA292="","",INDEX('Per Line'!$F$2:$F$7001,$AA292)&amp;"")</f>
        <v/>
      </c>
      <c r="I292">
        <f>IF($AA292="","",INDEX('Per Line'!$I$2:$I$7001,$AA292)&amp;"")</f>
        <v/>
      </c>
      <c r="J292">
        <f>IF($AA292="","",INDEX('Per Line'!$H$2:$H$7001,$AA292)&amp;"")</f>
        <v/>
      </c>
      <c r="K292">
        <f>IF($AA292="","",INDEX('Per Line'!$J$2:$J$7001,$AA292)&amp;"")</f>
        <v/>
      </c>
      <c r="L292">
        <f>IF($AA292="","",INDEX('Per Line'!$K$2:$K$7001,$AA292)&amp;"")</f>
        <v/>
      </c>
      <c r="M292">
        <f>IF($AA292="","",INDEX('Per Line'!$L$2:$L$7001,$AA292))</f>
        <v/>
      </c>
      <c r="N292" s="8">
        <f>IF($AA292="","",M292*Y292/100)</f>
        <v/>
      </c>
      <c r="O292">
        <f>IF($AA292="","",INDEX('Per Line'!$U$2:$U$7001,$AA292)&amp;"")</f>
        <v/>
      </c>
      <c r="P292" s="8">
        <f>IF($AA292="","",SUMIFS('Per Line'!$T$2:$T$7001,'Per Line'!$C$2:$C$7001,$A292,'Per Line'!$AL$2:$AL$7001,1))</f>
        <v/>
      </c>
      <c r="Q292">
        <f>IF($AA292="","",Settings!$C$7)</f>
        <v/>
      </c>
      <c r="R292" s="8">
        <f>IF($AA292="","",SUMIFS('Per Line'!$T$2:$T$7001,'Per Line'!$C$2:$C$7001,$A292,'Per Line'!$AK$2:$AK$7001,0,'Per Line'!$AL$2:$AL$7001,0))</f>
        <v/>
      </c>
      <c r="S292" s="8">
        <f>IF($AA292="","",R292*Q292)</f>
        <v/>
      </c>
      <c r="T292">
        <f>IF($AA292="","",Settings!$C$6)</f>
        <v/>
      </c>
      <c r="U292" s="8">
        <f>IF($AA292="","",SUMIFS('Per Line'!$T$2:$T$7001,'Per Line'!$C$2:$C$7001,$A292,'Per Line'!$AK$2:$AK$7001,1,'Per Line'!$AL$2:$AL$7001,0))</f>
        <v/>
      </c>
      <c r="V292" s="8">
        <f>IF($AA292="","",U292*T292)</f>
        <v/>
      </c>
      <c r="W292" s="8">
        <f>IF($AA292="","",V292+S292)</f>
        <v/>
      </c>
      <c r="X292" s="8">
        <f>IF($AA292="","",Y292-W292)</f>
        <v/>
      </c>
      <c r="Y292" s="8">
        <f>IF($AA292="","",R292+U292+P292)</f>
        <v/>
      </c>
      <c r="Z292" s="8">
        <f>IF($AA292="","",Y292-W292-N292)</f>
        <v/>
      </c>
      <c r="AA292" s="16">
        <f>IF(ROWS($AA$2:$AA292)&lt;=MAX('Per Line'!$AJ$2:$AJ$7001),MATCH(ROWS($AA$2:$AA292),'Per Line'!$AJ$2:$AJ$7001,0),"")</f>
        <v/>
      </c>
      <c r="AB292">
        <f>IF($AA292="","",C292&amp;"|"&amp;COUNTIF($C$2:$C292,C292))</f>
        <v/>
      </c>
    </row>
    <row r="293">
      <c r="A293">
        <f>IF($AA293="","",INDEX('Per Line'!$C$2:$C$7001,$AA293)&amp;"")</f>
        <v/>
      </c>
      <c r="B293" s="15" t="n"/>
      <c r="C293">
        <f>IF($AA293="","",IF(COUNTIF($I$2:$I$1301,I293)&lt;=Settings!$C$8,I293,I293&amp;" P"&amp;ROUNDUP(COUNTIF($I$2:$I293,I293)/Settings!$C$8,0)))</f>
        <v/>
      </c>
      <c r="D293">
        <f>IF($AA293="","",INDEX('Per Line'!$A$2:$A$7001,$AA293)&amp;"")</f>
        <v/>
      </c>
      <c r="E293">
        <f>IF($AA293="","",INDEX('Per Line'!$B$2:$B$7001,$AA293)&amp;"")</f>
        <v/>
      </c>
      <c r="F293">
        <f>IF($AA293="","",INDEX('Per Line'!$D$2:$D$7001,$AA293)&amp;"")</f>
        <v/>
      </c>
      <c r="G293" s="14">
        <f>IF($AA293="","",INDEX('Per Line'!$E$2:$E$7001,$AA293))</f>
        <v/>
      </c>
      <c r="H293">
        <f>IF($AA293="","",INDEX('Per Line'!$F$2:$F$7001,$AA293)&amp;"")</f>
        <v/>
      </c>
      <c r="I293">
        <f>IF($AA293="","",INDEX('Per Line'!$I$2:$I$7001,$AA293)&amp;"")</f>
        <v/>
      </c>
      <c r="J293">
        <f>IF($AA293="","",INDEX('Per Line'!$H$2:$H$7001,$AA293)&amp;"")</f>
        <v/>
      </c>
      <c r="K293">
        <f>IF($AA293="","",INDEX('Per Line'!$J$2:$J$7001,$AA293)&amp;"")</f>
        <v/>
      </c>
      <c r="L293">
        <f>IF($AA293="","",INDEX('Per Line'!$K$2:$K$7001,$AA293)&amp;"")</f>
        <v/>
      </c>
      <c r="M293">
        <f>IF($AA293="","",INDEX('Per Line'!$L$2:$L$7001,$AA293))</f>
        <v/>
      </c>
      <c r="N293" s="8">
        <f>IF($AA293="","",M293*Y293/100)</f>
        <v/>
      </c>
      <c r="O293">
        <f>IF($AA293="","",INDEX('Per Line'!$U$2:$U$7001,$AA293)&amp;"")</f>
        <v/>
      </c>
      <c r="P293" s="8">
        <f>IF($AA293="","",SUMIFS('Per Line'!$T$2:$T$7001,'Per Line'!$C$2:$C$7001,$A293,'Per Line'!$AL$2:$AL$7001,1))</f>
        <v/>
      </c>
      <c r="Q293">
        <f>IF($AA293="","",Settings!$C$7)</f>
        <v/>
      </c>
      <c r="R293" s="8">
        <f>IF($AA293="","",SUMIFS('Per Line'!$T$2:$T$7001,'Per Line'!$C$2:$C$7001,$A293,'Per Line'!$AK$2:$AK$7001,0,'Per Line'!$AL$2:$AL$7001,0))</f>
        <v/>
      </c>
      <c r="S293" s="8">
        <f>IF($AA293="","",R293*Q293)</f>
        <v/>
      </c>
      <c r="T293">
        <f>IF($AA293="","",Settings!$C$6)</f>
        <v/>
      </c>
      <c r="U293" s="8">
        <f>IF($AA293="","",SUMIFS('Per Line'!$T$2:$T$7001,'Per Line'!$C$2:$C$7001,$A293,'Per Line'!$AK$2:$AK$7001,1,'Per Line'!$AL$2:$AL$7001,0))</f>
        <v/>
      </c>
      <c r="V293" s="8">
        <f>IF($AA293="","",U293*T293)</f>
        <v/>
      </c>
      <c r="W293" s="8">
        <f>IF($AA293="","",V293+S293)</f>
        <v/>
      </c>
      <c r="X293" s="8">
        <f>IF($AA293="","",Y293-W293)</f>
        <v/>
      </c>
      <c r="Y293" s="8">
        <f>IF($AA293="","",R293+U293+P293)</f>
        <v/>
      </c>
      <c r="Z293" s="8">
        <f>IF($AA293="","",Y293-W293-N293)</f>
        <v/>
      </c>
      <c r="AA293" s="16">
        <f>IF(ROWS($AA$2:$AA293)&lt;=MAX('Per Line'!$AJ$2:$AJ$7001),MATCH(ROWS($AA$2:$AA293),'Per Line'!$AJ$2:$AJ$7001,0),"")</f>
        <v/>
      </c>
      <c r="AB293">
        <f>IF($AA293="","",C293&amp;"|"&amp;COUNTIF($C$2:$C293,C293))</f>
        <v/>
      </c>
    </row>
    <row r="294">
      <c r="A294">
        <f>IF($AA294="","",INDEX('Per Line'!$C$2:$C$7001,$AA294)&amp;"")</f>
        <v/>
      </c>
      <c r="B294" s="15" t="n"/>
      <c r="C294">
        <f>IF($AA294="","",IF(COUNTIF($I$2:$I$1301,I294)&lt;=Settings!$C$8,I294,I294&amp;" P"&amp;ROUNDUP(COUNTIF($I$2:$I294,I294)/Settings!$C$8,0)))</f>
        <v/>
      </c>
      <c r="D294">
        <f>IF($AA294="","",INDEX('Per Line'!$A$2:$A$7001,$AA294)&amp;"")</f>
        <v/>
      </c>
      <c r="E294">
        <f>IF($AA294="","",INDEX('Per Line'!$B$2:$B$7001,$AA294)&amp;"")</f>
        <v/>
      </c>
      <c r="F294">
        <f>IF($AA294="","",INDEX('Per Line'!$D$2:$D$7001,$AA294)&amp;"")</f>
        <v/>
      </c>
      <c r="G294" s="14">
        <f>IF($AA294="","",INDEX('Per Line'!$E$2:$E$7001,$AA294))</f>
        <v/>
      </c>
      <c r="H294">
        <f>IF($AA294="","",INDEX('Per Line'!$F$2:$F$7001,$AA294)&amp;"")</f>
        <v/>
      </c>
      <c r="I294">
        <f>IF($AA294="","",INDEX('Per Line'!$I$2:$I$7001,$AA294)&amp;"")</f>
        <v/>
      </c>
      <c r="J294">
        <f>IF($AA294="","",INDEX('Per Line'!$H$2:$H$7001,$AA294)&amp;"")</f>
        <v/>
      </c>
      <c r="K294">
        <f>IF($AA294="","",INDEX('Per Line'!$J$2:$J$7001,$AA294)&amp;"")</f>
        <v/>
      </c>
      <c r="L294">
        <f>IF($AA294="","",INDEX('Per Line'!$K$2:$K$7001,$AA294)&amp;"")</f>
        <v/>
      </c>
      <c r="M294">
        <f>IF($AA294="","",INDEX('Per Line'!$L$2:$L$7001,$AA294))</f>
        <v/>
      </c>
      <c r="N294" s="8">
        <f>IF($AA294="","",M294*Y294/100)</f>
        <v/>
      </c>
      <c r="O294">
        <f>IF($AA294="","",INDEX('Per Line'!$U$2:$U$7001,$AA294)&amp;"")</f>
        <v/>
      </c>
      <c r="P294" s="8">
        <f>IF($AA294="","",SUMIFS('Per Line'!$T$2:$T$7001,'Per Line'!$C$2:$C$7001,$A294,'Per Line'!$AL$2:$AL$7001,1))</f>
        <v/>
      </c>
      <c r="Q294">
        <f>IF($AA294="","",Settings!$C$7)</f>
        <v/>
      </c>
      <c r="R294" s="8">
        <f>IF($AA294="","",SUMIFS('Per Line'!$T$2:$T$7001,'Per Line'!$C$2:$C$7001,$A294,'Per Line'!$AK$2:$AK$7001,0,'Per Line'!$AL$2:$AL$7001,0))</f>
        <v/>
      </c>
      <c r="S294" s="8">
        <f>IF($AA294="","",R294*Q294)</f>
        <v/>
      </c>
      <c r="T294">
        <f>IF($AA294="","",Settings!$C$6)</f>
        <v/>
      </c>
      <c r="U294" s="8">
        <f>IF($AA294="","",SUMIFS('Per Line'!$T$2:$T$7001,'Per Line'!$C$2:$C$7001,$A294,'Per Line'!$AK$2:$AK$7001,1,'Per Line'!$AL$2:$AL$7001,0))</f>
        <v/>
      </c>
      <c r="V294" s="8">
        <f>IF($AA294="","",U294*T294)</f>
        <v/>
      </c>
      <c r="W294" s="8">
        <f>IF($AA294="","",V294+S294)</f>
        <v/>
      </c>
      <c r="X294" s="8">
        <f>IF($AA294="","",Y294-W294)</f>
        <v/>
      </c>
      <c r="Y294" s="8">
        <f>IF($AA294="","",R294+U294+P294)</f>
        <v/>
      </c>
      <c r="Z294" s="8">
        <f>IF($AA294="","",Y294-W294-N294)</f>
        <v/>
      </c>
      <c r="AA294" s="16">
        <f>IF(ROWS($AA$2:$AA294)&lt;=MAX('Per Line'!$AJ$2:$AJ$7001),MATCH(ROWS($AA$2:$AA294),'Per Line'!$AJ$2:$AJ$7001,0),"")</f>
        <v/>
      </c>
      <c r="AB294">
        <f>IF($AA294="","",C294&amp;"|"&amp;COUNTIF($C$2:$C294,C294))</f>
        <v/>
      </c>
    </row>
    <row r="295">
      <c r="A295">
        <f>IF($AA295="","",INDEX('Per Line'!$C$2:$C$7001,$AA295)&amp;"")</f>
        <v/>
      </c>
      <c r="B295" s="15" t="n"/>
      <c r="C295">
        <f>IF($AA295="","",IF(COUNTIF($I$2:$I$1301,I295)&lt;=Settings!$C$8,I295,I295&amp;" P"&amp;ROUNDUP(COUNTIF($I$2:$I295,I295)/Settings!$C$8,0)))</f>
        <v/>
      </c>
      <c r="D295">
        <f>IF($AA295="","",INDEX('Per Line'!$A$2:$A$7001,$AA295)&amp;"")</f>
        <v/>
      </c>
      <c r="E295">
        <f>IF($AA295="","",INDEX('Per Line'!$B$2:$B$7001,$AA295)&amp;"")</f>
        <v/>
      </c>
      <c r="F295">
        <f>IF($AA295="","",INDEX('Per Line'!$D$2:$D$7001,$AA295)&amp;"")</f>
        <v/>
      </c>
      <c r="G295" s="14">
        <f>IF($AA295="","",INDEX('Per Line'!$E$2:$E$7001,$AA295))</f>
        <v/>
      </c>
      <c r="H295">
        <f>IF($AA295="","",INDEX('Per Line'!$F$2:$F$7001,$AA295)&amp;"")</f>
        <v/>
      </c>
      <c r="I295">
        <f>IF($AA295="","",INDEX('Per Line'!$I$2:$I$7001,$AA295)&amp;"")</f>
        <v/>
      </c>
      <c r="J295">
        <f>IF($AA295="","",INDEX('Per Line'!$H$2:$H$7001,$AA295)&amp;"")</f>
        <v/>
      </c>
      <c r="K295">
        <f>IF($AA295="","",INDEX('Per Line'!$J$2:$J$7001,$AA295)&amp;"")</f>
        <v/>
      </c>
      <c r="L295">
        <f>IF($AA295="","",INDEX('Per Line'!$K$2:$K$7001,$AA295)&amp;"")</f>
        <v/>
      </c>
      <c r="M295">
        <f>IF($AA295="","",INDEX('Per Line'!$L$2:$L$7001,$AA295))</f>
        <v/>
      </c>
      <c r="N295" s="8">
        <f>IF($AA295="","",M295*Y295/100)</f>
        <v/>
      </c>
      <c r="O295">
        <f>IF($AA295="","",INDEX('Per Line'!$U$2:$U$7001,$AA295)&amp;"")</f>
        <v/>
      </c>
      <c r="P295" s="8">
        <f>IF($AA295="","",SUMIFS('Per Line'!$T$2:$T$7001,'Per Line'!$C$2:$C$7001,$A295,'Per Line'!$AL$2:$AL$7001,1))</f>
        <v/>
      </c>
      <c r="Q295">
        <f>IF($AA295="","",Settings!$C$7)</f>
        <v/>
      </c>
      <c r="R295" s="8">
        <f>IF($AA295="","",SUMIFS('Per Line'!$T$2:$T$7001,'Per Line'!$C$2:$C$7001,$A295,'Per Line'!$AK$2:$AK$7001,0,'Per Line'!$AL$2:$AL$7001,0))</f>
        <v/>
      </c>
      <c r="S295" s="8">
        <f>IF($AA295="","",R295*Q295)</f>
        <v/>
      </c>
      <c r="T295">
        <f>IF($AA295="","",Settings!$C$6)</f>
        <v/>
      </c>
      <c r="U295" s="8">
        <f>IF($AA295="","",SUMIFS('Per Line'!$T$2:$T$7001,'Per Line'!$C$2:$C$7001,$A295,'Per Line'!$AK$2:$AK$7001,1,'Per Line'!$AL$2:$AL$7001,0))</f>
        <v/>
      </c>
      <c r="V295" s="8">
        <f>IF($AA295="","",U295*T295)</f>
        <v/>
      </c>
      <c r="W295" s="8">
        <f>IF($AA295="","",V295+S295)</f>
        <v/>
      </c>
      <c r="X295" s="8">
        <f>IF($AA295="","",Y295-W295)</f>
        <v/>
      </c>
      <c r="Y295" s="8">
        <f>IF($AA295="","",R295+U295+P295)</f>
        <v/>
      </c>
      <c r="Z295" s="8">
        <f>IF($AA295="","",Y295-W295-N295)</f>
        <v/>
      </c>
      <c r="AA295" s="16">
        <f>IF(ROWS($AA$2:$AA295)&lt;=MAX('Per Line'!$AJ$2:$AJ$7001),MATCH(ROWS($AA$2:$AA295),'Per Line'!$AJ$2:$AJ$7001,0),"")</f>
        <v/>
      </c>
      <c r="AB295">
        <f>IF($AA295="","",C295&amp;"|"&amp;COUNTIF($C$2:$C295,C295))</f>
        <v/>
      </c>
    </row>
    <row r="296">
      <c r="A296">
        <f>IF($AA296="","",INDEX('Per Line'!$C$2:$C$7001,$AA296)&amp;"")</f>
        <v/>
      </c>
      <c r="B296" s="15" t="n"/>
      <c r="C296">
        <f>IF($AA296="","",IF(COUNTIF($I$2:$I$1301,I296)&lt;=Settings!$C$8,I296,I296&amp;" P"&amp;ROUNDUP(COUNTIF($I$2:$I296,I296)/Settings!$C$8,0)))</f>
        <v/>
      </c>
      <c r="D296">
        <f>IF($AA296="","",INDEX('Per Line'!$A$2:$A$7001,$AA296)&amp;"")</f>
        <v/>
      </c>
      <c r="E296">
        <f>IF($AA296="","",INDEX('Per Line'!$B$2:$B$7001,$AA296)&amp;"")</f>
        <v/>
      </c>
      <c r="F296">
        <f>IF($AA296="","",INDEX('Per Line'!$D$2:$D$7001,$AA296)&amp;"")</f>
        <v/>
      </c>
      <c r="G296" s="14">
        <f>IF($AA296="","",INDEX('Per Line'!$E$2:$E$7001,$AA296))</f>
        <v/>
      </c>
      <c r="H296">
        <f>IF($AA296="","",INDEX('Per Line'!$F$2:$F$7001,$AA296)&amp;"")</f>
        <v/>
      </c>
      <c r="I296">
        <f>IF($AA296="","",INDEX('Per Line'!$I$2:$I$7001,$AA296)&amp;"")</f>
        <v/>
      </c>
      <c r="J296">
        <f>IF($AA296="","",INDEX('Per Line'!$H$2:$H$7001,$AA296)&amp;"")</f>
        <v/>
      </c>
      <c r="K296">
        <f>IF($AA296="","",INDEX('Per Line'!$J$2:$J$7001,$AA296)&amp;"")</f>
        <v/>
      </c>
      <c r="L296">
        <f>IF($AA296="","",INDEX('Per Line'!$K$2:$K$7001,$AA296)&amp;"")</f>
        <v/>
      </c>
      <c r="M296">
        <f>IF($AA296="","",INDEX('Per Line'!$L$2:$L$7001,$AA296))</f>
        <v/>
      </c>
      <c r="N296" s="8">
        <f>IF($AA296="","",M296*Y296/100)</f>
        <v/>
      </c>
      <c r="O296">
        <f>IF($AA296="","",INDEX('Per Line'!$U$2:$U$7001,$AA296)&amp;"")</f>
        <v/>
      </c>
      <c r="P296" s="8">
        <f>IF($AA296="","",SUMIFS('Per Line'!$T$2:$T$7001,'Per Line'!$C$2:$C$7001,$A296,'Per Line'!$AL$2:$AL$7001,1))</f>
        <v/>
      </c>
      <c r="Q296">
        <f>IF($AA296="","",Settings!$C$7)</f>
        <v/>
      </c>
      <c r="R296" s="8">
        <f>IF($AA296="","",SUMIFS('Per Line'!$T$2:$T$7001,'Per Line'!$C$2:$C$7001,$A296,'Per Line'!$AK$2:$AK$7001,0,'Per Line'!$AL$2:$AL$7001,0))</f>
        <v/>
      </c>
      <c r="S296" s="8">
        <f>IF($AA296="","",R296*Q296)</f>
        <v/>
      </c>
      <c r="T296">
        <f>IF($AA296="","",Settings!$C$6)</f>
        <v/>
      </c>
      <c r="U296" s="8">
        <f>IF($AA296="","",SUMIFS('Per Line'!$T$2:$T$7001,'Per Line'!$C$2:$C$7001,$A296,'Per Line'!$AK$2:$AK$7001,1,'Per Line'!$AL$2:$AL$7001,0))</f>
        <v/>
      </c>
      <c r="V296" s="8">
        <f>IF($AA296="","",U296*T296)</f>
        <v/>
      </c>
      <c r="W296" s="8">
        <f>IF($AA296="","",V296+S296)</f>
        <v/>
      </c>
      <c r="X296" s="8">
        <f>IF($AA296="","",Y296-W296)</f>
        <v/>
      </c>
      <c r="Y296" s="8">
        <f>IF($AA296="","",R296+U296+P296)</f>
        <v/>
      </c>
      <c r="Z296" s="8">
        <f>IF($AA296="","",Y296-W296-N296)</f>
        <v/>
      </c>
      <c r="AA296" s="16">
        <f>IF(ROWS($AA$2:$AA296)&lt;=MAX('Per Line'!$AJ$2:$AJ$7001),MATCH(ROWS($AA$2:$AA296),'Per Line'!$AJ$2:$AJ$7001,0),"")</f>
        <v/>
      </c>
      <c r="AB296">
        <f>IF($AA296="","",C296&amp;"|"&amp;COUNTIF($C$2:$C296,C296))</f>
        <v/>
      </c>
    </row>
    <row r="297">
      <c r="A297">
        <f>IF($AA297="","",INDEX('Per Line'!$C$2:$C$7001,$AA297)&amp;"")</f>
        <v/>
      </c>
      <c r="B297" s="15" t="n"/>
      <c r="C297">
        <f>IF($AA297="","",IF(COUNTIF($I$2:$I$1301,I297)&lt;=Settings!$C$8,I297,I297&amp;" P"&amp;ROUNDUP(COUNTIF($I$2:$I297,I297)/Settings!$C$8,0)))</f>
        <v/>
      </c>
      <c r="D297">
        <f>IF($AA297="","",INDEX('Per Line'!$A$2:$A$7001,$AA297)&amp;"")</f>
        <v/>
      </c>
      <c r="E297">
        <f>IF($AA297="","",INDEX('Per Line'!$B$2:$B$7001,$AA297)&amp;"")</f>
        <v/>
      </c>
      <c r="F297">
        <f>IF($AA297="","",INDEX('Per Line'!$D$2:$D$7001,$AA297)&amp;"")</f>
        <v/>
      </c>
      <c r="G297" s="14">
        <f>IF($AA297="","",INDEX('Per Line'!$E$2:$E$7001,$AA297))</f>
        <v/>
      </c>
      <c r="H297">
        <f>IF($AA297="","",INDEX('Per Line'!$F$2:$F$7001,$AA297)&amp;"")</f>
        <v/>
      </c>
      <c r="I297">
        <f>IF($AA297="","",INDEX('Per Line'!$I$2:$I$7001,$AA297)&amp;"")</f>
        <v/>
      </c>
      <c r="J297">
        <f>IF($AA297="","",INDEX('Per Line'!$H$2:$H$7001,$AA297)&amp;"")</f>
        <v/>
      </c>
      <c r="K297">
        <f>IF($AA297="","",INDEX('Per Line'!$J$2:$J$7001,$AA297)&amp;"")</f>
        <v/>
      </c>
      <c r="L297">
        <f>IF($AA297="","",INDEX('Per Line'!$K$2:$K$7001,$AA297)&amp;"")</f>
        <v/>
      </c>
      <c r="M297">
        <f>IF($AA297="","",INDEX('Per Line'!$L$2:$L$7001,$AA297))</f>
        <v/>
      </c>
      <c r="N297" s="8">
        <f>IF($AA297="","",M297*Y297/100)</f>
        <v/>
      </c>
      <c r="O297">
        <f>IF($AA297="","",INDEX('Per Line'!$U$2:$U$7001,$AA297)&amp;"")</f>
        <v/>
      </c>
      <c r="P297" s="8">
        <f>IF($AA297="","",SUMIFS('Per Line'!$T$2:$T$7001,'Per Line'!$C$2:$C$7001,$A297,'Per Line'!$AL$2:$AL$7001,1))</f>
        <v/>
      </c>
      <c r="Q297">
        <f>IF($AA297="","",Settings!$C$7)</f>
        <v/>
      </c>
      <c r="R297" s="8">
        <f>IF($AA297="","",SUMIFS('Per Line'!$T$2:$T$7001,'Per Line'!$C$2:$C$7001,$A297,'Per Line'!$AK$2:$AK$7001,0,'Per Line'!$AL$2:$AL$7001,0))</f>
        <v/>
      </c>
      <c r="S297" s="8">
        <f>IF($AA297="","",R297*Q297)</f>
        <v/>
      </c>
      <c r="T297">
        <f>IF($AA297="","",Settings!$C$6)</f>
        <v/>
      </c>
      <c r="U297" s="8">
        <f>IF($AA297="","",SUMIFS('Per Line'!$T$2:$T$7001,'Per Line'!$C$2:$C$7001,$A297,'Per Line'!$AK$2:$AK$7001,1,'Per Line'!$AL$2:$AL$7001,0))</f>
        <v/>
      </c>
      <c r="V297" s="8">
        <f>IF($AA297="","",U297*T297)</f>
        <v/>
      </c>
      <c r="W297" s="8">
        <f>IF($AA297="","",V297+S297)</f>
        <v/>
      </c>
      <c r="X297" s="8">
        <f>IF($AA297="","",Y297-W297)</f>
        <v/>
      </c>
      <c r="Y297" s="8">
        <f>IF($AA297="","",R297+U297+P297)</f>
        <v/>
      </c>
      <c r="Z297" s="8">
        <f>IF($AA297="","",Y297-W297-N297)</f>
        <v/>
      </c>
      <c r="AA297" s="16">
        <f>IF(ROWS($AA$2:$AA297)&lt;=MAX('Per Line'!$AJ$2:$AJ$7001),MATCH(ROWS($AA$2:$AA297),'Per Line'!$AJ$2:$AJ$7001,0),"")</f>
        <v/>
      </c>
      <c r="AB297">
        <f>IF($AA297="","",C297&amp;"|"&amp;COUNTIF($C$2:$C297,C297))</f>
        <v/>
      </c>
    </row>
    <row r="298">
      <c r="A298">
        <f>IF($AA298="","",INDEX('Per Line'!$C$2:$C$7001,$AA298)&amp;"")</f>
        <v/>
      </c>
      <c r="B298" s="15" t="n"/>
      <c r="C298">
        <f>IF($AA298="","",IF(COUNTIF($I$2:$I$1301,I298)&lt;=Settings!$C$8,I298,I298&amp;" P"&amp;ROUNDUP(COUNTIF($I$2:$I298,I298)/Settings!$C$8,0)))</f>
        <v/>
      </c>
      <c r="D298">
        <f>IF($AA298="","",INDEX('Per Line'!$A$2:$A$7001,$AA298)&amp;"")</f>
        <v/>
      </c>
      <c r="E298">
        <f>IF($AA298="","",INDEX('Per Line'!$B$2:$B$7001,$AA298)&amp;"")</f>
        <v/>
      </c>
      <c r="F298">
        <f>IF($AA298="","",INDEX('Per Line'!$D$2:$D$7001,$AA298)&amp;"")</f>
        <v/>
      </c>
      <c r="G298" s="14">
        <f>IF($AA298="","",INDEX('Per Line'!$E$2:$E$7001,$AA298))</f>
        <v/>
      </c>
      <c r="H298">
        <f>IF($AA298="","",INDEX('Per Line'!$F$2:$F$7001,$AA298)&amp;"")</f>
        <v/>
      </c>
      <c r="I298">
        <f>IF($AA298="","",INDEX('Per Line'!$I$2:$I$7001,$AA298)&amp;"")</f>
        <v/>
      </c>
      <c r="J298">
        <f>IF($AA298="","",INDEX('Per Line'!$H$2:$H$7001,$AA298)&amp;"")</f>
        <v/>
      </c>
      <c r="K298">
        <f>IF($AA298="","",INDEX('Per Line'!$J$2:$J$7001,$AA298)&amp;"")</f>
        <v/>
      </c>
      <c r="L298">
        <f>IF($AA298="","",INDEX('Per Line'!$K$2:$K$7001,$AA298)&amp;"")</f>
        <v/>
      </c>
      <c r="M298">
        <f>IF($AA298="","",INDEX('Per Line'!$L$2:$L$7001,$AA298))</f>
        <v/>
      </c>
      <c r="N298" s="8">
        <f>IF($AA298="","",M298*Y298/100)</f>
        <v/>
      </c>
      <c r="O298">
        <f>IF($AA298="","",INDEX('Per Line'!$U$2:$U$7001,$AA298)&amp;"")</f>
        <v/>
      </c>
      <c r="P298" s="8">
        <f>IF($AA298="","",SUMIFS('Per Line'!$T$2:$T$7001,'Per Line'!$C$2:$C$7001,$A298,'Per Line'!$AL$2:$AL$7001,1))</f>
        <v/>
      </c>
      <c r="Q298">
        <f>IF($AA298="","",Settings!$C$7)</f>
        <v/>
      </c>
      <c r="R298" s="8">
        <f>IF($AA298="","",SUMIFS('Per Line'!$T$2:$T$7001,'Per Line'!$C$2:$C$7001,$A298,'Per Line'!$AK$2:$AK$7001,0,'Per Line'!$AL$2:$AL$7001,0))</f>
        <v/>
      </c>
      <c r="S298" s="8">
        <f>IF($AA298="","",R298*Q298)</f>
        <v/>
      </c>
      <c r="T298">
        <f>IF($AA298="","",Settings!$C$6)</f>
        <v/>
      </c>
      <c r="U298" s="8">
        <f>IF($AA298="","",SUMIFS('Per Line'!$T$2:$T$7001,'Per Line'!$C$2:$C$7001,$A298,'Per Line'!$AK$2:$AK$7001,1,'Per Line'!$AL$2:$AL$7001,0))</f>
        <v/>
      </c>
      <c r="V298" s="8">
        <f>IF($AA298="","",U298*T298)</f>
        <v/>
      </c>
      <c r="W298" s="8">
        <f>IF($AA298="","",V298+S298)</f>
        <v/>
      </c>
      <c r="X298" s="8">
        <f>IF($AA298="","",Y298-W298)</f>
        <v/>
      </c>
      <c r="Y298" s="8">
        <f>IF($AA298="","",R298+U298+P298)</f>
        <v/>
      </c>
      <c r="Z298" s="8">
        <f>IF($AA298="","",Y298-W298-N298)</f>
        <v/>
      </c>
      <c r="AA298" s="16">
        <f>IF(ROWS($AA$2:$AA298)&lt;=MAX('Per Line'!$AJ$2:$AJ$7001),MATCH(ROWS($AA$2:$AA298),'Per Line'!$AJ$2:$AJ$7001,0),"")</f>
        <v/>
      </c>
      <c r="AB298">
        <f>IF($AA298="","",C298&amp;"|"&amp;COUNTIF($C$2:$C298,C298))</f>
        <v/>
      </c>
    </row>
    <row r="299">
      <c r="A299">
        <f>IF($AA299="","",INDEX('Per Line'!$C$2:$C$7001,$AA299)&amp;"")</f>
        <v/>
      </c>
      <c r="B299" s="15" t="n"/>
      <c r="C299">
        <f>IF($AA299="","",IF(COUNTIF($I$2:$I$1301,I299)&lt;=Settings!$C$8,I299,I299&amp;" P"&amp;ROUNDUP(COUNTIF($I$2:$I299,I299)/Settings!$C$8,0)))</f>
        <v/>
      </c>
      <c r="D299">
        <f>IF($AA299="","",INDEX('Per Line'!$A$2:$A$7001,$AA299)&amp;"")</f>
        <v/>
      </c>
      <c r="E299">
        <f>IF($AA299="","",INDEX('Per Line'!$B$2:$B$7001,$AA299)&amp;"")</f>
        <v/>
      </c>
      <c r="F299">
        <f>IF($AA299="","",INDEX('Per Line'!$D$2:$D$7001,$AA299)&amp;"")</f>
        <v/>
      </c>
      <c r="G299" s="14">
        <f>IF($AA299="","",INDEX('Per Line'!$E$2:$E$7001,$AA299))</f>
        <v/>
      </c>
      <c r="H299">
        <f>IF($AA299="","",INDEX('Per Line'!$F$2:$F$7001,$AA299)&amp;"")</f>
        <v/>
      </c>
      <c r="I299">
        <f>IF($AA299="","",INDEX('Per Line'!$I$2:$I$7001,$AA299)&amp;"")</f>
        <v/>
      </c>
      <c r="J299">
        <f>IF($AA299="","",INDEX('Per Line'!$H$2:$H$7001,$AA299)&amp;"")</f>
        <v/>
      </c>
      <c r="K299">
        <f>IF($AA299="","",INDEX('Per Line'!$J$2:$J$7001,$AA299)&amp;"")</f>
        <v/>
      </c>
      <c r="L299">
        <f>IF($AA299="","",INDEX('Per Line'!$K$2:$K$7001,$AA299)&amp;"")</f>
        <v/>
      </c>
      <c r="M299">
        <f>IF($AA299="","",INDEX('Per Line'!$L$2:$L$7001,$AA299))</f>
        <v/>
      </c>
      <c r="N299" s="8">
        <f>IF($AA299="","",M299*Y299/100)</f>
        <v/>
      </c>
      <c r="O299">
        <f>IF($AA299="","",INDEX('Per Line'!$U$2:$U$7001,$AA299)&amp;"")</f>
        <v/>
      </c>
      <c r="P299" s="8">
        <f>IF($AA299="","",SUMIFS('Per Line'!$T$2:$T$7001,'Per Line'!$C$2:$C$7001,$A299,'Per Line'!$AL$2:$AL$7001,1))</f>
        <v/>
      </c>
      <c r="Q299">
        <f>IF($AA299="","",Settings!$C$7)</f>
        <v/>
      </c>
      <c r="R299" s="8">
        <f>IF($AA299="","",SUMIFS('Per Line'!$T$2:$T$7001,'Per Line'!$C$2:$C$7001,$A299,'Per Line'!$AK$2:$AK$7001,0,'Per Line'!$AL$2:$AL$7001,0))</f>
        <v/>
      </c>
      <c r="S299" s="8">
        <f>IF($AA299="","",R299*Q299)</f>
        <v/>
      </c>
      <c r="T299">
        <f>IF($AA299="","",Settings!$C$6)</f>
        <v/>
      </c>
      <c r="U299" s="8">
        <f>IF($AA299="","",SUMIFS('Per Line'!$T$2:$T$7001,'Per Line'!$C$2:$C$7001,$A299,'Per Line'!$AK$2:$AK$7001,1,'Per Line'!$AL$2:$AL$7001,0))</f>
        <v/>
      </c>
      <c r="V299" s="8">
        <f>IF($AA299="","",U299*T299)</f>
        <v/>
      </c>
      <c r="W299" s="8">
        <f>IF($AA299="","",V299+S299)</f>
        <v/>
      </c>
      <c r="X299" s="8">
        <f>IF($AA299="","",Y299-W299)</f>
        <v/>
      </c>
      <c r="Y299" s="8">
        <f>IF($AA299="","",R299+U299+P299)</f>
        <v/>
      </c>
      <c r="Z299" s="8">
        <f>IF($AA299="","",Y299-W299-N299)</f>
        <v/>
      </c>
      <c r="AA299" s="16">
        <f>IF(ROWS($AA$2:$AA299)&lt;=MAX('Per Line'!$AJ$2:$AJ$7001),MATCH(ROWS($AA$2:$AA299),'Per Line'!$AJ$2:$AJ$7001,0),"")</f>
        <v/>
      </c>
      <c r="AB299">
        <f>IF($AA299="","",C299&amp;"|"&amp;COUNTIF($C$2:$C299,C299))</f>
        <v/>
      </c>
    </row>
    <row r="300">
      <c r="A300">
        <f>IF($AA300="","",INDEX('Per Line'!$C$2:$C$7001,$AA300)&amp;"")</f>
        <v/>
      </c>
      <c r="B300" s="15" t="n"/>
      <c r="C300">
        <f>IF($AA300="","",IF(COUNTIF($I$2:$I$1301,I300)&lt;=Settings!$C$8,I300,I300&amp;" P"&amp;ROUNDUP(COUNTIF($I$2:$I300,I300)/Settings!$C$8,0)))</f>
        <v/>
      </c>
      <c r="D300">
        <f>IF($AA300="","",INDEX('Per Line'!$A$2:$A$7001,$AA300)&amp;"")</f>
        <v/>
      </c>
      <c r="E300">
        <f>IF($AA300="","",INDEX('Per Line'!$B$2:$B$7001,$AA300)&amp;"")</f>
        <v/>
      </c>
      <c r="F300">
        <f>IF($AA300="","",INDEX('Per Line'!$D$2:$D$7001,$AA300)&amp;"")</f>
        <v/>
      </c>
      <c r="G300" s="14">
        <f>IF($AA300="","",INDEX('Per Line'!$E$2:$E$7001,$AA300))</f>
        <v/>
      </c>
      <c r="H300">
        <f>IF($AA300="","",INDEX('Per Line'!$F$2:$F$7001,$AA300)&amp;"")</f>
        <v/>
      </c>
      <c r="I300">
        <f>IF($AA300="","",INDEX('Per Line'!$I$2:$I$7001,$AA300)&amp;"")</f>
        <v/>
      </c>
      <c r="J300">
        <f>IF($AA300="","",INDEX('Per Line'!$H$2:$H$7001,$AA300)&amp;"")</f>
        <v/>
      </c>
      <c r="K300">
        <f>IF($AA300="","",INDEX('Per Line'!$J$2:$J$7001,$AA300)&amp;"")</f>
        <v/>
      </c>
      <c r="L300">
        <f>IF($AA300="","",INDEX('Per Line'!$K$2:$K$7001,$AA300)&amp;"")</f>
        <v/>
      </c>
      <c r="M300">
        <f>IF($AA300="","",INDEX('Per Line'!$L$2:$L$7001,$AA300))</f>
        <v/>
      </c>
      <c r="N300" s="8">
        <f>IF($AA300="","",M300*Y300/100)</f>
        <v/>
      </c>
      <c r="O300">
        <f>IF($AA300="","",INDEX('Per Line'!$U$2:$U$7001,$AA300)&amp;"")</f>
        <v/>
      </c>
      <c r="P300" s="8">
        <f>IF($AA300="","",SUMIFS('Per Line'!$T$2:$T$7001,'Per Line'!$C$2:$C$7001,$A300,'Per Line'!$AL$2:$AL$7001,1))</f>
        <v/>
      </c>
      <c r="Q300">
        <f>IF($AA300="","",Settings!$C$7)</f>
        <v/>
      </c>
      <c r="R300" s="8">
        <f>IF($AA300="","",SUMIFS('Per Line'!$T$2:$T$7001,'Per Line'!$C$2:$C$7001,$A300,'Per Line'!$AK$2:$AK$7001,0,'Per Line'!$AL$2:$AL$7001,0))</f>
        <v/>
      </c>
      <c r="S300" s="8">
        <f>IF($AA300="","",R300*Q300)</f>
        <v/>
      </c>
      <c r="T300">
        <f>IF($AA300="","",Settings!$C$6)</f>
        <v/>
      </c>
      <c r="U300" s="8">
        <f>IF($AA300="","",SUMIFS('Per Line'!$T$2:$T$7001,'Per Line'!$C$2:$C$7001,$A300,'Per Line'!$AK$2:$AK$7001,1,'Per Line'!$AL$2:$AL$7001,0))</f>
        <v/>
      </c>
      <c r="V300" s="8">
        <f>IF($AA300="","",U300*T300)</f>
        <v/>
      </c>
      <c r="W300" s="8">
        <f>IF($AA300="","",V300+S300)</f>
        <v/>
      </c>
      <c r="X300" s="8">
        <f>IF($AA300="","",Y300-W300)</f>
        <v/>
      </c>
      <c r="Y300" s="8">
        <f>IF($AA300="","",R300+U300+P300)</f>
        <v/>
      </c>
      <c r="Z300" s="8">
        <f>IF($AA300="","",Y300-W300-N300)</f>
        <v/>
      </c>
      <c r="AA300" s="16">
        <f>IF(ROWS($AA$2:$AA300)&lt;=MAX('Per Line'!$AJ$2:$AJ$7001),MATCH(ROWS($AA$2:$AA300),'Per Line'!$AJ$2:$AJ$7001,0),"")</f>
        <v/>
      </c>
      <c r="AB300">
        <f>IF($AA300="","",C300&amp;"|"&amp;COUNTIF($C$2:$C300,C300))</f>
        <v/>
      </c>
    </row>
    <row r="301">
      <c r="A301">
        <f>IF($AA301="","",INDEX('Per Line'!$C$2:$C$7001,$AA301)&amp;"")</f>
        <v/>
      </c>
      <c r="B301" s="15" t="n"/>
      <c r="C301">
        <f>IF($AA301="","",IF(COUNTIF($I$2:$I$1301,I301)&lt;=Settings!$C$8,I301,I301&amp;" P"&amp;ROUNDUP(COUNTIF($I$2:$I301,I301)/Settings!$C$8,0)))</f>
        <v/>
      </c>
      <c r="D301">
        <f>IF($AA301="","",INDEX('Per Line'!$A$2:$A$7001,$AA301)&amp;"")</f>
        <v/>
      </c>
      <c r="E301">
        <f>IF($AA301="","",INDEX('Per Line'!$B$2:$B$7001,$AA301)&amp;"")</f>
        <v/>
      </c>
      <c r="F301">
        <f>IF($AA301="","",INDEX('Per Line'!$D$2:$D$7001,$AA301)&amp;"")</f>
        <v/>
      </c>
      <c r="G301" s="14">
        <f>IF($AA301="","",INDEX('Per Line'!$E$2:$E$7001,$AA301))</f>
        <v/>
      </c>
      <c r="H301">
        <f>IF($AA301="","",INDEX('Per Line'!$F$2:$F$7001,$AA301)&amp;"")</f>
        <v/>
      </c>
      <c r="I301">
        <f>IF($AA301="","",INDEX('Per Line'!$I$2:$I$7001,$AA301)&amp;"")</f>
        <v/>
      </c>
      <c r="J301">
        <f>IF($AA301="","",INDEX('Per Line'!$H$2:$H$7001,$AA301)&amp;"")</f>
        <v/>
      </c>
      <c r="K301">
        <f>IF($AA301="","",INDEX('Per Line'!$J$2:$J$7001,$AA301)&amp;"")</f>
        <v/>
      </c>
      <c r="L301">
        <f>IF($AA301="","",INDEX('Per Line'!$K$2:$K$7001,$AA301)&amp;"")</f>
        <v/>
      </c>
      <c r="M301">
        <f>IF($AA301="","",INDEX('Per Line'!$L$2:$L$7001,$AA301))</f>
        <v/>
      </c>
      <c r="N301" s="8">
        <f>IF($AA301="","",M301*Y301/100)</f>
        <v/>
      </c>
      <c r="O301">
        <f>IF($AA301="","",INDEX('Per Line'!$U$2:$U$7001,$AA301)&amp;"")</f>
        <v/>
      </c>
      <c r="P301" s="8">
        <f>IF($AA301="","",SUMIFS('Per Line'!$T$2:$T$7001,'Per Line'!$C$2:$C$7001,$A301,'Per Line'!$AL$2:$AL$7001,1))</f>
        <v/>
      </c>
      <c r="Q301">
        <f>IF($AA301="","",Settings!$C$7)</f>
        <v/>
      </c>
      <c r="R301" s="8">
        <f>IF($AA301="","",SUMIFS('Per Line'!$T$2:$T$7001,'Per Line'!$C$2:$C$7001,$A301,'Per Line'!$AK$2:$AK$7001,0,'Per Line'!$AL$2:$AL$7001,0))</f>
        <v/>
      </c>
      <c r="S301" s="8">
        <f>IF($AA301="","",R301*Q301)</f>
        <v/>
      </c>
      <c r="T301">
        <f>IF($AA301="","",Settings!$C$6)</f>
        <v/>
      </c>
      <c r="U301" s="8">
        <f>IF($AA301="","",SUMIFS('Per Line'!$T$2:$T$7001,'Per Line'!$C$2:$C$7001,$A301,'Per Line'!$AK$2:$AK$7001,1,'Per Line'!$AL$2:$AL$7001,0))</f>
        <v/>
      </c>
      <c r="V301" s="8">
        <f>IF($AA301="","",U301*T301)</f>
        <v/>
      </c>
      <c r="W301" s="8">
        <f>IF($AA301="","",V301+S301)</f>
        <v/>
      </c>
      <c r="X301" s="8">
        <f>IF($AA301="","",Y301-W301)</f>
        <v/>
      </c>
      <c r="Y301" s="8">
        <f>IF($AA301="","",R301+U301+P301)</f>
        <v/>
      </c>
      <c r="Z301" s="8">
        <f>IF($AA301="","",Y301-W301-N301)</f>
        <v/>
      </c>
      <c r="AA301" s="16">
        <f>IF(ROWS($AA$2:$AA301)&lt;=MAX('Per Line'!$AJ$2:$AJ$7001),MATCH(ROWS($AA$2:$AA301),'Per Line'!$AJ$2:$AJ$7001,0),"")</f>
        <v/>
      </c>
      <c r="AB301">
        <f>IF($AA301="","",C301&amp;"|"&amp;COUNTIF($C$2:$C301,C301))</f>
        <v/>
      </c>
    </row>
    <row r="302">
      <c r="A302">
        <f>IF($AA302="","",INDEX('Per Line'!$C$2:$C$7001,$AA302)&amp;"")</f>
        <v/>
      </c>
      <c r="B302" s="15" t="n"/>
      <c r="C302">
        <f>IF($AA302="","",IF(COUNTIF($I$2:$I$1301,I302)&lt;=Settings!$C$8,I302,I302&amp;" P"&amp;ROUNDUP(COUNTIF($I$2:$I302,I302)/Settings!$C$8,0)))</f>
        <v/>
      </c>
      <c r="D302">
        <f>IF($AA302="","",INDEX('Per Line'!$A$2:$A$7001,$AA302)&amp;"")</f>
        <v/>
      </c>
      <c r="E302">
        <f>IF($AA302="","",INDEX('Per Line'!$B$2:$B$7001,$AA302)&amp;"")</f>
        <v/>
      </c>
      <c r="F302">
        <f>IF($AA302="","",INDEX('Per Line'!$D$2:$D$7001,$AA302)&amp;"")</f>
        <v/>
      </c>
      <c r="G302" s="14">
        <f>IF($AA302="","",INDEX('Per Line'!$E$2:$E$7001,$AA302))</f>
        <v/>
      </c>
      <c r="H302">
        <f>IF($AA302="","",INDEX('Per Line'!$F$2:$F$7001,$AA302)&amp;"")</f>
        <v/>
      </c>
      <c r="I302">
        <f>IF($AA302="","",INDEX('Per Line'!$I$2:$I$7001,$AA302)&amp;"")</f>
        <v/>
      </c>
      <c r="J302">
        <f>IF($AA302="","",INDEX('Per Line'!$H$2:$H$7001,$AA302)&amp;"")</f>
        <v/>
      </c>
      <c r="K302">
        <f>IF($AA302="","",INDEX('Per Line'!$J$2:$J$7001,$AA302)&amp;"")</f>
        <v/>
      </c>
      <c r="L302">
        <f>IF($AA302="","",INDEX('Per Line'!$K$2:$K$7001,$AA302)&amp;"")</f>
        <v/>
      </c>
      <c r="M302">
        <f>IF($AA302="","",INDEX('Per Line'!$L$2:$L$7001,$AA302))</f>
        <v/>
      </c>
      <c r="N302" s="8">
        <f>IF($AA302="","",M302*Y302/100)</f>
        <v/>
      </c>
      <c r="O302">
        <f>IF($AA302="","",INDEX('Per Line'!$U$2:$U$7001,$AA302)&amp;"")</f>
        <v/>
      </c>
      <c r="P302" s="8">
        <f>IF($AA302="","",SUMIFS('Per Line'!$T$2:$T$7001,'Per Line'!$C$2:$C$7001,$A302,'Per Line'!$AL$2:$AL$7001,1))</f>
        <v/>
      </c>
      <c r="Q302">
        <f>IF($AA302="","",Settings!$C$7)</f>
        <v/>
      </c>
      <c r="R302" s="8">
        <f>IF($AA302="","",SUMIFS('Per Line'!$T$2:$T$7001,'Per Line'!$C$2:$C$7001,$A302,'Per Line'!$AK$2:$AK$7001,0,'Per Line'!$AL$2:$AL$7001,0))</f>
        <v/>
      </c>
      <c r="S302" s="8">
        <f>IF($AA302="","",R302*Q302)</f>
        <v/>
      </c>
      <c r="T302">
        <f>IF($AA302="","",Settings!$C$6)</f>
        <v/>
      </c>
      <c r="U302" s="8">
        <f>IF($AA302="","",SUMIFS('Per Line'!$T$2:$T$7001,'Per Line'!$C$2:$C$7001,$A302,'Per Line'!$AK$2:$AK$7001,1,'Per Line'!$AL$2:$AL$7001,0))</f>
        <v/>
      </c>
      <c r="V302" s="8">
        <f>IF($AA302="","",U302*T302)</f>
        <v/>
      </c>
      <c r="W302" s="8">
        <f>IF($AA302="","",V302+S302)</f>
        <v/>
      </c>
      <c r="X302" s="8">
        <f>IF($AA302="","",Y302-W302)</f>
        <v/>
      </c>
      <c r="Y302" s="8">
        <f>IF($AA302="","",R302+U302+P302)</f>
        <v/>
      </c>
      <c r="Z302" s="8">
        <f>IF($AA302="","",Y302-W302-N302)</f>
        <v/>
      </c>
      <c r="AA302" s="16">
        <f>IF(ROWS($AA$2:$AA302)&lt;=MAX('Per Line'!$AJ$2:$AJ$7001),MATCH(ROWS($AA$2:$AA302),'Per Line'!$AJ$2:$AJ$7001,0),"")</f>
        <v/>
      </c>
      <c r="AB302">
        <f>IF($AA302="","",C302&amp;"|"&amp;COUNTIF($C$2:$C302,C302))</f>
        <v/>
      </c>
    </row>
    <row r="303">
      <c r="A303">
        <f>IF($AA303="","",INDEX('Per Line'!$C$2:$C$7001,$AA303)&amp;"")</f>
        <v/>
      </c>
      <c r="B303" s="15" t="n"/>
      <c r="C303">
        <f>IF($AA303="","",IF(COUNTIF($I$2:$I$1301,I303)&lt;=Settings!$C$8,I303,I303&amp;" P"&amp;ROUNDUP(COUNTIF($I$2:$I303,I303)/Settings!$C$8,0)))</f>
        <v/>
      </c>
      <c r="D303">
        <f>IF($AA303="","",INDEX('Per Line'!$A$2:$A$7001,$AA303)&amp;"")</f>
        <v/>
      </c>
      <c r="E303">
        <f>IF($AA303="","",INDEX('Per Line'!$B$2:$B$7001,$AA303)&amp;"")</f>
        <v/>
      </c>
      <c r="F303">
        <f>IF($AA303="","",INDEX('Per Line'!$D$2:$D$7001,$AA303)&amp;"")</f>
        <v/>
      </c>
      <c r="G303" s="14">
        <f>IF($AA303="","",INDEX('Per Line'!$E$2:$E$7001,$AA303))</f>
        <v/>
      </c>
      <c r="H303">
        <f>IF($AA303="","",INDEX('Per Line'!$F$2:$F$7001,$AA303)&amp;"")</f>
        <v/>
      </c>
      <c r="I303">
        <f>IF($AA303="","",INDEX('Per Line'!$I$2:$I$7001,$AA303)&amp;"")</f>
        <v/>
      </c>
      <c r="J303">
        <f>IF($AA303="","",INDEX('Per Line'!$H$2:$H$7001,$AA303)&amp;"")</f>
        <v/>
      </c>
      <c r="K303">
        <f>IF($AA303="","",INDEX('Per Line'!$J$2:$J$7001,$AA303)&amp;"")</f>
        <v/>
      </c>
      <c r="L303">
        <f>IF($AA303="","",INDEX('Per Line'!$K$2:$K$7001,$AA303)&amp;"")</f>
        <v/>
      </c>
      <c r="M303">
        <f>IF($AA303="","",INDEX('Per Line'!$L$2:$L$7001,$AA303))</f>
        <v/>
      </c>
      <c r="N303" s="8">
        <f>IF($AA303="","",M303*Y303/100)</f>
        <v/>
      </c>
      <c r="O303">
        <f>IF($AA303="","",INDEX('Per Line'!$U$2:$U$7001,$AA303)&amp;"")</f>
        <v/>
      </c>
      <c r="P303" s="8">
        <f>IF($AA303="","",SUMIFS('Per Line'!$T$2:$T$7001,'Per Line'!$C$2:$C$7001,$A303,'Per Line'!$AL$2:$AL$7001,1))</f>
        <v/>
      </c>
      <c r="Q303">
        <f>IF($AA303="","",Settings!$C$7)</f>
        <v/>
      </c>
      <c r="R303" s="8">
        <f>IF($AA303="","",SUMIFS('Per Line'!$T$2:$T$7001,'Per Line'!$C$2:$C$7001,$A303,'Per Line'!$AK$2:$AK$7001,0,'Per Line'!$AL$2:$AL$7001,0))</f>
        <v/>
      </c>
      <c r="S303" s="8">
        <f>IF($AA303="","",R303*Q303)</f>
        <v/>
      </c>
      <c r="T303">
        <f>IF($AA303="","",Settings!$C$6)</f>
        <v/>
      </c>
      <c r="U303" s="8">
        <f>IF($AA303="","",SUMIFS('Per Line'!$T$2:$T$7001,'Per Line'!$C$2:$C$7001,$A303,'Per Line'!$AK$2:$AK$7001,1,'Per Line'!$AL$2:$AL$7001,0))</f>
        <v/>
      </c>
      <c r="V303" s="8">
        <f>IF($AA303="","",U303*T303)</f>
        <v/>
      </c>
      <c r="W303" s="8">
        <f>IF($AA303="","",V303+S303)</f>
        <v/>
      </c>
      <c r="X303" s="8">
        <f>IF($AA303="","",Y303-W303)</f>
        <v/>
      </c>
      <c r="Y303" s="8">
        <f>IF($AA303="","",R303+U303+P303)</f>
        <v/>
      </c>
      <c r="Z303" s="8">
        <f>IF($AA303="","",Y303-W303-N303)</f>
        <v/>
      </c>
      <c r="AA303" s="16">
        <f>IF(ROWS($AA$2:$AA303)&lt;=MAX('Per Line'!$AJ$2:$AJ$7001),MATCH(ROWS($AA$2:$AA303),'Per Line'!$AJ$2:$AJ$7001,0),"")</f>
        <v/>
      </c>
      <c r="AB303">
        <f>IF($AA303="","",C303&amp;"|"&amp;COUNTIF($C$2:$C303,C303))</f>
        <v/>
      </c>
    </row>
    <row r="304">
      <c r="A304">
        <f>IF($AA304="","",INDEX('Per Line'!$C$2:$C$7001,$AA304)&amp;"")</f>
        <v/>
      </c>
      <c r="B304" s="15" t="n"/>
      <c r="C304">
        <f>IF($AA304="","",IF(COUNTIF($I$2:$I$1301,I304)&lt;=Settings!$C$8,I304,I304&amp;" P"&amp;ROUNDUP(COUNTIF($I$2:$I304,I304)/Settings!$C$8,0)))</f>
        <v/>
      </c>
      <c r="D304">
        <f>IF($AA304="","",INDEX('Per Line'!$A$2:$A$7001,$AA304)&amp;"")</f>
        <v/>
      </c>
      <c r="E304">
        <f>IF($AA304="","",INDEX('Per Line'!$B$2:$B$7001,$AA304)&amp;"")</f>
        <v/>
      </c>
      <c r="F304">
        <f>IF($AA304="","",INDEX('Per Line'!$D$2:$D$7001,$AA304)&amp;"")</f>
        <v/>
      </c>
      <c r="G304" s="14">
        <f>IF($AA304="","",INDEX('Per Line'!$E$2:$E$7001,$AA304))</f>
        <v/>
      </c>
      <c r="H304">
        <f>IF($AA304="","",INDEX('Per Line'!$F$2:$F$7001,$AA304)&amp;"")</f>
        <v/>
      </c>
      <c r="I304">
        <f>IF($AA304="","",INDEX('Per Line'!$I$2:$I$7001,$AA304)&amp;"")</f>
        <v/>
      </c>
      <c r="J304">
        <f>IF($AA304="","",INDEX('Per Line'!$H$2:$H$7001,$AA304)&amp;"")</f>
        <v/>
      </c>
      <c r="K304">
        <f>IF($AA304="","",INDEX('Per Line'!$J$2:$J$7001,$AA304)&amp;"")</f>
        <v/>
      </c>
      <c r="L304">
        <f>IF($AA304="","",INDEX('Per Line'!$K$2:$K$7001,$AA304)&amp;"")</f>
        <v/>
      </c>
      <c r="M304">
        <f>IF($AA304="","",INDEX('Per Line'!$L$2:$L$7001,$AA304))</f>
        <v/>
      </c>
      <c r="N304" s="8">
        <f>IF($AA304="","",M304*Y304/100)</f>
        <v/>
      </c>
      <c r="O304">
        <f>IF($AA304="","",INDEX('Per Line'!$U$2:$U$7001,$AA304)&amp;"")</f>
        <v/>
      </c>
      <c r="P304" s="8">
        <f>IF($AA304="","",SUMIFS('Per Line'!$T$2:$T$7001,'Per Line'!$C$2:$C$7001,$A304,'Per Line'!$AL$2:$AL$7001,1))</f>
        <v/>
      </c>
      <c r="Q304">
        <f>IF($AA304="","",Settings!$C$7)</f>
        <v/>
      </c>
      <c r="R304" s="8">
        <f>IF($AA304="","",SUMIFS('Per Line'!$T$2:$T$7001,'Per Line'!$C$2:$C$7001,$A304,'Per Line'!$AK$2:$AK$7001,0,'Per Line'!$AL$2:$AL$7001,0))</f>
        <v/>
      </c>
      <c r="S304" s="8">
        <f>IF($AA304="","",R304*Q304)</f>
        <v/>
      </c>
      <c r="T304">
        <f>IF($AA304="","",Settings!$C$6)</f>
        <v/>
      </c>
      <c r="U304" s="8">
        <f>IF($AA304="","",SUMIFS('Per Line'!$T$2:$T$7001,'Per Line'!$C$2:$C$7001,$A304,'Per Line'!$AK$2:$AK$7001,1,'Per Line'!$AL$2:$AL$7001,0))</f>
        <v/>
      </c>
      <c r="V304" s="8">
        <f>IF($AA304="","",U304*T304)</f>
        <v/>
      </c>
      <c r="W304" s="8">
        <f>IF($AA304="","",V304+S304)</f>
        <v/>
      </c>
      <c r="X304" s="8">
        <f>IF($AA304="","",Y304-W304)</f>
        <v/>
      </c>
      <c r="Y304" s="8">
        <f>IF($AA304="","",R304+U304+P304)</f>
        <v/>
      </c>
      <c r="Z304" s="8">
        <f>IF($AA304="","",Y304-W304-N304)</f>
        <v/>
      </c>
      <c r="AA304" s="16">
        <f>IF(ROWS($AA$2:$AA304)&lt;=MAX('Per Line'!$AJ$2:$AJ$7001),MATCH(ROWS($AA$2:$AA304),'Per Line'!$AJ$2:$AJ$7001,0),"")</f>
        <v/>
      </c>
      <c r="AB304">
        <f>IF($AA304="","",C304&amp;"|"&amp;COUNTIF($C$2:$C304,C304))</f>
        <v/>
      </c>
    </row>
    <row r="305">
      <c r="A305">
        <f>IF($AA305="","",INDEX('Per Line'!$C$2:$C$7001,$AA305)&amp;"")</f>
        <v/>
      </c>
      <c r="B305" s="15" t="n"/>
      <c r="C305">
        <f>IF($AA305="","",IF(COUNTIF($I$2:$I$1301,I305)&lt;=Settings!$C$8,I305,I305&amp;" P"&amp;ROUNDUP(COUNTIF($I$2:$I305,I305)/Settings!$C$8,0)))</f>
        <v/>
      </c>
      <c r="D305">
        <f>IF($AA305="","",INDEX('Per Line'!$A$2:$A$7001,$AA305)&amp;"")</f>
        <v/>
      </c>
      <c r="E305">
        <f>IF($AA305="","",INDEX('Per Line'!$B$2:$B$7001,$AA305)&amp;"")</f>
        <v/>
      </c>
      <c r="F305">
        <f>IF($AA305="","",INDEX('Per Line'!$D$2:$D$7001,$AA305)&amp;"")</f>
        <v/>
      </c>
      <c r="G305" s="14">
        <f>IF($AA305="","",INDEX('Per Line'!$E$2:$E$7001,$AA305))</f>
        <v/>
      </c>
      <c r="H305">
        <f>IF($AA305="","",INDEX('Per Line'!$F$2:$F$7001,$AA305)&amp;"")</f>
        <v/>
      </c>
      <c r="I305">
        <f>IF($AA305="","",INDEX('Per Line'!$I$2:$I$7001,$AA305)&amp;"")</f>
        <v/>
      </c>
      <c r="J305">
        <f>IF($AA305="","",INDEX('Per Line'!$H$2:$H$7001,$AA305)&amp;"")</f>
        <v/>
      </c>
      <c r="K305">
        <f>IF($AA305="","",INDEX('Per Line'!$J$2:$J$7001,$AA305)&amp;"")</f>
        <v/>
      </c>
      <c r="L305">
        <f>IF($AA305="","",INDEX('Per Line'!$K$2:$K$7001,$AA305)&amp;"")</f>
        <v/>
      </c>
      <c r="M305">
        <f>IF($AA305="","",INDEX('Per Line'!$L$2:$L$7001,$AA305))</f>
        <v/>
      </c>
      <c r="N305" s="8">
        <f>IF($AA305="","",M305*Y305/100)</f>
        <v/>
      </c>
      <c r="O305">
        <f>IF($AA305="","",INDEX('Per Line'!$U$2:$U$7001,$AA305)&amp;"")</f>
        <v/>
      </c>
      <c r="P305" s="8">
        <f>IF($AA305="","",SUMIFS('Per Line'!$T$2:$T$7001,'Per Line'!$C$2:$C$7001,$A305,'Per Line'!$AL$2:$AL$7001,1))</f>
        <v/>
      </c>
      <c r="Q305">
        <f>IF($AA305="","",Settings!$C$7)</f>
        <v/>
      </c>
      <c r="R305" s="8">
        <f>IF($AA305="","",SUMIFS('Per Line'!$T$2:$T$7001,'Per Line'!$C$2:$C$7001,$A305,'Per Line'!$AK$2:$AK$7001,0,'Per Line'!$AL$2:$AL$7001,0))</f>
        <v/>
      </c>
      <c r="S305" s="8">
        <f>IF($AA305="","",R305*Q305)</f>
        <v/>
      </c>
      <c r="T305">
        <f>IF($AA305="","",Settings!$C$6)</f>
        <v/>
      </c>
      <c r="U305" s="8">
        <f>IF($AA305="","",SUMIFS('Per Line'!$T$2:$T$7001,'Per Line'!$C$2:$C$7001,$A305,'Per Line'!$AK$2:$AK$7001,1,'Per Line'!$AL$2:$AL$7001,0))</f>
        <v/>
      </c>
      <c r="V305" s="8">
        <f>IF($AA305="","",U305*T305)</f>
        <v/>
      </c>
      <c r="W305" s="8">
        <f>IF($AA305="","",V305+S305)</f>
        <v/>
      </c>
      <c r="X305" s="8">
        <f>IF($AA305="","",Y305-W305)</f>
        <v/>
      </c>
      <c r="Y305" s="8">
        <f>IF($AA305="","",R305+U305+P305)</f>
        <v/>
      </c>
      <c r="Z305" s="8">
        <f>IF($AA305="","",Y305-W305-N305)</f>
        <v/>
      </c>
      <c r="AA305" s="16">
        <f>IF(ROWS($AA$2:$AA305)&lt;=MAX('Per Line'!$AJ$2:$AJ$7001),MATCH(ROWS($AA$2:$AA305),'Per Line'!$AJ$2:$AJ$7001,0),"")</f>
        <v/>
      </c>
      <c r="AB305">
        <f>IF($AA305="","",C305&amp;"|"&amp;COUNTIF($C$2:$C305,C305))</f>
        <v/>
      </c>
    </row>
    <row r="306">
      <c r="A306">
        <f>IF($AA306="","",INDEX('Per Line'!$C$2:$C$7001,$AA306)&amp;"")</f>
        <v/>
      </c>
      <c r="B306" s="15" t="n"/>
      <c r="C306">
        <f>IF($AA306="","",IF(COUNTIF($I$2:$I$1301,I306)&lt;=Settings!$C$8,I306,I306&amp;" P"&amp;ROUNDUP(COUNTIF($I$2:$I306,I306)/Settings!$C$8,0)))</f>
        <v/>
      </c>
      <c r="D306">
        <f>IF($AA306="","",INDEX('Per Line'!$A$2:$A$7001,$AA306)&amp;"")</f>
        <v/>
      </c>
      <c r="E306">
        <f>IF($AA306="","",INDEX('Per Line'!$B$2:$B$7001,$AA306)&amp;"")</f>
        <v/>
      </c>
      <c r="F306">
        <f>IF($AA306="","",INDEX('Per Line'!$D$2:$D$7001,$AA306)&amp;"")</f>
        <v/>
      </c>
      <c r="G306" s="14">
        <f>IF($AA306="","",INDEX('Per Line'!$E$2:$E$7001,$AA306))</f>
        <v/>
      </c>
      <c r="H306">
        <f>IF($AA306="","",INDEX('Per Line'!$F$2:$F$7001,$AA306)&amp;"")</f>
        <v/>
      </c>
      <c r="I306">
        <f>IF($AA306="","",INDEX('Per Line'!$I$2:$I$7001,$AA306)&amp;"")</f>
        <v/>
      </c>
      <c r="J306">
        <f>IF($AA306="","",INDEX('Per Line'!$H$2:$H$7001,$AA306)&amp;"")</f>
        <v/>
      </c>
      <c r="K306">
        <f>IF($AA306="","",INDEX('Per Line'!$J$2:$J$7001,$AA306)&amp;"")</f>
        <v/>
      </c>
      <c r="L306">
        <f>IF($AA306="","",INDEX('Per Line'!$K$2:$K$7001,$AA306)&amp;"")</f>
        <v/>
      </c>
      <c r="M306">
        <f>IF($AA306="","",INDEX('Per Line'!$L$2:$L$7001,$AA306))</f>
        <v/>
      </c>
      <c r="N306" s="8">
        <f>IF($AA306="","",M306*Y306/100)</f>
        <v/>
      </c>
      <c r="O306">
        <f>IF($AA306="","",INDEX('Per Line'!$U$2:$U$7001,$AA306)&amp;"")</f>
        <v/>
      </c>
      <c r="P306" s="8">
        <f>IF($AA306="","",SUMIFS('Per Line'!$T$2:$T$7001,'Per Line'!$C$2:$C$7001,$A306,'Per Line'!$AL$2:$AL$7001,1))</f>
        <v/>
      </c>
      <c r="Q306">
        <f>IF($AA306="","",Settings!$C$7)</f>
        <v/>
      </c>
      <c r="R306" s="8">
        <f>IF($AA306="","",SUMIFS('Per Line'!$T$2:$T$7001,'Per Line'!$C$2:$C$7001,$A306,'Per Line'!$AK$2:$AK$7001,0,'Per Line'!$AL$2:$AL$7001,0))</f>
        <v/>
      </c>
      <c r="S306" s="8">
        <f>IF($AA306="","",R306*Q306)</f>
        <v/>
      </c>
      <c r="T306">
        <f>IF($AA306="","",Settings!$C$6)</f>
        <v/>
      </c>
      <c r="U306" s="8">
        <f>IF($AA306="","",SUMIFS('Per Line'!$T$2:$T$7001,'Per Line'!$C$2:$C$7001,$A306,'Per Line'!$AK$2:$AK$7001,1,'Per Line'!$AL$2:$AL$7001,0))</f>
        <v/>
      </c>
      <c r="V306" s="8">
        <f>IF($AA306="","",U306*T306)</f>
        <v/>
      </c>
      <c r="W306" s="8">
        <f>IF($AA306="","",V306+S306)</f>
        <v/>
      </c>
      <c r="X306" s="8">
        <f>IF($AA306="","",Y306-W306)</f>
        <v/>
      </c>
      <c r="Y306" s="8">
        <f>IF($AA306="","",R306+U306+P306)</f>
        <v/>
      </c>
      <c r="Z306" s="8">
        <f>IF($AA306="","",Y306-W306-N306)</f>
        <v/>
      </c>
      <c r="AA306" s="16">
        <f>IF(ROWS($AA$2:$AA306)&lt;=MAX('Per Line'!$AJ$2:$AJ$7001),MATCH(ROWS($AA$2:$AA306),'Per Line'!$AJ$2:$AJ$7001,0),"")</f>
        <v/>
      </c>
      <c r="AB306">
        <f>IF($AA306="","",C306&amp;"|"&amp;COUNTIF($C$2:$C306,C306))</f>
        <v/>
      </c>
    </row>
    <row r="307">
      <c r="A307">
        <f>IF($AA307="","",INDEX('Per Line'!$C$2:$C$7001,$AA307)&amp;"")</f>
        <v/>
      </c>
      <c r="B307" s="15" t="n"/>
      <c r="C307">
        <f>IF($AA307="","",IF(COUNTIF($I$2:$I$1301,I307)&lt;=Settings!$C$8,I307,I307&amp;" P"&amp;ROUNDUP(COUNTIF($I$2:$I307,I307)/Settings!$C$8,0)))</f>
        <v/>
      </c>
      <c r="D307">
        <f>IF($AA307="","",INDEX('Per Line'!$A$2:$A$7001,$AA307)&amp;"")</f>
        <v/>
      </c>
      <c r="E307">
        <f>IF($AA307="","",INDEX('Per Line'!$B$2:$B$7001,$AA307)&amp;"")</f>
        <v/>
      </c>
      <c r="F307">
        <f>IF($AA307="","",INDEX('Per Line'!$D$2:$D$7001,$AA307)&amp;"")</f>
        <v/>
      </c>
      <c r="G307" s="14">
        <f>IF($AA307="","",INDEX('Per Line'!$E$2:$E$7001,$AA307))</f>
        <v/>
      </c>
      <c r="H307">
        <f>IF($AA307="","",INDEX('Per Line'!$F$2:$F$7001,$AA307)&amp;"")</f>
        <v/>
      </c>
      <c r="I307">
        <f>IF($AA307="","",INDEX('Per Line'!$I$2:$I$7001,$AA307)&amp;"")</f>
        <v/>
      </c>
      <c r="J307">
        <f>IF($AA307="","",INDEX('Per Line'!$H$2:$H$7001,$AA307)&amp;"")</f>
        <v/>
      </c>
      <c r="K307">
        <f>IF($AA307="","",INDEX('Per Line'!$J$2:$J$7001,$AA307)&amp;"")</f>
        <v/>
      </c>
      <c r="L307">
        <f>IF($AA307="","",INDEX('Per Line'!$K$2:$K$7001,$AA307)&amp;"")</f>
        <v/>
      </c>
      <c r="M307">
        <f>IF($AA307="","",INDEX('Per Line'!$L$2:$L$7001,$AA307))</f>
        <v/>
      </c>
      <c r="N307" s="8">
        <f>IF($AA307="","",M307*Y307/100)</f>
        <v/>
      </c>
      <c r="O307">
        <f>IF($AA307="","",INDEX('Per Line'!$U$2:$U$7001,$AA307)&amp;"")</f>
        <v/>
      </c>
      <c r="P307" s="8">
        <f>IF($AA307="","",SUMIFS('Per Line'!$T$2:$T$7001,'Per Line'!$C$2:$C$7001,$A307,'Per Line'!$AL$2:$AL$7001,1))</f>
        <v/>
      </c>
      <c r="Q307">
        <f>IF($AA307="","",Settings!$C$7)</f>
        <v/>
      </c>
      <c r="R307" s="8">
        <f>IF($AA307="","",SUMIFS('Per Line'!$T$2:$T$7001,'Per Line'!$C$2:$C$7001,$A307,'Per Line'!$AK$2:$AK$7001,0,'Per Line'!$AL$2:$AL$7001,0))</f>
        <v/>
      </c>
      <c r="S307" s="8">
        <f>IF($AA307="","",R307*Q307)</f>
        <v/>
      </c>
      <c r="T307">
        <f>IF($AA307="","",Settings!$C$6)</f>
        <v/>
      </c>
      <c r="U307" s="8">
        <f>IF($AA307="","",SUMIFS('Per Line'!$T$2:$T$7001,'Per Line'!$C$2:$C$7001,$A307,'Per Line'!$AK$2:$AK$7001,1,'Per Line'!$AL$2:$AL$7001,0))</f>
        <v/>
      </c>
      <c r="V307" s="8">
        <f>IF($AA307="","",U307*T307)</f>
        <v/>
      </c>
      <c r="W307" s="8">
        <f>IF($AA307="","",V307+S307)</f>
        <v/>
      </c>
      <c r="X307" s="8">
        <f>IF($AA307="","",Y307-W307)</f>
        <v/>
      </c>
      <c r="Y307" s="8">
        <f>IF($AA307="","",R307+U307+P307)</f>
        <v/>
      </c>
      <c r="Z307" s="8">
        <f>IF($AA307="","",Y307-W307-N307)</f>
        <v/>
      </c>
      <c r="AA307" s="16">
        <f>IF(ROWS($AA$2:$AA307)&lt;=MAX('Per Line'!$AJ$2:$AJ$7001),MATCH(ROWS($AA$2:$AA307),'Per Line'!$AJ$2:$AJ$7001,0),"")</f>
        <v/>
      </c>
      <c r="AB307">
        <f>IF($AA307="","",C307&amp;"|"&amp;COUNTIF($C$2:$C307,C307))</f>
        <v/>
      </c>
    </row>
    <row r="308">
      <c r="A308">
        <f>IF($AA308="","",INDEX('Per Line'!$C$2:$C$7001,$AA308)&amp;"")</f>
        <v/>
      </c>
      <c r="B308" s="15" t="n"/>
      <c r="C308">
        <f>IF($AA308="","",IF(COUNTIF($I$2:$I$1301,I308)&lt;=Settings!$C$8,I308,I308&amp;" P"&amp;ROUNDUP(COUNTIF($I$2:$I308,I308)/Settings!$C$8,0)))</f>
        <v/>
      </c>
      <c r="D308">
        <f>IF($AA308="","",INDEX('Per Line'!$A$2:$A$7001,$AA308)&amp;"")</f>
        <v/>
      </c>
      <c r="E308">
        <f>IF($AA308="","",INDEX('Per Line'!$B$2:$B$7001,$AA308)&amp;"")</f>
        <v/>
      </c>
      <c r="F308">
        <f>IF($AA308="","",INDEX('Per Line'!$D$2:$D$7001,$AA308)&amp;"")</f>
        <v/>
      </c>
      <c r="G308" s="14">
        <f>IF($AA308="","",INDEX('Per Line'!$E$2:$E$7001,$AA308))</f>
        <v/>
      </c>
      <c r="H308">
        <f>IF($AA308="","",INDEX('Per Line'!$F$2:$F$7001,$AA308)&amp;"")</f>
        <v/>
      </c>
      <c r="I308">
        <f>IF($AA308="","",INDEX('Per Line'!$I$2:$I$7001,$AA308)&amp;"")</f>
        <v/>
      </c>
      <c r="J308">
        <f>IF($AA308="","",INDEX('Per Line'!$H$2:$H$7001,$AA308)&amp;"")</f>
        <v/>
      </c>
      <c r="K308">
        <f>IF($AA308="","",INDEX('Per Line'!$J$2:$J$7001,$AA308)&amp;"")</f>
        <v/>
      </c>
      <c r="L308">
        <f>IF($AA308="","",INDEX('Per Line'!$K$2:$K$7001,$AA308)&amp;"")</f>
        <v/>
      </c>
      <c r="M308">
        <f>IF($AA308="","",INDEX('Per Line'!$L$2:$L$7001,$AA308))</f>
        <v/>
      </c>
      <c r="N308" s="8">
        <f>IF($AA308="","",M308*Y308/100)</f>
        <v/>
      </c>
      <c r="O308">
        <f>IF($AA308="","",INDEX('Per Line'!$U$2:$U$7001,$AA308)&amp;"")</f>
        <v/>
      </c>
      <c r="P308" s="8">
        <f>IF($AA308="","",SUMIFS('Per Line'!$T$2:$T$7001,'Per Line'!$C$2:$C$7001,$A308,'Per Line'!$AL$2:$AL$7001,1))</f>
        <v/>
      </c>
      <c r="Q308">
        <f>IF($AA308="","",Settings!$C$7)</f>
        <v/>
      </c>
      <c r="R308" s="8">
        <f>IF($AA308="","",SUMIFS('Per Line'!$T$2:$T$7001,'Per Line'!$C$2:$C$7001,$A308,'Per Line'!$AK$2:$AK$7001,0,'Per Line'!$AL$2:$AL$7001,0))</f>
        <v/>
      </c>
      <c r="S308" s="8">
        <f>IF($AA308="","",R308*Q308)</f>
        <v/>
      </c>
      <c r="T308">
        <f>IF($AA308="","",Settings!$C$6)</f>
        <v/>
      </c>
      <c r="U308" s="8">
        <f>IF($AA308="","",SUMIFS('Per Line'!$T$2:$T$7001,'Per Line'!$C$2:$C$7001,$A308,'Per Line'!$AK$2:$AK$7001,1,'Per Line'!$AL$2:$AL$7001,0))</f>
        <v/>
      </c>
      <c r="V308" s="8">
        <f>IF($AA308="","",U308*T308)</f>
        <v/>
      </c>
      <c r="W308" s="8">
        <f>IF($AA308="","",V308+S308)</f>
        <v/>
      </c>
      <c r="X308" s="8">
        <f>IF($AA308="","",Y308-W308)</f>
        <v/>
      </c>
      <c r="Y308" s="8">
        <f>IF($AA308="","",R308+U308+P308)</f>
        <v/>
      </c>
      <c r="Z308" s="8">
        <f>IF($AA308="","",Y308-W308-N308)</f>
        <v/>
      </c>
      <c r="AA308" s="16">
        <f>IF(ROWS($AA$2:$AA308)&lt;=MAX('Per Line'!$AJ$2:$AJ$7001),MATCH(ROWS($AA$2:$AA308),'Per Line'!$AJ$2:$AJ$7001,0),"")</f>
        <v/>
      </c>
      <c r="AB308">
        <f>IF($AA308="","",C308&amp;"|"&amp;COUNTIF($C$2:$C308,C308))</f>
        <v/>
      </c>
    </row>
    <row r="309">
      <c r="A309">
        <f>IF($AA309="","",INDEX('Per Line'!$C$2:$C$7001,$AA309)&amp;"")</f>
        <v/>
      </c>
      <c r="B309" s="15" t="n"/>
      <c r="C309">
        <f>IF($AA309="","",IF(COUNTIF($I$2:$I$1301,I309)&lt;=Settings!$C$8,I309,I309&amp;" P"&amp;ROUNDUP(COUNTIF($I$2:$I309,I309)/Settings!$C$8,0)))</f>
        <v/>
      </c>
      <c r="D309">
        <f>IF($AA309="","",INDEX('Per Line'!$A$2:$A$7001,$AA309)&amp;"")</f>
        <v/>
      </c>
      <c r="E309">
        <f>IF($AA309="","",INDEX('Per Line'!$B$2:$B$7001,$AA309)&amp;"")</f>
        <v/>
      </c>
      <c r="F309">
        <f>IF($AA309="","",INDEX('Per Line'!$D$2:$D$7001,$AA309)&amp;"")</f>
        <v/>
      </c>
      <c r="G309" s="14">
        <f>IF($AA309="","",INDEX('Per Line'!$E$2:$E$7001,$AA309))</f>
        <v/>
      </c>
      <c r="H309">
        <f>IF($AA309="","",INDEX('Per Line'!$F$2:$F$7001,$AA309)&amp;"")</f>
        <v/>
      </c>
      <c r="I309">
        <f>IF($AA309="","",INDEX('Per Line'!$I$2:$I$7001,$AA309)&amp;"")</f>
        <v/>
      </c>
      <c r="J309">
        <f>IF($AA309="","",INDEX('Per Line'!$H$2:$H$7001,$AA309)&amp;"")</f>
        <v/>
      </c>
      <c r="K309">
        <f>IF($AA309="","",INDEX('Per Line'!$J$2:$J$7001,$AA309)&amp;"")</f>
        <v/>
      </c>
      <c r="L309">
        <f>IF($AA309="","",INDEX('Per Line'!$K$2:$K$7001,$AA309)&amp;"")</f>
        <v/>
      </c>
      <c r="M309">
        <f>IF($AA309="","",INDEX('Per Line'!$L$2:$L$7001,$AA309))</f>
        <v/>
      </c>
      <c r="N309" s="8">
        <f>IF($AA309="","",M309*Y309/100)</f>
        <v/>
      </c>
      <c r="O309">
        <f>IF($AA309="","",INDEX('Per Line'!$U$2:$U$7001,$AA309)&amp;"")</f>
        <v/>
      </c>
      <c r="P309" s="8">
        <f>IF($AA309="","",SUMIFS('Per Line'!$T$2:$T$7001,'Per Line'!$C$2:$C$7001,$A309,'Per Line'!$AL$2:$AL$7001,1))</f>
        <v/>
      </c>
      <c r="Q309">
        <f>IF($AA309="","",Settings!$C$7)</f>
        <v/>
      </c>
      <c r="R309" s="8">
        <f>IF($AA309="","",SUMIFS('Per Line'!$T$2:$T$7001,'Per Line'!$C$2:$C$7001,$A309,'Per Line'!$AK$2:$AK$7001,0,'Per Line'!$AL$2:$AL$7001,0))</f>
        <v/>
      </c>
      <c r="S309" s="8">
        <f>IF($AA309="","",R309*Q309)</f>
        <v/>
      </c>
      <c r="T309">
        <f>IF($AA309="","",Settings!$C$6)</f>
        <v/>
      </c>
      <c r="U309" s="8">
        <f>IF($AA309="","",SUMIFS('Per Line'!$T$2:$T$7001,'Per Line'!$C$2:$C$7001,$A309,'Per Line'!$AK$2:$AK$7001,1,'Per Line'!$AL$2:$AL$7001,0))</f>
        <v/>
      </c>
      <c r="V309" s="8">
        <f>IF($AA309="","",U309*T309)</f>
        <v/>
      </c>
      <c r="W309" s="8">
        <f>IF($AA309="","",V309+S309)</f>
        <v/>
      </c>
      <c r="X309" s="8">
        <f>IF($AA309="","",Y309-W309)</f>
        <v/>
      </c>
      <c r="Y309" s="8">
        <f>IF($AA309="","",R309+U309+P309)</f>
        <v/>
      </c>
      <c r="Z309" s="8">
        <f>IF($AA309="","",Y309-W309-N309)</f>
        <v/>
      </c>
      <c r="AA309" s="16">
        <f>IF(ROWS($AA$2:$AA309)&lt;=MAX('Per Line'!$AJ$2:$AJ$7001),MATCH(ROWS($AA$2:$AA309),'Per Line'!$AJ$2:$AJ$7001,0),"")</f>
        <v/>
      </c>
      <c r="AB309">
        <f>IF($AA309="","",C309&amp;"|"&amp;COUNTIF($C$2:$C309,C309))</f>
        <v/>
      </c>
    </row>
    <row r="310">
      <c r="A310">
        <f>IF($AA310="","",INDEX('Per Line'!$C$2:$C$7001,$AA310)&amp;"")</f>
        <v/>
      </c>
      <c r="B310" s="15" t="n"/>
      <c r="C310">
        <f>IF($AA310="","",IF(COUNTIF($I$2:$I$1301,I310)&lt;=Settings!$C$8,I310,I310&amp;" P"&amp;ROUNDUP(COUNTIF($I$2:$I310,I310)/Settings!$C$8,0)))</f>
        <v/>
      </c>
      <c r="D310">
        <f>IF($AA310="","",INDEX('Per Line'!$A$2:$A$7001,$AA310)&amp;"")</f>
        <v/>
      </c>
      <c r="E310">
        <f>IF($AA310="","",INDEX('Per Line'!$B$2:$B$7001,$AA310)&amp;"")</f>
        <v/>
      </c>
      <c r="F310">
        <f>IF($AA310="","",INDEX('Per Line'!$D$2:$D$7001,$AA310)&amp;"")</f>
        <v/>
      </c>
      <c r="G310" s="14">
        <f>IF($AA310="","",INDEX('Per Line'!$E$2:$E$7001,$AA310))</f>
        <v/>
      </c>
      <c r="H310">
        <f>IF($AA310="","",INDEX('Per Line'!$F$2:$F$7001,$AA310)&amp;"")</f>
        <v/>
      </c>
      <c r="I310">
        <f>IF($AA310="","",INDEX('Per Line'!$I$2:$I$7001,$AA310)&amp;"")</f>
        <v/>
      </c>
      <c r="J310">
        <f>IF($AA310="","",INDEX('Per Line'!$H$2:$H$7001,$AA310)&amp;"")</f>
        <v/>
      </c>
      <c r="K310">
        <f>IF($AA310="","",INDEX('Per Line'!$J$2:$J$7001,$AA310)&amp;"")</f>
        <v/>
      </c>
      <c r="L310">
        <f>IF($AA310="","",INDEX('Per Line'!$K$2:$K$7001,$AA310)&amp;"")</f>
        <v/>
      </c>
      <c r="M310">
        <f>IF($AA310="","",INDEX('Per Line'!$L$2:$L$7001,$AA310))</f>
        <v/>
      </c>
      <c r="N310" s="8">
        <f>IF($AA310="","",M310*Y310/100)</f>
        <v/>
      </c>
      <c r="O310">
        <f>IF($AA310="","",INDEX('Per Line'!$U$2:$U$7001,$AA310)&amp;"")</f>
        <v/>
      </c>
      <c r="P310" s="8">
        <f>IF($AA310="","",SUMIFS('Per Line'!$T$2:$T$7001,'Per Line'!$C$2:$C$7001,$A310,'Per Line'!$AL$2:$AL$7001,1))</f>
        <v/>
      </c>
      <c r="Q310">
        <f>IF($AA310="","",Settings!$C$7)</f>
        <v/>
      </c>
      <c r="R310" s="8">
        <f>IF($AA310="","",SUMIFS('Per Line'!$T$2:$T$7001,'Per Line'!$C$2:$C$7001,$A310,'Per Line'!$AK$2:$AK$7001,0,'Per Line'!$AL$2:$AL$7001,0))</f>
        <v/>
      </c>
      <c r="S310" s="8">
        <f>IF($AA310="","",R310*Q310)</f>
        <v/>
      </c>
      <c r="T310">
        <f>IF($AA310="","",Settings!$C$6)</f>
        <v/>
      </c>
      <c r="U310" s="8">
        <f>IF($AA310="","",SUMIFS('Per Line'!$T$2:$T$7001,'Per Line'!$C$2:$C$7001,$A310,'Per Line'!$AK$2:$AK$7001,1,'Per Line'!$AL$2:$AL$7001,0))</f>
        <v/>
      </c>
      <c r="V310" s="8">
        <f>IF($AA310="","",U310*T310)</f>
        <v/>
      </c>
      <c r="W310" s="8">
        <f>IF($AA310="","",V310+S310)</f>
        <v/>
      </c>
      <c r="X310" s="8">
        <f>IF($AA310="","",Y310-W310)</f>
        <v/>
      </c>
      <c r="Y310" s="8">
        <f>IF($AA310="","",R310+U310+P310)</f>
        <v/>
      </c>
      <c r="Z310" s="8">
        <f>IF($AA310="","",Y310-W310-N310)</f>
        <v/>
      </c>
      <c r="AA310" s="16">
        <f>IF(ROWS($AA$2:$AA310)&lt;=MAX('Per Line'!$AJ$2:$AJ$7001),MATCH(ROWS($AA$2:$AA310),'Per Line'!$AJ$2:$AJ$7001,0),"")</f>
        <v/>
      </c>
      <c r="AB310">
        <f>IF($AA310="","",C310&amp;"|"&amp;COUNTIF($C$2:$C310,C310))</f>
        <v/>
      </c>
    </row>
    <row r="311">
      <c r="A311">
        <f>IF($AA311="","",INDEX('Per Line'!$C$2:$C$7001,$AA311)&amp;"")</f>
        <v/>
      </c>
      <c r="B311" s="15" t="n"/>
      <c r="C311">
        <f>IF($AA311="","",IF(COUNTIF($I$2:$I$1301,I311)&lt;=Settings!$C$8,I311,I311&amp;" P"&amp;ROUNDUP(COUNTIF($I$2:$I311,I311)/Settings!$C$8,0)))</f>
        <v/>
      </c>
      <c r="D311">
        <f>IF($AA311="","",INDEX('Per Line'!$A$2:$A$7001,$AA311)&amp;"")</f>
        <v/>
      </c>
      <c r="E311">
        <f>IF($AA311="","",INDEX('Per Line'!$B$2:$B$7001,$AA311)&amp;"")</f>
        <v/>
      </c>
      <c r="F311">
        <f>IF($AA311="","",INDEX('Per Line'!$D$2:$D$7001,$AA311)&amp;"")</f>
        <v/>
      </c>
      <c r="G311" s="14">
        <f>IF($AA311="","",INDEX('Per Line'!$E$2:$E$7001,$AA311))</f>
        <v/>
      </c>
      <c r="H311">
        <f>IF($AA311="","",INDEX('Per Line'!$F$2:$F$7001,$AA311)&amp;"")</f>
        <v/>
      </c>
      <c r="I311">
        <f>IF($AA311="","",INDEX('Per Line'!$I$2:$I$7001,$AA311)&amp;"")</f>
        <v/>
      </c>
      <c r="J311">
        <f>IF($AA311="","",INDEX('Per Line'!$H$2:$H$7001,$AA311)&amp;"")</f>
        <v/>
      </c>
      <c r="K311">
        <f>IF($AA311="","",INDEX('Per Line'!$J$2:$J$7001,$AA311)&amp;"")</f>
        <v/>
      </c>
      <c r="L311">
        <f>IF($AA311="","",INDEX('Per Line'!$K$2:$K$7001,$AA311)&amp;"")</f>
        <v/>
      </c>
      <c r="M311">
        <f>IF($AA311="","",INDEX('Per Line'!$L$2:$L$7001,$AA311))</f>
        <v/>
      </c>
      <c r="N311" s="8">
        <f>IF($AA311="","",M311*Y311/100)</f>
        <v/>
      </c>
      <c r="O311">
        <f>IF($AA311="","",INDEX('Per Line'!$U$2:$U$7001,$AA311)&amp;"")</f>
        <v/>
      </c>
      <c r="P311" s="8">
        <f>IF($AA311="","",SUMIFS('Per Line'!$T$2:$T$7001,'Per Line'!$C$2:$C$7001,$A311,'Per Line'!$AL$2:$AL$7001,1))</f>
        <v/>
      </c>
      <c r="Q311">
        <f>IF($AA311="","",Settings!$C$7)</f>
        <v/>
      </c>
      <c r="R311" s="8">
        <f>IF($AA311="","",SUMIFS('Per Line'!$T$2:$T$7001,'Per Line'!$C$2:$C$7001,$A311,'Per Line'!$AK$2:$AK$7001,0,'Per Line'!$AL$2:$AL$7001,0))</f>
        <v/>
      </c>
      <c r="S311" s="8">
        <f>IF($AA311="","",R311*Q311)</f>
        <v/>
      </c>
      <c r="T311">
        <f>IF($AA311="","",Settings!$C$6)</f>
        <v/>
      </c>
      <c r="U311" s="8">
        <f>IF($AA311="","",SUMIFS('Per Line'!$T$2:$T$7001,'Per Line'!$C$2:$C$7001,$A311,'Per Line'!$AK$2:$AK$7001,1,'Per Line'!$AL$2:$AL$7001,0))</f>
        <v/>
      </c>
      <c r="V311" s="8">
        <f>IF($AA311="","",U311*T311)</f>
        <v/>
      </c>
      <c r="W311" s="8">
        <f>IF($AA311="","",V311+S311)</f>
        <v/>
      </c>
      <c r="X311" s="8">
        <f>IF($AA311="","",Y311-W311)</f>
        <v/>
      </c>
      <c r="Y311" s="8">
        <f>IF($AA311="","",R311+U311+P311)</f>
        <v/>
      </c>
      <c r="Z311" s="8">
        <f>IF($AA311="","",Y311-W311-N311)</f>
        <v/>
      </c>
      <c r="AA311" s="16">
        <f>IF(ROWS($AA$2:$AA311)&lt;=MAX('Per Line'!$AJ$2:$AJ$7001),MATCH(ROWS($AA$2:$AA311),'Per Line'!$AJ$2:$AJ$7001,0),"")</f>
        <v/>
      </c>
      <c r="AB311">
        <f>IF($AA311="","",C311&amp;"|"&amp;COUNTIF($C$2:$C311,C311))</f>
        <v/>
      </c>
    </row>
    <row r="312">
      <c r="A312">
        <f>IF($AA312="","",INDEX('Per Line'!$C$2:$C$7001,$AA312)&amp;"")</f>
        <v/>
      </c>
      <c r="B312" s="15" t="n"/>
      <c r="C312">
        <f>IF($AA312="","",IF(COUNTIF($I$2:$I$1301,I312)&lt;=Settings!$C$8,I312,I312&amp;" P"&amp;ROUNDUP(COUNTIF($I$2:$I312,I312)/Settings!$C$8,0)))</f>
        <v/>
      </c>
      <c r="D312">
        <f>IF($AA312="","",INDEX('Per Line'!$A$2:$A$7001,$AA312)&amp;"")</f>
        <v/>
      </c>
      <c r="E312">
        <f>IF($AA312="","",INDEX('Per Line'!$B$2:$B$7001,$AA312)&amp;"")</f>
        <v/>
      </c>
      <c r="F312">
        <f>IF($AA312="","",INDEX('Per Line'!$D$2:$D$7001,$AA312)&amp;"")</f>
        <v/>
      </c>
      <c r="G312" s="14">
        <f>IF($AA312="","",INDEX('Per Line'!$E$2:$E$7001,$AA312))</f>
        <v/>
      </c>
      <c r="H312">
        <f>IF($AA312="","",INDEX('Per Line'!$F$2:$F$7001,$AA312)&amp;"")</f>
        <v/>
      </c>
      <c r="I312">
        <f>IF($AA312="","",INDEX('Per Line'!$I$2:$I$7001,$AA312)&amp;"")</f>
        <v/>
      </c>
      <c r="J312">
        <f>IF($AA312="","",INDEX('Per Line'!$H$2:$H$7001,$AA312)&amp;"")</f>
        <v/>
      </c>
      <c r="K312">
        <f>IF($AA312="","",INDEX('Per Line'!$J$2:$J$7001,$AA312)&amp;"")</f>
        <v/>
      </c>
      <c r="L312">
        <f>IF($AA312="","",INDEX('Per Line'!$K$2:$K$7001,$AA312)&amp;"")</f>
        <v/>
      </c>
      <c r="M312">
        <f>IF($AA312="","",INDEX('Per Line'!$L$2:$L$7001,$AA312))</f>
        <v/>
      </c>
      <c r="N312" s="8">
        <f>IF($AA312="","",M312*Y312/100)</f>
        <v/>
      </c>
      <c r="O312">
        <f>IF($AA312="","",INDEX('Per Line'!$U$2:$U$7001,$AA312)&amp;"")</f>
        <v/>
      </c>
      <c r="P312" s="8">
        <f>IF($AA312="","",SUMIFS('Per Line'!$T$2:$T$7001,'Per Line'!$C$2:$C$7001,$A312,'Per Line'!$AL$2:$AL$7001,1))</f>
        <v/>
      </c>
      <c r="Q312">
        <f>IF($AA312="","",Settings!$C$7)</f>
        <v/>
      </c>
      <c r="R312" s="8">
        <f>IF($AA312="","",SUMIFS('Per Line'!$T$2:$T$7001,'Per Line'!$C$2:$C$7001,$A312,'Per Line'!$AK$2:$AK$7001,0,'Per Line'!$AL$2:$AL$7001,0))</f>
        <v/>
      </c>
      <c r="S312" s="8">
        <f>IF($AA312="","",R312*Q312)</f>
        <v/>
      </c>
      <c r="T312">
        <f>IF($AA312="","",Settings!$C$6)</f>
        <v/>
      </c>
      <c r="U312" s="8">
        <f>IF($AA312="","",SUMIFS('Per Line'!$T$2:$T$7001,'Per Line'!$C$2:$C$7001,$A312,'Per Line'!$AK$2:$AK$7001,1,'Per Line'!$AL$2:$AL$7001,0))</f>
        <v/>
      </c>
      <c r="V312" s="8">
        <f>IF($AA312="","",U312*T312)</f>
        <v/>
      </c>
      <c r="W312" s="8">
        <f>IF($AA312="","",V312+S312)</f>
        <v/>
      </c>
      <c r="X312" s="8">
        <f>IF($AA312="","",Y312-W312)</f>
        <v/>
      </c>
      <c r="Y312" s="8">
        <f>IF($AA312="","",R312+U312+P312)</f>
        <v/>
      </c>
      <c r="Z312" s="8">
        <f>IF($AA312="","",Y312-W312-N312)</f>
        <v/>
      </c>
      <c r="AA312" s="16">
        <f>IF(ROWS($AA$2:$AA312)&lt;=MAX('Per Line'!$AJ$2:$AJ$7001),MATCH(ROWS($AA$2:$AA312),'Per Line'!$AJ$2:$AJ$7001,0),"")</f>
        <v/>
      </c>
      <c r="AB312">
        <f>IF($AA312="","",C312&amp;"|"&amp;COUNTIF($C$2:$C312,C312))</f>
        <v/>
      </c>
    </row>
    <row r="313">
      <c r="A313">
        <f>IF($AA313="","",INDEX('Per Line'!$C$2:$C$7001,$AA313)&amp;"")</f>
        <v/>
      </c>
      <c r="B313" s="15" t="n"/>
      <c r="C313">
        <f>IF($AA313="","",IF(COUNTIF($I$2:$I$1301,I313)&lt;=Settings!$C$8,I313,I313&amp;" P"&amp;ROUNDUP(COUNTIF($I$2:$I313,I313)/Settings!$C$8,0)))</f>
        <v/>
      </c>
      <c r="D313">
        <f>IF($AA313="","",INDEX('Per Line'!$A$2:$A$7001,$AA313)&amp;"")</f>
        <v/>
      </c>
      <c r="E313">
        <f>IF($AA313="","",INDEX('Per Line'!$B$2:$B$7001,$AA313)&amp;"")</f>
        <v/>
      </c>
      <c r="F313">
        <f>IF($AA313="","",INDEX('Per Line'!$D$2:$D$7001,$AA313)&amp;"")</f>
        <v/>
      </c>
      <c r="G313" s="14">
        <f>IF($AA313="","",INDEX('Per Line'!$E$2:$E$7001,$AA313))</f>
        <v/>
      </c>
      <c r="H313">
        <f>IF($AA313="","",INDEX('Per Line'!$F$2:$F$7001,$AA313)&amp;"")</f>
        <v/>
      </c>
      <c r="I313">
        <f>IF($AA313="","",INDEX('Per Line'!$I$2:$I$7001,$AA313)&amp;"")</f>
        <v/>
      </c>
      <c r="J313">
        <f>IF($AA313="","",INDEX('Per Line'!$H$2:$H$7001,$AA313)&amp;"")</f>
        <v/>
      </c>
      <c r="K313">
        <f>IF($AA313="","",INDEX('Per Line'!$J$2:$J$7001,$AA313)&amp;"")</f>
        <v/>
      </c>
      <c r="L313">
        <f>IF($AA313="","",INDEX('Per Line'!$K$2:$K$7001,$AA313)&amp;"")</f>
        <v/>
      </c>
      <c r="M313">
        <f>IF($AA313="","",INDEX('Per Line'!$L$2:$L$7001,$AA313))</f>
        <v/>
      </c>
      <c r="N313" s="8">
        <f>IF($AA313="","",M313*Y313/100)</f>
        <v/>
      </c>
      <c r="O313">
        <f>IF($AA313="","",INDEX('Per Line'!$U$2:$U$7001,$AA313)&amp;"")</f>
        <v/>
      </c>
      <c r="P313" s="8">
        <f>IF($AA313="","",SUMIFS('Per Line'!$T$2:$T$7001,'Per Line'!$C$2:$C$7001,$A313,'Per Line'!$AL$2:$AL$7001,1))</f>
        <v/>
      </c>
      <c r="Q313">
        <f>IF($AA313="","",Settings!$C$7)</f>
        <v/>
      </c>
      <c r="R313" s="8">
        <f>IF($AA313="","",SUMIFS('Per Line'!$T$2:$T$7001,'Per Line'!$C$2:$C$7001,$A313,'Per Line'!$AK$2:$AK$7001,0,'Per Line'!$AL$2:$AL$7001,0))</f>
        <v/>
      </c>
      <c r="S313" s="8">
        <f>IF($AA313="","",R313*Q313)</f>
        <v/>
      </c>
      <c r="T313">
        <f>IF($AA313="","",Settings!$C$6)</f>
        <v/>
      </c>
      <c r="U313" s="8">
        <f>IF($AA313="","",SUMIFS('Per Line'!$T$2:$T$7001,'Per Line'!$C$2:$C$7001,$A313,'Per Line'!$AK$2:$AK$7001,1,'Per Line'!$AL$2:$AL$7001,0))</f>
        <v/>
      </c>
      <c r="V313" s="8">
        <f>IF($AA313="","",U313*T313)</f>
        <v/>
      </c>
      <c r="W313" s="8">
        <f>IF($AA313="","",V313+S313)</f>
        <v/>
      </c>
      <c r="X313" s="8">
        <f>IF($AA313="","",Y313-W313)</f>
        <v/>
      </c>
      <c r="Y313" s="8">
        <f>IF($AA313="","",R313+U313+P313)</f>
        <v/>
      </c>
      <c r="Z313" s="8">
        <f>IF($AA313="","",Y313-W313-N313)</f>
        <v/>
      </c>
      <c r="AA313" s="16">
        <f>IF(ROWS($AA$2:$AA313)&lt;=MAX('Per Line'!$AJ$2:$AJ$7001),MATCH(ROWS($AA$2:$AA313),'Per Line'!$AJ$2:$AJ$7001,0),"")</f>
        <v/>
      </c>
      <c r="AB313">
        <f>IF($AA313="","",C313&amp;"|"&amp;COUNTIF($C$2:$C313,C313))</f>
        <v/>
      </c>
    </row>
    <row r="314">
      <c r="A314">
        <f>IF($AA314="","",INDEX('Per Line'!$C$2:$C$7001,$AA314)&amp;"")</f>
        <v/>
      </c>
      <c r="B314" s="15" t="n"/>
      <c r="C314">
        <f>IF($AA314="","",IF(COUNTIF($I$2:$I$1301,I314)&lt;=Settings!$C$8,I314,I314&amp;" P"&amp;ROUNDUP(COUNTIF($I$2:$I314,I314)/Settings!$C$8,0)))</f>
        <v/>
      </c>
      <c r="D314">
        <f>IF($AA314="","",INDEX('Per Line'!$A$2:$A$7001,$AA314)&amp;"")</f>
        <v/>
      </c>
      <c r="E314">
        <f>IF($AA314="","",INDEX('Per Line'!$B$2:$B$7001,$AA314)&amp;"")</f>
        <v/>
      </c>
      <c r="F314">
        <f>IF($AA314="","",INDEX('Per Line'!$D$2:$D$7001,$AA314)&amp;"")</f>
        <v/>
      </c>
      <c r="G314" s="14">
        <f>IF($AA314="","",INDEX('Per Line'!$E$2:$E$7001,$AA314))</f>
        <v/>
      </c>
      <c r="H314">
        <f>IF($AA314="","",INDEX('Per Line'!$F$2:$F$7001,$AA314)&amp;"")</f>
        <v/>
      </c>
      <c r="I314">
        <f>IF($AA314="","",INDEX('Per Line'!$I$2:$I$7001,$AA314)&amp;"")</f>
        <v/>
      </c>
      <c r="J314">
        <f>IF($AA314="","",INDEX('Per Line'!$H$2:$H$7001,$AA314)&amp;"")</f>
        <v/>
      </c>
      <c r="K314">
        <f>IF($AA314="","",INDEX('Per Line'!$J$2:$J$7001,$AA314)&amp;"")</f>
        <v/>
      </c>
      <c r="L314">
        <f>IF($AA314="","",INDEX('Per Line'!$K$2:$K$7001,$AA314)&amp;"")</f>
        <v/>
      </c>
      <c r="M314">
        <f>IF($AA314="","",INDEX('Per Line'!$L$2:$L$7001,$AA314))</f>
        <v/>
      </c>
      <c r="N314" s="8">
        <f>IF($AA314="","",M314*Y314/100)</f>
        <v/>
      </c>
      <c r="O314">
        <f>IF($AA314="","",INDEX('Per Line'!$U$2:$U$7001,$AA314)&amp;"")</f>
        <v/>
      </c>
      <c r="P314" s="8">
        <f>IF($AA314="","",SUMIFS('Per Line'!$T$2:$T$7001,'Per Line'!$C$2:$C$7001,$A314,'Per Line'!$AL$2:$AL$7001,1))</f>
        <v/>
      </c>
      <c r="Q314">
        <f>IF($AA314="","",Settings!$C$7)</f>
        <v/>
      </c>
      <c r="R314" s="8">
        <f>IF($AA314="","",SUMIFS('Per Line'!$T$2:$T$7001,'Per Line'!$C$2:$C$7001,$A314,'Per Line'!$AK$2:$AK$7001,0,'Per Line'!$AL$2:$AL$7001,0))</f>
        <v/>
      </c>
      <c r="S314" s="8">
        <f>IF($AA314="","",R314*Q314)</f>
        <v/>
      </c>
      <c r="T314">
        <f>IF($AA314="","",Settings!$C$6)</f>
        <v/>
      </c>
      <c r="U314" s="8">
        <f>IF($AA314="","",SUMIFS('Per Line'!$T$2:$T$7001,'Per Line'!$C$2:$C$7001,$A314,'Per Line'!$AK$2:$AK$7001,1,'Per Line'!$AL$2:$AL$7001,0))</f>
        <v/>
      </c>
      <c r="V314" s="8">
        <f>IF($AA314="","",U314*T314)</f>
        <v/>
      </c>
      <c r="W314" s="8">
        <f>IF($AA314="","",V314+S314)</f>
        <v/>
      </c>
      <c r="X314" s="8">
        <f>IF($AA314="","",Y314-W314)</f>
        <v/>
      </c>
      <c r="Y314" s="8">
        <f>IF($AA314="","",R314+U314+P314)</f>
        <v/>
      </c>
      <c r="Z314" s="8">
        <f>IF($AA314="","",Y314-W314-N314)</f>
        <v/>
      </c>
      <c r="AA314" s="16">
        <f>IF(ROWS($AA$2:$AA314)&lt;=MAX('Per Line'!$AJ$2:$AJ$7001),MATCH(ROWS($AA$2:$AA314),'Per Line'!$AJ$2:$AJ$7001,0),"")</f>
        <v/>
      </c>
      <c r="AB314">
        <f>IF($AA314="","",C314&amp;"|"&amp;COUNTIF($C$2:$C314,C314))</f>
        <v/>
      </c>
    </row>
    <row r="315">
      <c r="A315">
        <f>IF($AA315="","",INDEX('Per Line'!$C$2:$C$7001,$AA315)&amp;"")</f>
        <v/>
      </c>
      <c r="B315" s="15" t="n"/>
      <c r="C315">
        <f>IF($AA315="","",IF(COUNTIF($I$2:$I$1301,I315)&lt;=Settings!$C$8,I315,I315&amp;" P"&amp;ROUNDUP(COUNTIF($I$2:$I315,I315)/Settings!$C$8,0)))</f>
        <v/>
      </c>
      <c r="D315">
        <f>IF($AA315="","",INDEX('Per Line'!$A$2:$A$7001,$AA315)&amp;"")</f>
        <v/>
      </c>
      <c r="E315">
        <f>IF($AA315="","",INDEX('Per Line'!$B$2:$B$7001,$AA315)&amp;"")</f>
        <v/>
      </c>
      <c r="F315">
        <f>IF($AA315="","",INDEX('Per Line'!$D$2:$D$7001,$AA315)&amp;"")</f>
        <v/>
      </c>
      <c r="G315" s="14">
        <f>IF($AA315="","",INDEX('Per Line'!$E$2:$E$7001,$AA315))</f>
        <v/>
      </c>
      <c r="H315">
        <f>IF($AA315="","",INDEX('Per Line'!$F$2:$F$7001,$AA315)&amp;"")</f>
        <v/>
      </c>
      <c r="I315">
        <f>IF($AA315="","",INDEX('Per Line'!$I$2:$I$7001,$AA315)&amp;"")</f>
        <v/>
      </c>
      <c r="J315">
        <f>IF($AA315="","",INDEX('Per Line'!$H$2:$H$7001,$AA315)&amp;"")</f>
        <v/>
      </c>
      <c r="K315">
        <f>IF($AA315="","",INDEX('Per Line'!$J$2:$J$7001,$AA315)&amp;"")</f>
        <v/>
      </c>
      <c r="L315">
        <f>IF($AA315="","",INDEX('Per Line'!$K$2:$K$7001,$AA315)&amp;"")</f>
        <v/>
      </c>
      <c r="M315">
        <f>IF($AA315="","",INDEX('Per Line'!$L$2:$L$7001,$AA315))</f>
        <v/>
      </c>
      <c r="N315" s="8">
        <f>IF($AA315="","",M315*Y315/100)</f>
        <v/>
      </c>
      <c r="O315">
        <f>IF($AA315="","",INDEX('Per Line'!$U$2:$U$7001,$AA315)&amp;"")</f>
        <v/>
      </c>
      <c r="P315" s="8">
        <f>IF($AA315="","",SUMIFS('Per Line'!$T$2:$T$7001,'Per Line'!$C$2:$C$7001,$A315,'Per Line'!$AL$2:$AL$7001,1))</f>
        <v/>
      </c>
      <c r="Q315">
        <f>IF($AA315="","",Settings!$C$7)</f>
        <v/>
      </c>
      <c r="R315" s="8">
        <f>IF($AA315="","",SUMIFS('Per Line'!$T$2:$T$7001,'Per Line'!$C$2:$C$7001,$A315,'Per Line'!$AK$2:$AK$7001,0,'Per Line'!$AL$2:$AL$7001,0))</f>
        <v/>
      </c>
      <c r="S315" s="8">
        <f>IF($AA315="","",R315*Q315)</f>
        <v/>
      </c>
      <c r="T315">
        <f>IF($AA315="","",Settings!$C$6)</f>
        <v/>
      </c>
      <c r="U315" s="8">
        <f>IF($AA315="","",SUMIFS('Per Line'!$T$2:$T$7001,'Per Line'!$C$2:$C$7001,$A315,'Per Line'!$AK$2:$AK$7001,1,'Per Line'!$AL$2:$AL$7001,0))</f>
        <v/>
      </c>
      <c r="V315" s="8">
        <f>IF($AA315="","",U315*T315)</f>
        <v/>
      </c>
      <c r="W315" s="8">
        <f>IF($AA315="","",V315+S315)</f>
        <v/>
      </c>
      <c r="X315" s="8">
        <f>IF($AA315="","",Y315-W315)</f>
        <v/>
      </c>
      <c r="Y315" s="8">
        <f>IF($AA315="","",R315+U315+P315)</f>
        <v/>
      </c>
      <c r="Z315" s="8">
        <f>IF($AA315="","",Y315-W315-N315)</f>
        <v/>
      </c>
      <c r="AA315" s="16">
        <f>IF(ROWS($AA$2:$AA315)&lt;=MAX('Per Line'!$AJ$2:$AJ$7001),MATCH(ROWS($AA$2:$AA315),'Per Line'!$AJ$2:$AJ$7001,0),"")</f>
        <v/>
      </c>
      <c r="AB315">
        <f>IF($AA315="","",C315&amp;"|"&amp;COUNTIF($C$2:$C315,C315))</f>
        <v/>
      </c>
    </row>
    <row r="316">
      <c r="A316">
        <f>IF($AA316="","",INDEX('Per Line'!$C$2:$C$7001,$AA316)&amp;"")</f>
        <v/>
      </c>
      <c r="B316" s="15" t="n"/>
      <c r="C316">
        <f>IF($AA316="","",IF(COUNTIF($I$2:$I$1301,I316)&lt;=Settings!$C$8,I316,I316&amp;" P"&amp;ROUNDUP(COUNTIF($I$2:$I316,I316)/Settings!$C$8,0)))</f>
        <v/>
      </c>
      <c r="D316">
        <f>IF($AA316="","",INDEX('Per Line'!$A$2:$A$7001,$AA316)&amp;"")</f>
        <v/>
      </c>
      <c r="E316">
        <f>IF($AA316="","",INDEX('Per Line'!$B$2:$B$7001,$AA316)&amp;"")</f>
        <v/>
      </c>
      <c r="F316">
        <f>IF($AA316="","",INDEX('Per Line'!$D$2:$D$7001,$AA316)&amp;"")</f>
        <v/>
      </c>
      <c r="G316" s="14">
        <f>IF($AA316="","",INDEX('Per Line'!$E$2:$E$7001,$AA316))</f>
        <v/>
      </c>
      <c r="H316">
        <f>IF($AA316="","",INDEX('Per Line'!$F$2:$F$7001,$AA316)&amp;"")</f>
        <v/>
      </c>
      <c r="I316">
        <f>IF($AA316="","",INDEX('Per Line'!$I$2:$I$7001,$AA316)&amp;"")</f>
        <v/>
      </c>
      <c r="J316">
        <f>IF($AA316="","",INDEX('Per Line'!$H$2:$H$7001,$AA316)&amp;"")</f>
        <v/>
      </c>
      <c r="K316">
        <f>IF($AA316="","",INDEX('Per Line'!$J$2:$J$7001,$AA316)&amp;"")</f>
        <v/>
      </c>
      <c r="L316">
        <f>IF($AA316="","",INDEX('Per Line'!$K$2:$K$7001,$AA316)&amp;"")</f>
        <v/>
      </c>
      <c r="M316">
        <f>IF($AA316="","",INDEX('Per Line'!$L$2:$L$7001,$AA316))</f>
        <v/>
      </c>
      <c r="N316" s="8">
        <f>IF($AA316="","",M316*Y316/100)</f>
        <v/>
      </c>
      <c r="O316">
        <f>IF($AA316="","",INDEX('Per Line'!$U$2:$U$7001,$AA316)&amp;"")</f>
        <v/>
      </c>
      <c r="P316" s="8">
        <f>IF($AA316="","",SUMIFS('Per Line'!$T$2:$T$7001,'Per Line'!$C$2:$C$7001,$A316,'Per Line'!$AL$2:$AL$7001,1))</f>
        <v/>
      </c>
      <c r="Q316">
        <f>IF($AA316="","",Settings!$C$7)</f>
        <v/>
      </c>
      <c r="R316" s="8">
        <f>IF($AA316="","",SUMIFS('Per Line'!$T$2:$T$7001,'Per Line'!$C$2:$C$7001,$A316,'Per Line'!$AK$2:$AK$7001,0,'Per Line'!$AL$2:$AL$7001,0))</f>
        <v/>
      </c>
      <c r="S316" s="8">
        <f>IF($AA316="","",R316*Q316)</f>
        <v/>
      </c>
      <c r="T316">
        <f>IF($AA316="","",Settings!$C$6)</f>
        <v/>
      </c>
      <c r="U316" s="8">
        <f>IF($AA316="","",SUMIFS('Per Line'!$T$2:$T$7001,'Per Line'!$C$2:$C$7001,$A316,'Per Line'!$AK$2:$AK$7001,1,'Per Line'!$AL$2:$AL$7001,0))</f>
        <v/>
      </c>
      <c r="V316" s="8">
        <f>IF($AA316="","",U316*T316)</f>
        <v/>
      </c>
      <c r="W316" s="8">
        <f>IF($AA316="","",V316+S316)</f>
        <v/>
      </c>
      <c r="X316" s="8">
        <f>IF($AA316="","",Y316-W316)</f>
        <v/>
      </c>
      <c r="Y316" s="8">
        <f>IF($AA316="","",R316+U316+P316)</f>
        <v/>
      </c>
      <c r="Z316" s="8">
        <f>IF($AA316="","",Y316-W316-N316)</f>
        <v/>
      </c>
      <c r="AA316" s="16">
        <f>IF(ROWS($AA$2:$AA316)&lt;=MAX('Per Line'!$AJ$2:$AJ$7001),MATCH(ROWS($AA$2:$AA316),'Per Line'!$AJ$2:$AJ$7001,0),"")</f>
        <v/>
      </c>
      <c r="AB316">
        <f>IF($AA316="","",C316&amp;"|"&amp;COUNTIF($C$2:$C316,C316))</f>
        <v/>
      </c>
    </row>
    <row r="317">
      <c r="A317">
        <f>IF($AA317="","",INDEX('Per Line'!$C$2:$C$7001,$AA317)&amp;"")</f>
        <v/>
      </c>
      <c r="B317" s="15" t="n"/>
      <c r="C317">
        <f>IF($AA317="","",IF(COUNTIF($I$2:$I$1301,I317)&lt;=Settings!$C$8,I317,I317&amp;" P"&amp;ROUNDUP(COUNTIF($I$2:$I317,I317)/Settings!$C$8,0)))</f>
        <v/>
      </c>
      <c r="D317">
        <f>IF($AA317="","",INDEX('Per Line'!$A$2:$A$7001,$AA317)&amp;"")</f>
        <v/>
      </c>
      <c r="E317">
        <f>IF($AA317="","",INDEX('Per Line'!$B$2:$B$7001,$AA317)&amp;"")</f>
        <v/>
      </c>
      <c r="F317">
        <f>IF($AA317="","",INDEX('Per Line'!$D$2:$D$7001,$AA317)&amp;"")</f>
        <v/>
      </c>
      <c r="G317" s="14">
        <f>IF($AA317="","",INDEX('Per Line'!$E$2:$E$7001,$AA317))</f>
        <v/>
      </c>
      <c r="H317">
        <f>IF($AA317="","",INDEX('Per Line'!$F$2:$F$7001,$AA317)&amp;"")</f>
        <v/>
      </c>
      <c r="I317">
        <f>IF($AA317="","",INDEX('Per Line'!$I$2:$I$7001,$AA317)&amp;"")</f>
        <v/>
      </c>
      <c r="J317">
        <f>IF($AA317="","",INDEX('Per Line'!$H$2:$H$7001,$AA317)&amp;"")</f>
        <v/>
      </c>
      <c r="K317">
        <f>IF($AA317="","",INDEX('Per Line'!$J$2:$J$7001,$AA317)&amp;"")</f>
        <v/>
      </c>
      <c r="L317">
        <f>IF($AA317="","",INDEX('Per Line'!$K$2:$K$7001,$AA317)&amp;"")</f>
        <v/>
      </c>
      <c r="M317">
        <f>IF($AA317="","",INDEX('Per Line'!$L$2:$L$7001,$AA317))</f>
        <v/>
      </c>
      <c r="N317" s="8">
        <f>IF($AA317="","",M317*Y317/100)</f>
        <v/>
      </c>
      <c r="O317">
        <f>IF($AA317="","",INDEX('Per Line'!$U$2:$U$7001,$AA317)&amp;"")</f>
        <v/>
      </c>
      <c r="P317" s="8">
        <f>IF($AA317="","",SUMIFS('Per Line'!$T$2:$T$7001,'Per Line'!$C$2:$C$7001,$A317,'Per Line'!$AL$2:$AL$7001,1))</f>
        <v/>
      </c>
      <c r="Q317">
        <f>IF($AA317="","",Settings!$C$7)</f>
        <v/>
      </c>
      <c r="R317" s="8">
        <f>IF($AA317="","",SUMIFS('Per Line'!$T$2:$T$7001,'Per Line'!$C$2:$C$7001,$A317,'Per Line'!$AK$2:$AK$7001,0,'Per Line'!$AL$2:$AL$7001,0))</f>
        <v/>
      </c>
      <c r="S317" s="8">
        <f>IF($AA317="","",R317*Q317)</f>
        <v/>
      </c>
      <c r="T317">
        <f>IF($AA317="","",Settings!$C$6)</f>
        <v/>
      </c>
      <c r="U317" s="8">
        <f>IF($AA317="","",SUMIFS('Per Line'!$T$2:$T$7001,'Per Line'!$C$2:$C$7001,$A317,'Per Line'!$AK$2:$AK$7001,1,'Per Line'!$AL$2:$AL$7001,0))</f>
        <v/>
      </c>
      <c r="V317" s="8">
        <f>IF($AA317="","",U317*T317)</f>
        <v/>
      </c>
      <c r="W317" s="8">
        <f>IF($AA317="","",V317+S317)</f>
        <v/>
      </c>
      <c r="X317" s="8">
        <f>IF($AA317="","",Y317-W317)</f>
        <v/>
      </c>
      <c r="Y317" s="8">
        <f>IF($AA317="","",R317+U317+P317)</f>
        <v/>
      </c>
      <c r="Z317" s="8">
        <f>IF($AA317="","",Y317-W317-N317)</f>
        <v/>
      </c>
      <c r="AA317" s="16">
        <f>IF(ROWS($AA$2:$AA317)&lt;=MAX('Per Line'!$AJ$2:$AJ$7001),MATCH(ROWS($AA$2:$AA317),'Per Line'!$AJ$2:$AJ$7001,0),"")</f>
        <v/>
      </c>
      <c r="AB317">
        <f>IF($AA317="","",C317&amp;"|"&amp;COUNTIF($C$2:$C317,C317))</f>
        <v/>
      </c>
    </row>
    <row r="318">
      <c r="A318">
        <f>IF($AA318="","",INDEX('Per Line'!$C$2:$C$7001,$AA318)&amp;"")</f>
        <v/>
      </c>
      <c r="B318" s="15" t="n"/>
      <c r="C318">
        <f>IF($AA318="","",IF(COUNTIF($I$2:$I$1301,I318)&lt;=Settings!$C$8,I318,I318&amp;" P"&amp;ROUNDUP(COUNTIF($I$2:$I318,I318)/Settings!$C$8,0)))</f>
        <v/>
      </c>
      <c r="D318">
        <f>IF($AA318="","",INDEX('Per Line'!$A$2:$A$7001,$AA318)&amp;"")</f>
        <v/>
      </c>
      <c r="E318">
        <f>IF($AA318="","",INDEX('Per Line'!$B$2:$B$7001,$AA318)&amp;"")</f>
        <v/>
      </c>
      <c r="F318">
        <f>IF($AA318="","",INDEX('Per Line'!$D$2:$D$7001,$AA318)&amp;"")</f>
        <v/>
      </c>
      <c r="G318" s="14">
        <f>IF($AA318="","",INDEX('Per Line'!$E$2:$E$7001,$AA318))</f>
        <v/>
      </c>
      <c r="H318">
        <f>IF($AA318="","",INDEX('Per Line'!$F$2:$F$7001,$AA318)&amp;"")</f>
        <v/>
      </c>
      <c r="I318">
        <f>IF($AA318="","",INDEX('Per Line'!$I$2:$I$7001,$AA318)&amp;"")</f>
        <v/>
      </c>
      <c r="J318">
        <f>IF($AA318="","",INDEX('Per Line'!$H$2:$H$7001,$AA318)&amp;"")</f>
        <v/>
      </c>
      <c r="K318">
        <f>IF($AA318="","",INDEX('Per Line'!$J$2:$J$7001,$AA318)&amp;"")</f>
        <v/>
      </c>
      <c r="L318">
        <f>IF($AA318="","",INDEX('Per Line'!$K$2:$K$7001,$AA318)&amp;"")</f>
        <v/>
      </c>
      <c r="M318">
        <f>IF($AA318="","",INDEX('Per Line'!$L$2:$L$7001,$AA318))</f>
        <v/>
      </c>
      <c r="N318" s="8">
        <f>IF($AA318="","",M318*Y318/100)</f>
        <v/>
      </c>
      <c r="O318">
        <f>IF($AA318="","",INDEX('Per Line'!$U$2:$U$7001,$AA318)&amp;"")</f>
        <v/>
      </c>
      <c r="P318" s="8">
        <f>IF($AA318="","",SUMIFS('Per Line'!$T$2:$T$7001,'Per Line'!$C$2:$C$7001,$A318,'Per Line'!$AL$2:$AL$7001,1))</f>
        <v/>
      </c>
      <c r="Q318">
        <f>IF($AA318="","",Settings!$C$7)</f>
        <v/>
      </c>
      <c r="R318" s="8">
        <f>IF($AA318="","",SUMIFS('Per Line'!$T$2:$T$7001,'Per Line'!$C$2:$C$7001,$A318,'Per Line'!$AK$2:$AK$7001,0,'Per Line'!$AL$2:$AL$7001,0))</f>
        <v/>
      </c>
      <c r="S318" s="8">
        <f>IF($AA318="","",R318*Q318)</f>
        <v/>
      </c>
      <c r="T318">
        <f>IF($AA318="","",Settings!$C$6)</f>
        <v/>
      </c>
      <c r="U318" s="8">
        <f>IF($AA318="","",SUMIFS('Per Line'!$T$2:$T$7001,'Per Line'!$C$2:$C$7001,$A318,'Per Line'!$AK$2:$AK$7001,1,'Per Line'!$AL$2:$AL$7001,0))</f>
        <v/>
      </c>
      <c r="V318" s="8">
        <f>IF($AA318="","",U318*T318)</f>
        <v/>
      </c>
      <c r="W318" s="8">
        <f>IF($AA318="","",V318+S318)</f>
        <v/>
      </c>
      <c r="X318" s="8">
        <f>IF($AA318="","",Y318-W318)</f>
        <v/>
      </c>
      <c r="Y318" s="8">
        <f>IF($AA318="","",R318+U318+P318)</f>
        <v/>
      </c>
      <c r="Z318" s="8">
        <f>IF($AA318="","",Y318-W318-N318)</f>
        <v/>
      </c>
      <c r="AA318" s="16">
        <f>IF(ROWS($AA$2:$AA318)&lt;=MAX('Per Line'!$AJ$2:$AJ$7001),MATCH(ROWS($AA$2:$AA318),'Per Line'!$AJ$2:$AJ$7001,0),"")</f>
        <v/>
      </c>
      <c r="AB318">
        <f>IF($AA318="","",C318&amp;"|"&amp;COUNTIF($C$2:$C318,C318))</f>
        <v/>
      </c>
    </row>
    <row r="319">
      <c r="A319">
        <f>IF($AA319="","",INDEX('Per Line'!$C$2:$C$7001,$AA319)&amp;"")</f>
        <v/>
      </c>
      <c r="B319" s="15" t="n"/>
      <c r="C319">
        <f>IF($AA319="","",IF(COUNTIF($I$2:$I$1301,I319)&lt;=Settings!$C$8,I319,I319&amp;" P"&amp;ROUNDUP(COUNTIF($I$2:$I319,I319)/Settings!$C$8,0)))</f>
        <v/>
      </c>
      <c r="D319">
        <f>IF($AA319="","",INDEX('Per Line'!$A$2:$A$7001,$AA319)&amp;"")</f>
        <v/>
      </c>
      <c r="E319">
        <f>IF($AA319="","",INDEX('Per Line'!$B$2:$B$7001,$AA319)&amp;"")</f>
        <v/>
      </c>
      <c r="F319">
        <f>IF($AA319="","",INDEX('Per Line'!$D$2:$D$7001,$AA319)&amp;"")</f>
        <v/>
      </c>
      <c r="G319" s="14">
        <f>IF($AA319="","",INDEX('Per Line'!$E$2:$E$7001,$AA319))</f>
        <v/>
      </c>
      <c r="H319">
        <f>IF($AA319="","",INDEX('Per Line'!$F$2:$F$7001,$AA319)&amp;"")</f>
        <v/>
      </c>
      <c r="I319">
        <f>IF($AA319="","",INDEX('Per Line'!$I$2:$I$7001,$AA319)&amp;"")</f>
        <v/>
      </c>
      <c r="J319">
        <f>IF($AA319="","",INDEX('Per Line'!$H$2:$H$7001,$AA319)&amp;"")</f>
        <v/>
      </c>
      <c r="K319">
        <f>IF($AA319="","",INDEX('Per Line'!$J$2:$J$7001,$AA319)&amp;"")</f>
        <v/>
      </c>
      <c r="L319">
        <f>IF($AA319="","",INDEX('Per Line'!$K$2:$K$7001,$AA319)&amp;"")</f>
        <v/>
      </c>
      <c r="M319">
        <f>IF($AA319="","",INDEX('Per Line'!$L$2:$L$7001,$AA319))</f>
        <v/>
      </c>
      <c r="N319" s="8">
        <f>IF($AA319="","",M319*Y319/100)</f>
        <v/>
      </c>
      <c r="O319">
        <f>IF($AA319="","",INDEX('Per Line'!$U$2:$U$7001,$AA319)&amp;"")</f>
        <v/>
      </c>
      <c r="P319" s="8">
        <f>IF($AA319="","",SUMIFS('Per Line'!$T$2:$T$7001,'Per Line'!$C$2:$C$7001,$A319,'Per Line'!$AL$2:$AL$7001,1))</f>
        <v/>
      </c>
      <c r="Q319">
        <f>IF($AA319="","",Settings!$C$7)</f>
        <v/>
      </c>
      <c r="R319" s="8">
        <f>IF($AA319="","",SUMIFS('Per Line'!$T$2:$T$7001,'Per Line'!$C$2:$C$7001,$A319,'Per Line'!$AK$2:$AK$7001,0,'Per Line'!$AL$2:$AL$7001,0))</f>
        <v/>
      </c>
      <c r="S319" s="8">
        <f>IF($AA319="","",R319*Q319)</f>
        <v/>
      </c>
      <c r="T319">
        <f>IF($AA319="","",Settings!$C$6)</f>
        <v/>
      </c>
      <c r="U319" s="8">
        <f>IF($AA319="","",SUMIFS('Per Line'!$T$2:$T$7001,'Per Line'!$C$2:$C$7001,$A319,'Per Line'!$AK$2:$AK$7001,1,'Per Line'!$AL$2:$AL$7001,0))</f>
        <v/>
      </c>
      <c r="V319" s="8">
        <f>IF($AA319="","",U319*T319)</f>
        <v/>
      </c>
      <c r="W319" s="8">
        <f>IF($AA319="","",V319+S319)</f>
        <v/>
      </c>
      <c r="X319" s="8">
        <f>IF($AA319="","",Y319-W319)</f>
        <v/>
      </c>
      <c r="Y319" s="8">
        <f>IF($AA319="","",R319+U319+P319)</f>
        <v/>
      </c>
      <c r="Z319" s="8">
        <f>IF($AA319="","",Y319-W319-N319)</f>
        <v/>
      </c>
      <c r="AA319" s="16">
        <f>IF(ROWS($AA$2:$AA319)&lt;=MAX('Per Line'!$AJ$2:$AJ$7001),MATCH(ROWS($AA$2:$AA319),'Per Line'!$AJ$2:$AJ$7001,0),"")</f>
        <v/>
      </c>
      <c r="AB319">
        <f>IF($AA319="","",C319&amp;"|"&amp;COUNTIF($C$2:$C319,C319))</f>
        <v/>
      </c>
    </row>
    <row r="320">
      <c r="A320">
        <f>IF($AA320="","",INDEX('Per Line'!$C$2:$C$7001,$AA320)&amp;"")</f>
        <v/>
      </c>
      <c r="B320" s="15" t="n"/>
      <c r="C320">
        <f>IF($AA320="","",IF(COUNTIF($I$2:$I$1301,I320)&lt;=Settings!$C$8,I320,I320&amp;" P"&amp;ROUNDUP(COUNTIF($I$2:$I320,I320)/Settings!$C$8,0)))</f>
        <v/>
      </c>
      <c r="D320">
        <f>IF($AA320="","",INDEX('Per Line'!$A$2:$A$7001,$AA320)&amp;"")</f>
        <v/>
      </c>
      <c r="E320">
        <f>IF($AA320="","",INDEX('Per Line'!$B$2:$B$7001,$AA320)&amp;"")</f>
        <v/>
      </c>
      <c r="F320">
        <f>IF($AA320="","",INDEX('Per Line'!$D$2:$D$7001,$AA320)&amp;"")</f>
        <v/>
      </c>
      <c r="G320" s="14">
        <f>IF($AA320="","",INDEX('Per Line'!$E$2:$E$7001,$AA320))</f>
        <v/>
      </c>
      <c r="H320">
        <f>IF($AA320="","",INDEX('Per Line'!$F$2:$F$7001,$AA320)&amp;"")</f>
        <v/>
      </c>
      <c r="I320">
        <f>IF($AA320="","",INDEX('Per Line'!$I$2:$I$7001,$AA320)&amp;"")</f>
        <v/>
      </c>
      <c r="J320">
        <f>IF($AA320="","",INDEX('Per Line'!$H$2:$H$7001,$AA320)&amp;"")</f>
        <v/>
      </c>
      <c r="K320">
        <f>IF($AA320="","",INDEX('Per Line'!$J$2:$J$7001,$AA320)&amp;"")</f>
        <v/>
      </c>
      <c r="L320">
        <f>IF($AA320="","",INDEX('Per Line'!$K$2:$K$7001,$AA320)&amp;"")</f>
        <v/>
      </c>
      <c r="M320">
        <f>IF($AA320="","",INDEX('Per Line'!$L$2:$L$7001,$AA320))</f>
        <v/>
      </c>
      <c r="N320" s="8">
        <f>IF($AA320="","",M320*Y320/100)</f>
        <v/>
      </c>
      <c r="O320">
        <f>IF($AA320="","",INDEX('Per Line'!$U$2:$U$7001,$AA320)&amp;"")</f>
        <v/>
      </c>
      <c r="P320" s="8">
        <f>IF($AA320="","",SUMIFS('Per Line'!$T$2:$T$7001,'Per Line'!$C$2:$C$7001,$A320,'Per Line'!$AL$2:$AL$7001,1))</f>
        <v/>
      </c>
      <c r="Q320">
        <f>IF($AA320="","",Settings!$C$7)</f>
        <v/>
      </c>
      <c r="R320" s="8">
        <f>IF($AA320="","",SUMIFS('Per Line'!$T$2:$T$7001,'Per Line'!$C$2:$C$7001,$A320,'Per Line'!$AK$2:$AK$7001,0,'Per Line'!$AL$2:$AL$7001,0))</f>
        <v/>
      </c>
      <c r="S320" s="8">
        <f>IF($AA320="","",R320*Q320)</f>
        <v/>
      </c>
      <c r="T320">
        <f>IF($AA320="","",Settings!$C$6)</f>
        <v/>
      </c>
      <c r="U320" s="8">
        <f>IF($AA320="","",SUMIFS('Per Line'!$T$2:$T$7001,'Per Line'!$C$2:$C$7001,$A320,'Per Line'!$AK$2:$AK$7001,1,'Per Line'!$AL$2:$AL$7001,0))</f>
        <v/>
      </c>
      <c r="V320" s="8">
        <f>IF($AA320="","",U320*T320)</f>
        <v/>
      </c>
      <c r="W320" s="8">
        <f>IF($AA320="","",V320+S320)</f>
        <v/>
      </c>
      <c r="X320" s="8">
        <f>IF($AA320="","",Y320-W320)</f>
        <v/>
      </c>
      <c r="Y320" s="8">
        <f>IF($AA320="","",R320+U320+P320)</f>
        <v/>
      </c>
      <c r="Z320" s="8">
        <f>IF($AA320="","",Y320-W320-N320)</f>
        <v/>
      </c>
      <c r="AA320" s="16">
        <f>IF(ROWS($AA$2:$AA320)&lt;=MAX('Per Line'!$AJ$2:$AJ$7001),MATCH(ROWS($AA$2:$AA320),'Per Line'!$AJ$2:$AJ$7001,0),"")</f>
        <v/>
      </c>
      <c r="AB320">
        <f>IF($AA320="","",C320&amp;"|"&amp;COUNTIF($C$2:$C320,C320))</f>
        <v/>
      </c>
    </row>
    <row r="321">
      <c r="A321">
        <f>IF($AA321="","",INDEX('Per Line'!$C$2:$C$7001,$AA321)&amp;"")</f>
        <v/>
      </c>
      <c r="B321" s="15" t="n"/>
      <c r="C321">
        <f>IF($AA321="","",IF(COUNTIF($I$2:$I$1301,I321)&lt;=Settings!$C$8,I321,I321&amp;" P"&amp;ROUNDUP(COUNTIF($I$2:$I321,I321)/Settings!$C$8,0)))</f>
        <v/>
      </c>
      <c r="D321">
        <f>IF($AA321="","",INDEX('Per Line'!$A$2:$A$7001,$AA321)&amp;"")</f>
        <v/>
      </c>
      <c r="E321">
        <f>IF($AA321="","",INDEX('Per Line'!$B$2:$B$7001,$AA321)&amp;"")</f>
        <v/>
      </c>
      <c r="F321">
        <f>IF($AA321="","",INDEX('Per Line'!$D$2:$D$7001,$AA321)&amp;"")</f>
        <v/>
      </c>
      <c r="G321" s="14">
        <f>IF($AA321="","",INDEX('Per Line'!$E$2:$E$7001,$AA321))</f>
        <v/>
      </c>
      <c r="H321">
        <f>IF($AA321="","",INDEX('Per Line'!$F$2:$F$7001,$AA321)&amp;"")</f>
        <v/>
      </c>
      <c r="I321">
        <f>IF($AA321="","",INDEX('Per Line'!$I$2:$I$7001,$AA321)&amp;"")</f>
        <v/>
      </c>
      <c r="J321">
        <f>IF($AA321="","",INDEX('Per Line'!$H$2:$H$7001,$AA321)&amp;"")</f>
        <v/>
      </c>
      <c r="K321">
        <f>IF($AA321="","",INDEX('Per Line'!$J$2:$J$7001,$AA321)&amp;"")</f>
        <v/>
      </c>
      <c r="L321">
        <f>IF($AA321="","",INDEX('Per Line'!$K$2:$K$7001,$AA321)&amp;"")</f>
        <v/>
      </c>
      <c r="M321">
        <f>IF($AA321="","",INDEX('Per Line'!$L$2:$L$7001,$AA321))</f>
        <v/>
      </c>
      <c r="N321" s="8">
        <f>IF($AA321="","",M321*Y321/100)</f>
        <v/>
      </c>
      <c r="O321">
        <f>IF($AA321="","",INDEX('Per Line'!$U$2:$U$7001,$AA321)&amp;"")</f>
        <v/>
      </c>
      <c r="P321" s="8">
        <f>IF($AA321="","",SUMIFS('Per Line'!$T$2:$T$7001,'Per Line'!$C$2:$C$7001,$A321,'Per Line'!$AL$2:$AL$7001,1))</f>
        <v/>
      </c>
      <c r="Q321">
        <f>IF($AA321="","",Settings!$C$7)</f>
        <v/>
      </c>
      <c r="R321" s="8">
        <f>IF($AA321="","",SUMIFS('Per Line'!$T$2:$T$7001,'Per Line'!$C$2:$C$7001,$A321,'Per Line'!$AK$2:$AK$7001,0,'Per Line'!$AL$2:$AL$7001,0))</f>
        <v/>
      </c>
      <c r="S321" s="8">
        <f>IF($AA321="","",R321*Q321)</f>
        <v/>
      </c>
      <c r="T321">
        <f>IF($AA321="","",Settings!$C$6)</f>
        <v/>
      </c>
      <c r="U321" s="8">
        <f>IF($AA321="","",SUMIFS('Per Line'!$T$2:$T$7001,'Per Line'!$C$2:$C$7001,$A321,'Per Line'!$AK$2:$AK$7001,1,'Per Line'!$AL$2:$AL$7001,0))</f>
        <v/>
      </c>
      <c r="V321" s="8">
        <f>IF($AA321="","",U321*T321)</f>
        <v/>
      </c>
      <c r="W321" s="8">
        <f>IF($AA321="","",V321+S321)</f>
        <v/>
      </c>
      <c r="X321" s="8">
        <f>IF($AA321="","",Y321-W321)</f>
        <v/>
      </c>
      <c r="Y321" s="8">
        <f>IF($AA321="","",R321+U321+P321)</f>
        <v/>
      </c>
      <c r="Z321" s="8">
        <f>IF($AA321="","",Y321-W321-N321)</f>
        <v/>
      </c>
      <c r="AA321" s="16">
        <f>IF(ROWS($AA$2:$AA321)&lt;=MAX('Per Line'!$AJ$2:$AJ$7001),MATCH(ROWS($AA$2:$AA321),'Per Line'!$AJ$2:$AJ$7001,0),"")</f>
        <v/>
      </c>
      <c r="AB321">
        <f>IF($AA321="","",C321&amp;"|"&amp;COUNTIF($C$2:$C321,C321))</f>
        <v/>
      </c>
    </row>
    <row r="322">
      <c r="A322">
        <f>IF($AA322="","",INDEX('Per Line'!$C$2:$C$7001,$AA322)&amp;"")</f>
        <v/>
      </c>
      <c r="B322" s="15" t="n"/>
      <c r="C322">
        <f>IF($AA322="","",IF(COUNTIF($I$2:$I$1301,I322)&lt;=Settings!$C$8,I322,I322&amp;" P"&amp;ROUNDUP(COUNTIF($I$2:$I322,I322)/Settings!$C$8,0)))</f>
        <v/>
      </c>
      <c r="D322">
        <f>IF($AA322="","",INDEX('Per Line'!$A$2:$A$7001,$AA322)&amp;"")</f>
        <v/>
      </c>
      <c r="E322">
        <f>IF($AA322="","",INDEX('Per Line'!$B$2:$B$7001,$AA322)&amp;"")</f>
        <v/>
      </c>
      <c r="F322">
        <f>IF($AA322="","",INDEX('Per Line'!$D$2:$D$7001,$AA322)&amp;"")</f>
        <v/>
      </c>
      <c r="G322" s="14">
        <f>IF($AA322="","",INDEX('Per Line'!$E$2:$E$7001,$AA322))</f>
        <v/>
      </c>
      <c r="H322">
        <f>IF($AA322="","",INDEX('Per Line'!$F$2:$F$7001,$AA322)&amp;"")</f>
        <v/>
      </c>
      <c r="I322">
        <f>IF($AA322="","",INDEX('Per Line'!$I$2:$I$7001,$AA322)&amp;"")</f>
        <v/>
      </c>
      <c r="J322">
        <f>IF($AA322="","",INDEX('Per Line'!$H$2:$H$7001,$AA322)&amp;"")</f>
        <v/>
      </c>
      <c r="K322">
        <f>IF($AA322="","",INDEX('Per Line'!$J$2:$J$7001,$AA322)&amp;"")</f>
        <v/>
      </c>
      <c r="L322">
        <f>IF($AA322="","",INDEX('Per Line'!$K$2:$K$7001,$AA322)&amp;"")</f>
        <v/>
      </c>
      <c r="M322">
        <f>IF($AA322="","",INDEX('Per Line'!$L$2:$L$7001,$AA322))</f>
        <v/>
      </c>
      <c r="N322" s="8">
        <f>IF($AA322="","",M322*Y322/100)</f>
        <v/>
      </c>
      <c r="O322">
        <f>IF($AA322="","",INDEX('Per Line'!$U$2:$U$7001,$AA322)&amp;"")</f>
        <v/>
      </c>
      <c r="P322" s="8">
        <f>IF($AA322="","",SUMIFS('Per Line'!$T$2:$T$7001,'Per Line'!$C$2:$C$7001,$A322,'Per Line'!$AL$2:$AL$7001,1))</f>
        <v/>
      </c>
      <c r="Q322">
        <f>IF($AA322="","",Settings!$C$7)</f>
        <v/>
      </c>
      <c r="R322" s="8">
        <f>IF($AA322="","",SUMIFS('Per Line'!$T$2:$T$7001,'Per Line'!$C$2:$C$7001,$A322,'Per Line'!$AK$2:$AK$7001,0,'Per Line'!$AL$2:$AL$7001,0))</f>
        <v/>
      </c>
      <c r="S322" s="8">
        <f>IF($AA322="","",R322*Q322)</f>
        <v/>
      </c>
      <c r="T322">
        <f>IF($AA322="","",Settings!$C$6)</f>
        <v/>
      </c>
      <c r="U322" s="8">
        <f>IF($AA322="","",SUMIFS('Per Line'!$T$2:$T$7001,'Per Line'!$C$2:$C$7001,$A322,'Per Line'!$AK$2:$AK$7001,1,'Per Line'!$AL$2:$AL$7001,0))</f>
        <v/>
      </c>
      <c r="V322" s="8">
        <f>IF($AA322="","",U322*T322)</f>
        <v/>
      </c>
      <c r="W322" s="8">
        <f>IF($AA322="","",V322+S322)</f>
        <v/>
      </c>
      <c r="X322" s="8">
        <f>IF($AA322="","",Y322-W322)</f>
        <v/>
      </c>
      <c r="Y322" s="8">
        <f>IF($AA322="","",R322+U322+P322)</f>
        <v/>
      </c>
      <c r="Z322" s="8">
        <f>IF($AA322="","",Y322-W322-N322)</f>
        <v/>
      </c>
      <c r="AA322" s="16">
        <f>IF(ROWS($AA$2:$AA322)&lt;=MAX('Per Line'!$AJ$2:$AJ$7001),MATCH(ROWS($AA$2:$AA322),'Per Line'!$AJ$2:$AJ$7001,0),"")</f>
        <v/>
      </c>
      <c r="AB322">
        <f>IF($AA322="","",C322&amp;"|"&amp;COUNTIF($C$2:$C322,C322))</f>
        <v/>
      </c>
    </row>
    <row r="323">
      <c r="A323">
        <f>IF($AA323="","",INDEX('Per Line'!$C$2:$C$7001,$AA323)&amp;"")</f>
        <v/>
      </c>
      <c r="B323" s="15" t="n"/>
      <c r="C323">
        <f>IF($AA323="","",IF(COUNTIF($I$2:$I$1301,I323)&lt;=Settings!$C$8,I323,I323&amp;" P"&amp;ROUNDUP(COUNTIF($I$2:$I323,I323)/Settings!$C$8,0)))</f>
        <v/>
      </c>
      <c r="D323">
        <f>IF($AA323="","",INDEX('Per Line'!$A$2:$A$7001,$AA323)&amp;"")</f>
        <v/>
      </c>
      <c r="E323">
        <f>IF($AA323="","",INDEX('Per Line'!$B$2:$B$7001,$AA323)&amp;"")</f>
        <v/>
      </c>
      <c r="F323">
        <f>IF($AA323="","",INDEX('Per Line'!$D$2:$D$7001,$AA323)&amp;"")</f>
        <v/>
      </c>
      <c r="G323" s="14">
        <f>IF($AA323="","",INDEX('Per Line'!$E$2:$E$7001,$AA323))</f>
        <v/>
      </c>
      <c r="H323">
        <f>IF($AA323="","",INDEX('Per Line'!$F$2:$F$7001,$AA323)&amp;"")</f>
        <v/>
      </c>
      <c r="I323">
        <f>IF($AA323="","",INDEX('Per Line'!$I$2:$I$7001,$AA323)&amp;"")</f>
        <v/>
      </c>
      <c r="J323">
        <f>IF($AA323="","",INDEX('Per Line'!$H$2:$H$7001,$AA323)&amp;"")</f>
        <v/>
      </c>
      <c r="K323">
        <f>IF($AA323="","",INDEX('Per Line'!$J$2:$J$7001,$AA323)&amp;"")</f>
        <v/>
      </c>
      <c r="L323">
        <f>IF($AA323="","",INDEX('Per Line'!$K$2:$K$7001,$AA323)&amp;"")</f>
        <v/>
      </c>
      <c r="M323">
        <f>IF($AA323="","",INDEX('Per Line'!$L$2:$L$7001,$AA323))</f>
        <v/>
      </c>
      <c r="N323" s="8">
        <f>IF($AA323="","",M323*Y323/100)</f>
        <v/>
      </c>
      <c r="O323">
        <f>IF($AA323="","",INDEX('Per Line'!$U$2:$U$7001,$AA323)&amp;"")</f>
        <v/>
      </c>
      <c r="P323" s="8">
        <f>IF($AA323="","",SUMIFS('Per Line'!$T$2:$T$7001,'Per Line'!$C$2:$C$7001,$A323,'Per Line'!$AL$2:$AL$7001,1))</f>
        <v/>
      </c>
      <c r="Q323">
        <f>IF($AA323="","",Settings!$C$7)</f>
        <v/>
      </c>
      <c r="R323" s="8">
        <f>IF($AA323="","",SUMIFS('Per Line'!$T$2:$T$7001,'Per Line'!$C$2:$C$7001,$A323,'Per Line'!$AK$2:$AK$7001,0,'Per Line'!$AL$2:$AL$7001,0))</f>
        <v/>
      </c>
      <c r="S323" s="8">
        <f>IF($AA323="","",R323*Q323)</f>
        <v/>
      </c>
      <c r="T323">
        <f>IF($AA323="","",Settings!$C$6)</f>
        <v/>
      </c>
      <c r="U323" s="8">
        <f>IF($AA323="","",SUMIFS('Per Line'!$T$2:$T$7001,'Per Line'!$C$2:$C$7001,$A323,'Per Line'!$AK$2:$AK$7001,1,'Per Line'!$AL$2:$AL$7001,0))</f>
        <v/>
      </c>
      <c r="V323" s="8">
        <f>IF($AA323="","",U323*T323)</f>
        <v/>
      </c>
      <c r="W323" s="8">
        <f>IF($AA323="","",V323+S323)</f>
        <v/>
      </c>
      <c r="X323" s="8">
        <f>IF($AA323="","",Y323-W323)</f>
        <v/>
      </c>
      <c r="Y323" s="8">
        <f>IF($AA323="","",R323+U323+P323)</f>
        <v/>
      </c>
      <c r="Z323" s="8">
        <f>IF($AA323="","",Y323-W323-N323)</f>
        <v/>
      </c>
      <c r="AA323" s="16">
        <f>IF(ROWS($AA$2:$AA323)&lt;=MAX('Per Line'!$AJ$2:$AJ$7001),MATCH(ROWS($AA$2:$AA323),'Per Line'!$AJ$2:$AJ$7001,0),"")</f>
        <v/>
      </c>
      <c r="AB323">
        <f>IF($AA323="","",C323&amp;"|"&amp;COUNTIF($C$2:$C323,C323))</f>
        <v/>
      </c>
    </row>
    <row r="324">
      <c r="A324">
        <f>IF($AA324="","",INDEX('Per Line'!$C$2:$C$7001,$AA324)&amp;"")</f>
        <v/>
      </c>
      <c r="B324" s="15" t="n"/>
      <c r="C324">
        <f>IF($AA324="","",IF(COUNTIF($I$2:$I$1301,I324)&lt;=Settings!$C$8,I324,I324&amp;" P"&amp;ROUNDUP(COUNTIF($I$2:$I324,I324)/Settings!$C$8,0)))</f>
        <v/>
      </c>
      <c r="D324">
        <f>IF($AA324="","",INDEX('Per Line'!$A$2:$A$7001,$AA324)&amp;"")</f>
        <v/>
      </c>
      <c r="E324">
        <f>IF($AA324="","",INDEX('Per Line'!$B$2:$B$7001,$AA324)&amp;"")</f>
        <v/>
      </c>
      <c r="F324">
        <f>IF($AA324="","",INDEX('Per Line'!$D$2:$D$7001,$AA324)&amp;"")</f>
        <v/>
      </c>
      <c r="G324" s="14">
        <f>IF($AA324="","",INDEX('Per Line'!$E$2:$E$7001,$AA324))</f>
        <v/>
      </c>
      <c r="H324">
        <f>IF($AA324="","",INDEX('Per Line'!$F$2:$F$7001,$AA324)&amp;"")</f>
        <v/>
      </c>
      <c r="I324">
        <f>IF($AA324="","",INDEX('Per Line'!$I$2:$I$7001,$AA324)&amp;"")</f>
        <v/>
      </c>
      <c r="J324">
        <f>IF($AA324="","",INDEX('Per Line'!$H$2:$H$7001,$AA324)&amp;"")</f>
        <v/>
      </c>
      <c r="K324">
        <f>IF($AA324="","",INDEX('Per Line'!$J$2:$J$7001,$AA324)&amp;"")</f>
        <v/>
      </c>
      <c r="L324">
        <f>IF($AA324="","",INDEX('Per Line'!$K$2:$K$7001,$AA324)&amp;"")</f>
        <v/>
      </c>
      <c r="M324">
        <f>IF($AA324="","",INDEX('Per Line'!$L$2:$L$7001,$AA324))</f>
        <v/>
      </c>
      <c r="N324" s="8">
        <f>IF($AA324="","",M324*Y324/100)</f>
        <v/>
      </c>
      <c r="O324">
        <f>IF($AA324="","",INDEX('Per Line'!$U$2:$U$7001,$AA324)&amp;"")</f>
        <v/>
      </c>
      <c r="P324" s="8">
        <f>IF($AA324="","",SUMIFS('Per Line'!$T$2:$T$7001,'Per Line'!$C$2:$C$7001,$A324,'Per Line'!$AL$2:$AL$7001,1))</f>
        <v/>
      </c>
      <c r="Q324">
        <f>IF($AA324="","",Settings!$C$7)</f>
        <v/>
      </c>
      <c r="R324" s="8">
        <f>IF($AA324="","",SUMIFS('Per Line'!$T$2:$T$7001,'Per Line'!$C$2:$C$7001,$A324,'Per Line'!$AK$2:$AK$7001,0,'Per Line'!$AL$2:$AL$7001,0))</f>
        <v/>
      </c>
      <c r="S324" s="8">
        <f>IF($AA324="","",R324*Q324)</f>
        <v/>
      </c>
      <c r="T324">
        <f>IF($AA324="","",Settings!$C$6)</f>
        <v/>
      </c>
      <c r="U324" s="8">
        <f>IF($AA324="","",SUMIFS('Per Line'!$T$2:$T$7001,'Per Line'!$C$2:$C$7001,$A324,'Per Line'!$AK$2:$AK$7001,1,'Per Line'!$AL$2:$AL$7001,0))</f>
        <v/>
      </c>
      <c r="V324" s="8">
        <f>IF($AA324="","",U324*T324)</f>
        <v/>
      </c>
      <c r="W324" s="8">
        <f>IF($AA324="","",V324+S324)</f>
        <v/>
      </c>
      <c r="X324" s="8">
        <f>IF($AA324="","",Y324-W324)</f>
        <v/>
      </c>
      <c r="Y324" s="8">
        <f>IF($AA324="","",R324+U324+P324)</f>
        <v/>
      </c>
      <c r="Z324" s="8">
        <f>IF($AA324="","",Y324-W324-N324)</f>
        <v/>
      </c>
      <c r="AA324" s="16">
        <f>IF(ROWS($AA$2:$AA324)&lt;=MAX('Per Line'!$AJ$2:$AJ$7001),MATCH(ROWS($AA$2:$AA324),'Per Line'!$AJ$2:$AJ$7001,0),"")</f>
        <v/>
      </c>
      <c r="AB324">
        <f>IF($AA324="","",C324&amp;"|"&amp;COUNTIF($C$2:$C324,C324))</f>
        <v/>
      </c>
    </row>
    <row r="325">
      <c r="A325">
        <f>IF($AA325="","",INDEX('Per Line'!$C$2:$C$7001,$AA325)&amp;"")</f>
        <v/>
      </c>
      <c r="B325" s="15" t="n"/>
      <c r="C325">
        <f>IF($AA325="","",IF(COUNTIF($I$2:$I$1301,I325)&lt;=Settings!$C$8,I325,I325&amp;" P"&amp;ROUNDUP(COUNTIF($I$2:$I325,I325)/Settings!$C$8,0)))</f>
        <v/>
      </c>
      <c r="D325">
        <f>IF($AA325="","",INDEX('Per Line'!$A$2:$A$7001,$AA325)&amp;"")</f>
        <v/>
      </c>
      <c r="E325">
        <f>IF($AA325="","",INDEX('Per Line'!$B$2:$B$7001,$AA325)&amp;"")</f>
        <v/>
      </c>
      <c r="F325">
        <f>IF($AA325="","",INDEX('Per Line'!$D$2:$D$7001,$AA325)&amp;"")</f>
        <v/>
      </c>
      <c r="G325" s="14">
        <f>IF($AA325="","",INDEX('Per Line'!$E$2:$E$7001,$AA325))</f>
        <v/>
      </c>
      <c r="H325">
        <f>IF($AA325="","",INDEX('Per Line'!$F$2:$F$7001,$AA325)&amp;"")</f>
        <v/>
      </c>
      <c r="I325">
        <f>IF($AA325="","",INDEX('Per Line'!$I$2:$I$7001,$AA325)&amp;"")</f>
        <v/>
      </c>
      <c r="J325">
        <f>IF($AA325="","",INDEX('Per Line'!$H$2:$H$7001,$AA325)&amp;"")</f>
        <v/>
      </c>
      <c r="K325">
        <f>IF($AA325="","",INDEX('Per Line'!$J$2:$J$7001,$AA325)&amp;"")</f>
        <v/>
      </c>
      <c r="L325">
        <f>IF($AA325="","",INDEX('Per Line'!$K$2:$K$7001,$AA325)&amp;"")</f>
        <v/>
      </c>
      <c r="M325">
        <f>IF($AA325="","",INDEX('Per Line'!$L$2:$L$7001,$AA325))</f>
        <v/>
      </c>
      <c r="N325" s="8">
        <f>IF($AA325="","",M325*Y325/100)</f>
        <v/>
      </c>
      <c r="O325">
        <f>IF($AA325="","",INDEX('Per Line'!$U$2:$U$7001,$AA325)&amp;"")</f>
        <v/>
      </c>
      <c r="P325" s="8">
        <f>IF($AA325="","",SUMIFS('Per Line'!$T$2:$T$7001,'Per Line'!$C$2:$C$7001,$A325,'Per Line'!$AL$2:$AL$7001,1))</f>
        <v/>
      </c>
      <c r="Q325">
        <f>IF($AA325="","",Settings!$C$7)</f>
        <v/>
      </c>
      <c r="R325" s="8">
        <f>IF($AA325="","",SUMIFS('Per Line'!$T$2:$T$7001,'Per Line'!$C$2:$C$7001,$A325,'Per Line'!$AK$2:$AK$7001,0,'Per Line'!$AL$2:$AL$7001,0))</f>
        <v/>
      </c>
      <c r="S325" s="8">
        <f>IF($AA325="","",R325*Q325)</f>
        <v/>
      </c>
      <c r="T325">
        <f>IF($AA325="","",Settings!$C$6)</f>
        <v/>
      </c>
      <c r="U325" s="8">
        <f>IF($AA325="","",SUMIFS('Per Line'!$T$2:$T$7001,'Per Line'!$C$2:$C$7001,$A325,'Per Line'!$AK$2:$AK$7001,1,'Per Line'!$AL$2:$AL$7001,0))</f>
        <v/>
      </c>
      <c r="V325" s="8">
        <f>IF($AA325="","",U325*T325)</f>
        <v/>
      </c>
      <c r="W325" s="8">
        <f>IF($AA325="","",V325+S325)</f>
        <v/>
      </c>
      <c r="X325" s="8">
        <f>IF($AA325="","",Y325-W325)</f>
        <v/>
      </c>
      <c r="Y325" s="8">
        <f>IF($AA325="","",R325+U325+P325)</f>
        <v/>
      </c>
      <c r="Z325" s="8">
        <f>IF($AA325="","",Y325-W325-N325)</f>
        <v/>
      </c>
      <c r="AA325" s="16">
        <f>IF(ROWS($AA$2:$AA325)&lt;=MAX('Per Line'!$AJ$2:$AJ$7001),MATCH(ROWS($AA$2:$AA325),'Per Line'!$AJ$2:$AJ$7001,0),"")</f>
        <v/>
      </c>
      <c r="AB325">
        <f>IF($AA325="","",C325&amp;"|"&amp;COUNTIF($C$2:$C325,C325))</f>
        <v/>
      </c>
    </row>
    <row r="326">
      <c r="A326">
        <f>IF($AA326="","",INDEX('Per Line'!$C$2:$C$7001,$AA326)&amp;"")</f>
        <v/>
      </c>
      <c r="B326" s="15" t="n"/>
      <c r="C326">
        <f>IF($AA326="","",IF(COUNTIF($I$2:$I$1301,I326)&lt;=Settings!$C$8,I326,I326&amp;" P"&amp;ROUNDUP(COUNTIF($I$2:$I326,I326)/Settings!$C$8,0)))</f>
        <v/>
      </c>
      <c r="D326">
        <f>IF($AA326="","",INDEX('Per Line'!$A$2:$A$7001,$AA326)&amp;"")</f>
        <v/>
      </c>
      <c r="E326">
        <f>IF($AA326="","",INDEX('Per Line'!$B$2:$B$7001,$AA326)&amp;"")</f>
        <v/>
      </c>
      <c r="F326">
        <f>IF($AA326="","",INDEX('Per Line'!$D$2:$D$7001,$AA326)&amp;"")</f>
        <v/>
      </c>
      <c r="G326" s="14">
        <f>IF($AA326="","",INDEX('Per Line'!$E$2:$E$7001,$AA326))</f>
        <v/>
      </c>
      <c r="H326">
        <f>IF($AA326="","",INDEX('Per Line'!$F$2:$F$7001,$AA326)&amp;"")</f>
        <v/>
      </c>
      <c r="I326">
        <f>IF($AA326="","",INDEX('Per Line'!$I$2:$I$7001,$AA326)&amp;"")</f>
        <v/>
      </c>
      <c r="J326">
        <f>IF($AA326="","",INDEX('Per Line'!$H$2:$H$7001,$AA326)&amp;"")</f>
        <v/>
      </c>
      <c r="K326">
        <f>IF($AA326="","",INDEX('Per Line'!$J$2:$J$7001,$AA326)&amp;"")</f>
        <v/>
      </c>
      <c r="L326">
        <f>IF($AA326="","",INDEX('Per Line'!$K$2:$K$7001,$AA326)&amp;"")</f>
        <v/>
      </c>
      <c r="M326">
        <f>IF($AA326="","",INDEX('Per Line'!$L$2:$L$7001,$AA326))</f>
        <v/>
      </c>
      <c r="N326" s="8">
        <f>IF($AA326="","",M326*Y326/100)</f>
        <v/>
      </c>
      <c r="O326">
        <f>IF($AA326="","",INDEX('Per Line'!$U$2:$U$7001,$AA326)&amp;"")</f>
        <v/>
      </c>
      <c r="P326" s="8">
        <f>IF($AA326="","",SUMIFS('Per Line'!$T$2:$T$7001,'Per Line'!$C$2:$C$7001,$A326,'Per Line'!$AL$2:$AL$7001,1))</f>
        <v/>
      </c>
      <c r="Q326">
        <f>IF($AA326="","",Settings!$C$7)</f>
        <v/>
      </c>
      <c r="R326" s="8">
        <f>IF($AA326="","",SUMIFS('Per Line'!$T$2:$T$7001,'Per Line'!$C$2:$C$7001,$A326,'Per Line'!$AK$2:$AK$7001,0,'Per Line'!$AL$2:$AL$7001,0))</f>
        <v/>
      </c>
      <c r="S326" s="8">
        <f>IF($AA326="","",R326*Q326)</f>
        <v/>
      </c>
      <c r="T326">
        <f>IF($AA326="","",Settings!$C$6)</f>
        <v/>
      </c>
      <c r="U326" s="8">
        <f>IF($AA326="","",SUMIFS('Per Line'!$T$2:$T$7001,'Per Line'!$C$2:$C$7001,$A326,'Per Line'!$AK$2:$AK$7001,1,'Per Line'!$AL$2:$AL$7001,0))</f>
        <v/>
      </c>
      <c r="V326" s="8">
        <f>IF($AA326="","",U326*T326)</f>
        <v/>
      </c>
      <c r="W326" s="8">
        <f>IF($AA326="","",V326+S326)</f>
        <v/>
      </c>
      <c r="X326" s="8">
        <f>IF($AA326="","",Y326-W326)</f>
        <v/>
      </c>
      <c r="Y326" s="8">
        <f>IF($AA326="","",R326+U326+P326)</f>
        <v/>
      </c>
      <c r="Z326" s="8">
        <f>IF($AA326="","",Y326-W326-N326)</f>
        <v/>
      </c>
      <c r="AA326" s="16">
        <f>IF(ROWS($AA$2:$AA326)&lt;=MAX('Per Line'!$AJ$2:$AJ$7001),MATCH(ROWS($AA$2:$AA326),'Per Line'!$AJ$2:$AJ$7001,0),"")</f>
        <v/>
      </c>
      <c r="AB326">
        <f>IF($AA326="","",C326&amp;"|"&amp;COUNTIF($C$2:$C326,C326))</f>
        <v/>
      </c>
    </row>
    <row r="327">
      <c r="A327">
        <f>IF($AA327="","",INDEX('Per Line'!$C$2:$C$7001,$AA327)&amp;"")</f>
        <v/>
      </c>
      <c r="B327" s="15" t="n"/>
      <c r="C327">
        <f>IF($AA327="","",IF(COUNTIF($I$2:$I$1301,I327)&lt;=Settings!$C$8,I327,I327&amp;" P"&amp;ROUNDUP(COUNTIF($I$2:$I327,I327)/Settings!$C$8,0)))</f>
        <v/>
      </c>
      <c r="D327">
        <f>IF($AA327="","",INDEX('Per Line'!$A$2:$A$7001,$AA327)&amp;"")</f>
        <v/>
      </c>
      <c r="E327">
        <f>IF($AA327="","",INDEX('Per Line'!$B$2:$B$7001,$AA327)&amp;"")</f>
        <v/>
      </c>
      <c r="F327">
        <f>IF($AA327="","",INDEX('Per Line'!$D$2:$D$7001,$AA327)&amp;"")</f>
        <v/>
      </c>
      <c r="G327" s="14">
        <f>IF($AA327="","",INDEX('Per Line'!$E$2:$E$7001,$AA327))</f>
        <v/>
      </c>
      <c r="H327">
        <f>IF($AA327="","",INDEX('Per Line'!$F$2:$F$7001,$AA327)&amp;"")</f>
        <v/>
      </c>
      <c r="I327">
        <f>IF($AA327="","",INDEX('Per Line'!$I$2:$I$7001,$AA327)&amp;"")</f>
        <v/>
      </c>
      <c r="J327">
        <f>IF($AA327="","",INDEX('Per Line'!$H$2:$H$7001,$AA327)&amp;"")</f>
        <v/>
      </c>
      <c r="K327">
        <f>IF($AA327="","",INDEX('Per Line'!$J$2:$J$7001,$AA327)&amp;"")</f>
        <v/>
      </c>
      <c r="L327">
        <f>IF($AA327="","",INDEX('Per Line'!$K$2:$K$7001,$AA327)&amp;"")</f>
        <v/>
      </c>
      <c r="M327">
        <f>IF($AA327="","",INDEX('Per Line'!$L$2:$L$7001,$AA327))</f>
        <v/>
      </c>
      <c r="N327" s="8">
        <f>IF($AA327="","",M327*Y327/100)</f>
        <v/>
      </c>
      <c r="O327">
        <f>IF($AA327="","",INDEX('Per Line'!$U$2:$U$7001,$AA327)&amp;"")</f>
        <v/>
      </c>
      <c r="P327" s="8">
        <f>IF($AA327="","",SUMIFS('Per Line'!$T$2:$T$7001,'Per Line'!$C$2:$C$7001,$A327,'Per Line'!$AL$2:$AL$7001,1))</f>
        <v/>
      </c>
      <c r="Q327">
        <f>IF($AA327="","",Settings!$C$7)</f>
        <v/>
      </c>
      <c r="R327" s="8">
        <f>IF($AA327="","",SUMIFS('Per Line'!$T$2:$T$7001,'Per Line'!$C$2:$C$7001,$A327,'Per Line'!$AK$2:$AK$7001,0,'Per Line'!$AL$2:$AL$7001,0))</f>
        <v/>
      </c>
      <c r="S327" s="8">
        <f>IF($AA327="","",R327*Q327)</f>
        <v/>
      </c>
      <c r="T327">
        <f>IF($AA327="","",Settings!$C$6)</f>
        <v/>
      </c>
      <c r="U327" s="8">
        <f>IF($AA327="","",SUMIFS('Per Line'!$T$2:$T$7001,'Per Line'!$C$2:$C$7001,$A327,'Per Line'!$AK$2:$AK$7001,1,'Per Line'!$AL$2:$AL$7001,0))</f>
        <v/>
      </c>
      <c r="V327" s="8">
        <f>IF($AA327="","",U327*T327)</f>
        <v/>
      </c>
      <c r="W327" s="8">
        <f>IF($AA327="","",V327+S327)</f>
        <v/>
      </c>
      <c r="X327" s="8">
        <f>IF($AA327="","",Y327-W327)</f>
        <v/>
      </c>
      <c r="Y327" s="8">
        <f>IF($AA327="","",R327+U327+P327)</f>
        <v/>
      </c>
      <c r="Z327" s="8">
        <f>IF($AA327="","",Y327-W327-N327)</f>
        <v/>
      </c>
      <c r="AA327" s="16">
        <f>IF(ROWS($AA$2:$AA327)&lt;=MAX('Per Line'!$AJ$2:$AJ$7001),MATCH(ROWS($AA$2:$AA327),'Per Line'!$AJ$2:$AJ$7001,0),"")</f>
        <v/>
      </c>
      <c r="AB327">
        <f>IF($AA327="","",C327&amp;"|"&amp;COUNTIF($C$2:$C327,C327))</f>
        <v/>
      </c>
    </row>
    <row r="328">
      <c r="A328">
        <f>IF($AA328="","",INDEX('Per Line'!$C$2:$C$7001,$AA328)&amp;"")</f>
        <v/>
      </c>
      <c r="B328" s="15" t="n"/>
      <c r="C328">
        <f>IF($AA328="","",IF(COUNTIF($I$2:$I$1301,I328)&lt;=Settings!$C$8,I328,I328&amp;" P"&amp;ROUNDUP(COUNTIF($I$2:$I328,I328)/Settings!$C$8,0)))</f>
        <v/>
      </c>
      <c r="D328">
        <f>IF($AA328="","",INDEX('Per Line'!$A$2:$A$7001,$AA328)&amp;"")</f>
        <v/>
      </c>
      <c r="E328">
        <f>IF($AA328="","",INDEX('Per Line'!$B$2:$B$7001,$AA328)&amp;"")</f>
        <v/>
      </c>
      <c r="F328">
        <f>IF($AA328="","",INDEX('Per Line'!$D$2:$D$7001,$AA328)&amp;"")</f>
        <v/>
      </c>
      <c r="G328" s="14">
        <f>IF($AA328="","",INDEX('Per Line'!$E$2:$E$7001,$AA328))</f>
        <v/>
      </c>
      <c r="H328">
        <f>IF($AA328="","",INDEX('Per Line'!$F$2:$F$7001,$AA328)&amp;"")</f>
        <v/>
      </c>
      <c r="I328">
        <f>IF($AA328="","",INDEX('Per Line'!$I$2:$I$7001,$AA328)&amp;"")</f>
        <v/>
      </c>
      <c r="J328">
        <f>IF($AA328="","",INDEX('Per Line'!$H$2:$H$7001,$AA328)&amp;"")</f>
        <v/>
      </c>
      <c r="K328">
        <f>IF($AA328="","",INDEX('Per Line'!$J$2:$J$7001,$AA328)&amp;"")</f>
        <v/>
      </c>
      <c r="L328">
        <f>IF($AA328="","",INDEX('Per Line'!$K$2:$K$7001,$AA328)&amp;"")</f>
        <v/>
      </c>
      <c r="M328">
        <f>IF($AA328="","",INDEX('Per Line'!$L$2:$L$7001,$AA328))</f>
        <v/>
      </c>
      <c r="N328" s="8">
        <f>IF($AA328="","",M328*Y328/100)</f>
        <v/>
      </c>
      <c r="O328">
        <f>IF($AA328="","",INDEX('Per Line'!$U$2:$U$7001,$AA328)&amp;"")</f>
        <v/>
      </c>
      <c r="P328" s="8">
        <f>IF($AA328="","",SUMIFS('Per Line'!$T$2:$T$7001,'Per Line'!$C$2:$C$7001,$A328,'Per Line'!$AL$2:$AL$7001,1))</f>
        <v/>
      </c>
      <c r="Q328">
        <f>IF($AA328="","",Settings!$C$7)</f>
        <v/>
      </c>
      <c r="R328" s="8">
        <f>IF($AA328="","",SUMIFS('Per Line'!$T$2:$T$7001,'Per Line'!$C$2:$C$7001,$A328,'Per Line'!$AK$2:$AK$7001,0,'Per Line'!$AL$2:$AL$7001,0))</f>
        <v/>
      </c>
      <c r="S328" s="8">
        <f>IF($AA328="","",R328*Q328)</f>
        <v/>
      </c>
      <c r="T328">
        <f>IF($AA328="","",Settings!$C$6)</f>
        <v/>
      </c>
      <c r="U328" s="8">
        <f>IF($AA328="","",SUMIFS('Per Line'!$T$2:$T$7001,'Per Line'!$C$2:$C$7001,$A328,'Per Line'!$AK$2:$AK$7001,1,'Per Line'!$AL$2:$AL$7001,0))</f>
        <v/>
      </c>
      <c r="V328" s="8">
        <f>IF($AA328="","",U328*T328)</f>
        <v/>
      </c>
      <c r="W328" s="8">
        <f>IF($AA328="","",V328+S328)</f>
        <v/>
      </c>
      <c r="X328" s="8">
        <f>IF($AA328="","",Y328-W328)</f>
        <v/>
      </c>
      <c r="Y328" s="8">
        <f>IF($AA328="","",R328+U328+P328)</f>
        <v/>
      </c>
      <c r="Z328" s="8">
        <f>IF($AA328="","",Y328-W328-N328)</f>
        <v/>
      </c>
      <c r="AA328" s="16">
        <f>IF(ROWS($AA$2:$AA328)&lt;=MAX('Per Line'!$AJ$2:$AJ$7001),MATCH(ROWS($AA$2:$AA328),'Per Line'!$AJ$2:$AJ$7001,0),"")</f>
        <v/>
      </c>
      <c r="AB328">
        <f>IF($AA328="","",C328&amp;"|"&amp;COUNTIF($C$2:$C328,C328))</f>
        <v/>
      </c>
    </row>
    <row r="329">
      <c r="A329">
        <f>IF($AA329="","",INDEX('Per Line'!$C$2:$C$7001,$AA329)&amp;"")</f>
        <v/>
      </c>
      <c r="B329" s="15" t="n"/>
      <c r="C329">
        <f>IF($AA329="","",IF(COUNTIF($I$2:$I$1301,I329)&lt;=Settings!$C$8,I329,I329&amp;" P"&amp;ROUNDUP(COUNTIF($I$2:$I329,I329)/Settings!$C$8,0)))</f>
        <v/>
      </c>
      <c r="D329">
        <f>IF($AA329="","",INDEX('Per Line'!$A$2:$A$7001,$AA329)&amp;"")</f>
        <v/>
      </c>
      <c r="E329">
        <f>IF($AA329="","",INDEX('Per Line'!$B$2:$B$7001,$AA329)&amp;"")</f>
        <v/>
      </c>
      <c r="F329">
        <f>IF($AA329="","",INDEX('Per Line'!$D$2:$D$7001,$AA329)&amp;"")</f>
        <v/>
      </c>
      <c r="G329" s="14">
        <f>IF($AA329="","",INDEX('Per Line'!$E$2:$E$7001,$AA329))</f>
        <v/>
      </c>
      <c r="H329">
        <f>IF($AA329="","",INDEX('Per Line'!$F$2:$F$7001,$AA329)&amp;"")</f>
        <v/>
      </c>
      <c r="I329">
        <f>IF($AA329="","",INDEX('Per Line'!$I$2:$I$7001,$AA329)&amp;"")</f>
        <v/>
      </c>
      <c r="J329">
        <f>IF($AA329="","",INDEX('Per Line'!$H$2:$H$7001,$AA329)&amp;"")</f>
        <v/>
      </c>
      <c r="K329">
        <f>IF($AA329="","",INDEX('Per Line'!$J$2:$J$7001,$AA329)&amp;"")</f>
        <v/>
      </c>
      <c r="L329">
        <f>IF($AA329="","",INDEX('Per Line'!$K$2:$K$7001,$AA329)&amp;"")</f>
        <v/>
      </c>
      <c r="M329">
        <f>IF($AA329="","",INDEX('Per Line'!$L$2:$L$7001,$AA329))</f>
        <v/>
      </c>
      <c r="N329" s="8">
        <f>IF($AA329="","",M329*Y329/100)</f>
        <v/>
      </c>
      <c r="O329">
        <f>IF($AA329="","",INDEX('Per Line'!$U$2:$U$7001,$AA329)&amp;"")</f>
        <v/>
      </c>
      <c r="P329" s="8">
        <f>IF($AA329="","",SUMIFS('Per Line'!$T$2:$T$7001,'Per Line'!$C$2:$C$7001,$A329,'Per Line'!$AL$2:$AL$7001,1))</f>
        <v/>
      </c>
      <c r="Q329">
        <f>IF($AA329="","",Settings!$C$7)</f>
        <v/>
      </c>
      <c r="R329" s="8">
        <f>IF($AA329="","",SUMIFS('Per Line'!$T$2:$T$7001,'Per Line'!$C$2:$C$7001,$A329,'Per Line'!$AK$2:$AK$7001,0,'Per Line'!$AL$2:$AL$7001,0))</f>
        <v/>
      </c>
      <c r="S329" s="8">
        <f>IF($AA329="","",R329*Q329)</f>
        <v/>
      </c>
      <c r="T329">
        <f>IF($AA329="","",Settings!$C$6)</f>
        <v/>
      </c>
      <c r="U329" s="8">
        <f>IF($AA329="","",SUMIFS('Per Line'!$T$2:$T$7001,'Per Line'!$C$2:$C$7001,$A329,'Per Line'!$AK$2:$AK$7001,1,'Per Line'!$AL$2:$AL$7001,0))</f>
        <v/>
      </c>
      <c r="V329" s="8">
        <f>IF($AA329="","",U329*T329)</f>
        <v/>
      </c>
      <c r="W329" s="8">
        <f>IF($AA329="","",V329+S329)</f>
        <v/>
      </c>
      <c r="X329" s="8">
        <f>IF($AA329="","",Y329-W329)</f>
        <v/>
      </c>
      <c r="Y329" s="8">
        <f>IF($AA329="","",R329+U329+P329)</f>
        <v/>
      </c>
      <c r="Z329" s="8">
        <f>IF($AA329="","",Y329-W329-N329)</f>
        <v/>
      </c>
      <c r="AA329" s="16">
        <f>IF(ROWS($AA$2:$AA329)&lt;=MAX('Per Line'!$AJ$2:$AJ$7001),MATCH(ROWS($AA$2:$AA329),'Per Line'!$AJ$2:$AJ$7001,0),"")</f>
        <v/>
      </c>
      <c r="AB329">
        <f>IF($AA329="","",C329&amp;"|"&amp;COUNTIF($C$2:$C329,C329))</f>
        <v/>
      </c>
    </row>
    <row r="330">
      <c r="A330">
        <f>IF($AA330="","",INDEX('Per Line'!$C$2:$C$7001,$AA330)&amp;"")</f>
        <v/>
      </c>
      <c r="B330" s="15" t="n"/>
      <c r="C330">
        <f>IF($AA330="","",IF(COUNTIF($I$2:$I$1301,I330)&lt;=Settings!$C$8,I330,I330&amp;" P"&amp;ROUNDUP(COUNTIF($I$2:$I330,I330)/Settings!$C$8,0)))</f>
        <v/>
      </c>
      <c r="D330">
        <f>IF($AA330="","",INDEX('Per Line'!$A$2:$A$7001,$AA330)&amp;"")</f>
        <v/>
      </c>
      <c r="E330">
        <f>IF($AA330="","",INDEX('Per Line'!$B$2:$B$7001,$AA330)&amp;"")</f>
        <v/>
      </c>
      <c r="F330">
        <f>IF($AA330="","",INDEX('Per Line'!$D$2:$D$7001,$AA330)&amp;"")</f>
        <v/>
      </c>
      <c r="G330" s="14">
        <f>IF($AA330="","",INDEX('Per Line'!$E$2:$E$7001,$AA330))</f>
        <v/>
      </c>
      <c r="H330">
        <f>IF($AA330="","",INDEX('Per Line'!$F$2:$F$7001,$AA330)&amp;"")</f>
        <v/>
      </c>
      <c r="I330">
        <f>IF($AA330="","",INDEX('Per Line'!$I$2:$I$7001,$AA330)&amp;"")</f>
        <v/>
      </c>
      <c r="J330">
        <f>IF($AA330="","",INDEX('Per Line'!$H$2:$H$7001,$AA330)&amp;"")</f>
        <v/>
      </c>
      <c r="K330">
        <f>IF($AA330="","",INDEX('Per Line'!$J$2:$J$7001,$AA330)&amp;"")</f>
        <v/>
      </c>
      <c r="L330">
        <f>IF($AA330="","",INDEX('Per Line'!$K$2:$K$7001,$AA330)&amp;"")</f>
        <v/>
      </c>
      <c r="M330">
        <f>IF($AA330="","",INDEX('Per Line'!$L$2:$L$7001,$AA330))</f>
        <v/>
      </c>
      <c r="N330" s="8">
        <f>IF($AA330="","",M330*Y330/100)</f>
        <v/>
      </c>
      <c r="O330">
        <f>IF($AA330="","",INDEX('Per Line'!$U$2:$U$7001,$AA330)&amp;"")</f>
        <v/>
      </c>
      <c r="P330" s="8">
        <f>IF($AA330="","",SUMIFS('Per Line'!$T$2:$T$7001,'Per Line'!$C$2:$C$7001,$A330,'Per Line'!$AL$2:$AL$7001,1))</f>
        <v/>
      </c>
      <c r="Q330">
        <f>IF($AA330="","",Settings!$C$7)</f>
        <v/>
      </c>
      <c r="R330" s="8">
        <f>IF($AA330="","",SUMIFS('Per Line'!$T$2:$T$7001,'Per Line'!$C$2:$C$7001,$A330,'Per Line'!$AK$2:$AK$7001,0,'Per Line'!$AL$2:$AL$7001,0))</f>
        <v/>
      </c>
      <c r="S330" s="8">
        <f>IF($AA330="","",R330*Q330)</f>
        <v/>
      </c>
      <c r="T330">
        <f>IF($AA330="","",Settings!$C$6)</f>
        <v/>
      </c>
      <c r="U330" s="8">
        <f>IF($AA330="","",SUMIFS('Per Line'!$T$2:$T$7001,'Per Line'!$C$2:$C$7001,$A330,'Per Line'!$AK$2:$AK$7001,1,'Per Line'!$AL$2:$AL$7001,0))</f>
        <v/>
      </c>
      <c r="V330" s="8">
        <f>IF($AA330="","",U330*T330)</f>
        <v/>
      </c>
      <c r="W330" s="8">
        <f>IF($AA330="","",V330+S330)</f>
        <v/>
      </c>
      <c r="X330" s="8">
        <f>IF($AA330="","",Y330-W330)</f>
        <v/>
      </c>
      <c r="Y330" s="8">
        <f>IF($AA330="","",R330+U330+P330)</f>
        <v/>
      </c>
      <c r="Z330" s="8">
        <f>IF($AA330="","",Y330-W330-N330)</f>
        <v/>
      </c>
      <c r="AA330" s="16">
        <f>IF(ROWS($AA$2:$AA330)&lt;=MAX('Per Line'!$AJ$2:$AJ$7001),MATCH(ROWS($AA$2:$AA330),'Per Line'!$AJ$2:$AJ$7001,0),"")</f>
        <v/>
      </c>
      <c r="AB330">
        <f>IF($AA330="","",C330&amp;"|"&amp;COUNTIF($C$2:$C330,C330))</f>
        <v/>
      </c>
    </row>
    <row r="331">
      <c r="A331">
        <f>IF($AA331="","",INDEX('Per Line'!$C$2:$C$7001,$AA331)&amp;"")</f>
        <v/>
      </c>
      <c r="B331" s="15" t="n"/>
      <c r="C331">
        <f>IF($AA331="","",IF(COUNTIF($I$2:$I$1301,I331)&lt;=Settings!$C$8,I331,I331&amp;" P"&amp;ROUNDUP(COUNTIF($I$2:$I331,I331)/Settings!$C$8,0)))</f>
        <v/>
      </c>
      <c r="D331">
        <f>IF($AA331="","",INDEX('Per Line'!$A$2:$A$7001,$AA331)&amp;"")</f>
        <v/>
      </c>
      <c r="E331">
        <f>IF($AA331="","",INDEX('Per Line'!$B$2:$B$7001,$AA331)&amp;"")</f>
        <v/>
      </c>
      <c r="F331">
        <f>IF($AA331="","",INDEX('Per Line'!$D$2:$D$7001,$AA331)&amp;"")</f>
        <v/>
      </c>
      <c r="G331" s="14">
        <f>IF($AA331="","",INDEX('Per Line'!$E$2:$E$7001,$AA331))</f>
        <v/>
      </c>
      <c r="H331">
        <f>IF($AA331="","",INDEX('Per Line'!$F$2:$F$7001,$AA331)&amp;"")</f>
        <v/>
      </c>
      <c r="I331">
        <f>IF($AA331="","",INDEX('Per Line'!$I$2:$I$7001,$AA331)&amp;"")</f>
        <v/>
      </c>
      <c r="J331">
        <f>IF($AA331="","",INDEX('Per Line'!$H$2:$H$7001,$AA331)&amp;"")</f>
        <v/>
      </c>
      <c r="K331">
        <f>IF($AA331="","",INDEX('Per Line'!$J$2:$J$7001,$AA331)&amp;"")</f>
        <v/>
      </c>
      <c r="L331">
        <f>IF($AA331="","",INDEX('Per Line'!$K$2:$K$7001,$AA331)&amp;"")</f>
        <v/>
      </c>
      <c r="M331">
        <f>IF($AA331="","",INDEX('Per Line'!$L$2:$L$7001,$AA331))</f>
        <v/>
      </c>
      <c r="N331" s="8">
        <f>IF($AA331="","",M331*Y331/100)</f>
        <v/>
      </c>
      <c r="O331">
        <f>IF($AA331="","",INDEX('Per Line'!$U$2:$U$7001,$AA331)&amp;"")</f>
        <v/>
      </c>
      <c r="P331" s="8">
        <f>IF($AA331="","",SUMIFS('Per Line'!$T$2:$T$7001,'Per Line'!$C$2:$C$7001,$A331,'Per Line'!$AL$2:$AL$7001,1))</f>
        <v/>
      </c>
      <c r="Q331">
        <f>IF($AA331="","",Settings!$C$7)</f>
        <v/>
      </c>
      <c r="R331" s="8">
        <f>IF($AA331="","",SUMIFS('Per Line'!$T$2:$T$7001,'Per Line'!$C$2:$C$7001,$A331,'Per Line'!$AK$2:$AK$7001,0,'Per Line'!$AL$2:$AL$7001,0))</f>
        <v/>
      </c>
      <c r="S331" s="8">
        <f>IF($AA331="","",R331*Q331)</f>
        <v/>
      </c>
      <c r="T331">
        <f>IF($AA331="","",Settings!$C$6)</f>
        <v/>
      </c>
      <c r="U331" s="8">
        <f>IF($AA331="","",SUMIFS('Per Line'!$T$2:$T$7001,'Per Line'!$C$2:$C$7001,$A331,'Per Line'!$AK$2:$AK$7001,1,'Per Line'!$AL$2:$AL$7001,0))</f>
        <v/>
      </c>
      <c r="V331" s="8">
        <f>IF($AA331="","",U331*T331)</f>
        <v/>
      </c>
      <c r="W331" s="8">
        <f>IF($AA331="","",V331+S331)</f>
        <v/>
      </c>
      <c r="X331" s="8">
        <f>IF($AA331="","",Y331-W331)</f>
        <v/>
      </c>
      <c r="Y331" s="8">
        <f>IF($AA331="","",R331+U331+P331)</f>
        <v/>
      </c>
      <c r="Z331" s="8">
        <f>IF($AA331="","",Y331-W331-N331)</f>
        <v/>
      </c>
      <c r="AA331" s="16">
        <f>IF(ROWS($AA$2:$AA331)&lt;=MAX('Per Line'!$AJ$2:$AJ$7001),MATCH(ROWS($AA$2:$AA331),'Per Line'!$AJ$2:$AJ$7001,0),"")</f>
        <v/>
      </c>
      <c r="AB331">
        <f>IF($AA331="","",C331&amp;"|"&amp;COUNTIF($C$2:$C331,C331))</f>
        <v/>
      </c>
    </row>
    <row r="332">
      <c r="A332">
        <f>IF($AA332="","",INDEX('Per Line'!$C$2:$C$7001,$AA332)&amp;"")</f>
        <v/>
      </c>
      <c r="B332" s="15" t="n"/>
      <c r="C332">
        <f>IF($AA332="","",IF(COUNTIF($I$2:$I$1301,I332)&lt;=Settings!$C$8,I332,I332&amp;" P"&amp;ROUNDUP(COUNTIF($I$2:$I332,I332)/Settings!$C$8,0)))</f>
        <v/>
      </c>
      <c r="D332">
        <f>IF($AA332="","",INDEX('Per Line'!$A$2:$A$7001,$AA332)&amp;"")</f>
        <v/>
      </c>
      <c r="E332">
        <f>IF($AA332="","",INDEX('Per Line'!$B$2:$B$7001,$AA332)&amp;"")</f>
        <v/>
      </c>
      <c r="F332">
        <f>IF($AA332="","",INDEX('Per Line'!$D$2:$D$7001,$AA332)&amp;"")</f>
        <v/>
      </c>
      <c r="G332" s="14">
        <f>IF($AA332="","",INDEX('Per Line'!$E$2:$E$7001,$AA332))</f>
        <v/>
      </c>
      <c r="H332">
        <f>IF($AA332="","",INDEX('Per Line'!$F$2:$F$7001,$AA332)&amp;"")</f>
        <v/>
      </c>
      <c r="I332">
        <f>IF($AA332="","",INDEX('Per Line'!$I$2:$I$7001,$AA332)&amp;"")</f>
        <v/>
      </c>
      <c r="J332">
        <f>IF($AA332="","",INDEX('Per Line'!$H$2:$H$7001,$AA332)&amp;"")</f>
        <v/>
      </c>
      <c r="K332">
        <f>IF($AA332="","",INDEX('Per Line'!$J$2:$J$7001,$AA332)&amp;"")</f>
        <v/>
      </c>
      <c r="L332">
        <f>IF($AA332="","",INDEX('Per Line'!$K$2:$K$7001,$AA332)&amp;"")</f>
        <v/>
      </c>
      <c r="M332">
        <f>IF($AA332="","",INDEX('Per Line'!$L$2:$L$7001,$AA332))</f>
        <v/>
      </c>
      <c r="N332" s="8">
        <f>IF($AA332="","",M332*Y332/100)</f>
        <v/>
      </c>
      <c r="O332">
        <f>IF($AA332="","",INDEX('Per Line'!$U$2:$U$7001,$AA332)&amp;"")</f>
        <v/>
      </c>
      <c r="P332" s="8">
        <f>IF($AA332="","",SUMIFS('Per Line'!$T$2:$T$7001,'Per Line'!$C$2:$C$7001,$A332,'Per Line'!$AL$2:$AL$7001,1))</f>
        <v/>
      </c>
      <c r="Q332">
        <f>IF($AA332="","",Settings!$C$7)</f>
        <v/>
      </c>
      <c r="R332" s="8">
        <f>IF($AA332="","",SUMIFS('Per Line'!$T$2:$T$7001,'Per Line'!$C$2:$C$7001,$A332,'Per Line'!$AK$2:$AK$7001,0,'Per Line'!$AL$2:$AL$7001,0))</f>
        <v/>
      </c>
      <c r="S332" s="8">
        <f>IF($AA332="","",R332*Q332)</f>
        <v/>
      </c>
      <c r="T332">
        <f>IF($AA332="","",Settings!$C$6)</f>
        <v/>
      </c>
      <c r="U332" s="8">
        <f>IF($AA332="","",SUMIFS('Per Line'!$T$2:$T$7001,'Per Line'!$C$2:$C$7001,$A332,'Per Line'!$AK$2:$AK$7001,1,'Per Line'!$AL$2:$AL$7001,0))</f>
        <v/>
      </c>
      <c r="V332" s="8">
        <f>IF($AA332="","",U332*T332)</f>
        <v/>
      </c>
      <c r="W332" s="8">
        <f>IF($AA332="","",V332+S332)</f>
        <v/>
      </c>
      <c r="X332" s="8">
        <f>IF($AA332="","",Y332-W332)</f>
        <v/>
      </c>
      <c r="Y332" s="8">
        <f>IF($AA332="","",R332+U332+P332)</f>
        <v/>
      </c>
      <c r="Z332" s="8">
        <f>IF($AA332="","",Y332-W332-N332)</f>
        <v/>
      </c>
      <c r="AA332" s="16">
        <f>IF(ROWS($AA$2:$AA332)&lt;=MAX('Per Line'!$AJ$2:$AJ$7001),MATCH(ROWS($AA$2:$AA332),'Per Line'!$AJ$2:$AJ$7001,0),"")</f>
        <v/>
      </c>
      <c r="AB332">
        <f>IF($AA332="","",C332&amp;"|"&amp;COUNTIF($C$2:$C332,C332))</f>
        <v/>
      </c>
    </row>
    <row r="333">
      <c r="A333">
        <f>IF($AA333="","",INDEX('Per Line'!$C$2:$C$7001,$AA333)&amp;"")</f>
        <v/>
      </c>
      <c r="B333" s="15" t="n"/>
      <c r="C333">
        <f>IF($AA333="","",IF(COUNTIF($I$2:$I$1301,I333)&lt;=Settings!$C$8,I333,I333&amp;" P"&amp;ROUNDUP(COUNTIF($I$2:$I333,I333)/Settings!$C$8,0)))</f>
        <v/>
      </c>
      <c r="D333">
        <f>IF($AA333="","",INDEX('Per Line'!$A$2:$A$7001,$AA333)&amp;"")</f>
        <v/>
      </c>
      <c r="E333">
        <f>IF($AA333="","",INDEX('Per Line'!$B$2:$B$7001,$AA333)&amp;"")</f>
        <v/>
      </c>
      <c r="F333">
        <f>IF($AA333="","",INDEX('Per Line'!$D$2:$D$7001,$AA333)&amp;"")</f>
        <v/>
      </c>
      <c r="G333" s="14">
        <f>IF($AA333="","",INDEX('Per Line'!$E$2:$E$7001,$AA333))</f>
        <v/>
      </c>
      <c r="H333">
        <f>IF($AA333="","",INDEX('Per Line'!$F$2:$F$7001,$AA333)&amp;"")</f>
        <v/>
      </c>
      <c r="I333">
        <f>IF($AA333="","",INDEX('Per Line'!$I$2:$I$7001,$AA333)&amp;"")</f>
        <v/>
      </c>
      <c r="J333">
        <f>IF($AA333="","",INDEX('Per Line'!$H$2:$H$7001,$AA333)&amp;"")</f>
        <v/>
      </c>
      <c r="K333">
        <f>IF($AA333="","",INDEX('Per Line'!$J$2:$J$7001,$AA333)&amp;"")</f>
        <v/>
      </c>
      <c r="L333">
        <f>IF($AA333="","",INDEX('Per Line'!$K$2:$K$7001,$AA333)&amp;"")</f>
        <v/>
      </c>
      <c r="M333">
        <f>IF($AA333="","",INDEX('Per Line'!$L$2:$L$7001,$AA333))</f>
        <v/>
      </c>
      <c r="N333" s="8">
        <f>IF($AA333="","",M333*Y333/100)</f>
        <v/>
      </c>
      <c r="O333">
        <f>IF($AA333="","",INDEX('Per Line'!$U$2:$U$7001,$AA333)&amp;"")</f>
        <v/>
      </c>
      <c r="P333" s="8">
        <f>IF($AA333="","",SUMIFS('Per Line'!$T$2:$T$7001,'Per Line'!$C$2:$C$7001,$A333,'Per Line'!$AL$2:$AL$7001,1))</f>
        <v/>
      </c>
      <c r="Q333">
        <f>IF($AA333="","",Settings!$C$7)</f>
        <v/>
      </c>
      <c r="R333" s="8">
        <f>IF($AA333="","",SUMIFS('Per Line'!$T$2:$T$7001,'Per Line'!$C$2:$C$7001,$A333,'Per Line'!$AK$2:$AK$7001,0,'Per Line'!$AL$2:$AL$7001,0))</f>
        <v/>
      </c>
      <c r="S333" s="8">
        <f>IF($AA333="","",R333*Q333)</f>
        <v/>
      </c>
      <c r="T333">
        <f>IF($AA333="","",Settings!$C$6)</f>
        <v/>
      </c>
      <c r="U333" s="8">
        <f>IF($AA333="","",SUMIFS('Per Line'!$T$2:$T$7001,'Per Line'!$C$2:$C$7001,$A333,'Per Line'!$AK$2:$AK$7001,1,'Per Line'!$AL$2:$AL$7001,0))</f>
        <v/>
      </c>
      <c r="V333" s="8">
        <f>IF($AA333="","",U333*T333)</f>
        <v/>
      </c>
      <c r="W333" s="8">
        <f>IF($AA333="","",V333+S333)</f>
        <v/>
      </c>
      <c r="X333" s="8">
        <f>IF($AA333="","",Y333-W333)</f>
        <v/>
      </c>
      <c r="Y333" s="8">
        <f>IF($AA333="","",R333+U333+P333)</f>
        <v/>
      </c>
      <c r="Z333" s="8">
        <f>IF($AA333="","",Y333-W333-N333)</f>
        <v/>
      </c>
      <c r="AA333" s="16">
        <f>IF(ROWS($AA$2:$AA333)&lt;=MAX('Per Line'!$AJ$2:$AJ$7001),MATCH(ROWS($AA$2:$AA333),'Per Line'!$AJ$2:$AJ$7001,0),"")</f>
        <v/>
      </c>
      <c r="AB333">
        <f>IF($AA333="","",C333&amp;"|"&amp;COUNTIF($C$2:$C333,C333))</f>
        <v/>
      </c>
    </row>
    <row r="334">
      <c r="A334">
        <f>IF($AA334="","",INDEX('Per Line'!$C$2:$C$7001,$AA334)&amp;"")</f>
        <v/>
      </c>
      <c r="B334" s="15" t="n"/>
      <c r="C334">
        <f>IF($AA334="","",IF(COUNTIF($I$2:$I$1301,I334)&lt;=Settings!$C$8,I334,I334&amp;" P"&amp;ROUNDUP(COUNTIF($I$2:$I334,I334)/Settings!$C$8,0)))</f>
        <v/>
      </c>
      <c r="D334">
        <f>IF($AA334="","",INDEX('Per Line'!$A$2:$A$7001,$AA334)&amp;"")</f>
        <v/>
      </c>
      <c r="E334">
        <f>IF($AA334="","",INDEX('Per Line'!$B$2:$B$7001,$AA334)&amp;"")</f>
        <v/>
      </c>
      <c r="F334">
        <f>IF($AA334="","",INDEX('Per Line'!$D$2:$D$7001,$AA334)&amp;"")</f>
        <v/>
      </c>
      <c r="G334" s="14">
        <f>IF($AA334="","",INDEX('Per Line'!$E$2:$E$7001,$AA334))</f>
        <v/>
      </c>
      <c r="H334">
        <f>IF($AA334="","",INDEX('Per Line'!$F$2:$F$7001,$AA334)&amp;"")</f>
        <v/>
      </c>
      <c r="I334">
        <f>IF($AA334="","",INDEX('Per Line'!$I$2:$I$7001,$AA334)&amp;"")</f>
        <v/>
      </c>
      <c r="J334">
        <f>IF($AA334="","",INDEX('Per Line'!$H$2:$H$7001,$AA334)&amp;"")</f>
        <v/>
      </c>
      <c r="K334">
        <f>IF($AA334="","",INDEX('Per Line'!$J$2:$J$7001,$AA334)&amp;"")</f>
        <v/>
      </c>
      <c r="L334">
        <f>IF($AA334="","",INDEX('Per Line'!$K$2:$K$7001,$AA334)&amp;"")</f>
        <v/>
      </c>
      <c r="M334">
        <f>IF($AA334="","",INDEX('Per Line'!$L$2:$L$7001,$AA334))</f>
        <v/>
      </c>
      <c r="N334" s="8">
        <f>IF($AA334="","",M334*Y334/100)</f>
        <v/>
      </c>
      <c r="O334">
        <f>IF($AA334="","",INDEX('Per Line'!$U$2:$U$7001,$AA334)&amp;"")</f>
        <v/>
      </c>
      <c r="P334" s="8">
        <f>IF($AA334="","",SUMIFS('Per Line'!$T$2:$T$7001,'Per Line'!$C$2:$C$7001,$A334,'Per Line'!$AL$2:$AL$7001,1))</f>
        <v/>
      </c>
      <c r="Q334">
        <f>IF($AA334="","",Settings!$C$7)</f>
        <v/>
      </c>
      <c r="R334" s="8">
        <f>IF($AA334="","",SUMIFS('Per Line'!$T$2:$T$7001,'Per Line'!$C$2:$C$7001,$A334,'Per Line'!$AK$2:$AK$7001,0,'Per Line'!$AL$2:$AL$7001,0))</f>
        <v/>
      </c>
      <c r="S334" s="8">
        <f>IF($AA334="","",R334*Q334)</f>
        <v/>
      </c>
      <c r="T334">
        <f>IF($AA334="","",Settings!$C$6)</f>
        <v/>
      </c>
      <c r="U334" s="8">
        <f>IF($AA334="","",SUMIFS('Per Line'!$T$2:$T$7001,'Per Line'!$C$2:$C$7001,$A334,'Per Line'!$AK$2:$AK$7001,1,'Per Line'!$AL$2:$AL$7001,0))</f>
        <v/>
      </c>
      <c r="V334" s="8">
        <f>IF($AA334="","",U334*T334)</f>
        <v/>
      </c>
      <c r="W334" s="8">
        <f>IF($AA334="","",V334+S334)</f>
        <v/>
      </c>
      <c r="X334" s="8">
        <f>IF($AA334="","",Y334-W334)</f>
        <v/>
      </c>
      <c r="Y334" s="8">
        <f>IF($AA334="","",R334+U334+P334)</f>
        <v/>
      </c>
      <c r="Z334" s="8">
        <f>IF($AA334="","",Y334-W334-N334)</f>
        <v/>
      </c>
      <c r="AA334" s="16">
        <f>IF(ROWS($AA$2:$AA334)&lt;=MAX('Per Line'!$AJ$2:$AJ$7001),MATCH(ROWS($AA$2:$AA334),'Per Line'!$AJ$2:$AJ$7001,0),"")</f>
        <v/>
      </c>
      <c r="AB334">
        <f>IF($AA334="","",C334&amp;"|"&amp;COUNTIF($C$2:$C334,C334))</f>
        <v/>
      </c>
    </row>
    <row r="335">
      <c r="A335">
        <f>IF($AA335="","",INDEX('Per Line'!$C$2:$C$7001,$AA335)&amp;"")</f>
        <v/>
      </c>
      <c r="B335" s="15" t="n"/>
      <c r="C335">
        <f>IF($AA335="","",IF(COUNTIF($I$2:$I$1301,I335)&lt;=Settings!$C$8,I335,I335&amp;" P"&amp;ROUNDUP(COUNTIF($I$2:$I335,I335)/Settings!$C$8,0)))</f>
        <v/>
      </c>
      <c r="D335">
        <f>IF($AA335="","",INDEX('Per Line'!$A$2:$A$7001,$AA335)&amp;"")</f>
        <v/>
      </c>
      <c r="E335">
        <f>IF($AA335="","",INDEX('Per Line'!$B$2:$B$7001,$AA335)&amp;"")</f>
        <v/>
      </c>
      <c r="F335">
        <f>IF($AA335="","",INDEX('Per Line'!$D$2:$D$7001,$AA335)&amp;"")</f>
        <v/>
      </c>
      <c r="G335" s="14">
        <f>IF($AA335="","",INDEX('Per Line'!$E$2:$E$7001,$AA335))</f>
        <v/>
      </c>
      <c r="H335">
        <f>IF($AA335="","",INDEX('Per Line'!$F$2:$F$7001,$AA335)&amp;"")</f>
        <v/>
      </c>
      <c r="I335">
        <f>IF($AA335="","",INDEX('Per Line'!$I$2:$I$7001,$AA335)&amp;"")</f>
        <v/>
      </c>
      <c r="J335">
        <f>IF($AA335="","",INDEX('Per Line'!$H$2:$H$7001,$AA335)&amp;"")</f>
        <v/>
      </c>
      <c r="K335">
        <f>IF($AA335="","",INDEX('Per Line'!$J$2:$J$7001,$AA335)&amp;"")</f>
        <v/>
      </c>
      <c r="L335">
        <f>IF($AA335="","",INDEX('Per Line'!$K$2:$K$7001,$AA335)&amp;"")</f>
        <v/>
      </c>
      <c r="M335">
        <f>IF($AA335="","",INDEX('Per Line'!$L$2:$L$7001,$AA335))</f>
        <v/>
      </c>
      <c r="N335" s="8">
        <f>IF($AA335="","",M335*Y335/100)</f>
        <v/>
      </c>
      <c r="O335">
        <f>IF($AA335="","",INDEX('Per Line'!$U$2:$U$7001,$AA335)&amp;"")</f>
        <v/>
      </c>
      <c r="P335" s="8">
        <f>IF($AA335="","",SUMIFS('Per Line'!$T$2:$T$7001,'Per Line'!$C$2:$C$7001,$A335,'Per Line'!$AL$2:$AL$7001,1))</f>
        <v/>
      </c>
      <c r="Q335">
        <f>IF($AA335="","",Settings!$C$7)</f>
        <v/>
      </c>
      <c r="R335" s="8">
        <f>IF($AA335="","",SUMIFS('Per Line'!$T$2:$T$7001,'Per Line'!$C$2:$C$7001,$A335,'Per Line'!$AK$2:$AK$7001,0,'Per Line'!$AL$2:$AL$7001,0))</f>
        <v/>
      </c>
      <c r="S335" s="8">
        <f>IF($AA335="","",R335*Q335)</f>
        <v/>
      </c>
      <c r="T335">
        <f>IF($AA335="","",Settings!$C$6)</f>
        <v/>
      </c>
      <c r="U335" s="8">
        <f>IF($AA335="","",SUMIFS('Per Line'!$T$2:$T$7001,'Per Line'!$C$2:$C$7001,$A335,'Per Line'!$AK$2:$AK$7001,1,'Per Line'!$AL$2:$AL$7001,0))</f>
        <v/>
      </c>
      <c r="V335" s="8">
        <f>IF($AA335="","",U335*T335)</f>
        <v/>
      </c>
      <c r="W335" s="8">
        <f>IF($AA335="","",V335+S335)</f>
        <v/>
      </c>
      <c r="X335" s="8">
        <f>IF($AA335="","",Y335-W335)</f>
        <v/>
      </c>
      <c r="Y335" s="8">
        <f>IF($AA335="","",R335+U335+P335)</f>
        <v/>
      </c>
      <c r="Z335" s="8">
        <f>IF($AA335="","",Y335-W335-N335)</f>
        <v/>
      </c>
      <c r="AA335" s="16">
        <f>IF(ROWS($AA$2:$AA335)&lt;=MAX('Per Line'!$AJ$2:$AJ$7001),MATCH(ROWS($AA$2:$AA335),'Per Line'!$AJ$2:$AJ$7001,0),"")</f>
        <v/>
      </c>
      <c r="AB335">
        <f>IF($AA335="","",C335&amp;"|"&amp;COUNTIF($C$2:$C335,C335))</f>
        <v/>
      </c>
    </row>
    <row r="336">
      <c r="A336">
        <f>IF($AA336="","",INDEX('Per Line'!$C$2:$C$7001,$AA336)&amp;"")</f>
        <v/>
      </c>
      <c r="B336" s="15" t="n"/>
      <c r="C336">
        <f>IF($AA336="","",IF(COUNTIF($I$2:$I$1301,I336)&lt;=Settings!$C$8,I336,I336&amp;" P"&amp;ROUNDUP(COUNTIF($I$2:$I336,I336)/Settings!$C$8,0)))</f>
        <v/>
      </c>
      <c r="D336">
        <f>IF($AA336="","",INDEX('Per Line'!$A$2:$A$7001,$AA336)&amp;"")</f>
        <v/>
      </c>
      <c r="E336">
        <f>IF($AA336="","",INDEX('Per Line'!$B$2:$B$7001,$AA336)&amp;"")</f>
        <v/>
      </c>
      <c r="F336">
        <f>IF($AA336="","",INDEX('Per Line'!$D$2:$D$7001,$AA336)&amp;"")</f>
        <v/>
      </c>
      <c r="G336" s="14">
        <f>IF($AA336="","",INDEX('Per Line'!$E$2:$E$7001,$AA336))</f>
        <v/>
      </c>
      <c r="H336">
        <f>IF($AA336="","",INDEX('Per Line'!$F$2:$F$7001,$AA336)&amp;"")</f>
        <v/>
      </c>
      <c r="I336">
        <f>IF($AA336="","",INDEX('Per Line'!$I$2:$I$7001,$AA336)&amp;"")</f>
        <v/>
      </c>
      <c r="J336">
        <f>IF($AA336="","",INDEX('Per Line'!$H$2:$H$7001,$AA336)&amp;"")</f>
        <v/>
      </c>
      <c r="K336">
        <f>IF($AA336="","",INDEX('Per Line'!$J$2:$J$7001,$AA336)&amp;"")</f>
        <v/>
      </c>
      <c r="L336">
        <f>IF($AA336="","",INDEX('Per Line'!$K$2:$K$7001,$AA336)&amp;"")</f>
        <v/>
      </c>
      <c r="M336">
        <f>IF($AA336="","",INDEX('Per Line'!$L$2:$L$7001,$AA336))</f>
        <v/>
      </c>
      <c r="N336" s="8">
        <f>IF($AA336="","",M336*Y336/100)</f>
        <v/>
      </c>
      <c r="O336">
        <f>IF($AA336="","",INDEX('Per Line'!$U$2:$U$7001,$AA336)&amp;"")</f>
        <v/>
      </c>
      <c r="P336" s="8">
        <f>IF($AA336="","",SUMIFS('Per Line'!$T$2:$T$7001,'Per Line'!$C$2:$C$7001,$A336,'Per Line'!$AL$2:$AL$7001,1))</f>
        <v/>
      </c>
      <c r="Q336">
        <f>IF($AA336="","",Settings!$C$7)</f>
        <v/>
      </c>
      <c r="R336" s="8">
        <f>IF($AA336="","",SUMIFS('Per Line'!$T$2:$T$7001,'Per Line'!$C$2:$C$7001,$A336,'Per Line'!$AK$2:$AK$7001,0,'Per Line'!$AL$2:$AL$7001,0))</f>
        <v/>
      </c>
      <c r="S336" s="8">
        <f>IF($AA336="","",R336*Q336)</f>
        <v/>
      </c>
      <c r="T336">
        <f>IF($AA336="","",Settings!$C$6)</f>
        <v/>
      </c>
      <c r="U336" s="8">
        <f>IF($AA336="","",SUMIFS('Per Line'!$T$2:$T$7001,'Per Line'!$C$2:$C$7001,$A336,'Per Line'!$AK$2:$AK$7001,1,'Per Line'!$AL$2:$AL$7001,0))</f>
        <v/>
      </c>
      <c r="V336" s="8">
        <f>IF($AA336="","",U336*T336)</f>
        <v/>
      </c>
      <c r="W336" s="8">
        <f>IF($AA336="","",V336+S336)</f>
        <v/>
      </c>
      <c r="X336" s="8">
        <f>IF($AA336="","",Y336-W336)</f>
        <v/>
      </c>
      <c r="Y336" s="8">
        <f>IF($AA336="","",R336+U336+P336)</f>
        <v/>
      </c>
      <c r="Z336" s="8">
        <f>IF($AA336="","",Y336-W336-N336)</f>
        <v/>
      </c>
      <c r="AA336" s="16">
        <f>IF(ROWS($AA$2:$AA336)&lt;=MAX('Per Line'!$AJ$2:$AJ$7001),MATCH(ROWS($AA$2:$AA336),'Per Line'!$AJ$2:$AJ$7001,0),"")</f>
        <v/>
      </c>
      <c r="AB336">
        <f>IF($AA336="","",C336&amp;"|"&amp;COUNTIF($C$2:$C336,C336))</f>
        <v/>
      </c>
    </row>
    <row r="337">
      <c r="A337">
        <f>IF($AA337="","",INDEX('Per Line'!$C$2:$C$7001,$AA337)&amp;"")</f>
        <v/>
      </c>
      <c r="B337" s="15" t="n"/>
      <c r="C337">
        <f>IF($AA337="","",IF(COUNTIF($I$2:$I$1301,I337)&lt;=Settings!$C$8,I337,I337&amp;" P"&amp;ROUNDUP(COUNTIF($I$2:$I337,I337)/Settings!$C$8,0)))</f>
        <v/>
      </c>
      <c r="D337">
        <f>IF($AA337="","",INDEX('Per Line'!$A$2:$A$7001,$AA337)&amp;"")</f>
        <v/>
      </c>
      <c r="E337">
        <f>IF($AA337="","",INDEX('Per Line'!$B$2:$B$7001,$AA337)&amp;"")</f>
        <v/>
      </c>
      <c r="F337">
        <f>IF($AA337="","",INDEX('Per Line'!$D$2:$D$7001,$AA337)&amp;"")</f>
        <v/>
      </c>
      <c r="G337" s="14">
        <f>IF($AA337="","",INDEX('Per Line'!$E$2:$E$7001,$AA337))</f>
        <v/>
      </c>
      <c r="H337">
        <f>IF($AA337="","",INDEX('Per Line'!$F$2:$F$7001,$AA337)&amp;"")</f>
        <v/>
      </c>
      <c r="I337">
        <f>IF($AA337="","",INDEX('Per Line'!$I$2:$I$7001,$AA337)&amp;"")</f>
        <v/>
      </c>
      <c r="J337">
        <f>IF($AA337="","",INDEX('Per Line'!$H$2:$H$7001,$AA337)&amp;"")</f>
        <v/>
      </c>
      <c r="K337">
        <f>IF($AA337="","",INDEX('Per Line'!$J$2:$J$7001,$AA337)&amp;"")</f>
        <v/>
      </c>
      <c r="L337">
        <f>IF($AA337="","",INDEX('Per Line'!$K$2:$K$7001,$AA337)&amp;"")</f>
        <v/>
      </c>
      <c r="M337">
        <f>IF($AA337="","",INDEX('Per Line'!$L$2:$L$7001,$AA337))</f>
        <v/>
      </c>
      <c r="N337" s="8">
        <f>IF($AA337="","",M337*Y337/100)</f>
        <v/>
      </c>
      <c r="O337">
        <f>IF($AA337="","",INDEX('Per Line'!$U$2:$U$7001,$AA337)&amp;"")</f>
        <v/>
      </c>
      <c r="P337" s="8">
        <f>IF($AA337="","",SUMIFS('Per Line'!$T$2:$T$7001,'Per Line'!$C$2:$C$7001,$A337,'Per Line'!$AL$2:$AL$7001,1))</f>
        <v/>
      </c>
      <c r="Q337">
        <f>IF($AA337="","",Settings!$C$7)</f>
        <v/>
      </c>
      <c r="R337" s="8">
        <f>IF($AA337="","",SUMIFS('Per Line'!$T$2:$T$7001,'Per Line'!$C$2:$C$7001,$A337,'Per Line'!$AK$2:$AK$7001,0,'Per Line'!$AL$2:$AL$7001,0))</f>
        <v/>
      </c>
      <c r="S337" s="8">
        <f>IF($AA337="","",R337*Q337)</f>
        <v/>
      </c>
      <c r="T337">
        <f>IF($AA337="","",Settings!$C$6)</f>
        <v/>
      </c>
      <c r="U337" s="8">
        <f>IF($AA337="","",SUMIFS('Per Line'!$T$2:$T$7001,'Per Line'!$C$2:$C$7001,$A337,'Per Line'!$AK$2:$AK$7001,1,'Per Line'!$AL$2:$AL$7001,0))</f>
        <v/>
      </c>
      <c r="V337" s="8">
        <f>IF($AA337="","",U337*T337)</f>
        <v/>
      </c>
      <c r="W337" s="8">
        <f>IF($AA337="","",V337+S337)</f>
        <v/>
      </c>
      <c r="X337" s="8">
        <f>IF($AA337="","",Y337-W337)</f>
        <v/>
      </c>
      <c r="Y337" s="8">
        <f>IF($AA337="","",R337+U337+P337)</f>
        <v/>
      </c>
      <c r="Z337" s="8">
        <f>IF($AA337="","",Y337-W337-N337)</f>
        <v/>
      </c>
      <c r="AA337" s="16">
        <f>IF(ROWS($AA$2:$AA337)&lt;=MAX('Per Line'!$AJ$2:$AJ$7001),MATCH(ROWS($AA$2:$AA337),'Per Line'!$AJ$2:$AJ$7001,0),"")</f>
        <v/>
      </c>
      <c r="AB337">
        <f>IF($AA337="","",C337&amp;"|"&amp;COUNTIF($C$2:$C337,C337))</f>
        <v/>
      </c>
    </row>
    <row r="338">
      <c r="A338">
        <f>IF($AA338="","",INDEX('Per Line'!$C$2:$C$7001,$AA338)&amp;"")</f>
        <v/>
      </c>
      <c r="B338" s="15" t="n"/>
      <c r="C338">
        <f>IF($AA338="","",IF(COUNTIF($I$2:$I$1301,I338)&lt;=Settings!$C$8,I338,I338&amp;" P"&amp;ROUNDUP(COUNTIF($I$2:$I338,I338)/Settings!$C$8,0)))</f>
        <v/>
      </c>
      <c r="D338">
        <f>IF($AA338="","",INDEX('Per Line'!$A$2:$A$7001,$AA338)&amp;"")</f>
        <v/>
      </c>
      <c r="E338">
        <f>IF($AA338="","",INDEX('Per Line'!$B$2:$B$7001,$AA338)&amp;"")</f>
        <v/>
      </c>
      <c r="F338">
        <f>IF($AA338="","",INDEX('Per Line'!$D$2:$D$7001,$AA338)&amp;"")</f>
        <v/>
      </c>
      <c r="G338" s="14">
        <f>IF($AA338="","",INDEX('Per Line'!$E$2:$E$7001,$AA338))</f>
        <v/>
      </c>
      <c r="H338">
        <f>IF($AA338="","",INDEX('Per Line'!$F$2:$F$7001,$AA338)&amp;"")</f>
        <v/>
      </c>
      <c r="I338">
        <f>IF($AA338="","",INDEX('Per Line'!$I$2:$I$7001,$AA338)&amp;"")</f>
        <v/>
      </c>
      <c r="J338">
        <f>IF($AA338="","",INDEX('Per Line'!$H$2:$H$7001,$AA338)&amp;"")</f>
        <v/>
      </c>
      <c r="K338">
        <f>IF($AA338="","",INDEX('Per Line'!$J$2:$J$7001,$AA338)&amp;"")</f>
        <v/>
      </c>
      <c r="L338">
        <f>IF($AA338="","",INDEX('Per Line'!$K$2:$K$7001,$AA338)&amp;"")</f>
        <v/>
      </c>
      <c r="M338">
        <f>IF($AA338="","",INDEX('Per Line'!$L$2:$L$7001,$AA338))</f>
        <v/>
      </c>
      <c r="N338" s="8">
        <f>IF($AA338="","",M338*Y338/100)</f>
        <v/>
      </c>
      <c r="O338">
        <f>IF($AA338="","",INDEX('Per Line'!$U$2:$U$7001,$AA338)&amp;"")</f>
        <v/>
      </c>
      <c r="P338" s="8">
        <f>IF($AA338="","",SUMIFS('Per Line'!$T$2:$T$7001,'Per Line'!$C$2:$C$7001,$A338,'Per Line'!$AL$2:$AL$7001,1))</f>
        <v/>
      </c>
      <c r="Q338">
        <f>IF($AA338="","",Settings!$C$7)</f>
        <v/>
      </c>
      <c r="R338" s="8">
        <f>IF($AA338="","",SUMIFS('Per Line'!$T$2:$T$7001,'Per Line'!$C$2:$C$7001,$A338,'Per Line'!$AK$2:$AK$7001,0,'Per Line'!$AL$2:$AL$7001,0))</f>
        <v/>
      </c>
      <c r="S338" s="8">
        <f>IF($AA338="","",R338*Q338)</f>
        <v/>
      </c>
      <c r="T338">
        <f>IF($AA338="","",Settings!$C$6)</f>
        <v/>
      </c>
      <c r="U338" s="8">
        <f>IF($AA338="","",SUMIFS('Per Line'!$T$2:$T$7001,'Per Line'!$C$2:$C$7001,$A338,'Per Line'!$AK$2:$AK$7001,1,'Per Line'!$AL$2:$AL$7001,0))</f>
        <v/>
      </c>
      <c r="V338" s="8">
        <f>IF($AA338="","",U338*T338)</f>
        <v/>
      </c>
      <c r="W338" s="8">
        <f>IF($AA338="","",V338+S338)</f>
        <v/>
      </c>
      <c r="X338" s="8">
        <f>IF($AA338="","",Y338-W338)</f>
        <v/>
      </c>
      <c r="Y338" s="8">
        <f>IF($AA338="","",R338+U338+P338)</f>
        <v/>
      </c>
      <c r="Z338" s="8">
        <f>IF($AA338="","",Y338-W338-N338)</f>
        <v/>
      </c>
      <c r="AA338" s="16">
        <f>IF(ROWS($AA$2:$AA338)&lt;=MAX('Per Line'!$AJ$2:$AJ$7001),MATCH(ROWS($AA$2:$AA338),'Per Line'!$AJ$2:$AJ$7001,0),"")</f>
        <v/>
      </c>
      <c r="AB338">
        <f>IF($AA338="","",C338&amp;"|"&amp;COUNTIF($C$2:$C338,C338))</f>
        <v/>
      </c>
    </row>
    <row r="339">
      <c r="A339">
        <f>IF($AA339="","",INDEX('Per Line'!$C$2:$C$7001,$AA339)&amp;"")</f>
        <v/>
      </c>
      <c r="B339" s="15" t="n"/>
      <c r="C339">
        <f>IF($AA339="","",IF(COUNTIF($I$2:$I$1301,I339)&lt;=Settings!$C$8,I339,I339&amp;" P"&amp;ROUNDUP(COUNTIF($I$2:$I339,I339)/Settings!$C$8,0)))</f>
        <v/>
      </c>
      <c r="D339">
        <f>IF($AA339="","",INDEX('Per Line'!$A$2:$A$7001,$AA339)&amp;"")</f>
        <v/>
      </c>
      <c r="E339">
        <f>IF($AA339="","",INDEX('Per Line'!$B$2:$B$7001,$AA339)&amp;"")</f>
        <v/>
      </c>
      <c r="F339">
        <f>IF($AA339="","",INDEX('Per Line'!$D$2:$D$7001,$AA339)&amp;"")</f>
        <v/>
      </c>
      <c r="G339" s="14">
        <f>IF($AA339="","",INDEX('Per Line'!$E$2:$E$7001,$AA339))</f>
        <v/>
      </c>
      <c r="H339">
        <f>IF($AA339="","",INDEX('Per Line'!$F$2:$F$7001,$AA339)&amp;"")</f>
        <v/>
      </c>
      <c r="I339">
        <f>IF($AA339="","",INDEX('Per Line'!$I$2:$I$7001,$AA339)&amp;"")</f>
        <v/>
      </c>
      <c r="J339">
        <f>IF($AA339="","",INDEX('Per Line'!$H$2:$H$7001,$AA339)&amp;"")</f>
        <v/>
      </c>
      <c r="K339">
        <f>IF($AA339="","",INDEX('Per Line'!$J$2:$J$7001,$AA339)&amp;"")</f>
        <v/>
      </c>
      <c r="L339">
        <f>IF($AA339="","",INDEX('Per Line'!$K$2:$K$7001,$AA339)&amp;"")</f>
        <v/>
      </c>
      <c r="M339">
        <f>IF($AA339="","",INDEX('Per Line'!$L$2:$L$7001,$AA339))</f>
        <v/>
      </c>
      <c r="N339" s="8">
        <f>IF($AA339="","",M339*Y339/100)</f>
        <v/>
      </c>
      <c r="O339">
        <f>IF($AA339="","",INDEX('Per Line'!$U$2:$U$7001,$AA339)&amp;"")</f>
        <v/>
      </c>
      <c r="P339" s="8">
        <f>IF($AA339="","",SUMIFS('Per Line'!$T$2:$T$7001,'Per Line'!$C$2:$C$7001,$A339,'Per Line'!$AL$2:$AL$7001,1))</f>
        <v/>
      </c>
      <c r="Q339">
        <f>IF($AA339="","",Settings!$C$7)</f>
        <v/>
      </c>
      <c r="R339" s="8">
        <f>IF($AA339="","",SUMIFS('Per Line'!$T$2:$T$7001,'Per Line'!$C$2:$C$7001,$A339,'Per Line'!$AK$2:$AK$7001,0,'Per Line'!$AL$2:$AL$7001,0))</f>
        <v/>
      </c>
      <c r="S339" s="8">
        <f>IF($AA339="","",R339*Q339)</f>
        <v/>
      </c>
      <c r="T339">
        <f>IF($AA339="","",Settings!$C$6)</f>
        <v/>
      </c>
      <c r="U339" s="8">
        <f>IF($AA339="","",SUMIFS('Per Line'!$T$2:$T$7001,'Per Line'!$C$2:$C$7001,$A339,'Per Line'!$AK$2:$AK$7001,1,'Per Line'!$AL$2:$AL$7001,0))</f>
        <v/>
      </c>
      <c r="V339" s="8">
        <f>IF($AA339="","",U339*T339)</f>
        <v/>
      </c>
      <c r="W339" s="8">
        <f>IF($AA339="","",V339+S339)</f>
        <v/>
      </c>
      <c r="X339" s="8">
        <f>IF($AA339="","",Y339-W339)</f>
        <v/>
      </c>
      <c r="Y339" s="8">
        <f>IF($AA339="","",R339+U339+P339)</f>
        <v/>
      </c>
      <c r="Z339" s="8">
        <f>IF($AA339="","",Y339-W339-N339)</f>
        <v/>
      </c>
      <c r="AA339" s="16">
        <f>IF(ROWS($AA$2:$AA339)&lt;=MAX('Per Line'!$AJ$2:$AJ$7001),MATCH(ROWS($AA$2:$AA339),'Per Line'!$AJ$2:$AJ$7001,0),"")</f>
        <v/>
      </c>
      <c r="AB339">
        <f>IF($AA339="","",C339&amp;"|"&amp;COUNTIF($C$2:$C339,C339))</f>
        <v/>
      </c>
    </row>
    <row r="340">
      <c r="A340">
        <f>IF($AA340="","",INDEX('Per Line'!$C$2:$C$7001,$AA340)&amp;"")</f>
        <v/>
      </c>
      <c r="B340" s="15" t="n"/>
      <c r="C340">
        <f>IF($AA340="","",IF(COUNTIF($I$2:$I$1301,I340)&lt;=Settings!$C$8,I340,I340&amp;" P"&amp;ROUNDUP(COUNTIF($I$2:$I340,I340)/Settings!$C$8,0)))</f>
        <v/>
      </c>
      <c r="D340">
        <f>IF($AA340="","",INDEX('Per Line'!$A$2:$A$7001,$AA340)&amp;"")</f>
        <v/>
      </c>
      <c r="E340">
        <f>IF($AA340="","",INDEX('Per Line'!$B$2:$B$7001,$AA340)&amp;"")</f>
        <v/>
      </c>
      <c r="F340">
        <f>IF($AA340="","",INDEX('Per Line'!$D$2:$D$7001,$AA340)&amp;"")</f>
        <v/>
      </c>
      <c r="G340" s="14">
        <f>IF($AA340="","",INDEX('Per Line'!$E$2:$E$7001,$AA340))</f>
        <v/>
      </c>
      <c r="H340">
        <f>IF($AA340="","",INDEX('Per Line'!$F$2:$F$7001,$AA340)&amp;"")</f>
        <v/>
      </c>
      <c r="I340">
        <f>IF($AA340="","",INDEX('Per Line'!$I$2:$I$7001,$AA340)&amp;"")</f>
        <v/>
      </c>
      <c r="J340">
        <f>IF($AA340="","",INDEX('Per Line'!$H$2:$H$7001,$AA340)&amp;"")</f>
        <v/>
      </c>
      <c r="K340">
        <f>IF($AA340="","",INDEX('Per Line'!$J$2:$J$7001,$AA340)&amp;"")</f>
        <v/>
      </c>
      <c r="L340">
        <f>IF($AA340="","",INDEX('Per Line'!$K$2:$K$7001,$AA340)&amp;"")</f>
        <v/>
      </c>
      <c r="M340">
        <f>IF($AA340="","",INDEX('Per Line'!$L$2:$L$7001,$AA340))</f>
        <v/>
      </c>
      <c r="N340" s="8">
        <f>IF($AA340="","",M340*Y340/100)</f>
        <v/>
      </c>
      <c r="O340">
        <f>IF($AA340="","",INDEX('Per Line'!$U$2:$U$7001,$AA340)&amp;"")</f>
        <v/>
      </c>
      <c r="P340" s="8">
        <f>IF($AA340="","",SUMIFS('Per Line'!$T$2:$T$7001,'Per Line'!$C$2:$C$7001,$A340,'Per Line'!$AL$2:$AL$7001,1))</f>
        <v/>
      </c>
      <c r="Q340">
        <f>IF($AA340="","",Settings!$C$7)</f>
        <v/>
      </c>
      <c r="R340" s="8">
        <f>IF($AA340="","",SUMIFS('Per Line'!$T$2:$T$7001,'Per Line'!$C$2:$C$7001,$A340,'Per Line'!$AK$2:$AK$7001,0,'Per Line'!$AL$2:$AL$7001,0))</f>
        <v/>
      </c>
      <c r="S340" s="8">
        <f>IF($AA340="","",R340*Q340)</f>
        <v/>
      </c>
      <c r="T340">
        <f>IF($AA340="","",Settings!$C$6)</f>
        <v/>
      </c>
      <c r="U340" s="8">
        <f>IF($AA340="","",SUMIFS('Per Line'!$T$2:$T$7001,'Per Line'!$C$2:$C$7001,$A340,'Per Line'!$AK$2:$AK$7001,1,'Per Line'!$AL$2:$AL$7001,0))</f>
        <v/>
      </c>
      <c r="V340" s="8">
        <f>IF($AA340="","",U340*T340)</f>
        <v/>
      </c>
      <c r="W340" s="8">
        <f>IF($AA340="","",V340+S340)</f>
        <v/>
      </c>
      <c r="X340" s="8">
        <f>IF($AA340="","",Y340-W340)</f>
        <v/>
      </c>
      <c r="Y340" s="8">
        <f>IF($AA340="","",R340+U340+P340)</f>
        <v/>
      </c>
      <c r="Z340" s="8">
        <f>IF($AA340="","",Y340-W340-N340)</f>
        <v/>
      </c>
      <c r="AA340" s="16">
        <f>IF(ROWS($AA$2:$AA340)&lt;=MAX('Per Line'!$AJ$2:$AJ$7001),MATCH(ROWS($AA$2:$AA340),'Per Line'!$AJ$2:$AJ$7001,0),"")</f>
        <v/>
      </c>
      <c r="AB340">
        <f>IF($AA340="","",C340&amp;"|"&amp;COUNTIF($C$2:$C340,C340))</f>
        <v/>
      </c>
    </row>
    <row r="341">
      <c r="A341">
        <f>IF($AA341="","",INDEX('Per Line'!$C$2:$C$7001,$AA341)&amp;"")</f>
        <v/>
      </c>
      <c r="B341" s="15" t="n"/>
      <c r="C341">
        <f>IF($AA341="","",IF(COUNTIF($I$2:$I$1301,I341)&lt;=Settings!$C$8,I341,I341&amp;" P"&amp;ROUNDUP(COUNTIF($I$2:$I341,I341)/Settings!$C$8,0)))</f>
        <v/>
      </c>
      <c r="D341">
        <f>IF($AA341="","",INDEX('Per Line'!$A$2:$A$7001,$AA341)&amp;"")</f>
        <v/>
      </c>
      <c r="E341">
        <f>IF($AA341="","",INDEX('Per Line'!$B$2:$B$7001,$AA341)&amp;"")</f>
        <v/>
      </c>
      <c r="F341">
        <f>IF($AA341="","",INDEX('Per Line'!$D$2:$D$7001,$AA341)&amp;"")</f>
        <v/>
      </c>
      <c r="G341" s="14">
        <f>IF($AA341="","",INDEX('Per Line'!$E$2:$E$7001,$AA341))</f>
        <v/>
      </c>
      <c r="H341">
        <f>IF($AA341="","",INDEX('Per Line'!$F$2:$F$7001,$AA341)&amp;"")</f>
        <v/>
      </c>
      <c r="I341">
        <f>IF($AA341="","",INDEX('Per Line'!$I$2:$I$7001,$AA341)&amp;"")</f>
        <v/>
      </c>
      <c r="J341">
        <f>IF($AA341="","",INDEX('Per Line'!$H$2:$H$7001,$AA341)&amp;"")</f>
        <v/>
      </c>
      <c r="K341">
        <f>IF($AA341="","",INDEX('Per Line'!$J$2:$J$7001,$AA341)&amp;"")</f>
        <v/>
      </c>
      <c r="L341">
        <f>IF($AA341="","",INDEX('Per Line'!$K$2:$K$7001,$AA341)&amp;"")</f>
        <v/>
      </c>
      <c r="M341">
        <f>IF($AA341="","",INDEX('Per Line'!$L$2:$L$7001,$AA341))</f>
        <v/>
      </c>
      <c r="N341" s="8">
        <f>IF($AA341="","",M341*Y341/100)</f>
        <v/>
      </c>
      <c r="O341">
        <f>IF($AA341="","",INDEX('Per Line'!$U$2:$U$7001,$AA341)&amp;"")</f>
        <v/>
      </c>
      <c r="P341" s="8">
        <f>IF($AA341="","",SUMIFS('Per Line'!$T$2:$T$7001,'Per Line'!$C$2:$C$7001,$A341,'Per Line'!$AL$2:$AL$7001,1))</f>
        <v/>
      </c>
      <c r="Q341">
        <f>IF($AA341="","",Settings!$C$7)</f>
        <v/>
      </c>
      <c r="R341" s="8">
        <f>IF($AA341="","",SUMIFS('Per Line'!$T$2:$T$7001,'Per Line'!$C$2:$C$7001,$A341,'Per Line'!$AK$2:$AK$7001,0,'Per Line'!$AL$2:$AL$7001,0))</f>
        <v/>
      </c>
      <c r="S341" s="8">
        <f>IF($AA341="","",R341*Q341)</f>
        <v/>
      </c>
      <c r="T341">
        <f>IF($AA341="","",Settings!$C$6)</f>
        <v/>
      </c>
      <c r="U341" s="8">
        <f>IF($AA341="","",SUMIFS('Per Line'!$T$2:$T$7001,'Per Line'!$C$2:$C$7001,$A341,'Per Line'!$AK$2:$AK$7001,1,'Per Line'!$AL$2:$AL$7001,0))</f>
        <v/>
      </c>
      <c r="V341" s="8">
        <f>IF($AA341="","",U341*T341)</f>
        <v/>
      </c>
      <c r="W341" s="8">
        <f>IF($AA341="","",V341+S341)</f>
        <v/>
      </c>
      <c r="X341" s="8">
        <f>IF($AA341="","",Y341-W341)</f>
        <v/>
      </c>
      <c r="Y341" s="8">
        <f>IF($AA341="","",R341+U341+P341)</f>
        <v/>
      </c>
      <c r="Z341" s="8">
        <f>IF($AA341="","",Y341-W341-N341)</f>
        <v/>
      </c>
      <c r="AA341" s="16">
        <f>IF(ROWS($AA$2:$AA341)&lt;=MAX('Per Line'!$AJ$2:$AJ$7001),MATCH(ROWS($AA$2:$AA341),'Per Line'!$AJ$2:$AJ$7001,0),"")</f>
        <v/>
      </c>
      <c r="AB341">
        <f>IF($AA341="","",C341&amp;"|"&amp;COUNTIF($C$2:$C341,C341))</f>
        <v/>
      </c>
    </row>
    <row r="342">
      <c r="A342">
        <f>IF($AA342="","",INDEX('Per Line'!$C$2:$C$7001,$AA342)&amp;"")</f>
        <v/>
      </c>
      <c r="B342" s="15" t="n"/>
      <c r="C342">
        <f>IF($AA342="","",IF(COUNTIF($I$2:$I$1301,I342)&lt;=Settings!$C$8,I342,I342&amp;" P"&amp;ROUNDUP(COUNTIF($I$2:$I342,I342)/Settings!$C$8,0)))</f>
        <v/>
      </c>
      <c r="D342">
        <f>IF($AA342="","",INDEX('Per Line'!$A$2:$A$7001,$AA342)&amp;"")</f>
        <v/>
      </c>
      <c r="E342">
        <f>IF($AA342="","",INDEX('Per Line'!$B$2:$B$7001,$AA342)&amp;"")</f>
        <v/>
      </c>
      <c r="F342">
        <f>IF($AA342="","",INDEX('Per Line'!$D$2:$D$7001,$AA342)&amp;"")</f>
        <v/>
      </c>
      <c r="G342" s="14">
        <f>IF($AA342="","",INDEX('Per Line'!$E$2:$E$7001,$AA342))</f>
        <v/>
      </c>
      <c r="H342">
        <f>IF($AA342="","",INDEX('Per Line'!$F$2:$F$7001,$AA342)&amp;"")</f>
        <v/>
      </c>
      <c r="I342">
        <f>IF($AA342="","",INDEX('Per Line'!$I$2:$I$7001,$AA342)&amp;"")</f>
        <v/>
      </c>
      <c r="J342">
        <f>IF($AA342="","",INDEX('Per Line'!$H$2:$H$7001,$AA342)&amp;"")</f>
        <v/>
      </c>
      <c r="K342">
        <f>IF($AA342="","",INDEX('Per Line'!$J$2:$J$7001,$AA342)&amp;"")</f>
        <v/>
      </c>
      <c r="L342">
        <f>IF($AA342="","",INDEX('Per Line'!$K$2:$K$7001,$AA342)&amp;"")</f>
        <v/>
      </c>
      <c r="M342">
        <f>IF($AA342="","",INDEX('Per Line'!$L$2:$L$7001,$AA342))</f>
        <v/>
      </c>
      <c r="N342" s="8">
        <f>IF($AA342="","",M342*Y342/100)</f>
        <v/>
      </c>
      <c r="O342">
        <f>IF($AA342="","",INDEX('Per Line'!$U$2:$U$7001,$AA342)&amp;"")</f>
        <v/>
      </c>
      <c r="P342" s="8">
        <f>IF($AA342="","",SUMIFS('Per Line'!$T$2:$T$7001,'Per Line'!$C$2:$C$7001,$A342,'Per Line'!$AL$2:$AL$7001,1))</f>
        <v/>
      </c>
      <c r="Q342">
        <f>IF($AA342="","",Settings!$C$7)</f>
        <v/>
      </c>
      <c r="R342" s="8">
        <f>IF($AA342="","",SUMIFS('Per Line'!$T$2:$T$7001,'Per Line'!$C$2:$C$7001,$A342,'Per Line'!$AK$2:$AK$7001,0,'Per Line'!$AL$2:$AL$7001,0))</f>
        <v/>
      </c>
      <c r="S342" s="8">
        <f>IF($AA342="","",R342*Q342)</f>
        <v/>
      </c>
      <c r="T342">
        <f>IF($AA342="","",Settings!$C$6)</f>
        <v/>
      </c>
      <c r="U342" s="8">
        <f>IF($AA342="","",SUMIFS('Per Line'!$T$2:$T$7001,'Per Line'!$C$2:$C$7001,$A342,'Per Line'!$AK$2:$AK$7001,1,'Per Line'!$AL$2:$AL$7001,0))</f>
        <v/>
      </c>
      <c r="V342" s="8">
        <f>IF($AA342="","",U342*T342)</f>
        <v/>
      </c>
      <c r="W342" s="8">
        <f>IF($AA342="","",V342+S342)</f>
        <v/>
      </c>
      <c r="X342" s="8">
        <f>IF($AA342="","",Y342-W342)</f>
        <v/>
      </c>
      <c r="Y342" s="8">
        <f>IF($AA342="","",R342+U342+P342)</f>
        <v/>
      </c>
      <c r="Z342" s="8">
        <f>IF($AA342="","",Y342-W342-N342)</f>
        <v/>
      </c>
      <c r="AA342" s="16">
        <f>IF(ROWS($AA$2:$AA342)&lt;=MAX('Per Line'!$AJ$2:$AJ$7001),MATCH(ROWS($AA$2:$AA342),'Per Line'!$AJ$2:$AJ$7001,0),"")</f>
        <v/>
      </c>
      <c r="AB342">
        <f>IF($AA342="","",C342&amp;"|"&amp;COUNTIF($C$2:$C342,C342))</f>
        <v/>
      </c>
    </row>
    <row r="343">
      <c r="A343">
        <f>IF($AA343="","",INDEX('Per Line'!$C$2:$C$7001,$AA343)&amp;"")</f>
        <v/>
      </c>
      <c r="B343" s="15" t="n"/>
      <c r="C343">
        <f>IF($AA343="","",IF(COUNTIF($I$2:$I$1301,I343)&lt;=Settings!$C$8,I343,I343&amp;" P"&amp;ROUNDUP(COUNTIF($I$2:$I343,I343)/Settings!$C$8,0)))</f>
        <v/>
      </c>
      <c r="D343">
        <f>IF($AA343="","",INDEX('Per Line'!$A$2:$A$7001,$AA343)&amp;"")</f>
        <v/>
      </c>
      <c r="E343">
        <f>IF($AA343="","",INDEX('Per Line'!$B$2:$B$7001,$AA343)&amp;"")</f>
        <v/>
      </c>
      <c r="F343">
        <f>IF($AA343="","",INDEX('Per Line'!$D$2:$D$7001,$AA343)&amp;"")</f>
        <v/>
      </c>
      <c r="G343" s="14">
        <f>IF($AA343="","",INDEX('Per Line'!$E$2:$E$7001,$AA343))</f>
        <v/>
      </c>
      <c r="H343">
        <f>IF($AA343="","",INDEX('Per Line'!$F$2:$F$7001,$AA343)&amp;"")</f>
        <v/>
      </c>
      <c r="I343">
        <f>IF($AA343="","",INDEX('Per Line'!$I$2:$I$7001,$AA343)&amp;"")</f>
        <v/>
      </c>
      <c r="J343">
        <f>IF($AA343="","",INDEX('Per Line'!$H$2:$H$7001,$AA343)&amp;"")</f>
        <v/>
      </c>
      <c r="K343">
        <f>IF($AA343="","",INDEX('Per Line'!$J$2:$J$7001,$AA343)&amp;"")</f>
        <v/>
      </c>
      <c r="L343">
        <f>IF($AA343="","",INDEX('Per Line'!$K$2:$K$7001,$AA343)&amp;"")</f>
        <v/>
      </c>
      <c r="M343">
        <f>IF($AA343="","",INDEX('Per Line'!$L$2:$L$7001,$AA343))</f>
        <v/>
      </c>
      <c r="N343" s="8">
        <f>IF($AA343="","",M343*Y343/100)</f>
        <v/>
      </c>
      <c r="O343">
        <f>IF($AA343="","",INDEX('Per Line'!$U$2:$U$7001,$AA343)&amp;"")</f>
        <v/>
      </c>
      <c r="P343" s="8">
        <f>IF($AA343="","",SUMIFS('Per Line'!$T$2:$T$7001,'Per Line'!$C$2:$C$7001,$A343,'Per Line'!$AL$2:$AL$7001,1))</f>
        <v/>
      </c>
      <c r="Q343">
        <f>IF($AA343="","",Settings!$C$7)</f>
        <v/>
      </c>
      <c r="R343" s="8">
        <f>IF($AA343="","",SUMIFS('Per Line'!$T$2:$T$7001,'Per Line'!$C$2:$C$7001,$A343,'Per Line'!$AK$2:$AK$7001,0,'Per Line'!$AL$2:$AL$7001,0))</f>
        <v/>
      </c>
      <c r="S343" s="8">
        <f>IF($AA343="","",R343*Q343)</f>
        <v/>
      </c>
      <c r="T343">
        <f>IF($AA343="","",Settings!$C$6)</f>
        <v/>
      </c>
      <c r="U343" s="8">
        <f>IF($AA343="","",SUMIFS('Per Line'!$T$2:$T$7001,'Per Line'!$C$2:$C$7001,$A343,'Per Line'!$AK$2:$AK$7001,1,'Per Line'!$AL$2:$AL$7001,0))</f>
        <v/>
      </c>
      <c r="V343" s="8">
        <f>IF($AA343="","",U343*T343)</f>
        <v/>
      </c>
      <c r="W343" s="8">
        <f>IF($AA343="","",V343+S343)</f>
        <v/>
      </c>
      <c r="X343" s="8">
        <f>IF($AA343="","",Y343-W343)</f>
        <v/>
      </c>
      <c r="Y343" s="8">
        <f>IF($AA343="","",R343+U343+P343)</f>
        <v/>
      </c>
      <c r="Z343" s="8">
        <f>IF($AA343="","",Y343-W343-N343)</f>
        <v/>
      </c>
      <c r="AA343" s="16">
        <f>IF(ROWS($AA$2:$AA343)&lt;=MAX('Per Line'!$AJ$2:$AJ$7001),MATCH(ROWS($AA$2:$AA343),'Per Line'!$AJ$2:$AJ$7001,0),"")</f>
        <v/>
      </c>
      <c r="AB343">
        <f>IF($AA343="","",C343&amp;"|"&amp;COUNTIF($C$2:$C343,C343))</f>
        <v/>
      </c>
    </row>
    <row r="344">
      <c r="A344">
        <f>IF($AA344="","",INDEX('Per Line'!$C$2:$C$7001,$AA344)&amp;"")</f>
        <v/>
      </c>
      <c r="B344" s="15" t="n"/>
      <c r="C344">
        <f>IF($AA344="","",IF(COUNTIF($I$2:$I$1301,I344)&lt;=Settings!$C$8,I344,I344&amp;" P"&amp;ROUNDUP(COUNTIF($I$2:$I344,I344)/Settings!$C$8,0)))</f>
        <v/>
      </c>
      <c r="D344">
        <f>IF($AA344="","",INDEX('Per Line'!$A$2:$A$7001,$AA344)&amp;"")</f>
        <v/>
      </c>
      <c r="E344">
        <f>IF($AA344="","",INDEX('Per Line'!$B$2:$B$7001,$AA344)&amp;"")</f>
        <v/>
      </c>
      <c r="F344">
        <f>IF($AA344="","",INDEX('Per Line'!$D$2:$D$7001,$AA344)&amp;"")</f>
        <v/>
      </c>
      <c r="G344" s="14">
        <f>IF($AA344="","",INDEX('Per Line'!$E$2:$E$7001,$AA344))</f>
        <v/>
      </c>
      <c r="H344">
        <f>IF($AA344="","",INDEX('Per Line'!$F$2:$F$7001,$AA344)&amp;"")</f>
        <v/>
      </c>
      <c r="I344">
        <f>IF($AA344="","",INDEX('Per Line'!$I$2:$I$7001,$AA344)&amp;"")</f>
        <v/>
      </c>
      <c r="J344">
        <f>IF($AA344="","",INDEX('Per Line'!$H$2:$H$7001,$AA344)&amp;"")</f>
        <v/>
      </c>
      <c r="K344">
        <f>IF($AA344="","",INDEX('Per Line'!$J$2:$J$7001,$AA344)&amp;"")</f>
        <v/>
      </c>
      <c r="L344">
        <f>IF($AA344="","",INDEX('Per Line'!$K$2:$K$7001,$AA344)&amp;"")</f>
        <v/>
      </c>
      <c r="M344">
        <f>IF($AA344="","",INDEX('Per Line'!$L$2:$L$7001,$AA344))</f>
        <v/>
      </c>
      <c r="N344" s="8">
        <f>IF($AA344="","",M344*Y344/100)</f>
        <v/>
      </c>
      <c r="O344">
        <f>IF($AA344="","",INDEX('Per Line'!$U$2:$U$7001,$AA344)&amp;"")</f>
        <v/>
      </c>
      <c r="P344" s="8">
        <f>IF($AA344="","",SUMIFS('Per Line'!$T$2:$T$7001,'Per Line'!$C$2:$C$7001,$A344,'Per Line'!$AL$2:$AL$7001,1))</f>
        <v/>
      </c>
      <c r="Q344">
        <f>IF($AA344="","",Settings!$C$7)</f>
        <v/>
      </c>
      <c r="R344" s="8">
        <f>IF($AA344="","",SUMIFS('Per Line'!$T$2:$T$7001,'Per Line'!$C$2:$C$7001,$A344,'Per Line'!$AK$2:$AK$7001,0,'Per Line'!$AL$2:$AL$7001,0))</f>
        <v/>
      </c>
      <c r="S344" s="8">
        <f>IF($AA344="","",R344*Q344)</f>
        <v/>
      </c>
      <c r="T344">
        <f>IF($AA344="","",Settings!$C$6)</f>
        <v/>
      </c>
      <c r="U344" s="8">
        <f>IF($AA344="","",SUMIFS('Per Line'!$T$2:$T$7001,'Per Line'!$C$2:$C$7001,$A344,'Per Line'!$AK$2:$AK$7001,1,'Per Line'!$AL$2:$AL$7001,0))</f>
        <v/>
      </c>
      <c r="V344" s="8">
        <f>IF($AA344="","",U344*T344)</f>
        <v/>
      </c>
      <c r="W344" s="8">
        <f>IF($AA344="","",V344+S344)</f>
        <v/>
      </c>
      <c r="X344" s="8">
        <f>IF($AA344="","",Y344-W344)</f>
        <v/>
      </c>
      <c r="Y344" s="8">
        <f>IF($AA344="","",R344+U344+P344)</f>
        <v/>
      </c>
      <c r="Z344" s="8">
        <f>IF($AA344="","",Y344-W344-N344)</f>
        <v/>
      </c>
      <c r="AA344" s="16">
        <f>IF(ROWS($AA$2:$AA344)&lt;=MAX('Per Line'!$AJ$2:$AJ$7001),MATCH(ROWS($AA$2:$AA344),'Per Line'!$AJ$2:$AJ$7001,0),"")</f>
        <v/>
      </c>
      <c r="AB344">
        <f>IF($AA344="","",C344&amp;"|"&amp;COUNTIF($C$2:$C344,C344))</f>
        <v/>
      </c>
    </row>
    <row r="345">
      <c r="A345">
        <f>IF($AA345="","",INDEX('Per Line'!$C$2:$C$7001,$AA345)&amp;"")</f>
        <v/>
      </c>
      <c r="B345" s="15" t="n"/>
      <c r="C345">
        <f>IF($AA345="","",IF(COUNTIF($I$2:$I$1301,I345)&lt;=Settings!$C$8,I345,I345&amp;" P"&amp;ROUNDUP(COUNTIF($I$2:$I345,I345)/Settings!$C$8,0)))</f>
        <v/>
      </c>
      <c r="D345">
        <f>IF($AA345="","",INDEX('Per Line'!$A$2:$A$7001,$AA345)&amp;"")</f>
        <v/>
      </c>
      <c r="E345">
        <f>IF($AA345="","",INDEX('Per Line'!$B$2:$B$7001,$AA345)&amp;"")</f>
        <v/>
      </c>
      <c r="F345">
        <f>IF($AA345="","",INDEX('Per Line'!$D$2:$D$7001,$AA345)&amp;"")</f>
        <v/>
      </c>
      <c r="G345" s="14">
        <f>IF($AA345="","",INDEX('Per Line'!$E$2:$E$7001,$AA345))</f>
        <v/>
      </c>
      <c r="H345">
        <f>IF($AA345="","",INDEX('Per Line'!$F$2:$F$7001,$AA345)&amp;"")</f>
        <v/>
      </c>
      <c r="I345">
        <f>IF($AA345="","",INDEX('Per Line'!$I$2:$I$7001,$AA345)&amp;"")</f>
        <v/>
      </c>
      <c r="J345">
        <f>IF($AA345="","",INDEX('Per Line'!$H$2:$H$7001,$AA345)&amp;"")</f>
        <v/>
      </c>
      <c r="K345">
        <f>IF($AA345="","",INDEX('Per Line'!$J$2:$J$7001,$AA345)&amp;"")</f>
        <v/>
      </c>
      <c r="L345">
        <f>IF($AA345="","",INDEX('Per Line'!$K$2:$K$7001,$AA345)&amp;"")</f>
        <v/>
      </c>
      <c r="M345">
        <f>IF($AA345="","",INDEX('Per Line'!$L$2:$L$7001,$AA345))</f>
        <v/>
      </c>
      <c r="N345" s="8">
        <f>IF($AA345="","",M345*Y345/100)</f>
        <v/>
      </c>
      <c r="O345">
        <f>IF($AA345="","",INDEX('Per Line'!$U$2:$U$7001,$AA345)&amp;"")</f>
        <v/>
      </c>
      <c r="P345" s="8">
        <f>IF($AA345="","",SUMIFS('Per Line'!$T$2:$T$7001,'Per Line'!$C$2:$C$7001,$A345,'Per Line'!$AL$2:$AL$7001,1))</f>
        <v/>
      </c>
      <c r="Q345">
        <f>IF($AA345="","",Settings!$C$7)</f>
        <v/>
      </c>
      <c r="R345" s="8">
        <f>IF($AA345="","",SUMIFS('Per Line'!$T$2:$T$7001,'Per Line'!$C$2:$C$7001,$A345,'Per Line'!$AK$2:$AK$7001,0,'Per Line'!$AL$2:$AL$7001,0))</f>
        <v/>
      </c>
      <c r="S345" s="8">
        <f>IF($AA345="","",R345*Q345)</f>
        <v/>
      </c>
      <c r="T345">
        <f>IF($AA345="","",Settings!$C$6)</f>
        <v/>
      </c>
      <c r="U345" s="8">
        <f>IF($AA345="","",SUMIFS('Per Line'!$T$2:$T$7001,'Per Line'!$C$2:$C$7001,$A345,'Per Line'!$AK$2:$AK$7001,1,'Per Line'!$AL$2:$AL$7001,0))</f>
        <v/>
      </c>
      <c r="V345" s="8">
        <f>IF($AA345="","",U345*T345)</f>
        <v/>
      </c>
      <c r="W345" s="8">
        <f>IF($AA345="","",V345+S345)</f>
        <v/>
      </c>
      <c r="X345" s="8">
        <f>IF($AA345="","",Y345-W345)</f>
        <v/>
      </c>
      <c r="Y345" s="8">
        <f>IF($AA345="","",R345+U345+P345)</f>
        <v/>
      </c>
      <c r="Z345" s="8">
        <f>IF($AA345="","",Y345-W345-N345)</f>
        <v/>
      </c>
      <c r="AA345" s="16">
        <f>IF(ROWS($AA$2:$AA345)&lt;=MAX('Per Line'!$AJ$2:$AJ$7001),MATCH(ROWS($AA$2:$AA345),'Per Line'!$AJ$2:$AJ$7001,0),"")</f>
        <v/>
      </c>
      <c r="AB345">
        <f>IF($AA345="","",C345&amp;"|"&amp;COUNTIF($C$2:$C345,C345))</f>
        <v/>
      </c>
    </row>
    <row r="346">
      <c r="A346">
        <f>IF($AA346="","",INDEX('Per Line'!$C$2:$C$7001,$AA346)&amp;"")</f>
        <v/>
      </c>
      <c r="B346" s="15" t="n"/>
      <c r="C346">
        <f>IF($AA346="","",IF(COUNTIF($I$2:$I$1301,I346)&lt;=Settings!$C$8,I346,I346&amp;" P"&amp;ROUNDUP(COUNTIF($I$2:$I346,I346)/Settings!$C$8,0)))</f>
        <v/>
      </c>
      <c r="D346">
        <f>IF($AA346="","",INDEX('Per Line'!$A$2:$A$7001,$AA346)&amp;"")</f>
        <v/>
      </c>
      <c r="E346">
        <f>IF($AA346="","",INDEX('Per Line'!$B$2:$B$7001,$AA346)&amp;"")</f>
        <v/>
      </c>
      <c r="F346">
        <f>IF($AA346="","",INDEX('Per Line'!$D$2:$D$7001,$AA346)&amp;"")</f>
        <v/>
      </c>
      <c r="G346" s="14">
        <f>IF($AA346="","",INDEX('Per Line'!$E$2:$E$7001,$AA346))</f>
        <v/>
      </c>
      <c r="H346">
        <f>IF($AA346="","",INDEX('Per Line'!$F$2:$F$7001,$AA346)&amp;"")</f>
        <v/>
      </c>
      <c r="I346">
        <f>IF($AA346="","",INDEX('Per Line'!$I$2:$I$7001,$AA346)&amp;"")</f>
        <v/>
      </c>
      <c r="J346">
        <f>IF($AA346="","",INDEX('Per Line'!$H$2:$H$7001,$AA346)&amp;"")</f>
        <v/>
      </c>
      <c r="K346">
        <f>IF($AA346="","",INDEX('Per Line'!$J$2:$J$7001,$AA346)&amp;"")</f>
        <v/>
      </c>
      <c r="L346">
        <f>IF($AA346="","",INDEX('Per Line'!$K$2:$K$7001,$AA346)&amp;"")</f>
        <v/>
      </c>
      <c r="M346">
        <f>IF($AA346="","",INDEX('Per Line'!$L$2:$L$7001,$AA346))</f>
        <v/>
      </c>
      <c r="N346" s="8">
        <f>IF($AA346="","",M346*Y346/100)</f>
        <v/>
      </c>
      <c r="O346">
        <f>IF($AA346="","",INDEX('Per Line'!$U$2:$U$7001,$AA346)&amp;"")</f>
        <v/>
      </c>
      <c r="P346" s="8">
        <f>IF($AA346="","",SUMIFS('Per Line'!$T$2:$T$7001,'Per Line'!$C$2:$C$7001,$A346,'Per Line'!$AL$2:$AL$7001,1))</f>
        <v/>
      </c>
      <c r="Q346">
        <f>IF($AA346="","",Settings!$C$7)</f>
        <v/>
      </c>
      <c r="R346" s="8">
        <f>IF($AA346="","",SUMIFS('Per Line'!$T$2:$T$7001,'Per Line'!$C$2:$C$7001,$A346,'Per Line'!$AK$2:$AK$7001,0,'Per Line'!$AL$2:$AL$7001,0))</f>
        <v/>
      </c>
      <c r="S346" s="8">
        <f>IF($AA346="","",R346*Q346)</f>
        <v/>
      </c>
      <c r="T346">
        <f>IF($AA346="","",Settings!$C$6)</f>
        <v/>
      </c>
      <c r="U346" s="8">
        <f>IF($AA346="","",SUMIFS('Per Line'!$T$2:$T$7001,'Per Line'!$C$2:$C$7001,$A346,'Per Line'!$AK$2:$AK$7001,1,'Per Line'!$AL$2:$AL$7001,0))</f>
        <v/>
      </c>
      <c r="V346" s="8">
        <f>IF($AA346="","",U346*T346)</f>
        <v/>
      </c>
      <c r="W346" s="8">
        <f>IF($AA346="","",V346+S346)</f>
        <v/>
      </c>
      <c r="X346" s="8">
        <f>IF($AA346="","",Y346-W346)</f>
        <v/>
      </c>
      <c r="Y346" s="8">
        <f>IF($AA346="","",R346+U346+P346)</f>
        <v/>
      </c>
      <c r="Z346" s="8">
        <f>IF($AA346="","",Y346-W346-N346)</f>
        <v/>
      </c>
      <c r="AA346" s="16">
        <f>IF(ROWS($AA$2:$AA346)&lt;=MAX('Per Line'!$AJ$2:$AJ$7001),MATCH(ROWS($AA$2:$AA346),'Per Line'!$AJ$2:$AJ$7001,0),"")</f>
        <v/>
      </c>
      <c r="AB346">
        <f>IF($AA346="","",C346&amp;"|"&amp;COUNTIF($C$2:$C346,C346))</f>
        <v/>
      </c>
    </row>
    <row r="347">
      <c r="A347">
        <f>IF($AA347="","",INDEX('Per Line'!$C$2:$C$7001,$AA347)&amp;"")</f>
        <v/>
      </c>
      <c r="B347" s="15" t="n"/>
      <c r="C347">
        <f>IF($AA347="","",IF(COUNTIF($I$2:$I$1301,I347)&lt;=Settings!$C$8,I347,I347&amp;" P"&amp;ROUNDUP(COUNTIF($I$2:$I347,I347)/Settings!$C$8,0)))</f>
        <v/>
      </c>
      <c r="D347">
        <f>IF($AA347="","",INDEX('Per Line'!$A$2:$A$7001,$AA347)&amp;"")</f>
        <v/>
      </c>
      <c r="E347">
        <f>IF($AA347="","",INDEX('Per Line'!$B$2:$B$7001,$AA347)&amp;"")</f>
        <v/>
      </c>
      <c r="F347">
        <f>IF($AA347="","",INDEX('Per Line'!$D$2:$D$7001,$AA347)&amp;"")</f>
        <v/>
      </c>
      <c r="G347" s="14">
        <f>IF($AA347="","",INDEX('Per Line'!$E$2:$E$7001,$AA347))</f>
        <v/>
      </c>
      <c r="H347">
        <f>IF($AA347="","",INDEX('Per Line'!$F$2:$F$7001,$AA347)&amp;"")</f>
        <v/>
      </c>
      <c r="I347">
        <f>IF($AA347="","",INDEX('Per Line'!$I$2:$I$7001,$AA347)&amp;"")</f>
        <v/>
      </c>
      <c r="J347">
        <f>IF($AA347="","",INDEX('Per Line'!$H$2:$H$7001,$AA347)&amp;"")</f>
        <v/>
      </c>
      <c r="K347">
        <f>IF($AA347="","",INDEX('Per Line'!$J$2:$J$7001,$AA347)&amp;"")</f>
        <v/>
      </c>
      <c r="L347">
        <f>IF($AA347="","",INDEX('Per Line'!$K$2:$K$7001,$AA347)&amp;"")</f>
        <v/>
      </c>
      <c r="M347">
        <f>IF($AA347="","",INDEX('Per Line'!$L$2:$L$7001,$AA347))</f>
        <v/>
      </c>
      <c r="N347" s="8">
        <f>IF($AA347="","",M347*Y347/100)</f>
        <v/>
      </c>
      <c r="O347">
        <f>IF($AA347="","",INDEX('Per Line'!$U$2:$U$7001,$AA347)&amp;"")</f>
        <v/>
      </c>
      <c r="P347" s="8">
        <f>IF($AA347="","",SUMIFS('Per Line'!$T$2:$T$7001,'Per Line'!$C$2:$C$7001,$A347,'Per Line'!$AL$2:$AL$7001,1))</f>
        <v/>
      </c>
      <c r="Q347">
        <f>IF($AA347="","",Settings!$C$7)</f>
        <v/>
      </c>
      <c r="R347" s="8">
        <f>IF($AA347="","",SUMIFS('Per Line'!$T$2:$T$7001,'Per Line'!$C$2:$C$7001,$A347,'Per Line'!$AK$2:$AK$7001,0,'Per Line'!$AL$2:$AL$7001,0))</f>
        <v/>
      </c>
      <c r="S347" s="8">
        <f>IF($AA347="","",R347*Q347)</f>
        <v/>
      </c>
      <c r="T347">
        <f>IF($AA347="","",Settings!$C$6)</f>
        <v/>
      </c>
      <c r="U347" s="8">
        <f>IF($AA347="","",SUMIFS('Per Line'!$T$2:$T$7001,'Per Line'!$C$2:$C$7001,$A347,'Per Line'!$AK$2:$AK$7001,1,'Per Line'!$AL$2:$AL$7001,0))</f>
        <v/>
      </c>
      <c r="V347" s="8">
        <f>IF($AA347="","",U347*T347)</f>
        <v/>
      </c>
      <c r="W347" s="8">
        <f>IF($AA347="","",V347+S347)</f>
        <v/>
      </c>
      <c r="X347" s="8">
        <f>IF($AA347="","",Y347-W347)</f>
        <v/>
      </c>
      <c r="Y347" s="8">
        <f>IF($AA347="","",R347+U347+P347)</f>
        <v/>
      </c>
      <c r="Z347" s="8">
        <f>IF($AA347="","",Y347-W347-N347)</f>
        <v/>
      </c>
      <c r="AA347" s="16">
        <f>IF(ROWS($AA$2:$AA347)&lt;=MAX('Per Line'!$AJ$2:$AJ$7001),MATCH(ROWS($AA$2:$AA347),'Per Line'!$AJ$2:$AJ$7001,0),"")</f>
        <v/>
      </c>
      <c r="AB347">
        <f>IF($AA347="","",C347&amp;"|"&amp;COUNTIF($C$2:$C347,C347))</f>
        <v/>
      </c>
    </row>
    <row r="348">
      <c r="A348">
        <f>IF($AA348="","",INDEX('Per Line'!$C$2:$C$7001,$AA348)&amp;"")</f>
        <v/>
      </c>
      <c r="B348" s="15" t="n"/>
      <c r="C348">
        <f>IF($AA348="","",IF(COUNTIF($I$2:$I$1301,I348)&lt;=Settings!$C$8,I348,I348&amp;" P"&amp;ROUNDUP(COUNTIF($I$2:$I348,I348)/Settings!$C$8,0)))</f>
        <v/>
      </c>
      <c r="D348">
        <f>IF($AA348="","",INDEX('Per Line'!$A$2:$A$7001,$AA348)&amp;"")</f>
        <v/>
      </c>
      <c r="E348">
        <f>IF($AA348="","",INDEX('Per Line'!$B$2:$B$7001,$AA348)&amp;"")</f>
        <v/>
      </c>
      <c r="F348">
        <f>IF($AA348="","",INDEX('Per Line'!$D$2:$D$7001,$AA348)&amp;"")</f>
        <v/>
      </c>
      <c r="G348" s="14">
        <f>IF($AA348="","",INDEX('Per Line'!$E$2:$E$7001,$AA348))</f>
        <v/>
      </c>
      <c r="H348">
        <f>IF($AA348="","",INDEX('Per Line'!$F$2:$F$7001,$AA348)&amp;"")</f>
        <v/>
      </c>
      <c r="I348">
        <f>IF($AA348="","",INDEX('Per Line'!$I$2:$I$7001,$AA348)&amp;"")</f>
        <v/>
      </c>
      <c r="J348">
        <f>IF($AA348="","",INDEX('Per Line'!$H$2:$H$7001,$AA348)&amp;"")</f>
        <v/>
      </c>
      <c r="K348">
        <f>IF($AA348="","",INDEX('Per Line'!$J$2:$J$7001,$AA348)&amp;"")</f>
        <v/>
      </c>
      <c r="L348">
        <f>IF($AA348="","",INDEX('Per Line'!$K$2:$K$7001,$AA348)&amp;"")</f>
        <v/>
      </c>
      <c r="M348">
        <f>IF($AA348="","",INDEX('Per Line'!$L$2:$L$7001,$AA348))</f>
        <v/>
      </c>
      <c r="N348" s="8">
        <f>IF($AA348="","",M348*Y348/100)</f>
        <v/>
      </c>
      <c r="O348">
        <f>IF($AA348="","",INDEX('Per Line'!$U$2:$U$7001,$AA348)&amp;"")</f>
        <v/>
      </c>
      <c r="P348" s="8">
        <f>IF($AA348="","",SUMIFS('Per Line'!$T$2:$T$7001,'Per Line'!$C$2:$C$7001,$A348,'Per Line'!$AL$2:$AL$7001,1))</f>
        <v/>
      </c>
      <c r="Q348">
        <f>IF($AA348="","",Settings!$C$7)</f>
        <v/>
      </c>
      <c r="R348" s="8">
        <f>IF($AA348="","",SUMIFS('Per Line'!$T$2:$T$7001,'Per Line'!$C$2:$C$7001,$A348,'Per Line'!$AK$2:$AK$7001,0,'Per Line'!$AL$2:$AL$7001,0))</f>
        <v/>
      </c>
      <c r="S348" s="8">
        <f>IF($AA348="","",R348*Q348)</f>
        <v/>
      </c>
      <c r="T348">
        <f>IF($AA348="","",Settings!$C$6)</f>
        <v/>
      </c>
      <c r="U348" s="8">
        <f>IF($AA348="","",SUMIFS('Per Line'!$T$2:$T$7001,'Per Line'!$C$2:$C$7001,$A348,'Per Line'!$AK$2:$AK$7001,1,'Per Line'!$AL$2:$AL$7001,0))</f>
        <v/>
      </c>
      <c r="V348" s="8">
        <f>IF($AA348="","",U348*T348)</f>
        <v/>
      </c>
      <c r="W348" s="8">
        <f>IF($AA348="","",V348+S348)</f>
        <v/>
      </c>
      <c r="X348" s="8">
        <f>IF($AA348="","",Y348-W348)</f>
        <v/>
      </c>
      <c r="Y348" s="8">
        <f>IF($AA348="","",R348+U348+P348)</f>
        <v/>
      </c>
      <c r="Z348" s="8">
        <f>IF($AA348="","",Y348-W348-N348)</f>
        <v/>
      </c>
      <c r="AA348" s="16">
        <f>IF(ROWS($AA$2:$AA348)&lt;=MAX('Per Line'!$AJ$2:$AJ$7001),MATCH(ROWS($AA$2:$AA348),'Per Line'!$AJ$2:$AJ$7001,0),"")</f>
        <v/>
      </c>
      <c r="AB348">
        <f>IF($AA348="","",C348&amp;"|"&amp;COUNTIF($C$2:$C348,C348))</f>
        <v/>
      </c>
    </row>
    <row r="349">
      <c r="A349">
        <f>IF($AA349="","",INDEX('Per Line'!$C$2:$C$7001,$AA349)&amp;"")</f>
        <v/>
      </c>
      <c r="B349" s="15" t="n"/>
      <c r="C349">
        <f>IF($AA349="","",IF(COUNTIF($I$2:$I$1301,I349)&lt;=Settings!$C$8,I349,I349&amp;" P"&amp;ROUNDUP(COUNTIF($I$2:$I349,I349)/Settings!$C$8,0)))</f>
        <v/>
      </c>
      <c r="D349">
        <f>IF($AA349="","",INDEX('Per Line'!$A$2:$A$7001,$AA349)&amp;"")</f>
        <v/>
      </c>
      <c r="E349">
        <f>IF($AA349="","",INDEX('Per Line'!$B$2:$B$7001,$AA349)&amp;"")</f>
        <v/>
      </c>
      <c r="F349">
        <f>IF($AA349="","",INDEX('Per Line'!$D$2:$D$7001,$AA349)&amp;"")</f>
        <v/>
      </c>
      <c r="G349" s="14">
        <f>IF($AA349="","",INDEX('Per Line'!$E$2:$E$7001,$AA349))</f>
        <v/>
      </c>
      <c r="H349">
        <f>IF($AA349="","",INDEX('Per Line'!$F$2:$F$7001,$AA349)&amp;"")</f>
        <v/>
      </c>
      <c r="I349">
        <f>IF($AA349="","",INDEX('Per Line'!$I$2:$I$7001,$AA349)&amp;"")</f>
        <v/>
      </c>
      <c r="J349">
        <f>IF($AA349="","",INDEX('Per Line'!$H$2:$H$7001,$AA349)&amp;"")</f>
        <v/>
      </c>
      <c r="K349">
        <f>IF($AA349="","",INDEX('Per Line'!$J$2:$J$7001,$AA349)&amp;"")</f>
        <v/>
      </c>
      <c r="L349">
        <f>IF($AA349="","",INDEX('Per Line'!$K$2:$K$7001,$AA349)&amp;"")</f>
        <v/>
      </c>
      <c r="M349">
        <f>IF($AA349="","",INDEX('Per Line'!$L$2:$L$7001,$AA349))</f>
        <v/>
      </c>
      <c r="N349" s="8">
        <f>IF($AA349="","",M349*Y349/100)</f>
        <v/>
      </c>
      <c r="O349">
        <f>IF($AA349="","",INDEX('Per Line'!$U$2:$U$7001,$AA349)&amp;"")</f>
        <v/>
      </c>
      <c r="P349" s="8">
        <f>IF($AA349="","",SUMIFS('Per Line'!$T$2:$T$7001,'Per Line'!$C$2:$C$7001,$A349,'Per Line'!$AL$2:$AL$7001,1))</f>
        <v/>
      </c>
      <c r="Q349">
        <f>IF($AA349="","",Settings!$C$7)</f>
        <v/>
      </c>
      <c r="R349" s="8">
        <f>IF($AA349="","",SUMIFS('Per Line'!$T$2:$T$7001,'Per Line'!$C$2:$C$7001,$A349,'Per Line'!$AK$2:$AK$7001,0,'Per Line'!$AL$2:$AL$7001,0))</f>
        <v/>
      </c>
      <c r="S349" s="8">
        <f>IF($AA349="","",R349*Q349)</f>
        <v/>
      </c>
      <c r="T349">
        <f>IF($AA349="","",Settings!$C$6)</f>
        <v/>
      </c>
      <c r="U349" s="8">
        <f>IF($AA349="","",SUMIFS('Per Line'!$T$2:$T$7001,'Per Line'!$C$2:$C$7001,$A349,'Per Line'!$AK$2:$AK$7001,1,'Per Line'!$AL$2:$AL$7001,0))</f>
        <v/>
      </c>
      <c r="V349" s="8">
        <f>IF($AA349="","",U349*T349)</f>
        <v/>
      </c>
      <c r="W349" s="8">
        <f>IF($AA349="","",V349+S349)</f>
        <v/>
      </c>
      <c r="X349" s="8">
        <f>IF($AA349="","",Y349-W349)</f>
        <v/>
      </c>
      <c r="Y349" s="8">
        <f>IF($AA349="","",R349+U349+P349)</f>
        <v/>
      </c>
      <c r="Z349" s="8">
        <f>IF($AA349="","",Y349-W349-N349)</f>
        <v/>
      </c>
      <c r="AA349" s="16">
        <f>IF(ROWS($AA$2:$AA349)&lt;=MAX('Per Line'!$AJ$2:$AJ$7001),MATCH(ROWS($AA$2:$AA349),'Per Line'!$AJ$2:$AJ$7001,0),"")</f>
        <v/>
      </c>
      <c r="AB349">
        <f>IF($AA349="","",C349&amp;"|"&amp;COUNTIF($C$2:$C349,C349))</f>
        <v/>
      </c>
    </row>
    <row r="350">
      <c r="A350">
        <f>IF($AA350="","",INDEX('Per Line'!$C$2:$C$7001,$AA350)&amp;"")</f>
        <v/>
      </c>
      <c r="B350" s="15" t="n"/>
      <c r="C350">
        <f>IF($AA350="","",IF(COUNTIF($I$2:$I$1301,I350)&lt;=Settings!$C$8,I350,I350&amp;" P"&amp;ROUNDUP(COUNTIF($I$2:$I350,I350)/Settings!$C$8,0)))</f>
        <v/>
      </c>
      <c r="D350">
        <f>IF($AA350="","",INDEX('Per Line'!$A$2:$A$7001,$AA350)&amp;"")</f>
        <v/>
      </c>
      <c r="E350">
        <f>IF($AA350="","",INDEX('Per Line'!$B$2:$B$7001,$AA350)&amp;"")</f>
        <v/>
      </c>
      <c r="F350">
        <f>IF($AA350="","",INDEX('Per Line'!$D$2:$D$7001,$AA350)&amp;"")</f>
        <v/>
      </c>
      <c r="G350" s="14">
        <f>IF($AA350="","",INDEX('Per Line'!$E$2:$E$7001,$AA350))</f>
        <v/>
      </c>
      <c r="H350">
        <f>IF($AA350="","",INDEX('Per Line'!$F$2:$F$7001,$AA350)&amp;"")</f>
        <v/>
      </c>
      <c r="I350">
        <f>IF($AA350="","",INDEX('Per Line'!$I$2:$I$7001,$AA350)&amp;"")</f>
        <v/>
      </c>
      <c r="J350">
        <f>IF($AA350="","",INDEX('Per Line'!$H$2:$H$7001,$AA350)&amp;"")</f>
        <v/>
      </c>
      <c r="K350">
        <f>IF($AA350="","",INDEX('Per Line'!$J$2:$J$7001,$AA350)&amp;"")</f>
        <v/>
      </c>
      <c r="L350">
        <f>IF($AA350="","",INDEX('Per Line'!$K$2:$K$7001,$AA350)&amp;"")</f>
        <v/>
      </c>
      <c r="M350">
        <f>IF($AA350="","",INDEX('Per Line'!$L$2:$L$7001,$AA350))</f>
        <v/>
      </c>
      <c r="N350" s="8">
        <f>IF($AA350="","",M350*Y350/100)</f>
        <v/>
      </c>
      <c r="O350">
        <f>IF($AA350="","",INDEX('Per Line'!$U$2:$U$7001,$AA350)&amp;"")</f>
        <v/>
      </c>
      <c r="P350" s="8">
        <f>IF($AA350="","",SUMIFS('Per Line'!$T$2:$T$7001,'Per Line'!$C$2:$C$7001,$A350,'Per Line'!$AL$2:$AL$7001,1))</f>
        <v/>
      </c>
      <c r="Q350">
        <f>IF($AA350="","",Settings!$C$7)</f>
        <v/>
      </c>
      <c r="R350" s="8">
        <f>IF($AA350="","",SUMIFS('Per Line'!$T$2:$T$7001,'Per Line'!$C$2:$C$7001,$A350,'Per Line'!$AK$2:$AK$7001,0,'Per Line'!$AL$2:$AL$7001,0))</f>
        <v/>
      </c>
      <c r="S350" s="8">
        <f>IF($AA350="","",R350*Q350)</f>
        <v/>
      </c>
      <c r="T350">
        <f>IF($AA350="","",Settings!$C$6)</f>
        <v/>
      </c>
      <c r="U350" s="8">
        <f>IF($AA350="","",SUMIFS('Per Line'!$T$2:$T$7001,'Per Line'!$C$2:$C$7001,$A350,'Per Line'!$AK$2:$AK$7001,1,'Per Line'!$AL$2:$AL$7001,0))</f>
        <v/>
      </c>
      <c r="V350" s="8">
        <f>IF($AA350="","",U350*T350)</f>
        <v/>
      </c>
      <c r="W350" s="8">
        <f>IF($AA350="","",V350+S350)</f>
        <v/>
      </c>
      <c r="X350" s="8">
        <f>IF($AA350="","",Y350-W350)</f>
        <v/>
      </c>
      <c r="Y350" s="8">
        <f>IF($AA350="","",R350+U350+P350)</f>
        <v/>
      </c>
      <c r="Z350" s="8">
        <f>IF($AA350="","",Y350-W350-N350)</f>
        <v/>
      </c>
      <c r="AA350" s="16">
        <f>IF(ROWS($AA$2:$AA350)&lt;=MAX('Per Line'!$AJ$2:$AJ$7001),MATCH(ROWS($AA$2:$AA350),'Per Line'!$AJ$2:$AJ$7001,0),"")</f>
        <v/>
      </c>
      <c r="AB350">
        <f>IF($AA350="","",C350&amp;"|"&amp;COUNTIF($C$2:$C350,C350))</f>
        <v/>
      </c>
    </row>
    <row r="351">
      <c r="A351">
        <f>IF($AA351="","",INDEX('Per Line'!$C$2:$C$7001,$AA351)&amp;"")</f>
        <v/>
      </c>
      <c r="B351" s="15" t="n"/>
      <c r="C351">
        <f>IF($AA351="","",IF(COUNTIF($I$2:$I$1301,I351)&lt;=Settings!$C$8,I351,I351&amp;" P"&amp;ROUNDUP(COUNTIF($I$2:$I351,I351)/Settings!$C$8,0)))</f>
        <v/>
      </c>
      <c r="D351">
        <f>IF($AA351="","",INDEX('Per Line'!$A$2:$A$7001,$AA351)&amp;"")</f>
        <v/>
      </c>
      <c r="E351">
        <f>IF($AA351="","",INDEX('Per Line'!$B$2:$B$7001,$AA351)&amp;"")</f>
        <v/>
      </c>
      <c r="F351">
        <f>IF($AA351="","",INDEX('Per Line'!$D$2:$D$7001,$AA351)&amp;"")</f>
        <v/>
      </c>
      <c r="G351" s="14">
        <f>IF($AA351="","",INDEX('Per Line'!$E$2:$E$7001,$AA351))</f>
        <v/>
      </c>
      <c r="H351">
        <f>IF($AA351="","",INDEX('Per Line'!$F$2:$F$7001,$AA351)&amp;"")</f>
        <v/>
      </c>
      <c r="I351">
        <f>IF($AA351="","",INDEX('Per Line'!$I$2:$I$7001,$AA351)&amp;"")</f>
        <v/>
      </c>
      <c r="J351">
        <f>IF($AA351="","",INDEX('Per Line'!$H$2:$H$7001,$AA351)&amp;"")</f>
        <v/>
      </c>
      <c r="K351">
        <f>IF($AA351="","",INDEX('Per Line'!$J$2:$J$7001,$AA351)&amp;"")</f>
        <v/>
      </c>
      <c r="L351">
        <f>IF($AA351="","",INDEX('Per Line'!$K$2:$K$7001,$AA351)&amp;"")</f>
        <v/>
      </c>
      <c r="M351">
        <f>IF($AA351="","",INDEX('Per Line'!$L$2:$L$7001,$AA351))</f>
        <v/>
      </c>
      <c r="N351" s="8">
        <f>IF($AA351="","",M351*Y351/100)</f>
        <v/>
      </c>
      <c r="O351">
        <f>IF($AA351="","",INDEX('Per Line'!$U$2:$U$7001,$AA351)&amp;"")</f>
        <v/>
      </c>
      <c r="P351" s="8">
        <f>IF($AA351="","",SUMIFS('Per Line'!$T$2:$T$7001,'Per Line'!$C$2:$C$7001,$A351,'Per Line'!$AL$2:$AL$7001,1))</f>
        <v/>
      </c>
      <c r="Q351">
        <f>IF($AA351="","",Settings!$C$7)</f>
        <v/>
      </c>
      <c r="R351" s="8">
        <f>IF($AA351="","",SUMIFS('Per Line'!$T$2:$T$7001,'Per Line'!$C$2:$C$7001,$A351,'Per Line'!$AK$2:$AK$7001,0,'Per Line'!$AL$2:$AL$7001,0))</f>
        <v/>
      </c>
      <c r="S351" s="8">
        <f>IF($AA351="","",R351*Q351)</f>
        <v/>
      </c>
      <c r="T351">
        <f>IF($AA351="","",Settings!$C$6)</f>
        <v/>
      </c>
      <c r="U351" s="8">
        <f>IF($AA351="","",SUMIFS('Per Line'!$T$2:$T$7001,'Per Line'!$C$2:$C$7001,$A351,'Per Line'!$AK$2:$AK$7001,1,'Per Line'!$AL$2:$AL$7001,0))</f>
        <v/>
      </c>
      <c r="V351" s="8">
        <f>IF($AA351="","",U351*T351)</f>
        <v/>
      </c>
      <c r="W351" s="8">
        <f>IF($AA351="","",V351+S351)</f>
        <v/>
      </c>
      <c r="X351" s="8">
        <f>IF($AA351="","",Y351-W351)</f>
        <v/>
      </c>
      <c r="Y351" s="8">
        <f>IF($AA351="","",R351+U351+P351)</f>
        <v/>
      </c>
      <c r="Z351" s="8">
        <f>IF($AA351="","",Y351-W351-N351)</f>
        <v/>
      </c>
      <c r="AA351" s="16">
        <f>IF(ROWS($AA$2:$AA351)&lt;=MAX('Per Line'!$AJ$2:$AJ$7001),MATCH(ROWS($AA$2:$AA351),'Per Line'!$AJ$2:$AJ$7001,0),"")</f>
        <v/>
      </c>
      <c r="AB351">
        <f>IF($AA351="","",C351&amp;"|"&amp;COUNTIF($C$2:$C351,C351))</f>
        <v/>
      </c>
    </row>
    <row r="352">
      <c r="A352">
        <f>IF($AA352="","",INDEX('Per Line'!$C$2:$C$7001,$AA352)&amp;"")</f>
        <v/>
      </c>
      <c r="B352" s="15" t="n"/>
      <c r="C352">
        <f>IF($AA352="","",IF(COUNTIF($I$2:$I$1301,I352)&lt;=Settings!$C$8,I352,I352&amp;" P"&amp;ROUNDUP(COUNTIF($I$2:$I352,I352)/Settings!$C$8,0)))</f>
        <v/>
      </c>
      <c r="D352">
        <f>IF($AA352="","",INDEX('Per Line'!$A$2:$A$7001,$AA352)&amp;"")</f>
        <v/>
      </c>
      <c r="E352">
        <f>IF($AA352="","",INDEX('Per Line'!$B$2:$B$7001,$AA352)&amp;"")</f>
        <v/>
      </c>
      <c r="F352">
        <f>IF($AA352="","",INDEX('Per Line'!$D$2:$D$7001,$AA352)&amp;"")</f>
        <v/>
      </c>
      <c r="G352" s="14">
        <f>IF($AA352="","",INDEX('Per Line'!$E$2:$E$7001,$AA352))</f>
        <v/>
      </c>
      <c r="H352">
        <f>IF($AA352="","",INDEX('Per Line'!$F$2:$F$7001,$AA352)&amp;"")</f>
        <v/>
      </c>
      <c r="I352">
        <f>IF($AA352="","",INDEX('Per Line'!$I$2:$I$7001,$AA352)&amp;"")</f>
        <v/>
      </c>
      <c r="J352">
        <f>IF($AA352="","",INDEX('Per Line'!$H$2:$H$7001,$AA352)&amp;"")</f>
        <v/>
      </c>
      <c r="K352">
        <f>IF($AA352="","",INDEX('Per Line'!$J$2:$J$7001,$AA352)&amp;"")</f>
        <v/>
      </c>
      <c r="L352">
        <f>IF($AA352="","",INDEX('Per Line'!$K$2:$K$7001,$AA352)&amp;"")</f>
        <v/>
      </c>
      <c r="M352">
        <f>IF($AA352="","",INDEX('Per Line'!$L$2:$L$7001,$AA352))</f>
        <v/>
      </c>
      <c r="N352" s="8">
        <f>IF($AA352="","",M352*Y352/100)</f>
        <v/>
      </c>
      <c r="O352">
        <f>IF($AA352="","",INDEX('Per Line'!$U$2:$U$7001,$AA352)&amp;"")</f>
        <v/>
      </c>
      <c r="P352" s="8">
        <f>IF($AA352="","",SUMIFS('Per Line'!$T$2:$T$7001,'Per Line'!$C$2:$C$7001,$A352,'Per Line'!$AL$2:$AL$7001,1))</f>
        <v/>
      </c>
      <c r="Q352">
        <f>IF($AA352="","",Settings!$C$7)</f>
        <v/>
      </c>
      <c r="R352" s="8">
        <f>IF($AA352="","",SUMIFS('Per Line'!$T$2:$T$7001,'Per Line'!$C$2:$C$7001,$A352,'Per Line'!$AK$2:$AK$7001,0,'Per Line'!$AL$2:$AL$7001,0))</f>
        <v/>
      </c>
      <c r="S352" s="8">
        <f>IF($AA352="","",R352*Q352)</f>
        <v/>
      </c>
      <c r="T352">
        <f>IF($AA352="","",Settings!$C$6)</f>
        <v/>
      </c>
      <c r="U352" s="8">
        <f>IF($AA352="","",SUMIFS('Per Line'!$T$2:$T$7001,'Per Line'!$C$2:$C$7001,$A352,'Per Line'!$AK$2:$AK$7001,1,'Per Line'!$AL$2:$AL$7001,0))</f>
        <v/>
      </c>
      <c r="V352" s="8">
        <f>IF($AA352="","",U352*T352)</f>
        <v/>
      </c>
      <c r="W352" s="8">
        <f>IF($AA352="","",V352+S352)</f>
        <v/>
      </c>
      <c r="X352" s="8">
        <f>IF($AA352="","",Y352-W352)</f>
        <v/>
      </c>
      <c r="Y352" s="8">
        <f>IF($AA352="","",R352+U352+P352)</f>
        <v/>
      </c>
      <c r="Z352" s="8">
        <f>IF($AA352="","",Y352-W352-N352)</f>
        <v/>
      </c>
      <c r="AA352" s="16">
        <f>IF(ROWS($AA$2:$AA352)&lt;=MAX('Per Line'!$AJ$2:$AJ$7001),MATCH(ROWS($AA$2:$AA352),'Per Line'!$AJ$2:$AJ$7001,0),"")</f>
        <v/>
      </c>
      <c r="AB352">
        <f>IF($AA352="","",C352&amp;"|"&amp;COUNTIF($C$2:$C352,C352))</f>
        <v/>
      </c>
    </row>
    <row r="353">
      <c r="A353">
        <f>IF($AA353="","",INDEX('Per Line'!$C$2:$C$7001,$AA353)&amp;"")</f>
        <v/>
      </c>
      <c r="B353" s="15" t="n"/>
      <c r="C353">
        <f>IF($AA353="","",IF(COUNTIF($I$2:$I$1301,I353)&lt;=Settings!$C$8,I353,I353&amp;" P"&amp;ROUNDUP(COUNTIF($I$2:$I353,I353)/Settings!$C$8,0)))</f>
        <v/>
      </c>
      <c r="D353">
        <f>IF($AA353="","",INDEX('Per Line'!$A$2:$A$7001,$AA353)&amp;"")</f>
        <v/>
      </c>
      <c r="E353">
        <f>IF($AA353="","",INDEX('Per Line'!$B$2:$B$7001,$AA353)&amp;"")</f>
        <v/>
      </c>
      <c r="F353">
        <f>IF($AA353="","",INDEX('Per Line'!$D$2:$D$7001,$AA353)&amp;"")</f>
        <v/>
      </c>
      <c r="G353" s="14">
        <f>IF($AA353="","",INDEX('Per Line'!$E$2:$E$7001,$AA353))</f>
        <v/>
      </c>
      <c r="H353">
        <f>IF($AA353="","",INDEX('Per Line'!$F$2:$F$7001,$AA353)&amp;"")</f>
        <v/>
      </c>
      <c r="I353">
        <f>IF($AA353="","",INDEX('Per Line'!$I$2:$I$7001,$AA353)&amp;"")</f>
        <v/>
      </c>
      <c r="J353">
        <f>IF($AA353="","",INDEX('Per Line'!$H$2:$H$7001,$AA353)&amp;"")</f>
        <v/>
      </c>
      <c r="K353">
        <f>IF($AA353="","",INDEX('Per Line'!$J$2:$J$7001,$AA353)&amp;"")</f>
        <v/>
      </c>
      <c r="L353">
        <f>IF($AA353="","",INDEX('Per Line'!$K$2:$K$7001,$AA353)&amp;"")</f>
        <v/>
      </c>
      <c r="M353">
        <f>IF($AA353="","",INDEX('Per Line'!$L$2:$L$7001,$AA353))</f>
        <v/>
      </c>
      <c r="N353" s="8">
        <f>IF($AA353="","",M353*Y353/100)</f>
        <v/>
      </c>
      <c r="O353">
        <f>IF($AA353="","",INDEX('Per Line'!$U$2:$U$7001,$AA353)&amp;"")</f>
        <v/>
      </c>
      <c r="P353" s="8">
        <f>IF($AA353="","",SUMIFS('Per Line'!$T$2:$T$7001,'Per Line'!$C$2:$C$7001,$A353,'Per Line'!$AL$2:$AL$7001,1))</f>
        <v/>
      </c>
      <c r="Q353">
        <f>IF($AA353="","",Settings!$C$7)</f>
        <v/>
      </c>
      <c r="R353" s="8">
        <f>IF($AA353="","",SUMIFS('Per Line'!$T$2:$T$7001,'Per Line'!$C$2:$C$7001,$A353,'Per Line'!$AK$2:$AK$7001,0,'Per Line'!$AL$2:$AL$7001,0))</f>
        <v/>
      </c>
      <c r="S353" s="8">
        <f>IF($AA353="","",R353*Q353)</f>
        <v/>
      </c>
      <c r="T353">
        <f>IF($AA353="","",Settings!$C$6)</f>
        <v/>
      </c>
      <c r="U353" s="8">
        <f>IF($AA353="","",SUMIFS('Per Line'!$T$2:$T$7001,'Per Line'!$C$2:$C$7001,$A353,'Per Line'!$AK$2:$AK$7001,1,'Per Line'!$AL$2:$AL$7001,0))</f>
        <v/>
      </c>
      <c r="V353" s="8">
        <f>IF($AA353="","",U353*T353)</f>
        <v/>
      </c>
      <c r="W353" s="8">
        <f>IF($AA353="","",V353+S353)</f>
        <v/>
      </c>
      <c r="X353" s="8">
        <f>IF($AA353="","",Y353-W353)</f>
        <v/>
      </c>
      <c r="Y353" s="8">
        <f>IF($AA353="","",R353+U353+P353)</f>
        <v/>
      </c>
      <c r="Z353" s="8">
        <f>IF($AA353="","",Y353-W353-N353)</f>
        <v/>
      </c>
      <c r="AA353" s="16">
        <f>IF(ROWS($AA$2:$AA353)&lt;=MAX('Per Line'!$AJ$2:$AJ$7001),MATCH(ROWS($AA$2:$AA353),'Per Line'!$AJ$2:$AJ$7001,0),"")</f>
        <v/>
      </c>
      <c r="AB353">
        <f>IF($AA353="","",C353&amp;"|"&amp;COUNTIF($C$2:$C353,C353))</f>
        <v/>
      </c>
    </row>
    <row r="354">
      <c r="A354">
        <f>IF($AA354="","",INDEX('Per Line'!$C$2:$C$7001,$AA354)&amp;"")</f>
        <v/>
      </c>
      <c r="B354" s="15" t="n"/>
      <c r="C354">
        <f>IF($AA354="","",IF(COUNTIF($I$2:$I$1301,I354)&lt;=Settings!$C$8,I354,I354&amp;" P"&amp;ROUNDUP(COUNTIF($I$2:$I354,I354)/Settings!$C$8,0)))</f>
        <v/>
      </c>
      <c r="D354">
        <f>IF($AA354="","",INDEX('Per Line'!$A$2:$A$7001,$AA354)&amp;"")</f>
        <v/>
      </c>
      <c r="E354">
        <f>IF($AA354="","",INDEX('Per Line'!$B$2:$B$7001,$AA354)&amp;"")</f>
        <v/>
      </c>
      <c r="F354">
        <f>IF($AA354="","",INDEX('Per Line'!$D$2:$D$7001,$AA354)&amp;"")</f>
        <v/>
      </c>
      <c r="G354" s="14">
        <f>IF($AA354="","",INDEX('Per Line'!$E$2:$E$7001,$AA354))</f>
        <v/>
      </c>
      <c r="H354">
        <f>IF($AA354="","",INDEX('Per Line'!$F$2:$F$7001,$AA354)&amp;"")</f>
        <v/>
      </c>
      <c r="I354">
        <f>IF($AA354="","",INDEX('Per Line'!$I$2:$I$7001,$AA354)&amp;"")</f>
        <v/>
      </c>
      <c r="J354">
        <f>IF($AA354="","",INDEX('Per Line'!$H$2:$H$7001,$AA354)&amp;"")</f>
        <v/>
      </c>
      <c r="K354">
        <f>IF($AA354="","",INDEX('Per Line'!$J$2:$J$7001,$AA354)&amp;"")</f>
        <v/>
      </c>
      <c r="L354">
        <f>IF($AA354="","",INDEX('Per Line'!$K$2:$K$7001,$AA354)&amp;"")</f>
        <v/>
      </c>
      <c r="M354">
        <f>IF($AA354="","",INDEX('Per Line'!$L$2:$L$7001,$AA354))</f>
        <v/>
      </c>
      <c r="N354" s="8">
        <f>IF($AA354="","",M354*Y354/100)</f>
        <v/>
      </c>
      <c r="O354">
        <f>IF($AA354="","",INDEX('Per Line'!$U$2:$U$7001,$AA354)&amp;"")</f>
        <v/>
      </c>
      <c r="P354" s="8">
        <f>IF($AA354="","",SUMIFS('Per Line'!$T$2:$T$7001,'Per Line'!$C$2:$C$7001,$A354,'Per Line'!$AL$2:$AL$7001,1))</f>
        <v/>
      </c>
      <c r="Q354">
        <f>IF($AA354="","",Settings!$C$7)</f>
        <v/>
      </c>
      <c r="R354" s="8">
        <f>IF($AA354="","",SUMIFS('Per Line'!$T$2:$T$7001,'Per Line'!$C$2:$C$7001,$A354,'Per Line'!$AK$2:$AK$7001,0,'Per Line'!$AL$2:$AL$7001,0))</f>
        <v/>
      </c>
      <c r="S354" s="8">
        <f>IF($AA354="","",R354*Q354)</f>
        <v/>
      </c>
      <c r="T354">
        <f>IF($AA354="","",Settings!$C$6)</f>
        <v/>
      </c>
      <c r="U354" s="8">
        <f>IF($AA354="","",SUMIFS('Per Line'!$T$2:$T$7001,'Per Line'!$C$2:$C$7001,$A354,'Per Line'!$AK$2:$AK$7001,1,'Per Line'!$AL$2:$AL$7001,0))</f>
        <v/>
      </c>
      <c r="V354" s="8">
        <f>IF($AA354="","",U354*T354)</f>
        <v/>
      </c>
      <c r="W354" s="8">
        <f>IF($AA354="","",V354+S354)</f>
        <v/>
      </c>
      <c r="X354" s="8">
        <f>IF($AA354="","",Y354-W354)</f>
        <v/>
      </c>
      <c r="Y354" s="8">
        <f>IF($AA354="","",R354+U354+P354)</f>
        <v/>
      </c>
      <c r="Z354" s="8">
        <f>IF($AA354="","",Y354-W354-N354)</f>
        <v/>
      </c>
      <c r="AA354" s="16">
        <f>IF(ROWS($AA$2:$AA354)&lt;=MAX('Per Line'!$AJ$2:$AJ$7001),MATCH(ROWS($AA$2:$AA354),'Per Line'!$AJ$2:$AJ$7001,0),"")</f>
        <v/>
      </c>
      <c r="AB354">
        <f>IF($AA354="","",C354&amp;"|"&amp;COUNTIF($C$2:$C354,C354))</f>
        <v/>
      </c>
    </row>
    <row r="355">
      <c r="A355">
        <f>IF($AA355="","",INDEX('Per Line'!$C$2:$C$7001,$AA355)&amp;"")</f>
        <v/>
      </c>
      <c r="B355" s="15" t="n"/>
      <c r="C355">
        <f>IF($AA355="","",IF(COUNTIF($I$2:$I$1301,I355)&lt;=Settings!$C$8,I355,I355&amp;" P"&amp;ROUNDUP(COUNTIF($I$2:$I355,I355)/Settings!$C$8,0)))</f>
        <v/>
      </c>
      <c r="D355">
        <f>IF($AA355="","",INDEX('Per Line'!$A$2:$A$7001,$AA355)&amp;"")</f>
        <v/>
      </c>
      <c r="E355">
        <f>IF($AA355="","",INDEX('Per Line'!$B$2:$B$7001,$AA355)&amp;"")</f>
        <v/>
      </c>
      <c r="F355">
        <f>IF($AA355="","",INDEX('Per Line'!$D$2:$D$7001,$AA355)&amp;"")</f>
        <v/>
      </c>
      <c r="G355" s="14">
        <f>IF($AA355="","",INDEX('Per Line'!$E$2:$E$7001,$AA355))</f>
        <v/>
      </c>
      <c r="H355">
        <f>IF($AA355="","",INDEX('Per Line'!$F$2:$F$7001,$AA355)&amp;"")</f>
        <v/>
      </c>
      <c r="I355">
        <f>IF($AA355="","",INDEX('Per Line'!$I$2:$I$7001,$AA355)&amp;"")</f>
        <v/>
      </c>
      <c r="J355">
        <f>IF($AA355="","",INDEX('Per Line'!$H$2:$H$7001,$AA355)&amp;"")</f>
        <v/>
      </c>
      <c r="K355">
        <f>IF($AA355="","",INDEX('Per Line'!$J$2:$J$7001,$AA355)&amp;"")</f>
        <v/>
      </c>
      <c r="L355">
        <f>IF($AA355="","",INDEX('Per Line'!$K$2:$K$7001,$AA355)&amp;"")</f>
        <v/>
      </c>
      <c r="M355">
        <f>IF($AA355="","",INDEX('Per Line'!$L$2:$L$7001,$AA355))</f>
        <v/>
      </c>
      <c r="N355" s="8">
        <f>IF($AA355="","",M355*Y355/100)</f>
        <v/>
      </c>
      <c r="O355">
        <f>IF($AA355="","",INDEX('Per Line'!$U$2:$U$7001,$AA355)&amp;"")</f>
        <v/>
      </c>
      <c r="P355" s="8">
        <f>IF($AA355="","",SUMIFS('Per Line'!$T$2:$T$7001,'Per Line'!$C$2:$C$7001,$A355,'Per Line'!$AL$2:$AL$7001,1))</f>
        <v/>
      </c>
      <c r="Q355">
        <f>IF($AA355="","",Settings!$C$7)</f>
        <v/>
      </c>
      <c r="R355" s="8">
        <f>IF($AA355="","",SUMIFS('Per Line'!$T$2:$T$7001,'Per Line'!$C$2:$C$7001,$A355,'Per Line'!$AK$2:$AK$7001,0,'Per Line'!$AL$2:$AL$7001,0))</f>
        <v/>
      </c>
      <c r="S355" s="8">
        <f>IF($AA355="","",R355*Q355)</f>
        <v/>
      </c>
      <c r="T355">
        <f>IF($AA355="","",Settings!$C$6)</f>
        <v/>
      </c>
      <c r="U355" s="8">
        <f>IF($AA355="","",SUMIFS('Per Line'!$T$2:$T$7001,'Per Line'!$C$2:$C$7001,$A355,'Per Line'!$AK$2:$AK$7001,1,'Per Line'!$AL$2:$AL$7001,0))</f>
        <v/>
      </c>
      <c r="V355" s="8">
        <f>IF($AA355="","",U355*T355)</f>
        <v/>
      </c>
      <c r="W355" s="8">
        <f>IF($AA355="","",V355+S355)</f>
        <v/>
      </c>
      <c r="X355" s="8">
        <f>IF($AA355="","",Y355-W355)</f>
        <v/>
      </c>
      <c r="Y355" s="8">
        <f>IF($AA355="","",R355+U355+P355)</f>
        <v/>
      </c>
      <c r="Z355" s="8">
        <f>IF($AA355="","",Y355-W355-N355)</f>
        <v/>
      </c>
      <c r="AA355" s="16">
        <f>IF(ROWS($AA$2:$AA355)&lt;=MAX('Per Line'!$AJ$2:$AJ$7001),MATCH(ROWS($AA$2:$AA355),'Per Line'!$AJ$2:$AJ$7001,0),"")</f>
        <v/>
      </c>
      <c r="AB355">
        <f>IF($AA355="","",C355&amp;"|"&amp;COUNTIF($C$2:$C355,C355))</f>
        <v/>
      </c>
    </row>
    <row r="356">
      <c r="A356">
        <f>IF($AA356="","",INDEX('Per Line'!$C$2:$C$7001,$AA356)&amp;"")</f>
        <v/>
      </c>
      <c r="B356" s="15" t="n"/>
      <c r="C356">
        <f>IF($AA356="","",IF(COUNTIF($I$2:$I$1301,I356)&lt;=Settings!$C$8,I356,I356&amp;" P"&amp;ROUNDUP(COUNTIF($I$2:$I356,I356)/Settings!$C$8,0)))</f>
        <v/>
      </c>
      <c r="D356">
        <f>IF($AA356="","",INDEX('Per Line'!$A$2:$A$7001,$AA356)&amp;"")</f>
        <v/>
      </c>
      <c r="E356">
        <f>IF($AA356="","",INDEX('Per Line'!$B$2:$B$7001,$AA356)&amp;"")</f>
        <v/>
      </c>
      <c r="F356">
        <f>IF($AA356="","",INDEX('Per Line'!$D$2:$D$7001,$AA356)&amp;"")</f>
        <v/>
      </c>
      <c r="G356" s="14">
        <f>IF($AA356="","",INDEX('Per Line'!$E$2:$E$7001,$AA356))</f>
        <v/>
      </c>
      <c r="H356">
        <f>IF($AA356="","",INDEX('Per Line'!$F$2:$F$7001,$AA356)&amp;"")</f>
        <v/>
      </c>
      <c r="I356">
        <f>IF($AA356="","",INDEX('Per Line'!$I$2:$I$7001,$AA356)&amp;"")</f>
        <v/>
      </c>
      <c r="J356">
        <f>IF($AA356="","",INDEX('Per Line'!$H$2:$H$7001,$AA356)&amp;"")</f>
        <v/>
      </c>
      <c r="K356">
        <f>IF($AA356="","",INDEX('Per Line'!$J$2:$J$7001,$AA356)&amp;"")</f>
        <v/>
      </c>
      <c r="L356">
        <f>IF($AA356="","",INDEX('Per Line'!$K$2:$K$7001,$AA356)&amp;"")</f>
        <v/>
      </c>
      <c r="M356">
        <f>IF($AA356="","",INDEX('Per Line'!$L$2:$L$7001,$AA356))</f>
        <v/>
      </c>
      <c r="N356" s="8">
        <f>IF($AA356="","",M356*Y356/100)</f>
        <v/>
      </c>
      <c r="O356">
        <f>IF($AA356="","",INDEX('Per Line'!$U$2:$U$7001,$AA356)&amp;"")</f>
        <v/>
      </c>
      <c r="P356" s="8">
        <f>IF($AA356="","",SUMIFS('Per Line'!$T$2:$T$7001,'Per Line'!$C$2:$C$7001,$A356,'Per Line'!$AL$2:$AL$7001,1))</f>
        <v/>
      </c>
      <c r="Q356">
        <f>IF($AA356="","",Settings!$C$7)</f>
        <v/>
      </c>
      <c r="R356" s="8">
        <f>IF($AA356="","",SUMIFS('Per Line'!$T$2:$T$7001,'Per Line'!$C$2:$C$7001,$A356,'Per Line'!$AK$2:$AK$7001,0,'Per Line'!$AL$2:$AL$7001,0))</f>
        <v/>
      </c>
      <c r="S356" s="8">
        <f>IF($AA356="","",R356*Q356)</f>
        <v/>
      </c>
      <c r="T356">
        <f>IF($AA356="","",Settings!$C$6)</f>
        <v/>
      </c>
      <c r="U356" s="8">
        <f>IF($AA356="","",SUMIFS('Per Line'!$T$2:$T$7001,'Per Line'!$C$2:$C$7001,$A356,'Per Line'!$AK$2:$AK$7001,1,'Per Line'!$AL$2:$AL$7001,0))</f>
        <v/>
      </c>
      <c r="V356" s="8">
        <f>IF($AA356="","",U356*T356)</f>
        <v/>
      </c>
      <c r="W356" s="8">
        <f>IF($AA356="","",V356+S356)</f>
        <v/>
      </c>
      <c r="X356" s="8">
        <f>IF($AA356="","",Y356-W356)</f>
        <v/>
      </c>
      <c r="Y356" s="8">
        <f>IF($AA356="","",R356+U356+P356)</f>
        <v/>
      </c>
      <c r="Z356" s="8">
        <f>IF($AA356="","",Y356-W356-N356)</f>
        <v/>
      </c>
      <c r="AA356" s="16">
        <f>IF(ROWS($AA$2:$AA356)&lt;=MAX('Per Line'!$AJ$2:$AJ$7001),MATCH(ROWS($AA$2:$AA356),'Per Line'!$AJ$2:$AJ$7001,0),"")</f>
        <v/>
      </c>
      <c r="AB356">
        <f>IF($AA356="","",C356&amp;"|"&amp;COUNTIF($C$2:$C356,C356))</f>
        <v/>
      </c>
    </row>
    <row r="357">
      <c r="A357">
        <f>IF($AA357="","",INDEX('Per Line'!$C$2:$C$7001,$AA357)&amp;"")</f>
        <v/>
      </c>
      <c r="B357" s="15" t="n"/>
      <c r="C357">
        <f>IF($AA357="","",IF(COUNTIF($I$2:$I$1301,I357)&lt;=Settings!$C$8,I357,I357&amp;" P"&amp;ROUNDUP(COUNTIF($I$2:$I357,I357)/Settings!$C$8,0)))</f>
        <v/>
      </c>
      <c r="D357">
        <f>IF($AA357="","",INDEX('Per Line'!$A$2:$A$7001,$AA357)&amp;"")</f>
        <v/>
      </c>
      <c r="E357">
        <f>IF($AA357="","",INDEX('Per Line'!$B$2:$B$7001,$AA357)&amp;"")</f>
        <v/>
      </c>
      <c r="F357">
        <f>IF($AA357="","",INDEX('Per Line'!$D$2:$D$7001,$AA357)&amp;"")</f>
        <v/>
      </c>
      <c r="G357" s="14">
        <f>IF($AA357="","",INDEX('Per Line'!$E$2:$E$7001,$AA357))</f>
        <v/>
      </c>
      <c r="H357">
        <f>IF($AA357="","",INDEX('Per Line'!$F$2:$F$7001,$AA357)&amp;"")</f>
        <v/>
      </c>
      <c r="I357">
        <f>IF($AA357="","",INDEX('Per Line'!$I$2:$I$7001,$AA357)&amp;"")</f>
        <v/>
      </c>
      <c r="J357">
        <f>IF($AA357="","",INDEX('Per Line'!$H$2:$H$7001,$AA357)&amp;"")</f>
        <v/>
      </c>
      <c r="K357">
        <f>IF($AA357="","",INDEX('Per Line'!$J$2:$J$7001,$AA357)&amp;"")</f>
        <v/>
      </c>
      <c r="L357">
        <f>IF($AA357="","",INDEX('Per Line'!$K$2:$K$7001,$AA357)&amp;"")</f>
        <v/>
      </c>
      <c r="M357">
        <f>IF($AA357="","",INDEX('Per Line'!$L$2:$L$7001,$AA357))</f>
        <v/>
      </c>
      <c r="N357" s="8">
        <f>IF($AA357="","",M357*Y357/100)</f>
        <v/>
      </c>
      <c r="O357">
        <f>IF($AA357="","",INDEX('Per Line'!$U$2:$U$7001,$AA357)&amp;"")</f>
        <v/>
      </c>
      <c r="P357" s="8">
        <f>IF($AA357="","",SUMIFS('Per Line'!$T$2:$T$7001,'Per Line'!$C$2:$C$7001,$A357,'Per Line'!$AL$2:$AL$7001,1))</f>
        <v/>
      </c>
      <c r="Q357">
        <f>IF($AA357="","",Settings!$C$7)</f>
        <v/>
      </c>
      <c r="R357" s="8">
        <f>IF($AA357="","",SUMIFS('Per Line'!$T$2:$T$7001,'Per Line'!$C$2:$C$7001,$A357,'Per Line'!$AK$2:$AK$7001,0,'Per Line'!$AL$2:$AL$7001,0))</f>
        <v/>
      </c>
      <c r="S357" s="8">
        <f>IF($AA357="","",R357*Q357)</f>
        <v/>
      </c>
      <c r="T357">
        <f>IF($AA357="","",Settings!$C$6)</f>
        <v/>
      </c>
      <c r="U357" s="8">
        <f>IF($AA357="","",SUMIFS('Per Line'!$T$2:$T$7001,'Per Line'!$C$2:$C$7001,$A357,'Per Line'!$AK$2:$AK$7001,1,'Per Line'!$AL$2:$AL$7001,0))</f>
        <v/>
      </c>
      <c r="V357" s="8">
        <f>IF($AA357="","",U357*T357)</f>
        <v/>
      </c>
      <c r="W357" s="8">
        <f>IF($AA357="","",V357+S357)</f>
        <v/>
      </c>
      <c r="X357" s="8">
        <f>IF($AA357="","",Y357-W357)</f>
        <v/>
      </c>
      <c r="Y357" s="8">
        <f>IF($AA357="","",R357+U357+P357)</f>
        <v/>
      </c>
      <c r="Z357" s="8">
        <f>IF($AA357="","",Y357-W357-N357)</f>
        <v/>
      </c>
      <c r="AA357" s="16">
        <f>IF(ROWS($AA$2:$AA357)&lt;=MAX('Per Line'!$AJ$2:$AJ$7001),MATCH(ROWS($AA$2:$AA357),'Per Line'!$AJ$2:$AJ$7001,0),"")</f>
        <v/>
      </c>
      <c r="AB357">
        <f>IF($AA357="","",C357&amp;"|"&amp;COUNTIF($C$2:$C357,C357))</f>
        <v/>
      </c>
    </row>
    <row r="358">
      <c r="A358">
        <f>IF($AA358="","",INDEX('Per Line'!$C$2:$C$7001,$AA358)&amp;"")</f>
        <v/>
      </c>
      <c r="B358" s="15" t="n"/>
      <c r="C358">
        <f>IF($AA358="","",IF(COUNTIF($I$2:$I$1301,I358)&lt;=Settings!$C$8,I358,I358&amp;" P"&amp;ROUNDUP(COUNTIF($I$2:$I358,I358)/Settings!$C$8,0)))</f>
        <v/>
      </c>
      <c r="D358">
        <f>IF($AA358="","",INDEX('Per Line'!$A$2:$A$7001,$AA358)&amp;"")</f>
        <v/>
      </c>
      <c r="E358">
        <f>IF($AA358="","",INDEX('Per Line'!$B$2:$B$7001,$AA358)&amp;"")</f>
        <v/>
      </c>
      <c r="F358">
        <f>IF($AA358="","",INDEX('Per Line'!$D$2:$D$7001,$AA358)&amp;"")</f>
        <v/>
      </c>
      <c r="G358" s="14">
        <f>IF($AA358="","",INDEX('Per Line'!$E$2:$E$7001,$AA358))</f>
        <v/>
      </c>
      <c r="H358">
        <f>IF($AA358="","",INDEX('Per Line'!$F$2:$F$7001,$AA358)&amp;"")</f>
        <v/>
      </c>
      <c r="I358">
        <f>IF($AA358="","",INDEX('Per Line'!$I$2:$I$7001,$AA358)&amp;"")</f>
        <v/>
      </c>
      <c r="J358">
        <f>IF($AA358="","",INDEX('Per Line'!$H$2:$H$7001,$AA358)&amp;"")</f>
        <v/>
      </c>
      <c r="K358">
        <f>IF($AA358="","",INDEX('Per Line'!$J$2:$J$7001,$AA358)&amp;"")</f>
        <v/>
      </c>
      <c r="L358">
        <f>IF($AA358="","",INDEX('Per Line'!$K$2:$K$7001,$AA358)&amp;"")</f>
        <v/>
      </c>
      <c r="M358">
        <f>IF($AA358="","",INDEX('Per Line'!$L$2:$L$7001,$AA358))</f>
        <v/>
      </c>
      <c r="N358" s="8">
        <f>IF($AA358="","",M358*Y358/100)</f>
        <v/>
      </c>
      <c r="O358">
        <f>IF($AA358="","",INDEX('Per Line'!$U$2:$U$7001,$AA358)&amp;"")</f>
        <v/>
      </c>
      <c r="P358" s="8">
        <f>IF($AA358="","",SUMIFS('Per Line'!$T$2:$T$7001,'Per Line'!$C$2:$C$7001,$A358,'Per Line'!$AL$2:$AL$7001,1))</f>
        <v/>
      </c>
      <c r="Q358">
        <f>IF($AA358="","",Settings!$C$7)</f>
        <v/>
      </c>
      <c r="R358" s="8">
        <f>IF($AA358="","",SUMIFS('Per Line'!$T$2:$T$7001,'Per Line'!$C$2:$C$7001,$A358,'Per Line'!$AK$2:$AK$7001,0,'Per Line'!$AL$2:$AL$7001,0))</f>
        <v/>
      </c>
      <c r="S358" s="8">
        <f>IF($AA358="","",R358*Q358)</f>
        <v/>
      </c>
      <c r="T358">
        <f>IF($AA358="","",Settings!$C$6)</f>
        <v/>
      </c>
      <c r="U358" s="8">
        <f>IF($AA358="","",SUMIFS('Per Line'!$T$2:$T$7001,'Per Line'!$C$2:$C$7001,$A358,'Per Line'!$AK$2:$AK$7001,1,'Per Line'!$AL$2:$AL$7001,0))</f>
        <v/>
      </c>
      <c r="V358" s="8">
        <f>IF($AA358="","",U358*T358)</f>
        <v/>
      </c>
      <c r="W358" s="8">
        <f>IF($AA358="","",V358+S358)</f>
        <v/>
      </c>
      <c r="X358" s="8">
        <f>IF($AA358="","",Y358-W358)</f>
        <v/>
      </c>
      <c r="Y358" s="8">
        <f>IF($AA358="","",R358+U358+P358)</f>
        <v/>
      </c>
      <c r="Z358" s="8">
        <f>IF($AA358="","",Y358-W358-N358)</f>
        <v/>
      </c>
      <c r="AA358" s="16">
        <f>IF(ROWS($AA$2:$AA358)&lt;=MAX('Per Line'!$AJ$2:$AJ$7001),MATCH(ROWS($AA$2:$AA358),'Per Line'!$AJ$2:$AJ$7001,0),"")</f>
        <v/>
      </c>
      <c r="AB358">
        <f>IF($AA358="","",C358&amp;"|"&amp;COUNTIF($C$2:$C358,C358))</f>
        <v/>
      </c>
    </row>
    <row r="359">
      <c r="A359">
        <f>IF($AA359="","",INDEX('Per Line'!$C$2:$C$7001,$AA359)&amp;"")</f>
        <v/>
      </c>
      <c r="B359" s="15" t="n"/>
      <c r="C359">
        <f>IF($AA359="","",IF(COUNTIF($I$2:$I$1301,I359)&lt;=Settings!$C$8,I359,I359&amp;" P"&amp;ROUNDUP(COUNTIF($I$2:$I359,I359)/Settings!$C$8,0)))</f>
        <v/>
      </c>
      <c r="D359">
        <f>IF($AA359="","",INDEX('Per Line'!$A$2:$A$7001,$AA359)&amp;"")</f>
        <v/>
      </c>
      <c r="E359">
        <f>IF($AA359="","",INDEX('Per Line'!$B$2:$B$7001,$AA359)&amp;"")</f>
        <v/>
      </c>
      <c r="F359">
        <f>IF($AA359="","",INDEX('Per Line'!$D$2:$D$7001,$AA359)&amp;"")</f>
        <v/>
      </c>
      <c r="G359" s="14">
        <f>IF($AA359="","",INDEX('Per Line'!$E$2:$E$7001,$AA359))</f>
        <v/>
      </c>
      <c r="H359">
        <f>IF($AA359="","",INDEX('Per Line'!$F$2:$F$7001,$AA359)&amp;"")</f>
        <v/>
      </c>
      <c r="I359">
        <f>IF($AA359="","",INDEX('Per Line'!$I$2:$I$7001,$AA359)&amp;"")</f>
        <v/>
      </c>
      <c r="J359">
        <f>IF($AA359="","",INDEX('Per Line'!$H$2:$H$7001,$AA359)&amp;"")</f>
        <v/>
      </c>
      <c r="K359">
        <f>IF($AA359="","",INDEX('Per Line'!$J$2:$J$7001,$AA359)&amp;"")</f>
        <v/>
      </c>
      <c r="L359">
        <f>IF($AA359="","",INDEX('Per Line'!$K$2:$K$7001,$AA359)&amp;"")</f>
        <v/>
      </c>
      <c r="M359">
        <f>IF($AA359="","",INDEX('Per Line'!$L$2:$L$7001,$AA359))</f>
        <v/>
      </c>
      <c r="N359" s="8">
        <f>IF($AA359="","",M359*Y359/100)</f>
        <v/>
      </c>
      <c r="O359">
        <f>IF($AA359="","",INDEX('Per Line'!$U$2:$U$7001,$AA359)&amp;"")</f>
        <v/>
      </c>
      <c r="P359" s="8">
        <f>IF($AA359="","",SUMIFS('Per Line'!$T$2:$T$7001,'Per Line'!$C$2:$C$7001,$A359,'Per Line'!$AL$2:$AL$7001,1))</f>
        <v/>
      </c>
      <c r="Q359">
        <f>IF($AA359="","",Settings!$C$7)</f>
        <v/>
      </c>
      <c r="R359" s="8">
        <f>IF($AA359="","",SUMIFS('Per Line'!$T$2:$T$7001,'Per Line'!$C$2:$C$7001,$A359,'Per Line'!$AK$2:$AK$7001,0,'Per Line'!$AL$2:$AL$7001,0))</f>
        <v/>
      </c>
      <c r="S359" s="8">
        <f>IF($AA359="","",R359*Q359)</f>
        <v/>
      </c>
      <c r="T359">
        <f>IF($AA359="","",Settings!$C$6)</f>
        <v/>
      </c>
      <c r="U359" s="8">
        <f>IF($AA359="","",SUMIFS('Per Line'!$T$2:$T$7001,'Per Line'!$C$2:$C$7001,$A359,'Per Line'!$AK$2:$AK$7001,1,'Per Line'!$AL$2:$AL$7001,0))</f>
        <v/>
      </c>
      <c r="V359" s="8">
        <f>IF($AA359="","",U359*T359)</f>
        <v/>
      </c>
      <c r="W359" s="8">
        <f>IF($AA359="","",V359+S359)</f>
        <v/>
      </c>
      <c r="X359" s="8">
        <f>IF($AA359="","",Y359-W359)</f>
        <v/>
      </c>
      <c r="Y359" s="8">
        <f>IF($AA359="","",R359+U359+P359)</f>
        <v/>
      </c>
      <c r="Z359" s="8">
        <f>IF($AA359="","",Y359-W359-N359)</f>
        <v/>
      </c>
      <c r="AA359" s="16">
        <f>IF(ROWS($AA$2:$AA359)&lt;=MAX('Per Line'!$AJ$2:$AJ$7001),MATCH(ROWS($AA$2:$AA359),'Per Line'!$AJ$2:$AJ$7001,0),"")</f>
        <v/>
      </c>
      <c r="AB359">
        <f>IF($AA359="","",C359&amp;"|"&amp;COUNTIF($C$2:$C359,C359))</f>
        <v/>
      </c>
    </row>
    <row r="360">
      <c r="A360">
        <f>IF($AA360="","",INDEX('Per Line'!$C$2:$C$7001,$AA360)&amp;"")</f>
        <v/>
      </c>
      <c r="B360" s="15" t="n"/>
      <c r="C360">
        <f>IF($AA360="","",IF(COUNTIF($I$2:$I$1301,I360)&lt;=Settings!$C$8,I360,I360&amp;" P"&amp;ROUNDUP(COUNTIF($I$2:$I360,I360)/Settings!$C$8,0)))</f>
        <v/>
      </c>
      <c r="D360">
        <f>IF($AA360="","",INDEX('Per Line'!$A$2:$A$7001,$AA360)&amp;"")</f>
        <v/>
      </c>
      <c r="E360">
        <f>IF($AA360="","",INDEX('Per Line'!$B$2:$B$7001,$AA360)&amp;"")</f>
        <v/>
      </c>
      <c r="F360">
        <f>IF($AA360="","",INDEX('Per Line'!$D$2:$D$7001,$AA360)&amp;"")</f>
        <v/>
      </c>
      <c r="G360" s="14">
        <f>IF($AA360="","",INDEX('Per Line'!$E$2:$E$7001,$AA360))</f>
        <v/>
      </c>
      <c r="H360">
        <f>IF($AA360="","",INDEX('Per Line'!$F$2:$F$7001,$AA360)&amp;"")</f>
        <v/>
      </c>
      <c r="I360">
        <f>IF($AA360="","",INDEX('Per Line'!$I$2:$I$7001,$AA360)&amp;"")</f>
        <v/>
      </c>
      <c r="J360">
        <f>IF($AA360="","",INDEX('Per Line'!$H$2:$H$7001,$AA360)&amp;"")</f>
        <v/>
      </c>
      <c r="K360">
        <f>IF($AA360="","",INDEX('Per Line'!$J$2:$J$7001,$AA360)&amp;"")</f>
        <v/>
      </c>
      <c r="L360">
        <f>IF($AA360="","",INDEX('Per Line'!$K$2:$K$7001,$AA360)&amp;"")</f>
        <v/>
      </c>
      <c r="M360">
        <f>IF($AA360="","",INDEX('Per Line'!$L$2:$L$7001,$AA360))</f>
        <v/>
      </c>
      <c r="N360" s="8">
        <f>IF($AA360="","",M360*Y360/100)</f>
        <v/>
      </c>
      <c r="O360">
        <f>IF($AA360="","",INDEX('Per Line'!$U$2:$U$7001,$AA360)&amp;"")</f>
        <v/>
      </c>
      <c r="P360" s="8">
        <f>IF($AA360="","",SUMIFS('Per Line'!$T$2:$T$7001,'Per Line'!$C$2:$C$7001,$A360,'Per Line'!$AL$2:$AL$7001,1))</f>
        <v/>
      </c>
      <c r="Q360">
        <f>IF($AA360="","",Settings!$C$7)</f>
        <v/>
      </c>
      <c r="R360" s="8">
        <f>IF($AA360="","",SUMIFS('Per Line'!$T$2:$T$7001,'Per Line'!$C$2:$C$7001,$A360,'Per Line'!$AK$2:$AK$7001,0,'Per Line'!$AL$2:$AL$7001,0))</f>
        <v/>
      </c>
      <c r="S360" s="8">
        <f>IF($AA360="","",R360*Q360)</f>
        <v/>
      </c>
      <c r="T360">
        <f>IF($AA360="","",Settings!$C$6)</f>
        <v/>
      </c>
      <c r="U360" s="8">
        <f>IF($AA360="","",SUMIFS('Per Line'!$T$2:$T$7001,'Per Line'!$C$2:$C$7001,$A360,'Per Line'!$AK$2:$AK$7001,1,'Per Line'!$AL$2:$AL$7001,0))</f>
        <v/>
      </c>
      <c r="V360" s="8">
        <f>IF($AA360="","",U360*T360)</f>
        <v/>
      </c>
      <c r="W360" s="8">
        <f>IF($AA360="","",V360+S360)</f>
        <v/>
      </c>
      <c r="X360" s="8">
        <f>IF($AA360="","",Y360-W360)</f>
        <v/>
      </c>
      <c r="Y360" s="8">
        <f>IF($AA360="","",R360+U360+P360)</f>
        <v/>
      </c>
      <c r="Z360" s="8">
        <f>IF($AA360="","",Y360-W360-N360)</f>
        <v/>
      </c>
      <c r="AA360" s="16">
        <f>IF(ROWS($AA$2:$AA360)&lt;=MAX('Per Line'!$AJ$2:$AJ$7001),MATCH(ROWS($AA$2:$AA360),'Per Line'!$AJ$2:$AJ$7001,0),"")</f>
        <v/>
      </c>
      <c r="AB360">
        <f>IF($AA360="","",C360&amp;"|"&amp;COUNTIF($C$2:$C360,C360))</f>
        <v/>
      </c>
    </row>
    <row r="361">
      <c r="A361">
        <f>IF($AA361="","",INDEX('Per Line'!$C$2:$C$7001,$AA361)&amp;"")</f>
        <v/>
      </c>
      <c r="B361" s="15" t="n"/>
      <c r="C361">
        <f>IF($AA361="","",IF(COUNTIF($I$2:$I$1301,I361)&lt;=Settings!$C$8,I361,I361&amp;" P"&amp;ROUNDUP(COUNTIF($I$2:$I361,I361)/Settings!$C$8,0)))</f>
        <v/>
      </c>
      <c r="D361">
        <f>IF($AA361="","",INDEX('Per Line'!$A$2:$A$7001,$AA361)&amp;"")</f>
        <v/>
      </c>
      <c r="E361">
        <f>IF($AA361="","",INDEX('Per Line'!$B$2:$B$7001,$AA361)&amp;"")</f>
        <v/>
      </c>
      <c r="F361">
        <f>IF($AA361="","",INDEX('Per Line'!$D$2:$D$7001,$AA361)&amp;"")</f>
        <v/>
      </c>
      <c r="G361" s="14">
        <f>IF($AA361="","",INDEX('Per Line'!$E$2:$E$7001,$AA361))</f>
        <v/>
      </c>
      <c r="H361">
        <f>IF($AA361="","",INDEX('Per Line'!$F$2:$F$7001,$AA361)&amp;"")</f>
        <v/>
      </c>
      <c r="I361">
        <f>IF($AA361="","",INDEX('Per Line'!$I$2:$I$7001,$AA361)&amp;"")</f>
        <v/>
      </c>
      <c r="J361">
        <f>IF($AA361="","",INDEX('Per Line'!$H$2:$H$7001,$AA361)&amp;"")</f>
        <v/>
      </c>
      <c r="K361">
        <f>IF($AA361="","",INDEX('Per Line'!$J$2:$J$7001,$AA361)&amp;"")</f>
        <v/>
      </c>
      <c r="L361">
        <f>IF($AA361="","",INDEX('Per Line'!$K$2:$K$7001,$AA361)&amp;"")</f>
        <v/>
      </c>
      <c r="M361">
        <f>IF($AA361="","",INDEX('Per Line'!$L$2:$L$7001,$AA361))</f>
        <v/>
      </c>
      <c r="N361" s="8">
        <f>IF($AA361="","",M361*Y361/100)</f>
        <v/>
      </c>
      <c r="O361">
        <f>IF($AA361="","",INDEX('Per Line'!$U$2:$U$7001,$AA361)&amp;"")</f>
        <v/>
      </c>
      <c r="P361" s="8">
        <f>IF($AA361="","",SUMIFS('Per Line'!$T$2:$T$7001,'Per Line'!$C$2:$C$7001,$A361,'Per Line'!$AL$2:$AL$7001,1))</f>
        <v/>
      </c>
      <c r="Q361">
        <f>IF($AA361="","",Settings!$C$7)</f>
        <v/>
      </c>
      <c r="R361" s="8">
        <f>IF($AA361="","",SUMIFS('Per Line'!$T$2:$T$7001,'Per Line'!$C$2:$C$7001,$A361,'Per Line'!$AK$2:$AK$7001,0,'Per Line'!$AL$2:$AL$7001,0))</f>
        <v/>
      </c>
      <c r="S361" s="8">
        <f>IF($AA361="","",R361*Q361)</f>
        <v/>
      </c>
      <c r="T361">
        <f>IF($AA361="","",Settings!$C$6)</f>
        <v/>
      </c>
      <c r="U361" s="8">
        <f>IF($AA361="","",SUMIFS('Per Line'!$T$2:$T$7001,'Per Line'!$C$2:$C$7001,$A361,'Per Line'!$AK$2:$AK$7001,1,'Per Line'!$AL$2:$AL$7001,0))</f>
        <v/>
      </c>
      <c r="V361" s="8">
        <f>IF($AA361="","",U361*T361)</f>
        <v/>
      </c>
      <c r="W361" s="8">
        <f>IF($AA361="","",V361+S361)</f>
        <v/>
      </c>
      <c r="X361" s="8">
        <f>IF($AA361="","",Y361-W361)</f>
        <v/>
      </c>
      <c r="Y361" s="8">
        <f>IF($AA361="","",R361+U361+P361)</f>
        <v/>
      </c>
      <c r="Z361" s="8">
        <f>IF($AA361="","",Y361-W361-N361)</f>
        <v/>
      </c>
      <c r="AA361" s="16">
        <f>IF(ROWS($AA$2:$AA361)&lt;=MAX('Per Line'!$AJ$2:$AJ$7001),MATCH(ROWS($AA$2:$AA361),'Per Line'!$AJ$2:$AJ$7001,0),"")</f>
        <v/>
      </c>
      <c r="AB361">
        <f>IF($AA361="","",C361&amp;"|"&amp;COUNTIF($C$2:$C361,C361))</f>
        <v/>
      </c>
    </row>
    <row r="362">
      <c r="A362">
        <f>IF($AA362="","",INDEX('Per Line'!$C$2:$C$7001,$AA362)&amp;"")</f>
        <v/>
      </c>
      <c r="B362" s="15" t="n"/>
      <c r="C362">
        <f>IF($AA362="","",IF(COUNTIF($I$2:$I$1301,I362)&lt;=Settings!$C$8,I362,I362&amp;" P"&amp;ROUNDUP(COUNTIF($I$2:$I362,I362)/Settings!$C$8,0)))</f>
        <v/>
      </c>
      <c r="D362">
        <f>IF($AA362="","",INDEX('Per Line'!$A$2:$A$7001,$AA362)&amp;"")</f>
        <v/>
      </c>
      <c r="E362">
        <f>IF($AA362="","",INDEX('Per Line'!$B$2:$B$7001,$AA362)&amp;"")</f>
        <v/>
      </c>
      <c r="F362">
        <f>IF($AA362="","",INDEX('Per Line'!$D$2:$D$7001,$AA362)&amp;"")</f>
        <v/>
      </c>
      <c r="G362" s="14">
        <f>IF($AA362="","",INDEX('Per Line'!$E$2:$E$7001,$AA362))</f>
        <v/>
      </c>
      <c r="H362">
        <f>IF($AA362="","",INDEX('Per Line'!$F$2:$F$7001,$AA362)&amp;"")</f>
        <v/>
      </c>
      <c r="I362">
        <f>IF($AA362="","",INDEX('Per Line'!$I$2:$I$7001,$AA362)&amp;"")</f>
        <v/>
      </c>
      <c r="J362">
        <f>IF($AA362="","",INDEX('Per Line'!$H$2:$H$7001,$AA362)&amp;"")</f>
        <v/>
      </c>
      <c r="K362">
        <f>IF($AA362="","",INDEX('Per Line'!$J$2:$J$7001,$AA362)&amp;"")</f>
        <v/>
      </c>
      <c r="L362">
        <f>IF($AA362="","",INDEX('Per Line'!$K$2:$K$7001,$AA362)&amp;"")</f>
        <v/>
      </c>
      <c r="M362">
        <f>IF($AA362="","",INDEX('Per Line'!$L$2:$L$7001,$AA362))</f>
        <v/>
      </c>
      <c r="N362" s="8">
        <f>IF($AA362="","",M362*Y362/100)</f>
        <v/>
      </c>
      <c r="O362">
        <f>IF($AA362="","",INDEX('Per Line'!$U$2:$U$7001,$AA362)&amp;"")</f>
        <v/>
      </c>
      <c r="P362" s="8">
        <f>IF($AA362="","",SUMIFS('Per Line'!$T$2:$T$7001,'Per Line'!$C$2:$C$7001,$A362,'Per Line'!$AL$2:$AL$7001,1))</f>
        <v/>
      </c>
      <c r="Q362">
        <f>IF($AA362="","",Settings!$C$7)</f>
        <v/>
      </c>
      <c r="R362" s="8">
        <f>IF($AA362="","",SUMIFS('Per Line'!$T$2:$T$7001,'Per Line'!$C$2:$C$7001,$A362,'Per Line'!$AK$2:$AK$7001,0,'Per Line'!$AL$2:$AL$7001,0))</f>
        <v/>
      </c>
      <c r="S362" s="8">
        <f>IF($AA362="","",R362*Q362)</f>
        <v/>
      </c>
      <c r="T362">
        <f>IF($AA362="","",Settings!$C$6)</f>
        <v/>
      </c>
      <c r="U362" s="8">
        <f>IF($AA362="","",SUMIFS('Per Line'!$T$2:$T$7001,'Per Line'!$C$2:$C$7001,$A362,'Per Line'!$AK$2:$AK$7001,1,'Per Line'!$AL$2:$AL$7001,0))</f>
        <v/>
      </c>
      <c r="V362" s="8">
        <f>IF($AA362="","",U362*T362)</f>
        <v/>
      </c>
      <c r="W362" s="8">
        <f>IF($AA362="","",V362+S362)</f>
        <v/>
      </c>
      <c r="X362" s="8">
        <f>IF($AA362="","",Y362-W362)</f>
        <v/>
      </c>
      <c r="Y362" s="8">
        <f>IF($AA362="","",R362+U362+P362)</f>
        <v/>
      </c>
      <c r="Z362" s="8">
        <f>IF($AA362="","",Y362-W362-N362)</f>
        <v/>
      </c>
      <c r="AA362" s="16">
        <f>IF(ROWS($AA$2:$AA362)&lt;=MAX('Per Line'!$AJ$2:$AJ$7001),MATCH(ROWS($AA$2:$AA362),'Per Line'!$AJ$2:$AJ$7001,0),"")</f>
        <v/>
      </c>
      <c r="AB362">
        <f>IF($AA362="","",C362&amp;"|"&amp;COUNTIF($C$2:$C362,C362))</f>
        <v/>
      </c>
    </row>
    <row r="363">
      <c r="A363">
        <f>IF($AA363="","",INDEX('Per Line'!$C$2:$C$7001,$AA363)&amp;"")</f>
        <v/>
      </c>
      <c r="B363" s="15" t="n"/>
      <c r="C363">
        <f>IF($AA363="","",IF(COUNTIF($I$2:$I$1301,I363)&lt;=Settings!$C$8,I363,I363&amp;" P"&amp;ROUNDUP(COUNTIF($I$2:$I363,I363)/Settings!$C$8,0)))</f>
        <v/>
      </c>
      <c r="D363">
        <f>IF($AA363="","",INDEX('Per Line'!$A$2:$A$7001,$AA363)&amp;"")</f>
        <v/>
      </c>
      <c r="E363">
        <f>IF($AA363="","",INDEX('Per Line'!$B$2:$B$7001,$AA363)&amp;"")</f>
        <v/>
      </c>
      <c r="F363">
        <f>IF($AA363="","",INDEX('Per Line'!$D$2:$D$7001,$AA363)&amp;"")</f>
        <v/>
      </c>
      <c r="G363" s="14">
        <f>IF($AA363="","",INDEX('Per Line'!$E$2:$E$7001,$AA363))</f>
        <v/>
      </c>
      <c r="H363">
        <f>IF($AA363="","",INDEX('Per Line'!$F$2:$F$7001,$AA363)&amp;"")</f>
        <v/>
      </c>
      <c r="I363">
        <f>IF($AA363="","",INDEX('Per Line'!$I$2:$I$7001,$AA363)&amp;"")</f>
        <v/>
      </c>
      <c r="J363">
        <f>IF($AA363="","",INDEX('Per Line'!$H$2:$H$7001,$AA363)&amp;"")</f>
        <v/>
      </c>
      <c r="K363">
        <f>IF($AA363="","",INDEX('Per Line'!$J$2:$J$7001,$AA363)&amp;"")</f>
        <v/>
      </c>
      <c r="L363">
        <f>IF($AA363="","",INDEX('Per Line'!$K$2:$K$7001,$AA363)&amp;"")</f>
        <v/>
      </c>
      <c r="M363">
        <f>IF($AA363="","",INDEX('Per Line'!$L$2:$L$7001,$AA363))</f>
        <v/>
      </c>
      <c r="N363" s="8">
        <f>IF($AA363="","",M363*Y363/100)</f>
        <v/>
      </c>
      <c r="O363">
        <f>IF($AA363="","",INDEX('Per Line'!$U$2:$U$7001,$AA363)&amp;"")</f>
        <v/>
      </c>
      <c r="P363" s="8">
        <f>IF($AA363="","",SUMIFS('Per Line'!$T$2:$T$7001,'Per Line'!$C$2:$C$7001,$A363,'Per Line'!$AL$2:$AL$7001,1))</f>
        <v/>
      </c>
      <c r="Q363">
        <f>IF($AA363="","",Settings!$C$7)</f>
        <v/>
      </c>
      <c r="R363" s="8">
        <f>IF($AA363="","",SUMIFS('Per Line'!$T$2:$T$7001,'Per Line'!$C$2:$C$7001,$A363,'Per Line'!$AK$2:$AK$7001,0,'Per Line'!$AL$2:$AL$7001,0))</f>
        <v/>
      </c>
      <c r="S363" s="8">
        <f>IF($AA363="","",R363*Q363)</f>
        <v/>
      </c>
      <c r="T363">
        <f>IF($AA363="","",Settings!$C$6)</f>
        <v/>
      </c>
      <c r="U363" s="8">
        <f>IF($AA363="","",SUMIFS('Per Line'!$T$2:$T$7001,'Per Line'!$C$2:$C$7001,$A363,'Per Line'!$AK$2:$AK$7001,1,'Per Line'!$AL$2:$AL$7001,0))</f>
        <v/>
      </c>
      <c r="V363" s="8">
        <f>IF($AA363="","",U363*T363)</f>
        <v/>
      </c>
      <c r="W363" s="8">
        <f>IF($AA363="","",V363+S363)</f>
        <v/>
      </c>
      <c r="X363" s="8">
        <f>IF($AA363="","",Y363-W363)</f>
        <v/>
      </c>
      <c r="Y363" s="8">
        <f>IF($AA363="","",R363+U363+P363)</f>
        <v/>
      </c>
      <c r="Z363" s="8">
        <f>IF($AA363="","",Y363-W363-N363)</f>
        <v/>
      </c>
      <c r="AA363" s="16">
        <f>IF(ROWS($AA$2:$AA363)&lt;=MAX('Per Line'!$AJ$2:$AJ$7001),MATCH(ROWS($AA$2:$AA363),'Per Line'!$AJ$2:$AJ$7001,0),"")</f>
        <v/>
      </c>
      <c r="AB363">
        <f>IF($AA363="","",C363&amp;"|"&amp;COUNTIF($C$2:$C363,C363))</f>
        <v/>
      </c>
    </row>
    <row r="364">
      <c r="A364">
        <f>IF($AA364="","",INDEX('Per Line'!$C$2:$C$7001,$AA364)&amp;"")</f>
        <v/>
      </c>
      <c r="B364" s="15" t="n"/>
      <c r="C364">
        <f>IF($AA364="","",IF(COUNTIF($I$2:$I$1301,I364)&lt;=Settings!$C$8,I364,I364&amp;" P"&amp;ROUNDUP(COUNTIF($I$2:$I364,I364)/Settings!$C$8,0)))</f>
        <v/>
      </c>
      <c r="D364">
        <f>IF($AA364="","",INDEX('Per Line'!$A$2:$A$7001,$AA364)&amp;"")</f>
        <v/>
      </c>
      <c r="E364">
        <f>IF($AA364="","",INDEX('Per Line'!$B$2:$B$7001,$AA364)&amp;"")</f>
        <v/>
      </c>
      <c r="F364">
        <f>IF($AA364="","",INDEX('Per Line'!$D$2:$D$7001,$AA364)&amp;"")</f>
        <v/>
      </c>
      <c r="G364" s="14">
        <f>IF($AA364="","",INDEX('Per Line'!$E$2:$E$7001,$AA364))</f>
        <v/>
      </c>
      <c r="H364">
        <f>IF($AA364="","",INDEX('Per Line'!$F$2:$F$7001,$AA364)&amp;"")</f>
        <v/>
      </c>
      <c r="I364">
        <f>IF($AA364="","",INDEX('Per Line'!$I$2:$I$7001,$AA364)&amp;"")</f>
        <v/>
      </c>
      <c r="J364">
        <f>IF($AA364="","",INDEX('Per Line'!$H$2:$H$7001,$AA364)&amp;"")</f>
        <v/>
      </c>
      <c r="K364">
        <f>IF($AA364="","",INDEX('Per Line'!$J$2:$J$7001,$AA364)&amp;"")</f>
        <v/>
      </c>
      <c r="L364">
        <f>IF($AA364="","",INDEX('Per Line'!$K$2:$K$7001,$AA364)&amp;"")</f>
        <v/>
      </c>
      <c r="M364">
        <f>IF($AA364="","",INDEX('Per Line'!$L$2:$L$7001,$AA364))</f>
        <v/>
      </c>
      <c r="N364" s="8">
        <f>IF($AA364="","",M364*Y364/100)</f>
        <v/>
      </c>
      <c r="O364">
        <f>IF($AA364="","",INDEX('Per Line'!$U$2:$U$7001,$AA364)&amp;"")</f>
        <v/>
      </c>
      <c r="P364" s="8">
        <f>IF($AA364="","",SUMIFS('Per Line'!$T$2:$T$7001,'Per Line'!$C$2:$C$7001,$A364,'Per Line'!$AL$2:$AL$7001,1))</f>
        <v/>
      </c>
      <c r="Q364">
        <f>IF($AA364="","",Settings!$C$7)</f>
        <v/>
      </c>
      <c r="R364" s="8">
        <f>IF($AA364="","",SUMIFS('Per Line'!$T$2:$T$7001,'Per Line'!$C$2:$C$7001,$A364,'Per Line'!$AK$2:$AK$7001,0,'Per Line'!$AL$2:$AL$7001,0))</f>
        <v/>
      </c>
      <c r="S364" s="8">
        <f>IF($AA364="","",R364*Q364)</f>
        <v/>
      </c>
      <c r="T364">
        <f>IF($AA364="","",Settings!$C$6)</f>
        <v/>
      </c>
      <c r="U364" s="8">
        <f>IF($AA364="","",SUMIFS('Per Line'!$T$2:$T$7001,'Per Line'!$C$2:$C$7001,$A364,'Per Line'!$AK$2:$AK$7001,1,'Per Line'!$AL$2:$AL$7001,0))</f>
        <v/>
      </c>
      <c r="V364" s="8">
        <f>IF($AA364="","",U364*T364)</f>
        <v/>
      </c>
      <c r="W364" s="8">
        <f>IF($AA364="","",V364+S364)</f>
        <v/>
      </c>
      <c r="X364" s="8">
        <f>IF($AA364="","",Y364-W364)</f>
        <v/>
      </c>
      <c r="Y364" s="8">
        <f>IF($AA364="","",R364+U364+P364)</f>
        <v/>
      </c>
      <c r="Z364" s="8">
        <f>IF($AA364="","",Y364-W364-N364)</f>
        <v/>
      </c>
      <c r="AA364" s="16">
        <f>IF(ROWS($AA$2:$AA364)&lt;=MAX('Per Line'!$AJ$2:$AJ$7001),MATCH(ROWS($AA$2:$AA364),'Per Line'!$AJ$2:$AJ$7001,0),"")</f>
        <v/>
      </c>
      <c r="AB364">
        <f>IF($AA364="","",C364&amp;"|"&amp;COUNTIF($C$2:$C364,C364))</f>
        <v/>
      </c>
    </row>
    <row r="365">
      <c r="A365">
        <f>IF($AA365="","",INDEX('Per Line'!$C$2:$C$7001,$AA365)&amp;"")</f>
        <v/>
      </c>
      <c r="B365" s="15" t="n"/>
      <c r="C365">
        <f>IF($AA365="","",IF(COUNTIF($I$2:$I$1301,I365)&lt;=Settings!$C$8,I365,I365&amp;" P"&amp;ROUNDUP(COUNTIF($I$2:$I365,I365)/Settings!$C$8,0)))</f>
        <v/>
      </c>
      <c r="D365">
        <f>IF($AA365="","",INDEX('Per Line'!$A$2:$A$7001,$AA365)&amp;"")</f>
        <v/>
      </c>
      <c r="E365">
        <f>IF($AA365="","",INDEX('Per Line'!$B$2:$B$7001,$AA365)&amp;"")</f>
        <v/>
      </c>
      <c r="F365">
        <f>IF($AA365="","",INDEX('Per Line'!$D$2:$D$7001,$AA365)&amp;"")</f>
        <v/>
      </c>
      <c r="G365" s="14">
        <f>IF($AA365="","",INDEX('Per Line'!$E$2:$E$7001,$AA365))</f>
        <v/>
      </c>
      <c r="H365">
        <f>IF($AA365="","",INDEX('Per Line'!$F$2:$F$7001,$AA365)&amp;"")</f>
        <v/>
      </c>
      <c r="I365">
        <f>IF($AA365="","",INDEX('Per Line'!$I$2:$I$7001,$AA365)&amp;"")</f>
        <v/>
      </c>
      <c r="J365">
        <f>IF($AA365="","",INDEX('Per Line'!$H$2:$H$7001,$AA365)&amp;"")</f>
        <v/>
      </c>
      <c r="K365">
        <f>IF($AA365="","",INDEX('Per Line'!$J$2:$J$7001,$AA365)&amp;"")</f>
        <v/>
      </c>
      <c r="L365">
        <f>IF($AA365="","",INDEX('Per Line'!$K$2:$K$7001,$AA365)&amp;"")</f>
        <v/>
      </c>
      <c r="M365">
        <f>IF($AA365="","",INDEX('Per Line'!$L$2:$L$7001,$AA365))</f>
        <v/>
      </c>
      <c r="N365" s="8">
        <f>IF($AA365="","",M365*Y365/100)</f>
        <v/>
      </c>
      <c r="O365">
        <f>IF($AA365="","",INDEX('Per Line'!$U$2:$U$7001,$AA365)&amp;"")</f>
        <v/>
      </c>
      <c r="P365" s="8">
        <f>IF($AA365="","",SUMIFS('Per Line'!$T$2:$T$7001,'Per Line'!$C$2:$C$7001,$A365,'Per Line'!$AL$2:$AL$7001,1))</f>
        <v/>
      </c>
      <c r="Q365">
        <f>IF($AA365="","",Settings!$C$7)</f>
        <v/>
      </c>
      <c r="R365" s="8">
        <f>IF($AA365="","",SUMIFS('Per Line'!$T$2:$T$7001,'Per Line'!$C$2:$C$7001,$A365,'Per Line'!$AK$2:$AK$7001,0,'Per Line'!$AL$2:$AL$7001,0))</f>
        <v/>
      </c>
      <c r="S365" s="8">
        <f>IF($AA365="","",R365*Q365)</f>
        <v/>
      </c>
      <c r="T365">
        <f>IF($AA365="","",Settings!$C$6)</f>
        <v/>
      </c>
      <c r="U365" s="8">
        <f>IF($AA365="","",SUMIFS('Per Line'!$T$2:$T$7001,'Per Line'!$C$2:$C$7001,$A365,'Per Line'!$AK$2:$AK$7001,1,'Per Line'!$AL$2:$AL$7001,0))</f>
        <v/>
      </c>
      <c r="V365" s="8">
        <f>IF($AA365="","",U365*T365)</f>
        <v/>
      </c>
      <c r="W365" s="8">
        <f>IF($AA365="","",V365+S365)</f>
        <v/>
      </c>
      <c r="X365" s="8">
        <f>IF($AA365="","",Y365-W365)</f>
        <v/>
      </c>
      <c r="Y365" s="8">
        <f>IF($AA365="","",R365+U365+P365)</f>
        <v/>
      </c>
      <c r="Z365" s="8">
        <f>IF($AA365="","",Y365-W365-N365)</f>
        <v/>
      </c>
      <c r="AA365" s="16">
        <f>IF(ROWS($AA$2:$AA365)&lt;=MAX('Per Line'!$AJ$2:$AJ$7001),MATCH(ROWS($AA$2:$AA365),'Per Line'!$AJ$2:$AJ$7001,0),"")</f>
        <v/>
      </c>
      <c r="AB365">
        <f>IF($AA365="","",C365&amp;"|"&amp;COUNTIF($C$2:$C365,C365))</f>
        <v/>
      </c>
    </row>
    <row r="366">
      <c r="A366">
        <f>IF($AA366="","",INDEX('Per Line'!$C$2:$C$7001,$AA366)&amp;"")</f>
        <v/>
      </c>
      <c r="B366" s="15" t="n"/>
      <c r="C366">
        <f>IF($AA366="","",IF(COUNTIF($I$2:$I$1301,I366)&lt;=Settings!$C$8,I366,I366&amp;" P"&amp;ROUNDUP(COUNTIF($I$2:$I366,I366)/Settings!$C$8,0)))</f>
        <v/>
      </c>
      <c r="D366">
        <f>IF($AA366="","",INDEX('Per Line'!$A$2:$A$7001,$AA366)&amp;"")</f>
        <v/>
      </c>
      <c r="E366">
        <f>IF($AA366="","",INDEX('Per Line'!$B$2:$B$7001,$AA366)&amp;"")</f>
        <v/>
      </c>
      <c r="F366">
        <f>IF($AA366="","",INDEX('Per Line'!$D$2:$D$7001,$AA366)&amp;"")</f>
        <v/>
      </c>
      <c r="G366" s="14">
        <f>IF($AA366="","",INDEX('Per Line'!$E$2:$E$7001,$AA366))</f>
        <v/>
      </c>
      <c r="H366">
        <f>IF($AA366="","",INDEX('Per Line'!$F$2:$F$7001,$AA366)&amp;"")</f>
        <v/>
      </c>
      <c r="I366">
        <f>IF($AA366="","",INDEX('Per Line'!$I$2:$I$7001,$AA366)&amp;"")</f>
        <v/>
      </c>
      <c r="J366">
        <f>IF($AA366="","",INDEX('Per Line'!$H$2:$H$7001,$AA366)&amp;"")</f>
        <v/>
      </c>
      <c r="K366">
        <f>IF($AA366="","",INDEX('Per Line'!$J$2:$J$7001,$AA366)&amp;"")</f>
        <v/>
      </c>
      <c r="L366">
        <f>IF($AA366="","",INDEX('Per Line'!$K$2:$K$7001,$AA366)&amp;"")</f>
        <v/>
      </c>
      <c r="M366">
        <f>IF($AA366="","",INDEX('Per Line'!$L$2:$L$7001,$AA366))</f>
        <v/>
      </c>
      <c r="N366" s="8">
        <f>IF($AA366="","",M366*Y366/100)</f>
        <v/>
      </c>
      <c r="O366">
        <f>IF($AA366="","",INDEX('Per Line'!$U$2:$U$7001,$AA366)&amp;"")</f>
        <v/>
      </c>
      <c r="P366" s="8">
        <f>IF($AA366="","",SUMIFS('Per Line'!$T$2:$T$7001,'Per Line'!$C$2:$C$7001,$A366,'Per Line'!$AL$2:$AL$7001,1))</f>
        <v/>
      </c>
      <c r="Q366">
        <f>IF($AA366="","",Settings!$C$7)</f>
        <v/>
      </c>
      <c r="R366" s="8">
        <f>IF($AA366="","",SUMIFS('Per Line'!$T$2:$T$7001,'Per Line'!$C$2:$C$7001,$A366,'Per Line'!$AK$2:$AK$7001,0,'Per Line'!$AL$2:$AL$7001,0))</f>
        <v/>
      </c>
      <c r="S366" s="8">
        <f>IF($AA366="","",R366*Q366)</f>
        <v/>
      </c>
      <c r="T366">
        <f>IF($AA366="","",Settings!$C$6)</f>
        <v/>
      </c>
      <c r="U366" s="8">
        <f>IF($AA366="","",SUMIFS('Per Line'!$T$2:$T$7001,'Per Line'!$C$2:$C$7001,$A366,'Per Line'!$AK$2:$AK$7001,1,'Per Line'!$AL$2:$AL$7001,0))</f>
        <v/>
      </c>
      <c r="V366" s="8">
        <f>IF($AA366="","",U366*T366)</f>
        <v/>
      </c>
      <c r="W366" s="8">
        <f>IF($AA366="","",V366+S366)</f>
        <v/>
      </c>
      <c r="X366" s="8">
        <f>IF($AA366="","",Y366-W366)</f>
        <v/>
      </c>
      <c r="Y366" s="8">
        <f>IF($AA366="","",R366+U366+P366)</f>
        <v/>
      </c>
      <c r="Z366" s="8">
        <f>IF($AA366="","",Y366-W366-N366)</f>
        <v/>
      </c>
      <c r="AA366" s="16">
        <f>IF(ROWS($AA$2:$AA366)&lt;=MAX('Per Line'!$AJ$2:$AJ$7001),MATCH(ROWS($AA$2:$AA366),'Per Line'!$AJ$2:$AJ$7001,0),"")</f>
        <v/>
      </c>
      <c r="AB366">
        <f>IF($AA366="","",C366&amp;"|"&amp;COUNTIF($C$2:$C366,C366))</f>
        <v/>
      </c>
    </row>
    <row r="367">
      <c r="A367">
        <f>IF($AA367="","",INDEX('Per Line'!$C$2:$C$7001,$AA367)&amp;"")</f>
        <v/>
      </c>
      <c r="B367" s="15" t="n"/>
      <c r="C367">
        <f>IF($AA367="","",IF(COUNTIF($I$2:$I$1301,I367)&lt;=Settings!$C$8,I367,I367&amp;" P"&amp;ROUNDUP(COUNTIF($I$2:$I367,I367)/Settings!$C$8,0)))</f>
        <v/>
      </c>
      <c r="D367">
        <f>IF($AA367="","",INDEX('Per Line'!$A$2:$A$7001,$AA367)&amp;"")</f>
        <v/>
      </c>
      <c r="E367">
        <f>IF($AA367="","",INDEX('Per Line'!$B$2:$B$7001,$AA367)&amp;"")</f>
        <v/>
      </c>
      <c r="F367">
        <f>IF($AA367="","",INDEX('Per Line'!$D$2:$D$7001,$AA367)&amp;"")</f>
        <v/>
      </c>
      <c r="G367" s="14">
        <f>IF($AA367="","",INDEX('Per Line'!$E$2:$E$7001,$AA367))</f>
        <v/>
      </c>
      <c r="H367">
        <f>IF($AA367="","",INDEX('Per Line'!$F$2:$F$7001,$AA367)&amp;"")</f>
        <v/>
      </c>
      <c r="I367">
        <f>IF($AA367="","",INDEX('Per Line'!$I$2:$I$7001,$AA367)&amp;"")</f>
        <v/>
      </c>
      <c r="J367">
        <f>IF($AA367="","",INDEX('Per Line'!$H$2:$H$7001,$AA367)&amp;"")</f>
        <v/>
      </c>
      <c r="K367">
        <f>IF($AA367="","",INDEX('Per Line'!$J$2:$J$7001,$AA367)&amp;"")</f>
        <v/>
      </c>
      <c r="L367">
        <f>IF($AA367="","",INDEX('Per Line'!$K$2:$K$7001,$AA367)&amp;"")</f>
        <v/>
      </c>
      <c r="M367">
        <f>IF($AA367="","",INDEX('Per Line'!$L$2:$L$7001,$AA367))</f>
        <v/>
      </c>
      <c r="N367" s="8">
        <f>IF($AA367="","",M367*Y367/100)</f>
        <v/>
      </c>
      <c r="O367">
        <f>IF($AA367="","",INDEX('Per Line'!$U$2:$U$7001,$AA367)&amp;"")</f>
        <v/>
      </c>
      <c r="P367" s="8">
        <f>IF($AA367="","",SUMIFS('Per Line'!$T$2:$T$7001,'Per Line'!$C$2:$C$7001,$A367,'Per Line'!$AL$2:$AL$7001,1))</f>
        <v/>
      </c>
      <c r="Q367">
        <f>IF($AA367="","",Settings!$C$7)</f>
        <v/>
      </c>
      <c r="R367" s="8">
        <f>IF($AA367="","",SUMIFS('Per Line'!$T$2:$T$7001,'Per Line'!$C$2:$C$7001,$A367,'Per Line'!$AK$2:$AK$7001,0,'Per Line'!$AL$2:$AL$7001,0))</f>
        <v/>
      </c>
      <c r="S367" s="8">
        <f>IF($AA367="","",R367*Q367)</f>
        <v/>
      </c>
      <c r="T367">
        <f>IF($AA367="","",Settings!$C$6)</f>
        <v/>
      </c>
      <c r="U367" s="8">
        <f>IF($AA367="","",SUMIFS('Per Line'!$T$2:$T$7001,'Per Line'!$C$2:$C$7001,$A367,'Per Line'!$AK$2:$AK$7001,1,'Per Line'!$AL$2:$AL$7001,0))</f>
        <v/>
      </c>
      <c r="V367" s="8">
        <f>IF($AA367="","",U367*T367)</f>
        <v/>
      </c>
      <c r="W367" s="8">
        <f>IF($AA367="","",V367+S367)</f>
        <v/>
      </c>
      <c r="X367" s="8">
        <f>IF($AA367="","",Y367-W367)</f>
        <v/>
      </c>
      <c r="Y367" s="8">
        <f>IF($AA367="","",R367+U367+P367)</f>
        <v/>
      </c>
      <c r="Z367" s="8">
        <f>IF($AA367="","",Y367-W367-N367)</f>
        <v/>
      </c>
      <c r="AA367" s="16">
        <f>IF(ROWS($AA$2:$AA367)&lt;=MAX('Per Line'!$AJ$2:$AJ$7001),MATCH(ROWS($AA$2:$AA367),'Per Line'!$AJ$2:$AJ$7001,0),"")</f>
        <v/>
      </c>
      <c r="AB367">
        <f>IF($AA367="","",C367&amp;"|"&amp;COUNTIF($C$2:$C367,C367))</f>
        <v/>
      </c>
    </row>
    <row r="368">
      <c r="A368">
        <f>IF($AA368="","",INDEX('Per Line'!$C$2:$C$7001,$AA368)&amp;"")</f>
        <v/>
      </c>
      <c r="B368" s="15" t="n"/>
      <c r="C368">
        <f>IF($AA368="","",IF(COUNTIF($I$2:$I$1301,I368)&lt;=Settings!$C$8,I368,I368&amp;" P"&amp;ROUNDUP(COUNTIF($I$2:$I368,I368)/Settings!$C$8,0)))</f>
        <v/>
      </c>
      <c r="D368">
        <f>IF($AA368="","",INDEX('Per Line'!$A$2:$A$7001,$AA368)&amp;"")</f>
        <v/>
      </c>
      <c r="E368">
        <f>IF($AA368="","",INDEX('Per Line'!$B$2:$B$7001,$AA368)&amp;"")</f>
        <v/>
      </c>
      <c r="F368">
        <f>IF($AA368="","",INDEX('Per Line'!$D$2:$D$7001,$AA368)&amp;"")</f>
        <v/>
      </c>
      <c r="G368" s="14">
        <f>IF($AA368="","",INDEX('Per Line'!$E$2:$E$7001,$AA368))</f>
        <v/>
      </c>
      <c r="H368">
        <f>IF($AA368="","",INDEX('Per Line'!$F$2:$F$7001,$AA368)&amp;"")</f>
        <v/>
      </c>
      <c r="I368">
        <f>IF($AA368="","",INDEX('Per Line'!$I$2:$I$7001,$AA368)&amp;"")</f>
        <v/>
      </c>
      <c r="J368">
        <f>IF($AA368="","",INDEX('Per Line'!$H$2:$H$7001,$AA368)&amp;"")</f>
        <v/>
      </c>
      <c r="K368">
        <f>IF($AA368="","",INDEX('Per Line'!$J$2:$J$7001,$AA368)&amp;"")</f>
        <v/>
      </c>
      <c r="L368">
        <f>IF($AA368="","",INDEX('Per Line'!$K$2:$K$7001,$AA368)&amp;"")</f>
        <v/>
      </c>
      <c r="M368">
        <f>IF($AA368="","",INDEX('Per Line'!$L$2:$L$7001,$AA368))</f>
        <v/>
      </c>
      <c r="N368" s="8">
        <f>IF($AA368="","",M368*Y368/100)</f>
        <v/>
      </c>
      <c r="O368">
        <f>IF($AA368="","",INDEX('Per Line'!$U$2:$U$7001,$AA368)&amp;"")</f>
        <v/>
      </c>
      <c r="P368" s="8">
        <f>IF($AA368="","",SUMIFS('Per Line'!$T$2:$T$7001,'Per Line'!$C$2:$C$7001,$A368,'Per Line'!$AL$2:$AL$7001,1))</f>
        <v/>
      </c>
      <c r="Q368">
        <f>IF($AA368="","",Settings!$C$7)</f>
        <v/>
      </c>
      <c r="R368" s="8">
        <f>IF($AA368="","",SUMIFS('Per Line'!$T$2:$T$7001,'Per Line'!$C$2:$C$7001,$A368,'Per Line'!$AK$2:$AK$7001,0,'Per Line'!$AL$2:$AL$7001,0))</f>
        <v/>
      </c>
      <c r="S368" s="8">
        <f>IF($AA368="","",R368*Q368)</f>
        <v/>
      </c>
      <c r="T368">
        <f>IF($AA368="","",Settings!$C$6)</f>
        <v/>
      </c>
      <c r="U368" s="8">
        <f>IF($AA368="","",SUMIFS('Per Line'!$T$2:$T$7001,'Per Line'!$C$2:$C$7001,$A368,'Per Line'!$AK$2:$AK$7001,1,'Per Line'!$AL$2:$AL$7001,0))</f>
        <v/>
      </c>
      <c r="V368" s="8">
        <f>IF($AA368="","",U368*T368)</f>
        <v/>
      </c>
      <c r="W368" s="8">
        <f>IF($AA368="","",V368+S368)</f>
        <v/>
      </c>
      <c r="X368" s="8">
        <f>IF($AA368="","",Y368-W368)</f>
        <v/>
      </c>
      <c r="Y368" s="8">
        <f>IF($AA368="","",R368+U368+P368)</f>
        <v/>
      </c>
      <c r="Z368" s="8">
        <f>IF($AA368="","",Y368-W368-N368)</f>
        <v/>
      </c>
      <c r="AA368" s="16">
        <f>IF(ROWS($AA$2:$AA368)&lt;=MAX('Per Line'!$AJ$2:$AJ$7001),MATCH(ROWS($AA$2:$AA368),'Per Line'!$AJ$2:$AJ$7001,0),"")</f>
        <v/>
      </c>
      <c r="AB368">
        <f>IF($AA368="","",C368&amp;"|"&amp;COUNTIF($C$2:$C368,C368))</f>
        <v/>
      </c>
    </row>
    <row r="369">
      <c r="A369">
        <f>IF($AA369="","",INDEX('Per Line'!$C$2:$C$7001,$AA369)&amp;"")</f>
        <v/>
      </c>
      <c r="B369" s="15" t="n"/>
      <c r="C369">
        <f>IF($AA369="","",IF(COUNTIF($I$2:$I$1301,I369)&lt;=Settings!$C$8,I369,I369&amp;" P"&amp;ROUNDUP(COUNTIF($I$2:$I369,I369)/Settings!$C$8,0)))</f>
        <v/>
      </c>
      <c r="D369">
        <f>IF($AA369="","",INDEX('Per Line'!$A$2:$A$7001,$AA369)&amp;"")</f>
        <v/>
      </c>
      <c r="E369">
        <f>IF($AA369="","",INDEX('Per Line'!$B$2:$B$7001,$AA369)&amp;"")</f>
        <v/>
      </c>
      <c r="F369">
        <f>IF($AA369="","",INDEX('Per Line'!$D$2:$D$7001,$AA369)&amp;"")</f>
        <v/>
      </c>
      <c r="G369" s="14">
        <f>IF($AA369="","",INDEX('Per Line'!$E$2:$E$7001,$AA369))</f>
        <v/>
      </c>
      <c r="H369">
        <f>IF($AA369="","",INDEX('Per Line'!$F$2:$F$7001,$AA369)&amp;"")</f>
        <v/>
      </c>
      <c r="I369">
        <f>IF($AA369="","",INDEX('Per Line'!$I$2:$I$7001,$AA369)&amp;"")</f>
        <v/>
      </c>
      <c r="J369">
        <f>IF($AA369="","",INDEX('Per Line'!$H$2:$H$7001,$AA369)&amp;"")</f>
        <v/>
      </c>
      <c r="K369">
        <f>IF($AA369="","",INDEX('Per Line'!$J$2:$J$7001,$AA369)&amp;"")</f>
        <v/>
      </c>
      <c r="L369">
        <f>IF($AA369="","",INDEX('Per Line'!$K$2:$K$7001,$AA369)&amp;"")</f>
        <v/>
      </c>
      <c r="M369">
        <f>IF($AA369="","",INDEX('Per Line'!$L$2:$L$7001,$AA369))</f>
        <v/>
      </c>
      <c r="N369" s="8">
        <f>IF($AA369="","",M369*Y369/100)</f>
        <v/>
      </c>
      <c r="O369">
        <f>IF($AA369="","",INDEX('Per Line'!$U$2:$U$7001,$AA369)&amp;"")</f>
        <v/>
      </c>
      <c r="P369" s="8">
        <f>IF($AA369="","",SUMIFS('Per Line'!$T$2:$T$7001,'Per Line'!$C$2:$C$7001,$A369,'Per Line'!$AL$2:$AL$7001,1))</f>
        <v/>
      </c>
      <c r="Q369">
        <f>IF($AA369="","",Settings!$C$7)</f>
        <v/>
      </c>
      <c r="R369" s="8">
        <f>IF($AA369="","",SUMIFS('Per Line'!$T$2:$T$7001,'Per Line'!$C$2:$C$7001,$A369,'Per Line'!$AK$2:$AK$7001,0,'Per Line'!$AL$2:$AL$7001,0))</f>
        <v/>
      </c>
      <c r="S369" s="8">
        <f>IF($AA369="","",R369*Q369)</f>
        <v/>
      </c>
      <c r="T369">
        <f>IF($AA369="","",Settings!$C$6)</f>
        <v/>
      </c>
      <c r="U369" s="8">
        <f>IF($AA369="","",SUMIFS('Per Line'!$T$2:$T$7001,'Per Line'!$C$2:$C$7001,$A369,'Per Line'!$AK$2:$AK$7001,1,'Per Line'!$AL$2:$AL$7001,0))</f>
        <v/>
      </c>
      <c r="V369" s="8">
        <f>IF($AA369="","",U369*T369)</f>
        <v/>
      </c>
      <c r="W369" s="8">
        <f>IF($AA369="","",V369+S369)</f>
        <v/>
      </c>
      <c r="X369" s="8">
        <f>IF($AA369="","",Y369-W369)</f>
        <v/>
      </c>
      <c r="Y369" s="8">
        <f>IF($AA369="","",R369+U369+P369)</f>
        <v/>
      </c>
      <c r="Z369" s="8">
        <f>IF($AA369="","",Y369-W369-N369)</f>
        <v/>
      </c>
      <c r="AA369" s="16">
        <f>IF(ROWS($AA$2:$AA369)&lt;=MAX('Per Line'!$AJ$2:$AJ$7001),MATCH(ROWS($AA$2:$AA369),'Per Line'!$AJ$2:$AJ$7001,0),"")</f>
        <v/>
      </c>
      <c r="AB369">
        <f>IF($AA369="","",C369&amp;"|"&amp;COUNTIF($C$2:$C369,C369))</f>
        <v/>
      </c>
    </row>
    <row r="370">
      <c r="A370">
        <f>IF($AA370="","",INDEX('Per Line'!$C$2:$C$7001,$AA370)&amp;"")</f>
        <v/>
      </c>
      <c r="B370" s="15" t="n"/>
      <c r="C370">
        <f>IF($AA370="","",IF(COUNTIF($I$2:$I$1301,I370)&lt;=Settings!$C$8,I370,I370&amp;" P"&amp;ROUNDUP(COUNTIF($I$2:$I370,I370)/Settings!$C$8,0)))</f>
        <v/>
      </c>
      <c r="D370">
        <f>IF($AA370="","",INDEX('Per Line'!$A$2:$A$7001,$AA370)&amp;"")</f>
        <v/>
      </c>
      <c r="E370">
        <f>IF($AA370="","",INDEX('Per Line'!$B$2:$B$7001,$AA370)&amp;"")</f>
        <v/>
      </c>
      <c r="F370">
        <f>IF($AA370="","",INDEX('Per Line'!$D$2:$D$7001,$AA370)&amp;"")</f>
        <v/>
      </c>
      <c r="G370" s="14">
        <f>IF($AA370="","",INDEX('Per Line'!$E$2:$E$7001,$AA370))</f>
        <v/>
      </c>
      <c r="H370">
        <f>IF($AA370="","",INDEX('Per Line'!$F$2:$F$7001,$AA370)&amp;"")</f>
        <v/>
      </c>
      <c r="I370">
        <f>IF($AA370="","",INDEX('Per Line'!$I$2:$I$7001,$AA370)&amp;"")</f>
        <v/>
      </c>
      <c r="J370">
        <f>IF($AA370="","",INDEX('Per Line'!$H$2:$H$7001,$AA370)&amp;"")</f>
        <v/>
      </c>
      <c r="K370">
        <f>IF($AA370="","",INDEX('Per Line'!$J$2:$J$7001,$AA370)&amp;"")</f>
        <v/>
      </c>
      <c r="L370">
        <f>IF($AA370="","",INDEX('Per Line'!$K$2:$K$7001,$AA370)&amp;"")</f>
        <v/>
      </c>
      <c r="M370">
        <f>IF($AA370="","",INDEX('Per Line'!$L$2:$L$7001,$AA370))</f>
        <v/>
      </c>
      <c r="N370" s="8">
        <f>IF($AA370="","",M370*Y370/100)</f>
        <v/>
      </c>
      <c r="O370">
        <f>IF($AA370="","",INDEX('Per Line'!$U$2:$U$7001,$AA370)&amp;"")</f>
        <v/>
      </c>
      <c r="P370" s="8">
        <f>IF($AA370="","",SUMIFS('Per Line'!$T$2:$T$7001,'Per Line'!$C$2:$C$7001,$A370,'Per Line'!$AL$2:$AL$7001,1))</f>
        <v/>
      </c>
      <c r="Q370">
        <f>IF($AA370="","",Settings!$C$7)</f>
        <v/>
      </c>
      <c r="R370" s="8">
        <f>IF($AA370="","",SUMIFS('Per Line'!$T$2:$T$7001,'Per Line'!$C$2:$C$7001,$A370,'Per Line'!$AK$2:$AK$7001,0,'Per Line'!$AL$2:$AL$7001,0))</f>
        <v/>
      </c>
      <c r="S370" s="8">
        <f>IF($AA370="","",R370*Q370)</f>
        <v/>
      </c>
      <c r="T370">
        <f>IF($AA370="","",Settings!$C$6)</f>
        <v/>
      </c>
      <c r="U370" s="8">
        <f>IF($AA370="","",SUMIFS('Per Line'!$T$2:$T$7001,'Per Line'!$C$2:$C$7001,$A370,'Per Line'!$AK$2:$AK$7001,1,'Per Line'!$AL$2:$AL$7001,0))</f>
        <v/>
      </c>
      <c r="V370" s="8">
        <f>IF($AA370="","",U370*T370)</f>
        <v/>
      </c>
      <c r="W370" s="8">
        <f>IF($AA370="","",V370+S370)</f>
        <v/>
      </c>
      <c r="X370" s="8">
        <f>IF($AA370="","",Y370-W370)</f>
        <v/>
      </c>
      <c r="Y370" s="8">
        <f>IF($AA370="","",R370+U370+P370)</f>
        <v/>
      </c>
      <c r="Z370" s="8">
        <f>IF($AA370="","",Y370-W370-N370)</f>
        <v/>
      </c>
      <c r="AA370" s="16">
        <f>IF(ROWS($AA$2:$AA370)&lt;=MAX('Per Line'!$AJ$2:$AJ$7001),MATCH(ROWS($AA$2:$AA370),'Per Line'!$AJ$2:$AJ$7001,0),"")</f>
        <v/>
      </c>
      <c r="AB370">
        <f>IF($AA370="","",C370&amp;"|"&amp;COUNTIF($C$2:$C370,C370))</f>
        <v/>
      </c>
    </row>
    <row r="371">
      <c r="A371">
        <f>IF($AA371="","",INDEX('Per Line'!$C$2:$C$7001,$AA371)&amp;"")</f>
        <v/>
      </c>
      <c r="B371" s="15" t="n"/>
      <c r="C371">
        <f>IF($AA371="","",IF(COUNTIF($I$2:$I$1301,I371)&lt;=Settings!$C$8,I371,I371&amp;" P"&amp;ROUNDUP(COUNTIF($I$2:$I371,I371)/Settings!$C$8,0)))</f>
        <v/>
      </c>
      <c r="D371">
        <f>IF($AA371="","",INDEX('Per Line'!$A$2:$A$7001,$AA371)&amp;"")</f>
        <v/>
      </c>
      <c r="E371">
        <f>IF($AA371="","",INDEX('Per Line'!$B$2:$B$7001,$AA371)&amp;"")</f>
        <v/>
      </c>
      <c r="F371">
        <f>IF($AA371="","",INDEX('Per Line'!$D$2:$D$7001,$AA371)&amp;"")</f>
        <v/>
      </c>
      <c r="G371" s="14">
        <f>IF($AA371="","",INDEX('Per Line'!$E$2:$E$7001,$AA371))</f>
        <v/>
      </c>
      <c r="H371">
        <f>IF($AA371="","",INDEX('Per Line'!$F$2:$F$7001,$AA371)&amp;"")</f>
        <v/>
      </c>
      <c r="I371">
        <f>IF($AA371="","",INDEX('Per Line'!$I$2:$I$7001,$AA371)&amp;"")</f>
        <v/>
      </c>
      <c r="J371">
        <f>IF($AA371="","",INDEX('Per Line'!$H$2:$H$7001,$AA371)&amp;"")</f>
        <v/>
      </c>
      <c r="K371">
        <f>IF($AA371="","",INDEX('Per Line'!$J$2:$J$7001,$AA371)&amp;"")</f>
        <v/>
      </c>
      <c r="L371">
        <f>IF($AA371="","",INDEX('Per Line'!$K$2:$K$7001,$AA371)&amp;"")</f>
        <v/>
      </c>
      <c r="M371">
        <f>IF($AA371="","",INDEX('Per Line'!$L$2:$L$7001,$AA371))</f>
        <v/>
      </c>
      <c r="N371" s="8">
        <f>IF($AA371="","",M371*Y371/100)</f>
        <v/>
      </c>
      <c r="O371">
        <f>IF($AA371="","",INDEX('Per Line'!$U$2:$U$7001,$AA371)&amp;"")</f>
        <v/>
      </c>
      <c r="P371" s="8">
        <f>IF($AA371="","",SUMIFS('Per Line'!$T$2:$T$7001,'Per Line'!$C$2:$C$7001,$A371,'Per Line'!$AL$2:$AL$7001,1))</f>
        <v/>
      </c>
      <c r="Q371">
        <f>IF($AA371="","",Settings!$C$7)</f>
        <v/>
      </c>
      <c r="R371" s="8">
        <f>IF($AA371="","",SUMIFS('Per Line'!$T$2:$T$7001,'Per Line'!$C$2:$C$7001,$A371,'Per Line'!$AK$2:$AK$7001,0,'Per Line'!$AL$2:$AL$7001,0))</f>
        <v/>
      </c>
      <c r="S371" s="8">
        <f>IF($AA371="","",R371*Q371)</f>
        <v/>
      </c>
      <c r="T371">
        <f>IF($AA371="","",Settings!$C$6)</f>
        <v/>
      </c>
      <c r="U371" s="8">
        <f>IF($AA371="","",SUMIFS('Per Line'!$T$2:$T$7001,'Per Line'!$C$2:$C$7001,$A371,'Per Line'!$AK$2:$AK$7001,1,'Per Line'!$AL$2:$AL$7001,0))</f>
        <v/>
      </c>
      <c r="V371" s="8">
        <f>IF($AA371="","",U371*T371)</f>
        <v/>
      </c>
      <c r="W371" s="8">
        <f>IF($AA371="","",V371+S371)</f>
        <v/>
      </c>
      <c r="X371" s="8">
        <f>IF($AA371="","",Y371-W371)</f>
        <v/>
      </c>
      <c r="Y371" s="8">
        <f>IF($AA371="","",R371+U371+P371)</f>
        <v/>
      </c>
      <c r="Z371" s="8">
        <f>IF($AA371="","",Y371-W371-N371)</f>
        <v/>
      </c>
      <c r="AA371" s="16">
        <f>IF(ROWS($AA$2:$AA371)&lt;=MAX('Per Line'!$AJ$2:$AJ$7001),MATCH(ROWS($AA$2:$AA371),'Per Line'!$AJ$2:$AJ$7001,0),"")</f>
        <v/>
      </c>
      <c r="AB371">
        <f>IF($AA371="","",C371&amp;"|"&amp;COUNTIF($C$2:$C371,C371))</f>
        <v/>
      </c>
    </row>
    <row r="372">
      <c r="A372">
        <f>IF($AA372="","",INDEX('Per Line'!$C$2:$C$7001,$AA372)&amp;"")</f>
        <v/>
      </c>
      <c r="B372" s="15" t="n"/>
      <c r="C372">
        <f>IF($AA372="","",IF(COUNTIF($I$2:$I$1301,I372)&lt;=Settings!$C$8,I372,I372&amp;" P"&amp;ROUNDUP(COUNTIF($I$2:$I372,I372)/Settings!$C$8,0)))</f>
        <v/>
      </c>
      <c r="D372">
        <f>IF($AA372="","",INDEX('Per Line'!$A$2:$A$7001,$AA372)&amp;"")</f>
        <v/>
      </c>
      <c r="E372">
        <f>IF($AA372="","",INDEX('Per Line'!$B$2:$B$7001,$AA372)&amp;"")</f>
        <v/>
      </c>
      <c r="F372">
        <f>IF($AA372="","",INDEX('Per Line'!$D$2:$D$7001,$AA372)&amp;"")</f>
        <v/>
      </c>
      <c r="G372" s="14">
        <f>IF($AA372="","",INDEX('Per Line'!$E$2:$E$7001,$AA372))</f>
        <v/>
      </c>
      <c r="H372">
        <f>IF($AA372="","",INDEX('Per Line'!$F$2:$F$7001,$AA372)&amp;"")</f>
        <v/>
      </c>
      <c r="I372">
        <f>IF($AA372="","",INDEX('Per Line'!$I$2:$I$7001,$AA372)&amp;"")</f>
        <v/>
      </c>
      <c r="J372">
        <f>IF($AA372="","",INDEX('Per Line'!$H$2:$H$7001,$AA372)&amp;"")</f>
        <v/>
      </c>
      <c r="K372">
        <f>IF($AA372="","",INDEX('Per Line'!$J$2:$J$7001,$AA372)&amp;"")</f>
        <v/>
      </c>
      <c r="L372">
        <f>IF($AA372="","",INDEX('Per Line'!$K$2:$K$7001,$AA372)&amp;"")</f>
        <v/>
      </c>
      <c r="M372">
        <f>IF($AA372="","",INDEX('Per Line'!$L$2:$L$7001,$AA372))</f>
        <v/>
      </c>
      <c r="N372" s="8">
        <f>IF($AA372="","",M372*Y372/100)</f>
        <v/>
      </c>
      <c r="O372">
        <f>IF($AA372="","",INDEX('Per Line'!$U$2:$U$7001,$AA372)&amp;"")</f>
        <v/>
      </c>
      <c r="P372" s="8">
        <f>IF($AA372="","",SUMIFS('Per Line'!$T$2:$T$7001,'Per Line'!$C$2:$C$7001,$A372,'Per Line'!$AL$2:$AL$7001,1))</f>
        <v/>
      </c>
      <c r="Q372">
        <f>IF($AA372="","",Settings!$C$7)</f>
        <v/>
      </c>
      <c r="R372" s="8">
        <f>IF($AA372="","",SUMIFS('Per Line'!$T$2:$T$7001,'Per Line'!$C$2:$C$7001,$A372,'Per Line'!$AK$2:$AK$7001,0,'Per Line'!$AL$2:$AL$7001,0))</f>
        <v/>
      </c>
      <c r="S372" s="8">
        <f>IF($AA372="","",R372*Q372)</f>
        <v/>
      </c>
      <c r="T372">
        <f>IF($AA372="","",Settings!$C$6)</f>
        <v/>
      </c>
      <c r="U372" s="8">
        <f>IF($AA372="","",SUMIFS('Per Line'!$T$2:$T$7001,'Per Line'!$C$2:$C$7001,$A372,'Per Line'!$AK$2:$AK$7001,1,'Per Line'!$AL$2:$AL$7001,0))</f>
        <v/>
      </c>
      <c r="V372" s="8">
        <f>IF($AA372="","",U372*T372)</f>
        <v/>
      </c>
      <c r="W372" s="8">
        <f>IF($AA372="","",V372+S372)</f>
        <v/>
      </c>
      <c r="X372" s="8">
        <f>IF($AA372="","",Y372-W372)</f>
        <v/>
      </c>
      <c r="Y372" s="8">
        <f>IF($AA372="","",R372+U372+P372)</f>
        <v/>
      </c>
      <c r="Z372" s="8">
        <f>IF($AA372="","",Y372-W372-N372)</f>
        <v/>
      </c>
      <c r="AA372" s="16">
        <f>IF(ROWS($AA$2:$AA372)&lt;=MAX('Per Line'!$AJ$2:$AJ$7001),MATCH(ROWS($AA$2:$AA372),'Per Line'!$AJ$2:$AJ$7001,0),"")</f>
        <v/>
      </c>
      <c r="AB372">
        <f>IF($AA372="","",C372&amp;"|"&amp;COUNTIF($C$2:$C372,C372))</f>
        <v/>
      </c>
    </row>
    <row r="373">
      <c r="A373">
        <f>IF($AA373="","",INDEX('Per Line'!$C$2:$C$7001,$AA373)&amp;"")</f>
        <v/>
      </c>
      <c r="B373" s="15" t="n"/>
      <c r="C373">
        <f>IF($AA373="","",IF(COUNTIF($I$2:$I$1301,I373)&lt;=Settings!$C$8,I373,I373&amp;" P"&amp;ROUNDUP(COUNTIF($I$2:$I373,I373)/Settings!$C$8,0)))</f>
        <v/>
      </c>
      <c r="D373">
        <f>IF($AA373="","",INDEX('Per Line'!$A$2:$A$7001,$AA373)&amp;"")</f>
        <v/>
      </c>
      <c r="E373">
        <f>IF($AA373="","",INDEX('Per Line'!$B$2:$B$7001,$AA373)&amp;"")</f>
        <v/>
      </c>
      <c r="F373">
        <f>IF($AA373="","",INDEX('Per Line'!$D$2:$D$7001,$AA373)&amp;"")</f>
        <v/>
      </c>
      <c r="G373" s="14">
        <f>IF($AA373="","",INDEX('Per Line'!$E$2:$E$7001,$AA373))</f>
        <v/>
      </c>
      <c r="H373">
        <f>IF($AA373="","",INDEX('Per Line'!$F$2:$F$7001,$AA373)&amp;"")</f>
        <v/>
      </c>
      <c r="I373">
        <f>IF($AA373="","",INDEX('Per Line'!$I$2:$I$7001,$AA373)&amp;"")</f>
        <v/>
      </c>
      <c r="J373">
        <f>IF($AA373="","",INDEX('Per Line'!$H$2:$H$7001,$AA373)&amp;"")</f>
        <v/>
      </c>
      <c r="K373">
        <f>IF($AA373="","",INDEX('Per Line'!$J$2:$J$7001,$AA373)&amp;"")</f>
        <v/>
      </c>
      <c r="L373">
        <f>IF($AA373="","",INDEX('Per Line'!$K$2:$K$7001,$AA373)&amp;"")</f>
        <v/>
      </c>
      <c r="M373">
        <f>IF($AA373="","",INDEX('Per Line'!$L$2:$L$7001,$AA373))</f>
        <v/>
      </c>
      <c r="N373" s="8">
        <f>IF($AA373="","",M373*Y373/100)</f>
        <v/>
      </c>
      <c r="O373">
        <f>IF($AA373="","",INDEX('Per Line'!$U$2:$U$7001,$AA373)&amp;"")</f>
        <v/>
      </c>
      <c r="P373" s="8">
        <f>IF($AA373="","",SUMIFS('Per Line'!$T$2:$T$7001,'Per Line'!$C$2:$C$7001,$A373,'Per Line'!$AL$2:$AL$7001,1))</f>
        <v/>
      </c>
      <c r="Q373">
        <f>IF($AA373="","",Settings!$C$7)</f>
        <v/>
      </c>
      <c r="R373" s="8">
        <f>IF($AA373="","",SUMIFS('Per Line'!$T$2:$T$7001,'Per Line'!$C$2:$C$7001,$A373,'Per Line'!$AK$2:$AK$7001,0,'Per Line'!$AL$2:$AL$7001,0))</f>
        <v/>
      </c>
      <c r="S373" s="8">
        <f>IF($AA373="","",R373*Q373)</f>
        <v/>
      </c>
      <c r="T373">
        <f>IF($AA373="","",Settings!$C$6)</f>
        <v/>
      </c>
      <c r="U373" s="8">
        <f>IF($AA373="","",SUMIFS('Per Line'!$T$2:$T$7001,'Per Line'!$C$2:$C$7001,$A373,'Per Line'!$AK$2:$AK$7001,1,'Per Line'!$AL$2:$AL$7001,0))</f>
        <v/>
      </c>
      <c r="V373" s="8">
        <f>IF($AA373="","",U373*T373)</f>
        <v/>
      </c>
      <c r="W373" s="8">
        <f>IF($AA373="","",V373+S373)</f>
        <v/>
      </c>
      <c r="X373" s="8">
        <f>IF($AA373="","",Y373-W373)</f>
        <v/>
      </c>
      <c r="Y373" s="8">
        <f>IF($AA373="","",R373+U373+P373)</f>
        <v/>
      </c>
      <c r="Z373" s="8">
        <f>IF($AA373="","",Y373-W373-N373)</f>
        <v/>
      </c>
      <c r="AA373" s="16">
        <f>IF(ROWS($AA$2:$AA373)&lt;=MAX('Per Line'!$AJ$2:$AJ$7001),MATCH(ROWS($AA$2:$AA373),'Per Line'!$AJ$2:$AJ$7001,0),"")</f>
        <v/>
      </c>
      <c r="AB373">
        <f>IF($AA373="","",C373&amp;"|"&amp;COUNTIF($C$2:$C373,C373))</f>
        <v/>
      </c>
    </row>
    <row r="374">
      <c r="A374">
        <f>IF($AA374="","",INDEX('Per Line'!$C$2:$C$7001,$AA374)&amp;"")</f>
        <v/>
      </c>
      <c r="B374" s="15" t="n"/>
      <c r="C374">
        <f>IF($AA374="","",IF(COUNTIF($I$2:$I$1301,I374)&lt;=Settings!$C$8,I374,I374&amp;" P"&amp;ROUNDUP(COUNTIF($I$2:$I374,I374)/Settings!$C$8,0)))</f>
        <v/>
      </c>
      <c r="D374">
        <f>IF($AA374="","",INDEX('Per Line'!$A$2:$A$7001,$AA374)&amp;"")</f>
        <v/>
      </c>
      <c r="E374">
        <f>IF($AA374="","",INDEX('Per Line'!$B$2:$B$7001,$AA374)&amp;"")</f>
        <v/>
      </c>
      <c r="F374">
        <f>IF($AA374="","",INDEX('Per Line'!$D$2:$D$7001,$AA374)&amp;"")</f>
        <v/>
      </c>
      <c r="G374" s="14">
        <f>IF($AA374="","",INDEX('Per Line'!$E$2:$E$7001,$AA374))</f>
        <v/>
      </c>
      <c r="H374">
        <f>IF($AA374="","",INDEX('Per Line'!$F$2:$F$7001,$AA374)&amp;"")</f>
        <v/>
      </c>
      <c r="I374">
        <f>IF($AA374="","",INDEX('Per Line'!$I$2:$I$7001,$AA374)&amp;"")</f>
        <v/>
      </c>
      <c r="J374">
        <f>IF($AA374="","",INDEX('Per Line'!$H$2:$H$7001,$AA374)&amp;"")</f>
        <v/>
      </c>
      <c r="K374">
        <f>IF($AA374="","",INDEX('Per Line'!$J$2:$J$7001,$AA374)&amp;"")</f>
        <v/>
      </c>
      <c r="L374">
        <f>IF($AA374="","",INDEX('Per Line'!$K$2:$K$7001,$AA374)&amp;"")</f>
        <v/>
      </c>
      <c r="M374">
        <f>IF($AA374="","",INDEX('Per Line'!$L$2:$L$7001,$AA374))</f>
        <v/>
      </c>
      <c r="N374" s="8">
        <f>IF($AA374="","",M374*Y374/100)</f>
        <v/>
      </c>
      <c r="O374">
        <f>IF($AA374="","",INDEX('Per Line'!$U$2:$U$7001,$AA374)&amp;"")</f>
        <v/>
      </c>
      <c r="P374" s="8">
        <f>IF($AA374="","",SUMIFS('Per Line'!$T$2:$T$7001,'Per Line'!$C$2:$C$7001,$A374,'Per Line'!$AL$2:$AL$7001,1))</f>
        <v/>
      </c>
      <c r="Q374">
        <f>IF($AA374="","",Settings!$C$7)</f>
        <v/>
      </c>
      <c r="R374" s="8">
        <f>IF($AA374="","",SUMIFS('Per Line'!$T$2:$T$7001,'Per Line'!$C$2:$C$7001,$A374,'Per Line'!$AK$2:$AK$7001,0,'Per Line'!$AL$2:$AL$7001,0))</f>
        <v/>
      </c>
      <c r="S374" s="8">
        <f>IF($AA374="","",R374*Q374)</f>
        <v/>
      </c>
      <c r="T374">
        <f>IF($AA374="","",Settings!$C$6)</f>
        <v/>
      </c>
      <c r="U374" s="8">
        <f>IF($AA374="","",SUMIFS('Per Line'!$T$2:$T$7001,'Per Line'!$C$2:$C$7001,$A374,'Per Line'!$AK$2:$AK$7001,1,'Per Line'!$AL$2:$AL$7001,0))</f>
        <v/>
      </c>
      <c r="V374" s="8">
        <f>IF($AA374="","",U374*T374)</f>
        <v/>
      </c>
      <c r="W374" s="8">
        <f>IF($AA374="","",V374+S374)</f>
        <v/>
      </c>
      <c r="X374" s="8">
        <f>IF($AA374="","",Y374-W374)</f>
        <v/>
      </c>
      <c r="Y374" s="8">
        <f>IF($AA374="","",R374+U374+P374)</f>
        <v/>
      </c>
      <c r="Z374" s="8">
        <f>IF($AA374="","",Y374-W374-N374)</f>
        <v/>
      </c>
      <c r="AA374" s="16">
        <f>IF(ROWS($AA$2:$AA374)&lt;=MAX('Per Line'!$AJ$2:$AJ$7001),MATCH(ROWS($AA$2:$AA374),'Per Line'!$AJ$2:$AJ$7001,0),"")</f>
        <v/>
      </c>
      <c r="AB374">
        <f>IF($AA374="","",C374&amp;"|"&amp;COUNTIF($C$2:$C374,C374))</f>
        <v/>
      </c>
    </row>
    <row r="375">
      <c r="A375">
        <f>IF($AA375="","",INDEX('Per Line'!$C$2:$C$7001,$AA375)&amp;"")</f>
        <v/>
      </c>
      <c r="B375" s="15" t="n"/>
      <c r="C375">
        <f>IF($AA375="","",IF(COUNTIF($I$2:$I$1301,I375)&lt;=Settings!$C$8,I375,I375&amp;" P"&amp;ROUNDUP(COUNTIF($I$2:$I375,I375)/Settings!$C$8,0)))</f>
        <v/>
      </c>
      <c r="D375">
        <f>IF($AA375="","",INDEX('Per Line'!$A$2:$A$7001,$AA375)&amp;"")</f>
        <v/>
      </c>
      <c r="E375">
        <f>IF($AA375="","",INDEX('Per Line'!$B$2:$B$7001,$AA375)&amp;"")</f>
        <v/>
      </c>
      <c r="F375">
        <f>IF($AA375="","",INDEX('Per Line'!$D$2:$D$7001,$AA375)&amp;"")</f>
        <v/>
      </c>
      <c r="G375" s="14">
        <f>IF($AA375="","",INDEX('Per Line'!$E$2:$E$7001,$AA375))</f>
        <v/>
      </c>
      <c r="H375">
        <f>IF($AA375="","",INDEX('Per Line'!$F$2:$F$7001,$AA375)&amp;"")</f>
        <v/>
      </c>
      <c r="I375">
        <f>IF($AA375="","",INDEX('Per Line'!$I$2:$I$7001,$AA375)&amp;"")</f>
        <v/>
      </c>
      <c r="J375">
        <f>IF($AA375="","",INDEX('Per Line'!$H$2:$H$7001,$AA375)&amp;"")</f>
        <v/>
      </c>
      <c r="K375">
        <f>IF($AA375="","",INDEX('Per Line'!$J$2:$J$7001,$AA375)&amp;"")</f>
        <v/>
      </c>
      <c r="L375">
        <f>IF($AA375="","",INDEX('Per Line'!$K$2:$K$7001,$AA375)&amp;"")</f>
        <v/>
      </c>
      <c r="M375">
        <f>IF($AA375="","",INDEX('Per Line'!$L$2:$L$7001,$AA375))</f>
        <v/>
      </c>
      <c r="N375" s="8">
        <f>IF($AA375="","",M375*Y375/100)</f>
        <v/>
      </c>
      <c r="O375">
        <f>IF($AA375="","",INDEX('Per Line'!$U$2:$U$7001,$AA375)&amp;"")</f>
        <v/>
      </c>
      <c r="P375" s="8">
        <f>IF($AA375="","",SUMIFS('Per Line'!$T$2:$T$7001,'Per Line'!$C$2:$C$7001,$A375,'Per Line'!$AL$2:$AL$7001,1))</f>
        <v/>
      </c>
      <c r="Q375">
        <f>IF($AA375="","",Settings!$C$7)</f>
        <v/>
      </c>
      <c r="R375" s="8">
        <f>IF($AA375="","",SUMIFS('Per Line'!$T$2:$T$7001,'Per Line'!$C$2:$C$7001,$A375,'Per Line'!$AK$2:$AK$7001,0,'Per Line'!$AL$2:$AL$7001,0))</f>
        <v/>
      </c>
      <c r="S375" s="8">
        <f>IF($AA375="","",R375*Q375)</f>
        <v/>
      </c>
      <c r="T375">
        <f>IF($AA375="","",Settings!$C$6)</f>
        <v/>
      </c>
      <c r="U375" s="8">
        <f>IF($AA375="","",SUMIFS('Per Line'!$T$2:$T$7001,'Per Line'!$C$2:$C$7001,$A375,'Per Line'!$AK$2:$AK$7001,1,'Per Line'!$AL$2:$AL$7001,0))</f>
        <v/>
      </c>
      <c r="V375" s="8">
        <f>IF($AA375="","",U375*T375)</f>
        <v/>
      </c>
      <c r="W375" s="8">
        <f>IF($AA375="","",V375+S375)</f>
        <v/>
      </c>
      <c r="X375" s="8">
        <f>IF($AA375="","",Y375-W375)</f>
        <v/>
      </c>
      <c r="Y375" s="8">
        <f>IF($AA375="","",R375+U375+P375)</f>
        <v/>
      </c>
      <c r="Z375" s="8">
        <f>IF($AA375="","",Y375-W375-N375)</f>
        <v/>
      </c>
      <c r="AA375" s="16">
        <f>IF(ROWS($AA$2:$AA375)&lt;=MAX('Per Line'!$AJ$2:$AJ$7001),MATCH(ROWS($AA$2:$AA375),'Per Line'!$AJ$2:$AJ$7001,0),"")</f>
        <v/>
      </c>
      <c r="AB375">
        <f>IF($AA375="","",C375&amp;"|"&amp;COUNTIF($C$2:$C375,C375))</f>
        <v/>
      </c>
    </row>
    <row r="376">
      <c r="A376">
        <f>IF($AA376="","",INDEX('Per Line'!$C$2:$C$7001,$AA376)&amp;"")</f>
        <v/>
      </c>
      <c r="B376" s="15" t="n"/>
      <c r="C376">
        <f>IF($AA376="","",IF(COUNTIF($I$2:$I$1301,I376)&lt;=Settings!$C$8,I376,I376&amp;" P"&amp;ROUNDUP(COUNTIF($I$2:$I376,I376)/Settings!$C$8,0)))</f>
        <v/>
      </c>
      <c r="D376">
        <f>IF($AA376="","",INDEX('Per Line'!$A$2:$A$7001,$AA376)&amp;"")</f>
        <v/>
      </c>
      <c r="E376">
        <f>IF($AA376="","",INDEX('Per Line'!$B$2:$B$7001,$AA376)&amp;"")</f>
        <v/>
      </c>
      <c r="F376">
        <f>IF($AA376="","",INDEX('Per Line'!$D$2:$D$7001,$AA376)&amp;"")</f>
        <v/>
      </c>
      <c r="G376" s="14">
        <f>IF($AA376="","",INDEX('Per Line'!$E$2:$E$7001,$AA376))</f>
        <v/>
      </c>
      <c r="H376">
        <f>IF($AA376="","",INDEX('Per Line'!$F$2:$F$7001,$AA376)&amp;"")</f>
        <v/>
      </c>
      <c r="I376">
        <f>IF($AA376="","",INDEX('Per Line'!$I$2:$I$7001,$AA376)&amp;"")</f>
        <v/>
      </c>
      <c r="J376">
        <f>IF($AA376="","",INDEX('Per Line'!$H$2:$H$7001,$AA376)&amp;"")</f>
        <v/>
      </c>
      <c r="K376">
        <f>IF($AA376="","",INDEX('Per Line'!$J$2:$J$7001,$AA376)&amp;"")</f>
        <v/>
      </c>
      <c r="L376">
        <f>IF($AA376="","",INDEX('Per Line'!$K$2:$K$7001,$AA376)&amp;"")</f>
        <v/>
      </c>
      <c r="M376">
        <f>IF($AA376="","",INDEX('Per Line'!$L$2:$L$7001,$AA376))</f>
        <v/>
      </c>
      <c r="N376" s="8">
        <f>IF($AA376="","",M376*Y376/100)</f>
        <v/>
      </c>
      <c r="O376">
        <f>IF($AA376="","",INDEX('Per Line'!$U$2:$U$7001,$AA376)&amp;"")</f>
        <v/>
      </c>
      <c r="P376" s="8">
        <f>IF($AA376="","",SUMIFS('Per Line'!$T$2:$T$7001,'Per Line'!$C$2:$C$7001,$A376,'Per Line'!$AL$2:$AL$7001,1))</f>
        <v/>
      </c>
      <c r="Q376">
        <f>IF($AA376="","",Settings!$C$7)</f>
        <v/>
      </c>
      <c r="R376" s="8">
        <f>IF($AA376="","",SUMIFS('Per Line'!$T$2:$T$7001,'Per Line'!$C$2:$C$7001,$A376,'Per Line'!$AK$2:$AK$7001,0,'Per Line'!$AL$2:$AL$7001,0))</f>
        <v/>
      </c>
      <c r="S376" s="8">
        <f>IF($AA376="","",R376*Q376)</f>
        <v/>
      </c>
      <c r="T376">
        <f>IF($AA376="","",Settings!$C$6)</f>
        <v/>
      </c>
      <c r="U376" s="8">
        <f>IF($AA376="","",SUMIFS('Per Line'!$T$2:$T$7001,'Per Line'!$C$2:$C$7001,$A376,'Per Line'!$AK$2:$AK$7001,1,'Per Line'!$AL$2:$AL$7001,0))</f>
        <v/>
      </c>
      <c r="V376" s="8">
        <f>IF($AA376="","",U376*T376)</f>
        <v/>
      </c>
      <c r="W376" s="8">
        <f>IF($AA376="","",V376+S376)</f>
        <v/>
      </c>
      <c r="X376" s="8">
        <f>IF($AA376="","",Y376-W376)</f>
        <v/>
      </c>
      <c r="Y376" s="8">
        <f>IF($AA376="","",R376+U376+P376)</f>
        <v/>
      </c>
      <c r="Z376" s="8">
        <f>IF($AA376="","",Y376-W376-N376)</f>
        <v/>
      </c>
      <c r="AA376" s="16">
        <f>IF(ROWS($AA$2:$AA376)&lt;=MAX('Per Line'!$AJ$2:$AJ$7001),MATCH(ROWS($AA$2:$AA376),'Per Line'!$AJ$2:$AJ$7001,0),"")</f>
        <v/>
      </c>
      <c r="AB376">
        <f>IF($AA376="","",C376&amp;"|"&amp;COUNTIF($C$2:$C376,C376))</f>
        <v/>
      </c>
    </row>
    <row r="377">
      <c r="A377">
        <f>IF($AA377="","",INDEX('Per Line'!$C$2:$C$7001,$AA377)&amp;"")</f>
        <v/>
      </c>
      <c r="B377" s="15" t="n"/>
      <c r="C377">
        <f>IF($AA377="","",IF(COUNTIF($I$2:$I$1301,I377)&lt;=Settings!$C$8,I377,I377&amp;" P"&amp;ROUNDUP(COUNTIF($I$2:$I377,I377)/Settings!$C$8,0)))</f>
        <v/>
      </c>
      <c r="D377">
        <f>IF($AA377="","",INDEX('Per Line'!$A$2:$A$7001,$AA377)&amp;"")</f>
        <v/>
      </c>
      <c r="E377">
        <f>IF($AA377="","",INDEX('Per Line'!$B$2:$B$7001,$AA377)&amp;"")</f>
        <v/>
      </c>
      <c r="F377">
        <f>IF($AA377="","",INDEX('Per Line'!$D$2:$D$7001,$AA377)&amp;"")</f>
        <v/>
      </c>
      <c r="G377" s="14">
        <f>IF($AA377="","",INDEX('Per Line'!$E$2:$E$7001,$AA377))</f>
        <v/>
      </c>
      <c r="H377">
        <f>IF($AA377="","",INDEX('Per Line'!$F$2:$F$7001,$AA377)&amp;"")</f>
        <v/>
      </c>
      <c r="I377">
        <f>IF($AA377="","",INDEX('Per Line'!$I$2:$I$7001,$AA377)&amp;"")</f>
        <v/>
      </c>
      <c r="J377">
        <f>IF($AA377="","",INDEX('Per Line'!$H$2:$H$7001,$AA377)&amp;"")</f>
        <v/>
      </c>
      <c r="K377">
        <f>IF($AA377="","",INDEX('Per Line'!$J$2:$J$7001,$AA377)&amp;"")</f>
        <v/>
      </c>
      <c r="L377">
        <f>IF($AA377="","",INDEX('Per Line'!$K$2:$K$7001,$AA377)&amp;"")</f>
        <v/>
      </c>
      <c r="M377">
        <f>IF($AA377="","",INDEX('Per Line'!$L$2:$L$7001,$AA377))</f>
        <v/>
      </c>
      <c r="N377" s="8">
        <f>IF($AA377="","",M377*Y377/100)</f>
        <v/>
      </c>
      <c r="O377">
        <f>IF($AA377="","",INDEX('Per Line'!$U$2:$U$7001,$AA377)&amp;"")</f>
        <v/>
      </c>
      <c r="P377" s="8">
        <f>IF($AA377="","",SUMIFS('Per Line'!$T$2:$T$7001,'Per Line'!$C$2:$C$7001,$A377,'Per Line'!$AL$2:$AL$7001,1))</f>
        <v/>
      </c>
      <c r="Q377">
        <f>IF($AA377="","",Settings!$C$7)</f>
        <v/>
      </c>
      <c r="R377" s="8">
        <f>IF($AA377="","",SUMIFS('Per Line'!$T$2:$T$7001,'Per Line'!$C$2:$C$7001,$A377,'Per Line'!$AK$2:$AK$7001,0,'Per Line'!$AL$2:$AL$7001,0))</f>
        <v/>
      </c>
      <c r="S377" s="8">
        <f>IF($AA377="","",R377*Q377)</f>
        <v/>
      </c>
      <c r="T377">
        <f>IF($AA377="","",Settings!$C$6)</f>
        <v/>
      </c>
      <c r="U377" s="8">
        <f>IF($AA377="","",SUMIFS('Per Line'!$T$2:$T$7001,'Per Line'!$C$2:$C$7001,$A377,'Per Line'!$AK$2:$AK$7001,1,'Per Line'!$AL$2:$AL$7001,0))</f>
        <v/>
      </c>
      <c r="V377" s="8">
        <f>IF($AA377="","",U377*T377)</f>
        <v/>
      </c>
      <c r="W377" s="8">
        <f>IF($AA377="","",V377+S377)</f>
        <v/>
      </c>
      <c r="X377" s="8">
        <f>IF($AA377="","",Y377-W377)</f>
        <v/>
      </c>
      <c r="Y377" s="8">
        <f>IF($AA377="","",R377+U377+P377)</f>
        <v/>
      </c>
      <c r="Z377" s="8">
        <f>IF($AA377="","",Y377-W377-N377)</f>
        <v/>
      </c>
      <c r="AA377" s="16">
        <f>IF(ROWS($AA$2:$AA377)&lt;=MAX('Per Line'!$AJ$2:$AJ$7001),MATCH(ROWS($AA$2:$AA377),'Per Line'!$AJ$2:$AJ$7001,0),"")</f>
        <v/>
      </c>
      <c r="AB377">
        <f>IF($AA377="","",C377&amp;"|"&amp;COUNTIF($C$2:$C377,C377))</f>
        <v/>
      </c>
    </row>
    <row r="378">
      <c r="A378">
        <f>IF($AA378="","",INDEX('Per Line'!$C$2:$C$7001,$AA378)&amp;"")</f>
        <v/>
      </c>
      <c r="B378" s="15" t="n"/>
      <c r="C378">
        <f>IF($AA378="","",IF(COUNTIF($I$2:$I$1301,I378)&lt;=Settings!$C$8,I378,I378&amp;" P"&amp;ROUNDUP(COUNTIF($I$2:$I378,I378)/Settings!$C$8,0)))</f>
        <v/>
      </c>
      <c r="D378">
        <f>IF($AA378="","",INDEX('Per Line'!$A$2:$A$7001,$AA378)&amp;"")</f>
        <v/>
      </c>
      <c r="E378">
        <f>IF($AA378="","",INDEX('Per Line'!$B$2:$B$7001,$AA378)&amp;"")</f>
        <v/>
      </c>
      <c r="F378">
        <f>IF($AA378="","",INDEX('Per Line'!$D$2:$D$7001,$AA378)&amp;"")</f>
        <v/>
      </c>
      <c r="G378" s="14">
        <f>IF($AA378="","",INDEX('Per Line'!$E$2:$E$7001,$AA378))</f>
        <v/>
      </c>
      <c r="H378">
        <f>IF($AA378="","",INDEX('Per Line'!$F$2:$F$7001,$AA378)&amp;"")</f>
        <v/>
      </c>
      <c r="I378">
        <f>IF($AA378="","",INDEX('Per Line'!$I$2:$I$7001,$AA378)&amp;"")</f>
        <v/>
      </c>
      <c r="J378">
        <f>IF($AA378="","",INDEX('Per Line'!$H$2:$H$7001,$AA378)&amp;"")</f>
        <v/>
      </c>
      <c r="K378">
        <f>IF($AA378="","",INDEX('Per Line'!$J$2:$J$7001,$AA378)&amp;"")</f>
        <v/>
      </c>
      <c r="L378">
        <f>IF($AA378="","",INDEX('Per Line'!$K$2:$K$7001,$AA378)&amp;"")</f>
        <v/>
      </c>
      <c r="M378">
        <f>IF($AA378="","",INDEX('Per Line'!$L$2:$L$7001,$AA378))</f>
        <v/>
      </c>
      <c r="N378" s="8">
        <f>IF($AA378="","",M378*Y378/100)</f>
        <v/>
      </c>
      <c r="O378">
        <f>IF($AA378="","",INDEX('Per Line'!$U$2:$U$7001,$AA378)&amp;"")</f>
        <v/>
      </c>
      <c r="P378" s="8">
        <f>IF($AA378="","",SUMIFS('Per Line'!$T$2:$T$7001,'Per Line'!$C$2:$C$7001,$A378,'Per Line'!$AL$2:$AL$7001,1))</f>
        <v/>
      </c>
      <c r="Q378">
        <f>IF($AA378="","",Settings!$C$7)</f>
        <v/>
      </c>
      <c r="R378" s="8">
        <f>IF($AA378="","",SUMIFS('Per Line'!$T$2:$T$7001,'Per Line'!$C$2:$C$7001,$A378,'Per Line'!$AK$2:$AK$7001,0,'Per Line'!$AL$2:$AL$7001,0))</f>
        <v/>
      </c>
      <c r="S378" s="8">
        <f>IF($AA378="","",R378*Q378)</f>
        <v/>
      </c>
      <c r="T378">
        <f>IF($AA378="","",Settings!$C$6)</f>
        <v/>
      </c>
      <c r="U378" s="8">
        <f>IF($AA378="","",SUMIFS('Per Line'!$T$2:$T$7001,'Per Line'!$C$2:$C$7001,$A378,'Per Line'!$AK$2:$AK$7001,1,'Per Line'!$AL$2:$AL$7001,0))</f>
        <v/>
      </c>
      <c r="V378" s="8">
        <f>IF($AA378="","",U378*T378)</f>
        <v/>
      </c>
      <c r="W378" s="8">
        <f>IF($AA378="","",V378+S378)</f>
        <v/>
      </c>
      <c r="X378" s="8">
        <f>IF($AA378="","",Y378-W378)</f>
        <v/>
      </c>
      <c r="Y378" s="8">
        <f>IF($AA378="","",R378+U378+P378)</f>
        <v/>
      </c>
      <c r="Z378" s="8">
        <f>IF($AA378="","",Y378-W378-N378)</f>
        <v/>
      </c>
      <c r="AA378" s="16">
        <f>IF(ROWS($AA$2:$AA378)&lt;=MAX('Per Line'!$AJ$2:$AJ$7001),MATCH(ROWS($AA$2:$AA378),'Per Line'!$AJ$2:$AJ$7001,0),"")</f>
        <v/>
      </c>
      <c r="AB378">
        <f>IF($AA378="","",C378&amp;"|"&amp;COUNTIF($C$2:$C378,C378))</f>
        <v/>
      </c>
    </row>
    <row r="379">
      <c r="A379">
        <f>IF($AA379="","",INDEX('Per Line'!$C$2:$C$7001,$AA379)&amp;"")</f>
        <v/>
      </c>
      <c r="B379" s="15" t="n"/>
      <c r="C379">
        <f>IF($AA379="","",IF(COUNTIF($I$2:$I$1301,I379)&lt;=Settings!$C$8,I379,I379&amp;" P"&amp;ROUNDUP(COUNTIF($I$2:$I379,I379)/Settings!$C$8,0)))</f>
        <v/>
      </c>
      <c r="D379">
        <f>IF($AA379="","",INDEX('Per Line'!$A$2:$A$7001,$AA379)&amp;"")</f>
        <v/>
      </c>
      <c r="E379">
        <f>IF($AA379="","",INDEX('Per Line'!$B$2:$B$7001,$AA379)&amp;"")</f>
        <v/>
      </c>
      <c r="F379">
        <f>IF($AA379="","",INDEX('Per Line'!$D$2:$D$7001,$AA379)&amp;"")</f>
        <v/>
      </c>
      <c r="G379" s="14">
        <f>IF($AA379="","",INDEX('Per Line'!$E$2:$E$7001,$AA379))</f>
        <v/>
      </c>
      <c r="H379">
        <f>IF($AA379="","",INDEX('Per Line'!$F$2:$F$7001,$AA379)&amp;"")</f>
        <v/>
      </c>
      <c r="I379">
        <f>IF($AA379="","",INDEX('Per Line'!$I$2:$I$7001,$AA379)&amp;"")</f>
        <v/>
      </c>
      <c r="J379">
        <f>IF($AA379="","",INDEX('Per Line'!$H$2:$H$7001,$AA379)&amp;"")</f>
        <v/>
      </c>
      <c r="K379">
        <f>IF($AA379="","",INDEX('Per Line'!$J$2:$J$7001,$AA379)&amp;"")</f>
        <v/>
      </c>
      <c r="L379">
        <f>IF($AA379="","",INDEX('Per Line'!$K$2:$K$7001,$AA379)&amp;"")</f>
        <v/>
      </c>
      <c r="M379">
        <f>IF($AA379="","",INDEX('Per Line'!$L$2:$L$7001,$AA379))</f>
        <v/>
      </c>
      <c r="N379" s="8">
        <f>IF($AA379="","",M379*Y379/100)</f>
        <v/>
      </c>
      <c r="O379">
        <f>IF($AA379="","",INDEX('Per Line'!$U$2:$U$7001,$AA379)&amp;"")</f>
        <v/>
      </c>
      <c r="P379" s="8">
        <f>IF($AA379="","",SUMIFS('Per Line'!$T$2:$T$7001,'Per Line'!$C$2:$C$7001,$A379,'Per Line'!$AL$2:$AL$7001,1))</f>
        <v/>
      </c>
      <c r="Q379">
        <f>IF($AA379="","",Settings!$C$7)</f>
        <v/>
      </c>
      <c r="R379" s="8">
        <f>IF($AA379="","",SUMIFS('Per Line'!$T$2:$T$7001,'Per Line'!$C$2:$C$7001,$A379,'Per Line'!$AK$2:$AK$7001,0,'Per Line'!$AL$2:$AL$7001,0))</f>
        <v/>
      </c>
      <c r="S379" s="8">
        <f>IF($AA379="","",R379*Q379)</f>
        <v/>
      </c>
      <c r="T379">
        <f>IF($AA379="","",Settings!$C$6)</f>
        <v/>
      </c>
      <c r="U379" s="8">
        <f>IF($AA379="","",SUMIFS('Per Line'!$T$2:$T$7001,'Per Line'!$C$2:$C$7001,$A379,'Per Line'!$AK$2:$AK$7001,1,'Per Line'!$AL$2:$AL$7001,0))</f>
        <v/>
      </c>
      <c r="V379" s="8">
        <f>IF($AA379="","",U379*T379)</f>
        <v/>
      </c>
      <c r="W379" s="8">
        <f>IF($AA379="","",V379+S379)</f>
        <v/>
      </c>
      <c r="X379" s="8">
        <f>IF($AA379="","",Y379-W379)</f>
        <v/>
      </c>
      <c r="Y379" s="8">
        <f>IF($AA379="","",R379+U379+P379)</f>
        <v/>
      </c>
      <c r="Z379" s="8">
        <f>IF($AA379="","",Y379-W379-N379)</f>
        <v/>
      </c>
      <c r="AA379" s="16">
        <f>IF(ROWS($AA$2:$AA379)&lt;=MAX('Per Line'!$AJ$2:$AJ$7001),MATCH(ROWS($AA$2:$AA379),'Per Line'!$AJ$2:$AJ$7001,0),"")</f>
        <v/>
      </c>
      <c r="AB379">
        <f>IF($AA379="","",C379&amp;"|"&amp;COUNTIF($C$2:$C379,C379))</f>
        <v/>
      </c>
    </row>
    <row r="380">
      <c r="A380">
        <f>IF($AA380="","",INDEX('Per Line'!$C$2:$C$7001,$AA380)&amp;"")</f>
        <v/>
      </c>
      <c r="B380" s="15" t="n"/>
      <c r="C380">
        <f>IF($AA380="","",IF(COUNTIF($I$2:$I$1301,I380)&lt;=Settings!$C$8,I380,I380&amp;" P"&amp;ROUNDUP(COUNTIF($I$2:$I380,I380)/Settings!$C$8,0)))</f>
        <v/>
      </c>
      <c r="D380">
        <f>IF($AA380="","",INDEX('Per Line'!$A$2:$A$7001,$AA380)&amp;"")</f>
        <v/>
      </c>
      <c r="E380">
        <f>IF($AA380="","",INDEX('Per Line'!$B$2:$B$7001,$AA380)&amp;"")</f>
        <v/>
      </c>
      <c r="F380">
        <f>IF($AA380="","",INDEX('Per Line'!$D$2:$D$7001,$AA380)&amp;"")</f>
        <v/>
      </c>
      <c r="G380" s="14">
        <f>IF($AA380="","",INDEX('Per Line'!$E$2:$E$7001,$AA380))</f>
        <v/>
      </c>
      <c r="H380">
        <f>IF($AA380="","",INDEX('Per Line'!$F$2:$F$7001,$AA380)&amp;"")</f>
        <v/>
      </c>
      <c r="I380">
        <f>IF($AA380="","",INDEX('Per Line'!$I$2:$I$7001,$AA380)&amp;"")</f>
        <v/>
      </c>
      <c r="J380">
        <f>IF($AA380="","",INDEX('Per Line'!$H$2:$H$7001,$AA380)&amp;"")</f>
        <v/>
      </c>
      <c r="K380">
        <f>IF($AA380="","",INDEX('Per Line'!$J$2:$J$7001,$AA380)&amp;"")</f>
        <v/>
      </c>
      <c r="L380">
        <f>IF($AA380="","",INDEX('Per Line'!$K$2:$K$7001,$AA380)&amp;"")</f>
        <v/>
      </c>
      <c r="M380">
        <f>IF($AA380="","",INDEX('Per Line'!$L$2:$L$7001,$AA380))</f>
        <v/>
      </c>
      <c r="N380" s="8">
        <f>IF($AA380="","",M380*Y380/100)</f>
        <v/>
      </c>
      <c r="O380">
        <f>IF($AA380="","",INDEX('Per Line'!$U$2:$U$7001,$AA380)&amp;"")</f>
        <v/>
      </c>
      <c r="P380" s="8">
        <f>IF($AA380="","",SUMIFS('Per Line'!$T$2:$T$7001,'Per Line'!$C$2:$C$7001,$A380,'Per Line'!$AL$2:$AL$7001,1))</f>
        <v/>
      </c>
      <c r="Q380">
        <f>IF($AA380="","",Settings!$C$7)</f>
        <v/>
      </c>
      <c r="R380" s="8">
        <f>IF($AA380="","",SUMIFS('Per Line'!$T$2:$T$7001,'Per Line'!$C$2:$C$7001,$A380,'Per Line'!$AK$2:$AK$7001,0,'Per Line'!$AL$2:$AL$7001,0))</f>
        <v/>
      </c>
      <c r="S380" s="8">
        <f>IF($AA380="","",R380*Q380)</f>
        <v/>
      </c>
      <c r="T380">
        <f>IF($AA380="","",Settings!$C$6)</f>
        <v/>
      </c>
      <c r="U380" s="8">
        <f>IF($AA380="","",SUMIFS('Per Line'!$T$2:$T$7001,'Per Line'!$C$2:$C$7001,$A380,'Per Line'!$AK$2:$AK$7001,1,'Per Line'!$AL$2:$AL$7001,0))</f>
        <v/>
      </c>
      <c r="V380" s="8">
        <f>IF($AA380="","",U380*T380)</f>
        <v/>
      </c>
      <c r="W380" s="8">
        <f>IF($AA380="","",V380+S380)</f>
        <v/>
      </c>
      <c r="X380" s="8">
        <f>IF($AA380="","",Y380-W380)</f>
        <v/>
      </c>
      <c r="Y380" s="8">
        <f>IF($AA380="","",R380+U380+P380)</f>
        <v/>
      </c>
      <c r="Z380" s="8">
        <f>IF($AA380="","",Y380-W380-N380)</f>
        <v/>
      </c>
      <c r="AA380" s="16">
        <f>IF(ROWS($AA$2:$AA380)&lt;=MAX('Per Line'!$AJ$2:$AJ$7001),MATCH(ROWS($AA$2:$AA380),'Per Line'!$AJ$2:$AJ$7001,0),"")</f>
        <v/>
      </c>
      <c r="AB380">
        <f>IF($AA380="","",C380&amp;"|"&amp;COUNTIF($C$2:$C380,C380))</f>
        <v/>
      </c>
    </row>
    <row r="381">
      <c r="A381">
        <f>IF($AA381="","",INDEX('Per Line'!$C$2:$C$7001,$AA381)&amp;"")</f>
        <v/>
      </c>
      <c r="B381" s="15" t="n"/>
      <c r="C381">
        <f>IF($AA381="","",IF(COUNTIF($I$2:$I$1301,I381)&lt;=Settings!$C$8,I381,I381&amp;" P"&amp;ROUNDUP(COUNTIF($I$2:$I381,I381)/Settings!$C$8,0)))</f>
        <v/>
      </c>
      <c r="D381">
        <f>IF($AA381="","",INDEX('Per Line'!$A$2:$A$7001,$AA381)&amp;"")</f>
        <v/>
      </c>
      <c r="E381">
        <f>IF($AA381="","",INDEX('Per Line'!$B$2:$B$7001,$AA381)&amp;"")</f>
        <v/>
      </c>
      <c r="F381">
        <f>IF($AA381="","",INDEX('Per Line'!$D$2:$D$7001,$AA381)&amp;"")</f>
        <v/>
      </c>
      <c r="G381" s="14">
        <f>IF($AA381="","",INDEX('Per Line'!$E$2:$E$7001,$AA381))</f>
        <v/>
      </c>
      <c r="H381">
        <f>IF($AA381="","",INDEX('Per Line'!$F$2:$F$7001,$AA381)&amp;"")</f>
        <v/>
      </c>
      <c r="I381">
        <f>IF($AA381="","",INDEX('Per Line'!$I$2:$I$7001,$AA381)&amp;"")</f>
        <v/>
      </c>
      <c r="J381">
        <f>IF($AA381="","",INDEX('Per Line'!$H$2:$H$7001,$AA381)&amp;"")</f>
        <v/>
      </c>
      <c r="K381">
        <f>IF($AA381="","",INDEX('Per Line'!$J$2:$J$7001,$AA381)&amp;"")</f>
        <v/>
      </c>
      <c r="L381">
        <f>IF($AA381="","",INDEX('Per Line'!$K$2:$K$7001,$AA381)&amp;"")</f>
        <v/>
      </c>
      <c r="M381">
        <f>IF($AA381="","",INDEX('Per Line'!$L$2:$L$7001,$AA381))</f>
        <v/>
      </c>
      <c r="N381" s="8">
        <f>IF($AA381="","",M381*Y381/100)</f>
        <v/>
      </c>
      <c r="O381">
        <f>IF($AA381="","",INDEX('Per Line'!$U$2:$U$7001,$AA381)&amp;"")</f>
        <v/>
      </c>
      <c r="P381" s="8">
        <f>IF($AA381="","",SUMIFS('Per Line'!$T$2:$T$7001,'Per Line'!$C$2:$C$7001,$A381,'Per Line'!$AL$2:$AL$7001,1))</f>
        <v/>
      </c>
      <c r="Q381">
        <f>IF($AA381="","",Settings!$C$7)</f>
        <v/>
      </c>
      <c r="R381" s="8">
        <f>IF($AA381="","",SUMIFS('Per Line'!$T$2:$T$7001,'Per Line'!$C$2:$C$7001,$A381,'Per Line'!$AK$2:$AK$7001,0,'Per Line'!$AL$2:$AL$7001,0))</f>
        <v/>
      </c>
      <c r="S381" s="8">
        <f>IF($AA381="","",R381*Q381)</f>
        <v/>
      </c>
      <c r="T381">
        <f>IF($AA381="","",Settings!$C$6)</f>
        <v/>
      </c>
      <c r="U381" s="8">
        <f>IF($AA381="","",SUMIFS('Per Line'!$T$2:$T$7001,'Per Line'!$C$2:$C$7001,$A381,'Per Line'!$AK$2:$AK$7001,1,'Per Line'!$AL$2:$AL$7001,0))</f>
        <v/>
      </c>
      <c r="V381" s="8">
        <f>IF($AA381="","",U381*T381)</f>
        <v/>
      </c>
      <c r="W381" s="8">
        <f>IF($AA381="","",V381+S381)</f>
        <v/>
      </c>
      <c r="X381" s="8">
        <f>IF($AA381="","",Y381-W381)</f>
        <v/>
      </c>
      <c r="Y381" s="8">
        <f>IF($AA381="","",R381+U381+P381)</f>
        <v/>
      </c>
      <c r="Z381" s="8">
        <f>IF($AA381="","",Y381-W381-N381)</f>
        <v/>
      </c>
      <c r="AA381" s="16">
        <f>IF(ROWS($AA$2:$AA381)&lt;=MAX('Per Line'!$AJ$2:$AJ$7001),MATCH(ROWS($AA$2:$AA381),'Per Line'!$AJ$2:$AJ$7001,0),"")</f>
        <v/>
      </c>
      <c r="AB381">
        <f>IF($AA381="","",C381&amp;"|"&amp;COUNTIF($C$2:$C381,C381))</f>
        <v/>
      </c>
    </row>
    <row r="382">
      <c r="A382">
        <f>IF($AA382="","",INDEX('Per Line'!$C$2:$C$7001,$AA382)&amp;"")</f>
        <v/>
      </c>
      <c r="B382" s="15" t="n"/>
      <c r="C382">
        <f>IF($AA382="","",IF(COUNTIF($I$2:$I$1301,I382)&lt;=Settings!$C$8,I382,I382&amp;" P"&amp;ROUNDUP(COUNTIF($I$2:$I382,I382)/Settings!$C$8,0)))</f>
        <v/>
      </c>
      <c r="D382">
        <f>IF($AA382="","",INDEX('Per Line'!$A$2:$A$7001,$AA382)&amp;"")</f>
        <v/>
      </c>
      <c r="E382">
        <f>IF($AA382="","",INDEX('Per Line'!$B$2:$B$7001,$AA382)&amp;"")</f>
        <v/>
      </c>
      <c r="F382">
        <f>IF($AA382="","",INDEX('Per Line'!$D$2:$D$7001,$AA382)&amp;"")</f>
        <v/>
      </c>
      <c r="G382" s="14">
        <f>IF($AA382="","",INDEX('Per Line'!$E$2:$E$7001,$AA382))</f>
        <v/>
      </c>
      <c r="H382">
        <f>IF($AA382="","",INDEX('Per Line'!$F$2:$F$7001,$AA382)&amp;"")</f>
        <v/>
      </c>
      <c r="I382">
        <f>IF($AA382="","",INDEX('Per Line'!$I$2:$I$7001,$AA382)&amp;"")</f>
        <v/>
      </c>
      <c r="J382">
        <f>IF($AA382="","",INDEX('Per Line'!$H$2:$H$7001,$AA382)&amp;"")</f>
        <v/>
      </c>
      <c r="K382">
        <f>IF($AA382="","",INDEX('Per Line'!$J$2:$J$7001,$AA382)&amp;"")</f>
        <v/>
      </c>
      <c r="L382">
        <f>IF($AA382="","",INDEX('Per Line'!$K$2:$K$7001,$AA382)&amp;"")</f>
        <v/>
      </c>
      <c r="M382">
        <f>IF($AA382="","",INDEX('Per Line'!$L$2:$L$7001,$AA382))</f>
        <v/>
      </c>
      <c r="N382" s="8">
        <f>IF($AA382="","",M382*Y382/100)</f>
        <v/>
      </c>
      <c r="O382">
        <f>IF($AA382="","",INDEX('Per Line'!$U$2:$U$7001,$AA382)&amp;"")</f>
        <v/>
      </c>
      <c r="P382" s="8">
        <f>IF($AA382="","",SUMIFS('Per Line'!$T$2:$T$7001,'Per Line'!$C$2:$C$7001,$A382,'Per Line'!$AL$2:$AL$7001,1))</f>
        <v/>
      </c>
      <c r="Q382">
        <f>IF($AA382="","",Settings!$C$7)</f>
        <v/>
      </c>
      <c r="R382" s="8">
        <f>IF($AA382="","",SUMIFS('Per Line'!$T$2:$T$7001,'Per Line'!$C$2:$C$7001,$A382,'Per Line'!$AK$2:$AK$7001,0,'Per Line'!$AL$2:$AL$7001,0))</f>
        <v/>
      </c>
      <c r="S382" s="8">
        <f>IF($AA382="","",R382*Q382)</f>
        <v/>
      </c>
      <c r="T382">
        <f>IF($AA382="","",Settings!$C$6)</f>
        <v/>
      </c>
      <c r="U382" s="8">
        <f>IF($AA382="","",SUMIFS('Per Line'!$T$2:$T$7001,'Per Line'!$C$2:$C$7001,$A382,'Per Line'!$AK$2:$AK$7001,1,'Per Line'!$AL$2:$AL$7001,0))</f>
        <v/>
      </c>
      <c r="V382" s="8">
        <f>IF($AA382="","",U382*T382)</f>
        <v/>
      </c>
      <c r="W382" s="8">
        <f>IF($AA382="","",V382+S382)</f>
        <v/>
      </c>
      <c r="X382" s="8">
        <f>IF($AA382="","",Y382-W382)</f>
        <v/>
      </c>
      <c r="Y382" s="8">
        <f>IF($AA382="","",R382+U382+P382)</f>
        <v/>
      </c>
      <c r="Z382" s="8">
        <f>IF($AA382="","",Y382-W382-N382)</f>
        <v/>
      </c>
      <c r="AA382" s="16">
        <f>IF(ROWS($AA$2:$AA382)&lt;=MAX('Per Line'!$AJ$2:$AJ$7001),MATCH(ROWS($AA$2:$AA382),'Per Line'!$AJ$2:$AJ$7001,0),"")</f>
        <v/>
      </c>
      <c r="AB382">
        <f>IF($AA382="","",C382&amp;"|"&amp;COUNTIF($C$2:$C382,C382))</f>
        <v/>
      </c>
    </row>
    <row r="383">
      <c r="A383">
        <f>IF($AA383="","",INDEX('Per Line'!$C$2:$C$7001,$AA383)&amp;"")</f>
        <v/>
      </c>
      <c r="B383" s="15" t="n"/>
      <c r="C383">
        <f>IF($AA383="","",IF(COUNTIF($I$2:$I$1301,I383)&lt;=Settings!$C$8,I383,I383&amp;" P"&amp;ROUNDUP(COUNTIF($I$2:$I383,I383)/Settings!$C$8,0)))</f>
        <v/>
      </c>
      <c r="D383">
        <f>IF($AA383="","",INDEX('Per Line'!$A$2:$A$7001,$AA383)&amp;"")</f>
        <v/>
      </c>
      <c r="E383">
        <f>IF($AA383="","",INDEX('Per Line'!$B$2:$B$7001,$AA383)&amp;"")</f>
        <v/>
      </c>
      <c r="F383">
        <f>IF($AA383="","",INDEX('Per Line'!$D$2:$D$7001,$AA383)&amp;"")</f>
        <v/>
      </c>
      <c r="G383" s="14">
        <f>IF($AA383="","",INDEX('Per Line'!$E$2:$E$7001,$AA383))</f>
        <v/>
      </c>
      <c r="H383">
        <f>IF($AA383="","",INDEX('Per Line'!$F$2:$F$7001,$AA383)&amp;"")</f>
        <v/>
      </c>
      <c r="I383">
        <f>IF($AA383="","",INDEX('Per Line'!$I$2:$I$7001,$AA383)&amp;"")</f>
        <v/>
      </c>
      <c r="J383">
        <f>IF($AA383="","",INDEX('Per Line'!$H$2:$H$7001,$AA383)&amp;"")</f>
        <v/>
      </c>
      <c r="K383">
        <f>IF($AA383="","",INDEX('Per Line'!$J$2:$J$7001,$AA383)&amp;"")</f>
        <v/>
      </c>
      <c r="L383">
        <f>IF($AA383="","",INDEX('Per Line'!$K$2:$K$7001,$AA383)&amp;"")</f>
        <v/>
      </c>
      <c r="M383">
        <f>IF($AA383="","",INDEX('Per Line'!$L$2:$L$7001,$AA383))</f>
        <v/>
      </c>
      <c r="N383" s="8">
        <f>IF($AA383="","",M383*Y383/100)</f>
        <v/>
      </c>
      <c r="O383">
        <f>IF($AA383="","",INDEX('Per Line'!$U$2:$U$7001,$AA383)&amp;"")</f>
        <v/>
      </c>
      <c r="P383" s="8">
        <f>IF($AA383="","",SUMIFS('Per Line'!$T$2:$T$7001,'Per Line'!$C$2:$C$7001,$A383,'Per Line'!$AL$2:$AL$7001,1))</f>
        <v/>
      </c>
      <c r="Q383">
        <f>IF($AA383="","",Settings!$C$7)</f>
        <v/>
      </c>
      <c r="R383" s="8">
        <f>IF($AA383="","",SUMIFS('Per Line'!$T$2:$T$7001,'Per Line'!$C$2:$C$7001,$A383,'Per Line'!$AK$2:$AK$7001,0,'Per Line'!$AL$2:$AL$7001,0))</f>
        <v/>
      </c>
      <c r="S383" s="8">
        <f>IF($AA383="","",R383*Q383)</f>
        <v/>
      </c>
      <c r="T383">
        <f>IF($AA383="","",Settings!$C$6)</f>
        <v/>
      </c>
      <c r="U383" s="8">
        <f>IF($AA383="","",SUMIFS('Per Line'!$T$2:$T$7001,'Per Line'!$C$2:$C$7001,$A383,'Per Line'!$AK$2:$AK$7001,1,'Per Line'!$AL$2:$AL$7001,0))</f>
        <v/>
      </c>
      <c r="V383" s="8">
        <f>IF($AA383="","",U383*T383)</f>
        <v/>
      </c>
      <c r="W383" s="8">
        <f>IF($AA383="","",V383+S383)</f>
        <v/>
      </c>
      <c r="X383" s="8">
        <f>IF($AA383="","",Y383-W383)</f>
        <v/>
      </c>
      <c r="Y383" s="8">
        <f>IF($AA383="","",R383+U383+P383)</f>
        <v/>
      </c>
      <c r="Z383" s="8">
        <f>IF($AA383="","",Y383-W383-N383)</f>
        <v/>
      </c>
      <c r="AA383" s="16">
        <f>IF(ROWS($AA$2:$AA383)&lt;=MAX('Per Line'!$AJ$2:$AJ$7001),MATCH(ROWS($AA$2:$AA383),'Per Line'!$AJ$2:$AJ$7001,0),"")</f>
        <v/>
      </c>
      <c r="AB383">
        <f>IF($AA383="","",C383&amp;"|"&amp;COUNTIF($C$2:$C383,C383))</f>
        <v/>
      </c>
    </row>
    <row r="384">
      <c r="A384">
        <f>IF($AA384="","",INDEX('Per Line'!$C$2:$C$7001,$AA384)&amp;"")</f>
        <v/>
      </c>
      <c r="B384" s="15" t="n"/>
      <c r="C384">
        <f>IF($AA384="","",IF(COUNTIF($I$2:$I$1301,I384)&lt;=Settings!$C$8,I384,I384&amp;" P"&amp;ROUNDUP(COUNTIF($I$2:$I384,I384)/Settings!$C$8,0)))</f>
        <v/>
      </c>
      <c r="D384">
        <f>IF($AA384="","",INDEX('Per Line'!$A$2:$A$7001,$AA384)&amp;"")</f>
        <v/>
      </c>
      <c r="E384">
        <f>IF($AA384="","",INDEX('Per Line'!$B$2:$B$7001,$AA384)&amp;"")</f>
        <v/>
      </c>
      <c r="F384">
        <f>IF($AA384="","",INDEX('Per Line'!$D$2:$D$7001,$AA384)&amp;"")</f>
        <v/>
      </c>
      <c r="G384" s="14">
        <f>IF($AA384="","",INDEX('Per Line'!$E$2:$E$7001,$AA384))</f>
        <v/>
      </c>
      <c r="H384">
        <f>IF($AA384="","",INDEX('Per Line'!$F$2:$F$7001,$AA384)&amp;"")</f>
        <v/>
      </c>
      <c r="I384">
        <f>IF($AA384="","",INDEX('Per Line'!$I$2:$I$7001,$AA384)&amp;"")</f>
        <v/>
      </c>
      <c r="J384">
        <f>IF($AA384="","",INDEX('Per Line'!$H$2:$H$7001,$AA384)&amp;"")</f>
        <v/>
      </c>
      <c r="K384">
        <f>IF($AA384="","",INDEX('Per Line'!$J$2:$J$7001,$AA384)&amp;"")</f>
        <v/>
      </c>
      <c r="L384">
        <f>IF($AA384="","",INDEX('Per Line'!$K$2:$K$7001,$AA384)&amp;"")</f>
        <v/>
      </c>
      <c r="M384">
        <f>IF($AA384="","",INDEX('Per Line'!$L$2:$L$7001,$AA384))</f>
        <v/>
      </c>
      <c r="N384" s="8">
        <f>IF($AA384="","",M384*Y384/100)</f>
        <v/>
      </c>
      <c r="O384">
        <f>IF($AA384="","",INDEX('Per Line'!$U$2:$U$7001,$AA384)&amp;"")</f>
        <v/>
      </c>
      <c r="P384" s="8">
        <f>IF($AA384="","",SUMIFS('Per Line'!$T$2:$T$7001,'Per Line'!$C$2:$C$7001,$A384,'Per Line'!$AL$2:$AL$7001,1))</f>
        <v/>
      </c>
      <c r="Q384">
        <f>IF($AA384="","",Settings!$C$7)</f>
        <v/>
      </c>
      <c r="R384" s="8">
        <f>IF($AA384="","",SUMIFS('Per Line'!$T$2:$T$7001,'Per Line'!$C$2:$C$7001,$A384,'Per Line'!$AK$2:$AK$7001,0,'Per Line'!$AL$2:$AL$7001,0))</f>
        <v/>
      </c>
      <c r="S384" s="8">
        <f>IF($AA384="","",R384*Q384)</f>
        <v/>
      </c>
      <c r="T384">
        <f>IF($AA384="","",Settings!$C$6)</f>
        <v/>
      </c>
      <c r="U384" s="8">
        <f>IF($AA384="","",SUMIFS('Per Line'!$T$2:$T$7001,'Per Line'!$C$2:$C$7001,$A384,'Per Line'!$AK$2:$AK$7001,1,'Per Line'!$AL$2:$AL$7001,0))</f>
        <v/>
      </c>
      <c r="V384" s="8">
        <f>IF($AA384="","",U384*T384)</f>
        <v/>
      </c>
      <c r="W384" s="8">
        <f>IF($AA384="","",V384+S384)</f>
        <v/>
      </c>
      <c r="X384" s="8">
        <f>IF($AA384="","",Y384-W384)</f>
        <v/>
      </c>
      <c r="Y384" s="8">
        <f>IF($AA384="","",R384+U384+P384)</f>
        <v/>
      </c>
      <c r="Z384" s="8">
        <f>IF($AA384="","",Y384-W384-N384)</f>
        <v/>
      </c>
      <c r="AA384" s="16">
        <f>IF(ROWS($AA$2:$AA384)&lt;=MAX('Per Line'!$AJ$2:$AJ$7001),MATCH(ROWS($AA$2:$AA384),'Per Line'!$AJ$2:$AJ$7001,0),"")</f>
        <v/>
      </c>
      <c r="AB384">
        <f>IF($AA384="","",C384&amp;"|"&amp;COUNTIF($C$2:$C384,C384))</f>
        <v/>
      </c>
    </row>
    <row r="385">
      <c r="A385">
        <f>IF($AA385="","",INDEX('Per Line'!$C$2:$C$7001,$AA385)&amp;"")</f>
        <v/>
      </c>
      <c r="B385" s="15" t="n"/>
      <c r="C385">
        <f>IF($AA385="","",IF(COUNTIF($I$2:$I$1301,I385)&lt;=Settings!$C$8,I385,I385&amp;" P"&amp;ROUNDUP(COUNTIF($I$2:$I385,I385)/Settings!$C$8,0)))</f>
        <v/>
      </c>
      <c r="D385">
        <f>IF($AA385="","",INDEX('Per Line'!$A$2:$A$7001,$AA385)&amp;"")</f>
        <v/>
      </c>
      <c r="E385">
        <f>IF($AA385="","",INDEX('Per Line'!$B$2:$B$7001,$AA385)&amp;"")</f>
        <v/>
      </c>
      <c r="F385">
        <f>IF($AA385="","",INDEX('Per Line'!$D$2:$D$7001,$AA385)&amp;"")</f>
        <v/>
      </c>
      <c r="G385" s="14">
        <f>IF($AA385="","",INDEX('Per Line'!$E$2:$E$7001,$AA385))</f>
        <v/>
      </c>
      <c r="H385">
        <f>IF($AA385="","",INDEX('Per Line'!$F$2:$F$7001,$AA385)&amp;"")</f>
        <v/>
      </c>
      <c r="I385">
        <f>IF($AA385="","",INDEX('Per Line'!$I$2:$I$7001,$AA385)&amp;"")</f>
        <v/>
      </c>
      <c r="J385">
        <f>IF($AA385="","",INDEX('Per Line'!$H$2:$H$7001,$AA385)&amp;"")</f>
        <v/>
      </c>
      <c r="K385">
        <f>IF($AA385="","",INDEX('Per Line'!$J$2:$J$7001,$AA385)&amp;"")</f>
        <v/>
      </c>
      <c r="L385">
        <f>IF($AA385="","",INDEX('Per Line'!$K$2:$K$7001,$AA385)&amp;"")</f>
        <v/>
      </c>
      <c r="M385">
        <f>IF($AA385="","",INDEX('Per Line'!$L$2:$L$7001,$AA385))</f>
        <v/>
      </c>
      <c r="N385" s="8">
        <f>IF($AA385="","",M385*Y385/100)</f>
        <v/>
      </c>
      <c r="O385">
        <f>IF($AA385="","",INDEX('Per Line'!$U$2:$U$7001,$AA385)&amp;"")</f>
        <v/>
      </c>
      <c r="P385" s="8">
        <f>IF($AA385="","",SUMIFS('Per Line'!$T$2:$T$7001,'Per Line'!$C$2:$C$7001,$A385,'Per Line'!$AL$2:$AL$7001,1))</f>
        <v/>
      </c>
      <c r="Q385">
        <f>IF($AA385="","",Settings!$C$7)</f>
        <v/>
      </c>
      <c r="R385" s="8">
        <f>IF($AA385="","",SUMIFS('Per Line'!$T$2:$T$7001,'Per Line'!$C$2:$C$7001,$A385,'Per Line'!$AK$2:$AK$7001,0,'Per Line'!$AL$2:$AL$7001,0))</f>
        <v/>
      </c>
      <c r="S385" s="8">
        <f>IF($AA385="","",R385*Q385)</f>
        <v/>
      </c>
      <c r="T385">
        <f>IF($AA385="","",Settings!$C$6)</f>
        <v/>
      </c>
      <c r="U385" s="8">
        <f>IF($AA385="","",SUMIFS('Per Line'!$T$2:$T$7001,'Per Line'!$C$2:$C$7001,$A385,'Per Line'!$AK$2:$AK$7001,1,'Per Line'!$AL$2:$AL$7001,0))</f>
        <v/>
      </c>
      <c r="V385" s="8">
        <f>IF($AA385="","",U385*T385)</f>
        <v/>
      </c>
      <c r="W385" s="8">
        <f>IF($AA385="","",V385+S385)</f>
        <v/>
      </c>
      <c r="X385" s="8">
        <f>IF($AA385="","",Y385-W385)</f>
        <v/>
      </c>
      <c r="Y385" s="8">
        <f>IF($AA385="","",R385+U385+P385)</f>
        <v/>
      </c>
      <c r="Z385" s="8">
        <f>IF($AA385="","",Y385-W385-N385)</f>
        <v/>
      </c>
      <c r="AA385" s="16">
        <f>IF(ROWS($AA$2:$AA385)&lt;=MAX('Per Line'!$AJ$2:$AJ$7001),MATCH(ROWS($AA$2:$AA385),'Per Line'!$AJ$2:$AJ$7001,0),"")</f>
        <v/>
      </c>
      <c r="AB385">
        <f>IF($AA385="","",C385&amp;"|"&amp;COUNTIF($C$2:$C385,C385))</f>
        <v/>
      </c>
    </row>
    <row r="386">
      <c r="A386">
        <f>IF($AA386="","",INDEX('Per Line'!$C$2:$C$7001,$AA386)&amp;"")</f>
        <v/>
      </c>
      <c r="B386" s="15" t="n"/>
      <c r="C386">
        <f>IF($AA386="","",IF(COUNTIF($I$2:$I$1301,I386)&lt;=Settings!$C$8,I386,I386&amp;" P"&amp;ROUNDUP(COUNTIF($I$2:$I386,I386)/Settings!$C$8,0)))</f>
        <v/>
      </c>
      <c r="D386">
        <f>IF($AA386="","",INDEX('Per Line'!$A$2:$A$7001,$AA386)&amp;"")</f>
        <v/>
      </c>
      <c r="E386">
        <f>IF($AA386="","",INDEX('Per Line'!$B$2:$B$7001,$AA386)&amp;"")</f>
        <v/>
      </c>
      <c r="F386">
        <f>IF($AA386="","",INDEX('Per Line'!$D$2:$D$7001,$AA386)&amp;"")</f>
        <v/>
      </c>
      <c r="G386" s="14">
        <f>IF($AA386="","",INDEX('Per Line'!$E$2:$E$7001,$AA386))</f>
        <v/>
      </c>
      <c r="H386">
        <f>IF($AA386="","",INDEX('Per Line'!$F$2:$F$7001,$AA386)&amp;"")</f>
        <v/>
      </c>
      <c r="I386">
        <f>IF($AA386="","",INDEX('Per Line'!$I$2:$I$7001,$AA386)&amp;"")</f>
        <v/>
      </c>
      <c r="J386">
        <f>IF($AA386="","",INDEX('Per Line'!$H$2:$H$7001,$AA386)&amp;"")</f>
        <v/>
      </c>
      <c r="K386">
        <f>IF($AA386="","",INDEX('Per Line'!$J$2:$J$7001,$AA386)&amp;"")</f>
        <v/>
      </c>
      <c r="L386">
        <f>IF($AA386="","",INDEX('Per Line'!$K$2:$K$7001,$AA386)&amp;"")</f>
        <v/>
      </c>
      <c r="M386">
        <f>IF($AA386="","",INDEX('Per Line'!$L$2:$L$7001,$AA386))</f>
        <v/>
      </c>
      <c r="N386" s="8">
        <f>IF($AA386="","",M386*Y386/100)</f>
        <v/>
      </c>
      <c r="O386">
        <f>IF($AA386="","",INDEX('Per Line'!$U$2:$U$7001,$AA386)&amp;"")</f>
        <v/>
      </c>
      <c r="P386" s="8">
        <f>IF($AA386="","",SUMIFS('Per Line'!$T$2:$T$7001,'Per Line'!$C$2:$C$7001,$A386,'Per Line'!$AL$2:$AL$7001,1))</f>
        <v/>
      </c>
      <c r="Q386">
        <f>IF($AA386="","",Settings!$C$7)</f>
        <v/>
      </c>
      <c r="R386" s="8">
        <f>IF($AA386="","",SUMIFS('Per Line'!$T$2:$T$7001,'Per Line'!$C$2:$C$7001,$A386,'Per Line'!$AK$2:$AK$7001,0,'Per Line'!$AL$2:$AL$7001,0))</f>
        <v/>
      </c>
      <c r="S386" s="8">
        <f>IF($AA386="","",R386*Q386)</f>
        <v/>
      </c>
      <c r="T386">
        <f>IF($AA386="","",Settings!$C$6)</f>
        <v/>
      </c>
      <c r="U386" s="8">
        <f>IF($AA386="","",SUMIFS('Per Line'!$T$2:$T$7001,'Per Line'!$C$2:$C$7001,$A386,'Per Line'!$AK$2:$AK$7001,1,'Per Line'!$AL$2:$AL$7001,0))</f>
        <v/>
      </c>
      <c r="V386" s="8">
        <f>IF($AA386="","",U386*T386)</f>
        <v/>
      </c>
      <c r="W386" s="8">
        <f>IF($AA386="","",V386+S386)</f>
        <v/>
      </c>
      <c r="X386" s="8">
        <f>IF($AA386="","",Y386-W386)</f>
        <v/>
      </c>
      <c r="Y386" s="8">
        <f>IF($AA386="","",R386+U386+P386)</f>
        <v/>
      </c>
      <c r="Z386" s="8">
        <f>IF($AA386="","",Y386-W386-N386)</f>
        <v/>
      </c>
      <c r="AA386" s="16">
        <f>IF(ROWS($AA$2:$AA386)&lt;=MAX('Per Line'!$AJ$2:$AJ$7001),MATCH(ROWS($AA$2:$AA386),'Per Line'!$AJ$2:$AJ$7001,0),"")</f>
        <v/>
      </c>
      <c r="AB386">
        <f>IF($AA386="","",C386&amp;"|"&amp;COUNTIF($C$2:$C386,C386))</f>
        <v/>
      </c>
    </row>
    <row r="387">
      <c r="A387">
        <f>IF($AA387="","",INDEX('Per Line'!$C$2:$C$7001,$AA387)&amp;"")</f>
        <v/>
      </c>
      <c r="B387" s="15" t="n"/>
      <c r="C387">
        <f>IF($AA387="","",IF(COUNTIF($I$2:$I$1301,I387)&lt;=Settings!$C$8,I387,I387&amp;" P"&amp;ROUNDUP(COUNTIF($I$2:$I387,I387)/Settings!$C$8,0)))</f>
        <v/>
      </c>
      <c r="D387">
        <f>IF($AA387="","",INDEX('Per Line'!$A$2:$A$7001,$AA387)&amp;"")</f>
        <v/>
      </c>
      <c r="E387">
        <f>IF($AA387="","",INDEX('Per Line'!$B$2:$B$7001,$AA387)&amp;"")</f>
        <v/>
      </c>
      <c r="F387">
        <f>IF($AA387="","",INDEX('Per Line'!$D$2:$D$7001,$AA387)&amp;"")</f>
        <v/>
      </c>
      <c r="G387" s="14">
        <f>IF($AA387="","",INDEX('Per Line'!$E$2:$E$7001,$AA387))</f>
        <v/>
      </c>
      <c r="H387">
        <f>IF($AA387="","",INDEX('Per Line'!$F$2:$F$7001,$AA387)&amp;"")</f>
        <v/>
      </c>
      <c r="I387">
        <f>IF($AA387="","",INDEX('Per Line'!$I$2:$I$7001,$AA387)&amp;"")</f>
        <v/>
      </c>
      <c r="J387">
        <f>IF($AA387="","",INDEX('Per Line'!$H$2:$H$7001,$AA387)&amp;"")</f>
        <v/>
      </c>
      <c r="K387">
        <f>IF($AA387="","",INDEX('Per Line'!$J$2:$J$7001,$AA387)&amp;"")</f>
        <v/>
      </c>
      <c r="L387">
        <f>IF($AA387="","",INDEX('Per Line'!$K$2:$K$7001,$AA387)&amp;"")</f>
        <v/>
      </c>
      <c r="M387">
        <f>IF($AA387="","",INDEX('Per Line'!$L$2:$L$7001,$AA387))</f>
        <v/>
      </c>
      <c r="N387" s="8">
        <f>IF($AA387="","",M387*Y387/100)</f>
        <v/>
      </c>
      <c r="O387">
        <f>IF($AA387="","",INDEX('Per Line'!$U$2:$U$7001,$AA387)&amp;"")</f>
        <v/>
      </c>
      <c r="P387" s="8">
        <f>IF($AA387="","",SUMIFS('Per Line'!$T$2:$T$7001,'Per Line'!$C$2:$C$7001,$A387,'Per Line'!$AL$2:$AL$7001,1))</f>
        <v/>
      </c>
      <c r="Q387">
        <f>IF($AA387="","",Settings!$C$7)</f>
        <v/>
      </c>
      <c r="R387" s="8">
        <f>IF($AA387="","",SUMIFS('Per Line'!$T$2:$T$7001,'Per Line'!$C$2:$C$7001,$A387,'Per Line'!$AK$2:$AK$7001,0,'Per Line'!$AL$2:$AL$7001,0))</f>
        <v/>
      </c>
      <c r="S387" s="8">
        <f>IF($AA387="","",R387*Q387)</f>
        <v/>
      </c>
      <c r="T387">
        <f>IF($AA387="","",Settings!$C$6)</f>
        <v/>
      </c>
      <c r="U387" s="8">
        <f>IF($AA387="","",SUMIFS('Per Line'!$T$2:$T$7001,'Per Line'!$C$2:$C$7001,$A387,'Per Line'!$AK$2:$AK$7001,1,'Per Line'!$AL$2:$AL$7001,0))</f>
        <v/>
      </c>
      <c r="V387" s="8">
        <f>IF($AA387="","",U387*T387)</f>
        <v/>
      </c>
      <c r="W387" s="8">
        <f>IF($AA387="","",V387+S387)</f>
        <v/>
      </c>
      <c r="X387" s="8">
        <f>IF($AA387="","",Y387-W387)</f>
        <v/>
      </c>
      <c r="Y387" s="8">
        <f>IF($AA387="","",R387+U387+P387)</f>
        <v/>
      </c>
      <c r="Z387" s="8">
        <f>IF($AA387="","",Y387-W387-N387)</f>
        <v/>
      </c>
      <c r="AA387" s="16">
        <f>IF(ROWS($AA$2:$AA387)&lt;=MAX('Per Line'!$AJ$2:$AJ$7001),MATCH(ROWS($AA$2:$AA387),'Per Line'!$AJ$2:$AJ$7001,0),"")</f>
        <v/>
      </c>
      <c r="AB387">
        <f>IF($AA387="","",C387&amp;"|"&amp;COUNTIF($C$2:$C387,C387))</f>
        <v/>
      </c>
    </row>
    <row r="388">
      <c r="A388">
        <f>IF($AA388="","",INDEX('Per Line'!$C$2:$C$7001,$AA388)&amp;"")</f>
        <v/>
      </c>
      <c r="B388" s="15" t="n"/>
      <c r="C388">
        <f>IF($AA388="","",IF(COUNTIF($I$2:$I$1301,I388)&lt;=Settings!$C$8,I388,I388&amp;" P"&amp;ROUNDUP(COUNTIF($I$2:$I388,I388)/Settings!$C$8,0)))</f>
        <v/>
      </c>
      <c r="D388">
        <f>IF($AA388="","",INDEX('Per Line'!$A$2:$A$7001,$AA388)&amp;"")</f>
        <v/>
      </c>
      <c r="E388">
        <f>IF($AA388="","",INDEX('Per Line'!$B$2:$B$7001,$AA388)&amp;"")</f>
        <v/>
      </c>
      <c r="F388">
        <f>IF($AA388="","",INDEX('Per Line'!$D$2:$D$7001,$AA388)&amp;"")</f>
        <v/>
      </c>
      <c r="G388" s="14">
        <f>IF($AA388="","",INDEX('Per Line'!$E$2:$E$7001,$AA388))</f>
        <v/>
      </c>
      <c r="H388">
        <f>IF($AA388="","",INDEX('Per Line'!$F$2:$F$7001,$AA388)&amp;"")</f>
        <v/>
      </c>
      <c r="I388">
        <f>IF($AA388="","",INDEX('Per Line'!$I$2:$I$7001,$AA388)&amp;"")</f>
        <v/>
      </c>
      <c r="J388">
        <f>IF($AA388="","",INDEX('Per Line'!$H$2:$H$7001,$AA388)&amp;"")</f>
        <v/>
      </c>
      <c r="K388">
        <f>IF($AA388="","",INDEX('Per Line'!$J$2:$J$7001,$AA388)&amp;"")</f>
        <v/>
      </c>
      <c r="L388">
        <f>IF($AA388="","",INDEX('Per Line'!$K$2:$K$7001,$AA388)&amp;"")</f>
        <v/>
      </c>
      <c r="M388">
        <f>IF($AA388="","",INDEX('Per Line'!$L$2:$L$7001,$AA388))</f>
        <v/>
      </c>
      <c r="N388" s="8">
        <f>IF($AA388="","",M388*Y388/100)</f>
        <v/>
      </c>
      <c r="O388">
        <f>IF($AA388="","",INDEX('Per Line'!$U$2:$U$7001,$AA388)&amp;"")</f>
        <v/>
      </c>
      <c r="P388" s="8">
        <f>IF($AA388="","",SUMIFS('Per Line'!$T$2:$T$7001,'Per Line'!$C$2:$C$7001,$A388,'Per Line'!$AL$2:$AL$7001,1))</f>
        <v/>
      </c>
      <c r="Q388">
        <f>IF($AA388="","",Settings!$C$7)</f>
        <v/>
      </c>
      <c r="R388" s="8">
        <f>IF($AA388="","",SUMIFS('Per Line'!$T$2:$T$7001,'Per Line'!$C$2:$C$7001,$A388,'Per Line'!$AK$2:$AK$7001,0,'Per Line'!$AL$2:$AL$7001,0))</f>
        <v/>
      </c>
      <c r="S388" s="8">
        <f>IF($AA388="","",R388*Q388)</f>
        <v/>
      </c>
      <c r="T388">
        <f>IF($AA388="","",Settings!$C$6)</f>
        <v/>
      </c>
      <c r="U388" s="8">
        <f>IF($AA388="","",SUMIFS('Per Line'!$T$2:$T$7001,'Per Line'!$C$2:$C$7001,$A388,'Per Line'!$AK$2:$AK$7001,1,'Per Line'!$AL$2:$AL$7001,0))</f>
        <v/>
      </c>
      <c r="V388" s="8">
        <f>IF($AA388="","",U388*T388)</f>
        <v/>
      </c>
      <c r="W388" s="8">
        <f>IF($AA388="","",V388+S388)</f>
        <v/>
      </c>
      <c r="X388" s="8">
        <f>IF($AA388="","",Y388-W388)</f>
        <v/>
      </c>
      <c r="Y388" s="8">
        <f>IF($AA388="","",R388+U388+P388)</f>
        <v/>
      </c>
      <c r="Z388" s="8">
        <f>IF($AA388="","",Y388-W388-N388)</f>
        <v/>
      </c>
      <c r="AA388" s="16">
        <f>IF(ROWS($AA$2:$AA388)&lt;=MAX('Per Line'!$AJ$2:$AJ$7001),MATCH(ROWS($AA$2:$AA388),'Per Line'!$AJ$2:$AJ$7001,0),"")</f>
        <v/>
      </c>
      <c r="AB388">
        <f>IF($AA388="","",C388&amp;"|"&amp;COUNTIF($C$2:$C388,C388))</f>
        <v/>
      </c>
    </row>
    <row r="389">
      <c r="A389">
        <f>IF($AA389="","",INDEX('Per Line'!$C$2:$C$7001,$AA389)&amp;"")</f>
        <v/>
      </c>
      <c r="B389" s="15" t="n"/>
      <c r="C389">
        <f>IF($AA389="","",IF(COUNTIF($I$2:$I$1301,I389)&lt;=Settings!$C$8,I389,I389&amp;" P"&amp;ROUNDUP(COUNTIF($I$2:$I389,I389)/Settings!$C$8,0)))</f>
        <v/>
      </c>
      <c r="D389">
        <f>IF($AA389="","",INDEX('Per Line'!$A$2:$A$7001,$AA389)&amp;"")</f>
        <v/>
      </c>
      <c r="E389">
        <f>IF($AA389="","",INDEX('Per Line'!$B$2:$B$7001,$AA389)&amp;"")</f>
        <v/>
      </c>
      <c r="F389">
        <f>IF($AA389="","",INDEX('Per Line'!$D$2:$D$7001,$AA389)&amp;"")</f>
        <v/>
      </c>
      <c r="G389" s="14">
        <f>IF($AA389="","",INDEX('Per Line'!$E$2:$E$7001,$AA389))</f>
        <v/>
      </c>
      <c r="H389">
        <f>IF($AA389="","",INDEX('Per Line'!$F$2:$F$7001,$AA389)&amp;"")</f>
        <v/>
      </c>
      <c r="I389">
        <f>IF($AA389="","",INDEX('Per Line'!$I$2:$I$7001,$AA389)&amp;"")</f>
        <v/>
      </c>
      <c r="J389">
        <f>IF($AA389="","",INDEX('Per Line'!$H$2:$H$7001,$AA389)&amp;"")</f>
        <v/>
      </c>
      <c r="K389">
        <f>IF($AA389="","",INDEX('Per Line'!$J$2:$J$7001,$AA389)&amp;"")</f>
        <v/>
      </c>
      <c r="L389">
        <f>IF($AA389="","",INDEX('Per Line'!$K$2:$K$7001,$AA389)&amp;"")</f>
        <v/>
      </c>
      <c r="M389">
        <f>IF($AA389="","",INDEX('Per Line'!$L$2:$L$7001,$AA389))</f>
        <v/>
      </c>
      <c r="N389" s="8">
        <f>IF($AA389="","",M389*Y389/100)</f>
        <v/>
      </c>
      <c r="O389">
        <f>IF($AA389="","",INDEX('Per Line'!$U$2:$U$7001,$AA389)&amp;"")</f>
        <v/>
      </c>
      <c r="P389" s="8">
        <f>IF($AA389="","",SUMIFS('Per Line'!$T$2:$T$7001,'Per Line'!$C$2:$C$7001,$A389,'Per Line'!$AL$2:$AL$7001,1))</f>
        <v/>
      </c>
      <c r="Q389">
        <f>IF($AA389="","",Settings!$C$7)</f>
        <v/>
      </c>
      <c r="R389" s="8">
        <f>IF($AA389="","",SUMIFS('Per Line'!$T$2:$T$7001,'Per Line'!$C$2:$C$7001,$A389,'Per Line'!$AK$2:$AK$7001,0,'Per Line'!$AL$2:$AL$7001,0))</f>
        <v/>
      </c>
      <c r="S389" s="8">
        <f>IF($AA389="","",R389*Q389)</f>
        <v/>
      </c>
      <c r="T389">
        <f>IF($AA389="","",Settings!$C$6)</f>
        <v/>
      </c>
      <c r="U389" s="8">
        <f>IF($AA389="","",SUMIFS('Per Line'!$T$2:$T$7001,'Per Line'!$C$2:$C$7001,$A389,'Per Line'!$AK$2:$AK$7001,1,'Per Line'!$AL$2:$AL$7001,0))</f>
        <v/>
      </c>
      <c r="V389" s="8">
        <f>IF($AA389="","",U389*T389)</f>
        <v/>
      </c>
      <c r="W389" s="8">
        <f>IF($AA389="","",V389+S389)</f>
        <v/>
      </c>
      <c r="X389" s="8">
        <f>IF($AA389="","",Y389-W389)</f>
        <v/>
      </c>
      <c r="Y389" s="8">
        <f>IF($AA389="","",R389+U389+P389)</f>
        <v/>
      </c>
      <c r="Z389" s="8">
        <f>IF($AA389="","",Y389-W389-N389)</f>
        <v/>
      </c>
      <c r="AA389" s="16">
        <f>IF(ROWS($AA$2:$AA389)&lt;=MAX('Per Line'!$AJ$2:$AJ$7001),MATCH(ROWS($AA$2:$AA389),'Per Line'!$AJ$2:$AJ$7001,0),"")</f>
        <v/>
      </c>
      <c r="AB389">
        <f>IF($AA389="","",C389&amp;"|"&amp;COUNTIF($C$2:$C389,C389))</f>
        <v/>
      </c>
    </row>
    <row r="390">
      <c r="A390">
        <f>IF($AA390="","",INDEX('Per Line'!$C$2:$C$7001,$AA390)&amp;"")</f>
        <v/>
      </c>
      <c r="B390" s="15" t="n"/>
      <c r="C390">
        <f>IF($AA390="","",IF(COUNTIF($I$2:$I$1301,I390)&lt;=Settings!$C$8,I390,I390&amp;" P"&amp;ROUNDUP(COUNTIF($I$2:$I390,I390)/Settings!$C$8,0)))</f>
        <v/>
      </c>
      <c r="D390">
        <f>IF($AA390="","",INDEX('Per Line'!$A$2:$A$7001,$AA390)&amp;"")</f>
        <v/>
      </c>
      <c r="E390">
        <f>IF($AA390="","",INDEX('Per Line'!$B$2:$B$7001,$AA390)&amp;"")</f>
        <v/>
      </c>
      <c r="F390">
        <f>IF($AA390="","",INDEX('Per Line'!$D$2:$D$7001,$AA390)&amp;"")</f>
        <v/>
      </c>
      <c r="G390" s="14">
        <f>IF($AA390="","",INDEX('Per Line'!$E$2:$E$7001,$AA390))</f>
        <v/>
      </c>
      <c r="H390">
        <f>IF($AA390="","",INDEX('Per Line'!$F$2:$F$7001,$AA390)&amp;"")</f>
        <v/>
      </c>
      <c r="I390">
        <f>IF($AA390="","",INDEX('Per Line'!$I$2:$I$7001,$AA390)&amp;"")</f>
        <v/>
      </c>
      <c r="J390">
        <f>IF($AA390="","",INDEX('Per Line'!$H$2:$H$7001,$AA390)&amp;"")</f>
        <v/>
      </c>
      <c r="K390">
        <f>IF($AA390="","",INDEX('Per Line'!$J$2:$J$7001,$AA390)&amp;"")</f>
        <v/>
      </c>
      <c r="L390">
        <f>IF($AA390="","",INDEX('Per Line'!$K$2:$K$7001,$AA390)&amp;"")</f>
        <v/>
      </c>
      <c r="M390">
        <f>IF($AA390="","",INDEX('Per Line'!$L$2:$L$7001,$AA390))</f>
        <v/>
      </c>
      <c r="N390" s="8">
        <f>IF($AA390="","",M390*Y390/100)</f>
        <v/>
      </c>
      <c r="O390">
        <f>IF($AA390="","",INDEX('Per Line'!$U$2:$U$7001,$AA390)&amp;"")</f>
        <v/>
      </c>
      <c r="P390" s="8">
        <f>IF($AA390="","",SUMIFS('Per Line'!$T$2:$T$7001,'Per Line'!$C$2:$C$7001,$A390,'Per Line'!$AL$2:$AL$7001,1))</f>
        <v/>
      </c>
      <c r="Q390">
        <f>IF($AA390="","",Settings!$C$7)</f>
        <v/>
      </c>
      <c r="R390" s="8">
        <f>IF($AA390="","",SUMIFS('Per Line'!$T$2:$T$7001,'Per Line'!$C$2:$C$7001,$A390,'Per Line'!$AK$2:$AK$7001,0,'Per Line'!$AL$2:$AL$7001,0))</f>
        <v/>
      </c>
      <c r="S390" s="8">
        <f>IF($AA390="","",R390*Q390)</f>
        <v/>
      </c>
      <c r="T390">
        <f>IF($AA390="","",Settings!$C$6)</f>
        <v/>
      </c>
      <c r="U390" s="8">
        <f>IF($AA390="","",SUMIFS('Per Line'!$T$2:$T$7001,'Per Line'!$C$2:$C$7001,$A390,'Per Line'!$AK$2:$AK$7001,1,'Per Line'!$AL$2:$AL$7001,0))</f>
        <v/>
      </c>
      <c r="V390" s="8">
        <f>IF($AA390="","",U390*T390)</f>
        <v/>
      </c>
      <c r="W390" s="8">
        <f>IF($AA390="","",V390+S390)</f>
        <v/>
      </c>
      <c r="X390" s="8">
        <f>IF($AA390="","",Y390-W390)</f>
        <v/>
      </c>
      <c r="Y390" s="8">
        <f>IF($AA390="","",R390+U390+P390)</f>
        <v/>
      </c>
      <c r="Z390" s="8">
        <f>IF($AA390="","",Y390-W390-N390)</f>
        <v/>
      </c>
      <c r="AA390" s="16">
        <f>IF(ROWS($AA$2:$AA390)&lt;=MAX('Per Line'!$AJ$2:$AJ$7001),MATCH(ROWS($AA$2:$AA390),'Per Line'!$AJ$2:$AJ$7001,0),"")</f>
        <v/>
      </c>
      <c r="AB390">
        <f>IF($AA390="","",C390&amp;"|"&amp;COUNTIF($C$2:$C390,C390))</f>
        <v/>
      </c>
    </row>
    <row r="391">
      <c r="A391">
        <f>IF($AA391="","",INDEX('Per Line'!$C$2:$C$7001,$AA391)&amp;"")</f>
        <v/>
      </c>
      <c r="B391" s="15" t="n"/>
      <c r="C391">
        <f>IF($AA391="","",IF(COUNTIF($I$2:$I$1301,I391)&lt;=Settings!$C$8,I391,I391&amp;" P"&amp;ROUNDUP(COUNTIF($I$2:$I391,I391)/Settings!$C$8,0)))</f>
        <v/>
      </c>
      <c r="D391">
        <f>IF($AA391="","",INDEX('Per Line'!$A$2:$A$7001,$AA391)&amp;"")</f>
        <v/>
      </c>
      <c r="E391">
        <f>IF($AA391="","",INDEX('Per Line'!$B$2:$B$7001,$AA391)&amp;"")</f>
        <v/>
      </c>
      <c r="F391">
        <f>IF($AA391="","",INDEX('Per Line'!$D$2:$D$7001,$AA391)&amp;"")</f>
        <v/>
      </c>
      <c r="G391" s="14">
        <f>IF($AA391="","",INDEX('Per Line'!$E$2:$E$7001,$AA391))</f>
        <v/>
      </c>
      <c r="H391">
        <f>IF($AA391="","",INDEX('Per Line'!$F$2:$F$7001,$AA391)&amp;"")</f>
        <v/>
      </c>
      <c r="I391">
        <f>IF($AA391="","",INDEX('Per Line'!$I$2:$I$7001,$AA391)&amp;"")</f>
        <v/>
      </c>
      <c r="J391">
        <f>IF($AA391="","",INDEX('Per Line'!$H$2:$H$7001,$AA391)&amp;"")</f>
        <v/>
      </c>
      <c r="K391">
        <f>IF($AA391="","",INDEX('Per Line'!$J$2:$J$7001,$AA391)&amp;"")</f>
        <v/>
      </c>
      <c r="L391">
        <f>IF($AA391="","",INDEX('Per Line'!$K$2:$K$7001,$AA391)&amp;"")</f>
        <v/>
      </c>
      <c r="M391">
        <f>IF($AA391="","",INDEX('Per Line'!$L$2:$L$7001,$AA391))</f>
        <v/>
      </c>
      <c r="N391" s="8">
        <f>IF($AA391="","",M391*Y391/100)</f>
        <v/>
      </c>
      <c r="O391">
        <f>IF($AA391="","",INDEX('Per Line'!$U$2:$U$7001,$AA391)&amp;"")</f>
        <v/>
      </c>
      <c r="P391" s="8">
        <f>IF($AA391="","",SUMIFS('Per Line'!$T$2:$T$7001,'Per Line'!$C$2:$C$7001,$A391,'Per Line'!$AL$2:$AL$7001,1))</f>
        <v/>
      </c>
      <c r="Q391">
        <f>IF($AA391="","",Settings!$C$7)</f>
        <v/>
      </c>
      <c r="R391" s="8">
        <f>IF($AA391="","",SUMIFS('Per Line'!$T$2:$T$7001,'Per Line'!$C$2:$C$7001,$A391,'Per Line'!$AK$2:$AK$7001,0,'Per Line'!$AL$2:$AL$7001,0))</f>
        <v/>
      </c>
      <c r="S391" s="8">
        <f>IF($AA391="","",R391*Q391)</f>
        <v/>
      </c>
      <c r="T391">
        <f>IF($AA391="","",Settings!$C$6)</f>
        <v/>
      </c>
      <c r="U391" s="8">
        <f>IF($AA391="","",SUMIFS('Per Line'!$T$2:$T$7001,'Per Line'!$C$2:$C$7001,$A391,'Per Line'!$AK$2:$AK$7001,1,'Per Line'!$AL$2:$AL$7001,0))</f>
        <v/>
      </c>
      <c r="V391" s="8">
        <f>IF($AA391="","",U391*T391)</f>
        <v/>
      </c>
      <c r="W391" s="8">
        <f>IF($AA391="","",V391+S391)</f>
        <v/>
      </c>
      <c r="X391" s="8">
        <f>IF($AA391="","",Y391-W391)</f>
        <v/>
      </c>
      <c r="Y391" s="8">
        <f>IF($AA391="","",R391+U391+P391)</f>
        <v/>
      </c>
      <c r="Z391" s="8">
        <f>IF($AA391="","",Y391-W391-N391)</f>
        <v/>
      </c>
      <c r="AA391" s="16">
        <f>IF(ROWS($AA$2:$AA391)&lt;=MAX('Per Line'!$AJ$2:$AJ$7001),MATCH(ROWS($AA$2:$AA391),'Per Line'!$AJ$2:$AJ$7001,0),"")</f>
        <v/>
      </c>
      <c r="AB391">
        <f>IF($AA391="","",C391&amp;"|"&amp;COUNTIF($C$2:$C391,C391))</f>
        <v/>
      </c>
    </row>
    <row r="392">
      <c r="A392">
        <f>IF($AA392="","",INDEX('Per Line'!$C$2:$C$7001,$AA392)&amp;"")</f>
        <v/>
      </c>
      <c r="B392" s="15" t="n"/>
      <c r="C392">
        <f>IF($AA392="","",IF(COUNTIF($I$2:$I$1301,I392)&lt;=Settings!$C$8,I392,I392&amp;" P"&amp;ROUNDUP(COUNTIF($I$2:$I392,I392)/Settings!$C$8,0)))</f>
        <v/>
      </c>
      <c r="D392">
        <f>IF($AA392="","",INDEX('Per Line'!$A$2:$A$7001,$AA392)&amp;"")</f>
        <v/>
      </c>
      <c r="E392">
        <f>IF($AA392="","",INDEX('Per Line'!$B$2:$B$7001,$AA392)&amp;"")</f>
        <v/>
      </c>
      <c r="F392">
        <f>IF($AA392="","",INDEX('Per Line'!$D$2:$D$7001,$AA392)&amp;"")</f>
        <v/>
      </c>
      <c r="G392" s="14">
        <f>IF($AA392="","",INDEX('Per Line'!$E$2:$E$7001,$AA392))</f>
        <v/>
      </c>
      <c r="H392">
        <f>IF($AA392="","",INDEX('Per Line'!$F$2:$F$7001,$AA392)&amp;"")</f>
        <v/>
      </c>
      <c r="I392">
        <f>IF($AA392="","",INDEX('Per Line'!$I$2:$I$7001,$AA392)&amp;"")</f>
        <v/>
      </c>
      <c r="J392">
        <f>IF($AA392="","",INDEX('Per Line'!$H$2:$H$7001,$AA392)&amp;"")</f>
        <v/>
      </c>
      <c r="K392">
        <f>IF($AA392="","",INDEX('Per Line'!$J$2:$J$7001,$AA392)&amp;"")</f>
        <v/>
      </c>
      <c r="L392">
        <f>IF($AA392="","",INDEX('Per Line'!$K$2:$K$7001,$AA392)&amp;"")</f>
        <v/>
      </c>
      <c r="M392">
        <f>IF($AA392="","",INDEX('Per Line'!$L$2:$L$7001,$AA392))</f>
        <v/>
      </c>
      <c r="N392" s="8">
        <f>IF($AA392="","",M392*Y392/100)</f>
        <v/>
      </c>
      <c r="O392">
        <f>IF($AA392="","",INDEX('Per Line'!$U$2:$U$7001,$AA392)&amp;"")</f>
        <v/>
      </c>
      <c r="P392" s="8">
        <f>IF($AA392="","",SUMIFS('Per Line'!$T$2:$T$7001,'Per Line'!$C$2:$C$7001,$A392,'Per Line'!$AL$2:$AL$7001,1))</f>
        <v/>
      </c>
      <c r="Q392">
        <f>IF($AA392="","",Settings!$C$7)</f>
        <v/>
      </c>
      <c r="R392" s="8">
        <f>IF($AA392="","",SUMIFS('Per Line'!$T$2:$T$7001,'Per Line'!$C$2:$C$7001,$A392,'Per Line'!$AK$2:$AK$7001,0,'Per Line'!$AL$2:$AL$7001,0))</f>
        <v/>
      </c>
      <c r="S392" s="8">
        <f>IF($AA392="","",R392*Q392)</f>
        <v/>
      </c>
      <c r="T392">
        <f>IF($AA392="","",Settings!$C$6)</f>
        <v/>
      </c>
      <c r="U392" s="8">
        <f>IF($AA392="","",SUMIFS('Per Line'!$T$2:$T$7001,'Per Line'!$C$2:$C$7001,$A392,'Per Line'!$AK$2:$AK$7001,1,'Per Line'!$AL$2:$AL$7001,0))</f>
        <v/>
      </c>
      <c r="V392" s="8">
        <f>IF($AA392="","",U392*T392)</f>
        <v/>
      </c>
      <c r="W392" s="8">
        <f>IF($AA392="","",V392+S392)</f>
        <v/>
      </c>
      <c r="X392" s="8">
        <f>IF($AA392="","",Y392-W392)</f>
        <v/>
      </c>
      <c r="Y392" s="8">
        <f>IF($AA392="","",R392+U392+P392)</f>
        <v/>
      </c>
      <c r="Z392" s="8">
        <f>IF($AA392="","",Y392-W392-N392)</f>
        <v/>
      </c>
      <c r="AA392" s="16">
        <f>IF(ROWS($AA$2:$AA392)&lt;=MAX('Per Line'!$AJ$2:$AJ$7001),MATCH(ROWS($AA$2:$AA392),'Per Line'!$AJ$2:$AJ$7001,0),"")</f>
        <v/>
      </c>
      <c r="AB392">
        <f>IF($AA392="","",C392&amp;"|"&amp;COUNTIF($C$2:$C392,C392))</f>
        <v/>
      </c>
    </row>
    <row r="393">
      <c r="A393">
        <f>IF($AA393="","",INDEX('Per Line'!$C$2:$C$7001,$AA393)&amp;"")</f>
        <v/>
      </c>
      <c r="B393" s="15" t="n"/>
      <c r="C393">
        <f>IF($AA393="","",IF(COUNTIF($I$2:$I$1301,I393)&lt;=Settings!$C$8,I393,I393&amp;" P"&amp;ROUNDUP(COUNTIF($I$2:$I393,I393)/Settings!$C$8,0)))</f>
        <v/>
      </c>
      <c r="D393">
        <f>IF($AA393="","",INDEX('Per Line'!$A$2:$A$7001,$AA393)&amp;"")</f>
        <v/>
      </c>
      <c r="E393">
        <f>IF($AA393="","",INDEX('Per Line'!$B$2:$B$7001,$AA393)&amp;"")</f>
        <v/>
      </c>
      <c r="F393">
        <f>IF($AA393="","",INDEX('Per Line'!$D$2:$D$7001,$AA393)&amp;"")</f>
        <v/>
      </c>
      <c r="G393" s="14">
        <f>IF($AA393="","",INDEX('Per Line'!$E$2:$E$7001,$AA393))</f>
        <v/>
      </c>
      <c r="H393">
        <f>IF($AA393="","",INDEX('Per Line'!$F$2:$F$7001,$AA393)&amp;"")</f>
        <v/>
      </c>
      <c r="I393">
        <f>IF($AA393="","",INDEX('Per Line'!$I$2:$I$7001,$AA393)&amp;"")</f>
        <v/>
      </c>
      <c r="J393">
        <f>IF($AA393="","",INDEX('Per Line'!$H$2:$H$7001,$AA393)&amp;"")</f>
        <v/>
      </c>
      <c r="K393">
        <f>IF($AA393="","",INDEX('Per Line'!$J$2:$J$7001,$AA393)&amp;"")</f>
        <v/>
      </c>
      <c r="L393">
        <f>IF($AA393="","",INDEX('Per Line'!$K$2:$K$7001,$AA393)&amp;"")</f>
        <v/>
      </c>
      <c r="M393">
        <f>IF($AA393="","",INDEX('Per Line'!$L$2:$L$7001,$AA393))</f>
        <v/>
      </c>
      <c r="N393" s="8">
        <f>IF($AA393="","",M393*Y393/100)</f>
        <v/>
      </c>
      <c r="O393">
        <f>IF($AA393="","",INDEX('Per Line'!$U$2:$U$7001,$AA393)&amp;"")</f>
        <v/>
      </c>
      <c r="P393" s="8">
        <f>IF($AA393="","",SUMIFS('Per Line'!$T$2:$T$7001,'Per Line'!$C$2:$C$7001,$A393,'Per Line'!$AL$2:$AL$7001,1))</f>
        <v/>
      </c>
      <c r="Q393">
        <f>IF($AA393="","",Settings!$C$7)</f>
        <v/>
      </c>
      <c r="R393" s="8">
        <f>IF($AA393="","",SUMIFS('Per Line'!$T$2:$T$7001,'Per Line'!$C$2:$C$7001,$A393,'Per Line'!$AK$2:$AK$7001,0,'Per Line'!$AL$2:$AL$7001,0))</f>
        <v/>
      </c>
      <c r="S393" s="8">
        <f>IF($AA393="","",R393*Q393)</f>
        <v/>
      </c>
      <c r="T393">
        <f>IF($AA393="","",Settings!$C$6)</f>
        <v/>
      </c>
      <c r="U393" s="8">
        <f>IF($AA393="","",SUMIFS('Per Line'!$T$2:$T$7001,'Per Line'!$C$2:$C$7001,$A393,'Per Line'!$AK$2:$AK$7001,1,'Per Line'!$AL$2:$AL$7001,0))</f>
        <v/>
      </c>
      <c r="V393" s="8">
        <f>IF($AA393="","",U393*T393)</f>
        <v/>
      </c>
      <c r="W393" s="8">
        <f>IF($AA393="","",V393+S393)</f>
        <v/>
      </c>
      <c r="X393" s="8">
        <f>IF($AA393="","",Y393-W393)</f>
        <v/>
      </c>
      <c r="Y393" s="8">
        <f>IF($AA393="","",R393+U393+P393)</f>
        <v/>
      </c>
      <c r="Z393" s="8">
        <f>IF($AA393="","",Y393-W393-N393)</f>
        <v/>
      </c>
      <c r="AA393" s="16">
        <f>IF(ROWS($AA$2:$AA393)&lt;=MAX('Per Line'!$AJ$2:$AJ$7001),MATCH(ROWS($AA$2:$AA393),'Per Line'!$AJ$2:$AJ$7001,0),"")</f>
        <v/>
      </c>
      <c r="AB393">
        <f>IF($AA393="","",C393&amp;"|"&amp;COUNTIF($C$2:$C393,C393))</f>
        <v/>
      </c>
    </row>
    <row r="394">
      <c r="A394">
        <f>IF($AA394="","",INDEX('Per Line'!$C$2:$C$7001,$AA394)&amp;"")</f>
        <v/>
      </c>
      <c r="B394" s="15" t="n"/>
      <c r="C394">
        <f>IF($AA394="","",IF(COUNTIF($I$2:$I$1301,I394)&lt;=Settings!$C$8,I394,I394&amp;" P"&amp;ROUNDUP(COUNTIF($I$2:$I394,I394)/Settings!$C$8,0)))</f>
        <v/>
      </c>
      <c r="D394">
        <f>IF($AA394="","",INDEX('Per Line'!$A$2:$A$7001,$AA394)&amp;"")</f>
        <v/>
      </c>
      <c r="E394">
        <f>IF($AA394="","",INDEX('Per Line'!$B$2:$B$7001,$AA394)&amp;"")</f>
        <v/>
      </c>
      <c r="F394">
        <f>IF($AA394="","",INDEX('Per Line'!$D$2:$D$7001,$AA394)&amp;"")</f>
        <v/>
      </c>
      <c r="G394" s="14">
        <f>IF($AA394="","",INDEX('Per Line'!$E$2:$E$7001,$AA394))</f>
        <v/>
      </c>
      <c r="H394">
        <f>IF($AA394="","",INDEX('Per Line'!$F$2:$F$7001,$AA394)&amp;"")</f>
        <v/>
      </c>
      <c r="I394">
        <f>IF($AA394="","",INDEX('Per Line'!$I$2:$I$7001,$AA394)&amp;"")</f>
        <v/>
      </c>
      <c r="J394">
        <f>IF($AA394="","",INDEX('Per Line'!$H$2:$H$7001,$AA394)&amp;"")</f>
        <v/>
      </c>
      <c r="K394">
        <f>IF($AA394="","",INDEX('Per Line'!$J$2:$J$7001,$AA394)&amp;"")</f>
        <v/>
      </c>
      <c r="L394">
        <f>IF($AA394="","",INDEX('Per Line'!$K$2:$K$7001,$AA394)&amp;"")</f>
        <v/>
      </c>
      <c r="M394">
        <f>IF($AA394="","",INDEX('Per Line'!$L$2:$L$7001,$AA394))</f>
        <v/>
      </c>
      <c r="N394" s="8">
        <f>IF($AA394="","",M394*Y394/100)</f>
        <v/>
      </c>
      <c r="O394">
        <f>IF($AA394="","",INDEX('Per Line'!$U$2:$U$7001,$AA394)&amp;"")</f>
        <v/>
      </c>
      <c r="P394" s="8">
        <f>IF($AA394="","",SUMIFS('Per Line'!$T$2:$T$7001,'Per Line'!$C$2:$C$7001,$A394,'Per Line'!$AL$2:$AL$7001,1))</f>
        <v/>
      </c>
      <c r="Q394">
        <f>IF($AA394="","",Settings!$C$7)</f>
        <v/>
      </c>
      <c r="R394" s="8">
        <f>IF($AA394="","",SUMIFS('Per Line'!$T$2:$T$7001,'Per Line'!$C$2:$C$7001,$A394,'Per Line'!$AK$2:$AK$7001,0,'Per Line'!$AL$2:$AL$7001,0))</f>
        <v/>
      </c>
      <c r="S394" s="8">
        <f>IF($AA394="","",R394*Q394)</f>
        <v/>
      </c>
      <c r="T394">
        <f>IF($AA394="","",Settings!$C$6)</f>
        <v/>
      </c>
      <c r="U394" s="8">
        <f>IF($AA394="","",SUMIFS('Per Line'!$T$2:$T$7001,'Per Line'!$C$2:$C$7001,$A394,'Per Line'!$AK$2:$AK$7001,1,'Per Line'!$AL$2:$AL$7001,0))</f>
        <v/>
      </c>
      <c r="V394" s="8">
        <f>IF($AA394="","",U394*T394)</f>
        <v/>
      </c>
      <c r="W394" s="8">
        <f>IF($AA394="","",V394+S394)</f>
        <v/>
      </c>
      <c r="X394" s="8">
        <f>IF($AA394="","",Y394-W394)</f>
        <v/>
      </c>
      <c r="Y394" s="8">
        <f>IF($AA394="","",R394+U394+P394)</f>
        <v/>
      </c>
      <c r="Z394" s="8">
        <f>IF($AA394="","",Y394-W394-N394)</f>
        <v/>
      </c>
      <c r="AA394" s="16">
        <f>IF(ROWS($AA$2:$AA394)&lt;=MAX('Per Line'!$AJ$2:$AJ$7001),MATCH(ROWS($AA$2:$AA394),'Per Line'!$AJ$2:$AJ$7001,0),"")</f>
        <v/>
      </c>
      <c r="AB394">
        <f>IF($AA394="","",C394&amp;"|"&amp;COUNTIF($C$2:$C394,C394))</f>
        <v/>
      </c>
    </row>
    <row r="395">
      <c r="A395">
        <f>IF($AA395="","",INDEX('Per Line'!$C$2:$C$7001,$AA395)&amp;"")</f>
        <v/>
      </c>
      <c r="B395" s="15" t="n"/>
      <c r="C395">
        <f>IF($AA395="","",IF(COUNTIF($I$2:$I$1301,I395)&lt;=Settings!$C$8,I395,I395&amp;" P"&amp;ROUNDUP(COUNTIF($I$2:$I395,I395)/Settings!$C$8,0)))</f>
        <v/>
      </c>
      <c r="D395">
        <f>IF($AA395="","",INDEX('Per Line'!$A$2:$A$7001,$AA395)&amp;"")</f>
        <v/>
      </c>
      <c r="E395">
        <f>IF($AA395="","",INDEX('Per Line'!$B$2:$B$7001,$AA395)&amp;"")</f>
        <v/>
      </c>
      <c r="F395">
        <f>IF($AA395="","",INDEX('Per Line'!$D$2:$D$7001,$AA395)&amp;"")</f>
        <v/>
      </c>
      <c r="G395" s="14">
        <f>IF($AA395="","",INDEX('Per Line'!$E$2:$E$7001,$AA395))</f>
        <v/>
      </c>
      <c r="H395">
        <f>IF($AA395="","",INDEX('Per Line'!$F$2:$F$7001,$AA395)&amp;"")</f>
        <v/>
      </c>
      <c r="I395">
        <f>IF($AA395="","",INDEX('Per Line'!$I$2:$I$7001,$AA395)&amp;"")</f>
        <v/>
      </c>
      <c r="J395">
        <f>IF($AA395="","",INDEX('Per Line'!$H$2:$H$7001,$AA395)&amp;"")</f>
        <v/>
      </c>
      <c r="K395">
        <f>IF($AA395="","",INDEX('Per Line'!$J$2:$J$7001,$AA395)&amp;"")</f>
        <v/>
      </c>
      <c r="L395">
        <f>IF($AA395="","",INDEX('Per Line'!$K$2:$K$7001,$AA395)&amp;"")</f>
        <v/>
      </c>
      <c r="M395">
        <f>IF($AA395="","",INDEX('Per Line'!$L$2:$L$7001,$AA395))</f>
        <v/>
      </c>
      <c r="N395" s="8">
        <f>IF($AA395="","",M395*Y395/100)</f>
        <v/>
      </c>
      <c r="O395">
        <f>IF($AA395="","",INDEX('Per Line'!$U$2:$U$7001,$AA395)&amp;"")</f>
        <v/>
      </c>
      <c r="P395" s="8">
        <f>IF($AA395="","",SUMIFS('Per Line'!$T$2:$T$7001,'Per Line'!$C$2:$C$7001,$A395,'Per Line'!$AL$2:$AL$7001,1))</f>
        <v/>
      </c>
      <c r="Q395">
        <f>IF($AA395="","",Settings!$C$7)</f>
        <v/>
      </c>
      <c r="R395" s="8">
        <f>IF($AA395="","",SUMIFS('Per Line'!$T$2:$T$7001,'Per Line'!$C$2:$C$7001,$A395,'Per Line'!$AK$2:$AK$7001,0,'Per Line'!$AL$2:$AL$7001,0))</f>
        <v/>
      </c>
      <c r="S395" s="8">
        <f>IF($AA395="","",R395*Q395)</f>
        <v/>
      </c>
      <c r="T395">
        <f>IF($AA395="","",Settings!$C$6)</f>
        <v/>
      </c>
      <c r="U395" s="8">
        <f>IF($AA395="","",SUMIFS('Per Line'!$T$2:$T$7001,'Per Line'!$C$2:$C$7001,$A395,'Per Line'!$AK$2:$AK$7001,1,'Per Line'!$AL$2:$AL$7001,0))</f>
        <v/>
      </c>
      <c r="V395" s="8">
        <f>IF($AA395="","",U395*T395)</f>
        <v/>
      </c>
      <c r="W395" s="8">
        <f>IF($AA395="","",V395+S395)</f>
        <v/>
      </c>
      <c r="X395" s="8">
        <f>IF($AA395="","",Y395-W395)</f>
        <v/>
      </c>
      <c r="Y395" s="8">
        <f>IF($AA395="","",R395+U395+P395)</f>
        <v/>
      </c>
      <c r="Z395" s="8">
        <f>IF($AA395="","",Y395-W395-N395)</f>
        <v/>
      </c>
      <c r="AA395" s="16">
        <f>IF(ROWS($AA$2:$AA395)&lt;=MAX('Per Line'!$AJ$2:$AJ$7001),MATCH(ROWS($AA$2:$AA395),'Per Line'!$AJ$2:$AJ$7001,0),"")</f>
        <v/>
      </c>
      <c r="AB395">
        <f>IF($AA395="","",C395&amp;"|"&amp;COUNTIF($C$2:$C395,C395))</f>
        <v/>
      </c>
    </row>
    <row r="396">
      <c r="A396">
        <f>IF($AA396="","",INDEX('Per Line'!$C$2:$C$7001,$AA396)&amp;"")</f>
        <v/>
      </c>
      <c r="B396" s="15" t="n"/>
      <c r="C396">
        <f>IF($AA396="","",IF(COUNTIF($I$2:$I$1301,I396)&lt;=Settings!$C$8,I396,I396&amp;" P"&amp;ROUNDUP(COUNTIF($I$2:$I396,I396)/Settings!$C$8,0)))</f>
        <v/>
      </c>
      <c r="D396">
        <f>IF($AA396="","",INDEX('Per Line'!$A$2:$A$7001,$AA396)&amp;"")</f>
        <v/>
      </c>
      <c r="E396">
        <f>IF($AA396="","",INDEX('Per Line'!$B$2:$B$7001,$AA396)&amp;"")</f>
        <v/>
      </c>
      <c r="F396">
        <f>IF($AA396="","",INDEX('Per Line'!$D$2:$D$7001,$AA396)&amp;"")</f>
        <v/>
      </c>
      <c r="G396" s="14">
        <f>IF($AA396="","",INDEX('Per Line'!$E$2:$E$7001,$AA396))</f>
        <v/>
      </c>
      <c r="H396">
        <f>IF($AA396="","",INDEX('Per Line'!$F$2:$F$7001,$AA396)&amp;"")</f>
        <v/>
      </c>
      <c r="I396">
        <f>IF($AA396="","",INDEX('Per Line'!$I$2:$I$7001,$AA396)&amp;"")</f>
        <v/>
      </c>
      <c r="J396">
        <f>IF($AA396="","",INDEX('Per Line'!$H$2:$H$7001,$AA396)&amp;"")</f>
        <v/>
      </c>
      <c r="K396">
        <f>IF($AA396="","",INDEX('Per Line'!$J$2:$J$7001,$AA396)&amp;"")</f>
        <v/>
      </c>
      <c r="L396">
        <f>IF($AA396="","",INDEX('Per Line'!$K$2:$K$7001,$AA396)&amp;"")</f>
        <v/>
      </c>
      <c r="M396">
        <f>IF($AA396="","",INDEX('Per Line'!$L$2:$L$7001,$AA396))</f>
        <v/>
      </c>
      <c r="N396" s="8">
        <f>IF($AA396="","",M396*Y396/100)</f>
        <v/>
      </c>
      <c r="O396">
        <f>IF($AA396="","",INDEX('Per Line'!$U$2:$U$7001,$AA396)&amp;"")</f>
        <v/>
      </c>
      <c r="P396" s="8">
        <f>IF($AA396="","",SUMIFS('Per Line'!$T$2:$T$7001,'Per Line'!$C$2:$C$7001,$A396,'Per Line'!$AL$2:$AL$7001,1))</f>
        <v/>
      </c>
      <c r="Q396">
        <f>IF($AA396="","",Settings!$C$7)</f>
        <v/>
      </c>
      <c r="R396" s="8">
        <f>IF($AA396="","",SUMIFS('Per Line'!$T$2:$T$7001,'Per Line'!$C$2:$C$7001,$A396,'Per Line'!$AK$2:$AK$7001,0,'Per Line'!$AL$2:$AL$7001,0))</f>
        <v/>
      </c>
      <c r="S396" s="8">
        <f>IF($AA396="","",R396*Q396)</f>
        <v/>
      </c>
      <c r="T396">
        <f>IF($AA396="","",Settings!$C$6)</f>
        <v/>
      </c>
      <c r="U396" s="8">
        <f>IF($AA396="","",SUMIFS('Per Line'!$T$2:$T$7001,'Per Line'!$C$2:$C$7001,$A396,'Per Line'!$AK$2:$AK$7001,1,'Per Line'!$AL$2:$AL$7001,0))</f>
        <v/>
      </c>
      <c r="V396" s="8">
        <f>IF($AA396="","",U396*T396)</f>
        <v/>
      </c>
      <c r="W396" s="8">
        <f>IF($AA396="","",V396+S396)</f>
        <v/>
      </c>
      <c r="X396" s="8">
        <f>IF($AA396="","",Y396-W396)</f>
        <v/>
      </c>
      <c r="Y396" s="8">
        <f>IF($AA396="","",R396+U396+P396)</f>
        <v/>
      </c>
      <c r="Z396" s="8">
        <f>IF($AA396="","",Y396-W396-N396)</f>
        <v/>
      </c>
      <c r="AA396" s="16">
        <f>IF(ROWS($AA$2:$AA396)&lt;=MAX('Per Line'!$AJ$2:$AJ$7001),MATCH(ROWS($AA$2:$AA396),'Per Line'!$AJ$2:$AJ$7001,0),"")</f>
        <v/>
      </c>
      <c r="AB396">
        <f>IF($AA396="","",C396&amp;"|"&amp;COUNTIF($C$2:$C396,C396))</f>
        <v/>
      </c>
    </row>
    <row r="397">
      <c r="A397">
        <f>IF($AA397="","",INDEX('Per Line'!$C$2:$C$7001,$AA397)&amp;"")</f>
        <v/>
      </c>
      <c r="B397" s="15" t="n"/>
      <c r="C397">
        <f>IF($AA397="","",IF(COUNTIF($I$2:$I$1301,I397)&lt;=Settings!$C$8,I397,I397&amp;" P"&amp;ROUNDUP(COUNTIF($I$2:$I397,I397)/Settings!$C$8,0)))</f>
        <v/>
      </c>
      <c r="D397">
        <f>IF($AA397="","",INDEX('Per Line'!$A$2:$A$7001,$AA397)&amp;"")</f>
        <v/>
      </c>
      <c r="E397">
        <f>IF($AA397="","",INDEX('Per Line'!$B$2:$B$7001,$AA397)&amp;"")</f>
        <v/>
      </c>
      <c r="F397">
        <f>IF($AA397="","",INDEX('Per Line'!$D$2:$D$7001,$AA397)&amp;"")</f>
        <v/>
      </c>
      <c r="G397" s="14">
        <f>IF($AA397="","",INDEX('Per Line'!$E$2:$E$7001,$AA397))</f>
        <v/>
      </c>
      <c r="H397">
        <f>IF($AA397="","",INDEX('Per Line'!$F$2:$F$7001,$AA397)&amp;"")</f>
        <v/>
      </c>
      <c r="I397">
        <f>IF($AA397="","",INDEX('Per Line'!$I$2:$I$7001,$AA397)&amp;"")</f>
        <v/>
      </c>
      <c r="J397">
        <f>IF($AA397="","",INDEX('Per Line'!$H$2:$H$7001,$AA397)&amp;"")</f>
        <v/>
      </c>
      <c r="K397">
        <f>IF($AA397="","",INDEX('Per Line'!$J$2:$J$7001,$AA397)&amp;"")</f>
        <v/>
      </c>
      <c r="L397">
        <f>IF($AA397="","",INDEX('Per Line'!$K$2:$K$7001,$AA397)&amp;"")</f>
        <v/>
      </c>
      <c r="M397">
        <f>IF($AA397="","",INDEX('Per Line'!$L$2:$L$7001,$AA397))</f>
        <v/>
      </c>
      <c r="N397" s="8">
        <f>IF($AA397="","",M397*Y397/100)</f>
        <v/>
      </c>
      <c r="O397">
        <f>IF($AA397="","",INDEX('Per Line'!$U$2:$U$7001,$AA397)&amp;"")</f>
        <v/>
      </c>
      <c r="P397" s="8">
        <f>IF($AA397="","",SUMIFS('Per Line'!$T$2:$T$7001,'Per Line'!$C$2:$C$7001,$A397,'Per Line'!$AL$2:$AL$7001,1))</f>
        <v/>
      </c>
      <c r="Q397">
        <f>IF($AA397="","",Settings!$C$7)</f>
        <v/>
      </c>
      <c r="R397" s="8">
        <f>IF($AA397="","",SUMIFS('Per Line'!$T$2:$T$7001,'Per Line'!$C$2:$C$7001,$A397,'Per Line'!$AK$2:$AK$7001,0,'Per Line'!$AL$2:$AL$7001,0))</f>
        <v/>
      </c>
      <c r="S397" s="8">
        <f>IF($AA397="","",R397*Q397)</f>
        <v/>
      </c>
      <c r="T397">
        <f>IF($AA397="","",Settings!$C$6)</f>
        <v/>
      </c>
      <c r="U397" s="8">
        <f>IF($AA397="","",SUMIFS('Per Line'!$T$2:$T$7001,'Per Line'!$C$2:$C$7001,$A397,'Per Line'!$AK$2:$AK$7001,1,'Per Line'!$AL$2:$AL$7001,0))</f>
        <v/>
      </c>
      <c r="V397" s="8">
        <f>IF($AA397="","",U397*T397)</f>
        <v/>
      </c>
      <c r="W397" s="8">
        <f>IF($AA397="","",V397+S397)</f>
        <v/>
      </c>
      <c r="X397" s="8">
        <f>IF($AA397="","",Y397-W397)</f>
        <v/>
      </c>
      <c r="Y397" s="8">
        <f>IF($AA397="","",R397+U397+P397)</f>
        <v/>
      </c>
      <c r="Z397" s="8">
        <f>IF($AA397="","",Y397-W397-N397)</f>
        <v/>
      </c>
      <c r="AA397" s="16">
        <f>IF(ROWS($AA$2:$AA397)&lt;=MAX('Per Line'!$AJ$2:$AJ$7001),MATCH(ROWS($AA$2:$AA397),'Per Line'!$AJ$2:$AJ$7001,0),"")</f>
        <v/>
      </c>
      <c r="AB397">
        <f>IF($AA397="","",C397&amp;"|"&amp;COUNTIF($C$2:$C397,C397))</f>
        <v/>
      </c>
    </row>
    <row r="398">
      <c r="A398">
        <f>IF($AA398="","",INDEX('Per Line'!$C$2:$C$7001,$AA398)&amp;"")</f>
        <v/>
      </c>
      <c r="B398" s="15" t="n"/>
      <c r="C398">
        <f>IF($AA398="","",IF(COUNTIF($I$2:$I$1301,I398)&lt;=Settings!$C$8,I398,I398&amp;" P"&amp;ROUNDUP(COUNTIF($I$2:$I398,I398)/Settings!$C$8,0)))</f>
        <v/>
      </c>
      <c r="D398">
        <f>IF($AA398="","",INDEX('Per Line'!$A$2:$A$7001,$AA398)&amp;"")</f>
        <v/>
      </c>
      <c r="E398">
        <f>IF($AA398="","",INDEX('Per Line'!$B$2:$B$7001,$AA398)&amp;"")</f>
        <v/>
      </c>
      <c r="F398">
        <f>IF($AA398="","",INDEX('Per Line'!$D$2:$D$7001,$AA398)&amp;"")</f>
        <v/>
      </c>
      <c r="G398" s="14">
        <f>IF($AA398="","",INDEX('Per Line'!$E$2:$E$7001,$AA398))</f>
        <v/>
      </c>
      <c r="H398">
        <f>IF($AA398="","",INDEX('Per Line'!$F$2:$F$7001,$AA398)&amp;"")</f>
        <v/>
      </c>
      <c r="I398">
        <f>IF($AA398="","",INDEX('Per Line'!$I$2:$I$7001,$AA398)&amp;"")</f>
        <v/>
      </c>
      <c r="J398">
        <f>IF($AA398="","",INDEX('Per Line'!$H$2:$H$7001,$AA398)&amp;"")</f>
        <v/>
      </c>
      <c r="K398">
        <f>IF($AA398="","",INDEX('Per Line'!$J$2:$J$7001,$AA398)&amp;"")</f>
        <v/>
      </c>
      <c r="L398">
        <f>IF($AA398="","",INDEX('Per Line'!$K$2:$K$7001,$AA398)&amp;"")</f>
        <v/>
      </c>
      <c r="M398">
        <f>IF($AA398="","",INDEX('Per Line'!$L$2:$L$7001,$AA398))</f>
        <v/>
      </c>
      <c r="N398" s="8">
        <f>IF($AA398="","",M398*Y398/100)</f>
        <v/>
      </c>
      <c r="O398">
        <f>IF($AA398="","",INDEX('Per Line'!$U$2:$U$7001,$AA398)&amp;"")</f>
        <v/>
      </c>
      <c r="P398" s="8">
        <f>IF($AA398="","",SUMIFS('Per Line'!$T$2:$T$7001,'Per Line'!$C$2:$C$7001,$A398,'Per Line'!$AL$2:$AL$7001,1))</f>
        <v/>
      </c>
      <c r="Q398">
        <f>IF($AA398="","",Settings!$C$7)</f>
        <v/>
      </c>
      <c r="R398" s="8">
        <f>IF($AA398="","",SUMIFS('Per Line'!$T$2:$T$7001,'Per Line'!$C$2:$C$7001,$A398,'Per Line'!$AK$2:$AK$7001,0,'Per Line'!$AL$2:$AL$7001,0))</f>
        <v/>
      </c>
      <c r="S398" s="8">
        <f>IF($AA398="","",R398*Q398)</f>
        <v/>
      </c>
      <c r="T398">
        <f>IF($AA398="","",Settings!$C$6)</f>
        <v/>
      </c>
      <c r="U398" s="8">
        <f>IF($AA398="","",SUMIFS('Per Line'!$T$2:$T$7001,'Per Line'!$C$2:$C$7001,$A398,'Per Line'!$AK$2:$AK$7001,1,'Per Line'!$AL$2:$AL$7001,0))</f>
        <v/>
      </c>
      <c r="V398" s="8">
        <f>IF($AA398="","",U398*T398)</f>
        <v/>
      </c>
      <c r="W398" s="8">
        <f>IF($AA398="","",V398+S398)</f>
        <v/>
      </c>
      <c r="X398" s="8">
        <f>IF($AA398="","",Y398-W398)</f>
        <v/>
      </c>
      <c r="Y398" s="8">
        <f>IF($AA398="","",R398+U398+P398)</f>
        <v/>
      </c>
      <c r="Z398" s="8">
        <f>IF($AA398="","",Y398-W398-N398)</f>
        <v/>
      </c>
      <c r="AA398" s="16">
        <f>IF(ROWS($AA$2:$AA398)&lt;=MAX('Per Line'!$AJ$2:$AJ$7001),MATCH(ROWS($AA$2:$AA398),'Per Line'!$AJ$2:$AJ$7001,0),"")</f>
        <v/>
      </c>
      <c r="AB398">
        <f>IF($AA398="","",C398&amp;"|"&amp;COUNTIF($C$2:$C398,C398))</f>
        <v/>
      </c>
    </row>
    <row r="399">
      <c r="A399">
        <f>IF($AA399="","",INDEX('Per Line'!$C$2:$C$7001,$AA399)&amp;"")</f>
        <v/>
      </c>
      <c r="B399" s="15" t="n"/>
      <c r="C399">
        <f>IF($AA399="","",IF(COUNTIF($I$2:$I$1301,I399)&lt;=Settings!$C$8,I399,I399&amp;" P"&amp;ROUNDUP(COUNTIF($I$2:$I399,I399)/Settings!$C$8,0)))</f>
        <v/>
      </c>
      <c r="D399">
        <f>IF($AA399="","",INDEX('Per Line'!$A$2:$A$7001,$AA399)&amp;"")</f>
        <v/>
      </c>
      <c r="E399">
        <f>IF($AA399="","",INDEX('Per Line'!$B$2:$B$7001,$AA399)&amp;"")</f>
        <v/>
      </c>
      <c r="F399">
        <f>IF($AA399="","",INDEX('Per Line'!$D$2:$D$7001,$AA399)&amp;"")</f>
        <v/>
      </c>
      <c r="G399" s="14">
        <f>IF($AA399="","",INDEX('Per Line'!$E$2:$E$7001,$AA399))</f>
        <v/>
      </c>
      <c r="H399">
        <f>IF($AA399="","",INDEX('Per Line'!$F$2:$F$7001,$AA399)&amp;"")</f>
        <v/>
      </c>
      <c r="I399">
        <f>IF($AA399="","",INDEX('Per Line'!$I$2:$I$7001,$AA399)&amp;"")</f>
        <v/>
      </c>
      <c r="J399">
        <f>IF($AA399="","",INDEX('Per Line'!$H$2:$H$7001,$AA399)&amp;"")</f>
        <v/>
      </c>
      <c r="K399">
        <f>IF($AA399="","",INDEX('Per Line'!$J$2:$J$7001,$AA399)&amp;"")</f>
        <v/>
      </c>
      <c r="L399">
        <f>IF($AA399="","",INDEX('Per Line'!$K$2:$K$7001,$AA399)&amp;"")</f>
        <v/>
      </c>
      <c r="M399">
        <f>IF($AA399="","",INDEX('Per Line'!$L$2:$L$7001,$AA399))</f>
        <v/>
      </c>
      <c r="N399" s="8">
        <f>IF($AA399="","",M399*Y399/100)</f>
        <v/>
      </c>
      <c r="O399">
        <f>IF($AA399="","",INDEX('Per Line'!$U$2:$U$7001,$AA399)&amp;"")</f>
        <v/>
      </c>
      <c r="P399" s="8">
        <f>IF($AA399="","",SUMIFS('Per Line'!$T$2:$T$7001,'Per Line'!$C$2:$C$7001,$A399,'Per Line'!$AL$2:$AL$7001,1))</f>
        <v/>
      </c>
      <c r="Q399">
        <f>IF($AA399="","",Settings!$C$7)</f>
        <v/>
      </c>
      <c r="R399" s="8">
        <f>IF($AA399="","",SUMIFS('Per Line'!$T$2:$T$7001,'Per Line'!$C$2:$C$7001,$A399,'Per Line'!$AK$2:$AK$7001,0,'Per Line'!$AL$2:$AL$7001,0))</f>
        <v/>
      </c>
      <c r="S399" s="8">
        <f>IF($AA399="","",R399*Q399)</f>
        <v/>
      </c>
      <c r="T399">
        <f>IF($AA399="","",Settings!$C$6)</f>
        <v/>
      </c>
      <c r="U399" s="8">
        <f>IF($AA399="","",SUMIFS('Per Line'!$T$2:$T$7001,'Per Line'!$C$2:$C$7001,$A399,'Per Line'!$AK$2:$AK$7001,1,'Per Line'!$AL$2:$AL$7001,0))</f>
        <v/>
      </c>
      <c r="V399" s="8">
        <f>IF($AA399="","",U399*T399)</f>
        <v/>
      </c>
      <c r="W399" s="8">
        <f>IF($AA399="","",V399+S399)</f>
        <v/>
      </c>
      <c r="X399" s="8">
        <f>IF($AA399="","",Y399-W399)</f>
        <v/>
      </c>
      <c r="Y399" s="8">
        <f>IF($AA399="","",R399+U399+P399)</f>
        <v/>
      </c>
      <c r="Z399" s="8">
        <f>IF($AA399="","",Y399-W399-N399)</f>
        <v/>
      </c>
      <c r="AA399" s="16">
        <f>IF(ROWS($AA$2:$AA399)&lt;=MAX('Per Line'!$AJ$2:$AJ$7001),MATCH(ROWS($AA$2:$AA399),'Per Line'!$AJ$2:$AJ$7001,0),"")</f>
        <v/>
      </c>
      <c r="AB399">
        <f>IF($AA399="","",C399&amp;"|"&amp;COUNTIF($C$2:$C399,C399))</f>
        <v/>
      </c>
    </row>
    <row r="400">
      <c r="A400">
        <f>IF($AA400="","",INDEX('Per Line'!$C$2:$C$7001,$AA400)&amp;"")</f>
        <v/>
      </c>
      <c r="B400" s="15" t="n"/>
      <c r="C400">
        <f>IF($AA400="","",IF(COUNTIF($I$2:$I$1301,I400)&lt;=Settings!$C$8,I400,I400&amp;" P"&amp;ROUNDUP(COUNTIF($I$2:$I400,I400)/Settings!$C$8,0)))</f>
        <v/>
      </c>
      <c r="D400">
        <f>IF($AA400="","",INDEX('Per Line'!$A$2:$A$7001,$AA400)&amp;"")</f>
        <v/>
      </c>
      <c r="E400">
        <f>IF($AA400="","",INDEX('Per Line'!$B$2:$B$7001,$AA400)&amp;"")</f>
        <v/>
      </c>
      <c r="F400">
        <f>IF($AA400="","",INDEX('Per Line'!$D$2:$D$7001,$AA400)&amp;"")</f>
        <v/>
      </c>
      <c r="G400" s="14">
        <f>IF($AA400="","",INDEX('Per Line'!$E$2:$E$7001,$AA400))</f>
        <v/>
      </c>
      <c r="H400">
        <f>IF($AA400="","",INDEX('Per Line'!$F$2:$F$7001,$AA400)&amp;"")</f>
        <v/>
      </c>
      <c r="I400">
        <f>IF($AA400="","",INDEX('Per Line'!$I$2:$I$7001,$AA400)&amp;"")</f>
        <v/>
      </c>
      <c r="J400">
        <f>IF($AA400="","",INDEX('Per Line'!$H$2:$H$7001,$AA400)&amp;"")</f>
        <v/>
      </c>
      <c r="K400">
        <f>IF($AA400="","",INDEX('Per Line'!$J$2:$J$7001,$AA400)&amp;"")</f>
        <v/>
      </c>
      <c r="L400">
        <f>IF($AA400="","",INDEX('Per Line'!$K$2:$K$7001,$AA400)&amp;"")</f>
        <v/>
      </c>
      <c r="M400">
        <f>IF($AA400="","",INDEX('Per Line'!$L$2:$L$7001,$AA400))</f>
        <v/>
      </c>
      <c r="N400" s="8">
        <f>IF($AA400="","",M400*Y400/100)</f>
        <v/>
      </c>
      <c r="O400">
        <f>IF($AA400="","",INDEX('Per Line'!$U$2:$U$7001,$AA400)&amp;"")</f>
        <v/>
      </c>
      <c r="P400" s="8">
        <f>IF($AA400="","",SUMIFS('Per Line'!$T$2:$T$7001,'Per Line'!$C$2:$C$7001,$A400,'Per Line'!$AL$2:$AL$7001,1))</f>
        <v/>
      </c>
      <c r="Q400">
        <f>IF($AA400="","",Settings!$C$7)</f>
        <v/>
      </c>
      <c r="R400" s="8">
        <f>IF($AA400="","",SUMIFS('Per Line'!$T$2:$T$7001,'Per Line'!$C$2:$C$7001,$A400,'Per Line'!$AK$2:$AK$7001,0,'Per Line'!$AL$2:$AL$7001,0))</f>
        <v/>
      </c>
      <c r="S400" s="8">
        <f>IF($AA400="","",R400*Q400)</f>
        <v/>
      </c>
      <c r="T400">
        <f>IF($AA400="","",Settings!$C$6)</f>
        <v/>
      </c>
      <c r="U400" s="8">
        <f>IF($AA400="","",SUMIFS('Per Line'!$T$2:$T$7001,'Per Line'!$C$2:$C$7001,$A400,'Per Line'!$AK$2:$AK$7001,1,'Per Line'!$AL$2:$AL$7001,0))</f>
        <v/>
      </c>
      <c r="V400" s="8">
        <f>IF($AA400="","",U400*T400)</f>
        <v/>
      </c>
      <c r="W400" s="8">
        <f>IF($AA400="","",V400+S400)</f>
        <v/>
      </c>
      <c r="X400" s="8">
        <f>IF($AA400="","",Y400-W400)</f>
        <v/>
      </c>
      <c r="Y400" s="8">
        <f>IF($AA400="","",R400+U400+P400)</f>
        <v/>
      </c>
      <c r="Z400" s="8">
        <f>IF($AA400="","",Y400-W400-N400)</f>
        <v/>
      </c>
      <c r="AA400" s="16">
        <f>IF(ROWS($AA$2:$AA400)&lt;=MAX('Per Line'!$AJ$2:$AJ$7001),MATCH(ROWS($AA$2:$AA400),'Per Line'!$AJ$2:$AJ$7001,0),"")</f>
        <v/>
      </c>
      <c r="AB400">
        <f>IF($AA400="","",C400&amp;"|"&amp;COUNTIF($C$2:$C400,C400))</f>
        <v/>
      </c>
    </row>
    <row r="401">
      <c r="A401">
        <f>IF($AA401="","",INDEX('Per Line'!$C$2:$C$7001,$AA401)&amp;"")</f>
        <v/>
      </c>
      <c r="B401" s="15" t="n"/>
      <c r="C401">
        <f>IF($AA401="","",IF(COUNTIF($I$2:$I$1301,I401)&lt;=Settings!$C$8,I401,I401&amp;" P"&amp;ROUNDUP(COUNTIF($I$2:$I401,I401)/Settings!$C$8,0)))</f>
        <v/>
      </c>
      <c r="D401">
        <f>IF($AA401="","",INDEX('Per Line'!$A$2:$A$7001,$AA401)&amp;"")</f>
        <v/>
      </c>
      <c r="E401">
        <f>IF($AA401="","",INDEX('Per Line'!$B$2:$B$7001,$AA401)&amp;"")</f>
        <v/>
      </c>
      <c r="F401">
        <f>IF($AA401="","",INDEX('Per Line'!$D$2:$D$7001,$AA401)&amp;"")</f>
        <v/>
      </c>
      <c r="G401" s="14">
        <f>IF($AA401="","",INDEX('Per Line'!$E$2:$E$7001,$AA401))</f>
        <v/>
      </c>
      <c r="H401">
        <f>IF($AA401="","",INDEX('Per Line'!$F$2:$F$7001,$AA401)&amp;"")</f>
        <v/>
      </c>
      <c r="I401">
        <f>IF($AA401="","",INDEX('Per Line'!$I$2:$I$7001,$AA401)&amp;"")</f>
        <v/>
      </c>
      <c r="J401">
        <f>IF($AA401="","",INDEX('Per Line'!$H$2:$H$7001,$AA401)&amp;"")</f>
        <v/>
      </c>
      <c r="K401">
        <f>IF($AA401="","",INDEX('Per Line'!$J$2:$J$7001,$AA401)&amp;"")</f>
        <v/>
      </c>
      <c r="L401">
        <f>IF($AA401="","",INDEX('Per Line'!$K$2:$K$7001,$AA401)&amp;"")</f>
        <v/>
      </c>
      <c r="M401">
        <f>IF($AA401="","",INDEX('Per Line'!$L$2:$L$7001,$AA401))</f>
        <v/>
      </c>
      <c r="N401" s="8">
        <f>IF($AA401="","",M401*Y401/100)</f>
        <v/>
      </c>
      <c r="O401">
        <f>IF($AA401="","",INDEX('Per Line'!$U$2:$U$7001,$AA401)&amp;"")</f>
        <v/>
      </c>
      <c r="P401" s="8">
        <f>IF($AA401="","",SUMIFS('Per Line'!$T$2:$T$7001,'Per Line'!$C$2:$C$7001,$A401,'Per Line'!$AL$2:$AL$7001,1))</f>
        <v/>
      </c>
      <c r="Q401">
        <f>IF($AA401="","",Settings!$C$7)</f>
        <v/>
      </c>
      <c r="R401" s="8">
        <f>IF($AA401="","",SUMIFS('Per Line'!$T$2:$T$7001,'Per Line'!$C$2:$C$7001,$A401,'Per Line'!$AK$2:$AK$7001,0,'Per Line'!$AL$2:$AL$7001,0))</f>
        <v/>
      </c>
      <c r="S401" s="8">
        <f>IF($AA401="","",R401*Q401)</f>
        <v/>
      </c>
      <c r="T401">
        <f>IF($AA401="","",Settings!$C$6)</f>
        <v/>
      </c>
      <c r="U401" s="8">
        <f>IF($AA401="","",SUMIFS('Per Line'!$T$2:$T$7001,'Per Line'!$C$2:$C$7001,$A401,'Per Line'!$AK$2:$AK$7001,1,'Per Line'!$AL$2:$AL$7001,0))</f>
        <v/>
      </c>
      <c r="V401" s="8">
        <f>IF($AA401="","",U401*T401)</f>
        <v/>
      </c>
      <c r="W401" s="8">
        <f>IF($AA401="","",V401+S401)</f>
        <v/>
      </c>
      <c r="X401" s="8">
        <f>IF($AA401="","",Y401-W401)</f>
        <v/>
      </c>
      <c r="Y401" s="8">
        <f>IF($AA401="","",R401+U401+P401)</f>
        <v/>
      </c>
      <c r="Z401" s="8">
        <f>IF($AA401="","",Y401-W401-N401)</f>
        <v/>
      </c>
      <c r="AA401" s="16">
        <f>IF(ROWS($AA$2:$AA401)&lt;=MAX('Per Line'!$AJ$2:$AJ$7001),MATCH(ROWS($AA$2:$AA401),'Per Line'!$AJ$2:$AJ$7001,0),"")</f>
        <v/>
      </c>
      <c r="AB401">
        <f>IF($AA401="","",C401&amp;"|"&amp;COUNTIF($C$2:$C401,C401))</f>
        <v/>
      </c>
    </row>
    <row r="402">
      <c r="A402">
        <f>IF($AA402="","",INDEX('Per Line'!$C$2:$C$7001,$AA402)&amp;"")</f>
        <v/>
      </c>
      <c r="B402" s="15" t="n"/>
      <c r="C402">
        <f>IF($AA402="","",IF(COUNTIF($I$2:$I$1301,I402)&lt;=Settings!$C$8,I402,I402&amp;" P"&amp;ROUNDUP(COUNTIF($I$2:$I402,I402)/Settings!$C$8,0)))</f>
        <v/>
      </c>
      <c r="D402">
        <f>IF($AA402="","",INDEX('Per Line'!$A$2:$A$7001,$AA402)&amp;"")</f>
        <v/>
      </c>
      <c r="E402">
        <f>IF($AA402="","",INDEX('Per Line'!$B$2:$B$7001,$AA402)&amp;"")</f>
        <v/>
      </c>
      <c r="F402">
        <f>IF($AA402="","",INDEX('Per Line'!$D$2:$D$7001,$AA402)&amp;"")</f>
        <v/>
      </c>
      <c r="G402" s="14">
        <f>IF($AA402="","",INDEX('Per Line'!$E$2:$E$7001,$AA402))</f>
        <v/>
      </c>
      <c r="H402">
        <f>IF($AA402="","",INDEX('Per Line'!$F$2:$F$7001,$AA402)&amp;"")</f>
        <v/>
      </c>
      <c r="I402">
        <f>IF($AA402="","",INDEX('Per Line'!$I$2:$I$7001,$AA402)&amp;"")</f>
        <v/>
      </c>
      <c r="J402">
        <f>IF($AA402="","",INDEX('Per Line'!$H$2:$H$7001,$AA402)&amp;"")</f>
        <v/>
      </c>
      <c r="K402">
        <f>IF($AA402="","",INDEX('Per Line'!$J$2:$J$7001,$AA402)&amp;"")</f>
        <v/>
      </c>
      <c r="L402">
        <f>IF($AA402="","",INDEX('Per Line'!$K$2:$K$7001,$AA402)&amp;"")</f>
        <v/>
      </c>
      <c r="M402">
        <f>IF($AA402="","",INDEX('Per Line'!$L$2:$L$7001,$AA402))</f>
        <v/>
      </c>
      <c r="N402" s="8">
        <f>IF($AA402="","",M402*Y402/100)</f>
        <v/>
      </c>
      <c r="O402">
        <f>IF($AA402="","",INDEX('Per Line'!$U$2:$U$7001,$AA402)&amp;"")</f>
        <v/>
      </c>
      <c r="P402" s="8">
        <f>IF($AA402="","",SUMIFS('Per Line'!$T$2:$T$7001,'Per Line'!$C$2:$C$7001,$A402,'Per Line'!$AL$2:$AL$7001,1))</f>
        <v/>
      </c>
      <c r="Q402">
        <f>IF($AA402="","",Settings!$C$7)</f>
        <v/>
      </c>
      <c r="R402" s="8">
        <f>IF($AA402="","",SUMIFS('Per Line'!$T$2:$T$7001,'Per Line'!$C$2:$C$7001,$A402,'Per Line'!$AK$2:$AK$7001,0,'Per Line'!$AL$2:$AL$7001,0))</f>
        <v/>
      </c>
      <c r="S402" s="8">
        <f>IF($AA402="","",R402*Q402)</f>
        <v/>
      </c>
      <c r="T402">
        <f>IF($AA402="","",Settings!$C$6)</f>
        <v/>
      </c>
      <c r="U402" s="8">
        <f>IF($AA402="","",SUMIFS('Per Line'!$T$2:$T$7001,'Per Line'!$C$2:$C$7001,$A402,'Per Line'!$AK$2:$AK$7001,1,'Per Line'!$AL$2:$AL$7001,0))</f>
        <v/>
      </c>
      <c r="V402" s="8">
        <f>IF($AA402="","",U402*T402)</f>
        <v/>
      </c>
      <c r="W402" s="8">
        <f>IF($AA402="","",V402+S402)</f>
        <v/>
      </c>
      <c r="X402" s="8">
        <f>IF($AA402="","",Y402-W402)</f>
        <v/>
      </c>
      <c r="Y402" s="8">
        <f>IF($AA402="","",R402+U402+P402)</f>
        <v/>
      </c>
      <c r="Z402" s="8">
        <f>IF($AA402="","",Y402-W402-N402)</f>
        <v/>
      </c>
      <c r="AA402" s="16">
        <f>IF(ROWS($AA$2:$AA402)&lt;=MAX('Per Line'!$AJ$2:$AJ$7001),MATCH(ROWS($AA$2:$AA402),'Per Line'!$AJ$2:$AJ$7001,0),"")</f>
        <v/>
      </c>
      <c r="AB402">
        <f>IF($AA402="","",C402&amp;"|"&amp;COUNTIF($C$2:$C402,C402))</f>
        <v/>
      </c>
    </row>
    <row r="403">
      <c r="A403">
        <f>IF($AA403="","",INDEX('Per Line'!$C$2:$C$7001,$AA403)&amp;"")</f>
        <v/>
      </c>
      <c r="B403" s="15" t="n"/>
      <c r="C403">
        <f>IF($AA403="","",IF(COUNTIF($I$2:$I$1301,I403)&lt;=Settings!$C$8,I403,I403&amp;" P"&amp;ROUNDUP(COUNTIF($I$2:$I403,I403)/Settings!$C$8,0)))</f>
        <v/>
      </c>
      <c r="D403">
        <f>IF($AA403="","",INDEX('Per Line'!$A$2:$A$7001,$AA403)&amp;"")</f>
        <v/>
      </c>
      <c r="E403">
        <f>IF($AA403="","",INDEX('Per Line'!$B$2:$B$7001,$AA403)&amp;"")</f>
        <v/>
      </c>
      <c r="F403">
        <f>IF($AA403="","",INDEX('Per Line'!$D$2:$D$7001,$AA403)&amp;"")</f>
        <v/>
      </c>
      <c r="G403" s="14">
        <f>IF($AA403="","",INDEX('Per Line'!$E$2:$E$7001,$AA403))</f>
        <v/>
      </c>
      <c r="H403">
        <f>IF($AA403="","",INDEX('Per Line'!$F$2:$F$7001,$AA403)&amp;"")</f>
        <v/>
      </c>
      <c r="I403">
        <f>IF($AA403="","",INDEX('Per Line'!$I$2:$I$7001,$AA403)&amp;"")</f>
        <v/>
      </c>
      <c r="J403">
        <f>IF($AA403="","",INDEX('Per Line'!$H$2:$H$7001,$AA403)&amp;"")</f>
        <v/>
      </c>
      <c r="K403">
        <f>IF($AA403="","",INDEX('Per Line'!$J$2:$J$7001,$AA403)&amp;"")</f>
        <v/>
      </c>
      <c r="L403">
        <f>IF($AA403="","",INDEX('Per Line'!$K$2:$K$7001,$AA403)&amp;"")</f>
        <v/>
      </c>
      <c r="M403">
        <f>IF($AA403="","",INDEX('Per Line'!$L$2:$L$7001,$AA403))</f>
        <v/>
      </c>
      <c r="N403" s="8">
        <f>IF($AA403="","",M403*Y403/100)</f>
        <v/>
      </c>
      <c r="O403">
        <f>IF($AA403="","",INDEX('Per Line'!$U$2:$U$7001,$AA403)&amp;"")</f>
        <v/>
      </c>
      <c r="P403" s="8">
        <f>IF($AA403="","",SUMIFS('Per Line'!$T$2:$T$7001,'Per Line'!$C$2:$C$7001,$A403,'Per Line'!$AL$2:$AL$7001,1))</f>
        <v/>
      </c>
      <c r="Q403">
        <f>IF($AA403="","",Settings!$C$7)</f>
        <v/>
      </c>
      <c r="R403" s="8">
        <f>IF($AA403="","",SUMIFS('Per Line'!$T$2:$T$7001,'Per Line'!$C$2:$C$7001,$A403,'Per Line'!$AK$2:$AK$7001,0,'Per Line'!$AL$2:$AL$7001,0))</f>
        <v/>
      </c>
      <c r="S403" s="8">
        <f>IF($AA403="","",R403*Q403)</f>
        <v/>
      </c>
      <c r="T403">
        <f>IF($AA403="","",Settings!$C$6)</f>
        <v/>
      </c>
      <c r="U403" s="8">
        <f>IF($AA403="","",SUMIFS('Per Line'!$T$2:$T$7001,'Per Line'!$C$2:$C$7001,$A403,'Per Line'!$AK$2:$AK$7001,1,'Per Line'!$AL$2:$AL$7001,0))</f>
        <v/>
      </c>
      <c r="V403" s="8">
        <f>IF($AA403="","",U403*T403)</f>
        <v/>
      </c>
      <c r="W403" s="8">
        <f>IF($AA403="","",V403+S403)</f>
        <v/>
      </c>
      <c r="X403" s="8">
        <f>IF($AA403="","",Y403-W403)</f>
        <v/>
      </c>
      <c r="Y403" s="8">
        <f>IF($AA403="","",R403+U403+P403)</f>
        <v/>
      </c>
      <c r="Z403" s="8">
        <f>IF($AA403="","",Y403-W403-N403)</f>
        <v/>
      </c>
      <c r="AA403" s="16">
        <f>IF(ROWS($AA$2:$AA403)&lt;=MAX('Per Line'!$AJ$2:$AJ$7001),MATCH(ROWS($AA$2:$AA403),'Per Line'!$AJ$2:$AJ$7001,0),"")</f>
        <v/>
      </c>
      <c r="AB403">
        <f>IF($AA403="","",C403&amp;"|"&amp;COUNTIF($C$2:$C403,C403))</f>
        <v/>
      </c>
    </row>
    <row r="404">
      <c r="A404">
        <f>IF($AA404="","",INDEX('Per Line'!$C$2:$C$7001,$AA404)&amp;"")</f>
        <v/>
      </c>
      <c r="B404" s="15" t="n"/>
      <c r="C404">
        <f>IF($AA404="","",IF(COUNTIF($I$2:$I$1301,I404)&lt;=Settings!$C$8,I404,I404&amp;" P"&amp;ROUNDUP(COUNTIF($I$2:$I404,I404)/Settings!$C$8,0)))</f>
        <v/>
      </c>
      <c r="D404">
        <f>IF($AA404="","",INDEX('Per Line'!$A$2:$A$7001,$AA404)&amp;"")</f>
        <v/>
      </c>
      <c r="E404">
        <f>IF($AA404="","",INDEX('Per Line'!$B$2:$B$7001,$AA404)&amp;"")</f>
        <v/>
      </c>
      <c r="F404">
        <f>IF($AA404="","",INDEX('Per Line'!$D$2:$D$7001,$AA404)&amp;"")</f>
        <v/>
      </c>
      <c r="G404" s="14">
        <f>IF($AA404="","",INDEX('Per Line'!$E$2:$E$7001,$AA404))</f>
        <v/>
      </c>
      <c r="H404">
        <f>IF($AA404="","",INDEX('Per Line'!$F$2:$F$7001,$AA404)&amp;"")</f>
        <v/>
      </c>
      <c r="I404">
        <f>IF($AA404="","",INDEX('Per Line'!$I$2:$I$7001,$AA404)&amp;"")</f>
        <v/>
      </c>
      <c r="J404">
        <f>IF($AA404="","",INDEX('Per Line'!$H$2:$H$7001,$AA404)&amp;"")</f>
        <v/>
      </c>
      <c r="K404">
        <f>IF($AA404="","",INDEX('Per Line'!$J$2:$J$7001,$AA404)&amp;"")</f>
        <v/>
      </c>
      <c r="L404">
        <f>IF($AA404="","",INDEX('Per Line'!$K$2:$K$7001,$AA404)&amp;"")</f>
        <v/>
      </c>
      <c r="M404">
        <f>IF($AA404="","",INDEX('Per Line'!$L$2:$L$7001,$AA404))</f>
        <v/>
      </c>
      <c r="N404" s="8">
        <f>IF($AA404="","",M404*Y404/100)</f>
        <v/>
      </c>
      <c r="O404">
        <f>IF($AA404="","",INDEX('Per Line'!$U$2:$U$7001,$AA404)&amp;"")</f>
        <v/>
      </c>
      <c r="P404" s="8">
        <f>IF($AA404="","",SUMIFS('Per Line'!$T$2:$T$7001,'Per Line'!$C$2:$C$7001,$A404,'Per Line'!$AL$2:$AL$7001,1))</f>
        <v/>
      </c>
      <c r="Q404">
        <f>IF($AA404="","",Settings!$C$7)</f>
        <v/>
      </c>
      <c r="R404" s="8">
        <f>IF($AA404="","",SUMIFS('Per Line'!$T$2:$T$7001,'Per Line'!$C$2:$C$7001,$A404,'Per Line'!$AK$2:$AK$7001,0,'Per Line'!$AL$2:$AL$7001,0))</f>
        <v/>
      </c>
      <c r="S404" s="8">
        <f>IF($AA404="","",R404*Q404)</f>
        <v/>
      </c>
      <c r="T404">
        <f>IF($AA404="","",Settings!$C$6)</f>
        <v/>
      </c>
      <c r="U404" s="8">
        <f>IF($AA404="","",SUMIFS('Per Line'!$T$2:$T$7001,'Per Line'!$C$2:$C$7001,$A404,'Per Line'!$AK$2:$AK$7001,1,'Per Line'!$AL$2:$AL$7001,0))</f>
        <v/>
      </c>
      <c r="V404" s="8">
        <f>IF($AA404="","",U404*T404)</f>
        <v/>
      </c>
      <c r="W404" s="8">
        <f>IF($AA404="","",V404+S404)</f>
        <v/>
      </c>
      <c r="X404" s="8">
        <f>IF($AA404="","",Y404-W404)</f>
        <v/>
      </c>
      <c r="Y404" s="8">
        <f>IF($AA404="","",R404+U404+P404)</f>
        <v/>
      </c>
      <c r="Z404" s="8">
        <f>IF($AA404="","",Y404-W404-N404)</f>
        <v/>
      </c>
      <c r="AA404" s="16">
        <f>IF(ROWS($AA$2:$AA404)&lt;=MAX('Per Line'!$AJ$2:$AJ$7001),MATCH(ROWS($AA$2:$AA404),'Per Line'!$AJ$2:$AJ$7001,0),"")</f>
        <v/>
      </c>
      <c r="AB404">
        <f>IF($AA404="","",C404&amp;"|"&amp;COUNTIF($C$2:$C404,C404))</f>
        <v/>
      </c>
    </row>
    <row r="405">
      <c r="A405">
        <f>IF($AA405="","",INDEX('Per Line'!$C$2:$C$7001,$AA405)&amp;"")</f>
        <v/>
      </c>
      <c r="B405" s="15" t="n"/>
      <c r="C405">
        <f>IF($AA405="","",IF(COUNTIF($I$2:$I$1301,I405)&lt;=Settings!$C$8,I405,I405&amp;" P"&amp;ROUNDUP(COUNTIF($I$2:$I405,I405)/Settings!$C$8,0)))</f>
        <v/>
      </c>
      <c r="D405">
        <f>IF($AA405="","",INDEX('Per Line'!$A$2:$A$7001,$AA405)&amp;"")</f>
        <v/>
      </c>
      <c r="E405">
        <f>IF($AA405="","",INDEX('Per Line'!$B$2:$B$7001,$AA405)&amp;"")</f>
        <v/>
      </c>
      <c r="F405">
        <f>IF($AA405="","",INDEX('Per Line'!$D$2:$D$7001,$AA405)&amp;"")</f>
        <v/>
      </c>
      <c r="G405" s="14">
        <f>IF($AA405="","",INDEX('Per Line'!$E$2:$E$7001,$AA405))</f>
        <v/>
      </c>
      <c r="H405">
        <f>IF($AA405="","",INDEX('Per Line'!$F$2:$F$7001,$AA405)&amp;"")</f>
        <v/>
      </c>
      <c r="I405">
        <f>IF($AA405="","",INDEX('Per Line'!$I$2:$I$7001,$AA405)&amp;"")</f>
        <v/>
      </c>
      <c r="J405">
        <f>IF($AA405="","",INDEX('Per Line'!$H$2:$H$7001,$AA405)&amp;"")</f>
        <v/>
      </c>
      <c r="K405">
        <f>IF($AA405="","",INDEX('Per Line'!$J$2:$J$7001,$AA405)&amp;"")</f>
        <v/>
      </c>
      <c r="L405">
        <f>IF($AA405="","",INDEX('Per Line'!$K$2:$K$7001,$AA405)&amp;"")</f>
        <v/>
      </c>
      <c r="M405">
        <f>IF($AA405="","",INDEX('Per Line'!$L$2:$L$7001,$AA405))</f>
        <v/>
      </c>
      <c r="N405" s="8">
        <f>IF($AA405="","",M405*Y405/100)</f>
        <v/>
      </c>
      <c r="O405">
        <f>IF($AA405="","",INDEX('Per Line'!$U$2:$U$7001,$AA405)&amp;"")</f>
        <v/>
      </c>
      <c r="P405" s="8">
        <f>IF($AA405="","",SUMIFS('Per Line'!$T$2:$T$7001,'Per Line'!$C$2:$C$7001,$A405,'Per Line'!$AL$2:$AL$7001,1))</f>
        <v/>
      </c>
      <c r="Q405">
        <f>IF($AA405="","",Settings!$C$7)</f>
        <v/>
      </c>
      <c r="R405" s="8">
        <f>IF($AA405="","",SUMIFS('Per Line'!$T$2:$T$7001,'Per Line'!$C$2:$C$7001,$A405,'Per Line'!$AK$2:$AK$7001,0,'Per Line'!$AL$2:$AL$7001,0))</f>
        <v/>
      </c>
      <c r="S405" s="8">
        <f>IF($AA405="","",R405*Q405)</f>
        <v/>
      </c>
      <c r="T405">
        <f>IF($AA405="","",Settings!$C$6)</f>
        <v/>
      </c>
      <c r="U405" s="8">
        <f>IF($AA405="","",SUMIFS('Per Line'!$T$2:$T$7001,'Per Line'!$C$2:$C$7001,$A405,'Per Line'!$AK$2:$AK$7001,1,'Per Line'!$AL$2:$AL$7001,0))</f>
        <v/>
      </c>
      <c r="V405" s="8">
        <f>IF($AA405="","",U405*T405)</f>
        <v/>
      </c>
      <c r="W405" s="8">
        <f>IF($AA405="","",V405+S405)</f>
        <v/>
      </c>
      <c r="X405" s="8">
        <f>IF($AA405="","",Y405-W405)</f>
        <v/>
      </c>
      <c r="Y405" s="8">
        <f>IF($AA405="","",R405+U405+P405)</f>
        <v/>
      </c>
      <c r="Z405" s="8">
        <f>IF($AA405="","",Y405-W405-N405)</f>
        <v/>
      </c>
      <c r="AA405" s="16">
        <f>IF(ROWS($AA$2:$AA405)&lt;=MAX('Per Line'!$AJ$2:$AJ$7001),MATCH(ROWS($AA$2:$AA405),'Per Line'!$AJ$2:$AJ$7001,0),"")</f>
        <v/>
      </c>
      <c r="AB405">
        <f>IF($AA405="","",C405&amp;"|"&amp;COUNTIF($C$2:$C405,C405))</f>
        <v/>
      </c>
    </row>
    <row r="406">
      <c r="A406">
        <f>IF($AA406="","",INDEX('Per Line'!$C$2:$C$7001,$AA406)&amp;"")</f>
        <v/>
      </c>
      <c r="B406" s="15" t="n"/>
      <c r="C406">
        <f>IF($AA406="","",IF(COUNTIF($I$2:$I$1301,I406)&lt;=Settings!$C$8,I406,I406&amp;" P"&amp;ROUNDUP(COUNTIF($I$2:$I406,I406)/Settings!$C$8,0)))</f>
        <v/>
      </c>
      <c r="D406">
        <f>IF($AA406="","",INDEX('Per Line'!$A$2:$A$7001,$AA406)&amp;"")</f>
        <v/>
      </c>
      <c r="E406">
        <f>IF($AA406="","",INDEX('Per Line'!$B$2:$B$7001,$AA406)&amp;"")</f>
        <v/>
      </c>
      <c r="F406">
        <f>IF($AA406="","",INDEX('Per Line'!$D$2:$D$7001,$AA406)&amp;"")</f>
        <v/>
      </c>
      <c r="G406" s="14">
        <f>IF($AA406="","",INDEX('Per Line'!$E$2:$E$7001,$AA406))</f>
        <v/>
      </c>
      <c r="H406">
        <f>IF($AA406="","",INDEX('Per Line'!$F$2:$F$7001,$AA406)&amp;"")</f>
        <v/>
      </c>
      <c r="I406">
        <f>IF($AA406="","",INDEX('Per Line'!$I$2:$I$7001,$AA406)&amp;"")</f>
        <v/>
      </c>
      <c r="J406">
        <f>IF($AA406="","",INDEX('Per Line'!$H$2:$H$7001,$AA406)&amp;"")</f>
        <v/>
      </c>
      <c r="K406">
        <f>IF($AA406="","",INDEX('Per Line'!$J$2:$J$7001,$AA406)&amp;"")</f>
        <v/>
      </c>
      <c r="L406">
        <f>IF($AA406="","",INDEX('Per Line'!$K$2:$K$7001,$AA406)&amp;"")</f>
        <v/>
      </c>
      <c r="M406">
        <f>IF($AA406="","",INDEX('Per Line'!$L$2:$L$7001,$AA406))</f>
        <v/>
      </c>
      <c r="N406" s="8">
        <f>IF($AA406="","",M406*Y406/100)</f>
        <v/>
      </c>
      <c r="O406">
        <f>IF($AA406="","",INDEX('Per Line'!$U$2:$U$7001,$AA406)&amp;"")</f>
        <v/>
      </c>
      <c r="P406" s="8">
        <f>IF($AA406="","",SUMIFS('Per Line'!$T$2:$T$7001,'Per Line'!$C$2:$C$7001,$A406,'Per Line'!$AL$2:$AL$7001,1))</f>
        <v/>
      </c>
      <c r="Q406">
        <f>IF($AA406="","",Settings!$C$7)</f>
        <v/>
      </c>
      <c r="R406" s="8">
        <f>IF($AA406="","",SUMIFS('Per Line'!$T$2:$T$7001,'Per Line'!$C$2:$C$7001,$A406,'Per Line'!$AK$2:$AK$7001,0,'Per Line'!$AL$2:$AL$7001,0))</f>
        <v/>
      </c>
      <c r="S406" s="8">
        <f>IF($AA406="","",R406*Q406)</f>
        <v/>
      </c>
      <c r="T406">
        <f>IF($AA406="","",Settings!$C$6)</f>
        <v/>
      </c>
      <c r="U406" s="8">
        <f>IF($AA406="","",SUMIFS('Per Line'!$T$2:$T$7001,'Per Line'!$C$2:$C$7001,$A406,'Per Line'!$AK$2:$AK$7001,1,'Per Line'!$AL$2:$AL$7001,0))</f>
        <v/>
      </c>
      <c r="V406" s="8">
        <f>IF($AA406="","",U406*T406)</f>
        <v/>
      </c>
      <c r="W406" s="8">
        <f>IF($AA406="","",V406+S406)</f>
        <v/>
      </c>
      <c r="X406" s="8">
        <f>IF($AA406="","",Y406-W406)</f>
        <v/>
      </c>
      <c r="Y406" s="8">
        <f>IF($AA406="","",R406+U406+P406)</f>
        <v/>
      </c>
      <c r="Z406" s="8">
        <f>IF($AA406="","",Y406-W406-N406)</f>
        <v/>
      </c>
      <c r="AA406" s="16">
        <f>IF(ROWS($AA$2:$AA406)&lt;=MAX('Per Line'!$AJ$2:$AJ$7001),MATCH(ROWS($AA$2:$AA406),'Per Line'!$AJ$2:$AJ$7001,0),"")</f>
        <v/>
      </c>
      <c r="AB406">
        <f>IF($AA406="","",C406&amp;"|"&amp;COUNTIF($C$2:$C406,C406))</f>
        <v/>
      </c>
    </row>
    <row r="407">
      <c r="A407">
        <f>IF($AA407="","",INDEX('Per Line'!$C$2:$C$7001,$AA407)&amp;"")</f>
        <v/>
      </c>
      <c r="B407" s="15" t="n"/>
      <c r="C407">
        <f>IF($AA407="","",IF(COUNTIF($I$2:$I$1301,I407)&lt;=Settings!$C$8,I407,I407&amp;" P"&amp;ROUNDUP(COUNTIF($I$2:$I407,I407)/Settings!$C$8,0)))</f>
        <v/>
      </c>
      <c r="D407">
        <f>IF($AA407="","",INDEX('Per Line'!$A$2:$A$7001,$AA407)&amp;"")</f>
        <v/>
      </c>
      <c r="E407">
        <f>IF($AA407="","",INDEX('Per Line'!$B$2:$B$7001,$AA407)&amp;"")</f>
        <v/>
      </c>
      <c r="F407">
        <f>IF($AA407="","",INDEX('Per Line'!$D$2:$D$7001,$AA407)&amp;"")</f>
        <v/>
      </c>
      <c r="G407" s="14">
        <f>IF($AA407="","",INDEX('Per Line'!$E$2:$E$7001,$AA407))</f>
        <v/>
      </c>
      <c r="H407">
        <f>IF($AA407="","",INDEX('Per Line'!$F$2:$F$7001,$AA407)&amp;"")</f>
        <v/>
      </c>
      <c r="I407">
        <f>IF($AA407="","",INDEX('Per Line'!$I$2:$I$7001,$AA407)&amp;"")</f>
        <v/>
      </c>
      <c r="J407">
        <f>IF($AA407="","",INDEX('Per Line'!$H$2:$H$7001,$AA407)&amp;"")</f>
        <v/>
      </c>
      <c r="K407">
        <f>IF($AA407="","",INDEX('Per Line'!$J$2:$J$7001,$AA407)&amp;"")</f>
        <v/>
      </c>
      <c r="L407">
        <f>IF($AA407="","",INDEX('Per Line'!$K$2:$K$7001,$AA407)&amp;"")</f>
        <v/>
      </c>
      <c r="M407">
        <f>IF($AA407="","",INDEX('Per Line'!$L$2:$L$7001,$AA407))</f>
        <v/>
      </c>
      <c r="N407" s="8">
        <f>IF($AA407="","",M407*Y407/100)</f>
        <v/>
      </c>
      <c r="O407">
        <f>IF($AA407="","",INDEX('Per Line'!$U$2:$U$7001,$AA407)&amp;"")</f>
        <v/>
      </c>
      <c r="P407" s="8">
        <f>IF($AA407="","",SUMIFS('Per Line'!$T$2:$T$7001,'Per Line'!$C$2:$C$7001,$A407,'Per Line'!$AL$2:$AL$7001,1))</f>
        <v/>
      </c>
      <c r="Q407">
        <f>IF($AA407="","",Settings!$C$7)</f>
        <v/>
      </c>
      <c r="R407" s="8">
        <f>IF($AA407="","",SUMIFS('Per Line'!$T$2:$T$7001,'Per Line'!$C$2:$C$7001,$A407,'Per Line'!$AK$2:$AK$7001,0,'Per Line'!$AL$2:$AL$7001,0))</f>
        <v/>
      </c>
      <c r="S407" s="8">
        <f>IF($AA407="","",R407*Q407)</f>
        <v/>
      </c>
      <c r="T407">
        <f>IF($AA407="","",Settings!$C$6)</f>
        <v/>
      </c>
      <c r="U407" s="8">
        <f>IF($AA407="","",SUMIFS('Per Line'!$T$2:$T$7001,'Per Line'!$C$2:$C$7001,$A407,'Per Line'!$AK$2:$AK$7001,1,'Per Line'!$AL$2:$AL$7001,0))</f>
        <v/>
      </c>
      <c r="V407" s="8">
        <f>IF($AA407="","",U407*T407)</f>
        <v/>
      </c>
      <c r="W407" s="8">
        <f>IF($AA407="","",V407+S407)</f>
        <v/>
      </c>
      <c r="X407" s="8">
        <f>IF($AA407="","",Y407-W407)</f>
        <v/>
      </c>
      <c r="Y407" s="8">
        <f>IF($AA407="","",R407+U407+P407)</f>
        <v/>
      </c>
      <c r="Z407" s="8">
        <f>IF($AA407="","",Y407-W407-N407)</f>
        <v/>
      </c>
      <c r="AA407" s="16">
        <f>IF(ROWS($AA$2:$AA407)&lt;=MAX('Per Line'!$AJ$2:$AJ$7001),MATCH(ROWS($AA$2:$AA407),'Per Line'!$AJ$2:$AJ$7001,0),"")</f>
        <v/>
      </c>
      <c r="AB407">
        <f>IF($AA407="","",C407&amp;"|"&amp;COUNTIF($C$2:$C407,C407))</f>
        <v/>
      </c>
    </row>
    <row r="408">
      <c r="A408">
        <f>IF($AA408="","",INDEX('Per Line'!$C$2:$C$7001,$AA408)&amp;"")</f>
        <v/>
      </c>
      <c r="B408" s="15" t="n"/>
      <c r="C408">
        <f>IF($AA408="","",IF(COUNTIF($I$2:$I$1301,I408)&lt;=Settings!$C$8,I408,I408&amp;" P"&amp;ROUNDUP(COUNTIF($I$2:$I408,I408)/Settings!$C$8,0)))</f>
        <v/>
      </c>
      <c r="D408">
        <f>IF($AA408="","",INDEX('Per Line'!$A$2:$A$7001,$AA408)&amp;"")</f>
        <v/>
      </c>
      <c r="E408">
        <f>IF($AA408="","",INDEX('Per Line'!$B$2:$B$7001,$AA408)&amp;"")</f>
        <v/>
      </c>
      <c r="F408">
        <f>IF($AA408="","",INDEX('Per Line'!$D$2:$D$7001,$AA408)&amp;"")</f>
        <v/>
      </c>
      <c r="G408" s="14">
        <f>IF($AA408="","",INDEX('Per Line'!$E$2:$E$7001,$AA408))</f>
        <v/>
      </c>
      <c r="H408">
        <f>IF($AA408="","",INDEX('Per Line'!$F$2:$F$7001,$AA408)&amp;"")</f>
        <v/>
      </c>
      <c r="I408">
        <f>IF($AA408="","",INDEX('Per Line'!$I$2:$I$7001,$AA408)&amp;"")</f>
        <v/>
      </c>
      <c r="J408">
        <f>IF($AA408="","",INDEX('Per Line'!$H$2:$H$7001,$AA408)&amp;"")</f>
        <v/>
      </c>
      <c r="K408">
        <f>IF($AA408="","",INDEX('Per Line'!$J$2:$J$7001,$AA408)&amp;"")</f>
        <v/>
      </c>
      <c r="L408">
        <f>IF($AA408="","",INDEX('Per Line'!$K$2:$K$7001,$AA408)&amp;"")</f>
        <v/>
      </c>
      <c r="M408">
        <f>IF($AA408="","",INDEX('Per Line'!$L$2:$L$7001,$AA408))</f>
        <v/>
      </c>
      <c r="N408" s="8">
        <f>IF($AA408="","",M408*Y408/100)</f>
        <v/>
      </c>
      <c r="O408">
        <f>IF($AA408="","",INDEX('Per Line'!$U$2:$U$7001,$AA408)&amp;"")</f>
        <v/>
      </c>
      <c r="P408" s="8">
        <f>IF($AA408="","",SUMIFS('Per Line'!$T$2:$T$7001,'Per Line'!$C$2:$C$7001,$A408,'Per Line'!$AL$2:$AL$7001,1))</f>
        <v/>
      </c>
      <c r="Q408">
        <f>IF($AA408="","",Settings!$C$7)</f>
        <v/>
      </c>
      <c r="R408" s="8">
        <f>IF($AA408="","",SUMIFS('Per Line'!$T$2:$T$7001,'Per Line'!$C$2:$C$7001,$A408,'Per Line'!$AK$2:$AK$7001,0,'Per Line'!$AL$2:$AL$7001,0))</f>
        <v/>
      </c>
      <c r="S408" s="8">
        <f>IF($AA408="","",R408*Q408)</f>
        <v/>
      </c>
      <c r="T408">
        <f>IF($AA408="","",Settings!$C$6)</f>
        <v/>
      </c>
      <c r="U408" s="8">
        <f>IF($AA408="","",SUMIFS('Per Line'!$T$2:$T$7001,'Per Line'!$C$2:$C$7001,$A408,'Per Line'!$AK$2:$AK$7001,1,'Per Line'!$AL$2:$AL$7001,0))</f>
        <v/>
      </c>
      <c r="V408" s="8">
        <f>IF($AA408="","",U408*T408)</f>
        <v/>
      </c>
      <c r="W408" s="8">
        <f>IF($AA408="","",V408+S408)</f>
        <v/>
      </c>
      <c r="X408" s="8">
        <f>IF($AA408="","",Y408-W408)</f>
        <v/>
      </c>
      <c r="Y408" s="8">
        <f>IF($AA408="","",R408+U408+P408)</f>
        <v/>
      </c>
      <c r="Z408" s="8">
        <f>IF($AA408="","",Y408-W408-N408)</f>
        <v/>
      </c>
      <c r="AA408" s="16">
        <f>IF(ROWS($AA$2:$AA408)&lt;=MAX('Per Line'!$AJ$2:$AJ$7001),MATCH(ROWS($AA$2:$AA408),'Per Line'!$AJ$2:$AJ$7001,0),"")</f>
        <v/>
      </c>
      <c r="AB408">
        <f>IF($AA408="","",C408&amp;"|"&amp;COUNTIF($C$2:$C408,C408))</f>
        <v/>
      </c>
    </row>
    <row r="409">
      <c r="A409">
        <f>IF($AA409="","",INDEX('Per Line'!$C$2:$C$7001,$AA409)&amp;"")</f>
        <v/>
      </c>
      <c r="B409" s="15" t="n"/>
      <c r="C409">
        <f>IF($AA409="","",IF(COUNTIF($I$2:$I$1301,I409)&lt;=Settings!$C$8,I409,I409&amp;" P"&amp;ROUNDUP(COUNTIF($I$2:$I409,I409)/Settings!$C$8,0)))</f>
        <v/>
      </c>
      <c r="D409">
        <f>IF($AA409="","",INDEX('Per Line'!$A$2:$A$7001,$AA409)&amp;"")</f>
        <v/>
      </c>
      <c r="E409">
        <f>IF($AA409="","",INDEX('Per Line'!$B$2:$B$7001,$AA409)&amp;"")</f>
        <v/>
      </c>
      <c r="F409">
        <f>IF($AA409="","",INDEX('Per Line'!$D$2:$D$7001,$AA409)&amp;"")</f>
        <v/>
      </c>
      <c r="G409" s="14">
        <f>IF($AA409="","",INDEX('Per Line'!$E$2:$E$7001,$AA409))</f>
        <v/>
      </c>
      <c r="H409">
        <f>IF($AA409="","",INDEX('Per Line'!$F$2:$F$7001,$AA409)&amp;"")</f>
        <v/>
      </c>
      <c r="I409">
        <f>IF($AA409="","",INDEX('Per Line'!$I$2:$I$7001,$AA409)&amp;"")</f>
        <v/>
      </c>
      <c r="J409">
        <f>IF($AA409="","",INDEX('Per Line'!$H$2:$H$7001,$AA409)&amp;"")</f>
        <v/>
      </c>
      <c r="K409">
        <f>IF($AA409="","",INDEX('Per Line'!$J$2:$J$7001,$AA409)&amp;"")</f>
        <v/>
      </c>
      <c r="L409">
        <f>IF($AA409="","",INDEX('Per Line'!$K$2:$K$7001,$AA409)&amp;"")</f>
        <v/>
      </c>
      <c r="M409">
        <f>IF($AA409="","",INDEX('Per Line'!$L$2:$L$7001,$AA409))</f>
        <v/>
      </c>
      <c r="N409" s="8">
        <f>IF($AA409="","",M409*Y409/100)</f>
        <v/>
      </c>
      <c r="O409">
        <f>IF($AA409="","",INDEX('Per Line'!$U$2:$U$7001,$AA409)&amp;"")</f>
        <v/>
      </c>
      <c r="P409" s="8">
        <f>IF($AA409="","",SUMIFS('Per Line'!$T$2:$T$7001,'Per Line'!$C$2:$C$7001,$A409,'Per Line'!$AL$2:$AL$7001,1))</f>
        <v/>
      </c>
      <c r="Q409">
        <f>IF($AA409="","",Settings!$C$7)</f>
        <v/>
      </c>
      <c r="R409" s="8">
        <f>IF($AA409="","",SUMIFS('Per Line'!$T$2:$T$7001,'Per Line'!$C$2:$C$7001,$A409,'Per Line'!$AK$2:$AK$7001,0,'Per Line'!$AL$2:$AL$7001,0))</f>
        <v/>
      </c>
      <c r="S409" s="8">
        <f>IF($AA409="","",R409*Q409)</f>
        <v/>
      </c>
      <c r="T409">
        <f>IF($AA409="","",Settings!$C$6)</f>
        <v/>
      </c>
      <c r="U409" s="8">
        <f>IF($AA409="","",SUMIFS('Per Line'!$T$2:$T$7001,'Per Line'!$C$2:$C$7001,$A409,'Per Line'!$AK$2:$AK$7001,1,'Per Line'!$AL$2:$AL$7001,0))</f>
        <v/>
      </c>
      <c r="V409" s="8">
        <f>IF($AA409="","",U409*T409)</f>
        <v/>
      </c>
      <c r="W409" s="8">
        <f>IF($AA409="","",V409+S409)</f>
        <v/>
      </c>
      <c r="X409" s="8">
        <f>IF($AA409="","",Y409-W409)</f>
        <v/>
      </c>
      <c r="Y409" s="8">
        <f>IF($AA409="","",R409+U409+P409)</f>
        <v/>
      </c>
      <c r="Z409" s="8">
        <f>IF($AA409="","",Y409-W409-N409)</f>
        <v/>
      </c>
      <c r="AA409" s="16">
        <f>IF(ROWS($AA$2:$AA409)&lt;=MAX('Per Line'!$AJ$2:$AJ$7001),MATCH(ROWS($AA$2:$AA409),'Per Line'!$AJ$2:$AJ$7001,0),"")</f>
        <v/>
      </c>
      <c r="AB409">
        <f>IF($AA409="","",C409&amp;"|"&amp;COUNTIF($C$2:$C409,C409))</f>
        <v/>
      </c>
    </row>
    <row r="410">
      <c r="A410">
        <f>IF($AA410="","",INDEX('Per Line'!$C$2:$C$7001,$AA410)&amp;"")</f>
        <v/>
      </c>
      <c r="B410" s="15" t="n"/>
      <c r="C410">
        <f>IF($AA410="","",IF(COUNTIF($I$2:$I$1301,I410)&lt;=Settings!$C$8,I410,I410&amp;" P"&amp;ROUNDUP(COUNTIF($I$2:$I410,I410)/Settings!$C$8,0)))</f>
        <v/>
      </c>
      <c r="D410">
        <f>IF($AA410="","",INDEX('Per Line'!$A$2:$A$7001,$AA410)&amp;"")</f>
        <v/>
      </c>
      <c r="E410">
        <f>IF($AA410="","",INDEX('Per Line'!$B$2:$B$7001,$AA410)&amp;"")</f>
        <v/>
      </c>
      <c r="F410">
        <f>IF($AA410="","",INDEX('Per Line'!$D$2:$D$7001,$AA410)&amp;"")</f>
        <v/>
      </c>
      <c r="G410" s="14">
        <f>IF($AA410="","",INDEX('Per Line'!$E$2:$E$7001,$AA410))</f>
        <v/>
      </c>
      <c r="H410">
        <f>IF($AA410="","",INDEX('Per Line'!$F$2:$F$7001,$AA410)&amp;"")</f>
        <v/>
      </c>
      <c r="I410">
        <f>IF($AA410="","",INDEX('Per Line'!$I$2:$I$7001,$AA410)&amp;"")</f>
        <v/>
      </c>
      <c r="J410">
        <f>IF($AA410="","",INDEX('Per Line'!$H$2:$H$7001,$AA410)&amp;"")</f>
        <v/>
      </c>
      <c r="K410">
        <f>IF($AA410="","",INDEX('Per Line'!$J$2:$J$7001,$AA410)&amp;"")</f>
        <v/>
      </c>
      <c r="L410">
        <f>IF($AA410="","",INDEX('Per Line'!$K$2:$K$7001,$AA410)&amp;"")</f>
        <v/>
      </c>
      <c r="M410">
        <f>IF($AA410="","",INDEX('Per Line'!$L$2:$L$7001,$AA410))</f>
        <v/>
      </c>
      <c r="N410" s="8">
        <f>IF($AA410="","",M410*Y410/100)</f>
        <v/>
      </c>
      <c r="O410">
        <f>IF($AA410="","",INDEX('Per Line'!$U$2:$U$7001,$AA410)&amp;"")</f>
        <v/>
      </c>
      <c r="P410" s="8">
        <f>IF($AA410="","",SUMIFS('Per Line'!$T$2:$T$7001,'Per Line'!$C$2:$C$7001,$A410,'Per Line'!$AL$2:$AL$7001,1))</f>
        <v/>
      </c>
      <c r="Q410">
        <f>IF($AA410="","",Settings!$C$7)</f>
        <v/>
      </c>
      <c r="R410" s="8">
        <f>IF($AA410="","",SUMIFS('Per Line'!$T$2:$T$7001,'Per Line'!$C$2:$C$7001,$A410,'Per Line'!$AK$2:$AK$7001,0,'Per Line'!$AL$2:$AL$7001,0))</f>
        <v/>
      </c>
      <c r="S410" s="8">
        <f>IF($AA410="","",R410*Q410)</f>
        <v/>
      </c>
      <c r="T410">
        <f>IF($AA410="","",Settings!$C$6)</f>
        <v/>
      </c>
      <c r="U410" s="8">
        <f>IF($AA410="","",SUMIFS('Per Line'!$T$2:$T$7001,'Per Line'!$C$2:$C$7001,$A410,'Per Line'!$AK$2:$AK$7001,1,'Per Line'!$AL$2:$AL$7001,0))</f>
        <v/>
      </c>
      <c r="V410" s="8">
        <f>IF($AA410="","",U410*T410)</f>
        <v/>
      </c>
      <c r="W410" s="8">
        <f>IF($AA410="","",V410+S410)</f>
        <v/>
      </c>
      <c r="X410" s="8">
        <f>IF($AA410="","",Y410-W410)</f>
        <v/>
      </c>
      <c r="Y410" s="8">
        <f>IF($AA410="","",R410+U410+P410)</f>
        <v/>
      </c>
      <c r="Z410" s="8">
        <f>IF($AA410="","",Y410-W410-N410)</f>
        <v/>
      </c>
      <c r="AA410" s="16">
        <f>IF(ROWS($AA$2:$AA410)&lt;=MAX('Per Line'!$AJ$2:$AJ$7001),MATCH(ROWS($AA$2:$AA410),'Per Line'!$AJ$2:$AJ$7001,0),"")</f>
        <v/>
      </c>
      <c r="AB410">
        <f>IF($AA410="","",C410&amp;"|"&amp;COUNTIF($C$2:$C410,C410))</f>
        <v/>
      </c>
    </row>
    <row r="411">
      <c r="A411">
        <f>IF($AA411="","",INDEX('Per Line'!$C$2:$C$7001,$AA411)&amp;"")</f>
        <v/>
      </c>
      <c r="B411" s="15" t="n"/>
      <c r="C411">
        <f>IF($AA411="","",IF(COUNTIF($I$2:$I$1301,I411)&lt;=Settings!$C$8,I411,I411&amp;" P"&amp;ROUNDUP(COUNTIF($I$2:$I411,I411)/Settings!$C$8,0)))</f>
        <v/>
      </c>
      <c r="D411">
        <f>IF($AA411="","",INDEX('Per Line'!$A$2:$A$7001,$AA411)&amp;"")</f>
        <v/>
      </c>
      <c r="E411">
        <f>IF($AA411="","",INDEX('Per Line'!$B$2:$B$7001,$AA411)&amp;"")</f>
        <v/>
      </c>
      <c r="F411">
        <f>IF($AA411="","",INDEX('Per Line'!$D$2:$D$7001,$AA411)&amp;"")</f>
        <v/>
      </c>
      <c r="G411" s="14">
        <f>IF($AA411="","",INDEX('Per Line'!$E$2:$E$7001,$AA411))</f>
        <v/>
      </c>
      <c r="H411">
        <f>IF($AA411="","",INDEX('Per Line'!$F$2:$F$7001,$AA411)&amp;"")</f>
        <v/>
      </c>
      <c r="I411">
        <f>IF($AA411="","",INDEX('Per Line'!$I$2:$I$7001,$AA411)&amp;"")</f>
        <v/>
      </c>
      <c r="J411">
        <f>IF($AA411="","",INDEX('Per Line'!$H$2:$H$7001,$AA411)&amp;"")</f>
        <v/>
      </c>
      <c r="K411">
        <f>IF($AA411="","",INDEX('Per Line'!$J$2:$J$7001,$AA411)&amp;"")</f>
        <v/>
      </c>
      <c r="L411">
        <f>IF($AA411="","",INDEX('Per Line'!$K$2:$K$7001,$AA411)&amp;"")</f>
        <v/>
      </c>
      <c r="M411">
        <f>IF($AA411="","",INDEX('Per Line'!$L$2:$L$7001,$AA411))</f>
        <v/>
      </c>
      <c r="N411" s="8">
        <f>IF($AA411="","",M411*Y411/100)</f>
        <v/>
      </c>
      <c r="O411">
        <f>IF($AA411="","",INDEX('Per Line'!$U$2:$U$7001,$AA411)&amp;"")</f>
        <v/>
      </c>
      <c r="P411" s="8">
        <f>IF($AA411="","",SUMIFS('Per Line'!$T$2:$T$7001,'Per Line'!$C$2:$C$7001,$A411,'Per Line'!$AL$2:$AL$7001,1))</f>
        <v/>
      </c>
      <c r="Q411">
        <f>IF($AA411="","",Settings!$C$7)</f>
        <v/>
      </c>
      <c r="R411" s="8">
        <f>IF($AA411="","",SUMIFS('Per Line'!$T$2:$T$7001,'Per Line'!$C$2:$C$7001,$A411,'Per Line'!$AK$2:$AK$7001,0,'Per Line'!$AL$2:$AL$7001,0))</f>
        <v/>
      </c>
      <c r="S411" s="8">
        <f>IF($AA411="","",R411*Q411)</f>
        <v/>
      </c>
      <c r="T411">
        <f>IF($AA411="","",Settings!$C$6)</f>
        <v/>
      </c>
      <c r="U411" s="8">
        <f>IF($AA411="","",SUMIFS('Per Line'!$T$2:$T$7001,'Per Line'!$C$2:$C$7001,$A411,'Per Line'!$AK$2:$AK$7001,1,'Per Line'!$AL$2:$AL$7001,0))</f>
        <v/>
      </c>
      <c r="V411" s="8">
        <f>IF($AA411="","",U411*T411)</f>
        <v/>
      </c>
      <c r="W411" s="8">
        <f>IF($AA411="","",V411+S411)</f>
        <v/>
      </c>
      <c r="X411" s="8">
        <f>IF($AA411="","",Y411-W411)</f>
        <v/>
      </c>
      <c r="Y411" s="8">
        <f>IF($AA411="","",R411+U411+P411)</f>
        <v/>
      </c>
      <c r="Z411" s="8">
        <f>IF($AA411="","",Y411-W411-N411)</f>
        <v/>
      </c>
      <c r="AA411" s="16">
        <f>IF(ROWS($AA$2:$AA411)&lt;=MAX('Per Line'!$AJ$2:$AJ$7001),MATCH(ROWS($AA$2:$AA411),'Per Line'!$AJ$2:$AJ$7001,0),"")</f>
        <v/>
      </c>
      <c r="AB411">
        <f>IF($AA411="","",C411&amp;"|"&amp;COUNTIF($C$2:$C411,C411))</f>
        <v/>
      </c>
    </row>
    <row r="412">
      <c r="A412">
        <f>IF($AA412="","",INDEX('Per Line'!$C$2:$C$7001,$AA412)&amp;"")</f>
        <v/>
      </c>
      <c r="B412" s="15" t="n"/>
      <c r="C412">
        <f>IF($AA412="","",IF(COUNTIF($I$2:$I$1301,I412)&lt;=Settings!$C$8,I412,I412&amp;" P"&amp;ROUNDUP(COUNTIF($I$2:$I412,I412)/Settings!$C$8,0)))</f>
        <v/>
      </c>
      <c r="D412">
        <f>IF($AA412="","",INDEX('Per Line'!$A$2:$A$7001,$AA412)&amp;"")</f>
        <v/>
      </c>
      <c r="E412">
        <f>IF($AA412="","",INDEX('Per Line'!$B$2:$B$7001,$AA412)&amp;"")</f>
        <v/>
      </c>
      <c r="F412">
        <f>IF($AA412="","",INDEX('Per Line'!$D$2:$D$7001,$AA412)&amp;"")</f>
        <v/>
      </c>
      <c r="G412" s="14">
        <f>IF($AA412="","",INDEX('Per Line'!$E$2:$E$7001,$AA412))</f>
        <v/>
      </c>
      <c r="H412">
        <f>IF($AA412="","",INDEX('Per Line'!$F$2:$F$7001,$AA412)&amp;"")</f>
        <v/>
      </c>
      <c r="I412">
        <f>IF($AA412="","",INDEX('Per Line'!$I$2:$I$7001,$AA412)&amp;"")</f>
        <v/>
      </c>
      <c r="J412">
        <f>IF($AA412="","",INDEX('Per Line'!$H$2:$H$7001,$AA412)&amp;"")</f>
        <v/>
      </c>
      <c r="K412">
        <f>IF($AA412="","",INDEX('Per Line'!$J$2:$J$7001,$AA412)&amp;"")</f>
        <v/>
      </c>
      <c r="L412">
        <f>IF($AA412="","",INDEX('Per Line'!$K$2:$K$7001,$AA412)&amp;"")</f>
        <v/>
      </c>
      <c r="M412">
        <f>IF($AA412="","",INDEX('Per Line'!$L$2:$L$7001,$AA412))</f>
        <v/>
      </c>
      <c r="N412" s="8">
        <f>IF($AA412="","",M412*Y412/100)</f>
        <v/>
      </c>
      <c r="O412">
        <f>IF($AA412="","",INDEX('Per Line'!$U$2:$U$7001,$AA412)&amp;"")</f>
        <v/>
      </c>
      <c r="P412" s="8">
        <f>IF($AA412="","",SUMIFS('Per Line'!$T$2:$T$7001,'Per Line'!$C$2:$C$7001,$A412,'Per Line'!$AL$2:$AL$7001,1))</f>
        <v/>
      </c>
      <c r="Q412">
        <f>IF($AA412="","",Settings!$C$7)</f>
        <v/>
      </c>
      <c r="R412" s="8">
        <f>IF($AA412="","",SUMIFS('Per Line'!$T$2:$T$7001,'Per Line'!$C$2:$C$7001,$A412,'Per Line'!$AK$2:$AK$7001,0,'Per Line'!$AL$2:$AL$7001,0))</f>
        <v/>
      </c>
      <c r="S412" s="8">
        <f>IF($AA412="","",R412*Q412)</f>
        <v/>
      </c>
      <c r="T412">
        <f>IF($AA412="","",Settings!$C$6)</f>
        <v/>
      </c>
      <c r="U412" s="8">
        <f>IF($AA412="","",SUMIFS('Per Line'!$T$2:$T$7001,'Per Line'!$C$2:$C$7001,$A412,'Per Line'!$AK$2:$AK$7001,1,'Per Line'!$AL$2:$AL$7001,0))</f>
        <v/>
      </c>
      <c r="V412" s="8">
        <f>IF($AA412="","",U412*T412)</f>
        <v/>
      </c>
      <c r="W412" s="8">
        <f>IF($AA412="","",V412+S412)</f>
        <v/>
      </c>
      <c r="X412" s="8">
        <f>IF($AA412="","",Y412-W412)</f>
        <v/>
      </c>
      <c r="Y412" s="8">
        <f>IF($AA412="","",R412+U412+P412)</f>
        <v/>
      </c>
      <c r="Z412" s="8">
        <f>IF($AA412="","",Y412-W412-N412)</f>
        <v/>
      </c>
      <c r="AA412" s="16">
        <f>IF(ROWS($AA$2:$AA412)&lt;=MAX('Per Line'!$AJ$2:$AJ$7001),MATCH(ROWS($AA$2:$AA412),'Per Line'!$AJ$2:$AJ$7001,0),"")</f>
        <v/>
      </c>
      <c r="AB412">
        <f>IF($AA412="","",C412&amp;"|"&amp;COUNTIF($C$2:$C412,C412))</f>
        <v/>
      </c>
    </row>
    <row r="413">
      <c r="A413">
        <f>IF($AA413="","",INDEX('Per Line'!$C$2:$C$7001,$AA413)&amp;"")</f>
        <v/>
      </c>
      <c r="B413" s="15" t="n"/>
      <c r="C413">
        <f>IF($AA413="","",IF(COUNTIF($I$2:$I$1301,I413)&lt;=Settings!$C$8,I413,I413&amp;" P"&amp;ROUNDUP(COUNTIF($I$2:$I413,I413)/Settings!$C$8,0)))</f>
        <v/>
      </c>
      <c r="D413">
        <f>IF($AA413="","",INDEX('Per Line'!$A$2:$A$7001,$AA413)&amp;"")</f>
        <v/>
      </c>
      <c r="E413">
        <f>IF($AA413="","",INDEX('Per Line'!$B$2:$B$7001,$AA413)&amp;"")</f>
        <v/>
      </c>
      <c r="F413">
        <f>IF($AA413="","",INDEX('Per Line'!$D$2:$D$7001,$AA413)&amp;"")</f>
        <v/>
      </c>
      <c r="G413" s="14">
        <f>IF($AA413="","",INDEX('Per Line'!$E$2:$E$7001,$AA413))</f>
        <v/>
      </c>
      <c r="H413">
        <f>IF($AA413="","",INDEX('Per Line'!$F$2:$F$7001,$AA413)&amp;"")</f>
        <v/>
      </c>
      <c r="I413">
        <f>IF($AA413="","",INDEX('Per Line'!$I$2:$I$7001,$AA413)&amp;"")</f>
        <v/>
      </c>
      <c r="J413">
        <f>IF($AA413="","",INDEX('Per Line'!$H$2:$H$7001,$AA413)&amp;"")</f>
        <v/>
      </c>
      <c r="K413">
        <f>IF($AA413="","",INDEX('Per Line'!$J$2:$J$7001,$AA413)&amp;"")</f>
        <v/>
      </c>
      <c r="L413">
        <f>IF($AA413="","",INDEX('Per Line'!$K$2:$K$7001,$AA413)&amp;"")</f>
        <v/>
      </c>
      <c r="M413">
        <f>IF($AA413="","",INDEX('Per Line'!$L$2:$L$7001,$AA413))</f>
        <v/>
      </c>
      <c r="N413" s="8">
        <f>IF($AA413="","",M413*Y413/100)</f>
        <v/>
      </c>
      <c r="O413">
        <f>IF($AA413="","",INDEX('Per Line'!$U$2:$U$7001,$AA413)&amp;"")</f>
        <v/>
      </c>
      <c r="P413" s="8">
        <f>IF($AA413="","",SUMIFS('Per Line'!$T$2:$T$7001,'Per Line'!$C$2:$C$7001,$A413,'Per Line'!$AL$2:$AL$7001,1))</f>
        <v/>
      </c>
      <c r="Q413">
        <f>IF($AA413="","",Settings!$C$7)</f>
        <v/>
      </c>
      <c r="R413" s="8">
        <f>IF($AA413="","",SUMIFS('Per Line'!$T$2:$T$7001,'Per Line'!$C$2:$C$7001,$A413,'Per Line'!$AK$2:$AK$7001,0,'Per Line'!$AL$2:$AL$7001,0))</f>
        <v/>
      </c>
      <c r="S413" s="8">
        <f>IF($AA413="","",R413*Q413)</f>
        <v/>
      </c>
      <c r="T413">
        <f>IF($AA413="","",Settings!$C$6)</f>
        <v/>
      </c>
      <c r="U413" s="8">
        <f>IF($AA413="","",SUMIFS('Per Line'!$T$2:$T$7001,'Per Line'!$C$2:$C$7001,$A413,'Per Line'!$AK$2:$AK$7001,1,'Per Line'!$AL$2:$AL$7001,0))</f>
        <v/>
      </c>
      <c r="V413" s="8">
        <f>IF($AA413="","",U413*T413)</f>
        <v/>
      </c>
      <c r="W413" s="8">
        <f>IF($AA413="","",V413+S413)</f>
        <v/>
      </c>
      <c r="X413" s="8">
        <f>IF($AA413="","",Y413-W413)</f>
        <v/>
      </c>
      <c r="Y413" s="8">
        <f>IF($AA413="","",R413+U413+P413)</f>
        <v/>
      </c>
      <c r="Z413" s="8">
        <f>IF($AA413="","",Y413-W413-N413)</f>
        <v/>
      </c>
      <c r="AA413" s="16">
        <f>IF(ROWS($AA$2:$AA413)&lt;=MAX('Per Line'!$AJ$2:$AJ$7001),MATCH(ROWS($AA$2:$AA413),'Per Line'!$AJ$2:$AJ$7001,0),"")</f>
        <v/>
      </c>
      <c r="AB413">
        <f>IF($AA413="","",C413&amp;"|"&amp;COUNTIF($C$2:$C413,C413))</f>
        <v/>
      </c>
    </row>
    <row r="414">
      <c r="A414">
        <f>IF($AA414="","",INDEX('Per Line'!$C$2:$C$7001,$AA414)&amp;"")</f>
        <v/>
      </c>
      <c r="B414" s="15" t="n"/>
      <c r="C414">
        <f>IF($AA414="","",IF(COUNTIF($I$2:$I$1301,I414)&lt;=Settings!$C$8,I414,I414&amp;" P"&amp;ROUNDUP(COUNTIF($I$2:$I414,I414)/Settings!$C$8,0)))</f>
        <v/>
      </c>
      <c r="D414">
        <f>IF($AA414="","",INDEX('Per Line'!$A$2:$A$7001,$AA414)&amp;"")</f>
        <v/>
      </c>
      <c r="E414">
        <f>IF($AA414="","",INDEX('Per Line'!$B$2:$B$7001,$AA414)&amp;"")</f>
        <v/>
      </c>
      <c r="F414">
        <f>IF($AA414="","",INDEX('Per Line'!$D$2:$D$7001,$AA414)&amp;"")</f>
        <v/>
      </c>
      <c r="G414" s="14">
        <f>IF($AA414="","",INDEX('Per Line'!$E$2:$E$7001,$AA414))</f>
        <v/>
      </c>
      <c r="H414">
        <f>IF($AA414="","",INDEX('Per Line'!$F$2:$F$7001,$AA414)&amp;"")</f>
        <v/>
      </c>
      <c r="I414">
        <f>IF($AA414="","",INDEX('Per Line'!$I$2:$I$7001,$AA414)&amp;"")</f>
        <v/>
      </c>
      <c r="J414">
        <f>IF($AA414="","",INDEX('Per Line'!$H$2:$H$7001,$AA414)&amp;"")</f>
        <v/>
      </c>
      <c r="K414">
        <f>IF($AA414="","",INDEX('Per Line'!$J$2:$J$7001,$AA414)&amp;"")</f>
        <v/>
      </c>
      <c r="L414">
        <f>IF($AA414="","",INDEX('Per Line'!$K$2:$K$7001,$AA414)&amp;"")</f>
        <v/>
      </c>
      <c r="M414">
        <f>IF($AA414="","",INDEX('Per Line'!$L$2:$L$7001,$AA414))</f>
        <v/>
      </c>
      <c r="N414" s="8">
        <f>IF($AA414="","",M414*Y414/100)</f>
        <v/>
      </c>
      <c r="O414">
        <f>IF($AA414="","",INDEX('Per Line'!$U$2:$U$7001,$AA414)&amp;"")</f>
        <v/>
      </c>
      <c r="P414" s="8">
        <f>IF($AA414="","",SUMIFS('Per Line'!$T$2:$T$7001,'Per Line'!$C$2:$C$7001,$A414,'Per Line'!$AL$2:$AL$7001,1))</f>
        <v/>
      </c>
      <c r="Q414">
        <f>IF($AA414="","",Settings!$C$7)</f>
        <v/>
      </c>
      <c r="R414" s="8">
        <f>IF($AA414="","",SUMIFS('Per Line'!$T$2:$T$7001,'Per Line'!$C$2:$C$7001,$A414,'Per Line'!$AK$2:$AK$7001,0,'Per Line'!$AL$2:$AL$7001,0))</f>
        <v/>
      </c>
      <c r="S414" s="8">
        <f>IF($AA414="","",R414*Q414)</f>
        <v/>
      </c>
      <c r="T414">
        <f>IF($AA414="","",Settings!$C$6)</f>
        <v/>
      </c>
      <c r="U414" s="8">
        <f>IF($AA414="","",SUMIFS('Per Line'!$T$2:$T$7001,'Per Line'!$C$2:$C$7001,$A414,'Per Line'!$AK$2:$AK$7001,1,'Per Line'!$AL$2:$AL$7001,0))</f>
        <v/>
      </c>
      <c r="V414" s="8">
        <f>IF($AA414="","",U414*T414)</f>
        <v/>
      </c>
      <c r="W414" s="8">
        <f>IF($AA414="","",V414+S414)</f>
        <v/>
      </c>
      <c r="X414" s="8">
        <f>IF($AA414="","",Y414-W414)</f>
        <v/>
      </c>
      <c r="Y414" s="8">
        <f>IF($AA414="","",R414+U414+P414)</f>
        <v/>
      </c>
      <c r="Z414" s="8">
        <f>IF($AA414="","",Y414-W414-N414)</f>
        <v/>
      </c>
      <c r="AA414" s="16">
        <f>IF(ROWS($AA$2:$AA414)&lt;=MAX('Per Line'!$AJ$2:$AJ$7001),MATCH(ROWS($AA$2:$AA414),'Per Line'!$AJ$2:$AJ$7001,0),"")</f>
        <v/>
      </c>
      <c r="AB414">
        <f>IF($AA414="","",C414&amp;"|"&amp;COUNTIF($C$2:$C414,C414))</f>
        <v/>
      </c>
    </row>
    <row r="415">
      <c r="A415">
        <f>IF($AA415="","",INDEX('Per Line'!$C$2:$C$7001,$AA415)&amp;"")</f>
        <v/>
      </c>
      <c r="B415" s="15" t="n"/>
      <c r="C415">
        <f>IF($AA415="","",IF(COUNTIF($I$2:$I$1301,I415)&lt;=Settings!$C$8,I415,I415&amp;" P"&amp;ROUNDUP(COUNTIF($I$2:$I415,I415)/Settings!$C$8,0)))</f>
        <v/>
      </c>
      <c r="D415">
        <f>IF($AA415="","",INDEX('Per Line'!$A$2:$A$7001,$AA415)&amp;"")</f>
        <v/>
      </c>
      <c r="E415">
        <f>IF($AA415="","",INDEX('Per Line'!$B$2:$B$7001,$AA415)&amp;"")</f>
        <v/>
      </c>
      <c r="F415">
        <f>IF($AA415="","",INDEX('Per Line'!$D$2:$D$7001,$AA415)&amp;"")</f>
        <v/>
      </c>
      <c r="G415" s="14">
        <f>IF($AA415="","",INDEX('Per Line'!$E$2:$E$7001,$AA415))</f>
        <v/>
      </c>
      <c r="H415">
        <f>IF($AA415="","",INDEX('Per Line'!$F$2:$F$7001,$AA415)&amp;"")</f>
        <v/>
      </c>
      <c r="I415">
        <f>IF($AA415="","",INDEX('Per Line'!$I$2:$I$7001,$AA415)&amp;"")</f>
        <v/>
      </c>
      <c r="J415">
        <f>IF($AA415="","",INDEX('Per Line'!$H$2:$H$7001,$AA415)&amp;"")</f>
        <v/>
      </c>
      <c r="K415">
        <f>IF($AA415="","",INDEX('Per Line'!$J$2:$J$7001,$AA415)&amp;"")</f>
        <v/>
      </c>
      <c r="L415">
        <f>IF($AA415="","",INDEX('Per Line'!$K$2:$K$7001,$AA415)&amp;"")</f>
        <v/>
      </c>
      <c r="M415">
        <f>IF($AA415="","",INDEX('Per Line'!$L$2:$L$7001,$AA415))</f>
        <v/>
      </c>
      <c r="N415" s="8">
        <f>IF($AA415="","",M415*Y415/100)</f>
        <v/>
      </c>
      <c r="O415">
        <f>IF($AA415="","",INDEX('Per Line'!$U$2:$U$7001,$AA415)&amp;"")</f>
        <v/>
      </c>
      <c r="P415" s="8">
        <f>IF($AA415="","",SUMIFS('Per Line'!$T$2:$T$7001,'Per Line'!$C$2:$C$7001,$A415,'Per Line'!$AL$2:$AL$7001,1))</f>
        <v/>
      </c>
      <c r="Q415">
        <f>IF($AA415="","",Settings!$C$7)</f>
        <v/>
      </c>
      <c r="R415" s="8">
        <f>IF($AA415="","",SUMIFS('Per Line'!$T$2:$T$7001,'Per Line'!$C$2:$C$7001,$A415,'Per Line'!$AK$2:$AK$7001,0,'Per Line'!$AL$2:$AL$7001,0))</f>
        <v/>
      </c>
      <c r="S415" s="8">
        <f>IF($AA415="","",R415*Q415)</f>
        <v/>
      </c>
      <c r="T415">
        <f>IF($AA415="","",Settings!$C$6)</f>
        <v/>
      </c>
      <c r="U415" s="8">
        <f>IF($AA415="","",SUMIFS('Per Line'!$T$2:$T$7001,'Per Line'!$C$2:$C$7001,$A415,'Per Line'!$AK$2:$AK$7001,1,'Per Line'!$AL$2:$AL$7001,0))</f>
        <v/>
      </c>
      <c r="V415" s="8">
        <f>IF($AA415="","",U415*T415)</f>
        <v/>
      </c>
      <c r="W415" s="8">
        <f>IF($AA415="","",V415+S415)</f>
        <v/>
      </c>
      <c r="X415" s="8">
        <f>IF($AA415="","",Y415-W415)</f>
        <v/>
      </c>
      <c r="Y415" s="8">
        <f>IF($AA415="","",R415+U415+P415)</f>
        <v/>
      </c>
      <c r="Z415" s="8">
        <f>IF($AA415="","",Y415-W415-N415)</f>
        <v/>
      </c>
      <c r="AA415" s="16">
        <f>IF(ROWS($AA$2:$AA415)&lt;=MAX('Per Line'!$AJ$2:$AJ$7001),MATCH(ROWS($AA$2:$AA415),'Per Line'!$AJ$2:$AJ$7001,0),"")</f>
        <v/>
      </c>
      <c r="AB415">
        <f>IF($AA415="","",C415&amp;"|"&amp;COUNTIF($C$2:$C415,C415))</f>
        <v/>
      </c>
    </row>
    <row r="416">
      <c r="A416">
        <f>IF($AA416="","",INDEX('Per Line'!$C$2:$C$7001,$AA416)&amp;"")</f>
        <v/>
      </c>
      <c r="B416" s="15" t="n"/>
      <c r="C416">
        <f>IF($AA416="","",IF(COUNTIF($I$2:$I$1301,I416)&lt;=Settings!$C$8,I416,I416&amp;" P"&amp;ROUNDUP(COUNTIF($I$2:$I416,I416)/Settings!$C$8,0)))</f>
        <v/>
      </c>
      <c r="D416">
        <f>IF($AA416="","",INDEX('Per Line'!$A$2:$A$7001,$AA416)&amp;"")</f>
        <v/>
      </c>
      <c r="E416">
        <f>IF($AA416="","",INDEX('Per Line'!$B$2:$B$7001,$AA416)&amp;"")</f>
        <v/>
      </c>
      <c r="F416">
        <f>IF($AA416="","",INDEX('Per Line'!$D$2:$D$7001,$AA416)&amp;"")</f>
        <v/>
      </c>
      <c r="G416" s="14">
        <f>IF($AA416="","",INDEX('Per Line'!$E$2:$E$7001,$AA416))</f>
        <v/>
      </c>
      <c r="H416">
        <f>IF($AA416="","",INDEX('Per Line'!$F$2:$F$7001,$AA416)&amp;"")</f>
        <v/>
      </c>
      <c r="I416">
        <f>IF($AA416="","",INDEX('Per Line'!$I$2:$I$7001,$AA416)&amp;"")</f>
        <v/>
      </c>
      <c r="J416">
        <f>IF($AA416="","",INDEX('Per Line'!$H$2:$H$7001,$AA416)&amp;"")</f>
        <v/>
      </c>
      <c r="K416">
        <f>IF($AA416="","",INDEX('Per Line'!$J$2:$J$7001,$AA416)&amp;"")</f>
        <v/>
      </c>
      <c r="L416">
        <f>IF($AA416="","",INDEX('Per Line'!$K$2:$K$7001,$AA416)&amp;"")</f>
        <v/>
      </c>
      <c r="M416">
        <f>IF($AA416="","",INDEX('Per Line'!$L$2:$L$7001,$AA416))</f>
        <v/>
      </c>
      <c r="N416" s="8">
        <f>IF($AA416="","",M416*Y416/100)</f>
        <v/>
      </c>
      <c r="O416">
        <f>IF($AA416="","",INDEX('Per Line'!$U$2:$U$7001,$AA416)&amp;"")</f>
        <v/>
      </c>
      <c r="P416" s="8">
        <f>IF($AA416="","",SUMIFS('Per Line'!$T$2:$T$7001,'Per Line'!$C$2:$C$7001,$A416,'Per Line'!$AL$2:$AL$7001,1))</f>
        <v/>
      </c>
      <c r="Q416">
        <f>IF($AA416="","",Settings!$C$7)</f>
        <v/>
      </c>
      <c r="R416" s="8">
        <f>IF($AA416="","",SUMIFS('Per Line'!$T$2:$T$7001,'Per Line'!$C$2:$C$7001,$A416,'Per Line'!$AK$2:$AK$7001,0,'Per Line'!$AL$2:$AL$7001,0))</f>
        <v/>
      </c>
      <c r="S416" s="8">
        <f>IF($AA416="","",R416*Q416)</f>
        <v/>
      </c>
      <c r="T416">
        <f>IF($AA416="","",Settings!$C$6)</f>
        <v/>
      </c>
      <c r="U416" s="8">
        <f>IF($AA416="","",SUMIFS('Per Line'!$T$2:$T$7001,'Per Line'!$C$2:$C$7001,$A416,'Per Line'!$AK$2:$AK$7001,1,'Per Line'!$AL$2:$AL$7001,0))</f>
        <v/>
      </c>
      <c r="V416" s="8">
        <f>IF($AA416="","",U416*T416)</f>
        <v/>
      </c>
      <c r="W416" s="8">
        <f>IF($AA416="","",V416+S416)</f>
        <v/>
      </c>
      <c r="X416" s="8">
        <f>IF($AA416="","",Y416-W416)</f>
        <v/>
      </c>
      <c r="Y416" s="8">
        <f>IF($AA416="","",R416+U416+P416)</f>
        <v/>
      </c>
      <c r="Z416" s="8">
        <f>IF($AA416="","",Y416-W416-N416)</f>
        <v/>
      </c>
      <c r="AA416" s="16">
        <f>IF(ROWS($AA$2:$AA416)&lt;=MAX('Per Line'!$AJ$2:$AJ$7001),MATCH(ROWS($AA$2:$AA416),'Per Line'!$AJ$2:$AJ$7001,0),"")</f>
        <v/>
      </c>
      <c r="AB416">
        <f>IF($AA416="","",C416&amp;"|"&amp;COUNTIF($C$2:$C416,C416))</f>
        <v/>
      </c>
    </row>
    <row r="417">
      <c r="A417">
        <f>IF($AA417="","",INDEX('Per Line'!$C$2:$C$7001,$AA417)&amp;"")</f>
        <v/>
      </c>
      <c r="B417" s="15" t="n"/>
      <c r="C417">
        <f>IF($AA417="","",IF(COUNTIF($I$2:$I$1301,I417)&lt;=Settings!$C$8,I417,I417&amp;" P"&amp;ROUNDUP(COUNTIF($I$2:$I417,I417)/Settings!$C$8,0)))</f>
        <v/>
      </c>
      <c r="D417">
        <f>IF($AA417="","",INDEX('Per Line'!$A$2:$A$7001,$AA417)&amp;"")</f>
        <v/>
      </c>
      <c r="E417">
        <f>IF($AA417="","",INDEX('Per Line'!$B$2:$B$7001,$AA417)&amp;"")</f>
        <v/>
      </c>
      <c r="F417">
        <f>IF($AA417="","",INDEX('Per Line'!$D$2:$D$7001,$AA417)&amp;"")</f>
        <v/>
      </c>
      <c r="G417" s="14">
        <f>IF($AA417="","",INDEX('Per Line'!$E$2:$E$7001,$AA417))</f>
        <v/>
      </c>
      <c r="H417">
        <f>IF($AA417="","",INDEX('Per Line'!$F$2:$F$7001,$AA417)&amp;"")</f>
        <v/>
      </c>
      <c r="I417">
        <f>IF($AA417="","",INDEX('Per Line'!$I$2:$I$7001,$AA417)&amp;"")</f>
        <v/>
      </c>
      <c r="J417">
        <f>IF($AA417="","",INDEX('Per Line'!$H$2:$H$7001,$AA417)&amp;"")</f>
        <v/>
      </c>
      <c r="K417">
        <f>IF($AA417="","",INDEX('Per Line'!$J$2:$J$7001,$AA417)&amp;"")</f>
        <v/>
      </c>
      <c r="L417">
        <f>IF($AA417="","",INDEX('Per Line'!$K$2:$K$7001,$AA417)&amp;"")</f>
        <v/>
      </c>
      <c r="M417">
        <f>IF($AA417="","",INDEX('Per Line'!$L$2:$L$7001,$AA417))</f>
        <v/>
      </c>
      <c r="N417" s="8">
        <f>IF($AA417="","",M417*Y417/100)</f>
        <v/>
      </c>
      <c r="O417">
        <f>IF($AA417="","",INDEX('Per Line'!$U$2:$U$7001,$AA417)&amp;"")</f>
        <v/>
      </c>
      <c r="P417" s="8">
        <f>IF($AA417="","",SUMIFS('Per Line'!$T$2:$T$7001,'Per Line'!$C$2:$C$7001,$A417,'Per Line'!$AL$2:$AL$7001,1))</f>
        <v/>
      </c>
      <c r="Q417">
        <f>IF($AA417="","",Settings!$C$7)</f>
        <v/>
      </c>
      <c r="R417" s="8">
        <f>IF($AA417="","",SUMIFS('Per Line'!$T$2:$T$7001,'Per Line'!$C$2:$C$7001,$A417,'Per Line'!$AK$2:$AK$7001,0,'Per Line'!$AL$2:$AL$7001,0))</f>
        <v/>
      </c>
      <c r="S417" s="8">
        <f>IF($AA417="","",R417*Q417)</f>
        <v/>
      </c>
      <c r="T417">
        <f>IF($AA417="","",Settings!$C$6)</f>
        <v/>
      </c>
      <c r="U417" s="8">
        <f>IF($AA417="","",SUMIFS('Per Line'!$T$2:$T$7001,'Per Line'!$C$2:$C$7001,$A417,'Per Line'!$AK$2:$AK$7001,1,'Per Line'!$AL$2:$AL$7001,0))</f>
        <v/>
      </c>
      <c r="V417" s="8">
        <f>IF($AA417="","",U417*T417)</f>
        <v/>
      </c>
      <c r="W417" s="8">
        <f>IF($AA417="","",V417+S417)</f>
        <v/>
      </c>
      <c r="X417" s="8">
        <f>IF($AA417="","",Y417-W417)</f>
        <v/>
      </c>
      <c r="Y417" s="8">
        <f>IF($AA417="","",R417+U417+P417)</f>
        <v/>
      </c>
      <c r="Z417" s="8">
        <f>IF($AA417="","",Y417-W417-N417)</f>
        <v/>
      </c>
      <c r="AA417" s="16">
        <f>IF(ROWS($AA$2:$AA417)&lt;=MAX('Per Line'!$AJ$2:$AJ$7001),MATCH(ROWS($AA$2:$AA417),'Per Line'!$AJ$2:$AJ$7001,0),"")</f>
        <v/>
      </c>
      <c r="AB417">
        <f>IF($AA417="","",C417&amp;"|"&amp;COUNTIF($C$2:$C417,C417))</f>
        <v/>
      </c>
    </row>
    <row r="418">
      <c r="A418">
        <f>IF($AA418="","",INDEX('Per Line'!$C$2:$C$7001,$AA418)&amp;"")</f>
        <v/>
      </c>
      <c r="B418" s="15" t="n"/>
      <c r="C418">
        <f>IF($AA418="","",IF(COUNTIF($I$2:$I$1301,I418)&lt;=Settings!$C$8,I418,I418&amp;" P"&amp;ROUNDUP(COUNTIF($I$2:$I418,I418)/Settings!$C$8,0)))</f>
        <v/>
      </c>
      <c r="D418">
        <f>IF($AA418="","",INDEX('Per Line'!$A$2:$A$7001,$AA418)&amp;"")</f>
        <v/>
      </c>
      <c r="E418">
        <f>IF($AA418="","",INDEX('Per Line'!$B$2:$B$7001,$AA418)&amp;"")</f>
        <v/>
      </c>
      <c r="F418">
        <f>IF($AA418="","",INDEX('Per Line'!$D$2:$D$7001,$AA418)&amp;"")</f>
        <v/>
      </c>
      <c r="G418" s="14">
        <f>IF($AA418="","",INDEX('Per Line'!$E$2:$E$7001,$AA418))</f>
        <v/>
      </c>
      <c r="H418">
        <f>IF($AA418="","",INDEX('Per Line'!$F$2:$F$7001,$AA418)&amp;"")</f>
        <v/>
      </c>
      <c r="I418">
        <f>IF($AA418="","",INDEX('Per Line'!$I$2:$I$7001,$AA418)&amp;"")</f>
        <v/>
      </c>
      <c r="J418">
        <f>IF($AA418="","",INDEX('Per Line'!$H$2:$H$7001,$AA418)&amp;"")</f>
        <v/>
      </c>
      <c r="K418">
        <f>IF($AA418="","",INDEX('Per Line'!$J$2:$J$7001,$AA418)&amp;"")</f>
        <v/>
      </c>
      <c r="L418">
        <f>IF($AA418="","",INDEX('Per Line'!$K$2:$K$7001,$AA418)&amp;"")</f>
        <v/>
      </c>
      <c r="M418">
        <f>IF($AA418="","",INDEX('Per Line'!$L$2:$L$7001,$AA418))</f>
        <v/>
      </c>
      <c r="N418" s="8">
        <f>IF($AA418="","",M418*Y418/100)</f>
        <v/>
      </c>
      <c r="O418">
        <f>IF($AA418="","",INDEX('Per Line'!$U$2:$U$7001,$AA418)&amp;"")</f>
        <v/>
      </c>
      <c r="P418" s="8">
        <f>IF($AA418="","",SUMIFS('Per Line'!$T$2:$T$7001,'Per Line'!$C$2:$C$7001,$A418,'Per Line'!$AL$2:$AL$7001,1))</f>
        <v/>
      </c>
      <c r="Q418">
        <f>IF($AA418="","",Settings!$C$7)</f>
        <v/>
      </c>
      <c r="R418" s="8">
        <f>IF($AA418="","",SUMIFS('Per Line'!$T$2:$T$7001,'Per Line'!$C$2:$C$7001,$A418,'Per Line'!$AK$2:$AK$7001,0,'Per Line'!$AL$2:$AL$7001,0))</f>
        <v/>
      </c>
      <c r="S418" s="8">
        <f>IF($AA418="","",R418*Q418)</f>
        <v/>
      </c>
      <c r="T418">
        <f>IF($AA418="","",Settings!$C$6)</f>
        <v/>
      </c>
      <c r="U418" s="8">
        <f>IF($AA418="","",SUMIFS('Per Line'!$T$2:$T$7001,'Per Line'!$C$2:$C$7001,$A418,'Per Line'!$AK$2:$AK$7001,1,'Per Line'!$AL$2:$AL$7001,0))</f>
        <v/>
      </c>
      <c r="V418" s="8">
        <f>IF($AA418="","",U418*T418)</f>
        <v/>
      </c>
      <c r="W418" s="8">
        <f>IF($AA418="","",V418+S418)</f>
        <v/>
      </c>
      <c r="X418" s="8">
        <f>IF($AA418="","",Y418-W418)</f>
        <v/>
      </c>
      <c r="Y418" s="8">
        <f>IF($AA418="","",R418+U418+P418)</f>
        <v/>
      </c>
      <c r="Z418" s="8">
        <f>IF($AA418="","",Y418-W418-N418)</f>
        <v/>
      </c>
      <c r="AA418" s="16">
        <f>IF(ROWS($AA$2:$AA418)&lt;=MAX('Per Line'!$AJ$2:$AJ$7001),MATCH(ROWS($AA$2:$AA418),'Per Line'!$AJ$2:$AJ$7001,0),"")</f>
        <v/>
      </c>
      <c r="AB418">
        <f>IF($AA418="","",C418&amp;"|"&amp;COUNTIF($C$2:$C418,C418))</f>
        <v/>
      </c>
    </row>
    <row r="419">
      <c r="A419">
        <f>IF($AA419="","",INDEX('Per Line'!$C$2:$C$7001,$AA419)&amp;"")</f>
        <v/>
      </c>
      <c r="B419" s="15" t="n"/>
      <c r="C419">
        <f>IF($AA419="","",IF(COUNTIF($I$2:$I$1301,I419)&lt;=Settings!$C$8,I419,I419&amp;" P"&amp;ROUNDUP(COUNTIF($I$2:$I419,I419)/Settings!$C$8,0)))</f>
        <v/>
      </c>
      <c r="D419">
        <f>IF($AA419="","",INDEX('Per Line'!$A$2:$A$7001,$AA419)&amp;"")</f>
        <v/>
      </c>
      <c r="E419">
        <f>IF($AA419="","",INDEX('Per Line'!$B$2:$B$7001,$AA419)&amp;"")</f>
        <v/>
      </c>
      <c r="F419">
        <f>IF($AA419="","",INDEX('Per Line'!$D$2:$D$7001,$AA419)&amp;"")</f>
        <v/>
      </c>
      <c r="G419" s="14">
        <f>IF($AA419="","",INDEX('Per Line'!$E$2:$E$7001,$AA419))</f>
        <v/>
      </c>
      <c r="H419">
        <f>IF($AA419="","",INDEX('Per Line'!$F$2:$F$7001,$AA419)&amp;"")</f>
        <v/>
      </c>
      <c r="I419">
        <f>IF($AA419="","",INDEX('Per Line'!$I$2:$I$7001,$AA419)&amp;"")</f>
        <v/>
      </c>
      <c r="J419">
        <f>IF($AA419="","",INDEX('Per Line'!$H$2:$H$7001,$AA419)&amp;"")</f>
        <v/>
      </c>
      <c r="K419">
        <f>IF($AA419="","",INDEX('Per Line'!$J$2:$J$7001,$AA419)&amp;"")</f>
        <v/>
      </c>
      <c r="L419">
        <f>IF($AA419="","",INDEX('Per Line'!$K$2:$K$7001,$AA419)&amp;"")</f>
        <v/>
      </c>
      <c r="M419">
        <f>IF($AA419="","",INDEX('Per Line'!$L$2:$L$7001,$AA419))</f>
        <v/>
      </c>
      <c r="N419" s="8">
        <f>IF($AA419="","",M419*Y419/100)</f>
        <v/>
      </c>
      <c r="O419">
        <f>IF($AA419="","",INDEX('Per Line'!$U$2:$U$7001,$AA419)&amp;"")</f>
        <v/>
      </c>
      <c r="P419" s="8">
        <f>IF($AA419="","",SUMIFS('Per Line'!$T$2:$T$7001,'Per Line'!$C$2:$C$7001,$A419,'Per Line'!$AL$2:$AL$7001,1))</f>
        <v/>
      </c>
      <c r="Q419">
        <f>IF($AA419="","",Settings!$C$7)</f>
        <v/>
      </c>
      <c r="R419" s="8">
        <f>IF($AA419="","",SUMIFS('Per Line'!$T$2:$T$7001,'Per Line'!$C$2:$C$7001,$A419,'Per Line'!$AK$2:$AK$7001,0,'Per Line'!$AL$2:$AL$7001,0))</f>
        <v/>
      </c>
      <c r="S419" s="8">
        <f>IF($AA419="","",R419*Q419)</f>
        <v/>
      </c>
      <c r="T419">
        <f>IF($AA419="","",Settings!$C$6)</f>
        <v/>
      </c>
      <c r="U419" s="8">
        <f>IF($AA419="","",SUMIFS('Per Line'!$T$2:$T$7001,'Per Line'!$C$2:$C$7001,$A419,'Per Line'!$AK$2:$AK$7001,1,'Per Line'!$AL$2:$AL$7001,0))</f>
        <v/>
      </c>
      <c r="V419" s="8">
        <f>IF($AA419="","",U419*T419)</f>
        <v/>
      </c>
      <c r="W419" s="8">
        <f>IF($AA419="","",V419+S419)</f>
        <v/>
      </c>
      <c r="X419" s="8">
        <f>IF($AA419="","",Y419-W419)</f>
        <v/>
      </c>
      <c r="Y419" s="8">
        <f>IF($AA419="","",R419+U419+P419)</f>
        <v/>
      </c>
      <c r="Z419" s="8">
        <f>IF($AA419="","",Y419-W419-N419)</f>
        <v/>
      </c>
      <c r="AA419" s="16">
        <f>IF(ROWS($AA$2:$AA419)&lt;=MAX('Per Line'!$AJ$2:$AJ$7001),MATCH(ROWS($AA$2:$AA419),'Per Line'!$AJ$2:$AJ$7001,0),"")</f>
        <v/>
      </c>
      <c r="AB419">
        <f>IF($AA419="","",C419&amp;"|"&amp;COUNTIF($C$2:$C419,C419))</f>
        <v/>
      </c>
    </row>
    <row r="420">
      <c r="A420">
        <f>IF($AA420="","",INDEX('Per Line'!$C$2:$C$7001,$AA420)&amp;"")</f>
        <v/>
      </c>
      <c r="B420" s="15" t="n"/>
      <c r="C420">
        <f>IF($AA420="","",IF(COUNTIF($I$2:$I$1301,I420)&lt;=Settings!$C$8,I420,I420&amp;" P"&amp;ROUNDUP(COUNTIF($I$2:$I420,I420)/Settings!$C$8,0)))</f>
        <v/>
      </c>
      <c r="D420">
        <f>IF($AA420="","",INDEX('Per Line'!$A$2:$A$7001,$AA420)&amp;"")</f>
        <v/>
      </c>
      <c r="E420">
        <f>IF($AA420="","",INDEX('Per Line'!$B$2:$B$7001,$AA420)&amp;"")</f>
        <v/>
      </c>
      <c r="F420">
        <f>IF($AA420="","",INDEX('Per Line'!$D$2:$D$7001,$AA420)&amp;"")</f>
        <v/>
      </c>
      <c r="G420" s="14">
        <f>IF($AA420="","",INDEX('Per Line'!$E$2:$E$7001,$AA420))</f>
        <v/>
      </c>
      <c r="H420">
        <f>IF($AA420="","",INDEX('Per Line'!$F$2:$F$7001,$AA420)&amp;"")</f>
        <v/>
      </c>
      <c r="I420">
        <f>IF($AA420="","",INDEX('Per Line'!$I$2:$I$7001,$AA420)&amp;"")</f>
        <v/>
      </c>
      <c r="J420">
        <f>IF($AA420="","",INDEX('Per Line'!$H$2:$H$7001,$AA420)&amp;"")</f>
        <v/>
      </c>
      <c r="K420">
        <f>IF($AA420="","",INDEX('Per Line'!$J$2:$J$7001,$AA420)&amp;"")</f>
        <v/>
      </c>
      <c r="L420">
        <f>IF($AA420="","",INDEX('Per Line'!$K$2:$K$7001,$AA420)&amp;"")</f>
        <v/>
      </c>
      <c r="M420">
        <f>IF($AA420="","",INDEX('Per Line'!$L$2:$L$7001,$AA420))</f>
        <v/>
      </c>
      <c r="N420" s="8">
        <f>IF($AA420="","",M420*Y420/100)</f>
        <v/>
      </c>
      <c r="O420">
        <f>IF($AA420="","",INDEX('Per Line'!$U$2:$U$7001,$AA420)&amp;"")</f>
        <v/>
      </c>
      <c r="P420" s="8">
        <f>IF($AA420="","",SUMIFS('Per Line'!$T$2:$T$7001,'Per Line'!$C$2:$C$7001,$A420,'Per Line'!$AL$2:$AL$7001,1))</f>
        <v/>
      </c>
      <c r="Q420">
        <f>IF($AA420="","",Settings!$C$7)</f>
        <v/>
      </c>
      <c r="R420" s="8">
        <f>IF($AA420="","",SUMIFS('Per Line'!$T$2:$T$7001,'Per Line'!$C$2:$C$7001,$A420,'Per Line'!$AK$2:$AK$7001,0,'Per Line'!$AL$2:$AL$7001,0))</f>
        <v/>
      </c>
      <c r="S420" s="8">
        <f>IF($AA420="","",R420*Q420)</f>
        <v/>
      </c>
      <c r="T420">
        <f>IF($AA420="","",Settings!$C$6)</f>
        <v/>
      </c>
      <c r="U420" s="8">
        <f>IF($AA420="","",SUMIFS('Per Line'!$T$2:$T$7001,'Per Line'!$C$2:$C$7001,$A420,'Per Line'!$AK$2:$AK$7001,1,'Per Line'!$AL$2:$AL$7001,0))</f>
        <v/>
      </c>
      <c r="V420" s="8">
        <f>IF($AA420="","",U420*T420)</f>
        <v/>
      </c>
      <c r="W420" s="8">
        <f>IF($AA420="","",V420+S420)</f>
        <v/>
      </c>
      <c r="X420" s="8">
        <f>IF($AA420="","",Y420-W420)</f>
        <v/>
      </c>
      <c r="Y420" s="8">
        <f>IF($AA420="","",R420+U420+P420)</f>
        <v/>
      </c>
      <c r="Z420" s="8">
        <f>IF($AA420="","",Y420-W420-N420)</f>
        <v/>
      </c>
      <c r="AA420" s="16">
        <f>IF(ROWS($AA$2:$AA420)&lt;=MAX('Per Line'!$AJ$2:$AJ$7001),MATCH(ROWS($AA$2:$AA420),'Per Line'!$AJ$2:$AJ$7001,0),"")</f>
        <v/>
      </c>
      <c r="AB420">
        <f>IF($AA420="","",C420&amp;"|"&amp;COUNTIF($C$2:$C420,C420))</f>
        <v/>
      </c>
    </row>
    <row r="421">
      <c r="A421">
        <f>IF($AA421="","",INDEX('Per Line'!$C$2:$C$7001,$AA421)&amp;"")</f>
        <v/>
      </c>
      <c r="B421" s="15" t="n"/>
      <c r="C421">
        <f>IF($AA421="","",IF(COUNTIF($I$2:$I$1301,I421)&lt;=Settings!$C$8,I421,I421&amp;" P"&amp;ROUNDUP(COUNTIF($I$2:$I421,I421)/Settings!$C$8,0)))</f>
        <v/>
      </c>
      <c r="D421">
        <f>IF($AA421="","",INDEX('Per Line'!$A$2:$A$7001,$AA421)&amp;"")</f>
        <v/>
      </c>
      <c r="E421">
        <f>IF($AA421="","",INDEX('Per Line'!$B$2:$B$7001,$AA421)&amp;"")</f>
        <v/>
      </c>
      <c r="F421">
        <f>IF($AA421="","",INDEX('Per Line'!$D$2:$D$7001,$AA421)&amp;"")</f>
        <v/>
      </c>
      <c r="G421" s="14">
        <f>IF($AA421="","",INDEX('Per Line'!$E$2:$E$7001,$AA421))</f>
        <v/>
      </c>
      <c r="H421">
        <f>IF($AA421="","",INDEX('Per Line'!$F$2:$F$7001,$AA421)&amp;"")</f>
        <v/>
      </c>
      <c r="I421">
        <f>IF($AA421="","",INDEX('Per Line'!$I$2:$I$7001,$AA421)&amp;"")</f>
        <v/>
      </c>
      <c r="J421">
        <f>IF($AA421="","",INDEX('Per Line'!$H$2:$H$7001,$AA421)&amp;"")</f>
        <v/>
      </c>
      <c r="K421">
        <f>IF($AA421="","",INDEX('Per Line'!$J$2:$J$7001,$AA421)&amp;"")</f>
        <v/>
      </c>
      <c r="L421">
        <f>IF($AA421="","",INDEX('Per Line'!$K$2:$K$7001,$AA421)&amp;"")</f>
        <v/>
      </c>
      <c r="M421">
        <f>IF($AA421="","",INDEX('Per Line'!$L$2:$L$7001,$AA421))</f>
        <v/>
      </c>
      <c r="N421" s="8">
        <f>IF($AA421="","",M421*Y421/100)</f>
        <v/>
      </c>
      <c r="O421">
        <f>IF($AA421="","",INDEX('Per Line'!$U$2:$U$7001,$AA421)&amp;"")</f>
        <v/>
      </c>
      <c r="P421" s="8">
        <f>IF($AA421="","",SUMIFS('Per Line'!$T$2:$T$7001,'Per Line'!$C$2:$C$7001,$A421,'Per Line'!$AL$2:$AL$7001,1))</f>
        <v/>
      </c>
      <c r="Q421">
        <f>IF($AA421="","",Settings!$C$7)</f>
        <v/>
      </c>
      <c r="R421" s="8">
        <f>IF($AA421="","",SUMIFS('Per Line'!$T$2:$T$7001,'Per Line'!$C$2:$C$7001,$A421,'Per Line'!$AK$2:$AK$7001,0,'Per Line'!$AL$2:$AL$7001,0))</f>
        <v/>
      </c>
      <c r="S421" s="8">
        <f>IF($AA421="","",R421*Q421)</f>
        <v/>
      </c>
      <c r="T421">
        <f>IF($AA421="","",Settings!$C$6)</f>
        <v/>
      </c>
      <c r="U421" s="8">
        <f>IF($AA421="","",SUMIFS('Per Line'!$T$2:$T$7001,'Per Line'!$C$2:$C$7001,$A421,'Per Line'!$AK$2:$AK$7001,1,'Per Line'!$AL$2:$AL$7001,0))</f>
        <v/>
      </c>
      <c r="V421" s="8">
        <f>IF($AA421="","",U421*T421)</f>
        <v/>
      </c>
      <c r="W421" s="8">
        <f>IF($AA421="","",V421+S421)</f>
        <v/>
      </c>
      <c r="X421" s="8">
        <f>IF($AA421="","",Y421-W421)</f>
        <v/>
      </c>
      <c r="Y421" s="8">
        <f>IF($AA421="","",R421+U421+P421)</f>
        <v/>
      </c>
      <c r="Z421" s="8">
        <f>IF($AA421="","",Y421-W421-N421)</f>
        <v/>
      </c>
      <c r="AA421" s="16">
        <f>IF(ROWS($AA$2:$AA421)&lt;=MAX('Per Line'!$AJ$2:$AJ$7001),MATCH(ROWS($AA$2:$AA421),'Per Line'!$AJ$2:$AJ$7001,0),"")</f>
        <v/>
      </c>
      <c r="AB421">
        <f>IF($AA421="","",C421&amp;"|"&amp;COUNTIF($C$2:$C421,C421))</f>
        <v/>
      </c>
    </row>
    <row r="422">
      <c r="A422">
        <f>IF($AA422="","",INDEX('Per Line'!$C$2:$C$7001,$AA422)&amp;"")</f>
        <v/>
      </c>
      <c r="B422" s="15" t="n"/>
      <c r="C422">
        <f>IF($AA422="","",IF(COUNTIF($I$2:$I$1301,I422)&lt;=Settings!$C$8,I422,I422&amp;" P"&amp;ROUNDUP(COUNTIF($I$2:$I422,I422)/Settings!$C$8,0)))</f>
        <v/>
      </c>
      <c r="D422">
        <f>IF($AA422="","",INDEX('Per Line'!$A$2:$A$7001,$AA422)&amp;"")</f>
        <v/>
      </c>
      <c r="E422">
        <f>IF($AA422="","",INDEX('Per Line'!$B$2:$B$7001,$AA422)&amp;"")</f>
        <v/>
      </c>
      <c r="F422">
        <f>IF($AA422="","",INDEX('Per Line'!$D$2:$D$7001,$AA422)&amp;"")</f>
        <v/>
      </c>
      <c r="G422" s="14">
        <f>IF($AA422="","",INDEX('Per Line'!$E$2:$E$7001,$AA422))</f>
        <v/>
      </c>
      <c r="H422">
        <f>IF($AA422="","",INDEX('Per Line'!$F$2:$F$7001,$AA422)&amp;"")</f>
        <v/>
      </c>
      <c r="I422">
        <f>IF($AA422="","",INDEX('Per Line'!$I$2:$I$7001,$AA422)&amp;"")</f>
        <v/>
      </c>
      <c r="J422">
        <f>IF($AA422="","",INDEX('Per Line'!$H$2:$H$7001,$AA422)&amp;"")</f>
        <v/>
      </c>
      <c r="K422">
        <f>IF($AA422="","",INDEX('Per Line'!$J$2:$J$7001,$AA422)&amp;"")</f>
        <v/>
      </c>
      <c r="L422">
        <f>IF($AA422="","",INDEX('Per Line'!$K$2:$K$7001,$AA422)&amp;"")</f>
        <v/>
      </c>
      <c r="M422">
        <f>IF($AA422="","",INDEX('Per Line'!$L$2:$L$7001,$AA422))</f>
        <v/>
      </c>
      <c r="N422" s="8">
        <f>IF($AA422="","",M422*Y422/100)</f>
        <v/>
      </c>
      <c r="O422">
        <f>IF($AA422="","",INDEX('Per Line'!$U$2:$U$7001,$AA422)&amp;"")</f>
        <v/>
      </c>
      <c r="P422" s="8">
        <f>IF($AA422="","",SUMIFS('Per Line'!$T$2:$T$7001,'Per Line'!$C$2:$C$7001,$A422,'Per Line'!$AL$2:$AL$7001,1))</f>
        <v/>
      </c>
      <c r="Q422">
        <f>IF($AA422="","",Settings!$C$7)</f>
        <v/>
      </c>
      <c r="R422" s="8">
        <f>IF($AA422="","",SUMIFS('Per Line'!$T$2:$T$7001,'Per Line'!$C$2:$C$7001,$A422,'Per Line'!$AK$2:$AK$7001,0,'Per Line'!$AL$2:$AL$7001,0))</f>
        <v/>
      </c>
      <c r="S422" s="8">
        <f>IF($AA422="","",R422*Q422)</f>
        <v/>
      </c>
      <c r="T422">
        <f>IF($AA422="","",Settings!$C$6)</f>
        <v/>
      </c>
      <c r="U422" s="8">
        <f>IF($AA422="","",SUMIFS('Per Line'!$T$2:$T$7001,'Per Line'!$C$2:$C$7001,$A422,'Per Line'!$AK$2:$AK$7001,1,'Per Line'!$AL$2:$AL$7001,0))</f>
        <v/>
      </c>
      <c r="V422" s="8">
        <f>IF($AA422="","",U422*T422)</f>
        <v/>
      </c>
      <c r="W422" s="8">
        <f>IF($AA422="","",V422+S422)</f>
        <v/>
      </c>
      <c r="X422" s="8">
        <f>IF($AA422="","",Y422-W422)</f>
        <v/>
      </c>
      <c r="Y422" s="8">
        <f>IF($AA422="","",R422+U422+P422)</f>
        <v/>
      </c>
      <c r="Z422" s="8">
        <f>IF($AA422="","",Y422-W422-N422)</f>
        <v/>
      </c>
      <c r="AA422" s="16">
        <f>IF(ROWS($AA$2:$AA422)&lt;=MAX('Per Line'!$AJ$2:$AJ$7001),MATCH(ROWS($AA$2:$AA422),'Per Line'!$AJ$2:$AJ$7001,0),"")</f>
        <v/>
      </c>
      <c r="AB422">
        <f>IF($AA422="","",C422&amp;"|"&amp;COUNTIF($C$2:$C422,C422))</f>
        <v/>
      </c>
    </row>
    <row r="423">
      <c r="A423">
        <f>IF($AA423="","",INDEX('Per Line'!$C$2:$C$7001,$AA423)&amp;"")</f>
        <v/>
      </c>
      <c r="B423" s="15" t="n"/>
      <c r="C423">
        <f>IF($AA423="","",IF(COUNTIF($I$2:$I$1301,I423)&lt;=Settings!$C$8,I423,I423&amp;" P"&amp;ROUNDUP(COUNTIF($I$2:$I423,I423)/Settings!$C$8,0)))</f>
        <v/>
      </c>
      <c r="D423">
        <f>IF($AA423="","",INDEX('Per Line'!$A$2:$A$7001,$AA423)&amp;"")</f>
        <v/>
      </c>
      <c r="E423">
        <f>IF($AA423="","",INDEX('Per Line'!$B$2:$B$7001,$AA423)&amp;"")</f>
        <v/>
      </c>
      <c r="F423">
        <f>IF($AA423="","",INDEX('Per Line'!$D$2:$D$7001,$AA423)&amp;"")</f>
        <v/>
      </c>
      <c r="G423" s="14">
        <f>IF($AA423="","",INDEX('Per Line'!$E$2:$E$7001,$AA423))</f>
        <v/>
      </c>
      <c r="H423">
        <f>IF($AA423="","",INDEX('Per Line'!$F$2:$F$7001,$AA423)&amp;"")</f>
        <v/>
      </c>
      <c r="I423">
        <f>IF($AA423="","",INDEX('Per Line'!$I$2:$I$7001,$AA423)&amp;"")</f>
        <v/>
      </c>
      <c r="J423">
        <f>IF($AA423="","",INDEX('Per Line'!$H$2:$H$7001,$AA423)&amp;"")</f>
        <v/>
      </c>
      <c r="K423">
        <f>IF($AA423="","",INDEX('Per Line'!$J$2:$J$7001,$AA423)&amp;"")</f>
        <v/>
      </c>
      <c r="L423">
        <f>IF($AA423="","",INDEX('Per Line'!$K$2:$K$7001,$AA423)&amp;"")</f>
        <v/>
      </c>
      <c r="M423">
        <f>IF($AA423="","",INDEX('Per Line'!$L$2:$L$7001,$AA423))</f>
        <v/>
      </c>
      <c r="N423" s="8">
        <f>IF($AA423="","",M423*Y423/100)</f>
        <v/>
      </c>
      <c r="O423">
        <f>IF($AA423="","",INDEX('Per Line'!$U$2:$U$7001,$AA423)&amp;"")</f>
        <v/>
      </c>
      <c r="P423" s="8">
        <f>IF($AA423="","",SUMIFS('Per Line'!$T$2:$T$7001,'Per Line'!$C$2:$C$7001,$A423,'Per Line'!$AL$2:$AL$7001,1))</f>
        <v/>
      </c>
      <c r="Q423">
        <f>IF($AA423="","",Settings!$C$7)</f>
        <v/>
      </c>
      <c r="R423" s="8">
        <f>IF($AA423="","",SUMIFS('Per Line'!$T$2:$T$7001,'Per Line'!$C$2:$C$7001,$A423,'Per Line'!$AK$2:$AK$7001,0,'Per Line'!$AL$2:$AL$7001,0))</f>
        <v/>
      </c>
      <c r="S423" s="8">
        <f>IF($AA423="","",R423*Q423)</f>
        <v/>
      </c>
      <c r="T423">
        <f>IF($AA423="","",Settings!$C$6)</f>
        <v/>
      </c>
      <c r="U423" s="8">
        <f>IF($AA423="","",SUMIFS('Per Line'!$T$2:$T$7001,'Per Line'!$C$2:$C$7001,$A423,'Per Line'!$AK$2:$AK$7001,1,'Per Line'!$AL$2:$AL$7001,0))</f>
        <v/>
      </c>
      <c r="V423" s="8">
        <f>IF($AA423="","",U423*T423)</f>
        <v/>
      </c>
      <c r="W423" s="8">
        <f>IF($AA423="","",V423+S423)</f>
        <v/>
      </c>
      <c r="X423" s="8">
        <f>IF($AA423="","",Y423-W423)</f>
        <v/>
      </c>
      <c r="Y423" s="8">
        <f>IF($AA423="","",R423+U423+P423)</f>
        <v/>
      </c>
      <c r="Z423" s="8">
        <f>IF($AA423="","",Y423-W423-N423)</f>
        <v/>
      </c>
      <c r="AA423" s="16">
        <f>IF(ROWS($AA$2:$AA423)&lt;=MAX('Per Line'!$AJ$2:$AJ$7001),MATCH(ROWS($AA$2:$AA423),'Per Line'!$AJ$2:$AJ$7001,0),"")</f>
        <v/>
      </c>
      <c r="AB423">
        <f>IF($AA423="","",C423&amp;"|"&amp;COUNTIF($C$2:$C423,C423))</f>
        <v/>
      </c>
    </row>
    <row r="424">
      <c r="A424">
        <f>IF($AA424="","",INDEX('Per Line'!$C$2:$C$7001,$AA424)&amp;"")</f>
        <v/>
      </c>
      <c r="B424" s="15" t="n"/>
      <c r="C424">
        <f>IF($AA424="","",IF(COUNTIF($I$2:$I$1301,I424)&lt;=Settings!$C$8,I424,I424&amp;" P"&amp;ROUNDUP(COUNTIF($I$2:$I424,I424)/Settings!$C$8,0)))</f>
        <v/>
      </c>
      <c r="D424">
        <f>IF($AA424="","",INDEX('Per Line'!$A$2:$A$7001,$AA424)&amp;"")</f>
        <v/>
      </c>
      <c r="E424">
        <f>IF($AA424="","",INDEX('Per Line'!$B$2:$B$7001,$AA424)&amp;"")</f>
        <v/>
      </c>
      <c r="F424">
        <f>IF($AA424="","",INDEX('Per Line'!$D$2:$D$7001,$AA424)&amp;"")</f>
        <v/>
      </c>
      <c r="G424" s="14">
        <f>IF($AA424="","",INDEX('Per Line'!$E$2:$E$7001,$AA424))</f>
        <v/>
      </c>
      <c r="H424">
        <f>IF($AA424="","",INDEX('Per Line'!$F$2:$F$7001,$AA424)&amp;"")</f>
        <v/>
      </c>
      <c r="I424">
        <f>IF($AA424="","",INDEX('Per Line'!$I$2:$I$7001,$AA424)&amp;"")</f>
        <v/>
      </c>
      <c r="J424">
        <f>IF($AA424="","",INDEX('Per Line'!$H$2:$H$7001,$AA424)&amp;"")</f>
        <v/>
      </c>
      <c r="K424">
        <f>IF($AA424="","",INDEX('Per Line'!$J$2:$J$7001,$AA424)&amp;"")</f>
        <v/>
      </c>
      <c r="L424">
        <f>IF($AA424="","",INDEX('Per Line'!$K$2:$K$7001,$AA424)&amp;"")</f>
        <v/>
      </c>
      <c r="M424">
        <f>IF($AA424="","",INDEX('Per Line'!$L$2:$L$7001,$AA424))</f>
        <v/>
      </c>
      <c r="N424" s="8">
        <f>IF($AA424="","",M424*Y424/100)</f>
        <v/>
      </c>
      <c r="O424">
        <f>IF($AA424="","",INDEX('Per Line'!$U$2:$U$7001,$AA424)&amp;"")</f>
        <v/>
      </c>
      <c r="P424" s="8">
        <f>IF($AA424="","",SUMIFS('Per Line'!$T$2:$T$7001,'Per Line'!$C$2:$C$7001,$A424,'Per Line'!$AL$2:$AL$7001,1))</f>
        <v/>
      </c>
      <c r="Q424">
        <f>IF($AA424="","",Settings!$C$7)</f>
        <v/>
      </c>
      <c r="R424" s="8">
        <f>IF($AA424="","",SUMIFS('Per Line'!$T$2:$T$7001,'Per Line'!$C$2:$C$7001,$A424,'Per Line'!$AK$2:$AK$7001,0,'Per Line'!$AL$2:$AL$7001,0))</f>
        <v/>
      </c>
      <c r="S424" s="8">
        <f>IF($AA424="","",R424*Q424)</f>
        <v/>
      </c>
      <c r="T424">
        <f>IF($AA424="","",Settings!$C$6)</f>
        <v/>
      </c>
      <c r="U424" s="8">
        <f>IF($AA424="","",SUMIFS('Per Line'!$T$2:$T$7001,'Per Line'!$C$2:$C$7001,$A424,'Per Line'!$AK$2:$AK$7001,1,'Per Line'!$AL$2:$AL$7001,0))</f>
        <v/>
      </c>
      <c r="V424" s="8">
        <f>IF($AA424="","",U424*T424)</f>
        <v/>
      </c>
      <c r="W424" s="8">
        <f>IF($AA424="","",V424+S424)</f>
        <v/>
      </c>
      <c r="X424" s="8">
        <f>IF($AA424="","",Y424-W424)</f>
        <v/>
      </c>
      <c r="Y424" s="8">
        <f>IF($AA424="","",R424+U424+P424)</f>
        <v/>
      </c>
      <c r="Z424" s="8">
        <f>IF($AA424="","",Y424-W424-N424)</f>
        <v/>
      </c>
      <c r="AA424" s="16">
        <f>IF(ROWS($AA$2:$AA424)&lt;=MAX('Per Line'!$AJ$2:$AJ$7001),MATCH(ROWS($AA$2:$AA424),'Per Line'!$AJ$2:$AJ$7001,0),"")</f>
        <v/>
      </c>
      <c r="AB424">
        <f>IF($AA424="","",C424&amp;"|"&amp;COUNTIF($C$2:$C424,C424))</f>
        <v/>
      </c>
    </row>
    <row r="425">
      <c r="A425">
        <f>IF($AA425="","",INDEX('Per Line'!$C$2:$C$7001,$AA425)&amp;"")</f>
        <v/>
      </c>
      <c r="B425" s="15" t="n"/>
      <c r="C425">
        <f>IF($AA425="","",IF(COUNTIF($I$2:$I$1301,I425)&lt;=Settings!$C$8,I425,I425&amp;" P"&amp;ROUNDUP(COUNTIF($I$2:$I425,I425)/Settings!$C$8,0)))</f>
        <v/>
      </c>
      <c r="D425">
        <f>IF($AA425="","",INDEX('Per Line'!$A$2:$A$7001,$AA425)&amp;"")</f>
        <v/>
      </c>
      <c r="E425">
        <f>IF($AA425="","",INDEX('Per Line'!$B$2:$B$7001,$AA425)&amp;"")</f>
        <v/>
      </c>
      <c r="F425">
        <f>IF($AA425="","",INDEX('Per Line'!$D$2:$D$7001,$AA425)&amp;"")</f>
        <v/>
      </c>
      <c r="G425" s="14">
        <f>IF($AA425="","",INDEX('Per Line'!$E$2:$E$7001,$AA425))</f>
        <v/>
      </c>
      <c r="H425">
        <f>IF($AA425="","",INDEX('Per Line'!$F$2:$F$7001,$AA425)&amp;"")</f>
        <v/>
      </c>
      <c r="I425">
        <f>IF($AA425="","",INDEX('Per Line'!$I$2:$I$7001,$AA425)&amp;"")</f>
        <v/>
      </c>
      <c r="J425">
        <f>IF($AA425="","",INDEX('Per Line'!$H$2:$H$7001,$AA425)&amp;"")</f>
        <v/>
      </c>
      <c r="K425">
        <f>IF($AA425="","",INDEX('Per Line'!$J$2:$J$7001,$AA425)&amp;"")</f>
        <v/>
      </c>
      <c r="L425">
        <f>IF($AA425="","",INDEX('Per Line'!$K$2:$K$7001,$AA425)&amp;"")</f>
        <v/>
      </c>
      <c r="M425">
        <f>IF($AA425="","",INDEX('Per Line'!$L$2:$L$7001,$AA425))</f>
        <v/>
      </c>
      <c r="N425" s="8">
        <f>IF($AA425="","",M425*Y425/100)</f>
        <v/>
      </c>
      <c r="O425">
        <f>IF($AA425="","",INDEX('Per Line'!$U$2:$U$7001,$AA425)&amp;"")</f>
        <v/>
      </c>
      <c r="P425" s="8">
        <f>IF($AA425="","",SUMIFS('Per Line'!$T$2:$T$7001,'Per Line'!$C$2:$C$7001,$A425,'Per Line'!$AL$2:$AL$7001,1))</f>
        <v/>
      </c>
      <c r="Q425">
        <f>IF($AA425="","",Settings!$C$7)</f>
        <v/>
      </c>
      <c r="R425" s="8">
        <f>IF($AA425="","",SUMIFS('Per Line'!$T$2:$T$7001,'Per Line'!$C$2:$C$7001,$A425,'Per Line'!$AK$2:$AK$7001,0,'Per Line'!$AL$2:$AL$7001,0))</f>
        <v/>
      </c>
      <c r="S425" s="8">
        <f>IF($AA425="","",R425*Q425)</f>
        <v/>
      </c>
      <c r="T425">
        <f>IF($AA425="","",Settings!$C$6)</f>
        <v/>
      </c>
      <c r="U425" s="8">
        <f>IF($AA425="","",SUMIFS('Per Line'!$T$2:$T$7001,'Per Line'!$C$2:$C$7001,$A425,'Per Line'!$AK$2:$AK$7001,1,'Per Line'!$AL$2:$AL$7001,0))</f>
        <v/>
      </c>
      <c r="V425" s="8">
        <f>IF($AA425="","",U425*T425)</f>
        <v/>
      </c>
      <c r="W425" s="8">
        <f>IF($AA425="","",V425+S425)</f>
        <v/>
      </c>
      <c r="X425" s="8">
        <f>IF($AA425="","",Y425-W425)</f>
        <v/>
      </c>
      <c r="Y425" s="8">
        <f>IF($AA425="","",R425+U425+P425)</f>
        <v/>
      </c>
      <c r="Z425" s="8">
        <f>IF($AA425="","",Y425-W425-N425)</f>
        <v/>
      </c>
      <c r="AA425" s="16">
        <f>IF(ROWS($AA$2:$AA425)&lt;=MAX('Per Line'!$AJ$2:$AJ$7001),MATCH(ROWS($AA$2:$AA425),'Per Line'!$AJ$2:$AJ$7001,0),"")</f>
        <v/>
      </c>
      <c r="AB425">
        <f>IF($AA425="","",C425&amp;"|"&amp;COUNTIF($C$2:$C425,C425))</f>
        <v/>
      </c>
    </row>
    <row r="426">
      <c r="A426">
        <f>IF($AA426="","",INDEX('Per Line'!$C$2:$C$7001,$AA426)&amp;"")</f>
        <v/>
      </c>
      <c r="B426" s="15" t="n"/>
      <c r="C426">
        <f>IF($AA426="","",IF(COUNTIF($I$2:$I$1301,I426)&lt;=Settings!$C$8,I426,I426&amp;" P"&amp;ROUNDUP(COUNTIF($I$2:$I426,I426)/Settings!$C$8,0)))</f>
        <v/>
      </c>
      <c r="D426">
        <f>IF($AA426="","",INDEX('Per Line'!$A$2:$A$7001,$AA426)&amp;"")</f>
        <v/>
      </c>
      <c r="E426">
        <f>IF($AA426="","",INDEX('Per Line'!$B$2:$B$7001,$AA426)&amp;"")</f>
        <v/>
      </c>
      <c r="F426">
        <f>IF($AA426="","",INDEX('Per Line'!$D$2:$D$7001,$AA426)&amp;"")</f>
        <v/>
      </c>
      <c r="G426" s="14">
        <f>IF($AA426="","",INDEX('Per Line'!$E$2:$E$7001,$AA426))</f>
        <v/>
      </c>
      <c r="H426">
        <f>IF($AA426="","",INDEX('Per Line'!$F$2:$F$7001,$AA426)&amp;"")</f>
        <v/>
      </c>
      <c r="I426">
        <f>IF($AA426="","",INDEX('Per Line'!$I$2:$I$7001,$AA426)&amp;"")</f>
        <v/>
      </c>
      <c r="J426">
        <f>IF($AA426="","",INDEX('Per Line'!$H$2:$H$7001,$AA426)&amp;"")</f>
        <v/>
      </c>
      <c r="K426">
        <f>IF($AA426="","",INDEX('Per Line'!$J$2:$J$7001,$AA426)&amp;"")</f>
        <v/>
      </c>
      <c r="L426">
        <f>IF($AA426="","",INDEX('Per Line'!$K$2:$K$7001,$AA426)&amp;"")</f>
        <v/>
      </c>
      <c r="M426">
        <f>IF($AA426="","",INDEX('Per Line'!$L$2:$L$7001,$AA426))</f>
        <v/>
      </c>
      <c r="N426" s="8">
        <f>IF($AA426="","",M426*Y426/100)</f>
        <v/>
      </c>
      <c r="O426">
        <f>IF($AA426="","",INDEX('Per Line'!$U$2:$U$7001,$AA426)&amp;"")</f>
        <v/>
      </c>
      <c r="P426" s="8">
        <f>IF($AA426="","",SUMIFS('Per Line'!$T$2:$T$7001,'Per Line'!$C$2:$C$7001,$A426,'Per Line'!$AL$2:$AL$7001,1))</f>
        <v/>
      </c>
      <c r="Q426">
        <f>IF($AA426="","",Settings!$C$7)</f>
        <v/>
      </c>
      <c r="R426" s="8">
        <f>IF($AA426="","",SUMIFS('Per Line'!$T$2:$T$7001,'Per Line'!$C$2:$C$7001,$A426,'Per Line'!$AK$2:$AK$7001,0,'Per Line'!$AL$2:$AL$7001,0))</f>
        <v/>
      </c>
      <c r="S426" s="8">
        <f>IF($AA426="","",R426*Q426)</f>
        <v/>
      </c>
      <c r="T426">
        <f>IF($AA426="","",Settings!$C$6)</f>
        <v/>
      </c>
      <c r="U426" s="8">
        <f>IF($AA426="","",SUMIFS('Per Line'!$T$2:$T$7001,'Per Line'!$C$2:$C$7001,$A426,'Per Line'!$AK$2:$AK$7001,1,'Per Line'!$AL$2:$AL$7001,0))</f>
        <v/>
      </c>
      <c r="V426" s="8">
        <f>IF($AA426="","",U426*T426)</f>
        <v/>
      </c>
      <c r="W426" s="8">
        <f>IF($AA426="","",V426+S426)</f>
        <v/>
      </c>
      <c r="X426" s="8">
        <f>IF($AA426="","",Y426-W426)</f>
        <v/>
      </c>
      <c r="Y426" s="8">
        <f>IF($AA426="","",R426+U426+P426)</f>
        <v/>
      </c>
      <c r="Z426" s="8">
        <f>IF($AA426="","",Y426-W426-N426)</f>
        <v/>
      </c>
      <c r="AA426" s="16">
        <f>IF(ROWS($AA$2:$AA426)&lt;=MAX('Per Line'!$AJ$2:$AJ$7001),MATCH(ROWS($AA$2:$AA426),'Per Line'!$AJ$2:$AJ$7001,0),"")</f>
        <v/>
      </c>
      <c r="AB426">
        <f>IF($AA426="","",C426&amp;"|"&amp;COUNTIF($C$2:$C426,C426))</f>
        <v/>
      </c>
    </row>
    <row r="427">
      <c r="A427">
        <f>IF($AA427="","",INDEX('Per Line'!$C$2:$C$7001,$AA427)&amp;"")</f>
        <v/>
      </c>
      <c r="B427" s="15" t="n"/>
      <c r="C427">
        <f>IF($AA427="","",IF(COUNTIF($I$2:$I$1301,I427)&lt;=Settings!$C$8,I427,I427&amp;" P"&amp;ROUNDUP(COUNTIF($I$2:$I427,I427)/Settings!$C$8,0)))</f>
        <v/>
      </c>
      <c r="D427">
        <f>IF($AA427="","",INDEX('Per Line'!$A$2:$A$7001,$AA427)&amp;"")</f>
        <v/>
      </c>
      <c r="E427">
        <f>IF($AA427="","",INDEX('Per Line'!$B$2:$B$7001,$AA427)&amp;"")</f>
        <v/>
      </c>
      <c r="F427">
        <f>IF($AA427="","",INDEX('Per Line'!$D$2:$D$7001,$AA427)&amp;"")</f>
        <v/>
      </c>
      <c r="G427" s="14">
        <f>IF($AA427="","",INDEX('Per Line'!$E$2:$E$7001,$AA427))</f>
        <v/>
      </c>
      <c r="H427">
        <f>IF($AA427="","",INDEX('Per Line'!$F$2:$F$7001,$AA427)&amp;"")</f>
        <v/>
      </c>
      <c r="I427">
        <f>IF($AA427="","",INDEX('Per Line'!$I$2:$I$7001,$AA427)&amp;"")</f>
        <v/>
      </c>
      <c r="J427">
        <f>IF($AA427="","",INDEX('Per Line'!$H$2:$H$7001,$AA427)&amp;"")</f>
        <v/>
      </c>
      <c r="K427">
        <f>IF($AA427="","",INDEX('Per Line'!$J$2:$J$7001,$AA427)&amp;"")</f>
        <v/>
      </c>
      <c r="L427">
        <f>IF($AA427="","",INDEX('Per Line'!$K$2:$K$7001,$AA427)&amp;"")</f>
        <v/>
      </c>
      <c r="M427">
        <f>IF($AA427="","",INDEX('Per Line'!$L$2:$L$7001,$AA427))</f>
        <v/>
      </c>
      <c r="N427" s="8">
        <f>IF($AA427="","",M427*Y427/100)</f>
        <v/>
      </c>
      <c r="O427">
        <f>IF($AA427="","",INDEX('Per Line'!$U$2:$U$7001,$AA427)&amp;"")</f>
        <v/>
      </c>
      <c r="P427" s="8">
        <f>IF($AA427="","",SUMIFS('Per Line'!$T$2:$T$7001,'Per Line'!$C$2:$C$7001,$A427,'Per Line'!$AL$2:$AL$7001,1))</f>
        <v/>
      </c>
      <c r="Q427">
        <f>IF($AA427="","",Settings!$C$7)</f>
        <v/>
      </c>
      <c r="R427" s="8">
        <f>IF($AA427="","",SUMIFS('Per Line'!$T$2:$T$7001,'Per Line'!$C$2:$C$7001,$A427,'Per Line'!$AK$2:$AK$7001,0,'Per Line'!$AL$2:$AL$7001,0))</f>
        <v/>
      </c>
      <c r="S427" s="8">
        <f>IF($AA427="","",R427*Q427)</f>
        <v/>
      </c>
      <c r="T427">
        <f>IF($AA427="","",Settings!$C$6)</f>
        <v/>
      </c>
      <c r="U427" s="8">
        <f>IF($AA427="","",SUMIFS('Per Line'!$T$2:$T$7001,'Per Line'!$C$2:$C$7001,$A427,'Per Line'!$AK$2:$AK$7001,1,'Per Line'!$AL$2:$AL$7001,0))</f>
        <v/>
      </c>
      <c r="V427" s="8">
        <f>IF($AA427="","",U427*T427)</f>
        <v/>
      </c>
      <c r="W427" s="8">
        <f>IF($AA427="","",V427+S427)</f>
        <v/>
      </c>
      <c r="X427" s="8">
        <f>IF($AA427="","",Y427-W427)</f>
        <v/>
      </c>
      <c r="Y427" s="8">
        <f>IF($AA427="","",R427+U427+P427)</f>
        <v/>
      </c>
      <c r="Z427" s="8">
        <f>IF($AA427="","",Y427-W427-N427)</f>
        <v/>
      </c>
      <c r="AA427" s="16">
        <f>IF(ROWS($AA$2:$AA427)&lt;=MAX('Per Line'!$AJ$2:$AJ$7001),MATCH(ROWS($AA$2:$AA427),'Per Line'!$AJ$2:$AJ$7001,0),"")</f>
        <v/>
      </c>
      <c r="AB427">
        <f>IF($AA427="","",C427&amp;"|"&amp;COUNTIF($C$2:$C427,C427))</f>
        <v/>
      </c>
    </row>
    <row r="428">
      <c r="A428">
        <f>IF($AA428="","",INDEX('Per Line'!$C$2:$C$7001,$AA428)&amp;"")</f>
        <v/>
      </c>
      <c r="B428" s="15" t="n"/>
      <c r="C428">
        <f>IF($AA428="","",IF(COUNTIF($I$2:$I$1301,I428)&lt;=Settings!$C$8,I428,I428&amp;" P"&amp;ROUNDUP(COUNTIF($I$2:$I428,I428)/Settings!$C$8,0)))</f>
        <v/>
      </c>
      <c r="D428">
        <f>IF($AA428="","",INDEX('Per Line'!$A$2:$A$7001,$AA428)&amp;"")</f>
        <v/>
      </c>
      <c r="E428">
        <f>IF($AA428="","",INDEX('Per Line'!$B$2:$B$7001,$AA428)&amp;"")</f>
        <v/>
      </c>
      <c r="F428">
        <f>IF($AA428="","",INDEX('Per Line'!$D$2:$D$7001,$AA428)&amp;"")</f>
        <v/>
      </c>
      <c r="G428" s="14">
        <f>IF($AA428="","",INDEX('Per Line'!$E$2:$E$7001,$AA428))</f>
        <v/>
      </c>
      <c r="H428">
        <f>IF($AA428="","",INDEX('Per Line'!$F$2:$F$7001,$AA428)&amp;"")</f>
        <v/>
      </c>
      <c r="I428">
        <f>IF($AA428="","",INDEX('Per Line'!$I$2:$I$7001,$AA428)&amp;"")</f>
        <v/>
      </c>
      <c r="J428">
        <f>IF($AA428="","",INDEX('Per Line'!$H$2:$H$7001,$AA428)&amp;"")</f>
        <v/>
      </c>
      <c r="K428">
        <f>IF($AA428="","",INDEX('Per Line'!$J$2:$J$7001,$AA428)&amp;"")</f>
        <v/>
      </c>
      <c r="L428">
        <f>IF($AA428="","",INDEX('Per Line'!$K$2:$K$7001,$AA428)&amp;"")</f>
        <v/>
      </c>
      <c r="M428">
        <f>IF($AA428="","",INDEX('Per Line'!$L$2:$L$7001,$AA428))</f>
        <v/>
      </c>
      <c r="N428" s="8">
        <f>IF($AA428="","",M428*Y428/100)</f>
        <v/>
      </c>
      <c r="O428">
        <f>IF($AA428="","",INDEX('Per Line'!$U$2:$U$7001,$AA428)&amp;"")</f>
        <v/>
      </c>
      <c r="P428" s="8">
        <f>IF($AA428="","",SUMIFS('Per Line'!$T$2:$T$7001,'Per Line'!$C$2:$C$7001,$A428,'Per Line'!$AL$2:$AL$7001,1))</f>
        <v/>
      </c>
      <c r="Q428">
        <f>IF($AA428="","",Settings!$C$7)</f>
        <v/>
      </c>
      <c r="R428" s="8">
        <f>IF($AA428="","",SUMIFS('Per Line'!$T$2:$T$7001,'Per Line'!$C$2:$C$7001,$A428,'Per Line'!$AK$2:$AK$7001,0,'Per Line'!$AL$2:$AL$7001,0))</f>
        <v/>
      </c>
      <c r="S428" s="8">
        <f>IF($AA428="","",R428*Q428)</f>
        <v/>
      </c>
      <c r="T428">
        <f>IF($AA428="","",Settings!$C$6)</f>
        <v/>
      </c>
      <c r="U428" s="8">
        <f>IF($AA428="","",SUMIFS('Per Line'!$T$2:$T$7001,'Per Line'!$C$2:$C$7001,$A428,'Per Line'!$AK$2:$AK$7001,1,'Per Line'!$AL$2:$AL$7001,0))</f>
        <v/>
      </c>
      <c r="V428" s="8">
        <f>IF($AA428="","",U428*T428)</f>
        <v/>
      </c>
      <c r="W428" s="8">
        <f>IF($AA428="","",V428+S428)</f>
        <v/>
      </c>
      <c r="X428" s="8">
        <f>IF($AA428="","",Y428-W428)</f>
        <v/>
      </c>
      <c r="Y428" s="8">
        <f>IF($AA428="","",R428+U428+P428)</f>
        <v/>
      </c>
      <c r="Z428" s="8">
        <f>IF($AA428="","",Y428-W428-N428)</f>
        <v/>
      </c>
      <c r="AA428" s="16">
        <f>IF(ROWS($AA$2:$AA428)&lt;=MAX('Per Line'!$AJ$2:$AJ$7001),MATCH(ROWS($AA$2:$AA428),'Per Line'!$AJ$2:$AJ$7001,0),"")</f>
        <v/>
      </c>
      <c r="AB428">
        <f>IF($AA428="","",C428&amp;"|"&amp;COUNTIF($C$2:$C428,C428))</f>
        <v/>
      </c>
    </row>
    <row r="429">
      <c r="A429">
        <f>IF($AA429="","",INDEX('Per Line'!$C$2:$C$7001,$AA429)&amp;"")</f>
        <v/>
      </c>
      <c r="B429" s="15" t="n"/>
      <c r="C429">
        <f>IF($AA429="","",IF(COUNTIF($I$2:$I$1301,I429)&lt;=Settings!$C$8,I429,I429&amp;" P"&amp;ROUNDUP(COUNTIF($I$2:$I429,I429)/Settings!$C$8,0)))</f>
        <v/>
      </c>
      <c r="D429">
        <f>IF($AA429="","",INDEX('Per Line'!$A$2:$A$7001,$AA429)&amp;"")</f>
        <v/>
      </c>
      <c r="E429">
        <f>IF($AA429="","",INDEX('Per Line'!$B$2:$B$7001,$AA429)&amp;"")</f>
        <v/>
      </c>
      <c r="F429">
        <f>IF($AA429="","",INDEX('Per Line'!$D$2:$D$7001,$AA429)&amp;"")</f>
        <v/>
      </c>
      <c r="G429" s="14">
        <f>IF($AA429="","",INDEX('Per Line'!$E$2:$E$7001,$AA429))</f>
        <v/>
      </c>
      <c r="H429">
        <f>IF($AA429="","",INDEX('Per Line'!$F$2:$F$7001,$AA429)&amp;"")</f>
        <v/>
      </c>
      <c r="I429">
        <f>IF($AA429="","",INDEX('Per Line'!$I$2:$I$7001,$AA429)&amp;"")</f>
        <v/>
      </c>
      <c r="J429">
        <f>IF($AA429="","",INDEX('Per Line'!$H$2:$H$7001,$AA429)&amp;"")</f>
        <v/>
      </c>
      <c r="K429">
        <f>IF($AA429="","",INDEX('Per Line'!$J$2:$J$7001,$AA429)&amp;"")</f>
        <v/>
      </c>
      <c r="L429">
        <f>IF($AA429="","",INDEX('Per Line'!$K$2:$K$7001,$AA429)&amp;"")</f>
        <v/>
      </c>
      <c r="M429">
        <f>IF($AA429="","",INDEX('Per Line'!$L$2:$L$7001,$AA429))</f>
        <v/>
      </c>
      <c r="N429" s="8">
        <f>IF($AA429="","",M429*Y429/100)</f>
        <v/>
      </c>
      <c r="O429">
        <f>IF($AA429="","",INDEX('Per Line'!$U$2:$U$7001,$AA429)&amp;"")</f>
        <v/>
      </c>
      <c r="P429" s="8">
        <f>IF($AA429="","",SUMIFS('Per Line'!$T$2:$T$7001,'Per Line'!$C$2:$C$7001,$A429,'Per Line'!$AL$2:$AL$7001,1))</f>
        <v/>
      </c>
      <c r="Q429">
        <f>IF($AA429="","",Settings!$C$7)</f>
        <v/>
      </c>
      <c r="R429" s="8">
        <f>IF($AA429="","",SUMIFS('Per Line'!$T$2:$T$7001,'Per Line'!$C$2:$C$7001,$A429,'Per Line'!$AK$2:$AK$7001,0,'Per Line'!$AL$2:$AL$7001,0))</f>
        <v/>
      </c>
      <c r="S429" s="8">
        <f>IF($AA429="","",R429*Q429)</f>
        <v/>
      </c>
      <c r="T429">
        <f>IF($AA429="","",Settings!$C$6)</f>
        <v/>
      </c>
      <c r="U429" s="8">
        <f>IF($AA429="","",SUMIFS('Per Line'!$T$2:$T$7001,'Per Line'!$C$2:$C$7001,$A429,'Per Line'!$AK$2:$AK$7001,1,'Per Line'!$AL$2:$AL$7001,0))</f>
        <v/>
      </c>
      <c r="V429" s="8">
        <f>IF($AA429="","",U429*T429)</f>
        <v/>
      </c>
      <c r="W429" s="8">
        <f>IF($AA429="","",V429+S429)</f>
        <v/>
      </c>
      <c r="X429" s="8">
        <f>IF($AA429="","",Y429-W429)</f>
        <v/>
      </c>
      <c r="Y429" s="8">
        <f>IF($AA429="","",R429+U429+P429)</f>
        <v/>
      </c>
      <c r="Z429" s="8">
        <f>IF($AA429="","",Y429-W429-N429)</f>
        <v/>
      </c>
      <c r="AA429" s="16">
        <f>IF(ROWS($AA$2:$AA429)&lt;=MAX('Per Line'!$AJ$2:$AJ$7001),MATCH(ROWS($AA$2:$AA429),'Per Line'!$AJ$2:$AJ$7001,0),"")</f>
        <v/>
      </c>
      <c r="AB429">
        <f>IF($AA429="","",C429&amp;"|"&amp;COUNTIF($C$2:$C429,C429))</f>
        <v/>
      </c>
    </row>
    <row r="430">
      <c r="A430">
        <f>IF($AA430="","",INDEX('Per Line'!$C$2:$C$7001,$AA430)&amp;"")</f>
        <v/>
      </c>
      <c r="B430" s="15" t="n"/>
      <c r="C430">
        <f>IF($AA430="","",IF(COUNTIF($I$2:$I$1301,I430)&lt;=Settings!$C$8,I430,I430&amp;" P"&amp;ROUNDUP(COUNTIF($I$2:$I430,I430)/Settings!$C$8,0)))</f>
        <v/>
      </c>
      <c r="D430">
        <f>IF($AA430="","",INDEX('Per Line'!$A$2:$A$7001,$AA430)&amp;"")</f>
        <v/>
      </c>
      <c r="E430">
        <f>IF($AA430="","",INDEX('Per Line'!$B$2:$B$7001,$AA430)&amp;"")</f>
        <v/>
      </c>
      <c r="F430">
        <f>IF($AA430="","",INDEX('Per Line'!$D$2:$D$7001,$AA430)&amp;"")</f>
        <v/>
      </c>
      <c r="G430" s="14">
        <f>IF($AA430="","",INDEX('Per Line'!$E$2:$E$7001,$AA430))</f>
        <v/>
      </c>
      <c r="H430">
        <f>IF($AA430="","",INDEX('Per Line'!$F$2:$F$7001,$AA430)&amp;"")</f>
        <v/>
      </c>
      <c r="I430">
        <f>IF($AA430="","",INDEX('Per Line'!$I$2:$I$7001,$AA430)&amp;"")</f>
        <v/>
      </c>
      <c r="J430">
        <f>IF($AA430="","",INDEX('Per Line'!$H$2:$H$7001,$AA430)&amp;"")</f>
        <v/>
      </c>
      <c r="K430">
        <f>IF($AA430="","",INDEX('Per Line'!$J$2:$J$7001,$AA430)&amp;"")</f>
        <v/>
      </c>
      <c r="L430">
        <f>IF($AA430="","",INDEX('Per Line'!$K$2:$K$7001,$AA430)&amp;"")</f>
        <v/>
      </c>
      <c r="M430">
        <f>IF($AA430="","",INDEX('Per Line'!$L$2:$L$7001,$AA430))</f>
        <v/>
      </c>
      <c r="N430" s="8">
        <f>IF($AA430="","",M430*Y430/100)</f>
        <v/>
      </c>
      <c r="O430">
        <f>IF($AA430="","",INDEX('Per Line'!$U$2:$U$7001,$AA430)&amp;"")</f>
        <v/>
      </c>
      <c r="P430" s="8">
        <f>IF($AA430="","",SUMIFS('Per Line'!$T$2:$T$7001,'Per Line'!$C$2:$C$7001,$A430,'Per Line'!$AL$2:$AL$7001,1))</f>
        <v/>
      </c>
      <c r="Q430">
        <f>IF($AA430="","",Settings!$C$7)</f>
        <v/>
      </c>
      <c r="R430" s="8">
        <f>IF($AA430="","",SUMIFS('Per Line'!$T$2:$T$7001,'Per Line'!$C$2:$C$7001,$A430,'Per Line'!$AK$2:$AK$7001,0,'Per Line'!$AL$2:$AL$7001,0))</f>
        <v/>
      </c>
      <c r="S430" s="8">
        <f>IF($AA430="","",R430*Q430)</f>
        <v/>
      </c>
      <c r="T430">
        <f>IF($AA430="","",Settings!$C$6)</f>
        <v/>
      </c>
      <c r="U430" s="8">
        <f>IF($AA430="","",SUMIFS('Per Line'!$T$2:$T$7001,'Per Line'!$C$2:$C$7001,$A430,'Per Line'!$AK$2:$AK$7001,1,'Per Line'!$AL$2:$AL$7001,0))</f>
        <v/>
      </c>
      <c r="V430" s="8">
        <f>IF($AA430="","",U430*T430)</f>
        <v/>
      </c>
      <c r="W430" s="8">
        <f>IF($AA430="","",V430+S430)</f>
        <v/>
      </c>
      <c r="X430" s="8">
        <f>IF($AA430="","",Y430-W430)</f>
        <v/>
      </c>
      <c r="Y430" s="8">
        <f>IF($AA430="","",R430+U430+P430)</f>
        <v/>
      </c>
      <c r="Z430" s="8">
        <f>IF($AA430="","",Y430-W430-N430)</f>
        <v/>
      </c>
      <c r="AA430" s="16">
        <f>IF(ROWS($AA$2:$AA430)&lt;=MAX('Per Line'!$AJ$2:$AJ$7001),MATCH(ROWS($AA$2:$AA430),'Per Line'!$AJ$2:$AJ$7001,0),"")</f>
        <v/>
      </c>
      <c r="AB430">
        <f>IF($AA430="","",C430&amp;"|"&amp;COUNTIF($C$2:$C430,C430))</f>
        <v/>
      </c>
    </row>
    <row r="431">
      <c r="A431">
        <f>IF($AA431="","",INDEX('Per Line'!$C$2:$C$7001,$AA431)&amp;"")</f>
        <v/>
      </c>
      <c r="B431" s="15" t="n"/>
      <c r="C431">
        <f>IF($AA431="","",IF(COUNTIF($I$2:$I$1301,I431)&lt;=Settings!$C$8,I431,I431&amp;" P"&amp;ROUNDUP(COUNTIF($I$2:$I431,I431)/Settings!$C$8,0)))</f>
        <v/>
      </c>
      <c r="D431">
        <f>IF($AA431="","",INDEX('Per Line'!$A$2:$A$7001,$AA431)&amp;"")</f>
        <v/>
      </c>
      <c r="E431">
        <f>IF($AA431="","",INDEX('Per Line'!$B$2:$B$7001,$AA431)&amp;"")</f>
        <v/>
      </c>
      <c r="F431">
        <f>IF($AA431="","",INDEX('Per Line'!$D$2:$D$7001,$AA431)&amp;"")</f>
        <v/>
      </c>
      <c r="G431" s="14">
        <f>IF($AA431="","",INDEX('Per Line'!$E$2:$E$7001,$AA431))</f>
        <v/>
      </c>
      <c r="H431">
        <f>IF($AA431="","",INDEX('Per Line'!$F$2:$F$7001,$AA431)&amp;"")</f>
        <v/>
      </c>
      <c r="I431">
        <f>IF($AA431="","",INDEX('Per Line'!$I$2:$I$7001,$AA431)&amp;"")</f>
        <v/>
      </c>
      <c r="J431">
        <f>IF($AA431="","",INDEX('Per Line'!$H$2:$H$7001,$AA431)&amp;"")</f>
        <v/>
      </c>
      <c r="K431">
        <f>IF($AA431="","",INDEX('Per Line'!$J$2:$J$7001,$AA431)&amp;"")</f>
        <v/>
      </c>
      <c r="L431">
        <f>IF($AA431="","",INDEX('Per Line'!$K$2:$K$7001,$AA431)&amp;"")</f>
        <v/>
      </c>
      <c r="M431">
        <f>IF($AA431="","",INDEX('Per Line'!$L$2:$L$7001,$AA431))</f>
        <v/>
      </c>
      <c r="N431" s="8">
        <f>IF($AA431="","",M431*Y431/100)</f>
        <v/>
      </c>
      <c r="O431">
        <f>IF($AA431="","",INDEX('Per Line'!$U$2:$U$7001,$AA431)&amp;"")</f>
        <v/>
      </c>
      <c r="P431" s="8">
        <f>IF($AA431="","",SUMIFS('Per Line'!$T$2:$T$7001,'Per Line'!$C$2:$C$7001,$A431,'Per Line'!$AL$2:$AL$7001,1))</f>
        <v/>
      </c>
      <c r="Q431">
        <f>IF($AA431="","",Settings!$C$7)</f>
        <v/>
      </c>
      <c r="R431" s="8">
        <f>IF($AA431="","",SUMIFS('Per Line'!$T$2:$T$7001,'Per Line'!$C$2:$C$7001,$A431,'Per Line'!$AK$2:$AK$7001,0,'Per Line'!$AL$2:$AL$7001,0))</f>
        <v/>
      </c>
      <c r="S431" s="8">
        <f>IF($AA431="","",R431*Q431)</f>
        <v/>
      </c>
      <c r="T431">
        <f>IF($AA431="","",Settings!$C$6)</f>
        <v/>
      </c>
      <c r="U431" s="8">
        <f>IF($AA431="","",SUMIFS('Per Line'!$T$2:$T$7001,'Per Line'!$C$2:$C$7001,$A431,'Per Line'!$AK$2:$AK$7001,1,'Per Line'!$AL$2:$AL$7001,0))</f>
        <v/>
      </c>
      <c r="V431" s="8">
        <f>IF($AA431="","",U431*T431)</f>
        <v/>
      </c>
      <c r="W431" s="8">
        <f>IF($AA431="","",V431+S431)</f>
        <v/>
      </c>
      <c r="X431" s="8">
        <f>IF($AA431="","",Y431-W431)</f>
        <v/>
      </c>
      <c r="Y431" s="8">
        <f>IF($AA431="","",R431+U431+P431)</f>
        <v/>
      </c>
      <c r="Z431" s="8">
        <f>IF($AA431="","",Y431-W431-N431)</f>
        <v/>
      </c>
      <c r="AA431" s="16">
        <f>IF(ROWS($AA$2:$AA431)&lt;=MAX('Per Line'!$AJ$2:$AJ$7001),MATCH(ROWS($AA$2:$AA431),'Per Line'!$AJ$2:$AJ$7001,0),"")</f>
        <v/>
      </c>
      <c r="AB431">
        <f>IF($AA431="","",C431&amp;"|"&amp;COUNTIF($C$2:$C431,C431))</f>
        <v/>
      </c>
    </row>
    <row r="432">
      <c r="A432">
        <f>IF($AA432="","",INDEX('Per Line'!$C$2:$C$7001,$AA432)&amp;"")</f>
        <v/>
      </c>
      <c r="B432" s="15" t="n"/>
      <c r="C432">
        <f>IF($AA432="","",IF(COUNTIF($I$2:$I$1301,I432)&lt;=Settings!$C$8,I432,I432&amp;" P"&amp;ROUNDUP(COUNTIF($I$2:$I432,I432)/Settings!$C$8,0)))</f>
        <v/>
      </c>
      <c r="D432">
        <f>IF($AA432="","",INDEX('Per Line'!$A$2:$A$7001,$AA432)&amp;"")</f>
        <v/>
      </c>
      <c r="E432">
        <f>IF($AA432="","",INDEX('Per Line'!$B$2:$B$7001,$AA432)&amp;"")</f>
        <v/>
      </c>
      <c r="F432">
        <f>IF($AA432="","",INDEX('Per Line'!$D$2:$D$7001,$AA432)&amp;"")</f>
        <v/>
      </c>
      <c r="G432" s="14">
        <f>IF($AA432="","",INDEX('Per Line'!$E$2:$E$7001,$AA432))</f>
        <v/>
      </c>
      <c r="H432">
        <f>IF($AA432="","",INDEX('Per Line'!$F$2:$F$7001,$AA432)&amp;"")</f>
        <v/>
      </c>
      <c r="I432">
        <f>IF($AA432="","",INDEX('Per Line'!$I$2:$I$7001,$AA432)&amp;"")</f>
        <v/>
      </c>
      <c r="J432">
        <f>IF($AA432="","",INDEX('Per Line'!$H$2:$H$7001,$AA432)&amp;"")</f>
        <v/>
      </c>
      <c r="K432">
        <f>IF($AA432="","",INDEX('Per Line'!$J$2:$J$7001,$AA432)&amp;"")</f>
        <v/>
      </c>
      <c r="L432">
        <f>IF($AA432="","",INDEX('Per Line'!$K$2:$K$7001,$AA432)&amp;"")</f>
        <v/>
      </c>
      <c r="M432">
        <f>IF($AA432="","",INDEX('Per Line'!$L$2:$L$7001,$AA432))</f>
        <v/>
      </c>
      <c r="N432" s="8">
        <f>IF($AA432="","",M432*Y432/100)</f>
        <v/>
      </c>
      <c r="O432">
        <f>IF($AA432="","",INDEX('Per Line'!$U$2:$U$7001,$AA432)&amp;"")</f>
        <v/>
      </c>
      <c r="P432" s="8">
        <f>IF($AA432="","",SUMIFS('Per Line'!$T$2:$T$7001,'Per Line'!$C$2:$C$7001,$A432,'Per Line'!$AL$2:$AL$7001,1))</f>
        <v/>
      </c>
      <c r="Q432">
        <f>IF($AA432="","",Settings!$C$7)</f>
        <v/>
      </c>
      <c r="R432" s="8">
        <f>IF($AA432="","",SUMIFS('Per Line'!$T$2:$T$7001,'Per Line'!$C$2:$C$7001,$A432,'Per Line'!$AK$2:$AK$7001,0,'Per Line'!$AL$2:$AL$7001,0))</f>
        <v/>
      </c>
      <c r="S432" s="8">
        <f>IF($AA432="","",R432*Q432)</f>
        <v/>
      </c>
      <c r="T432">
        <f>IF($AA432="","",Settings!$C$6)</f>
        <v/>
      </c>
      <c r="U432" s="8">
        <f>IF($AA432="","",SUMIFS('Per Line'!$T$2:$T$7001,'Per Line'!$C$2:$C$7001,$A432,'Per Line'!$AK$2:$AK$7001,1,'Per Line'!$AL$2:$AL$7001,0))</f>
        <v/>
      </c>
      <c r="V432" s="8">
        <f>IF($AA432="","",U432*T432)</f>
        <v/>
      </c>
      <c r="W432" s="8">
        <f>IF($AA432="","",V432+S432)</f>
        <v/>
      </c>
      <c r="X432" s="8">
        <f>IF($AA432="","",Y432-W432)</f>
        <v/>
      </c>
      <c r="Y432" s="8">
        <f>IF($AA432="","",R432+U432+P432)</f>
        <v/>
      </c>
      <c r="Z432" s="8">
        <f>IF($AA432="","",Y432-W432-N432)</f>
        <v/>
      </c>
      <c r="AA432" s="16">
        <f>IF(ROWS($AA$2:$AA432)&lt;=MAX('Per Line'!$AJ$2:$AJ$7001),MATCH(ROWS($AA$2:$AA432),'Per Line'!$AJ$2:$AJ$7001,0),"")</f>
        <v/>
      </c>
      <c r="AB432">
        <f>IF($AA432="","",C432&amp;"|"&amp;COUNTIF($C$2:$C432,C432))</f>
        <v/>
      </c>
    </row>
    <row r="433">
      <c r="A433">
        <f>IF($AA433="","",INDEX('Per Line'!$C$2:$C$7001,$AA433)&amp;"")</f>
        <v/>
      </c>
      <c r="B433" s="15" t="n"/>
      <c r="C433">
        <f>IF($AA433="","",IF(COUNTIF($I$2:$I$1301,I433)&lt;=Settings!$C$8,I433,I433&amp;" P"&amp;ROUNDUP(COUNTIF($I$2:$I433,I433)/Settings!$C$8,0)))</f>
        <v/>
      </c>
      <c r="D433">
        <f>IF($AA433="","",INDEX('Per Line'!$A$2:$A$7001,$AA433)&amp;"")</f>
        <v/>
      </c>
      <c r="E433">
        <f>IF($AA433="","",INDEX('Per Line'!$B$2:$B$7001,$AA433)&amp;"")</f>
        <v/>
      </c>
      <c r="F433">
        <f>IF($AA433="","",INDEX('Per Line'!$D$2:$D$7001,$AA433)&amp;"")</f>
        <v/>
      </c>
      <c r="G433" s="14">
        <f>IF($AA433="","",INDEX('Per Line'!$E$2:$E$7001,$AA433))</f>
        <v/>
      </c>
      <c r="H433">
        <f>IF($AA433="","",INDEX('Per Line'!$F$2:$F$7001,$AA433)&amp;"")</f>
        <v/>
      </c>
      <c r="I433">
        <f>IF($AA433="","",INDEX('Per Line'!$I$2:$I$7001,$AA433)&amp;"")</f>
        <v/>
      </c>
      <c r="J433">
        <f>IF($AA433="","",INDEX('Per Line'!$H$2:$H$7001,$AA433)&amp;"")</f>
        <v/>
      </c>
      <c r="K433">
        <f>IF($AA433="","",INDEX('Per Line'!$J$2:$J$7001,$AA433)&amp;"")</f>
        <v/>
      </c>
      <c r="L433">
        <f>IF($AA433="","",INDEX('Per Line'!$K$2:$K$7001,$AA433)&amp;"")</f>
        <v/>
      </c>
      <c r="M433">
        <f>IF($AA433="","",INDEX('Per Line'!$L$2:$L$7001,$AA433))</f>
        <v/>
      </c>
      <c r="N433" s="8">
        <f>IF($AA433="","",M433*Y433/100)</f>
        <v/>
      </c>
      <c r="O433">
        <f>IF($AA433="","",INDEX('Per Line'!$U$2:$U$7001,$AA433)&amp;"")</f>
        <v/>
      </c>
      <c r="P433" s="8">
        <f>IF($AA433="","",SUMIFS('Per Line'!$T$2:$T$7001,'Per Line'!$C$2:$C$7001,$A433,'Per Line'!$AL$2:$AL$7001,1))</f>
        <v/>
      </c>
      <c r="Q433">
        <f>IF($AA433="","",Settings!$C$7)</f>
        <v/>
      </c>
      <c r="R433" s="8">
        <f>IF($AA433="","",SUMIFS('Per Line'!$T$2:$T$7001,'Per Line'!$C$2:$C$7001,$A433,'Per Line'!$AK$2:$AK$7001,0,'Per Line'!$AL$2:$AL$7001,0))</f>
        <v/>
      </c>
      <c r="S433" s="8">
        <f>IF($AA433="","",R433*Q433)</f>
        <v/>
      </c>
      <c r="T433">
        <f>IF($AA433="","",Settings!$C$6)</f>
        <v/>
      </c>
      <c r="U433" s="8">
        <f>IF($AA433="","",SUMIFS('Per Line'!$T$2:$T$7001,'Per Line'!$C$2:$C$7001,$A433,'Per Line'!$AK$2:$AK$7001,1,'Per Line'!$AL$2:$AL$7001,0))</f>
        <v/>
      </c>
      <c r="V433" s="8">
        <f>IF($AA433="","",U433*T433)</f>
        <v/>
      </c>
      <c r="W433" s="8">
        <f>IF($AA433="","",V433+S433)</f>
        <v/>
      </c>
      <c r="X433" s="8">
        <f>IF($AA433="","",Y433-W433)</f>
        <v/>
      </c>
      <c r="Y433" s="8">
        <f>IF($AA433="","",R433+U433+P433)</f>
        <v/>
      </c>
      <c r="Z433" s="8">
        <f>IF($AA433="","",Y433-W433-N433)</f>
        <v/>
      </c>
      <c r="AA433" s="16">
        <f>IF(ROWS($AA$2:$AA433)&lt;=MAX('Per Line'!$AJ$2:$AJ$7001),MATCH(ROWS($AA$2:$AA433),'Per Line'!$AJ$2:$AJ$7001,0),"")</f>
        <v/>
      </c>
      <c r="AB433">
        <f>IF($AA433="","",C433&amp;"|"&amp;COUNTIF($C$2:$C433,C433))</f>
        <v/>
      </c>
    </row>
    <row r="434">
      <c r="A434">
        <f>IF($AA434="","",INDEX('Per Line'!$C$2:$C$7001,$AA434)&amp;"")</f>
        <v/>
      </c>
      <c r="B434" s="15" t="n"/>
      <c r="C434">
        <f>IF($AA434="","",IF(COUNTIF($I$2:$I$1301,I434)&lt;=Settings!$C$8,I434,I434&amp;" P"&amp;ROUNDUP(COUNTIF($I$2:$I434,I434)/Settings!$C$8,0)))</f>
        <v/>
      </c>
      <c r="D434">
        <f>IF($AA434="","",INDEX('Per Line'!$A$2:$A$7001,$AA434)&amp;"")</f>
        <v/>
      </c>
      <c r="E434">
        <f>IF($AA434="","",INDEX('Per Line'!$B$2:$B$7001,$AA434)&amp;"")</f>
        <v/>
      </c>
      <c r="F434">
        <f>IF($AA434="","",INDEX('Per Line'!$D$2:$D$7001,$AA434)&amp;"")</f>
        <v/>
      </c>
      <c r="G434" s="14">
        <f>IF($AA434="","",INDEX('Per Line'!$E$2:$E$7001,$AA434))</f>
        <v/>
      </c>
      <c r="H434">
        <f>IF($AA434="","",INDEX('Per Line'!$F$2:$F$7001,$AA434)&amp;"")</f>
        <v/>
      </c>
      <c r="I434">
        <f>IF($AA434="","",INDEX('Per Line'!$I$2:$I$7001,$AA434)&amp;"")</f>
        <v/>
      </c>
      <c r="J434">
        <f>IF($AA434="","",INDEX('Per Line'!$H$2:$H$7001,$AA434)&amp;"")</f>
        <v/>
      </c>
      <c r="K434">
        <f>IF($AA434="","",INDEX('Per Line'!$J$2:$J$7001,$AA434)&amp;"")</f>
        <v/>
      </c>
      <c r="L434">
        <f>IF($AA434="","",INDEX('Per Line'!$K$2:$K$7001,$AA434)&amp;"")</f>
        <v/>
      </c>
      <c r="M434">
        <f>IF($AA434="","",INDEX('Per Line'!$L$2:$L$7001,$AA434))</f>
        <v/>
      </c>
      <c r="N434" s="8">
        <f>IF($AA434="","",M434*Y434/100)</f>
        <v/>
      </c>
      <c r="O434">
        <f>IF($AA434="","",INDEX('Per Line'!$U$2:$U$7001,$AA434)&amp;"")</f>
        <v/>
      </c>
      <c r="P434" s="8">
        <f>IF($AA434="","",SUMIFS('Per Line'!$T$2:$T$7001,'Per Line'!$C$2:$C$7001,$A434,'Per Line'!$AL$2:$AL$7001,1))</f>
        <v/>
      </c>
      <c r="Q434">
        <f>IF($AA434="","",Settings!$C$7)</f>
        <v/>
      </c>
      <c r="R434" s="8">
        <f>IF($AA434="","",SUMIFS('Per Line'!$T$2:$T$7001,'Per Line'!$C$2:$C$7001,$A434,'Per Line'!$AK$2:$AK$7001,0,'Per Line'!$AL$2:$AL$7001,0))</f>
        <v/>
      </c>
      <c r="S434" s="8">
        <f>IF($AA434="","",R434*Q434)</f>
        <v/>
      </c>
      <c r="T434">
        <f>IF($AA434="","",Settings!$C$6)</f>
        <v/>
      </c>
      <c r="U434" s="8">
        <f>IF($AA434="","",SUMIFS('Per Line'!$T$2:$T$7001,'Per Line'!$C$2:$C$7001,$A434,'Per Line'!$AK$2:$AK$7001,1,'Per Line'!$AL$2:$AL$7001,0))</f>
        <v/>
      </c>
      <c r="V434" s="8">
        <f>IF($AA434="","",U434*T434)</f>
        <v/>
      </c>
      <c r="W434" s="8">
        <f>IF($AA434="","",V434+S434)</f>
        <v/>
      </c>
      <c r="X434" s="8">
        <f>IF($AA434="","",Y434-W434)</f>
        <v/>
      </c>
      <c r="Y434" s="8">
        <f>IF($AA434="","",R434+U434+P434)</f>
        <v/>
      </c>
      <c r="Z434" s="8">
        <f>IF($AA434="","",Y434-W434-N434)</f>
        <v/>
      </c>
      <c r="AA434" s="16">
        <f>IF(ROWS($AA$2:$AA434)&lt;=MAX('Per Line'!$AJ$2:$AJ$7001),MATCH(ROWS($AA$2:$AA434),'Per Line'!$AJ$2:$AJ$7001,0),"")</f>
        <v/>
      </c>
      <c r="AB434">
        <f>IF($AA434="","",C434&amp;"|"&amp;COUNTIF($C$2:$C434,C434))</f>
        <v/>
      </c>
    </row>
    <row r="435">
      <c r="A435">
        <f>IF($AA435="","",INDEX('Per Line'!$C$2:$C$7001,$AA435)&amp;"")</f>
        <v/>
      </c>
      <c r="B435" s="15" t="n"/>
      <c r="C435">
        <f>IF($AA435="","",IF(COUNTIF($I$2:$I$1301,I435)&lt;=Settings!$C$8,I435,I435&amp;" P"&amp;ROUNDUP(COUNTIF($I$2:$I435,I435)/Settings!$C$8,0)))</f>
        <v/>
      </c>
      <c r="D435">
        <f>IF($AA435="","",INDEX('Per Line'!$A$2:$A$7001,$AA435)&amp;"")</f>
        <v/>
      </c>
      <c r="E435">
        <f>IF($AA435="","",INDEX('Per Line'!$B$2:$B$7001,$AA435)&amp;"")</f>
        <v/>
      </c>
      <c r="F435">
        <f>IF($AA435="","",INDEX('Per Line'!$D$2:$D$7001,$AA435)&amp;"")</f>
        <v/>
      </c>
      <c r="G435" s="14">
        <f>IF($AA435="","",INDEX('Per Line'!$E$2:$E$7001,$AA435))</f>
        <v/>
      </c>
      <c r="H435">
        <f>IF($AA435="","",INDEX('Per Line'!$F$2:$F$7001,$AA435)&amp;"")</f>
        <v/>
      </c>
      <c r="I435">
        <f>IF($AA435="","",INDEX('Per Line'!$I$2:$I$7001,$AA435)&amp;"")</f>
        <v/>
      </c>
      <c r="J435">
        <f>IF($AA435="","",INDEX('Per Line'!$H$2:$H$7001,$AA435)&amp;"")</f>
        <v/>
      </c>
      <c r="K435">
        <f>IF($AA435="","",INDEX('Per Line'!$J$2:$J$7001,$AA435)&amp;"")</f>
        <v/>
      </c>
      <c r="L435">
        <f>IF($AA435="","",INDEX('Per Line'!$K$2:$K$7001,$AA435)&amp;"")</f>
        <v/>
      </c>
      <c r="M435">
        <f>IF($AA435="","",INDEX('Per Line'!$L$2:$L$7001,$AA435))</f>
        <v/>
      </c>
      <c r="N435" s="8">
        <f>IF($AA435="","",M435*Y435/100)</f>
        <v/>
      </c>
      <c r="O435">
        <f>IF($AA435="","",INDEX('Per Line'!$U$2:$U$7001,$AA435)&amp;"")</f>
        <v/>
      </c>
      <c r="P435" s="8">
        <f>IF($AA435="","",SUMIFS('Per Line'!$T$2:$T$7001,'Per Line'!$C$2:$C$7001,$A435,'Per Line'!$AL$2:$AL$7001,1))</f>
        <v/>
      </c>
      <c r="Q435">
        <f>IF($AA435="","",Settings!$C$7)</f>
        <v/>
      </c>
      <c r="R435" s="8">
        <f>IF($AA435="","",SUMIFS('Per Line'!$T$2:$T$7001,'Per Line'!$C$2:$C$7001,$A435,'Per Line'!$AK$2:$AK$7001,0,'Per Line'!$AL$2:$AL$7001,0))</f>
        <v/>
      </c>
      <c r="S435" s="8">
        <f>IF($AA435="","",R435*Q435)</f>
        <v/>
      </c>
      <c r="T435">
        <f>IF($AA435="","",Settings!$C$6)</f>
        <v/>
      </c>
      <c r="U435" s="8">
        <f>IF($AA435="","",SUMIFS('Per Line'!$T$2:$T$7001,'Per Line'!$C$2:$C$7001,$A435,'Per Line'!$AK$2:$AK$7001,1,'Per Line'!$AL$2:$AL$7001,0))</f>
        <v/>
      </c>
      <c r="V435" s="8">
        <f>IF($AA435="","",U435*T435)</f>
        <v/>
      </c>
      <c r="W435" s="8">
        <f>IF($AA435="","",V435+S435)</f>
        <v/>
      </c>
      <c r="X435" s="8">
        <f>IF($AA435="","",Y435-W435)</f>
        <v/>
      </c>
      <c r="Y435" s="8">
        <f>IF($AA435="","",R435+U435+P435)</f>
        <v/>
      </c>
      <c r="Z435" s="8">
        <f>IF($AA435="","",Y435-W435-N435)</f>
        <v/>
      </c>
      <c r="AA435" s="16">
        <f>IF(ROWS($AA$2:$AA435)&lt;=MAX('Per Line'!$AJ$2:$AJ$7001),MATCH(ROWS($AA$2:$AA435),'Per Line'!$AJ$2:$AJ$7001,0),"")</f>
        <v/>
      </c>
      <c r="AB435">
        <f>IF($AA435="","",C435&amp;"|"&amp;COUNTIF($C$2:$C435,C435))</f>
        <v/>
      </c>
    </row>
    <row r="436">
      <c r="A436">
        <f>IF($AA436="","",INDEX('Per Line'!$C$2:$C$7001,$AA436)&amp;"")</f>
        <v/>
      </c>
      <c r="B436" s="15" t="n"/>
      <c r="C436">
        <f>IF($AA436="","",IF(COUNTIF($I$2:$I$1301,I436)&lt;=Settings!$C$8,I436,I436&amp;" P"&amp;ROUNDUP(COUNTIF($I$2:$I436,I436)/Settings!$C$8,0)))</f>
        <v/>
      </c>
      <c r="D436">
        <f>IF($AA436="","",INDEX('Per Line'!$A$2:$A$7001,$AA436)&amp;"")</f>
        <v/>
      </c>
      <c r="E436">
        <f>IF($AA436="","",INDEX('Per Line'!$B$2:$B$7001,$AA436)&amp;"")</f>
        <v/>
      </c>
      <c r="F436">
        <f>IF($AA436="","",INDEX('Per Line'!$D$2:$D$7001,$AA436)&amp;"")</f>
        <v/>
      </c>
      <c r="G436" s="14">
        <f>IF($AA436="","",INDEX('Per Line'!$E$2:$E$7001,$AA436))</f>
        <v/>
      </c>
      <c r="H436">
        <f>IF($AA436="","",INDEX('Per Line'!$F$2:$F$7001,$AA436)&amp;"")</f>
        <v/>
      </c>
      <c r="I436">
        <f>IF($AA436="","",INDEX('Per Line'!$I$2:$I$7001,$AA436)&amp;"")</f>
        <v/>
      </c>
      <c r="J436">
        <f>IF($AA436="","",INDEX('Per Line'!$H$2:$H$7001,$AA436)&amp;"")</f>
        <v/>
      </c>
      <c r="K436">
        <f>IF($AA436="","",INDEX('Per Line'!$J$2:$J$7001,$AA436)&amp;"")</f>
        <v/>
      </c>
      <c r="L436">
        <f>IF($AA436="","",INDEX('Per Line'!$K$2:$K$7001,$AA436)&amp;"")</f>
        <v/>
      </c>
      <c r="M436">
        <f>IF($AA436="","",INDEX('Per Line'!$L$2:$L$7001,$AA436))</f>
        <v/>
      </c>
      <c r="N436" s="8">
        <f>IF($AA436="","",M436*Y436/100)</f>
        <v/>
      </c>
      <c r="O436">
        <f>IF($AA436="","",INDEX('Per Line'!$U$2:$U$7001,$AA436)&amp;"")</f>
        <v/>
      </c>
      <c r="P436" s="8">
        <f>IF($AA436="","",SUMIFS('Per Line'!$T$2:$T$7001,'Per Line'!$C$2:$C$7001,$A436,'Per Line'!$AL$2:$AL$7001,1))</f>
        <v/>
      </c>
      <c r="Q436">
        <f>IF($AA436="","",Settings!$C$7)</f>
        <v/>
      </c>
      <c r="R436" s="8">
        <f>IF($AA436="","",SUMIFS('Per Line'!$T$2:$T$7001,'Per Line'!$C$2:$C$7001,$A436,'Per Line'!$AK$2:$AK$7001,0,'Per Line'!$AL$2:$AL$7001,0))</f>
        <v/>
      </c>
      <c r="S436" s="8">
        <f>IF($AA436="","",R436*Q436)</f>
        <v/>
      </c>
      <c r="T436">
        <f>IF($AA436="","",Settings!$C$6)</f>
        <v/>
      </c>
      <c r="U436" s="8">
        <f>IF($AA436="","",SUMIFS('Per Line'!$T$2:$T$7001,'Per Line'!$C$2:$C$7001,$A436,'Per Line'!$AK$2:$AK$7001,1,'Per Line'!$AL$2:$AL$7001,0))</f>
        <v/>
      </c>
      <c r="V436" s="8">
        <f>IF($AA436="","",U436*T436)</f>
        <v/>
      </c>
      <c r="W436" s="8">
        <f>IF($AA436="","",V436+S436)</f>
        <v/>
      </c>
      <c r="X436" s="8">
        <f>IF($AA436="","",Y436-W436)</f>
        <v/>
      </c>
      <c r="Y436" s="8">
        <f>IF($AA436="","",R436+U436+P436)</f>
        <v/>
      </c>
      <c r="Z436" s="8">
        <f>IF($AA436="","",Y436-W436-N436)</f>
        <v/>
      </c>
      <c r="AA436" s="16">
        <f>IF(ROWS($AA$2:$AA436)&lt;=MAX('Per Line'!$AJ$2:$AJ$7001),MATCH(ROWS($AA$2:$AA436),'Per Line'!$AJ$2:$AJ$7001,0),"")</f>
        <v/>
      </c>
      <c r="AB436">
        <f>IF($AA436="","",C436&amp;"|"&amp;COUNTIF($C$2:$C436,C436))</f>
        <v/>
      </c>
    </row>
    <row r="437">
      <c r="A437">
        <f>IF($AA437="","",INDEX('Per Line'!$C$2:$C$7001,$AA437)&amp;"")</f>
        <v/>
      </c>
      <c r="B437" s="15" t="n"/>
      <c r="C437">
        <f>IF($AA437="","",IF(COUNTIF($I$2:$I$1301,I437)&lt;=Settings!$C$8,I437,I437&amp;" P"&amp;ROUNDUP(COUNTIF($I$2:$I437,I437)/Settings!$C$8,0)))</f>
        <v/>
      </c>
      <c r="D437">
        <f>IF($AA437="","",INDEX('Per Line'!$A$2:$A$7001,$AA437)&amp;"")</f>
        <v/>
      </c>
      <c r="E437">
        <f>IF($AA437="","",INDEX('Per Line'!$B$2:$B$7001,$AA437)&amp;"")</f>
        <v/>
      </c>
      <c r="F437">
        <f>IF($AA437="","",INDEX('Per Line'!$D$2:$D$7001,$AA437)&amp;"")</f>
        <v/>
      </c>
      <c r="G437" s="14">
        <f>IF($AA437="","",INDEX('Per Line'!$E$2:$E$7001,$AA437))</f>
        <v/>
      </c>
      <c r="H437">
        <f>IF($AA437="","",INDEX('Per Line'!$F$2:$F$7001,$AA437)&amp;"")</f>
        <v/>
      </c>
      <c r="I437">
        <f>IF($AA437="","",INDEX('Per Line'!$I$2:$I$7001,$AA437)&amp;"")</f>
        <v/>
      </c>
      <c r="J437">
        <f>IF($AA437="","",INDEX('Per Line'!$H$2:$H$7001,$AA437)&amp;"")</f>
        <v/>
      </c>
      <c r="K437">
        <f>IF($AA437="","",INDEX('Per Line'!$J$2:$J$7001,$AA437)&amp;"")</f>
        <v/>
      </c>
      <c r="L437">
        <f>IF($AA437="","",INDEX('Per Line'!$K$2:$K$7001,$AA437)&amp;"")</f>
        <v/>
      </c>
      <c r="M437">
        <f>IF($AA437="","",INDEX('Per Line'!$L$2:$L$7001,$AA437))</f>
        <v/>
      </c>
      <c r="N437" s="8">
        <f>IF($AA437="","",M437*Y437/100)</f>
        <v/>
      </c>
      <c r="O437">
        <f>IF($AA437="","",INDEX('Per Line'!$U$2:$U$7001,$AA437)&amp;"")</f>
        <v/>
      </c>
      <c r="P437" s="8">
        <f>IF($AA437="","",SUMIFS('Per Line'!$T$2:$T$7001,'Per Line'!$C$2:$C$7001,$A437,'Per Line'!$AL$2:$AL$7001,1))</f>
        <v/>
      </c>
      <c r="Q437">
        <f>IF($AA437="","",Settings!$C$7)</f>
        <v/>
      </c>
      <c r="R437" s="8">
        <f>IF($AA437="","",SUMIFS('Per Line'!$T$2:$T$7001,'Per Line'!$C$2:$C$7001,$A437,'Per Line'!$AK$2:$AK$7001,0,'Per Line'!$AL$2:$AL$7001,0))</f>
        <v/>
      </c>
      <c r="S437" s="8">
        <f>IF($AA437="","",R437*Q437)</f>
        <v/>
      </c>
      <c r="T437">
        <f>IF($AA437="","",Settings!$C$6)</f>
        <v/>
      </c>
      <c r="U437" s="8">
        <f>IF($AA437="","",SUMIFS('Per Line'!$T$2:$T$7001,'Per Line'!$C$2:$C$7001,$A437,'Per Line'!$AK$2:$AK$7001,1,'Per Line'!$AL$2:$AL$7001,0))</f>
        <v/>
      </c>
      <c r="V437" s="8">
        <f>IF($AA437="","",U437*T437)</f>
        <v/>
      </c>
      <c r="W437" s="8">
        <f>IF($AA437="","",V437+S437)</f>
        <v/>
      </c>
      <c r="X437" s="8">
        <f>IF($AA437="","",Y437-W437)</f>
        <v/>
      </c>
      <c r="Y437" s="8">
        <f>IF($AA437="","",R437+U437+P437)</f>
        <v/>
      </c>
      <c r="Z437" s="8">
        <f>IF($AA437="","",Y437-W437-N437)</f>
        <v/>
      </c>
      <c r="AA437" s="16">
        <f>IF(ROWS($AA$2:$AA437)&lt;=MAX('Per Line'!$AJ$2:$AJ$7001),MATCH(ROWS($AA$2:$AA437),'Per Line'!$AJ$2:$AJ$7001,0),"")</f>
        <v/>
      </c>
      <c r="AB437">
        <f>IF($AA437="","",C437&amp;"|"&amp;COUNTIF($C$2:$C437,C437))</f>
        <v/>
      </c>
    </row>
    <row r="438">
      <c r="A438">
        <f>IF($AA438="","",INDEX('Per Line'!$C$2:$C$7001,$AA438)&amp;"")</f>
        <v/>
      </c>
      <c r="B438" s="15" t="n"/>
      <c r="C438">
        <f>IF($AA438="","",IF(COUNTIF($I$2:$I$1301,I438)&lt;=Settings!$C$8,I438,I438&amp;" P"&amp;ROUNDUP(COUNTIF($I$2:$I438,I438)/Settings!$C$8,0)))</f>
        <v/>
      </c>
      <c r="D438">
        <f>IF($AA438="","",INDEX('Per Line'!$A$2:$A$7001,$AA438)&amp;"")</f>
        <v/>
      </c>
      <c r="E438">
        <f>IF($AA438="","",INDEX('Per Line'!$B$2:$B$7001,$AA438)&amp;"")</f>
        <v/>
      </c>
      <c r="F438">
        <f>IF($AA438="","",INDEX('Per Line'!$D$2:$D$7001,$AA438)&amp;"")</f>
        <v/>
      </c>
      <c r="G438" s="14">
        <f>IF($AA438="","",INDEX('Per Line'!$E$2:$E$7001,$AA438))</f>
        <v/>
      </c>
      <c r="H438">
        <f>IF($AA438="","",INDEX('Per Line'!$F$2:$F$7001,$AA438)&amp;"")</f>
        <v/>
      </c>
      <c r="I438">
        <f>IF($AA438="","",INDEX('Per Line'!$I$2:$I$7001,$AA438)&amp;"")</f>
        <v/>
      </c>
      <c r="J438">
        <f>IF($AA438="","",INDEX('Per Line'!$H$2:$H$7001,$AA438)&amp;"")</f>
        <v/>
      </c>
      <c r="K438">
        <f>IF($AA438="","",INDEX('Per Line'!$J$2:$J$7001,$AA438)&amp;"")</f>
        <v/>
      </c>
      <c r="L438">
        <f>IF($AA438="","",INDEX('Per Line'!$K$2:$K$7001,$AA438)&amp;"")</f>
        <v/>
      </c>
      <c r="M438">
        <f>IF($AA438="","",INDEX('Per Line'!$L$2:$L$7001,$AA438))</f>
        <v/>
      </c>
      <c r="N438" s="8">
        <f>IF($AA438="","",M438*Y438/100)</f>
        <v/>
      </c>
      <c r="O438">
        <f>IF($AA438="","",INDEX('Per Line'!$U$2:$U$7001,$AA438)&amp;"")</f>
        <v/>
      </c>
      <c r="P438" s="8">
        <f>IF($AA438="","",SUMIFS('Per Line'!$T$2:$T$7001,'Per Line'!$C$2:$C$7001,$A438,'Per Line'!$AL$2:$AL$7001,1))</f>
        <v/>
      </c>
      <c r="Q438">
        <f>IF($AA438="","",Settings!$C$7)</f>
        <v/>
      </c>
      <c r="R438" s="8">
        <f>IF($AA438="","",SUMIFS('Per Line'!$T$2:$T$7001,'Per Line'!$C$2:$C$7001,$A438,'Per Line'!$AK$2:$AK$7001,0,'Per Line'!$AL$2:$AL$7001,0))</f>
        <v/>
      </c>
      <c r="S438" s="8">
        <f>IF($AA438="","",R438*Q438)</f>
        <v/>
      </c>
      <c r="T438">
        <f>IF($AA438="","",Settings!$C$6)</f>
        <v/>
      </c>
      <c r="U438" s="8">
        <f>IF($AA438="","",SUMIFS('Per Line'!$T$2:$T$7001,'Per Line'!$C$2:$C$7001,$A438,'Per Line'!$AK$2:$AK$7001,1,'Per Line'!$AL$2:$AL$7001,0))</f>
        <v/>
      </c>
      <c r="V438" s="8">
        <f>IF($AA438="","",U438*T438)</f>
        <v/>
      </c>
      <c r="W438" s="8">
        <f>IF($AA438="","",V438+S438)</f>
        <v/>
      </c>
      <c r="X438" s="8">
        <f>IF($AA438="","",Y438-W438)</f>
        <v/>
      </c>
      <c r="Y438" s="8">
        <f>IF($AA438="","",R438+U438+P438)</f>
        <v/>
      </c>
      <c r="Z438" s="8">
        <f>IF($AA438="","",Y438-W438-N438)</f>
        <v/>
      </c>
      <c r="AA438" s="16">
        <f>IF(ROWS($AA$2:$AA438)&lt;=MAX('Per Line'!$AJ$2:$AJ$7001),MATCH(ROWS($AA$2:$AA438),'Per Line'!$AJ$2:$AJ$7001,0),"")</f>
        <v/>
      </c>
      <c r="AB438">
        <f>IF($AA438="","",C438&amp;"|"&amp;COUNTIF($C$2:$C438,C438))</f>
        <v/>
      </c>
    </row>
    <row r="439">
      <c r="A439">
        <f>IF($AA439="","",INDEX('Per Line'!$C$2:$C$7001,$AA439)&amp;"")</f>
        <v/>
      </c>
      <c r="B439" s="15" t="n"/>
      <c r="C439">
        <f>IF($AA439="","",IF(COUNTIF($I$2:$I$1301,I439)&lt;=Settings!$C$8,I439,I439&amp;" P"&amp;ROUNDUP(COUNTIF($I$2:$I439,I439)/Settings!$C$8,0)))</f>
        <v/>
      </c>
      <c r="D439">
        <f>IF($AA439="","",INDEX('Per Line'!$A$2:$A$7001,$AA439)&amp;"")</f>
        <v/>
      </c>
      <c r="E439">
        <f>IF($AA439="","",INDEX('Per Line'!$B$2:$B$7001,$AA439)&amp;"")</f>
        <v/>
      </c>
      <c r="F439">
        <f>IF($AA439="","",INDEX('Per Line'!$D$2:$D$7001,$AA439)&amp;"")</f>
        <v/>
      </c>
      <c r="G439" s="14">
        <f>IF($AA439="","",INDEX('Per Line'!$E$2:$E$7001,$AA439))</f>
        <v/>
      </c>
      <c r="H439">
        <f>IF($AA439="","",INDEX('Per Line'!$F$2:$F$7001,$AA439)&amp;"")</f>
        <v/>
      </c>
      <c r="I439">
        <f>IF($AA439="","",INDEX('Per Line'!$I$2:$I$7001,$AA439)&amp;"")</f>
        <v/>
      </c>
      <c r="J439">
        <f>IF($AA439="","",INDEX('Per Line'!$H$2:$H$7001,$AA439)&amp;"")</f>
        <v/>
      </c>
      <c r="K439">
        <f>IF($AA439="","",INDEX('Per Line'!$J$2:$J$7001,$AA439)&amp;"")</f>
        <v/>
      </c>
      <c r="L439">
        <f>IF($AA439="","",INDEX('Per Line'!$K$2:$K$7001,$AA439)&amp;"")</f>
        <v/>
      </c>
      <c r="M439">
        <f>IF($AA439="","",INDEX('Per Line'!$L$2:$L$7001,$AA439))</f>
        <v/>
      </c>
      <c r="N439" s="8">
        <f>IF($AA439="","",M439*Y439/100)</f>
        <v/>
      </c>
      <c r="O439">
        <f>IF($AA439="","",INDEX('Per Line'!$U$2:$U$7001,$AA439)&amp;"")</f>
        <v/>
      </c>
      <c r="P439" s="8">
        <f>IF($AA439="","",SUMIFS('Per Line'!$T$2:$T$7001,'Per Line'!$C$2:$C$7001,$A439,'Per Line'!$AL$2:$AL$7001,1))</f>
        <v/>
      </c>
      <c r="Q439">
        <f>IF($AA439="","",Settings!$C$7)</f>
        <v/>
      </c>
      <c r="R439" s="8">
        <f>IF($AA439="","",SUMIFS('Per Line'!$T$2:$T$7001,'Per Line'!$C$2:$C$7001,$A439,'Per Line'!$AK$2:$AK$7001,0,'Per Line'!$AL$2:$AL$7001,0))</f>
        <v/>
      </c>
      <c r="S439" s="8">
        <f>IF($AA439="","",R439*Q439)</f>
        <v/>
      </c>
      <c r="T439">
        <f>IF($AA439="","",Settings!$C$6)</f>
        <v/>
      </c>
      <c r="U439" s="8">
        <f>IF($AA439="","",SUMIFS('Per Line'!$T$2:$T$7001,'Per Line'!$C$2:$C$7001,$A439,'Per Line'!$AK$2:$AK$7001,1,'Per Line'!$AL$2:$AL$7001,0))</f>
        <v/>
      </c>
      <c r="V439" s="8">
        <f>IF($AA439="","",U439*T439)</f>
        <v/>
      </c>
      <c r="W439" s="8">
        <f>IF($AA439="","",V439+S439)</f>
        <v/>
      </c>
      <c r="X439" s="8">
        <f>IF($AA439="","",Y439-W439)</f>
        <v/>
      </c>
      <c r="Y439" s="8">
        <f>IF($AA439="","",R439+U439+P439)</f>
        <v/>
      </c>
      <c r="Z439" s="8">
        <f>IF($AA439="","",Y439-W439-N439)</f>
        <v/>
      </c>
      <c r="AA439" s="16">
        <f>IF(ROWS($AA$2:$AA439)&lt;=MAX('Per Line'!$AJ$2:$AJ$7001),MATCH(ROWS($AA$2:$AA439),'Per Line'!$AJ$2:$AJ$7001,0),"")</f>
        <v/>
      </c>
      <c r="AB439">
        <f>IF($AA439="","",C439&amp;"|"&amp;COUNTIF($C$2:$C439,C439))</f>
        <v/>
      </c>
    </row>
    <row r="440">
      <c r="A440">
        <f>IF($AA440="","",INDEX('Per Line'!$C$2:$C$7001,$AA440)&amp;"")</f>
        <v/>
      </c>
      <c r="B440" s="15" t="n"/>
      <c r="C440">
        <f>IF($AA440="","",IF(COUNTIF($I$2:$I$1301,I440)&lt;=Settings!$C$8,I440,I440&amp;" P"&amp;ROUNDUP(COUNTIF($I$2:$I440,I440)/Settings!$C$8,0)))</f>
        <v/>
      </c>
      <c r="D440">
        <f>IF($AA440="","",INDEX('Per Line'!$A$2:$A$7001,$AA440)&amp;"")</f>
        <v/>
      </c>
      <c r="E440">
        <f>IF($AA440="","",INDEX('Per Line'!$B$2:$B$7001,$AA440)&amp;"")</f>
        <v/>
      </c>
      <c r="F440">
        <f>IF($AA440="","",INDEX('Per Line'!$D$2:$D$7001,$AA440)&amp;"")</f>
        <v/>
      </c>
      <c r="G440" s="14">
        <f>IF($AA440="","",INDEX('Per Line'!$E$2:$E$7001,$AA440))</f>
        <v/>
      </c>
      <c r="H440">
        <f>IF($AA440="","",INDEX('Per Line'!$F$2:$F$7001,$AA440)&amp;"")</f>
        <v/>
      </c>
      <c r="I440">
        <f>IF($AA440="","",INDEX('Per Line'!$I$2:$I$7001,$AA440)&amp;"")</f>
        <v/>
      </c>
      <c r="J440">
        <f>IF($AA440="","",INDEX('Per Line'!$H$2:$H$7001,$AA440)&amp;"")</f>
        <v/>
      </c>
      <c r="K440">
        <f>IF($AA440="","",INDEX('Per Line'!$J$2:$J$7001,$AA440)&amp;"")</f>
        <v/>
      </c>
      <c r="L440">
        <f>IF($AA440="","",INDEX('Per Line'!$K$2:$K$7001,$AA440)&amp;"")</f>
        <v/>
      </c>
      <c r="M440">
        <f>IF($AA440="","",INDEX('Per Line'!$L$2:$L$7001,$AA440))</f>
        <v/>
      </c>
      <c r="N440" s="8">
        <f>IF($AA440="","",M440*Y440/100)</f>
        <v/>
      </c>
      <c r="O440">
        <f>IF($AA440="","",INDEX('Per Line'!$U$2:$U$7001,$AA440)&amp;"")</f>
        <v/>
      </c>
      <c r="P440" s="8">
        <f>IF($AA440="","",SUMIFS('Per Line'!$T$2:$T$7001,'Per Line'!$C$2:$C$7001,$A440,'Per Line'!$AL$2:$AL$7001,1))</f>
        <v/>
      </c>
      <c r="Q440">
        <f>IF($AA440="","",Settings!$C$7)</f>
        <v/>
      </c>
      <c r="R440" s="8">
        <f>IF($AA440="","",SUMIFS('Per Line'!$T$2:$T$7001,'Per Line'!$C$2:$C$7001,$A440,'Per Line'!$AK$2:$AK$7001,0,'Per Line'!$AL$2:$AL$7001,0))</f>
        <v/>
      </c>
      <c r="S440" s="8">
        <f>IF($AA440="","",R440*Q440)</f>
        <v/>
      </c>
      <c r="T440">
        <f>IF($AA440="","",Settings!$C$6)</f>
        <v/>
      </c>
      <c r="U440" s="8">
        <f>IF($AA440="","",SUMIFS('Per Line'!$T$2:$T$7001,'Per Line'!$C$2:$C$7001,$A440,'Per Line'!$AK$2:$AK$7001,1,'Per Line'!$AL$2:$AL$7001,0))</f>
        <v/>
      </c>
      <c r="V440" s="8">
        <f>IF($AA440="","",U440*T440)</f>
        <v/>
      </c>
      <c r="W440" s="8">
        <f>IF($AA440="","",V440+S440)</f>
        <v/>
      </c>
      <c r="X440" s="8">
        <f>IF($AA440="","",Y440-W440)</f>
        <v/>
      </c>
      <c r="Y440" s="8">
        <f>IF($AA440="","",R440+U440+P440)</f>
        <v/>
      </c>
      <c r="Z440" s="8">
        <f>IF($AA440="","",Y440-W440-N440)</f>
        <v/>
      </c>
      <c r="AA440" s="16">
        <f>IF(ROWS($AA$2:$AA440)&lt;=MAX('Per Line'!$AJ$2:$AJ$7001),MATCH(ROWS($AA$2:$AA440),'Per Line'!$AJ$2:$AJ$7001,0),"")</f>
        <v/>
      </c>
      <c r="AB440">
        <f>IF($AA440="","",C440&amp;"|"&amp;COUNTIF($C$2:$C440,C440))</f>
        <v/>
      </c>
    </row>
    <row r="441">
      <c r="A441">
        <f>IF($AA441="","",INDEX('Per Line'!$C$2:$C$7001,$AA441)&amp;"")</f>
        <v/>
      </c>
      <c r="B441" s="15" t="n"/>
      <c r="C441">
        <f>IF($AA441="","",IF(COUNTIF($I$2:$I$1301,I441)&lt;=Settings!$C$8,I441,I441&amp;" P"&amp;ROUNDUP(COUNTIF($I$2:$I441,I441)/Settings!$C$8,0)))</f>
        <v/>
      </c>
      <c r="D441">
        <f>IF($AA441="","",INDEX('Per Line'!$A$2:$A$7001,$AA441)&amp;"")</f>
        <v/>
      </c>
      <c r="E441">
        <f>IF($AA441="","",INDEX('Per Line'!$B$2:$B$7001,$AA441)&amp;"")</f>
        <v/>
      </c>
      <c r="F441">
        <f>IF($AA441="","",INDEX('Per Line'!$D$2:$D$7001,$AA441)&amp;"")</f>
        <v/>
      </c>
      <c r="G441" s="14">
        <f>IF($AA441="","",INDEX('Per Line'!$E$2:$E$7001,$AA441))</f>
        <v/>
      </c>
      <c r="H441">
        <f>IF($AA441="","",INDEX('Per Line'!$F$2:$F$7001,$AA441)&amp;"")</f>
        <v/>
      </c>
      <c r="I441">
        <f>IF($AA441="","",INDEX('Per Line'!$I$2:$I$7001,$AA441)&amp;"")</f>
        <v/>
      </c>
      <c r="J441">
        <f>IF($AA441="","",INDEX('Per Line'!$H$2:$H$7001,$AA441)&amp;"")</f>
        <v/>
      </c>
      <c r="K441">
        <f>IF($AA441="","",INDEX('Per Line'!$J$2:$J$7001,$AA441)&amp;"")</f>
        <v/>
      </c>
      <c r="L441">
        <f>IF($AA441="","",INDEX('Per Line'!$K$2:$K$7001,$AA441)&amp;"")</f>
        <v/>
      </c>
      <c r="M441">
        <f>IF($AA441="","",INDEX('Per Line'!$L$2:$L$7001,$AA441))</f>
        <v/>
      </c>
      <c r="N441" s="8">
        <f>IF($AA441="","",M441*Y441/100)</f>
        <v/>
      </c>
      <c r="O441">
        <f>IF($AA441="","",INDEX('Per Line'!$U$2:$U$7001,$AA441)&amp;"")</f>
        <v/>
      </c>
      <c r="P441" s="8">
        <f>IF($AA441="","",SUMIFS('Per Line'!$T$2:$T$7001,'Per Line'!$C$2:$C$7001,$A441,'Per Line'!$AL$2:$AL$7001,1))</f>
        <v/>
      </c>
      <c r="Q441">
        <f>IF($AA441="","",Settings!$C$7)</f>
        <v/>
      </c>
      <c r="R441" s="8">
        <f>IF($AA441="","",SUMIFS('Per Line'!$T$2:$T$7001,'Per Line'!$C$2:$C$7001,$A441,'Per Line'!$AK$2:$AK$7001,0,'Per Line'!$AL$2:$AL$7001,0))</f>
        <v/>
      </c>
      <c r="S441" s="8">
        <f>IF($AA441="","",R441*Q441)</f>
        <v/>
      </c>
      <c r="T441">
        <f>IF($AA441="","",Settings!$C$6)</f>
        <v/>
      </c>
      <c r="U441" s="8">
        <f>IF($AA441="","",SUMIFS('Per Line'!$T$2:$T$7001,'Per Line'!$C$2:$C$7001,$A441,'Per Line'!$AK$2:$AK$7001,1,'Per Line'!$AL$2:$AL$7001,0))</f>
        <v/>
      </c>
      <c r="V441" s="8">
        <f>IF($AA441="","",U441*T441)</f>
        <v/>
      </c>
      <c r="W441" s="8">
        <f>IF($AA441="","",V441+S441)</f>
        <v/>
      </c>
      <c r="X441" s="8">
        <f>IF($AA441="","",Y441-W441)</f>
        <v/>
      </c>
      <c r="Y441" s="8">
        <f>IF($AA441="","",R441+U441+P441)</f>
        <v/>
      </c>
      <c r="Z441" s="8">
        <f>IF($AA441="","",Y441-W441-N441)</f>
        <v/>
      </c>
      <c r="AA441" s="16">
        <f>IF(ROWS($AA$2:$AA441)&lt;=MAX('Per Line'!$AJ$2:$AJ$7001),MATCH(ROWS($AA$2:$AA441),'Per Line'!$AJ$2:$AJ$7001,0),"")</f>
        <v/>
      </c>
      <c r="AB441">
        <f>IF($AA441="","",C441&amp;"|"&amp;COUNTIF($C$2:$C441,C441))</f>
        <v/>
      </c>
    </row>
    <row r="442">
      <c r="A442">
        <f>IF($AA442="","",INDEX('Per Line'!$C$2:$C$7001,$AA442)&amp;"")</f>
        <v/>
      </c>
      <c r="B442" s="15" t="n"/>
      <c r="C442">
        <f>IF($AA442="","",IF(COUNTIF($I$2:$I$1301,I442)&lt;=Settings!$C$8,I442,I442&amp;" P"&amp;ROUNDUP(COUNTIF($I$2:$I442,I442)/Settings!$C$8,0)))</f>
        <v/>
      </c>
      <c r="D442">
        <f>IF($AA442="","",INDEX('Per Line'!$A$2:$A$7001,$AA442)&amp;"")</f>
        <v/>
      </c>
      <c r="E442">
        <f>IF($AA442="","",INDEX('Per Line'!$B$2:$B$7001,$AA442)&amp;"")</f>
        <v/>
      </c>
      <c r="F442">
        <f>IF($AA442="","",INDEX('Per Line'!$D$2:$D$7001,$AA442)&amp;"")</f>
        <v/>
      </c>
      <c r="G442" s="14">
        <f>IF($AA442="","",INDEX('Per Line'!$E$2:$E$7001,$AA442))</f>
        <v/>
      </c>
      <c r="H442">
        <f>IF($AA442="","",INDEX('Per Line'!$F$2:$F$7001,$AA442)&amp;"")</f>
        <v/>
      </c>
      <c r="I442">
        <f>IF($AA442="","",INDEX('Per Line'!$I$2:$I$7001,$AA442)&amp;"")</f>
        <v/>
      </c>
      <c r="J442">
        <f>IF($AA442="","",INDEX('Per Line'!$H$2:$H$7001,$AA442)&amp;"")</f>
        <v/>
      </c>
      <c r="K442">
        <f>IF($AA442="","",INDEX('Per Line'!$J$2:$J$7001,$AA442)&amp;"")</f>
        <v/>
      </c>
      <c r="L442">
        <f>IF($AA442="","",INDEX('Per Line'!$K$2:$K$7001,$AA442)&amp;"")</f>
        <v/>
      </c>
      <c r="M442">
        <f>IF($AA442="","",INDEX('Per Line'!$L$2:$L$7001,$AA442))</f>
        <v/>
      </c>
      <c r="N442" s="8">
        <f>IF($AA442="","",M442*Y442/100)</f>
        <v/>
      </c>
      <c r="O442">
        <f>IF($AA442="","",INDEX('Per Line'!$U$2:$U$7001,$AA442)&amp;"")</f>
        <v/>
      </c>
      <c r="P442" s="8">
        <f>IF($AA442="","",SUMIFS('Per Line'!$T$2:$T$7001,'Per Line'!$C$2:$C$7001,$A442,'Per Line'!$AL$2:$AL$7001,1))</f>
        <v/>
      </c>
      <c r="Q442">
        <f>IF($AA442="","",Settings!$C$7)</f>
        <v/>
      </c>
      <c r="R442" s="8">
        <f>IF($AA442="","",SUMIFS('Per Line'!$T$2:$T$7001,'Per Line'!$C$2:$C$7001,$A442,'Per Line'!$AK$2:$AK$7001,0,'Per Line'!$AL$2:$AL$7001,0))</f>
        <v/>
      </c>
      <c r="S442" s="8">
        <f>IF($AA442="","",R442*Q442)</f>
        <v/>
      </c>
      <c r="T442">
        <f>IF($AA442="","",Settings!$C$6)</f>
        <v/>
      </c>
      <c r="U442" s="8">
        <f>IF($AA442="","",SUMIFS('Per Line'!$T$2:$T$7001,'Per Line'!$C$2:$C$7001,$A442,'Per Line'!$AK$2:$AK$7001,1,'Per Line'!$AL$2:$AL$7001,0))</f>
        <v/>
      </c>
      <c r="V442" s="8">
        <f>IF($AA442="","",U442*T442)</f>
        <v/>
      </c>
      <c r="W442" s="8">
        <f>IF($AA442="","",V442+S442)</f>
        <v/>
      </c>
      <c r="X442" s="8">
        <f>IF($AA442="","",Y442-W442)</f>
        <v/>
      </c>
      <c r="Y442" s="8">
        <f>IF($AA442="","",R442+U442+P442)</f>
        <v/>
      </c>
      <c r="Z442" s="8">
        <f>IF($AA442="","",Y442-W442-N442)</f>
        <v/>
      </c>
      <c r="AA442" s="16">
        <f>IF(ROWS($AA$2:$AA442)&lt;=MAX('Per Line'!$AJ$2:$AJ$7001),MATCH(ROWS($AA$2:$AA442),'Per Line'!$AJ$2:$AJ$7001,0),"")</f>
        <v/>
      </c>
      <c r="AB442">
        <f>IF($AA442="","",C442&amp;"|"&amp;COUNTIF($C$2:$C442,C442))</f>
        <v/>
      </c>
    </row>
    <row r="443">
      <c r="A443">
        <f>IF($AA443="","",INDEX('Per Line'!$C$2:$C$7001,$AA443)&amp;"")</f>
        <v/>
      </c>
      <c r="B443" s="15" t="n"/>
      <c r="C443">
        <f>IF($AA443="","",IF(COUNTIF($I$2:$I$1301,I443)&lt;=Settings!$C$8,I443,I443&amp;" P"&amp;ROUNDUP(COUNTIF($I$2:$I443,I443)/Settings!$C$8,0)))</f>
        <v/>
      </c>
      <c r="D443">
        <f>IF($AA443="","",INDEX('Per Line'!$A$2:$A$7001,$AA443)&amp;"")</f>
        <v/>
      </c>
      <c r="E443">
        <f>IF($AA443="","",INDEX('Per Line'!$B$2:$B$7001,$AA443)&amp;"")</f>
        <v/>
      </c>
      <c r="F443">
        <f>IF($AA443="","",INDEX('Per Line'!$D$2:$D$7001,$AA443)&amp;"")</f>
        <v/>
      </c>
      <c r="G443" s="14">
        <f>IF($AA443="","",INDEX('Per Line'!$E$2:$E$7001,$AA443))</f>
        <v/>
      </c>
      <c r="H443">
        <f>IF($AA443="","",INDEX('Per Line'!$F$2:$F$7001,$AA443)&amp;"")</f>
        <v/>
      </c>
      <c r="I443">
        <f>IF($AA443="","",INDEX('Per Line'!$I$2:$I$7001,$AA443)&amp;"")</f>
        <v/>
      </c>
      <c r="J443">
        <f>IF($AA443="","",INDEX('Per Line'!$H$2:$H$7001,$AA443)&amp;"")</f>
        <v/>
      </c>
      <c r="K443">
        <f>IF($AA443="","",INDEX('Per Line'!$J$2:$J$7001,$AA443)&amp;"")</f>
        <v/>
      </c>
      <c r="L443">
        <f>IF($AA443="","",INDEX('Per Line'!$K$2:$K$7001,$AA443)&amp;"")</f>
        <v/>
      </c>
      <c r="M443">
        <f>IF($AA443="","",INDEX('Per Line'!$L$2:$L$7001,$AA443))</f>
        <v/>
      </c>
      <c r="N443" s="8">
        <f>IF($AA443="","",M443*Y443/100)</f>
        <v/>
      </c>
      <c r="O443">
        <f>IF($AA443="","",INDEX('Per Line'!$U$2:$U$7001,$AA443)&amp;"")</f>
        <v/>
      </c>
      <c r="P443" s="8">
        <f>IF($AA443="","",SUMIFS('Per Line'!$T$2:$T$7001,'Per Line'!$C$2:$C$7001,$A443,'Per Line'!$AL$2:$AL$7001,1))</f>
        <v/>
      </c>
      <c r="Q443">
        <f>IF($AA443="","",Settings!$C$7)</f>
        <v/>
      </c>
      <c r="R443" s="8">
        <f>IF($AA443="","",SUMIFS('Per Line'!$T$2:$T$7001,'Per Line'!$C$2:$C$7001,$A443,'Per Line'!$AK$2:$AK$7001,0,'Per Line'!$AL$2:$AL$7001,0))</f>
        <v/>
      </c>
      <c r="S443" s="8">
        <f>IF($AA443="","",R443*Q443)</f>
        <v/>
      </c>
      <c r="T443">
        <f>IF($AA443="","",Settings!$C$6)</f>
        <v/>
      </c>
      <c r="U443" s="8">
        <f>IF($AA443="","",SUMIFS('Per Line'!$T$2:$T$7001,'Per Line'!$C$2:$C$7001,$A443,'Per Line'!$AK$2:$AK$7001,1,'Per Line'!$AL$2:$AL$7001,0))</f>
        <v/>
      </c>
      <c r="V443" s="8">
        <f>IF($AA443="","",U443*T443)</f>
        <v/>
      </c>
      <c r="W443" s="8">
        <f>IF($AA443="","",V443+S443)</f>
        <v/>
      </c>
      <c r="X443" s="8">
        <f>IF($AA443="","",Y443-W443)</f>
        <v/>
      </c>
      <c r="Y443" s="8">
        <f>IF($AA443="","",R443+U443+P443)</f>
        <v/>
      </c>
      <c r="Z443" s="8">
        <f>IF($AA443="","",Y443-W443-N443)</f>
        <v/>
      </c>
      <c r="AA443" s="16">
        <f>IF(ROWS($AA$2:$AA443)&lt;=MAX('Per Line'!$AJ$2:$AJ$7001),MATCH(ROWS($AA$2:$AA443),'Per Line'!$AJ$2:$AJ$7001,0),"")</f>
        <v/>
      </c>
      <c r="AB443">
        <f>IF($AA443="","",C443&amp;"|"&amp;COUNTIF($C$2:$C443,C443))</f>
        <v/>
      </c>
    </row>
    <row r="444">
      <c r="A444">
        <f>IF($AA444="","",INDEX('Per Line'!$C$2:$C$7001,$AA444)&amp;"")</f>
        <v/>
      </c>
      <c r="B444" s="15" t="n"/>
      <c r="C444">
        <f>IF($AA444="","",IF(COUNTIF($I$2:$I$1301,I444)&lt;=Settings!$C$8,I444,I444&amp;" P"&amp;ROUNDUP(COUNTIF($I$2:$I444,I444)/Settings!$C$8,0)))</f>
        <v/>
      </c>
      <c r="D444">
        <f>IF($AA444="","",INDEX('Per Line'!$A$2:$A$7001,$AA444)&amp;"")</f>
        <v/>
      </c>
      <c r="E444">
        <f>IF($AA444="","",INDEX('Per Line'!$B$2:$B$7001,$AA444)&amp;"")</f>
        <v/>
      </c>
      <c r="F444">
        <f>IF($AA444="","",INDEX('Per Line'!$D$2:$D$7001,$AA444)&amp;"")</f>
        <v/>
      </c>
      <c r="G444" s="14">
        <f>IF($AA444="","",INDEX('Per Line'!$E$2:$E$7001,$AA444))</f>
        <v/>
      </c>
      <c r="H444">
        <f>IF($AA444="","",INDEX('Per Line'!$F$2:$F$7001,$AA444)&amp;"")</f>
        <v/>
      </c>
      <c r="I444">
        <f>IF($AA444="","",INDEX('Per Line'!$I$2:$I$7001,$AA444)&amp;"")</f>
        <v/>
      </c>
      <c r="J444">
        <f>IF($AA444="","",INDEX('Per Line'!$H$2:$H$7001,$AA444)&amp;"")</f>
        <v/>
      </c>
      <c r="K444">
        <f>IF($AA444="","",INDEX('Per Line'!$J$2:$J$7001,$AA444)&amp;"")</f>
        <v/>
      </c>
      <c r="L444">
        <f>IF($AA444="","",INDEX('Per Line'!$K$2:$K$7001,$AA444)&amp;"")</f>
        <v/>
      </c>
      <c r="M444">
        <f>IF($AA444="","",INDEX('Per Line'!$L$2:$L$7001,$AA444))</f>
        <v/>
      </c>
      <c r="N444" s="8">
        <f>IF($AA444="","",M444*Y444/100)</f>
        <v/>
      </c>
      <c r="O444">
        <f>IF($AA444="","",INDEX('Per Line'!$U$2:$U$7001,$AA444)&amp;"")</f>
        <v/>
      </c>
      <c r="P444" s="8">
        <f>IF($AA444="","",SUMIFS('Per Line'!$T$2:$T$7001,'Per Line'!$C$2:$C$7001,$A444,'Per Line'!$AL$2:$AL$7001,1))</f>
        <v/>
      </c>
      <c r="Q444">
        <f>IF($AA444="","",Settings!$C$7)</f>
        <v/>
      </c>
      <c r="R444" s="8">
        <f>IF($AA444="","",SUMIFS('Per Line'!$T$2:$T$7001,'Per Line'!$C$2:$C$7001,$A444,'Per Line'!$AK$2:$AK$7001,0,'Per Line'!$AL$2:$AL$7001,0))</f>
        <v/>
      </c>
      <c r="S444" s="8">
        <f>IF($AA444="","",R444*Q444)</f>
        <v/>
      </c>
      <c r="T444">
        <f>IF($AA444="","",Settings!$C$6)</f>
        <v/>
      </c>
      <c r="U444" s="8">
        <f>IF($AA444="","",SUMIFS('Per Line'!$T$2:$T$7001,'Per Line'!$C$2:$C$7001,$A444,'Per Line'!$AK$2:$AK$7001,1,'Per Line'!$AL$2:$AL$7001,0))</f>
        <v/>
      </c>
      <c r="V444" s="8">
        <f>IF($AA444="","",U444*T444)</f>
        <v/>
      </c>
      <c r="W444" s="8">
        <f>IF($AA444="","",V444+S444)</f>
        <v/>
      </c>
      <c r="X444" s="8">
        <f>IF($AA444="","",Y444-W444)</f>
        <v/>
      </c>
      <c r="Y444" s="8">
        <f>IF($AA444="","",R444+U444+P444)</f>
        <v/>
      </c>
      <c r="Z444" s="8">
        <f>IF($AA444="","",Y444-W444-N444)</f>
        <v/>
      </c>
      <c r="AA444" s="16">
        <f>IF(ROWS($AA$2:$AA444)&lt;=MAX('Per Line'!$AJ$2:$AJ$7001),MATCH(ROWS($AA$2:$AA444),'Per Line'!$AJ$2:$AJ$7001,0),"")</f>
        <v/>
      </c>
      <c r="AB444">
        <f>IF($AA444="","",C444&amp;"|"&amp;COUNTIF($C$2:$C444,C444))</f>
        <v/>
      </c>
    </row>
    <row r="445">
      <c r="A445">
        <f>IF($AA445="","",INDEX('Per Line'!$C$2:$C$7001,$AA445)&amp;"")</f>
        <v/>
      </c>
      <c r="B445" s="15" t="n"/>
      <c r="C445">
        <f>IF($AA445="","",IF(COUNTIF($I$2:$I$1301,I445)&lt;=Settings!$C$8,I445,I445&amp;" P"&amp;ROUNDUP(COUNTIF($I$2:$I445,I445)/Settings!$C$8,0)))</f>
        <v/>
      </c>
      <c r="D445">
        <f>IF($AA445="","",INDEX('Per Line'!$A$2:$A$7001,$AA445)&amp;"")</f>
        <v/>
      </c>
      <c r="E445">
        <f>IF($AA445="","",INDEX('Per Line'!$B$2:$B$7001,$AA445)&amp;"")</f>
        <v/>
      </c>
      <c r="F445">
        <f>IF($AA445="","",INDEX('Per Line'!$D$2:$D$7001,$AA445)&amp;"")</f>
        <v/>
      </c>
      <c r="G445" s="14">
        <f>IF($AA445="","",INDEX('Per Line'!$E$2:$E$7001,$AA445))</f>
        <v/>
      </c>
      <c r="H445">
        <f>IF($AA445="","",INDEX('Per Line'!$F$2:$F$7001,$AA445)&amp;"")</f>
        <v/>
      </c>
      <c r="I445">
        <f>IF($AA445="","",INDEX('Per Line'!$I$2:$I$7001,$AA445)&amp;"")</f>
        <v/>
      </c>
      <c r="J445">
        <f>IF($AA445="","",INDEX('Per Line'!$H$2:$H$7001,$AA445)&amp;"")</f>
        <v/>
      </c>
      <c r="K445">
        <f>IF($AA445="","",INDEX('Per Line'!$J$2:$J$7001,$AA445)&amp;"")</f>
        <v/>
      </c>
      <c r="L445">
        <f>IF($AA445="","",INDEX('Per Line'!$K$2:$K$7001,$AA445)&amp;"")</f>
        <v/>
      </c>
      <c r="M445">
        <f>IF($AA445="","",INDEX('Per Line'!$L$2:$L$7001,$AA445))</f>
        <v/>
      </c>
      <c r="N445" s="8">
        <f>IF($AA445="","",M445*Y445/100)</f>
        <v/>
      </c>
      <c r="O445">
        <f>IF($AA445="","",INDEX('Per Line'!$U$2:$U$7001,$AA445)&amp;"")</f>
        <v/>
      </c>
      <c r="P445" s="8">
        <f>IF($AA445="","",SUMIFS('Per Line'!$T$2:$T$7001,'Per Line'!$C$2:$C$7001,$A445,'Per Line'!$AL$2:$AL$7001,1))</f>
        <v/>
      </c>
      <c r="Q445">
        <f>IF($AA445="","",Settings!$C$7)</f>
        <v/>
      </c>
      <c r="R445" s="8">
        <f>IF($AA445="","",SUMIFS('Per Line'!$T$2:$T$7001,'Per Line'!$C$2:$C$7001,$A445,'Per Line'!$AK$2:$AK$7001,0,'Per Line'!$AL$2:$AL$7001,0))</f>
        <v/>
      </c>
      <c r="S445" s="8">
        <f>IF($AA445="","",R445*Q445)</f>
        <v/>
      </c>
      <c r="T445">
        <f>IF($AA445="","",Settings!$C$6)</f>
        <v/>
      </c>
      <c r="U445" s="8">
        <f>IF($AA445="","",SUMIFS('Per Line'!$T$2:$T$7001,'Per Line'!$C$2:$C$7001,$A445,'Per Line'!$AK$2:$AK$7001,1,'Per Line'!$AL$2:$AL$7001,0))</f>
        <v/>
      </c>
      <c r="V445" s="8">
        <f>IF($AA445="","",U445*T445)</f>
        <v/>
      </c>
      <c r="W445" s="8">
        <f>IF($AA445="","",V445+S445)</f>
        <v/>
      </c>
      <c r="X445" s="8">
        <f>IF($AA445="","",Y445-W445)</f>
        <v/>
      </c>
      <c r="Y445" s="8">
        <f>IF($AA445="","",R445+U445+P445)</f>
        <v/>
      </c>
      <c r="Z445" s="8">
        <f>IF($AA445="","",Y445-W445-N445)</f>
        <v/>
      </c>
      <c r="AA445" s="16">
        <f>IF(ROWS($AA$2:$AA445)&lt;=MAX('Per Line'!$AJ$2:$AJ$7001),MATCH(ROWS($AA$2:$AA445),'Per Line'!$AJ$2:$AJ$7001,0),"")</f>
        <v/>
      </c>
      <c r="AB445">
        <f>IF($AA445="","",C445&amp;"|"&amp;COUNTIF($C$2:$C445,C445))</f>
        <v/>
      </c>
    </row>
    <row r="446">
      <c r="A446">
        <f>IF($AA446="","",INDEX('Per Line'!$C$2:$C$7001,$AA446)&amp;"")</f>
        <v/>
      </c>
      <c r="B446" s="15" t="n"/>
      <c r="C446">
        <f>IF($AA446="","",IF(COUNTIF($I$2:$I$1301,I446)&lt;=Settings!$C$8,I446,I446&amp;" P"&amp;ROUNDUP(COUNTIF($I$2:$I446,I446)/Settings!$C$8,0)))</f>
        <v/>
      </c>
      <c r="D446">
        <f>IF($AA446="","",INDEX('Per Line'!$A$2:$A$7001,$AA446)&amp;"")</f>
        <v/>
      </c>
      <c r="E446">
        <f>IF($AA446="","",INDEX('Per Line'!$B$2:$B$7001,$AA446)&amp;"")</f>
        <v/>
      </c>
      <c r="F446">
        <f>IF($AA446="","",INDEX('Per Line'!$D$2:$D$7001,$AA446)&amp;"")</f>
        <v/>
      </c>
      <c r="G446" s="14">
        <f>IF($AA446="","",INDEX('Per Line'!$E$2:$E$7001,$AA446))</f>
        <v/>
      </c>
      <c r="H446">
        <f>IF($AA446="","",INDEX('Per Line'!$F$2:$F$7001,$AA446)&amp;"")</f>
        <v/>
      </c>
      <c r="I446">
        <f>IF($AA446="","",INDEX('Per Line'!$I$2:$I$7001,$AA446)&amp;"")</f>
        <v/>
      </c>
      <c r="J446">
        <f>IF($AA446="","",INDEX('Per Line'!$H$2:$H$7001,$AA446)&amp;"")</f>
        <v/>
      </c>
      <c r="K446">
        <f>IF($AA446="","",INDEX('Per Line'!$J$2:$J$7001,$AA446)&amp;"")</f>
        <v/>
      </c>
      <c r="L446">
        <f>IF($AA446="","",INDEX('Per Line'!$K$2:$K$7001,$AA446)&amp;"")</f>
        <v/>
      </c>
      <c r="M446">
        <f>IF($AA446="","",INDEX('Per Line'!$L$2:$L$7001,$AA446))</f>
        <v/>
      </c>
      <c r="N446" s="8">
        <f>IF($AA446="","",M446*Y446/100)</f>
        <v/>
      </c>
      <c r="O446">
        <f>IF($AA446="","",INDEX('Per Line'!$U$2:$U$7001,$AA446)&amp;"")</f>
        <v/>
      </c>
      <c r="P446" s="8">
        <f>IF($AA446="","",SUMIFS('Per Line'!$T$2:$T$7001,'Per Line'!$C$2:$C$7001,$A446,'Per Line'!$AL$2:$AL$7001,1))</f>
        <v/>
      </c>
      <c r="Q446">
        <f>IF($AA446="","",Settings!$C$7)</f>
        <v/>
      </c>
      <c r="R446" s="8">
        <f>IF($AA446="","",SUMIFS('Per Line'!$T$2:$T$7001,'Per Line'!$C$2:$C$7001,$A446,'Per Line'!$AK$2:$AK$7001,0,'Per Line'!$AL$2:$AL$7001,0))</f>
        <v/>
      </c>
      <c r="S446" s="8">
        <f>IF($AA446="","",R446*Q446)</f>
        <v/>
      </c>
      <c r="T446">
        <f>IF($AA446="","",Settings!$C$6)</f>
        <v/>
      </c>
      <c r="U446" s="8">
        <f>IF($AA446="","",SUMIFS('Per Line'!$T$2:$T$7001,'Per Line'!$C$2:$C$7001,$A446,'Per Line'!$AK$2:$AK$7001,1,'Per Line'!$AL$2:$AL$7001,0))</f>
        <v/>
      </c>
      <c r="V446" s="8">
        <f>IF($AA446="","",U446*T446)</f>
        <v/>
      </c>
      <c r="W446" s="8">
        <f>IF($AA446="","",V446+S446)</f>
        <v/>
      </c>
      <c r="X446" s="8">
        <f>IF($AA446="","",Y446-W446)</f>
        <v/>
      </c>
      <c r="Y446" s="8">
        <f>IF($AA446="","",R446+U446+P446)</f>
        <v/>
      </c>
      <c r="Z446" s="8">
        <f>IF($AA446="","",Y446-W446-N446)</f>
        <v/>
      </c>
      <c r="AA446" s="16">
        <f>IF(ROWS($AA$2:$AA446)&lt;=MAX('Per Line'!$AJ$2:$AJ$7001),MATCH(ROWS($AA$2:$AA446),'Per Line'!$AJ$2:$AJ$7001,0),"")</f>
        <v/>
      </c>
      <c r="AB446">
        <f>IF($AA446="","",C446&amp;"|"&amp;COUNTIF($C$2:$C446,C446))</f>
        <v/>
      </c>
    </row>
    <row r="447">
      <c r="A447">
        <f>IF($AA447="","",INDEX('Per Line'!$C$2:$C$7001,$AA447)&amp;"")</f>
        <v/>
      </c>
      <c r="B447" s="15" t="n"/>
      <c r="C447">
        <f>IF($AA447="","",IF(COUNTIF($I$2:$I$1301,I447)&lt;=Settings!$C$8,I447,I447&amp;" P"&amp;ROUNDUP(COUNTIF($I$2:$I447,I447)/Settings!$C$8,0)))</f>
        <v/>
      </c>
      <c r="D447">
        <f>IF($AA447="","",INDEX('Per Line'!$A$2:$A$7001,$AA447)&amp;"")</f>
        <v/>
      </c>
      <c r="E447">
        <f>IF($AA447="","",INDEX('Per Line'!$B$2:$B$7001,$AA447)&amp;"")</f>
        <v/>
      </c>
      <c r="F447">
        <f>IF($AA447="","",INDEX('Per Line'!$D$2:$D$7001,$AA447)&amp;"")</f>
        <v/>
      </c>
      <c r="G447" s="14">
        <f>IF($AA447="","",INDEX('Per Line'!$E$2:$E$7001,$AA447))</f>
        <v/>
      </c>
      <c r="H447">
        <f>IF($AA447="","",INDEX('Per Line'!$F$2:$F$7001,$AA447)&amp;"")</f>
        <v/>
      </c>
      <c r="I447">
        <f>IF($AA447="","",INDEX('Per Line'!$I$2:$I$7001,$AA447)&amp;"")</f>
        <v/>
      </c>
      <c r="J447">
        <f>IF($AA447="","",INDEX('Per Line'!$H$2:$H$7001,$AA447)&amp;"")</f>
        <v/>
      </c>
      <c r="K447">
        <f>IF($AA447="","",INDEX('Per Line'!$J$2:$J$7001,$AA447)&amp;"")</f>
        <v/>
      </c>
      <c r="L447">
        <f>IF($AA447="","",INDEX('Per Line'!$K$2:$K$7001,$AA447)&amp;"")</f>
        <v/>
      </c>
      <c r="M447">
        <f>IF($AA447="","",INDEX('Per Line'!$L$2:$L$7001,$AA447))</f>
        <v/>
      </c>
      <c r="N447" s="8">
        <f>IF($AA447="","",M447*Y447/100)</f>
        <v/>
      </c>
      <c r="O447">
        <f>IF($AA447="","",INDEX('Per Line'!$U$2:$U$7001,$AA447)&amp;"")</f>
        <v/>
      </c>
      <c r="P447" s="8">
        <f>IF($AA447="","",SUMIFS('Per Line'!$T$2:$T$7001,'Per Line'!$C$2:$C$7001,$A447,'Per Line'!$AL$2:$AL$7001,1))</f>
        <v/>
      </c>
      <c r="Q447">
        <f>IF($AA447="","",Settings!$C$7)</f>
        <v/>
      </c>
      <c r="R447" s="8">
        <f>IF($AA447="","",SUMIFS('Per Line'!$T$2:$T$7001,'Per Line'!$C$2:$C$7001,$A447,'Per Line'!$AK$2:$AK$7001,0,'Per Line'!$AL$2:$AL$7001,0))</f>
        <v/>
      </c>
      <c r="S447" s="8">
        <f>IF($AA447="","",R447*Q447)</f>
        <v/>
      </c>
      <c r="T447">
        <f>IF($AA447="","",Settings!$C$6)</f>
        <v/>
      </c>
      <c r="U447" s="8">
        <f>IF($AA447="","",SUMIFS('Per Line'!$T$2:$T$7001,'Per Line'!$C$2:$C$7001,$A447,'Per Line'!$AK$2:$AK$7001,1,'Per Line'!$AL$2:$AL$7001,0))</f>
        <v/>
      </c>
      <c r="V447" s="8">
        <f>IF($AA447="","",U447*T447)</f>
        <v/>
      </c>
      <c r="W447" s="8">
        <f>IF($AA447="","",V447+S447)</f>
        <v/>
      </c>
      <c r="X447" s="8">
        <f>IF($AA447="","",Y447-W447)</f>
        <v/>
      </c>
      <c r="Y447" s="8">
        <f>IF($AA447="","",R447+U447+P447)</f>
        <v/>
      </c>
      <c r="Z447" s="8">
        <f>IF($AA447="","",Y447-W447-N447)</f>
        <v/>
      </c>
      <c r="AA447" s="16">
        <f>IF(ROWS($AA$2:$AA447)&lt;=MAX('Per Line'!$AJ$2:$AJ$7001),MATCH(ROWS($AA$2:$AA447),'Per Line'!$AJ$2:$AJ$7001,0),"")</f>
        <v/>
      </c>
      <c r="AB447">
        <f>IF($AA447="","",C447&amp;"|"&amp;COUNTIF($C$2:$C447,C447))</f>
        <v/>
      </c>
    </row>
    <row r="448">
      <c r="A448">
        <f>IF($AA448="","",INDEX('Per Line'!$C$2:$C$7001,$AA448)&amp;"")</f>
        <v/>
      </c>
      <c r="B448" s="15" t="n"/>
      <c r="C448">
        <f>IF($AA448="","",IF(COUNTIF($I$2:$I$1301,I448)&lt;=Settings!$C$8,I448,I448&amp;" P"&amp;ROUNDUP(COUNTIF($I$2:$I448,I448)/Settings!$C$8,0)))</f>
        <v/>
      </c>
      <c r="D448">
        <f>IF($AA448="","",INDEX('Per Line'!$A$2:$A$7001,$AA448)&amp;"")</f>
        <v/>
      </c>
      <c r="E448">
        <f>IF($AA448="","",INDEX('Per Line'!$B$2:$B$7001,$AA448)&amp;"")</f>
        <v/>
      </c>
      <c r="F448">
        <f>IF($AA448="","",INDEX('Per Line'!$D$2:$D$7001,$AA448)&amp;"")</f>
        <v/>
      </c>
      <c r="G448" s="14">
        <f>IF($AA448="","",INDEX('Per Line'!$E$2:$E$7001,$AA448))</f>
        <v/>
      </c>
      <c r="H448">
        <f>IF($AA448="","",INDEX('Per Line'!$F$2:$F$7001,$AA448)&amp;"")</f>
        <v/>
      </c>
      <c r="I448">
        <f>IF($AA448="","",INDEX('Per Line'!$I$2:$I$7001,$AA448)&amp;"")</f>
        <v/>
      </c>
      <c r="J448">
        <f>IF($AA448="","",INDEX('Per Line'!$H$2:$H$7001,$AA448)&amp;"")</f>
        <v/>
      </c>
      <c r="K448">
        <f>IF($AA448="","",INDEX('Per Line'!$J$2:$J$7001,$AA448)&amp;"")</f>
        <v/>
      </c>
      <c r="L448">
        <f>IF($AA448="","",INDEX('Per Line'!$K$2:$K$7001,$AA448)&amp;"")</f>
        <v/>
      </c>
      <c r="M448">
        <f>IF($AA448="","",INDEX('Per Line'!$L$2:$L$7001,$AA448))</f>
        <v/>
      </c>
      <c r="N448" s="8">
        <f>IF($AA448="","",M448*Y448/100)</f>
        <v/>
      </c>
      <c r="O448">
        <f>IF($AA448="","",INDEX('Per Line'!$U$2:$U$7001,$AA448)&amp;"")</f>
        <v/>
      </c>
      <c r="P448" s="8">
        <f>IF($AA448="","",SUMIFS('Per Line'!$T$2:$T$7001,'Per Line'!$C$2:$C$7001,$A448,'Per Line'!$AL$2:$AL$7001,1))</f>
        <v/>
      </c>
      <c r="Q448">
        <f>IF($AA448="","",Settings!$C$7)</f>
        <v/>
      </c>
      <c r="R448" s="8">
        <f>IF($AA448="","",SUMIFS('Per Line'!$T$2:$T$7001,'Per Line'!$C$2:$C$7001,$A448,'Per Line'!$AK$2:$AK$7001,0,'Per Line'!$AL$2:$AL$7001,0))</f>
        <v/>
      </c>
      <c r="S448" s="8">
        <f>IF($AA448="","",R448*Q448)</f>
        <v/>
      </c>
      <c r="T448">
        <f>IF($AA448="","",Settings!$C$6)</f>
        <v/>
      </c>
      <c r="U448" s="8">
        <f>IF($AA448="","",SUMIFS('Per Line'!$T$2:$T$7001,'Per Line'!$C$2:$C$7001,$A448,'Per Line'!$AK$2:$AK$7001,1,'Per Line'!$AL$2:$AL$7001,0))</f>
        <v/>
      </c>
      <c r="V448" s="8">
        <f>IF($AA448="","",U448*T448)</f>
        <v/>
      </c>
      <c r="W448" s="8">
        <f>IF($AA448="","",V448+S448)</f>
        <v/>
      </c>
      <c r="X448" s="8">
        <f>IF($AA448="","",Y448-W448)</f>
        <v/>
      </c>
      <c r="Y448" s="8">
        <f>IF($AA448="","",R448+U448+P448)</f>
        <v/>
      </c>
      <c r="Z448" s="8">
        <f>IF($AA448="","",Y448-W448-N448)</f>
        <v/>
      </c>
      <c r="AA448" s="16">
        <f>IF(ROWS($AA$2:$AA448)&lt;=MAX('Per Line'!$AJ$2:$AJ$7001),MATCH(ROWS($AA$2:$AA448),'Per Line'!$AJ$2:$AJ$7001,0),"")</f>
        <v/>
      </c>
      <c r="AB448">
        <f>IF($AA448="","",C448&amp;"|"&amp;COUNTIF($C$2:$C448,C448))</f>
        <v/>
      </c>
    </row>
    <row r="449">
      <c r="A449">
        <f>IF($AA449="","",INDEX('Per Line'!$C$2:$C$7001,$AA449)&amp;"")</f>
        <v/>
      </c>
      <c r="B449" s="15" t="n"/>
      <c r="C449">
        <f>IF($AA449="","",IF(COUNTIF($I$2:$I$1301,I449)&lt;=Settings!$C$8,I449,I449&amp;" P"&amp;ROUNDUP(COUNTIF($I$2:$I449,I449)/Settings!$C$8,0)))</f>
        <v/>
      </c>
      <c r="D449">
        <f>IF($AA449="","",INDEX('Per Line'!$A$2:$A$7001,$AA449)&amp;"")</f>
        <v/>
      </c>
      <c r="E449">
        <f>IF($AA449="","",INDEX('Per Line'!$B$2:$B$7001,$AA449)&amp;"")</f>
        <v/>
      </c>
      <c r="F449">
        <f>IF($AA449="","",INDEX('Per Line'!$D$2:$D$7001,$AA449)&amp;"")</f>
        <v/>
      </c>
      <c r="G449" s="14">
        <f>IF($AA449="","",INDEX('Per Line'!$E$2:$E$7001,$AA449))</f>
        <v/>
      </c>
      <c r="H449">
        <f>IF($AA449="","",INDEX('Per Line'!$F$2:$F$7001,$AA449)&amp;"")</f>
        <v/>
      </c>
      <c r="I449">
        <f>IF($AA449="","",INDEX('Per Line'!$I$2:$I$7001,$AA449)&amp;"")</f>
        <v/>
      </c>
      <c r="J449">
        <f>IF($AA449="","",INDEX('Per Line'!$H$2:$H$7001,$AA449)&amp;"")</f>
        <v/>
      </c>
      <c r="K449">
        <f>IF($AA449="","",INDEX('Per Line'!$J$2:$J$7001,$AA449)&amp;"")</f>
        <v/>
      </c>
      <c r="L449">
        <f>IF($AA449="","",INDEX('Per Line'!$K$2:$K$7001,$AA449)&amp;"")</f>
        <v/>
      </c>
      <c r="M449">
        <f>IF($AA449="","",INDEX('Per Line'!$L$2:$L$7001,$AA449))</f>
        <v/>
      </c>
      <c r="N449" s="8">
        <f>IF($AA449="","",M449*Y449/100)</f>
        <v/>
      </c>
      <c r="O449">
        <f>IF($AA449="","",INDEX('Per Line'!$U$2:$U$7001,$AA449)&amp;"")</f>
        <v/>
      </c>
      <c r="P449" s="8">
        <f>IF($AA449="","",SUMIFS('Per Line'!$T$2:$T$7001,'Per Line'!$C$2:$C$7001,$A449,'Per Line'!$AL$2:$AL$7001,1))</f>
        <v/>
      </c>
      <c r="Q449">
        <f>IF($AA449="","",Settings!$C$7)</f>
        <v/>
      </c>
      <c r="R449" s="8">
        <f>IF($AA449="","",SUMIFS('Per Line'!$T$2:$T$7001,'Per Line'!$C$2:$C$7001,$A449,'Per Line'!$AK$2:$AK$7001,0,'Per Line'!$AL$2:$AL$7001,0))</f>
        <v/>
      </c>
      <c r="S449" s="8">
        <f>IF($AA449="","",R449*Q449)</f>
        <v/>
      </c>
      <c r="T449">
        <f>IF($AA449="","",Settings!$C$6)</f>
        <v/>
      </c>
      <c r="U449" s="8">
        <f>IF($AA449="","",SUMIFS('Per Line'!$T$2:$T$7001,'Per Line'!$C$2:$C$7001,$A449,'Per Line'!$AK$2:$AK$7001,1,'Per Line'!$AL$2:$AL$7001,0))</f>
        <v/>
      </c>
      <c r="V449" s="8">
        <f>IF($AA449="","",U449*T449)</f>
        <v/>
      </c>
      <c r="W449" s="8">
        <f>IF($AA449="","",V449+S449)</f>
        <v/>
      </c>
      <c r="X449" s="8">
        <f>IF($AA449="","",Y449-W449)</f>
        <v/>
      </c>
      <c r="Y449" s="8">
        <f>IF($AA449="","",R449+U449+P449)</f>
        <v/>
      </c>
      <c r="Z449" s="8">
        <f>IF($AA449="","",Y449-W449-N449)</f>
        <v/>
      </c>
      <c r="AA449" s="16">
        <f>IF(ROWS($AA$2:$AA449)&lt;=MAX('Per Line'!$AJ$2:$AJ$7001),MATCH(ROWS($AA$2:$AA449),'Per Line'!$AJ$2:$AJ$7001,0),"")</f>
        <v/>
      </c>
      <c r="AB449">
        <f>IF($AA449="","",C449&amp;"|"&amp;COUNTIF($C$2:$C449,C449))</f>
        <v/>
      </c>
    </row>
    <row r="450">
      <c r="A450">
        <f>IF($AA450="","",INDEX('Per Line'!$C$2:$C$7001,$AA450)&amp;"")</f>
        <v/>
      </c>
      <c r="B450" s="15" t="n"/>
      <c r="C450">
        <f>IF($AA450="","",IF(COUNTIF($I$2:$I$1301,I450)&lt;=Settings!$C$8,I450,I450&amp;" P"&amp;ROUNDUP(COUNTIF($I$2:$I450,I450)/Settings!$C$8,0)))</f>
        <v/>
      </c>
      <c r="D450">
        <f>IF($AA450="","",INDEX('Per Line'!$A$2:$A$7001,$AA450)&amp;"")</f>
        <v/>
      </c>
      <c r="E450">
        <f>IF($AA450="","",INDEX('Per Line'!$B$2:$B$7001,$AA450)&amp;"")</f>
        <v/>
      </c>
      <c r="F450">
        <f>IF($AA450="","",INDEX('Per Line'!$D$2:$D$7001,$AA450)&amp;"")</f>
        <v/>
      </c>
      <c r="G450" s="14">
        <f>IF($AA450="","",INDEX('Per Line'!$E$2:$E$7001,$AA450))</f>
        <v/>
      </c>
      <c r="H450">
        <f>IF($AA450="","",INDEX('Per Line'!$F$2:$F$7001,$AA450)&amp;"")</f>
        <v/>
      </c>
      <c r="I450">
        <f>IF($AA450="","",INDEX('Per Line'!$I$2:$I$7001,$AA450)&amp;"")</f>
        <v/>
      </c>
      <c r="J450">
        <f>IF($AA450="","",INDEX('Per Line'!$H$2:$H$7001,$AA450)&amp;"")</f>
        <v/>
      </c>
      <c r="K450">
        <f>IF($AA450="","",INDEX('Per Line'!$J$2:$J$7001,$AA450)&amp;"")</f>
        <v/>
      </c>
      <c r="L450">
        <f>IF($AA450="","",INDEX('Per Line'!$K$2:$K$7001,$AA450)&amp;"")</f>
        <v/>
      </c>
      <c r="M450">
        <f>IF($AA450="","",INDEX('Per Line'!$L$2:$L$7001,$AA450))</f>
        <v/>
      </c>
      <c r="N450" s="8">
        <f>IF($AA450="","",M450*Y450/100)</f>
        <v/>
      </c>
      <c r="O450">
        <f>IF($AA450="","",INDEX('Per Line'!$U$2:$U$7001,$AA450)&amp;"")</f>
        <v/>
      </c>
      <c r="P450" s="8">
        <f>IF($AA450="","",SUMIFS('Per Line'!$T$2:$T$7001,'Per Line'!$C$2:$C$7001,$A450,'Per Line'!$AL$2:$AL$7001,1))</f>
        <v/>
      </c>
      <c r="Q450">
        <f>IF($AA450="","",Settings!$C$7)</f>
        <v/>
      </c>
      <c r="R450" s="8">
        <f>IF($AA450="","",SUMIFS('Per Line'!$T$2:$T$7001,'Per Line'!$C$2:$C$7001,$A450,'Per Line'!$AK$2:$AK$7001,0,'Per Line'!$AL$2:$AL$7001,0))</f>
        <v/>
      </c>
      <c r="S450" s="8">
        <f>IF($AA450="","",R450*Q450)</f>
        <v/>
      </c>
      <c r="T450">
        <f>IF($AA450="","",Settings!$C$6)</f>
        <v/>
      </c>
      <c r="U450" s="8">
        <f>IF($AA450="","",SUMIFS('Per Line'!$T$2:$T$7001,'Per Line'!$C$2:$C$7001,$A450,'Per Line'!$AK$2:$AK$7001,1,'Per Line'!$AL$2:$AL$7001,0))</f>
        <v/>
      </c>
      <c r="V450" s="8">
        <f>IF($AA450="","",U450*T450)</f>
        <v/>
      </c>
      <c r="W450" s="8">
        <f>IF($AA450="","",V450+S450)</f>
        <v/>
      </c>
      <c r="X450" s="8">
        <f>IF($AA450="","",Y450-W450)</f>
        <v/>
      </c>
      <c r="Y450" s="8">
        <f>IF($AA450="","",R450+U450+P450)</f>
        <v/>
      </c>
      <c r="Z450" s="8">
        <f>IF($AA450="","",Y450-W450-N450)</f>
        <v/>
      </c>
      <c r="AA450" s="16">
        <f>IF(ROWS($AA$2:$AA450)&lt;=MAX('Per Line'!$AJ$2:$AJ$7001),MATCH(ROWS($AA$2:$AA450),'Per Line'!$AJ$2:$AJ$7001,0),"")</f>
        <v/>
      </c>
      <c r="AB450">
        <f>IF($AA450="","",C450&amp;"|"&amp;COUNTIF($C$2:$C450,C450))</f>
        <v/>
      </c>
    </row>
    <row r="451">
      <c r="A451">
        <f>IF($AA451="","",INDEX('Per Line'!$C$2:$C$7001,$AA451)&amp;"")</f>
        <v/>
      </c>
      <c r="B451" s="15" t="n"/>
      <c r="C451">
        <f>IF($AA451="","",IF(COUNTIF($I$2:$I$1301,I451)&lt;=Settings!$C$8,I451,I451&amp;" P"&amp;ROUNDUP(COUNTIF($I$2:$I451,I451)/Settings!$C$8,0)))</f>
        <v/>
      </c>
      <c r="D451">
        <f>IF($AA451="","",INDEX('Per Line'!$A$2:$A$7001,$AA451)&amp;"")</f>
        <v/>
      </c>
      <c r="E451">
        <f>IF($AA451="","",INDEX('Per Line'!$B$2:$B$7001,$AA451)&amp;"")</f>
        <v/>
      </c>
      <c r="F451">
        <f>IF($AA451="","",INDEX('Per Line'!$D$2:$D$7001,$AA451)&amp;"")</f>
        <v/>
      </c>
      <c r="G451" s="14">
        <f>IF($AA451="","",INDEX('Per Line'!$E$2:$E$7001,$AA451))</f>
        <v/>
      </c>
      <c r="H451">
        <f>IF($AA451="","",INDEX('Per Line'!$F$2:$F$7001,$AA451)&amp;"")</f>
        <v/>
      </c>
      <c r="I451">
        <f>IF($AA451="","",INDEX('Per Line'!$I$2:$I$7001,$AA451)&amp;"")</f>
        <v/>
      </c>
      <c r="J451">
        <f>IF($AA451="","",INDEX('Per Line'!$H$2:$H$7001,$AA451)&amp;"")</f>
        <v/>
      </c>
      <c r="K451">
        <f>IF($AA451="","",INDEX('Per Line'!$J$2:$J$7001,$AA451)&amp;"")</f>
        <v/>
      </c>
      <c r="L451">
        <f>IF($AA451="","",INDEX('Per Line'!$K$2:$K$7001,$AA451)&amp;"")</f>
        <v/>
      </c>
      <c r="M451">
        <f>IF($AA451="","",INDEX('Per Line'!$L$2:$L$7001,$AA451))</f>
        <v/>
      </c>
      <c r="N451" s="8">
        <f>IF($AA451="","",M451*Y451/100)</f>
        <v/>
      </c>
      <c r="O451">
        <f>IF($AA451="","",INDEX('Per Line'!$U$2:$U$7001,$AA451)&amp;"")</f>
        <v/>
      </c>
      <c r="P451" s="8">
        <f>IF($AA451="","",SUMIFS('Per Line'!$T$2:$T$7001,'Per Line'!$C$2:$C$7001,$A451,'Per Line'!$AL$2:$AL$7001,1))</f>
        <v/>
      </c>
      <c r="Q451">
        <f>IF($AA451="","",Settings!$C$7)</f>
        <v/>
      </c>
      <c r="R451" s="8">
        <f>IF($AA451="","",SUMIFS('Per Line'!$T$2:$T$7001,'Per Line'!$C$2:$C$7001,$A451,'Per Line'!$AK$2:$AK$7001,0,'Per Line'!$AL$2:$AL$7001,0))</f>
        <v/>
      </c>
      <c r="S451" s="8">
        <f>IF($AA451="","",R451*Q451)</f>
        <v/>
      </c>
      <c r="T451">
        <f>IF($AA451="","",Settings!$C$6)</f>
        <v/>
      </c>
      <c r="U451" s="8">
        <f>IF($AA451="","",SUMIFS('Per Line'!$T$2:$T$7001,'Per Line'!$C$2:$C$7001,$A451,'Per Line'!$AK$2:$AK$7001,1,'Per Line'!$AL$2:$AL$7001,0))</f>
        <v/>
      </c>
      <c r="V451" s="8">
        <f>IF($AA451="","",U451*T451)</f>
        <v/>
      </c>
      <c r="W451" s="8">
        <f>IF($AA451="","",V451+S451)</f>
        <v/>
      </c>
      <c r="X451" s="8">
        <f>IF($AA451="","",Y451-W451)</f>
        <v/>
      </c>
      <c r="Y451" s="8">
        <f>IF($AA451="","",R451+U451+P451)</f>
        <v/>
      </c>
      <c r="Z451" s="8">
        <f>IF($AA451="","",Y451-W451-N451)</f>
        <v/>
      </c>
      <c r="AA451" s="16">
        <f>IF(ROWS($AA$2:$AA451)&lt;=MAX('Per Line'!$AJ$2:$AJ$7001),MATCH(ROWS($AA$2:$AA451),'Per Line'!$AJ$2:$AJ$7001,0),"")</f>
        <v/>
      </c>
      <c r="AB451">
        <f>IF($AA451="","",C451&amp;"|"&amp;COUNTIF($C$2:$C451,C451))</f>
        <v/>
      </c>
    </row>
    <row r="452">
      <c r="A452">
        <f>IF($AA452="","",INDEX('Per Line'!$C$2:$C$7001,$AA452)&amp;"")</f>
        <v/>
      </c>
      <c r="B452" s="15" t="n"/>
      <c r="C452">
        <f>IF($AA452="","",IF(COUNTIF($I$2:$I$1301,I452)&lt;=Settings!$C$8,I452,I452&amp;" P"&amp;ROUNDUP(COUNTIF($I$2:$I452,I452)/Settings!$C$8,0)))</f>
        <v/>
      </c>
      <c r="D452">
        <f>IF($AA452="","",INDEX('Per Line'!$A$2:$A$7001,$AA452)&amp;"")</f>
        <v/>
      </c>
      <c r="E452">
        <f>IF($AA452="","",INDEX('Per Line'!$B$2:$B$7001,$AA452)&amp;"")</f>
        <v/>
      </c>
      <c r="F452">
        <f>IF($AA452="","",INDEX('Per Line'!$D$2:$D$7001,$AA452)&amp;"")</f>
        <v/>
      </c>
      <c r="G452" s="14">
        <f>IF($AA452="","",INDEX('Per Line'!$E$2:$E$7001,$AA452))</f>
        <v/>
      </c>
      <c r="H452">
        <f>IF($AA452="","",INDEX('Per Line'!$F$2:$F$7001,$AA452)&amp;"")</f>
        <v/>
      </c>
      <c r="I452">
        <f>IF($AA452="","",INDEX('Per Line'!$I$2:$I$7001,$AA452)&amp;"")</f>
        <v/>
      </c>
      <c r="J452">
        <f>IF($AA452="","",INDEX('Per Line'!$H$2:$H$7001,$AA452)&amp;"")</f>
        <v/>
      </c>
      <c r="K452">
        <f>IF($AA452="","",INDEX('Per Line'!$J$2:$J$7001,$AA452)&amp;"")</f>
        <v/>
      </c>
      <c r="L452">
        <f>IF($AA452="","",INDEX('Per Line'!$K$2:$K$7001,$AA452)&amp;"")</f>
        <v/>
      </c>
      <c r="M452">
        <f>IF($AA452="","",INDEX('Per Line'!$L$2:$L$7001,$AA452))</f>
        <v/>
      </c>
      <c r="N452" s="8">
        <f>IF($AA452="","",M452*Y452/100)</f>
        <v/>
      </c>
      <c r="O452">
        <f>IF($AA452="","",INDEX('Per Line'!$U$2:$U$7001,$AA452)&amp;"")</f>
        <v/>
      </c>
      <c r="P452" s="8">
        <f>IF($AA452="","",SUMIFS('Per Line'!$T$2:$T$7001,'Per Line'!$C$2:$C$7001,$A452,'Per Line'!$AL$2:$AL$7001,1))</f>
        <v/>
      </c>
      <c r="Q452">
        <f>IF($AA452="","",Settings!$C$7)</f>
        <v/>
      </c>
      <c r="R452" s="8">
        <f>IF($AA452="","",SUMIFS('Per Line'!$T$2:$T$7001,'Per Line'!$C$2:$C$7001,$A452,'Per Line'!$AK$2:$AK$7001,0,'Per Line'!$AL$2:$AL$7001,0))</f>
        <v/>
      </c>
      <c r="S452" s="8">
        <f>IF($AA452="","",R452*Q452)</f>
        <v/>
      </c>
      <c r="T452">
        <f>IF($AA452="","",Settings!$C$6)</f>
        <v/>
      </c>
      <c r="U452" s="8">
        <f>IF($AA452="","",SUMIFS('Per Line'!$T$2:$T$7001,'Per Line'!$C$2:$C$7001,$A452,'Per Line'!$AK$2:$AK$7001,1,'Per Line'!$AL$2:$AL$7001,0))</f>
        <v/>
      </c>
      <c r="V452" s="8">
        <f>IF($AA452="","",U452*T452)</f>
        <v/>
      </c>
      <c r="W452" s="8">
        <f>IF($AA452="","",V452+S452)</f>
        <v/>
      </c>
      <c r="X452" s="8">
        <f>IF($AA452="","",Y452-W452)</f>
        <v/>
      </c>
      <c r="Y452" s="8">
        <f>IF($AA452="","",R452+U452+P452)</f>
        <v/>
      </c>
      <c r="Z452" s="8">
        <f>IF($AA452="","",Y452-W452-N452)</f>
        <v/>
      </c>
      <c r="AA452" s="16">
        <f>IF(ROWS($AA$2:$AA452)&lt;=MAX('Per Line'!$AJ$2:$AJ$7001),MATCH(ROWS($AA$2:$AA452),'Per Line'!$AJ$2:$AJ$7001,0),"")</f>
        <v/>
      </c>
      <c r="AB452">
        <f>IF($AA452="","",C452&amp;"|"&amp;COUNTIF($C$2:$C452,C452))</f>
        <v/>
      </c>
    </row>
    <row r="453">
      <c r="A453">
        <f>IF($AA453="","",INDEX('Per Line'!$C$2:$C$7001,$AA453)&amp;"")</f>
        <v/>
      </c>
      <c r="B453" s="15" t="n"/>
      <c r="C453">
        <f>IF($AA453="","",IF(COUNTIF($I$2:$I$1301,I453)&lt;=Settings!$C$8,I453,I453&amp;" P"&amp;ROUNDUP(COUNTIF($I$2:$I453,I453)/Settings!$C$8,0)))</f>
        <v/>
      </c>
      <c r="D453">
        <f>IF($AA453="","",INDEX('Per Line'!$A$2:$A$7001,$AA453)&amp;"")</f>
        <v/>
      </c>
      <c r="E453">
        <f>IF($AA453="","",INDEX('Per Line'!$B$2:$B$7001,$AA453)&amp;"")</f>
        <v/>
      </c>
      <c r="F453">
        <f>IF($AA453="","",INDEX('Per Line'!$D$2:$D$7001,$AA453)&amp;"")</f>
        <v/>
      </c>
      <c r="G453" s="14">
        <f>IF($AA453="","",INDEX('Per Line'!$E$2:$E$7001,$AA453))</f>
        <v/>
      </c>
      <c r="H453">
        <f>IF($AA453="","",INDEX('Per Line'!$F$2:$F$7001,$AA453)&amp;"")</f>
        <v/>
      </c>
      <c r="I453">
        <f>IF($AA453="","",INDEX('Per Line'!$I$2:$I$7001,$AA453)&amp;"")</f>
        <v/>
      </c>
      <c r="J453">
        <f>IF($AA453="","",INDEX('Per Line'!$H$2:$H$7001,$AA453)&amp;"")</f>
        <v/>
      </c>
      <c r="K453">
        <f>IF($AA453="","",INDEX('Per Line'!$J$2:$J$7001,$AA453)&amp;"")</f>
        <v/>
      </c>
      <c r="L453">
        <f>IF($AA453="","",INDEX('Per Line'!$K$2:$K$7001,$AA453)&amp;"")</f>
        <v/>
      </c>
      <c r="M453">
        <f>IF($AA453="","",INDEX('Per Line'!$L$2:$L$7001,$AA453))</f>
        <v/>
      </c>
      <c r="N453" s="8">
        <f>IF($AA453="","",M453*Y453/100)</f>
        <v/>
      </c>
      <c r="O453">
        <f>IF($AA453="","",INDEX('Per Line'!$U$2:$U$7001,$AA453)&amp;"")</f>
        <v/>
      </c>
      <c r="P453" s="8">
        <f>IF($AA453="","",SUMIFS('Per Line'!$T$2:$T$7001,'Per Line'!$C$2:$C$7001,$A453,'Per Line'!$AL$2:$AL$7001,1))</f>
        <v/>
      </c>
      <c r="Q453">
        <f>IF($AA453="","",Settings!$C$7)</f>
        <v/>
      </c>
      <c r="R453" s="8">
        <f>IF($AA453="","",SUMIFS('Per Line'!$T$2:$T$7001,'Per Line'!$C$2:$C$7001,$A453,'Per Line'!$AK$2:$AK$7001,0,'Per Line'!$AL$2:$AL$7001,0))</f>
        <v/>
      </c>
      <c r="S453" s="8">
        <f>IF($AA453="","",R453*Q453)</f>
        <v/>
      </c>
      <c r="T453">
        <f>IF($AA453="","",Settings!$C$6)</f>
        <v/>
      </c>
      <c r="U453" s="8">
        <f>IF($AA453="","",SUMIFS('Per Line'!$T$2:$T$7001,'Per Line'!$C$2:$C$7001,$A453,'Per Line'!$AK$2:$AK$7001,1,'Per Line'!$AL$2:$AL$7001,0))</f>
        <v/>
      </c>
      <c r="V453" s="8">
        <f>IF($AA453="","",U453*T453)</f>
        <v/>
      </c>
      <c r="W453" s="8">
        <f>IF($AA453="","",V453+S453)</f>
        <v/>
      </c>
      <c r="X453" s="8">
        <f>IF($AA453="","",Y453-W453)</f>
        <v/>
      </c>
      <c r="Y453" s="8">
        <f>IF($AA453="","",R453+U453+P453)</f>
        <v/>
      </c>
      <c r="Z453" s="8">
        <f>IF($AA453="","",Y453-W453-N453)</f>
        <v/>
      </c>
      <c r="AA453" s="16">
        <f>IF(ROWS($AA$2:$AA453)&lt;=MAX('Per Line'!$AJ$2:$AJ$7001),MATCH(ROWS($AA$2:$AA453),'Per Line'!$AJ$2:$AJ$7001,0),"")</f>
        <v/>
      </c>
      <c r="AB453">
        <f>IF($AA453="","",C453&amp;"|"&amp;COUNTIF($C$2:$C453,C453))</f>
        <v/>
      </c>
    </row>
    <row r="454">
      <c r="A454">
        <f>IF($AA454="","",INDEX('Per Line'!$C$2:$C$7001,$AA454)&amp;"")</f>
        <v/>
      </c>
      <c r="B454" s="15" t="n"/>
      <c r="C454">
        <f>IF($AA454="","",IF(COUNTIF($I$2:$I$1301,I454)&lt;=Settings!$C$8,I454,I454&amp;" P"&amp;ROUNDUP(COUNTIF($I$2:$I454,I454)/Settings!$C$8,0)))</f>
        <v/>
      </c>
      <c r="D454">
        <f>IF($AA454="","",INDEX('Per Line'!$A$2:$A$7001,$AA454)&amp;"")</f>
        <v/>
      </c>
      <c r="E454">
        <f>IF($AA454="","",INDEX('Per Line'!$B$2:$B$7001,$AA454)&amp;"")</f>
        <v/>
      </c>
      <c r="F454">
        <f>IF($AA454="","",INDEX('Per Line'!$D$2:$D$7001,$AA454)&amp;"")</f>
        <v/>
      </c>
      <c r="G454" s="14">
        <f>IF($AA454="","",INDEX('Per Line'!$E$2:$E$7001,$AA454))</f>
        <v/>
      </c>
      <c r="H454">
        <f>IF($AA454="","",INDEX('Per Line'!$F$2:$F$7001,$AA454)&amp;"")</f>
        <v/>
      </c>
      <c r="I454">
        <f>IF($AA454="","",INDEX('Per Line'!$I$2:$I$7001,$AA454)&amp;"")</f>
        <v/>
      </c>
      <c r="J454">
        <f>IF($AA454="","",INDEX('Per Line'!$H$2:$H$7001,$AA454)&amp;"")</f>
        <v/>
      </c>
      <c r="K454">
        <f>IF($AA454="","",INDEX('Per Line'!$J$2:$J$7001,$AA454)&amp;"")</f>
        <v/>
      </c>
      <c r="L454">
        <f>IF($AA454="","",INDEX('Per Line'!$K$2:$K$7001,$AA454)&amp;"")</f>
        <v/>
      </c>
      <c r="M454">
        <f>IF($AA454="","",INDEX('Per Line'!$L$2:$L$7001,$AA454))</f>
        <v/>
      </c>
      <c r="N454" s="8">
        <f>IF($AA454="","",M454*Y454/100)</f>
        <v/>
      </c>
      <c r="O454">
        <f>IF($AA454="","",INDEX('Per Line'!$U$2:$U$7001,$AA454)&amp;"")</f>
        <v/>
      </c>
      <c r="P454" s="8">
        <f>IF($AA454="","",SUMIFS('Per Line'!$T$2:$T$7001,'Per Line'!$C$2:$C$7001,$A454,'Per Line'!$AL$2:$AL$7001,1))</f>
        <v/>
      </c>
      <c r="Q454">
        <f>IF($AA454="","",Settings!$C$7)</f>
        <v/>
      </c>
      <c r="R454" s="8">
        <f>IF($AA454="","",SUMIFS('Per Line'!$T$2:$T$7001,'Per Line'!$C$2:$C$7001,$A454,'Per Line'!$AK$2:$AK$7001,0,'Per Line'!$AL$2:$AL$7001,0))</f>
        <v/>
      </c>
      <c r="S454" s="8">
        <f>IF($AA454="","",R454*Q454)</f>
        <v/>
      </c>
      <c r="T454">
        <f>IF($AA454="","",Settings!$C$6)</f>
        <v/>
      </c>
      <c r="U454" s="8">
        <f>IF($AA454="","",SUMIFS('Per Line'!$T$2:$T$7001,'Per Line'!$C$2:$C$7001,$A454,'Per Line'!$AK$2:$AK$7001,1,'Per Line'!$AL$2:$AL$7001,0))</f>
        <v/>
      </c>
      <c r="V454" s="8">
        <f>IF($AA454="","",U454*T454)</f>
        <v/>
      </c>
      <c r="W454" s="8">
        <f>IF($AA454="","",V454+S454)</f>
        <v/>
      </c>
      <c r="X454" s="8">
        <f>IF($AA454="","",Y454-W454)</f>
        <v/>
      </c>
      <c r="Y454" s="8">
        <f>IF($AA454="","",R454+U454+P454)</f>
        <v/>
      </c>
      <c r="Z454" s="8">
        <f>IF($AA454="","",Y454-W454-N454)</f>
        <v/>
      </c>
      <c r="AA454" s="16">
        <f>IF(ROWS($AA$2:$AA454)&lt;=MAX('Per Line'!$AJ$2:$AJ$7001),MATCH(ROWS($AA$2:$AA454),'Per Line'!$AJ$2:$AJ$7001,0),"")</f>
        <v/>
      </c>
      <c r="AB454">
        <f>IF($AA454="","",C454&amp;"|"&amp;COUNTIF($C$2:$C454,C454))</f>
        <v/>
      </c>
    </row>
    <row r="455">
      <c r="A455">
        <f>IF($AA455="","",INDEX('Per Line'!$C$2:$C$7001,$AA455)&amp;"")</f>
        <v/>
      </c>
      <c r="B455" s="15" t="n"/>
      <c r="C455">
        <f>IF($AA455="","",IF(COUNTIF($I$2:$I$1301,I455)&lt;=Settings!$C$8,I455,I455&amp;" P"&amp;ROUNDUP(COUNTIF($I$2:$I455,I455)/Settings!$C$8,0)))</f>
        <v/>
      </c>
      <c r="D455">
        <f>IF($AA455="","",INDEX('Per Line'!$A$2:$A$7001,$AA455)&amp;"")</f>
        <v/>
      </c>
      <c r="E455">
        <f>IF($AA455="","",INDEX('Per Line'!$B$2:$B$7001,$AA455)&amp;"")</f>
        <v/>
      </c>
      <c r="F455">
        <f>IF($AA455="","",INDEX('Per Line'!$D$2:$D$7001,$AA455)&amp;"")</f>
        <v/>
      </c>
      <c r="G455" s="14">
        <f>IF($AA455="","",INDEX('Per Line'!$E$2:$E$7001,$AA455))</f>
        <v/>
      </c>
      <c r="H455">
        <f>IF($AA455="","",INDEX('Per Line'!$F$2:$F$7001,$AA455)&amp;"")</f>
        <v/>
      </c>
      <c r="I455">
        <f>IF($AA455="","",INDEX('Per Line'!$I$2:$I$7001,$AA455)&amp;"")</f>
        <v/>
      </c>
      <c r="J455">
        <f>IF($AA455="","",INDEX('Per Line'!$H$2:$H$7001,$AA455)&amp;"")</f>
        <v/>
      </c>
      <c r="K455">
        <f>IF($AA455="","",INDEX('Per Line'!$J$2:$J$7001,$AA455)&amp;"")</f>
        <v/>
      </c>
      <c r="L455">
        <f>IF($AA455="","",INDEX('Per Line'!$K$2:$K$7001,$AA455)&amp;"")</f>
        <v/>
      </c>
      <c r="M455">
        <f>IF($AA455="","",INDEX('Per Line'!$L$2:$L$7001,$AA455))</f>
        <v/>
      </c>
      <c r="N455" s="8">
        <f>IF($AA455="","",M455*Y455/100)</f>
        <v/>
      </c>
      <c r="O455">
        <f>IF($AA455="","",INDEX('Per Line'!$U$2:$U$7001,$AA455)&amp;"")</f>
        <v/>
      </c>
      <c r="P455" s="8">
        <f>IF($AA455="","",SUMIFS('Per Line'!$T$2:$T$7001,'Per Line'!$C$2:$C$7001,$A455,'Per Line'!$AL$2:$AL$7001,1))</f>
        <v/>
      </c>
      <c r="Q455">
        <f>IF($AA455="","",Settings!$C$7)</f>
        <v/>
      </c>
      <c r="R455" s="8">
        <f>IF($AA455="","",SUMIFS('Per Line'!$T$2:$T$7001,'Per Line'!$C$2:$C$7001,$A455,'Per Line'!$AK$2:$AK$7001,0,'Per Line'!$AL$2:$AL$7001,0))</f>
        <v/>
      </c>
      <c r="S455" s="8">
        <f>IF($AA455="","",R455*Q455)</f>
        <v/>
      </c>
      <c r="T455">
        <f>IF($AA455="","",Settings!$C$6)</f>
        <v/>
      </c>
      <c r="U455" s="8">
        <f>IF($AA455="","",SUMIFS('Per Line'!$T$2:$T$7001,'Per Line'!$C$2:$C$7001,$A455,'Per Line'!$AK$2:$AK$7001,1,'Per Line'!$AL$2:$AL$7001,0))</f>
        <v/>
      </c>
      <c r="V455" s="8">
        <f>IF($AA455="","",U455*T455)</f>
        <v/>
      </c>
      <c r="W455" s="8">
        <f>IF($AA455="","",V455+S455)</f>
        <v/>
      </c>
      <c r="X455" s="8">
        <f>IF($AA455="","",Y455-W455)</f>
        <v/>
      </c>
      <c r="Y455" s="8">
        <f>IF($AA455="","",R455+U455+P455)</f>
        <v/>
      </c>
      <c r="Z455" s="8">
        <f>IF($AA455="","",Y455-W455-N455)</f>
        <v/>
      </c>
      <c r="AA455" s="16">
        <f>IF(ROWS($AA$2:$AA455)&lt;=MAX('Per Line'!$AJ$2:$AJ$7001),MATCH(ROWS($AA$2:$AA455),'Per Line'!$AJ$2:$AJ$7001,0),"")</f>
        <v/>
      </c>
      <c r="AB455">
        <f>IF($AA455="","",C455&amp;"|"&amp;COUNTIF($C$2:$C455,C455))</f>
        <v/>
      </c>
    </row>
    <row r="456">
      <c r="A456">
        <f>IF($AA456="","",INDEX('Per Line'!$C$2:$C$7001,$AA456)&amp;"")</f>
        <v/>
      </c>
      <c r="B456" s="15" t="n"/>
      <c r="C456">
        <f>IF($AA456="","",IF(COUNTIF($I$2:$I$1301,I456)&lt;=Settings!$C$8,I456,I456&amp;" P"&amp;ROUNDUP(COUNTIF($I$2:$I456,I456)/Settings!$C$8,0)))</f>
        <v/>
      </c>
      <c r="D456">
        <f>IF($AA456="","",INDEX('Per Line'!$A$2:$A$7001,$AA456)&amp;"")</f>
        <v/>
      </c>
      <c r="E456">
        <f>IF($AA456="","",INDEX('Per Line'!$B$2:$B$7001,$AA456)&amp;"")</f>
        <v/>
      </c>
      <c r="F456">
        <f>IF($AA456="","",INDEX('Per Line'!$D$2:$D$7001,$AA456)&amp;"")</f>
        <v/>
      </c>
      <c r="G456" s="14">
        <f>IF($AA456="","",INDEX('Per Line'!$E$2:$E$7001,$AA456))</f>
        <v/>
      </c>
      <c r="H456">
        <f>IF($AA456="","",INDEX('Per Line'!$F$2:$F$7001,$AA456)&amp;"")</f>
        <v/>
      </c>
      <c r="I456">
        <f>IF($AA456="","",INDEX('Per Line'!$I$2:$I$7001,$AA456)&amp;"")</f>
        <v/>
      </c>
      <c r="J456">
        <f>IF($AA456="","",INDEX('Per Line'!$H$2:$H$7001,$AA456)&amp;"")</f>
        <v/>
      </c>
      <c r="K456">
        <f>IF($AA456="","",INDEX('Per Line'!$J$2:$J$7001,$AA456)&amp;"")</f>
        <v/>
      </c>
      <c r="L456">
        <f>IF($AA456="","",INDEX('Per Line'!$K$2:$K$7001,$AA456)&amp;"")</f>
        <v/>
      </c>
      <c r="M456">
        <f>IF($AA456="","",INDEX('Per Line'!$L$2:$L$7001,$AA456))</f>
        <v/>
      </c>
      <c r="N456" s="8">
        <f>IF($AA456="","",M456*Y456/100)</f>
        <v/>
      </c>
      <c r="O456">
        <f>IF($AA456="","",INDEX('Per Line'!$U$2:$U$7001,$AA456)&amp;"")</f>
        <v/>
      </c>
      <c r="P456" s="8">
        <f>IF($AA456="","",SUMIFS('Per Line'!$T$2:$T$7001,'Per Line'!$C$2:$C$7001,$A456,'Per Line'!$AL$2:$AL$7001,1))</f>
        <v/>
      </c>
      <c r="Q456">
        <f>IF($AA456="","",Settings!$C$7)</f>
        <v/>
      </c>
      <c r="R456" s="8">
        <f>IF($AA456="","",SUMIFS('Per Line'!$T$2:$T$7001,'Per Line'!$C$2:$C$7001,$A456,'Per Line'!$AK$2:$AK$7001,0,'Per Line'!$AL$2:$AL$7001,0))</f>
        <v/>
      </c>
      <c r="S456" s="8">
        <f>IF($AA456="","",R456*Q456)</f>
        <v/>
      </c>
      <c r="T456">
        <f>IF($AA456="","",Settings!$C$6)</f>
        <v/>
      </c>
      <c r="U456" s="8">
        <f>IF($AA456="","",SUMIFS('Per Line'!$T$2:$T$7001,'Per Line'!$C$2:$C$7001,$A456,'Per Line'!$AK$2:$AK$7001,1,'Per Line'!$AL$2:$AL$7001,0))</f>
        <v/>
      </c>
      <c r="V456" s="8">
        <f>IF($AA456="","",U456*T456)</f>
        <v/>
      </c>
      <c r="W456" s="8">
        <f>IF($AA456="","",V456+S456)</f>
        <v/>
      </c>
      <c r="X456" s="8">
        <f>IF($AA456="","",Y456-W456)</f>
        <v/>
      </c>
      <c r="Y456" s="8">
        <f>IF($AA456="","",R456+U456+P456)</f>
        <v/>
      </c>
      <c r="Z456" s="8">
        <f>IF($AA456="","",Y456-W456-N456)</f>
        <v/>
      </c>
      <c r="AA456" s="16">
        <f>IF(ROWS($AA$2:$AA456)&lt;=MAX('Per Line'!$AJ$2:$AJ$7001),MATCH(ROWS($AA$2:$AA456),'Per Line'!$AJ$2:$AJ$7001,0),"")</f>
        <v/>
      </c>
      <c r="AB456">
        <f>IF($AA456="","",C456&amp;"|"&amp;COUNTIF($C$2:$C456,C456))</f>
        <v/>
      </c>
    </row>
    <row r="457">
      <c r="A457">
        <f>IF($AA457="","",INDEX('Per Line'!$C$2:$C$7001,$AA457)&amp;"")</f>
        <v/>
      </c>
      <c r="B457" s="15" t="n"/>
      <c r="C457">
        <f>IF($AA457="","",IF(COUNTIF($I$2:$I$1301,I457)&lt;=Settings!$C$8,I457,I457&amp;" P"&amp;ROUNDUP(COUNTIF($I$2:$I457,I457)/Settings!$C$8,0)))</f>
        <v/>
      </c>
      <c r="D457">
        <f>IF($AA457="","",INDEX('Per Line'!$A$2:$A$7001,$AA457)&amp;"")</f>
        <v/>
      </c>
      <c r="E457">
        <f>IF($AA457="","",INDEX('Per Line'!$B$2:$B$7001,$AA457)&amp;"")</f>
        <v/>
      </c>
      <c r="F457">
        <f>IF($AA457="","",INDEX('Per Line'!$D$2:$D$7001,$AA457)&amp;"")</f>
        <v/>
      </c>
      <c r="G457" s="14">
        <f>IF($AA457="","",INDEX('Per Line'!$E$2:$E$7001,$AA457))</f>
        <v/>
      </c>
      <c r="H457">
        <f>IF($AA457="","",INDEX('Per Line'!$F$2:$F$7001,$AA457)&amp;"")</f>
        <v/>
      </c>
      <c r="I457">
        <f>IF($AA457="","",INDEX('Per Line'!$I$2:$I$7001,$AA457)&amp;"")</f>
        <v/>
      </c>
      <c r="J457">
        <f>IF($AA457="","",INDEX('Per Line'!$H$2:$H$7001,$AA457)&amp;"")</f>
        <v/>
      </c>
      <c r="K457">
        <f>IF($AA457="","",INDEX('Per Line'!$J$2:$J$7001,$AA457)&amp;"")</f>
        <v/>
      </c>
      <c r="L457">
        <f>IF($AA457="","",INDEX('Per Line'!$K$2:$K$7001,$AA457)&amp;"")</f>
        <v/>
      </c>
      <c r="M457">
        <f>IF($AA457="","",INDEX('Per Line'!$L$2:$L$7001,$AA457))</f>
        <v/>
      </c>
      <c r="N457" s="8">
        <f>IF($AA457="","",M457*Y457/100)</f>
        <v/>
      </c>
      <c r="O457">
        <f>IF($AA457="","",INDEX('Per Line'!$U$2:$U$7001,$AA457)&amp;"")</f>
        <v/>
      </c>
      <c r="P457" s="8">
        <f>IF($AA457="","",SUMIFS('Per Line'!$T$2:$T$7001,'Per Line'!$C$2:$C$7001,$A457,'Per Line'!$AL$2:$AL$7001,1))</f>
        <v/>
      </c>
      <c r="Q457">
        <f>IF($AA457="","",Settings!$C$7)</f>
        <v/>
      </c>
      <c r="R457" s="8">
        <f>IF($AA457="","",SUMIFS('Per Line'!$T$2:$T$7001,'Per Line'!$C$2:$C$7001,$A457,'Per Line'!$AK$2:$AK$7001,0,'Per Line'!$AL$2:$AL$7001,0))</f>
        <v/>
      </c>
      <c r="S457" s="8">
        <f>IF($AA457="","",R457*Q457)</f>
        <v/>
      </c>
      <c r="T457">
        <f>IF($AA457="","",Settings!$C$6)</f>
        <v/>
      </c>
      <c r="U457" s="8">
        <f>IF($AA457="","",SUMIFS('Per Line'!$T$2:$T$7001,'Per Line'!$C$2:$C$7001,$A457,'Per Line'!$AK$2:$AK$7001,1,'Per Line'!$AL$2:$AL$7001,0))</f>
        <v/>
      </c>
      <c r="V457" s="8">
        <f>IF($AA457="","",U457*T457)</f>
        <v/>
      </c>
      <c r="W457" s="8">
        <f>IF($AA457="","",V457+S457)</f>
        <v/>
      </c>
      <c r="X457" s="8">
        <f>IF($AA457="","",Y457-W457)</f>
        <v/>
      </c>
      <c r="Y457" s="8">
        <f>IF($AA457="","",R457+U457+P457)</f>
        <v/>
      </c>
      <c r="Z457" s="8">
        <f>IF($AA457="","",Y457-W457-N457)</f>
        <v/>
      </c>
      <c r="AA457" s="16">
        <f>IF(ROWS($AA$2:$AA457)&lt;=MAX('Per Line'!$AJ$2:$AJ$7001),MATCH(ROWS($AA$2:$AA457),'Per Line'!$AJ$2:$AJ$7001,0),"")</f>
        <v/>
      </c>
      <c r="AB457">
        <f>IF($AA457="","",C457&amp;"|"&amp;COUNTIF($C$2:$C457,C457))</f>
        <v/>
      </c>
    </row>
    <row r="458">
      <c r="A458">
        <f>IF($AA458="","",INDEX('Per Line'!$C$2:$C$7001,$AA458)&amp;"")</f>
        <v/>
      </c>
      <c r="B458" s="15" t="n"/>
      <c r="C458">
        <f>IF($AA458="","",IF(COUNTIF($I$2:$I$1301,I458)&lt;=Settings!$C$8,I458,I458&amp;" P"&amp;ROUNDUP(COUNTIF($I$2:$I458,I458)/Settings!$C$8,0)))</f>
        <v/>
      </c>
      <c r="D458">
        <f>IF($AA458="","",INDEX('Per Line'!$A$2:$A$7001,$AA458)&amp;"")</f>
        <v/>
      </c>
      <c r="E458">
        <f>IF($AA458="","",INDEX('Per Line'!$B$2:$B$7001,$AA458)&amp;"")</f>
        <v/>
      </c>
      <c r="F458">
        <f>IF($AA458="","",INDEX('Per Line'!$D$2:$D$7001,$AA458)&amp;"")</f>
        <v/>
      </c>
      <c r="G458" s="14">
        <f>IF($AA458="","",INDEX('Per Line'!$E$2:$E$7001,$AA458))</f>
        <v/>
      </c>
      <c r="H458">
        <f>IF($AA458="","",INDEX('Per Line'!$F$2:$F$7001,$AA458)&amp;"")</f>
        <v/>
      </c>
      <c r="I458">
        <f>IF($AA458="","",INDEX('Per Line'!$I$2:$I$7001,$AA458)&amp;"")</f>
        <v/>
      </c>
      <c r="J458">
        <f>IF($AA458="","",INDEX('Per Line'!$H$2:$H$7001,$AA458)&amp;"")</f>
        <v/>
      </c>
      <c r="K458">
        <f>IF($AA458="","",INDEX('Per Line'!$J$2:$J$7001,$AA458)&amp;"")</f>
        <v/>
      </c>
      <c r="L458">
        <f>IF($AA458="","",INDEX('Per Line'!$K$2:$K$7001,$AA458)&amp;"")</f>
        <v/>
      </c>
      <c r="M458">
        <f>IF($AA458="","",INDEX('Per Line'!$L$2:$L$7001,$AA458))</f>
        <v/>
      </c>
      <c r="N458" s="8">
        <f>IF($AA458="","",M458*Y458/100)</f>
        <v/>
      </c>
      <c r="O458">
        <f>IF($AA458="","",INDEX('Per Line'!$U$2:$U$7001,$AA458)&amp;"")</f>
        <v/>
      </c>
      <c r="P458" s="8">
        <f>IF($AA458="","",SUMIFS('Per Line'!$T$2:$T$7001,'Per Line'!$C$2:$C$7001,$A458,'Per Line'!$AL$2:$AL$7001,1))</f>
        <v/>
      </c>
      <c r="Q458">
        <f>IF($AA458="","",Settings!$C$7)</f>
        <v/>
      </c>
      <c r="R458" s="8">
        <f>IF($AA458="","",SUMIFS('Per Line'!$T$2:$T$7001,'Per Line'!$C$2:$C$7001,$A458,'Per Line'!$AK$2:$AK$7001,0,'Per Line'!$AL$2:$AL$7001,0))</f>
        <v/>
      </c>
      <c r="S458" s="8">
        <f>IF($AA458="","",R458*Q458)</f>
        <v/>
      </c>
      <c r="T458">
        <f>IF($AA458="","",Settings!$C$6)</f>
        <v/>
      </c>
      <c r="U458" s="8">
        <f>IF($AA458="","",SUMIFS('Per Line'!$T$2:$T$7001,'Per Line'!$C$2:$C$7001,$A458,'Per Line'!$AK$2:$AK$7001,1,'Per Line'!$AL$2:$AL$7001,0))</f>
        <v/>
      </c>
      <c r="V458" s="8">
        <f>IF($AA458="","",U458*T458)</f>
        <v/>
      </c>
      <c r="W458" s="8">
        <f>IF($AA458="","",V458+S458)</f>
        <v/>
      </c>
      <c r="X458" s="8">
        <f>IF($AA458="","",Y458-W458)</f>
        <v/>
      </c>
      <c r="Y458" s="8">
        <f>IF($AA458="","",R458+U458+P458)</f>
        <v/>
      </c>
      <c r="Z458" s="8">
        <f>IF($AA458="","",Y458-W458-N458)</f>
        <v/>
      </c>
      <c r="AA458" s="16">
        <f>IF(ROWS($AA$2:$AA458)&lt;=MAX('Per Line'!$AJ$2:$AJ$7001),MATCH(ROWS($AA$2:$AA458),'Per Line'!$AJ$2:$AJ$7001,0),"")</f>
        <v/>
      </c>
      <c r="AB458">
        <f>IF($AA458="","",C458&amp;"|"&amp;COUNTIF($C$2:$C458,C458))</f>
        <v/>
      </c>
    </row>
    <row r="459">
      <c r="A459">
        <f>IF($AA459="","",INDEX('Per Line'!$C$2:$C$7001,$AA459)&amp;"")</f>
        <v/>
      </c>
      <c r="B459" s="15" t="n"/>
      <c r="C459">
        <f>IF($AA459="","",IF(COUNTIF($I$2:$I$1301,I459)&lt;=Settings!$C$8,I459,I459&amp;" P"&amp;ROUNDUP(COUNTIF($I$2:$I459,I459)/Settings!$C$8,0)))</f>
        <v/>
      </c>
      <c r="D459">
        <f>IF($AA459="","",INDEX('Per Line'!$A$2:$A$7001,$AA459)&amp;"")</f>
        <v/>
      </c>
      <c r="E459">
        <f>IF($AA459="","",INDEX('Per Line'!$B$2:$B$7001,$AA459)&amp;"")</f>
        <v/>
      </c>
      <c r="F459">
        <f>IF($AA459="","",INDEX('Per Line'!$D$2:$D$7001,$AA459)&amp;"")</f>
        <v/>
      </c>
      <c r="G459" s="14">
        <f>IF($AA459="","",INDEX('Per Line'!$E$2:$E$7001,$AA459))</f>
        <v/>
      </c>
      <c r="H459">
        <f>IF($AA459="","",INDEX('Per Line'!$F$2:$F$7001,$AA459)&amp;"")</f>
        <v/>
      </c>
      <c r="I459">
        <f>IF($AA459="","",INDEX('Per Line'!$I$2:$I$7001,$AA459)&amp;"")</f>
        <v/>
      </c>
      <c r="J459">
        <f>IF($AA459="","",INDEX('Per Line'!$H$2:$H$7001,$AA459)&amp;"")</f>
        <v/>
      </c>
      <c r="K459">
        <f>IF($AA459="","",INDEX('Per Line'!$J$2:$J$7001,$AA459)&amp;"")</f>
        <v/>
      </c>
      <c r="L459">
        <f>IF($AA459="","",INDEX('Per Line'!$K$2:$K$7001,$AA459)&amp;"")</f>
        <v/>
      </c>
      <c r="M459">
        <f>IF($AA459="","",INDEX('Per Line'!$L$2:$L$7001,$AA459))</f>
        <v/>
      </c>
      <c r="N459" s="8">
        <f>IF($AA459="","",M459*Y459/100)</f>
        <v/>
      </c>
      <c r="O459">
        <f>IF($AA459="","",INDEX('Per Line'!$U$2:$U$7001,$AA459)&amp;"")</f>
        <v/>
      </c>
      <c r="P459" s="8">
        <f>IF($AA459="","",SUMIFS('Per Line'!$T$2:$T$7001,'Per Line'!$C$2:$C$7001,$A459,'Per Line'!$AL$2:$AL$7001,1))</f>
        <v/>
      </c>
      <c r="Q459">
        <f>IF($AA459="","",Settings!$C$7)</f>
        <v/>
      </c>
      <c r="R459" s="8">
        <f>IF($AA459="","",SUMIFS('Per Line'!$T$2:$T$7001,'Per Line'!$C$2:$C$7001,$A459,'Per Line'!$AK$2:$AK$7001,0,'Per Line'!$AL$2:$AL$7001,0))</f>
        <v/>
      </c>
      <c r="S459" s="8">
        <f>IF($AA459="","",R459*Q459)</f>
        <v/>
      </c>
      <c r="T459">
        <f>IF($AA459="","",Settings!$C$6)</f>
        <v/>
      </c>
      <c r="U459" s="8">
        <f>IF($AA459="","",SUMIFS('Per Line'!$T$2:$T$7001,'Per Line'!$C$2:$C$7001,$A459,'Per Line'!$AK$2:$AK$7001,1,'Per Line'!$AL$2:$AL$7001,0))</f>
        <v/>
      </c>
      <c r="V459" s="8">
        <f>IF($AA459="","",U459*T459)</f>
        <v/>
      </c>
      <c r="W459" s="8">
        <f>IF($AA459="","",V459+S459)</f>
        <v/>
      </c>
      <c r="X459" s="8">
        <f>IF($AA459="","",Y459-W459)</f>
        <v/>
      </c>
      <c r="Y459" s="8">
        <f>IF($AA459="","",R459+U459+P459)</f>
        <v/>
      </c>
      <c r="Z459" s="8">
        <f>IF($AA459="","",Y459-W459-N459)</f>
        <v/>
      </c>
      <c r="AA459" s="16">
        <f>IF(ROWS($AA$2:$AA459)&lt;=MAX('Per Line'!$AJ$2:$AJ$7001),MATCH(ROWS($AA$2:$AA459),'Per Line'!$AJ$2:$AJ$7001,0),"")</f>
        <v/>
      </c>
      <c r="AB459">
        <f>IF($AA459="","",C459&amp;"|"&amp;COUNTIF($C$2:$C459,C459))</f>
        <v/>
      </c>
    </row>
    <row r="460">
      <c r="A460">
        <f>IF($AA460="","",INDEX('Per Line'!$C$2:$C$7001,$AA460)&amp;"")</f>
        <v/>
      </c>
      <c r="B460" s="15" t="n"/>
      <c r="C460">
        <f>IF($AA460="","",IF(COUNTIF($I$2:$I$1301,I460)&lt;=Settings!$C$8,I460,I460&amp;" P"&amp;ROUNDUP(COUNTIF($I$2:$I460,I460)/Settings!$C$8,0)))</f>
        <v/>
      </c>
      <c r="D460">
        <f>IF($AA460="","",INDEX('Per Line'!$A$2:$A$7001,$AA460)&amp;"")</f>
        <v/>
      </c>
      <c r="E460">
        <f>IF($AA460="","",INDEX('Per Line'!$B$2:$B$7001,$AA460)&amp;"")</f>
        <v/>
      </c>
      <c r="F460">
        <f>IF($AA460="","",INDEX('Per Line'!$D$2:$D$7001,$AA460)&amp;"")</f>
        <v/>
      </c>
      <c r="G460" s="14">
        <f>IF($AA460="","",INDEX('Per Line'!$E$2:$E$7001,$AA460))</f>
        <v/>
      </c>
      <c r="H460">
        <f>IF($AA460="","",INDEX('Per Line'!$F$2:$F$7001,$AA460)&amp;"")</f>
        <v/>
      </c>
      <c r="I460">
        <f>IF($AA460="","",INDEX('Per Line'!$I$2:$I$7001,$AA460)&amp;"")</f>
        <v/>
      </c>
      <c r="J460">
        <f>IF($AA460="","",INDEX('Per Line'!$H$2:$H$7001,$AA460)&amp;"")</f>
        <v/>
      </c>
      <c r="K460">
        <f>IF($AA460="","",INDEX('Per Line'!$J$2:$J$7001,$AA460)&amp;"")</f>
        <v/>
      </c>
      <c r="L460">
        <f>IF($AA460="","",INDEX('Per Line'!$K$2:$K$7001,$AA460)&amp;"")</f>
        <v/>
      </c>
      <c r="M460">
        <f>IF($AA460="","",INDEX('Per Line'!$L$2:$L$7001,$AA460))</f>
        <v/>
      </c>
      <c r="N460" s="8">
        <f>IF($AA460="","",M460*Y460/100)</f>
        <v/>
      </c>
      <c r="O460">
        <f>IF($AA460="","",INDEX('Per Line'!$U$2:$U$7001,$AA460)&amp;"")</f>
        <v/>
      </c>
      <c r="P460" s="8">
        <f>IF($AA460="","",SUMIFS('Per Line'!$T$2:$T$7001,'Per Line'!$C$2:$C$7001,$A460,'Per Line'!$AL$2:$AL$7001,1))</f>
        <v/>
      </c>
      <c r="Q460">
        <f>IF($AA460="","",Settings!$C$7)</f>
        <v/>
      </c>
      <c r="R460" s="8">
        <f>IF($AA460="","",SUMIFS('Per Line'!$T$2:$T$7001,'Per Line'!$C$2:$C$7001,$A460,'Per Line'!$AK$2:$AK$7001,0,'Per Line'!$AL$2:$AL$7001,0))</f>
        <v/>
      </c>
      <c r="S460" s="8">
        <f>IF($AA460="","",R460*Q460)</f>
        <v/>
      </c>
      <c r="T460">
        <f>IF($AA460="","",Settings!$C$6)</f>
        <v/>
      </c>
      <c r="U460" s="8">
        <f>IF($AA460="","",SUMIFS('Per Line'!$T$2:$T$7001,'Per Line'!$C$2:$C$7001,$A460,'Per Line'!$AK$2:$AK$7001,1,'Per Line'!$AL$2:$AL$7001,0))</f>
        <v/>
      </c>
      <c r="V460" s="8">
        <f>IF($AA460="","",U460*T460)</f>
        <v/>
      </c>
      <c r="W460" s="8">
        <f>IF($AA460="","",V460+S460)</f>
        <v/>
      </c>
      <c r="X460" s="8">
        <f>IF($AA460="","",Y460-W460)</f>
        <v/>
      </c>
      <c r="Y460" s="8">
        <f>IF($AA460="","",R460+U460+P460)</f>
        <v/>
      </c>
      <c r="Z460" s="8">
        <f>IF($AA460="","",Y460-W460-N460)</f>
        <v/>
      </c>
      <c r="AA460" s="16">
        <f>IF(ROWS($AA$2:$AA460)&lt;=MAX('Per Line'!$AJ$2:$AJ$7001),MATCH(ROWS($AA$2:$AA460),'Per Line'!$AJ$2:$AJ$7001,0),"")</f>
        <v/>
      </c>
      <c r="AB460">
        <f>IF($AA460="","",C460&amp;"|"&amp;COUNTIF($C$2:$C460,C460))</f>
        <v/>
      </c>
    </row>
    <row r="461">
      <c r="A461">
        <f>IF($AA461="","",INDEX('Per Line'!$C$2:$C$7001,$AA461)&amp;"")</f>
        <v/>
      </c>
      <c r="B461" s="15" t="n"/>
      <c r="C461">
        <f>IF($AA461="","",IF(COUNTIF($I$2:$I$1301,I461)&lt;=Settings!$C$8,I461,I461&amp;" P"&amp;ROUNDUP(COUNTIF($I$2:$I461,I461)/Settings!$C$8,0)))</f>
        <v/>
      </c>
      <c r="D461">
        <f>IF($AA461="","",INDEX('Per Line'!$A$2:$A$7001,$AA461)&amp;"")</f>
        <v/>
      </c>
      <c r="E461">
        <f>IF($AA461="","",INDEX('Per Line'!$B$2:$B$7001,$AA461)&amp;"")</f>
        <v/>
      </c>
      <c r="F461">
        <f>IF($AA461="","",INDEX('Per Line'!$D$2:$D$7001,$AA461)&amp;"")</f>
        <v/>
      </c>
      <c r="G461" s="14">
        <f>IF($AA461="","",INDEX('Per Line'!$E$2:$E$7001,$AA461))</f>
        <v/>
      </c>
      <c r="H461">
        <f>IF($AA461="","",INDEX('Per Line'!$F$2:$F$7001,$AA461)&amp;"")</f>
        <v/>
      </c>
      <c r="I461">
        <f>IF($AA461="","",INDEX('Per Line'!$I$2:$I$7001,$AA461)&amp;"")</f>
        <v/>
      </c>
      <c r="J461">
        <f>IF($AA461="","",INDEX('Per Line'!$H$2:$H$7001,$AA461)&amp;"")</f>
        <v/>
      </c>
      <c r="K461">
        <f>IF($AA461="","",INDEX('Per Line'!$J$2:$J$7001,$AA461)&amp;"")</f>
        <v/>
      </c>
      <c r="L461">
        <f>IF($AA461="","",INDEX('Per Line'!$K$2:$K$7001,$AA461)&amp;"")</f>
        <v/>
      </c>
      <c r="M461">
        <f>IF($AA461="","",INDEX('Per Line'!$L$2:$L$7001,$AA461))</f>
        <v/>
      </c>
      <c r="N461" s="8">
        <f>IF($AA461="","",M461*Y461/100)</f>
        <v/>
      </c>
      <c r="O461">
        <f>IF($AA461="","",INDEX('Per Line'!$U$2:$U$7001,$AA461)&amp;"")</f>
        <v/>
      </c>
      <c r="P461" s="8">
        <f>IF($AA461="","",SUMIFS('Per Line'!$T$2:$T$7001,'Per Line'!$C$2:$C$7001,$A461,'Per Line'!$AL$2:$AL$7001,1))</f>
        <v/>
      </c>
      <c r="Q461">
        <f>IF($AA461="","",Settings!$C$7)</f>
        <v/>
      </c>
      <c r="R461" s="8">
        <f>IF($AA461="","",SUMIFS('Per Line'!$T$2:$T$7001,'Per Line'!$C$2:$C$7001,$A461,'Per Line'!$AK$2:$AK$7001,0,'Per Line'!$AL$2:$AL$7001,0))</f>
        <v/>
      </c>
      <c r="S461" s="8">
        <f>IF($AA461="","",R461*Q461)</f>
        <v/>
      </c>
      <c r="T461">
        <f>IF($AA461="","",Settings!$C$6)</f>
        <v/>
      </c>
      <c r="U461" s="8">
        <f>IF($AA461="","",SUMIFS('Per Line'!$T$2:$T$7001,'Per Line'!$C$2:$C$7001,$A461,'Per Line'!$AK$2:$AK$7001,1,'Per Line'!$AL$2:$AL$7001,0))</f>
        <v/>
      </c>
      <c r="V461" s="8">
        <f>IF($AA461="","",U461*T461)</f>
        <v/>
      </c>
      <c r="W461" s="8">
        <f>IF($AA461="","",V461+S461)</f>
        <v/>
      </c>
      <c r="X461" s="8">
        <f>IF($AA461="","",Y461-W461)</f>
        <v/>
      </c>
      <c r="Y461" s="8">
        <f>IF($AA461="","",R461+U461+P461)</f>
        <v/>
      </c>
      <c r="Z461" s="8">
        <f>IF($AA461="","",Y461-W461-N461)</f>
        <v/>
      </c>
      <c r="AA461" s="16">
        <f>IF(ROWS($AA$2:$AA461)&lt;=MAX('Per Line'!$AJ$2:$AJ$7001),MATCH(ROWS($AA$2:$AA461),'Per Line'!$AJ$2:$AJ$7001,0),"")</f>
        <v/>
      </c>
      <c r="AB461">
        <f>IF($AA461="","",C461&amp;"|"&amp;COUNTIF($C$2:$C461,C461))</f>
        <v/>
      </c>
    </row>
    <row r="462">
      <c r="A462">
        <f>IF($AA462="","",INDEX('Per Line'!$C$2:$C$7001,$AA462)&amp;"")</f>
        <v/>
      </c>
      <c r="B462" s="15" t="n"/>
      <c r="C462">
        <f>IF($AA462="","",IF(COUNTIF($I$2:$I$1301,I462)&lt;=Settings!$C$8,I462,I462&amp;" P"&amp;ROUNDUP(COUNTIF($I$2:$I462,I462)/Settings!$C$8,0)))</f>
        <v/>
      </c>
      <c r="D462">
        <f>IF($AA462="","",INDEX('Per Line'!$A$2:$A$7001,$AA462)&amp;"")</f>
        <v/>
      </c>
      <c r="E462">
        <f>IF($AA462="","",INDEX('Per Line'!$B$2:$B$7001,$AA462)&amp;"")</f>
        <v/>
      </c>
      <c r="F462">
        <f>IF($AA462="","",INDEX('Per Line'!$D$2:$D$7001,$AA462)&amp;"")</f>
        <v/>
      </c>
      <c r="G462" s="14">
        <f>IF($AA462="","",INDEX('Per Line'!$E$2:$E$7001,$AA462))</f>
        <v/>
      </c>
      <c r="H462">
        <f>IF($AA462="","",INDEX('Per Line'!$F$2:$F$7001,$AA462)&amp;"")</f>
        <v/>
      </c>
      <c r="I462">
        <f>IF($AA462="","",INDEX('Per Line'!$I$2:$I$7001,$AA462)&amp;"")</f>
        <v/>
      </c>
      <c r="J462">
        <f>IF($AA462="","",INDEX('Per Line'!$H$2:$H$7001,$AA462)&amp;"")</f>
        <v/>
      </c>
      <c r="K462">
        <f>IF($AA462="","",INDEX('Per Line'!$J$2:$J$7001,$AA462)&amp;"")</f>
        <v/>
      </c>
      <c r="L462">
        <f>IF($AA462="","",INDEX('Per Line'!$K$2:$K$7001,$AA462)&amp;"")</f>
        <v/>
      </c>
      <c r="M462">
        <f>IF($AA462="","",INDEX('Per Line'!$L$2:$L$7001,$AA462))</f>
        <v/>
      </c>
      <c r="N462" s="8">
        <f>IF($AA462="","",M462*Y462/100)</f>
        <v/>
      </c>
      <c r="O462">
        <f>IF($AA462="","",INDEX('Per Line'!$U$2:$U$7001,$AA462)&amp;"")</f>
        <v/>
      </c>
      <c r="P462" s="8">
        <f>IF($AA462="","",SUMIFS('Per Line'!$T$2:$T$7001,'Per Line'!$C$2:$C$7001,$A462,'Per Line'!$AL$2:$AL$7001,1))</f>
        <v/>
      </c>
      <c r="Q462">
        <f>IF($AA462="","",Settings!$C$7)</f>
        <v/>
      </c>
      <c r="R462" s="8">
        <f>IF($AA462="","",SUMIFS('Per Line'!$T$2:$T$7001,'Per Line'!$C$2:$C$7001,$A462,'Per Line'!$AK$2:$AK$7001,0,'Per Line'!$AL$2:$AL$7001,0))</f>
        <v/>
      </c>
      <c r="S462" s="8">
        <f>IF($AA462="","",R462*Q462)</f>
        <v/>
      </c>
      <c r="T462">
        <f>IF($AA462="","",Settings!$C$6)</f>
        <v/>
      </c>
      <c r="U462" s="8">
        <f>IF($AA462="","",SUMIFS('Per Line'!$T$2:$T$7001,'Per Line'!$C$2:$C$7001,$A462,'Per Line'!$AK$2:$AK$7001,1,'Per Line'!$AL$2:$AL$7001,0))</f>
        <v/>
      </c>
      <c r="V462" s="8">
        <f>IF($AA462="","",U462*T462)</f>
        <v/>
      </c>
      <c r="W462" s="8">
        <f>IF($AA462="","",V462+S462)</f>
        <v/>
      </c>
      <c r="X462" s="8">
        <f>IF($AA462="","",Y462-W462)</f>
        <v/>
      </c>
      <c r="Y462" s="8">
        <f>IF($AA462="","",R462+U462+P462)</f>
        <v/>
      </c>
      <c r="Z462" s="8">
        <f>IF($AA462="","",Y462-W462-N462)</f>
        <v/>
      </c>
      <c r="AA462" s="16">
        <f>IF(ROWS($AA$2:$AA462)&lt;=MAX('Per Line'!$AJ$2:$AJ$7001),MATCH(ROWS($AA$2:$AA462),'Per Line'!$AJ$2:$AJ$7001,0),"")</f>
        <v/>
      </c>
      <c r="AB462">
        <f>IF($AA462="","",C462&amp;"|"&amp;COUNTIF($C$2:$C462,C462))</f>
        <v/>
      </c>
    </row>
    <row r="463">
      <c r="A463">
        <f>IF($AA463="","",INDEX('Per Line'!$C$2:$C$7001,$AA463)&amp;"")</f>
        <v/>
      </c>
      <c r="B463" s="15" t="n"/>
      <c r="C463">
        <f>IF($AA463="","",IF(COUNTIF($I$2:$I$1301,I463)&lt;=Settings!$C$8,I463,I463&amp;" P"&amp;ROUNDUP(COUNTIF($I$2:$I463,I463)/Settings!$C$8,0)))</f>
        <v/>
      </c>
      <c r="D463">
        <f>IF($AA463="","",INDEX('Per Line'!$A$2:$A$7001,$AA463)&amp;"")</f>
        <v/>
      </c>
      <c r="E463">
        <f>IF($AA463="","",INDEX('Per Line'!$B$2:$B$7001,$AA463)&amp;"")</f>
        <v/>
      </c>
      <c r="F463">
        <f>IF($AA463="","",INDEX('Per Line'!$D$2:$D$7001,$AA463)&amp;"")</f>
        <v/>
      </c>
      <c r="G463" s="14">
        <f>IF($AA463="","",INDEX('Per Line'!$E$2:$E$7001,$AA463))</f>
        <v/>
      </c>
      <c r="H463">
        <f>IF($AA463="","",INDEX('Per Line'!$F$2:$F$7001,$AA463)&amp;"")</f>
        <v/>
      </c>
      <c r="I463">
        <f>IF($AA463="","",INDEX('Per Line'!$I$2:$I$7001,$AA463)&amp;"")</f>
        <v/>
      </c>
      <c r="J463">
        <f>IF($AA463="","",INDEX('Per Line'!$H$2:$H$7001,$AA463)&amp;"")</f>
        <v/>
      </c>
      <c r="K463">
        <f>IF($AA463="","",INDEX('Per Line'!$J$2:$J$7001,$AA463)&amp;"")</f>
        <v/>
      </c>
      <c r="L463">
        <f>IF($AA463="","",INDEX('Per Line'!$K$2:$K$7001,$AA463)&amp;"")</f>
        <v/>
      </c>
      <c r="M463">
        <f>IF($AA463="","",INDEX('Per Line'!$L$2:$L$7001,$AA463))</f>
        <v/>
      </c>
      <c r="N463" s="8">
        <f>IF($AA463="","",M463*Y463/100)</f>
        <v/>
      </c>
      <c r="O463">
        <f>IF($AA463="","",INDEX('Per Line'!$U$2:$U$7001,$AA463)&amp;"")</f>
        <v/>
      </c>
      <c r="P463" s="8">
        <f>IF($AA463="","",SUMIFS('Per Line'!$T$2:$T$7001,'Per Line'!$C$2:$C$7001,$A463,'Per Line'!$AL$2:$AL$7001,1))</f>
        <v/>
      </c>
      <c r="Q463">
        <f>IF($AA463="","",Settings!$C$7)</f>
        <v/>
      </c>
      <c r="R463" s="8">
        <f>IF($AA463="","",SUMIFS('Per Line'!$T$2:$T$7001,'Per Line'!$C$2:$C$7001,$A463,'Per Line'!$AK$2:$AK$7001,0,'Per Line'!$AL$2:$AL$7001,0))</f>
        <v/>
      </c>
      <c r="S463" s="8">
        <f>IF($AA463="","",R463*Q463)</f>
        <v/>
      </c>
      <c r="T463">
        <f>IF($AA463="","",Settings!$C$6)</f>
        <v/>
      </c>
      <c r="U463" s="8">
        <f>IF($AA463="","",SUMIFS('Per Line'!$T$2:$T$7001,'Per Line'!$C$2:$C$7001,$A463,'Per Line'!$AK$2:$AK$7001,1,'Per Line'!$AL$2:$AL$7001,0))</f>
        <v/>
      </c>
      <c r="V463" s="8">
        <f>IF($AA463="","",U463*T463)</f>
        <v/>
      </c>
      <c r="W463" s="8">
        <f>IF($AA463="","",V463+S463)</f>
        <v/>
      </c>
      <c r="X463" s="8">
        <f>IF($AA463="","",Y463-W463)</f>
        <v/>
      </c>
      <c r="Y463" s="8">
        <f>IF($AA463="","",R463+U463+P463)</f>
        <v/>
      </c>
      <c r="Z463" s="8">
        <f>IF($AA463="","",Y463-W463-N463)</f>
        <v/>
      </c>
      <c r="AA463" s="16">
        <f>IF(ROWS($AA$2:$AA463)&lt;=MAX('Per Line'!$AJ$2:$AJ$7001),MATCH(ROWS($AA$2:$AA463),'Per Line'!$AJ$2:$AJ$7001,0),"")</f>
        <v/>
      </c>
      <c r="AB463">
        <f>IF($AA463="","",C463&amp;"|"&amp;COUNTIF($C$2:$C463,C463))</f>
        <v/>
      </c>
    </row>
    <row r="464">
      <c r="A464">
        <f>IF($AA464="","",INDEX('Per Line'!$C$2:$C$7001,$AA464)&amp;"")</f>
        <v/>
      </c>
      <c r="B464" s="15" t="n"/>
      <c r="C464">
        <f>IF($AA464="","",IF(COUNTIF($I$2:$I$1301,I464)&lt;=Settings!$C$8,I464,I464&amp;" P"&amp;ROUNDUP(COUNTIF($I$2:$I464,I464)/Settings!$C$8,0)))</f>
        <v/>
      </c>
      <c r="D464">
        <f>IF($AA464="","",INDEX('Per Line'!$A$2:$A$7001,$AA464)&amp;"")</f>
        <v/>
      </c>
      <c r="E464">
        <f>IF($AA464="","",INDEX('Per Line'!$B$2:$B$7001,$AA464)&amp;"")</f>
        <v/>
      </c>
      <c r="F464">
        <f>IF($AA464="","",INDEX('Per Line'!$D$2:$D$7001,$AA464)&amp;"")</f>
        <v/>
      </c>
      <c r="G464" s="14">
        <f>IF($AA464="","",INDEX('Per Line'!$E$2:$E$7001,$AA464))</f>
        <v/>
      </c>
      <c r="H464">
        <f>IF($AA464="","",INDEX('Per Line'!$F$2:$F$7001,$AA464)&amp;"")</f>
        <v/>
      </c>
      <c r="I464">
        <f>IF($AA464="","",INDEX('Per Line'!$I$2:$I$7001,$AA464)&amp;"")</f>
        <v/>
      </c>
      <c r="J464">
        <f>IF($AA464="","",INDEX('Per Line'!$H$2:$H$7001,$AA464)&amp;"")</f>
        <v/>
      </c>
      <c r="K464">
        <f>IF($AA464="","",INDEX('Per Line'!$J$2:$J$7001,$AA464)&amp;"")</f>
        <v/>
      </c>
      <c r="L464">
        <f>IF($AA464="","",INDEX('Per Line'!$K$2:$K$7001,$AA464)&amp;"")</f>
        <v/>
      </c>
      <c r="M464">
        <f>IF($AA464="","",INDEX('Per Line'!$L$2:$L$7001,$AA464))</f>
        <v/>
      </c>
      <c r="N464" s="8">
        <f>IF($AA464="","",M464*Y464/100)</f>
        <v/>
      </c>
      <c r="O464">
        <f>IF($AA464="","",INDEX('Per Line'!$U$2:$U$7001,$AA464)&amp;"")</f>
        <v/>
      </c>
      <c r="P464" s="8">
        <f>IF($AA464="","",SUMIFS('Per Line'!$T$2:$T$7001,'Per Line'!$C$2:$C$7001,$A464,'Per Line'!$AL$2:$AL$7001,1))</f>
        <v/>
      </c>
      <c r="Q464">
        <f>IF($AA464="","",Settings!$C$7)</f>
        <v/>
      </c>
      <c r="R464" s="8">
        <f>IF($AA464="","",SUMIFS('Per Line'!$T$2:$T$7001,'Per Line'!$C$2:$C$7001,$A464,'Per Line'!$AK$2:$AK$7001,0,'Per Line'!$AL$2:$AL$7001,0))</f>
        <v/>
      </c>
      <c r="S464" s="8">
        <f>IF($AA464="","",R464*Q464)</f>
        <v/>
      </c>
      <c r="T464">
        <f>IF($AA464="","",Settings!$C$6)</f>
        <v/>
      </c>
      <c r="U464" s="8">
        <f>IF($AA464="","",SUMIFS('Per Line'!$T$2:$T$7001,'Per Line'!$C$2:$C$7001,$A464,'Per Line'!$AK$2:$AK$7001,1,'Per Line'!$AL$2:$AL$7001,0))</f>
        <v/>
      </c>
      <c r="V464" s="8">
        <f>IF($AA464="","",U464*T464)</f>
        <v/>
      </c>
      <c r="W464" s="8">
        <f>IF($AA464="","",V464+S464)</f>
        <v/>
      </c>
      <c r="X464" s="8">
        <f>IF($AA464="","",Y464-W464)</f>
        <v/>
      </c>
      <c r="Y464" s="8">
        <f>IF($AA464="","",R464+U464+P464)</f>
        <v/>
      </c>
      <c r="Z464" s="8">
        <f>IF($AA464="","",Y464-W464-N464)</f>
        <v/>
      </c>
      <c r="AA464" s="16">
        <f>IF(ROWS($AA$2:$AA464)&lt;=MAX('Per Line'!$AJ$2:$AJ$7001),MATCH(ROWS($AA$2:$AA464),'Per Line'!$AJ$2:$AJ$7001,0),"")</f>
        <v/>
      </c>
      <c r="AB464">
        <f>IF($AA464="","",C464&amp;"|"&amp;COUNTIF($C$2:$C464,C464))</f>
        <v/>
      </c>
    </row>
    <row r="465">
      <c r="A465">
        <f>IF($AA465="","",INDEX('Per Line'!$C$2:$C$7001,$AA465)&amp;"")</f>
        <v/>
      </c>
      <c r="B465" s="15" t="n"/>
      <c r="C465">
        <f>IF($AA465="","",IF(COUNTIF($I$2:$I$1301,I465)&lt;=Settings!$C$8,I465,I465&amp;" P"&amp;ROUNDUP(COUNTIF($I$2:$I465,I465)/Settings!$C$8,0)))</f>
        <v/>
      </c>
      <c r="D465">
        <f>IF($AA465="","",INDEX('Per Line'!$A$2:$A$7001,$AA465)&amp;"")</f>
        <v/>
      </c>
      <c r="E465">
        <f>IF($AA465="","",INDEX('Per Line'!$B$2:$B$7001,$AA465)&amp;"")</f>
        <v/>
      </c>
      <c r="F465">
        <f>IF($AA465="","",INDEX('Per Line'!$D$2:$D$7001,$AA465)&amp;"")</f>
        <v/>
      </c>
      <c r="G465" s="14">
        <f>IF($AA465="","",INDEX('Per Line'!$E$2:$E$7001,$AA465))</f>
        <v/>
      </c>
      <c r="H465">
        <f>IF($AA465="","",INDEX('Per Line'!$F$2:$F$7001,$AA465)&amp;"")</f>
        <v/>
      </c>
      <c r="I465">
        <f>IF($AA465="","",INDEX('Per Line'!$I$2:$I$7001,$AA465)&amp;"")</f>
        <v/>
      </c>
      <c r="J465">
        <f>IF($AA465="","",INDEX('Per Line'!$H$2:$H$7001,$AA465)&amp;"")</f>
        <v/>
      </c>
      <c r="K465">
        <f>IF($AA465="","",INDEX('Per Line'!$J$2:$J$7001,$AA465)&amp;"")</f>
        <v/>
      </c>
      <c r="L465">
        <f>IF($AA465="","",INDEX('Per Line'!$K$2:$K$7001,$AA465)&amp;"")</f>
        <v/>
      </c>
      <c r="M465">
        <f>IF($AA465="","",INDEX('Per Line'!$L$2:$L$7001,$AA465))</f>
        <v/>
      </c>
      <c r="N465" s="8">
        <f>IF($AA465="","",M465*Y465/100)</f>
        <v/>
      </c>
      <c r="O465">
        <f>IF($AA465="","",INDEX('Per Line'!$U$2:$U$7001,$AA465)&amp;"")</f>
        <v/>
      </c>
      <c r="P465" s="8">
        <f>IF($AA465="","",SUMIFS('Per Line'!$T$2:$T$7001,'Per Line'!$C$2:$C$7001,$A465,'Per Line'!$AL$2:$AL$7001,1))</f>
        <v/>
      </c>
      <c r="Q465">
        <f>IF($AA465="","",Settings!$C$7)</f>
        <v/>
      </c>
      <c r="R465" s="8">
        <f>IF($AA465="","",SUMIFS('Per Line'!$T$2:$T$7001,'Per Line'!$C$2:$C$7001,$A465,'Per Line'!$AK$2:$AK$7001,0,'Per Line'!$AL$2:$AL$7001,0))</f>
        <v/>
      </c>
      <c r="S465" s="8">
        <f>IF($AA465="","",R465*Q465)</f>
        <v/>
      </c>
      <c r="T465">
        <f>IF($AA465="","",Settings!$C$6)</f>
        <v/>
      </c>
      <c r="U465" s="8">
        <f>IF($AA465="","",SUMIFS('Per Line'!$T$2:$T$7001,'Per Line'!$C$2:$C$7001,$A465,'Per Line'!$AK$2:$AK$7001,1,'Per Line'!$AL$2:$AL$7001,0))</f>
        <v/>
      </c>
      <c r="V465" s="8">
        <f>IF($AA465="","",U465*T465)</f>
        <v/>
      </c>
      <c r="W465" s="8">
        <f>IF($AA465="","",V465+S465)</f>
        <v/>
      </c>
      <c r="X465" s="8">
        <f>IF($AA465="","",Y465-W465)</f>
        <v/>
      </c>
      <c r="Y465" s="8">
        <f>IF($AA465="","",R465+U465+P465)</f>
        <v/>
      </c>
      <c r="Z465" s="8">
        <f>IF($AA465="","",Y465-W465-N465)</f>
        <v/>
      </c>
      <c r="AA465" s="16">
        <f>IF(ROWS($AA$2:$AA465)&lt;=MAX('Per Line'!$AJ$2:$AJ$7001),MATCH(ROWS($AA$2:$AA465),'Per Line'!$AJ$2:$AJ$7001,0),"")</f>
        <v/>
      </c>
      <c r="AB465">
        <f>IF($AA465="","",C465&amp;"|"&amp;COUNTIF($C$2:$C465,C465))</f>
        <v/>
      </c>
    </row>
    <row r="466">
      <c r="A466">
        <f>IF($AA466="","",INDEX('Per Line'!$C$2:$C$7001,$AA466)&amp;"")</f>
        <v/>
      </c>
      <c r="B466" s="15" t="n"/>
      <c r="C466">
        <f>IF($AA466="","",IF(COUNTIF($I$2:$I$1301,I466)&lt;=Settings!$C$8,I466,I466&amp;" P"&amp;ROUNDUP(COUNTIF($I$2:$I466,I466)/Settings!$C$8,0)))</f>
        <v/>
      </c>
      <c r="D466">
        <f>IF($AA466="","",INDEX('Per Line'!$A$2:$A$7001,$AA466)&amp;"")</f>
        <v/>
      </c>
      <c r="E466">
        <f>IF($AA466="","",INDEX('Per Line'!$B$2:$B$7001,$AA466)&amp;"")</f>
        <v/>
      </c>
      <c r="F466">
        <f>IF($AA466="","",INDEX('Per Line'!$D$2:$D$7001,$AA466)&amp;"")</f>
        <v/>
      </c>
      <c r="G466" s="14">
        <f>IF($AA466="","",INDEX('Per Line'!$E$2:$E$7001,$AA466))</f>
        <v/>
      </c>
      <c r="H466">
        <f>IF($AA466="","",INDEX('Per Line'!$F$2:$F$7001,$AA466)&amp;"")</f>
        <v/>
      </c>
      <c r="I466">
        <f>IF($AA466="","",INDEX('Per Line'!$I$2:$I$7001,$AA466)&amp;"")</f>
        <v/>
      </c>
      <c r="J466">
        <f>IF($AA466="","",INDEX('Per Line'!$H$2:$H$7001,$AA466)&amp;"")</f>
        <v/>
      </c>
      <c r="K466">
        <f>IF($AA466="","",INDEX('Per Line'!$J$2:$J$7001,$AA466)&amp;"")</f>
        <v/>
      </c>
      <c r="L466">
        <f>IF($AA466="","",INDEX('Per Line'!$K$2:$K$7001,$AA466)&amp;"")</f>
        <v/>
      </c>
      <c r="M466">
        <f>IF($AA466="","",INDEX('Per Line'!$L$2:$L$7001,$AA466))</f>
        <v/>
      </c>
      <c r="N466" s="8">
        <f>IF($AA466="","",M466*Y466/100)</f>
        <v/>
      </c>
      <c r="O466">
        <f>IF($AA466="","",INDEX('Per Line'!$U$2:$U$7001,$AA466)&amp;"")</f>
        <v/>
      </c>
      <c r="P466" s="8">
        <f>IF($AA466="","",SUMIFS('Per Line'!$T$2:$T$7001,'Per Line'!$C$2:$C$7001,$A466,'Per Line'!$AL$2:$AL$7001,1))</f>
        <v/>
      </c>
      <c r="Q466">
        <f>IF($AA466="","",Settings!$C$7)</f>
        <v/>
      </c>
      <c r="R466" s="8">
        <f>IF($AA466="","",SUMIFS('Per Line'!$T$2:$T$7001,'Per Line'!$C$2:$C$7001,$A466,'Per Line'!$AK$2:$AK$7001,0,'Per Line'!$AL$2:$AL$7001,0))</f>
        <v/>
      </c>
      <c r="S466" s="8">
        <f>IF($AA466="","",R466*Q466)</f>
        <v/>
      </c>
      <c r="T466">
        <f>IF($AA466="","",Settings!$C$6)</f>
        <v/>
      </c>
      <c r="U466" s="8">
        <f>IF($AA466="","",SUMIFS('Per Line'!$T$2:$T$7001,'Per Line'!$C$2:$C$7001,$A466,'Per Line'!$AK$2:$AK$7001,1,'Per Line'!$AL$2:$AL$7001,0))</f>
        <v/>
      </c>
      <c r="V466" s="8">
        <f>IF($AA466="","",U466*T466)</f>
        <v/>
      </c>
      <c r="W466" s="8">
        <f>IF($AA466="","",V466+S466)</f>
        <v/>
      </c>
      <c r="X466" s="8">
        <f>IF($AA466="","",Y466-W466)</f>
        <v/>
      </c>
      <c r="Y466" s="8">
        <f>IF($AA466="","",R466+U466+P466)</f>
        <v/>
      </c>
      <c r="Z466" s="8">
        <f>IF($AA466="","",Y466-W466-N466)</f>
        <v/>
      </c>
      <c r="AA466" s="16">
        <f>IF(ROWS($AA$2:$AA466)&lt;=MAX('Per Line'!$AJ$2:$AJ$7001),MATCH(ROWS($AA$2:$AA466),'Per Line'!$AJ$2:$AJ$7001,0),"")</f>
        <v/>
      </c>
      <c r="AB466">
        <f>IF($AA466="","",C466&amp;"|"&amp;COUNTIF($C$2:$C466,C466))</f>
        <v/>
      </c>
    </row>
    <row r="467">
      <c r="A467">
        <f>IF($AA467="","",INDEX('Per Line'!$C$2:$C$7001,$AA467)&amp;"")</f>
        <v/>
      </c>
      <c r="B467" s="15" t="n"/>
      <c r="C467">
        <f>IF($AA467="","",IF(COUNTIF($I$2:$I$1301,I467)&lt;=Settings!$C$8,I467,I467&amp;" P"&amp;ROUNDUP(COUNTIF($I$2:$I467,I467)/Settings!$C$8,0)))</f>
        <v/>
      </c>
      <c r="D467">
        <f>IF($AA467="","",INDEX('Per Line'!$A$2:$A$7001,$AA467)&amp;"")</f>
        <v/>
      </c>
      <c r="E467">
        <f>IF($AA467="","",INDEX('Per Line'!$B$2:$B$7001,$AA467)&amp;"")</f>
        <v/>
      </c>
      <c r="F467">
        <f>IF($AA467="","",INDEX('Per Line'!$D$2:$D$7001,$AA467)&amp;"")</f>
        <v/>
      </c>
      <c r="G467" s="14">
        <f>IF($AA467="","",INDEX('Per Line'!$E$2:$E$7001,$AA467))</f>
        <v/>
      </c>
      <c r="H467">
        <f>IF($AA467="","",INDEX('Per Line'!$F$2:$F$7001,$AA467)&amp;"")</f>
        <v/>
      </c>
      <c r="I467">
        <f>IF($AA467="","",INDEX('Per Line'!$I$2:$I$7001,$AA467)&amp;"")</f>
        <v/>
      </c>
      <c r="J467">
        <f>IF($AA467="","",INDEX('Per Line'!$H$2:$H$7001,$AA467)&amp;"")</f>
        <v/>
      </c>
      <c r="K467">
        <f>IF($AA467="","",INDEX('Per Line'!$J$2:$J$7001,$AA467)&amp;"")</f>
        <v/>
      </c>
      <c r="L467">
        <f>IF($AA467="","",INDEX('Per Line'!$K$2:$K$7001,$AA467)&amp;"")</f>
        <v/>
      </c>
      <c r="M467">
        <f>IF($AA467="","",INDEX('Per Line'!$L$2:$L$7001,$AA467))</f>
        <v/>
      </c>
      <c r="N467" s="8">
        <f>IF($AA467="","",M467*Y467/100)</f>
        <v/>
      </c>
      <c r="O467">
        <f>IF($AA467="","",INDEX('Per Line'!$U$2:$U$7001,$AA467)&amp;"")</f>
        <v/>
      </c>
      <c r="P467" s="8">
        <f>IF($AA467="","",SUMIFS('Per Line'!$T$2:$T$7001,'Per Line'!$C$2:$C$7001,$A467,'Per Line'!$AL$2:$AL$7001,1))</f>
        <v/>
      </c>
      <c r="Q467">
        <f>IF($AA467="","",Settings!$C$7)</f>
        <v/>
      </c>
      <c r="R467" s="8">
        <f>IF($AA467="","",SUMIFS('Per Line'!$T$2:$T$7001,'Per Line'!$C$2:$C$7001,$A467,'Per Line'!$AK$2:$AK$7001,0,'Per Line'!$AL$2:$AL$7001,0))</f>
        <v/>
      </c>
      <c r="S467" s="8">
        <f>IF($AA467="","",R467*Q467)</f>
        <v/>
      </c>
      <c r="T467">
        <f>IF($AA467="","",Settings!$C$6)</f>
        <v/>
      </c>
      <c r="U467" s="8">
        <f>IF($AA467="","",SUMIFS('Per Line'!$T$2:$T$7001,'Per Line'!$C$2:$C$7001,$A467,'Per Line'!$AK$2:$AK$7001,1,'Per Line'!$AL$2:$AL$7001,0))</f>
        <v/>
      </c>
      <c r="V467" s="8">
        <f>IF($AA467="","",U467*T467)</f>
        <v/>
      </c>
      <c r="W467" s="8">
        <f>IF($AA467="","",V467+S467)</f>
        <v/>
      </c>
      <c r="X467" s="8">
        <f>IF($AA467="","",Y467-W467)</f>
        <v/>
      </c>
      <c r="Y467" s="8">
        <f>IF($AA467="","",R467+U467+P467)</f>
        <v/>
      </c>
      <c r="Z467" s="8">
        <f>IF($AA467="","",Y467-W467-N467)</f>
        <v/>
      </c>
      <c r="AA467" s="16">
        <f>IF(ROWS($AA$2:$AA467)&lt;=MAX('Per Line'!$AJ$2:$AJ$7001),MATCH(ROWS($AA$2:$AA467),'Per Line'!$AJ$2:$AJ$7001,0),"")</f>
        <v/>
      </c>
      <c r="AB467">
        <f>IF($AA467="","",C467&amp;"|"&amp;COUNTIF($C$2:$C467,C467))</f>
        <v/>
      </c>
    </row>
    <row r="468">
      <c r="A468">
        <f>IF($AA468="","",INDEX('Per Line'!$C$2:$C$7001,$AA468)&amp;"")</f>
        <v/>
      </c>
      <c r="B468" s="15" t="n"/>
      <c r="C468">
        <f>IF($AA468="","",IF(COUNTIF($I$2:$I$1301,I468)&lt;=Settings!$C$8,I468,I468&amp;" P"&amp;ROUNDUP(COUNTIF($I$2:$I468,I468)/Settings!$C$8,0)))</f>
        <v/>
      </c>
      <c r="D468">
        <f>IF($AA468="","",INDEX('Per Line'!$A$2:$A$7001,$AA468)&amp;"")</f>
        <v/>
      </c>
      <c r="E468">
        <f>IF($AA468="","",INDEX('Per Line'!$B$2:$B$7001,$AA468)&amp;"")</f>
        <v/>
      </c>
      <c r="F468">
        <f>IF($AA468="","",INDEX('Per Line'!$D$2:$D$7001,$AA468)&amp;"")</f>
        <v/>
      </c>
      <c r="G468" s="14">
        <f>IF($AA468="","",INDEX('Per Line'!$E$2:$E$7001,$AA468))</f>
        <v/>
      </c>
      <c r="H468">
        <f>IF($AA468="","",INDEX('Per Line'!$F$2:$F$7001,$AA468)&amp;"")</f>
        <v/>
      </c>
      <c r="I468">
        <f>IF($AA468="","",INDEX('Per Line'!$I$2:$I$7001,$AA468)&amp;"")</f>
        <v/>
      </c>
      <c r="J468">
        <f>IF($AA468="","",INDEX('Per Line'!$H$2:$H$7001,$AA468)&amp;"")</f>
        <v/>
      </c>
      <c r="K468">
        <f>IF($AA468="","",INDEX('Per Line'!$J$2:$J$7001,$AA468)&amp;"")</f>
        <v/>
      </c>
      <c r="L468">
        <f>IF($AA468="","",INDEX('Per Line'!$K$2:$K$7001,$AA468)&amp;"")</f>
        <v/>
      </c>
      <c r="M468">
        <f>IF($AA468="","",INDEX('Per Line'!$L$2:$L$7001,$AA468))</f>
        <v/>
      </c>
      <c r="N468" s="8">
        <f>IF($AA468="","",M468*Y468/100)</f>
        <v/>
      </c>
      <c r="O468">
        <f>IF($AA468="","",INDEX('Per Line'!$U$2:$U$7001,$AA468)&amp;"")</f>
        <v/>
      </c>
      <c r="P468" s="8">
        <f>IF($AA468="","",SUMIFS('Per Line'!$T$2:$T$7001,'Per Line'!$C$2:$C$7001,$A468,'Per Line'!$AL$2:$AL$7001,1))</f>
        <v/>
      </c>
      <c r="Q468">
        <f>IF($AA468="","",Settings!$C$7)</f>
        <v/>
      </c>
      <c r="R468" s="8">
        <f>IF($AA468="","",SUMIFS('Per Line'!$T$2:$T$7001,'Per Line'!$C$2:$C$7001,$A468,'Per Line'!$AK$2:$AK$7001,0,'Per Line'!$AL$2:$AL$7001,0))</f>
        <v/>
      </c>
      <c r="S468" s="8">
        <f>IF($AA468="","",R468*Q468)</f>
        <v/>
      </c>
      <c r="T468">
        <f>IF($AA468="","",Settings!$C$6)</f>
        <v/>
      </c>
      <c r="U468" s="8">
        <f>IF($AA468="","",SUMIFS('Per Line'!$T$2:$T$7001,'Per Line'!$C$2:$C$7001,$A468,'Per Line'!$AK$2:$AK$7001,1,'Per Line'!$AL$2:$AL$7001,0))</f>
        <v/>
      </c>
      <c r="V468" s="8">
        <f>IF($AA468="","",U468*T468)</f>
        <v/>
      </c>
      <c r="W468" s="8">
        <f>IF($AA468="","",V468+S468)</f>
        <v/>
      </c>
      <c r="X468" s="8">
        <f>IF($AA468="","",Y468-W468)</f>
        <v/>
      </c>
      <c r="Y468" s="8">
        <f>IF($AA468="","",R468+U468+P468)</f>
        <v/>
      </c>
      <c r="Z468" s="8">
        <f>IF($AA468="","",Y468-W468-N468)</f>
        <v/>
      </c>
      <c r="AA468" s="16">
        <f>IF(ROWS($AA$2:$AA468)&lt;=MAX('Per Line'!$AJ$2:$AJ$7001),MATCH(ROWS($AA$2:$AA468),'Per Line'!$AJ$2:$AJ$7001,0),"")</f>
        <v/>
      </c>
      <c r="AB468">
        <f>IF($AA468="","",C468&amp;"|"&amp;COUNTIF($C$2:$C468,C468))</f>
        <v/>
      </c>
    </row>
    <row r="469">
      <c r="A469">
        <f>IF($AA469="","",INDEX('Per Line'!$C$2:$C$7001,$AA469)&amp;"")</f>
        <v/>
      </c>
      <c r="B469" s="15" t="n"/>
      <c r="C469">
        <f>IF($AA469="","",IF(COUNTIF($I$2:$I$1301,I469)&lt;=Settings!$C$8,I469,I469&amp;" P"&amp;ROUNDUP(COUNTIF($I$2:$I469,I469)/Settings!$C$8,0)))</f>
        <v/>
      </c>
      <c r="D469">
        <f>IF($AA469="","",INDEX('Per Line'!$A$2:$A$7001,$AA469)&amp;"")</f>
        <v/>
      </c>
      <c r="E469">
        <f>IF($AA469="","",INDEX('Per Line'!$B$2:$B$7001,$AA469)&amp;"")</f>
        <v/>
      </c>
      <c r="F469">
        <f>IF($AA469="","",INDEX('Per Line'!$D$2:$D$7001,$AA469)&amp;"")</f>
        <v/>
      </c>
      <c r="G469" s="14">
        <f>IF($AA469="","",INDEX('Per Line'!$E$2:$E$7001,$AA469))</f>
        <v/>
      </c>
      <c r="H469">
        <f>IF($AA469="","",INDEX('Per Line'!$F$2:$F$7001,$AA469)&amp;"")</f>
        <v/>
      </c>
      <c r="I469">
        <f>IF($AA469="","",INDEX('Per Line'!$I$2:$I$7001,$AA469)&amp;"")</f>
        <v/>
      </c>
      <c r="J469">
        <f>IF($AA469="","",INDEX('Per Line'!$H$2:$H$7001,$AA469)&amp;"")</f>
        <v/>
      </c>
      <c r="K469">
        <f>IF($AA469="","",INDEX('Per Line'!$J$2:$J$7001,$AA469)&amp;"")</f>
        <v/>
      </c>
      <c r="L469">
        <f>IF($AA469="","",INDEX('Per Line'!$K$2:$K$7001,$AA469)&amp;"")</f>
        <v/>
      </c>
      <c r="M469">
        <f>IF($AA469="","",INDEX('Per Line'!$L$2:$L$7001,$AA469))</f>
        <v/>
      </c>
      <c r="N469" s="8">
        <f>IF($AA469="","",M469*Y469/100)</f>
        <v/>
      </c>
      <c r="O469">
        <f>IF($AA469="","",INDEX('Per Line'!$U$2:$U$7001,$AA469)&amp;"")</f>
        <v/>
      </c>
      <c r="P469" s="8">
        <f>IF($AA469="","",SUMIFS('Per Line'!$T$2:$T$7001,'Per Line'!$C$2:$C$7001,$A469,'Per Line'!$AL$2:$AL$7001,1))</f>
        <v/>
      </c>
      <c r="Q469">
        <f>IF($AA469="","",Settings!$C$7)</f>
        <v/>
      </c>
      <c r="R469" s="8">
        <f>IF($AA469="","",SUMIFS('Per Line'!$T$2:$T$7001,'Per Line'!$C$2:$C$7001,$A469,'Per Line'!$AK$2:$AK$7001,0,'Per Line'!$AL$2:$AL$7001,0))</f>
        <v/>
      </c>
      <c r="S469" s="8">
        <f>IF($AA469="","",R469*Q469)</f>
        <v/>
      </c>
      <c r="T469">
        <f>IF($AA469="","",Settings!$C$6)</f>
        <v/>
      </c>
      <c r="U469" s="8">
        <f>IF($AA469="","",SUMIFS('Per Line'!$T$2:$T$7001,'Per Line'!$C$2:$C$7001,$A469,'Per Line'!$AK$2:$AK$7001,1,'Per Line'!$AL$2:$AL$7001,0))</f>
        <v/>
      </c>
      <c r="V469" s="8">
        <f>IF($AA469="","",U469*T469)</f>
        <v/>
      </c>
      <c r="W469" s="8">
        <f>IF($AA469="","",V469+S469)</f>
        <v/>
      </c>
      <c r="X469" s="8">
        <f>IF($AA469="","",Y469-W469)</f>
        <v/>
      </c>
      <c r="Y469" s="8">
        <f>IF($AA469="","",R469+U469+P469)</f>
        <v/>
      </c>
      <c r="Z469" s="8">
        <f>IF($AA469="","",Y469-W469-N469)</f>
        <v/>
      </c>
      <c r="AA469" s="16">
        <f>IF(ROWS($AA$2:$AA469)&lt;=MAX('Per Line'!$AJ$2:$AJ$7001),MATCH(ROWS($AA$2:$AA469),'Per Line'!$AJ$2:$AJ$7001,0),"")</f>
        <v/>
      </c>
      <c r="AB469">
        <f>IF($AA469="","",C469&amp;"|"&amp;COUNTIF($C$2:$C469,C469))</f>
        <v/>
      </c>
    </row>
    <row r="470">
      <c r="A470">
        <f>IF($AA470="","",INDEX('Per Line'!$C$2:$C$7001,$AA470)&amp;"")</f>
        <v/>
      </c>
      <c r="B470" s="15" t="n"/>
      <c r="C470">
        <f>IF($AA470="","",IF(COUNTIF($I$2:$I$1301,I470)&lt;=Settings!$C$8,I470,I470&amp;" P"&amp;ROUNDUP(COUNTIF($I$2:$I470,I470)/Settings!$C$8,0)))</f>
        <v/>
      </c>
      <c r="D470">
        <f>IF($AA470="","",INDEX('Per Line'!$A$2:$A$7001,$AA470)&amp;"")</f>
        <v/>
      </c>
      <c r="E470">
        <f>IF($AA470="","",INDEX('Per Line'!$B$2:$B$7001,$AA470)&amp;"")</f>
        <v/>
      </c>
      <c r="F470">
        <f>IF($AA470="","",INDEX('Per Line'!$D$2:$D$7001,$AA470)&amp;"")</f>
        <v/>
      </c>
      <c r="G470" s="14">
        <f>IF($AA470="","",INDEX('Per Line'!$E$2:$E$7001,$AA470))</f>
        <v/>
      </c>
      <c r="H470">
        <f>IF($AA470="","",INDEX('Per Line'!$F$2:$F$7001,$AA470)&amp;"")</f>
        <v/>
      </c>
      <c r="I470">
        <f>IF($AA470="","",INDEX('Per Line'!$I$2:$I$7001,$AA470)&amp;"")</f>
        <v/>
      </c>
      <c r="J470">
        <f>IF($AA470="","",INDEX('Per Line'!$H$2:$H$7001,$AA470)&amp;"")</f>
        <v/>
      </c>
      <c r="K470">
        <f>IF($AA470="","",INDEX('Per Line'!$J$2:$J$7001,$AA470)&amp;"")</f>
        <v/>
      </c>
      <c r="L470">
        <f>IF($AA470="","",INDEX('Per Line'!$K$2:$K$7001,$AA470)&amp;"")</f>
        <v/>
      </c>
      <c r="M470">
        <f>IF($AA470="","",INDEX('Per Line'!$L$2:$L$7001,$AA470))</f>
        <v/>
      </c>
      <c r="N470" s="8">
        <f>IF($AA470="","",M470*Y470/100)</f>
        <v/>
      </c>
      <c r="O470">
        <f>IF($AA470="","",INDEX('Per Line'!$U$2:$U$7001,$AA470)&amp;"")</f>
        <v/>
      </c>
      <c r="P470" s="8">
        <f>IF($AA470="","",SUMIFS('Per Line'!$T$2:$T$7001,'Per Line'!$C$2:$C$7001,$A470,'Per Line'!$AL$2:$AL$7001,1))</f>
        <v/>
      </c>
      <c r="Q470">
        <f>IF($AA470="","",Settings!$C$7)</f>
        <v/>
      </c>
      <c r="R470" s="8">
        <f>IF($AA470="","",SUMIFS('Per Line'!$T$2:$T$7001,'Per Line'!$C$2:$C$7001,$A470,'Per Line'!$AK$2:$AK$7001,0,'Per Line'!$AL$2:$AL$7001,0))</f>
        <v/>
      </c>
      <c r="S470" s="8">
        <f>IF($AA470="","",R470*Q470)</f>
        <v/>
      </c>
      <c r="T470">
        <f>IF($AA470="","",Settings!$C$6)</f>
        <v/>
      </c>
      <c r="U470" s="8">
        <f>IF($AA470="","",SUMIFS('Per Line'!$T$2:$T$7001,'Per Line'!$C$2:$C$7001,$A470,'Per Line'!$AK$2:$AK$7001,1,'Per Line'!$AL$2:$AL$7001,0))</f>
        <v/>
      </c>
      <c r="V470" s="8">
        <f>IF($AA470="","",U470*T470)</f>
        <v/>
      </c>
      <c r="W470" s="8">
        <f>IF($AA470="","",V470+S470)</f>
        <v/>
      </c>
      <c r="X470" s="8">
        <f>IF($AA470="","",Y470-W470)</f>
        <v/>
      </c>
      <c r="Y470" s="8">
        <f>IF($AA470="","",R470+U470+P470)</f>
        <v/>
      </c>
      <c r="Z470" s="8">
        <f>IF($AA470="","",Y470-W470-N470)</f>
        <v/>
      </c>
      <c r="AA470" s="16">
        <f>IF(ROWS($AA$2:$AA470)&lt;=MAX('Per Line'!$AJ$2:$AJ$7001),MATCH(ROWS($AA$2:$AA470),'Per Line'!$AJ$2:$AJ$7001,0),"")</f>
        <v/>
      </c>
      <c r="AB470">
        <f>IF($AA470="","",C470&amp;"|"&amp;COUNTIF($C$2:$C470,C470))</f>
        <v/>
      </c>
    </row>
    <row r="471">
      <c r="A471">
        <f>IF($AA471="","",INDEX('Per Line'!$C$2:$C$7001,$AA471)&amp;"")</f>
        <v/>
      </c>
      <c r="B471" s="15" t="n"/>
      <c r="C471">
        <f>IF($AA471="","",IF(COUNTIF($I$2:$I$1301,I471)&lt;=Settings!$C$8,I471,I471&amp;" P"&amp;ROUNDUP(COUNTIF($I$2:$I471,I471)/Settings!$C$8,0)))</f>
        <v/>
      </c>
      <c r="D471">
        <f>IF($AA471="","",INDEX('Per Line'!$A$2:$A$7001,$AA471)&amp;"")</f>
        <v/>
      </c>
      <c r="E471">
        <f>IF($AA471="","",INDEX('Per Line'!$B$2:$B$7001,$AA471)&amp;"")</f>
        <v/>
      </c>
      <c r="F471">
        <f>IF($AA471="","",INDEX('Per Line'!$D$2:$D$7001,$AA471)&amp;"")</f>
        <v/>
      </c>
      <c r="G471" s="14">
        <f>IF($AA471="","",INDEX('Per Line'!$E$2:$E$7001,$AA471))</f>
        <v/>
      </c>
      <c r="H471">
        <f>IF($AA471="","",INDEX('Per Line'!$F$2:$F$7001,$AA471)&amp;"")</f>
        <v/>
      </c>
      <c r="I471">
        <f>IF($AA471="","",INDEX('Per Line'!$I$2:$I$7001,$AA471)&amp;"")</f>
        <v/>
      </c>
      <c r="J471">
        <f>IF($AA471="","",INDEX('Per Line'!$H$2:$H$7001,$AA471)&amp;"")</f>
        <v/>
      </c>
      <c r="K471">
        <f>IF($AA471="","",INDEX('Per Line'!$J$2:$J$7001,$AA471)&amp;"")</f>
        <v/>
      </c>
      <c r="L471">
        <f>IF($AA471="","",INDEX('Per Line'!$K$2:$K$7001,$AA471)&amp;"")</f>
        <v/>
      </c>
      <c r="M471">
        <f>IF($AA471="","",INDEX('Per Line'!$L$2:$L$7001,$AA471))</f>
        <v/>
      </c>
      <c r="N471" s="8">
        <f>IF($AA471="","",M471*Y471/100)</f>
        <v/>
      </c>
      <c r="O471">
        <f>IF($AA471="","",INDEX('Per Line'!$U$2:$U$7001,$AA471)&amp;"")</f>
        <v/>
      </c>
      <c r="P471" s="8">
        <f>IF($AA471="","",SUMIFS('Per Line'!$T$2:$T$7001,'Per Line'!$C$2:$C$7001,$A471,'Per Line'!$AL$2:$AL$7001,1))</f>
        <v/>
      </c>
      <c r="Q471">
        <f>IF($AA471="","",Settings!$C$7)</f>
        <v/>
      </c>
      <c r="R471" s="8">
        <f>IF($AA471="","",SUMIFS('Per Line'!$T$2:$T$7001,'Per Line'!$C$2:$C$7001,$A471,'Per Line'!$AK$2:$AK$7001,0,'Per Line'!$AL$2:$AL$7001,0))</f>
        <v/>
      </c>
      <c r="S471" s="8">
        <f>IF($AA471="","",R471*Q471)</f>
        <v/>
      </c>
      <c r="T471">
        <f>IF($AA471="","",Settings!$C$6)</f>
        <v/>
      </c>
      <c r="U471" s="8">
        <f>IF($AA471="","",SUMIFS('Per Line'!$T$2:$T$7001,'Per Line'!$C$2:$C$7001,$A471,'Per Line'!$AK$2:$AK$7001,1,'Per Line'!$AL$2:$AL$7001,0))</f>
        <v/>
      </c>
      <c r="V471" s="8">
        <f>IF($AA471="","",U471*T471)</f>
        <v/>
      </c>
      <c r="W471" s="8">
        <f>IF($AA471="","",V471+S471)</f>
        <v/>
      </c>
      <c r="X471" s="8">
        <f>IF($AA471="","",Y471-W471)</f>
        <v/>
      </c>
      <c r="Y471" s="8">
        <f>IF($AA471="","",R471+U471+P471)</f>
        <v/>
      </c>
      <c r="Z471" s="8">
        <f>IF($AA471="","",Y471-W471-N471)</f>
        <v/>
      </c>
      <c r="AA471" s="16">
        <f>IF(ROWS($AA$2:$AA471)&lt;=MAX('Per Line'!$AJ$2:$AJ$7001),MATCH(ROWS($AA$2:$AA471),'Per Line'!$AJ$2:$AJ$7001,0),"")</f>
        <v/>
      </c>
      <c r="AB471">
        <f>IF($AA471="","",C471&amp;"|"&amp;COUNTIF($C$2:$C471,C471))</f>
        <v/>
      </c>
    </row>
    <row r="472">
      <c r="A472">
        <f>IF($AA472="","",INDEX('Per Line'!$C$2:$C$7001,$AA472)&amp;"")</f>
        <v/>
      </c>
      <c r="B472" s="15" t="n"/>
      <c r="C472">
        <f>IF($AA472="","",IF(COUNTIF($I$2:$I$1301,I472)&lt;=Settings!$C$8,I472,I472&amp;" P"&amp;ROUNDUP(COUNTIF($I$2:$I472,I472)/Settings!$C$8,0)))</f>
        <v/>
      </c>
      <c r="D472">
        <f>IF($AA472="","",INDEX('Per Line'!$A$2:$A$7001,$AA472)&amp;"")</f>
        <v/>
      </c>
      <c r="E472">
        <f>IF($AA472="","",INDEX('Per Line'!$B$2:$B$7001,$AA472)&amp;"")</f>
        <v/>
      </c>
      <c r="F472">
        <f>IF($AA472="","",INDEX('Per Line'!$D$2:$D$7001,$AA472)&amp;"")</f>
        <v/>
      </c>
      <c r="G472" s="14">
        <f>IF($AA472="","",INDEX('Per Line'!$E$2:$E$7001,$AA472))</f>
        <v/>
      </c>
      <c r="H472">
        <f>IF($AA472="","",INDEX('Per Line'!$F$2:$F$7001,$AA472)&amp;"")</f>
        <v/>
      </c>
      <c r="I472">
        <f>IF($AA472="","",INDEX('Per Line'!$I$2:$I$7001,$AA472)&amp;"")</f>
        <v/>
      </c>
      <c r="J472">
        <f>IF($AA472="","",INDEX('Per Line'!$H$2:$H$7001,$AA472)&amp;"")</f>
        <v/>
      </c>
      <c r="K472">
        <f>IF($AA472="","",INDEX('Per Line'!$J$2:$J$7001,$AA472)&amp;"")</f>
        <v/>
      </c>
      <c r="L472">
        <f>IF($AA472="","",INDEX('Per Line'!$K$2:$K$7001,$AA472)&amp;"")</f>
        <v/>
      </c>
      <c r="M472">
        <f>IF($AA472="","",INDEX('Per Line'!$L$2:$L$7001,$AA472))</f>
        <v/>
      </c>
      <c r="N472" s="8">
        <f>IF($AA472="","",M472*Y472/100)</f>
        <v/>
      </c>
      <c r="O472">
        <f>IF($AA472="","",INDEX('Per Line'!$U$2:$U$7001,$AA472)&amp;"")</f>
        <v/>
      </c>
      <c r="P472" s="8">
        <f>IF($AA472="","",SUMIFS('Per Line'!$T$2:$T$7001,'Per Line'!$C$2:$C$7001,$A472,'Per Line'!$AL$2:$AL$7001,1))</f>
        <v/>
      </c>
      <c r="Q472">
        <f>IF($AA472="","",Settings!$C$7)</f>
        <v/>
      </c>
      <c r="R472" s="8">
        <f>IF($AA472="","",SUMIFS('Per Line'!$T$2:$T$7001,'Per Line'!$C$2:$C$7001,$A472,'Per Line'!$AK$2:$AK$7001,0,'Per Line'!$AL$2:$AL$7001,0))</f>
        <v/>
      </c>
      <c r="S472" s="8">
        <f>IF($AA472="","",R472*Q472)</f>
        <v/>
      </c>
      <c r="T472">
        <f>IF($AA472="","",Settings!$C$6)</f>
        <v/>
      </c>
      <c r="U472" s="8">
        <f>IF($AA472="","",SUMIFS('Per Line'!$T$2:$T$7001,'Per Line'!$C$2:$C$7001,$A472,'Per Line'!$AK$2:$AK$7001,1,'Per Line'!$AL$2:$AL$7001,0))</f>
        <v/>
      </c>
      <c r="V472" s="8">
        <f>IF($AA472="","",U472*T472)</f>
        <v/>
      </c>
      <c r="W472" s="8">
        <f>IF($AA472="","",V472+S472)</f>
        <v/>
      </c>
      <c r="X472" s="8">
        <f>IF($AA472="","",Y472-W472)</f>
        <v/>
      </c>
      <c r="Y472" s="8">
        <f>IF($AA472="","",R472+U472+P472)</f>
        <v/>
      </c>
      <c r="Z472" s="8">
        <f>IF($AA472="","",Y472-W472-N472)</f>
        <v/>
      </c>
      <c r="AA472" s="16">
        <f>IF(ROWS($AA$2:$AA472)&lt;=MAX('Per Line'!$AJ$2:$AJ$7001),MATCH(ROWS($AA$2:$AA472),'Per Line'!$AJ$2:$AJ$7001,0),"")</f>
        <v/>
      </c>
      <c r="AB472">
        <f>IF($AA472="","",C472&amp;"|"&amp;COUNTIF($C$2:$C472,C472))</f>
        <v/>
      </c>
    </row>
    <row r="473">
      <c r="A473">
        <f>IF($AA473="","",INDEX('Per Line'!$C$2:$C$7001,$AA473)&amp;"")</f>
        <v/>
      </c>
      <c r="B473" s="15" t="n"/>
      <c r="C473">
        <f>IF($AA473="","",IF(COUNTIF($I$2:$I$1301,I473)&lt;=Settings!$C$8,I473,I473&amp;" P"&amp;ROUNDUP(COUNTIF($I$2:$I473,I473)/Settings!$C$8,0)))</f>
        <v/>
      </c>
      <c r="D473">
        <f>IF($AA473="","",INDEX('Per Line'!$A$2:$A$7001,$AA473)&amp;"")</f>
        <v/>
      </c>
      <c r="E473">
        <f>IF($AA473="","",INDEX('Per Line'!$B$2:$B$7001,$AA473)&amp;"")</f>
        <v/>
      </c>
      <c r="F473">
        <f>IF($AA473="","",INDEX('Per Line'!$D$2:$D$7001,$AA473)&amp;"")</f>
        <v/>
      </c>
      <c r="G473" s="14">
        <f>IF($AA473="","",INDEX('Per Line'!$E$2:$E$7001,$AA473))</f>
        <v/>
      </c>
      <c r="H473">
        <f>IF($AA473="","",INDEX('Per Line'!$F$2:$F$7001,$AA473)&amp;"")</f>
        <v/>
      </c>
      <c r="I473">
        <f>IF($AA473="","",INDEX('Per Line'!$I$2:$I$7001,$AA473)&amp;"")</f>
        <v/>
      </c>
      <c r="J473">
        <f>IF($AA473="","",INDEX('Per Line'!$H$2:$H$7001,$AA473)&amp;"")</f>
        <v/>
      </c>
      <c r="K473">
        <f>IF($AA473="","",INDEX('Per Line'!$J$2:$J$7001,$AA473)&amp;"")</f>
        <v/>
      </c>
      <c r="L473">
        <f>IF($AA473="","",INDEX('Per Line'!$K$2:$K$7001,$AA473)&amp;"")</f>
        <v/>
      </c>
      <c r="M473">
        <f>IF($AA473="","",INDEX('Per Line'!$L$2:$L$7001,$AA473))</f>
        <v/>
      </c>
      <c r="N473" s="8">
        <f>IF($AA473="","",M473*Y473/100)</f>
        <v/>
      </c>
      <c r="O473">
        <f>IF($AA473="","",INDEX('Per Line'!$U$2:$U$7001,$AA473)&amp;"")</f>
        <v/>
      </c>
      <c r="P473" s="8">
        <f>IF($AA473="","",SUMIFS('Per Line'!$T$2:$T$7001,'Per Line'!$C$2:$C$7001,$A473,'Per Line'!$AL$2:$AL$7001,1))</f>
        <v/>
      </c>
      <c r="Q473">
        <f>IF($AA473="","",Settings!$C$7)</f>
        <v/>
      </c>
      <c r="R473" s="8">
        <f>IF($AA473="","",SUMIFS('Per Line'!$T$2:$T$7001,'Per Line'!$C$2:$C$7001,$A473,'Per Line'!$AK$2:$AK$7001,0,'Per Line'!$AL$2:$AL$7001,0))</f>
        <v/>
      </c>
      <c r="S473" s="8">
        <f>IF($AA473="","",R473*Q473)</f>
        <v/>
      </c>
      <c r="T473">
        <f>IF($AA473="","",Settings!$C$6)</f>
        <v/>
      </c>
      <c r="U473" s="8">
        <f>IF($AA473="","",SUMIFS('Per Line'!$T$2:$T$7001,'Per Line'!$C$2:$C$7001,$A473,'Per Line'!$AK$2:$AK$7001,1,'Per Line'!$AL$2:$AL$7001,0))</f>
        <v/>
      </c>
      <c r="V473" s="8">
        <f>IF($AA473="","",U473*T473)</f>
        <v/>
      </c>
      <c r="W473" s="8">
        <f>IF($AA473="","",V473+S473)</f>
        <v/>
      </c>
      <c r="X473" s="8">
        <f>IF($AA473="","",Y473-W473)</f>
        <v/>
      </c>
      <c r="Y473" s="8">
        <f>IF($AA473="","",R473+U473+P473)</f>
        <v/>
      </c>
      <c r="Z473" s="8">
        <f>IF($AA473="","",Y473-W473-N473)</f>
        <v/>
      </c>
      <c r="AA473" s="16">
        <f>IF(ROWS($AA$2:$AA473)&lt;=MAX('Per Line'!$AJ$2:$AJ$7001),MATCH(ROWS($AA$2:$AA473),'Per Line'!$AJ$2:$AJ$7001,0),"")</f>
        <v/>
      </c>
      <c r="AB473">
        <f>IF($AA473="","",C473&amp;"|"&amp;COUNTIF($C$2:$C473,C473))</f>
        <v/>
      </c>
    </row>
    <row r="474">
      <c r="A474">
        <f>IF($AA474="","",INDEX('Per Line'!$C$2:$C$7001,$AA474)&amp;"")</f>
        <v/>
      </c>
      <c r="B474" s="15" t="n"/>
      <c r="C474">
        <f>IF($AA474="","",IF(COUNTIF($I$2:$I$1301,I474)&lt;=Settings!$C$8,I474,I474&amp;" P"&amp;ROUNDUP(COUNTIF($I$2:$I474,I474)/Settings!$C$8,0)))</f>
        <v/>
      </c>
      <c r="D474">
        <f>IF($AA474="","",INDEX('Per Line'!$A$2:$A$7001,$AA474)&amp;"")</f>
        <v/>
      </c>
      <c r="E474">
        <f>IF($AA474="","",INDEX('Per Line'!$B$2:$B$7001,$AA474)&amp;"")</f>
        <v/>
      </c>
      <c r="F474">
        <f>IF($AA474="","",INDEX('Per Line'!$D$2:$D$7001,$AA474)&amp;"")</f>
        <v/>
      </c>
      <c r="G474" s="14">
        <f>IF($AA474="","",INDEX('Per Line'!$E$2:$E$7001,$AA474))</f>
        <v/>
      </c>
      <c r="H474">
        <f>IF($AA474="","",INDEX('Per Line'!$F$2:$F$7001,$AA474)&amp;"")</f>
        <v/>
      </c>
      <c r="I474">
        <f>IF($AA474="","",INDEX('Per Line'!$I$2:$I$7001,$AA474)&amp;"")</f>
        <v/>
      </c>
      <c r="J474">
        <f>IF($AA474="","",INDEX('Per Line'!$H$2:$H$7001,$AA474)&amp;"")</f>
        <v/>
      </c>
      <c r="K474">
        <f>IF($AA474="","",INDEX('Per Line'!$J$2:$J$7001,$AA474)&amp;"")</f>
        <v/>
      </c>
      <c r="L474">
        <f>IF($AA474="","",INDEX('Per Line'!$K$2:$K$7001,$AA474)&amp;"")</f>
        <v/>
      </c>
      <c r="M474">
        <f>IF($AA474="","",INDEX('Per Line'!$L$2:$L$7001,$AA474))</f>
        <v/>
      </c>
      <c r="N474" s="8">
        <f>IF($AA474="","",M474*Y474/100)</f>
        <v/>
      </c>
      <c r="O474">
        <f>IF($AA474="","",INDEX('Per Line'!$U$2:$U$7001,$AA474)&amp;"")</f>
        <v/>
      </c>
      <c r="P474" s="8">
        <f>IF($AA474="","",SUMIFS('Per Line'!$T$2:$T$7001,'Per Line'!$C$2:$C$7001,$A474,'Per Line'!$AL$2:$AL$7001,1))</f>
        <v/>
      </c>
      <c r="Q474">
        <f>IF($AA474="","",Settings!$C$7)</f>
        <v/>
      </c>
      <c r="R474" s="8">
        <f>IF($AA474="","",SUMIFS('Per Line'!$T$2:$T$7001,'Per Line'!$C$2:$C$7001,$A474,'Per Line'!$AK$2:$AK$7001,0,'Per Line'!$AL$2:$AL$7001,0))</f>
        <v/>
      </c>
      <c r="S474" s="8">
        <f>IF($AA474="","",R474*Q474)</f>
        <v/>
      </c>
      <c r="T474">
        <f>IF($AA474="","",Settings!$C$6)</f>
        <v/>
      </c>
      <c r="U474" s="8">
        <f>IF($AA474="","",SUMIFS('Per Line'!$T$2:$T$7001,'Per Line'!$C$2:$C$7001,$A474,'Per Line'!$AK$2:$AK$7001,1,'Per Line'!$AL$2:$AL$7001,0))</f>
        <v/>
      </c>
      <c r="V474" s="8">
        <f>IF($AA474="","",U474*T474)</f>
        <v/>
      </c>
      <c r="W474" s="8">
        <f>IF($AA474="","",V474+S474)</f>
        <v/>
      </c>
      <c r="X474" s="8">
        <f>IF($AA474="","",Y474-W474)</f>
        <v/>
      </c>
      <c r="Y474" s="8">
        <f>IF($AA474="","",R474+U474+P474)</f>
        <v/>
      </c>
      <c r="Z474" s="8">
        <f>IF($AA474="","",Y474-W474-N474)</f>
        <v/>
      </c>
      <c r="AA474" s="16">
        <f>IF(ROWS($AA$2:$AA474)&lt;=MAX('Per Line'!$AJ$2:$AJ$7001),MATCH(ROWS($AA$2:$AA474),'Per Line'!$AJ$2:$AJ$7001,0),"")</f>
        <v/>
      </c>
      <c r="AB474">
        <f>IF($AA474="","",C474&amp;"|"&amp;COUNTIF($C$2:$C474,C474))</f>
        <v/>
      </c>
    </row>
    <row r="475">
      <c r="A475">
        <f>IF($AA475="","",INDEX('Per Line'!$C$2:$C$7001,$AA475)&amp;"")</f>
        <v/>
      </c>
      <c r="B475" s="15" t="n"/>
      <c r="C475">
        <f>IF($AA475="","",IF(COUNTIF($I$2:$I$1301,I475)&lt;=Settings!$C$8,I475,I475&amp;" P"&amp;ROUNDUP(COUNTIF($I$2:$I475,I475)/Settings!$C$8,0)))</f>
        <v/>
      </c>
      <c r="D475">
        <f>IF($AA475="","",INDEX('Per Line'!$A$2:$A$7001,$AA475)&amp;"")</f>
        <v/>
      </c>
      <c r="E475">
        <f>IF($AA475="","",INDEX('Per Line'!$B$2:$B$7001,$AA475)&amp;"")</f>
        <v/>
      </c>
      <c r="F475">
        <f>IF($AA475="","",INDEX('Per Line'!$D$2:$D$7001,$AA475)&amp;"")</f>
        <v/>
      </c>
      <c r="G475" s="14">
        <f>IF($AA475="","",INDEX('Per Line'!$E$2:$E$7001,$AA475))</f>
        <v/>
      </c>
      <c r="H475">
        <f>IF($AA475="","",INDEX('Per Line'!$F$2:$F$7001,$AA475)&amp;"")</f>
        <v/>
      </c>
      <c r="I475">
        <f>IF($AA475="","",INDEX('Per Line'!$I$2:$I$7001,$AA475)&amp;"")</f>
        <v/>
      </c>
      <c r="J475">
        <f>IF($AA475="","",INDEX('Per Line'!$H$2:$H$7001,$AA475)&amp;"")</f>
        <v/>
      </c>
      <c r="K475">
        <f>IF($AA475="","",INDEX('Per Line'!$J$2:$J$7001,$AA475)&amp;"")</f>
        <v/>
      </c>
      <c r="L475">
        <f>IF($AA475="","",INDEX('Per Line'!$K$2:$K$7001,$AA475)&amp;"")</f>
        <v/>
      </c>
      <c r="M475">
        <f>IF($AA475="","",INDEX('Per Line'!$L$2:$L$7001,$AA475))</f>
        <v/>
      </c>
      <c r="N475" s="8">
        <f>IF($AA475="","",M475*Y475/100)</f>
        <v/>
      </c>
      <c r="O475">
        <f>IF($AA475="","",INDEX('Per Line'!$U$2:$U$7001,$AA475)&amp;"")</f>
        <v/>
      </c>
      <c r="P475" s="8">
        <f>IF($AA475="","",SUMIFS('Per Line'!$T$2:$T$7001,'Per Line'!$C$2:$C$7001,$A475,'Per Line'!$AL$2:$AL$7001,1))</f>
        <v/>
      </c>
      <c r="Q475">
        <f>IF($AA475="","",Settings!$C$7)</f>
        <v/>
      </c>
      <c r="R475" s="8">
        <f>IF($AA475="","",SUMIFS('Per Line'!$T$2:$T$7001,'Per Line'!$C$2:$C$7001,$A475,'Per Line'!$AK$2:$AK$7001,0,'Per Line'!$AL$2:$AL$7001,0))</f>
        <v/>
      </c>
      <c r="S475" s="8">
        <f>IF($AA475="","",R475*Q475)</f>
        <v/>
      </c>
      <c r="T475">
        <f>IF($AA475="","",Settings!$C$6)</f>
        <v/>
      </c>
      <c r="U475" s="8">
        <f>IF($AA475="","",SUMIFS('Per Line'!$T$2:$T$7001,'Per Line'!$C$2:$C$7001,$A475,'Per Line'!$AK$2:$AK$7001,1,'Per Line'!$AL$2:$AL$7001,0))</f>
        <v/>
      </c>
      <c r="V475" s="8">
        <f>IF($AA475="","",U475*T475)</f>
        <v/>
      </c>
      <c r="W475" s="8">
        <f>IF($AA475="","",V475+S475)</f>
        <v/>
      </c>
      <c r="X475" s="8">
        <f>IF($AA475="","",Y475-W475)</f>
        <v/>
      </c>
      <c r="Y475" s="8">
        <f>IF($AA475="","",R475+U475+P475)</f>
        <v/>
      </c>
      <c r="Z475" s="8">
        <f>IF($AA475="","",Y475-W475-N475)</f>
        <v/>
      </c>
      <c r="AA475" s="16">
        <f>IF(ROWS($AA$2:$AA475)&lt;=MAX('Per Line'!$AJ$2:$AJ$7001),MATCH(ROWS($AA$2:$AA475),'Per Line'!$AJ$2:$AJ$7001,0),"")</f>
        <v/>
      </c>
      <c r="AB475">
        <f>IF($AA475="","",C475&amp;"|"&amp;COUNTIF($C$2:$C475,C475))</f>
        <v/>
      </c>
    </row>
    <row r="476">
      <c r="A476">
        <f>IF($AA476="","",INDEX('Per Line'!$C$2:$C$7001,$AA476)&amp;"")</f>
        <v/>
      </c>
      <c r="B476" s="15" t="n"/>
      <c r="C476">
        <f>IF($AA476="","",IF(COUNTIF($I$2:$I$1301,I476)&lt;=Settings!$C$8,I476,I476&amp;" P"&amp;ROUNDUP(COUNTIF($I$2:$I476,I476)/Settings!$C$8,0)))</f>
        <v/>
      </c>
      <c r="D476">
        <f>IF($AA476="","",INDEX('Per Line'!$A$2:$A$7001,$AA476)&amp;"")</f>
        <v/>
      </c>
      <c r="E476">
        <f>IF($AA476="","",INDEX('Per Line'!$B$2:$B$7001,$AA476)&amp;"")</f>
        <v/>
      </c>
      <c r="F476">
        <f>IF($AA476="","",INDEX('Per Line'!$D$2:$D$7001,$AA476)&amp;"")</f>
        <v/>
      </c>
      <c r="G476" s="14">
        <f>IF($AA476="","",INDEX('Per Line'!$E$2:$E$7001,$AA476))</f>
        <v/>
      </c>
      <c r="H476">
        <f>IF($AA476="","",INDEX('Per Line'!$F$2:$F$7001,$AA476)&amp;"")</f>
        <v/>
      </c>
      <c r="I476">
        <f>IF($AA476="","",INDEX('Per Line'!$I$2:$I$7001,$AA476)&amp;"")</f>
        <v/>
      </c>
      <c r="J476">
        <f>IF($AA476="","",INDEX('Per Line'!$H$2:$H$7001,$AA476)&amp;"")</f>
        <v/>
      </c>
      <c r="K476">
        <f>IF($AA476="","",INDEX('Per Line'!$J$2:$J$7001,$AA476)&amp;"")</f>
        <v/>
      </c>
      <c r="L476">
        <f>IF($AA476="","",INDEX('Per Line'!$K$2:$K$7001,$AA476)&amp;"")</f>
        <v/>
      </c>
      <c r="M476">
        <f>IF($AA476="","",INDEX('Per Line'!$L$2:$L$7001,$AA476))</f>
        <v/>
      </c>
      <c r="N476" s="8">
        <f>IF($AA476="","",M476*Y476/100)</f>
        <v/>
      </c>
      <c r="O476">
        <f>IF($AA476="","",INDEX('Per Line'!$U$2:$U$7001,$AA476)&amp;"")</f>
        <v/>
      </c>
      <c r="P476" s="8">
        <f>IF($AA476="","",SUMIFS('Per Line'!$T$2:$T$7001,'Per Line'!$C$2:$C$7001,$A476,'Per Line'!$AL$2:$AL$7001,1))</f>
        <v/>
      </c>
      <c r="Q476">
        <f>IF($AA476="","",Settings!$C$7)</f>
        <v/>
      </c>
      <c r="R476" s="8">
        <f>IF($AA476="","",SUMIFS('Per Line'!$T$2:$T$7001,'Per Line'!$C$2:$C$7001,$A476,'Per Line'!$AK$2:$AK$7001,0,'Per Line'!$AL$2:$AL$7001,0))</f>
        <v/>
      </c>
      <c r="S476" s="8">
        <f>IF($AA476="","",R476*Q476)</f>
        <v/>
      </c>
      <c r="T476">
        <f>IF($AA476="","",Settings!$C$6)</f>
        <v/>
      </c>
      <c r="U476" s="8">
        <f>IF($AA476="","",SUMIFS('Per Line'!$T$2:$T$7001,'Per Line'!$C$2:$C$7001,$A476,'Per Line'!$AK$2:$AK$7001,1,'Per Line'!$AL$2:$AL$7001,0))</f>
        <v/>
      </c>
      <c r="V476" s="8">
        <f>IF($AA476="","",U476*T476)</f>
        <v/>
      </c>
      <c r="W476" s="8">
        <f>IF($AA476="","",V476+S476)</f>
        <v/>
      </c>
      <c r="X476" s="8">
        <f>IF($AA476="","",Y476-W476)</f>
        <v/>
      </c>
      <c r="Y476" s="8">
        <f>IF($AA476="","",R476+U476+P476)</f>
        <v/>
      </c>
      <c r="Z476" s="8">
        <f>IF($AA476="","",Y476-W476-N476)</f>
        <v/>
      </c>
      <c r="AA476" s="16">
        <f>IF(ROWS($AA$2:$AA476)&lt;=MAX('Per Line'!$AJ$2:$AJ$7001),MATCH(ROWS($AA$2:$AA476),'Per Line'!$AJ$2:$AJ$7001,0),"")</f>
        <v/>
      </c>
      <c r="AB476">
        <f>IF($AA476="","",C476&amp;"|"&amp;COUNTIF($C$2:$C476,C476))</f>
        <v/>
      </c>
    </row>
    <row r="477">
      <c r="A477">
        <f>IF($AA477="","",INDEX('Per Line'!$C$2:$C$7001,$AA477)&amp;"")</f>
        <v/>
      </c>
      <c r="B477" s="15" t="n"/>
      <c r="C477">
        <f>IF($AA477="","",IF(COUNTIF($I$2:$I$1301,I477)&lt;=Settings!$C$8,I477,I477&amp;" P"&amp;ROUNDUP(COUNTIF($I$2:$I477,I477)/Settings!$C$8,0)))</f>
        <v/>
      </c>
      <c r="D477">
        <f>IF($AA477="","",INDEX('Per Line'!$A$2:$A$7001,$AA477)&amp;"")</f>
        <v/>
      </c>
      <c r="E477">
        <f>IF($AA477="","",INDEX('Per Line'!$B$2:$B$7001,$AA477)&amp;"")</f>
        <v/>
      </c>
      <c r="F477">
        <f>IF($AA477="","",INDEX('Per Line'!$D$2:$D$7001,$AA477)&amp;"")</f>
        <v/>
      </c>
      <c r="G477" s="14">
        <f>IF($AA477="","",INDEX('Per Line'!$E$2:$E$7001,$AA477))</f>
        <v/>
      </c>
      <c r="H477">
        <f>IF($AA477="","",INDEX('Per Line'!$F$2:$F$7001,$AA477)&amp;"")</f>
        <v/>
      </c>
      <c r="I477">
        <f>IF($AA477="","",INDEX('Per Line'!$I$2:$I$7001,$AA477)&amp;"")</f>
        <v/>
      </c>
      <c r="J477">
        <f>IF($AA477="","",INDEX('Per Line'!$H$2:$H$7001,$AA477)&amp;"")</f>
        <v/>
      </c>
      <c r="K477">
        <f>IF($AA477="","",INDEX('Per Line'!$J$2:$J$7001,$AA477)&amp;"")</f>
        <v/>
      </c>
      <c r="L477">
        <f>IF($AA477="","",INDEX('Per Line'!$K$2:$K$7001,$AA477)&amp;"")</f>
        <v/>
      </c>
      <c r="M477">
        <f>IF($AA477="","",INDEX('Per Line'!$L$2:$L$7001,$AA477))</f>
        <v/>
      </c>
      <c r="N477" s="8">
        <f>IF($AA477="","",M477*Y477/100)</f>
        <v/>
      </c>
      <c r="O477">
        <f>IF($AA477="","",INDEX('Per Line'!$U$2:$U$7001,$AA477)&amp;"")</f>
        <v/>
      </c>
      <c r="P477" s="8">
        <f>IF($AA477="","",SUMIFS('Per Line'!$T$2:$T$7001,'Per Line'!$C$2:$C$7001,$A477,'Per Line'!$AL$2:$AL$7001,1))</f>
        <v/>
      </c>
      <c r="Q477">
        <f>IF($AA477="","",Settings!$C$7)</f>
        <v/>
      </c>
      <c r="R477" s="8">
        <f>IF($AA477="","",SUMIFS('Per Line'!$T$2:$T$7001,'Per Line'!$C$2:$C$7001,$A477,'Per Line'!$AK$2:$AK$7001,0,'Per Line'!$AL$2:$AL$7001,0))</f>
        <v/>
      </c>
      <c r="S477" s="8">
        <f>IF($AA477="","",R477*Q477)</f>
        <v/>
      </c>
      <c r="T477">
        <f>IF($AA477="","",Settings!$C$6)</f>
        <v/>
      </c>
      <c r="U477" s="8">
        <f>IF($AA477="","",SUMIFS('Per Line'!$T$2:$T$7001,'Per Line'!$C$2:$C$7001,$A477,'Per Line'!$AK$2:$AK$7001,1,'Per Line'!$AL$2:$AL$7001,0))</f>
        <v/>
      </c>
      <c r="V477" s="8">
        <f>IF($AA477="","",U477*T477)</f>
        <v/>
      </c>
      <c r="W477" s="8">
        <f>IF($AA477="","",V477+S477)</f>
        <v/>
      </c>
      <c r="X477" s="8">
        <f>IF($AA477="","",Y477-W477)</f>
        <v/>
      </c>
      <c r="Y477" s="8">
        <f>IF($AA477="","",R477+U477+P477)</f>
        <v/>
      </c>
      <c r="Z477" s="8">
        <f>IF($AA477="","",Y477-W477-N477)</f>
        <v/>
      </c>
      <c r="AA477" s="16">
        <f>IF(ROWS($AA$2:$AA477)&lt;=MAX('Per Line'!$AJ$2:$AJ$7001),MATCH(ROWS($AA$2:$AA477),'Per Line'!$AJ$2:$AJ$7001,0),"")</f>
        <v/>
      </c>
      <c r="AB477">
        <f>IF($AA477="","",C477&amp;"|"&amp;COUNTIF($C$2:$C477,C477))</f>
        <v/>
      </c>
    </row>
    <row r="478">
      <c r="A478">
        <f>IF($AA478="","",INDEX('Per Line'!$C$2:$C$7001,$AA478)&amp;"")</f>
        <v/>
      </c>
      <c r="B478" s="15" t="n"/>
      <c r="C478">
        <f>IF($AA478="","",IF(COUNTIF($I$2:$I$1301,I478)&lt;=Settings!$C$8,I478,I478&amp;" P"&amp;ROUNDUP(COUNTIF($I$2:$I478,I478)/Settings!$C$8,0)))</f>
        <v/>
      </c>
      <c r="D478">
        <f>IF($AA478="","",INDEX('Per Line'!$A$2:$A$7001,$AA478)&amp;"")</f>
        <v/>
      </c>
      <c r="E478">
        <f>IF($AA478="","",INDEX('Per Line'!$B$2:$B$7001,$AA478)&amp;"")</f>
        <v/>
      </c>
      <c r="F478">
        <f>IF($AA478="","",INDEX('Per Line'!$D$2:$D$7001,$AA478)&amp;"")</f>
        <v/>
      </c>
      <c r="G478" s="14">
        <f>IF($AA478="","",INDEX('Per Line'!$E$2:$E$7001,$AA478))</f>
        <v/>
      </c>
      <c r="H478">
        <f>IF($AA478="","",INDEX('Per Line'!$F$2:$F$7001,$AA478)&amp;"")</f>
        <v/>
      </c>
      <c r="I478">
        <f>IF($AA478="","",INDEX('Per Line'!$I$2:$I$7001,$AA478)&amp;"")</f>
        <v/>
      </c>
      <c r="J478">
        <f>IF($AA478="","",INDEX('Per Line'!$H$2:$H$7001,$AA478)&amp;"")</f>
        <v/>
      </c>
      <c r="K478">
        <f>IF($AA478="","",INDEX('Per Line'!$J$2:$J$7001,$AA478)&amp;"")</f>
        <v/>
      </c>
      <c r="L478">
        <f>IF($AA478="","",INDEX('Per Line'!$K$2:$K$7001,$AA478)&amp;"")</f>
        <v/>
      </c>
      <c r="M478">
        <f>IF($AA478="","",INDEX('Per Line'!$L$2:$L$7001,$AA478))</f>
        <v/>
      </c>
      <c r="N478" s="8">
        <f>IF($AA478="","",M478*Y478/100)</f>
        <v/>
      </c>
      <c r="O478">
        <f>IF($AA478="","",INDEX('Per Line'!$U$2:$U$7001,$AA478)&amp;"")</f>
        <v/>
      </c>
      <c r="P478" s="8">
        <f>IF($AA478="","",SUMIFS('Per Line'!$T$2:$T$7001,'Per Line'!$C$2:$C$7001,$A478,'Per Line'!$AL$2:$AL$7001,1))</f>
        <v/>
      </c>
      <c r="Q478">
        <f>IF($AA478="","",Settings!$C$7)</f>
        <v/>
      </c>
      <c r="R478" s="8">
        <f>IF($AA478="","",SUMIFS('Per Line'!$T$2:$T$7001,'Per Line'!$C$2:$C$7001,$A478,'Per Line'!$AK$2:$AK$7001,0,'Per Line'!$AL$2:$AL$7001,0))</f>
        <v/>
      </c>
      <c r="S478" s="8">
        <f>IF($AA478="","",R478*Q478)</f>
        <v/>
      </c>
      <c r="T478">
        <f>IF($AA478="","",Settings!$C$6)</f>
        <v/>
      </c>
      <c r="U478" s="8">
        <f>IF($AA478="","",SUMIFS('Per Line'!$T$2:$T$7001,'Per Line'!$C$2:$C$7001,$A478,'Per Line'!$AK$2:$AK$7001,1,'Per Line'!$AL$2:$AL$7001,0))</f>
        <v/>
      </c>
      <c r="V478" s="8">
        <f>IF($AA478="","",U478*T478)</f>
        <v/>
      </c>
      <c r="W478" s="8">
        <f>IF($AA478="","",V478+S478)</f>
        <v/>
      </c>
      <c r="X478" s="8">
        <f>IF($AA478="","",Y478-W478)</f>
        <v/>
      </c>
      <c r="Y478" s="8">
        <f>IF($AA478="","",R478+U478+P478)</f>
        <v/>
      </c>
      <c r="Z478" s="8">
        <f>IF($AA478="","",Y478-W478-N478)</f>
        <v/>
      </c>
      <c r="AA478" s="16">
        <f>IF(ROWS($AA$2:$AA478)&lt;=MAX('Per Line'!$AJ$2:$AJ$7001),MATCH(ROWS($AA$2:$AA478),'Per Line'!$AJ$2:$AJ$7001,0),"")</f>
        <v/>
      </c>
      <c r="AB478">
        <f>IF($AA478="","",C478&amp;"|"&amp;COUNTIF($C$2:$C478,C478))</f>
        <v/>
      </c>
    </row>
    <row r="479">
      <c r="A479">
        <f>IF($AA479="","",INDEX('Per Line'!$C$2:$C$7001,$AA479)&amp;"")</f>
        <v/>
      </c>
      <c r="B479" s="15" t="n"/>
      <c r="C479">
        <f>IF($AA479="","",IF(COUNTIF($I$2:$I$1301,I479)&lt;=Settings!$C$8,I479,I479&amp;" P"&amp;ROUNDUP(COUNTIF($I$2:$I479,I479)/Settings!$C$8,0)))</f>
        <v/>
      </c>
      <c r="D479">
        <f>IF($AA479="","",INDEX('Per Line'!$A$2:$A$7001,$AA479)&amp;"")</f>
        <v/>
      </c>
      <c r="E479">
        <f>IF($AA479="","",INDEX('Per Line'!$B$2:$B$7001,$AA479)&amp;"")</f>
        <v/>
      </c>
      <c r="F479">
        <f>IF($AA479="","",INDEX('Per Line'!$D$2:$D$7001,$AA479)&amp;"")</f>
        <v/>
      </c>
      <c r="G479" s="14">
        <f>IF($AA479="","",INDEX('Per Line'!$E$2:$E$7001,$AA479))</f>
        <v/>
      </c>
      <c r="H479">
        <f>IF($AA479="","",INDEX('Per Line'!$F$2:$F$7001,$AA479)&amp;"")</f>
        <v/>
      </c>
      <c r="I479">
        <f>IF($AA479="","",INDEX('Per Line'!$I$2:$I$7001,$AA479)&amp;"")</f>
        <v/>
      </c>
      <c r="J479">
        <f>IF($AA479="","",INDEX('Per Line'!$H$2:$H$7001,$AA479)&amp;"")</f>
        <v/>
      </c>
      <c r="K479">
        <f>IF($AA479="","",INDEX('Per Line'!$J$2:$J$7001,$AA479)&amp;"")</f>
        <v/>
      </c>
      <c r="L479">
        <f>IF($AA479="","",INDEX('Per Line'!$K$2:$K$7001,$AA479)&amp;"")</f>
        <v/>
      </c>
      <c r="M479">
        <f>IF($AA479="","",INDEX('Per Line'!$L$2:$L$7001,$AA479))</f>
        <v/>
      </c>
      <c r="N479" s="8">
        <f>IF($AA479="","",M479*Y479/100)</f>
        <v/>
      </c>
      <c r="O479">
        <f>IF($AA479="","",INDEX('Per Line'!$U$2:$U$7001,$AA479)&amp;"")</f>
        <v/>
      </c>
      <c r="P479" s="8">
        <f>IF($AA479="","",SUMIFS('Per Line'!$T$2:$T$7001,'Per Line'!$C$2:$C$7001,$A479,'Per Line'!$AL$2:$AL$7001,1))</f>
        <v/>
      </c>
      <c r="Q479">
        <f>IF($AA479="","",Settings!$C$7)</f>
        <v/>
      </c>
      <c r="R479" s="8">
        <f>IF($AA479="","",SUMIFS('Per Line'!$T$2:$T$7001,'Per Line'!$C$2:$C$7001,$A479,'Per Line'!$AK$2:$AK$7001,0,'Per Line'!$AL$2:$AL$7001,0))</f>
        <v/>
      </c>
      <c r="S479" s="8">
        <f>IF($AA479="","",R479*Q479)</f>
        <v/>
      </c>
      <c r="T479">
        <f>IF($AA479="","",Settings!$C$6)</f>
        <v/>
      </c>
      <c r="U479" s="8">
        <f>IF($AA479="","",SUMIFS('Per Line'!$T$2:$T$7001,'Per Line'!$C$2:$C$7001,$A479,'Per Line'!$AK$2:$AK$7001,1,'Per Line'!$AL$2:$AL$7001,0))</f>
        <v/>
      </c>
      <c r="V479" s="8">
        <f>IF($AA479="","",U479*T479)</f>
        <v/>
      </c>
      <c r="W479" s="8">
        <f>IF($AA479="","",V479+S479)</f>
        <v/>
      </c>
      <c r="X479" s="8">
        <f>IF($AA479="","",Y479-W479)</f>
        <v/>
      </c>
      <c r="Y479" s="8">
        <f>IF($AA479="","",R479+U479+P479)</f>
        <v/>
      </c>
      <c r="Z479" s="8">
        <f>IF($AA479="","",Y479-W479-N479)</f>
        <v/>
      </c>
      <c r="AA479" s="16">
        <f>IF(ROWS($AA$2:$AA479)&lt;=MAX('Per Line'!$AJ$2:$AJ$7001),MATCH(ROWS($AA$2:$AA479),'Per Line'!$AJ$2:$AJ$7001,0),"")</f>
        <v/>
      </c>
      <c r="AB479">
        <f>IF($AA479="","",C479&amp;"|"&amp;COUNTIF($C$2:$C479,C479))</f>
        <v/>
      </c>
    </row>
    <row r="480">
      <c r="A480">
        <f>IF($AA480="","",INDEX('Per Line'!$C$2:$C$7001,$AA480)&amp;"")</f>
        <v/>
      </c>
      <c r="B480" s="15" t="n"/>
      <c r="C480">
        <f>IF($AA480="","",IF(COUNTIF($I$2:$I$1301,I480)&lt;=Settings!$C$8,I480,I480&amp;" P"&amp;ROUNDUP(COUNTIF($I$2:$I480,I480)/Settings!$C$8,0)))</f>
        <v/>
      </c>
      <c r="D480">
        <f>IF($AA480="","",INDEX('Per Line'!$A$2:$A$7001,$AA480)&amp;"")</f>
        <v/>
      </c>
      <c r="E480">
        <f>IF($AA480="","",INDEX('Per Line'!$B$2:$B$7001,$AA480)&amp;"")</f>
        <v/>
      </c>
      <c r="F480">
        <f>IF($AA480="","",INDEX('Per Line'!$D$2:$D$7001,$AA480)&amp;"")</f>
        <v/>
      </c>
      <c r="G480" s="14">
        <f>IF($AA480="","",INDEX('Per Line'!$E$2:$E$7001,$AA480))</f>
        <v/>
      </c>
      <c r="H480">
        <f>IF($AA480="","",INDEX('Per Line'!$F$2:$F$7001,$AA480)&amp;"")</f>
        <v/>
      </c>
      <c r="I480">
        <f>IF($AA480="","",INDEX('Per Line'!$I$2:$I$7001,$AA480)&amp;"")</f>
        <v/>
      </c>
      <c r="J480">
        <f>IF($AA480="","",INDEX('Per Line'!$H$2:$H$7001,$AA480)&amp;"")</f>
        <v/>
      </c>
      <c r="K480">
        <f>IF($AA480="","",INDEX('Per Line'!$J$2:$J$7001,$AA480)&amp;"")</f>
        <v/>
      </c>
      <c r="L480">
        <f>IF($AA480="","",INDEX('Per Line'!$K$2:$K$7001,$AA480)&amp;"")</f>
        <v/>
      </c>
      <c r="M480">
        <f>IF($AA480="","",INDEX('Per Line'!$L$2:$L$7001,$AA480))</f>
        <v/>
      </c>
      <c r="N480" s="8">
        <f>IF($AA480="","",M480*Y480/100)</f>
        <v/>
      </c>
      <c r="O480">
        <f>IF($AA480="","",INDEX('Per Line'!$U$2:$U$7001,$AA480)&amp;"")</f>
        <v/>
      </c>
      <c r="P480" s="8">
        <f>IF($AA480="","",SUMIFS('Per Line'!$T$2:$T$7001,'Per Line'!$C$2:$C$7001,$A480,'Per Line'!$AL$2:$AL$7001,1))</f>
        <v/>
      </c>
      <c r="Q480">
        <f>IF($AA480="","",Settings!$C$7)</f>
        <v/>
      </c>
      <c r="R480" s="8">
        <f>IF($AA480="","",SUMIFS('Per Line'!$T$2:$T$7001,'Per Line'!$C$2:$C$7001,$A480,'Per Line'!$AK$2:$AK$7001,0,'Per Line'!$AL$2:$AL$7001,0))</f>
        <v/>
      </c>
      <c r="S480" s="8">
        <f>IF($AA480="","",R480*Q480)</f>
        <v/>
      </c>
      <c r="T480">
        <f>IF($AA480="","",Settings!$C$6)</f>
        <v/>
      </c>
      <c r="U480" s="8">
        <f>IF($AA480="","",SUMIFS('Per Line'!$T$2:$T$7001,'Per Line'!$C$2:$C$7001,$A480,'Per Line'!$AK$2:$AK$7001,1,'Per Line'!$AL$2:$AL$7001,0))</f>
        <v/>
      </c>
      <c r="V480" s="8">
        <f>IF($AA480="","",U480*T480)</f>
        <v/>
      </c>
      <c r="W480" s="8">
        <f>IF($AA480="","",V480+S480)</f>
        <v/>
      </c>
      <c r="X480" s="8">
        <f>IF($AA480="","",Y480-W480)</f>
        <v/>
      </c>
      <c r="Y480" s="8">
        <f>IF($AA480="","",R480+U480+P480)</f>
        <v/>
      </c>
      <c r="Z480" s="8">
        <f>IF($AA480="","",Y480-W480-N480)</f>
        <v/>
      </c>
      <c r="AA480" s="16">
        <f>IF(ROWS($AA$2:$AA480)&lt;=MAX('Per Line'!$AJ$2:$AJ$7001),MATCH(ROWS($AA$2:$AA480),'Per Line'!$AJ$2:$AJ$7001,0),"")</f>
        <v/>
      </c>
      <c r="AB480">
        <f>IF($AA480="","",C480&amp;"|"&amp;COUNTIF($C$2:$C480,C480))</f>
        <v/>
      </c>
    </row>
    <row r="481">
      <c r="A481">
        <f>IF($AA481="","",INDEX('Per Line'!$C$2:$C$7001,$AA481)&amp;"")</f>
        <v/>
      </c>
      <c r="B481" s="15" t="n"/>
      <c r="C481">
        <f>IF($AA481="","",IF(COUNTIF($I$2:$I$1301,I481)&lt;=Settings!$C$8,I481,I481&amp;" P"&amp;ROUNDUP(COUNTIF($I$2:$I481,I481)/Settings!$C$8,0)))</f>
        <v/>
      </c>
      <c r="D481">
        <f>IF($AA481="","",INDEX('Per Line'!$A$2:$A$7001,$AA481)&amp;"")</f>
        <v/>
      </c>
      <c r="E481">
        <f>IF($AA481="","",INDEX('Per Line'!$B$2:$B$7001,$AA481)&amp;"")</f>
        <v/>
      </c>
      <c r="F481">
        <f>IF($AA481="","",INDEX('Per Line'!$D$2:$D$7001,$AA481)&amp;"")</f>
        <v/>
      </c>
      <c r="G481" s="14">
        <f>IF($AA481="","",INDEX('Per Line'!$E$2:$E$7001,$AA481))</f>
        <v/>
      </c>
      <c r="H481">
        <f>IF($AA481="","",INDEX('Per Line'!$F$2:$F$7001,$AA481)&amp;"")</f>
        <v/>
      </c>
      <c r="I481">
        <f>IF($AA481="","",INDEX('Per Line'!$I$2:$I$7001,$AA481)&amp;"")</f>
        <v/>
      </c>
      <c r="J481">
        <f>IF($AA481="","",INDEX('Per Line'!$H$2:$H$7001,$AA481)&amp;"")</f>
        <v/>
      </c>
      <c r="K481">
        <f>IF($AA481="","",INDEX('Per Line'!$J$2:$J$7001,$AA481)&amp;"")</f>
        <v/>
      </c>
      <c r="L481">
        <f>IF($AA481="","",INDEX('Per Line'!$K$2:$K$7001,$AA481)&amp;"")</f>
        <v/>
      </c>
      <c r="M481">
        <f>IF($AA481="","",INDEX('Per Line'!$L$2:$L$7001,$AA481))</f>
        <v/>
      </c>
      <c r="N481" s="8">
        <f>IF($AA481="","",M481*Y481/100)</f>
        <v/>
      </c>
      <c r="O481">
        <f>IF($AA481="","",INDEX('Per Line'!$U$2:$U$7001,$AA481)&amp;"")</f>
        <v/>
      </c>
      <c r="P481" s="8">
        <f>IF($AA481="","",SUMIFS('Per Line'!$T$2:$T$7001,'Per Line'!$C$2:$C$7001,$A481,'Per Line'!$AL$2:$AL$7001,1))</f>
        <v/>
      </c>
      <c r="Q481">
        <f>IF($AA481="","",Settings!$C$7)</f>
        <v/>
      </c>
      <c r="R481" s="8">
        <f>IF($AA481="","",SUMIFS('Per Line'!$T$2:$T$7001,'Per Line'!$C$2:$C$7001,$A481,'Per Line'!$AK$2:$AK$7001,0,'Per Line'!$AL$2:$AL$7001,0))</f>
        <v/>
      </c>
      <c r="S481" s="8">
        <f>IF($AA481="","",R481*Q481)</f>
        <v/>
      </c>
      <c r="T481">
        <f>IF($AA481="","",Settings!$C$6)</f>
        <v/>
      </c>
      <c r="U481" s="8">
        <f>IF($AA481="","",SUMIFS('Per Line'!$T$2:$T$7001,'Per Line'!$C$2:$C$7001,$A481,'Per Line'!$AK$2:$AK$7001,1,'Per Line'!$AL$2:$AL$7001,0))</f>
        <v/>
      </c>
      <c r="V481" s="8">
        <f>IF($AA481="","",U481*T481)</f>
        <v/>
      </c>
      <c r="W481" s="8">
        <f>IF($AA481="","",V481+S481)</f>
        <v/>
      </c>
      <c r="X481" s="8">
        <f>IF($AA481="","",Y481-W481)</f>
        <v/>
      </c>
      <c r="Y481" s="8">
        <f>IF($AA481="","",R481+U481+P481)</f>
        <v/>
      </c>
      <c r="Z481" s="8">
        <f>IF($AA481="","",Y481-W481-N481)</f>
        <v/>
      </c>
      <c r="AA481" s="16">
        <f>IF(ROWS($AA$2:$AA481)&lt;=MAX('Per Line'!$AJ$2:$AJ$7001),MATCH(ROWS($AA$2:$AA481),'Per Line'!$AJ$2:$AJ$7001,0),"")</f>
        <v/>
      </c>
      <c r="AB481">
        <f>IF($AA481="","",C481&amp;"|"&amp;COUNTIF($C$2:$C481,C481))</f>
        <v/>
      </c>
    </row>
    <row r="482">
      <c r="A482">
        <f>IF($AA482="","",INDEX('Per Line'!$C$2:$C$7001,$AA482)&amp;"")</f>
        <v/>
      </c>
      <c r="B482" s="15" t="n"/>
      <c r="C482">
        <f>IF($AA482="","",IF(COUNTIF($I$2:$I$1301,I482)&lt;=Settings!$C$8,I482,I482&amp;" P"&amp;ROUNDUP(COUNTIF($I$2:$I482,I482)/Settings!$C$8,0)))</f>
        <v/>
      </c>
      <c r="D482">
        <f>IF($AA482="","",INDEX('Per Line'!$A$2:$A$7001,$AA482)&amp;"")</f>
        <v/>
      </c>
      <c r="E482">
        <f>IF($AA482="","",INDEX('Per Line'!$B$2:$B$7001,$AA482)&amp;"")</f>
        <v/>
      </c>
      <c r="F482">
        <f>IF($AA482="","",INDEX('Per Line'!$D$2:$D$7001,$AA482)&amp;"")</f>
        <v/>
      </c>
      <c r="G482" s="14">
        <f>IF($AA482="","",INDEX('Per Line'!$E$2:$E$7001,$AA482))</f>
        <v/>
      </c>
      <c r="H482">
        <f>IF($AA482="","",INDEX('Per Line'!$F$2:$F$7001,$AA482)&amp;"")</f>
        <v/>
      </c>
      <c r="I482">
        <f>IF($AA482="","",INDEX('Per Line'!$I$2:$I$7001,$AA482)&amp;"")</f>
        <v/>
      </c>
      <c r="J482">
        <f>IF($AA482="","",INDEX('Per Line'!$H$2:$H$7001,$AA482)&amp;"")</f>
        <v/>
      </c>
      <c r="K482">
        <f>IF($AA482="","",INDEX('Per Line'!$J$2:$J$7001,$AA482)&amp;"")</f>
        <v/>
      </c>
      <c r="L482">
        <f>IF($AA482="","",INDEX('Per Line'!$K$2:$K$7001,$AA482)&amp;"")</f>
        <v/>
      </c>
      <c r="M482">
        <f>IF($AA482="","",INDEX('Per Line'!$L$2:$L$7001,$AA482))</f>
        <v/>
      </c>
      <c r="N482" s="8">
        <f>IF($AA482="","",M482*Y482/100)</f>
        <v/>
      </c>
      <c r="O482">
        <f>IF($AA482="","",INDEX('Per Line'!$U$2:$U$7001,$AA482)&amp;"")</f>
        <v/>
      </c>
      <c r="P482" s="8">
        <f>IF($AA482="","",SUMIFS('Per Line'!$T$2:$T$7001,'Per Line'!$C$2:$C$7001,$A482,'Per Line'!$AL$2:$AL$7001,1))</f>
        <v/>
      </c>
      <c r="Q482">
        <f>IF($AA482="","",Settings!$C$7)</f>
        <v/>
      </c>
      <c r="R482" s="8">
        <f>IF($AA482="","",SUMIFS('Per Line'!$T$2:$T$7001,'Per Line'!$C$2:$C$7001,$A482,'Per Line'!$AK$2:$AK$7001,0,'Per Line'!$AL$2:$AL$7001,0))</f>
        <v/>
      </c>
      <c r="S482" s="8">
        <f>IF($AA482="","",R482*Q482)</f>
        <v/>
      </c>
      <c r="T482">
        <f>IF($AA482="","",Settings!$C$6)</f>
        <v/>
      </c>
      <c r="U482" s="8">
        <f>IF($AA482="","",SUMIFS('Per Line'!$T$2:$T$7001,'Per Line'!$C$2:$C$7001,$A482,'Per Line'!$AK$2:$AK$7001,1,'Per Line'!$AL$2:$AL$7001,0))</f>
        <v/>
      </c>
      <c r="V482" s="8">
        <f>IF($AA482="","",U482*T482)</f>
        <v/>
      </c>
      <c r="W482" s="8">
        <f>IF($AA482="","",V482+S482)</f>
        <v/>
      </c>
      <c r="X482" s="8">
        <f>IF($AA482="","",Y482-W482)</f>
        <v/>
      </c>
      <c r="Y482" s="8">
        <f>IF($AA482="","",R482+U482+P482)</f>
        <v/>
      </c>
      <c r="Z482" s="8">
        <f>IF($AA482="","",Y482-W482-N482)</f>
        <v/>
      </c>
      <c r="AA482" s="16">
        <f>IF(ROWS($AA$2:$AA482)&lt;=MAX('Per Line'!$AJ$2:$AJ$7001),MATCH(ROWS($AA$2:$AA482),'Per Line'!$AJ$2:$AJ$7001,0),"")</f>
        <v/>
      </c>
      <c r="AB482">
        <f>IF($AA482="","",C482&amp;"|"&amp;COUNTIF($C$2:$C482,C482))</f>
        <v/>
      </c>
    </row>
    <row r="483">
      <c r="A483">
        <f>IF($AA483="","",INDEX('Per Line'!$C$2:$C$7001,$AA483)&amp;"")</f>
        <v/>
      </c>
      <c r="B483" s="15" t="n"/>
      <c r="C483">
        <f>IF($AA483="","",IF(COUNTIF($I$2:$I$1301,I483)&lt;=Settings!$C$8,I483,I483&amp;" P"&amp;ROUNDUP(COUNTIF($I$2:$I483,I483)/Settings!$C$8,0)))</f>
        <v/>
      </c>
      <c r="D483">
        <f>IF($AA483="","",INDEX('Per Line'!$A$2:$A$7001,$AA483)&amp;"")</f>
        <v/>
      </c>
      <c r="E483">
        <f>IF($AA483="","",INDEX('Per Line'!$B$2:$B$7001,$AA483)&amp;"")</f>
        <v/>
      </c>
      <c r="F483">
        <f>IF($AA483="","",INDEX('Per Line'!$D$2:$D$7001,$AA483)&amp;"")</f>
        <v/>
      </c>
      <c r="G483" s="14">
        <f>IF($AA483="","",INDEX('Per Line'!$E$2:$E$7001,$AA483))</f>
        <v/>
      </c>
      <c r="H483">
        <f>IF($AA483="","",INDEX('Per Line'!$F$2:$F$7001,$AA483)&amp;"")</f>
        <v/>
      </c>
      <c r="I483">
        <f>IF($AA483="","",INDEX('Per Line'!$I$2:$I$7001,$AA483)&amp;"")</f>
        <v/>
      </c>
      <c r="J483">
        <f>IF($AA483="","",INDEX('Per Line'!$H$2:$H$7001,$AA483)&amp;"")</f>
        <v/>
      </c>
      <c r="K483">
        <f>IF($AA483="","",INDEX('Per Line'!$J$2:$J$7001,$AA483)&amp;"")</f>
        <v/>
      </c>
      <c r="L483">
        <f>IF($AA483="","",INDEX('Per Line'!$K$2:$K$7001,$AA483)&amp;"")</f>
        <v/>
      </c>
      <c r="M483">
        <f>IF($AA483="","",INDEX('Per Line'!$L$2:$L$7001,$AA483))</f>
        <v/>
      </c>
      <c r="N483" s="8">
        <f>IF($AA483="","",M483*Y483/100)</f>
        <v/>
      </c>
      <c r="O483">
        <f>IF($AA483="","",INDEX('Per Line'!$U$2:$U$7001,$AA483)&amp;"")</f>
        <v/>
      </c>
      <c r="P483" s="8">
        <f>IF($AA483="","",SUMIFS('Per Line'!$T$2:$T$7001,'Per Line'!$C$2:$C$7001,$A483,'Per Line'!$AL$2:$AL$7001,1))</f>
        <v/>
      </c>
      <c r="Q483">
        <f>IF($AA483="","",Settings!$C$7)</f>
        <v/>
      </c>
      <c r="R483" s="8">
        <f>IF($AA483="","",SUMIFS('Per Line'!$T$2:$T$7001,'Per Line'!$C$2:$C$7001,$A483,'Per Line'!$AK$2:$AK$7001,0,'Per Line'!$AL$2:$AL$7001,0))</f>
        <v/>
      </c>
      <c r="S483" s="8">
        <f>IF($AA483="","",R483*Q483)</f>
        <v/>
      </c>
      <c r="T483">
        <f>IF($AA483="","",Settings!$C$6)</f>
        <v/>
      </c>
      <c r="U483" s="8">
        <f>IF($AA483="","",SUMIFS('Per Line'!$T$2:$T$7001,'Per Line'!$C$2:$C$7001,$A483,'Per Line'!$AK$2:$AK$7001,1,'Per Line'!$AL$2:$AL$7001,0))</f>
        <v/>
      </c>
      <c r="V483" s="8">
        <f>IF($AA483="","",U483*T483)</f>
        <v/>
      </c>
      <c r="W483" s="8">
        <f>IF($AA483="","",V483+S483)</f>
        <v/>
      </c>
      <c r="X483" s="8">
        <f>IF($AA483="","",Y483-W483)</f>
        <v/>
      </c>
      <c r="Y483" s="8">
        <f>IF($AA483="","",R483+U483+P483)</f>
        <v/>
      </c>
      <c r="Z483" s="8">
        <f>IF($AA483="","",Y483-W483-N483)</f>
        <v/>
      </c>
      <c r="AA483" s="16">
        <f>IF(ROWS($AA$2:$AA483)&lt;=MAX('Per Line'!$AJ$2:$AJ$7001),MATCH(ROWS($AA$2:$AA483),'Per Line'!$AJ$2:$AJ$7001,0),"")</f>
        <v/>
      </c>
      <c r="AB483">
        <f>IF($AA483="","",C483&amp;"|"&amp;COUNTIF($C$2:$C483,C483))</f>
        <v/>
      </c>
    </row>
    <row r="484">
      <c r="A484">
        <f>IF($AA484="","",INDEX('Per Line'!$C$2:$C$7001,$AA484)&amp;"")</f>
        <v/>
      </c>
      <c r="B484" s="15" t="n"/>
      <c r="C484">
        <f>IF($AA484="","",IF(COUNTIF($I$2:$I$1301,I484)&lt;=Settings!$C$8,I484,I484&amp;" P"&amp;ROUNDUP(COUNTIF($I$2:$I484,I484)/Settings!$C$8,0)))</f>
        <v/>
      </c>
      <c r="D484">
        <f>IF($AA484="","",INDEX('Per Line'!$A$2:$A$7001,$AA484)&amp;"")</f>
        <v/>
      </c>
      <c r="E484">
        <f>IF($AA484="","",INDEX('Per Line'!$B$2:$B$7001,$AA484)&amp;"")</f>
        <v/>
      </c>
      <c r="F484">
        <f>IF($AA484="","",INDEX('Per Line'!$D$2:$D$7001,$AA484)&amp;"")</f>
        <v/>
      </c>
      <c r="G484" s="14">
        <f>IF($AA484="","",INDEX('Per Line'!$E$2:$E$7001,$AA484))</f>
        <v/>
      </c>
      <c r="H484">
        <f>IF($AA484="","",INDEX('Per Line'!$F$2:$F$7001,$AA484)&amp;"")</f>
        <v/>
      </c>
      <c r="I484">
        <f>IF($AA484="","",INDEX('Per Line'!$I$2:$I$7001,$AA484)&amp;"")</f>
        <v/>
      </c>
      <c r="J484">
        <f>IF($AA484="","",INDEX('Per Line'!$H$2:$H$7001,$AA484)&amp;"")</f>
        <v/>
      </c>
      <c r="K484">
        <f>IF($AA484="","",INDEX('Per Line'!$J$2:$J$7001,$AA484)&amp;"")</f>
        <v/>
      </c>
      <c r="L484">
        <f>IF($AA484="","",INDEX('Per Line'!$K$2:$K$7001,$AA484)&amp;"")</f>
        <v/>
      </c>
      <c r="M484">
        <f>IF($AA484="","",INDEX('Per Line'!$L$2:$L$7001,$AA484))</f>
        <v/>
      </c>
      <c r="N484" s="8">
        <f>IF($AA484="","",M484*Y484/100)</f>
        <v/>
      </c>
      <c r="O484">
        <f>IF($AA484="","",INDEX('Per Line'!$U$2:$U$7001,$AA484)&amp;"")</f>
        <v/>
      </c>
      <c r="P484" s="8">
        <f>IF($AA484="","",SUMIFS('Per Line'!$T$2:$T$7001,'Per Line'!$C$2:$C$7001,$A484,'Per Line'!$AL$2:$AL$7001,1))</f>
        <v/>
      </c>
      <c r="Q484">
        <f>IF($AA484="","",Settings!$C$7)</f>
        <v/>
      </c>
      <c r="R484" s="8">
        <f>IF($AA484="","",SUMIFS('Per Line'!$T$2:$T$7001,'Per Line'!$C$2:$C$7001,$A484,'Per Line'!$AK$2:$AK$7001,0,'Per Line'!$AL$2:$AL$7001,0))</f>
        <v/>
      </c>
      <c r="S484" s="8">
        <f>IF($AA484="","",R484*Q484)</f>
        <v/>
      </c>
      <c r="T484">
        <f>IF($AA484="","",Settings!$C$6)</f>
        <v/>
      </c>
      <c r="U484" s="8">
        <f>IF($AA484="","",SUMIFS('Per Line'!$T$2:$T$7001,'Per Line'!$C$2:$C$7001,$A484,'Per Line'!$AK$2:$AK$7001,1,'Per Line'!$AL$2:$AL$7001,0))</f>
        <v/>
      </c>
      <c r="V484" s="8">
        <f>IF($AA484="","",U484*T484)</f>
        <v/>
      </c>
      <c r="W484" s="8">
        <f>IF($AA484="","",V484+S484)</f>
        <v/>
      </c>
      <c r="X484" s="8">
        <f>IF($AA484="","",Y484-W484)</f>
        <v/>
      </c>
      <c r="Y484" s="8">
        <f>IF($AA484="","",R484+U484+P484)</f>
        <v/>
      </c>
      <c r="Z484" s="8">
        <f>IF($AA484="","",Y484-W484-N484)</f>
        <v/>
      </c>
      <c r="AA484" s="16">
        <f>IF(ROWS($AA$2:$AA484)&lt;=MAX('Per Line'!$AJ$2:$AJ$7001),MATCH(ROWS($AA$2:$AA484),'Per Line'!$AJ$2:$AJ$7001,0),"")</f>
        <v/>
      </c>
      <c r="AB484">
        <f>IF($AA484="","",C484&amp;"|"&amp;COUNTIF($C$2:$C484,C484))</f>
        <v/>
      </c>
    </row>
    <row r="485">
      <c r="A485">
        <f>IF($AA485="","",INDEX('Per Line'!$C$2:$C$7001,$AA485)&amp;"")</f>
        <v/>
      </c>
      <c r="B485" s="15" t="n"/>
      <c r="C485">
        <f>IF($AA485="","",IF(COUNTIF($I$2:$I$1301,I485)&lt;=Settings!$C$8,I485,I485&amp;" P"&amp;ROUNDUP(COUNTIF($I$2:$I485,I485)/Settings!$C$8,0)))</f>
        <v/>
      </c>
      <c r="D485">
        <f>IF($AA485="","",INDEX('Per Line'!$A$2:$A$7001,$AA485)&amp;"")</f>
        <v/>
      </c>
      <c r="E485">
        <f>IF($AA485="","",INDEX('Per Line'!$B$2:$B$7001,$AA485)&amp;"")</f>
        <v/>
      </c>
      <c r="F485">
        <f>IF($AA485="","",INDEX('Per Line'!$D$2:$D$7001,$AA485)&amp;"")</f>
        <v/>
      </c>
      <c r="G485" s="14">
        <f>IF($AA485="","",INDEX('Per Line'!$E$2:$E$7001,$AA485))</f>
        <v/>
      </c>
      <c r="H485">
        <f>IF($AA485="","",INDEX('Per Line'!$F$2:$F$7001,$AA485)&amp;"")</f>
        <v/>
      </c>
      <c r="I485">
        <f>IF($AA485="","",INDEX('Per Line'!$I$2:$I$7001,$AA485)&amp;"")</f>
        <v/>
      </c>
      <c r="J485">
        <f>IF($AA485="","",INDEX('Per Line'!$H$2:$H$7001,$AA485)&amp;"")</f>
        <v/>
      </c>
      <c r="K485">
        <f>IF($AA485="","",INDEX('Per Line'!$J$2:$J$7001,$AA485)&amp;"")</f>
        <v/>
      </c>
      <c r="L485">
        <f>IF($AA485="","",INDEX('Per Line'!$K$2:$K$7001,$AA485)&amp;"")</f>
        <v/>
      </c>
      <c r="M485">
        <f>IF($AA485="","",INDEX('Per Line'!$L$2:$L$7001,$AA485))</f>
        <v/>
      </c>
      <c r="N485" s="8">
        <f>IF($AA485="","",M485*Y485/100)</f>
        <v/>
      </c>
      <c r="O485">
        <f>IF($AA485="","",INDEX('Per Line'!$U$2:$U$7001,$AA485)&amp;"")</f>
        <v/>
      </c>
      <c r="P485" s="8">
        <f>IF($AA485="","",SUMIFS('Per Line'!$T$2:$T$7001,'Per Line'!$C$2:$C$7001,$A485,'Per Line'!$AL$2:$AL$7001,1))</f>
        <v/>
      </c>
      <c r="Q485">
        <f>IF($AA485="","",Settings!$C$7)</f>
        <v/>
      </c>
      <c r="R485" s="8">
        <f>IF($AA485="","",SUMIFS('Per Line'!$T$2:$T$7001,'Per Line'!$C$2:$C$7001,$A485,'Per Line'!$AK$2:$AK$7001,0,'Per Line'!$AL$2:$AL$7001,0))</f>
        <v/>
      </c>
      <c r="S485" s="8">
        <f>IF($AA485="","",R485*Q485)</f>
        <v/>
      </c>
      <c r="T485">
        <f>IF($AA485="","",Settings!$C$6)</f>
        <v/>
      </c>
      <c r="U485" s="8">
        <f>IF($AA485="","",SUMIFS('Per Line'!$T$2:$T$7001,'Per Line'!$C$2:$C$7001,$A485,'Per Line'!$AK$2:$AK$7001,1,'Per Line'!$AL$2:$AL$7001,0))</f>
        <v/>
      </c>
      <c r="V485" s="8">
        <f>IF($AA485="","",U485*T485)</f>
        <v/>
      </c>
      <c r="W485" s="8">
        <f>IF($AA485="","",V485+S485)</f>
        <v/>
      </c>
      <c r="X485" s="8">
        <f>IF($AA485="","",Y485-W485)</f>
        <v/>
      </c>
      <c r="Y485" s="8">
        <f>IF($AA485="","",R485+U485+P485)</f>
        <v/>
      </c>
      <c r="Z485" s="8">
        <f>IF($AA485="","",Y485-W485-N485)</f>
        <v/>
      </c>
      <c r="AA485" s="16">
        <f>IF(ROWS($AA$2:$AA485)&lt;=MAX('Per Line'!$AJ$2:$AJ$7001),MATCH(ROWS($AA$2:$AA485),'Per Line'!$AJ$2:$AJ$7001,0),"")</f>
        <v/>
      </c>
      <c r="AB485">
        <f>IF($AA485="","",C485&amp;"|"&amp;COUNTIF($C$2:$C485,C485))</f>
        <v/>
      </c>
    </row>
    <row r="486">
      <c r="A486">
        <f>IF($AA486="","",INDEX('Per Line'!$C$2:$C$7001,$AA486)&amp;"")</f>
        <v/>
      </c>
      <c r="B486" s="15" t="n"/>
      <c r="C486">
        <f>IF($AA486="","",IF(COUNTIF($I$2:$I$1301,I486)&lt;=Settings!$C$8,I486,I486&amp;" P"&amp;ROUNDUP(COUNTIF($I$2:$I486,I486)/Settings!$C$8,0)))</f>
        <v/>
      </c>
      <c r="D486">
        <f>IF($AA486="","",INDEX('Per Line'!$A$2:$A$7001,$AA486)&amp;"")</f>
        <v/>
      </c>
      <c r="E486">
        <f>IF($AA486="","",INDEX('Per Line'!$B$2:$B$7001,$AA486)&amp;"")</f>
        <v/>
      </c>
      <c r="F486">
        <f>IF($AA486="","",INDEX('Per Line'!$D$2:$D$7001,$AA486)&amp;"")</f>
        <v/>
      </c>
      <c r="G486" s="14">
        <f>IF($AA486="","",INDEX('Per Line'!$E$2:$E$7001,$AA486))</f>
        <v/>
      </c>
      <c r="H486">
        <f>IF($AA486="","",INDEX('Per Line'!$F$2:$F$7001,$AA486)&amp;"")</f>
        <v/>
      </c>
      <c r="I486">
        <f>IF($AA486="","",INDEX('Per Line'!$I$2:$I$7001,$AA486)&amp;"")</f>
        <v/>
      </c>
      <c r="J486">
        <f>IF($AA486="","",INDEX('Per Line'!$H$2:$H$7001,$AA486)&amp;"")</f>
        <v/>
      </c>
      <c r="K486">
        <f>IF($AA486="","",INDEX('Per Line'!$J$2:$J$7001,$AA486)&amp;"")</f>
        <v/>
      </c>
      <c r="L486">
        <f>IF($AA486="","",INDEX('Per Line'!$K$2:$K$7001,$AA486)&amp;"")</f>
        <v/>
      </c>
      <c r="M486">
        <f>IF($AA486="","",INDEX('Per Line'!$L$2:$L$7001,$AA486))</f>
        <v/>
      </c>
      <c r="N486" s="8">
        <f>IF($AA486="","",M486*Y486/100)</f>
        <v/>
      </c>
      <c r="O486">
        <f>IF($AA486="","",INDEX('Per Line'!$U$2:$U$7001,$AA486)&amp;"")</f>
        <v/>
      </c>
      <c r="P486" s="8">
        <f>IF($AA486="","",SUMIFS('Per Line'!$T$2:$T$7001,'Per Line'!$C$2:$C$7001,$A486,'Per Line'!$AL$2:$AL$7001,1))</f>
        <v/>
      </c>
      <c r="Q486">
        <f>IF($AA486="","",Settings!$C$7)</f>
        <v/>
      </c>
      <c r="R486" s="8">
        <f>IF($AA486="","",SUMIFS('Per Line'!$T$2:$T$7001,'Per Line'!$C$2:$C$7001,$A486,'Per Line'!$AK$2:$AK$7001,0,'Per Line'!$AL$2:$AL$7001,0))</f>
        <v/>
      </c>
      <c r="S486" s="8">
        <f>IF($AA486="","",R486*Q486)</f>
        <v/>
      </c>
      <c r="T486">
        <f>IF($AA486="","",Settings!$C$6)</f>
        <v/>
      </c>
      <c r="U486" s="8">
        <f>IF($AA486="","",SUMIFS('Per Line'!$T$2:$T$7001,'Per Line'!$C$2:$C$7001,$A486,'Per Line'!$AK$2:$AK$7001,1,'Per Line'!$AL$2:$AL$7001,0))</f>
        <v/>
      </c>
      <c r="V486" s="8">
        <f>IF($AA486="","",U486*T486)</f>
        <v/>
      </c>
      <c r="W486" s="8">
        <f>IF($AA486="","",V486+S486)</f>
        <v/>
      </c>
      <c r="X486" s="8">
        <f>IF($AA486="","",Y486-W486)</f>
        <v/>
      </c>
      <c r="Y486" s="8">
        <f>IF($AA486="","",R486+U486+P486)</f>
        <v/>
      </c>
      <c r="Z486" s="8">
        <f>IF($AA486="","",Y486-W486-N486)</f>
        <v/>
      </c>
      <c r="AA486" s="16">
        <f>IF(ROWS($AA$2:$AA486)&lt;=MAX('Per Line'!$AJ$2:$AJ$7001),MATCH(ROWS($AA$2:$AA486),'Per Line'!$AJ$2:$AJ$7001,0),"")</f>
        <v/>
      </c>
      <c r="AB486">
        <f>IF($AA486="","",C486&amp;"|"&amp;COUNTIF($C$2:$C486,C486))</f>
        <v/>
      </c>
    </row>
    <row r="487">
      <c r="A487">
        <f>IF($AA487="","",INDEX('Per Line'!$C$2:$C$7001,$AA487)&amp;"")</f>
        <v/>
      </c>
      <c r="B487" s="15" t="n"/>
      <c r="C487">
        <f>IF($AA487="","",IF(COUNTIF($I$2:$I$1301,I487)&lt;=Settings!$C$8,I487,I487&amp;" P"&amp;ROUNDUP(COUNTIF($I$2:$I487,I487)/Settings!$C$8,0)))</f>
        <v/>
      </c>
      <c r="D487">
        <f>IF($AA487="","",INDEX('Per Line'!$A$2:$A$7001,$AA487)&amp;"")</f>
        <v/>
      </c>
      <c r="E487">
        <f>IF($AA487="","",INDEX('Per Line'!$B$2:$B$7001,$AA487)&amp;"")</f>
        <v/>
      </c>
      <c r="F487">
        <f>IF($AA487="","",INDEX('Per Line'!$D$2:$D$7001,$AA487)&amp;"")</f>
        <v/>
      </c>
      <c r="G487" s="14">
        <f>IF($AA487="","",INDEX('Per Line'!$E$2:$E$7001,$AA487))</f>
        <v/>
      </c>
      <c r="H487">
        <f>IF($AA487="","",INDEX('Per Line'!$F$2:$F$7001,$AA487)&amp;"")</f>
        <v/>
      </c>
      <c r="I487">
        <f>IF($AA487="","",INDEX('Per Line'!$I$2:$I$7001,$AA487)&amp;"")</f>
        <v/>
      </c>
      <c r="J487">
        <f>IF($AA487="","",INDEX('Per Line'!$H$2:$H$7001,$AA487)&amp;"")</f>
        <v/>
      </c>
      <c r="K487">
        <f>IF($AA487="","",INDEX('Per Line'!$J$2:$J$7001,$AA487)&amp;"")</f>
        <v/>
      </c>
      <c r="L487">
        <f>IF($AA487="","",INDEX('Per Line'!$K$2:$K$7001,$AA487)&amp;"")</f>
        <v/>
      </c>
      <c r="M487">
        <f>IF($AA487="","",INDEX('Per Line'!$L$2:$L$7001,$AA487))</f>
        <v/>
      </c>
      <c r="N487" s="8">
        <f>IF($AA487="","",M487*Y487/100)</f>
        <v/>
      </c>
      <c r="O487">
        <f>IF($AA487="","",INDEX('Per Line'!$U$2:$U$7001,$AA487)&amp;"")</f>
        <v/>
      </c>
      <c r="P487" s="8">
        <f>IF($AA487="","",SUMIFS('Per Line'!$T$2:$T$7001,'Per Line'!$C$2:$C$7001,$A487,'Per Line'!$AL$2:$AL$7001,1))</f>
        <v/>
      </c>
      <c r="Q487">
        <f>IF($AA487="","",Settings!$C$7)</f>
        <v/>
      </c>
      <c r="R487" s="8">
        <f>IF($AA487="","",SUMIFS('Per Line'!$T$2:$T$7001,'Per Line'!$C$2:$C$7001,$A487,'Per Line'!$AK$2:$AK$7001,0,'Per Line'!$AL$2:$AL$7001,0))</f>
        <v/>
      </c>
      <c r="S487" s="8">
        <f>IF($AA487="","",R487*Q487)</f>
        <v/>
      </c>
      <c r="T487">
        <f>IF($AA487="","",Settings!$C$6)</f>
        <v/>
      </c>
      <c r="U487" s="8">
        <f>IF($AA487="","",SUMIFS('Per Line'!$T$2:$T$7001,'Per Line'!$C$2:$C$7001,$A487,'Per Line'!$AK$2:$AK$7001,1,'Per Line'!$AL$2:$AL$7001,0))</f>
        <v/>
      </c>
      <c r="V487" s="8">
        <f>IF($AA487="","",U487*T487)</f>
        <v/>
      </c>
      <c r="W487" s="8">
        <f>IF($AA487="","",V487+S487)</f>
        <v/>
      </c>
      <c r="X487" s="8">
        <f>IF($AA487="","",Y487-W487)</f>
        <v/>
      </c>
      <c r="Y487" s="8">
        <f>IF($AA487="","",R487+U487+P487)</f>
        <v/>
      </c>
      <c r="Z487" s="8">
        <f>IF($AA487="","",Y487-W487-N487)</f>
        <v/>
      </c>
      <c r="AA487" s="16">
        <f>IF(ROWS($AA$2:$AA487)&lt;=MAX('Per Line'!$AJ$2:$AJ$7001),MATCH(ROWS($AA$2:$AA487),'Per Line'!$AJ$2:$AJ$7001,0),"")</f>
        <v/>
      </c>
      <c r="AB487">
        <f>IF($AA487="","",C487&amp;"|"&amp;COUNTIF($C$2:$C487,C487))</f>
        <v/>
      </c>
    </row>
    <row r="488">
      <c r="A488">
        <f>IF($AA488="","",INDEX('Per Line'!$C$2:$C$7001,$AA488)&amp;"")</f>
        <v/>
      </c>
      <c r="B488" s="15" t="n"/>
      <c r="C488">
        <f>IF($AA488="","",IF(COUNTIF($I$2:$I$1301,I488)&lt;=Settings!$C$8,I488,I488&amp;" P"&amp;ROUNDUP(COUNTIF($I$2:$I488,I488)/Settings!$C$8,0)))</f>
        <v/>
      </c>
      <c r="D488">
        <f>IF($AA488="","",INDEX('Per Line'!$A$2:$A$7001,$AA488)&amp;"")</f>
        <v/>
      </c>
      <c r="E488">
        <f>IF($AA488="","",INDEX('Per Line'!$B$2:$B$7001,$AA488)&amp;"")</f>
        <v/>
      </c>
      <c r="F488">
        <f>IF($AA488="","",INDEX('Per Line'!$D$2:$D$7001,$AA488)&amp;"")</f>
        <v/>
      </c>
      <c r="G488" s="14">
        <f>IF($AA488="","",INDEX('Per Line'!$E$2:$E$7001,$AA488))</f>
        <v/>
      </c>
      <c r="H488">
        <f>IF($AA488="","",INDEX('Per Line'!$F$2:$F$7001,$AA488)&amp;"")</f>
        <v/>
      </c>
      <c r="I488">
        <f>IF($AA488="","",INDEX('Per Line'!$I$2:$I$7001,$AA488)&amp;"")</f>
        <v/>
      </c>
      <c r="J488">
        <f>IF($AA488="","",INDEX('Per Line'!$H$2:$H$7001,$AA488)&amp;"")</f>
        <v/>
      </c>
      <c r="K488">
        <f>IF($AA488="","",INDEX('Per Line'!$J$2:$J$7001,$AA488)&amp;"")</f>
        <v/>
      </c>
      <c r="L488">
        <f>IF($AA488="","",INDEX('Per Line'!$K$2:$K$7001,$AA488)&amp;"")</f>
        <v/>
      </c>
      <c r="M488">
        <f>IF($AA488="","",INDEX('Per Line'!$L$2:$L$7001,$AA488))</f>
        <v/>
      </c>
      <c r="N488" s="8">
        <f>IF($AA488="","",M488*Y488/100)</f>
        <v/>
      </c>
      <c r="O488">
        <f>IF($AA488="","",INDEX('Per Line'!$U$2:$U$7001,$AA488)&amp;"")</f>
        <v/>
      </c>
      <c r="P488" s="8">
        <f>IF($AA488="","",SUMIFS('Per Line'!$T$2:$T$7001,'Per Line'!$C$2:$C$7001,$A488,'Per Line'!$AL$2:$AL$7001,1))</f>
        <v/>
      </c>
      <c r="Q488">
        <f>IF($AA488="","",Settings!$C$7)</f>
        <v/>
      </c>
      <c r="R488" s="8">
        <f>IF($AA488="","",SUMIFS('Per Line'!$T$2:$T$7001,'Per Line'!$C$2:$C$7001,$A488,'Per Line'!$AK$2:$AK$7001,0,'Per Line'!$AL$2:$AL$7001,0))</f>
        <v/>
      </c>
      <c r="S488" s="8">
        <f>IF($AA488="","",R488*Q488)</f>
        <v/>
      </c>
      <c r="T488">
        <f>IF($AA488="","",Settings!$C$6)</f>
        <v/>
      </c>
      <c r="U488" s="8">
        <f>IF($AA488="","",SUMIFS('Per Line'!$T$2:$T$7001,'Per Line'!$C$2:$C$7001,$A488,'Per Line'!$AK$2:$AK$7001,1,'Per Line'!$AL$2:$AL$7001,0))</f>
        <v/>
      </c>
      <c r="V488" s="8">
        <f>IF($AA488="","",U488*T488)</f>
        <v/>
      </c>
      <c r="W488" s="8">
        <f>IF($AA488="","",V488+S488)</f>
        <v/>
      </c>
      <c r="X488" s="8">
        <f>IF($AA488="","",Y488-W488)</f>
        <v/>
      </c>
      <c r="Y488" s="8">
        <f>IF($AA488="","",R488+U488+P488)</f>
        <v/>
      </c>
      <c r="Z488" s="8">
        <f>IF($AA488="","",Y488-W488-N488)</f>
        <v/>
      </c>
      <c r="AA488" s="16">
        <f>IF(ROWS($AA$2:$AA488)&lt;=MAX('Per Line'!$AJ$2:$AJ$7001),MATCH(ROWS($AA$2:$AA488),'Per Line'!$AJ$2:$AJ$7001,0),"")</f>
        <v/>
      </c>
      <c r="AB488">
        <f>IF($AA488="","",C488&amp;"|"&amp;COUNTIF($C$2:$C488,C488))</f>
        <v/>
      </c>
    </row>
    <row r="489">
      <c r="A489">
        <f>IF($AA489="","",INDEX('Per Line'!$C$2:$C$7001,$AA489)&amp;"")</f>
        <v/>
      </c>
      <c r="B489" s="15" t="n"/>
      <c r="C489">
        <f>IF($AA489="","",IF(COUNTIF($I$2:$I$1301,I489)&lt;=Settings!$C$8,I489,I489&amp;" P"&amp;ROUNDUP(COUNTIF($I$2:$I489,I489)/Settings!$C$8,0)))</f>
        <v/>
      </c>
      <c r="D489">
        <f>IF($AA489="","",INDEX('Per Line'!$A$2:$A$7001,$AA489)&amp;"")</f>
        <v/>
      </c>
      <c r="E489">
        <f>IF($AA489="","",INDEX('Per Line'!$B$2:$B$7001,$AA489)&amp;"")</f>
        <v/>
      </c>
      <c r="F489">
        <f>IF($AA489="","",INDEX('Per Line'!$D$2:$D$7001,$AA489)&amp;"")</f>
        <v/>
      </c>
      <c r="G489" s="14">
        <f>IF($AA489="","",INDEX('Per Line'!$E$2:$E$7001,$AA489))</f>
        <v/>
      </c>
      <c r="H489">
        <f>IF($AA489="","",INDEX('Per Line'!$F$2:$F$7001,$AA489)&amp;"")</f>
        <v/>
      </c>
      <c r="I489">
        <f>IF($AA489="","",INDEX('Per Line'!$I$2:$I$7001,$AA489)&amp;"")</f>
        <v/>
      </c>
      <c r="J489">
        <f>IF($AA489="","",INDEX('Per Line'!$H$2:$H$7001,$AA489)&amp;"")</f>
        <v/>
      </c>
      <c r="K489">
        <f>IF($AA489="","",INDEX('Per Line'!$J$2:$J$7001,$AA489)&amp;"")</f>
        <v/>
      </c>
      <c r="L489">
        <f>IF($AA489="","",INDEX('Per Line'!$K$2:$K$7001,$AA489)&amp;"")</f>
        <v/>
      </c>
      <c r="M489">
        <f>IF($AA489="","",INDEX('Per Line'!$L$2:$L$7001,$AA489))</f>
        <v/>
      </c>
      <c r="N489" s="8">
        <f>IF($AA489="","",M489*Y489/100)</f>
        <v/>
      </c>
      <c r="O489">
        <f>IF($AA489="","",INDEX('Per Line'!$U$2:$U$7001,$AA489)&amp;"")</f>
        <v/>
      </c>
      <c r="P489" s="8">
        <f>IF($AA489="","",SUMIFS('Per Line'!$T$2:$T$7001,'Per Line'!$C$2:$C$7001,$A489,'Per Line'!$AL$2:$AL$7001,1))</f>
        <v/>
      </c>
      <c r="Q489">
        <f>IF($AA489="","",Settings!$C$7)</f>
        <v/>
      </c>
      <c r="R489" s="8">
        <f>IF($AA489="","",SUMIFS('Per Line'!$T$2:$T$7001,'Per Line'!$C$2:$C$7001,$A489,'Per Line'!$AK$2:$AK$7001,0,'Per Line'!$AL$2:$AL$7001,0))</f>
        <v/>
      </c>
      <c r="S489" s="8">
        <f>IF($AA489="","",R489*Q489)</f>
        <v/>
      </c>
      <c r="T489">
        <f>IF($AA489="","",Settings!$C$6)</f>
        <v/>
      </c>
      <c r="U489" s="8">
        <f>IF($AA489="","",SUMIFS('Per Line'!$T$2:$T$7001,'Per Line'!$C$2:$C$7001,$A489,'Per Line'!$AK$2:$AK$7001,1,'Per Line'!$AL$2:$AL$7001,0))</f>
        <v/>
      </c>
      <c r="V489" s="8">
        <f>IF($AA489="","",U489*T489)</f>
        <v/>
      </c>
      <c r="W489" s="8">
        <f>IF($AA489="","",V489+S489)</f>
        <v/>
      </c>
      <c r="X489" s="8">
        <f>IF($AA489="","",Y489-W489)</f>
        <v/>
      </c>
      <c r="Y489" s="8">
        <f>IF($AA489="","",R489+U489+P489)</f>
        <v/>
      </c>
      <c r="Z489" s="8">
        <f>IF($AA489="","",Y489-W489-N489)</f>
        <v/>
      </c>
      <c r="AA489" s="16">
        <f>IF(ROWS($AA$2:$AA489)&lt;=MAX('Per Line'!$AJ$2:$AJ$7001),MATCH(ROWS($AA$2:$AA489),'Per Line'!$AJ$2:$AJ$7001,0),"")</f>
        <v/>
      </c>
      <c r="AB489">
        <f>IF($AA489="","",C489&amp;"|"&amp;COUNTIF($C$2:$C489,C489))</f>
        <v/>
      </c>
    </row>
    <row r="490">
      <c r="A490">
        <f>IF($AA490="","",INDEX('Per Line'!$C$2:$C$7001,$AA490)&amp;"")</f>
        <v/>
      </c>
      <c r="B490" s="15" t="n"/>
      <c r="C490">
        <f>IF($AA490="","",IF(COUNTIF($I$2:$I$1301,I490)&lt;=Settings!$C$8,I490,I490&amp;" P"&amp;ROUNDUP(COUNTIF($I$2:$I490,I490)/Settings!$C$8,0)))</f>
        <v/>
      </c>
      <c r="D490">
        <f>IF($AA490="","",INDEX('Per Line'!$A$2:$A$7001,$AA490)&amp;"")</f>
        <v/>
      </c>
      <c r="E490">
        <f>IF($AA490="","",INDEX('Per Line'!$B$2:$B$7001,$AA490)&amp;"")</f>
        <v/>
      </c>
      <c r="F490">
        <f>IF($AA490="","",INDEX('Per Line'!$D$2:$D$7001,$AA490)&amp;"")</f>
        <v/>
      </c>
      <c r="G490" s="14">
        <f>IF($AA490="","",INDEX('Per Line'!$E$2:$E$7001,$AA490))</f>
        <v/>
      </c>
      <c r="H490">
        <f>IF($AA490="","",INDEX('Per Line'!$F$2:$F$7001,$AA490)&amp;"")</f>
        <v/>
      </c>
      <c r="I490">
        <f>IF($AA490="","",INDEX('Per Line'!$I$2:$I$7001,$AA490)&amp;"")</f>
        <v/>
      </c>
      <c r="J490">
        <f>IF($AA490="","",INDEX('Per Line'!$H$2:$H$7001,$AA490)&amp;"")</f>
        <v/>
      </c>
      <c r="K490">
        <f>IF($AA490="","",INDEX('Per Line'!$J$2:$J$7001,$AA490)&amp;"")</f>
        <v/>
      </c>
      <c r="L490">
        <f>IF($AA490="","",INDEX('Per Line'!$K$2:$K$7001,$AA490)&amp;"")</f>
        <v/>
      </c>
      <c r="M490">
        <f>IF($AA490="","",INDEX('Per Line'!$L$2:$L$7001,$AA490))</f>
        <v/>
      </c>
      <c r="N490" s="8">
        <f>IF($AA490="","",M490*Y490/100)</f>
        <v/>
      </c>
      <c r="O490">
        <f>IF($AA490="","",INDEX('Per Line'!$U$2:$U$7001,$AA490)&amp;"")</f>
        <v/>
      </c>
      <c r="P490" s="8">
        <f>IF($AA490="","",SUMIFS('Per Line'!$T$2:$T$7001,'Per Line'!$C$2:$C$7001,$A490,'Per Line'!$AL$2:$AL$7001,1))</f>
        <v/>
      </c>
      <c r="Q490">
        <f>IF($AA490="","",Settings!$C$7)</f>
        <v/>
      </c>
      <c r="R490" s="8">
        <f>IF($AA490="","",SUMIFS('Per Line'!$T$2:$T$7001,'Per Line'!$C$2:$C$7001,$A490,'Per Line'!$AK$2:$AK$7001,0,'Per Line'!$AL$2:$AL$7001,0))</f>
        <v/>
      </c>
      <c r="S490" s="8">
        <f>IF($AA490="","",R490*Q490)</f>
        <v/>
      </c>
      <c r="T490">
        <f>IF($AA490="","",Settings!$C$6)</f>
        <v/>
      </c>
      <c r="U490" s="8">
        <f>IF($AA490="","",SUMIFS('Per Line'!$T$2:$T$7001,'Per Line'!$C$2:$C$7001,$A490,'Per Line'!$AK$2:$AK$7001,1,'Per Line'!$AL$2:$AL$7001,0))</f>
        <v/>
      </c>
      <c r="V490" s="8">
        <f>IF($AA490="","",U490*T490)</f>
        <v/>
      </c>
      <c r="W490" s="8">
        <f>IF($AA490="","",V490+S490)</f>
        <v/>
      </c>
      <c r="X490" s="8">
        <f>IF($AA490="","",Y490-W490)</f>
        <v/>
      </c>
      <c r="Y490" s="8">
        <f>IF($AA490="","",R490+U490+P490)</f>
        <v/>
      </c>
      <c r="Z490" s="8">
        <f>IF($AA490="","",Y490-W490-N490)</f>
        <v/>
      </c>
      <c r="AA490" s="16">
        <f>IF(ROWS($AA$2:$AA490)&lt;=MAX('Per Line'!$AJ$2:$AJ$7001),MATCH(ROWS($AA$2:$AA490),'Per Line'!$AJ$2:$AJ$7001,0),"")</f>
        <v/>
      </c>
      <c r="AB490">
        <f>IF($AA490="","",C490&amp;"|"&amp;COUNTIF($C$2:$C490,C490))</f>
        <v/>
      </c>
    </row>
    <row r="491">
      <c r="A491">
        <f>IF($AA491="","",INDEX('Per Line'!$C$2:$C$7001,$AA491)&amp;"")</f>
        <v/>
      </c>
      <c r="B491" s="15" t="n"/>
      <c r="C491">
        <f>IF($AA491="","",IF(COUNTIF($I$2:$I$1301,I491)&lt;=Settings!$C$8,I491,I491&amp;" P"&amp;ROUNDUP(COUNTIF($I$2:$I491,I491)/Settings!$C$8,0)))</f>
        <v/>
      </c>
      <c r="D491">
        <f>IF($AA491="","",INDEX('Per Line'!$A$2:$A$7001,$AA491)&amp;"")</f>
        <v/>
      </c>
      <c r="E491">
        <f>IF($AA491="","",INDEX('Per Line'!$B$2:$B$7001,$AA491)&amp;"")</f>
        <v/>
      </c>
      <c r="F491">
        <f>IF($AA491="","",INDEX('Per Line'!$D$2:$D$7001,$AA491)&amp;"")</f>
        <v/>
      </c>
      <c r="G491" s="14">
        <f>IF($AA491="","",INDEX('Per Line'!$E$2:$E$7001,$AA491))</f>
        <v/>
      </c>
      <c r="H491">
        <f>IF($AA491="","",INDEX('Per Line'!$F$2:$F$7001,$AA491)&amp;"")</f>
        <v/>
      </c>
      <c r="I491">
        <f>IF($AA491="","",INDEX('Per Line'!$I$2:$I$7001,$AA491)&amp;"")</f>
        <v/>
      </c>
      <c r="J491">
        <f>IF($AA491="","",INDEX('Per Line'!$H$2:$H$7001,$AA491)&amp;"")</f>
        <v/>
      </c>
      <c r="K491">
        <f>IF($AA491="","",INDEX('Per Line'!$J$2:$J$7001,$AA491)&amp;"")</f>
        <v/>
      </c>
      <c r="L491">
        <f>IF($AA491="","",INDEX('Per Line'!$K$2:$K$7001,$AA491)&amp;"")</f>
        <v/>
      </c>
      <c r="M491">
        <f>IF($AA491="","",INDEX('Per Line'!$L$2:$L$7001,$AA491))</f>
        <v/>
      </c>
      <c r="N491" s="8">
        <f>IF($AA491="","",M491*Y491/100)</f>
        <v/>
      </c>
      <c r="O491">
        <f>IF($AA491="","",INDEX('Per Line'!$U$2:$U$7001,$AA491)&amp;"")</f>
        <v/>
      </c>
      <c r="P491" s="8">
        <f>IF($AA491="","",SUMIFS('Per Line'!$T$2:$T$7001,'Per Line'!$C$2:$C$7001,$A491,'Per Line'!$AL$2:$AL$7001,1))</f>
        <v/>
      </c>
      <c r="Q491">
        <f>IF($AA491="","",Settings!$C$7)</f>
        <v/>
      </c>
      <c r="R491" s="8">
        <f>IF($AA491="","",SUMIFS('Per Line'!$T$2:$T$7001,'Per Line'!$C$2:$C$7001,$A491,'Per Line'!$AK$2:$AK$7001,0,'Per Line'!$AL$2:$AL$7001,0))</f>
        <v/>
      </c>
      <c r="S491" s="8">
        <f>IF($AA491="","",R491*Q491)</f>
        <v/>
      </c>
      <c r="T491">
        <f>IF($AA491="","",Settings!$C$6)</f>
        <v/>
      </c>
      <c r="U491" s="8">
        <f>IF($AA491="","",SUMIFS('Per Line'!$T$2:$T$7001,'Per Line'!$C$2:$C$7001,$A491,'Per Line'!$AK$2:$AK$7001,1,'Per Line'!$AL$2:$AL$7001,0))</f>
        <v/>
      </c>
      <c r="V491" s="8">
        <f>IF($AA491="","",U491*T491)</f>
        <v/>
      </c>
      <c r="W491" s="8">
        <f>IF($AA491="","",V491+S491)</f>
        <v/>
      </c>
      <c r="X491" s="8">
        <f>IF($AA491="","",Y491-W491)</f>
        <v/>
      </c>
      <c r="Y491" s="8">
        <f>IF($AA491="","",R491+U491+P491)</f>
        <v/>
      </c>
      <c r="Z491" s="8">
        <f>IF($AA491="","",Y491-W491-N491)</f>
        <v/>
      </c>
      <c r="AA491" s="16">
        <f>IF(ROWS($AA$2:$AA491)&lt;=MAX('Per Line'!$AJ$2:$AJ$7001),MATCH(ROWS($AA$2:$AA491),'Per Line'!$AJ$2:$AJ$7001,0),"")</f>
        <v/>
      </c>
      <c r="AB491">
        <f>IF($AA491="","",C491&amp;"|"&amp;COUNTIF($C$2:$C491,C491))</f>
        <v/>
      </c>
    </row>
    <row r="492">
      <c r="A492">
        <f>IF($AA492="","",INDEX('Per Line'!$C$2:$C$7001,$AA492)&amp;"")</f>
        <v/>
      </c>
      <c r="B492" s="15" t="n"/>
      <c r="C492">
        <f>IF($AA492="","",IF(COUNTIF($I$2:$I$1301,I492)&lt;=Settings!$C$8,I492,I492&amp;" P"&amp;ROUNDUP(COUNTIF($I$2:$I492,I492)/Settings!$C$8,0)))</f>
        <v/>
      </c>
      <c r="D492">
        <f>IF($AA492="","",INDEX('Per Line'!$A$2:$A$7001,$AA492)&amp;"")</f>
        <v/>
      </c>
      <c r="E492">
        <f>IF($AA492="","",INDEX('Per Line'!$B$2:$B$7001,$AA492)&amp;"")</f>
        <v/>
      </c>
      <c r="F492">
        <f>IF($AA492="","",INDEX('Per Line'!$D$2:$D$7001,$AA492)&amp;"")</f>
        <v/>
      </c>
      <c r="G492" s="14">
        <f>IF($AA492="","",INDEX('Per Line'!$E$2:$E$7001,$AA492))</f>
        <v/>
      </c>
      <c r="H492">
        <f>IF($AA492="","",INDEX('Per Line'!$F$2:$F$7001,$AA492)&amp;"")</f>
        <v/>
      </c>
      <c r="I492">
        <f>IF($AA492="","",INDEX('Per Line'!$I$2:$I$7001,$AA492)&amp;"")</f>
        <v/>
      </c>
      <c r="J492">
        <f>IF($AA492="","",INDEX('Per Line'!$H$2:$H$7001,$AA492)&amp;"")</f>
        <v/>
      </c>
      <c r="K492">
        <f>IF($AA492="","",INDEX('Per Line'!$J$2:$J$7001,$AA492)&amp;"")</f>
        <v/>
      </c>
      <c r="L492">
        <f>IF($AA492="","",INDEX('Per Line'!$K$2:$K$7001,$AA492)&amp;"")</f>
        <v/>
      </c>
      <c r="M492">
        <f>IF($AA492="","",INDEX('Per Line'!$L$2:$L$7001,$AA492))</f>
        <v/>
      </c>
      <c r="N492" s="8">
        <f>IF($AA492="","",M492*Y492/100)</f>
        <v/>
      </c>
      <c r="O492">
        <f>IF($AA492="","",INDEX('Per Line'!$U$2:$U$7001,$AA492)&amp;"")</f>
        <v/>
      </c>
      <c r="P492" s="8">
        <f>IF($AA492="","",SUMIFS('Per Line'!$T$2:$T$7001,'Per Line'!$C$2:$C$7001,$A492,'Per Line'!$AL$2:$AL$7001,1))</f>
        <v/>
      </c>
      <c r="Q492">
        <f>IF($AA492="","",Settings!$C$7)</f>
        <v/>
      </c>
      <c r="R492" s="8">
        <f>IF($AA492="","",SUMIFS('Per Line'!$T$2:$T$7001,'Per Line'!$C$2:$C$7001,$A492,'Per Line'!$AK$2:$AK$7001,0,'Per Line'!$AL$2:$AL$7001,0))</f>
        <v/>
      </c>
      <c r="S492" s="8">
        <f>IF($AA492="","",R492*Q492)</f>
        <v/>
      </c>
      <c r="T492">
        <f>IF($AA492="","",Settings!$C$6)</f>
        <v/>
      </c>
      <c r="U492" s="8">
        <f>IF($AA492="","",SUMIFS('Per Line'!$T$2:$T$7001,'Per Line'!$C$2:$C$7001,$A492,'Per Line'!$AK$2:$AK$7001,1,'Per Line'!$AL$2:$AL$7001,0))</f>
        <v/>
      </c>
      <c r="V492" s="8">
        <f>IF($AA492="","",U492*T492)</f>
        <v/>
      </c>
      <c r="W492" s="8">
        <f>IF($AA492="","",V492+S492)</f>
        <v/>
      </c>
      <c r="X492" s="8">
        <f>IF($AA492="","",Y492-W492)</f>
        <v/>
      </c>
      <c r="Y492" s="8">
        <f>IF($AA492="","",R492+U492+P492)</f>
        <v/>
      </c>
      <c r="Z492" s="8">
        <f>IF($AA492="","",Y492-W492-N492)</f>
        <v/>
      </c>
      <c r="AA492" s="16">
        <f>IF(ROWS($AA$2:$AA492)&lt;=MAX('Per Line'!$AJ$2:$AJ$7001),MATCH(ROWS($AA$2:$AA492),'Per Line'!$AJ$2:$AJ$7001,0),"")</f>
        <v/>
      </c>
      <c r="AB492">
        <f>IF($AA492="","",C492&amp;"|"&amp;COUNTIF($C$2:$C492,C492))</f>
        <v/>
      </c>
    </row>
    <row r="493">
      <c r="A493">
        <f>IF($AA493="","",INDEX('Per Line'!$C$2:$C$7001,$AA493)&amp;"")</f>
        <v/>
      </c>
      <c r="B493" s="15" t="n"/>
      <c r="C493">
        <f>IF($AA493="","",IF(COUNTIF($I$2:$I$1301,I493)&lt;=Settings!$C$8,I493,I493&amp;" P"&amp;ROUNDUP(COUNTIF($I$2:$I493,I493)/Settings!$C$8,0)))</f>
        <v/>
      </c>
      <c r="D493">
        <f>IF($AA493="","",INDEX('Per Line'!$A$2:$A$7001,$AA493)&amp;"")</f>
        <v/>
      </c>
      <c r="E493">
        <f>IF($AA493="","",INDEX('Per Line'!$B$2:$B$7001,$AA493)&amp;"")</f>
        <v/>
      </c>
      <c r="F493">
        <f>IF($AA493="","",INDEX('Per Line'!$D$2:$D$7001,$AA493)&amp;"")</f>
        <v/>
      </c>
      <c r="G493" s="14">
        <f>IF($AA493="","",INDEX('Per Line'!$E$2:$E$7001,$AA493))</f>
        <v/>
      </c>
      <c r="H493">
        <f>IF($AA493="","",INDEX('Per Line'!$F$2:$F$7001,$AA493)&amp;"")</f>
        <v/>
      </c>
      <c r="I493">
        <f>IF($AA493="","",INDEX('Per Line'!$I$2:$I$7001,$AA493)&amp;"")</f>
        <v/>
      </c>
      <c r="J493">
        <f>IF($AA493="","",INDEX('Per Line'!$H$2:$H$7001,$AA493)&amp;"")</f>
        <v/>
      </c>
      <c r="K493">
        <f>IF($AA493="","",INDEX('Per Line'!$J$2:$J$7001,$AA493)&amp;"")</f>
        <v/>
      </c>
      <c r="L493">
        <f>IF($AA493="","",INDEX('Per Line'!$K$2:$K$7001,$AA493)&amp;"")</f>
        <v/>
      </c>
      <c r="M493">
        <f>IF($AA493="","",INDEX('Per Line'!$L$2:$L$7001,$AA493))</f>
        <v/>
      </c>
      <c r="N493" s="8">
        <f>IF($AA493="","",M493*Y493/100)</f>
        <v/>
      </c>
      <c r="O493">
        <f>IF($AA493="","",INDEX('Per Line'!$U$2:$U$7001,$AA493)&amp;"")</f>
        <v/>
      </c>
      <c r="P493" s="8">
        <f>IF($AA493="","",SUMIFS('Per Line'!$T$2:$T$7001,'Per Line'!$C$2:$C$7001,$A493,'Per Line'!$AL$2:$AL$7001,1))</f>
        <v/>
      </c>
      <c r="Q493">
        <f>IF($AA493="","",Settings!$C$7)</f>
        <v/>
      </c>
      <c r="R493" s="8">
        <f>IF($AA493="","",SUMIFS('Per Line'!$T$2:$T$7001,'Per Line'!$C$2:$C$7001,$A493,'Per Line'!$AK$2:$AK$7001,0,'Per Line'!$AL$2:$AL$7001,0))</f>
        <v/>
      </c>
      <c r="S493" s="8">
        <f>IF($AA493="","",R493*Q493)</f>
        <v/>
      </c>
      <c r="T493">
        <f>IF($AA493="","",Settings!$C$6)</f>
        <v/>
      </c>
      <c r="U493" s="8">
        <f>IF($AA493="","",SUMIFS('Per Line'!$T$2:$T$7001,'Per Line'!$C$2:$C$7001,$A493,'Per Line'!$AK$2:$AK$7001,1,'Per Line'!$AL$2:$AL$7001,0))</f>
        <v/>
      </c>
      <c r="V493" s="8">
        <f>IF($AA493="","",U493*T493)</f>
        <v/>
      </c>
      <c r="W493" s="8">
        <f>IF($AA493="","",V493+S493)</f>
        <v/>
      </c>
      <c r="X493" s="8">
        <f>IF($AA493="","",Y493-W493)</f>
        <v/>
      </c>
      <c r="Y493" s="8">
        <f>IF($AA493="","",R493+U493+P493)</f>
        <v/>
      </c>
      <c r="Z493" s="8">
        <f>IF($AA493="","",Y493-W493-N493)</f>
        <v/>
      </c>
      <c r="AA493" s="16">
        <f>IF(ROWS($AA$2:$AA493)&lt;=MAX('Per Line'!$AJ$2:$AJ$7001),MATCH(ROWS($AA$2:$AA493),'Per Line'!$AJ$2:$AJ$7001,0),"")</f>
        <v/>
      </c>
      <c r="AB493">
        <f>IF($AA493="","",C493&amp;"|"&amp;COUNTIF($C$2:$C493,C493))</f>
        <v/>
      </c>
    </row>
    <row r="494">
      <c r="A494">
        <f>IF($AA494="","",INDEX('Per Line'!$C$2:$C$7001,$AA494)&amp;"")</f>
        <v/>
      </c>
      <c r="B494" s="15" t="n"/>
      <c r="C494">
        <f>IF($AA494="","",IF(COUNTIF($I$2:$I$1301,I494)&lt;=Settings!$C$8,I494,I494&amp;" P"&amp;ROUNDUP(COUNTIF($I$2:$I494,I494)/Settings!$C$8,0)))</f>
        <v/>
      </c>
      <c r="D494">
        <f>IF($AA494="","",INDEX('Per Line'!$A$2:$A$7001,$AA494)&amp;"")</f>
        <v/>
      </c>
      <c r="E494">
        <f>IF($AA494="","",INDEX('Per Line'!$B$2:$B$7001,$AA494)&amp;"")</f>
        <v/>
      </c>
      <c r="F494">
        <f>IF($AA494="","",INDEX('Per Line'!$D$2:$D$7001,$AA494)&amp;"")</f>
        <v/>
      </c>
      <c r="G494" s="14">
        <f>IF($AA494="","",INDEX('Per Line'!$E$2:$E$7001,$AA494))</f>
        <v/>
      </c>
      <c r="H494">
        <f>IF($AA494="","",INDEX('Per Line'!$F$2:$F$7001,$AA494)&amp;"")</f>
        <v/>
      </c>
      <c r="I494">
        <f>IF($AA494="","",INDEX('Per Line'!$I$2:$I$7001,$AA494)&amp;"")</f>
        <v/>
      </c>
      <c r="J494">
        <f>IF($AA494="","",INDEX('Per Line'!$H$2:$H$7001,$AA494)&amp;"")</f>
        <v/>
      </c>
      <c r="K494">
        <f>IF($AA494="","",INDEX('Per Line'!$J$2:$J$7001,$AA494)&amp;"")</f>
        <v/>
      </c>
      <c r="L494">
        <f>IF($AA494="","",INDEX('Per Line'!$K$2:$K$7001,$AA494)&amp;"")</f>
        <v/>
      </c>
      <c r="M494">
        <f>IF($AA494="","",INDEX('Per Line'!$L$2:$L$7001,$AA494))</f>
        <v/>
      </c>
      <c r="N494" s="8">
        <f>IF($AA494="","",M494*Y494/100)</f>
        <v/>
      </c>
      <c r="O494">
        <f>IF($AA494="","",INDEX('Per Line'!$U$2:$U$7001,$AA494)&amp;"")</f>
        <v/>
      </c>
      <c r="P494" s="8">
        <f>IF($AA494="","",SUMIFS('Per Line'!$T$2:$T$7001,'Per Line'!$C$2:$C$7001,$A494,'Per Line'!$AL$2:$AL$7001,1))</f>
        <v/>
      </c>
      <c r="Q494">
        <f>IF($AA494="","",Settings!$C$7)</f>
        <v/>
      </c>
      <c r="R494" s="8">
        <f>IF($AA494="","",SUMIFS('Per Line'!$T$2:$T$7001,'Per Line'!$C$2:$C$7001,$A494,'Per Line'!$AK$2:$AK$7001,0,'Per Line'!$AL$2:$AL$7001,0))</f>
        <v/>
      </c>
      <c r="S494" s="8">
        <f>IF($AA494="","",R494*Q494)</f>
        <v/>
      </c>
      <c r="T494">
        <f>IF($AA494="","",Settings!$C$6)</f>
        <v/>
      </c>
      <c r="U494" s="8">
        <f>IF($AA494="","",SUMIFS('Per Line'!$T$2:$T$7001,'Per Line'!$C$2:$C$7001,$A494,'Per Line'!$AK$2:$AK$7001,1,'Per Line'!$AL$2:$AL$7001,0))</f>
        <v/>
      </c>
      <c r="V494" s="8">
        <f>IF($AA494="","",U494*T494)</f>
        <v/>
      </c>
      <c r="W494" s="8">
        <f>IF($AA494="","",V494+S494)</f>
        <v/>
      </c>
      <c r="X494" s="8">
        <f>IF($AA494="","",Y494-W494)</f>
        <v/>
      </c>
      <c r="Y494" s="8">
        <f>IF($AA494="","",R494+U494+P494)</f>
        <v/>
      </c>
      <c r="Z494" s="8">
        <f>IF($AA494="","",Y494-W494-N494)</f>
        <v/>
      </c>
      <c r="AA494" s="16">
        <f>IF(ROWS($AA$2:$AA494)&lt;=MAX('Per Line'!$AJ$2:$AJ$7001),MATCH(ROWS($AA$2:$AA494),'Per Line'!$AJ$2:$AJ$7001,0),"")</f>
        <v/>
      </c>
      <c r="AB494">
        <f>IF($AA494="","",C494&amp;"|"&amp;COUNTIF($C$2:$C494,C494))</f>
        <v/>
      </c>
    </row>
    <row r="495">
      <c r="A495">
        <f>IF($AA495="","",INDEX('Per Line'!$C$2:$C$7001,$AA495)&amp;"")</f>
        <v/>
      </c>
      <c r="B495" s="15" t="n"/>
      <c r="C495">
        <f>IF($AA495="","",IF(COUNTIF($I$2:$I$1301,I495)&lt;=Settings!$C$8,I495,I495&amp;" P"&amp;ROUNDUP(COUNTIF($I$2:$I495,I495)/Settings!$C$8,0)))</f>
        <v/>
      </c>
      <c r="D495">
        <f>IF($AA495="","",INDEX('Per Line'!$A$2:$A$7001,$AA495)&amp;"")</f>
        <v/>
      </c>
      <c r="E495">
        <f>IF($AA495="","",INDEX('Per Line'!$B$2:$B$7001,$AA495)&amp;"")</f>
        <v/>
      </c>
      <c r="F495">
        <f>IF($AA495="","",INDEX('Per Line'!$D$2:$D$7001,$AA495)&amp;"")</f>
        <v/>
      </c>
      <c r="G495" s="14">
        <f>IF($AA495="","",INDEX('Per Line'!$E$2:$E$7001,$AA495))</f>
        <v/>
      </c>
      <c r="H495">
        <f>IF($AA495="","",INDEX('Per Line'!$F$2:$F$7001,$AA495)&amp;"")</f>
        <v/>
      </c>
      <c r="I495">
        <f>IF($AA495="","",INDEX('Per Line'!$I$2:$I$7001,$AA495)&amp;"")</f>
        <v/>
      </c>
      <c r="J495">
        <f>IF($AA495="","",INDEX('Per Line'!$H$2:$H$7001,$AA495)&amp;"")</f>
        <v/>
      </c>
      <c r="K495">
        <f>IF($AA495="","",INDEX('Per Line'!$J$2:$J$7001,$AA495)&amp;"")</f>
        <v/>
      </c>
      <c r="L495">
        <f>IF($AA495="","",INDEX('Per Line'!$K$2:$K$7001,$AA495)&amp;"")</f>
        <v/>
      </c>
      <c r="M495">
        <f>IF($AA495="","",INDEX('Per Line'!$L$2:$L$7001,$AA495))</f>
        <v/>
      </c>
      <c r="N495" s="8">
        <f>IF($AA495="","",M495*Y495/100)</f>
        <v/>
      </c>
      <c r="O495">
        <f>IF($AA495="","",INDEX('Per Line'!$U$2:$U$7001,$AA495)&amp;"")</f>
        <v/>
      </c>
      <c r="P495" s="8">
        <f>IF($AA495="","",SUMIFS('Per Line'!$T$2:$T$7001,'Per Line'!$C$2:$C$7001,$A495,'Per Line'!$AL$2:$AL$7001,1))</f>
        <v/>
      </c>
      <c r="Q495">
        <f>IF($AA495="","",Settings!$C$7)</f>
        <v/>
      </c>
      <c r="R495" s="8">
        <f>IF($AA495="","",SUMIFS('Per Line'!$T$2:$T$7001,'Per Line'!$C$2:$C$7001,$A495,'Per Line'!$AK$2:$AK$7001,0,'Per Line'!$AL$2:$AL$7001,0))</f>
        <v/>
      </c>
      <c r="S495" s="8">
        <f>IF($AA495="","",R495*Q495)</f>
        <v/>
      </c>
      <c r="T495">
        <f>IF($AA495="","",Settings!$C$6)</f>
        <v/>
      </c>
      <c r="U495" s="8">
        <f>IF($AA495="","",SUMIFS('Per Line'!$T$2:$T$7001,'Per Line'!$C$2:$C$7001,$A495,'Per Line'!$AK$2:$AK$7001,1,'Per Line'!$AL$2:$AL$7001,0))</f>
        <v/>
      </c>
      <c r="V495" s="8">
        <f>IF($AA495="","",U495*T495)</f>
        <v/>
      </c>
      <c r="W495" s="8">
        <f>IF($AA495="","",V495+S495)</f>
        <v/>
      </c>
      <c r="X495" s="8">
        <f>IF($AA495="","",Y495-W495)</f>
        <v/>
      </c>
      <c r="Y495" s="8">
        <f>IF($AA495="","",R495+U495+P495)</f>
        <v/>
      </c>
      <c r="Z495" s="8">
        <f>IF($AA495="","",Y495-W495-N495)</f>
        <v/>
      </c>
      <c r="AA495" s="16">
        <f>IF(ROWS($AA$2:$AA495)&lt;=MAX('Per Line'!$AJ$2:$AJ$7001),MATCH(ROWS($AA$2:$AA495),'Per Line'!$AJ$2:$AJ$7001,0),"")</f>
        <v/>
      </c>
      <c r="AB495">
        <f>IF($AA495="","",C495&amp;"|"&amp;COUNTIF($C$2:$C495,C495))</f>
        <v/>
      </c>
    </row>
    <row r="496">
      <c r="A496">
        <f>IF($AA496="","",INDEX('Per Line'!$C$2:$C$7001,$AA496)&amp;"")</f>
        <v/>
      </c>
      <c r="B496" s="15" t="n"/>
      <c r="C496">
        <f>IF($AA496="","",IF(COUNTIF($I$2:$I$1301,I496)&lt;=Settings!$C$8,I496,I496&amp;" P"&amp;ROUNDUP(COUNTIF($I$2:$I496,I496)/Settings!$C$8,0)))</f>
        <v/>
      </c>
      <c r="D496">
        <f>IF($AA496="","",INDEX('Per Line'!$A$2:$A$7001,$AA496)&amp;"")</f>
        <v/>
      </c>
      <c r="E496">
        <f>IF($AA496="","",INDEX('Per Line'!$B$2:$B$7001,$AA496)&amp;"")</f>
        <v/>
      </c>
      <c r="F496">
        <f>IF($AA496="","",INDEX('Per Line'!$D$2:$D$7001,$AA496)&amp;"")</f>
        <v/>
      </c>
      <c r="G496" s="14">
        <f>IF($AA496="","",INDEX('Per Line'!$E$2:$E$7001,$AA496))</f>
        <v/>
      </c>
      <c r="H496">
        <f>IF($AA496="","",INDEX('Per Line'!$F$2:$F$7001,$AA496)&amp;"")</f>
        <v/>
      </c>
      <c r="I496">
        <f>IF($AA496="","",INDEX('Per Line'!$I$2:$I$7001,$AA496)&amp;"")</f>
        <v/>
      </c>
      <c r="J496">
        <f>IF($AA496="","",INDEX('Per Line'!$H$2:$H$7001,$AA496)&amp;"")</f>
        <v/>
      </c>
      <c r="K496">
        <f>IF($AA496="","",INDEX('Per Line'!$J$2:$J$7001,$AA496)&amp;"")</f>
        <v/>
      </c>
      <c r="L496">
        <f>IF($AA496="","",INDEX('Per Line'!$K$2:$K$7001,$AA496)&amp;"")</f>
        <v/>
      </c>
      <c r="M496">
        <f>IF($AA496="","",INDEX('Per Line'!$L$2:$L$7001,$AA496))</f>
        <v/>
      </c>
      <c r="N496" s="8">
        <f>IF($AA496="","",M496*Y496/100)</f>
        <v/>
      </c>
      <c r="O496">
        <f>IF($AA496="","",INDEX('Per Line'!$U$2:$U$7001,$AA496)&amp;"")</f>
        <v/>
      </c>
      <c r="P496" s="8">
        <f>IF($AA496="","",SUMIFS('Per Line'!$T$2:$T$7001,'Per Line'!$C$2:$C$7001,$A496,'Per Line'!$AL$2:$AL$7001,1))</f>
        <v/>
      </c>
      <c r="Q496">
        <f>IF($AA496="","",Settings!$C$7)</f>
        <v/>
      </c>
      <c r="R496" s="8">
        <f>IF($AA496="","",SUMIFS('Per Line'!$T$2:$T$7001,'Per Line'!$C$2:$C$7001,$A496,'Per Line'!$AK$2:$AK$7001,0,'Per Line'!$AL$2:$AL$7001,0))</f>
        <v/>
      </c>
      <c r="S496" s="8">
        <f>IF($AA496="","",R496*Q496)</f>
        <v/>
      </c>
      <c r="T496">
        <f>IF($AA496="","",Settings!$C$6)</f>
        <v/>
      </c>
      <c r="U496" s="8">
        <f>IF($AA496="","",SUMIFS('Per Line'!$T$2:$T$7001,'Per Line'!$C$2:$C$7001,$A496,'Per Line'!$AK$2:$AK$7001,1,'Per Line'!$AL$2:$AL$7001,0))</f>
        <v/>
      </c>
      <c r="V496" s="8">
        <f>IF($AA496="","",U496*T496)</f>
        <v/>
      </c>
      <c r="W496" s="8">
        <f>IF($AA496="","",V496+S496)</f>
        <v/>
      </c>
      <c r="X496" s="8">
        <f>IF($AA496="","",Y496-W496)</f>
        <v/>
      </c>
      <c r="Y496" s="8">
        <f>IF($AA496="","",R496+U496+P496)</f>
        <v/>
      </c>
      <c r="Z496" s="8">
        <f>IF($AA496="","",Y496-W496-N496)</f>
        <v/>
      </c>
      <c r="AA496" s="16">
        <f>IF(ROWS($AA$2:$AA496)&lt;=MAX('Per Line'!$AJ$2:$AJ$7001),MATCH(ROWS($AA$2:$AA496),'Per Line'!$AJ$2:$AJ$7001,0),"")</f>
        <v/>
      </c>
      <c r="AB496">
        <f>IF($AA496="","",C496&amp;"|"&amp;COUNTIF($C$2:$C496,C496))</f>
        <v/>
      </c>
    </row>
    <row r="497">
      <c r="A497">
        <f>IF($AA497="","",INDEX('Per Line'!$C$2:$C$7001,$AA497)&amp;"")</f>
        <v/>
      </c>
      <c r="B497" s="15" t="n"/>
      <c r="C497">
        <f>IF($AA497="","",IF(COUNTIF($I$2:$I$1301,I497)&lt;=Settings!$C$8,I497,I497&amp;" P"&amp;ROUNDUP(COUNTIF($I$2:$I497,I497)/Settings!$C$8,0)))</f>
        <v/>
      </c>
      <c r="D497">
        <f>IF($AA497="","",INDEX('Per Line'!$A$2:$A$7001,$AA497)&amp;"")</f>
        <v/>
      </c>
      <c r="E497">
        <f>IF($AA497="","",INDEX('Per Line'!$B$2:$B$7001,$AA497)&amp;"")</f>
        <v/>
      </c>
      <c r="F497">
        <f>IF($AA497="","",INDEX('Per Line'!$D$2:$D$7001,$AA497)&amp;"")</f>
        <v/>
      </c>
      <c r="G497" s="14">
        <f>IF($AA497="","",INDEX('Per Line'!$E$2:$E$7001,$AA497))</f>
        <v/>
      </c>
      <c r="H497">
        <f>IF($AA497="","",INDEX('Per Line'!$F$2:$F$7001,$AA497)&amp;"")</f>
        <v/>
      </c>
      <c r="I497">
        <f>IF($AA497="","",INDEX('Per Line'!$I$2:$I$7001,$AA497)&amp;"")</f>
        <v/>
      </c>
      <c r="J497">
        <f>IF($AA497="","",INDEX('Per Line'!$H$2:$H$7001,$AA497)&amp;"")</f>
        <v/>
      </c>
      <c r="K497">
        <f>IF($AA497="","",INDEX('Per Line'!$J$2:$J$7001,$AA497)&amp;"")</f>
        <v/>
      </c>
      <c r="L497">
        <f>IF($AA497="","",INDEX('Per Line'!$K$2:$K$7001,$AA497)&amp;"")</f>
        <v/>
      </c>
      <c r="M497">
        <f>IF($AA497="","",INDEX('Per Line'!$L$2:$L$7001,$AA497))</f>
        <v/>
      </c>
      <c r="N497" s="8">
        <f>IF($AA497="","",M497*Y497/100)</f>
        <v/>
      </c>
      <c r="O497">
        <f>IF($AA497="","",INDEX('Per Line'!$U$2:$U$7001,$AA497)&amp;"")</f>
        <v/>
      </c>
      <c r="P497" s="8">
        <f>IF($AA497="","",SUMIFS('Per Line'!$T$2:$T$7001,'Per Line'!$C$2:$C$7001,$A497,'Per Line'!$AL$2:$AL$7001,1))</f>
        <v/>
      </c>
      <c r="Q497">
        <f>IF($AA497="","",Settings!$C$7)</f>
        <v/>
      </c>
      <c r="R497" s="8">
        <f>IF($AA497="","",SUMIFS('Per Line'!$T$2:$T$7001,'Per Line'!$C$2:$C$7001,$A497,'Per Line'!$AK$2:$AK$7001,0,'Per Line'!$AL$2:$AL$7001,0))</f>
        <v/>
      </c>
      <c r="S497" s="8">
        <f>IF($AA497="","",R497*Q497)</f>
        <v/>
      </c>
      <c r="T497">
        <f>IF($AA497="","",Settings!$C$6)</f>
        <v/>
      </c>
      <c r="U497" s="8">
        <f>IF($AA497="","",SUMIFS('Per Line'!$T$2:$T$7001,'Per Line'!$C$2:$C$7001,$A497,'Per Line'!$AK$2:$AK$7001,1,'Per Line'!$AL$2:$AL$7001,0))</f>
        <v/>
      </c>
      <c r="V497" s="8">
        <f>IF($AA497="","",U497*T497)</f>
        <v/>
      </c>
      <c r="W497" s="8">
        <f>IF($AA497="","",V497+S497)</f>
        <v/>
      </c>
      <c r="X497" s="8">
        <f>IF($AA497="","",Y497-W497)</f>
        <v/>
      </c>
      <c r="Y497" s="8">
        <f>IF($AA497="","",R497+U497+P497)</f>
        <v/>
      </c>
      <c r="Z497" s="8">
        <f>IF($AA497="","",Y497-W497-N497)</f>
        <v/>
      </c>
      <c r="AA497" s="16">
        <f>IF(ROWS($AA$2:$AA497)&lt;=MAX('Per Line'!$AJ$2:$AJ$7001),MATCH(ROWS($AA$2:$AA497),'Per Line'!$AJ$2:$AJ$7001,0),"")</f>
        <v/>
      </c>
      <c r="AB497">
        <f>IF($AA497="","",C497&amp;"|"&amp;COUNTIF($C$2:$C497,C497))</f>
        <v/>
      </c>
    </row>
    <row r="498">
      <c r="A498">
        <f>IF($AA498="","",INDEX('Per Line'!$C$2:$C$7001,$AA498)&amp;"")</f>
        <v/>
      </c>
      <c r="B498" s="15" t="n"/>
      <c r="C498">
        <f>IF($AA498="","",IF(COUNTIF($I$2:$I$1301,I498)&lt;=Settings!$C$8,I498,I498&amp;" P"&amp;ROUNDUP(COUNTIF($I$2:$I498,I498)/Settings!$C$8,0)))</f>
        <v/>
      </c>
      <c r="D498">
        <f>IF($AA498="","",INDEX('Per Line'!$A$2:$A$7001,$AA498)&amp;"")</f>
        <v/>
      </c>
      <c r="E498">
        <f>IF($AA498="","",INDEX('Per Line'!$B$2:$B$7001,$AA498)&amp;"")</f>
        <v/>
      </c>
      <c r="F498">
        <f>IF($AA498="","",INDEX('Per Line'!$D$2:$D$7001,$AA498)&amp;"")</f>
        <v/>
      </c>
      <c r="G498" s="14">
        <f>IF($AA498="","",INDEX('Per Line'!$E$2:$E$7001,$AA498))</f>
        <v/>
      </c>
      <c r="H498">
        <f>IF($AA498="","",INDEX('Per Line'!$F$2:$F$7001,$AA498)&amp;"")</f>
        <v/>
      </c>
      <c r="I498">
        <f>IF($AA498="","",INDEX('Per Line'!$I$2:$I$7001,$AA498)&amp;"")</f>
        <v/>
      </c>
      <c r="J498">
        <f>IF($AA498="","",INDEX('Per Line'!$H$2:$H$7001,$AA498)&amp;"")</f>
        <v/>
      </c>
      <c r="K498">
        <f>IF($AA498="","",INDEX('Per Line'!$J$2:$J$7001,$AA498)&amp;"")</f>
        <v/>
      </c>
      <c r="L498">
        <f>IF($AA498="","",INDEX('Per Line'!$K$2:$K$7001,$AA498)&amp;"")</f>
        <v/>
      </c>
      <c r="M498">
        <f>IF($AA498="","",INDEX('Per Line'!$L$2:$L$7001,$AA498))</f>
        <v/>
      </c>
      <c r="N498" s="8">
        <f>IF($AA498="","",M498*Y498/100)</f>
        <v/>
      </c>
      <c r="O498">
        <f>IF($AA498="","",INDEX('Per Line'!$U$2:$U$7001,$AA498)&amp;"")</f>
        <v/>
      </c>
      <c r="P498" s="8">
        <f>IF($AA498="","",SUMIFS('Per Line'!$T$2:$T$7001,'Per Line'!$C$2:$C$7001,$A498,'Per Line'!$AL$2:$AL$7001,1))</f>
        <v/>
      </c>
      <c r="Q498">
        <f>IF($AA498="","",Settings!$C$7)</f>
        <v/>
      </c>
      <c r="R498" s="8">
        <f>IF($AA498="","",SUMIFS('Per Line'!$T$2:$T$7001,'Per Line'!$C$2:$C$7001,$A498,'Per Line'!$AK$2:$AK$7001,0,'Per Line'!$AL$2:$AL$7001,0))</f>
        <v/>
      </c>
      <c r="S498" s="8">
        <f>IF($AA498="","",R498*Q498)</f>
        <v/>
      </c>
      <c r="T498">
        <f>IF($AA498="","",Settings!$C$6)</f>
        <v/>
      </c>
      <c r="U498" s="8">
        <f>IF($AA498="","",SUMIFS('Per Line'!$T$2:$T$7001,'Per Line'!$C$2:$C$7001,$A498,'Per Line'!$AK$2:$AK$7001,1,'Per Line'!$AL$2:$AL$7001,0))</f>
        <v/>
      </c>
      <c r="V498" s="8">
        <f>IF($AA498="","",U498*T498)</f>
        <v/>
      </c>
      <c r="W498" s="8">
        <f>IF($AA498="","",V498+S498)</f>
        <v/>
      </c>
      <c r="X498" s="8">
        <f>IF($AA498="","",Y498-W498)</f>
        <v/>
      </c>
      <c r="Y498" s="8">
        <f>IF($AA498="","",R498+U498+P498)</f>
        <v/>
      </c>
      <c r="Z498" s="8">
        <f>IF($AA498="","",Y498-W498-N498)</f>
        <v/>
      </c>
      <c r="AA498" s="16">
        <f>IF(ROWS($AA$2:$AA498)&lt;=MAX('Per Line'!$AJ$2:$AJ$7001),MATCH(ROWS($AA$2:$AA498),'Per Line'!$AJ$2:$AJ$7001,0),"")</f>
        <v/>
      </c>
      <c r="AB498">
        <f>IF($AA498="","",C498&amp;"|"&amp;COUNTIF($C$2:$C498,C498))</f>
        <v/>
      </c>
    </row>
    <row r="499">
      <c r="A499">
        <f>IF($AA499="","",INDEX('Per Line'!$C$2:$C$7001,$AA499)&amp;"")</f>
        <v/>
      </c>
      <c r="B499" s="15" t="n"/>
      <c r="C499">
        <f>IF($AA499="","",IF(COUNTIF($I$2:$I$1301,I499)&lt;=Settings!$C$8,I499,I499&amp;" P"&amp;ROUNDUP(COUNTIF($I$2:$I499,I499)/Settings!$C$8,0)))</f>
        <v/>
      </c>
      <c r="D499">
        <f>IF($AA499="","",INDEX('Per Line'!$A$2:$A$7001,$AA499)&amp;"")</f>
        <v/>
      </c>
      <c r="E499">
        <f>IF($AA499="","",INDEX('Per Line'!$B$2:$B$7001,$AA499)&amp;"")</f>
        <v/>
      </c>
      <c r="F499">
        <f>IF($AA499="","",INDEX('Per Line'!$D$2:$D$7001,$AA499)&amp;"")</f>
        <v/>
      </c>
      <c r="G499" s="14">
        <f>IF($AA499="","",INDEX('Per Line'!$E$2:$E$7001,$AA499))</f>
        <v/>
      </c>
      <c r="H499">
        <f>IF($AA499="","",INDEX('Per Line'!$F$2:$F$7001,$AA499)&amp;"")</f>
        <v/>
      </c>
      <c r="I499">
        <f>IF($AA499="","",INDEX('Per Line'!$I$2:$I$7001,$AA499)&amp;"")</f>
        <v/>
      </c>
      <c r="J499">
        <f>IF($AA499="","",INDEX('Per Line'!$H$2:$H$7001,$AA499)&amp;"")</f>
        <v/>
      </c>
      <c r="K499">
        <f>IF($AA499="","",INDEX('Per Line'!$J$2:$J$7001,$AA499)&amp;"")</f>
        <v/>
      </c>
      <c r="L499">
        <f>IF($AA499="","",INDEX('Per Line'!$K$2:$K$7001,$AA499)&amp;"")</f>
        <v/>
      </c>
      <c r="M499">
        <f>IF($AA499="","",INDEX('Per Line'!$L$2:$L$7001,$AA499))</f>
        <v/>
      </c>
      <c r="N499" s="8">
        <f>IF($AA499="","",M499*Y499/100)</f>
        <v/>
      </c>
      <c r="O499">
        <f>IF($AA499="","",INDEX('Per Line'!$U$2:$U$7001,$AA499)&amp;"")</f>
        <v/>
      </c>
      <c r="P499" s="8">
        <f>IF($AA499="","",SUMIFS('Per Line'!$T$2:$T$7001,'Per Line'!$C$2:$C$7001,$A499,'Per Line'!$AL$2:$AL$7001,1))</f>
        <v/>
      </c>
      <c r="Q499">
        <f>IF($AA499="","",Settings!$C$7)</f>
        <v/>
      </c>
      <c r="R499" s="8">
        <f>IF($AA499="","",SUMIFS('Per Line'!$T$2:$T$7001,'Per Line'!$C$2:$C$7001,$A499,'Per Line'!$AK$2:$AK$7001,0,'Per Line'!$AL$2:$AL$7001,0))</f>
        <v/>
      </c>
      <c r="S499" s="8">
        <f>IF($AA499="","",R499*Q499)</f>
        <v/>
      </c>
      <c r="T499">
        <f>IF($AA499="","",Settings!$C$6)</f>
        <v/>
      </c>
      <c r="U499" s="8">
        <f>IF($AA499="","",SUMIFS('Per Line'!$T$2:$T$7001,'Per Line'!$C$2:$C$7001,$A499,'Per Line'!$AK$2:$AK$7001,1,'Per Line'!$AL$2:$AL$7001,0))</f>
        <v/>
      </c>
      <c r="V499" s="8">
        <f>IF($AA499="","",U499*T499)</f>
        <v/>
      </c>
      <c r="W499" s="8">
        <f>IF($AA499="","",V499+S499)</f>
        <v/>
      </c>
      <c r="X499" s="8">
        <f>IF($AA499="","",Y499-W499)</f>
        <v/>
      </c>
      <c r="Y499" s="8">
        <f>IF($AA499="","",R499+U499+P499)</f>
        <v/>
      </c>
      <c r="Z499" s="8">
        <f>IF($AA499="","",Y499-W499-N499)</f>
        <v/>
      </c>
      <c r="AA499" s="16">
        <f>IF(ROWS($AA$2:$AA499)&lt;=MAX('Per Line'!$AJ$2:$AJ$7001),MATCH(ROWS($AA$2:$AA499),'Per Line'!$AJ$2:$AJ$7001,0),"")</f>
        <v/>
      </c>
      <c r="AB499">
        <f>IF($AA499="","",C499&amp;"|"&amp;COUNTIF($C$2:$C499,C499))</f>
        <v/>
      </c>
    </row>
    <row r="500">
      <c r="A500">
        <f>IF($AA500="","",INDEX('Per Line'!$C$2:$C$7001,$AA500)&amp;"")</f>
        <v/>
      </c>
      <c r="B500" s="15" t="n"/>
      <c r="C500">
        <f>IF($AA500="","",IF(COUNTIF($I$2:$I$1301,I500)&lt;=Settings!$C$8,I500,I500&amp;" P"&amp;ROUNDUP(COUNTIF($I$2:$I500,I500)/Settings!$C$8,0)))</f>
        <v/>
      </c>
      <c r="D500">
        <f>IF($AA500="","",INDEX('Per Line'!$A$2:$A$7001,$AA500)&amp;"")</f>
        <v/>
      </c>
      <c r="E500">
        <f>IF($AA500="","",INDEX('Per Line'!$B$2:$B$7001,$AA500)&amp;"")</f>
        <v/>
      </c>
      <c r="F500">
        <f>IF($AA500="","",INDEX('Per Line'!$D$2:$D$7001,$AA500)&amp;"")</f>
        <v/>
      </c>
      <c r="G500" s="14">
        <f>IF($AA500="","",INDEX('Per Line'!$E$2:$E$7001,$AA500))</f>
        <v/>
      </c>
      <c r="H500">
        <f>IF($AA500="","",INDEX('Per Line'!$F$2:$F$7001,$AA500)&amp;"")</f>
        <v/>
      </c>
      <c r="I500">
        <f>IF($AA500="","",INDEX('Per Line'!$I$2:$I$7001,$AA500)&amp;"")</f>
        <v/>
      </c>
      <c r="J500">
        <f>IF($AA500="","",INDEX('Per Line'!$H$2:$H$7001,$AA500)&amp;"")</f>
        <v/>
      </c>
      <c r="K500">
        <f>IF($AA500="","",INDEX('Per Line'!$J$2:$J$7001,$AA500)&amp;"")</f>
        <v/>
      </c>
      <c r="L500">
        <f>IF($AA500="","",INDEX('Per Line'!$K$2:$K$7001,$AA500)&amp;"")</f>
        <v/>
      </c>
      <c r="M500">
        <f>IF($AA500="","",INDEX('Per Line'!$L$2:$L$7001,$AA500))</f>
        <v/>
      </c>
      <c r="N500" s="8">
        <f>IF($AA500="","",M500*Y500/100)</f>
        <v/>
      </c>
      <c r="O500">
        <f>IF($AA500="","",INDEX('Per Line'!$U$2:$U$7001,$AA500)&amp;"")</f>
        <v/>
      </c>
      <c r="P500" s="8">
        <f>IF($AA500="","",SUMIFS('Per Line'!$T$2:$T$7001,'Per Line'!$C$2:$C$7001,$A500,'Per Line'!$AL$2:$AL$7001,1))</f>
        <v/>
      </c>
      <c r="Q500">
        <f>IF($AA500="","",Settings!$C$7)</f>
        <v/>
      </c>
      <c r="R500" s="8">
        <f>IF($AA500="","",SUMIFS('Per Line'!$T$2:$T$7001,'Per Line'!$C$2:$C$7001,$A500,'Per Line'!$AK$2:$AK$7001,0,'Per Line'!$AL$2:$AL$7001,0))</f>
        <v/>
      </c>
      <c r="S500" s="8">
        <f>IF($AA500="","",R500*Q500)</f>
        <v/>
      </c>
      <c r="T500">
        <f>IF($AA500="","",Settings!$C$6)</f>
        <v/>
      </c>
      <c r="U500" s="8">
        <f>IF($AA500="","",SUMIFS('Per Line'!$T$2:$T$7001,'Per Line'!$C$2:$C$7001,$A500,'Per Line'!$AK$2:$AK$7001,1,'Per Line'!$AL$2:$AL$7001,0))</f>
        <v/>
      </c>
      <c r="V500" s="8">
        <f>IF($AA500="","",U500*T500)</f>
        <v/>
      </c>
      <c r="W500" s="8">
        <f>IF($AA500="","",V500+S500)</f>
        <v/>
      </c>
      <c r="X500" s="8">
        <f>IF($AA500="","",Y500-W500)</f>
        <v/>
      </c>
      <c r="Y500" s="8">
        <f>IF($AA500="","",R500+U500+P500)</f>
        <v/>
      </c>
      <c r="Z500" s="8">
        <f>IF($AA500="","",Y500-W500-N500)</f>
        <v/>
      </c>
      <c r="AA500" s="16">
        <f>IF(ROWS($AA$2:$AA500)&lt;=MAX('Per Line'!$AJ$2:$AJ$7001),MATCH(ROWS($AA$2:$AA500),'Per Line'!$AJ$2:$AJ$7001,0),"")</f>
        <v/>
      </c>
      <c r="AB500">
        <f>IF($AA500="","",C500&amp;"|"&amp;COUNTIF($C$2:$C500,C500))</f>
        <v/>
      </c>
    </row>
    <row r="501">
      <c r="A501">
        <f>IF($AA501="","",INDEX('Per Line'!$C$2:$C$7001,$AA501)&amp;"")</f>
        <v/>
      </c>
      <c r="B501" s="15" t="n"/>
      <c r="C501">
        <f>IF($AA501="","",IF(COUNTIF($I$2:$I$1301,I501)&lt;=Settings!$C$8,I501,I501&amp;" P"&amp;ROUNDUP(COUNTIF($I$2:$I501,I501)/Settings!$C$8,0)))</f>
        <v/>
      </c>
      <c r="D501">
        <f>IF($AA501="","",INDEX('Per Line'!$A$2:$A$7001,$AA501)&amp;"")</f>
        <v/>
      </c>
      <c r="E501">
        <f>IF($AA501="","",INDEX('Per Line'!$B$2:$B$7001,$AA501)&amp;"")</f>
        <v/>
      </c>
      <c r="F501">
        <f>IF($AA501="","",INDEX('Per Line'!$D$2:$D$7001,$AA501)&amp;"")</f>
        <v/>
      </c>
      <c r="G501" s="14">
        <f>IF($AA501="","",INDEX('Per Line'!$E$2:$E$7001,$AA501))</f>
        <v/>
      </c>
      <c r="H501">
        <f>IF($AA501="","",INDEX('Per Line'!$F$2:$F$7001,$AA501)&amp;"")</f>
        <v/>
      </c>
      <c r="I501">
        <f>IF($AA501="","",INDEX('Per Line'!$I$2:$I$7001,$AA501)&amp;"")</f>
        <v/>
      </c>
      <c r="J501">
        <f>IF($AA501="","",INDEX('Per Line'!$H$2:$H$7001,$AA501)&amp;"")</f>
        <v/>
      </c>
      <c r="K501">
        <f>IF($AA501="","",INDEX('Per Line'!$J$2:$J$7001,$AA501)&amp;"")</f>
        <v/>
      </c>
      <c r="L501">
        <f>IF($AA501="","",INDEX('Per Line'!$K$2:$K$7001,$AA501)&amp;"")</f>
        <v/>
      </c>
      <c r="M501">
        <f>IF($AA501="","",INDEX('Per Line'!$L$2:$L$7001,$AA501))</f>
        <v/>
      </c>
      <c r="N501" s="8">
        <f>IF($AA501="","",M501*Y501/100)</f>
        <v/>
      </c>
      <c r="O501">
        <f>IF($AA501="","",INDEX('Per Line'!$U$2:$U$7001,$AA501)&amp;"")</f>
        <v/>
      </c>
      <c r="P501" s="8">
        <f>IF($AA501="","",SUMIFS('Per Line'!$T$2:$T$7001,'Per Line'!$C$2:$C$7001,$A501,'Per Line'!$AL$2:$AL$7001,1))</f>
        <v/>
      </c>
      <c r="Q501">
        <f>IF($AA501="","",Settings!$C$7)</f>
        <v/>
      </c>
      <c r="R501" s="8">
        <f>IF($AA501="","",SUMIFS('Per Line'!$T$2:$T$7001,'Per Line'!$C$2:$C$7001,$A501,'Per Line'!$AK$2:$AK$7001,0,'Per Line'!$AL$2:$AL$7001,0))</f>
        <v/>
      </c>
      <c r="S501" s="8">
        <f>IF($AA501="","",R501*Q501)</f>
        <v/>
      </c>
      <c r="T501">
        <f>IF($AA501="","",Settings!$C$6)</f>
        <v/>
      </c>
      <c r="U501" s="8">
        <f>IF($AA501="","",SUMIFS('Per Line'!$T$2:$T$7001,'Per Line'!$C$2:$C$7001,$A501,'Per Line'!$AK$2:$AK$7001,1,'Per Line'!$AL$2:$AL$7001,0))</f>
        <v/>
      </c>
      <c r="V501" s="8">
        <f>IF($AA501="","",U501*T501)</f>
        <v/>
      </c>
      <c r="W501" s="8">
        <f>IF($AA501="","",V501+S501)</f>
        <v/>
      </c>
      <c r="X501" s="8">
        <f>IF($AA501="","",Y501-W501)</f>
        <v/>
      </c>
      <c r="Y501" s="8">
        <f>IF($AA501="","",R501+U501+P501)</f>
        <v/>
      </c>
      <c r="Z501" s="8">
        <f>IF($AA501="","",Y501-W501-N501)</f>
        <v/>
      </c>
      <c r="AA501" s="16">
        <f>IF(ROWS($AA$2:$AA501)&lt;=MAX('Per Line'!$AJ$2:$AJ$7001),MATCH(ROWS($AA$2:$AA501),'Per Line'!$AJ$2:$AJ$7001,0),"")</f>
        <v/>
      </c>
      <c r="AB501">
        <f>IF($AA501="","",C501&amp;"|"&amp;COUNTIF($C$2:$C501,C501))</f>
        <v/>
      </c>
    </row>
    <row r="502">
      <c r="A502">
        <f>IF($AA502="","",INDEX('Per Line'!$C$2:$C$7001,$AA502)&amp;"")</f>
        <v/>
      </c>
      <c r="B502" s="15" t="n"/>
      <c r="C502">
        <f>IF($AA502="","",IF(COUNTIF($I$2:$I$1301,I502)&lt;=Settings!$C$8,I502,I502&amp;" P"&amp;ROUNDUP(COUNTIF($I$2:$I502,I502)/Settings!$C$8,0)))</f>
        <v/>
      </c>
      <c r="D502">
        <f>IF($AA502="","",INDEX('Per Line'!$A$2:$A$7001,$AA502)&amp;"")</f>
        <v/>
      </c>
      <c r="E502">
        <f>IF($AA502="","",INDEX('Per Line'!$B$2:$B$7001,$AA502)&amp;"")</f>
        <v/>
      </c>
      <c r="F502">
        <f>IF($AA502="","",INDEX('Per Line'!$D$2:$D$7001,$AA502)&amp;"")</f>
        <v/>
      </c>
      <c r="G502" s="14">
        <f>IF($AA502="","",INDEX('Per Line'!$E$2:$E$7001,$AA502))</f>
        <v/>
      </c>
      <c r="H502">
        <f>IF($AA502="","",INDEX('Per Line'!$F$2:$F$7001,$AA502)&amp;"")</f>
        <v/>
      </c>
      <c r="I502">
        <f>IF($AA502="","",INDEX('Per Line'!$I$2:$I$7001,$AA502)&amp;"")</f>
        <v/>
      </c>
      <c r="J502">
        <f>IF($AA502="","",INDEX('Per Line'!$H$2:$H$7001,$AA502)&amp;"")</f>
        <v/>
      </c>
      <c r="K502">
        <f>IF($AA502="","",INDEX('Per Line'!$J$2:$J$7001,$AA502)&amp;"")</f>
        <v/>
      </c>
      <c r="L502">
        <f>IF($AA502="","",INDEX('Per Line'!$K$2:$K$7001,$AA502)&amp;"")</f>
        <v/>
      </c>
      <c r="M502">
        <f>IF($AA502="","",INDEX('Per Line'!$L$2:$L$7001,$AA502))</f>
        <v/>
      </c>
      <c r="N502" s="8">
        <f>IF($AA502="","",M502*Y502/100)</f>
        <v/>
      </c>
      <c r="O502">
        <f>IF($AA502="","",INDEX('Per Line'!$U$2:$U$7001,$AA502)&amp;"")</f>
        <v/>
      </c>
      <c r="P502" s="8">
        <f>IF($AA502="","",SUMIFS('Per Line'!$T$2:$T$7001,'Per Line'!$C$2:$C$7001,$A502,'Per Line'!$AL$2:$AL$7001,1))</f>
        <v/>
      </c>
      <c r="Q502">
        <f>IF($AA502="","",Settings!$C$7)</f>
        <v/>
      </c>
      <c r="R502" s="8">
        <f>IF($AA502="","",SUMIFS('Per Line'!$T$2:$T$7001,'Per Line'!$C$2:$C$7001,$A502,'Per Line'!$AK$2:$AK$7001,0,'Per Line'!$AL$2:$AL$7001,0))</f>
        <v/>
      </c>
      <c r="S502" s="8">
        <f>IF($AA502="","",R502*Q502)</f>
        <v/>
      </c>
      <c r="T502">
        <f>IF($AA502="","",Settings!$C$6)</f>
        <v/>
      </c>
      <c r="U502" s="8">
        <f>IF($AA502="","",SUMIFS('Per Line'!$T$2:$T$7001,'Per Line'!$C$2:$C$7001,$A502,'Per Line'!$AK$2:$AK$7001,1,'Per Line'!$AL$2:$AL$7001,0))</f>
        <v/>
      </c>
      <c r="V502" s="8">
        <f>IF($AA502="","",U502*T502)</f>
        <v/>
      </c>
      <c r="W502" s="8">
        <f>IF($AA502="","",V502+S502)</f>
        <v/>
      </c>
      <c r="X502" s="8">
        <f>IF($AA502="","",Y502-W502)</f>
        <v/>
      </c>
      <c r="Y502" s="8">
        <f>IF($AA502="","",R502+U502+P502)</f>
        <v/>
      </c>
      <c r="Z502" s="8">
        <f>IF($AA502="","",Y502-W502-N502)</f>
        <v/>
      </c>
      <c r="AA502" s="16">
        <f>IF(ROWS($AA$2:$AA502)&lt;=MAX('Per Line'!$AJ$2:$AJ$7001),MATCH(ROWS($AA$2:$AA502),'Per Line'!$AJ$2:$AJ$7001,0),"")</f>
        <v/>
      </c>
      <c r="AB502">
        <f>IF($AA502="","",C502&amp;"|"&amp;COUNTIF($C$2:$C502,C502))</f>
        <v/>
      </c>
    </row>
    <row r="503">
      <c r="A503">
        <f>IF($AA503="","",INDEX('Per Line'!$C$2:$C$7001,$AA503)&amp;"")</f>
        <v/>
      </c>
      <c r="B503" s="15" t="n"/>
      <c r="C503">
        <f>IF($AA503="","",IF(COUNTIF($I$2:$I$1301,I503)&lt;=Settings!$C$8,I503,I503&amp;" P"&amp;ROUNDUP(COUNTIF($I$2:$I503,I503)/Settings!$C$8,0)))</f>
        <v/>
      </c>
      <c r="D503">
        <f>IF($AA503="","",INDEX('Per Line'!$A$2:$A$7001,$AA503)&amp;"")</f>
        <v/>
      </c>
      <c r="E503">
        <f>IF($AA503="","",INDEX('Per Line'!$B$2:$B$7001,$AA503)&amp;"")</f>
        <v/>
      </c>
      <c r="F503">
        <f>IF($AA503="","",INDEX('Per Line'!$D$2:$D$7001,$AA503)&amp;"")</f>
        <v/>
      </c>
      <c r="G503" s="14">
        <f>IF($AA503="","",INDEX('Per Line'!$E$2:$E$7001,$AA503))</f>
        <v/>
      </c>
      <c r="H503">
        <f>IF($AA503="","",INDEX('Per Line'!$F$2:$F$7001,$AA503)&amp;"")</f>
        <v/>
      </c>
      <c r="I503">
        <f>IF($AA503="","",INDEX('Per Line'!$I$2:$I$7001,$AA503)&amp;"")</f>
        <v/>
      </c>
      <c r="J503">
        <f>IF($AA503="","",INDEX('Per Line'!$H$2:$H$7001,$AA503)&amp;"")</f>
        <v/>
      </c>
      <c r="K503">
        <f>IF($AA503="","",INDEX('Per Line'!$J$2:$J$7001,$AA503)&amp;"")</f>
        <v/>
      </c>
      <c r="L503">
        <f>IF($AA503="","",INDEX('Per Line'!$K$2:$K$7001,$AA503)&amp;"")</f>
        <v/>
      </c>
      <c r="M503">
        <f>IF($AA503="","",INDEX('Per Line'!$L$2:$L$7001,$AA503))</f>
        <v/>
      </c>
      <c r="N503" s="8">
        <f>IF($AA503="","",M503*Y503/100)</f>
        <v/>
      </c>
      <c r="O503">
        <f>IF($AA503="","",INDEX('Per Line'!$U$2:$U$7001,$AA503)&amp;"")</f>
        <v/>
      </c>
      <c r="P503" s="8">
        <f>IF($AA503="","",SUMIFS('Per Line'!$T$2:$T$7001,'Per Line'!$C$2:$C$7001,$A503,'Per Line'!$AL$2:$AL$7001,1))</f>
        <v/>
      </c>
      <c r="Q503">
        <f>IF($AA503="","",Settings!$C$7)</f>
        <v/>
      </c>
      <c r="R503" s="8">
        <f>IF($AA503="","",SUMIFS('Per Line'!$T$2:$T$7001,'Per Line'!$C$2:$C$7001,$A503,'Per Line'!$AK$2:$AK$7001,0,'Per Line'!$AL$2:$AL$7001,0))</f>
        <v/>
      </c>
      <c r="S503" s="8">
        <f>IF($AA503="","",R503*Q503)</f>
        <v/>
      </c>
      <c r="T503">
        <f>IF($AA503="","",Settings!$C$6)</f>
        <v/>
      </c>
      <c r="U503" s="8">
        <f>IF($AA503="","",SUMIFS('Per Line'!$T$2:$T$7001,'Per Line'!$C$2:$C$7001,$A503,'Per Line'!$AK$2:$AK$7001,1,'Per Line'!$AL$2:$AL$7001,0))</f>
        <v/>
      </c>
      <c r="V503" s="8">
        <f>IF($AA503="","",U503*T503)</f>
        <v/>
      </c>
      <c r="W503" s="8">
        <f>IF($AA503="","",V503+S503)</f>
        <v/>
      </c>
      <c r="X503" s="8">
        <f>IF($AA503="","",Y503-W503)</f>
        <v/>
      </c>
      <c r="Y503" s="8">
        <f>IF($AA503="","",R503+U503+P503)</f>
        <v/>
      </c>
      <c r="Z503" s="8">
        <f>IF($AA503="","",Y503-W503-N503)</f>
        <v/>
      </c>
      <c r="AA503" s="16">
        <f>IF(ROWS($AA$2:$AA503)&lt;=MAX('Per Line'!$AJ$2:$AJ$7001),MATCH(ROWS($AA$2:$AA503),'Per Line'!$AJ$2:$AJ$7001,0),"")</f>
        <v/>
      </c>
      <c r="AB503">
        <f>IF($AA503="","",C503&amp;"|"&amp;COUNTIF($C$2:$C503,C503))</f>
        <v/>
      </c>
    </row>
    <row r="504">
      <c r="A504">
        <f>IF($AA504="","",INDEX('Per Line'!$C$2:$C$7001,$AA504)&amp;"")</f>
        <v/>
      </c>
      <c r="B504" s="15" t="n"/>
      <c r="C504">
        <f>IF($AA504="","",IF(COUNTIF($I$2:$I$1301,I504)&lt;=Settings!$C$8,I504,I504&amp;" P"&amp;ROUNDUP(COUNTIF($I$2:$I504,I504)/Settings!$C$8,0)))</f>
        <v/>
      </c>
      <c r="D504">
        <f>IF($AA504="","",INDEX('Per Line'!$A$2:$A$7001,$AA504)&amp;"")</f>
        <v/>
      </c>
      <c r="E504">
        <f>IF($AA504="","",INDEX('Per Line'!$B$2:$B$7001,$AA504)&amp;"")</f>
        <v/>
      </c>
      <c r="F504">
        <f>IF($AA504="","",INDEX('Per Line'!$D$2:$D$7001,$AA504)&amp;"")</f>
        <v/>
      </c>
      <c r="G504" s="14">
        <f>IF($AA504="","",INDEX('Per Line'!$E$2:$E$7001,$AA504))</f>
        <v/>
      </c>
      <c r="H504">
        <f>IF($AA504="","",INDEX('Per Line'!$F$2:$F$7001,$AA504)&amp;"")</f>
        <v/>
      </c>
      <c r="I504">
        <f>IF($AA504="","",INDEX('Per Line'!$I$2:$I$7001,$AA504)&amp;"")</f>
        <v/>
      </c>
      <c r="J504">
        <f>IF($AA504="","",INDEX('Per Line'!$H$2:$H$7001,$AA504)&amp;"")</f>
        <v/>
      </c>
      <c r="K504">
        <f>IF($AA504="","",INDEX('Per Line'!$J$2:$J$7001,$AA504)&amp;"")</f>
        <v/>
      </c>
      <c r="L504">
        <f>IF($AA504="","",INDEX('Per Line'!$K$2:$K$7001,$AA504)&amp;"")</f>
        <v/>
      </c>
      <c r="M504">
        <f>IF($AA504="","",INDEX('Per Line'!$L$2:$L$7001,$AA504))</f>
        <v/>
      </c>
      <c r="N504" s="8">
        <f>IF($AA504="","",M504*Y504/100)</f>
        <v/>
      </c>
      <c r="O504">
        <f>IF($AA504="","",INDEX('Per Line'!$U$2:$U$7001,$AA504)&amp;"")</f>
        <v/>
      </c>
      <c r="P504" s="8">
        <f>IF($AA504="","",SUMIFS('Per Line'!$T$2:$T$7001,'Per Line'!$C$2:$C$7001,$A504,'Per Line'!$AL$2:$AL$7001,1))</f>
        <v/>
      </c>
      <c r="Q504">
        <f>IF($AA504="","",Settings!$C$7)</f>
        <v/>
      </c>
      <c r="R504" s="8">
        <f>IF($AA504="","",SUMIFS('Per Line'!$T$2:$T$7001,'Per Line'!$C$2:$C$7001,$A504,'Per Line'!$AK$2:$AK$7001,0,'Per Line'!$AL$2:$AL$7001,0))</f>
        <v/>
      </c>
      <c r="S504" s="8">
        <f>IF($AA504="","",R504*Q504)</f>
        <v/>
      </c>
      <c r="T504">
        <f>IF($AA504="","",Settings!$C$6)</f>
        <v/>
      </c>
      <c r="U504" s="8">
        <f>IF($AA504="","",SUMIFS('Per Line'!$T$2:$T$7001,'Per Line'!$C$2:$C$7001,$A504,'Per Line'!$AK$2:$AK$7001,1,'Per Line'!$AL$2:$AL$7001,0))</f>
        <v/>
      </c>
      <c r="V504" s="8">
        <f>IF($AA504="","",U504*T504)</f>
        <v/>
      </c>
      <c r="W504" s="8">
        <f>IF($AA504="","",V504+S504)</f>
        <v/>
      </c>
      <c r="X504" s="8">
        <f>IF($AA504="","",Y504-W504)</f>
        <v/>
      </c>
      <c r="Y504" s="8">
        <f>IF($AA504="","",R504+U504+P504)</f>
        <v/>
      </c>
      <c r="Z504" s="8">
        <f>IF($AA504="","",Y504-W504-N504)</f>
        <v/>
      </c>
      <c r="AA504" s="16">
        <f>IF(ROWS($AA$2:$AA504)&lt;=MAX('Per Line'!$AJ$2:$AJ$7001),MATCH(ROWS($AA$2:$AA504),'Per Line'!$AJ$2:$AJ$7001,0),"")</f>
        <v/>
      </c>
      <c r="AB504">
        <f>IF($AA504="","",C504&amp;"|"&amp;COUNTIF($C$2:$C504,C504))</f>
        <v/>
      </c>
    </row>
    <row r="505">
      <c r="A505">
        <f>IF($AA505="","",INDEX('Per Line'!$C$2:$C$7001,$AA505)&amp;"")</f>
        <v/>
      </c>
      <c r="B505" s="15" t="n"/>
      <c r="C505">
        <f>IF($AA505="","",IF(COUNTIF($I$2:$I$1301,I505)&lt;=Settings!$C$8,I505,I505&amp;" P"&amp;ROUNDUP(COUNTIF($I$2:$I505,I505)/Settings!$C$8,0)))</f>
        <v/>
      </c>
      <c r="D505">
        <f>IF($AA505="","",INDEX('Per Line'!$A$2:$A$7001,$AA505)&amp;"")</f>
        <v/>
      </c>
      <c r="E505">
        <f>IF($AA505="","",INDEX('Per Line'!$B$2:$B$7001,$AA505)&amp;"")</f>
        <v/>
      </c>
      <c r="F505">
        <f>IF($AA505="","",INDEX('Per Line'!$D$2:$D$7001,$AA505)&amp;"")</f>
        <v/>
      </c>
      <c r="G505" s="14">
        <f>IF($AA505="","",INDEX('Per Line'!$E$2:$E$7001,$AA505))</f>
        <v/>
      </c>
      <c r="H505">
        <f>IF($AA505="","",INDEX('Per Line'!$F$2:$F$7001,$AA505)&amp;"")</f>
        <v/>
      </c>
      <c r="I505">
        <f>IF($AA505="","",INDEX('Per Line'!$I$2:$I$7001,$AA505)&amp;"")</f>
        <v/>
      </c>
      <c r="J505">
        <f>IF($AA505="","",INDEX('Per Line'!$H$2:$H$7001,$AA505)&amp;"")</f>
        <v/>
      </c>
      <c r="K505">
        <f>IF($AA505="","",INDEX('Per Line'!$J$2:$J$7001,$AA505)&amp;"")</f>
        <v/>
      </c>
      <c r="L505">
        <f>IF($AA505="","",INDEX('Per Line'!$K$2:$K$7001,$AA505)&amp;"")</f>
        <v/>
      </c>
      <c r="M505">
        <f>IF($AA505="","",INDEX('Per Line'!$L$2:$L$7001,$AA505))</f>
        <v/>
      </c>
      <c r="N505" s="8">
        <f>IF($AA505="","",M505*Y505/100)</f>
        <v/>
      </c>
      <c r="O505">
        <f>IF($AA505="","",INDEX('Per Line'!$U$2:$U$7001,$AA505)&amp;"")</f>
        <v/>
      </c>
      <c r="P505" s="8">
        <f>IF($AA505="","",SUMIFS('Per Line'!$T$2:$T$7001,'Per Line'!$C$2:$C$7001,$A505,'Per Line'!$AL$2:$AL$7001,1))</f>
        <v/>
      </c>
      <c r="Q505">
        <f>IF($AA505="","",Settings!$C$7)</f>
        <v/>
      </c>
      <c r="R505" s="8">
        <f>IF($AA505="","",SUMIFS('Per Line'!$T$2:$T$7001,'Per Line'!$C$2:$C$7001,$A505,'Per Line'!$AK$2:$AK$7001,0,'Per Line'!$AL$2:$AL$7001,0))</f>
        <v/>
      </c>
      <c r="S505" s="8">
        <f>IF($AA505="","",R505*Q505)</f>
        <v/>
      </c>
      <c r="T505">
        <f>IF($AA505="","",Settings!$C$6)</f>
        <v/>
      </c>
      <c r="U505" s="8">
        <f>IF($AA505="","",SUMIFS('Per Line'!$T$2:$T$7001,'Per Line'!$C$2:$C$7001,$A505,'Per Line'!$AK$2:$AK$7001,1,'Per Line'!$AL$2:$AL$7001,0))</f>
        <v/>
      </c>
      <c r="V505" s="8">
        <f>IF($AA505="","",U505*T505)</f>
        <v/>
      </c>
      <c r="W505" s="8">
        <f>IF($AA505="","",V505+S505)</f>
        <v/>
      </c>
      <c r="X505" s="8">
        <f>IF($AA505="","",Y505-W505)</f>
        <v/>
      </c>
      <c r="Y505" s="8">
        <f>IF($AA505="","",R505+U505+P505)</f>
        <v/>
      </c>
      <c r="Z505" s="8">
        <f>IF($AA505="","",Y505-W505-N505)</f>
        <v/>
      </c>
      <c r="AA505" s="16">
        <f>IF(ROWS($AA$2:$AA505)&lt;=MAX('Per Line'!$AJ$2:$AJ$7001),MATCH(ROWS($AA$2:$AA505),'Per Line'!$AJ$2:$AJ$7001,0),"")</f>
        <v/>
      </c>
      <c r="AB505">
        <f>IF($AA505="","",C505&amp;"|"&amp;COUNTIF($C$2:$C505,C505))</f>
        <v/>
      </c>
    </row>
    <row r="506">
      <c r="A506">
        <f>IF($AA506="","",INDEX('Per Line'!$C$2:$C$7001,$AA506)&amp;"")</f>
        <v/>
      </c>
      <c r="B506" s="15" t="n"/>
      <c r="C506">
        <f>IF($AA506="","",IF(COUNTIF($I$2:$I$1301,I506)&lt;=Settings!$C$8,I506,I506&amp;" P"&amp;ROUNDUP(COUNTIF($I$2:$I506,I506)/Settings!$C$8,0)))</f>
        <v/>
      </c>
      <c r="D506">
        <f>IF($AA506="","",INDEX('Per Line'!$A$2:$A$7001,$AA506)&amp;"")</f>
        <v/>
      </c>
      <c r="E506">
        <f>IF($AA506="","",INDEX('Per Line'!$B$2:$B$7001,$AA506)&amp;"")</f>
        <v/>
      </c>
      <c r="F506">
        <f>IF($AA506="","",INDEX('Per Line'!$D$2:$D$7001,$AA506)&amp;"")</f>
        <v/>
      </c>
      <c r="G506" s="14">
        <f>IF($AA506="","",INDEX('Per Line'!$E$2:$E$7001,$AA506))</f>
        <v/>
      </c>
      <c r="H506">
        <f>IF($AA506="","",INDEX('Per Line'!$F$2:$F$7001,$AA506)&amp;"")</f>
        <v/>
      </c>
      <c r="I506">
        <f>IF($AA506="","",INDEX('Per Line'!$I$2:$I$7001,$AA506)&amp;"")</f>
        <v/>
      </c>
      <c r="J506">
        <f>IF($AA506="","",INDEX('Per Line'!$H$2:$H$7001,$AA506)&amp;"")</f>
        <v/>
      </c>
      <c r="K506">
        <f>IF($AA506="","",INDEX('Per Line'!$J$2:$J$7001,$AA506)&amp;"")</f>
        <v/>
      </c>
      <c r="L506">
        <f>IF($AA506="","",INDEX('Per Line'!$K$2:$K$7001,$AA506)&amp;"")</f>
        <v/>
      </c>
      <c r="M506">
        <f>IF($AA506="","",INDEX('Per Line'!$L$2:$L$7001,$AA506))</f>
        <v/>
      </c>
      <c r="N506" s="8">
        <f>IF($AA506="","",M506*Y506/100)</f>
        <v/>
      </c>
      <c r="O506">
        <f>IF($AA506="","",INDEX('Per Line'!$U$2:$U$7001,$AA506)&amp;"")</f>
        <v/>
      </c>
      <c r="P506" s="8">
        <f>IF($AA506="","",SUMIFS('Per Line'!$T$2:$T$7001,'Per Line'!$C$2:$C$7001,$A506,'Per Line'!$AL$2:$AL$7001,1))</f>
        <v/>
      </c>
      <c r="Q506">
        <f>IF($AA506="","",Settings!$C$7)</f>
        <v/>
      </c>
      <c r="R506" s="8">
        <f>IF($AA506="","",SUMIFS('Per Line'!$T$2:$T$7001,'Per Line'!$C$2:$C$7001,$A506,'Per Line'!$AK$2:$AK$7001,0,'Per Line'!$AL$2:$AL$7001,0))</f>
        <v/>
      </c>
      <c r="S506" s="8">
        <f>IF($AA506="","",R506*Q506)</f>
        <v/>
      </c>
      <c r="T506">
        <f>IF($AA506="","",Settings!$C$6)</f>
        <v/>
      </c>
      <c r="U506" s="8">
        <f>IF($AA506="","",SUMIFS('Per Line'!$T$2:$T$7001,'Per Line'!$C$2:$C$7001,$A506,'Per Line'!$AK$2:$AK$7001,1,'Per Line'!$AL$2:$AL$7001,0))</f>
        <v/>
      </c>
      <c r="V506" s="8">
        <f>IF($AA506="","",U506*T506)</f>
        <v/>
      </c>
      <c r="W506" s="8">
        <f>IF($AA506="","",V506+S506)</f>
        <v/>
      </c>
      <c r="X506" s="8">
        <f>IF($AA506="","",Y506-W506)</f>
        <v/>
      </c>
      <c r="Y506" s="8">
        <f>IF($AA506="","",R506+U506+P506)</f>
        <v/>
      </c>
      <c r="Z506" s="8">
        <f>IF($AA506="","",Y506-W506-N506)</f>
        <v/>
      </c>
      <c r="AA506" s="16">
        <f>IF(ROWS($AA$2:$AA506)&lt;=MAX('Per Line'!$AJ$2:$AJ$7001),MATCH(ROWS($AA$2:$AA506),'Per Line'!$AJ$2:$AJ$7001,0),"")</f>
        <v/>
      </c>
      <c r="AB506">
        <f>IF($AA506="","",C506&amp;"|"&amp;COUNTIF($C$2:$C506,C506))</f>
        <v/>
      </c>
    </row>
    <row r="507">
      <c r="A507">
        <f>IF($AA507="","",INDEX('Per Line'!$C$2:$C$7001,$AA507)&amp;"")</f>
        <v/>
      </c>
      <c r="B507" s="15" t="n"/>
      <c r="C507">
        <f>IF($AA507="","",IF(COUNTIF($I$2:$I$1301,I507)&lt;=Settings!$C$8,I507,I507&amp;" P"&amp;ROUNDUP(COUNTIF($I$2:$I507,I507)/Settings!$C$8,0)))</f>
        <v/>
      </c>
      <c r="D507">
        <f>IF($AA507="","",INDEX('Per Line'!$A$2:$A$7001,$AA507)&amp;"")</f>
        <v/>
      </c>
      <c r="E507">
        <f>IF($AA507="","",INDEX('Per Line'!$B$2:$B$7001,$AA507)&amp;"")</f>
        <v/>
      </c>
      <c r="F507">
        <f>IF($AA507="","",INDEX('Per Line'!$D$2:$D$7001,$AA507)&amp;"")</f>
        <v/>
      </c>
      <c r="G507" s="14">
        <f>IF($AA507="","",INDEX('Per Line'!$E$2:$E$7001,$AA507))</f>
        <v/>
      </c>
      <c r="H507">
        <f>IF($AA507="","",INDEX('Per Line'!$F$2:$F$7001,$AA507)&amp;"")</f>
        <v/>
      </c>
      <c r="I507">
        <f>IF($AA507="","",INDEX('Per Line'!$I$2:$I$7001,$AA507)&amp;"")</f>
        <v/>
      </c>
      <c r="J507">
        <f>IF($AA507="","",INDEX('Per Line'!$H$2:$H$7001,$AA507)&amp;"")</f>
        <v/>
      </c>
      <c r="K507">
        <f>IF($AA507="","",INDEX('Per Line'!$J$2:$J$7001,$AA507)&amp;"")</f>
        <v/>
      </c>
      <c r="L507">
        <f>IF($AA507="","",INDEX('Per Line'!$K$2:$K$7001,$AA507)&amp;"")</f>
        <v/>
      </c>
      <c r="M507">
        <f>IF($AA507="","",INDEX('Per Line'!$L$2:$L$7001,$AA507))</f>
        <v/>
      </c>
      <c r="N507" s="8">
        <f>IF($AA507="","",M507*Y507/100)</f>
        <v/>
      </c>
      <c r="O507">
        <f>IF($AA507="","",INDEX('Per Line'!$U$2:$U$7001,$AA507)&amp;"")</f>
        <v/>
      </c>
      <c r="P507" s="8">
        <f>IF($AA507="","",SUMIFS('Per Line'!$T$2:$T$7001,'Per Line'!$C$2:$C$7001,$A507,'Per Line'!$AL$2:$AL$7001,1))</f>
        <v/>
      </c>
      <c r="Q507">
        <f>IF($AA507="","",Settings!$C$7)</f>
        <v/>
      </c>
      <c r="R507" s="8">
        <f>IF($AA507="","",SUMIFS('Per Line'!$T$2:$T$7001,'Per Line'!$C$2:$C$7001,$A507,'Per Line'!$AK$2:$AK$7001,0,'Per Line'!$AL$2:$AL$7001,0))</f>
        <v/>
      </c>
      <c r="S507" s="8">
        <f>IF($AA507="","",R507*Q507)</f>
        <v/>
      </c>
      <c r="T507">
        <f>IF($AA507="","",Settings!$C$6)</f>
        <v/>
      </c>
      <c r="U507" s="8">
        <f>IF($AA507="","",SUMIFS('Per Line'!$T$2:$T$7001,'Per Line'!$C$2:$C$7001,$A507,'Per Line'!$AK$2:$AK$7001,1,'Per Line'!$AL$2:$AL$7001,0))</f>
        <v/>
      </c>
      <c r="V507" s="8">
        <f>IF($AA507="","",U507*T507)</f>
        <v/>
      </c>
      <c r="W507" s="8">
        <f>IF($AA507="","",V507+S507)</f>
        <v/>
      </c>
      <c r="X507" s="8">
        <f>IF($AA507="","",Y507-W507)</f>
        <v/>
      </c>
      <c r="Y507" s="8">
        <f>IF($AA507="","",R507+U507+P507)</f>
        <v/>
      </c>
      <c r="Z507" s="8">
        <f>IF($AA507="","",Y507-W507-N507)</f>
        <v/>
      </c>
      <c r="AA507" s="16">
        <f>IF(ROWS($AA$2:$AA507)&lt;=MAX('Per Line'!$AJ$2:$AJ$7001),MATCH(ROWS($AA$2:$AA507),'Per Line'!$AJ$2:$AJ$7001,0),"")</f>
        <v/>
      </c>
      <c r="AB507">
        <f>IF($AA507="","",C507&amp;"|"&amp;COUNTIF($C$2:$C507,C507))</f>
        <v/>
      </c>
    </row>
    <row r="508">
      <c r="A508">
        <f>IF($AA508="","",INDEX('Per Line'!$C$2:$C$7001,$AA508)&amp;"")</f>
        <v/>
      </c>
      <c r="B508" s="15" t="n"/>
      <c r="C508">
        <f>IF($AA508="","",IF(COUNTIF($I$2:$I$1301,I508)&lt;=Settings!$C$8,I508,I508&amp;" P"&amp;ROUNDUP(COUNTIF($I$2:$I508,I508)/Settings!$C$8,0)))</f>
        <v/>
      </c>
      <c r="D508">
        <f>IF($AA508="","",INDEX('Per Line'!$A$2:$A$7001,$AA508)&amp;"")</f>
        <v/>
      </c>
      <c r="E508">
        <f>IF($AA508="","",INDEX('Per Line'!$B$2:$B$7001,$AA508)&amp;"")</f>
        <v/>
      </c>
      <c r="F508">
        <f>IF($AA508="","",INDEX('Per Line'!$D$2:$D$7001,$AA508)&amp;"")</f>
        <v/>
      </c>
      <c r="G508" s="14">
        <f>IF($AA508="","",INDEX('Per Line'!$E$2:$E$7001,$AA508))</f>
        <v/>
      </c>
      <c r="H508">
        <f>IF($AA508="","",INDEX('Per Line'!$F$2:$F$7001,$AA508)&amp;"")</f>
        <v/>
      </c>
      <c r="I508">
        <f>IF($AA508="","",INDEX('Per Line'!$I$2:$I$7001,$AA508)&amp;"")</f>
        <v/>
      </c>
      <c r="J508">
        <f>IF($AA508="","",INDEX('Per Line'!$H$2:$H$7001,$AA508)&amp;"")</f>
        <v/>
      </c>
      <c r="K508">
        <f>IF($AA508="","",INDEX('Per Line'!$J$2:$J$7001,$AA508)&amp;"")</f>
        <v/>
      </c>
      <c r="L508">
        <f>IF($AA508="","",INDEX('Per Line'!$K$2:$K$7001,$AA508)&amp;"")</f>
        <v/>
      </c>
      <c r="M508">
        <f>IF($AA508="","",INDEX('Per Line'!$L$2:$L$7001,$AA508))</f>
        <v/>
      </c>
      <c r="N508" s="8">
        <f>IF($AA508="","",M508*Y508/100)</f>
        <v/>
      </c>
      <c r="O508">
        <f>IF($AA508="","",INDEX('Per Line'!$U$2:$U$7001,$AA508)&amp;"")</f>
        <v/>
      </c>
      <c r="P508" s="8">
        <f>IF($AA508="","",SUMIFS('Per Line'!$T$2:$T$7001,'Per Line'!$C$2:$C$7001,$A508,'Per Line'!$AL$2:$AL$7001,1))</f>
        <v/>
      </c>
      <c r="Q508">
        <f>IF($AA508="","",Settings!$C$7)</f>
        <v/>
      </c>
      <c r="R508" s="8">
        <f>IF($AA508="","",SUMIFS('Per Line'!$T$2:$T$7001,'Per Line'!$C$2:$C$7001,$A508,'Per Line'!$AK$2:$AK$7001,0,'Per Line'!$AL$2:$AL$7001,0))</f>
        <v/>
      </c>
      <c r="S508" s="8">
        <f>IF($AA508="","",R508*Q508)</f>
        <v/>
      </c>
      <c r="T508">
        <f>IF($AA508="","",Settings!$C$6)</f>
        <v/>
      </c>
      <c r="U508" s="8">
        <f>IF($AA508="","",SUMIFS('Per Line'!$T$2:$T$7001,'Per Line'!$C$2:$C$7001,$A508,'Per Line'!$AK$2:$AK$7001,1,'Per Line'!$AL$2:$AL$7001,0))</f>
        <v/>
      </c>
      <c r="V508" s="8">
        <f>IF($AA508="","",U508*T508)</f>
        <v/>
      </c>
      <c r="W508" s="8">
        <f>IF($AA508="","",V508+S508)</f>
        <v/>
      </c>
      <c r="X508" s="8">
        <f>IF($AA508="","",Y508-W508)</f>
        <v/>
      </c>
      <c r="Y508" s="8">
        <f>IF($AA508="","",R508+U508+P508)</f>
        <v/>
      </c>
      <c r="Z508" s="8">
        <f>IF($AA508="","",Y508-W508-N508)</f>
        <v/>
      </c>
      <c r="AA508" s="16">
        <f>IF(ROWS($AA$2:$AA508)&lt;=MAX('Per Line'!$AJ$2:$AJ$7001),MATCH(ROWS($AA$2:$AA508),'Per Line'!$AJ$2:$AJ$7001,0),"")</f>
        <v/>
      </c>
      <c r="AB508">
        <f>IF($AA508="","",C508&amp;"|"&amp;COUNTIF($C$2:$C508,C508))</f>
        <v/>
      </c>
    </row>
    <row r="509">
      <c r="A509">
        <f>IF($AA509="","",INDEX('Per Line'!$C$2:$C$7001,$AA509)&amp;"")</f>
        <v/>
      </c>
      <c r="B509" s="15" t="n"/>
      <c r="C509">
        <f>IF($AA509="","",IF(COUNTIF($I$2:$I$1301,I509)&lt;=Settings!$C$8,I509,I509&amp;" P"&amp;ROUNDUP(COUNTIF($I$2:$I509,I509)/Settings!$C$8,0)))</f>
        <v/>
      </c>
      <c r="D509">
        <f>IF($AA509="","",INDEX('Per Line'!$A$2:$A$7001,$AA509)&amp;"")</f>
        <v/>
      </c>
      <c r="E509">
        <f>IF($AA509="","",INDEX('Per Line'!$B$2:$B$7001,$AA509)&amp;"")</f>
        <v/>
      </c>
      <c r="F509">
        <f>IF($AA509="","",INDEX('Per Line'!$D$2:$D$7001,$AA509)&amp;"")</f>
        <v/>
      </c>
      <c r="G509" s="14">
        <f>IF($AA509="","",INDEX('Per Line'!$E$2:$E$7001,$AA509))</f>
        <v/>
      </c>
      <c r="H509">
        <f>IF($AA509="","",INDEX('Per Line'!$F$2:$F$7001,$AA509)&amp;"")</f>
        <v/>
      </c>
      <c r="I509">
        <f>IF($AA509="","",INDEX('Per Line'!$I$2:$I$7001,$AA509)&amp;"")</f>
        <v/>
      </c>
      <c r="J509">
        <f>IF($AA509="","",INDEX('Per Line'!$H$2:$H$7001,$AA509)&amp;"")</f>
        <v/>
      </c>
      <c r="K509">
        <f>IF($AA509="","",INDEX('Per Line'!$J$2:$J$7001,$AA509)&amp;"")</f>
        <v/>
      </c>
      <c r="L509">
        <f>IF($AA509="","",INDEX('Per Line'!$K$2:$K$7001,$AA509)&amp;"")</f>
        <v/>
      </c>
      <c r="M509">
        <f>IF($AA509="","",INDEX('Per Line'!$L$2:$L$7001,$AA509))</f>
        <v/>
      </c>
      <c r="N509" s="8">
        <f>IF($AA509="","",M509*Y509/100)</f>
        <v/>
      </c>
      <c r="O509">
        <f>IF($AA509="","",INDEX('Per Line'!$U$2:$U$7001,$AA509)&amp;"")</f>
        <v/>
      </c>
      <c r="P509" s="8">
        <f>IF($AA509="","",SUMIFS('Per Line'!$T$2:$T$7001,'Per Line'!$C$2:$C$7001,$A509,'Per Line'!$AL$2:$AL$7001,1))</f>
        <v/>
      </c>
      <c r="Q509">
        <f>IF($AA509="","",Settings!$C$7)</f>
        <v/>
      </c>
      <c r="R509" s="8">
        <f>IF($AA509="","",SUMIFS('Per Line'!$T$2:$T$7001,'Per Line'!$C$2:$C$7001,$A509,'Per Line'!$AK$2:$AK$7001,0,'Per Line'!$AL$2:$AL$7001,0))</f>
        <v/>
      </c>
      <c r="S509" s="8">
        <f>IF($AA509="","",R509*Q509)</f>
        <v/>
      </c>
      <c r="T509">
        <f>IF($AA509="","",Settings!$C$6)</f>
        <v/>
      </c>
      <c r="U509" s="8">
        <f>IF($AA509="","",SUMIFS('Per Line'!$T$2:$T$7001,'Per Line'!$C$2:$C$7001,$A509,'Per Line'!$AK$2:$AK$7001,1,'Per Line'!$AL$2:$AL$7001,0))</f>
        <v/>
      </c>
      <c r="V509" s="8">
        <f>IF($AA509="","",U509*T509)</f>
        <v/>
      </c>
      <c r="W509" s="8">
        <f>IF($AA509="","",V509+S509)</f>
        <v/>
      </c>
      <c r="X509" s="8">
        <f>IF($AA509="","",Y509-W509)</f>
        <v/>
      </c>
      <c r="Y509" s="8">
        <f>IF($AA509="","",R509+U509+P509)</f>
        <v/>
      </c>
      <c r="Z509" s="8">
        <f>IF($AA509="","",Y509-W509-N509)</f>
        <v/>
      </c>
      <c r="AA509" s="16">
        <f>IF(ROWS($AA$2:$AA509)&lt;=MAX('Per Line'!$AJ$2:$AJ$7001),MATCH(ROWS($AA$2:$AA509),'Per Line'!$AJ$2:$AJ$7001,0),"")</f>
        <v/>
      </c>
      <c r="AB509">
        <f>IF($AA509="","",C509&amp;"|"&amp;COUNTIF($C$2:$C509,C509))</f>
        <v/>
      </c>
    </row>
    <row r="510">
      <c r="A510">
        <f>IF($AA510="","",INDEX('Per Line'!$C$2:$C$7001,$AA510)&amp;"")</f>
        <v/>
      </c>
      <c r="B510" s="15" t="n"/>
      <c r="C510">
        <f>IF($AA510="","",IF(COUNTIF($I$2:$I$1301,I510)&lt;=Settings!$C$8,I510,I510&amp;" P"&amp;ROUNDUP(COUNTIF($I$2:$I510,I510)/Settings!$C$8,0)))</f>
        <v/>
      </c>
      <c r="D510">
        <f>IF($AA510="","",INDEX('Per Line'!$A$2:$A$7001,$AA510)&amp;"")</f>
        <v/>
      </c>
      <c r="E510">
        <f>IF($AA510="","",INDEX('Per Line'!$B$2:$B$7001,$AA510)&amp;"")</f>
        <v/>
      </c>
      <c r="F510">
        <f>IF($AA510="","",INDEX('Per Line'!$D$2:$D$7001,$AA510)&amp;"")</f>
        <v/>
      </c>
      <c r="G510" s="14">
        <f>IF($AA510="","",INDEX('Per Line'!$E$2:$E$7001,$AA510))</f>
        <v/>
      </c>
      <c r="H510">
        <f>IF($AA510="","",INDEX('Per Line'!$F$2:$F$7001,$AA510)&amp;"")</f>
        <v/>
      </c>
      <c r="I510">
        <f>IF($AA510="","",INDEX('Per Line'!$I$2:$I$7001,$AA510)&amp;"")</f>
        <v/>
      </c>
      <c r="J510">
        <f>IF($AA510="","",INDEX('Per Line'!$H$2:$H$7001,$AA510)&amp;"")</f>
        <v/>
      </c>
      <c r="K510">
        <f>IF($AA510="","",INDEX('Per Line'!$J$2:$J$7001,$AA510)&amp;"")</f>
        <v/>
      </c>
      <c r="L510">
        <f>IF($AA510="","",INDEX('Per Line'!$K$2:$K$7001,$AA510)&amp;"")</f>
        <v/>
      </c>
      <c r="M510">
        <f>IF($AA510="","",INDEX('Per Line'!$L$2:$L$7001,$AA510))</f>
        <v/>
      </c>
      <c r="N510" s="8">
        <f>IF($AA510="","",M510*Y510/100)</f>
        <v/>
      </c>
      <c r="O510">
        <f>IF($AA510="","",INDEX('Per Line'!$U$2:$U$7001,$AA510)&amp;"")</f>
        <v/>
      </c>
      <c r="P510" s="8">
        <f>IF($AA510="","",SUMIFS('Per Line'!$T$2:$T$7001,'Per Line'!$C$2:$C$7001,$A510,'Per Line'!$AL$2:$AL$7001,1))</f>
        <v/>
      </c>
      <c r="Q510">
        <f>IF($AA510="","",Settings!$C$7)</f>
        <v/>
      </c>
      <c r="R510" s="8">
        <f>IF($AA510="","",SUMIFS('Per Line'!$T$2:$T$7001,'Per Line'!$C$2:$C$7001,$A510,'Per Line'!$AK$2:$AK$7001,0,'Per Line'!$AL$2:$AL$7001,0))</f>
        <v/>
      </c>
      <c r="S510" s="8">
        <f>IF($AA510="","",R510*Q510)</f>
        <v/>
      </c>
      <c r="T510">
        <f>IF($AA510="","",Settings!$C$6)</f>
        <v/>
      </c>
      <c r="U510" s="8">
        <f>IF($AA510="","",SUMIFS('Per Line'!$T$2:$T$7001,'Per Line'!$C$2:$C$7001,$A510,'Per Line'!$AK$2:$AK$7001,1,'Per Line'!$AL$2:$AL$7001,0))</f>
        <v/>
      </c>
      <c r="V510" s="8">
        <f>IF($AA510="","",U510*T510)</f>
        <v/>
      </c>
      <c r="W510" s="8">
        <f>IF($AA510="","",V510+S510)</f>
        <v/>
      </c>
      <c r="X510" s="8">
        <f>IF($AA510="","",Y510-W510)</f>
        <v/>
      </c>
      <c r="Y510" s="8">
        <f>IF($AA510="","",R510+U510+P510)</f>
        <v/>
      </c>
      <c r="Z510" s="8">
        <f>IF($AA510="","",Y510-W510-N510)</f>
        <v/>
      </c>
      <c r="AA510" s="16">
        <f>IF(ROWS($AA$2:$AA510)&lt;=MAX('Per Line'!$AJ$2:$AJ$7001),MATCH(ROWS($AA$2:$AA510),'Per Line'!$AJ$2:$AJ$7001,0),"")</f>
        <v/>
      </c>
      <c r="AB510">
        <f>IF($AA510="","",C510&amp;"|"&amp;COUNTIF($C$2:$C510,C510))</f>
        <v/>
      </c>
    </row>
    <row r="511">
      <c r="A511">
        <f>IF($AA511="","",INDEX('Per Line'!$C$2:$C$7001,$AA511)&amp;"")</f>
        <v/>
      </c>
      <c r="B511" s="15" t="n"/>
      <c r="C511">
        <f>IF($AA511="","",IF(COUNTIF($I$2:$I$1301,I511)&lt;=Settings!$C$8,I511,I511&amp;" P"&amp;ROUNDUP(COUNTIF($I$2:$I511,I511)/Settings!$C$8,0)))</f>
        <v/>
      </c>
      <c r="D511">
        <f>IF($AA511="","",INDEX('Per Line'!$A$2:$A$7001,$AA511)&amp;"")</f>
        <v/>
      </c>
      <c r="E511">
        <f>IF($AA511="","",INDEX('Per Line'!$B$2:$B$7001,$AA511)&amp;"")</f>
        <v/>
      </c>
      <c r="F511">
        <f>IF($AA511="","",INDEX('Per Line'!$D$2:$D$7001,$AA511)&amp;"")</f>
        <v/>
      </c>
      <c r="G511" s="14">
        <f>IF($AA511="","",INDEX('Per Line'!$E$2:$E$7001,$AA511))</f>
        <v/>
      </c>
      <c r="H511">
        <f>IF($AA511="","",INDEX('Per Line'!$F$2:$F$7001,$AA511)&amp;"")</f>
        <v/>
      </c>
      <c r="I511">
        <f>IF($AA511="","",INDEX('Per Line'!$I$2:$I$7001,$AA511)&amp;"")</f>
        <v/>
      </c>
      <c r="J511">
        <f>IF($AA511="","",INDEX('Per Line'!$H$2:$H$7001,$AA511)&amp;"")</f>
        <v/>
      </c>
      <c r="K511">
        <f>IF($AA511="","",INDEX('Per Line'!$J$2:$J$7001,$AA511)&amp;"")</f>
        <v/>
      </c>
      <c r="L511">
        <f>IF($AA511="","",INDEX('Per Line'!$K$2:$K$7001,$AA511)&amp;"")</f>
        <v/>
      </c>
      <c r="M511">
        <f>IF($AA511="","",INDEX('Per Line'!$L$2:$L$7001,$AA511))</f>
        <v/>
      </c>
      <c r="N511" s="8">
        <f>IF($AA511="","",M511*Y511/100)</f>
        <v/>
      </c>
      <c r="O511">
        <f>IF($AA511="","",INDEX('Per Line'!$U$2:$U$7001,$AA511)&amp;"")</f>
        <v/>
      </c>
      <c r="P511" s="8">
        <f>IF($AA511="","",SUMIFS('Per Line'!$T$2:$T$7001,'Per Line'!$C$2:$C$7001,$A511,'Per Line'!$AL$2:$AL$7001,1))</f>
        <v/>
      </c>
      <c r="Q511">
        <f>IF($AA511="","",Settings!$C$7)</f>
        <v/>
      </c>
      <c r="R511" s="8">
        <f>IF($AA511="","",SUMIFS('Per Line'!$T$2:$T$7001,'Per Line'!$C$2:$C$7001,$A511,'Per Line'!$AK$2:$AK$7001,0,'Per Line'!$AL$2:$AL$7001,0))</f>
        <v/>
      </c>
      <c r="S511" s="8">
        <f>IF($AA511="","",R511*Q511)</f>
        <v/>
      </c>
      <c r="T511">
        <f>IF($AA511="","",Settings!$C$6)</f>
        <v/>
      </c>
      <c r="U511" s="8">
        <f>IF($AA511="","",SUMIFS('Per Line'!$T$2:$T$7001,'Per Line'!$C$2:$C$7001,$A511,'Per Line'!$AK$2:$AK$7001,1,'Per Line'!$AL$2:$AL$7001,0))</f>
        <v/>
      </c>
      <c r="V511" s="8">
        <f>IF($AA511="","",U511*T511)</f>
        <v/>
      </c>
      <c r="W511" s="8">
        <f>IF($AA511="","",V511+S511)</f>
        <v/>
      </c>
      <c r="X511" s="8">
        <f>IF($AA511="","",Y511-W511)</f>
        <v/>
      </c>
      <c r="Y511" s="8">
        <f>IF($AA511="","",R511+U511+P511)</f>
        <v/>
      </c>
      <c r="Z511" s="8">
        <f>IF($AA511="","",Y511-W511-N511)</f>
        <v/>
      </c>
      <c r="AA511" s="16">
        <f>IF(ROWS($AA$2:$AA511)&lt;=MAX('Per Line'!$AJ$2:$AJ$7001),MATCH(ROWS($AA$2:$AA511),'Per Line'!$AJ$2:$AJ$7001,0),"")</f>
        <v/>
      </c>
      <c r="AB511">
        <f>IF($AA511="","",C511&amp;"|"&amp;COUNTIF($C$2:$C511,C511))</f>
        <v/>
      </c>
    </row>
    <row r="512">
      <c r="A512">
        <f>IF($AA512="","",INDEX('Per Line'!$C$2:$C$7001,$AA512)&amp;"")</f>
        <v/>
      </c>
      <c r="B512" s="15" t="n"/>
      <c r="C512">
        <f>IF($AA512="","",IF(COUNTIF($I$2:$I$1301,I512)&lt;=Settings!$C$8,I512,I512&amp;" P"&amp;ROUNDUP(COUNTIF($I$2:$I512,I512)/Settings!$C$8,0)))</f>
        <v/>
      </c>
      <c r="D512">
        <f>IF($AA512="","",INDEX('Per Line'!$A$2:$A$7001,$AA512)&amp;"")</f>
        <v/>
      </c>
      <c r="E512">
        <f>IF($AA512="","",INDEX('Per Line'!$B$2:$B$7001,$AA512)&amp;"")</f>
        <v/>
      </c>
      <c r="F512">
        <f>IF($AA512="","",INDEX('Per Line'!$D$2:$D$7001,$AA512)&amp;"")</f>
        <v/>
      </c>
      <c r="G512" s="14">
        <f>IF($AA512="","",INDEX('Per Line'!$E$2:$E$7001,$AA512))</f>
        <v/>
      </c>
      <c r="H512">
        <f>IF($AA512="","",INDEX('Per Line'!$F$2:$F$7001,$AA512)&amp;"")</f>
        <v/>
      </c>
      <c r="I512">
        <f>IF($AA512="","",INDEX('Per Line'!$I$2:$I$7001,$AA512)&amp;"")</f>
        <v/>
      </c>
      <c r="J512">
        <f>IF($AA512="","",INDEX('Per Line'!$H$2:$H$7001,$AA512)&amp;"")</f>
        <v/>
      </c>
      <c r="K512">
        <f>IF($AA512="","",INDEX('Per Line'!$J$2:$J$7001,$AA512)&amp;"")</f>
        <v/>
      </c>
      <c r="L512">
        <f>IF($AA512="","",INDEX('Per Line'!$K$2:$K$7001,$AA512)&amp;"")</f>
        <v/>
      </c>
      <c r="M512">
        <f>IF($AA512="","",INDEX('Per Line'!$L$2:$L$7001,$AA512))</f>
        <v/>
      </c>
      <c r="N512" s="8">
        <f>IF($AA512="","",M512*Y512/100)</f>
        <v/>
      </c>
      <c r="O512">
        <f>IF($AA512="","",INDEX('Per Line'!$U$2:$U$7001,$AA512)&amp;"")</f>
        <v/>
      </c>
      <c r="P512" s="8">
        <f>IF($AA512="","",SUMIFS('Per Line'!$T$2:$T$7001,'Per Line'!$C$2:$C$7001,$A512,'Per Line'!$AL$2:$AL$7001,1))</f>
        <v/>
      </c>
      <c r="Q512">
        <f>IF($AA512="","",Settings!$C$7)</f>
        <v/>
      </c>
      <c r="R512" s="8">
        <f>IF($AA512="","",SUMIFS('Per Line'!$T$2:$T$7001,'Per Line'!$C$2:$C$7001,$A512,'Per Line'!$AK$2:$AK$7001,0,'Per Line'!$AL$2:$AL$7001,0))</f>
        <v/>
      </c>
      <c r="S512" s="8">
        <f>IF($AA512="","",R512*Q512)</f>
        <v/>
      </c>
      <c r="T512">
        <f>IF($AA512="","",Settings!$C$6)</f>
        <v/>
      </c>
      <c r="U512" s="8">
        <f>IF($AA512="","",SUMIFS('Per Line'!$T$2:$T$7001,'Per Line'!$C$2:$C$7001,$A512,'Per Line'!$AK$2:$AK$7001,1,'Per Line'!$AL$2:$AL$7001,0))</f>
        <v/>
      </c>
      <c r="V512" s="8">
        <f>IF($AA512="","",U512*T512)</f>
        <v/>
      </c>
      <c r="W512" s="8">
        <f>IF($AA512="","",V512+S512)</f>
        <v/>
      </c>
      <c r="X512" s="8">
        <f>IF($AA512="","",Y512-W512)</f>
        <v/>
      </c>
      <c r="Y512" s="8">
        <f>IF($AA512="","",R512+U512+P512)</f>
        <v/>
      </c>
      <c r="Z512" s="8">
        <f>IF($AA512="","",Y512-W512-N512)</f>
        <v/>
      </c>
      <c r="AA512" s="16">
        <f>IF(ROWS($AA$2:$AA512)&lt;=MAX('Per Line'!$AJ$2:$AJ$7001),MATCH(ROWS($AA$2:$AA512),'Per Line'!$AJ$2:$AJ$7001,0),"")</f>
        <v/>
      </c>
      <c r="AB512">
        <f>IF($AA512="","",C512&amp;"|"&amp;COUNTIF($C$2:$C512,C512))</f>
        <v/>
      </c>
    </row>
    <row r="513">
      <c r="A513">
        <f>IF($AA513="","",INDEX('Per Line'!$C$2:$C$7001,$AA513)&amp;"")</f>
        <v/>
      </c>
      <c r="B513" s="15" t="n"/>
      <c r="C513">
        <f>IF($AA513="","",IF(COUNTIF($I$2:$I$1301,I513)&lt;=Settings!$C$8,I513,I513&amp;" P"&amp;ROUNDUP(COUNTIF($I$2:$I513,I513)/Settings!$C$8,0)))</f>
        <v/>
      </c>
      <c r="D513">
        <f>IF($AA513="","",INDEX('Per Line'!$A$2:$A$7001,$AA513)&amp;"")</f>
        <v/>
      </c>
      <c r="E513">
        <f>IF($AA513="","",INDEX('Per Line'!$B$2:$B$7001,$AA513)&amp;"")</f>
        <v/>
      </c>
      <c r="F513">
        <f>IF($AA513="","",INDEX('Per Line'!$D$2:$D$7001,$AA513)&amp;"")</f>
        <v/>
      </c>
      <c r="G513" s="14">
        <f>IF($AA513="","",INDEX('Per Line'!$E$2:$E$7001,$AA513))</f>
        <v/>
      </c>
      <c r="H513">
        <f>IF($AA513="","",INDEX('Per Line'!$F$2:$F$7001,$AA513)&amp;"")</f>
        <v/>
      </c>
      <c r="I513">
        <f>IF($AA513="","",INDEX('Per Line'!$I$2:$I$7001,$AA513)&amp;"")</f>
        <v/>
      </c>
      <c r="J513">
        <f>IF($AA513="","",INDEX('Per Line'!$H$2:$H$7001,$AA513)&amp;"")</f>
        <v/>
      </c>
      <c r="K513">
        <f>IF($AA513="","",INDEX('Per Line'!$J$2:$J$7001,$AA513)&amp;"")</f>
        <v/>
      </c>
      <c r="L513">
        <f>IF($AA513="","",INDEX('Per Line'!$K$2:$K$7001,$AA513)&amp;"")</f>
        <v/>
      </c>
      <c r="M513">
        <f>IF($AA513="","",INDEX('Per Line'!$L$2:$L$7001,$AA513))</f>
        <v/>
      </c>
      <c r="N513" s="8">
        <f>IF($AA513="","",M513*Y513/100)</f>
        <v/>
      </c>
      <c r="O513">
        <f>IF($AA513="","",INDEX('Per Line'!$U$2:$U$7001,$AA513)&amp;"")</f>
        <v/>
      </c>
      <c r="P513" s="8">
        <f>IF($AA513="","",SUMIFS('Per Line'!$T$2:$T$7001,'Per Line'!$C$2:$C$7001,$A513,'Per Line'!$AL$2:$AL$7001,1))</f>
        <v/>
      </c>
      <c r="Q513">
        <f>IF($AA513="","",Settings!$C$7)</f>
        <v/>
      </c>
      <c r="R513" s="8">
        <f>IF($AA513="","",SUMIFS('Per Line'!$T$2:$T$7001,'Per Line'!$C$2:$C$7001,$A513,'Per Line'!$AK$2:$AK$7001,0,'Per Line'!$AL$2:$AL$7001,0))</f>
        <v/>
      </c>
      <c r="S513" s="8">
        <f>IF($AA513="","",R513*Q513)</f>
        <v/>
      </c>
      <c r="T513">
        <f>IF($AA513="","",Settings!$C$6)</f>
        <v/>
      </c>
      <c r="U513" s="8">
        <f>IF($AA513="","",SUMIFS('Per Line'!$T$2:$T$7001,'Per Line'!$C$2:$C$7001,$A513,'Per Line'!$AK$2:$AK$7001,1,'Per Line'!$AL$2:$AL$7001,0))</f>
        <v/>
      </c>
      <c r="V513" s="8">
        <f>IF($AA513="","",U513*T513)</f>
        <v/>
      </c>
      <c r="W513" s="8">
        <f>IF($AA513="","",V513+S513)</f>
        <v/>
      </c>
      <c r="X513" s="8">
        <f>IF($AA513="","",Y513-W513)</f>
        <v/>
      </c>
      <c r="Y513" s="8">
        <f>IF($AA513="","",R513+U513+P513)</f>
        <v/>
      </c>
      <c r="Z513" s="8">
        <f>IF($AA513="","",Y513-W513-N513)</f>
        <v/>
      </c>
      <c r="AA513" s="16">
        <f>IF(ROWS($AA$2:$AA513)&lt;=MAX('Per Line'!$AJ$2:$AJ$7001),MATCH(ROWS($AA$2:$AA513),'Per Line'!$AJ$2:$AJ$7001,0),"")</f>
        <v/>
      </c>
      <c r="AB513">
        <f>IF($AA513="","",C513&amp;"|"&amp;COUNTIF($C$2:$C513,C513))</f>
        <v/>
      </c>
    </row>
    <row r="514">
      <c r="A514">
        <f>IF($AA514="","",INDEX('Per Line'!$C$2:$C$7001,$AA514)&amp;"")</f>
        <v/>
      </c>
      <c r="B514" s="15" t="n"/>
      <c r="C514">
        <f>IF($AA514="","",IF(COUNTIF($I$2:$I$1301,I514)&lt;=Settings!$C$8,I514,I514&amp;" P"&amp;ROUNDUP(COUNTIF($I$2:$I514,I514)/Settings!$C$8,0)))</f>
        <v/>
      </c>
      <c r="D514">
        <f>IF($AA514="","",INDEX('Per Line'!$A$2:$A$7001,$AA514)&amp;"")</f>
        <v/>
      </c>
      <c r="E514">
        <f>IF($AA514="","",INDEX('Per Line'!$B$2:$B$7001,$AA514)&amp;"")</f>
        <v/>
      </c>
      <c r="F514">
        <f>IF($AA514="","",INDEX('Per Line'!$D$2:$D$7001,$AA514)&amp;"")</f>
        <v/>
      </c>
      <c r="G514" s="14">
        <f>IF($AA514="","",INDEX('Per Line'!$E$2:$E$7001,$AA514))</f>
        <v/>
      </c>
      <c r="H514">
        <f>IF($AA514="","",INDEX('Per Line'!$F$2:$F$7001,$AA514)&amp;"")</f>
        <v/>
      </c>
      <c r="I514">
        <f>IF($AA514="","",INDEX('Per Line'!$I$2:$I$7001,$AA514)&amp;"")</f>
        <v/>
      </c>
      <c r="J514">
        <f>IF($AA514="","",INDEX('Per Line'!$H$2:$H$7001,$AA514)&amp;"")</f>
        <v/>
      </c>
      <c r="K514">
        <f>IF($AA514="","",INDEX('Per Line'!$J$2:$J$7001,$AA514)&amp;"")</f>
        <v/>
      </c>
      <c r="L514">
        <f>IF($AA514="","",INDEX('Per Line'!$K$2:$K$7001,$AA514)&amp;"")</f>
        <v/>
      </c>
      <c r="M514">
        <f>IF($AA514="","",INDEX('Per Line'!$L$2:$L$7001,$AA514))</f>
        <v/>
      </c>
      <c r="N514" s="8">
        <f>IF($AA514="","",M514*Y514/100)</f>
        <v/>
      </c>
      <c r="O514">
        <f>IF($AA514="","",INDEX('Per Line'!$U$2:$U$7001,$AA514)&amp;"")</f>
        <v/>
      </c>
      <c r="P514" s="8">
        <f>IF($AA514="","",SUMIFS('Per Line'!$T$2:$T$7001,'Per Line'!$C$2:$C$7001,$A514,'Per Line'!$AL$2:$AL$7001,1))</f>
        <v/>
      </c>
      <c r="Q514">
        <f>IF($AA514="","",Settings!$C$7)</f>
        <v/>
      </c>
      <c r="R514" s="8">
        <f>IF($AA514="","",SUMIFS('Per Line'!$T$2:$T$7001,'Per Line'!$C$2:$C$7001,$A514,'Per Line'!$AK$2:$AK$7001,0,'Per Line'!$AL$2:$AL$7001,0))</f>
        <v/>
      </c>
      <c r="S514" s="8">
        <f>IF($AA514="","",R514*Q514)</f>
        <v/>
      </c>
      <c r="T514">
        <f>IF($AA514="","",Settings!$C$6)</f>
        <v/>
      </c>
      <c r="U514" s="8">
        <f>IF($AA514="","",SUMIFS('Per Line'!$T$2:$T$7001,'Per Line'!$C$2:$C$7001,$A514,'Per Line'!$AK$2:$AK$7001,1,'Per Line'!$AL$2:$AL$7001,0))</f>
        <v/>
      </c>
      <c r="V514" s="8">
        <f>IF($AA514="","",U514*T514)</f>
        <v/>
      </c>
      <c r="W514" s="8">
        <f>IF($AA514="","",V514+S514)</f>
        <v/>
      </c>
      <c r="X514" s="8">
        <f>IF($AA514="","",Y514-W514)</f>
        <v/>
      </c>
      <c r="Y514" s="8">
        <f>IF($AA514="","",R514+U514+P514)</f>
        <v/>
      </c>
      <c r="Z514" s="8">
        <f>IF($AA514="","",Y514-W514-N514)</f>
        <v/>
      </c>
      <c r="AA514" s="16">
        <f>IF(ROWS($AA$2:$AA514)&lt;=MAX('Per Line'!$AJ$2:$AJ$7001),MATCH(ROWS($AA$2:$AA514),'Per Line'!$AJ$2:$AJ$7001,0),"")</f>
        <v/>
      </c>
      <c r="AB514">
        <f>IF($AA514="","",C514&amp;"|"&amp;COUNTIF($C$2:$C514,C514))</f>
        <v/>
      </c>
    </row>
    <row r="515">
      <c r="A515">
        <f>IF($AA515="","",INDEX('Per Line'!$C$2:$C$7001,$AA515)&amp;"")</f>
        <v/>
      </c>
      <c r="B515" s="15" t="n"/>
      <c r="C515">
        <f>IF($AA515="","",IF(COUNTIF($I$2:$I$1301,I515)&lt;=Settings!$C$8,I515,I515&amp;" P"&amp;ROUNDUP(COUNTIF($I$2:$I515,I515)/Settings!$C$8,0)))</f>
        <v/>
      </c>
      <c r="D515">
        <f>IF($AA515="","",INDEX('Per Line'!$A$2:$A$7001,$AA515)&amp;"")</f>
        <v/>
      </c>
      <c r="E515">
        <f>IF($AA515="","",INDEX('Per Line'!$B$2:$B$7001,$AA515)&amp;"")</f>
        <v/>
      </c>
      <c r="F515">
        <f>IF($AA515="","",INDEX('Per Line'!$D$2:$D$7001,$AA515)&amp;"")</f>
        <v/>
      </c>
      <c r="G515" s="14">
        <f>IF($AA515="","",INDEX('Per Line'!$E$2:$E$7001,$AA515))</f>
        <v/>
      </c>
      <c r="H515">
        <f>IF($AA515="","",INDEX('Per Line'!$F$2:$F$7001,$AA515)&amp;"")</f>
        <v/>
      </c>
      <c r="I515">
        <f>IF($AA515="","",INDEX('Per Line'!$I$2:$I$7001,$AA515)&amp;"")</f>
        <v/>
      </c>
      <c r="J515">
        <f>IF($AA515="","",INDEX('Per Line'!$H$2:$H$7001,$AA515)&amp;"")</f>
        <v/>
      </c>
      <c r="K515">
        <f>IF($AA515="","",INDEX('Per Line'!$J$2:$J$7001,$AA515)&amp;"")</f>
        <v/>
      </c>
      <c r="L515">
        <f>IF($AA515="","",INDEX('Per Line'!$K$2:$K$7001,$AA515)&amp;"")</f>
        <v/>
      </c>
      <c r="M515">
        <f>IF($AA515="","",INDEX('Per Line'!$L$2:$L$7001,$AA515))</f>
        <v/>
      </c>
      <c r="N515" s="8">
        <f>IF($AA515="","",M515*Y515/100)</f>
        <v/>
      </c>
      <c r="O515">
        <f>IF($AA515="","",INDEX('Per Line'!$U$2:$U$7001,$AA515)&amp;"")</f>
        <v/>
      </c>
      <c r="P515" s="8">
        <f>IF($AA515="","",SUMIFS('Per Line'!$T$2:$T$7001,'Per Line'!$C$2:$C$7001,$A515,'Per Line'!$AL$2:$AL$7001,1))</f>
        <v/>
      </c>
      <c r="Q515">
        <f>IF($AA515="","",Settings!$C$7)</f>
        <v/>
      </c>
      <c r="R515" s="8">
        <f>IF($AA515="","",SUMIFS('Per Line'!$T$2:$T$7001,'Per Line'!$C$2:$C$7001,$A515,'Per Line'!$AK$2:$AK$7001,0,'Per Line'!$AL$2:$AL$7001,0))</f>
        <v/>
      </c>
      <c r="S515" s="8">
        <f>IF($AA515="","",R515*Q515)</f>
        <v/>
      </c>
      <c r="T515">
        <f>IF($AA515="","",Settings!$C$6)</f>
        <v/>
      </c>
      <c r="U515" s="8">
        <f>IF($AA515="","",SUMIFS('Per Line'!$T$2:$T$7001,'Per Line'!$C$2:$C$7001,$A515,'Per Line'!$AK$2:$AK$7001,1,'Per Line'!$AL$2:$AL$7001,0))</f>
        <v/>
      </c>
      <c r="V515" s="8">
        <f>IF($AA515="","",U515*T515)</f>
        <v/>
      </c>
      <c r="W515" s="8">
        <f>IF($AA515="","",V515+S515)</f>
        <v/>
      </c>
      <c r="X515" s="8">
        <f>IF($AA515="","",Y515-W515)</f>
        <v/>
      </c>
      <c r="Y515" s="8">
        <f>IF($AA515="","",R515+U515+P515)</f>
        <v/>
      </c>
      <c r="Z515" s="8">
        <f>IF($AA515="","",Y515-W515-N515)</f>
        <v/>
      </c>
      <c r="AA515" s="16">
        <f>IF(ROWS($AA$2:$AA515)&lt;=MAX('Per Line'!$AJ$2:$AJ$7001),MATCH(ROWS($AA$2:$AA515),'Per Line'!$AJ$2:$AJ$7001,0),"")</f>
        <v/>
      </c>
      <c r="AB515">
        <f>IF($AA515="","",C515&amp;"|"&amp;COUNTIF($C$2:$C515,C515))</f>
        <v/>
      </c>
    </row>
    <row r="516">
      <c r="A516">
        <f>IF($AA516="","",INDEX('Per Line'!$C$2:$C$7001,$AA516)&amp;"")</f>
        <v/>
      </c>
      <c r="B516" s="15" t="n"/>
      <c r="C516">
        <f>IF($AA516="","",IF(COUNTIF($I$2:$I$1301,I516)&lt;=Settings!$C$8,I516,I516&amp;" P"&amp;ROUNDUP(COUNTIF($I$2:$I516,I516)/Settings!$C$8,0)))</f>
        <v/>
      </c>
      <c r="D516">
        <f>IF($AA516="","",INDEX('Per Line'!$A$2:$A$7001,$AA516)&amp;"")</f>
        <v/>
      </c>
      <c r="E516">
        <f>IF($AA516="","",INDEX('Per Line'!$B$2:$B$7001,$AA516)&amp;"")</f>
        <v/>
      </c>
      <c r="F516">
        <f>IF($AA516="","",INDEX('Per Line'!$D$2:$D$7001,$AA516)&amp;"")</f>
        <v/>
      </c>
      <c r="G516" s="14">
        <f>IF($AA516="","",INDEX('Per Line'!$E$2:$E$7001,$AA516))</f>
        <v/>
      </c>
      <c r="H516">
        <f>IF($AA516="","",INDEX('Per Line'!$F$2:$F$7001,$AA516)&amp;"")</f>
        <v/>
      </c>
      <c r="I516">
        <f>IF($AA516="","",INDEX('Per Line'!$I$2:$I$7001,$AA516)&amp;"")</f>
        <v/>
      </c>
      <c r="J516">
        <f>IF($AA516="","",INDEX('Per Line'!$H$2:$H$7001,$AA516)&amp;"")</f>
        <v/>
      </c>
      <c r="K516">
        <f>IF($AA516="","",INDEX('Per Line'!$J$2:$J$7001,$AA516)&amp;"")</f>
        <v/>
      </c>
      <c r="L516">
        <f>IF($AA516="","",INDEX('Per Line'!$K$2:$K$7001,$AA516)&amp;"")</f>
        <v/>
      </c>
      <c r="M516">
        <f>IF($AA516="","",INDEX('Per Line'!$L$2:$L$7001,$AA516))</f>
        <v/>
      </c>
      <c r="N516" s="8">
        <f>IF($AA516="","",M516*Y516/100)</f>
        <v/>
      </c>
      <c r="O516">
        <f>IF($AA516="","",INDEX('Per Line'!$U$2:$U$7001,$AA516)&amp;"")</f>
        <v/>
      </c>
      <c r="P516" s="8">
        <f>IF($AA516="","",SUMIFS('Per Line'!$T$2:$T$7001,'Per Line'!$C$2:$C$7001,$A516,'Per Line'!$AL$2:$AL$7001,1))</f>
        <v/>
      </c>
      <c r="Q516">
        <f>IF($AA516="","",Settings!$C$7)</f>
        <v/>
      </c>
      <c r="R516" s="8">
        <f>IF($AA516="","",SUMIFS('Per Line'!$T$2:$T$7001,'Per Line'!$C$2:$C$7001,$A516,'Per Line'!$AK$2:$AK$7001,0,'Per Line'!$AL$2:$AL$7001,0))</f>
        <v/>
      </c>
      <c r="S516" s="8">
        <f>IF($AA516="","",R516*Q516)</f>
        <v/>
      </c>
      <c r="T516">
        <f>IF($AA516="","",Settings!$C$6)</f>
        <v/>
      </c>
      <c r="U516" s="8">
        <f>IF($AA516="","",SUMIFS('Per Line'!$T$2:$T$7001,'Per Line'!$C$2:$C$7001,$A516,'Per Line'!$AK$2:$AK$7001,1,'Per Line'!$AL$2:$AL$7001,0))</f>
        <v/>
      </c>
      <c r="V516" s="8">
        <f>IF($AA516="","",U516*T516)</f>
        <v/>
      </c>
      <c r="W516" s="8">
        <f>IF($AA516="","",V516+S516)</f>
        <v/>
      </c>
      <c r="X516" s="8">
        <f>IF($AA516="","",Y516-W516)</f>
        <v/>
      </c>
      <c r="Y516" s="8">
        <f>IF($AA516="","",R516+U516+P516)</f>
        <v/>
      </c>
      <c r="Z516" s="8">
        <f>IF($AA516="","",Y516-W516-N516)</f>
        <v/>
      </c>
      <c r="AA516" s="16">
        <f>IF(ROWS($AA$2:$AA516)&lt;=MAX('Per Line'!$AJ$2:$AJ$7001),MATCH(ROWS($AA$2:$AA516),'Per Line'!$AJ$2:$AJ$7001,0),"")</f>
        <v/>
      </c>
      <c r="AB516">
        <f>IF($AA516="","",C516&amp;"|"&amp;COUNTIF($C$2:$C516,C516))</f>
        <v/>
      </c>
    </row>
    <row r="517">
      <c r="A517">
        <f>IF($AA517="","",INDEX('Per Line'!$C$2:$C$7001,$AA517)&amp;"")</f>
        <v/>
      </c>
      <c r="B517" s="15" t="n"/>
      <c r="C517">
        <f>IF($AA517="","",IF(COUNTIF($I$2:$I$1301,I517)&lt;=Settings!$C$8,I517,I517&amp;" P"&amp;ROUNDUP(COUNTIF($I$2:$I517,I517)/Settings!$C$8,0)))</f>
        <v/>
      </c>
      <c r="D517">
        <f>IF($AA517="","",INDEX('Per Line'!$A$2:$A$7001,$AA517)&amp;"")</f>
        <v/>
      </c>
      <c r="E517">
        <f>IF($AA517="","",INDEX('Per Line'!$B$2:$B$7001,$AA517)&amp;"")</f>
        <v/>
      </c>
      <c r="F517">
        <f>IF($AA517="","",INDEX('Per Line'!$D$2:$D$7001,$AA517)&amp;"")</f>
        <v/>
      </c>
      <c r="G517" s="14">
        <f>IF($AA517="","",INDEX('Per Line'!$E$2:$E$7001,$AA517))</f>
        <v/>
      </c>
      <c r="H517">
        <f>IF($AA517="","",INDEX('Per Line'!$F$2:$F$7001,$AA517)&amp;"")</f>
        <v/>
      </c>
      <c r="I517">
        <f>IF($AA517="","",INDEX('Per Line'!$I$2:$I$7001,$AA517)&amp;"")</f>
        <v/>
      </c>
      <c r="J517">
        <f>IF($AA517="","",INDEX('Per Line'!$H$2:$H$7001,$AA517)&amp;"")</f>
        <v/>
      </c>
      <c r="K517">
        <f>IF($AA517="","",INDEX('Per Line'!$J$2:$J$7001,$AA517)&amp;"")</f>
        <v/>
      </c>
      <c r="L517">
        <f>IF($AA517="","",INDEX('Per Line'!$K$2:$K$7001,$AA517)&amp;"")</f>
        <v/>
      </c>
      <c r="M517">
        <f>IF($AA517="","",INDEX('Per Line'!$L$2:$L$7001,$AA517))</f>
        <v/>
      </c>
      <c r="N517" s="8">
        <f>IF($AA517="","",M517*Y517/100)</f>
        <v/>
      </c>
      <c r="O517">
        <f>IF($AA517="","",INDEX('Per Line'!$U$2:$U$7001,$AA517)&amp;"")</f>
        <v/>
      </c>
      <c r="P517" s="8">
        <f>IF($AA517="","",SUMIFS('Per Line'!$T$2:$T$7001,'Per Line'!$C$2:$C$7001,$A517,'Per Line'!$AL$2:$AL$7001,1))</f>
        <v/>
      </c>
      <c r="Q517">
        <f>IF($AA517="","",Settings!$C$7)</f>
        <v/>
      </c>
      <c r="R517" s="8">
        <f>IF($AA517="","",SUMIFS('Per Line'!$T$2:$T$7001,'Per Line'!$C$2:$C$7001,$A517,'Per Line'!$AK$2:$AK$7001,0,'Per Line'!$AL$2:$AL$7001,0))</f>
        <v/>
      </c>
      <c r="S517" s="8">
        <f>IF($AA517="","",R517*Q517)</f>
        <v/>
      </c>
      <c r="T517">
        <f>IF($AA517="","",Settings!$C$6)</f>
        <v/>
      </c>
      <c r="U517" s="8">
        <f>IF($AA517="","",SUMIFS('Per Line'!$T$2:$T$7001,'Per Line'!$C$2:$C$7001,$A517,'Per Line'!$AK$2:$AK$7001,1,'Per Line'!$AL$2:$AL$7001,0))</f>
        <v/>
      </c>
      <c r="V517" s="8">
        <f>IF($AA517="","",U517*T517)</f>
        <v/>
      </c>
      <c r="W517" s="8">
        <f>IF($AA517="","",V517+S517)</f>
        <v/>
      </c>
      <c r="X517" s="8">
        <f>IF($AA517="","",Y517-W517)</f>
        <v/>
      </c>
      <c r="Y517" s="8">
        <f>IF($AA517="","",R517+U517+P517)</f>
        <v/>
      </c>
      <c r="Z517" s="8">
        <f>IF($AA517="","",Y517-W517-N517)</f>
        <v/>
      </c>
      <c r="AA517" s="16">
        <f>IF(ROWS($AA$2:$AA517)&lt;=MAX('Per Line'!$AJ$2:$AJ$7001),MATCH(ROWS($AA$2:$AA517),'Per Line'!$AJ$2:$AJ$7001,0),"")</f>
        <v/>
      </c>
      <c r="AB517">
        <f>IF($AA517="","",C517&amp;"|"&amp;COUNTIF($C$2:$C517,C517))</f>
        <v/>
      </c>
    </row>
    <row r="518">
      <c r="A518">
        <f>IF($AA518="","",INDEX('Per Line'!$C$2:$C$7001,$AA518)&amp;"")</f>
        <v/>
      </c>
      <c r="B518" s="15" t="n"/>
      <c r="C518">
        <f>IF($AA518="","",IF(COUNTIF($I$2:$I$1301,I518)&lt;=Settings!$C$8,I518,I518&amp;" P"&amp;ROUNDUP(COUNTIF($I$2:$I518,I518)/Settings!$C$8,0)))</f>
        <v/>
      </c>
      <c r="D518">
        <f>IF($AA518="","",INDEX('Per Line'!$A$2:$A$7001,$AA518)&amp;"")</f>
        <v/>
      </c>
      <c r="E518">
        <f>IF($AA518="","",INDEX('Per Line'!$B$2:$B$7001,$AA518)&amp;"")</f>
        <v/>
      </c>
      <c r="F518">
        <f>IF($AA518="","",INDEX('Per Line'!$D$2:$D$7001,$AA518)&amp;"")</f>
        <v/>
      </c>
      <c r="G518" s="14">
        <f>IF($AA518="","",INDEX('Per Line'!$E$2:$E$7001,$AA518))</f>
        <v/>
      </c>
      <c r="H518">
        <f>IF($AA518="","",INDEX('Per Line'!$F$2:$F$7001,$AA518)&amp;"")</f>
        <v/>
      </c>
      <c r="I518">
        <f>IF($AA518="","",INDEX('Per Line'!$I$2:$I$7001,$AA518)&amp;"")</f>
        <v/>
      </c>
      <c r="J518">
        <f>IF($AA518="","",INDEX('Per Line'!$H$2:$H$7001,$AA518)&amp;"")</f>
        <v/>
      </c>
      <c r="K518">
        <f>IF($AA518="","",INDEX('Per Line'!$J$2:$J$7001,$AA518)&amp;"")</f>
        <v/>
      </c>
      <c r="L518">
        <f>IF($AA518="","",INDEX('Per Line'!$K$2:$K$7001,$AA518)&amp;"")</f>
        <v/>
      </c>
      <c r="M518">
        <f>IF($AA518="","",INDEX('Per Line'!$L$2:$L$7001,$AA518))</f>
        <v/>
      </c>
      <c r="N518" s="8">
        <f>IF($AA518="","",M518*Y518/100)</f>
        <v/>
      </c>
      <c r="O518">
        <f>IF($AA518="","",INDEX('Per Line'!$U$2:$U$7001,$AA518)&amp;"")</f>
        <v/>
      </c>
      <c r="P518" s="8">
        <f>IF($AA518="","",SUMIFS('Per Line'!$T$2:$T$7001,'Per Line'!$C$2:$C$7001,$A518,'Per Line'!$AL$2:$AL$7001,1))</f>
        <v/>
      </c>
      <c r="Q518">
        <f>IF($AA518="","",Settings!$C$7)</f>
        <v/>
      </c>
      <c r="R518" s="8">
        <f>IF($AA518="","",SUMIFS('Per Line'!$T$2:$T$7001,'Per Line'!$C$2:$C$7001,$A518,'Per Line'!$AK$2:$AK$7001,0,'Per Line'!$AL$2:$AL$7001,0))</f>
        <v/>
      </c>
      <c r="S518" s="8">
        <f>IF($AA518="","",R518*Q518)</f>
        <v/>
      </c>
      <c r="T518">
        <f>IF($AA518="","",Settings!$C$6)</f>
        <v/>
      </c>
      <c r="U518" s="8">
        <f>IF($AA518="","",SUMIFS('Per Line'!$T$2:$T$7001,'Per Line'!$C$2:$C$7001,$A518,'Per Line'!$AK$2:$AK$7001,1,'Per Line'!$AL$2:$AL$7001,0))</f>
        <v/>
      </c>
      <c r="V518" s="8">
        <f>IF($AA518="","",U518*T518)</f>
        <v/>
      </c>
      <c r="W518" s="8">
        <f>IF($AA518="","",V518+S518)</f>
        <v/>
      </c>
      <c r="X518" s="8">
        <f>IF($AA518="","",Y518-W518)</f>
        <v/>
      </c>
      <c r="Y518" s="8">
        <f>IF($AA518="","",R518+U518+P518)</f>
        <v/>
      </c>
      <c r="Z518" s="8">
        <f>IF($AA518="","",Y518-W518-N518)</f>
        <v/>
      </c>
      <c r="AA518" s="16">
        <f>IF(ROWS($AA$2:$AA518)&lt;=MAX('Per Line'!$AJ$2:$AJ$7001),MATCH(ROWS($AA$2:$AA518),'Per Line'!$AJ$2:$AJ$7001,0),"")</f>
        <v/>
      </c>
      <c r="AB518">
        <f>IF($AA518="","",C518&amp;"|"&amp;COUNTIF($C$2:$C518,C518))</f>
        <v/>
      </c>
    </row>
    <row r="519">
      <c r="A519">
        <f>IF($AA519="","",INDEX('Per Line'!$C$2:$C$7001,$AA519)&amp;"")</f>
        <v/>
      </c>
      <c r="B519" s="15" t="n"/>
      <c r="C519">
        <f>IF($AA519="","",IF(COUNTIF($I$2:$I$1301,I519)&lt;=Settings!$C$8,I519,I519&amp;" P"&amp;ROUNDUP(COUNTIF($I$2:$I519,I519)/Settings!$C$8,0)))</f>
        <v/>
      </c>
      <c r="D519">
        <f>IF($AA519="","",INDEX('Per Line'!$A$2:$A$7001,$AA519)&amp;"")</f>
        <v/>
      </c>
      <c r="E519">
        <f>IF($AA519="","",INDEX('Per Line'!$B$2:$B$7001,$AA519)&amp;"")</f>
        <v/>
      </c>
      <c r="F519">
        <f>IF($AA519="","",INDEX('Per Line'!$D$2:$D$7001,$AA519)&amp;"")</f>
        <v/>
      </c>
      <c r="G519" s="14">
        <f>IF($AA519="","",INDEX('Per Line'!$E$2:$E$7001,$AA519))</f>
        <v/>
      </c>
      <c r="H519">
        <f>IF($AA519="","",INDEX('Per Line'!$F$2:$F$7001,$AA519)&amp;"")</f>
        <v/>
      </c>
      <c r="I519">
        <f>IF($AA519="","",INDEX('Per Line'!$I$2:$I$7001,$AA519)&amp;"")</f>
        <v/>
      </c>
      <c r="J519">
        <f>IF($AA519="","",INDEX('Per Line'!$H$2:$H$7001,$AA519)&amp;"")</f>
        <v/>
      </c>
      <c r="K519">
        <f>IF($AA519="","",INDEX('Per Line'!$J$2:$J$7001,$AA519)&amp;"")</f>
        <v/>
      </c>
      <c r="L519">
        <f>IF($AA519="","",INDEX('Per Line'!$K$2:$K$7001,$AA519)&amp;"")</f>
        <v/>
      </c>
      <c r="M519">
        <f>IF($AA519="","",INDEX('Per Line'!$L$2:$L$7001,$AA519))</f>
        <v/>
      </c>
      <c r="N519" s="8">
        <f>IF($AA519="","",M519*Y519/100)</f>
        <v/>
      </c>
      <c r="O519">
        <f>IF($AA519="","",INDEX('Per Line'!$U$2:$U$7001,$AA519)&amp;"")</f>
        <v/>
      </c>
      <c r="P519" s="8">
        <f>IF($AA519="","",SUMIFS('Per Line'!$T$2:$T$7001,'Per Line'!$C$2:$C$7001,$A519,'Per Line'!$AL$2:$AL$7001,1))</f>
        <v/>
      </c>
      <c r="Q519">
        <f>IF($AA519="","",Settings!$C$7)</f>
        <v/>
      </c>
      <c r="R519" s="8">
        <f>IF($AA519="","",SUMIFS('Per Line'!$T$2:$T$7001,'Per Line'!$C$2:$C$7001,$A519,'Per Line'!$AK$2:$AK$7001,0,'Per Line'!$AL$2:$AL$7001,0))</f>
        <v/>
      </c>
      <c r="S519" s="8">
        <f>IF($AA519="","",R519*Q519)</f>
        <v/>
      </c>
      <c r="T519">
        <f>IF($AA519="","",Settings!$C$6)</f>
        <v/>
      </c>
      <c r="U519" s="8">
        <f>IF($AA519="","",SUMIFS('Per Line'!$T$2:$T$7001,'Per Line'!$C$2:$C$7001,$A519,'Per Line'!$AK$2:$AK$7001,1,'Per Line'!$AL$2:$AL$7001,0))</f>
        <v/>
      </c>
      <c r="V519" s="8">
        <f>IF($AA519="","",U519*T519)</f>
        <v/>
      </c>
      <c r="W519" s="8">
        <f>IF($AA519="","",V519+S519)</f>
        <v/>
      </c>
      <c r="X519" s="8">
        <f>IF($AA519="","",Y519-W519)</f>
        <v/>
      </c>
      <c r="Y519" s="8">
        <f>IF($AA519="","",R519+U519+P519)</f>
        <v/>
      </c>
      <c r="Z519" s="8">
        <f>IF($AA519="","",Y519-W519-N519)</f>
        <v/>
      </c>
      <c r="AA519" s="16">
        <f>IF(ROWS($AA$2:$AA519)&lt;=MAX('Per Line'!$AJ$2:$AJ$7001),MATCH(ROWS($AA$2:$AA519),'Per Line'!$AJ$2:$AJ$7001,0),"")</f>
        <v/>
      </c>
      <c r="AB519">
        <f>IF($AA519="","",C519&amp;"|"&amp;COUNTIF($C$2:$C519,C519))</f>
        <v/>
      </c>
    </row>
    <row r="520">
      <c r="A520">
        <f>IF($AA520="","",INDEX('Per Line'!$C$2:$C$7001,$AA520)&amp;"")</f>
        <v/>
      </c>
      <c r="B520" s="15" t="n"/>
      <c r="C520">
        <f>IF($AA520="","",IF(COUNTIF($I$2:$I$1301,I520)&lt;=Settings!$C$8,I520,I520&amp;" P"&amp;ROUNDUP(COUNTIF($I$2:$I520,I520)/Settings!$C$8,0)))</f>
        <v/>
      </c>
      <c r="D520">
        <f>IF($AA520="","",INDEX('Per Line'!$A$2:$A$7001,$AA520)&amp;"")</f>
        <v/>
      </c>
      <c r="E520">
        <f>IF($AA520="","",INDEX('Per Line'!$B$2:$B$7001,$AA520)&amp;"")</f>
        <v/>
      </c>
      <c r="F520">
        <f>IF($AA520="","",INDEX('Per Line'!$D$2:$D$7001,$AA520)&amp;"")</f>
        <v/>
      </c>
      <c r="G520" s="14">
        <f>IF($AA520="","",INDEX('Per Line'!$E$2:$E$7001,$AA520))</f>
        <v/>
      </c>
      <c r="H520">
        <f>IF($AA520="","",INDEX('Per Line'!$F$2:$F$7001,$AA520)&amp;"")</f>
        <v/>
      </c>
      <c r="I520">
        <f>IF($AA520="","",INDEX('Per Line'!$I$2:$I$7001,$AA520)&amp;"")</f>
        <v/>
      </c>
      <c r="J520">
        <f>IF($AA520="","",INDEX('Per Line'!$H$2:$H$7001,$AA520)&amp;"")</f>
        <v/>
      </c>
      <c r="K520">
        <f>IF($AA520="","",INDEX('Per Line'!$J$2:$J$7001,$AA520)&amp;"")</f>
        <v/>
      </c>
      <c r="L520">
        <f>IF($AA520="","",INDEX('Per Line'!$K$2:$K$7001,$AA520)&amp;"")</f>
        <v/>
      </c>
      <c r="M520">
        <f>IF($AA520="","",INDEX('Per Line'!$L$2:$L$7001,$AA520))</f>
        <v/>
      </c>
      <c r="N520" s="8">
        <f>IF($AA520="","",M520*Y520/100)</f>
        <v/>
      </c>
      <c r="O520">
        <f>IF($AA520="","",INDEX('Per Line'!$U$2:$U$7001,$AA520)&amp;"")</f>
        <v/>
      </c>
      <c r="P520" s="8">
        <f>IF($AA520="","",SUMIFS('Per Line'!$T$2:$T$7001,'Per Line'!$C$2:$C$7001,$A520,'Per Line'!$AL$2:$AL$7001,1))</f>
        <v/>
      </c>
      <c r="Q520">
        <f>IF($AA520="","",Settings!$C$7)</f>
        <v/>
      </c>
      <c r="R520" s="8">
        <f>IF($AA520="","",SUMIFS('Per Line'!$T$2:$T$7001,'Per Line'!$C$2:$C$7001,$A520,'Per Line'!$AK$2:$AK$7001,0,'Per Line'!$AL$2:$AL$7001,0))</f>
        <v/>
      </c>
      <c r="S520" s="8">
        <f>IF($AA520="","",R520*Q520)</f>
        <v/>
      </c>
      <c r="T520">
        <f>IF($AA520="","",Settings!$C$6)</f>
        <v/>
      </c>
      <c r="U520" s="8">
        <f>IF($AA520="","",SUMIFS('Per Line'!$T$2:$T$7001,'Per Line'!$C$2:$C$7001,$A520,'Per Line'!$AK$2:$AK$7001,1,'Per Line'!$AL$2:$AL$7001,0))</f>
        <v/>
      </c>
      <c r="V520" s="8">
        <f>IF($AA520="","",U520*T520)</f>
        <v/>
      </c>
      <c r="W520" s="8">
        <f>IF($AA520="","",V520+S520)</f>
        <v/>
      </c>
      <c r="X520" s="8">
        <f>IF($AA520="","",Y520-W520)</f>
        <v/>
      </c>
      <c r="Y520" s="8">
        <f>IF($AA520="","",R520+U520+P520)</f>
        <v/>
      </c>
      <c r="Z520" s="8">
        <f>IF($AA520="","",Y520-W520-N520)</f>
        <v/>
      </c>
      <c r="AA520" s="16">
        <f>IF(ROWS($AA$2:$AA520)&lt;=MAX('Per Line'!$AJ$2:$AJ$7001),MATCH(ROWS($AA$2:$AA520),'Per Line'!$AJ$2:$AJ$7001,0),"")</f>
        <v/>
      </c>
      <c r="AB520">
        <f>IF($AA520="","",C520&amp;"|"&amp;COUNTIF($C$2:$C520,C520))</f>
        <v/>
      </c>
    </row>
    <row r="521">
      <c r="A521">
        <f>IF($AA521="","",INDEX('Per Line'!$C$2:$C$7001,$AA521)&amp;"")</f>
        <v/>
      </c>
      <c r="B521" s="15" t="n"/>
      <c r="C521">
        <f>IF($AA521="","",IF(COUNTIF($I$2:$I$1301,I521)&lt;=Settings!$C$8,I521,I521&amp;" P"&amp;ROUNDUP(COUNTIF($I$2:$I521,I521)/Settings!$C$8,0)))</f>
        <v/>
      </c>
      <c r="D521">
        <f>IF($AA521="","",INDEX('Per Line'!$A$2:$A$7001,$AA521)&amp;"")</f>
        <v/>
      </c>
      <c r="E521">
        <f>IF($AA521="","",INDEX('Per Line'!$B$2:$B$7001,$AA521)&amp;"")</f>
        <v/>
      </c>
      <c r="F521">
        <f>IF($AA521="","",INDEX('Per Line'!$D$2:$D$7001,$AA521)&amp;"")</f>
        <v/>
      </c>
      <c r="G521" s="14">
        <f>IF($AA521="","",INDEX('Per Line'!$E$2:$E$7001,$AA521))</f>
        <v/>
      </c>
      <c r="H521">
        <f>IF($AA521="","",INDEX('Per Line'!$F$2:$F$7001,$AA521)&amp;"")</f>
        <v/>
      </c>
      <c r="I521">
        <f>IF($AA521="","",INDEX('Per Line'!$I$2:$I$7001,$AA521)&amp;"")</f>
        <v/>
      </c>
      <c r="J521">
        <f>IF($AA521="","",INDEX('Per Line'!$H$2:$H$7001,$AA521)&amp;"")</f>
        <v/>
      </c>
      <c r="K521">
        <f>IF($AA521="","",INDEX('Per Line'!$J$2:$J$7001,$AA521)&amp;"")</f>
        <v/>
      </c>
      <c r="L521">
        <f>IF($AA521="","",INDEX('Per Line'!$K$2:$K$7001,$AA521)&amp;"")</f>
        <v/>
      </c>
      <c r="M521">
        <f>IF($AA521="","",INDEX('Per Line'!$L$2:$L$7001,$AA521))</f>
        <v/>
      </c>
      <c r="N521" s="8">
        <f>IF($AA521="","",M521*Y521/100)</f>
        <v/>
      </c>
      <c r="O521">
        <f>IF($AA521="","",INDEX('Per Line'!$U$2:$U$7001,$AA521)&amp;"")</f>
        <v/>
      </c>
      <c r="P521" s="8">
        <f>IF($AA521="","",SUMIFS('Per Line'!$T$2:$T$7001,'Per Line'!$C$2:$C$7001,$A521,'Per Line'!$AL$2:$AL$7001,1))</f>
        <v/>
      </c>
      <c r="Q521">
        <f>IF($AA521="","",Settings!$C$7)</f>
        <v/>
      </c>
      <c r="R521" s="8">
        <f>IF($AA521="","",SUMIFS('Per Line'!$T$2:$T$7001,'Per Line'!$C$2:$C$7001,$A521,'Per Line'!$AK$2:$AK$7001,0,'Per Line'!$AL$2:$AL$7001,0))</f>
        <v/>
      </c>
      <c r="S521" s="8">
        <f>IF($AA521="","",R521*Q521)</f>
        <v/>
      </c>
      <c r="T521">
        <f>IF($AA521="","",Settings!$C$6)</f>
        <v/>
      </c>
      <c r="U521" s="8">
        <f>IF($AA521="","",SUMIFS('Per Line'!$T$2:$T$7001,'Per Line'!$C$2:$C$7001,$A521,'Per Line'!$AK$2:$AK$7001,1,'Per Line'!$AL$2:$AL$7001,0))</f>
        <v/>
      </c>
      <c r="V521" s="8">
        <f>IF($AA521="","",U521*T521)</f>
        <v/>
      </c>
      <c r="W521" s="8">
        <f>IF($AA521="","",V521+S521)</f>
        <v/>
      </c>
      <c r="X521" s="8">
        <f>IF($AA521="","",Y521-W521)</f>
        <v/>
      </c>
      <c r="Y521" s="8">
        <f>IF($AA521="","",R521+U521+P521)</f>
        <v/>
      </c>
      <c r="Z521" s="8">
        <f>IF($AA521="","",Y521-W521-N521)</f>
        <v/>
      </c>
      <c r="AA521" s="16">
        <f>IF(ROWS($AA$2:$AA521)&lt;=MAX('Per Line'!$AJ$2:$AJ$7001),MATCH(ROWS($AA$2:$AA521),'Per Line'!$AJ$2:$AJ$7001,0),"")</f>
        <v/>
      </c>
      <c r="AB521">
        <f>IF($AA521="","",C521&amp;"|"&amp;COUNTIF($C$2:$C521,C521))</f>
        <v/>
      </c>
    </row>
    <row r="522">
      <c r="A522">
        <f>IF($AA522="","",INDEX('Per Line'!$C$2:$C$7001,$AA522)&amp;"")</f>
        <v/>
      </c>
      <c r="B522" s="15" t="n"/>
      <c r="C522">
        <f>IF($AA522="","",IF(COUNTIF($I$2:$I$1301,I522)&lt;=Settings!$C$8,I522,I522&amp;" P"&amp;ROUNDUP(COUNTIF($I$2:$I522,I522)/Settings!$C$8,0)))</f>
        <v/>
      </c>
      <c r="D522">
        <f>IF($AA522="","",INDEX('Per Line'!$A$2:$A$7001,$AA522)&amp;"")</f>
        <v/>
      </c>
      <c r="E522">
        <f>IF($AA522="","",INDEX('Per Line'!$B$2:$B$7001,$AA522)&amp;"")</f>
        <v/>
      </c>
      <c r="F522">
        <f>IF($AA522="","",INDEX('Per Line'!$D$2:$D$7001,$AA522)&amp;"")</f>
        <v/>
      </c>
      <c r="G522" s="14">
        <f>IF($AA522="","",INDEX('Per Line'!$E$2:$E$7001,$AA522))</f>
        <v/>
      </c>
      <c r="H522">
        <f>IF($AA522="","",INDEX('Per Line'!$F$2:$F$7001,$AA522)&amp;"")</f>
        <v/>
      </c>
      <c r="I522">
        <f>IF($AA522="","",INDEX('Per Line'!$I$2:$I$7001,$AA522)&amp;"")</f>
        <v/>
      </c>
      <c r="J522">
        <f>IF($AA522="","",INDEX('Per Line'!$H$2:$H$7001,$AA522)&amp;"")</f>
        <v/>
      </c>
      <c r="K522">
        <f>IF($AA522="","",INDEX('Per Line'!$J$2:$J$7001,$AA522)&amp;"")</f>
        <v/>
      </c>
      <c r="L522">
        <f>IF($AA522="","",INDEX('Per Line'!$K$2:$K$7001,$AA522)&amp;"")</f>
        <v/>
      </c>
      <c r="M522">
        <f>IF($AA522="","",INDEX('Per Line'!$L$2:$L$7001,$AA522))</f>
        <v/>
      </c>
      <c r="N522" s="8">
        <f>IF($AA522="","",M522*Y522/100)</f>
        <v/>
      </c>
      <c r="O522">
        <f>IF($AA522="","",INDEX('Per Line'!$U$2:$U$7001,$AA522)&amp;"")</f>
        <v/>
      </c>
      <c r="P522" s="8">
        <f>IF($AA522="","",SUMIFS('Per Line'!$T$2:$T$7001,'Per Line'!$C$2:$C$7001,$A522,'Per Line'!$AL$2:$AL$7001,1))</f>
        <v/>
      </c>
      <c r="Q522">
        <f>IF($AA522="","",Settings!$C$7)</f>
        <v/>
      </c>
      <c r="R522" s="8">
        <f>IF($AA522="","",SUMIFS('Per Line'!$T$2:$T$7001,'Per Line'!$C$2:$C$7001,$A522,'Per Line'!$AK$2:$AK$7001,0,'Per Line'!$AL$2:$AL$7001,0))</f>
        <v/>
      </c>
      <c r="S522" s="8">
        <f>IF($AA522="","",R522*Q522)</f>
        <v/>
      </c>
      <c r="T522">
        <f>IF($AA522="","",Settings!$C$6)</f>
        <v/>
      </c>
      <c r="U522" s="8">
        <f>IF($AA522="","",SUMIFS('Per Line'!$T$2:$T$7001,'Per Line'!$C$2:$C$7001,$A522,'Per Line'!$AK$2:$AK$7001,1,'Per Line'!$AL$2:$AL$7001,0))</f>
        <v/>
      </c>
      <c r="V522" s="8">
        <f>IF($AA522="","",U522*T522)</f>
        <v/>
      </c>
      <c r="W522" s="8">
        <f>IF($AA522="","",V522+S522)</f>
        <v/>
      </c>
      <c r="X522" s="8">
        <f>IF($AA522="","",Y522-W522)</f>
        <v/>
      </c>
      <c r="Y522" s="8">
        <f>IF($AA522="","",R522+U522+P522)</f>
        <v/>
      </c>
      <c r="Z522" s="8">
        <f>IF($AA522="","",Y522-W522-N522)</f>
        <v/>
      </c>
      <c r="AA522" s="16">
        <f>IF(ROWS($AA$2:$AA522)&lt;=MAX('Per Line'!$AJ$2:$AJ$7001),MATCH(ROWS($AA$2:$AA522),'Per Line'!$AJ$2:$AJ$7001,0),"")</f>
        <v/>
      </c>
      <c r="AB522">
        <f>IF($AA522="","",C522&amp;"|"&amp;COUNTIF($C$2:$C522,C522))</f>
        <v/>
      </c>
    </row>
    <row r="523">
      <c r="A523">
        <f>IF($AA523="","",INDEX('Per Line'!$C$2:$C$7001,$AA523)&amp;"")</f>
        <v/>
      </c>
      <c r="B523" s="15" t="n"/>
      <c r="C523">
        <f>IF($AA523="","",IF(COUNTIF($I$2:$I$1301,I523)&lt;=Settings!$C$8,I523,I523&amp;" P"&amp;ROUNDUP(COUNTIF($I$2:$I523,I523)/Settings!$C$8,0)))</f>
        <v/>
      </c>
      <c r="D523">
        <f>IF($AA523="","",INDEX('Per Line'!$A$2:$A$7001,$AA523)&amp;"")</f>
        <v/>
      </c>
      <c r="E523">
        <f>IF($AA523="","",INDEX('Per Line'!$B$2:$B$7001,$AA523)&amp;"")</f>
        <v/>
      </c>
      <c r="F523">
        <f>IF($AA523="","",INDEX('Per Line'!$D$2:$D$7001,$AA523)&amp;"")</f>
        <v/>
      </c>
      <c r="G523" s="14">
        <f>IF($AA523="","",INDEX('Per Line'!$E$2:$E$7001,$AA523))</f>
        <v/>
      </c>
      <c r="H523">
        <f>IF($AA523="","",INDEX('Per Line'!$F$2:$F$7001,$AA523)&amp;"")</f>
        <v/>
      </c>
      <c r="I523">
        <f>IF($AA523="","",INDEX('Per Line'!$I$2:$I$7001,$AA523)&amp;"")</f>
        <v/>
      </c>
      <c r="J523">
        <f>IF($AA523="","",INDEX('Per Line'!$H$2:$H$7001,$AA523)&amp;"")</f>
        <v/>
      </c>
      <c r="K523">
        <f>IF($AA523="","",INDEX('Per Line'!$J$2:$J$7001,$AA523)&amp;"")</f>
        <v/>
      </c>
      <c r="L523">
        <f>IF($AA523="","",INDEX('Per Line'!$K$2:$K$7001,$AA523)&amp;"")</f>
        <v/>
      </c>
      <c r="M523">
        <f>IF($AA523="","",INDEX('Per Line'!$L$2:$L$7001,$AA523))</f>
        <v/>
      </c>
      <c r="N523" s="8">
        <f>IF($AA523="","",M523*Y523/100)</f>
        <v/>
      </c>
      <c r="O523">
        <f>IF($AA523="","",INDEX('Per Line'!$U$2:$U$7001,$AA523)&amp;"")</f>
        <v/>
      </c>
      <c r="P523" s="8">
        <f>IF($AA523="","",SUMIFS('Per Line'!$T$2:$T$7001,'Per Line'!$C$2:$C$7001,$A523,'Per Line'!$AL$2:$AL$7001,1))</f>
        <v/>
      </c>
      <c r="Q523">
        <f>IF($AA523="","",Settings!$C$7)</f>
        <v/>
      </c>
      <c r="R523" s="8">
        <f>IF($AA523="","",SUMIFS('Per Line'!$T$2:$T$7001,'Per Line'!$C$2:$C$7001,$A523,'Per Line'!$AK$2:$AK$7001,0,'Per Line'!$AL$2:$AL$7001,0))</f>
        <v/>
      </c>
      <c r="S523" s="8">
        <f>IF($AA523="","",R523*Q523)</f>
        <v/>
      </c>
      <c r="T523">
        <f>IF($AA523="","",Settings!$C$6)</f>
        <v/>
      </c>
      <c r="U523" s="8">
        <f>IF($AA523="","",SUMIFS('Per Line'!$T$2:$T$7001,'Per Line'!$C$2:$C$7001,$A523,'Per Line'!$AK$2:$AK$7001,1,'Per Line'!$AL$2:$AL$7001,0))</f>
        <v/>
      </c>
      <c r="V523" s="8">
        <f>IF($AA523="","",U523*T523)</f>
        <v/>
      </c>
      <c r="W523" s="8">
        <f>IF($AA523="","",V523+S523)</f>
        <v/>
      </c>
      <c r="X523" s="8">
        <f>IF($AA523="","",Y523-W523)</f>
        <v/>
      </c>
      <c r="Y523" s="8">
        <f>IF($AA523="","",R523+U523+P523)</f>
        <v/>
      </c>
      <c r="Z523" s="8">
        <f>IF($AA523="","",Y523-W523-N523)</f>
        <v/>
      </c>
      <c r="AA523" s="16">
        <f>IF(ROWS($AA$2:$AA523)&lt;=MAX('Per Line'!$AJ$2:$AJ$7001),MATCH(ROWS($AA$2:$AA523),'Per Line'!$AJ$2:$AJ$7001,0),"")</f>
        <v/>
      </c>
      <c r="AB523">
        <f>IF($AA523="","",C523&amp;"|"&amp;COUNTIF($C$2:$C523,C523))</f>
        <v/>
      </c>
    </row>
    <row r="524">
      <c r="A524">
        <f>IF($AA524="","",INDEX('Per Line'!$C$2:$C$7001,$AA524)&amp;"")</f>
        <v/>
      </c>
      <c r="B524" s="15" t="n"/>
      <c r="C524">
        <f>IF($AA524="","",IF(COUNTIF($I$2:$I$1301,I524)&lt;=Settings!$C$8,I524,I524&amp;" P"&amp;ROUNDUP(COUNTIF($I$2:$I524,I524)/Settings!$C$8,0)))</f>
        <v/>
      </c>
      <c r="D524">
        <f>IF($AA524="","",INDEX('Per Line'!$A$2:$A$7001,$AA524)&amp;"")</f>
        <v/>
      </c>
      <c r="E524">
        <f>IF($AA524="","",INDEX('Per Line'!$B$2:$B$7001,$AA524)&amp;"")</f>
        <v/>
      </c>
      <c r="F524">
        <f>IF($AA524="","",INDEX('Per Line'!$D$2:$D$7001,$AA524)&amp;"")</f>
        <v/>
      </c>
      <c r="G524" s="14">
        <f>IF($AA524="","",INDEX('Per Line'!$E$2:$E$7001,$AA524))</f>
        <v/>
      </c>
      <c r="H524">
        <f>IF($AA524="","",INDEX('Per Line'!$F$2:$F$7001,$AA524)&amp;"")</f>
        <v/>
      </c>
      <c r="I524">
        <f>IF($AA524="","",INDEX('Per Line'!$I$2:$I$7001,$AA524)&amp;"")</f>
        <v/>
      </c>
      <c r="J524">
        <f>IF($AA524="","",INDEX('Per Line'!$H$2:$H$7001,$AA524)&amp;"")</f>
        <v/>
      </c>
      <c r="K524">
        <f>IF($AA524="","",INDEX('Per Line'!$J$2:$J$7001,$AA524)&amp;"")</f>
        <v/>
      </c>
      <c r="L524">
        <f>IF($AA524="","",INDEX('Per Line'!$K$2:$K$7001,$AA524)&amp;"")</f>
        <v/>
      </c>
      <c r="M524">
        <f>IF($AA524="","",INDEX('Per Line'!$L$2:$L$7001,$AA524))</f>
        <v/>
      </c>
      <c r="N524" s="8">
        <f>IF($AA524="","",M524*Y524/100)</f>
        <v/>
      </c>
      <c r="O524">
        <f>IF($AA524="","",INDEX('Per Line'!$U$2:$U$7001,$AA524)&amp;"")</f>
        <v/>
      </c>
      <c r="P524" s="8">
        <f>IF($AA524="","",SUMIFS('Per Line'!$T$2:$T$7001,'Per Line'!$C$2:$C$7001,$A524,'Per Line'!$AL$2:$AL$7001,1))</f>
        <v/>
      </c>
      <c r="Q524">
        <f>IF($AA524="","",Settings!$C$7)</f>
        <v/>
      </c>
      <c r="R524" s="8">
        <f>IF($AA524="","",SUMIFS('Per Line'!$T$2:$T$7001,'Per Line'!$C$2:$C$7001,$A524,'Per Line'!$AK$2:$AK$7001,0,'Per Line'!$AL$2:$AL$7001,0))</f>
        <v/>
      </c>
      <c r="S524" s="8">
        <f>IF($AA524="","",R524*Q524)</f>
        <v/>
      </c>
      <c r="T524">
        <f>IF($AA524="","",Settings!$C$6)</f>
        <v/>
      </c>
      <c r="U524" s="8">
        <f>IF($AA524="","",SUMIFS('Per Line'!$T$2:$T$7001,'Per Line'!$C$2:$C$7001,$A524,'Per Line'!$AK$2:$AK$7001,1,'Per Line'!$AL$2:$AL$7001,0))</f>
        <v/>
      </c>
      <c r="V524" s="8">
        <f>IF($AA524="","",U524*T524)</f>
        <v/>
      </c>
      <c r="W524" s="8">
        <f>IF($AA524="","",V524+S524)</f>
        <v/>
      </c>
      <c r="X524" s="8">
        <f>IF($AA524="","",Y524-W524)</f>
        <v/>
      </c>
      <c r="Y524" s="8">
        <f>IF($AA524="","",R524+U524+P524)</f>
        <v/>
      </c>
      <c r="Z524" s="8">
        <f>IF($AA524="","",Y524-W524-N524)</f>
        <v/>
      </c>
      <c r="AA524" s="16">
        <f>IF(ROWS($AA$2:$AA524)&lt;=MAX('Per Line'!$AJ$2:$AJ$7001),MATCH(ROWS($AA$2:$AA524),'Per Line'!$AJ$2:$AJ$7001,0),"")</f>
        <v/>
      </c>
      <c r="AB524">
        <f>IF($AA524="","",C524&amp;"|"&amp;COUNTIF($C$2:$C524,C524))</f>
        <v/>
      </c>
    </row>
    <row r="525">
      <c r="A525">
        <f>IF($AA525="","",INDEX('Per Line'!$C$2:$C$7001,$AA525)&amp;"")</f>
        <v/>
      </c>
      <c r="B525" s="15" t="n"/>
      <c r="C525">
        <f>IF($AA525="","",IF(COUNTIF($I$2:$I$1301,I525)&lt;=Settings!$C$8,I525,I525&amp;" P"&amp;ROUNDUP(COUNTIF($I$2:$I525,I525)/Settings!$C$8,0)))</f>
        <v/>
      </c>
      <c r="D525">
        <f>IF($AA525="","",INDEX('Per Line'!$A$2:$A$7001,$AA525)&amp;"")</f>
        <v/>
      </c>
      <c r="E525">
        <f>IF($AA525="","",INDEX('Per Line'!$B$2:$B$7001,$AA525)&amp;"")</f>
        <v/>
      </c>
      <c r="F525">
        <f>IF($AA525="","",INDEX('Per Line'!$D$2:$D$7001,$AA525)&amp;"")</f>
        <v/>
      </c>
      <c r="G525" s="14">
        <f>IF($AA525="","",INDEX('Per Line'!$E$2:$E$7001,$AA525))</f>
        <v/>
      </c>
      <c r="H525">
        <f>IF($AA525="","",INDEX('Per Line'!$F$2:$F$7001,$AA525)&amp;"")</f>
        <v/>
      </c>
      <c r="I525">
        <f>IF($AA525="","",INDEX('Per Line'!$I$2:$I$7001,$AA525)&amp;"")</f>
        <v/>
      </c>
      <c r="J525">
        <f>IF($AA525="","",INDEX('Per Line'!$H$2:$H$7001,$AA525)&amp;"")</f>
        <v/>
      </c>
      <c r="K525">
        <f>IF($AA525="","",INDEX('Per Line'!$J$2:$J$7001,$AA525)&amp;"")</f>
        <v/>
      </c>
      <c r="L525">
        <f>IF($AA525="","",INDEX('Per Line'!$K$2:$K$7001,$AA525)&amp;"")</f>
        <v/>
      </c>
      <c r="M525">
        <f>IF($AA525="","",INDEX('Per Line'!$L$2:$L$7001,$AA525))</f>
        <v/>
      </c>
      <c r="N525" s="8">
        <f>IF($AA525="","",M525*Y525/100)</f>
        <v/>
      </c>
      <c r="O525">
        <f>IF($AA525="","",INDEX('Per Line'!$U$2:$U$7001,$AA525)&amp;"")</f>
        <v/>
      </c>
      <c r="P525" s="8">
        <f>IF($AA525="","",SUMIFS('Per Line'!$T$2:$T$7001,'Per Line'!$C$2:$C$7001,$A525,'Per Line'!$AL$2:$AL$7001,1))</f>
        <v/>
      </c>
      <c r="Q525">
        <f>IF($AA525="","",Settings!$C$7)</f>
        <v/>
      </c>
      <c r="R525" s="8">
        <f>IF($AA525="","",SUMIFS('Per Line'!$T$2:$T$7001,'Per Line'!$C$2:$C$7001,$A525,'Per Line'!$AK$2:$AK$7001,0,'Per Line'!$AL$2:$AL$7001,0))</f>
        <v/>
      </c>
      <c r="S525" s="8">
        <f>IF($AA525="","",R525*Q525)</f>
        <v/>
      </c>
      <c r="T525">
        <f>IF($AA525="","",Settings!$C$6)</f>
        <v/>
      </c>
      <c r="U525" s="8">
        <f>IF($AA525="","",SUMIFS('Per Line'!$T$2:$T$7001,'Per Line'!$C$2:$C$7001,$A525,'Per Line'!$AK$2:$AK$7001,1,'Per Line'!$AL$2:$AL$7001,0))</f>
        <v/>
      </c>
      <c r="V525" s="8">
        <f>IF($AA525="","",U525*T525)</f>
        <v/>
      </c>
      <c r="W525" s="8">
        <f>IF($AA525="","",V525+S525)</f>
        <v/>
      </c>
      <c r="X525" s="8">
        <f>IF($AA525="","",Y525-W525)</f>
        <v/>
      </c>
      <c r="Y525" s="8">
        <f>IF($AA525="","",R525+U525+P525)</f>
        <v/>
      </c>
      <c r="Z525" s="8">
        <f>IF($AA525="","",Y525-W525-N525)</f>
        <v/>
      </c>
      <c r="AA525" s="16">
        <f>IF(ROWS($AA$2:$AA525)&lt;=MAX('Per Line'!$AJ$2:$AJ$7001),MATCH(ROWS($AA$2:$AA525),'Per Line'!$AJ$2:$AJ$7001,0),"")</f>
        <v/>
      </c>
      <c r="AB525">
        <f>IF($AA525="","",C525&amp;"|"&amp;COUNTIF($C$2:$C525,C525))</f>
        <v/>
      </c>
    </row>
    <row r="526">
      <c r="A526">
        <f>IF($AA526="","",INDEX('Per Line'!$C$2:$C$7001,$AA526)&amp;"")</f>
        <v/>
      </c>
      <c r="B526" s="15" t="n"/>
      <c r="C526">
        <f>IF($AA526="","",IF(COUNTIF($I$2:$I$1301,I526)&lt;=Settings!$C$8,I526,I526&amp;" P"&amp;ROUNDUP(COUNTIF($I$2:$I526,I526)/Settings!$C$8,0)))</f>
        <v/>
      </c>
      <c r="D526">
        <f>IF($AA526="","",INDEX('Per Line'!$A$2:$A$7001,$AA526)&amp;"")</f>
        <v/>
      </c>
      <c r="E526">
        <f>IF($AA526="","",INDEX('Per Line'!$B$2:$B$7001,$AA526)&amp;"")</f>
        <v/>
      </c>
      <c r="F526">
        <f>IF($AA526="","",INDEX('Per Line'!$D$2:$D$7001,$AA526)&amp;"")</f>
        <v/>
      </c>
      <c r="G526" s="14">
        <f>IF($AA526="","",INDEX('Per Line'!$E$2:$E$7001,$AA526))</f>
        <v/>
      </c>
      <c r="H526">
        <f>IF($AA526="","",INDEX('Per Line'!$F$2:$F$7001,$AA526)&amp;"")</f>
        <v/>
      </c>
      <c r="I526">
        <f>IF($AA526="","",INDEX('Per Line'!$I$2:$I$7001,$AA526)&amp;"")</f>
        <v/>
      </c>
      <c r="J526">
        <f>IF($AA526="","",INDEX('Per Line'!$H$2:$H$7001,$AA526)&amp;"")</f>
        <v/>
      </c>
      <c r="K526">
        <f>IF($AA526="","",INDEX('Per Line'!$J$2:$J$7001,$AA526)&amp;"")</f>
        <v/>
      </c>
      <c r="L526">
        <f>IF($AA526="","",INDEX('Per Line'!$K$2:$K$7001,$AA526)&amp;"")</f>
        <v/>
      </c>
      <c r="M526">
        <f>IF($AA526="","",INDEX('Per Line'!$L$2:$L$7001,$AA526))</f>
        <v/>
      </c>
      <c r="N526" s="8">
        <f>IF($AA526="","",M526*Y526/100)</f>
        <v/>
      </c>
      <c r="O526">
        <f>IF($AA526="","",INDEX('Per Line'!$U$2:$U$7001,$AA526)&amp;"")</f>
        <v/>
      </c>
      <c r="P526" s="8">
        <f>IF($AA526="","",SUMIFS('Per Line'!$T$2:$T$7001,'Per Line'!$C$2:$C$7001,$A526,'Per Line'!$AL$2:$AL$7001,1))</f>
        <v/>
      </c>
      <c r="Q526">
        <f>IF($AA526="","",Settings!$C$7)</f>
        <v/>
      </c>
      <c r="R526" s="8">
        <f>IF($AA526="","",SUMIFS('Per Line'!$T$2:$T$7001,'Per Line'!$C$2:$C$7001,$A526,'Per Line'!$AK$2:$AK$7001,0,'Per Line'!$AL$2:$AL$7001,0))</f>
        <v/>
      </c>
      <c r="S526" s="8">
        <f>IF($AA526="","",R526*Q526)</f>
        <v/>
      </c>
      <c r="T526">
        <f>IF($AA526="","",Settings!$C$6)</f>
        <v/>
      </c>
      <c r="U526" s="8">
        <f>IF($AA526="","",SUMIFS('Per Line'!$T$2:$T$7001,'Per Line'!$C$2:$C$7001,$A526,'Per Line'!$AK$2:$AK$7001,1,'Per Line'!$AL$2:$AL$7001,0))</f>
        <v/>
      </c>
      <c r="V526" s="8">
        <f>IF($AA526="","",U526*T526)</f>
        <v/>
      </c>
      <c r="W526" s="8">
        <f>IF($AA526="","",V526+S526)</f>
        <v/>
      </c>
      <c r="X526" s="8">
        <f>IF($AA526="","",Y526-W526)</f>
        <v/>
      </c>
      <c r="Y526" s="8">
        <f>IF($AA526="","",R526+U526+P526)</f>
        <v/>
      </c>
      <c r="Z526" s="8">
        <f>IF($AA526="","",Y526-W526-N526)</f>
        <v/>
      </c>
      <c r="AA526" s="16">
        <f>IF(ROWS($AA$2:$AA526)&lt;=MAX('Per Line'!$AJ$2:$AJ$7001),MATCH(ROWS($AA$2:$AA526),'Per Line'!$AJ$2:$AJ$7001,0),"")</f>
        <v/>
      </c>
      <c r="AB526">
        <f>IF($AA526="","",C526&amp;"|"&amp;COUNTIF($C$2:$C526,C526))</f>
        <v/>
      </c>
    </row>
    <row r="527">
      <c r="A527">
        <f>IF($AA527="","",INDEX('Per Line'!$C$2:$C$7001,$AA527)&amp;"")</f>
        <v/>
      </c>
      <c r="B527" s="15" t="n"/>
      <c r="C527">
        <f>IF($AA527="","",IF(COUNTIF($I$2:$I$1301,I527)&lt;=Settings!$C$8,I527,I527&amp;" P"&amp;ROUNDUP(COUNTIF($I$2:$I527,I527)/Settings!$C$8,0)))</f>
        <v/>
      </c>
      <c r="D527">
        <f>IF($AA527="","",INDEX('Per Line'!$A$2:$A$7001,$AA527)&amp;"")</f>
        <v/>
      </c>
      <c r="E527">
        <f>IF($AA527="","",INDEX('Per Line'!$B$2:$B$7001,$AA527)&amp;"")</f>
        <v/>
      </c>
      <c r="F527">
        <f>IF($AA527="","",INDEX('Per Line'!$D$2:$D$7001,$AA527)&amp;"")</f>
        <v/>
      </c>
      <c r="G527" s="14">
        <f>IF($AA527="","",INDEX('Per Line'!$E$2:$E$7001,$AA527))</f>
        <v/>
      </c>
      <c r="H527">
        <f>IF($AA527="","",INDEX('Per Line'!$F$2:$F$7001,$AA527)&amp;"")</f>
        <v/>
      </c>
      <c r="I527">
        <f>IF($AA527="","",INDEX('Per Line'!$I$2:$I$7001,$AA527)&amp;"")</f>
        <v/>
      </c>
      <c r="J527">
        <f>IF($AA527="","",INDEX('Per Line'!$H$2:$H$7001,$AA527)&amp;"")</f>
        <v/>
      </c>
      <c r="K527">
        <f>IF($AA527="","",INDEX('Per Line'!$J$2:$J$7001,$AA527)&amp;"")</f>
        <v/>
      </c>
      <c r="L527">
        <f>IF($AA527="","",INDEX('Per Line'!$K$2:$K$7001,$AA527)&amp;"")</f>
        <v/>
      </c>
      <c r="M527">
        <f>IF($AA527="","",INDEX('Per Line'!$L$2:$L$7001,$AA527))</f>
        <v/>
      </c>
      <c r="N527" s="8">
        <f>IF($AA527="","",M527*Y527/100)</f>
        <v/>
      </c>
      <c r="O527">
        <f>IF($AA527="","",INDEX('Per Line'!$U$2:$U$7001,$AA527)&amp;"")</f>
        <v/>
      </c>
      <c r="P527" s="8">
        <f>IF($AA527="","",SUMIFS('Per Line'!$T$2:$T$7001,'Per Line'!$C$2:$C$7001,$A527,'Per Line'!$AL$2:$AL$7001,1))</f>
        <v/>
      </c>
      <c r="Q527">
        <f>IF($AA527="","",Settings!$C$7)</f>
        <v/>
      </c>
      <c r="R527" s="8">
        <f>IF($AA527="","",SUMIFS('Per Line'!$T$2:$T$7001,'Per Line'!$C$2:$C$7001,$A527,'Per Line'!$AK$2:$AK$7001,0,'Per Line'!$AL$2:$AL$7001,0))</f>
        <v/>
      </c>
      <c r="S527" s="8">
        <f>IF($AA527="","",R527*Q527)</f>
        <v/>
      </c>
      <c r="T527">
        <f>IF($AA527="","",Settings!$C$6)</f>
        <v/>
      </c>
      <c r="U527" s="8">
        <f>IF($AA527="","",SUMIFS('Per Line'!$T$2:$T$7001,'Per Line'!$C$2:$C$7001,$A527,'Per Line'!$AK$2:$AK$7001,1,'Per Line'!$AL$2:$AL$7001,0))</f>
        <v/>
      </c>
      <c r="V527" s="8">
        <f>IF($AA527="","",U527*T527)</f>
        <v/>
      </c>
      <c r="W527" s="8">
        <f>IF($AA527="","",V527+S527)</f>
        <v/>
      </c>
      <c r="X527" s="8">
        <f>IF($AA527="","",Y527-W527)</f>
        <v/>
      </c>
      <c r="Y527" s="8">
        <f>IF($AA527="","",R527+U527+P527)</f>
        <v/>
      </c>
      <c r="Z527" s="8">
        <f>IF($AA527="","",Y527-W527-N527)</f>
        <v/>
      </c>
      <c r="AA527" s="16">
        <f>IF(ROWS($AA$2:$AA527)&lt;=MAX('Per Line'!$AJ$2:$AJ$7001),MATCH(ROWS($AA$2:$AA527),'Per Line'!$AJ$2:$AJ$7001,0),"")</f>
        <v/>
      </c>
      <c r="AB527">
        <f>IF($AA527="","",C527&amp;"|"&amp;COUNTIF($C$2:$C527,C527))</f>
        <v/>
      </c>
    </row>
    <row r="528">
      <c r="A528">
        <f>IF($AA528="","",INDEX('Per Line'!$C$2:$C$7001,$AA528)&amp;"")</f>
        <v/>
      </c>
      <c r="B528" s="15" t="n"/>
      <c r="C528">
        <f>IF($AA528="","",IF(COUNTIF($I$2:$I$1301,I528)&lt;=Settings!$C$8,I528,I528&amp;" P"&amp;ROUNDUP(COUNTIF($I$2:$I528,I528)/Settings!$C$8,0)))</f>
        <v/>
      </c>
      <c r="D528">
        <f>IF($AA528="","",INDEX('Per Line'!$A$2:$A$7001,$AA528)&amp;"")</f>
        <v/>
      </c>
      <c r="E528">
        <f>IF($AA528="","",INDEX('Per Line'!$B$2:$B$7001,$AA528)&amp;"")</f>
        <v/>
      </c>
      <c r="F528">
        <f>IF($AA528="","",INDEX('Per Line'!$D$2:$D$7001,$AA528)&amp;"")</f>
        <v/>
      </c>
      <c r="G528" s="14">
        <f>IF($AA528="","",INDEX('Per Line'!$E$2:$E$7001,$AA528))</f>
        <v/>
      </c>
      <c r="H528">
        <f>IF($AA528="","",INDEX('Per Line'!$F$2:$F$7001,$AA528)&amp;"")</f>
        <v/>
      </c>
      <c r="I528">
        <f>IF($AA528="","",INDEX('Per Line'!$I$2:$I$7001,$AA528)&amp;"")</f>
        <v/>
      </c>
      <c r="J528">
        <f>IF($AA528="","",INDEX('Per Line'!$H$2:$H$7001,$AA528)&amp;"")</f>
        <v/>
      </c>
      <c r="K528">
        <f>IF($AA528="","",INDEX('Per Line'!$J$2:$J$7001,$AA528)&amp;"")</f>
        <v/>
      </c>
      <c r="L528">
        <f>IF($AA528="","",INDEX('Per Line'!$K$2:$K$7001,$AA528)&amp;"")</f>
        <v/>
      </c>
      <c r="M528">
        <f>IF($AA528="","",INDEX('Per Line'!$L$2:$L$7001,$AA528))</f>
        <v/>
      </c>
      <c r="N528" s="8">
        <f>IF($AA528="","",M528*Y528/100)</f>
        <v/>
      </c>
      <c r="O528">
        <f>IF($AA528="","",INDEX('Per Line'!$U$2:$U$7001,$AA528)&amp;"")</f>
        <v/>
      </c>
      <c r="P528" s="8">
        <f>IF($AA528="","",SUMIFS('Per Line'!$T$2:$T$7001,'Per Line'!$C$2:$C$7001,$A528,'Per Line'!$AL$2:$AL$7001,1))</f>
        <v/>
      </c>
      <c r="Q528">
        <f>IF($AA528="","",Settings!$C$7)</f>
        <v/>
      </c>
      <c r="R528" s="8">
        <f>IF($AA528="","",SUMIFS('Per Line'!$T$2:$T$7001,'Per Line'!$C$2:$C$7001,$A528,'Per Line'!$AK$2:$AK$7001,0,'Per Line'!$AL$2:$AL$7001,0))</f>
        <v/>
      </c>
      <c r="S528" s="8">
        <f>IF($AA528="","",R528*Q528)</f>
        <v/>
      </c>
      <c r="T528">
        <f>IF($AA528="","",Settings!$C$6)</f>
        <v/>
      </c>
      <c r="U528" s="8">
        <f>IF($AA528="","",SUMIFS('Per Line'!$T$2:$T$7001,'Per Line'!$C$2:$C$7001,$A528,'Per Line'!$AK$2:$AK$7001,1,'Per Line'!$AL$2:$AL$7001,0))</f>
        <v/>
      </c>
      <c r="V528" s="8">
        <f>IF($AA528="","",U528*T528)</f>
        <v/>
      </c>
      <c r="W528" s="8">
        <f>IF($AA528="","",V528+S528)</f>
        <v/>
      </c>
      <c r="X528" s="8">
        <f>IF($AA528="","",Y528-W528)</f>
        <v/>
      </c>
      <c r="Y528" s="8">
        <f>IF($AA528="","",R528+U528+P528)</f>
        <v/>
      </c>
      <c r="Z528" s="8">
        <f>IF($AA528="","",Y528-W528-N528)</f>
        <v/>
      </c>
      <c r="AA528" s="16">
        <f>IF(ROWS($AA$2:$AA528)&lt;=MAX('Per Line'!$AJ$2:$AJ$7001),MATCH(ROWS($AA$2:$AA528),'Per Line'!$AJ$2:$AJ$7001,0),"")</f>
        <v/>
      </c>
      <c r="AB528">
        <f>IF($AA528="","",C528&amp;"|"&amp;COUNTIF($C$2:$C528,C528))</f>
        <v/>
      </c>
    </row>
    <row r="529">
      <c r="A529">
        <f>IF($AA529="","",INDEX('Per Line'!$C$2:$C$7001,$AA529)&amp;"")</f>
        <v/>
      </c>
      <c r="B529" s="15" t="n"/>
      <c r="C529">
        <f>IF($AA529="","",IF(COUNTIF($I$2:$I$1301,I529)&lt;=Settings!$C$8,I529,I529&amp;" P"&amp;ROUNDUP(COUNTIF($I$2:$I529,I529)/Settings!$C$8,0)))</f>
        <v/>
      </c>
      <c r="D529">
        <f>IF($AA529="","",INDEX('Per Line'!$A$2:$A$7001,$AA529)&amp;"")</f>
        <v/>
      </c>
      <c r="E529">
        <f>IF($AA529="","",INDEX('Per Line'!$B$2:$B$7001,$AA529)&amp;"")</f>
        <v/>
      </c>
      <c r="F529">
        <f>IF($AA529="","",INDEX('Per Line'!$D$2:$D$7001,$AA529)&amp;"")</f>
        <v/>
      </c>
      <c r="G529" s="14">
        <f>IF($AA529="","",INDEX('Per Line'!$E$2:$E$7001,$AA529))</f>
        <v/>
      </c>
      <c r="H529">
        <f>IF($AA529="","",INDEX('Per Line'!$F$2:$F$7001,$AA529)&amp;"")</f>
        <v/>
      </c>
      <c r="I529">
        <f>IF($AA529="","",INDEX('Per Line'!$I$2:$I$7001,$AA529)&amp;"")</f>
        <v/>
      </c>
      <c r="J529">
        <f>IF($AA529="","",INDEX('Per Line'!$H$2:$H$7001,$AA529)&amp;"")</f>
        <v/>
      </c>
      <c r="K529">
        <f>IF($AA529="","",INDEX('Per Line'!$J$2:$J$7001,$AA529)&amp;"")</f>
        <v/>
      </c>
      <c r="L529">
        <f>IF($AA529="","",INDEX('Per Line'!$K$2:$K$7001,$AA529)&amp;"")</f>
        <v/>
      </c>
      <c r="M529">
        <f>IF($AA529="","",INDEX('Per Line'!$L$2:$L$7001,$AA529))</f>
        <v/>
      </c>
      <c r="N529" s="8">
        <f>IF($AA529="","",M529*Y529/100)</f>
        <v/>
      </c>
      <c r="O529">
        <f>IF($AA529="","",INDEX('Per Line'!$U$2:$U$7001,$AA529)&amp;"")</f>
        <v/>
      </c>
      <c r="P529" s="8">
        <f>IF($AA529="","",SUMIFS('Per Line'!$T$2:$T$7001,'Per Line'!$C$2:$C$7001,$A529,'Per Line'!$AL$2:$AL$7001,1))</f>
        <v/>
      </c>
      <c r="Q529">
        <f>IF($AA529="","",Settings!$C$7)</f>
        <v/>
      </c>
      <c r="R529" s="8">
        <f>IF($AA529="","",SUMIFS('Per Line'!$T$2:$T$7001,'Per Line'!$C$2:$C$7001,$A529,'Per Line'!$AK$2:$AK$7001,0,'Per Line'!$AL$2:$AL$7001,0))</f>
        <v/>
      </c>
      <c r="S529" s="8">
        <f>IF($AA529="","",R529*Q529)</f>
        <v/>
      </c>
      <c r="T529">
        <f>IF($AA529="","",Settings!$C$6)</f>
        <v/>
      </c>
      <c r="U529" s="8">
        <f>IF($AA529="","",SUMIFS('Per Line'!$T$2:$T$7001,'Per Line'!$C$2:$C$7001,$A529,'Per Line'!$AK$2:$AK$7001,1,'Per Line'!$AL$2:$AL$7001,0))</f>
        <v/>
      </c>
      <c r="V529" s="8">
        <f>IF($AA529="","",U529*T529)</f>
        <v/>
      </c>
      <c r="W529" s="8">
        <f>IF($AA529="","",V529+S529)</f>
        <v/>
      </c>
      <c r="X529" s="8">
        <f>IF($AA529="","",Y529-W529)</f>
        <v/>
      </c>
      <c r="Y529" s="8">
        <f>IF($AA529="","",R529+U529+P529)</f>
        <v/>
      </c>
      <c r="Z529" s="8">
        <f>IF($AA529="","",Y529-W529-N529)</f>
        <v/>
      </c>
      <c r="AA529" s="16">
        <f>IF(ROWS($AA$2:$AA529)&lt;=MAX('Per Line'!$AJ$2:$AJ$7001),MATCH(ROWS($AA$2:$AA529),'Per Line'!$AJ$2:$AJ$7001,0),"")</f>
        <v/>
      </c>
      <c r="AB529">
        <f>IF($AA529="","",C529&amp;"|"&amp;COUNTIF($C$2:$C529,C529))</f>
        <v/>
      </c>
    </row>
    <row r="530">
      <c r="A530">
        <f>IF($AA530="","",INDEX('Per Line'!$C$2:$C$7001,$AA530)&amp;"")</f>
        <v/>
      </c>
      <c r="B530" s="15" t="n"/>
      <c r="C530">
        <f>IF($AA530="","",IF(COUNTIF($I$2:$I$1301,I530)&lt;=Settings!$C$8,I530,I530&amp;" P"&amp;ROUNDUP(COUNTIF($I$2:$I530,I530)/Settings!$C$8,0)))</f>
        <v/>
      </c>
      <c r="D530">
        <f>IF($AA530="","",INDEX('Per Line'!$A$2:$A$7001,$AA530)&amp;"")</f>
        <v/>
      </c>
      <c r="E530">
        <f>IF($AA530="","",INDEX('Per Line'!$B$2:$B$7001,$AA530)&amp;"")</f>
        <v/>
      </c>
      <c r="F530">
        <f>IF($AA530="","",INDEX('Per Line'!$D$2:$D$7001,$AA530)&amp;"")</f>
        <v/>
      </c>
      <c r="G530" s="14">
        <f>IF($AA530="","",INDEX('Per Line'!$E$2:$E$7001,$AA530))</f>
        <v/>
      </c>
      <c r="H530">
        <f>IF($AA530="","",INDEX('Per Line'!$F$2:$F$7001,$AA530)&amp;"")</f>
        <v/>
      </c>
      <c r="I530">
        <f>IF($AA530="","",INDEX('Per Line'!$I$2:$I$7001,$AA530)&amp;"")</f>
        <v/>
      </c>
      <c r="J530">
        <f>IF($AA530="","",INDEX('Per Line'!$H$2:$H$7001,$AA530)&amp;"")</f>
        <v/>
      </c>
      <c r="K530">
        <f>IF($AA530="","",INDEX('Per Line'!$J$2:$J$7001,$AA530)&amp;"")</f>
        <v/>
      </c>
      <c r="L530">
        <f>IF($AA530="","",INDEX('Per Line'!$K$2:$K$7001,$AA530)&amp;"")</f>
        <v/>
      </c>
      <c r="M530">
        <f>IF($AA530="","",INDEX('Per Line'!$L$2:$L$7001,$AA530))</f>
        <v/>
      </c>
      <c r="N530" s="8">
        <f>IF($AA530="","",M530*Y530/100)</f>
        <v/>
      </c>
      <c r="O530">
        <f>IF($AA530="","",INDEX('Per Line'!$U$2:$U$7001,$AA530)&amp;"")</f>
        <v/>
      </c>
      <c r="P530" s="8">
        <f>IF($AA530="","",SUMIFS('Per Line'!$T$2:$T$7001,'Per Line'!$C$2:$C$7001,$A530,'Per Line'!$AL$2:$AL$7001,1))</f>
        <v/>
      </c>
      <c r="Q530">
        <f>IF($AA530="","",Settings!$C$7)</f>
        <v/>
      </c>
      <c r="R530" s="8">
        <f>IF($AA530="","",SUMIFS('Per Line'!$T$2:$T$7001,'Per Line'!$C$2:$C$7001,$A530,'Per Line'!$AK$2:$AK$7001,0,'Per Line'!$AL$2:$AL$7001,0))</f>
        <v/>
      </c>
      <c r="S530" s="8">
        <f>IF($AA530="","",R530*Q530)</f>
        <v/>
      </c>
      <c r="T530">
        <f>IF($AA530="","",Settings!$C$6)</f>
        <v/>
      </c>
      <c r="U530" s="8">
        <f>IF($AA530="","",SUMIFS('Per Line'!$T$2:$T$7001,'Per Line'!$C$2:$C$7001,$A530,'Per Line'!$AK$2:$AK$7001,1,'Per Line'!$AL$2:$AL$7001,0))</f>
        <v/>
      </c>
      <c r="V530" s="8">
        <f>IF($AA530="","",U530*T530)</f>
        <v/>
      </c>
      <c r="W530" s="8">
        <f>IF($AA530="","",V530+S530)</f>
        <v/>
      </c>
      <c r="X530" s="8">
        <f>IF($AA530="","",Y530-W530)</f>
        <v/>
      </c>
      <c r="Y530" s="8">
        <f>IF($AA530="","",R530+U530+P530)</f>
        <v/>
      </c>
      <c r="Z530" s="8">
        <f>IF($AA530="","",Y530-W530-N530)</f>
        <v/>
      </c>
      <c r="AA530" s="16">
        <f>IF(ROWS($AA$2:$AA530)&lt;=MAX('Per Line'!$AJ$2:$AJ$7001),MATCH(ROWS($AA$2:$AA530),'Per Line'!$AJ$2:$AJ$7001,0),"")</f>
        <v/>
      </c>
      <c r="AB530">
        <f>IF($AA530="","",C530&amp;"|"&amp;COUNTIF($C$2:$C530,C530))</f>
        <v/>
      </c>
    </row>
    <row r="531">
      <c r="A531">
        <f>IF($AA531="","",INDEX('Per Line'!$C$2:$C$7001,$AA531)&amp;"")</f>
        <v/>
      </c>
      <c r="B531" s="15" t="n"/>
      <c r="C531">
        <f>IF($AA531="","",IF(COUNTIF($I$2:$I$1301,I531)&lt;=Settings!$C$8,I531,I531&amp;" P"&amp;ROUNDUP(COUNTIF($I$2:$I531,I531)/Settings!$C$8,0)))</f>
        <v/>
      </c>
      <c r="D531">
        <f>IF($AA531="","",INDEX('Per Line'!$A$2:$A$7001,$AA531)&amp;"")</f>
        <v/>
      </c>
      <c r="E531">
        <f>IF($AA531="","",INDEX('Per Line'!$B$2:$B$7001,$AA531)&amp;"")</f>
        <v/>
      </c>
      <c r="F531">
        <f>IF($AA531="","",INDEX('Per Line'!$D$2:$D$7001,$AA531)&amp;"")</f>
        <v/>
      </c>
      <c r="G531" s="14">
        <f>IF($AA531="","",INDEX('Per Line'!$E$2:$E$7001,$AA531))</f>
        <v/>
      </c>
      <c r="H531">
        <f>IF($AA531="","",INDEX('Per Line'!$F$2:$F$7001,$AA531)&amp;"")</f>
        <v/>
      </c>
      <c r="I531">
        <f>IF($AA531="","",INDEX('Per Line'!$I$2:$I$7001,$AA531)&amp;"")</f>
        <v/>
      </c>
      <c r="J531">
        <f>IF($AA531="","",INDEX('Per Line'!$H$2:$H$7001,$AA531)&amp;"")</f>
        <v/>
      </c>
      <c r="K531">
        <f>IF($AA531="","",INDEX('Per Line'!$J$2:$J$7001,$AA531)&amp;"")</f>
        <v/>
      </c>
      <c r="L531">
        <f>IF($AA531="","",INDEX('Per Line'!$K$2:$K$7001,$AA531)&amp;"")</f>
        <v/>
      </c>
      <c r="M531">
        <f>IF($AA531="","",INDEX('Per Line'!$L$2:$L$7001,$AA531))</f>
        <v/>
      </c>
      <c r="N531" s="8">
        <f>IF($AA531="","",M531*Y531/100)</f>
        <v/>
      </c>
      <c r="O531">
        <f>IF($AA531="","",INDEX('Per Line'!$U$2:$U$7001,$AA531)&amp;"")</f>
        <v/>
      </c>
      <c r="P531" s="8">
        <f>IF($AA531="","",SUMIFS('Per Line'!$T$2:$T$7001,'Per Line'!$C$2:$C$7001,$A531,'Per Line'!$AL$2:$AL$7001,1))</f>
        <v/>
      </c>
      <c r="Q531">
        <f>IF($AA531="","",Settings!$C$7)</f>
        <v/>
      </c>
      <c r="R531" s="8">
        <f>IF($AA531="","",SUMIFS('Per Line'!$T$2:$T$7001,'Per Line'!$C$2:$C$7001,$A531,'Per Line'!$AK$2:$AK$7001,0,'Per Line'!$AL$2:$AL$7001,0))</f>
        <v/>
      </c>
      <c r="S531" s="8">
        <f>IF($AA531="","",R531*Q531)</f>
        <v/>
      </c>
      <c r="T531">
        <f>IF($AA531="","",Settings!$C$6)</f>
        <v/>
      </c>
      <c r="U531" s="8">
        <f>IF($AA531="","",SUMIFS('Per Line'!$T$2:$T$7001,'Per Line'!$C$2:$C$7001,$A531,'Per Line'!$AK$2:$AK$7001,1,'Per Line'!$AL$2:$AL$7001,0))</f>
        <v/>
      </c>
      <c r="V531" s="8">
        <f>IF($AA531="","",U531*T531)</f>
        <v/>
      </c>
      <c r="W531" s="8">
        <f>IF($AA531="","",V531+S531)</f>
        <v/>
      </c>
      <c r="X531" s="8">
        <f>IF($AA531="","",Y531-W531)</f>
        <v/>
      </c>
      <c r="Y531" s="8">
        <f>IF($AA531="","",R531+U531+P531)</f>
        <v/>
      </c>
      <c r="Z531" s="8">
        <f>IF($AA531="","",Y531-W531-N531)</f>
        <v/>
      </c>
      <c r="AA531" s="16">
        <f>IF(ROWS($AA$2:$AA531)&lt;=MAX('Per Line'!$AJ$2:$AJ$7001),MATCH(ROWS($AA$2:$AA531),'Per Line'!$AJ$2:$AJ$7001,0),"")</f>
        <v/>
      </c>
      <c r="AB531">
        <f>IF($AA531="","",C531&amp;"|"&amp;COUNTIF($C$2:$C531,C531))</f>
        <v/>
      </c>
    </row>
    <row r="532">
      <c r="A532">
        <f>IF($AA532="","",INDEX('Per Line'!$C$2:$C$7001,$AA532)&amp;"")</f>
        <v/>
      </c>
      <c r="B532" s="15" t="n"/>
      <c r="C532">
        <f>IF($AA532="","",IF(COUNTIF($I$2:$I$1301,I532)&lt;=Settings!$C$8,I532,I532&amp;" P"&amp;ROUNDUP(COUNTIF($I$2:$I532,I532)/Settings!$C$8,0)))</f>
        <v/>
      </c>
      <c r="D532">
        <f>IF($AA532="","",INDEX('Per Line'!$A$2:$A$7001,$AA532)&amp;"")</f>
        <v/>
      </c>
      <c r="E532">
        <f>IF($AA532="","",INDEX('Per Line'!$B$2:$B$7001,$AA532)&amp;"")</f>
        <v/>
      </c>
      <c r="F532">
        <f>IF($AA532="","",INDEX('Per Line'!$D$2:$D$7001,$AA532)&amp;"")</f>
        <v/>
      </c>
      <c r="G532" s="14">
        <f>IF($AA532="","",INDEX('Per Line'!$E$2:$E$7001,$AA532))</f>
        <v/>
      </c>
      <c r="H532">
        <f>IF($AA532="","",INDEX('Per Line'!$F$2:$F$7001,$AA532)&amp;"")</f>
        <v/>
      </c>
      <c r="I532">
        <f>IF($AA532="","",INDEX('Per Line'!$I$2:$I$7001,$AA532)&amp;"")</f>
        <v/>
      </c>
      <c r="J532">
        <f>IF($AA532="","",INDEX('Per Line'!$H$2:$H$7001,$AA532)&amp;"")</f>
        <v/>
      </c>
      <c r="K532">
        <f>IF($AA532="","",INDEX('Per Line'!$J$2:$J$7001,$AA532)&amp;"")</f>
        <v/>
      </c>
      <c r="L532">
        <f>IF($AA532="","",INDEX('Per Line'!$K$2:$K$7001,$AA532)&amp;"")</f>
        <v/>
      </c>
      <c r="M532">
        <f>IF($AA532="","",INDEX('Per Line'!$L$2:$L$7001,$AA532))</f>
        <v/>
      </c>
      <c r="N532" s="8">
        <f>IF($AA532="","",M532*Y532/100)</f>
        <v/>
      </c>
      <c r="O532">
        <f>IF($AA532="","",INDEX('Per Line'!$U$2:$U$7001,$AA532)&amp;"")</f>
        <v/>
      </c>
      <c r="P532" s="8">
        <f>IF($AA532="","",SUMIFS('Per Line'!$T$2:$T$7001,'Per Line'!$C$2:$C$7001,$A532,'Per Line'!$AL$2:$AL$7001,1))</f>
        <v/>
      </c>
      <c r="Q532">
        <f>IF($AA532="","",Settings!$C$7)</f>
        <v/>
      </c>
      <c r="R532" s="8">
        <f>IF($AA532="","",SUMIFS('Per Line'!$T$2:$T$7001,'Per Line'!$C$2:$C$7001,$A532,'Per Line'!$AK$2:$AK$7001,0,'Per Line'!$AL$2:$AL$7001,0))</f>
        <v/>
      </c>
      <c r="S532" s="8">
        <f>IF($AA532="","",R532*Q532)</f>
        <v/>
      </c>
      <c r="T532">
        <f>IF($AA532="","",Settings!$C$6)</f>
        <v/>
      </c>
      <c r="U532" s="8">
        <f>IF($AA532="","",SUMIFS('Per Line'!$T$2:$T$7001,'Per Line'!$C$2:$C$7001,$A532,'Per Line'!$AK$2:$AK$7001,1,'Per Line'!$AL$2:$AL$7001,0))</f>
        <v/>
      </c>
      <c r="V532" s="8">
        <f>IF($AA532="","",U532*T532)</f>
        <v/>
      </c>
      <c r="W532" s="8">
        <f>IF($AA532="","",V532+S532)</f>
        <v/>
      </c>
      <c r="X532" s="8">
        <f>IF($AA532="","",Y532-W532)</f>
        <v/>
      </c>
      <c r="Y532" s="8">
        <f>IF($AA532="","",R532+U532+P532)</f>
        <v/>
      </c>
      <c r="Z532" s="8">
        <f>IF($AA532="","",Y532-W532-N532)</f>
        <v/>
      </c>
      <c r="AA532" s="16">
        <f>IF(ROWS($AA$2:$AA532)&lt;=MAX('Per Line'!$AJ$2:$AJ$7001),MATCH(ROWS($AA$2:$AA532),'Per Line'!$AJ$2:$AJ$7001,0),"")</f>
        <v/>
      </c>
      <c r="AB532">
        <f>IF($AA532="","",C532&amp;"|"&amp;COUNTIF($C$2:$C532,C532))</f>
        <v/>
      </c>
    </row>
    <row r="533">
      <c r="A533">
        <f>IF($AA533="","",INDEX('Per Line'!$C$2:$C$7001,$AA533)&amp;"")</f>
        <v/>
      </c>
      <c r="B533" s="15" t="n"/>
      <c r="C533">
        <f>IF($AA533="","",IF(COUNTIF($I$2:$I$1301,I533)&lt;=Settings!$C$8,I533,I533&amp;" P"&amp;ROUNDUP(COUNTIF($I$2:$I533,I533)/Settings!$C$8,0)))</f>
        <v/>
      </c>
      <c r="D533">
        <f>IF($AA533="","",INDEX('Per Line'!$A$2:$A$7001,$AA533)&amp;"")</f>
        <v/>
      </c>
      <c r="E533">
        <f>IF($AA533="","",INDEX('Per Line'!$B$2:$B$7001,$AA533)&amp;"")</f>
        <v/>
      </c>
      <c r="F533">
        <f>IF($AA533="","",INDEX('Per Line'!$D$2:$D$7001,$AA533)&amp;"")</f>
        <v/>
      </c>
      <c r="G533" s="14">
        <f>IF($AA533="","",INDEX('Per Line'!$E$2:$E$7001,$AA533))</f>
        <v/>
      </c>
      <c r="H533">
        <f>IF($AA533="","",INDEX('Per Line'!$F$2:$F$7001,$AA533)&amp;"")</f>
        <v/>
      </c>
      <c r="I533">
        <f>IF($AA533="","",INDEX('Per Line'!$I$2:$I$7001,$AA533)&amp;"")</f>
        <v/>
      </c>
      <c r="J533">
        <f>IF($AA533="","",INDEX('Per Line'!$H$2:$H$7001,$AA533)&amp;"")</f>
        <v/>
      </c>
      <c r="K533">
        <f>IF($AA533="","",INDEX('Per Line'!$J$2:$J$7001,$AA533)&amp;"")</f>
        <v/>
      </c>
      <c r="L533">
        <f>IF($AA533="","",INDEX('Per Line'!$K$2:$K$7001,$AA533)&amp;"")</f>
        <v/>
      </c>
      <c r="M533">
        <f>IF($AA533="","",INDEX('Per Line'!$L$2:$L$7001,$AA533))</f>
        <v/>
      </c>
      <c r="N533" s="8">
        <f>IF($AA533="","",M533*Y533/100)</f>
        <v/>
      </c>
      <c r="O533">
        <f>IF($AA533="","",INDEX('Per Line'!$U$2:$U$7001,$AA533)&amp;"")</f>
        <v/>
      </c>
      <c r="P533" s="8">
        <f>IF($AA533="","",SUMIFS('Per Line'!$T$2:$T$7001,'Per Line'!$C$2:$C$7001,$A533,'Per Line'!$AL$2:$AL$7001,1))</f>
        <v/>
      </c>
      <c r="Q533">
        <f>IF($AA533="","",Settings!$C$7)</f>
        <v/>
      </c>
      <c r="R533" s="8">
        <f>IF($AA533="","",SUMIFS('Per Line'!$T$2:$T$7001,'Per Line'!$C$2:$C$7001,$A533,'Per Line'!$AK$2:$AK$7001,0,'Per Line'!$AL$2:$AL$7001,0))</f>
        <v/>
      </c>
      <c r="S533" s="8">
        <f>IF($AA533="","",R533*Q533)</f>
        <v/>
      </c>
      <c r="T533">
        <f>IF($AA533="","",Settings!$C$6)</f>
        <v/>
      </c>
      <c r="U533" s="8">
        <f>IF($AA533="","",SUMIFS('Per Line'!$T$2:$T$7001,'Per Line'!$C$2:$C$7001,$A533,'Per Line'!$AK$2:$AK$7001,1,'Per Line'!$AL$2:$AL$7001,0))</f>
        <v/>
      </c>
      <c r="V533" s="8">
        <f>IF($AA533="","",U533*T533)</f>
        <v/>
      </c>
      <c r="W533" s="8">
        <f>IF($AA533="","",V533+S533)</f>
        <v/>
      </c>
      <c r="X533" s="8">
        <f>IF($AA533="","",Y533-W533)</f>
        <v/>
      </c>
      <c r="Y533" s="8">
        <f>IF($AA533="","",R533+U533+P533)</f>
        <v/>
      </c>
      <c r="Z533" s="8">
        <f>IF($AA533="","",Y533-W533-N533)</f>
        <v/>
      </c>
      <c r="AA533" s="16">
        <f>IF(ROWS($AA$2:$AA533)&lt;=MAX('Per Line'!$AJ$2:$AJ$7001),MATCH(ROWS($AA$2:$AA533),'Per Line'!$AJ$2:$AJ$7001,0),"")</f>
        <v/>
      </c>
      <c r="AB533">
        <f>IF($AA533="","",C533&amp;"|"&amp;COUNTIF($C$2:$C533,C533))</f>
        <v/>
      </c>
    </row>
    <row r="534">
      <c r="A534">
        <f>IF($AA534="","",INDEX('Per Line'!$C$2:$C$7001,$AA534)&amp;"")</f>
        <v/>
      </c>
      <c r="B534" s="15" t="n"/>
      <c r="C534">
        <f>IF($AA534="","",IF(COUNTIF($I$2:$I$1301,I534)&lt;=Settings!$C$8,I534,I534&amp;" P"&amp;ROUNDUP(COUNTIF($I$2:$I534,I534)/Settings!$C$8,0)))</f>
        <v/>
      </c>
      <c r="D534">
        <f>IF($AA534="","",INDEX('Per Line'!$A$2:$A$7001,$AA534)&amp;"")</f>
        <v/>
      </c>
      <c r="E534">
        <f>IF($AA534="","",INDEX('Per Line'!$B$2:$B$7001,$AA534)&amp;"")</f>
        <v/>
      </c>
      <c r="F534">
        <f>IF($AA534="","",INDEX('Per Line'!$D$2:$D$7001,$AA534)&amp;"")</f>
        <v/>
      </c>
      <c r="G534" s="14">
        <f>IF($AA534="","",INDEX('Per Line'!$E$2:$E$7001,$AA534))</f>
        <v/>
      </c>
      <c r="H534">
        <f>IF($AA534="","",INDEX('Per Line'!$F$2:$F$7001,$AA534)&amp;"")</f>
        <v/>
      </c>
      <c r="I534">
        <f>IF($AA534="","",INDEX('Per Line'!$I$2:$I$7001,$AA534)&amp;"")</f>
        <v/>
      </c>
      <c r="J534">
        <f>IF($AA534="","",INDEX('Per Line'!$H$2:$H$7001,$AA534)&amp;"")</f>
        <v/>
      </c>
      <c r="K534">
        <f>IF($AA534="","",INDEX('Per Line'!$J$2:$J$7001,$AA534)&amp;"")</f>
        <v/>
      </c>
      <c r="L534">
        <f>IF($AA534="","",INDEX('Per Line'!$K$2:$K$7001,$AA534)&amp;"")</f>
        <v/>
      </c>
      <c r="M534">
        <f>IF($AA534="","",INDEX('Per Line'!$L$2:$L$7001,$AA534))</f>
        <v/>
      </c>
      <c r="N534" s="8">
        <f>IF($AA534="","",M534*Y534/100)</f>
        <v/>
      </c>
      <c r="O534">
        <f>IF($AA534="","",INDEX('Per Line'!$U$2:$U$7001,$AA534)&amp;"")</f>
        <v/>
      </c>
      <c r="P534" s="8">
        <f>IF($AA534="","",SUMIFS('Per Line'!$T$2:$T$7001,'Per Line'!$C$2:$C$7001,$A534,'Per Line'!$AL$2:$AL$7001,1))</f>
        <v/>
      </c>
      <c r="Q534">
        <f>IF($AA534="","",Settings!$C$7)</f>
        <v/>
      </c>
      <c r="R534" s="8">
        <f>IF($AA534="","",SUMIFS('Per Line'!$T$2:$T$7001,'Per Line'!$C$2:$C$7001,$A534,'Per Line'!$AK$2:$AK$7001,0,'Per Line'!$AL$2:$AL$7001,0))</f>
        <v/>
      </c>
      <c r="S534" s="8">
        <f>IF($AA534="","",R534*Q534)</f>
        <v/>
      </c>
      <c r="T534">
        <f>IF($AA534="","",Settings!$C$6)</f>
        <v/>
      </c>
      <c r="U534" s="8">
        <f>IF($AA534="","",SUMIFS('Per Line'!$T$2:$T$7001,'Per Line'!$C$2:$C$7001,$A534,'Per Line'!$AK$2:$AK$7001,1,'Per Line'!$AL$2:$AL$7001,0))</f>
        <v/>
      </c>
      <c r="V534" s="8">
        <f>IF($AA534="","",U534*T534)</f>
        <v/>
      </c>
      <c r="W534" s="8">
        <f>IF($AA534="","",V534+S534)</f>
        <v/>
      </c>
      <c r="X534" s="8">
        <f>IF($AA534="","",Y534-W534)</f>
        <v/>
      </c>
      <c r="Y534" s="8">
        <f>IF($AA534="","",R534+U534+P534)</f>
        <v/>
      </c>
      <c r="Z534" s="8">
        <f>IF($AA534="","",Y534-W534-N534)</f>
        <v/>
      </c>
      <c r="AA534" s="16">
        <f>IF(ROWS($AA$2:$AA534)&lt;=MAX('Per Line'!$AJ$2:$AJ$7001),MATCH(ROWS($AA$2:$AA534),'Per Line'!$AJ$2:$AJ$7001,0),"")</f>
        <v/>
      </c>
      <c r="AB534">
        <f>IF($AA534="","",C534&amp;"|"&amp;COUNTIF($C$2:$C534,C534))</f>
        <v/>
      </c>
    </row>
    <row r="535">
      <c r="A535">
        <f>IF($AA535="","",INDEX('Per Line'!$C$2:$C$7001,$AA535)&amp;"")</f>
        <v/>
      </c>
      <c r="B535" s="15" t="n"/>
      <c r="C535">
        <f>IF($AA535="","",IF(COUNTIF($I$2:$I$1301,I535)&lt;=Settings!$C$8,I535,I535&amp;" P"&amp;ROUNDUP(COUNTIF($I$2:$I535,I535)/Settings!$C$8,0)))</f>
        <v/>
      </c>
      <c r="D535">
        <f>IF($AA535="","",INDEX('Per Line'!$A$2:$A$7001,$AA535)&amp;"")</f>
        <v/>
      </c>
      <c r="E535">
        <f>IF($AA535="","",INDEX('Per Line'!$B$2:$B$7001,$AA535)&amp;"")</f>
        <v/>
      </c>
      <c r="F535">
        <f>IF($AA535="","",INDEX('Per Line'!$D$2:$D$7001,$AA535)&amp;"")</f>
        <v/>
      </c>
      <c r="G535" s="14">
        <f>IF($AA535="","",INDEX('Per Line'!$E$2:$E$7001,$AA535))</f>
        <v/>
      </c>
      <c r="H535">
        <f>IF($AA535="","",INDEX('Per Line'!$F$2:$F$7001,$AA535)&amp;"")</f>
        <v/>
      </c>
      <c r="I535">
        <f>IF($AA535="","",INDEX('Per Line'!$I$2:$I$7001,$AA535)&amp;"")</f>
        <v/>
      </c>
      <c r="J535">
        <f>IF($AA535="","",INDEX('Per Line'!$H$2:$H$7001,$AA535)&amp;"")</f>
        <v/>
      </c>
      <c r="K535">
        <f>IF($AA535="","",INDEX('Per Line'!$J$2:$J$7001,$AA535)&amp;"")</f>
        <v/>
      </c>
      <c r="L535">
        <f>IF($AA535="","",INDEX('Per Line'!$K$2:$K$7001,$AA535)&amp;"")</f>
        <v/>
      </c>
      <c r="M535">
        <f>IF($AA535="","",INDEX('Per Line'!$L$2:$L$7001,$AA535))</f>
        <v/>
      </c>
      <c r="N535" s="8">
        <f>IF($AA535="","",M535*Y535/100)</f>
        <v/>
      </c>
      <c r="O535">
        <f>IF($AA535="","",INDEX('Per Line'!$U$2:$U$7001,$AA535)&amp;"")</f>
        <v/>
      </c>
      <c r="P535" s="8">
        <f>IF($AA535="","",SUMIFS('Per Line'!$T$2:$T$7001,'Per Line'!$C$2:$C$7001,$A535,'Per Line'!$AL$2:$AL$7001,1))</f>
        <v/>
      </c>
      <c r="Q535">
        <f>IF($AA535="","",Settings!$C$7)</f>
        <v/>
      </c>
      <c r="R535" s="8">
        <f>IF($AA535="","",SUMIFS('Per Line'!$T$2:$T$7001,'Per Line'!$C$2:$C$7001,$A535,'Per Line'!$AK$2:$AK$7001,0,'Per Line'!$AL$2:$AL$7001,0))</f>
        <v/>
      </c>
      <c r="S535" s="8">
        <f>IF($AA535="","",R535*Q535)</f>
        <v/>
      </c>
      <c r="T535">
        <f>IF($AA535="","",Settings!$C$6)</f>
        <v/>
      </c>
      <c r="U535" s="8">
        <f>IF($AA535="","",SUMIFS('Per Line'!$T$2:$T$7001,'Per Line'!$C$2:$C$7001,$A535,'Per Line'!$AK$2:$AK$7001,1,'Per Line'!$AL$2:$AL$7001,0))</f>
        <v/>
      </c>
      <c r="V535" s="8">
        <f>IF($AA535="","",U535*T535)</f>
        <v/>
      </c>
      <c r="W535" s="8">
        <f>IF($AA535="","",V535+S535)</f>
        <v/>
      </c>
      <c r="X535" s="8">
        <f>IF($AA535="","",Y535-W535)</f>
        <v/>
      </c>
      <c r="Y535" s="8">
        <f>IF($AA535="","",R535+U535+P535)</f>
        <v/>
      </c>
      <c r="Z535" s="8">
        <f>IF($AA535="","",Y535-W535-N535)</f>
        <v/>
      </c>
      <c r="AA535" s="16">
        <f>IF(ROWS($AA$2:$AA535)&lt;=MAX('Per Line'!$AJ$2:$AJ$7001),MATCH(ROWS($AA$2:$AA535),'Per Line'!$AJ$2:$AJ$7001,0),"")</f>
        <v/>
      </c>
      <c r="AB535">
        <f>IF($AA535="","",C535&amp;"|"&amp;COUNTIF($C$2:$C535,C535))</f>
        <v/>
      </c>
    </row>
    <row r="536">
      <c r="A536">
        <f>IF($AA536="","",INDEX('Per Line'!$C$2:$C$7001,$AA536)&amp;"")</f>
        <v/>
      </c>
      <c r="B536" s="15" t="n"/>
      <c r="C536">
        <f>IF($AA536="","",IF(COUNTIF($I$2:$I$1301,I536)&lt;=Settings!$C$8,I536,I536&amp;" P"&amp;ROUNDUP(COUNTIF($I$2:$I536,I536)/Settings!$C$8,0)))</f>
        <v/>
      </c>
      <c r="D536">
        <f>IF($AA536="","",INDEX('Per Line'!$A$2:$A$7001,$AA536)&amp;"")</f>
        <v/>
      </c>
      <c r="E536">
        <f>IF($AA536="","",INDEX('Per Line'!$B$2:$B$7001,$AA536)&amp;"")</f>
        <v/>
      </c>
      <c r="F536">
        <f>IF($AA536="","",INDEX('Per Line'!$D$2:$D$7001,$AA536)&amp;"")</f>
        <v/>
      </c>
      <c r="G536" s="14">
        <f>IF($AA536="","",INDEX('Per Line'!$E$2:$E$7001,$AA536))</f>
        <v/>
      </c>
      <c r="H536">
        <f>IF($AA536="","",INDEX('Per Line'!$F$2:$F$7001,$AA536)&amp;"")</f>
        <v/>
      </c>
      <c r="I536">
        <f>IF($AA536="","",INDEX('Per Line'!$I$2:$I$7001,$AA536)&amp;"")</f>
        <v/>
      </c>
      <c r="J536">
        <f>IF($AA536="","",INDEX('Per Line'!$H$2:$H$7001,$AA536)&amp;"")</f>
        <v/>
      </c>
      <c r="K536">
        <f>IF($AA536="","",INDEX('Per Line'!$J$2:$J$7001,$AA536)&amp;"")</f>
        <v/>
      </c>
      <c r="L536">
        <f>IF($AA536="","",INDEX('Per Line'!$K$2:$K$7001,$AA536)&amp;"")</f>
        <v/>
      </c>
      <c r="M536">
        <f>IF($AA536="","",INDEX('Per Line'!$L$2:$L$7001,$AA536))</f>
        <v/>
      </c>
      <c r="N536" s="8">
        <f>IF($AA536="","",M536*Y536/100)</f>
        <v/>
      </c>
      <c r="O536">
        <f>IF($AA536="","",INDEX('Per Line'!$U$2:$U$7001,$AA536)&amp;"")</f>
        <v/>
      </c>
      <c r="P536" s="8">
        <f>IF($AA536="","",SUMIFS('Per Line'!$T$2:$T$7001,'Per Line'!$C$2:$C$7001,$A536,'Per Line'!$AL$2:$AL$7001,1))</f>
        <v/>
      </c>
      <c r="Q536">
        <f>IF($AA536="","",Settings!$C$7)</f>
        <v/>
      </c>
      <c r="R536" s="8">
        <f>IF($AA536="","",SUMIFS('Per Line'!$T$2:$T$7001,'Per Line'!$C$2:$C$7001,$A536,'Per Line'!$AK$2:$AK$7001,0,'Per Line'!$AL$2:$AL$7001,0))</f>
        <v/>
      </c>
      <c r="S536" s="8">
        <f>IF($AA536="","",R536*Q536)</f>
        <v/>
      </c>
      <c r="T536">
        <f>IF($AA536="","",Settings!$C$6)</f>
        <v/>
      </c>
      <c r="U536" s="8">
        <f>IF($AA536="","",SUMIFS('Per Line'!$T$2:$T$7001,'Per Line'!$C$2:$C$7001,$A536,'Per Line'!$AK$2:$AK$7001,1,'Per Line'!$AL$2:$AL$7001,0))</f>
        <v/>
      </c>
      <c r="V536" s="8">
        <f>IF($AA536="","",U536*T536)</f>
        <v/>
      </c>
      <c r="W536" s="8">
        <f>IF($AA536="","",V536+S536)</f>
        <v/>
      </c>
      <c r="X536" s="8">
        <f>IF($AA536="","",Y536-W536)</f>
        <v/>
      </c>
      <c r="Y536" s="8">
        <f>IF($AA536="","",R536+U536+P536)</f>
        <v/>
      </c>
      <c r="Z536" s="8">
        <f>IF($AA536="","",Y536-W536-N536)</f>
        <v/>
      </c>
      <c r="AA536" s="16">
        <f>IF(ROWS($AA$2:$AA536)&lt;=MAX('Per Line'!$AJ$2:$AJ$7001),MATCH(ROWS($AA$2:$AA536),'Per Line'!$AJ$2:$AJ$7001,0),"")</f>
        <v/>
      </c>
      <c r="AB536">
        <f>IF($AA536="","",C536&amp;"|"&amp;COUNTIF($C$2:$C536,C536))</f>
        <v/>
      </c>
    </row>
    <row r="537">
      <c r="A537">
        <f>IF($AA537="","",INDEX('Per Line'!$C$2:$C$7001,$AA537)&amp;"")</f>
        <v/>
      </c>
      <c r="B537" s="15" t="n"/>
      <c r="C537">
        <f>IF($AA537="","",IF(COUNTIF($I$2:$I$1301,I537)&lt;=Settings!$C$8,I537,I537&amp;" P"&amp;ROUNDUP(COUNTIF($I$2:$I537,I537)/Settings!$C$8,0)))</f>
        <v/>
      </c>
      <c r="D537">
        <f>IF($AA537="","",INDEX('Per Line'!$A$2:$A$7001,$AA537)&amp;"")</f>
        <v/>
      </c>
      <c r="E537">
        <f>IF($AA537="","",INDEX('Per Line'!$B$2:$B$7001,$AA537)&amp;"")</f>
        <v/>
      </c>
      <c r="F537">
        <f>IF($AA537="","",INDEX('Per Line'!$D$2:$D$7001,$AA537)&amp;"")</f>
        <v/>
      </c>
      <c r="G537" s="14">
        <f>IF($AA537="","",INDEX('Per Line'!$E$2:$E$7001,$AA537))</f>
        <v/>
      </c>
      <c r="H537">
        <f>IF($AA537="","",INDEX('Per Line'!$F$2:$F$7001,$AA537)&amp;"")</f>
        <v/>
      </c>
      <c r="I537">
        <f>IF($AA537="","",INDEX('Per Line'!$I$2:$I$7001,$AA537)&amp;"")</f>
        <v/>
      </c>
      <c r="J537">
        <f>IF($AA537="","",INDEX('Per Line'!$H$2:$H$7001,$AA537)&amp;"")</f>
        <v/>
      </c>
      <c r="K537">
        <f>IF($AA537="","",INDEX('Per Line'!$J$2:$J$7001,$AA537)&amp;"")</f>
        <v/>
      </c>
      <c r="L537">
        <f>IF($AA537="","",INDEX('Per Line'!$K$2:$K$7001,$AA537)&amp;"")</f>
        <v/>
      </c>
      <c r="M537">
        <f>IF($AA537="","",INDEX('Per Line'!$L$2:$L$7001,$AA537))</f>
        <v/>
      </c>
      <c r="N537" s="8">
        <f>IF($AA537="","",M537*Y537/100)</f>
        <v/>
      </c>
      <c r="O537">
        <f>IF($AA537="","",INDEX('Per Line'!$U$2:$U$7001,$AA537)&amp;"")</f>
        <v/>
      </c>
      <c r="P537" s="8">
        <f>IF($AA537="","",SUMIFS('Per Line'!$T$2:$T$7001,'Per Line'!$C$2:$C$7001,$A537,'Per Line'!$AL$2:$AL$7001,1))</f>
        <v/>
      </c>
      <c r="Q537">
        <f>IF($AA537="","",Settings!$C$7)</f>
        <v/>
      </c>
      <c r="R537" s="8">
        <f>IF($AA537="","",SUMIFS('Per Line'!$T$2:$T$7001,'Per Line'!$C$2:$C$7001,$A537,'Per Line'!$AK$2:$AK$7001,0,'Per Line'!$AL$2:$AL$7001,0))</f>
        <v/>
      </c>
      <c r="S537" s="8">
        <f>IF($AA537="","",R537*Q537)</f>
        <v/>
      </c>
      <c r="T537">
        <f>IF($AA537="","",Settings!$C$6)</f>
        <v/>
      </c>
      <c r="U537" s="8">
        <f>IF($AA537="","",SUMIFS('Per Line'!$T$2:$T$7001,'Per Line'!$C$2:$C$7001,$A537,'Per Line'!$AK$2:$AK$7001,1,'Per Line'!$AL$2:$AL$7001,0))</f>
        <v/>
      </c>
      <c r="V537" s="8">
        <f>IF($AA537="","",U537*T537)</f>
        <v/>
      </c>
      <c r="W537" s="8">
        <f>IF($AA537="","",V537+S537)</f>
        <v/>
      </c>
      <c r="X537" s="8">
        <f>IF($AA537="","",Y537-W537)</f>
        <v/>
      </c>
      <c r="Y537" s="8">
        <f>IF($AA537="","",R537+U537+P537)</f>
        <v/>
      </c>
      <c r="Z537" s="8">
        <f>IF($AA537="","",Y537-W537-N537)</f>
        <v/>
      </c>
      <c r="AA537" s="16">
        <f>IF(ROWS($AA$2:$AA537)&lt;=MAX('Per Line'!$AJ$2:$AJ$7001),MATCH(ROWS($AA$2:$AA537),'Per Line'!$AJ$2:$AJ$7001,0),"")</f>
        <v/>
      </c>
      <c r="AB537">
        <f>IF($AA537="","",C537&amp;"|"&amp;COUNTIF($C$2:$C537,C537))</f>
        <v/>
      </c>
    </row>
    <row r="538">
      <c r="A538">
        <f>IF($AA538="","",INDEX('Per Line'!$C$2:$C$7001,$AA538)&amp;"")</f>
        <v/>
      </c>
      <c r="B538" s="15" t="n"/>
      <c r="C538">
        <f>IF($AA538="","",IF(COUNTIF($I$2:$I$1301,I538)&lt;=Settings!$C$8,I538,I538&amp;" P"&amp;ROUNDUP(COUNTIF($I$2:$I538,I538)/Settings!$C$8,0)))</f>
        <v/>
      </c>
      <c r="D538">
        <f>IF($AA538="","",INDEX('Per Line'!$A$2:$A$7001,$AA538)&amp;"")</f>
        <v/>
      </c>
      <c r="E538">
        <f>IF($AA538="","",INDEX('Per Line'!$B$2:$B$7001,$AA538)&amp;"")</f>
        <v/>
      </c>
      <c r="F538">
        <f>IF($AA538="","",INDEX('Per Line'!$D$2:$D$7001,$AA538)&amp;"")</f>
        <v/>
      </c>
      <c r="G538" s="14">
        <f>IF($AA538="","",INDEX('Per Line'!$E$2:$E$7001,$AA538))</f>
        <v/>
      </c>
      <c r="H538">
        <f>IF($AA538="","",INDEX('Per Line'!$F$2:$F$7001,$AA538)&amp;"")</f>
        <v/>
      </c>
      <c r="I538">
        <f>IF($AA538="","",INDEX('Per Line'!$I$2:$I$7001,$AA538)&amp;"")</f>
        <v/>
      </c>
      <c r="J538">
        <f>IF($AA538="","",INDEX('Per Line'!$H$2:$H$7001,$AA538)&amp;"")</f>
        <v/>
      </c>
      <c r="K538">
        <f>IF($AA538="","",INDEX('Per Line'!$J$2:$J$7001,$AA538)&amp;"")</f>
        <v/>
      </c>
      <c r="L538">
        <f>IF($AA538="","",INDEX('Per Line'!$K$2:$K$7001,$AA538)&amp;"")</f>
        <v/>
      </c>
      <c r="M538">
        <f>IF($AA538="","",INDEX('Per Line'!$L$2:$L$7001,$AA538))</f>
        <v/>
      </c>
      <c r="N538" s="8">
        <f>IF($AA538="","",M538*Y538/100)</f>
        <v/>
      </c>
      <c r="O538">
        <f>IF($AA538="","",INDEX('Per Line'!$U$2:$U$7001,$AA538)&amp;"")</f>
        <v/>
      </c>
      <c r="P538" s="8">
        <f>IF($AA538="","",SUMIFS('Per Line'!$T$2:$T$7001,'Per Line'!$C$2:$C$7001,$A538,'Per Line'!$AL$2:$AL$7001,1))</f>
        <v/>
      </c>
      <c r="Q538">
        <f>IF($AA538="","",Settings!$C$7)</f>
        <v/>
      </c>
      <c r="R538" s="8">
        <f>IF($AA538="","",SUMIFS('Per Line'!$T$2:$T$7001,'Per Line'!$C$2:$C$7001,$A538,'Per Line'!$AK$2:$AK$7001,0,'Per Line'!$AL$2:$AL$7001,0))</f>
        <v/>
      </c>
      <c r="S538" s="8">
        <f>IF($AA538="","",R538*Q538)</f>
        <v/>
      </c>
      <c r="T538">
        <f>IF($AA538="","",Settings!$C$6)</f>
        <v/>
      </c>
      <c r="U538" s="8">
        <f>IF($AA538="","",SUMIFS('Per Line'!$T$2:$T$7001,'Per Line'!$C$2:$C$7001,$A538,'Per Line'!$AK$2:$AK$7001,1,'Per Line'!$AL$2:$AL$7001,0))</f>
        <v/>
      </c>
      <c r="V538" s="8">
        <f>IF($AA538="","",U538*T538)</f>
        <v/>
      </c>
      <c r="W538" s="8">
        <f>IF($AA538="","",V538+S538)</f>
        <v/>
      </c>
      <c r="X538" s="8">
        <f>IF($AA538="","",Y538-W538)</f>
        <v/>
      </c>
      <c r="Y538" s="8">
        <f>IF($AA538="","",R538+U538+P538)</f>
        <v/>
      </c>
      <c r="Z538" s="8">
        <f>IF($AA538="","",Y538-W538-N538)</f>
        <v/>
      </c>
      <c r="AA538" s="16">
        <f>IF(ROWS($AA$2:$AA538)&lt;=MAX('Per Line'!$AJ$2:$AJ$7001),MATCH(ROWS($AA$2:$AA538),'Per Line'!$AJ$2:$AJ$7001,0),"")</f>
        <v/>
      </c>
      <c r="AB538">
        <f>IF($AA538="","",C538&amp;"|"&amp;COUNTIF($C$2:$C538,C538))</f>
        <v/>
      </c>
    </row>
    <row r="539">
      <c r="A539">
        <f>IF($AA539="","",INDEX('Per Line'!$C$2:$C$7001,$AA539)&amp;"")</f>
        <v/>
      </c>
      <c r="B539" s="15" t="n"/>
      <c r="C539">
        <f>IF($AA539="","",IF(COUNTIF($I$2:$I$1301,I539)&lt;=Settings!$C$8,I539,I539&amp;" P"&amp;ROUNDUP(COUNTIF($I$2:$I539,I539)/Settings!$C$8,0)))</f>
        <v/>
      </c>
      <c r="D539">
        <f>IF($AA539="","",INDEX('Per Line'!$A$2:$A$7001,$AA539)&amp;"")</f>
        <v/>
      </c>
      <c r="E539">
        <f>IF($AA539="","",INDEX('Per Line'!$B$2:$B$7001,$AA539)&amp;"")</f>
        <v/>
      </c>
      <c r="F539">
        <f>IF($AA539="","",INDEX('Per Line'!$D$2:$D$7001,$AA539)&amp;"")</f>
        <v/>
      </c>
      <c r="G539" s="14">
        <f>IF($AA539="","",INDEX('Per Line'!$E$2:$E$7001,$AA539))</f>
        <v/>
      </c>
      <c r="H539">
        <f>IF($AA539="","",INDEX('Per Line'!$F$2:$F$7001,$AA539)&amp;"")</f>
        <v/>
      </c>
      <c r="I539">
        <f>IF($AA539="","",INDEX('Per Line'!$I$2:$I$7001,$AA539)&amp;"")</f>
        <v/>
      </c>
      <c r="J539">
        <f>IF($AA539="","",INDEX('Per Line'!$H$2:$H$7001,$AA539)&amp;"")</f>
        <v/>
      </c>
      <c r="K539">
        <f>IF($AA539="","",INDEX('Per Line'!$J$2:$J$7001,$AA539)&amp;"")</f>
        <v/>
      </c>
      <c r="L539">
        <f>IF($AA539="","",INDEX('Per Line'!$K$2:$K$7001,$AA539)&amp;"")</f>
        <v/>
      </c>
      <c r="M539">
        <f>IF($AA539="","",INDEX('Per Line'!$L$2:$L$7001,$AA539))</f>
        <v/>
      </c>
      <c r="N539" s="8">
        <f>IF($AA539="","",M539*Y539/100)</f>
        <v/>
      </c>
      <c r="O539">
        <f>IF($AA539="","",INDEX('Per Line'!$U$2:$U$7001,$AA539)&amp;"")</f>
        <v/>
      </c>
      <c r="P539" s="8">
        <f>IF($AA539="","",SUMIFS('Per Line'!$T$2:$T$7001,'Per Line'!$C$2:$C$7001,$A539,'Per Line'!$AL$2:$AL$7001,1))</f>
        <v/>
      </c>
      <c r="Q539">
        <f>IF($AA539="","",Settings!$C$7)</f>
        <v/>
      </c>
      <c r="R539" s="8">
        <f>IF($AA539="","",SUMIFS('Per Line'!$T$2:$T$7001,'Per Line'!$C$2:$C$7001,$A539,'Per Line'!$AK$2:$AK$7001,0,'Per Line'!$AL$2:$AL$7001,0))</f>
        <v/>
      </c>
      <c r="S539" s="8">
        <f>IF($AA539="","",R539*Q539)</f>
        <v/>
      </c>
      <c r="T539">
        <f>IF($AA539="","",Settings!$C$6)</f>
        <v/>
      </c>
      <c r="U539" s="8">
        <f>IF($AA539="","",SUMIFS('Per Line'!$T$2:$T$7001,'Per Line'!$C$2:$C$7001,$A539,'Per Line'!$AK$2:$AK$7001,1,'Per Line'!$AL$2:$AL$7001,0))</f>
        <v/>
      </c>
      <c r="V539" s="8">
        <f>IF($AA539="","",U539*T539)</f>
        <v/>
      </c>
      <c r="W539" s="8">
        <f>IF($AA539="","",V539+S539)</f>
        <v/>
      </c>
      <c r="X539" s="8">
        <f>IF($AA539="","",Y539-W539)</f>
        <v/>
      </c>
      <c r="Y539" s="8">
        <f>IF($AA539="","",R539+U539+P539)</f>
        <v/>
      </c>
      <c r="Z539" s="8">
        <f>IF($AA539="","",Y539-W539-N539)</f>
        <v/>
      </c>
      <c r="AA539" s="16">
        <f>IF(ROWS($AA$2:$AA539)&lt;=MAX('Per Line'!$AJ$2:$AJ$7001),MATCH(ROWS($AA$2:$AA539),'Per Line'!$AJ$2:$AJ$7001,0),"")</f>
        <v/>
      </c>
      <c r="AB539">
        <f>IF($AA539="","",C539&amp;"|"&amp;COUNTIF($C$2:$C539,C539))</f>
        <v/>
      </c>
    </row>
    <row r="540">
      <c r="A540">
        <f>IF($AA540="","",INDEX('Per Line'!$C$2:$C$7001,$AA540)&amp;"")</f>
        <v/>
      </c>
      <c r="B540" s="15" t="n"/>
      <c r="C540">
        <f>IF($AA540="","",IF(COUNTIF($I$2:$I$1301,I540)&lt;=Settings!$C$8,I540,I540&amp;" P"&amp;ROUNDUP(COUNTIF($I$2:$I540,I540)/Settings!$C$8,0)))</f>
        <v/>
      </c>
      <c r="D540">
        <f>IF($AA540="","",INDEX('Per Line'!$A$2:$A$7001,$AA540)&amp;"")</f>
        <v/>
      </c>
      <c r="E540">
        <f>IF($AA540="","",INDEX('Per Line'!$B$2:$B$7001,$AA540)&amp;"")</f>
        <v/>
      </c>
      <c r="F540">
        <f>IF($AA540="","",INDEX('Per Line'!$D$2:$D$7001,$AA540)&amp;"")</f>
        <v/>
      </c>
      <c r="G540" s="14">
        <f>IF($AA540="","",INDEX('Per Line'!$E$2:$E$7001,$AA540))</f>
        <v/>
      </c>
      <c r="H540">
        <f>IF($AA540="","",INDEX('Per Line'!$F$2:$F$7001,$AA540)&amp;"")</f>
        <v/>
      </c>
      <c r="I540">
        <f>IF($AA540="","",INDEX('Per Line'!$I$2:$I$7001,$AA540)&amp;"")</f>
        <v/>
      </c>
      <c r="J540">
        <f>IF($AA540="","",INDEX('Per Line'!$H$2:$H$7001,$AA540)&amp;"")</f>
        <v/>
      </c>
      <c r="K540">
        <f>IF($AA540="","",INDEX('Per Line'!$J$2:$J$7001,$AA540)&amp;"")</f>
        <v/>
      </c>
      <c r="L540">
        <f>IF($AA540="","",INDEX('Per Line'!$K$2:$K$7001,$AA540)&amp;"")</f>
        <v/>
      </c>
      <c r="M540">
        <f>IF($AA540="","",INDEX('Per Line'!$L$2:$L$7001,$AA540))</f>
        <v/>
      </c>
      <c r="N540" s="8">
        <f>IF($AA540="","",M540*Y540/100)</f>
        <v/>
      </c>
      <c r="O540">
        <f>IF($AA540="","",INDEX('Per Line'!$U$2:$U$7001,$AA540)&amp;"")</f>
        <v/>
      </c>
      <c r="P540" s="8">
        <f>IF($AA540="","",SUMIFS('Per Line'!$T$2:$T$7001,'Per Line'!$C$2:$C$7001,$A540,'Per Line'!$AL$2:$AL$7001,1))</f>
        <v/>
      </c>
      <c r="Q540">
        <f>IF($AA540="","",Settings!$C$7)</f>
        <v/>
      </c>
      <c r="R540" s="8">
        <f>IF($AA540="","",SUMIFS('Per Line'!$T$2:$T$7001,'Per Line'!$C$2:$C$7001,$A540,'Per Line'!$AK$2:$AK$7001,0,'Per Line'!$AL$2:$AL$7001,0))</f>
        <v/>
      </c>
      <c r="S540" s="8">
        <f>IF($AA540="","",R540*Q540)</f>
        <v/>
      </c>
      <c r="T540">
        <f>IF($AA540="","",Settings!$C$6)</f>
        <v/>
      </c>
      <c r="U540" s="8">
        <f>IF($AA540="","",SUMIFS('Per Line'!$T$2:$T$7001,'Per Line'!$C$2:$C$7001,$A540,'Per Line'!$AK$2:$AK$7001,1,'Per Line'!$AL$2:$AL$7001,0))</f>
        <v/>
      </c>
      <c r="V540" s="8">
        <f>IF($AA540="","",U540*T540)</f>
        <v/>
      </c>
      <c r="W540" s="8">
        <f>IF($AA540="","",V540+S540)</f>
        <v/>
      </c>
      <c r="X540" s="8">
        <f>IF($AA540="","",Y540-W540)</f>
        <v/>
      </c>
      <c r="Y540" s="8">
        <f>IF($AA540="","",R540+U540+P540)</f>
        <v/>
      </c>
      <c r="Z540" s="8">
        <f>IF($AA540="","",Y540-W540-N540)</f>
        <v/>
      </c>
      <c r="AA540" s="16">
        <f>IF(ROWS($AA$2:$AA540)&lt;=MAX('Per Line'!$AJ$2:$AJ$7001),MATCH(ROWS($AA$2:$AA540),'Per Line'!$AJ$2:$AJ$7001,0),"")</f>
        <v/>
      </c>
      <c r="AB540">
        <f>IF($AA540="","",C540&amp;"|"&amp;COUNTIF($C$2:$C540,C540))</f>
        <v/>
      </c>
    </row>
    <row r="541">
      <c r="A541">
        <f>IF($AA541="","",INDEX('Per Line'!$C$2:$C$7001,$AA541)&amp;"")</f>
        <v/>
      </c>
      <c r="B541" s="15" t="n"/>
      <c r="C541">
        <f>IF($AA541="","",IF(COUNTIF($I$2:$I$1301,I541)&lt;=Settings!$C$8,I541,I541&amp;" P"&amp;ROUNDUP(COUNTIF($I$2:$I541,I541)/Settings!$C$8,0)))</f>
        <v/>
      </c>
      <c r="D541">
        <f>IF($AA541="","",INDEX('Per Line'!$A$2:$A$7001,$AA541)&amp;"")</f>
        <v/>
      </c>
      <c r="E541">
        <f>IF($AA541="","",INDEX('Per Line'!$B$2:$B$7001,$AA541)&amp;"")</f>
        <v/>
      </c>
      <c r="F541">
        <f>IF($AA541="","",INDEX('Per Line'!$D$2:$D$7001,$AA541)&amp;"")</f>
        <v/>
      </c>
      <c r="G541" s="14">
        <f>IF($AA541="","",INDEX('Per Line'!$E$2:$E$7001,$AA541))</f>
        <v/>
      </c>
      <c r="H541">
        <f>IF($AA541="","",INDEX('Per Line'!$F$2:$F$7001,$AA541)&amp;"")</f>
        <v/>
      </c>
      <c r="I541">
        <f>IF($AA541="","",INDEX('Per Line'!$I$2:$I$7001,$AA541)&amp;"")</f>
        <v/>
      </c>
      <c r="J541">
        <f>IF($AA541="","",INDEX('Per Line'!$H$2:$H$7001,$AA541)&amp;"")</f>
        <v/>
      </c>
      <c r="K541">
        <f>IF($AA541="","",INDEX('Per Line'!$J$2:$J$7001,$AA541)&amp;"")</f>
        <v/>
      </c>
      <c r="L541">
        <f>IF($AA541="","",INDEX('Per Line'!$K$2:$K$7001,$AA541)&amp;"")</f>
        <v/>
      </c>
      <c r="M541">
        <f>IF($AA541="","",INDEX('Per Line'!$L$2:$L$7001,$AA541))</f>
        <v/>
      </c>
      <c r="N541" s="8">
        <f>IF($AA541="","",M541*Y541/100)</f>
        <v/>
      </c>
      <c r="O541">
        <f>IF($AA541="","",INDEX('Per Line'!$U$2:$U$7001,$AA541)&amp;"")</f>
        <v/>
      </c>
      <c r="P541" s="8">
        <f>IF($AA541="","",SUMIFS('Per Line'!$T$2:$T$7001,'Per Line'!$C$2:$C$7001,$A541,'Per Line'!$AL$2:$AL$7001,1))</f>
        <v/>
      </c>
      <c r="Q541">
        <f>IF($AA541="","",Settings!$C$7)</f>
        <v/>
      </c>
      <c r="R541" s="8">
        <f>IF($AA541="","",SUMIFS('Per Line'!$T$2:$T$7001,'Per Line'!$C$2:$C$7001,$A541,'Per Line'!$AK$2:$AK$7001,0,'Per Line'!$AL$2:$AL$7001,0))</f>
        <v/>
      </c>
      <c r="S541" s="8">
        <f>IF($AA541="","",R541*Q541)</f>
        <v/>
      </c>
      <c r="T541">
        <f>IF($AA541="","",Settings!$C$6)</f>
        <v/>
      </c>
      <c r="U541" s="8">
        <f>IF($AA541="","",SUMIFS('Per Line'!$T$2:$T$7001,'Per Line'!$C$2:$C$7001,$A541,'Per Line'!$AK$2:$AK$7001,1,'Per Line'!$AL$2:$AL$7001,0))</f>
        <v/>
      </c>
      <c r="V541" s="8">
        <f>IF($AA541="","",U541*T541)</f>
        <v/>
      </c>
      <c r="W541" s="8">
        <f>IF($AA541="","",V541+S541)</f>
        <v/>
      </c>
      <c r="X541" s="8">
        <f>IF($AA541="","",Y541-W541)</f>
        <v/>
      </c>
      <c r="Y541" s="8">
        <f>IF($AA541="","",R541+U541+P541)</f>
        <v/>
      </c>
      <c r="Z541" s="8">
        <f>IF($AA541="","",Y541-W541-N541)</f>
        <v/>
      </c>
      <c r="AA541" s="16">
        <f>IF(ROWS($AA$2:$AA541)&lt;=MAX('Per Line'!$AJ$2:$AJ$7001),MATCH(ROWS($AA$2:$AA541),'Per Line'!$AJ$2:$AJ$7001,0),"")</f>
        <v/>
      </c>
      <c r="AB541">
        <f>IF($AA541="","",C541&amp;"|"&amp;COUNTIF($C$2:$C541,C541))</f>
        <v/>
      </c>
    </row>
    <row r="542">
      <c r="A542">
        <f>IF($AA542="","",INDEX('Per Line'!$C$2:$C$7001,$AA542)&amp;"")</f>
        <v/>
      </c>
      <c r="B542" s="15" t="n"/>
      <c r="C542">
        <f>IF($AA542="","",IF(COUNTIF($I$2:$I$1301,I542)&lt;=Settings!$C$8,I542,I542&amp;" P"&amp;ROUNDUP(COUNTIF($I$2:$I542,I542)/Settings!$C$8,0)))</f>
        <v/>
      </c>
      <c r="D542">
        <f>IF($AA542="","",INDEX('Per Line'!$A$2:$A$7001,$AA542)&amp;"")</f>
        <v/>
      </c>
      <c r="E542">
        <f>IF($AA542="","",INDEX('Per Line'!$B$2:$B$7001,$AA542)&amp;"")</f>
        <v/>
      </c>
      <c r="F542">
        <f>IF($AA542="","",INDEX('Per Line'!$D$2:$D$7001,$AA542)&amp;"")</f>
        <v/>
      </c>
      <c r="G542" s="14">
        <f>IF($AA542="","",INDEX('Per Line'!$E$2:$E$7001,$AA542))</f>
        <v/>
      </c>
      <c r="H542">
        <f>IF($AA542="","",INDEX('Per Line'!$F$2:$F$7001,$AA542)&amp;"")</f>
        <v/>
      </c>
      <c r="I542">
        <f>IF($AA542="","",INDEX('Per Line'!$I$2:$I$7001,$AA542)&amp;"")</f>
        <v/>
      </c>
      <c r="J542">
        <f>IF($AA542="","",INDEX('Per Line'!$H$2:$H$7001,$AA542)&amp;"")</f>
        <v/>
      </c>
      <c r="K542">
        <f>IF($AA542="","",INDEX('Per Line'!$J$2:$J$7001,$AA542)&amp;"")</f>
        <v/>
      </c>
      <c r="L542">
        <f>IF($AA542="","",INDEX('Per Line'!$K$2:$K$7001,$AA542)&amp;"")</f>
        <v/>
      </c>
      <c r="M542">
        <f>IF($AA542="","",INDEX('Per Line'!$L$2:$L$7001,$AA542))</f>
        <v/>
      </c>
      <c r="N542" s="8">
        <f>IF($AA542="","",M542*Y542/100)</f>
        <v/>
      </c>
      <c r="O542">
        <f>IF($AA542="","",INDEX('Per Line'!$U$2:$U$7001,$AA542)&amp;"")</f>
        <v/>
      </c>
      <c r="P542" s="8">
        <f>IF($AA542="","",SUMIFS('Per Line'!$T$2:$T$7001,'Per Line'!$C$2:$C$7001,$A542,'Per Line'!$AL$2:$AL$7001,1))</f>
        <v/>
      </c>
      <c r="Q542">
        <f>IF($AA542="","",Settings!$C$7)</f>
        <v/>
      </c>
      <c r="R542" s="8">
        <f>IF($AA542="","",SUMIFS('Per Line'!$T$2:$T$7001,'Per Line'!$C$2:$C$7001,$A542,'Per Line'!$AK$2:$AK$7001,0,'Per Line'!$AL$2:$AL$7001,0))</f>
        <v/>
      </c>
      <c r="S542" s="8">
        <f>IF($AA542="","",R542*Q542)</f>
        <v/>
      </c>
      <c r="T542">
        <f>IF($AA542="","",Settings!$C$6)</f>
        <v/>
      </c>
      <c r="U542" s="8">
        <f>IF($AA542="","",SUMIFS('Per Line'!$T$2:$T$7001,'Per Line'!$C$2:$C$7001,$A542,'Per Line'!$AK$2:$AK$7001,1,'Per Line'!$AL$2:$AL$7001,0))</f>
        <v/>
      </c>
      <c r="V542" s="8">
        <f>IF($AA542="","",U542*T542)</f>
        <v/>
      </c>
      <c r="W542" s="8">
        <f>IF($AA542="","",V542+S542)</f>
        <v/>
      </c>
      <c r="X542" s="8">
        <f>IF($AA542="","",Y542-W542)</f>
        <v/>
      </c>
      <c r="Y542" s="8">
        <f>IF($AA542="","",R542+U542+P542)</f>
        <v/>
      </c>
      <c r="Z542" s="8">
        <f>IF($AA542="","",Y542-W542-N542)</f>
        <v/>
      </c>
      <c r="AA542" s="16">
        <f>IF(ROWS($AA$2:$AA542)&lt;=MAX('Per Line'!$AJ$2:$AJ$7001),MATCH(ROWS($AA$2:$AA542),'Per Line'!$AJ$2:$AJ$7001,0),"")</f>
        <v/>
      </c>
      <c r="AB542">
        <f>IF($AA542="","",C542&amp;"|"&amp;COUNTIF($C$2:$C542,C542))</f>
        <v/>
      </c>
    </row>
    <row r="543">
      <c r="A543">
        <f>IF($AA543="","",INDEX('Per Line'!$C$2:$C$7001,$AA543)&amp;"")</f>
        <v/>
      </c>
      <c r="B543" s="15" t="n"/>
      <c r="C543">
        <f>IF($AA543="","",IF(COUNTIF($I$2:$I$1301,I543)&lt;=Settings!$C$8,I543,I543&amp;" P"&amp;ROUNDUP(COUNTIF($I$2:$I543,I543)/Settings!$C$8,0)))</f>
        <v/>
      </c>
      <c r="D543">
        <f>IF($AA543="","",INDEX('Per Line'!$A$2:$A$7001,$AA543)&amp;"")</f>
        <v/>
      </c>
      <c r="E543">
        <f>IF($AA543="","",INDEX('Per Line'!$B$2:$B$7001,$AA543)&amp;"")</f>
        <v/>
      </c>
      <c r="F543">
        <f>IF($AA543="","",INDEX('Per Line'!$D$2:$D$7001,$AA543)&amp;"")</f>
        <v/>
      </c>
      <c r="G543" s="14">
        <f>IF($AA543="","",INDEX('Per Line'!$E$2:$E$7001,$AA543))</f>
        <v/>
      </c>
      <c r="H543">
        <f>IF($AA543="","",INDEX('Per Line'!$F$2:$F$7001,$AA543)&amp;"")</f>
        <v/>
      </c>
      <c r="I543">
        <f>IF($AA543="","",INDEX('Per Line'!$I$2:$I$7001,$AA543)&amp;"")</f>
        <v/>
      </c>
      <c r="J543">
        <f>IF($AA543="","",INDEX('Per Line'!$H$2:$H$7001,$AA543)&amp;"")</f>
        <v/>
      </c>
      <c r="K543">
        <f>IF($AA543="","",INDEX('Per Line'!$J$2:$J$7001,$AA543)&amp;"")</f>
        <v/>
      </c>
      <c r="L543">
        <f>IF($AA543="","",INDEX('Per Line'!$K$2:$K$7001,$AA543)&amp;"")</f>
        <v/>
      </c>
      <c r="M543">
        <f>IF($AA543="","",INDEX('Per Line'!$L$2:$L$7001,$AA543))</f>
        <v/>
      </c>
      <c r="N543" s="8">
        <f>IF($AA543="","",M543*Y543/100)</f>
        <v/>
      </c>
      <c r="O543">
        <f>IF($AA543="","",INDEX('Per Line'!$U$2:$U$7001,$AA543)&amp;"")</f>
        <v/>
      </c>
      <c r="P543" s="8">
        <f>IF($AA543="","",SUMIFS('Per Line'!$T$2:$T$7001,'Per Line'!$C$2:$C$7001,$A543,'Per Line'!$AL$2:$AL$7001,1))</f>
        <v/>
      </c>
      <c r="Q543">
        <f>IF($AA543="","",Settings!$C$7)</f>
        <v/>
      </c>
      <c r="R543" s="8">
        <f>IF($AA543="","",SUMIFS('Per Line'!$T$2:$T$7001,'Per Line'!$C$2:$C$7001,$A543,'Per Line'!$AK$2:$AK$7001,0,'Per Line'!$AL$2:$AL$7001,0))</f>
        <v/>
      </c>
      <c r="S543" s="8">
        <f>IF($AA543="","",R543*Q543)</f>
        <v/>
      </c>
      <c r="T543">
        <f>IF($AA543="","",Settings!$C$6)</f>
        <v/>
      </c>
      <c r="U543" s="8">
        <f>IF($AA543="","",SUMIFS('Per Line'!$T$2:$T$7001,'Per Line'!$C$2:$C$7001,$A543,'Per Line'!$AK$2:$AK$7001,1,'Per Line'!$AL$2:$AL$7001,0))</f>
        <v/>
      </c>
      <c r="V543" s="8">
        <f>IF($AA543="","",U543*T543)</f>
        <v/>
      </c>
      <c r="W543" s="8">
        <f>IF($AA543="","",V543+S543)</f>
        <v/>
      </c>
      <c r="X543" s="8">
        <f>IF($AA543="","",Y543-W543)</f>
        <v/>
      </c>
      <c r="Y543" s="8">
        <f>IF($AA543="","",R543+U543+P543)</f>
        <v/>
      </c>
      <c r="Z543" s="8">
        <f>IF($AA543="","",Y543-W543-N543)</f>
        <v/>
      </c>
      <c r="AA543" s="16">
        <f>IF(ROWS($AA$2:$AA543)&lt;=MAX('Per Line'!$AJ$2:$AJ$7001),MATCH(ROWS($AA$2:$AA543),'Per Line'!$AJ$2:$AJ$7001,0),"")</f>
        <v/>
      </c>
      <c r="AB543">
        <f>IF($AA543="","",C543&amp;"|"&amp;COUNTIF($C$2:$C543,C543))</f>
        <v/>
      </c>
    </row>
    <row r="544">
      <c r="A544">
        <f>IF($AA544="","",INDEX('Per Line'!$C$2:$C$7001,$AA544)&amp;"")</f>
        <v/>
      </c>
      <c r="B544" s="15" t="n"/>
      <c r="C544">
        <f>IF($AA544="","",IF(COUNTIF($I$2:$I$1301,I544)&lt;=Settings!$C$8,I544,I544&amp;" P"&amp;ROUNDUP(COUNTIF($I$2:$I544,I544)/Settings!$C$8,0)))</f>
        <v/>
      </c>
      <c r="D544">
        <f>IF($AA544="","",INDEX('Per Line'!$A$2:$A$7001,$AA544)&amp;"")</f>
        <v/>
      </c>
      <c r="E544">
        <f>IF($AA544="","",INDEX('Per Line'!$B$2:$B$7001,$AA544)&amp;"")</f>
        <v/>
      </c>
      <c r="F544">
        <f>IF($AA544="","",INDEX('Per Line'!$D$2:$D$7001,$AA544)&amp;"")</f>
        <v/>
      </c>
      <c r="G544" s="14">
        <f>IF($AA544="","",INDEX('Per Line'!$E$2:$E$7001,$AA544))</f>
        <v/>
      </c>
      <c r="H544">
        <f>IF($AA544="","",INDEX('Per Line'!$F$2:$F$7001,$AA544)&amp;"")</f>
        <v/>
      </c>
      <c r="I544">
        <f>IF($AA544="","",INDEX('Per Line'!$I$2:$I$7001,$AA544)&amp;"")</f>
        <v/>
      </c>
      <c r="J544">
        <f>IF($AA544="","",INDEX('Per Line'!$H$2:$H$7001,$AA544)&amp;"")</f>
        <v/>
      </c>
      <c r="K544">
        <f>IF($AA544="","",INDEX('Per Line'!$J$2:$J$7001,$AA544)&amp;"")</f>
        <v/>
      </c>
      <c r="L544">
        <f>IF($AA544="","",INDEX('Per Line'!$K$2:$K$7001,$AA544)&amp;"")</f>
        <v/>
      </c>
      <c r="M544">
        <f>IF($AA544="","",INDEX('Per Line'!$L$2:$L$7001,$AA544))</f>
        <v/>
      </c>
      <c r="N544" s="8">
        <f>IF($AA544="","",M544*Y544/100)</f>
        <v/>
      </c>
      <c r="O544">
        <f>IF($AA544="","",INDEX('Per Line'!$U$2:$U$7001,$AA544)&amp;"")</f>
        <v/>
      </c>
      <c r="P544" s="8">
        <f>IF($AA544="","",SUMIFS('Per Line'!$T$2:$T$7001,'Per Line'!$C$2:$C$7001,$A544,'Per Line'!$AL$2:$AL$7001,1))</f>
        <v/>
      </c>
      <c r="Q544">
        <f>IF($AA544="","",Settings!$C$7)</f>
        <v/>
      </c>
      <c r="R544" s="8">
        <f>IF($AA544="","",SUMIFS('Per Line'!$T$2:$T$7001,'Per Line'!$C$2:$C$7001,$A544,'Per Line'!$AK$2:$AK$7001,0,'Per Line'!$AL$2:$AL$7001,0))</f>
        <v/>
      </c>
      <c r="S544" s="8">
        <f>IF($AA544="","",R544*Q544)</f>
        <v/>
      </c>
      <c r="T544">
        <f>IF($AA544="","",Settings!$C$6)</f>
        <v/>
      </c>
      <c r="U544" s="8">
        <f>IF($AA544="","",SUMIFS('Per Line'!$T$2:$T$7001,'Per Line'!$C$2:$C$7001,$A544,'Per Line'!$AK$2:$AK$7001,1,'Per Line'!$AL$2:$AL$7001,0))</f>
        <v/>
      </c>
      <c r="V544" s="8">
        <f>IF($AA544="","",U544*T544)</f>
        <v/>
      </c>
      <c r="W544" s="8">
        <f>IF($AA544="","",V544+S544)</f>
        <v/>
      </c>
      <c r="X544" s="8">
        <f>IF($AA544="","",Y544-W544)</f>
        <v/>
      </c>
      <c r="Y544" s="8">
        <f>IF($AA544="","",R544+U544+P544)</f>
        <v/>
      </c>
      <c r="Z544" s="8">
        <f>IF($AA544="","",Y544-W544-N544)</f>
        <v/>
      </c>
      <c r="AA544" s="16">
        <f>IF(ROWS($AA$2:$AA544)&lt;=MAX('Per Line'!$AJ$2:$AJ$7001),MATCH(ROWS($AA$2:$AA544),'Per Line'!$AJ$2:$AJ$7001,0),"")</f>
        <v/>
      </c>
      <c r="AB544">
        <f>IF($AA544="","",C544&amp;"|"&amp;COUNTIF($C$2:$C544,C544))</f>
        <v/>
      </c>
    </row>
    <row r="545">
      <c r="A545">
        <f>IF($AA545="","",INDEX('Per Line'!$C$2:$C$7001,$AA545)&amp;"")</f>
        <v/>
      </c>
      <c r="B545" s="15" t="n"/>
      <c r="C545">
        <f>IF($AA545="","",IF(COUNTIF($I$2:$I$1301,I545)&lt;=Settings!$C$8,I545,I545&amp;" P"&amp;ROUNDUP(COUNTIF($I$2:$I545,I545)/Settings!$C$8,0)))</f>
        <v/>
      </c>
      <c r="D545">
        <f>IF($AA545="","",INDEX('Per Line'!$A$2:$A$7001,$AA545)&amp;"")</f>
        <v/>
      </c>
      <c r="E545">
        <f>IF($AA545="","",INDEX('Per Line'!$B$2:$B$7001,$AA545)&amp;"")</f>
        <v/>
      </c>
      <c r="F545">
        <f>IF($AA545="","",INDEX('Per Line'!$D$2:$D$7001,$AA545)&amp;"")</f>
        <v/>
      </c>
      <c r="G545" s="14">
        <f>IF($AA545="","",INDEX('Per Line'!$E$2:$E$7001,$AA545))</f>
        <v/>
      </c>
      <c r="H545">
        <f>IF($AA545="","",INDEX('Per Line'!$F$2:$F$7001,$AA545)&amp;"")</f>
        <v/>
      </c>
      <c r="I545">
        <f>IF($AA545="","",INDEX('Per Line'!$I$2:$I$7001,$AA545)&amp;"")</f>
        <v/>
      </c>
      <c r="J545">
        <f>IF($AA545="","",INDEX('Per Line'!$H$2:$H$7001,$AA545)&amp;"")</f>
        <v/>
      </c>
      <c r="K545">
        <f>IF($AA545="","",INDEX('Per Line'!$J$2:$J$7001,$AA545)&amp;"")</f>
        <v/>
      </c>
      <c r="L545">
        <f>IF($AA545="","",INDEX('Per Line'!$K$2:$K$7001,$AA545)&amp;"")</f>
        <v/>
      </c>
      <c r="M545">
        <f>IF($AA545="","",INDEX('Per Line'!$L$2:$L$7001,$AA545))</f>
        <v/>
      </c>
      <c r="N545" s="8">
        <f>IF($AA545="","",M545*Y545/100)</f>
        <v/>
      </c>
      <c r="O545">
        <f>IF($AA545="","",INDEX('Per Line'!$U$2:$U$7001,$AA545)&amp;"")</f>
        <v/>
      </c>
      <c r="P545" s="8">
        <f>IF($AA545="","",SUMIFS('Per Line'!$T$2:$T$7001,'Per Line'!$C$2:$C$7001,$A545,'Per Line'!$AL$2:$AL$7001,1))</f>
        <v/>
      </c>
      <c r="Q545">
        <f>IF($AA545="","",Settings!$C$7)</f>
        <v/>
      </c>
      <c r="R545" s="8">
        <f>IF($AA545="","",SUMIFS('Per Line'!$T$2:$T$7001,'Per Line'!$C$2:$C$7001,$A545,'Per Line'!$AK$2:$AK$7001,0,'Per Line'!$AL$2:$AL$7001,0))</f>
        <v/>
      </c>
      <c r="S545" s="8">
        <f>IF($AA545="","",R545*Q545)</f>
        <v/>
      </c>
      <c r="T545">
        <f>IF($AA545="","",Settings!$C$6)</f>
        <v/>
      </c>
      <c r="U545" s="8">
        <f>IF($AA545="","",SUMIFS('Per Line'!$T$2:$T$7001,'Per Line'!$C$2:$C$7001,$A545,'Per Line'!$AK$2:$AK$7001,1,'Per Line'!$AL$2:$AL$7001,0))</f>
        <v/>
      </c>
      <c r="V545" s="8">
        <f>IF($AA545="","",U545*T545)</f>
        <v/>
      </c>
      <c r="W545" s="8">
        <f>IF($AA545="","",V545+S545)</f>
        <v/>
      </c>
      <c r="X545" s="8">
        <f>IF($AA545="","",Y545-W545)</f>
        <v/>
      </c>
      <c r="Y545" s="8">
        <f>IF($AA545="","",R545+U545+P545)</f>
        <v/>
      </c>
      <c r="Z545" s="8">
        <f>IF($AA545="","",Y545-W545-N545)</f>
        <v/>
      </c>
      <c r="AA545" s="16">
        <f>IF(ROWS($AA$2:$AA545)&lt;=MAX('Per Line'!$AJ$2:$AJ$7001),MATCH(ROWS($AA$2:$AA545),'Per Line'!$AJ$2:$AJ$7001,0),"")</f>
        <v/>
      </c>
      <c r="AB545">
        <f>IF($AA545="","",C545&amp;"|"&amp;COUNTIF($C$2:$C545,C545))</f>
        <v/>
      </c>
    </row>
    <row r="546">
      <c r="A546">
        <f>IF($AA546="","",INDEX('Per Line'!$C$2:$C$7001,$AA546)&amp;"")</f>
        <v/>
      </c>
      <c r="B546" s="15" t="n"/>
      <c r="C546">
        <f>IF($AA546="","",IF(COUNTIF($I$2:$I$1301,I546)&lt;=Settings!$C$8,I546,I546&amp;" P"&amp;ROUNDUP(COUNTIF($I$2:$I546,I546)/Settings!$C$8,0)))</f>
        <v/>
      </c>
      <c r="D546">
        <f>IF($AA546="","",INDEX('Per Line'!$A$2:$A$7001,$AA546)&amp;"")</f>
        <v/>
      </c>
      <c r="E546">
        <f>IF($AA546="","",INDEX('Per Line'!$B$2:$B$7001,$AA546)&amp;"")</f>
        <v/>
      </c>
      <c r="F546">
        <f>IF($AA546="","",INDEX('Per Line'!$D$2:$D$7001,$AA546)&amp;"")</f>
        <v/>
      </c>
      <c r="G546" s="14">
        <f>IF($AA546="","",INDEX('Per Line'!$E$2:$E$7001,$AA546))</f>
        <v/>
      </c>
      <c r="H546">
        <f>IF($AA546="","",INDEX('Per Line'!$F$2:$F$7001,$AA546)&amp;"")</f>
        <v/>
      </c>
      <c r="I546">
        <f>IF($AA546="","",INDEX('Per Line'!$I$2:$I$7001,$AA546)&amp;"")</f>
        <v/>
      </c>
      <c r="J546">
        <f>IF($AA546="","",INDEX('Per Line'!$H$2:$H$7001,$AA546)&amp;"")</f>
        <v/>
      </c>
      <c r="K546">
        <f>IF($AA546="","",INDEX('Per Line'!$J$2:$J$7001,$AA546)&amp;"")</f>
        <v/>
      </c>
      <c r="L546">
        <f>IF($AA546="","",INDEX('Per Line'!$K$2:$K$7001,$AA546)&amp;"")</f>
        <v/>
      </c>
      <c r="M546">
        <f>IF($AA546="","",INDEX('Per Line'!$L$2:$L$7001,$AA546))</f>
        <v/>
      </c>
      <c r="N546" s="8">
        <f>IF($AA546="","",M546*Y546/100)</f>
        <v/>
      </c>
      <c r="O546">
        <f>IF($AA546="","",INDEX('Per Line'!$U$2:$U$7001,$AA546)&amp;"")</f>
        <v/>
      </c>
      <c r="P546" s="8">
        <f>IF($AA546="","",SUMIFS('Per Line'!$T$2:$T$7001,'Per Line'!$C$2:$C$7001,$A546,'Per Line'!$AL$2:$AL$7001,1))</f>
        <v/>
      </c>
      <c r="Q546">
        <f>IF($AA546="","",Settings!$C$7)</f>
        <v/>
      </c>
      <c r="R546" s="8">
        <f>IF($AA546="","",SUMIFS('Per Line'!$T$2:$T$7001,'Per Line'!$C$2:$C$7001,$A546,'Per Line'!$AK$2:$AK$7001,0,'Per Line'!$AL$2:$AL$7001,0))</f>
        <v/>
      </c>
      <c r="S546" s="8">
        <f>IF($AA546="","",R546*Q546)</f>
        <v/>
      </c>
      <c r="T546">
        <f>IF($AA546="","",Settings!$C$6)</f>
        <v/>
      </c>
      <c r="U546" s="8">
        <f>IF($AA546="","",SUMIFS('Per Line'!$T$2:$T$7001,'Per Line'!$C$2:$C$7001,$A546,'Per Line'!$AK$2:$AK$7001,1,'Per Line'!$AL$2:$AL$7001,0))</f>
        <v/>
      </c>
      <c r="V546" s="8">
        <f>IF($AA546="","",U546*T546)</f>
        <v/>
      </c>
      <c r="W546" s="8">
        <f>IF($AA546="","",V546+S546)</f>
        <v/>
      </c>
      <c r="X546" s="8">
        <f>IF($AA546="","",Y546-W546)</f>
        <v/>
      </c>
      <c r="Y546" s="8">
        <f>IF($AA546="","",R546+U546+P546)</f>
        <v/>
      </c>
      <c r="Z546" s="8">
        <f>IF($AA546="","",Y546-W546-N546)</f>
        <v/>
      </c>
      <c r="AA546" s="16">
        <f>IF(ROWS($AA$2:$AA546)&lt;=MAX('Per Line'!$AJ$2:$AJ$7001),MATCH(ROWS($AA$2:$AA546),'Per Line'!$AJ$2:$AJ$7001,0),"")</f>
        <v/>
      </c>
      <c r="AB546">
        <f>IF($AA546="","",C546&amp;"|"&amp;COUNTIF($C$2:$C546,C546))</f>
        <v/>
      </c>
    </row>
    <row r="547">
      <c r="A547">
        <f>IF($AA547="","",INDEX('Per Line'!$C$2:$C$7001,$AA547)&amp;"")</f>
        <v/>
      </c>
      <c r="B547" s="15" t="n"/>
      <c r="C547">
        <f>IF($AA547="","",IF(COUNTIF($I$2:$I$1301,I547)&lt;=Settings!$C$8,I547,I547&amp;" P"&amp;ROUNDUP(COUNTIF($I$2:$I547,I547)/Settings!$C$8,0)))</f>
        <v/>
      </c>
      <c r="D547">
        <f>IF($AA547="","",INDEX('Per Line'!$A$2:$A$7001,$AA547)&amp;"")</f>
        <v/>
      </c>
      <c r="E547">
        <f>IF($AA547="","",INDEX('Per Line'!$B$2:$B$7001,$AA547)&amp;"")</f>
        <v/>
      </c>
      <c r="F547">
        <f>IF($AA547="","",INDEX('Per Line'!$D$2:$D$7001,$AA547)&amp;"")</f>
        <v/>
      </c>
      <c r="G547" s="14">
        <f>IF($AA547="","",INDEX('Per Line'!$E$2:$E$7001,$AA547))</f>
        <v/>
      </c>
      <c r="H547">
        <f>IF($AA547="","",INDEX('Per Line'!$F$2:$F$7001,$AA547)&amp;"")</f>
        <v/>
      </c>
      <c r="I547">
        <f>IF($AA547="","",INDEX('Per Line'!$I$2:$I$7001,$AA547)&amp;"")</f>
        <v/>
      </c>
      <c r="J547">
        <f>IF($AA547="","",INDEX('Per Line'!$H$2:$H$7001,$AA547)&amp;"")</f>
        <v/>
      </c>
      <c r="K547">
        <f>IF($AA547="","",INDEX('Per Line'!$J$2:$J$7001,$AA547)&amp;"")</f>
        <v/>
      </c>
      <c r="L547">
        <f>IF($AA547="","",INDEX('Per Line'!$K$2:$K$7001,$AA547)&amp;"")</f>
        <v/>
      </c>
      <c r="M547">
        <f>IF($AA547="","",INDEX('Per Line'!$L$2:$L$7001,$AA547))</f>
        <v/>
      </c>
      <c r="N547" s="8">
        <f>IF($AA547="","",M547*Y547/100)</f>
        <v/>
      </c>
      <c r="O547">
        <f>IF($AA547="","",INDEX('Per Line'!$U$2:$U$7001,$AA547)&amp;"")</f>
        <v/>
      </c>
      <c r="P547" s="8">
        <f>IF($AA547="","",SUMIFS('Per Line'!$T$2:$T$7001,'Per Line'!$C$2:$C$7001,$A547,'Per Line'!$AL$2:$AL$7001,1))</f>
        <v/>
      </c>
      <c r="Q547">
        <f>IF($AA547="","",Settings!$C$7)</f>
        <v/>
      </c>
      <c r="R547" s="8">
        <f>IF($AA547="","",SUMIFS('Per Line'!$T$2:$T$7001,'Per Line'!$C$2:$C$7001,$A547,'Per Line'!$AK$2:$AK$7001,0,'Per Line'!$AL$2:$AL$7001,0))</f>
        <v/>
      </c>
      <c r="S547" s="8">
        <f>IF($AA547="","",R547*Q547)</f>
        <v/>
      </c>
      <c r="T547">
        <f>IF($AA547="","",Settings!$C$6)</f>
        <v/>
      </c>
      <c r="U547" s="8">
        <f>IF($AA547="","",SUMIFS('Per Line'!$T$2:$T$7001,'Per Line'!$C$2:$C$7001,$A547,'Per Line'!$AK$2:$AK$7001,1,'Per Line'!$AL$2:$AL$7001,0))</f>
        <v/>
      </c>
      <c r="V547" s="8">
        <f>IF($AA547="","",U547*T547)</f>
        <v/>
      </c>
      <c r="W547" s="8">
        <f>IF($AA547="","",V547+S547)</f>
        <v/>
      </c>
      <c r="X547" s="8">
        <f>IF($AA547="","",Y547-W547)</f>
        <v/>
      </c>
      <c r="Y547" s="8">
        <f>IF($AA547="","",R547+U547+P547)</f>
        <v/>
      </c>
      <c r="Z547" s="8">
        <f>IF($AA547="","",Y547-W547-N547)</f>
        <v/>
      </c>
      <c r="AA547" s="16">
        <f>IF(ROWS($AA$2:$AA547)&lt;=MAX('Per Line'!$AJ$2:$AJ$7001),MATCH(ROWS($AA$2:$AA547),'Per Line'!$AJ$2:$AJ$7001,0),"")</f>
        <v/>
      </c>
      <c r="AB547">
        <f>IF($AA547="","",C547&amp;"|"&amp;COUNTIF($C$2:$C547,C547))</f>
        <v/>
      </c>
    </row>
    <row r="548">
      <c r="A548">
        <f>IF($AA548="","",INDEX('Per Line'!$C$2:$C$7001,$AA548)&amp;"")</f>
        <v/>
      </c>
      <c r="B548" s="15" t="n"/>
      <c r="C548">
        <f>IF($AA548="","",IF(COUNTIF($I$2:$I$1301,I548)&lt;=Settings!$C$8,I548,I548&amp;" P"&amp;ROUNDUP(COUNTIF($I$2:$I548,I548)/Settings!$C$8,0)))</f>
        <v/>
      </c>
      <c r="D548">
        <f>IF($AA548="","",INDEX('Per Line'!$A$2:$A$7001,$AA548)&amp;"")</f>
        <v/>
      </c>
      <c r="E548">
        <f>IF($AA548="","",INDEX('Per Line'!$B$2:$B$7001,$AA548)&amp;"")</f>
        <v/>
      </c>
      <c r="F548">
        <f>IF($AA548="","",INDEX('Per Line'!$D$2:$D$7001,$AA548)&amp;"")</f>
        <v/>
      </c>
      <c r="G548" s="14">
        <f>IF($AA548="","",INDEX('Per Line'!$E$2:$E$7001,$AA548))</f>
        <v/>
      </c>
      <c r="H548">
        <f>IF($AA548="","",INDEX('Per Line'!$F$2:$F$7001,$AA548)&amp;"")</f>
        <v/>
      </c>
      <c r="I548">
        <f>IF($AA548="","",INDEX('Per Line'!$I$2:$I$7001,$AA548)&amp;"")</f>
        <v/>
      </c>
      <c r="J548">
        <f>IF($AA548="","",INDEX('Per Line'!$H$2:$H$7001,$AA548)&amp;"")</f>
        <v/>
      </c>
      <c r="K548">
        <f>IF($AA548="","",INDEX('Per Line'!$J$2:$J$7001,$AA548)&amp;"")</f>
        <v/>
      </c>
      <c r="L548">
        <f>IF($AA548="","",INDEX('Per Line'!$K$2:$K$7001,$AA548)&amp;"")</f>
        <v/>
      </c>
      <c r="M548">
        <f>IF($AA548="","",INDEX('Per Line'!$L$2:$L$7001,$AA548))</f>
        <v/>
      </c>
      <c r="N548" s="8">
        <f>IF($AA548="","",M548*Y548/100)</f>
        <v/>
      </c>
      <c r="O548">
        <f>IF($AA548="","",INDEX('Per Line'!$U$2:$U$7001,$AA548)&amp;"")</f>
        <v/>
      </c>
      <c r="P548" s="8">
        <f>IF($AA548="","",SUMIFS('Per Line'!$T$2:$T$7001,'Per Line'!$C$2:$C$7001,$A548,'Per Line'!$AL$2:$AL$7001,1))</f>
        <v/>
      </c>
      <c r="Q548">
        <f>IF($AA548="","",Settings!$C$7)</f>
        <v/>
      </c>
      <c r="R548" s="8">
        <f>IF($AA548="","",SUMIFS('Per Line'!$T$2:$T$7001,'Per Line'!$C$2:$C$7001,$A548,'Per Line'!$AK$2:$AK$7001,0,'Per Line'!$AL$2:$AL$7001,0))</f>
        <v/>
      </c>
      <c r="S548" s="8">
        <f>IF($AA548="","",R548*Q548)</f>
        <v/>
      </c>
      <c r="T548">
        <f>IF($AA548="","",Settings!$C$6)</f>
        <v/>
      </c>
      <c r="U548" s="8">
        <f>IF($AA548="","",SUMIFS('Per Line'!$T$2:$T$7001,'Per Line'!$C$2:$C$7001,$A548,'Per Line'!$AK$2:$AK$7001,1,'Per Line'!$AL$2:$AL$7001,0))</f>
        <v/>
      </c>
      <c r="V548" s="8">
        <f>IF($AA548="","",U548*T548)</f>
        <v/>
      </c>
      <c r="W548" s="8">
        <f>IF($AA548="","",V548+S548)</f>
        <v/>
      </c>
      <c r="X548" s="8">
        <f>IF($AA548="","",Y548-W548)</f>
        <v/>
      </c>
      <c r="Y548" s="8">
        <f>IF($AA548="","",R548+U548+P548)</f>
        <v/>
      </c>
      <c r="Z548" s="8">
        <f>IF($AA548="","",Y548-W548-N548)</f>
        <v/>
      </c>
      <c r="AA548" s="16">
        <f>IF(ROWS($AA$2:$AA548)&lt;=MAX('Per Line'!$AJ$2:$AJ$7001),MATCH(ROWS($AA$2:$AA548),'Per Line'!$AJ$2:$AJ$7001,0),"")</f>
        <v/>
      </c>
      <c r="AB548">
        <f>IF($AA548="","",C548&amp;"|"&amp;COUNTIF($C$2:$C548,C548))</f>
        <v/>
      </c>
    </row>
    <row r="549">
      <c r="A549">
        <f>IF($AA549="","",INDEX('Per Line'!$C$2:$C$7001,$AA549)&amp;"")</f>
        <v/>
      </c>
      <c r="B549" s="15" t="n"/>
      <c r="C549">
        <f>IF($AA549="","",IF(COUNTIF($I$2:$I$1301,I549)&lt;=Settings!$C$8,I549,I549&amp;" P"&amp;ROUNDUP(COUNTIF($I$2:$I549,I549)/Settings!$C$8,0)))</f>
        <v/>
      </c>
      <c r="D549">
        <f>IF($AA549="","",INDEX('Per Line'!$A$2:$A$7001,$AA549)&amp;"")</f>
        <v/>
      </c>
      <c r="E549">
        <f>IF($AA549="","",INDEX('Per Line'!$B$2:$B$7001,$AA549)&amp;"")</f>
        <v/>
      </c>
      <c r="F549">
        <f>IF($AA549="","",INDEX('Per Line'!$D$2:$D$7001,$AA549)&amp;"")</f>
        <v/>
      </c>
      <c r="G549" s="14">
        <f>IF($AA549="","",INDEX('Per Line'!$E$2:$E$7001,$AA549))</f>
        <v/>
      </c>
      <c r="H549">
        <f>IF($AA549="","",INDEX('Per Line'!$F$2:$F$7001,$AA549)&amp;"")</f>
        <v/>
      </c>
      <c r="I549">
        <f>IF($AA549="","",INDEX('Per Line'!$I$2:$I$7001,$AA549)&amp;"")</f>
        <v/>
      </c>
      <c r="J549">
        <f>IF($AA549="","",INDEX('Per Line'!$H$2:$H$7001,$AA549)&amp;"")</f>
        <v/>
      </c>
      <c r="K549">
        <f>IF($AA549="","",INDEX('Per Line'!$J$2:$J$7001,$AA549)&amp;"")</f>
        <v/>
      </c>
      <c r="L549">
        <f>IF($AA549="","",INDEX('Per Line'!$K$2:$K$7001,$AA549)&amp;"")</f>
        <v/>
      </c>
      <c r="M549">
        <f>IF($AA549="","",INDEX('Per Line'!$L$2:$L$7001,$AA549))</f>
        <v/>
      </c>
      <c r="N549" s="8">
        <f>IF($AA549="","",M549*Y549/100)</f>
        <v/>
      </c>
      <c r="O549">
        <f>IF($AA549="","",INDEX('Per Line'!$U$2:$U$7001,$AA549)&amp;"")</f>
        <v/>
      </c>
      <c r="P549" s="8">
        <f>IF($AA549="","",SUMIFS('Per Line'!$T$2:$T$7001,'Per Line'!$C$2:$C$7001,$A549,'Per Line'!$AL$2:$AL$7001,1))</f>
        <v/>
      </c>
      <c r="Q549">
        <f>IF($AA549="","",Settings!$C$7)</f>
        <v/>
      </c>
      <c r="R549" s="8">
        <f>IF($AA549="","",SUMIFS('Per Line'!$T$2:$T$7001,'Per Line'!$C$2:$C$7001,$A549,'Per Line'!$AK$2:$AK$7001,0,'Per Line'!$AL$2:$AL$7001,0))</f>
        <v/>
      </c>
      <c r="S549" s="8">
        <f>IF($AA549="","",R549*Q549)</f>
        <v/>
      </c>
      <c r="T549">
        <f>IF($AA549="","",Settings!$C$6)</f>
        <v/>
      </c>
      <c r="U549" s="8">
        <f>IF($AA549="","",SUMIFS('Per Line'!$T$2:$T$7001,'Per Line'!$C$2:$C$7001,$A549,'Per Line'!$AK$2:$AK$7001,1,'Per Line'!$AL$2:$AL$7001,0))</f>
        <v/>
      </c>
      <c r="V549" s="8">
        <f>IF($AA549="","",U549*T549)</f>
        <v/>
      </c>
      <c r="W549" s="8">
        <f>IF($AA549="","",V549+S549)</f>
        <v/>
      </c>
      <c r="X549" s="8">
        <f>IF($AA549="","",Y549-W549)</f>
        <v/>
      </c>
      <c r="Y549" s="8">
        <f>IF($AA549="","",R549+U549+P549)</f>
        <v/>
      </c>
      <c r="Z549" s="8">
        <f>IF($AA549="","",Y549-W549-N549)</f>
        <v/>
      </c>
      <c r="AA549" s="16">
        <f>IF(ROWS($AA$2:$AA549)&lt;=MAX('Per Line'!$AJ$2:$AJ$7001),MATCH(ROWS($AA$2:$AA549),'Per Line'!$AJ$2:$AJ$7001,0),"")</f>
        <v/>
      </c>
      <c r="AB549">
        <f>IF($AA549="","",C549&amp;"|"&amp;COUNTIF($C$2:$C549,C549))</f>
        <v/>
      </c>
    </row>
    <row r="550">
      <c r="A550">
        <f>IF($AA550="","",INDEX('Per Line'!$C$2:$C$7001,$AA550)&amp;"")</f>
        <v/>
      </c>
      <c r="B550" s="15" t="n"/>
      <c r="C550">
        <f>IF($AA550="","",IF(COUNTIF($I$2:$I$1301,I550)&lt;=Settings!$C$8,I550,I550&amp;" P"&amp;ROUNDUP(COUNTIF($I$2:$I550,I550)/Settings!$C$8,0)))</f>
        <v/>
      </c>
      <c r="D550">
        <f>IF($AA550="","",INDEX('Per Line'!$A$2:$A$7001,$AA550)&amp;"")</f>
        <v/>
      </c>
      <c r="E550">
        <f>IF($AA550="","",INDEX('Per Line'!$B$2:$B$7001,$AA550)&amp;"")</f>
        <v/>
      </c>
      <c r="F550">
        <f>IF($AA550="","",INDEX('Per Line'!$D$2:$D$7001,$AA550)&amp;"")</f>
        <v/>
      </c>
      <c r="G550" s="14">
        <f>IF($AA550="","",INDEX('Per Line'!$E$2:$E$7001,$AA550))</f>
        <v/>
      </c>
      <c r="H550">
        <f>IF($AA550="","",INDEX('Per Line'!$F$2:$F$7001,$AA550)&amp;"")</f>
        <v/>
      </c>
      <c r="I550">
        <f>IF($AA550="","",INDEX('Per Line'!$I$2:$I$7001,$AA550)&amp;"")</f>
        <v/>
      </c>
      <c r="J550">
        <f>IF($AA550="","",INDEX('Per Line'!$H$2:$H$7001,$AA550)&amp;"")</f>
        <v/>
      </c>
      <c r="K550">
        <f>IF($AA550="","",INDEX('Per Line'!$J$2:$J$7001,$AA550)&amp;"")</f>
        <v/>
      </c>
      <c r="L550">
        <f>IF($AA550="","",INDEX('Per Line'!$K$2:$K$7001,$AA550)&amp;"")</f>
        <v/>
      </c>
      <c r="M550">
        <f>IF($AA550="","",INDEX('Per Line'!$L$2:$L$7001,$AA550))</f>
        <v/>
      </c>
      <c r="N550" s="8">
        <f>IF($AA550="","",M550*Y550/100)</f>
        <v/>
      </c>
      <c r="O550">
        <f>IF($AA550="","",INDEX('Per Line'!$U$2:$U$7001,$AA550)&amp;"")</f>
        <v/>
      </c>
      <c r="P550" s="8">
        <f>IF($AA550="","",SUMIFS('Per Line'!$T$2:$T$7001,'Per Line'!$C$2:$C$7001,$A550,'Per Line'!$AL$2:$AL$7001,1))</f>
        <v/>
      </c>
      <c r="Q550">
        <f>IF($AA550="","",Settings!$C$7)</f>
        <v/>
      </c>
      <c r="R550" s="8">
        <f>IF($AA550="","",SUMIFS('Per Line'!$T$2:$T$7001,'Per Line'!$C$2:$C$7001,$A550,'Per Line'!$AK$2:$AK$7001,0,'Per Line'!$AL$2:$AL$7001,0))</f>
        <v/>
      </c>
      <c r="S550" s="8">
        <f>IF($AA550="","",R550*Q550)</f>
        <v/>
      </c>
      <c r="T550">
        <f>IF($AA550="","",Settings!$C$6)</f>
        <v/>
      </c>
      <c r="U550" s="8">
        <f>IF($AA550="","",SUMIFS('Per Line'!$T$2:$T$7001,'Per Line'!$C$2:$C$7001,$A550,'Per Line'!$AK$2:$AK$7001,1,'Per Line'!$AL$2:$AL$7001,0))</f>
        <v/>
      </c>
      <c r="V550" s="8">
        <f>IF($AA550="","",U550*T550)</f>
        <v/>
      </c>
      <c r="W550" s="8">
        <f>IF($AA550="","",V550+S550)</f>
        <v/>
      </c>
      <c r="X550" s="8">
        <f>IF($AA550="","",Y550-W550)</f>
        <v/>
      </c>
      <c r="Y550" s="8">
        <f>IF($AA550="","",R550+U550+P550)</f>
        <v/>
      </c>
      <c r="Z550" s="8">
        <f>IF($AA550="","",Y550-W550-N550)</f>
        <v/>
      </c>
      <c r="AA550" s="16">
        <f>IF(ROWS($AA$2:$AA550)&lt;=MAX('Per Line'!$AJ$2:$AJ$7001),MATCH(ROWS($AA$2:$AA550),'Per Line'!$AJ$2:$AJ$7001,0),"")</f>
        <v/>
      </c>
      <c r="AB550">
        <f>IF($AA550="","",C550&amp;"|"&amp;COUNTIF($C$2:$C550,C550))</f>
        <v/>
      </c>
    </row>
    <row r="551">
      <c r="A551">
        <f>IF($AA551="","",INDEX('Per Line'!$C$2:$C$7001,$AA551)&amp;"")</f>
        <v/>
      </c>
      <c r="B551" s="15" t="n"/>
      <c r="C551">
        <f>IF($AA551="","",IF(COUNTIF($I$2:$I$1301,I551)&lt;=Settings!$C$8,I551,I551&amp;" P"&amp;ROUNDUP(COUNTIF($I$2:$I551,I551)/Settings!$C$8,0)))</f>
        <v/>
      </c>
      <c r="D551">
        <f>IF($AA551="","",INDEX('Per Line'!$A$2:$A$7001,$AA551)&amp;"")</f>
        <v/>
      </c>
      <c r="E551">
        <f>IF($AA551="","",INDEX('Per Line'!$B$2:$B$7001,$AA551)&amp;"")</f>
        <v/>
      </c>
      <c r="F551">
        <f>IF($AA551="","",INDEX('Per Line'!$D$2:$D$7001,$AA551)&amp;"")</f>
        <v/>
      </c>
      <c r="G551" s="14">
        <f>IF($AA551="","",INDEX('Per Line'!$E$2:$E$7001,$AA551))</f>
        <v/>
      </c>
      <c r="H551">
        <f>IF($AA551="","",INDEX('Per Line'!$F$2:$F$7001,$AA551)&amp;"")</f>
        <v/>
      </c>
      <c r="I551">
        <f>IF($AA551="","",INDEX('Per Line'!$I$2:$I$7001,$AA551)&amp;"")</f>
        <v/>
      </c>
      <c r="J551">
        <f>IF($AA551="","",INDEX('Per Line'!$H$2:$H$7001,$AA551)&amp;"")</f>
        <v/>
      </c>
      <c r="K551">
        <f>IF($AA551="","",INDEX('Per Line'!$J$2:$J$7001,$AA551)&amp;"")</f>
        <v/>
      </c>
      <c r="L551">
        <f>IF($AA551="","",INDEX('Per Line'!$K$2:$K$7001,$AA551)&amp;"")</f>
        <v/>
      </c>
      <c r="M551">
        <f>IF($AA551="","",INDEX('Per Line'!$L$2:$L$7001,$AA551))</f>
        <v/>
      </c>
      <c r="N551" s="8">
        <f>IF($AA551="","",M551*Y551/100)</f>
        <v/>
      </c>
      <c r="O551">
        <f>IF($AA551="","",INDEX('Per Line'!$U$2:$U$7001,$AA551)&amp;"")</f>
        <v/>
      </c>
      <c r="P551" s="8">
        <f>IF($AA551="","",SUMIFS('Per Line'!$T$2:$T$7001,'Per Line'!$C$2:$C$7001,$A551,'Per Line'!$AL$2:$AL$7001,1))</f>
        <v/>
      </c>
      <c r="Q551">
        <f>IF($AA551="","",Settings!$C$7)</f>
        <v/>
      </c>
      <c r="R551" s="8">
        <f>IF($AA551="","",SUMIFS('Per Line'!$T$2:$T$7001,'Per Line'!$C$2:$C$7001,$A551,'Per Line'!$AK$2:$AK$7001,0,'Per Line'!$AL$2:$AL$7001,0))</f>
        <v/>
      </c>
      <c r="S551" s="8">
        <f>IF($AA551="","",R551*Q551)</f>
        <v/>
      </c>
      <c r="T551">
        <f>IF($AA551="","",Settings!$C$6)</f>
        <v/>
      </c>
      <c r="U551" s="8">
        <f>IF($AA551="","",SUMIFS('Per Line'!$T$2:$T$7001,'Per Line'!$C$2:$C$7001,$A551,'Per Line'!$AK$2:$AK$7001,1,'Per Line'!$AL$2:$AL$7001,0))</f>
        <v/>
      </c>
      <c r="V551" s="8">
        <f>IF($AA551="","",U551*T551)</f>
        <v/>
      </c>
      <c r="W551" s="8">
        <f>IF($AA551="","",V551+S551)</f>
        <v/>
      </c>
      <c r="X551" s="8">
        <f>IF($AA551="","",Y551-W551)</f>
        <v/>
      </c>
      <c r="Y551" s="8">
        <f>IF($AA551="","",R551+U551+P551)</f>
        <v/>
      </c>
      <c r="Z551" s="8">
        <f>IF($AA551="","",Y551-W551-N551)</f>
        <v/>
      </c>
      <c r="AA551" s="16">
        <f>IF(ROWS($AA$2:$AA551)&lt;=MAX('Per Line'!$AJ$2:$AJ$7001),MATCH(ROWS($AA$2:$AA551),'Per Line'!$AJ$2:$AJ$7001,0),"")</f>
        <v/>
      </c>
      <c r="AB551">
        <f>IF($AA551="","",C551&amp;"|"&amp;COUNTIF($C$2:$C551,C551))</f>
        <v/>
      </c>
    </row>
    <row r="552">
      <c r="A552">
        <f>IF($AA552="","",INDEX('Per Line'!$C$2:$C$7001,$AA552)&amp;"")</f>
        <v/>
      </c>
      <c r="B552" s="15" t="n"/>
      <c r="C552">
        <f>IF($AA552="","",IF(COUNTIF($I$2:$I$1301,I552)&lt;=Settings!$C$8,I552,I552&amp;" P"&amp;ROUNDUP(COUNTIF($I$2:$I552,I552)/Settings!$C$8,0)))</f>
        <v/>
      </c>
      <c r="D552">
        <f>IF($AA552="","",INDEX('Per Line'!$A$2:$A$7001,$AA552)&amp;"")</f>
        <v/>
      </c>
      <c r="E552">
        <f>IF($AA552="","",INDEX('Per Line'!$B$2:$B$7001,$AA552)&amp;"")</f>
        <v/>
      </c>
      <c r="F552">
        <f>IF($AA552="","",INDEX('Per Line'!$D$2:$D$7001,$AA552)&amp;"")</f>
        <v/>
      </c>
      <c r="G552" s="14">
        <f>IF($AA552="","",INDEX('Per Line'!$E$2:$E$7001,$AA552))</f>
        <v/>
      </c>
      <c r="H552">
        <f>IF($AA552="","",INDEX('Per Line'!$F$2:$F$7001,$AA552)&amp;"")</f>
        <v/>
      </c>
      <c r="I552">
        <f>IF($AA552="","",INDEX('Per Line'!$I$2:$I$7001,$AA552)&amp;"")</f>
        <v/>
      </c>
      <c r="J552">
        <f>IF($AA552="","",INDEX('Per Line'!$H$2:$H$7001,$AA552)&amp;"")</f>
        <v/>
      </c>
      <c r="K552">
        <f>IF($AA552="","",INDEX('Per Line'!$J$2:$J$7001,$AA552)&amp;"")</f>
        <v/>
      </c>
      <c r="L552">
        <f>IF($AA552="","",INDEX('Per Line'!$K$2:$K$7001,$AA552)&amp;"")</f>
        <v/>
      </c>
      <c r="M552">
        <f>IF($AA552="","",INDEX('Per Line'!$L$2:$L$7001,$AA552))</f>
        <v/>
      </c>
      <c r="N552" s="8">
        <f>IF($AA552="","",M552*Y552/100)</f>
        <v/>
      </c>
      <c r="O552">
        <f>IF($AA552="","",INDEX('Per Line'!$U$2:$U$7001,$AA552)&amp;"")</f>
        <v/>
      </c>
      <c r="P552" s="8">
        <f>IF($AA552="","",SUMIFS('Per Line'!$T$2:$T$7001,'Per Line'!$C$2:$C$7001,$A552,'Per Line'!$AL$2:$AL$7001,1))</f>
        <v/>
      </c>
      <c r="Q552">
        <f>IF($AA552="","",Settings!$C$7)</f>
        <v/>
      </c>
      <c r="R552" s="8">
        <f>IF($AA552="","",SUMIFS('Per Line'!$T$2:$T$7001,'Per Line'!$C$2:$C$7001,$A552,'Per Line'!$AK$2:$AK$7001,0,'Per Line'!$AL$2:$AL$7001,0))</f>
        <v/>
      </c>
      <c r="S552" s="8">
        <f>IF($AA552="","",R552*Q552)</f>
        <v/>
      </c>
      <c r="T552">
        <f>IF($AA552="","",Settings!$C$6)</f>
        <v/>
      </c>
      <c r="U552" s="8">
        <f>IF($AA552="","",SUMIFS('Per Line'!$T$2:$T$7001,'Per Line'!$C$2:$C$7001,$A552,'Per Line'!$AK$2:$AK$7001,1,'Per Line'!$AL$2:$AL$7001,0))</f>
        <v/>
      </c>
      <c r="V552" s="8">
        <f>IF($AA552="","",U552*T552)</f>
        <v/>
      </c>
      <c r="W552" s="8">
        <f>IF($AA552="","",V552+S552)</f>
        <v/>
      </c>
      <c r="X552" s="8">
        <f>IF($AA552="","",Y552-W552)</f>
        <v/>
      </c>
      <c r="Y552" s="8">
        <f>IF($AA552="","",R552+U552+P552)</f>
        <v/>
      </c>
      <c r="Z552" s="8">
        <f>IF($AA552="","",Y552-W552-N552)</f>
        <v/>
      </c>
      <c r="AA552" s="16">
        <f>IF(ROWS($AA$2:$AA552)&lt;=MAX('Per Line'!$AJ$2:$AJ$7001),MATCH(ROWS($AA$2:$AA552),'Per Line'!$AJ$2:$AJ$7001,0),"")</f>
        <v/>
      </c>
      <c r="AB552">
        <f>IF($AA552="","",C552&amp;"|"&amp;COUNTIF($C$2:$C552,C552))</f>
        <v/>
      </c>
    </row>
    <row r="553">
      <c r="A553">
        <f>IF($AA553="","",INDEX('Per Line'!$C$2:$C$7001,$AA553)&amp;"")</f>
        <v/>
      </c>
      <c r="B553" s="15" t="n"/>
      <c r="C553">
        <f>IF($AA553="","",IF(COUNTIF($I$2:$I$1301,I553)&lt;=Settings!$C$8,I553,I553&amp;" P"&amp;ROUNDUP(COUNTIF($I$2:$I553,I553)/Settings!$C$8,0)))</f>
        <v/>
      </c>
      <c r="D553">
        <f>IF($AA553="","",INDEX('Per Line'!$A$2:$A$7001,$AA553)&amp;"")</f>
        <v/>
      </c>
      <c r="E553">
        <f>IF($AA553="","",INDEX('Per Line'!$B$2:$B$7001,$AA553)&amp;"")</f>
        <v/>
      </c>
      <c r="F553">
        <f>IF($AA553="","",INDEX('Per Line'!$D$2:$D$7001,$AA553)&amp;"")</f>
        <v/>
      </c>
      <c r="G553" s="14">
        <f>IF($AA553="","",INDEX('Per Line'!$E$2:$E$7001,$AA553))</f>
        <v/>
      </c>
      <c r="H553">
        <f>IF($AA553="","",INDEX('Per Line'!$F$2:$F$7001,$AA553)&amp;"")</f>
        <v/>
      </c>
      <c r="I553">
        <f>IF($AA553="","",INDEX('Per Line'!$I$2:$I$7001,$AA553)&amp;"")</f>
        <v/>
      </c>
      <c r="J553">
        <f>IF($AA553="","",INDEX('Per Line'!$H$2:$H$7001,$AA553)&amp;"")</f>
        <v/>
      </c>
      <c r="K553">
        <f>IF($AA553="","",INDEX('Per Line'!$J$2:$J$7001,$AA553)&amp;"")</f>
        <v/>
      </c>
      <c r="L553">
        <f>IF($AA553="","",INDEX('Per Line'!$K$2:$K$7001,$AA553)&amp;"")</f>
        <v/>
      </c>
      <c r="M553">
        <f>IF($AA553="","",INDEX('Per Line'!$L$2:$L$7001,$AA553))</f>
        <v/>
      </c>
      <c r="N553" s="8">
        <f>IF($AA553="","",M553*Y553/100)</f>
        <v/>
      </c>
      <c r="O553">
        <f>IF($AA553="","",INDEX('Per Line'!$U$2:$U$7001,$AA553)&amp;"")</f>
        <v/>
      </c>
      <c r="P553" s="8">
        <f>IF($AA553="","",SUMIFS('Per Line'!$T$2:$T$7001,'Per Line'!$C$2:$C$7001,$A553,'Per Line'!$AL$2:$AL$7001,1))</f>
        <v/>
      </c>
      <c r="Q553">
        <f>IF($AA553="","",Settings!$C$7)</f>
        <v/>
      </c>
      <c r="R553" s="8">
        <f>IF($AA553="","",SUMIFS('Per Line'!$T$2:$T$7001,'Per Line'!$C$2:$C$7001,$A553,'Per Line'!$AK$2:$AK$7001,0,'Per Line'!$AL$2:$AL$7001,0))</f>
        <v/>
      </c>
      <c r="S553" s="8">
        <f>IF($AA553="","",R553*Q553)</f>
        <v/>
      </c>
      <c r="T553">
        <f>IF($AA553="","",Settings!$C$6)</f>
        <v/>
      </c>
      <c r="U553" s="8">
        <f>IF($AA553="","",SUMIFS('Per Line'!$T$2:$T$7001,'Per Line'!$C$2:$C$7001,$A553,'Per Line'!$AK$2:$AK$7001,1,'Per Line'!$AL$2:$AL$7001,0))</f>
        <v/>
      </c>
      <c r="V553" s="8">
        <f>IF($AA553="","",U553*T553)</f>
        <v/>
      </c>
      <c r="W553" s="8">
        <f>IF($AA553="","",V553+S553)</f>
        <v/>
      </c>
      <c r="X553" s="8">
        <f>IF($AA553="","",Y553-W553)</f>
        <v/>
      </c>
      <c r="Y553" s="8">
        <f>IF($AA553="","",R553+U553+P553)</f>
        <v/>
      </c>
      <c r="Z553" s="8">
        <f>IF($AA553="","",Y553-W553-N553)</f>
        <v/>
      </c>
      <c r="AA553" s="16">
        <f>IF(ROWS($AA$2:$AA553)&lt;=MAX('Per Line'!$AJ$2:$AJ$7001),MATCH(ROWS($AA$2:$AA553),'Per Line'!$AJ$2:$AJ$7001,0),"")</f>
        <v/>
      </c>
      <c r="AB553">
        <f>IF($AA553="","",C553&amp;"|"&amp;COUNTIF($C$2:$C553,C553))</f>
        <v/>
      </c>
    </row>
    <row r="554">
      <c r="A554">
        <f>IF($AA554="","",INDEX('Per Line'!$C$2:$C$7001,$AA554)&amp;"")</f>
        <v/>
      </c>
      <c r="B554" s="15" t="n"/>
      <c r="C554">
        <f>IF($AA554="","",IF(COUNTIF($I$2:$I$1301,I554)&lt;=Settings!$C$8,I554,I554&amp;" P"&amp;ROUNDUP(COUNTIF($I$2:$I554,I554)/Settings!$C$8,0)))</f>
        <v/>
      </c>
      <c r="D554">
        <f>IF($AA554="","",INDEX('Per Line'!$A$2:$A$7001,$AA554)&amp;"")</f>
        <v/>
      </c>
      <c r="E554">
        <f>IF($AA554="","",INDEX('Per Line'!$B$2:$B$7001,$AA554)&amp;"")</f>
        <v/>
      </c>
      <c r="F554">
        <f>IF($AA554="","",INDEX('Per Line'!$D$2:$D$7001,$AA554)&amp;"")</f>
        <v/>
      </c>
      <c r="G554" s="14">
        <f>IF($AA554="","",INDEX('Per Line'!$E$2:$E$7001,$AA554))</f>
        <v/>
      </c>
      <c r="H554">
        <f>IF($AA554="","",INDEX('Per Line'!$F$2:$F$7001,$AA554)&amp;"")</f>
        <v/>
      </c>
      <c r="I554">
        <f>IF($AA554="","",INDEX('Per Line'!$I$2:$I$7001,$AA554)&amp;"")</f>
        <v/>
      </c>
      <c r="J554">
        <f>IF($AA554="","",INDEX('Per Line'!$H$2:$H$7001,$AA554)&amp;"")</f>
        <v/>
      </c>
      <c r="K554">
        <f>IF($AA554="","",INDEX('Per Line'!$J$2:$J$7001,$AA554)&amp;"")</f>
        <v/>
      </c>
      <c r="L554">
        <f>IF($AA554="","",INDEX('Per Line'!$K$2:$K$7001,$AA554)&amp;"")</f>
        <v/>
      </c>
      <c r="M554">
        <f>IF($AA554="","",INDEX('Per Line'!$L$2:$L$7001,$AA554))</f>
        <v/>
      </c>
      <c r="N554" s="8">
        <f>IF($AA554="","",M554*Y554/100)</f>
        <v/>
      </c>
      <c r="O554">
        <f>IF($AA554="","",INDEX('Per Line'!$U$2:$U$7001,$AA554)&amp;"")</f>
        <v/>
      </c>
      <c r="P554" s="8">
        <f>IF($AA554="","",SUMIFS('Per Line'!$T$2:$T$7001,'Per Line'!$C$2:$C$7001,$A554,'Per Line'!$AL$2:$AL$7001,1))</f>
        <v/>
      </c>
      <c r="Q554">
        <f>IF($AA554="","",Settings!$C$7)</f>
        <v/>
      </c>
      <c r="R554" s="8">
        <f>IF($AA554="","",SUMIFS('Per Line'!$T$2:$T$7001,'Per Line'!$C$2:$C$7001,$A554,'Per Line'!$AK$2:$AK$7001,0,'Per Line'!$AL$2:$AL$7001,0))</f>
        <v/>
      </c>
      <c r="S554" s="8">
        <f>IF($AA554="","",R554*Q554)</f>
        <v/>
      </c>
      <c r="T554">
        <f>IF($AA554="","",Settings!$C$6)</f>
        <v/>
      </c>
      <c r="U554" s="8">
        <f>IF($AA554="","",SUMIFS('Per Line'!$T$2:$T$7001,'Per Line'!$C$2:$C$7001,$A554,'Per Line'!$AK$2:$AK$7001,1,'Per Line'!$AL$2:$AL$7001,0))</f>
        <v/>
      </c>
      <c r="V554" s="8">
        <f>IF($AA554="","",U554*T554)</f>
        <v/>
      </c>
      <c r="W554" s="8">
        <f>IF($AA554="","",V554+S554)</f>
        <v/>
      </c>
      <c r="X554" s="8">
        <f>IF($AA554="","",Y554-W554)</f>
        <v/>
      </c>
      <c r="Y554" s="8">
        <f>IF($AA554="","",R554+U554+P554)</f>
        <v/>
      </c>
      <c r="Z554" s="8">
        <f>IF($AA554="","",Y554-W554-N554)</f>
        <v/>
      </c>
      <c r="AA554" s="16">
        <f>IF(ROWS($AA$2:$AA554)&lt;=MAX('Per Line'!$AJ$2:$AJ$7001),MATCH(ROWS($AA$2:$AA554),'Per Line'!$AJ$2:$AJ$7001,0),"")</f>
        <v/>
      </c>
      <c r="AB554">
        <f>IF($AA554="","",C554&amp;"|"&amp;COUNTIF($C$2:$C554,C554))</f>
        <v/>
      </c>
    </row>
    <row r="555">
      <c r="A555">
        <f>IF($AA555="","",INDEX('Per Line'!$C$2:$C$7001,$AA555)&amp;"")</f>
        <v/>
      </c>
      <c r="B555" s="15" t="n"/>
      <c r="C555">
        <f>IF($AA555="","",IF(COUNTIF($I$2:$I$1301,I555)&lt;=Settings!$C$8,I555,I555&amp;" P"&amp;ROUNDUP(COUNTIF($I$2:$I555,I555)/Settings!$C$8,0)))</f>
        <v/>
      </c>
      <c r="D555">
        <f>IF($AA555="","",INDEX('Per Line'!$A$2:$A$7001,$AA555)&amp;"")</f>
        <v/>
      </c>
      <c r="E555">
        <f>IF($AA555="","",INDEX('Per Line'!$B$2:$B$7001,$AA555)&amp;"")</f>
        <v/>
      </c>
      <c r="F555">
        <f>IF($AA555="","",INDEX('Per Line'!$D$2:$D$7001,$AA555)&amp;"")</f>
        <v/>
      </c>
      <c r="G555" s="14">
        <f>IF($AA555="","",INDEX('Per Line'!$E$2:$E$7001,$AA555))</f>
        <v/>
      </c>
      <c r="H555">
        <f>IF($AA555="","",INDEX('Per Line'!$F$2:$F$7001,$AA555)&amp;"")</f>
        <v/>
      </c>
      <c r="I555">
        <f>IF($AA555="","",INDEX('Per Line'!$I$2:$I$7001,$AA555)&amp;"")</f>
        <v/>
      </c>
      <c r="J555">
        <f>IF($AA555="","",INDEX('Per Line'!$H$2:$H$7001,$AA555)&amp;"")</f>
        <v/>
      </c>
      <c r="K555">
        <f>IF($AA555="","",INDEX('Per Line'!$J$2:$J$7001,$AA555)&amp;"")</f>
        <v/>
      </c>
      <c r="L555">
        <f>IF($AA555="","",INDEX('Per Line'!$K$2:$K$7001,$AA555)&amp;"")</f>
        <v/>
      </c>
      <c r="M555">
        <f>IF($AA555="","",INDEX('Per Line'!$L$2:$L$7001,$AA555))</f>
        <v/>
      </c>
      <c r="N555" s="8">
        <f>IF($AA555="","",M555*Y555/100)</f>
        <v/>
      </c>
      <c r="O555">
        <f>IF($AA555="","",INDEX('Per Line'!$U$2:$U$7001,$AA555)&amp;"")</f>
        <v/>
      </c>
      <c r="P555" s="8">
        <f>IF($AA555="","",SUMIFS('Per Line'!$T$2:$T$7001,'Per Line'!$C$2:$C$7001,$A555,'Per Line'!$AL$2:$AL$7001,1))</f>
        <v/>
      </c>
      <c r="Q555">
        <f>IF($AA555="","",Settings!$C$7)</f>
        <v/>
      </c>
      <c r="R555" s="8">
        <f>IF($AA555="","",SUMIFS('Per Line'!$T$2:$T$7001,'Per Line'!$C$2:$C$7001,$A555,'Per Line'!$AK$2:$AK$7001,0,'Per Line'!$AL$2:$AL$7001,0))</f>
        <v/>
      </c>
      <c r="S555" s="8">
        <f>IF($AA555="","",R555*Q555)</f>
        <v/>
      </c>
      <c r="T555">
        <f>IF($AA555="","",Settings!$C$6)</f>
        <v/>
      </c>
      <c r="U555" s="8">
        <f>IF($AA555="","",SUMIFS('Per Line'!$T$2:$T$7001,'Per Line'!$C$2:$C$7001,$A555,'Per Line'!$AK$2:$AK$7001,1,'Per Line'!$AL$2:$AL$7001,0))</f>
        <v/>
      </c>
      <c r="V555" s="8">
        <f>IF($AA555="","",U555*T555)</f>
        <v/>
      </c>
      <c r="W555" s="8">
        <f>IF($AA555="","",V555+S555)</f>
        <v/>
      </c>
      <c r="X555" s="8">
        <f>IF($AA555="","",Y555-W555)</f>
        <v/>
      </c>
      <c r="Y555" s="8">
        <f>IF($AA555="","",R555+U555+P555)</f>
        <v/>
      </c>
      <c r="Z555" s="8">
        <f>IF($AA555="","",Y555-W555-N555)</f>
        <v/>
      </c>
      <c r="AA555" s="16">
        <f>IF(ROWS($AA$2:$AA555)&lt;=MAX('Per Line'!$AJ$2:$AJ$7001),MATCH(ROWS($AA$2:$AA555),'Per Line'!$AJ$2:$AJ$7001,0),"")</f>
        <v/>
      </c>
      <c r="AB555">
        <f>IF($AA555="","",C555&amp;"|"&amp;COUNTIF($C$2:$C555,C555))</f>
        <v/>
      </c>
    </row>
    <row r="556">
      <c r="A556">
        <f>IF($AA556="","",INDEX('Per Line'!$C$2:$C$7001,$AA556)&amp;"")</f>
        <v/>
      </c>
      <c r="B556" s="15" t="n"/>
      <c r="C556">
        <f>IF($AA556="","",IF(COUNTIF($I$2:$I$1301,I556)&lt;=Settings!$C$8,I556,I556&amp;" P"&amp;ROUNDUP(COUNTIF($I$2:$I556,I556)/Settings!$C$8,0)))</f>
        <v/>
      </c>
      <c r="D556">
        <f>IF($AA556="","",INDEX('Per Line'!$A$2:$A$7001,$AA556)&amp;"")</f>
        <v/>
      </c>
      <c r="E556">
        <f>IF($AA556="","",INDEX('Per Line'!$B$2:$B$7001,$AA556)&amp;"")</f>
        <v/>
      </c>
      <c r="F556">
        <f>IF($AA556="","",INDEX('Per Line'!$D$2:$D$7001,$AA556)&amp;"")</f>
        <v/>
      </c>
      <c r="G556" s="14">
        <f>IF($AA556="","",INDEX('Per Line'!$E$2:$E$7001,$AA556))</f>
        <v/>
      </c>
      <c r="H556">
        <f>IF($AA556="","",INDEX('Per Line'!$F$2:$F$7001,$AA556)&amp;"")</f>
        <v/>
      </c>
      <c r="I556">
        <f>IF($AA556="","",INDEX('Per Line'!$I$2:$I$7001,$AA556)&amp;"")</f>
        <v/>
      </c>
      <c r="J556">
        <f>IF($AA556="","",INDEX('Per Line'!$H$2:$H$7001,$AA556)&amp;"")</f>
        <v/>
      </c>
      <c r="K556">
        <f>IF($AA556="","",INDEX('Per Line'!$J$2:$J$7001,$AA556)&amp;"")</f>
        <v/>
      </c>
      <c r="L556">
        <f>IF($AA556="","",INDEX('Per Line'!$K$2:$K$7001,$AA556)&amp;"")</f>
        <v/>
      </c>
      <c r="M556">
        <f>IF($AA556="","",INDEX('Per Line'!$L$2:$L$7001,$AA556))</f>
        <v/>
      </c>
      <c r="N556" s="8">
        <f>IF($AA556="","",M556*Y556/100)</f>
        <v/>
      </c>
      <c r="O556">
        <f>IF($AA556="","",INDEX('Per Line'!$U$2:$U$7001,$AA556)&amp;"")</f>
        <v/>
      </c>
      <c r="P556" s="8">
        <f>IF($AA556="","",SUMIFS('Per Line'!$T$2:$T$7001,'Per Line'!$C$2:$C$7001,$A556,'Per Line'!$AL$2:$AL$7001,1))</f>
        <v/>
      </c>
      <c r="Q556">
        <f>IF($AA556="","",Settings!$C$7)</f>
        <v/>
      </c>
      <c r="R556" s="8">
        <f>IF($AA556="","",SUMIFS('Per Line'!$T$2:$T$7001,'Per Line'!$C$2:$C$7001,$A556,'Per Line'!$AK$2:$AK$7001,0,'Per Line'!$AL$2:$AL$7001,0))</f>
        <v/>
      </c>
      <c r="S556" s="8">
        <f>IF($AA556="","",R556*Q556)</f>
        <v/>
      </c>
      <c r="T556">
        <f>IF($AA556="","",Settings!$C$6)</f>
        <v/>
      </c>
      <c r="U556" s="8">
        <f>IF($AA556="","",SUMIFS('Per Line'!$T$2:$T$7001,'Per Line'!$C$2:$C$7001,$A556,'Per Line'!$AK$2:$AK$7001,1,'Per Line'!$AL$2:$AL$7001,0))</f>
        <v/>
      </c>
      <c r="V556" s="8">
        <f>IF($AA556="","",U556*T556)</f>
        <v/>
      </c>
      <c r="W556" s="8">
        <f>IF($AA556="","",V556+S556)</f>
        <v/>
      </c>
      <c r="X556" s="8">
        <f>IF($AA556="","",Y556-W556)</f>
        <v/>
      </c>
      <c r="Y556" s="8">
        <f>IF($AA556="","",R556+U556+P556)</f>
        <v/>
      </c>
      <c r="Z556" s="8">
        <f>IF($AA556="","",Y556-W556-N556)</f>
        <v/>
      </c>
      <c r="AA556" s="16">
        <f>IF(ROWS($AA$2:$AA556)&lt;=MAX('Per Line'!$AJ$2:$AJ$7001),MATCH(ROWS($AA$2:$AA556),'Per Line'!$AJ$2:$AJ$7001,0),"")</f>
        <v/>
      </c>
      <c r="AB556">
        <f>IF($AA556="","",C556&amp;"|"&amp;COUNTIF($C$2:$C556,C556))</f>
        <v/>
      </c>
    </row>
    <row r="557">
      <c r="A557">
        <f>IF($AA557="","",INDEX('Per Line'!$C$2:$C$7001,$AA557)&amp;"")</f>
        <v/>
      </c>
      <c r="B557" s="15" t="n"/>
      <c r="C557">
        <f>IF($AA557="","",IF(COUNTIF($I$2:$I$1301,I557)&lt;=Settings!$C$8,I557,I557&amp;" P"&amp;ROUNDUP(COUNTIF($I$2:$I557,I557)/Settings!$C$8,0)))</f>
        <v/>
      </c>
      <c r="D557">
        <f>IF($AA557="","",INDEX('Per Line'!$A$2:$A$7001,$AA557)&amp;"")</f>
        <v/>
      </c>
      <c r="E557">
        <f>IF($AA557="","",INDEX('Per Line'!$B$2:$B$7001,$AA557)&amp;"")</f>
        <v/>
      </c>
      <c r="F557">
        <f>IF($AA557="","",INDEX('Per Line'!$D$2:$D$7001,$AA557)&amp;"")</f>
        <v/>
      </c>
      <c r="G557" s="14">
        <f>IF($AA557="","",INDEX('Per Line'!$E$2:$E$7001,$AA557))</f>
        <v/>
      </c>
      <c r="H557">
        <f>IF($AA557="","",INDEX('Per Line'!$F$2:$F$7001,$AA557)&amp;"")</f>
        <v/>
      </c>
      <c r="I557">
        <f>IF($AA557="","",INDEX('Per Line'!$I$2:$I$7001,$AA557)&amp;"")</f>
        <v/>
      </c>
      <c r="J557">
        <f>IF($AA557="","",INDEX('Per Line'!$H$2:$H$7001,$AA557)&amp;"")</f>
        <v/>
      </c>
      <c r="K557">
        <f>IF($AA557="","",INDEX('Per Line'!$J$2:$J$7001,$AA557)&amp;"")</f>
        <v/>
      </c>
      <c r="L557">
        <f>IF($AA557="","",INDEX('Per Line'!$K$2:$K$7001,$AA557)&amp;"")</f>
        <v/>
      </c>
      <c r="M557">
        <f>IF($AA557="","",INDEX('Per Line'!$L$2:$L$7001,$AA557))</f>
        <v/>
      </c>
      <c r="N557" s="8">
        <f>IF($AA557="","",M557*Y557/100)</f>
        <v/>
      </c>
      <c r="O557">
        <f>IF($AA557="","",INDEX('Per Line'!$U$2:$U$7001,$AA557)&amp;"")</f>
        <v/>
      </c>
      <c r="P557" s="8">
        <f>IF($AA557="","",SUMIFS('Per Line'!$T$2:$T$7001,'Per Line'!$C$2:$C$7001,$A557,'Per Line'!$AL$2:$AL$7001,1))</f>
        <v/>
      </c>
      <c r="Q557">
        <f>IF($AA557="","",Settings!$C$7)</f>
        <v/>
      </c>
      <c r="R557" s="8">
        <f>IF($AA557="","",SUMIFS('Per Line'!$T$2:$T$7001,'Per Line'!$C$2:$C$7001,$A557,'Per Line'!$AK$2:$AK$7001,0,'Per Line'!$AL$2:$AL$7001,0))</f>
        <v/>
      </c>
      <c r="S557" s="8">
        <f>IF($AA557="","",R557*Q557)</f>
        <v/>
      </c>
      <c r="T557">
        <f>IF($AA557="","",Settings!$C$6)</f>
        <v/>
      </c>
      <c r="U557" s="8">
        <f>IF($AA557="","",SUMIFS('Per Line'!$T$2:$T$7001,'Per Line'!$C$2:$C$7001,$A557,'Per Line'!$AK$2:$AK$7001,1,'Per Line'!$AL$2:$AL$7001,0))</f>
        <v/>
      </c>
      <c r="V557" s="8">
        <f>IF($AA557="","",U557*T557)</f>
        <v/>
      </c>
      <c r="W557" s="8">
        <f>IF($AA557="","",V557+S557)</f>
        <v/>
      </c>
      <c r="X557" s="8">
        <f>IF($AA557="","",Y557-W557)</f>
        <v/>
      </c>
      <c r="Y557" s="8">
        <f>IF($AA557="","",R557+U557+P557)</f>
        <v/>
      </c>
      <c r="Z557" s="8">
        <f>IF($AA557="","",Y557-W557-N557)</f>
        <v/>
      </c>
      <c r="AA557" s="16">
        <f>IF(ROWS($AA$2:$AA557)&lt;=MAX('Per Line'!$AJ$2:$AJ$7001),MATCH(ROWS($AA$2:$AA557),'Per Line'!$AJ$2:$AJ$7001,0),"")</f>
        <v/>
      </c>
      <c r="AB557">
        <f>IF($AA557="","",C557&amp;"|"&amp;COUNTIF($C$2:$C557,C557))</f>
        <v/>
      </c>
    </row>
    <row r="558">
      <c r="A558">
        <f>IF($AA558="","",INDEX('Per Line'!$C$2:$C$7001,$AA558)&amp;"")</f>
        <v/>
      </c>
      <c r="B558" s="15" t="n"/>
      <c r="C558">
        <f>IF($AA558="","",IF(COUNTIF($I$2:$I$1301,I558)&lt;=Settings!$C$8,I558,I558&amp;" P"&amp;ROUNDUP(COUNTIF($I$2:$I558,I558)/Settings!$C$8,0)))</f>
        <v/>
      </c>
      <c r="D558">
        <f>IF($AA558="","",INDEX('Per Line'!$A$2:$A$7001,$AA558)&amp;"")</f>
        <v/>
      </c>
      <c r="E558">
        <f>IF($AA558="","",INDEX('Per Line'!$B$2:$B$7001,$AA558)&amp;"")</f>
        <v/>
      </c>
      <c r="F558">
        <f>IF($AA558="","",INDEX('Per Line'!$D$2:$D$7001,$AA558)&amp;"")</f>
        <v/>
      </c>
      <c r="G558" s="14">
        <f>IF($AA558="","",INDEX('Per Line'!$E$2:$E$7001,$AA558))</f>
        <v/>
      </c>
      <c r="H558">
        <f>IF($AA558="","",INDEX('Per Line'!$F$2:$F$7001,$AA558)&amp;"")</f>
        <v/>
      </c>
      <c r="I558">
        <f>IF($AA558="","",INDEX('Per Line'!$I$2:$I$7001,$AA558)&amp;"")</f>
        <v/>
      </c>
      <c r="J558">
        <f>IF($AA558="","",INDEX('Per Line'!$H$2:$H$7001,$AA558)&amp;"")</f>
        <v/>
      </c>
      <c r="K558">
        <f>IF($AA558="","",INDEX('Per Line'!$J$2:$J$7001,$AA558)&amp;"")</f>
        <v/>
      </c>
      <c r="L558">
        <f>IF($AA558="","",INDEX('Per Line'!$K$2:$K$7001,$AA558)&amp;"")</f>
        <v/>
      </c>
      <c r="M558">
        <f>IF($AA558="","",INDEX('Per Line'!$L$2:$L$7001,$AA558))</f>
        <v/>
      </c>
      <c r="N558" s="8">
        <f>IF($AA558="","",M558*Y558/100)</f>
        <v/>
      </c>
      <c r="O558">
        <f>IF($AA558="","",INDEX('Per Line'!$U$2:$U$7001,$AA558)&amp;"")</f>
        <v/>
      </c>
      <c r="P558" s="8">
        <f>IF($AA558="","",SUMIFS('Per Line'!$T$2:$T$7001,'Per Line'!$C$2:$C$7001,$A558,'Per Line'!$AL$2:$AL$7001,1))</f>
        <v/>
      </c>
      <c r="Q558">
        <f>IF($AA558="","",Settings!$C$7)</f>
        <v/>
      </c>
      <c r="R558" s="8">
        <f>IF($AA558="","",SUMIFS('Per Line'!$T$2:$T$7001,'Per Line'!$C$2:$C$7001,$A558,'Per Line'!$AK$2:$AK$7001,0,'Per Line'!$AL$2:$AL$7001,0))</f>
        <v/>
      </c>
      <c r="S558" s="8">
        <f>IF($AA558="","",R558*Q558)</f>
        <v/>
      </c>
      <c r="T558">
        <f>IF($AA558="","",Settings!$C$6)</f>
        <v/>
      </c>
      <c r="U558" s="8">
        <f>IF($AA558="","",SUMIFS('Per Line'!$T$2:$T$7001,'Per Line'!$C$2:$C$7001,$A558,'Per Line'!$AK$2:$AK$7001,1,'Per Line'!$AL$2:$AL$7001,0))</f>
        <v/>
      </c>
      <c r="V558" s="8">
        <f>IF($AA558="","",U558*T558)</f>
        <v/>
      </c>
      <c r="W558" s="8">
        <f>IF($AA558="","",V558+S558)</f>
        <v/>
      </c>
      <c r="X558" s="8">
        <f>IF($AA558="","",Y558-W558)</f>
        <v/>
      </c>
      <c r="Y558" s="8">
        <f>IF($AA558="","",R558+U558+P558)</f>
        <v/>
      </c>
      <c r="Z558" s="8">
        <f>IF($AA558="","",Y558-W558-N558)</f>
        <v/>
      </c>
      <c r="AA558" s="16">
        <f>IF(ROWS($AA$2:$AA558)&lt;=MAX('Per Line'!$AJ$2:$AJ$7001),MATCH(ROWS($AA$2:$AA558),'Per Line'!$AJ$2:$AJ$7001,0),"")</f>
        <v/>
      </c>
      <c r="AB558">
        <f>IF($AA558="","",C558&amp;"|"&amp;COUNTIF($C$2:$C558,C558))</f>
        <v/>
      </c>
    </row>
    <row r="559">
      <c r="A559">
        <f>IF($AA559="","",INDEX('Per Line'!$C$2:$C$7001,$AA559)&amp;"")</f>
        <v/>
      </c>
      <c r="B559" s="15" t="n"/>
      <c r="C559">
        <f>IF($AA559="","",IF(COUNTIF($I$2:$I$1301,I559)&lt;=Settings!$C$8,I559,I559&amp;" P"&amp;ROUNDUP(COUNTIF($I$2:$I559,I559)/Settings!$C$8,0)))</f>
        <v/>
      </c>
      <c r="D559">
        <f>IF($AA559="","",INDEX('Per Line'!$A$2:$A$7001,$AA559)&amp;"")</f>
        <v/>
      </c>
      <c r="E559">
        <f>IF($AA559="","",INDEX('Per Line'!$B$2:$B$7001,$AA559)&amp;"")</f>
        <v/>
      </c>
      <c r="F559">
        <f>IF($AA559="","",INDEX('Per Line'!$D$2:$D$7001,$AA559)&amp;"")</f>
        <v/>
      </c>
      <c r="G559" s="14">
        <f>IF($AA559="","",INDEX('Per Line'!$E$2:$E$7001,$AA559))</f>
        <v/>
      </c>
      <c r="H559">
        <f>IF($AA559="","",INDEX('Per Line'!$F$2:$F$7001,$AA559)&amp;"")</f>
        <v/>
      </c>
      <c r="I559">
        <f>IF($AA559="","",INDEX('Per Line'!$I$2:$I$7001,$AA559)&amp;"")</f>
        <v/>
      </c>
      <c r="J559">
        <f>IF($AA559="","",INDEX('Per Line'!$H$2:$H$7001,$AA559)&amp;"")</f>
        <v/>
      </c>
      <c r="K559">
        <f>IF($AA559="","",INDEX('Per Line'!$J$2:$J$7001,$AA559)&amp;"")</f>
        <v/>
      </c>
      <c r="L559">
        <f>IF($AA559="","",INDEX('Per Line'!$K$2:$K$7001,$AA559)&amp;"")</f>
        <v/>
      </c>
      <c r="M559">
        <f>IF($AA559="","",INDEX('Per Line'!$L$2:$L$7001,$AA559))</f>
        <v/>
      </c>
      <c r="N559" s="8">
        <f>IF($AA559="","",M559*Y559/100)</f>
        <v/>
      </c>
      <c r="O559">
        <f>IF($AA559="","",INDEX('Per Line'!$U$2:$U$7001,$AA559)&amp;"")</f>
        <v/>
      </c>
      <c r="P559" s="8">
        <f>IF($AA559="","",SUMIFS('Per Line'!$T$2:$T$7001,'Per Line'!$C$2:$C$7001,$A559,'Per Line'!$AL$2:$AL$7001,1))</f>
        <v/>
      </c>
      <c r="Q559">
        <f>IF($AA559="","",Settings!$C$7)</f>
        <v/>
      </c>
      <c r="R559" s="8">
        <f>IF($AA559="","",SUMIFS('Per Line'!$T$2:$T$7001,'Per Line'!$C$2:$C$7001,$A559,'Per Line'!$AK$2:$AK$7001,0,'Per Line'!$AL$2:$AL$7001,0))</f>
        <v/>
      </c>
      <c r="S559" s="8">
        <f>IF($AA559="","",R559*Q559)</f>
        <v/>
      </c>
      <c r="T559">
        <f>IF($AA559="","",Settings!$C$6)</f>
        <v/>
      </c>
      <c r="U559" s="8">
        <f>IF($AA559="","",SUMIFS('Per Line'!$T$2:$T$7001,'Per Line'!$C$2:$C$7001,$A559,'Per Line'!$AK$2:$AK$7001,1,'Per Line'!$AL$2:$AL$7001,0))</f>
        <v/>
      </c>
      <c r="V559" s="8">
        <f>IF($AA559="","",U559*T559)</f>
        <v/>
      </c>
      <c r="W559" s="8">
        <f>IF($AA559="","",V559+S559)</f>
        <v/>
      </c>
      <c r="X559" s="8">
        <f>IF($AA559="","",Y559-W559)</f>
        <v/>
      </c>
      <c r="Y559" s="8">
        <f>IF($AA559="","",R559+U559+P559)</f>
        <v/>
      </c>
      <c r="Z559" s="8">
        <f>IF($AA559="","",Y559-W559-N559)</f>
        <v/>
      </c>
      <c r="AA559" s="16">
        <f>IF(ROWS($AA$2:$AA559)&lt;=MAX('Per Line'!$AJ$2:$AJ$7001),MATCH(ROWS($AA$2:$AA559),'Per Line'!$AJ$2:$AJ$7001,0),"")</f>
        <v/>
      </c>
      <c r="AB559">
        <f>IF($AA559="","",C559&amp;"|"&amp;COUNTIF($C$2:$C559,C559))</f>
        <v/>
      </c>
    </row>
    <row r="560">
      <c r="A560">
        <f>IF($AA560="","",INDEX('Per Line'!$C$2:$C$7001,$AA560)&amp;"")</f>
        <v/>
      </c>
      <c r="B560" s="15" t="n"/>
      <c r="C560">
        <f>IF($AA560="","",IF(COUNTIF($I$2:$I$1301,I560)&lt;=Settings!$C$8,I560,I560&amp;" P"&amp;ROUNDUP(COUNTIF($I$2:$I560,I560)/Settings!$C$8,0)))</f>
        <v/>
      </c>
      <c r="D560">
        <f>IF($AA560="","",INDEX('Per Line'!$A$2:$A$7001,$AA560)&amp;"")</f>
        <v/>
      </c>
      <c r="E560">
        <f>IF($AA560="","",INDEX('Per Line'!$B$2:$B$7001,$AA560)&amp;"")</f>
        <v/>
      </c>
      <c r="F560">
        <f>IF($AA560="","",INDEX('Per Line'!$D$2:$D$7001,$AA560)&amp;"")</f>
        <v/>
      </c>
      <c r="G560" s="14">
        <f>IF($AA560="","",INDEX('Per Line'!$E$2:$E$7001,$AA560))</f>
        <v/>
      </c>
      <c r="H560">
        <f>IF($AA560="","",INDEX('Per Line'!$F$2:$F$7001,$AA560)&amp;"")</f>
        <v/>
      </c>
      <c r="I560">
        <f>IF($AA560="","",INDEX('Per Line'!$I$2:$I$7001,$AA560)&amp;"")</f>
        <v/>
      </c>
      <c r="J560">
        <f>IF($AA560="","",INDEX('Per Line'!$H$2:$H$7001,$AA560)&amp;"")</f>
        <v/>
      </c>
      <c r="K560">
        <f>IF($AA560="","",INDEX('Per Line'!$J$2:$J$7001,$AA560)&amp;"")</f>
        <v/>
      </c>
      <c r="L560">
        <f>IF($AA560="","",INDEX('Per Line'!$K$2:$K$7001,$AA560)&amp;"")</f>
        <v/>
      </c>
      <c r="M560">
        <f>IF($AA560="","",INDEX('Per Line'!$L$2:$L$7001,$AA560))</f>
        <v/>
      </c>
      <c r="N560" s="8">
        <f>IF($AA560="","",M560*Y560/100)</f>
        <v/>
      </c>
      <c r="O560">
        <f>IF($AA560="","",INDEX('Per Line'!$U$2:$U$7001,$AA560)&amp;"")</f>
        <v/>
      </c>
      <c r="P560" s="8">
        <f>IF($AA560="","",SUMIFS('Per Line'!$T$2:$T$7001,'Per Line'!$C$2:$C$7001,$A560,'Per Line'!$AL$2:$AL$7001,1))</f>
        <v/>
      </c>
      <c r="Q560">
        <f>IF($AA560="","",Settings!$C$7)</f>
        <v/>
      </c>
      <c r="R560" s="8">
        <f>IF($AA560="","",SUMIFS('Per Line'!$T$2:$T$7001,'Per Line'!$C$2:$C$7001,$A560,'Per Line'!$AK$2:$AK$7001,0,'Per Line'!$AL$2:$AL$7001,0))</f>
        <v/>
      </c>
      <c r="S560" s="8">
        <f>IF($AA560="","",R560*Q560)</f>
        <v/>
      </c>
      <c r="T560">
        <f>IF($AA560="","",Settings!$C$6)</f>
        <v/>
      </c>
      <c r="U560" s="8">
        <f>IF($AA560="","",SUMIFS('Per Line'!$T$2:$T$7001,'Per Line'!$C$2:$C$7001,$A560,'Per Line'!$AK$2:$AK$7001,1,'Per Line'!$AL$2:$AL$7001,0))</f>
        <v/>
      </c>
      <c r="V560" s="8">
        <f>IF($AA560="","",U560*T560)</f>
        <v/>
      </c>
      <c r="W560" s="8">
        <f>IF($AA560="","",V560+S560)</f>
        <v/>
      </c>
      <c r="X560" s="8">
        <f>IF($AA560="","",Y560-W560)</f>
        <v/>
      </c>
      <c r="Y560" s="8">
        <f>IF($AA560="","",R560+U560+P560)</f>
        <v/>
      </c>
      <c r="Z560" s="8">
        <f>IF($AA560="","",Y560-W560-N560)</f>
        <v/>
      </c>
      <c r="AA560" s="16">
        <f>IF(ROWS($AA$2:$AA560)&lt;=MAX('Per Line'!$AJ$2:$AJ$7001),MATCH(ROWS($AA$2:$AA560),'Per Line'!$AJ$2:$AJ$7001,0),"")</f>
        <v/>
      </c>
      <c r="AB560">
        <f>IF($AA560="","",C560&amp;"|"&amp;COUNTIF($C$2:$C560,C560))</f>
        <v/>
      </c>
    </row>
    <row r="561">
      <c r="A561">
        <f>IF($AA561="","",INDEX('Per Line'!$C$2:$C$7001,$AA561)&amp;"")</f>
        <v/>
      </c>
      <c r="B561" s="15" t="n"/>
      <c r="C561">
        <f>IF($AA561="","",IF(COUNTIF($I$2:$I$1301,I561)&lt;=Settings!$C$8,I561,I561&amp;" P"&amp;ROUNDUP(COUNTIF($I$2:$I561,I561)/Settings!$C$8,0)))</f>
        <v/>
      </c>
      <c r="D561">
        <f>IF($AA561="","",INDEX('Per Line'!$A$2:$A$7001,$AA561)&amp;"")</f>
        <v/>
      </c>
      <c r="E561">
        <f>IF($AA561="","",INDEX('Per Line'!$B$2:$B$7001,$AA561)&amp;"")</f>
        <v/>
      </c>
      <c r="F561">
        <f>IF($AA561="","",INDEX('Per Line'!$D$2:$D$7001,$AA561)&amp;"")</f>
        <v/>
      </c>
      <c r="G561" s="14">
        <f>IF($AA561="","",INDEX('Per Line'!$E$2:$E$7001,$AA561))</f>
        <v/>
      </c>
      <c r="H561">
        <f>IF($AA561="","",INDEX('Per Line'!$F$2:$F$7001,$AA561)&amp;"")</f>
        <v/>
      </c>
      <c r="I561">
        <f>IF($AA561="","",INDEX('Per Line'!$I$2:$I$7001,$AA561)&amp;"")</f>
        <v/>
      </c>
      <c r="J561">
        <f>IF($AA561="","",INDEX('Per Line'!$H$2:$H$7001,$AA561)&amp;"")</f>
        <v/>
      </c>
      <c r="K561">
        <f>IF($AA561="","",INDEX('Per Line'!$J$2:$J$7001,$AA561)&amp;"")</f>
        <v/>
      </c>
      <c r="L561">
        <f>IF($AA561="","",INDEX('Per Line'!$K$2:$K$7001,$AA561)&amp;"")</f>
        <v/>
      </c>
      <c r="M561">
        <f>IF($AA561="","",INDEX('Per Line'!$L$2:$L$7001,$AA561))</f>
        <v/>
      </c>
      <c r="N561" s="8">
        <f>IF($AA561="","",M561*Y561/100)</f>
        <v/>
      </c>
      <c r="O561">
        <f>IF($AA561="","",INDEX('Per Line'!$U$2:$U$7001,$AA561)&amp;"")</f>
        <v/>
      </c>
      <c r="P561" s="8">
        <f>IF($AA561="","",SUMIFS('Per Line'!$T$2:$T$7001,'Per Line'!$C$2:$C$7001,$A561,'Per Line'!$AL$2:$AL$7001,1))</f>
        <v/>
      </c>
      <c r="Q561">
        <f>IF($AA561="","",Settings!$C$7)</f>
        <v/>
      </c>
      <c r="R561" s="8">
        <f>IF($AA561="","",SUMIFS('Per Line'!$T$2:$T$7001,'Per Line'!$C$2:$C$7001,$A561,'Per Line'!$AK$2:$AK$7001,0,'Per Line'!$AL$2:$AL$7001,0))</f>
        <v/>
      </c>
      <c r="S561" s="8">
        <f>IF($AA561="","",R561*Q561)</f>
        <v/>
      </c>
      <c r="T561">
        <f>IF($AA561="","",Settings!$C$6)</f>
        <v/>
      </c>
      <c r="U561" s="8">
        <f>IF($AA561="","",SUMIFS('Per Line'!$T$2:$T$7001,'Per Line'!$C$2:$C$7001,$A561,'Per Line'!$AK$2:$AK$7001,1,'Per Line'!$AL$2:$AL$7001,0))</f>
        <v/>
      </c>
      <c r="V561" s="8">
        <f>IF($AA561="","",U561*T561)</f>
        <v/>
      </c>
      <c r="W561" s="8">
        <f>IF($AA561="","",V561+S561)</f>
        <v/>
      </c>
      <c r="X561" s="8">
        <f>IF($AA561="","",Y561-W561)</f>
        <v/>
      </c>
      <c r="Y561" s="8">
        <f>IF($AA561="","",R561+U561+P561)</f>
        <v/>
      </c>
      <c r="Z561" s="8">
        <f>IF($AA561="","",Y561-W561-N561)</f>
        <v/>
      </c>
      <c r="AA561" s="16">
        <f>IF(ROWS($AA$2:$AA561)&lt;=MAX('Per Line'!$AJ$2:$AJ$7001),MATCH(ROWS($AA$2:$AA561),'Per Line'!$AJ$2:$AJ$7001,0),"")</f>
        <v/>
      </c>
      <c r="AB561">
        <f>IF($AA561="","",C561&amp;"|"&amp;COUNTIF($C$2:$C561,C561))</f>
        <v/>
      </c>
    </row>
    <row r="562">
      <c r="A562">
        <f>IF($AA562="","",INDEX('Per Line'!$C$2:$C$7001,$AA562)&amp;"")</f>
        <v/>
      </c>
      <c r="B562" s="15" t="n"/>
      <c r="C562">
        <f>IF($AA562="","",IF(COUNTIF($I$2:$I$1301,I562)&lt;=Settings!$C$8,I562,I562&amp;" P"&amp;ROUNDUP(COUNTIF($I$2:$I562,I562)/Settings!$C$8,0)))</f>
        <v/>
      </c>
      <c r="D562">
        <f>IF($AA562="","",INDEX('Per Line'!$A$2:$A$7001,$AA562)&amp;"")</f>
        <v/>
      </c>
      <c r="E562">
        <f>IF($AA562="","",INDEX('Per Line'!$B$2:$B$7001,$AA562)&amp;"")</f>
        <v/>
      </c>
      <c r="F562">
        <f>IF($AA562="","",INDEX('Per Line'!$D$2:$D$7001,$AA562)&amp;"")</f>
        <v/>
      </c>
      <c r="G562" s="14">
        <f>IF($AA562="","",INDEX('Per Line'!$E$2:$E$7001,$AA562))</f>
        <v/>
      </c>
      <c r="H562">
        <f>IF($AA562="","",INDEX('Per Line'!$F$2:$F$7001,$AA562)&amp;"")</f>
        <v/>
      </c>
      <c r="I562">
        <f>IF($AA562="","",INDEX('Per Line'!$I$2:$I$7001,$AA562)&amp;"")</f>
        <v/>
      </c>
      <c r="J562">
        <f>IF($AA562="","",INDEX('Per Line'!$H$2:$H$7001,$AA562)&amp;"")</f>
        <v/>
      </c>
      <c r="K562">
        <f>IF($AA562="","",INDEX('Per Line'!$J$2:$J$7001,$AA562)&amp;"")</f>
        <v/>
      </c>
      <c r="L562">
        <f>IF($AA562="","",INDEX('Per Line'!$K$2:$K$7001,$AA562)&amp;"")</f>
        <v/>
      </c>
      <c r="M562">
        <f>IF($AA562="","",INDEX('Per Line'!$L$2:$L$7001,$AA562))</f>
        <v/>
      </c>
      <c r="N562" s="8">
        <f>IF($AA562="","",M562*Y562/100)</f>
        <v/>
      </c>
      <c r="O562">
        <f>IF($AA562="","",INDEX('Per Line'!$U$2:$U$7001,$AA562)&amp;"")</f>
        <v/>
      </c>
      <c r="P562" s="8">
        <f>IF($AA562="","",SUMIFS('Per Line'!$T$2:$T$7001,'Per Line'!$C$2:$C$7001,$A562,'Per Line'!$AL$2:$AL$7001,1))</f>
        <v/>
      </c>
      <c r="Q562">
        <f>IF($AA562="","",Settings!$C$7)</f>
        <v/>
      </c>
      <c r="R562" s="8">
        <f>IF($AA562="","",SUMIFS('Per Line'!$T$2:$T$7001,'Per Line'!$C$2:$C$7001,$A562,'Per Line'!$AK$2:$AK$7001,0,'Per Line'!$AL$2:$AL$7001,0))</f>
        <v/>
      </c>
      <c r="S562" s="8">
        <f>IF($AA562="","",R562*Q562)</f>
        <v/>
      </c>
      <c r="T562">
        <f>IF($AA562="","",Settings!$C$6)</f>
        <v/>
      </c>
      <c r="U562" s="8">
        <f>IF($AA562="","",SUMIFS('Per Line'!$T$2:$T$7001,'Per Line'!$C$2:$C$7001,$A562,'Per Line'!$AK$2:$AK$7001,1,'Per Line'!$AL$2:$AL$7001,0))</f>
        <v/>
      </c>
      <c r="V562" s="8">
        <f>IF($AA562="","",U562*T562)</f>
        <v/>
      </c>
      <c r="W562" s="8">
        <f>IF($AA562="","",V562+S562)</f>
        <v/>
      </c>
      <c r="X562" s="8">
        <f>IF($AA562="","",Y562-W562)</f>
        <v/>
      </c>
      <c r="Y562" s="8">
        <f>IF($AA562="","",R562+U562+P562)</f>
        <v/>
      </c>
      <c r="Z562" s="8">
        <f>IF($AA562="","",Y562-W562-N562)</f>
        <v/>
      </c>
      <c r="AA562" s="16">
        <f>IF(ROWS($AA$2:$AA562)&lt;=MAX('Per Line'!$AJ$2:$AJ$7001),MATCH(ROWS($AA$2:$AA562),'Per Line'!$AJ$2:$AJ$7001,0),"")</f>
        <v/>
      </c>
      <c r="AB562">
        <f>IF($AA562="","",C562&amp;"|"&amp;COUNTIF($C$2:$C562,C562))</f>
        <v/>
      </c>
    </row>
    <row r="563">
      <c r="A563">
        <f>IF($AA563="","",INDEX('Per Line'!$C$2:$C$7001,$AA563)&amp;"")</f>
        <v/>
      </c>
      <c r="B563" s="15" t="n"/>
      <c r="C563">
        <f>IF($AA563="","",IF(COUNTIF($I$2:$I$1301,I563)&lt;=Settings!$C$8,I563,I563&amp;" P"&amp;ROUNDUP(COUNTIF($I$2:$I563,I563)/Settings!$C$8,0)))</f>
        <v/>
      </c>
      <c r="D563">
        <f>IF($AA563="","",INDEX('Per Line'!$A$2:$A$7001,$AA563)&amp;"")</f>
        <v/>
      </c>
      <c r="E563">
        <f>IF($AA563="","",INDEX('Per Line'!$B$2:$B$7001,$AA563)&amp;"")</f>
        <v/>
      </c>
      <c r="F563">
        <f>IF($AA563="","",INDEX('Per Line'!$D$2:$D$7001,$AA563)&amp;"")</f>
        <v/>
      </c>
      <c r="G563" s="14">
        <f>IF($AA563="","",INDEX('Per Line'!$E$2:$E$7001,$AA563))</f>
        <v/>
      </c>
      <c r="H563">
        <f>IF($AA563="","",INDEX('Per Line'!$F$2:$F$7001,$AA563)&amp;"")</f>
        <v/>
      </c>
      <c r="I563">
        <f>IF($AA563="","",INDEX('Per Line'!$I$2:$I$7001,$AA563)&amp;"")</f>
        <v/>
      </c>
      <c r="J563">
        <f>IF($AA563="","",INDEX('Per Line'!$H$2:$H$7001,$AA563)&amp;"")</f>
        <v/>
      </c>
      <c r="K563">
        <f>IF($AA563="","",INDEX('Per Line'!$J$2:$J$7001,$AA563)&amp;"")</f>
        <v/>
      </c>
      <c r="L563">
        <f>IF($AA563="","",INDEX('Per Line'!$K$2:$K$7001,$AA563)&amp;"")</f>
        <v/>
      </c>
      <c r="M563">
        <f>IF($AA563="","",INDEX('Per Line'!$L$2:$L$7001,$AA563))</f>
        <v/>
      </c>
      <c r="N563" s="8">
        <f>IF($AA563="","",M563*Y563/100)</f>
        <v/>
      </c>
      <c r="O563">
        <f>IF($AA563="","",INDEX('Per Line'!$U$2:$U$7001,$AA563)&amp;"")</f>
        <v/>
      </c>
      <c r="P563" s="8">
        <f>IF($AA563="","",SUMIFS('Per Line'!$T$2:$T$7001,'Per Line'!$C$2:$C$7001,$A563,'Per Line'!$AL$2:$AL$7001,1))</f>
        <v/>
      </c>
      <c r="Q563">
        <f>IF($AA563="","",Settings!$C$7)</f>
        <v/>
      </c>
      <c r="R563" s="8">
        <f>IF($AA563="","",SUMIFS('Per Line'!$T$2:$T$7001,'Per Line'!$C$2:$C$7001,$A563,'Per Line'!$AK$2:$AK$7001,0,'Per Line'!$AL$2:$AL$7001,0))</f>
        <v/>
      </c>
      <c r="S563" s="8">
        <f>IF($AA563="","",R563*Q563)</f>
        <v/>
      </c>
      <c r="T563">
        <f>IF($AA563="","",Settings!$C$6)</f>
        <v/>
      </c>
      <c r="U563" s="8">
        <f>IF($AA563="","",SUMIFS('Per Line'!$T$2:$T$7001,'Per Line'!$C$2:$C$7001,$A563,'Per Line'!$AK$2:$AK$7001,1,'Per Line'!$AL$2:$AL$7001,0))</f>
        <v/>
      </c>
      <c r="V563" s="8">
        <f>IF($AA563="","",U563*T563)</f>
        <v/>
      </c>
      <c r="W563" s="8">
        <f>IF($AA563="","",V563+S563)</f>
        <v/>
      </c>
      <c r="X563" s="8">
        <f>IF($AA563="","",Y563-W563)</f>
        <v/>
      </c>
      <c r="Y563" s="8">
        <f>IF($AA563="","",R563+U563+P563)</f>
        <v/>
      </c>
      <c r="Z563" s="8">
        <f>IF($AA563="","",Y563-W563-N563)</f>
        <v/>
      </c>
      <c r="AA563" s="16">
        <f>IF(ROWS($AA$2:$AA563)&lt;=MAX('Per Line'!$AJ$2:$AJ$7001),MATCH(ROWS($AA$2:$AA563),'Per Line'!$AJ$2:$AJ$7001,0),"")</f>
        <v/>
      </c>
      <c r="AB563">
        <f>IF($AA563="","",C563&amp;"|"&amp;COUNTIF($C$2:$C563,C563))</f>
        <v/>
      </c>
    </row>
    <row r="564">
      <c r="A564">
        <f>IF($AA564="","",INDEX('Per Line'!$C$2:$C$7001,$AA564)&amp;"")</f>
        <v/>
      </c>
      <c r="B564" s="15" t="n"/>
      <c r="C564">
        <f>IF($AA564="","",IF(COUNTIF($I$2:$I$1301,I564)&lt;=Settings!$C$8,I564,I564&amp;" P"&amp;ROUNDUP(COUNTIF($I$2:$I564,I564)/Settings!$C$8,0)))</f>
        <v/>
      </c>
      <c r="D564">
        <f>IF($AA564="","",INDEX('Per Line'!$A$2:$A$7001,$AA564)&amp;"")</f>
        <v/>
      </c>
      <c r="E564">
        <f>IF($AA564="","",INDEX('Per Line'!$B$2:$B$7001,$AA564)&amp;"")</f>
        <v/>
      </c>
      <c r="F564">
        <f>IF($AA564="","",INDEX('Per Line'!$D$2:$D$7001,$AA564)&amp;"")</f>
        <v/>
      </c>
      <c r="G564" s="14">
        <f>IF($AA564="","",INDEX('Per Line'!$E$2:$E$7001,$AA564))</f>
        <v/>
      </c>
      <c r="H564">
        <f>IF($AA564="","",INDEX('Per Line'!$F$2:$F$7001,$AA564)&amp;"")</f>
        <v/>
      </c>
      <c r="I564">
        <f>IF($AA564="","",INDEX('Per Line'!$I$2:$I$7001,$AA564)&amp;"")</f>
        <v/>
      </c>
      <c r="J564">
        <f>IF($AA564="","",INDEX('Per Line'!$H$2:$H$7001,$AA564)&amp;"")</f>
        <v/>
      </c>
      <c r="K564">
        <f>IF($AA564="","",INDEX('Per Line'!$J$2:$J$7001,$AA564)&amp;"")</f>
        <v/>
      </c>
      <c r="L564">
        <f>IF($AA564="","",INDEX('Per Line'!$K$2:$K$7001,$AA564)&amp;"")</f>
        <v/>
      </c>
      <c r="M564">
        <f>IF($AA564="","",INDEX('Per Line'!$L$2:$L$7001,$AA564))</f>
        <v/>
      </c>
      <c r="N564" s="8">
        <f>IF($AA564="","",M564*Y564/100)</f>
        <v/>
      </c>
      <c r="O564">
        <f>IF($AA564="","",INDEX('Per Line'!$U$2:$U$7001,$AA564)&amp;"")</f>
        <v/>
      </c>
      <c r="P564" s="8">
        <f>IF($AA564="","",SUMIFS('Per Line'!$T$2:$T$7001,'Per Line'!$C$2:$C$7001,$A564,'Per Line'!$AL$2:$AL$7001,1))</f>
        <v/>
      </c>
      <c r="Q564">
        <f>IF($AA564="","",Settings!$C$7)</f>
        <v/>
      </c>
      <c r="R564" s="8">
        <f>IF($AA564="","",SUMIFS('Per Line'!$T$2:$T$7001,'Per Line'!$C$2:$C$7001,$A564,'Per Line'!$AK$2:$AK$7001,0,'Per Line'!$AL$2:$AL$7001,0))</f>
        <v/>
      </c>
      <c r="S564" s="8">
        <f>IF($AA564="","",R564*Q564)</f>
        <v/>
      </c>
      <c r="T564">
        <f>IF($AA564="","",Settings!$C$6)</f>
        <v/>
      </c>
      <c r="U564" s="8">
        <f>IF($AA564="","",SUMIFS('Per Line'!$T$2:$T$7001,'Per Line'!$C$2:$C$7001,$A564,'Per Line'!$AK$2:$AK$7001,1,'Per Line'!$AL$2:$AL$7001,0))</f>
        <v/>
      </c>
      <c r="V564" s="8">
        <f>IF($AA564="","",U564*T564)</f>
        <v/>
      </c>
      <c r="W564" s="8">
        <f>IF($AA564="","",V564+S564)</f>
        <v/>
      </c>
      <c r="X564" s="8">
        <f>IF($AA564="","",Y564-W564)</f>
        <v/>
      </c>
      <c r="Y564" s="8">
        <f>IF($AA564="","",R564+U564+P564)</f>
        <v/>
      </c>
      <c r="Z564" s="8">
        <f>IF($AA564="","",Y564-W564-N564)</f>
        <v/>
      </c>
      <c r="AA564" s="16">
        <f>IF(ROWS($AA$2:$AA564)&lt;=MAX('Per Line'!$AJ$2:$AJ$7001),MATCH(ROWS($AA$2:$AA564),'Per Line'!$AJ$2:$AJ$7001,0),"")</f>
        <v/>
      </c>
      <c r="AB564">
        <f>IF($AA564="","",C564&amp;"|"&amp;COUNTIF($C$2:$C564,C564))</f>
        <v/>
      </c>
    </row>
    <row r="565">
      <c r="A565">
        <f>IF($AA565="","",INDEX('Per Line'!$C$2:$C$7001,$AA565)&amp;"")</f>
        <v/>
      </c>
      <c r="B565" s="15" t="n"/>
      <c r="C565">
        <f>IF($AA565="","",IF(COUNTIF($I$2:$I$1301,I565)&lt;=Settings!$C$8,I565,I565&amp;" P"&amp;ROUNDUP(COUNTIF($I$2:$I565,I565)/Settings!$C$8,0)))</f>
        <v/>
      </c>
      <c r="D565">
        <f>IF($AA565="","",INDEX('Per Line'!$A$2:$A$7001,$AA565)&amp;"")</f>
        <v/>
      </c>
      <c r="E565">
        <f>IF($AA565="","",INDEX('Per Line'!$B$2:$B$7001,$AA565)&amp;"")</f>
        <v/>
      </c>
      <c r="F565">
        <f>IF($AA565="","",INDEX('Per Line'!$D$2:$D$7001,$AA565)&amp;"")</f>
        <v/>
      </c>
      <c r="G565" s="14">
        <f>IF($AA565="","",INDEX('Per Line'!$E$2:$E$7001,$AA565))</f>
        <v/>
      </c>
      <c r="H565">
        <f>IF($AA565="","",INDEX('Per Line'!$F$2:$F$7001,$AA565)&amp;"")</f>
        <v/>
      </c>
      <c r="I565">
        <f>IF($AA565="","",INDEX('Per Line'!$I$2:$I$7001,$AA565)&amp;"")</f>
        <v/>
      </c>
      <c r="J565">
        <f>IF($AA565="","",INDEX('Per Line'!$H$2:$H$7001,$AA565)&amp;"")</f>
        <v/>
      </c>
      <c r="K565">
        <f>IF($AA565="","",INDEX('Per Line'!$J$2:$J$7001,$AA565)&amp;"")</f>
        <v/>
      </c>
      <c r="L565">
        <f>IF($AA565="","",INDEX('Per Line'!$K$2:$K$7001,$AA565)&amp;"")</f>
        <v/>
      </c>
      <c r="M565">
        <f>IF($AA565="","",INDEX('Per Line'!$L$2:$L$7001,$AA565))</f>
        <v/>
      </c>
      <c r="N565" s="8">
        <f>IF($AA565="","",M565*Y565/100)</f>
        <v/>
      </c>
      <c r="O565">
        <f>IF($AA565="","",INDEX('Per Line'!$U$2:$U$7001,$AA565)&amp;"")</f>
        <v/>
      </c>
      <c r="P565" s="8">
        <f>IF($AA565="","",SUMIFS('Per Line'!$T$2:$T$7001,'Per Line'!$C$2:$C$7001,$A565,'Per Line'!$AL$2:$AL$7001,1))</f>
        <v/>
      </c>
      <c r="Q565">
        <f>IF($AA565="","",Settings!$C$7)</f>
        <v/>
      </c>
      <c r="R565" s="8">
        <f>IF($AA565="","",SUMIFS('Per Line'!$T$2:$T$7001,'Per Line'!$C$2:$C$7001,$A565,'Per Line'!$AK$2:$AK$7001,0,'Per Line'!$AL$2:$AL$7001,0))</f>
        <v/>
      </c>
      <c r="S565" s="8">
        <f>IF($AA565="","",R565*Q565)</f>
        <v/>
      </c>
      <c r="T565">
        <f>IF($AA565="","",Settings!$C$6)</f>
        <v/>
      </c>
      <c r="U565" s="8">
        <f>IF($AA565="","",SUMIFS('Per Line'!$T$2:$T$7001,'Per Line'!$C$2:$C$7001,$A565,'Per Line'!$AK$2:$AK$7001,1,'Per Line'!$AL$2:$AL$7001,0))</f>
        <v/>
      </c>
      <c r="V565" s="8">
        <f>IF($AA565="","",U565*T565)</f>
        <v/>
      </c>
      <c r="W565" s="8">
        <f>IF($AA565="","",V565+S565)</f>
        <v/>
      </c>
      <c r="X565" s="8">
        <f>IF($AA565="","",Y565-W565)</f>
        <v/>
      </c>
      <c r="Y565" s="8">
        <f>IF($AA565="","",R565+U565+P565)</f>
        <v/>
      </c>
      <c r="Z565" s="8">
        <f>IF($AA565="","",Y565-W565-N565)</f>
        <v/>
      </c>
      <c r="AA565" s="16">
        <f>IF(ROWS($AA$2:$AA565)&lt;=MAX('Per Line'!$AJ$2:$AJ$7001),MATCH(ROWS($AA$2:$AA565),'Per Line'!$AJ$2:$AJ$7001,0),"")</f>
        <v/>
      </c>
      <c r="AB565">
        <f>IF($AA565="","",C565&amp;"|"&amp;COUNTIF($C$2:$C565,C565))</f>
        <v/>
      </c>
    </row>
    <row r="566">
      <c r="A566">
        <f>IF($AA566="","",INDEX('Per Line'!$C$2:$C$7001,$AA566)&amp;"")</f>
        <v/>
      </c>
      <c r="B566" s="15" t="n"/>
      <c r="C566">
        <f>IF($AA566="","",IF(COUNTIF($I$2:$I$1301,I566)&lt;=Settings!$C$8,I566,I566&amp;" P"&amp;ROUNDUP(COUNTIF($I$2:$I566,I566)/Settings!$C$8,0)))</f>
        <v/>
      </c>
      <c r="D566">
        <f>IF($AA566="","",INDEX('Per Line'!$A$2:$A$7001,$AA566)&amp;"")</f>
        <v/>
      </c>
      <c r="E566">
        <f>IF($AA566="","",INDEX('Per Line'!$B$2:$B$7001,$AA566)&amp;"")</f>
        <v/>
      </c>
      <c r="F566">
        <f>IF($AA566="","",INDEX('Per Line'!$D$2:$D$7001,$AA566)&amp;"")</f>
        <v/>
      </c>
      <c r="G566" s="14">
        <f>IF($AA566="","",INDEX('Per Line'!$E$2:$E$7001,$AA566))</f>
        <v/>
      </c>
      <c r="H566">
        <f>IF($AA566="","",INDEX('Per Line'!$F$2:$F$7001,$AA566)&amp;"")</f>
        <v/>
      </c>
      <c r="I566">
        <f>IF($AA566="","",INDEX('Per Line'!$I$2:$I$7001,$AA566)&amp;"")</f>
        <v/>
      </c>
      <c r="J566">
        <f>IF($AA566="","",INDEX('Per Line'!$H$2:$H$7001,$AA566)&amp;"")</f>
        <v/>
      </c>
      <c r="K566">
        <f>IF($AA566="","",INDEX('Per Line'!$J$2:$J$7001,$AA566)&amp;"")</f>
        <v/>
      </c>
      <c r="L566">
        <f>IF($AA566="","",INDEX('Per Line'!$K$2:$K$7001,$AA566)&amp;"")</f>
        <v/>
      </c>
      <c r="M566">
        <f>IF($AA566="","",INDEX('Per Line'!$L$2:$L$7001,$AA566))</f>
        <v/>
      </c>
      <c r="N566" s="8">
        <f>IF($AA566="","",M566*Y566/100)</f>
        <v/>
      </c>
      <c r="O566">
        <f>IF($AA566="","",INDEX('Per Line'!$U$2:$U$7001,$AA566)&amp;"")</f>
        <v/>
      </c>
      <c r="P566" s="8">
        <f>IF($AA566="","",SUMIFS('Per Line'!$T$2:$T$7001,'Per Line'!$C$2:$C$7001,$A566,'Per Line'!$AL$2:$AL$7001,1))</f>
        <v/>
      </c>
      <c r="Q566">
        <f>IF($AA566="","",Settings!$C$7)</f>
        <v/>
      </c>
      <c r="R566" s="8">
        <f>IF($AA566="","",SUMIFS('Per Line'!$T$2:$T$7001,'Per Line'!$C$2:$C$7001,$A566,'Per Line'!$AK$2:$AK$7001,0,'Per Line'!$AL$2:$AL$7001,0))</f>
        <v/>
      </c>
      <c r="S566" s="8">
        <f>IF($AA566="","",R566*Q566)</f>
        <v/>
      </c>
      <c r="T566">
        <f>IF($AA566="","",Settings!$C$6)</f>
        <v/>
      </c>
      <c r="U566" s="8">
        <f>IF($AA566="","",SUMIFS('Per Line'!$T$2:$T$7001,'Per Line'!$C$2:$C$7001,$A566,'Per Line'!$AK$2:$AK$7001,1,'Per Line'!$AL$2:$AL$7001,0))</f>
        <v/>
      </c>
      <c r="V566" s="8">
        <f>IF($AA566="","",U566*T566)</f>
        <v/>
      </c>
      <c r="W566" s="8">
        <f>IF($AA566="","",V566+S566)</f>
        <v/>
      </c>
      <c r="X566" s="8">
        <f>IF($AA566="","",Y566-W566)</f>
        <v/>
      </c>
      <c r="Y566" s="8">
        <f>IF($AA566="","",R566+U566+P566)</f>
        <v/>
      </c>
      <c r="Z566" s="8">
        <f>IF($AA566="","",Y566-W566-N566)</f>
        <v/>
      </c>
      <c r="AA566" s="16">
        <f>IF(ROWS($AA$2:$AA566)&lt;=MAX('Per Line'!$AJ$2:$AJ$7001),MATCH(ROWS($AA$2:$AA566),'Per Line'!$AJ$2:$AJ$7001,0),"")</f>
        <v/>
      </c>
      <c r="AB566">
        <f>IF($AA566="","",C566&amp;"|"&amp;COUNTIF($C$2:$C566,C566))</f>
        <v/>
      </c>
    </row>
    <row r="567">
      <c r="A567">
        <f>IF($AA567="","",INDEX('Per Line'!$C$2:$C$7001,$AA567)&amp;"")</f>
        <v/>
      </c>
      <c r="B567" s="15" t="n"/>
      <c r="C567">
        <f>IF($AA567="","",IF(COUNTIF($I$2:$I$1301,I567)&lt;=Settings!$C$8,I567,I567&amp;" P"&amp;ROUNDUP(COUNTIF($I$2:$I567,I567)/Settings!$C$8,0)))</f>
        <v/>
      </c>
      <c r="D567">
        <f>IF($AA567="","",INDEX('Per Line'!$A$2:$A$7001,$AA567)&amp;"")</f>
        <v/>
      </c>
      <c r="E567">
        <f>IF($AA567="","",INDEX('Per Line'!$B$2:$B$7001,$AA567)&amp;"")</f>
        <v/>
      </c>
      <c r="F567">
        <f>IF($AA567="","",INDEX('Per Line'!$D$2:$D$7001,$AA567)&amp;"")</f>
        <v/>
      </c>
      <c r="G567" s="14">
        <f>IF($AA567="","",INDEX('Per Line'!$E$2:$E$7001,$AA567))</f>
        <v/>
      </c>
      <c r="H567">
        <f>IF($AA567="","",INDEX('Per Line'!$F$2:$F$7001,$AA567)&amp;"")</f>
        <v/>
      </c>
      <c r="I567">
        <f>IF($AA567="","",INDEX('Per Line'!$I$2:$I$7001,$AA567)&amp;"")</f>
        <v/>
      </c>
      <c r="J567">
        <f>IF($AA567="","",INDEX('Per Line'!$H$2:$H$7001,$AA567)&amp;"")</f>
        <v/>
      </c>
      <c r="K567">
        <f>IF($AA567="","",INDEX('Per Line'!$J$2:$J$7001,$AA567)&amp;"")</f>
        <v/>
      </c>
      <c r="L567">
        <f>IF($AA567="","",INDEX('Per Line'!$K$2:$K$7001,$AA567)&amp;"")</f>
        <v/>
      </c>
      <c r="M567">
        <f>IF($AA567="","",INDEX('Per Line'!$L$2:$L$7001,$AA567))</f>
        <v/>
      </c>
      <c r="N567" s="8">
        <f>IF($AA567="","",M567*Y567/100)</f>
        <v/>
      </c>
      <c r="O567">
        <f>IF($AA567="","",INDEX('Per Line'!$U$2:$U$7001,$AA567)&amp;"")</f>
        <v/>
      </c>
      <c r="P567" s="8">
        <f>IF($AA567="","",SUMIFS('Per Line'!$T$2:$T$7001,'Per Line'!$C$2:$C$7001,$A567,'Per Line'!$AL$2:$AL$7001,1))</f>
        <v/>
      </c>
      <c r="Q567">
        <f>IF($AA567="","",Settings!$C$7)</f>
        <v/>
      </c>
      <c r="R567" s="8">
        <f>IF($AA567="","",SUMIFS('Per Line'!$T$2:$T$7001,'Per Line'!$C$2:$C$7001,$A567,'Per Line'!$AK$2:$AK$7001,0,'Per Line'!$AL$2:$AL$7001,0))</f>
        <v/>
      </c>
      <c r="S567" s="8">
        <f>IF($AA567="","",R567*Q567)</f>
        <v/>
      </c>
      <c r="T567">
        <f>IF($AA567="","",Settings!$C$6)</f>
        <v/>
      </c>
      <c r="U567" s="8">
        <f>IF($AA567="","",SUMIFS('Per Line'!$T$2:$T$7001,'Per Line'!$C$2:$C$7001,$A567,'Per Line'!$AK$2:$AK$7001,1,'Per Line'!$AL$2:$AL$7001,0))</f>
        <v/>
      </c>
      <c r="V567" s="8">
        <f>IF($AA567="","",U567*T567)</f>
        <v/>
      </c>
      <c r="W567" s="8">
        <f>IF($AA567="","",V567+S567)</f>
        <v/>
      </c>
      <c r="X567" s="8">
        <f>IF($AA567="","",Y567-W567)</f>
        <v/>
      </c>
      <c r="Y567" s="8">
        <f>IF($AA567="","",R567+U567+P567)</f>
        <v/>
      </c>
      <c r="Z567" s="8">
        <f>IF($AA567="","",Y567-W567-N567)</f>
        <v/>
      </c>
      <c r="AA567" s="16">
        <f>IF(ROWS($AA$2:$AA567)&lt;=MAX('Per Line'!$AJ$2:$AJ$7001),MATCH(ROWS($AA$2:$AA567),'Per Line'!$AJ$2:$AJ$7001,0),"")</f>
        <v/>
      </c>
      <c r="AB567">
        <f>IF($AA567="","",C567&amp;"|"&amp;COUNTIF($C$2:$C567,C567))</f>
        <v/>
      </c>
    </row>
    <row r="568">
      <c r="A568">
        <f>IF($AA568="","",INDEX('Per Line'!$C$2:$C$7001,$AA568)&amp;"")</f>
        <v/>
      </c>
      <c r="B568" s="15" t="n"/>
      <c r="C568">
        <f>IF($AA568="","",IF(COUNTIF($I$2:$I$1301,I568)&lt;=Settings!$C$8,I568,I568&amp;" P"&amp;ROUNDUP(COUNTIF($I$2:$I568,I568)/Settings!$C$8,0)))</f>
        <v/>
      </c>
      <c r="D568">
        <f>IF($AA568="","",INDEX('Per Line'!$A$2:$A$7001,$AA568)&amp;"")</f>
        <v/>
      </c>
      <c r="E568">
        <f>IF($AA568="","",INDEX('Per Line'!$B$2:$B$7001,$AA568)&amp;"")</f>
        <v/>
      </c>
      <c r="F568">
        <f>IF($AA568="","",INDEX('Per Line'!$D$2:$D$7001,$AA568)&amp;"")</f>
        <v/>
      </c>
      <c r="G568" s="14">
        <f>IF($AA568="","",INDEX('Per Line'!$E$2:$E$7001,$AA568))</f>
        <v/>
      </c>
      <c r="H568">
        <f>IF($AA568="","",INDEX('Per Line'!$F$2:$F$7001,$AA568)&amp;"")</f>
        <v/>
      </c>
      <c r="I568">
        <f>IF($AA568="","",INDEX('Per Line'!$I$2:$I$7001,$AA568)&amp;"")</f>
        <v/>
      </c>
      <c r="J568">
        <f>IF($AA568="","",INDEX('Per Line'!$H$2:$H$7001,$AA568)&amp;"")</f>
        <v/>
      </c>
      <c r="K568">
        <f>IF($AA568="","",INDEX('Per Line'!$J$2:$J$7001,$AA568)&amp;"")</f>
        <v/>
      </c>
      <c r="L568">
        <f>IF($AA568="","",INDEX('Per Line'!$K$2:$K$7001,$AA568)&amp;"")</f>
        <v/>
      </c>
      <c r="M568">
        <f>IF($AA568="","",INDEX('Per Line'!$L$2:$L$7001,$AA568))</f>
        <v/>
      </c>
      <c r="N568" s="8">
        <f>IF($AA568="","",M568*Y568/100)</f>
        <v/>
      </c>
      <c r="O568">
        <f>IF($AA568="","",INDEX('Per Line'!$U$2:$U$7001,$AA568)&amp;"")</f>
        <v/>
      </c>
      <c r="P568" s="8">
        <f>IF($AA568="","",SUMIFS('Per Line'!$T$2:$T$7001,'Per Line'!$C$2:$C$7001,$A568,'Per Line'!$AL$2:$AL$7001,1))</f>
        <v/>
      </c>
      <c r="Q568">
        <f>IF($AA568="","",Settings!$C$7)</f>
        <v/>
      </c>
      <c r="R568" s="8">
        <f>IF($AA568="","",SUMIFS('Per Line'!$T$2:$T$7001,'Per Line'!$C$2:$C$7001,$A568,'Per Line'!$AK$2:$AK$7001,0,'Per Line'!$AL$2:$AL$7001,0))</f>
        <v/>
      </c>
      <c r="S568" s="8">
        <f>IF($AA568="","",R568*Q568)</f>
        <v/>
      </c>
      <c r="T568">
        <f>IF($AA568="","",Settings!$C$6)</f>
        <v/>
      </c>
      <c r="U568" s="8">
        <f>IF($AA568="","",SUMIFS('Per Line'!$T$2:$T$7001,'Per Line'!$C$2:$C$7001,$A568,'Per Line'!$AK$2:$AK$7001,1,'Per Line'!$AL$2:$AL$7001,0))</f>
        <v/>
      </c>
      <c r="V568" s="8">
        <f>IF($AA568="","",U568*T568)</f>
        <v/>
      </c>
      <c r="W568" s="8">
        <f>IF($AA568="","",V568+S568)</f>
        <v/>
      </c>
      <c r="X568" s="8">
        <f>IF($AA568="","",Y568-W568)</f>
        <v/>
      </c>
      <c r="Y568" s="8">
        <f>IF($AA568="","",R568+U568+P568)</f>
        <v/>
      </c>
      <c r="Z568" s="8">
        <f>IF($AA568="","",Y568-W568-N568)</f>
        <v/>
      </c>
      <c r="AA568" s="16">
        <f>IF(ROWS($AA$2:$AA568)&lt;=MAX('Per Line'!$AJ$2:$AJ$7001),MATCH(ROWS($AA$2:$AA568),'Per Line'!$AJ$2:$AJ$7001,0),"")</f>
        <v/>
      </c>
      <c r="AB568">
        <f>IF($AA568="","",C568&amp;"|"&amp;COUNTIF($C$2:$C568,C568))</f>
        <v/>
      </c>
    </row>
    <row r="569">
      <c r="A569">
        <f>IF($AA569="","",INDEX('Per Line'!$C$2:$C$7001,$AA569)&amp;"")</f>
        <v/>
      </c>
      <c r="B569" s="15" t="n"/>
      <c r="C569">
        <f>IF($AA569="","",IF(COUNTIF($I$2:$I$1301,I569)&lt;=Settings!$C$8,I569,I569&amp;" P"&amp;ROUNDUP(COUNTIF($I$2:$I569,I569)/Settings!$C$8,0)))</f>
        <v/>
      </c>
      <c r="D569">
        <f>IF($AA569="","",INDEX('Per Line'!$A$2:$A$7001,$AA569)&amp;"")</f>
        <v/>
      </c>
      <c r="E569">
        <f>IF($AA569="","",INDEX('Per Line'!$B$2:$B$7001,$AA569)&amp;"")</f>
        <v/>
      </c>
      <c r="F569">
        <f>IF($AA569="","",INDEX('Per Line'!$D$2:$D$7001,$AA569)&amp;"")</f>
        <v/>
      </c>
      <c r="G569" s="14">
        <f>IF($AA569="","",INDEX('Per Line'!$E$2:$E$7001,$AA569))</f>
        <v/>
      </c>
      <c r="H569">
        <f>IF($AA569="","",INDEX('Per Line'!$F$2:$F$7001,$AA569)&amp;"")</f>
        <v/>
      </c>
      <c r="I569">
        <f>IF($AA569="","",INDEX('Per Line'!$I$2:$I$7001,$AA569)&amp;"")</f>
        <v/>
      </c>
      <c r="J569">
        <f>IF($AA569="","",INDEX('Per Line'!$H$2:$H$7001,$AA569)&amp;"")</f>
        <v/>
      </c>
      <c r="K569">
        <f>IF($AA569="","",INDEX('Per Line'!$J$2:$J$7001,$AA569)&amp;"")</f>
        <v/>
      </c>
      <c r="L569">
        <f>IF($AA569="","",INDEX('Per Line'!$K$2:$K$7001,$AA569)&amp;"")</f>
        <v/>
      </c>
      <c r="M569">
        <f>IF($AA569="","",INDEX('Per Line'!$L$2:$L$7001,$AA569))</f>
        <v/>
      </c>
      <c r="N569" s="8">
        <f>IF($AA569="","",M569*Y569/100)</f>
        <v/>
      </c>
      <c r="O569">
        <f>IF($AA569="","",INDEX('Per Line'!$U$2:$U$7001,$AA569)&amp;"")</f>
        <v/>
      </c>
      <c r="P569" s="8">
        <f>IF($AA569="","",SUMIFS('Per Line'!$T$2:$T$7001,'Per Line'!$C$2:$C$7001,$A569,'Per Line'!$AL$2:$AL$7001,1))</f>
        <v/>
      </c>
      <c r="Q569">
        <f>IF($AA569="","",Settings!$C$7)</f>
        <v/>
      </c>
      <c r="R569" s="8">
        <f>IF($AA569="","",SUMIFS('Per Line'!$T$2:$T$7001,'Per Line'!$C$2:$C$7001,$A569,'Per Line'!$AK$2:$AK$7001,0,'Per Line'!$AL$2:$AL$7001,0))</f>
        <v/>
      </c>
      <c r="S569" s="8">
        <f>IF($AA569="","",R569*Q569)</f>
        <v/>
      </c>
      <c r="T569">
        <f>IF($AA569="","",Settings!$C$6)</f>
        <v/>
      </c>
      <c r="U569" s="8">
        <f>IF($AA569="","",SUMIFS('Per Line'!$T$2:$T$7001,'Per Line'!$C$2:$C$7001,$A569,'Per Line'!$AK$2:$AK$7001,1,'Per Line'!$AL$2:$AL$7001,0))</f>
        <v/>
      </c>
      <c r="V569" s="8">
        <f>IF($AA569="","",U569*T569)</f>
        <v/>
      </c>
      <c r="W569" s="8">
        <f>IF($AA569="","",V569+S569)</f>
        <v/>
      </c>
      <c r="X569" s="8">
        <f>IF($AA569="","",Y569-W569)</f>
        <v/>
      </c>
      <c r="Y569" s="8">
        <f>IF($AA569="","",R569+U569+P569)</f>
        <v/>
      </c>
      <c r="Z569" s="8">
        <f>IF($AA569="","",Y569-W569-N569)</f>
        <v/>
      </c>
      <c r="AA569" s="16">
        <f>IF(ROWS($AA$2:$AA569)&lt;=MAX('Per Line'!$AJ$2:$AJ$7001),MATCH(ROWS($AA$2:$AA569),'Per Line'!$AJ$2:$AJ$7001,0),"")</f>
        <v/>
      </c>
      <c r="AB569">
        <f>IF($AA569="","",C569&amp;"|"&amp;COUNTIF($C$2:$C569,C569))</f>
        <v/>
      </c>
    </row>
    <row r="570">
      <c r="A570">
        <f>IF($AA570="","",INDEX('Per Line'!$C$2:$C$7001,$AA570)&amp;"")</f>
        <v/>
      </c>
      <c r="B570" s="15" t="n"/>
      <c r="C570">
        <f>IF($AA570="","",IF(COUNTIF($I$2:$I$1301,I570)&lt;=Settings!$C$8,I570,I570&amp;" P"&amp;ROUNDUP(COUNTIF($I$2:$I570,I570)/Settings!$C$8,0)))</f>
        <v/>
      </c>
      <c r="D570">
        <f>IF($AA570="","",INDEX('Per Line'!$A$2:$A$7001,$AA570)&amp;"")</f>
        <v/>
      </c>
      <c r="E570">
        <f>IF($AA570="","",INDEX('Per Line'!$B$2:$B$7001,$AA570)&amp;"")</f>
        <v/>
      </c>
      <c r="F570">
        <f>IF($AA570="","",INDEX('Per Line'!$D$2:$D$7001,$AA570)&amp;"")</f>
        <v/>
      </c>
      <c r="G570" s="14">
        <f>IF($AA570="","",INDEX('Per Line'!$E$2:$E$7001,$AA570))</f>
        <v/>
      </c>
      <c r="H570">
        <f>IF($AA570="","",INDEX('Per Line'!$F$2:$F$7001,$AA570)&amp;"")</f>
        <v/>
      </c>
      <c r="I570">
        <f>IF($AA570="","",INDEX('Per Line'!$I$2:$I$7001,$AA570)&amp;"")</f>
        <v/>
      </c>
      <c r="J570">
        <f>IF($AA570="","",INDEX('Per Line'!$H$2:$H$7001,$AA570)&amp;"")</f>
        <v/>
      </c>
      <c r="K570">
        <f>IF($AA570="","",INDEX('Per Line'!$J$2:$J$7001,$AA570)&amp;"")</f>
        <v/>
      </c>
      <c r="L570">
        <f>IF($AA570="","",INDEX('Per Line'!$K$2:$K$7001,$AA570)&amp;"")</f>
        <v/>
      </c>
      <c r="M570">
        <f>IF($AA570="","",INDEX('Per Line'!$L$2:$L$7001,$AA570))</f>
        <v/>
      </c>
      <c r="N570" s="8">
        <f>IF($AA570="","",M570*Y570/100)</f>
        <v/>
      </c>
      <c r="O570">
        <f>IF($AA570="","",INDEX('Per Line'!$U$2:$U$7001,$AA570)&amp;"")</f>
        <v/>
      </c>
      <c r="P570" s="8">
        <f>IF($AA570="","",SUMIFS('Per Line'!$T$2:$T$7001,'Per Line'!$C$2:$C$7001,$A570,'Per Line'!$AL$2:$AL$7001,1))</f>
        <v/>
      </c>
      <c r="Q570">
        <f>IF($AA570="","",Settings!$C$7)</f>
        <v/>
      </c>
      <c r="R570" s="8">
        <f>IF($AA570="","",SUMIFS('Per Line'!$T$2:$T$7001,'Per Line'!$C$2:$C$7001,$A570,'Per Line'!$AK$2:$AK$7001,0,'Per Line'!$AL$2:$AL$7001,0))</f>
        <v/>
      </c>
      <c r="S570" s="8">
        <f>IF($AA570="","",R570*Q570)</f>
        <v/>
      </c>
      <c r="T570">
        <f>IF($AA570="","",Settings!$C$6)</f>
        <v/>
      </c>
      <c r="U570" s="8">
        <f>IF($AA570="","",SUMIFS('Per Line'!$T$2:$T$7001,'Per Line'!$C$2:$C$7001,$A570,'Per Line'!$AK$2:$AK$7001,1,'Per Line'!$AL$2:$AL$7001,0))</f>
        <v/>
      </c>
      <c r="V570" s="8">
        <f>IF($AA570="","",U570*T570)</f>
        <v/>
      </c>
      <c r="W570" s="8">
        <f>IF($AA570="","",V570+S570)</f>
        <v/>
      </c>
      <c r="X570" s="8">
        <f>IF($AA570="","",Y570-W570)</f>
        <v/>
      </c>
      <c r="Y570" s="8">
        <f>IF($AA570="","",R570+U570+P570)</f>
        <v/>
      </c>
      <c r="Z570" s="8">
        <f>IF($AA570="","",Y570-W570-N570)</f>
        <v/>
      </c>
      <c r="AA570" s="16">
        <f>IF(ROWS($AA$2:$AA570)&lt;=MAX('Per Line'!$AJ$2:$AJ$7001),MATCH(ROWS($AA$2:$AA570),'Per Line'!$AJ$2:$AJ$7001,0),"")</f>
        <v/>
      </c>
      <c r="AB570">
        <f>IF($AA570="","",C570&amp;"|"&amp;COUNTIF($C$2:$C570,C570))</f>
        <v/>
      </c>
    </row>
    <row r="571">
      <c r="A571">
        <f>IF($AA571="","",INDEX('Per Line'!$C$2:$C$7001,$AA571)&amp;"")</f>
        <v/>
      </c>
      <c r="B571" s="15" t="n"/>
      <c r="C571">
        <f>IF($AA571="","",IF(COUNTIF($I$2:$I$1301,I571)&lt;=Settings!$C$8,I571,I571&amp;" P"&amp;ROUNDUP(COUNTIF($I$2:$I571,I571)/Settings!$C$8,0)))</f>
        <v/>
      </c>
      <c r="D571">
        <f>IF($AA571="","",INDEX('Per Line'!$A$2:$A$7001,$AA571)&amp;"")</f>
        <v/>
      </c>
      <c r="E571">
        <f>IF($AA571="","",INDEX('Per Line'!$B$2:$B$7001,$AA571)&amp;"")</f>
        <v/>
      </c>
      <c r="F571">
        <f>IF($AA571="","",INDEX('Per Line'!$D$2:$D$7001,$AA571)&amp;"")</f>
        <v/>
      </c>
      <c r="G571" s="14">
        <f>IF($AA571="","",INDEX('Per Line'!$E$2:$E$7001,$AA571))</f>
        <v/>
      </c>
      <c r="H571">
        <f>IF($AA571="","",INDEX('Per Line'!$F$2:$F$7001,$AA571)&amp;"")</f>
        <v/>
      </c>
      <c r="I571">
        <f>IF($AA571="","",INDEX('Per Line'!$I$2:$I$7001,$AA571)&amp;"")</f>
        <v/>
      </c>
      <c r="J571">
        <f>IF($AA571="","",INDEX('Per Line'!$H$2:$H$7001,$AA571)&amp;"")</f>
        <v/>
      </c>
      <c r="K571">
        <f>IF($AA571="","",INDEX('Per Line'!$J$2:$J$7001,$AA571)&amp;"")</f>
        <v/>
      </c>
      <c r="L571">
        <f>IF($AA571="","",INDEX('Per Line'!$K$2:$K$7001,$AA571)&amp;"")</f>
        <v/>
      </c>
      <c r="M571">
        <f>IF($AA571="","",INDEX('Per Line'!$L$2:$L$7001,$AA571))</f>
        <v/>
      </c>
      <c r="N571" s="8">
        <f>IF($AA571="","",M571*Y571/100)</f>
        <v/>
      </c>
      <c r="O571">
        <f>IF($AA571="","",INDEX('Per Line'!$U$2:$U$7001,$AA571)&amp;"")</f>
        <v/>
      </c>
      <c r="P571" s="8">
        <f>IF($AA571="","",SUMIFS('Per Line'!$T$2:$T$7001,'Per Line'!$C$2:$C$7001,$A571,'Per Line'!$AL$2:$AL$7001,1))</f>
        <v/>
      </c>
      <c r="Q571">
        <f>IF($AA571="","",Settings!$C$7)</f>
        <v/>
      </c>
      <c r="R571" s="8">
        <f>IF($AA571="","",SUMIFS('Per Line'!$T$2:$T$7001,'Per Line'!$C$2:$C$7001,$A571,'Per Line'!$AK$2:$AK$7001,0,'Per Line'!$AL$2:$AL$7001,0))</f>
        <v/>
      </c>
      <c r="S571" s="8">
        <f>IF($AA571="","",R571*Q571)</f>
        <v/>
      </c>
      <c r="T571">
        <f>IF($AA571="","",Settings!$C$6)</f>
        <v/>
      </c>
      <c r="U571" s="8">
        <f>IF($AA571="","",SUMIFS('Per Line'!$T$2:$T$7001,'Per Line'!$C$2:$C$7001,$A571,'Per Line'!$AK$2:$AK$7001,1,'Per Line'!$AL$2:$AL$7001,0))</f>
        <v/>
      </c>
      <c r="V571" s="8">
        <f>IF($AA571="","",U571*T571)</f>
        <v/>
      </c>
      <c r="W571" s="8">
        <f>IF($AA571="","",V571+S571)</f>
        <v/>
      </c>
      <c r="X571" s="8">
        <f>IF($AA571="","",Y571-W571)</f>
        <v/>
      </c>
      <c r="Y571" s="8">
        <f>IF($AA571="","",R571+U571+P571)</f>
        <v/>
      </c>
      <c r="Z571" s="8">
        <f>IF($AA571="","",Y571-W571-N571)</f>
        <v/>
      </c>
      <c r="AA571" s="16">
        <f>IF(ROWS($AA$2:$AA571)&lt;=MAX('Per Line'!$AJ$2:$AJ$7001),MATCH(ROWS($AA$2:$AA571),'Per Line'!$AJ$2:$AJ$7001,0),"")</f>
        <v/>
      </c>
      <c r="AB571">
        <f>IF($AA571="","",C571&amp;"|"&amp;COUNTIF($C$2:$C571,C571))</f>
        <v/>
      </c>
    </row>
    <row r="572">
      <c r="A572">
        <f>IF($AA572="","",INDEX('Per Line'!$C$2:$C$7001,$AA572)&amp;"")</f>
        <v/>
      </c>
      <c r="B572" s="15" t="n"/>
      <c r="C572">
        <f>IF($AA572="","",IF(COUNTIF($I$2:$I$1301,I572)&lt;=Settings!$C$8,I572,I572&amp;" P"&amp;ROUNDUP(COUNTIF($I$2:$I572,I572)/Settings!$C$8,0)))</f>
        <v/>
      </c>
      <c r="D572">
        <f>IF($AA572="","",INDEX('Per Line'!$A$2:$A$7001,$AA572)&amp;"")</f>
        <v/>
      </c>
      <c r="E572">
        <f>IF($AA572="","",INDEX('Per Line'!$B$2:$B$7001,$AA572)&amp;"")</f>
        <v/>
      </c>
      <c r="F572">
        <f>IF($AA572="","",INDEX('Per Line'!$D$2:$D$7001,$AA572)&amp;"")</f>
        <v/>
      </c>
      <c r="G572" s="14">
        <f>IF($AA572="","",INDEX('Per Line'!$E$2:$E$7001,$AA572))</f>
        <v/>
      </c>
      <c r="H572">
        <f>IF($AA572="","",INDEX('Per Line'!$F$2:$F$7001,$AA572)&amp;"")</f>
        <v/>
      </c>
      <c r="I572">
        <f>IF($AA572="","",INDEX('Per Line'!$I$2:$I$7001,$AA572)&amp;"")</f>
        <v/>
      </c>
      <c r="J572">
        <f>IF($AA572="","",INDEX('Per Line'!$H$2:$H$7001,$AA572)&amp;"")</f>
        <v/>
      </c>
      <c r="K572">
        <f>IF($AA572="","",INDEX('Per Line'!$J$2:$J$7001,$AA572)&amp;"")</f>
        <v/>
      </c>
      <c r="L572">
        <f>IF($AA572="","",INDEX('Per Line'!$K$2:$K$7001,$AA572)&amp;"")</f>
        <v/>
      </c>
      <c r="M572">
        <f>IF($AA572="","",INDEX('Per Line'!$L$2:$L$7001,$AA572))</f>
        <v/>
      </c>
      <c r="N572" s="8">
        <f>IF($AA572="","",M572*Y572/100)</f>
        <v/>
      </c>
      <c r="O572">
        <f>IF($AA572="","",INDEX('Per Line'!$U$2:$U$7001,$AA572)&amp;"")</f>
        <v/>
      </c>
      <c r="P572" s="8">
        <f>IF($AA572="","",SUMIFS('Per Line'!$T$2:$T$7001,'Per Line'!$C$2:$C$7001,$A572,'Per Line'!$AL$2:$AL$7001,1))</f>
        <v/>
      </c>
      <c r="Q572">
        <f>IF($AA572="","",Settings!$C$7)</f>
        <v/>
      </c>
      <c r="R572" s="8">
        <f>IF($AA572="","",SUMIFS('Per Line'!$T$2:$T$7001,'Per Line'!$C$2:$C$7001,$A572,'Per Line'!$AK$2:$AK$7001,0,'Per Line'!$AL$2:$AL$7001,0))</f>
        <v/>
      </c>
      <c r="S572" s="8">
        <f>IF($AA572="","",R572*Q572)</f>
        <v/>
      </c>
      <c r="T572">
        <f>IF($AA572="","",Settings!$C$6)</f>
        <v/>
      </c>
      <c r="U572" s="8">
        <f>IF($AA572="","",SUMIFS('Per Line'!$T$2:$T$7001,'Per Line'!$C$2:$C$7001,$A572,'Per Line'!$AK$2:$AK$7001,1,'Per Line'!$AL$2:$AL$7001,0))</f>
        <v/>
      </c>
      <c r="V572" s="8">
        <f>IF($AA572="","",U572*T572)</f>
        <v/>
      </c>
      <c r="W572" s="8">
        <f>IF($AA572="","",V572+S572)</f>
        <v/>
      </c>
      <c r="X572" s="8">
        <f>IF($AA572="","",Y572-W572)</f>
        <v/>
      </c>
      <c r="Y572" s="8">
        <f>IF($AA572="","",R572+U572+P572)</f>
        <v/>
      </c>
      <c r="Z572" s="8">
        <f>IF($AA572="","",Y572-W572-N572)</f>
        <v/>
      </c>
      <c r="AA572" s="16">
        <f>IF(ROWS($AA$2:$AA572)&lt;=MAX('Per Line'!$AJ$2:$AJ$7001),MATCH(ROWS($AA$2:$AA572),'Per Line'!$AJ$2:$AJ$7001,0),"")</f>
        <v/>
      </c>
      <c r="AB572">
        <f>IF($AA572="","",C572&amp;"|"&amp;COUNTIF($C$2:$C572,C572))</f>
        <v/>
      </c>
    </row>
    <row r="573">
      <c r="A573">
        <f>IF($AA573="","",INDEX('Per Line'!$C$2:$C$7001,$AA573)&amp;"")</f>
        <v/>
      </c>
      <c r="B573" s="15" t="n"/>
      <c r="C573">
        <f>IF($AA573="","",IF(COUNTIF($I$2:$I$1301,I573)&lt;=Settings!$C$8,I573,I573&amp;" P"&amp;ROUNDUP(COUNTIF($I$2:$I573,I573)/Settings!$C$8,0)))</f>
        <v/>
      </c>
      <c r="D573">
        <f>IF($AA573="","",INDEX('Per Line'!$A$2:$A$7001,$AA573)&amp;"")</f>
        <v/>
      </c>
      <c r="E573">
        <f>IF($AA573="","",INDEX('Per Line'!$B$2:$B$7001,$AA573)&amp;"")</f>
        <v/>
      </c>
      <c r="F573">
        <f>IF($AA573="","",INDEX('Per Line'!$D$2:$D$7001,$AA573)&amp;"")</f>
        <v/>
      </c>
      <c r="G573" s="14">
        <f>IF($AA573="","",INDEX('Per Line'!$E$2:$E$7001,$AA573))</f>
        <v/>
      </c>
      <c r="H573">
        <f>IF($AA573="","",INDEX('Per Line'!$F$2:$F$7001,$AA573)&amp;"")</f>
        <v/>
      </c>
      <c r="I573">
        <f>IF($AA573="","",INDEX('Per Line'!$I$2:$I$7001,$AA573)&amp;"")</f>
        <v/>
      </c>
      <c r="J573">
        <f>IF($AA573="","",INDEX('Per Line'!$H$2:$H$7001,$AA573)&amp;"")</f>
        <v/>
      </c>
      <c r="K573">
        <f>IF($AA573="","",INDEX('Per Line'!$J$2:$J$7001,$AA573)&amp;"")</f>
        <v/>
      </c>
      <c r="L573">
        <f>IF($AA573="","",INDEX('Per Line'!$K$2:$K$7001,$AA573)&amp;"")</f>
        <v/>
      </c>
      <c r="M573">
        <f>IF($AA573="","",INDEX('Per Line'!$L$2:$L$7001,$AA573))</f>
        <v/>
      </c>
      <c r="N573" s="8">
        <f>IF($AA573="","",M573*Y573/100)</f>
        <v/>
      </c>
      <c r="O573">
        <f>IF($AA573="","",INDEX('Per Line'!$U$2:$U$7001,$AA573)&amp;"")</f>
        <v/>
      </c>
      <c r="P573" s="8">
        <f>IF($AA573="","",SUMIFS('Per Line'!$T$2:$T$7001,'Per Line'!$C$2:$C$7001,$A573,'Per Line'!$AL$2:$AL$7001,1))</f>
        <v/>
      </c>
      <c r="Q573">
        <f>IF($AA573="","",Settings!$C$7)</f>
        <v/>
      </c>
      <c r="R573" s="8">
        <f>IF($AA573="","",SUMIFS('Per Line'!$T$2:$T$7001,'Per Line'!$C$2:$C$7001,$A573,'Per Line'!$AK$2:$AK$7001,0,'Per Line'!$AL$2:$AL$7001,0))</f>
        <v/>
      </c>
      <c r="S573" s="8">
        <f>IF($AA573="","",R573*Q573)</f>
        <v/>
      </c>
      <c r="T573">
        <f>IF($AA573="","",Settings!$C$6)</f>
        <v/>
      </c>
      <c r="U573" s="8">
        <f>IF($AA573="","",SUMIFS('Per Line'!$T$2:$T$7001,'Per Line'!$C$2:$C$7001,$A573,'Per Line'!$AK$2:$AK$7001,1,'Per Line'!$AL$2:$AL$7001,0))</f>
        <v/>
      </c>
      <c r="V573" s="8">
        <f>IF($AA573="","",U573*T573)</f>
        <v/>
      </c>
      <c r="W573" s="8">
        <f>IF($AA573="","",V573+S573)</f>
        <v/>
      </c>
      <c r="X573" s="8">
        <f>IF($AA573="","",Y573-W573)</f>
        <v/>
      </c>
      <c r="Y573" s="8">
        <f>IF($AA573="","",R573+U573+P573)</f>
        <v/>
      </c>
      <c r="Z573" s="8">
        <f>IF($AA573="","",Y573-W573-N573)</f>
        <v/>
      </c>
      <c r="AA573" s="16">
        <f>IF(ROWS($AA$2:$AA573)&lt;=MAX('Per Line'!$AJ$2:$AJ$7001),MATCH(ROWS($AA$2:$AA573),'Per Line'!$AJ$2:$AJ$7001,0),"")</f>
        <v/>
      </c>
      <c r="AB573">
        <f>IF($AA573="","",C573&amp;"|"&amp;COUNTIF($C$2:$C573,C573))</f>
        <v/>
      </c>
    </row>
    <row r="574">
      <c r="A574">
        <f>IF($AA574="","",INDEX('Per Line'!$C$2:$C$7001,$AA574)&amp;"")</f>
        <v/>
      </c>
      <c r="B574" s="15" t="n"/>
      <c r="C574">
        <f>IF($AA574="","",IF(COUNTIF($I$2:$I$1301,I574)&lt;=Settings!$C$8,I574,I574&amp;" P"&amp;ROUNDUP(COUNTIF($I$2:$I574,I574)/Settings!$C$8,0)))</f>
        <v/>
      </c>
      <c r="D574">
        <f>IF($AA574="","",INDEX('Per Line'!$A$2:$A$7001,$AA574)&amp;"")</f>
        <v/>
      </c>
      <c r="E574">
        <f>IF($AA574="","",INDEX('Per Line'!$B$2:$B$7001,$AA574)&amp;"")</f>
        <v/>
      </c>
      <c r="F574">
        <f>IF($AA574="","",INDEX('Per Line'!$D$2:$D$7001,$AA574)&amp;"")</f>
        <v/>
      </c>
      <c r="G574" s="14">
        <f>IF($AA574="","",INDEX('Per Line'!$E$2:$E$7001,$AA574))</f>
        <v/>
      </c>
      <c r="H574">
        <f>IF($AA574="","",INDEX('Per Line'!$F$2:$F$7001,$AA574)&amp;"")</f>
        <v/>
      </c>
      <c r="I574">
        <f>IF($AA574="","",INDEX('Per Line'!$I$2:$I$7001,$AA574)&amp;"")</f>
        <v/>
      </c>
      <c r="J574">
        <f>IF($AA574="","",INDEX('Per Line'!$H$2:$H$7001,$AA574)&amp;"")</f>
        <v/>
      </c>
      <c r="K574">
        <f>IF($AA574="","",INDEX('Per Line'!$J$2:$J$7001,$AA574)&amp;"")</f>
        <v/>
      </c>
      <c r="L574">
        <f>IF($AA574="","",INDEX('Per Line'!$K$2:$K$7001,$AA574)&amp;"")</f>
        <v/>
      </c>
      <c r="M574">
        <f>IF($AA574="","",INDEX('Per Line'!$L$2:$L$7001,$AA574))</f>
        <v/>
      </c>
      <c r="N574" s="8">
        <f>IF($AA574="","",M574*Y574/100)</f>
        <v/>
      </c>
      <c r="O574">
        <f>IF($AA574="","",INDEX('Per Line'!$U$2:$U$7001,$AA574)&amp;"")</f>
        <v/>
      </c>
      <c r="P574" s="8">
        <f>IF($AA574="","",SUMIFS('Per Line'!$T$2:$T$7001,'Per Line'!$C$2:$C$7001,$A574,'Per Line'!$AL$2:$AL$7001,1))</f>
        <v/>
      </c>
      <c r="Q574">
        <f>IF($AA574="","",Settings!$C$7)</f>
        <v/>
      </c>
      <c r="R574" s="8">
        <f>IF($AA574="","",SUMIFS('Per Line'!$T$2:$T$7001,'Per Line'!$C$2:$C$7001,$A574,'Per Line'!$AK$2:$AK$7001,0,'Per Line'!$AL$2:$AL$7001,0))</f>
        <v/>
      </c>
      <c r="S574" s="8">
        <f>IF($AA574="","",R574*Q574)</f>
        <v/>
      </c>
      <c r="T574">
        <f>IF($AA574="","",Settings!$C$6)</f>
        <v/>
      </c>
      <c r="U574" s="8">
        <f>IF($AA574="","",SUMIFS('Per Line'!$T$2:$T$7001,'Per Line'!$C$2:$C$7001,$A574,'Per Line'!$AK$2:$AK$7001,1,'Per Line'!$AL$2:$AL$7001,0))</f>
        <v/>
      </c>
      <c r="V574" s="8">
        <f>IF($AA574="","",U574*T574)</f>
        <v/>
      </c>
      <c r="W574" s="8">
        <f>IF($AA574="","",V574+S574)</f>
        <v/>
      </c>
      <c r="X574" s="8">
        <f>IF($AA574="","",Y574-W574)</f>
        <v/>
      </c>
      <c r="Y574" s="8">
        <f>IF($AA574="","",R574+U574+P574)</f>
        <v/>
      </c>
      <c r="Z574" s="8">
        <f>IF($AA574="","",Y574-W574-N574)</f>
        <v/>
      </c>
      <c r="AA574" s="16">
        <f>IF(ROWS($AA$2:$AA574)&lt;=MAX('Per Line'!$AJ$2:$AJ$7001),MATCH(ROWS($AA$2:$AA574),'Per Line'!$AJ$2:$AJ$7001,0),"")</f>
        <v/>
      </c>
      <c r="AB574">
        <f>IF($AA574="","",C574&amp;"|"&amp;COUNTIF($C$2:$C574,C574))</f>
        <v/>
      </c>
    </row>
    <row r="575">
      <c r="A575">
        <f>IF($AA575="","",INDEX('Per Line'!$C$2:$C$7001,$AA575)&amp;"")</f>
        <v/>
      </c>
      <c r="B575" s="15" t="n"/>
      <c r="C575">
        <f>IF($AA575="","",IF(COUNTIF($I$2:$I$1301,I575)&lt;=Settings!$C$8,I575,I575&amp;" P"&amp;ROUNDUP(COUNTIF($I$2:$I575,I575)/Settings!$C$8,0)))</f>
        <v/>
      </c>
      <c r="D575">
        <f>IF($AA575="","",INDEX('Per Line'!$A$2:$A$7001,$AA575)&amp;"")</f>
        <v/>
      </c>
      <c r="E575">
        <f>IF($AA575="","",INDEX('Per Line'!$B$2:$B$7001,$AA575)&amp;"")</f>
        <v/>
      </c>
      <c r="F575">
        <f>IF($AA575="","",INDEX('Per Line'!$D$2:$D$7001,$AA575)&amp;"")</f>
        <v/>
      </c>
      <c r="G575" s="14">
        <f>IF($AA575="","",INDEX('Per Line'!$E$2:$E$7001,$AA575))</f>
        <v/>
      </c>
      <c r="H575">
        <f>IF($AA575="","",INDEX('Per Line'!$F$2:$F$7001,$AA575)&amp;"")</f>
        <v/>
      </c>
      <c r="I575">
        <f>IF($AA575="","",INDEX('Per Line'!$I$2:$I$7001,$AA575)&amp;"")</f>
        <v/>
      </c>
      <c r="J575">
        <f>IF($AA575="","",INDEX('Per Line'!$H$2:$H$7001,$AA575)&amp;"")</f>
        <v/>
      </c>
      <c r="K575">
        <f>IF($AA575="","",INDEX('Per Line'!$J$2:$J$7001,$AA575)&amp;"")</f>
        <v/>
      </c>
      <c r="L575">
        <f>IF($AA575="","",INDEX('Per Line'!$K$2:$K$7001,$AA575)&amp;"")</f>
        <v/>
      </c>
      <c r="M575">
        <f>IF($AA575="","",INDEX('Per Line'!$L$2:$L$7001,$AA575))</f>
        <v/>
      </c>
      <c r="N575" s="8">
        <f>IF($AA575="","",M575*Y575/100)</f>
        <v/>
      </c>
      <c r="O575">
        <f>IF($AA575="","",INDEX('Per Line'!$U$2:$U$7001,$AA575)&amp;"")</f>
        <v/>
      </c>
      <c r="P575" s="8">
        <f>IF($AA575="","",SUMIFS('Per Line'!$T$2:$T$7001,'Per Line'!$C$2:$C$7001,$A575,'Per Line'!$AL$2:$AL$7001,1))</f>
        <v/>
      </c>
      <c r="Q575">
        <f>IF($AA575="","",Settings!$C$7)</f>
        <v/>
      </c>
      <c r="R575" s="8">
        <f>IF($AA575="","",SUMIFS('Per Line'!$T$2:$T$7001,'Per Line'!$C$2:$C$7001,$A575,'Per Line'!$AK$2:$AK$7001,0,'Per Line'!$AL$2:$AL$7001,0))</f>
        <v/>
      </c>
      <c r="S575" s="8">
        <f>IF($AA575="","",R575*Q575)</f>
        <v/>
      </c>
      <c r="T575">
        <f>IF($AA575="","",Settings!$C$6)</f>
        <v/>
      </c>
      <c r="U575" s="8">
        <f>IF($AA575="","",SUMIFS('Per Line'!$T$2:$T$7001,'Per Line'!$C$2:$C$7001,$A575,'Per Line'!$AK$2:$AK$7001,1,'Per Line'!$AL$2:$AL$7001,0))</f>
        <v/>
      </c>
      <c r="V575" s="8">
        <f>IF($AA575="","",U575*T575)</f>
        <v/>
      </c>
      <c r="W575" s="8">
        <f>IF($AA575="","",V575+S575)</f>
        <v/>
      </c>
      <c r="X575" s="8">
        <f>IF($AA575="","",Y575-W575)</f>
        <v/>
      </c>
      <c r="Y575" s="8">
        <f>IF($AA575="","",R575+U575+P575)</f>
        <v/>
      </c>
      <c r="Z575" s="8">
        <f>IF($AA575="","",Y575-W575-N575)</f>
        <v/>
      </c>
      <c r="AA575" s="16">
        <f>IF(ROWS($AA$2:$AA575)&lt;=MAX('Per Line'!$AJ$2:$AJ$7001),MATCH(ROWS($AA$2:$AA575),'Per Line'!$AJ$2:$AJ$7001,0),"")</f>
        <v/>
      </c>
      <c r="AB575">
        <f>IF($AA575="","",C575&amp;"|"&amp;COUNTIF($C$2:$C575,C575))</f>
        <v/>
      </c>
    </row>
    <row r="576">
      <c r="A576">
        <f>IF($AA576="","",INDEX('Per Line'!$C$2:$C$7001,$AA576)&amp;"")</f>
        <v/>
      </c>
      <c r="B576" s="15" t="n"/>
      <c r="C576">
        <f>IF($AA576="","",IF(COUNTIF($I$2:$I$1301,I576)&lt;=Settings!$C$8,I576,I576&amp;" P"&amp;ROUNDUP(COUNTIF($I$2:$I576,I576)/Settings!$C$8,0)))</f>
        <v/>
      </c>
      <c r="D576">
        <f>IF($AA576="","",INDEX('Per Line'!$A$2:$A$7001,$AA576)&amp;"")</f>
        <v/>
      </c>
      <c r="E576">
        <f>IF($AA576="","",INDEX('Per Line'!$B$2:$B$7001,$AA576)&amp;"")</f>
        <v/>
      </c>
      <c r="F576">
        <f>IF($AA576="","",INDEX('Per Line'!$D$2:$D$7001,$AA576)&amp;"")</f>
        <v/>
      </c>
      <c r="G576" s="14">
        <f>IF($AA576="","",INDEX('Per Line'!$E$2:$E$7001,$AA576))</f>
        <v/>
      </c>
      <c r="H576">
        <f>IF($AA576="","",INDEX('Per Line'!$F$2:$F$7001,$AA576)&amp;"")</f>
        <v/>
      </c>
      <c r="I576">
        <f>IF($AA576="","",INDEX('Per Line'!$I$2:$I$7001,$AA576)&amp;"")</f>
        <v/>
      </c>
      <c r="J576">
        <f>IF($AA576="","",INDEX('Per Line'!$H$2:$H$7001,$AA576)&amp;"")</f>
        <v/>
      </c>
      <c r="K576">
        <f>IF($AA576="","",INDEX('Per Line'!$J$2:$J$7001,$AA576)&amp;"")</f>
        <v/>
      </c>
      <c r="L576">
        <f>IF($AA576="","",INDEX('Per Line'!$K$2:$K$7001,$AA576)&amp;"")</f>
        <v/>
      </c>
      <c r="M576">
        <f>IF($AA576="","",INDEX('Per Line'!$L$2:$L$7001,$AA576))</f>
        <v/>
      </c>
      <c r="N576" s="8">
        <f>IF($AA576="","",M576*Y576/100)</f>
        <v/>
      </c>
      <c r="O576">
        <f>IF($AA576="","",INDEX('Per Line'!$U$2:$U$7001,$AA576)&amp;"")</f>
        <v/>
      </c>
      <c r="P576" s="8">
        <f>IF($AA576="","",SUMIFS('Per Line'!$T$2:$T$7001,'Per Line'!$C$2:$C$7001,$A576,'Per Line'!$AL$2:$AL$7001,1))</f>
        <v/>
      </c>
      <c r="Q576">
        <f>IF($AA576="","",Settings!$C$7)</f>
        <v/>
      </c>
      <c r="R576" s="8">
        <f>IF($AA576="","",SUMIFS('Per Line'!$T$2:$T$7001,'Per Line'!$C$2:$C$7001,$A576,'Per Line'!$AK$2:$AK$7001,0,'Per Line'!$AL$2:$AL$7001,0))</f>
        <v/>
      </c>
      <c r="S576" s="8">
        <f>IF($AA576="","",R576*Q576)</f>
        <v/>
      </c>
      <c r="T576">
        <f>IF($AA576="","",Settings!$C$6)</f>
        <v/>
      </c>
      <c r="U576" s="8">
        <f>IF($AA576="","",SUMIFS('Per Line'!$T$2:$T$7001,'Per Line'!$C$2:$C$7001,$A576,'Per Line'!$AK$2:$AK$7001,1,'Per Line'!$AL$2:$AL$7001,0))</f>
        <v/>
      </c>
      <c r="V576" s="8">
        <f>IF($AA576="","",U576*T576)</f>
        <v/>
      </c>
      <c r="W576" s="8">
        <f>IF($AA576="","",V576+S576)</f>
        <v/>
      </c>
      <c r="X576" s="8">
        <f>IF($AA576="","",Y576-W576)</f>
        <v/>
      </c>
      <c r="Y576" s="8">
        <f>IF($AA576="","",R576+U576+P576)</f>
        <v/>
      </c>
      <c r="Z576" s="8">
        <f>IF($AA576="","",Y576-W576-N576)</f>
        <v/>
      </c>
      <c r="AA576" s="16">
        <f>IF(ROWS($AA$2:$AA576)&lt;=MAX('Per Line'!$AJ$2:$AJ$7001),MATCH(ROWS($AA$2:$AA576),'Per Line'!$AJ$2:$AJ$7001,0),"")</f>
        <v/>
      </c>
      <c r="AB576">
        <f>IF($AA576="","",C576&amp;"|"&amp;COUNTIF($C$2:$C576,C576))</f>
        <v/>
      </c>
    </row>
    <row r="577">
      <c r="A577">
        <f>IF($AA577="","",INDEX('Per Line'!$C$2:$C$7001,$AA577)&amp;"")</f>
        <v/>
      </c>
      <c r="B577" s="15" t="n"/>
      <c r="C577">
        <f>IF($AA577="","",IF(COUNTIF($I$2:$I$1301,I577)&lt;=Settings!$C$8,I577,I577&amp;" P"&amp;ROUNDUP(COUNTIF($I$2:$I577,I577)/Settings!$C$8,0)))</f>
        <v/>
      </c>
      <c r="D577">
        <f>IF($AA577="","",INDEX('Per Line'!$A$2:$A$7001,$AA577)&amp;"")</f>
        <v/>
      </c>
      <c r="E577">
        <f>IF($AA577="","",INDEX('Per Line'!$B$2:$B$7001,$AA577)&amp;"")</f>
        <v/>
      </c>
      <c r="F577">
        <f>IF($AA577="","",INDEX('Per Line'!$D$2:$D$7001,$AA577)&amp;"")</f>
        <v/>
      </c>
      <c r="G577" s="14">
        <f>IF($AA577="","",INDEX('Per Line'!$E$2:$E$7001,$AA577))</f>
        <v/>
      </c>
      <c r="H577">
        <f>IF($AA577="","",INDEX('Per Line'!$F$2:$F$7001,$AA577)&amp;"")</f>
        <v/>
      </c>
      <c r="I577">
        <f>IF($AA577="","",INDEX('Per Line'!$I$2:$I$7001,$AA577)&amp;"")</f>
        <v/>
      </c>
      <c r="J577">
        <f>IF($AA577="","",INDEX('Per Line'!$H$2:$H$7001,$AA577)&amp;"")</f>
        <v/>
      </c>
      <c r="K577">
        <f>IF($AA577="","",INDEX('Per Line'!$J$2:$J$7001,$AA577)&amp;"")</f>
        <v/>
      </c>
      <c r="L577">
        <f>IF($AA577="","",INDEX('Per Line'!$K$2:$K$7001,$AA577)&amp;"")</f>
        <v/>
      </c>
      <c r="M577">
        <f>IF($AA577="","",INDEX('Per Line'!$L$2:$L$7001,$AA577))</f>
        <v/>
      </c>
      <c r="N577" s="8">
        <f>IF($AA577="","",M577*Y577/100)</f>
        <v/>
      </c>
      <c r="O577">
        <f>IF($AA577="","",INDEX('Per Line'!$U$2:$U$7001,$AA577)&amp;"")</f>
        <v/>
      </c>
      <c r="P577" s="8">
        <f>IF($AA577="","",SUMIFS('Per Line'!$T$2:$T$7001,'Per Line'!$C$2:$C$7001,$A577,'Per Line'!$AL$2:$AL$7001,1))</f>
        <v/>
      </c>
      <c r="Q577">
        <f>IF($AA577="","",Settings!$C$7)</f>
        <v/>
      </c>
      <c r="R577" s="8">
        <f>IF($AA577="","",SUMIFS('Per Line'!$T$2:$T$7001,'Per Line'!$C$2:$C$7001,$A577,'Per Line'!$AK$2:$AK$7001,0,'Per Line'!$AL$2:$AL$7001,0))</f>
        <v/>
      </c>
      <c r="S577" s="8">
        <f>IF($AA577="","",R577*Q577)</f>
        <v/>
      </c>
      <c r="T577">
        <f>IF($AA577="","",Settings!$C$6)</f>
        <v/>
      </c>
      <c r="U577" s="8">
        <f>IF($AA577="","",SUMIFS('Per Line'!$T$2:$T$7001,'Per Line'!$C$2:$C$7001,$A577,'Per Line'!$AK$2:$AK$7001,1,'Per Line'!$AL$2:$AL$7001,0))</f>
        <v/>
      </c>
      <c r="V577" s="8">
        <f>IF($AA577="","",U577*T577)</f>
        <v/>
      </c>
      <c r="W577" s="8">
        <f>IF($AA577="","",V577+S577)</f>
        <v/>
      </c>
      <c r="X577" s="8">
        <f>IF($AA577="","",Y577-W577)</f>
        <v/>
      </c>
      <c r="Y577" s="8">
        <f>IF($AA577="","",R577+U577+P577)</f>
        <v/>
      </c>
      <c r="Z577" s="8">
        <f>IF($AA577="","",Y577-W577-N577)</f>
        <v/>
      </c>
      <c r="AA577" s="16">
        <f>IF(ROWS($AA$2:$AA577)&lt;=MAX('Per Line'!$AJ$2:$AJ$7001),MATCH(ROWS($AA$2:$AA577),'Per Line'!$AJ$2:$AJ$7001,0),"")</f>
        <v/>
      </c>
      <c r="AB577">
        <f>IF($AA577="","",C577&amp;"|"&amp;COUNTIF($C$2:$C577,C577))</f>
        <v/>
      </c>
    </row>
    <row r="578">
      <c r="A578">
        <f>IF($AA578="","",INDEX('Per Line'!$C$2:$C$7001,$AA578)&amp;"")</f>
        <v/>
      </c>
      <c r="B578" s="15" t="n"/>
      <c r="C578">
        <f>IF($AA578="","",IF(COUNTIF($I$2:$I$1301,I578)&lt;=Settings!$C$8,I578,I578&amp;" P"&amp;ROUNDUP(COUNTIF($I$2:$I578,I578)/Settings!$C$8,0)))</f>
        <v/>
      </c>
      <c r="D578">
        <f>IF($AA578="","",INDEX('Per Line'!$A$2:$A$7001,$AA578)&amp;"")</f>
        <v/>
      </c>
      <c r="E578">
        <f>IF($AA578="","",INDEX('Per Line'!$B$2:$B$7001,$AA578)&amp;"")</f>
        <v/>
      </c>
      <c r="F578">
        <f>IF($AA578="","",INDEX('Per Line'!$D$2:$D$7001,$AA578)&amp;"")</f>
        <v/>
      </c>
      <c r="G578" s="14">
        <f>IF($AA578="","",INDEX('Per Line'!$E$2:$E$7001,$AA578))</f>
        <v/>
      </c>
      <c r="H578">
        <f>IF($AA578="","",INDEX('Per Line'!$F$2:$F$7001,$AA578)&amp;"")</f>
        <v/>
      </c>
      <c r="I578">
        <f>IF($AA578="","",INDEX('Per Line'!$I$2:$I$7001,$AA578)&amp;"")</f>
        <v/>
      </c>
      <c r="J578">
        <f>IF($AA578="","",INDEX('Per Line'!$H$2:$H$7001,$AA578)&amp;"")</f>
        <v/>
      </c>
      <c r="K578">
        <f>IF($AA578="","",INDEX('Per Line'!$J$2:$J$7001,$AA578)&amp;"")</f>
        <v/>
      </c>
      <c r="L578">
        <f>IF($AA578="","",INDEX('Per Line'!$K$2:$K$7001,$AA578)&amp;"")</f>
        <v/>
      </c>
      <c r="M578">
        <f>IF($AA578="","",INDEX('Per Line'!$L$2:$L$7001,$AA578))</f>
        <v/>
      </c>
      <c r="N578" s="8">
        <f>IF($AA578="","",M578*Y578/100)</f>
        <v/>
      </c>
      <c r="O578">
        <f>IF($AA578="","",INDEX('Per Line'!$U$2:$U$7001,$AA578)&amp;"")</f>
        <v/>
      </c>
      <c r="P578" s="8">
        <f>IF($AA578="","",SUMIFS('Per Line'!$T$2:$T$7001,'Per Line'!$C$2:$C$7001,$A578,'Per Line'!$AL$2:$AL$7001,1))</f>
        <v/>
      </c>
      <c r="Q578">
        <f>IF($AA578="","",Settings!$C$7)</f>
        <v/>
      </c>
      <c r="R578" s="8">
        <f>IF($AA578="","",SUMIFS('Per Line'!$T$2:$T$7001,'Per Line'!$C$2:$C$7001,$A578,'Per Line'!$AK$2:$AK$7001,0,'Per Line'!$AL$2:$AL$7001,0))</f>
        <v/>
      </c>
      <c r="S578" s="8">
        <f>IF($AA578="","",R578*Q578)</f>
        <v/>
      </c>
      <c r="T578">
        <f>IF($AA578="","",Settings!$C$6)</f>
        <v/>
      </c>
      <c r="U578" s="8">
        <f>IF($AA578="","",SUMIFS('Per Line'!$T$2:$T$7001,'Per Line'!$C$2:$C$7001,$A578,'Per Line'!$AK$2:$AK$7001,1,'Per Line'!$AL$2:$AL$7001,0))</f>
        <v/>
      </c>
      <c r="V578" s="8">
        <f>IF($AA578="","",U578*T578)</f>
        <v/>
      </c>
      <c r="W578" s="8">
        <f>IF($AA578="","",V578+S578)</f>
        <v/>
      </c>
      <c r="X578" s="8">
        <f>IF($AA578="","",Y578-W578)</f>
        <v/>
      </c>
      <c r="Y578" s="8">
        <f>IF($AA578="","",R578+U578+P578)</f>
        <v/>
      </c>
      <c r="Z578" s="8">
        <f>IF($AA578="","",Y578-W578-N578)</f>
        <v/>
      </c>
      <c r="AA578" s="16">
        <f>IF(ROWS($AA$2:$AA578)&lt;=MAX('Per Line'!$AJ$2:$AJ$7001),MATCH(ROWS($AA$2:$AA578),'Per Line'!$AJ$2:$AJ$7001,0),"")</f>
        <v/>
      </c>
      <c r="AB578">
        <f>IF($AA578="","",C578&amp;"|"&amp;COUNTIF($C$2:$C578,C578))</f>
        <v/>
      </c>
    </row>
    <row r="579">
      <c r="A579">
        <f>IF($AA579="","",INDEX('Per Line'!$C$2:$C$7001,$AA579)&amp;"")</f>
        <v/>
      </c>
      <c r="B579" s="15" t="n"/>
      <c r="C579">
        <f>IF($AA579="","",IF(COUNTIF($I$2:$I$1301,I579)&lt;=Settings!$C$8,I579,I579&amp;" P"&amp;ROUNDUP(COUNTIF($I$2:$I579,I579)/Settings!$C$8,0)))</f>
        <v/>
      </c>
      <c r="D579">
        <f>IF($AA579="","",INDEX('Per Line'!$A$2:$A$7001,$AA579)&amp;"")</f>
        <v/>
      </c>
      <c r="E579">
        <f>IF($AA579="","",INDEX('Per Line'!$B$2:$B$7001,$AA579)&amp;"")</f>
        <v/>
      </c>
      <c r="F579">
        <f>IF($AA579="","",INDEX('Per Line'!$D$2:$D$7001,$AA579)&amp;"")</f>
        <v/>
      </c>
      <c r="G579" s="14">
        <f>IF($AA579="","",INDEX('Per Line'!$E$2:$E$7001,$AA579))</f>
        <v/>
      </c>
      <c r="H579">
        <f>IF($AA579="","",INDEX('Per Line'!$F$2:$F$7001,$AA579)&amp;"")</f>
        <v/>
      </c>
      <c r="I579">
        <f>IF($AA579="","",INDEX('Per Line'!$I$2:$I$7001,$AA579)&amp;"")</f>
        <v/>
      </c>
      <c r="J579">
        <f>IF($AA579="","",INDEX('Per Line'!$H$2:$H$7001,$AA579)&amp;"")</f>
        <v/>
      </c>
      <c r="K579">
        <f>IF($AA579="","",INDEX('Per Line'!$J$2:$J$7001,$AA579)&amp;"")</f>
        <v/>
      </c>
      <c r="L579">
        <f>IF($AA579="","",INDEX('Per Line'!$K$2:$K$7001,$AA579)&amp;"")</f>
        <v/>
      </c>
      <c r="M579">
        <f>IF($AA579="","",INDEX('Per Line'!$L$2:$L$7001,$AA579))</f>
        <v/>
      </c>
      <c r="N579" s="8">
        <f>IF($AA579="","",M579*Y579/100)</f>
        <v/>
      </c>
      <c r="O579">
        <f>IF($AA579="","",INDEX('Per Line'!$U$2:$U$7001,$AA579)&amp;"")</f>
        <v/>
      </c>
      <c r="P579" s="8">
        <f>IF($AA579="","",SUMIFS('Per Line'!$T$2:$T$7001,'Per Line'!$C$2:$C$7001,$A579,'Per Line'!$AL$2:$AL$7001,1))</f>
        <v/>
      </c>
      <c r="Q579">
        <f>IF($AA579="","",Settings!$C$7)</f>
        <v/>
      </c>
      <c r="R579" s="8">
        <f>IF($AA579="","",SUMIFS('Per Line'!$T$2:$T$7001,'Per Line'!$C$2:$C$7001,$A579,'Per Line'!$AK$2:$AK$7001,0,'Per Line'!$AL$2:$AL$7001,0))</f>
        <v/>
      </c>
      <c r="S579" s="8">
        <f>IF($AA579="","",R579*Q579)</f>
        <v/>
      </c>
      <c r="T579">
        <f>IF($AA579="","",Settings!$C$6)</f>
        <v/>
      </c>
      <c r="U579" s="8">
        <f>IF($AA579="","",SUMIFS('Per Line'!$T$2:$T$7001,'Per Line'!$C$2:$C$7001,$A579,'Per Line'!$AK$2:$AK$7001,1,'Per Line'!$AL$2:$AL$7001,0))</f>
        <v/>
      </c>
      <c r="V579" s="8">
        <f>IF($AA579="","",U579*T579)</f>
        <v/>
      </c>
      <c r="W579" s="8">
        <f>IF($AA579="","",V579+S579)</f>
        <v/>
      </c>
      <c r="X579" s="8">
        <f>IF($AA579="","",Y579-W579)</f>
        <v/>
      </c>
      <c r="Y579" s="8">
        <f>IF($AA579="","",R579+U579+P579)</f>
        <v/>
      </c>
      <c r="Z579" s="8">
        <f>IF($AA579="","",Y579-W579-N579)</f>
        <v/>
      </c>
      <c r="AA579" s="16">
        <f>IF(ROWS($AA$2:$AA579)&lt;=MAX('Per Line'!$AJ$2:$AJ$7001),MATCH(ROWS($AA$2:$AA579),'Per Line'!$AJ$2:$AJ$7001,0),"")</f>
        <v/>
      </c>
      <c r="AB579">
        <f>IF($AA579="","",C579&amp;"|"&amp;COUNTIF($C$2:$C579,C579))</f>
        <v/>
      </c>
    </row>
    <row r="580">
      <c r="A580">
        <f>IF($AA580="","",INDEX('Per Line'!$C$2:$C$7001,$AA580)&amp;"")</f>
        <v/>
      </c>
      <c r="B580" s="15" t="n"/>
      <c r="C580">
        <f>IF($AA580="","",IF(COUNTIF($I$2:$I$1301,I580)&lt;=Settings!$C$8,I580,I580&amp;" P"&amp;ROUNDUP(COUNTIF($I$2:$I580,I580)/Settings!$C$8,0)))</f>
        <v/>
      </c>
      <c r="D580">
        <f>IF($AA580="","",INDEX('Per Line'!$A$2:$A$7001,$AA580)&amp;"")</f>
        <v/>
      </c>
      <c r="E580">
        <f>IF($AA580="","",INDEX('Per Line'!$B$2:$B$7001,$AA580)&amp;"")</f>
        <v/>
      </c>
      <c r="F580">
        <f>IF($AA580="","",INDEX('Per Line'!$D$2:$D$7001,$AA580)&amp;"")</f>
        <v/>
      </c>
      <c r="G580" s="14">
        <f>IF($AA580="","",INDEX('Per Line'!$E$2:$E$7001,$AA580))</f>
        <v/>
      </c>
      <c r="H580">
        <f>IF($AA580="","",INDEX('Per Line'!$F$2:$F$7001,$AA580)&amp;"")</f>
        <v/>
      </c>
      <c r="I580">
        <f>IF($AA580="","",INDEX('Per Line'!$I$2:$I$7001,$AA580)&amp;"")</f>
        <v/>
      </c>
      <c r="J580">
        <f>IF($AA580="","",INDEX('Per Line'!$H$2:$H$7001,$AA580)&amp;"")</f>
        <v/>
      </c>
      <c r="K580">
        <f>IF($AA580="","",INDEX('Per Line'!$J$2:$J$7001,$AA580)&amp;"")</f>
        <v/>
      </c>
      <c r="L580">
        <f>IF($AA580="","",INDEX('Per Line'!$K$2:$K$7001,$AA580)&amp;"")</f>
        <v/>
      </c>
      <c r="M580">
        <f>IF($AA580="","",INDEX('Per Line'!$L$2:$L$7001,$AA580))</f>
        <v/>
      </c>
      <c r="N580" s="8">
        <f>IF($AA580="","",M580*Y580/100)</f>
        <v/>
      </c>
      <c r="O580">
        <f>IF($AA580="","",INDEX('Per Line'!$U$2:$U$7001,$AA580)&amp;"")</f>
        <v/>
      </c>
      <c r="P580" s="8">
        <f>IF($AA580="","",SUMIFS('Per Line'!$T$2:$T$7001,'Per Line'!$C$2:$C$7001,$A580,'Per Line'!$AL$2:$AL$7001,1))</f>
        <v/>
      </c>
      <c r="Q580">
        <f>IF($AA580="","",Settings!$C$7)</f>
        <v/>
      </c>
      <c r="R580" s="8">
        <f>IF($AA580="","",SUMIFS('Per Line'!$T$2:$T$7001,'Per Line'!$C$2:$C$7001,$A580,'Per Line'!$AK$2:$AK$7001,0,'Per Line'!$AL$2:$AL$7001,0))</f>
        <v/>
      </c>
      <c r="S580" s="8">
        <f>IF($AA580="","",R580*Q580)</f>
        <v/>
      </c>
      <c r="T580">
        <f>IF($AA580="","",Settings!$C$6)</f>
        <v/>
      </c>
      <c r="U580" s="8">
        <f>IF($AA580="","",SUMIFS('Per Line'!$T$2:$T$7001,'Per Line'!$C$2:$C$7001,$A580,'Per Line'!$AK$2:$AK$7001,1,'Per Line'!$AL$2:$AL$7001,0))</f>
        <v/>
      </c>
      <c r="V580" s="8">
        <f>IF($AA580="","",U580*T580)</f>
        <v/>
      </c>
      <c r="W580" s="8">
        <f>IF($AA580="","",V580+S580)</f>
        <v/>
      </c>
      <c r="X580" s="8">
        <f>IF($AA580="","",Y580-W580)</f>
        <v/>
      </c>
      <c r="Y580" s="8">
        <f>IF($AA580="","",R580+U580+P580)</f>
        <v/>
      </c>
      <c r="Z580" s="8">
        <f>IF($AA580="","",Y580-W580-N580)</f>
        <v/>
      </c>
      <c r="AA580" s="16">
        <f>IF(ROWS($AA$2:$AA580)&lt;=MAX('Per Line'!$AJ$2:$AJ$7001),MATCH(ROWS($AA$2:$AA580),'Per Line'!$AJ$2:$AJ$7001,0),"")</f>
        <v/>
      </c>
      <c r="AB580">
        <f>IF($AA580="","",C580&amp;"|"&amp;COUNTIF($C$2:$C580,C580))</f>
        <v/>
      </c>
    </row>
    <row r="581">
      <c r="A581">
        <f>IF($AA581="","",INDEX('Per Line'!$C$2:$C$7001,$AA581)&amp;"")</f>
        <v/>
      </c>
      <c r="B581" s="15" t="n"/>
      <c r="C581">
        <f>IF($AA581="","",IF(COUNTIF($I$2:$I$1301,I581)&lt;=Settings!$C$8,I581,I581&amp;" P"&amp;ROUNDUP(COUNTIF($I$2:$I581,I581)/Settings!$C$8,0)))</f>
        <v/>
      </c>
      <c r="D581">
        <f>IF($AA581="","",INDEX('Per Line'!$A$2:$A$7001,$AA581)&amp;"")</f>
        <v/>
      </c>
      <c r="E581">
        <f>IF($AA581="","",INDEX('Per Line'!$B$2:$B$7001,$AA581)&amp;"")</f>
        <v/>
      </c>
      <c r="F581">
        <f>IF($AA581="","",INDEX('Per Line'!$D$2:$D$7001,$AA581)&amp;"")</f>
        <v/>
      </c>
      <c r="G581" s="14">
        <f>IF($AA581="","",INDEX('Per Line'!$E$2:$E$7001,$AA581))</f>
        <v/>
      </c>
      <c r="H581">
        <f>IF($AA581="","",INDEX('Per Line'!$F$2:$F$7001,$AA581)&amp;"")</f>
        <v/>
      </c>
      <c r="I581">
        <f>IF($AA581="","",INDEX('Per Line'!$I$2:$I$7001,$AA581)&amp;"")</f>
        <v/>
      </c>
      <c r="J581">
        <f>IF($AA581="","",INDEX('Per Line'!$H$2:$H$7001,$AA581)&amp;"")</f>
        <v/>
      </c>
      <c r="K581">
        <f>IF($AA581="","",INDEX('Per Line'!$J$2:$J$7001,$AA581)&amp;"")</f>
        <v/>
      </c>
      <c r="L581">
        <f>IF($AA581="","",INDEX('Per Line'!$K$2:$K$7001,$AA581)&amp;"")</f>
        <v/>
      </c>
      <c r="M581">
        <f>IF($AA581="","",INDEX('Per Line'!$L$2:$L$7001,$AA581))</f>
        <v/>
      </c>
      <c r="N581" s="8">
        <f>IF($AA581="","",M581*Y581/100)</f>
        <v/>
      </c>
      <c r="O581">
        <f>IF($AA581="","",INDEX('Per Line'!$U$2:$U$7001,$AA581)&amp;"")</f>
        <v/>
      </c>
      <c r="P581" s="8">
        <f>IF($AA581="","",SUMIFS('Per Line'!$T$2:$T$7001,'Per Line'!$C$2:$C$7001,$A581,'Per Line'!$AL$2:$AL$7001,1))</f>
        <v/>
      </c>
      <c r="Q581">
        <f>IF($AA581="","",Settings!$C$7)</f>
        <v/>
      </c>
      <c r="R581" s="8">
        <f>IF($AA581="","",SUMIFS('Per Line'!$T$2:$T$7001,'Per Line'!$C$2:$C$7001,$A581,'Per Line'!$AK$2:$AK$7001,0,'Per Line'!$AL$2:$AL$7001,0))</f>
        <v/>
      </c>
      <c r="S581" s="8">
        <f>IF($AA581="","",R581*Q581)</f>
        <v/>
      </c>
      <c r="T581">
        <f>IF($AA581="","",Settings!$C$6)</f>
        <v/>
      </c>
      <c r="U581" s="8">
        <f>IF($AA581="","",SUMIFS('Per Line'!$T$2:$T$7001,'Per Line'!$C$2:$C$7001,$A581,'Per Line'!$AK$2:$AK$7001,1,'Per Line'!$AL$2:$AL$7001,0))</f>
        <v/>
      </c>
      <c r="V581" s="8">
        <f>IF($AA581="","",U581*T581)</f>
        <v/>
      </c>
      <c r="W581" s="8">
        <f>IF($AA581="","",V581+S581)</f>
        <v/>
      </c>
      <c r="X581" s="8">
        <f>IF($AA581="","",Y581-W581)</f>
        <v/>
      </c>
      <c r="Y581" s="8">
        <f>IF($AA581="","",R581+U581+P581)</f>
        <v/>
      </c>
      <c r="Z581" s="8">
        <f>IF($AA581="","",Y581-W581-N581)</f>
        <v/>
      </c>
      <c r="AA581" s="16">
        <f>IF(ROWS($AA$2:$AA581)&lt;=MAX('Per Line'!$AJ$2:$AJ$7001),MATCH(ROWS($AA$2:$AA581),'Per Line'!$AJ$2:$AJ$7001,0),"")</f>
        <v/>
      </c>
      <c r="AB581">
        <f>IF($AA581="","",C581&amp;"|"&amp;COUNTIF($C$2:$C581,C581))</f>
        <v/>
      </c>
    </row>
    <row r="582">
      <c r="A582">
        <f>IF($AA582="","",INDEX('Per Line'!$C$2:$C$7001,$AA582)&amp;"")</f>
        <v/>
      </c>
      <c r="B582" s="15" t="n"/>
      <c r="C582">
        <f>IF($AA582="","",IF(COUNTIF($I$2:$I$1301,I582)&lt;=Settings!$C$8,I582,I582&amp;" P"&amp;ROUNDUP(COUNTIF($I$2:$I582,I582)/Settings!$C$8,0)))</f>
        <v/>
      </c>
      <c r="D582">
        <f>IF($AA582="","",INDEX('Per Line'!$A$2:$A$7001,$AA582)&amp;"")</f>
        <v/>
      </c>
      <c r="E582">
        <f>IF($AA582="","",INDEX('Per Line'!$B$2:$B$7001,$AA582)&amp;"")</f>
        <v/>
      </c>
      <c r="F582">
        <f>IF($AA582="","",INDEX('Per Line'!$D$2:$D$7001,$AA582)&amp;"")</f>
        <v/>
      </c>
      <c r="G582" s="14">
        <f>IF($AA582="","",INDEX('Per Line'!$E$2:$E$7001,$AA582))</f>
        <v/>
      </c>
      <c r="H582">
        <f>IF($AA582="","",INDEX('Per Line'!$F$2:$F$7001,$AA582)&amp;"")</f>
        <v/>
      </c>
      <c r="I582">
        <f>IF($AA582="","",INDEX('Per Line'!$I$2:$I$7001,$AA582)&amp;"")</f>
        <v/>
      </c>
      <c r="J582">
        <f>IF($AA582="","",INDEX('Per Line'!$H$2:$H$7001,$AA582)&amp;"")</f>
        <v/>
      </c>
      <c r="K582">
        <f>IF($AA582="","",INDEX('Per Line'!$J$2:$J$7001,$AA582)&amp;"")</f>
        <v/>
      </c>
      <c r="L582">
        <f>IF($AA582="","",INDEX('Per Line'!$K$2:$K$7001,$AA582)&amp;"")</f>
        <v/>
      </c>
      <c r="M582">
        <f>IF($AA582="","",INDEX('Per Line'!$L$2:$L$7001,$AA582))</f>
        <v/>
      </c>
      <c r="N582" s="8">
        <f>IF($AA582="","",M582*Y582/100)</f>
        <v/>
      </c>
      <c r="O582">
        <f>IF($AA582="","",INDEX('Per Line'!$U$2:$U$7001,$AA582)&amp;"")</f>
        <v/>
      </c>
      <c r="P582" s="8">
        <f>IF($AA582="","",SUMIFS('Per Line'!$T$2:$T$7001,'Per Line'!$C$2:$C$7001,$A582,'Per Line'!$AL$2:$AL$7001,1))</f>
        <v/>
      </c>
      <c r="Q582">
        <f>IF($AA582="","",Settings!$C$7)</f>
        <v/>
      </c>
      <c r="R582" s="8">
        <f>IF($AA582="","",SUMIFS('Per Line'!$T$2:$T$7001,'Per Line'!$C$2:$C$7001,$A582,'Per Line'!$AK$2:$AK$7001,0,'Per Line'!$AL$2:$AL$7001,0))</f>
        <v/>
      </c>
      <c r="S582" s="8">
        <f>IF($AA582="","",R582*Q582)</f>
        <v/>
      </c>
      <c r="T582">
        <f>IF($AA582="","",Settings!$C$6)</f>
        <v/>
      </c>
      <c r="U582" s="8">
        <f>IF($AA582="","",SUMIFS('Per Line'!$T$2:$T$7001,'Per Line'!$C$2:$C$7001,$A582,'Per Line'!$AK$2:$AK$7001,1,'Per Line'!$AL$2:$AL$7001,0))</f>
        <v/>
      </c>
      <c r="V582" s="8">
        <f>IF($AA582="","",U582*T582)</f>
        <v/>
      </c>
      <c r="W582" s="8">
        <f>IF($AA582="","",V582+S582)</f>
        <v/>
      </c>
      <c r="X582" s="8">
        <f>IF($AA582="","",Y582-W582)</f>
        <v/>
      </c>
      <c r="Y582" s="8">
        <f>IF($AA582="","",R582+U582+P582)</f>
        <v/>
      </c>
      <c r="Z582" s="8">
        <f>IF($AA582="","",Y582-W582-N582)</f>
        <v/>
      </c>
      <c r="AA582" s="16">
        <f>IF(ROWS($AA$2:$AA582)&lt;=MAX('Per Line'!$AJ$2:$AJ$7001),MATCH(ROWS($AA$2:$AA582),'Per Line'!$AJ$2:$AJ$7001,0),"")</f>
        <v/>
      </c>
      <c r="AB582">
        <f>IF($AA582="","",C582&amp;"|"&amp;COUNTIF($C$2:$C582,C582))</f>
        <v/>
      </c>
    </row>
    <row r="583">
      <c r="A583">
        <f>IF($AA583="","",INDEX('Per Line'!$C$2:$C$7001,$AA583)&amp;"")</f>
        <v/>
      </c>
      <c r="B583" s="15" t="n"/>
      <c r="C583">
        <f>IF($AA583="","",IF(COUNTIF($I$2:$I$1301,I583)&lt;=Settings!$C$8,I583,I583&amp;" P"&amp;ROUNDUP(COUNTIF($I$2:$I583,I583)/Settings!$C$8,0)))</f>
        <v/>
      </c>
      <c r="D583">
        <f>IF($AA583="","",INDEX('Per Line'!$A$2:$A$7001,$AA583)&amp;"")</f>
        <v/>
      </c>
      <c r="E583">
        <f>IF($AA583="","",INDEX('Per Line'!$B$2:$B$7001,$AA583)&amp;"")</f>
        <v/>
      </c>
      <c r="F583">
        <f>IF($AA583="","",INDEX('Per Line'!$D$2:$D$7001,$AA583)&amp;"")</f>
        <v/>
      </c>
      <c r="G583" s="14">
        <f>IF($AA583="","",INDEX('Per Line'!$E$2:$E$7001,$AA583))</f>
        <v/>
      </c>
      <c r="H583">
        <f>IF($AA583="","",INDEX('Per Line'!$F$2:$F$7001,$AA583)&amp;"")</f>
        <v/>
      </c>
      <c r="I583">
        <f>IF($AA583="","",INDEX('Per Line'!$I$2:$I$7001,$AA583)&amp;"")</f>
        <v/>
      </c>
      <c r="J583">
        <f>IF($AA583="","",INDEX('Per Line'!$H$2:$H$7001,$AA583)&amp;"")</f>
        <v/>
      </c>
      <c r="K583">
        <f>IF($AA583="","",INDEX('Per Line'!$J$2:$J$7001,$AA583)&amp;"")</f>
        <v/>
      </c>
      <c r="L583">
        <f>IF($AA583="","",INDEX('Per Line'!$K$2:$K$7001,$AA583)&amp;"")</f>
        <v/>
      </c>
      <c r="M583">
        <f>IF($AA583="","",INDEX('Per Line'!$L$2:$L$7001,$AA583))</f>
        <v/>
      </c>
      <c r="N583" s="8">
        <f>IF($AA583="","",M583*Y583/100)</f>
        <v/>
      </c>
      <c r="O583">
        <f>IF($AA583="","",INDEX('Per Line'!$U$2:$U$7001,$AA583)&amp;"")</f>
        <v/>
      </c>
      <c r="P583" s="8">
        <f>IF($AA583="","",SUMIFS('Per Line'!$T$2:$T$7001,'Per Line'!$C$2:$C$7001,$A583,'Per Line'!$AL$2:$AL$7001,1))</f>
        <v/>
      </c>
      <c r="Q583">
        <f>IF($AA583="","",Settings!$C$7)</f>
        <v/>
      </c>
      <c r="R583" s="8">
        <f>IF($AA583="","",SUMIFS('Per Line'!$T$2:$T$7001,'Per Line'!$C$2:$C$7001,$A583,'Per Line'!$AK$2:$AK$7001,0,'Per Line'!$AL$2:$AL$7001,0))</f>
        <v/>
      </c>
      <c r="S583" s="8">
        <f>IF($AA583="","",R583*Q583)</f>
        <v/>
      </c>
      <c r="T583">
        <f>IF($AA583="","",Settings!$C$6)</f>
        <v/>
      </c>
      <c r="U583" s="8">
        <f>IF($AA583="","",SUMIFS('Per Line'!$T$2:$T$7001,'Per Line'!$C$2:$C$7001,$A583,'Per Line'!$AK$2:$AK$7001,1,'Per Line'!$AL$2:$AL$7001,0))</f>
        <v/>
      </c>
      <c r="V583" s="8">
        <f>IF($AA583="","",U583*T583)</f>
        <v/>
      </c>
      <c r="W583" s="8">
        <f>IF($AA583="","",V583+S583)</f>
        <v/>
      </c>
      <c r="X583" s="8">
        <f>IF($AA583="","",Y583-W583)</f>
        <v/>
      </c>
      <c r="Y583" s="8">
        <f>IF($AA583="","",R583+U583+P583)</f>
        <v/>
      </c>
      <c r="Z583" s="8">
        <f>IF($AA583="","",Y583-W583-N583)</f>
        <v/>
      </c>
      <c r="AA583" s="16">
        <f>IF(ROWS($AA$2:$AA583)&lt;=MAX('Per Line'!$AJ$2:$AJ$7001),MATCH(ROWS($AA$2:$AA583),'Per Line'!$AJ$2:$AJ$7001,0),"")</f>
        <v/>
      </c>
      <c r="AB583">
        <f>IF($AA583="","",C583&amp;"|"&amp;COUNTIF($C$2:$C583,C583))</f>
        <v/>
      </c>
    </row>
    <row r="584">
      <c r="A584">
        <f>IF($AA584="","",INDEX('Per Line'!$C$2:$C$7001,$AA584)&amp;"")</f>
        <v/>
      </c>
      <c r="B584" s="15" t="n"/>
      <c r="C584">
        <f>IF($AA584="","",IF(COUNTIF($I$2:$I$1301,I584)&lt;=Settings!$C$8,I584,I584&amp;" P"&amp;ROUNDUP(COUNTIF($I$2:$I584,I584)/Settings!$C$8,0)))</f>
        <v/>
      </c>
      <c r="D584">
        <f>IF($AA584="","",INDEX('Per Line'!$A$2:$A$7001,$AA584)&amp;"")</f>
        <v/>
      </c>
      <c r="E584">
        <f>IF($AA584="","",INDEX('Per Line'!$B$2:$B$7001,$AA584)&amp;"")</f>
        <v/>
      </c>
      <c r="F584">
        <f>IF($AA584="","",INDEX('Per Line'!$D$2:$D$7001,$AA584)&amp;"")</f>
        <v/>
      </c>
      <c r="G584" s="14">
        <f>IF($AA584="","",INDEX('Per Line'!$E$2:$E$7001,$AA584))</f>
        <v/>
      </c>
      <c r="H584">
        <f>IF($AA584="","",INDEX('Per Line'!$F$2:$F$7001,$AA584)&amp;"")</f>
        <v/>
      </c>
      <c r="I584">
        <f>IF($AA584="","",INDEX('Per Line'!$I$2:$I$7001,$AA584)&amp;"")</f>
        <v/>
      </c>
      <c r="J584">
        <f>IF($AA584="","",INDEX('Per Line'!$H$2:$H$7001,$AA584)&amp;"")</f>
        <v/>
      </c>
      <c r="K584">
        <f>IF($AA584="","",INDEX('Per Line'!$J$2:$J$7001,$AA584)&amp;"")</f>
        <v/>
      </c>
      <c r="L584">
        <f>IF($AA584="","",INDEX('Per Line'!$K$2:$K$7001,$AA584)&amp;"")</f>
        <v/>
      </c>
      <c r="M584">
        <f>IF($AA584="","",INDEX('Per Line'!$L$2:$L$7001,$AA584))</f>
        <v/>
      </c>
      <c r="N584" s="8">
        <f>IF($AA584="","",M584*Y584/100)</f>
        <v/>
      </c>
      <c r="O584">
        <f>IF($AA584="","",INDEX('Per Line'!$U$2:$U$7001,$AA584)&amp;"")</f>
        <v/>
      </c>
      <c r="P584" s="8">
        <f>IF($AA584="","",SUMIFS('Per Line'!$T$2:$T$7001,'Per Line'!$C$2:$C$7001,$A584,'Per Line'!$AL$2:$AL$7001,1))</f>
        <v/>
      </c>
      <c r="Q584">
        <f>IF($AA584="","",Settings!$C$7)</f>
        <v/>
      </c>
      <c r="R584" s="8">
        <f>IF($AA584="","",SUMIFS('Per Line'!$T$2:$T$7001,'Per Line'!$C$2:$C$7001,$A584,'Per Line'!$AK$2:$AK$7001,0,'Per Line'!$AL$2:$AL$7001,0))</f>
        <v/>
      </c>
      <c r="S584" s="8">
        <f>IF($AA584="","",R584*Q584)</f>
        <v/>
      </c>
      <c r="T584">
        <f>IF($AA584="","",Settings!$C$6)</f>
        <v/>
      </c>
      <c r="U584" s="8">
        <f>IF($AA584="","",SUMIFS('Per Line'!$T$2:$T$7001,'Per Line'!$C$2:$C$7001,$A584,'Per Line'!$AK$2:$AK$7001,1,'Per Line'!$AL$2:$AL$7001,0))</f>
        <v/>
      </c>
      <c r="V584" s="8">
        <f>IF($AA584="","",U584*T584)</f>
        <v/>
      </c>
      <c r="W584" s="8">
        <f>IF($AA584="","",V584+S584)</f>
        <v/>
      </c>
      <c r="X584" s="8">
        <f>IF($AA584="","",Y584-W584)</f>
        <v/>
      </c>
      <c r="Y584" s="8">
        <f>IF($AA584="","",R584+U584+P584)</f>
        <v/>
      </c>
      <c r="Z584" s="8">
        <f>IF($AA584="","",Y584-W584-N584)</f>
        <v/>
      </c>
      <c r="AA584" s="16">
        <f>IF(ROWS($AA$2:$AA584)&lt;=MAX('Per Line'!$AJ$2:$AJ$7001),MATCH(ROWS($AA$2:$AA584),'Per Line'!$AJ$2:$AJ$7001,0),"")</f>
        <v/>
      </c>
      <c r="AB584">
        <f>IF($AA584="","",C584&amp;"|"&amp;COUNTIF($C$2:$C584,C584))</f>
        <v/>
      </c>
    </row>
    <row r="585">
      <c r="A585">
        <f>IF($AA585="","",INDEX('Per Line'!$C$2:$C$7001,$AA585)&amp;"")</f>
        <v/>
      </c>
      <c r="B585" s="15" t="n"/>
      <c r="C585">
        <f>IF($AA585="","",IF(COUNTIF($I$2:$I$1301,I585)&lt;=Settings!$C$8,I585,I585&amp;" P"&amp;ROUNDUP(COUNTIF($I$2:$I585,I585)/Settings!$C$8,0)))</f>
        <v/>
      </c>
      <c r="D585">
        <f>IF($AA585="","",INDEX('Per Line'!$A$2:$A$7001,$AA585)&amp;"")</f>
        <v/>
      </c>
      <c r="E585">
        <f>IF($AA585="","",INDEX('Per Line'!$B$2:$B$7001,$AA585)&amp;"")</f>
        <v/>
      </c>
      <c r="F585">
        <f>IF($AA585="","",INDEX('Per Line'!$D$2:$D$7001,$AA585)&amp;"")</f>
        <v/>
      </c>
      <c r="G585" s="14">
        <f>IF($AA585="","",INDEX('Per Line'!$E$2:$E$7001,$AA585))</f>
        <v/>
      </c>
      <c r="H585">
        <f>IF($AA585="","",INDEX('Per Line'!$F$2:$F$7001,$AA585)&amp;"")</f>
        <v/>
      </c>
      <c r="I585">
        <f>IF($AA585="","",INDEX('Per Line'!$I$2:$I$7001,$AA585)&amp;"")</f>
        <v/>
      </c>
      <c r="J585">
        <f>IF($AA585="","",INDEX('Per Line'!$H$2:$H$7001,$AA585)&amp;"")</f>
        <v/>
      </c>
      <c r="K585">
        <f>IF($AA585="","",INDEX('Per Line'!$J$2:$J$7001,$AA585)&amp;"")</f>
        <v/>
      </c>
      <c r="L585">
        <f>IF($AA585="","",INDEX('Per Line'!$K$2:$K$7001,$AA585)&amp;"")</f>
        <v/>
      </c>
      <c r="M585">
        <f>IF($AA585="","",INDEX('Per Line'!$L$2:$L$7001,$AA585))</f>
        <v/>
      </c>
      <c r="N585" s="8">
        <f>IF($AA585="","",M585*Y585/100)</f>
        <v/>
      </c>
      <c r="O585">
        <f>IF($AA585="","",INDEX('Per Line'!$U$2:$U$7001,$AA585)&amp;"")</f>
        <v/>
      </c>
      <c r="P585" s="8">
        <f>IF($AA585="","",SUMIFS('Per Line'!$T$2:$T$7001,'Per Line'!$C$2:$C$7001,$A585,'Per Line'!$AL$2:$AL$7001,1))</f>
        <v/>
      </c>
      <c r="Q585">
        <f>IF($AA585="","",Settings!$C$7)</f>
        <v/>
      </c>
      <c r="R585" s="8">
        <f>IF($AA585="","",SUMIFS('Per Line'!$T$2:$T$7001,'Per Line'!$C$2:$C$7001,$A585,'Per Line'!$AK$2:$AK$7001,0,'Per Line'!$AL$2:$AL$7001,0))</f>
        <v/>
      </c>
      <c r="S585" s="8">
        <f>IF($AA585="","",R585*Q585)</f>
        <v/>
      </c>
      <c r="T585">
        <f>IF($AA585="","",Settings!$C$6)</f>
        <v/>
      </c>
      <c r="U585" s="8">
        <f>IF($AA585="","",SUMIFS('Per Line'!$T$2:$T$7001,'Per Line'!$C$2:$C$7001,$A585,'Per Line'!$AK$2:$AK$7001,1,'Per Line'!$AL$2:$AL$7001,0))</f>
        <v/>
      </c>
      <c r="V585" s="8">
        <f>IF($AA585="","",U585*T585)</f>
        <v/>
      </c>
      <c r="W585" s="8">
        <f>IF($AA585="","",V585+S585)</f>
        <v/>
      </c>
      <c r="X585" s="8">
        <f>IF($AA585="","",Y585-W585)</f>
        <v/>
      </c>
      <c r="Y585" s="8">
        <f>IF($AA585="","",R585+U585+P585)</f>
        <v/>
      </c>
      <c r="Z585" s="8">
        <f>IF($AA585="","",Y585-W585-N585)</f>
        <v/>
      </c>
      <c r="AA585" s="16">
        <f>IF(ROWS($AA$2:$AA585)&lt;=MAX('Per Line'!$AJ$2:$AJ$7001),MATCH(ROWS($AA$2:$AA585),'Per Line'!$AJ$2:$AJ$7001,0),"")</f>
        <v/>
      </c>
      <c r="AB585">
        <f>IF($AA585="","",C585&amp;"|"&amp;COUNTIF($C$2:$C585,C585))</f>
        <v/>
      </c>
    </row>
    <row r="586">
      <c r="A586">
        <f>IF($AA586="","",INDEX('Per Line'!$C$2:$C$7001,$AA586)&amp;"")</f>
        <v/>
      </c>
      <c r="B586" s="15" t="n"/>
      <c r="C586">
        <f>IF($AA586="","",IF(COUNTIF($I$2:$I$1301,I586)&lt;=Settings!$C$8,I586,I586&amp;" P"&amp;ROUNDUP(COUNTIF($I$2:$I586,I586)/Settings!$C$8,0)))</f>
        <v/>
      </c>
      <c r="D586">
        <f>IF($AA586="","",INDEX('Per Line'!$A$2:$A$7001,$AA586)&amp;"")</f>
        <v/>
      </c>
      <c r="E586">
        <f>IF($AA586="","",INDEX('Per Line'!$B$2:$B$7001,$AA586)&amp;"")</f>
        <v/>
      </c>
      <c r="F586">
        <f>IF($AA586="","",INDEX('Per Line'!$D$2:$D$7001,$AA586)&amp;"")</f>
        <v/>
      </c>
      <c r="G586" s="14">
        <f>IF($AA586="","",INDEX('Per Line'!$E$2:$E$7001,$AA586))</f>
        <v/>
      </c>
      <c r="H586">
        <f>IF($AA586="","",INDEX('Per Line'!$F$2:$F$7001,$AA586)&amp;"")</f>
        <v/>
      </c>
      <c r="I586">
        <f>IF($AA586="","",INDEX('Per Line'!$I$2:$I$7001,$AA586)&amp;"")</f>
        <v/>
      </c>
      <c r="J586">
        <f>IF($AA586="","",INDEX('Per Line'!$H$2:$H$7001,$AA586)&amp;"")</f>
        <v/>
      </c>
      <c r="K586">
        <f>IF($AA586="","",INDEX('Per Line'!$J$2:$J$7001,$AA586)&amp;"")</f>
        <v/>
      </c>
      <c r="L586">
        <f>IF($AA586="","",INDEX('Per Line'!$K$2:$K$7001,$AA586)&amp;"")</f>
        <v/>
      </c>
      <c r="M586">
        <f>IF($AA586="","",INDEX('Per Line'!$L$2:$L$7001,$AA586))</f>
        <v/>
      </c>
      <c r="N586" s="8">
        <f>IF($AA586="","",M586*Y586/100)</f>
        <v/>
      </c>
      <c r="O586">
        <f>IF($AA586="","",INDEX('Per Line'!$U$2:$U$7001,$AA586)&amp;"")</f>
        <v/>
      </c>
      <c r="P586" s="8">
        <f>IF($AA586="","",SUMIFS('Per Line'!$T$2:$T$7001,'Per Line'!$C$2:$C$7001,$A586,'Per Line'!$AL$2:$AL$7001,1))</f>
        <v/>
      </c>
      <c r="Q586">
        <f>IF($AA586="","",Settings!$C$7)</f>
        <v/>
      </c>
      <c r="R586" s="8">
        <f>IF($AA586="","",SUMIFS('Per Line'!$T$2:$T$7001,'Per Line'!$C$2:$C$7001,$A586,'Per Line'!$AK$2:$AK$7001,0,'Per Line'!$AL$2:$AL$7001,0))</f>
        <v/>
      </c>
      <c r="S586" s="8">
        <f>IF($AA586="","",R586*Q586)</f>
        <v/>
      </c>
      <c r="T586">
        <f>IF($AA586="","",Settings!$C$6)</f>
        <v/>
      </c>
      <c r="U586" s="8">
        <f>IF($AA586="","",SUMIFS('Per Line'!$T$2:$T$7001,'Per Line'!$C$2:$C$7001,$A586,'Per Line'!$AK$2:$AK$7001,1,'Per Line'!$AL$2:$AL$7001,0))</f>
        <v/>
      </c>
      <c r="V586" s="8">
        <f>IF($AA586="","",U586*T586)</f>
        <v/>
      </c>
      <c r="W586" s="8">
        <f>IF($AA586="","",V586+S586)</f>
        <v/>
      </c>
      <c r="X586" s="8">
        <f>IF($AA586="","",Y586-W586)</f>
        <v/>
      </c>
      <c r="Y586" s="8">
        <f>IF($AA586="","",R586+U586+P586)</f>
        <v/>
      </c>
      <c r="Z586" s="8">
        <f>IF($AA586="","",Y586-W586-N586)</f>
        <v/>
      </c>
      <c r="AA586" s="16">
        <f>IF(ROWS($AA$2:$AA586)&lt;=MAX('Per Line'!$AJ$2:$AJ$7001),MATCH(ROWS($AA$2:$AA586),'Per Line'!$AJ$2:$AJ$7001,0),"")</f>
        <v/>
      </c>
      <c r="AB586">
        <f>IF($AA586="","",C586&amp;"|"&amp;COUNTIF($C$2:$C586,C586))</f>
        <v/>
      </c>
    </row>
    <row r="587">
      <c r="A587">
        <f>IF($AA587="","",INDEX('Per Line'!$C$2:$C$7001,$AA587)&amp;"")</f>
        <v/>
      </c>
      <c r="B587" s="15" t="n"/>
      <c r="C587">
        <f>IF($AA587="","",IF(COUNTIF($I$2:$I$1301,I587)&lt;=Settings!$C$8,I587,I587&amp;" P"&amp;ROUNDUP(COUNTIF($I$2:$I587,I587)/Settings!$C$8,0)))</f>
        <v/>
      </c>
      <c r="D587">
        <f>IF($AA587="","",INDEX('Per Line'!$A$2:$A$7001,$AA587)&amp;"")</f>
        <v/>
      </c>
      <c r="E587">
        <f>IF($AA587="","",INDEX('Per Line'!$B$2:$B$7001,$AA587)&amp;"")</f>
        <v/>
      </c>
      <c r="F587">
        <f>IF($AA587="","",INDEX('Per Line'!$D$2:$D$7001,$AA587)&amp;"")</f>
        <v/>
      </c>
      <c r="G587" s="14">
        <f>IF($AA587="","",INDEX('Per Line'!$E$2:$E$7001,$AA587))</f>
        <v/>
      </c>
      <c r="H587">
        <f>IF($AA587="","",INDEX('Per Line'!$F$2:$F$7001,$AA587)&amp;"")</f>
        <v/>
      </c>
      <c r="I587">
        <f>IF($AA587="","",INDEX('Per Line'!$I$2:$I$7001,$AA587)&amp;"")</f>
        <v/>
      </c>
      <c r="J587">
        <f>IF($AA587="","",INDEX('Per Line'!$H$2:$H$7001,$AA587)&amp;"")</f>
        <v/>
      </c>
      <c r="K587">
        <f>IF($AA587="","",INDEX('Per Line'!$J$2:$J$7001,$AA587)&amp;"")</f>
        <v/>
      </c>
      <c r="L587">
        <f>IF($AA587="","",INDEX('Per Line'!$K$2:$K$7001,$AA587)&amp;"")</f>
        <v/>
      </c>
      <c r="M587">
        <f>IF($AA587="","",INDEX('Per Line'!$L$2:$L$7001,$AA587))</f>
        <v/>
      </c>
      <c r="N587" s="8">
        <f>IF($AA587="","",M587*Y587/100)</f>
        <v/>
      </c>
      <c r="O587">
        <f>IF($AA587="","",INDEX('Per Line'!$U$2:$U$7001,$AA587)&amp;"")</f>
        <v/>
      </c>
      <c r="P587" s="8">
        <f>IF($AA587="","",SUMIFS('Per Line'!$T$2:$T$7001,'Per Line'!$C$2:$C$7001,$A587,'Per Line'!$AL$2:$AL$7001,1))</f>
        <v/>
      </c>
      <c r="Q587">
        <f>IF($AA587="","",Settings!$C$7)</f>
        <v/>
      </c>
      <c r="R587" s="8">
        <f>IF($AA587="","",SUMIFS('Per Line'!$T$2:$T$7001,'Per Line'!$C$2:$C$7001,$A587,'Per Line'!$AK$2:$AK$7001,0,'Per Line'!$AL$2:$AL$7001,0))</f>
        <v/>
      </c>
      <c r="S587" s="8">
        <f>IF($AA587="","",R587*Q587)</f>
        <v/>
      </c>
      <c r="T587">
        <f>IF($AA587="","",Settings!$C$6)</f>
        <v/>
      </c>
      <c r="U587" s="8">
        <f>IF($AA587="","",SUMIFS('Per Line'!$T$2:$T$7001,'Per Line'!$C$2:$C$7001,$A587,'Per Line'!$AK$2:$AK$7001,1,'Per Line'!$AL$2:$AL$7001,0))</f>
        <v/>
      </c>
      <c r="V587" s="8">
        <f>IF($AA587="","",U587*T587)</f>
        <v/>
      </c>
      <c r="W587" s="8">
        <f>IF($AA587="","",V587+S587)</f>
        <v/>
      </c>
      <c r="X587" s="8">
        <f>IF($AA587="","",Y587-W587)</f>
        <v/>
      </c>
      <c r="Y587" s="8">
        <f>IF($AA587="","",R587+U587+P587)</f>
        <v/>
      </c>
      <c r="Z587" s="8">
        <f>IF($AA587="","",Y587-W587-N587)</f>
        <v/>
      </c>
      <c r="AA587" s="16">
        <f>IF(ROWS($AA$2:$AA587)&lt;=MAX('Per Line'!$AJ$2:$AJ$7001),MATCH(ROWS($AA$2:$AA587),'Per Line'!$AJ$2:$AJ$7001,0),"")</f>
        <v/>
      </c>
      <c r="AB587">
        <f>IF($AA587="","",C587&amp;"|"&amp;COUNTIF($C$2:$C587,C587))</f>
        <v/>
      </c>
    </row>
    <row r="588">
      <c r="A588">
        <f>IF($AA588="","",INDEX('Per Line'!$C$2:$C$7001,$AA588)&amp;"")</f>
        <v/>
      </c>
      <c r="B588" s="15" t="n"/>
      <c r="C588">
        <f>IF($AA588="","",IF(COUNTIF($I$2:$I$1301,I588)&lt;=Settings!$C$8,I588,I588&amp;" P"&amp;ROUNDUP(COUNTIF($I$2:$I588,I588)/Settings!$C$8,0)))</f>
        <v/>
      </c>
      <c r="D588">
        <f>IF($AA588="","",INDEX('Per Line'!$A$2:$A$7001,$AA588)&amp;"")</f>
        <v/>
      </c>
      <c r="E588">
        <f>IF($AA588="","",INDEX('Per Line'!$B$2:$B$7001,$AA588)&amp;"")</f>
        <v/>
      </c>
      <c r="F588">
        <f>IF($AA588="","",INDEX('Per Line'!$D$2:$D$7001,$AA588)&amp;"")</f>
        <v/>
      </c>
      <c r="G588" s="14">
        <f>IF($AA588="","",INDEX('Per Line'!$E$2:$E$7001,$AA588))</f>
        <v/>
      </c>
      <c r="H588">
        <f>IF($AA588="","",INDEX('Per Line'!$F$2:$F$7001,$AA588)&amp;"")</f>
        <v/>
      </c>
      <c r="I588">
        <f>IF($AA588="","",INDEX('Per Line'!$I$2:$I$7001,$AA588)&amp;"")</f>
        <v/>
      </c>
      <c r="J588">
        <f>IF($AA588="","",INDEX('Per Line'!$H$2:$H$7001,$AA588)&amp;"")</f>
        <v/>
      </c>
      <c r="K588">
        <f>IF($AA588="","",INDEX('Per Line'!$J$2:$J$7001,$AA588)&amp;"")</f>
        <v/>
      </c>
      <c r="L588">
        <f>IF($AA588="","",INDEX('Per Line'!$K$2:$K$7001,$AA588)&amp;"")</f>
        <v/>
      </c>
      <c r="M588">
        <f>IF($AA588="","",INDEX('Per Line'!$L$2:$L$7001,$AA588))</f>
        <v/>
      </c>
      <c r="N588" s="8">
        <f>IF($AA588="","",M588*Y588/100)</f>
        <v/>
      </c>
      <c r="O588">
        <f>IF($AA588="","",INDEX('Per Line'!$U$2:$U$7001,$AA588)&amp;"")</f>
        <v/>
      </c>
      <c r="P588" s="8">
        <f>IF($AA588="","",SUMIFS('Per Line'!$T$2:$T$7001,'Per Line'!$C$2:$C$7001,$A588,'Per Line'!$AL$2:$AL$7001,1))</f>
        <v/>
      </c>
      <c r="Q588">
        <f>IF($AA588="","",Settings!$C$7)</f>
        <v/>
      </c>
      <c r="R588" s="8">
        <f>IF($AA588="","",SUMIFS('Per Line'!$T$2:$T$7001,'Per Line'!$C$2:$C$7001,$A588,'Per Line'!$AK$2:$AK$7001,0,'Per Line'!$AL$2:$AL$7001,0))</f>
        <v/>
      </c>
      <c r="S588" s="8">
        <f>IF($AA588="","",R588*Q588)</f>
        <v/>
      </c>
      <c r="T588">
        <f>IF($AA588="","",Settings!$C$6)</f>
        <v/>
      </c>
      <c r="U588" s="8">
        <f>IF($AA588="","",SUMIFS('Per Line'!$T$2:$T$7001,'Per Line'!$C$2:$C$7001,$A588,'Per Line'!$AK$2:$AK$7001,1,'Per Line'!$AL$2:$AL$7001,0))</f>
        <v/>
      </c>
      <c r="V588" s="8">
        <f>IF($AA588="","",U588*T588)</f>
        <v/>
      </c>
      <c r="W588" s="8">
        <f>IF($AA588="","",V588+S588)</f>
        <v/>
      </c>
      <c r="X588" s="8">
        <f>IF($AA588="","",Y588-W588)</f>
        <v/>
      </c>
      <c r="Y588" s="8">
        <f>IF($AA588="","",R588+U588+P588)</f>
        <v/>
      </c>
      <c r="Z588" s="8">
        <f>IF($AA588="","",Y588-W588-N588)</f>
        <v/>
      </c>
      <c r="AA588" s="16">
        <f>IF(ROWS($AA$2:$AA588)&lt;=MAX('Per Line'!$AJ$2:$AJ$7001),MATCH(ROWS($AA$2:$AA588),'Per Line'!$AJ$2:$AJ$7001,0),"")</f>
        <v/>
      </c>
      <c r="AB588">
        <f>IF($AA588="","",C588&amp;"|"&amp;COUNTIF($C$2:$C588,C588))</f>
        <v/>
      </c>
    </row>
    <row r="589">
      <c r="A589">
        <f>IF($AA589="","",INDEX('Per Line'!$C$2:$C$7001,$AA589)&amp;"")</f>
        <v/>
      </c>
      <c r="B589" s="15" t="n"/>
      <c r="C589">
        <f>IF($AA589="","",IF(COUNTIF($I$2:$I$1301,I589)&lt;=Settings!$C$8,I589,I589&amp;" P"&amp;ROUNDUP(COUNTIF($I$2:$I589,I589)/Settings!$C$8,0)))</f>
        <v/>
      </c>
      <c r="D589">
        <f>IF($AA589="","",INDEX('Per Line'!$A$2:$A$7001,$AA589)&amp;"")</f>
        <v/>
      </c>
      <c r="E589">
        <f>IF($AA589="","",INDEX('Per Line'!$B$2:$B$7001,$AA589)&amp;"")</f>
        <v/>
      </c>
      <c r="F589">
        <f>IF($AA589="","",INDEX('Per Line'!$D$2:$D$7001,$AA589)&amp;"")</f>
        <v/>
      </c>
      <c r="G589" s="14">
        <f>IF($AA589="","",INDEX('Per Line'!$E$2:$E$7001,$AA589))</f>
        <v/>
      </c>
      <c r="H589">
        <f>IF($AA589="","",INDEX('Per Line'!$F$2:$F$7001,$AA589)&amp;"")</f>
        <v/>
      </c>
      <c r="I589">
        <f>IF($AA589="","",INDEX('Per Line'!$I$2:$I$7001,$AA589)&amp;"")</f>
        <v/>
      </c>
      <c r="J589">
        <f>IF($AA589="","",INDEX('Per Line'!$H$2:$H$7001,$AA589)&amp;"")</f>
        <v/>
      </c>
      <c r="K589">
        <f>IF($AA589="","",INDEX('Per Line'!$J$2:$J$7001,$AA589)&amp;"")</f>
        <v/>
      </c>
      <c r="L589">
        <f>IF($AA589="","",INDEX('Per Line'!$K$2:$K$7001,$AA589)&amp;"")</f>
        <v/>
      </c>
      <c r="M589">
        <f>IF($AA589="","",INDEX('Per Line'!$L$2:$L$7001,$AA589))</f>
        <v/>
      </c>
      <c r="N589" s="8">
        <f>IF($AA589="","",M589*Y589/100)</f>
        <v/>
      </c>
      <c r="O589">
        <f>IF($AA589="","",INDEX('Per Line'!$U$2:$U$7001,$AA589)&amp;"")</f>
        <v/>
      </c>
      <c r="P589" s="8">
        <f>IF($AA589="","",SUMIFS('Per Line'!$T$2:$T$7001,'Per Line'!$C$2:$C$7001,$A589,'Per Line'!$AL$2:$AL$7001,1))</f>
        <v/>
      </c>
      <c r="Q589">
        <f>IF($AA589="","",Settings!$C$7)</f>
        <v/>
      </c>
      <c r="R589" s="8">
        <f>IF($AA589="","",SUMIFS('Per Line'!$T$2:$T$7001,'Per Line'!$C$2:$C$7001,$A589,'Per Line'!$AK$2:$AK$7001,0,'Per Line'!$AL$2:$AL$7001,0))</f>
        <v/>
      </c>
      <c r="S589" s="8">
        <f>IF($AA589="","",R589*Q589)</f>
        <v/>
      </c>
      <c r="T589">
        <f>IF($AA589="","",Settings!$C$6)</f>
        <v/>
      </c>
      <c r="U589" s="8">
        <f>IF($AA589="","",SUMIFS('Per Line'!$T$2:$T$7001,'Per Line'!$C$2:$C$7001,$A589,'Per Line'!$AK$2:$AK$7001,1,'Per Line'!$AL$2:$AL$7001,0))</f>
        <v/>
      </c>
      <c r="V589" s="8">
        <f>IF($AA589="","",U589*T589)</f>
        <v/>
      </c>
      <c r="W589" s="8">
        <f>IF($AA589="","",V589+S589)</f>
        <v/>
      </c>
      <c r="X589" s="8">
        <f>IF($AA589="","",Y589-W589)</f>
        <v/>
      </c>
      <c r="Y589" s="8">
        <f>IF($AA589="","",R589+U589+P589)</f>
        <v/>
      </c>
      <c r="Z589" s="8">
        <f>IF($AA589="","",Y589-W589-N589)</f>
        <v/>
      </c>
      <c r="AA589" s="16">
        <f>IF(ROWS($AA$2:$AA589)&lt;=MAX('Per Line'!$AJ$2:$AJ$7001),MATCH(ROWS($AA$2:$AA589),'Per Line'!$AJ$2:$AJ$7001,0),"")</f>
        <v/>
      </c>
      <c r="AB589">
        <f>IF($AA589="","",C589&amp;"|"&amp;COUNTIF($C$2:$C589,C589))</f>
        <v/>
      </c>
    </row>
    <row r="590">
      <c r="A590">
        <f>IF($AA590="","",INDEX('Per Line'!$C$2:$C$7001,$AA590)&amp;"")</f>
        <v/>
      </c>
      <c r="B590" s="15" t="n"/>
      <c r="C590">
        <f>IF($AA590="","",IF(COUNTIF($I$2:$I$1301,I590)&lt;=Settings!$C$8,I590,I590&amp;" P"&amp;ROUNDUP(COUNTIF($I$2:$I590,I590)/Settings!$C$8,0)))</f>
        <v/>
      </c>
      <c r="D590">
        <f>IF($AA590="","",INDEX('Per Line'!$A$2:$A$7001,$AA590)&amp;"")</f>
        <v/>
      </c>
      <c r="E590">
        <f>IF($AA590="","",INDEX('Per Line'!$B$2:$B$7001,$AA590)&amp;"")</f>
        <v/>
      </c>
      <c r="F590">
        <f>IF($AA590="","",INDEX('Per Line'!$D$2:$D$7001,$AA590)&amp;"")</f>
        <v/>
      </c>
      <c r="G590" s="14">
        <f>IF($AA590="","",INDEX('Per Line'!$E$2:$E$7001,$AA590))</f>
        <v/>
      </c>
      <c r="H590">
        <f>IF($AA590="","",INDEX('Per Line'!$F$2:$F$7001,$AA590)&amp;"")</f>
        <v/>
      </c>
      <c r="I590">
        <f>IF($AA590="","",INDEX('Per Line'!$I$2:$I$7001,$AA590)&amp;"")</f>
        <v/>
      </c>
      <c r="J590">
        <f>IF($AA590="","",INDEX('Per Line'!$H$2:$H$7001,$AA590)&amp;"")</f>
        <v/>
      </c>
      <c r="K590">
        <f>IF($AA590="","",INDEX('Per Line'!$J$2:$J$7001,$AA590)&amp;"")</f>
        <v/>
      </c>
      <c r="L590">
        <f>IF($AA590="","",INDEX('Per Line'!$K$2:$K$7001,$AA590)&amp;"")</f>
        <v/>
      </c>
      <c r="M590">
        <f>IF($AA590="","",INDEX('Per Line'!$L$2:$L$7001,$AA590))</f>
        <v/>
      </c>
      <c r="N590" s="8">
        <f>IF($AA590="","",M590*Y590/100)</f>
        <v/>
      </c>
      <c r="O590">
        <f>IF($AA590="","",INDEX('Per Line'!$U$2:$U$7001,$AA590)&amp;"")</f>
        <v/>
      </c>
      <c r="P590" s="8">
        <f>IF($AA590="","",SUMIFS('Per Line'!$T$2:$T$7001,'Per Line'!$C$2:$C$7001,$A590,'Per Line'!$AL$2:$AL$7001,1))</f>
        <v/>
      </c>
      <c r="Q590">
        <f>IF($AA590="","",Settings!$C$7)</f>
        <v/>
      </c>
      <c r="R590" s="8">
        <f>IF($AA590="","",SUMIFS('Per Line'!$T$2:$T$7001,'Per Line'!$C$2:$C$7001,$A590,'Per Line'!$AK$2:$AK$7001,0,'Per Line'!$AL$2:$AL$7001,0))</f>
        <v/>
      </c>
      <c r="S590" s="8">
        <f>IF($AA590="","",R590*Q590)</f>
        <v/>
      </c>
      <c r="T590">
        <f>IF($AA590="","",Settings!$C$6)</f>
        <v/>
      </c>
      <c r="U590" s="8">
        <f>IF($AA590="","",SUMIFS('Per Line'!$T$2:$T$7001,'Per Line'!$C$2:$C$7001,$A590,'Per Line'!$AK$2:$AK$7001,1,'Per Line'!$AL$2:$AL$7001,0))</f>
        <v/>
      </c>
      <c r="V590" s="8">
        <f>IF($AA590="","",U590*T590)</f>
        <v/>
      </c>
      <c r="W590" s="8">
        <f>IF($AA590="","",V590+S590)</f>
        <v/>
      </c>
      <c r="X590" s="8">
        <f>IF($AA590="","",Y590-W590)</f>
        <v/>
      </c>
      <c r="Y590" s="8">
        <f>IF($AA590="","",R590+U590+P590)</f>
        <v/>
      </c>
      <c r="Z590" s="8">
        <f>IF($AA590="","",Y590-W590-N590)</f>
        <v/>
      </c>
      <c r="AA590" s="16">
        <f>IF(ROWS($AA$2:$AA590)&lt;=MAX('Per Line'!$AJ$2:$AJ$7001),MATCH(ROWS($AA$2:$AA590),'Per Line'!$AJ$2:$AJ$7001,0),"")</f>
        <v/>
      </c>
      <c r="AB590">
        <f>IF($AA590="","",C590&amp;"|"&amp;COUNTIF($C$2:$C590,C590))</f>
        <v/>
      </c>
    </row>
    <row r="591">
      <c r="A591">
        <f>IF($AA591="","",INDEX('Per Line'!$C$2:$C$7001,$AA591)&amp;"")</f>
        <v/>
      </c>
      <c r="B591" s="15" t="n"/>
      <c r="C591">
        <f>IF($AA591="","",IF(COUNTIF($I$2:$I$1301,I591)&lt;=Settings!$C$8,I591,I591&amp;" P"&amp;ROUNDUP(COUNTIF($I$2:$I591,I591)/Settings!$C$8,0)))</f>
        <v/>
      </c>
      <c r="D591">
        <f>IF($AA591="","",INDEX('Per Line'!$A$2:$A$7001,$AA591)&amp;"")</f>
        <v/>
      </c>
      <c r="E591">
        <f>IF($AA591="","",INDEX('Per Line'!$B$2:$B$7001,$AA591)&amp;"")</f>
        <v/>
      </c>
      <c r="F591">
        <f>IF($AA591="","",INDEX('Per Line'!$D$2:$D$7001,$AA591)&amp;"")</f>
        <v/>
      </c>
      <c r="G591" s="14">
        <f>IF($AA591="","",INDEX('Per Line'!$E$2:$E$7001,$AA591))</f>
        <v/>
      </c>
      <c r="H591">
        <f>IF($AA591="","",INDEX('Per Line'!$F$2:$F$7001,$AA591)&amp;"")</f>
        <v/>
      </c>
      <c r="I591">
        <f>IF($AA591="","",INDEX('Per Line'!$I$2:$I$7001,$AA591)&amp;"")</f>
        <v/>
      </c>
      <c r="J591">
        <f>IF($AA591="","",INDEX('Per Line'!$H$2:$H$7001,$AA591)&amp;"")</f>
        <v/>
      </c>
      <c r="K591">
        <f>IF($AA591="","",INDEX('Per Line'!$J$2:$J$7001,$AA591)&amp;"")</f>
        <v/>
      </c>
      <c r="L591">
        <f>IF($AA591="","",INDEX('Per Line'!$K$2:$K$7001,$AA591)&amp;"")</f>
        <v/>
      </c>
      <c r="M591">
        <f>IF($AA591="","",INDEX('Per Line'!$L$2:$L$7001,$AA591))</f>
        <v/>
      </c>
      <c r="N591" s="8">
        <f>IF($AA591="","",M591*Y591/100)</f>
        <v/>
      </c>
      <c r="O591">
        <f>IF($AA591="","",INDEX('Per Line'!$U$2:$U$7001,$AA591)&amp;"")</f>
        <v/>
      </c>
      <c r="P591" s="8">
        <f>IF($AA591="","",SUMIFS('Per Line'!$T$2:$T$7001,'Per Line'!$C$2:$C$7001,$A591,'Per Line'!$AL$2:$AL$7001,1))</f>
        <v/>
      </c>
      <c r="Q591">
        <f>IF($AA591="","",Settings!$C$7)</f>
        <v/>
      </c>
      <c r="R591" s="8">
        <f>IF($AA591="","",SUMIFS('Per Line'!$T$2:$T$7001,'Per Line'!$C$2:$C$7001,$A591,'Per Line'!$AK$2:$AK$7001,0,'Per Line'!$AL$2:$AL$7001,0))</f>
        <v/>
      </c>
      <c r="S591" s="8">
        <f>IF($AA591="","",R591*Q591)</f>
        <v/>
      </c>
      <c r="T591">
        <f>IF($AA591="","",Settings!$C$6)</f>
        <v/>
      </c>
      <c r="U591" s="8">
        <f>IF($AA591="","",SUMIFS('Per Line'!$T$2:$T$7001,'Per Line'!$C$2:$C$7001,$A591,'Per Line'!$AK$2:$AK$7001,1,'Per Line'!$AL$2:$AL$7001,0))</f>
        <v/>
      </c>
      <c r="V591" s="8">
        <f>IF($AA591="","",U591*T591)</f>
        <v/>
      </c>
      <c r="W591" s="8">
        <f>IF($AA591="","",V591+S591)</f>
        <v/>
      </c>
      <c r="X591" s="8">
        <f>IF($AA591="","",Y591-W591)</f>
        <v/>
      </c>
      <c r="Y591" s="8">
        <f>IF($AA591="","",R591+U591+P591)</f>
        <v/>
      </c>
      <c r="Z591" s="8">
        <f>IF($AA591="","",Y591-W591-N591)</f>
        <v/>
      </c>
      <c r="AA591" s="16">
        <f>IF(ROWS($AA$2:$AA591)&lt;=MAX('Per Line'!$AJ$2:$AJ$7001),MATCH(ROWS($AA$2:$AA591),'Per Line'!$AJ$2:$AJ$7001,0),"")</f>
        <v/>
      </c>
      <c r="AB591">
        <f>IF($AA591="","",C591&amp;"|"&amp;COUNTIF($C$2:$C591,C591))</f>
        <v/>
      </c>
    </row>
    <row r="592">
      <c r="A592">
        <f>IF($AA592="","",INDEX('Per Line'!$C$2:$C$7001,$AA592)&amp;"")</f>
        <v/>
      </c>
      <c r="B592" s="15" t="n"/>
      <c r="C592">
        <f>IF($AA592="","",IF(COUNTIF($I$2:$I$1301,I592)&lt;=Settings!$C$8,I592,I592&amp;" P"&amp;ROUNDUP(COUNTIF($I$2:$I592,I592)/Settings!$C$8,0)))</f>
        <v/>
      </c>
      <c r="D592">
        <f>IF($AA592="","",INDEX('Per Line'!$A$2:$A$7001,$AA592)&amp;"")</f>
        <v/>
      </c>
      <c r="E592">
        <f>IF($AA592="","",INDEX('Per Line'!$B$2:$B$7001,$AA592)&amp;"")</f>
        <v/>
      </c>
      <c r="F592">
        <f>IF($AA592="","",INDEX('Per Line'!$D$2:$D$7001,$AA592)&amp;"")</f>
        <v/>
      </c>
      <c r="G592" s="14">
        <f>IF($AA592="","",INDEX('Per Line'!$E$2:$E$7001,$AA592))</f>
        <v/>
      </c>
      <c r="H592">
        <f>IF($AA592="","",INDEX('Per Line'!$F$2:$F$7001,$AA592)&amp;"")</f>
        <v/>
      </c>
      <c r="I592">
        <f>IF($AA592="","",INDEX('Per Line'!$I$2:$I$7001,$AA592)&amp;"")</f>
        <v/>
      </c>
      <c r="J592">
        <f>IF($AA592="","",INDEX('Per Line'!$H$2:$H$7001,$AA592)&amp;"")</f>
        <v/>
      </c>
      <c r="K592">
        <f>IF($AA592="","",INDEX('Per Line'!$J$2:$J$7001,$AA592)&amp;"")</f>
        <v/>
      </c>
      <c r="L592">
        <f>IF($AA592="","",INDEX('Per Line'!$K$2:$K$7001,$AA592)&amp;"")</f>
        <v/>
      </c>
      <c r="M592">
        <f>IF($AA592="","",INDEX('Per Line'!$L$2:$L$7001,$AA592))</f>
        <v/>
      </c>
      <c r="N592" s="8">
        <f>IF($AA592="","",M592*Y592/100)</f>
        <v/>
      </c>
      <c r="O592">
        <f>IF($AA592="","",INDEX('Per Line'!$U$2:$U$7001,$AA592)&amp;"")</f>
        <v/>
      </c>
      <c r="P592" s="8">
        <f>IF($AA592="","",SUMIFS('Per Line'!$T$2:$T$7001,'Per Line'!$C$2:$C$7001,$A592,'Per Line'!$AL$2:$AL$7001,1))</f>
        <v/>
      </c>
      <c r="Q592">
        <f>IF($AA592="","",Settings!$C$7)</f>
        <v/>
      </c>
      <c r="R592" s="8">
        <f>IF($AA592="","",SUMIFS('Per Line'!$T$2:$T$7001,'Per Line'!$C$2:$C$7001,$A592,'Per Line'!$AK$2:$AK$7001,0,'Per Line'!$AL$2:$AL$7001,0))</f>
        <v/>
      </c>
      <c r="S592" s="8">
        <f>IF($AA592="","",R592*Q592)</f>
        <v/>
      </c>
      <c r="T592">
        <f>IF($AA592="","",Settings!$C$6)</f>
        <v/>
      </c>
      <c r="U592" s="8">
        <f>IF($AA592="","",SUMIFS('Per Line'!$T$2:$T$7001,'Per Line'!$C$2:$C$7001,$A592,'Per Line'!$AK$2:$AK$7001,1,'Per Line'!$AL$2:$AL$7001,0))</f>
        <v/>
      </c>
      <c r="V592" s="8">
        <f>IF($AA592="","",U592*T592)</f>
        <v/>
      </c>
      <c r="W592" s="8">
        <f>IF($AA592="","",V592+S592)</f>
        <v/>
      </c>
      <c r="X592" s="8">
        <f>IF($AA592="","",Y592-W592)</f>
        <v/>
      </c>
      <c r="Y592" s="8">
        <f>IF($AA592="","",R592+U592+P592)</f>
        <v/>
      </c>
      <c r="Z592" s="8">
        <f>IF($AA592="","",Y592-W592-N592)</f>
        <v/>
      </c>
      <c r="AA592" s="16">
        <f>IF(ROWS($AA$2:$AA592)&lt;=MAX('Per Line'!$AJ$2:$AJ$7001),MATCH(ROWS($AA$2:$AA592),'Per Line'!$AJ$2:$AJ$7001,0),"")</f>
        <v/>
      </c>
      <c r="AB592">
        <f>IF($AA592="","",C592&amp;"|"&amp;COUNTIF($C$2:$C592,C592))</f>
        <v/>
      </c>
    </row>
    <row r="593">
      <c r="A593">
        <f>IF($AA593="","",INDEX('Per Line'!$C$2:$C$7001,$AA593)&amp;"")</f>
        <v/>
      </c>
      <c r="B593" s="15" t="n"/>
      <c r="C593">
        <f>IF($AA593="","",IF(COUNTIF($I$2:$I$1301,I593)&lt;=Settings!$C$8,I593,I593&amp;" P"&amp;ROUNDUP(COUNTIF($I$2:$I593,I593)/Settings!$C$8,0)))</f>
        <v/>
      </c>
      <c r="D593">
        <f>IF($AA593="","",INDEX('Per Line'!$A$2:$A$7001,$AA593)&amp;"")</f>
        <v/>
      </c>
      <c r="E593">
        <f>IF($AA593="","",INDEX('Per Line'!$B$2:$B$7001,$AA593)&amp;"")</f>
        <v/>
      </c>
      <c r="F593">
        <f>IF($AA593="","",INDEX('Per Line'!$D$2:$D$7001,$AA593)&amp;"")</f>
        <v/>
      </c>
      <c r="G593" s="14">
        <f>IF($AA593="","",INDEX('Per Line'!$E$2:$E$7001,$AA593))</f>
        <v/>
      </c>
      <c r="H593">
        <f>IF($AA593="","",INDEX('Per Line'!$F$2:$F$7001,$AA593)&amp;"")</f>
        <v/>
      </c>
      <c r="I593">
        <f>IF($AA593="","",INDEX('Per Line'!$I$2:$I$7001,$AA593)&amp;"")</f>
        <v/>
      </c>
      <c r="J593">
        <f>IF($AA593="","",INDEX('Per Line'!$H$2:$H$7001,$AA593)&amp;"")</f>
        <v/>
      </c>
      <c r="K593">
        <f>IF($AA593="","",INDEX('Per Line'!$J$2:$J$7001,$AA593)&amp;"")</f>
        <v/>
      </c>
      <c r="L593">
        <f>IF($AA593="","",INDEX('Per Line'!$K$2:$K$7001,$AA593)&amp;"")</f>
        <v/>
      </c>
      <c r="M593">
        <f>IF($AA593="","",INDEX('Per Line'!$L$2:$L$7001,$AA593))</f>
        <v/>
      </c>
      <c r="N593" s="8">
        <f>IF($AA593="","",M593*Y593/100)</f>
        <v/>
      </c>
      <c r="O593">
        <f>IF($AA593="","",INDEX('Per Line'!$U$2:$U$7001,$AA593)&amp;"")</f>
        <v/>
      </c>
      <c r="P593" s="8">
        <f>IF($AA593="","",SUMIFS('Per Line'!$T$2:$T$7001,'Per Line'!$C$2:$C$7001,$A593,'Per Line'!$AL$2:$AL$7001,1))</f>
        <v/>
      </c>
      <c r="Q593">
        <f>IF($AA593="","",Settings!$C$7)</f>
        <v/>
      </c>
      <c r="R593" s="8">
        <f>IF($AA593="","",SUMIFS('Per Line'!$T$2:$T$7001,'Per Line'!$C$2:$C$7001,$A593,'Per Line'!$AK$2:$AK$7001,0,'Per Line'!$AL$2:$AL$7001,0))</f>
        <v/>
      </c>
      <c r="S593" s="8">
        <f>IF($AA593="","",R593*Q593)</f>
        <v/>
      </c>
      <c r="T593">
        <f>IF($AA593="","",Settings!$C$6)</f>
        <v/>
      </c>
      <c r="U593" s="8">
        <f>IF($AA593="","",SUMIFS('Per Line'!$T$2:$T$7001,'Per Line'!$C$2:$C$7001,$A593,'Per Line'!$AK$2:$AK$7001,1,'Per Line'!$AL$2:$AL$7001,0))</f>
        <v/>
      </c>
      <c r="V593" s="8">
        <f>IF($AA593="","",U593*T593)</f>
        <v/>
      </c>
      <c r="W593" s="8">
        <f>IF($AA593="","",V593+S593)</f>
        <v/>
      </c>
      <c r="X593" s="8">
        <f>IF($AA593="","",Y593-W593)</f>
        <v/>
      </c>
      <c r="Y593" s="8">
        <f>IF($AA593="","",R593+U593+P593)</f>
        <v/>
      </c>
      <c r="Z593" s="8">
        <f>IF($AA593="","",Y593-W593-N593)</f>
        <v/>
      </c>
      <c r="AA593" s="16">
        <f>IF(ROWS($AA$2:$AA593)&lt;=MAX('Per Line'!$AJ$2:$AJ$7001),MATCH(ROWS($AA$2:$AA593),'Per Line'!$AJ$2:$AJ$7001,0),"")</f>
        <v/>
      </c>
      <c r="AB593">
        <f>IF($AA593="","",C593&amp;"|"&amp;COUNTIF($C$2:$C593,C593))</f>
        <v/>
      </c>
    </row>
    <row r="594">
      <c r="A594">
        <f>IF($AA594="","",INDEX('Per Line'!$C$2:$C$7001,$AA594)&amp;"")</f>
        <v/>
      </c>
      <c r="B594" s="15" t="n"/>
      <c r="C594">
        <f>IF($AA594="","",IF(COUNTIF($I$2:$I$1301,I594)&lt;=Settings!$C$8,I594,I594&amp;" P"&amp;ROUNDUP(COUNTIF($I$2:$I594,I594)/Settings!$C$8,0)))</f>
        <v/>
      </c>
      <c r="D594">
        <f>IF($AA594="","",INDEX('Per Line'!$A$2:$A$7001,$AA594)&amp;"")</f>
        <v/>
      </c>
      <c r="E594">
        <f>IF($AA594="","",INDEX('Per Line'!$B$2:$B$7001,$AA594)&amp;"")</f>
        <v/>
      </c>
      <c r="F594">
        <f>IF($AA594="","",INDEX('Per Line'!$D$2:$D$7001,$AA594)&amp;"")</f>
        <v/>
      </c>
      <c r="G594" s="14">
        <f>IF($AA594="","",INDEX('Per Line'!$E$2:$E$7001,$AA594))</f>
        <v/>
      </c>
      <c r="H594">
        <f>IF($AA594="","",INDEX('Per Line'!$F$2:$F$7001,$AA594)&amp;"")</f>
        <v/>
      </c>
      <c r="I594">
        <f>IF($AA594="","",INDEX('Per Line'!$I$2:$I$7001,$AA594)&amp;"")</f>
        <v/>
      </c>
      <c r="J594">
        <f>IF($AA594="","",INDEX('Per Line'!$H$2:$H$7001,$AA594)&amp;"")</f>
        <v/>
      </c>
      <c r="K594">
        <f>IF($AA594="","",INDEX('Per Line'!$J$2:$J$7001,$AA594)&amp;"")</f>
        <v/>
      </c>
      <c r="L594">
        <f>IF($AA594="","",INDEX('Per Line'!$K$2:$K$7001,$AA594)&amp;"")</f>
        <v/>
      </c>
      <c r="M594">
        <f>IF($AA594="","",INDEX('Per Line'!$L$2:$L$7001,$AA594))</f>
        <v/>
      </c>
      <c r="N594" s="8">
        <f>IF($AA594="","",M594*Y594/100)</f>
        <v/>
      </c>
      <c r="O594">
        <f>IF($AA594="","",INDEX('Per Line'!$U$2:$U$7001,$AA594)&amp;"")</f>
        <v/>
      </c>
      <c r="P594" s="8">
        <f>IF($AA594="","",SUMIFS('Per Line'!$T$2:$T$7001,'Per Line'!$C$2:$C$7001,$A594,'Per Line'!$AL$2:$AL$7001,1))</f>
        <v/>
      </c>
      <c r="Q594">
        <f>IF($AA594="","",Settings!$C$7)</f>
        <v/>
      </c>
      <c r="R594" s="8">
        <f>IF($AA594="","",SUMIFS('Per Line'!$T$2:$T$7001,'Per Line'!$C$2:$C$7001,$A594,'Per Line'!$AK$2:$AK$7001,0,'Per Line'!$AL$2:$AL$7001,0))</f>
        <v/>
      </c>
      <c r="S594" s="8">
        <f>IF($AA594="","",R594*Q594)</f>
        <v/>
      </c>
      <c r="T594">
        <f>IF($AA594="","",Settings!$C$6)</f>
        <v/>
      </c>
      <c r="U594" s="8">
        <f>IF($AA594="","",SUMIFS('Per Line'!$T$2:$T$7001,'Per Line'!$C$2:$C$7001,$A594,'Per Line'!$AK$2:$AK$7001,1,'Per Line'!$AL$2:$AL$7001,0))</f>
        <v/>
      </c>
      <c r="V594" s="8">
        <f>IF($AA594="","",U594*T594)</f>
        <v/>
      </c>
      <c r="W594" s="8">
        <f>IF($AA594="","",V594+S594)</f>
        <v/>
      </c>
      <c r="X594" s="8">
        <f>IF($AA594="","",Y594-W594)</f>
        <v/>
      </c>
      <c r="Y594" s="8">
        <f>IF($AA594="","",R594+U594+P594)</f>
        <v/>
      </c>
      <c r="Z594" s="8">
        <f>IF($AA594="","",Y594-W594-N594)</f>
        <v/>
      </c>
      <c r="AA594" s="16">
        <f>IF(ROWS($AA$2:$AA594)&lt;=MAX('Per Line'!$AJ$2:$AJ$7001),MATCH(ROWS($AA$2:$AA594),'Per Line'!$AJ$2:$AJ$7001,0),"")</f>
        <v/>
      </c>
      <c r="AB594">
        <f>IF($AA594="","",C594&amp;"|"&amp;COUNTIF($C$2:$C594,C594))</f>
        <v/>
      </c>
    </row>
    <row r="595">
      <c r="A595">
        <f>IF($AA595="","",INDEX('Per Line'!$C$2:$C$7001,$AA595)&amp;"")</f>
        <v/>
      </c>
      <c r="B595" s="15" t="n"/>
      <c r="C595">
        <f>IF($AA595="","",IF(COUNTIF($I$2:$I$1301,I595)&lt;=Settings!$C$8,I595,I595&amp;" P"&amp;ROUNDUP(COUNTIF($I$2:$I595,I595)/Settings!$C$8,0)))</f>
        <v/>
      </c>
      <c r="D595">
        <f>IF($AA595="","",INDEX('Per Line'!$A$2:$A$7001,$AA595)&amp;"")</f>
        <v/>
      </c>
      <c r="E595">
        <f>IF($AA595="","",INDEX('Per Line'!$B$2:$B$7001,$AA595)&amp;"")</f>
        <v/>
      </c>
      <c r="F595">
        <f>IF($AA595="","",INDEX('Per Line'!$D$2:$D$7001,$AA595)&amp;"")</f>
        <v/>
      </c>
      <c r="G595" s="14">
        <f>IF($AA595="","",INDEX('Per Line'!$E$2:$E$7001,$AA595))</f>
        <v/>
      </c>
      <c r="H595">
        <f>IF($AA595="","",INDEX('Per Line'!$F$2:$F$7001,$AA595)&amp;"")</f>
        <v/>
      </c>
      <c r="I595">
        <f>IF($AA595="","",INDEX('Per Line'!$I$2:$I$7001,$AA595)&amp;"")</f>
        <v/>
      </c>
      <c r="J595">
        <f>IF($AA595="","",INDEX('Per Line'!$H$2:$H$7001,$AA595)&amp;"")</f>
        <v/>
      </c>
      <c r="K595">
        <f>IF($AA595="","",INDEX('Per Line'!$J$2:$J$7001,$AA595)&amp;"")</f>
        <v/>
      </c>
      <c r="L595">
        <f>IF($AA595="","",INDEX('Per Line'!$K$2:$K$7001,$AA595)&amp;"")</f>
        <v/>
      </c>
      <c r="M595">
        <f>IF($AA595="","",INDEX('Per Line'!$L$2:$L$7001,$AA595))</f>
        <v/>
      </c>
      <c r="N595" s="8">
        <f>IF($AA595="","",M595*Y595/100)</f>
        <v/>
      </c>
      <c r="O595">
        <f>IF($AA595="","",INDEX('Per Line'!$U$2:$U$7001,$AA595)&amp;"")</f>
        <v/>
      </c>
      <c r="P595" s="8">
        <f>IF($AA595="","",SUMIFS('Per Line'!$T$2:$T$7001,'Per Line'!$C$2:$C$7001,$A595,'Per Line'!$AL$2:$AL$7001,1))</f>
        <v/>
      </c>
      <c r="Q595">
        <f>IF($AA595="","",Settings!$C$7)</f>
        <v/>
      </c>
      <c r="R595" s="8">
        <f>IF($AA595="","",SUMIFS('Per Line'!$T$2:$T$7001,'Per Line'!$C$2:$C$7001,$A595,'Per Line'!$AK$2:$AK$7001,0,'Per Line'!$AL$2:$AL$7001,0))</f>
        <v/>
      </c>
      <c r="S595" s="8">
        <f>IF($AA595="","",R595*Q595)</f>
        <v/>
      </c>
      <c r="T595">
        <f>IF($AA595="","",Settings!$C$6)</f>
        <v/>
      </c>
      <c r="U595" s="8">
        <f>IF($AA595="","",SUMIFS('Per Line'!$T$2:$T$7001,'Per Line'!$C$2:$C$7001,$A595,'Per Line'!$AK$2:$AK$7001,1,'Per Line'!$AL$2:$AL$7001,0))</f>
        <v/>
      </c>
      <c r="V595" s="8">
        <f>IF($AA595="","",U595*T595)</f>
        <v/>
      </c>
      <c r="W595" s="8">
        <f>IF($AA595="","",V595+S595)</f>
        <v/>
      </c>
      <c r="X595" s="8">
        <f>IF($AA595="","",Y595-W595)</f>
        <v/>
      </c>
      <c r="Y595" s="8">
        <f>IF($AA595="","",R595+U595+P595)</f>
        <v/>
      </c>
      <c r="Z595" s="8">
        <f>IF($AA595="","",Y595-W595-N595)</f>
        <v/>
      </c>
      <c r="AA595" s="16">
        <f>IF(ROWS($AA$2:$AA595)&lt;=MAX('Per Line'!$AJ$2:$AJ$7001),MATCH(ROWS($AA$2:$AA595),'Per Line'!$AJ$2:$AJ$7001,0),"")</f>
        <v/>
      </c>
      <c r="AB595">
        <f>IF($AA595="","",C595&amp;"|"&amp;COUNTIF($C$2:$C595,C595))</f>
        <v/>
      </c>
    </row>
    <row r="596">
      <c r="A596">
        <f>IF($AA596="","",INDEX('Per Line'!$C$2:$C$7001,$AA596)&amp;"")</f>
        <v/>
      </c>
      <c r="B596" s="15" t="n"/>
      <c r="C596">
        <f>IF($AA596="","",IF(COUNTIF($I$2:$I$1301,I596)&lt;=Settings!$C$8,I596,I596&amp;" P"&amp;ROUNDUP(COUNTIF($I$2:$I596,I596)/Settings!$C$8,0)))</f>
        <v/>
      </c>
      <c r="D596">
        <f>IF($AA596="","",INDEX('Per Line'!$A$2:$A$7001,$AA596)&amp;"")</f>
        <v/>
      </c>
      <c r="E596">
        <f>IF($AA596="","",INDEX('Per Line'!$B$2:$B$7001,$AA596)&amp;"")</f>
        <v/>
      </c>
      <c r="F596">
        <f>IF($AA596="","",INDEX('Per Line'!$D$2:$D$7001,$AA596)&amp;"")</f>
        <v/>
      </c>
      <c r="G596" s="14">
        <f>IF($AA596="","",INDEX('Per Line'!$E$2:$E$7001,$AA596))</f>
        <v/>
      </c>
      <c r="H596">
        <f>IF($AA596="","",INDEX('Per Line'!$F$2:$F$7001,$AA596)&amp;"")</f>
        <v/>
      </c>
      <c r="I596">
        <f>IF($AA596="","",INDEX('Per Line'!$I$2:$I$7001,$AA596)&amp;"")</f>
        <v/>
      </c>
      <c r="J596">
        <f>IF($AA596="","",INDEX('Per Line'!$H$2:$H$7001,$AA596)&amp;"")</f>
        <v/>
      </c>
      <c r="K596">
        <f>IF($AA596="","",INDEX('Per Line'!$J$2:$J$7001,$AA596)&amp;"")</f>
        <v/>
      </c>
      <c r="L596">
        <f>IF($AA596="","",INDEX('Per Line'!$K$2:$K$7001,$AA596)&amp;"")</f>
        <v/>
      </c>
      <c r="M596">
        <f>IF($AA596="","",INDEX('Per Line'!$L$2:$L$7001,$AA596))</f>
        <v/>
      </c>
      <c r="N596" s="8">
        <f>IF($AA596="","",M596*Y596/100)</f>
        <v/>
      </c>
      <c r="O596">
        <f>IF($AA596="","",INDEX('Per Line'!$U$2:$U$7001,$AA596)&amp;"")</f>
        <v/>
      </c>
      <c r="P596" s="8">
        <f>IF($AA596="","",SUMIFS('Per Line'!$T$2:$T$7001,'Per Line'!$C$2:$C$7001,$A596,'Per Line'!$AL$2:$AL$7001,1))</f>
        <v/>
      </c>
      <c r="Q596">
        <f>IF($AA596="","",Settings!$C$7)</f>
        <v/>
      </c>
      <c r="R596" s="8">
        <f>IF($AA596="","",SUMIFS('Per Line'!$T$2:$T$7001,'Per Line'!$C$2:$C$7001,$A596,'Per Line'!$AK$2:$AK$7001,0,'Per Line'!$AL$2:$AL$7001,0))</f>
        <v/>
      </c>
      <c r="S596" s="8">
        <f>IF($AA596="","",R596*Q596)</f>
        <v/>
      </c>
      <c r="T596">
        <f>IF($AA596="","",Settings!$C$6)</f>
        <v/>
      </c>
      <c r="U596" s="8">
        <f>IF($AA596="","",SUMIFS('Per Line'!$T$2:$T$7001,'Per Line'!$C$2:$C$7001,$A596,'Per Line'!$AK$2:$AK$7001,1,'Per Line'!$AL$2:$AL$7001,0))</f>
        <v/>
      </c>
      <c r="V596" s="8">
        <f>IF($AA596="","",U596*T596)</f>
        <v/>
      </c>
      <c r="W596" s="8">
        <f>IF($AA596="","",V596+S596)</f>
        <v/>
      </c>
      <c r="X596" s="8">
        <f>IF($AA596="","",Y596-W596)</f>
        <v/>
      </c>
      <c r="Y596" s="8">
        <f>IF($AA596="","",R596+U596+P596)</f>
        <v/>
      </c>
      <c r="Z596" s="8">
        <f>IF($AA596="","",Y596-W596-N596)</f>
        <v/>
      </c>
      <c r="AA596" s="16">
        <f>IF(ROWS($AA$2:$AA596)&lt;=MAX('Per Line'!$AJ$2:$AJ$7001),MATCH(ROWS($AA$2:$AA596),'Per Line'!$AJ$2:$AJ$7001,0),"")</f>
        <v/>
      </c>
      <c r="AB596">
        <f>IF($AA596="","",C596&amp;"|"&amp;COUNTIF($C$2:$C596,C596))</f>
        <v/>
      </c>
    </row>
    <row r="597">
      <c r="A597">
        <f>IF($AA597="","",INDEX('Per Line'!$C$2:$C$7001,$AA597)&amp;"")</f>
        <v/>
      </c>
      <c r="B597" s="15" t="n"/>
      <c r="C597">
        <f>IF($AA597="","",IF(COUNTIF($I$2:$I$1301,I597)&lt;=Settings!$C$8,I597,I597&amp;" P"&amp;ROUNDUP(COUNTIF($I$2:$I597,I597)/Settings!$C$8,0)))</f>
        <v/>
      </c>
      <c r="D597">
        <f>IF($AA597="","",INDEX('Per Line'!$A$2:$A$7001,$AA597)&amp;"")</f>
        <v/>
      </c>
      <c r="E597">
        <f>IF($AA597="","",INDEX('Per Line'!$B$2:$B$7001,$AA597)&amp;"")</f>
        <v/>
      </c>
      <c r="F597">
        <f>IF($AA597="","",INDEX('Per Line'!$D$2:$D$7001,$AA597)&amp;"")</f>
        <v/>
      </c>
      <c r="G597" s="14">
        <f>IF($AA597="","",INDEX('Per Line'!$E$2:$E$7001,$AA597))</f>
        <v/>
      </c>
      <c r="H597">
        <f>IF($AA597="","",INDEX('Per Line'!$F$2:$F$7001,$AA597)&amp;"")</f>
        <v/>
      </c>
      <c r="I597">
        <f>IF($AA597="","",INDEX('Per Line'!$I$2:$I$7001,$AA597)&amp;"")</f>
        <v/>
      </c>
      <c r="J597">
        <f>IF($AA597="","",INDEX('Per Line'!$H$2:$H$7001,$AA597)&amp;"")</f>
        <v/>
      </c>
      <c r="K597">
        <f>IF($AA597="","",INDEX('Per Line'!$J$2:$J$7001,$AA597)&amp;"")</f>
        <v/>
      </c>
      <c r="L597">
        <f>IF($AA597="","",INDEX('Per Line'!$K$2:$K$7001,$AA597)&amp;"")</f>
        <v/>
      </c>
      <c r="M597">
        <f>IF($AA597="","",INDEX('Per Line'!$L$2:$L$7001,$AA597))</f>
        <v/>
      </c>
      <c r="N597" s="8">
        <f>IF($AA597="","",M597*Y597/100)</f>
        <v/>
      </c>
      <c r="O597">
        <f>IF($AA597="","",INDEX('Per Line'!$U$2:$U$7001,$AA597)&amp;"")</f>
        <v/>
      </c>
      <c r="P597" s="8">
        <f>IF($AA597="","",SUMIFS('Per Line'!$T$2:$T$7001,'Per Line'!$C$2:$C$7001,$A597,'Per Line'!$AL$2:$AL$7001,1))</f>
        <v/>
      </c>
      <c r="Q597">
        <f>IF($AA597="","",Settings!$C$7)</f>
        <v/>
      </c>
      <c r="R597" s="8">
        <f>IF($AA597="","",SUMIFS('Per Line'!$T$2:$T$7001,'Per Line'!$C$2:$C$7001,$A597,'Per Line'!$AK$2:$AK$7001,0,'Per Line'!$AL$2:$AL$7001,0))</f>
        <v/>
      </c>
      <c r="S597" s="8">
        <f>IF($AA597="","",R597*Q597)</f>
        <v/>
      </c>
      <c r="T597">
        <f>IF($AA597="","",Settings!$C$6)</f>
        <v/>
      </c>
      <c r="U597" s="8">
        <f>IF($AA597="","",SUMIFS('Per Line'!$T$2:$T$7001,'Per Line'!$C$2:$C$7001,$A597,'Per Line'!$AK$2:$AK$7001,1,'Per Line'!$AL$2:$AL$7001,0))</f>
        <v/>
      </c>
      <c r="V597" s="8">
        <f>IF($AA597="","",U597*T597)</f>
        <v/>
      </c>
      <c r="W597" s="8">
        <f>IF($AA597="","",V597+S597)</f>
        <v/>
      </c>
      <c r="X597" s="8">
        <f>IF($AA597="","",Y597-W597)</f>
        <v/>
      </c>
      <c r="Y597" s="8">
        <f>IF($AA597="","",R597+U597+P597)</f>
        <v/>
      </c>
      <c r="Z597" s="8">
        <f>IF($AA597="","",Y597-W597-N597)</f>
        <v/>
      </c>
      <c r="AA597" s="16">
        <f>IF(ROWS($AA$2:$AA597)&lt;=MAX('Per Line'!$AJ$2:$AJ$7001),MATCH(ROWS($AA$2:$AA597),'Per Line'!$AJ$2:$AJ$7001,0),"")</f>
        <v/>
      </c>
      <c r="AB597">
        <f>IF($AA597="","",C597&amp;"|"&amp;COUNTIF($C$2:$C597,C597))</f>
        <v/>
      </c>
    </row>
    <row r="598">
      <c r="A598">
        <f>IF($AA598="","",INDEX('Per Line'!$C$2:$C$7001,$AA598)&amp;"")</f>
        <v/>
      </c>
      <c r="B598" s="15" t="n"/>
      <c r="C598">
        <f>IF($AA598="","",IF(COUNTIF($I$2:$I$1301,I598)&lt;=Settings!$C$8,I598,I598&amp;" P"&amp;ROUNDUP(COUNTIF($I$2:$I598,I598)/Settings!$C$8,0)))</f>
        <v/>
      </c>
      <c r="D598">
        <f>IF($AA598="","",INDEX('Per Line'!$A$2:$A$7001,$AA598)&amp;"")</f>
        <v/>
      </c>
      <c r="E598">
        <f>IF($AA598="","",INDEX('Per Line'!$B$2:$B$7001,$AA598)&amp;"")</f>
        <v/>
      </c>
      <c r="F598">
        <f>IF($AA598="","",INDEX('Per Line'!$D$2:$D$7001,$AA598)&amp;"")</f>
        <v/>
      </c>
      <c r="G598" s="14">
        <f>IF($AA598="","",INDEX('Per Line'!$E$2:$E$7001,$AA598))</f>
        <v/>
      </c>
      <c r="H598">
        <f>IF($AA598="","",INDEX('Per Line'!$F$2:$F$7001,$AA598)&amp;"")</f>
        <v/>
      </c>
      <c r="I598">
        <f>IF($AA598="","",INDEX('Per Line'!$I$2:$I$7001,$AA598)&amp;"")</f>
        <v/>
      </c>
      <c r="J598">
        <f>IF($AA598="","",INDEX('Per Line'!$H$2:$H$7001,$AA598)&amp;"")</f>
        <v/>
      </c>
      <c r="K598">
        <f>IF($AA598="","",INDEX('Per Line'!$J$2:$J$7001,$AA598)&amp;"")</f>
        <v/>
      </c>
      <c r="L598">
        <f>IF($AA598="","",INDEX('Per Line'!$K$2:$K$7001,$AA598)&amp;"")</f>
        <v/>
      </c>
      <c r="M598">
        <f>IF($AA598="","",INDEX('Per Line'!$L$2:$L$7001,$AA598))</f>
        <v/>
      </c>
      <c r="N598" s="8">
        <f>IF($AA598="","",M598*Y598/100)</f>
        <v/>
      </c>
      <c r="O598">
        <f>IF($AA598="","",INDEX('Per Line'!$U$2:$U$7001,$AA598)&amp;"")</f>
        <v/>
      </c>
      <c r="P598" s="8">
        <f>IF($AA598="","",SUMIFS('Per Line'!$T$2:$T$7001,'Per Line'!$C$2:$C$7001,$A598,'Per Line'!$AL$2:$AL$7001,1))</f>
        <v/>
      </c>
      <c r="Q598">
        <f>IF($AA598="","",Settings!$C$7)</f>
        <v/>
      </c>
      <c r="R598" s="8">
        <f>IF($AA598="","",SUMIFS('Per Line'!$T$2:$T$7001,'Per Line'!$C$2:$C$7001,$A598,'Per Line'!$AK$2:$AK$7001,0,'Per Line'!$AL$2:$AL$7001,0))</f>
        <v/>
      </c>
      <c r="S598" s="8">
        <f>IF($AA598="","",R598*Q598)</f>
        <v/>
      </c>
      <c r="T598">
        <f>IF($AA598="","",Settings!$C$6)</f>
        <v/>
      </c>
      <c r="U598" s="8">
        <f>IF($AA598="","",SUMIFS('Per Line'!$T$2:$T$7001,'Per Line'!$C$2:$C$7001,$A598,'Per Line'!$AK$2:$AK$7001,1,'Per Line'!$AL$2:$AL$7001,0))</f>
        <v/>
      </c>
      <c r="V598" s="8">
        <f>IF($AA598="","",U598*T598)</f>
        <v/>
      </c>
      <c r="W598" s="8">
        <f>IF($AA598="","",V598+S598)</f>
        <v/>
      </c>
      <c r="X598" s="8">
        <f>IF($AA598="","",Y598-W598)</f>
        <v/>
      </c>
      <c r="Y598" s="8">
        <f>IF($AA598="","",R598+U598+P598)</f>
        <v/>
      </c>
      <c r="Z598" s="8">
        <f>IF($AA598="","",Y598-W598-N598)</f>
        <v/>
      </c>
      <c r="AA598" s="16">
        <f>IF(ROWS($AA$2:$AA598)&lt;=MAX('Per Line'!$AJ$2:$AJ$7001),MATCH(ROWS($AA$2:$AA598),'Per Line'!$AJ$2:$AJ$7001,0),"")</f>
        <v/>
      </c>
      <c r="AB598">
        <f>IF($AA598="","",C598&amp;"|"&amp;COUNTIF($C$2:$C598,C598))</f>
        <v/>
      </c>
    </row>
    <row r="599">
      <c r="A599">
        <f>IF($AA599="","",INDEX('Per Line'!$C$2:$C$7001,$AA599)&amp;"")</f>
        <v/>
      </c>
      <c r="B599" s="15" t="n"/>
      <c r="C599">
        <f>IF($AA599="","",IF(COUNTIF($I$2:$I$1301,I599)&lt;=Settings!$C$8,I599,I599&amp;" P"&amp;ROUNDUP(COUNTIF($I$2:$I599,I599)/Settings!$C$8,0)))</f>
        <v/>
      </c>
      <c r="D599">
        <f>IF($AA599="","",INDEX('Per Line'!$A$2:$A$7001,$AA599)&amp;"")</f>
        <v/>
      </c>
      <c r="E599">
        <f>IF($AA599="","",INDEX('Per Line'!$B$2:$B$7001,$AA599)&amp;"")</f>
        <v/>
      </c>
      <c r="F599">
        <f>IF($AA599="","",INDEX('Per Line'!$D$2:$D$7001,$AA599)&amp;"")</f>
        <v/>
      </c>
      <c r="G599" s="14">
        <f>IF($AA599="","",INDEX('Per Line'!$E$2:$E$7001,$AA599))</f>
        <v/>
      </c>
      <c r="H599">
        <f>IF($AA599="","",INDEX('Per Line'!$F$2:$F$7001,$AA599)&amp;"")</f>
        <v/>
      </c>
      <c r="I599">
        <f>IF($AA599="","",INDEX('Per Line'!$I$2:$I$7001,$AA599)&amp;"")</f>
        <v/>
      </c>
      <c r="J599">
        <f>IF($AA599="","",INDEX('Per Line'!$H$2:$H$7001,$AA599)&amp;"")</f>
        <v/>
      </c>
      <c r="K599">
        <f>IF($AA599="","",INDEX('Per Line'!$J$2:$J$7001,$AA599)&amp;"")</f>
        <v/>
      </c>
      <c r="L599">
        <f>IF($AA599="","",INDEX('Per Line'!$K$2:$K$7001,$AA599)&amp;"")</f>
        <v/>
      </c>
      <c r="M599">
        <f>IF($AA599="","",INDEX('Per Line'!$L$2:$L$7001,$AA599))</f>
        <v/>
      </c>
      <c r="N599" s="8">
        <f>IF($AA599="","",M599*Y599/100)</f>
        <v/>
      </c>
      <c r="O599">
        <f>IF($AA599="","",INDEX('Per Line'!$U$2:$U$7001,$AA599)&amp;"")</f>
        <v/>
      </c>
      <c r="P599" s="8">
        <f>IF($AA599="","",SUMIFS('Per Line'!$T$2:$T$7001,'Per Line'!$C$2:$C$7001,$A599,'Per Line'!$AL$2:$AL$7001,1))</f>
        <v/>
      </c>
      <c r="Q599">
        <f>IF($AA599="","",Settings!$C$7)</f>
        <v/>
      </c>
      <c r="R599" s="8">
        <f>IF($AA599="","",SUMIFS('Per Line'!$T$2:$T$7001,'Per Line'!$C$2:$C$7001,$A599,'Per Line'!$AK$2:$AK$7001,0,'Per Line'!$AL$2:$AL$7001,0))</f>
        <v/>
      </c>
      <c r="S599" s="8">
        <f>IF($AA599="","",R599*Q599)</f>
        <v/>
      </c>
      <c r="T599">
        <f>IF($AA599="","",Settings!$C$6)</f>
        <v/>
      </c>
      <c r="U599" s="8">
        <f>IF($AA599="","",SUMIFS('Per Line'!$T$2:$T$7001,'Per Line'!$C$2:$C$7001,$A599,'Per Line'!$AK$2:$AK$7001,1,'Per Line'!$AL$2:$AL$7001,0))</f>
        <v/>
      </c>
      <c r="V599" s="8">
        <f>IF($AA599="","",U599*T599)</f>
        <v/>
      </c>
      <c r="W599" s="8">
        <f>IF($AA599="","",V599+S599)</f>
        <v/>
      </c>
      <c r="X599" s="8">
        <f>IF($AA599="","",Y599-W599)</f>
        <v/>
      </c>
      <c r="Y599" s="8">
        <f>IF($AA599="","",R599+U599+P599)</f>
        <v/>
      </c>
      <c r="Z599" s="8">
        <f>IF($AA599="","",Y599-W599-N599)</f>
        <v/>
      </c>
      <c r="AA599" s="16">
        <f>IF(ROWS($AA$2:$AA599)&lt;=MAX('Per Line'!$AJ$2:$AJ$7001),MATCH(ROWS($AA$2:$AA599),'Per Line'!$AJ$2:$AJ$7001,0),"")</f>
        <v/>
      </c>
      <c r="AB599">
        <f>IF($AA599="","",C599&amp;"|"&amp;COUNTIF($C$2:$C599,C599))</f>
        <v/>
      </c>
    </row>
    <row r="600">
      <c r="A600">
        <f>IF($AA600="","",INDEX('Per Line'!$C$2:$C$7001,$AA600)&amp;"")</f>
        <v/>
      </c>
      <c r="B600" s="15" t="n"/>
      <c r="C600">
        <f>IF($AA600="","",IF(COUNTIF($I$2:$I$1301,I600)&lt;=Settings!$C$8,I600,I600&amp;" P"&amp;ROUNDUP(COUNTIF($I$2:$I600,I600)/Settings!$C$8,0)))</f>
        <v/>
      </c>
      <c r="D600">
        <f>IF($AA600="","",INDEX('Per Line'!$A$2:$A$7001,$AA600)&amp;"")</f>
        <v/>
      </c>
      <c r="E600">
        <f>IF($AA600="","",INDEX('Per Line'!$B$2:$B$7001,$AA600)&amp;"")</f>
        <v/>
      </c>
      <c r="F600">
        <f>IF($AA600="","",INDEX('Per Line'!$D$2:$D$7001,$AA600)&amp;"")</f>
        <v/>
      </c>
      <c r="G600" s="14">
        <f>IF($AA600="","",INDEX('Per Line'!$E$2:$E$7001,$AA600))</f>
        <v/>
      </c>
      <c r="H600">
        <f>IF($AA600="","",INDEX('Per Line'!$F$2:$F$7001,$AA600)&amp;"")</f>
        <v/>
      </c>
      <c r="I600">
        <f>IF($AA600="","",INDEX('Per Line'!$I$2:$I$7001,$AA600)&amp;"")</f>
        <v/>
      </c>
      <c r="J600">
        <f>IF($AA600="","",INDEX('Per Line'!$H$2:$H$7001,$AA600)&amp;"")</f>
        <v/>
      </c>
      <c r="K600">
        <f>IF($AA600="","",INDEX('Per Line'!$J$2:$J$7001,$AA600)&amp;"")</f>
        <v/>
      </c>
      <c r="L600">
        <f>IF($AA600="","",INDEX('Per Line'!$K$2:$K$7001,$AA600)&amp;"")</f>
        <v/>
      </c>
      <c r="M600">
        <f>IF($AA600="","",INDEX('Per Line'!$L$2:$L$7001,$AA600))</f>
        <v/>
      </c>
      <c r="N600" s="8">
        <f>IF($AA600="","",M600*Y600/100)</f>
        <v/>
      </c>
      <c r="O600">
        <f>IF($AA600="","",INDEX('Per Line'!$U$2:$U$7001,$AA600)&amp;"")</f>
        <v/>
      </c>
      <c r="P600" s="8">
        <f>IF($AA600="","",SUMIFS('Per Line'!$T$2:$T$7001,'Per Line'!$C$2:$C$7001,$A600,'Per Line'!$AL$2:$AL$7001,1))</f>
        <v/>
      </c>
      <c r="Q600">
        <f>IF($AA600="","",Settings!$C$7)</f>
        <v/>
      </c>
      <c r="R600" s="8">
        <f>IF($AA600="","",SUMIFS('Per Line'!$T$2:$T$7001,'Per Line'!$C$2:$C$7001,$A600,'Per Line'!$AK$2:$AK$7001,0,'Per Line'!$AL$2:$AL$7001,0))</f>
        <v/>
      </c>
      <c r="S600" s="8">
        <f>IF($AA600="","",R600*Q600)</f>
        <v/>
      </c>
      <c r="T600">
        <f>IF($AA600="","",Settings!$C$6)</f>
        <v/>
      </c>
      <c r="U600" s="8">
        <f>IF($AA600="","",SUMIFS('Per Line'!$T$2:$T$7001,'Per Line'!$C$2:$C$7001,$A600,'Per Line'!$AK$2:$AK$7001,1,'Per Line'!$AL$2:$AL$7001,0))</f>
        <v/>
      </c>
      <c r="V600" s="8">
        <f>IF($AA600="","",U600*T600)</f>
        <v/>
      </c>
      <c r="W600" s="8">
        <f>IF($AA600="","",V600+S600)</f>
        <v/>
      </c>
      <c r="X600" s="8">
        <f>IF($AA600="","",Y600-W600)</f>
        <v/>
      </c>
      <c r="Y600" s="8">
        <f>IF($AA600="","",R600+U600+P600)</f>
        <v/>
      </c>
      <c r="Z600" s="8">
        <f>IF($AA600="","",Y600-W600-N600)</f>
        <v/>
      </c>
      <c r="AA600" s="16">
        <f>IF(ROWS($AA$2:$AA600)&lt;=MAX('Per Line'!$AJ$2:$AJ$7001),MATCH(ROWS($AA$2:$AA600),'Per Line'!$AJ$2:$AJ$7001,0),"")</f>
        <v/>
      </c>
      <c r="AB600">
        <f>IF($AA600="","",C600&amp;"|"&amp;COUNTIF($C$2:$C600,C600))</f>
        <v/>
      </c>
    </row>
    <row r="601">
      <c r="A601">
        <f>IF($AA601="","",INDEX('Per Line'!$C$2:$C$7001,$AA601)&amp;"")</f>
        <v/>
      </c>
      <c r="B601" s="15" t="n"/>
      <c r="C601">
        <f>IF($AA601="","",IF(COUNTIF($I$2:$I$1301,I601)&lt;=Settings!$C$8,I601,I601&amp;" P"&amp;ROUNDUP(COUNTIF($I$2:$I601,I601)/Settings!$C$8,0)))</f>
        <v/>
      </c>
      <c r="D601">
        <f>IF($AA601="","",INDEX('Per Line'!$A$2:$A$7001,$AA601)&amp;"")</f>
        <v/>
      </c>
      <c r="E601">
        <f>IF($AA601="","",INDEX('Per Line'!$B$2:$B$7001,$AA601)&amp;"")</f>
        <v/>
      </c>
      <c r="F601">
        <f>IF($AA601="","",INDEX('Per Line'!$D$2:$D$7001,$AA601)&amp;"")</f>
        <v/>
      </c>
      <c r="G601" s="14">
        <f>IF($AA601="","",INDEX('Per Line'!$E$2:$E$7001,$AA601))</f>
        <v/>
      </c>
      <c r="H601">
        <f>IF($AA601="","",INDEX('Per Line'!$F$2:$F$7001,$AA601)&amp;"")</f>
        <v/>
      </c>
      <c r="I601">
        <f>IF($AA601="","",INDEX('Per Line'!$I$2:$I$7001,$AA601)&amp;"")</f>
        <v/>
      </c>
      <c r="J601">
        <f>IF($AA601="","",INDEX('Per Line'!$H$2:$H$7001,$AA601)&amp;"")</f>
        <v/>
      </c>
      <c r="K601">
        <f>IF($AA601="","",INDEX('Per Line'!$J$2:$J$7001,$AA601)&amp;"")</f>
        <v/>
      </c>
      <c r="L601">
        <f>IF($AA601="","",INDEX('Per Line'!$K$2:$K$7001,$AA601)&amp;"")</f>
        <v/>
      </c>
      <c r="M601">
        <f>IF($AA601="","",INDEX('Per Line'!$L$2:$L$7001,$AA601))</f>
        <v/>
      </c>
      <c r="N601" s="8">
        <f>IF($AA601="","",M601*Y601/100)</f>
        <v/>
      </c>
      <c r="O601">
        <f>IF($AA601="","",INDEX('Per Line'!$U$2:$U$7001,$AA601)&amp;"")</f>
        <v/>
      </c>
      <c r="P601" s="8">
        <f>IF($AA601="","",SUMIFS('Per Line'!$T$2:$T$7001,'Per Line'!$C$2:$C$7001,$A601,'Per Line'!$AL$2:$AL$7001,1))</f>
        <v/>
      </c>
      <c r="Q601">
        <f>IF($AA601="","",Settings!$C$7)</f>
        <v/>
      </c>
      <c r="R601" s="8">
        <f>IF($AA601="","",SUMIFS('Per Line'!$T$2:$T$7001,'Per Line'!$C$2:$C$7001,$A601,'Per Line'!$AK$2:$AK$7001,0,'Per Line'!$AL$2:$AL$7001,0))</f>
        <v/>
      </c>
      <c r="S601" s="8">
        <f>IF($AA601="","",R601*Q601)</f>
        <v/>
      </c>
      <c r="T601">
        <f>IF($AA601="","",Settings!$C$6)</f>
        <v/>
      </c>
      <c r="U601" s="8">
        <f>IF($AA601="","",SUMIFS('Per Line'!$T$2:$T$7001,'Per Line'!$C$2:$C$7001,$A601,'Per Line'!$AK$2:$AK$7001,1,'Per Line'!$AL$2:$AL$7001,0))</f>
        <v/>
      </c>
      <c r="V601" s="8">
        <f>IF($AA601="","",U601*T601)</f>
        <v/>
      </c>
      <c r="W601" s="8">
        <f>IF($AA601="","",V601+S601)</f>
        <v/>
      </c>
      <c r="X601" s="8">
        <f>IF($AA601="","",Y601-W601)</f>
        <v/>
      </c>
      <c r="Y601" s="8">
        <f>IF($AA601="","",R601+U601+P601)</f>
        <v/>
      </c>
      <c r="Z601" s="8">
        <f>IF($AA601="","",Y601-W601-N601)</f>
        <v/>
      </c>
      <c r="AA601" s="16">
        <f>IF(ROWS($AA$2:$AA601)&lt;=MAX('Per Line'!$AJ$2:$AJ$7001),MATCH(ROWS($AA$2:$AA601),'Per Line'!$AJ$2:$AJ$7001,0),"")</f>
        <v/>
      </c>
      <c r="AB601">
        <f>IF($AA601="","",C601&amp;"|"&amp;COUNTIF($C$2:$C601,C601))</f>
        <v/>
      </c>
    </row>
    <row r="602">
      <c r="A602">
        <f>IF($AA602="","",INDEX('Per Line'!$C$2:$C$7001,$AA602)&amp;"")</f>
        <v/>
      </c>
      <c r="B602" s="15" t="n"/>
      <c r="C602">
        <f>IF($AA602="","",IF(COUNTIF($I$2:$I$1301,I602)&lt;=Settings!$C$8,I602,I602&amp;" P"&amp;ROUNDUP(COUNTIF($I$2:$I602,I602)/Settings!$C$8,0)))</f>
        <v/>
      </c>
      <c r="D602">
        <f>IF($AA602="","",INDEX('Per Line'!$A$2:$A$7001,$AA602)&amp;"")</f>
        <v/>
      </c>
      <c r="E602">
        <f>IF($AA602="","",INDEX('Per Line'!$B$2:$B$7001,$AA602)&amp;"")</f>
        <v/>
      </c>
      <c r="F602">
        <f>IF($AA602="","",INDEX('Per Line'!$D$2:$D$7001,$AA602)&amp;"")</f>
        <v/>
      </c>
      <c r="G602" s="14">
        <f>IF($AA602="","",INDEX('Per Line'!$E$2:$E$7001,$AA602))</f>
        <v/>
      </c>
      <c r="H602">
        <f>IF($AA602="","",INDEX('Per Line'!$F$2:$F$7001,$AA602)&amp;"")</f>
        <v/>
      </c>
      <c r="I602">
        <f>IF($AA602="","",INDEX('Per Line'!$I$2:$I$7001,$AA602)&amp;"")</f>
        <v/>
      </c>
      <c r="J602">
        <f>IF($AA602="","",INDEX('Per Line'!$H$2:$H$7001,$AA602)&amp;"")</f>
        <v/>
      </c>
      <c r="K602">
        <f>IF($AA602="","",INDEX('Per Line'!$J$2:$J$7001,$AA602)&amp;"")</f>
        <v/>
      </c>
      <c r="L602">
        <f>IF($AA602="","",INDEX('Per Line'!$K$2:$K$7001,$AA602)&amp;"")</f>
        <v/>
      </c>
      <c r="M602">
        <f>IF($AA602="","",INDEX('Per Line'!$L$2:$L$7001,$AA602))</f>
        <v/>
      </c>
      <c r="N602" s="8">
        <f>IF($AA602="","",M602*Y602/100)</f>
        <v/>
      </c>
      <c r="O602">
        <f>IF($AA602="","",INDEX('Per Line'!$U$2:$U$7001,$AA602)&amp;"")</f>
        <v/>
      </c>
      <c r="P602" s="8">
        <f>IF($AA602="","",SUMIFS('Per Line'!$T$2:$T$7001,'Per Line'!$C$2:$C$7001,$A602,'Per Line'!$AL$2:$AL$7001,1))</f>
        <v/>
      </c>
      <c r="Q602">
        <f>IF($AA602="","",Settings!$C$7)</f>
        <v/>
      </c>
      <c r="R602" s="8">
        <f>IF($AA602="","",SUMIFS('Per Line'!$T$2:$T$7001,'Per Line'!$C$2:$C$7001,$A602,'Per Line'!$AK$2:$AK$7001,0,'Per Line'!$AL$2:$AL$7001,0))</f>
        <v/>
      </c>
      <c r="S602" s="8">
        <f>IF($AA602="","",R602*Q602)</f>
        <v/>
      </c>
      <c r="T602">
        <f>IF($AA602="","",Settings!$C$6)</f>
        <v/>
      </c>
      <c r="U602" s="8">
        <f>IF($AA602="","",SUMIFS('Per Line'!$T$2:$T$7001,'Per Line'!$C$2:$C$7001,$A602,'Per Line'!$AK$2:$AK$7001,1,'Per Line'!$AL$2:$AL$7001,0))</f>
        <v/>
      </c>
      <c r="V602" s="8">
        <f>IF($AA602="","",U602*T602)</f>
        <v/>
      </c>
      <c r="W602" s="8">
        <f>IF($AA602="","",V602+S602)</f>
        <v/>
      </c>
      <c r="X602" s="8">
        <f>IF($AA602="","",Y602-W602)</f>
        <v/>
      </c>
      <c r="Y602" s="8">
        <f>IF($AA602="","",R602+U602+P602)</f>
        <v/>
      </c>
      <c r="Z602" s="8">
        <f>IF($AA602="","",Y602-W602-N602)</f>
        <v/>
      </c>
      <c r="AA602" s="16">
        <f>IF(ROWS($AA$2:$AA602)&lt;=MAX('Per Line'!$AJ$2:$AJ$7001),MATCH(ROWS($AA$2:$AA602),'Per Line'!$AJ$2:$AJ$7001,0),"")</f>
        <v/>
      </c>
      <c r="AB602">
        <f>IF($AA602="","",C602&amp;"|"&amp;COUNTIF($C$2:$C602,C602))</f>
        <v/>
      </c>
    </row>
    <row r="603">
      <c r="A603">
        <f>IF($AA603="","",INDEX('Per Line'!$C$2:$C$7001,$AA603)&amp;"")</f>
        <v/>
      </c>
      <c r="B603" s="15" t="n"/>
      <c r="C603">
        <f>IF($AA603="","",IF(COUNTIF($I$2:$I$1301,I603)&lt;=Settings!$C$8,I603,I603&amp;" P"&amp;ROUNDUP(COUNTIF($I$2:$I603,I603)/Settings!$C$8,0)))</f>
        <v/>
      </c>
      <c r="D603">
        <f>IF($AA603="","",INDEX('Per Line'!$A$2:$A$7001,$AA603)&amp;"")</f>
        <v/>
      </c>
      <c r="E603">
        <f>IF($AA603="","",INDEX('Per Line'!$B$2:$B$7001,$AA603)&amp;"")</f>
        <v/>
      </c>
      <c r="F603">
        <f>IF($AA603="","",INDEX('Per Line'!$D$2:$D$7001,$AA603)&amp;"")</f>
        <v/>
      </c>
      <c r="G603" s="14">
        <f>IF($AA603="","",INDEX('Per Line'!$E$2:$E$7001,$AA603))</f>
        <v/>
      </c>
      <c r="H603">
        <f>IF($AA603="","",INDEX('Per Line'!$F$2:$F$7001,$AA603)&amp;"")</f>
        <v/>
      </c>
      <c r="I603">
        <f>IF($AA603="","",INDEX('Per Line'!$I$2:$I$7001,$AA603)&amp;"")</f>
        <v/>
      </c>
      <c r="J603">
        <f>IF($AA603="","",INDEX('Per Line'!$H$2:$H$7001,$AA603)&amp;"")</f>
        <v/>
      </c>
      <c r="K603">
        <f>IF($AA603="","",INDEX('Per Line'!$J$2:$J$7001,$AA603)&amp;"")</f>
        <v/>
      </c>
      <c r="L603">
        <f>IF($AA603="","",INDEX('Per Line'!$K$2:$K$7001,$AA603)&amp;"")</f>
        <v/>
      </c>
      <c r="M603">
        <f>IF($AA603="","",INDEX('Per Line'!$L$2:$L$7001,$AA603))</f>
        <v/>
      </c>
      <c r="N603" s="8">
        <f>IF($AA603="","",M603*Y603/100)</f>
        <v/>
      </c>
      <c r="O603">
        <f>IF($AA603="","",INDEX('Per Line'!$U$2:$U$7001,$AA603)&amp;"")</f>
        <v/>
      </c>
      <c r="P603" s="8">
        <f>IF($AA603="","",SUMIFS('Per Line'!$T$2:$T$7001,'Per Line'!$C$2:$C$7001,$A603,'Per Line'!$AL$2:$AL$7001,1))</f>
        <v/>
      </c>
      <c r="Q603">
        <f>IF($AA603="","",Settings!$C$7)</f>
        <v/>
      </c>
      <c r="R603" s="8">
        <f>IF($AA603="","",SUMIFS('Per Line'!$T$2:$T$7001,'Per Line'!$C$2:$C$7001,$A603,'Per Line'!$AK$2:$AK$7001,0,'Per Line'!$AL$2:$AL$7001,0))</f>
        <v/>
      </c>
      <c r="S603" s="8">
        <f>IF($AA603="","",R603*Q603)</f>
        <v/>
      </c>
      <c r="T603">
        <f>IF($AA603="","",Settings!$C$6)</f>
        <v/>
      </c>
      <c r="U603" s="8">
        <f>IF($AA603="","",SUMIFS('Per Line'!$T$2:$T$7001,'Per Line'!$C$2:$C$7001,$A603,'Per Line'!$AK$2:$AK$7001,1,'Per Line'!$AL$2:$AL$7001,0))</f>
        <v/>
      </c>
      <c r="V603" s="8">
        <f>IF($AA603="","",U603*T603)</f>
        <v/>
      </c>
      <c r="W603" s="8">
        <f>IF($AA603="","",V603+S603)</f>
        <v/>
      </c>
      <c r="X603" s="8">
        <f>IF($AA603="","",Y603-W603)</f>
        <v/>
      </c>
      <c r="Y603" s="8">
        <f>IF($AA603="","",R603+U603+P603)</f>
        <v/>
      </c>
      <c r="Z603" s="8">
        <f>IF($AA603="","",Y603-W603-N603)</f>
        <v/>
      </c>
      <c r="AA603" s="16">
        <f>IF(ROWS($AA$2:$AA603)&lt;=MAX('Per Line'!$AJ$2:$AJ$7001),MATCH(ROWS($AA$2:$AA603),'Per Line'!$AJ$2:$AJ$7001,0),"")</f>
        <v/>
      </c>
      <c r="AB603">
        <f>IF($AA603="","",C603&amp;"|"&amp;COUNTIF($C$2:$C603,C603))</f>
        <v/>
      </c>
    </row>
    <row r="604">
      <c r="A604">
        <f>IF($AA604="","",INDEX('Per Line'!$C$2:$C$7001,$AA604)&amp;"")</f>
        <v/>
      </c>
      <c r="B604" s="15" t="n"/>
      <c r="C604">
        <f>IF($AA604="","",IF(COUNTIF($I$2:$I$1301,I604)&lt;=Settings!$C$8,I604,I604&amp;" P"&amp;ROUNDUP(COUNTIF($I$2:$I604,I604)/Settings!$C$8,0)))</f>
        <v/>
      </c>
      <c r="D604">
        <f>IF($AA604="","",INDEX('Per Line'!$A$2:$A$7001,$AA604)&amp;"")</f>
        <v/>
      </c>
      <c r="E604">
        <f>IF($AA604="","",INDEX('Per Line'!$B$2:$B$7001,$AA604)&amp;"")</f>
        <v/>
      </c>
      <c r="F604">
        <f>IF($AA604="","",INDEX('Per Line'!$D$2:$D$7001,$AA604)&amp;"")</f>
        <v/>
      </c>
      <c r="G604" s="14">
        <f>IF($AA604="","",INDEX('Per Line'!$E$2:$E$7001,$AA604))</f>
        <v/>
      </c>
      <c r="H604">
        <f>IF($AA604="","",INDEX('Per Line'!$F$2:$F$7001,$AA604)&amp;"")</f>
        <v/>
      </c>
      <c r="I604">
        <f>IF($AA604="","",INDEX('Per Line'!$I$2:$I$7001,$AA604)&amp;"")</f>
        <v/>
      </c>
      <c r="J604">
        <f>IF($AA604="","",INDEX('Per Line'!$H$2:$H$7001,$AA604)&amp;"")</f>
        <v/>
      </c>
      <c r="K604">
        <f>IF($AA604="","",INDEX('Per Line'!$J$2:$J$7001,$AA604)&amp;"")</f>
        <v/>
      </c>
      <c r="L604">
        <f>IF($AA604="","",INDEX('Per Line'!$K$2:$K$7001,$AA604)&amp;"")</f>
        <v/>
      </c>
      <c r="M604">
        <f>IF($AA604="","",INDEX('Per Line'!$L$2:$L$7001,$AA604))</f>
        <v/>
      </c>
      <c r="N604" s="8">
        <f>IF($AA604="","",M604*Y604/100)</f>
        <v/>
      </c>
      <c r="O604">
        <f>IF($AA604="","",INDEX('Per Line'!$U$2:$U$7001,$AA604)&amp;"")</f>
        <v/>
      </c>
      <c r="P604" s="8">
        <f>IF($AA604="","",SUMIFS('Per Line'!$T$2:$T$7001,'Per Line'!$C$2:$C$7001,$A604,'Per Line'!$AL$2:$AL$7001,1))</f>
        <v/>
      </c>
      <c r="Q604">
        <f>IF($AA604="","",Settings!$C$7)</f>
        <v/>
      </c>
      <c r="R604" s="8">
        <f>IF($AA604="","",SUMIFS('Per Line'!$T$2:$T$7001,'Per Line'!$C$2:$C$7001,$A604,'Per Line'!$AK$2:$AK$7001,0,'Per Line'!$AL$2:$AL$7001,0))</f>
        <v/>
      </c>
      <c r="S604" s="8">
        <f>IF($AA604="","",R604*Q604)</f>
        <v/>
      </c>
      <c r="T604">
        <f>IF($AA604="","",Settings!$C$6)</f>
        <v/>
      </c>
      <c r="U604" s="8">
        <f>IF($AA604="","",SUMIFS('Per Line'!$T$2:$T$7001,'Per Line'!$C$2:$C$7001,$A604,'Per Line'!$AK$2:$AK$7001,1,'Per Line'!$AL$2:$AL$7001,0))</f>
        <v/>
      </c>
      <c r="V604" s="8">
        <f>IF($AA604="","",U604*T604)</f>
        <v/>
      </c>
      <c r="W604" s="8">
        <f>IF($AA604="","",V604+S604)</f>
        <v/>
      </c>
      <c r="X604" s="8">
        <f>IF($AA604="","",Y604-W604)</f>
        <v/>
      </c>
      <c r="Y604" s="8">
        <f>IF($AA604="","",R604+U604+P604)</f>
        <v/>
      </c>
      <c r="Z604" s="8">
        <f>IF($AA604="","",Y604-W604-N604)</f>
        <v/>
      </c>
      <c r="AA604" s="16">
        <f>IF(ROWS($AA$2:$AA604)&lt;=MAX('Per Line'!$AJ$2:$AJ$7001),MATCH(ROWS($AA$2:$AA604),'Per Line'!$AJ$2:$AJ$7001,0),"")</f>
        <v/>
      </c>
      <c r="AB604">
        <f>IF($AA604="","",C604&amp;"|"&amp;COUNTIF($C$2:$C604,C604))</f>
        <v/>
      </c>
    </row>
    <row r="605">
      <c r="A605">
        <f>IF($AA605="","",INDEX('Per Line'!$C$2:$C$7001,$AA605)&amp;"")</f>
        <v/>
      </c>
      <c r="B605" s="15" t="n"/>
      <c r="C605">
        <f>IF($AA605="","",IF(COUNTIF($I$2:$I$1301,I605)&lt;=Settings!$C$8,I605,I605&amp;" P"&amp;ROUNDUP(COUNTIF($I$2:$I605,I605)/Settings!$C$8,0)))</f>
        <v/>
      </c>
      <c r="D605">
        <f>IF($AA605="","",INDEX('Per Line'!$A$2:$A$7001,$AA605)&amp;"")</f>
        <v/>
      </c>
      <c r="E605">
        <f>IF($AA605="","",INDEX('Per Line'!$B$2:$B$7001,$AA605)&amp;"")</f>
        <v/>
      </c>
      <c r="F605">
        <f>IF($AA605="","",INDEX('Per Line'!$D$2:$D$7001,$AA605)&amp;"")</f>
        <v/>
      </c>
      <c r="G605" s="14">
        <f>IF($AA605="","",INDEX('Per Line'!$E$2:$E$7001,$AA605))</f>
        <v/>
      </c>
      <c r="H605">
        <f>IF($AA605="","",INDEX('Per Line'!$F$2:$F$7001,$AA605)&amp;"")</f>
        <v/>
      </c>
      <c r="I605">
        <f>IF($AA605="","",INDEX('Per Line'!$I$2:$I$7001,$AA605)&amp;"")</f>
        <v/>
      </c>
      <c r="J605">
        <f>IF($AA605="","",INDEX('Per Line'!$H$2:$H$7001,$AA605)&amp;"")</f>
        <v/>
      </c>
      <c r="K605">
        <f>IF($AA605="","",INDEX('Per Line'!$J$2:$J$7001,$AA605)&amp;"")</f>
        <v/>
      </c>
      <c r="L605">
        <f>IF($AA605="","",INDEX('Per Line'!$K$2:$K$7001,$AA605)&amp;"")</f>
        <v/>
      </c>
      <c r="M605">
        <f>IF($AA605="","",INDEX('Per Line'!$L$2:$L$7001,$AA605))</f>
        <v/>
      </c>
      <c r="N605" s="8">
        <f>IF($AA605="","",M605*Y605/100)</f>
        <v/>
      </c>
      <c r="O605">
        <f>IF($AA605="","",INDEX('Per Line'!$U$2:$U$7001,$AA605)&amp;"")</f>
        <v/>
      </c>
      <c r="P605" s="8">
        <f>IF($AA605="","",SUMIFS('Per Line'!$T$2:$T$7001,'Per Line'!$C$2:$C$7001,$A605,'Per Line'!$AL$2:$AL$7001,1))</f>
        <v/>
      </c>
      <c r="Q605">
        <f>IF($AA605="","",Settings!$C$7)</f>
        <v/>
      </c>
      <c r="R605" s="8">
        <f>IF($AA605="","",SUMIFS('Per Line'!$T$2:$T$7001,'Per Line'!$C$2:$C$7001,$A605,'Per Line'!$AK$2:$AK$7001,0,'Per Line'!$AL$2:$AL$7001,0))</f>
        <v/>
      </c>
      <c r="S605" s="8">
        <f>IF($AA605="","",R605*Q605)</f>
        <v/>
      </c>
      <c r="T605">
        <f>IF($AA605="","",Settings!$C$6)</f>
        <v/>
      </c>
      <c r="U605" s="8">
        <f>IF($AA605="","",SUMIFS('Per Line'!$T$2:$T$7001,'Per Line'!$C$2:$C$7001,$A605,'Per Line'!$AK$2:$AK$7001,1,'Per Line'!$AL$2:$AL$7001,0))</f>
        <v/>
      </c>
      <c r="V605" s="8">
        <f>IF($AA605="","",U605*T605)</f>
        <v/>
      </c>
      <c r="W605" s="8">
        <f>IF($AA605="","",V605+S605)</f>
        <v/>
      </c>
      <c r="X605" s="8">
        <f>IF($AA605="","",Y605-W605)</f>
        <v/>
      </c>
      <c r="Y605" s="8">
        <f>IF($AA605="","",R605+U605+P605)</f>
        <v/>
      </c>
      <c r="Z605" s="8">
        <f>IF($AA605="","",Y605-W605-N605)</f>
        <v/>
      </c>
      <c r="AA605" s="16">
        <f>IF(ROWS($AA$2:$AA605)&lt;=MAX('Per Line'!$AJ$2:$AJ$7001),MATCH(ROWS($AA$2:$AA605),'Per Line'!$AJ$2:$AJ$7001,0),"")</f>
        <v/>
      </c>
      <c r="AB605">
        <f>IF($AA605="","",C605&amp;"|"&amp;COUNTIF($C$2:$C605,C605))</f>
        <v/>
      </c>
    </row>
    <row r="606">
      <c r="A606">
        <f>IF($AA606="","",INDEX('Per Line'!$C$2:$C$7001,$AA606)&amp;"")</f>
        <v/>
      </c>
      <c r="B606" s="15" t="n"/>
      <c r="C606">
        <f>IF($AA606="","",IF(COUNTIF($I$2:$I$1301,I606)&lt;=Settings!$C$8,I606,I606&amp;" P"&amp;ROUNDUP(COUNTIF($I$2:$I606,I606)/Settings!$C$8,0)))</f>
        <v/>
      </c>
      <c r="D606">
        <f>IF($AA606="","",INDEX('Per Line'!$A$2:$A$7001,$AA606)&amp;"")</f>
        <v/>
      </c>
      <c r="E606">
        <f>IF($AA606="","",INDEX('Per Line'!$B$2:$B$7001,$AA606)&amp;"")</f>
        <v/>
      </c>
      <c r="F606">
        <f>IF($AA606="","",INDEX('Per Line'!$D$2:$D$7001,$AA606)&amp;"")</f>
        <v/>
      </c>
      <c r="G606" s="14">
        <f>IF($AA606="","",INDEX('Per Line'!$E$2:$E$7001,$AA606))</f>
        <v/>
      </c>
      <c r="H606">
        <f>IF($AA606="","",INDEX('Per Line'!$F$2:$F$7001,$AA606)&amp;"")</f>
        <v/>
      </c>
      <c r="I606">
        <f>IF($AA606="","",INDEX('Per Line'!$I$2:$I$7001,$AA606)&amp;"")</f>
        <v/>
      </c>
      <c r="J606">
        <f>IF($AA606="","",INDEX('Per Line'!$H$2:$H$7001,$AA606)&amp;"")</f>
        <v/>
      </c>
      <c r="K606">
        <f>IF($AA606="","",INDEX('Per Line'!$J$2:$J$7001,$AA606)&amp;"")</f>
        <v/>
      </c>
      <c r="L606">
        <f>IF($AA606="","",INDEX('Per Line'!$K$2:$K$7001,$AA606)&amp;"")</f>
        <v/>
      </c>
      <c r="M606">
        <f>IF($AA606="","",INDEX('Per Line'!$L$2:$L$7001,$AA606))</f>
        <v/>
      </c>
      <c r="N606" s="8">
        <f>IF($AA606="","",M606*Y606/100)</f>
        <v/>
      </c>
      <c r="O606">
        <f>IF($AA606="","",INDEX('Per Line'!$U$2:$U$7001,$AA606)&amp;"")</f>
        <v/>
      </c>
      <c r="P606" s="8">
        <f>IF($AA606="","",SUMIFS('Per Line'!$T$2:$T$7001,'Per Line'!$C$2:$C$7001,$A606,'Per Line'!$AL$2:$AL$7001,1))</f>
        <v/>
      </c>
      <c r="Q606">
        <f>IF($AA606="","",Settings!$C$7)</f>
        <v/>
      </c>
      <c r="R606" s="8">
        <f>IF($AA606="","",SUMIFS('Per Line'!$T$2:$T$7001,'Per Line'!$C$2:$C$7001,$A606,'Per Line'!$AK$2:$AK$7001,0,'Per Line'!$AL$2:$AL$7001,0))</f>
        <v/>
      </c>
      <c r="S606" s="8">
        <f>IF($AA606="","",R606*Q606)</f>
        <v/>
      </c>
      <c r="T606">
        <f>IF($AA606="","",Settings!$C$6)</f>
        <v/>
      </c>
      <c r="U606" s="8">
        <f>IF($AA606="","",SUMIFS('Per Line'!$T$2:$T$7001,'Per Line'!$C$2:$C$7001,$A606,'Per Line'!$AK$2:$AK$7001,1,'Per Line'!$AL$2:$AL$7001,0))</f>
        <v/>
      </c>
      <c r="V606" s="8">
        <f>IF($AA606="","",U606*T606)</f>
        <v/>
      </c>
      <c r="W606" s="8">
        <f>IF($AA606="","",V606+S606)</f>
        <v/>
      </c>
      <c r="X606" s="8">
        <f>IF($AA606="","",Y606-W606)</f>
        <v/>
      </c>
      <c r="Y606" s="8">
        <f>IF($AA606="","",R606+U606+P606)</f>
        <v/>
      </c>
      <c r="Z606" s="8">
        <f>IF($AA606="","",Y606-W606-N606)</f>
        <v/>
      </c>
      <c r="AA606" s="16">
        <f>IF(ROWS($AA$2:$AA606)&lt;=MAX('Per Line'!$AJ$2:$AJ$7001),MATCH(ROWS($AA$2:$AA606),'Per Line'!$AJ$2:$AJ$7001,0),"")</f>
        <v/>
      </c>
      <c r="AB606">
        <f>IF($AA606="","",C606&amp;"|"&amp;COUNTIF($C$2:$C606,C606))</f>
        <v/>
      </c>
    </row>
    <row r="607">
      <c r="A607">
        <f>IF($AA607="","",INDEX('Per Line'!$C$2:$C$7001,$AA607)&amp;"")</f>
        <v/>
      </c>
      <c r="B607" s="15" t="n"/>
      <c r="C607">
        <f>IF($AA607="","",IF(COUNTIF($I$2:$I$1301,I607)&lt;=Settings!$C$8,I607,I607&amp;" P"&amp;ROUNDUP(COUNTIF($I$2:$I607,I607)/Settings!$C$8,0)))</f>
        <v/>
      </c>
      <c r="D607">
        <f>IF($AA607="","",INDEX('Per Line'!$A$2:$A$7001,$AA607)&amp;"")</f>
        <v/>
      </c>
      <c r="E607">
        <f>IF($AA607="","",INDEX('Per Line'!$B$2:$B$7001,$AA607)&amp;"")</f>
        <v/>
      </c>
      <c r="F607">
        <f>IF($AA607="","",INDEX('Per Line'!$D$2:$D$7001,$AA607)&amp;"")</f>
        <v/>
      </c>
      <c r="G607" s="14">
        <f>IF($AA607="","",INDEX('Per Line'!$E$2:$E$7001,$AA607))</f>
        <v/>
      </c>
      <c r="H607">
        <f>IF($AA607="","",INDEX('Per Line'!$F$2:$F$7001,$AA607)&amp;"")</f>
        <v/>
      </c>
      <c r="I607">
        <f>IF($AA607="","",INDEX('Per Line'!$I$2:$I$7001,$AA607)&amp;"")</f>
        <v/>
      </c>
      <c r="J607">
        <f>IF($AA607="","",INDEX('Per Line'!$H$2:$H$7001,$AA607)&amp;"")</f>
        <v/>
      </c>
      <c r="K607">
        <f>IF($AA607="","",INDEX('Per Line'!$J$2:$J$7001,$AA607)&amp;"")</f>
        <v/>
      </c>
      <c r="L607">
        <f>IF($AA607="","",INDEX('Per Line'!$K$2:$K$7001,$AA607)&amp;"")</f>
        <v/>
      </c>
      <c r="M607">
        <f>IF($AA607="","",INDEX('Per Line'!$L$2:$L$7001,$AA607))</f>
        <v/>
      </c>
      <c r="N607" s="8">
        <f>IF($AA607="","",M607*Y607/100)</f>
        <v/>
      </c>
      <c r="O607">
        <f>IF($AA607="","",INDEX('Per Line'!$U$2:$U$7001,$AA607)&amp;"")</f>
        <v/>
      </c>
      <c r="P607" s="8">
        <f>IF($AA607="","",SUMIFS('Per Line'!$T$2:$T$7001,'Per Line'!$C$2:$C$7001,$A607,'Per Line'!$AL$2:$AL$7001,1))</f>
        <v/>
      </c>
      <c r="Q607">
        <f>IF($AA607="","",Settings!$C$7)</f>
        <v/>
      </c>
      <c r="R607" s="8">
        <f>IF($AA607="","",SUMIFS('Per Line'!$T$2:$T$7001,'Per Line'!$C$2:$C$7001,$A607,'Per Line'!$AK$2:$AK$7001,0,'Per Line'!$AL$2:$AL$7001,0))</f>
        <v/>
      </c>
      <c r="S607" s="8">
        <f>IF($AA607="","",R607*Q607)</f>
        <v/>
      </c>
      <c r="T607">
        <f>IF($AA607="","",Settings!$C$6)</f>
        <v/>
      </c>
      <c r="U607" s="8">
        <f>IF($AA607="","",SUMIFS('Per Line'!$T$2:$T$7001,'Per Line'!$C$2:$C$7001,$A607,'Per Line'!$AK$2:$AK$7001,1,'Per Line'!$AL$2:$AL$7001,0))</f>
        <v/>
      </c>
      <c r="V607" s="8">
        <f>IF($AA607="","",U607*T607)</f>
        <v/>
      </c>
      <c r="W607" s="8">
        <f>IF($AA607="","",V607+S607)</f>
        <v/>
      </c>
      <c r="X607" s="8">
        <f>IF($AA607="","",Y607-W607)</f>
        <v/>
      </c>
      <c r="Y607" s="8">
        <f>IF($AA607="","",R607+U607+P607)</f>
        <v/>
      </c>
      <c r="Z607" s="8">
        <f>IF($AA607="","",Y607-W607-N607)</f>
        <v/>
      </c>
      <c r="AA607" s="16">
        <f>IF(ROWS($AA$2:$AA607)&lt;=MAX('Per Line'!$AJ$2:$AJ$7001),MATCH(ROWS($AA$2:$AA607),'Per Line'!$AJ$2:$AJ$7001,0),"")</f>
        <v/>
      </c>
      <c r="AB607">
        <f>IF($AA607="","",C607&amp;"|"&amp;COUNTIF($C$2:$C607,C607))</f>
        <v/>
      </c>
    </row>
    <row r="608">
      <c r="A608">
        <f>IF($AA608="","",INDEX('Per Line'!$C$2:$C$7001,$AA608)&amp;"")</f>
        <v/>
      </c>
      <c r="B608" s="15" t="n"/>
      <c r="C608">
        <f>IF($AA608="","",IF(COUNTIF($I$2:$I$1301,I608)&lt;=Settings!$C$8,I608,I608&amp;" P"&amp;ROUNDUP(COUNTIF($I$2:$I608,I608)/Settings!$C$8,0)))</f>
        <v/>
      </c>
      <c r="D608">
        <f>IF($AA608="","",INDEX('Per Line'!$A$2:$A$7001,$AA608)&amp;"")</f>
        <v/>
      </c>
      <c r="E608">
        <f>IF($AA608="","",INDEX('Per Line'!$B$2:$B$7001,$AA608)&amp;"")</f>
        <v/>
      </c>
      <c r="F608">
        <f>IF($AA608="","",INDEX('Per Line'!$D$2:$D$7001,$AA608)&amp;"")</f>
        <v/>
      </c>
      <c r="G608" s="14">
        <f>IF($AA608="","",INDEX('Per Line'!$E$2:$E$7001,$AA608))</f>
        <v/>
      </c>
      <c r="H608">
        <f>IF($AA608="","",INDEX('Per Line'!$F$2:$F$7001,$AA608)&amp;"")</f>
        <v/>
      </c>
      <c r="I608">
        <f>IF($AA608="","",INDEX('Per Line'!$I$2:$I$7001,$AA608)&amp;"")</f>
        <v/>
      </c>
      <c r="J608">
        <f>IF($AA608="","",INDEX('Per Line'!$H$2:$H$7001,$AA608)&amp;"")</f>
        <v/>
      </c>
      <c r="K608">
        <f>IF($AA608="","",INDEX('Per Line'!$J$2:$J$7001,$AA608)&amp;"")</f>
        <v/>
      </c>
      <c r="L608">
        <f>IF($AA608="","",INDEX('Per Line'!$K$2:$K$7001,$AA608)&amp;"")</f>
        <v/>
      </c>
      <c r="M608">
        <f>IF($AA608="","",INDEX('Per Line'!$L$2:$L$7001,$AA608))</f>
        <v/>
      </c>
      <c r="N608" s="8">
        <f>IF($AA608="","",M608*Y608/100)</f>
        <v/>
      </c>
      <c r="O608">
        <f>IF($AA608="","",INDEX('Per Line'!$U$2:$U$7001,$AA608)&amp;"")</f>
        <v/>
      </c>
      <c r="P608" s="8">
        <f>IF($AA608="","",SUMIFS('Per Line'!$T$2:$T$7001,'Per Line'!$C$2:$C$7001,$A608,'Per Line'!$AL$2:$AL$7001,1))</f>
        <v/>
      </c>
      <c r="Q608">
        <f>IF($AA608="","",Settings!$C$7)</f>
        <v/>
      </c>
      <c r="R608" s="8">
        <f>IF($AA608="","",SUMIFS('Per Line'!$T$2:$T$7001,'Per Line'!$C$2:$C$7001,$A608,'Per Line'!$AK$2:$AK$7001,0,'Per Line'!$AL$2:$AL$7001,0))</f>
        <v/>
      </c>
      <c r="S608" s="8">
        <f>IF($AA608="","",R608*Q608)</f>
        <v/>
      </c>
      <c r="T608">
        <f>IF($AA608="","",Settings!$C$6)</f>
        <v/>
      </c>
      <c r="U608" s="8">
        <f>IF($AA608="","",SUMIFS('Per Line'!$T$2:$T$7001,'Per Line'!$C$2:$C$7001,$A608,'Per Line'!$AK$2:$AK$7001,1,'Per Line'!$AL$2:$AL$7001,0))</f>
        <v/>
      </c>
      <c r="V608" s="8">
        <f>IF($AA608="","",U608*T608)</f>
        <v/>
      </c>
      <c r="W608" s="8">
        <f>IF($AA608="","",V608+S608)</f>
        <v/>
      </c>
      <c r="X608" s="8">
        <f>IF($AA608="","",Y608-W608)</f>
        <v/>
      </c>
      <c r="Y608" s="8">
        <f>IF($AA608="","",R608+U608+P608)</f>
        <v/>
      </c>
      <c r="Z608" s="8">
        <f>IF($AA608="","",Y608-W608-N608)</f>
        <v/>
      </c>
      <c r="AA608" s="16">
        <f>IF(ROWS($AA$2:$AA608)&lt;=MAX('Per Line'!$AJ$2:$AJ$7001),MATCH(ROWS($AA$2:$AA608),'Per Line'!$AJ$2:$AJ$7001,0),"")</f>
        <v/>
      </c>
      <c r="AB608">
        <f>IF($AA608="","",C608&amp;"|"&amp;COUNTIF($C$2:$C608,C608))</f>
        <v/>
      </c>
    </row>
    <row r="609">
      <c r="A609">
        <f>IF($AA609="","",INDEX('Per Line'!$C$2:$C$7001,$AA609)&amp;"")</f>
        <v/>
      </c>
      <c r="B609" s="15" t="n"/>
      <c r="C609">
        <f>IF($AA609="","",IF(COUNTIF($I$2:$I$1301,I609)&lt;=Settings!$C$8,I609,I609&amp;" P"&amp;ROUNDUP(COUNTIF($I$2:$I609,I609)/Settings!$C$8,0)))</f>
        <v/>
      </c>
      <c r="D609">
        <f>IF($AA609="","",INDEX('Per Line'!$A$2:$A$7001,$AA609)&amp;"")</f>
        <v/>
      </c>
      <c r="E609">
        <f>IF($AA609="","",INDEX('Per Line'!$B$2:$B$7001,$AA609)&amp;"")</f>
        <v/>
      </c>
      <c r="F609">
        <f>IF($AA609="","",INDEX('Per Line'!$D$2:$D$7001,$AA609)&amp;"")</f>
        <v/>
      </c>
      <c r="G609" s="14">
        <f>IF($AA609="","",INDEX('Per Line'!$E$2:$E$7001,$AA609))</f>
        <v/>
      </c>
      <c r="H609">
        <f>IF($AA609="","",INDEX('Per Line'!$F$2:$F$7001,$AA609)&amp;"")</f>
        <v/>
      </c>
      <c r="I609">
        <f>IF($AA609="","",INDEX('Per Line'!$I$2:$I$7001,$AA609)&amp;"")</f>
        <v/>
      </c>
      <c r="J609">
        <f>IF($AA609="","",INDEX('Per Line'!$H$2:$H$7001,$AA609)&amp;"")</f>
        <v/>
      </c>
      <c r="K609">
        <f>IF($AA609="","",INDEX('Per Line'!$J$2:$J$7001,$AA609)&amp;"")</f>
        <v/>
      </c>
      <c r="L609">
        <f>IF($AA609="","",INDEX('Per Line'!$K$2:$K$7001,$AA609)&amp;"")</f>
        <v/>
      </c>
      <c r="M609">
        <f>IF($AA609="","",INDEX('Per Line'!$L$2:$L$7001,$AA609))</f>
        <v/>
      </c>
      <c r="N609" s="8">
        <f>IF($AA609="","",M609*Y609/100)</f>
        <v/>
      </c>
      <c r="O609">
        <f>IF($AA609="","",INDEX('Per Line'!$U$2:$U$7001,$AA609)&amp;"")</f>
        <v/>
      </c>
      <c r="P609" s="8">
        <f>IF($AA609="","",SUMIFS('Per Line'!$T$2:$T$7001,'Per Line'!$C$2:$C$7001,$A609,'Per Line'!$AL$2:$AL$7001,1))</f>
        <v/>
      </c>
      <c r="Q609">
        <f>IF($AA609="","",Settings!$C$7)</f>
        <v/>
      </c>
      <c r="R609" s="8">
        <f>IF($AA609="","",SUMIFS('Per Line'!$T$2:$T$7001,'Per Line'!$C$2:$C$7001,$A609,'Per Line'!$AK$2:$AK$7001,0,'Per Line'!$AL$2:$AL$7001,0))</f>
        <v/>
      </c>
      <c r="S609" s="8">
        <f>IF($AA609="","",R609*Q609)</f>
        <v/>
      </c>
      <c r="T609">
        <f>IF($AA609="","",Settings!$C$6)</f>
        <v/>
      </c>
      <c r="U609" s="8">
        <f>IF($AA609="","",SUMIFS('Per Line'!$T$2:$T$7001,'Per Line'!$C$2:$C$7001,$A609,'Per Line'!$AK$2:$AK$7001,1,'Per Line'!$AL$2:$AL$7001,0))</f>
        <v/>
      </c>
      <c r="V609" s="8">
        <f>IF($AA609="","",U609*T609)</f>
        <v/>
      </c>
      <c r="W609" s="8">
        <f>IF($AA609="","",V609+S609)</f>
        <v/>
      </c>
      <c r="X609" s="8">
        <f>IF($AA609="","",Y609-W609)</f>
        <v/>
      </c>
      <c r="Y609" s="8">
        <f>IF($AA609="","",R609+U609+P609)</f>
        <v/>
      </c>
      <c r="Z609" s="8">
        <f>IF($AA609="","",Y609-W609-N609)</f>
        <v/>
      </c>
      <c r="AA609" s="16">
        <f>IF(ROWS($AA$2:$AA609)&lt;=MAX('Per Line'!$AJ$2:$AJ$7001),MATCH(ROWS($AA$2:$AA609),'Per Line'!$AJ$2:$AJ$7001,0),"")</f>
        <v/>
      </c>
      <c r="AB609">
        <f>IF($AA609="","",C609&amp;"|"&amp;COUNTIF($C$2:$C609,C609))</f>
        <v/>
      </c>
    </row>
    <row r="610">
      <c r="A610">
        <f>IF($AA610="","",INDEX('Per Line'!$C$2:$C$7001,$AA610)&amp;"")</f>
        <v/>
      </c>
      <c r="B610" s="15" t="n"/>
      <c r="C610">
        <f>IF($AA610="","",IF(COUNTIF($I$2:$I$1301,I610)&lt;=Settings!$C$8,I610,I610&amp;" P"&amp;ROUNDUP(COUNTIF($I$2:$I610,I610)/Settings!$C$8,0)))</f>
        <v/>
      </c>
      <c r="D610">
        <f>IF($AA610="","",INDEX('Per Line'!$A$2:$A$7001,$AA610)&amp;"")</f>
        <v/>
      </c>
      <c r="E610">
        <f>IF($AA610="","",INDEX('Per Line'!$B$2:$B$7001,$AA610)&amp;"")</f>
        <v/>
      </c>
      <c r="F610">
        <f>IF($AA610="","",INDEX('Per Line'!$D$2:$D$7001,$AA610)&amp;"")</f>
        <v/>
      </c>
      <c r="G610" s="14">
        <f>IF($AA610="","",INDEX('Per Line'!$E$2:$E$7001,$AA610))</f>
        <v/>
      </c>
      <c r="H610">
        <f>IF($AA610="","",INDEX('Per Line'!$F$2:$F$7001,$AA610)&amp;"")</f>
        <v/>
      </c>
      <c r="I610">
        <f>IF($AA610="","",INDEX('Per Line'!$I$2:$I$7001,$AA610)&amp;"")</f>
        <v/>
      </c>
      <c r="J610">
        <f>IF($AA610="","",INDEX('Per Line'!$H$2:$H$7001,$AA610)&amp;"")</f>
        <v/>
      </c>
      <c r="K610">
        <f>IF($AA610="","",INDEX('Per Line'!$J$2:$J$7001,$AA610)&amp;"")</f>
        <v/>
      </c>
      <c r="L610">
        <f>IF($AA610="","",INDEX('Per Line'!$K$2:$K$7001,$AA610)&amp;"")</f>
        <v/>
      </c>
      <c r="M610">
        <f>IF($AA610="","",INDEX('Per Line'!$L$2:$L$7001,$AA610))</f>
        <v/>
      </c>
      <c r="N610" s="8">
        <f>IF($AA610="","",M610*Y610/100)</f>
        <v/>
      </c>
      <c r="O610">
        <f>IF($AA610="","",INDEX('Per Line'!$U$2:$U$7001,$AA610)&amp;"")</f>
        <v/>
      </c>
      <c r="P610" s="8">
        <f>IF($AA610="","",SUMIFS('Per Line'!$T$2:$T$7001,'Per Line'!$C$2:$C$7001,$A610,'Per Line'!$AL$2:$AL$7001,1))</f>
        <v/>
      </c>
      <c r="Q610">
        <f>IF($AA610="","",Settings!$C$7)</f>
        <v/>
      </c>
      <c r="R610" s="8">
        <f>IF($AA610="","",SUMIFS('Per Line'!$T$2:$T$7001,'Per Line'!$C$2:$C$7001,$A610,'Per Line'!$AK$2:$AK$7001,0,'Per Line'!$AL$2:$AL$7001,0))</f>
        <v/>
      </c>
      <c r="S610" s="8">
        <f>IF($AA610="","",R610*Q610)</f>
        <v/>
      </c>
      <c r="T610">
        <f>IF($AA610="","",Settings!$C$6)</f>
        <v/>
      </c>
      <c r="U610" s="8">
        <f>IF($AA610="","",SUMIFS('Per Line'!$T$2:$T$7001,'Per Line'!$C$2:$C$7001,$A610,'Per Line'!$AK$2:$AK$7001,1,'Per Line'!$AL$2:$AL$7001,0))</f>
        <v/>
      </c>
      <c r="V610" s="8">
        <f>IF($AA610="","",U610*T610)</f>
        <v/>
      </c>
      <c r="W610" s="8">
        <f>IF($AA610="","",V610+S610)</f>
        <v/>
      </c>
      <c r="X610" s="8">
        <f>IF($AA610="","",Y610-W610)</f>
        <v/>
      </c>
      <c r="Y610" s="8">
        <f>IF($AA610="","",R610+U610+P610)</f>
        <v/>
      </c>
      <c r="Z610" s="8">
        <f>IF($AA610="","",Y610-W610-N610)</f>
        <v/>
      </c>
      <c r="AA610" s="16">
        <f>IF(ROWS($AA$2:$AA610)&lt;=MAX('Per Line'!$AJ$2:$AJ$7001),MATCH(ROWS($AA$2:$AA610),'Per Line'!$AJ$2:$AJ$7001,0),"")</f>
        <v/>
      </c>
      <c r="AB610">
        <f>IF($AA610="","",C610&amp;"|"&amp;COUNTIF($C$2:$C610,C610))</f>
        <v/>
      </c>
    </row>
    <row r="611">
      <c r="A611">
        <f>IF($AA611="","",INDEX('Per Line'!$C$2:$C$7001,$AA611)&amp;"")</f>
        <v/>
      </c>
      <c r="B611" s="15" t="n"/>
      <c r="C611">
        <f>IF($AA611="","",IF(COUNTIF($I$2:$I$1301,I611)&lt;=Settings!$C$8,I611,I611&amp;" P"&amp;ROUNDUP(COUNTIF($I$2:$I611,I611)/Settings!$C$8,0)))</f>
        <v/>
      </c>
      <c r="D611">
        <f>IF($AA611="","",INDEX('Per Line'!$A$2:$A$7001,$AA611)&amp;"")</f>
        <v/>
      </c>
      <c r="E611">
        <f>IF($AA611="","",INDEX('Per Line'!$B$2:$B$7001,$AA611)&amp;"")</f>
        <v/>
      </c>
      <c r="F611">
        <f>IF($AA611="","",INDEX('Per Line'!$D$2:$D$7001,$AA611)&amp;"")</f>
        <v/>
      </c>
      <c r="G611" s="14">
        <f>IF($AA611="","",INDEX('Per Line'!$E$2:$E$7001,$AA611))</f>
        <v/>
      </c>
      <c r="H611">
        <f>IF($AA611="","",INDEX('Per Line'!$F$2:$F$7001,$AA611)&amp;"")</f>
        <v/>
      </c>
      <c r="I611">
        <f>IF($AA611="","",INDEX('Per Line'!$I$2:$I$7001,$AA611)&amp;"")</f>
        <v/>
      </c>
      <c r="J611">
        <f>IF($AA611="","",INDEX('Per Line'!$H$2:$H$7001,$AA611)&amp;"")</f>
        <v/>
      </c>
      <c r="K611">
        <f>IF($AA611="","",INDEX('Per Line'!$J$2:$J$7001,$AA611)&amp;"")</f>
        <v/>
      </c>
      <c r="L611">
        <f>IF($AA611="","",INDEX('Per Line'!$K$2:$K$7001,$AA611)&amp;"")</f>
        <v/>
      </c>
      <c r="M611">
        <f>IF($AA611="","",INDEX('Per Line'!$L$2:$L$7001,$AA611))</f>
        <v/>
      </c>
      <c r="N611" s="8">
        <f>IF($AA611="","",M611*Y611/100)</f>
        <v/>
      </c>
      <c r="O611">
        <f>IF($AA611="","",INDEX('Per Line'!$U$2:$U$7001,$AA611)&amp;"")</f>
        <v/>
      </c>
      <c r="P611" s="8">
        <f>IF($AA611="","",SUMIFS('Per Line'!$T$2:$T$7001,'Per Line'!$C$2:$C$7001,$A611,'Per Line'!$AL$2:$AL$7001,1))</f>
        <v/>
      </c>
      <c r="Q611">
        <f>IF($AA611="","",Settings!$C$7)</f>
        <v/>
      </c>
      <c r="R611" s="8">
        <f>IF($AA611="","",SUMIFS('Per Line'!$T$2:$T$7001,'Per Line'!$C$2:$C$7001,$A611,'Per Line'!$AK$2:$AK$7001,0,'Per Line'!$AL$2:$AL$7001,0))</f>
        <v/>
      </c>
      <c r="S611" s="8">
        <f>IF($AA611="","",R611*Q611)</f>
        <v/>
      </c>
      <c r="T611">
        <f>IF($AA611="","",Settings!$C$6)</f>
        <v/>
      </c>
      <c r="U611" s="8">
        <f>IF($AA611="","",SUMIFS('Per Line'!$T$2:$T$7001,'Per Line'!$C$2:$C$7001,$A611,'Per Line'!$AK$2:$AK$7001,1,'Per Line'!$AL$2:$AL$7001,0))</f>
        <v/>
      </c>
      <c r="V611" s="8">
        <f>IF($AA611="","",U611*T611)</f>
        <v/>
      </c>
      <c r="W611" s="8">
        <f>IF($AA611="","",V611+S611)</f>
        <v/>
      </c>
      <c r="X611" s="8">
        <f>IF($AA611="","",Y611-W611)</f>
        <v/>
      </c>
      <c r="Y611" s="8">
        <f>IF($AA611="","",R611+U611+P611)</f>
        <v/>
      </c>
      <c r="Z611" s="8">
        <f>IF($AA611="","",Y611-W611-N611)</f>
        <v/>
      </c>
      <c r="AA611" s="16">
        <f>IF(ROWS($AA$2:$AA611)&lt;=MAX('Per Line'!$AJ$2:$AJ$7001),MATCH(ROWS($AA$2:$AA611),'Per Line'!$AJ$2:$AJ$7001,0),"")</f>
        <v/>
      </c>
      <c r="AB611">
        <f>IF($AA611="","",C611&amp;"|"&amp;COUNTIF($C$2:$C611,C611))</f>
        <v/>
      </c>
    </row>
    <row r="612">
      <c r="A612">
        <f>IF($AA612="","",INDEX('Per Line'!$C$2:$C$7001,$AA612)&amp;"")</f>
        <v/>
      </c>
      <c r="B612" s="15" t="n"/>
      <c r="C612">
        <f>IF($AA612="","",IF(COUNTIF($I$2:$I$1301,I612)&lt;=Settings!$C$8,I612,I612&amp;" P"&amp;ROUNDUP(COUNTIF($I$2:$I612,I612)/Settings!$C$8,0)))</f>
        <v/>
      </c>
      <c r="D612">
        <f>IF($AA612="","",INDEX('Per Line'!$A$2:$A$7001,$AA612)&amp;"")</f>
        <v/>
      </c>
      <c r="E612">
        <f>IF($AA612="","",INDEX('Per Line'!$B$2:$B$7001,$AA612)&amp;"")</f>
        <v/>
      </c>
      <c r="F612">
        <f>IF($AA612="","",INDEX('Per Line'!$D$2:$D$7001,$AA612)&amp;"")</f>
        <v/>
      </c>
      <c r="G612" s="14">
        <f>IF($AA612="","",INDEX('Per Line'!$E$2:$E$7001,$AA612))</f>
        <v/>
      </c>
      <c r="H612">
        <f>IF($AA612="","",INDEX('Per Line'!$F$2:$F$7001,$AA612)&amp;"")</f>
        <v/>
      </c>
      <c r="I612">
        <f>IF($AA612="","",INDEX('Per Line'!$I$2:$I$7001,$AA612)&amp;"")</f>
        <v/>
      </c>
      <c r="J612">
        <f>IF($AA612="","",INDEX('Per Line'!$H$2:$H$7001,$AA612)&amp;"")</f>
        <v/>
      </c>
      <c r="K612">
        <f>IF($AA612="","",INDEX('Per Line'!$J$2:$J$7001,$AA612)&amp;"")</f>
        <v/>
      </c>
      <c r="L612">
        <f>IF($AA612="","",INDEX('Per Line'!$K$2:$K$7001,$AA612)&amp;"")</f>
        <v/>
      </c>
      <c r="M612">
        <f>IF($AA612="","",INDEX('Per Line'!$L$2:$L$7001,$AA612))</f>
        <v/>
      </c>
      <c r="N612" s="8">
        <f>IF($AA612="","",M612*Y612/100)</f>
        <v/>
      </c>
      <c r="O612">
        <f>IF($AA612="","",INDEX('Per Line'!$U$2:$U$7001,$AA612)&amp;"")</f>
        <v/>
      </c>
      <c r="P612" s="8">
        <f>IF($AA612="","",SUMIFS('Per Line'!$T$2:$T$7001,'Per Line'!$C$2:$C$7001,$A612,'Per Line'!$AL$2:$AL$7001,1))</f>
        <v/>
      </c>
      <c r="Q612">
        <f>IF($AA612="","",Settings!$C$7)</f>
        <v/>
      </c>
      <c r="R612" s="8">
        <f>IF($AA612="","",SUMIFS('Per Line'!$T$2:$T$7001,'Per Line'!$C$2:$C$7001,$A612,'Per Line'!$AK$2:$AK$7001,0,'Per Line'!$AL$2:$AL$7001,0))</f>
        <v/>
      </c>
      <c r="S612" s="8">
        <f>IF($AA612="","",R612*Q612)</f>
        <v/>
      </c>
      <c r="T612">
        <f>IF($AA612="","",Settings!$C$6)</f>
        <v/>
      </c>
      <c r="U612" s="8">
        <f>IF($AA612="","",SUMIFS('Per Line'!$T$2:$T$7001,'Per Line'!$C$2:$C$7001,$A612,'Per Line'!$AK$2:$AK$7001,1,'Per Line'!$AL$2:$AL$7001,0))</f>
        <v/>
      </c>
      <c r="V612" s="8">
        <f>IF($AA612="","",U612*T612)</f>
        <v/>
      </c>
      <c r="W612" s="8">
        <f>IF($AA612="","",V612+S612)</f>
        <v/>
      </c>
      <c r="X612" s="8">
        <f>IF($AA612="","",Y612-W612)</f>
        <v/>
      </c>
      <c r="Y612" s="8">
        <f>IF($AA612="","",R612+U612+P612)</f>
        <v/>
      </c>
      <c r="Z612" s="8">
        <f>IF($AA612="","",Y612-W612-N612)</f>
        <v/>
      </c>
      <c r="AA612" s="16">
        <f>IF(ROWS($AA$2:$AA612)&lt;=MAX('Per Line'!$AJ$2:$AJ$7001),MATCH(ROWS($AA$2:$AA612),'Per Line'!$AJ$2:$AJ$7001,0),"")</f>
        <v/>
      </c>
      <c r="AB612">
        <f>IF($AA612="","",C612&amp;"|"&amp;COUNTIF($C$2:$C612,C612))</f>
        <v/>
      </c>
    </row>
    <row r="613">
      <c r="A613">
        <f>IF($AA613="","",INDEX('Per Line'!$C$2:$C$7001,$AA613)&amp;"")</f>
        <v/>
      </c>
      <c r="B613" s="15" t="n"/>
      <c r="C613">
        <f>IF($AA613="","",IF(COUNTIF($I$2:$I$1301,I613)&lt;=Settings!$C$8,I613,I613&amp;" P"&amp;ROUNDUP(COUNTIF($I$2:$I613,I613)/Settings!$C$8,0)))</f>
        <v/>
      </c>
      <c r="D613">
        <f>IF($AA613="","",INDEX('Per Line'!$A$2:$A$7001,$AA613)&amp;"")</f>
        <v/>
      </c>
      <c r="E613">
        <f>IF($AA613="","",INDEX('Per Line'!$B$2:$B$7001,$AA613)&amp;"")</f>
        <v/>
      </c>
      <c r="F613">
        <f>IF($AA613="","",INDEX('Per Line'!$D$2:$D$7001,$AA613)&amp;"")</f>
        <v/>
      </c>
      <c r="G613" s="14">
        <f>IF($AA613="","",INDEX('Per Line'!$E$2:$E$7001,$AA613))</f>
        <v/>
      </c>
      <c r="H613">
        <f>IF($AA613="","",INDEX('Per Line'!$F$2:$F$7001,$AA613)&amp;"")</f>
        <v/>
      </c>
      <c r="I613">
        <f>IF($AA613="","",INDEX('Per Line'!$I$2:$I$7001,$AA613)&amp;"")</f>
        <v/>
      </c>
      <c r="J613">
        <f>IF($AA613="","",INDEX('Per Line'!$H$2:$H$7001,$AA613)&amp;"")</f>
        <v/>
      </c>
      <c r="K613">
        <f>IF($AA613="","",INDEX('Per Line'!$J$2:$J$7001,$AA613)&amp;"")</f>
        <v/>
      </c>
      <c r="L613">
        <f>IF($AA613="","",INDEX('Per Line'!$K$2:$K$7001,$AA613)&amp;"")</f>
        <v/>
      </c>
      <c r="M613">
        <f>IF($AA613="","",INDEX('Per Line'!$L$2:$L$7001,$AA613))</f>
        <v/>
      </c>
      <c r="N613" s="8">
        <f>IF($AA613="","",M613*Y613/100)</f>
        <v/>
      </c>
      <c r="O613">
        <f>IF($AA613="","",INDEX('Per Line'!$U$2:$U$7001,$AA613)&amp;"")</f>
        <v/>
      </c>
      <c r="P613" s="8">
        <f>IF($AA613="","",SUMIFS('Per Line'!$T$2:$T$7001,'Per Line'!$C$2:$C$7001,$A613,'Per Line'!$AL$2:$AL$7001,1))</f>
        <v/>
      </c>
      <c r="Q613">
        <f>IF($AA613="","",Settings!$C$7)</f>
        <v/>
      </c>
      <c r="R613" s="8">
        <f>IF($AA613="","",SUMIFS('Per Line'!$T$2:$T$7001,'Per Line'!$C$2:$C$7001,$A613,'Per Line'!$AK$2:$AK$7001,0,'Per Line'!$AL$2:$AL$7001,0))</f>
        <v/>
      </c>
      <c r="S613" s="8">
        <f>IF($AA613="","",R613*Q613)</f>
        <v/>
      </c>
      <c r="T613">
        <f>IF($AA613="","",Settings!$C$6)</f>
        <v/>
      </c>
      <c r="U613" s="8">
        <f>IF($AA613="","",SUMIFS('Per Line'!$T$2:$T$7001,'Per Line'!$C$2:$C$7001,$A613,'Per Line'!$AK$2:$AK$7001,1,'Per Line'!$AL$2:$AL$7001,0))</f>
        <v/>
      </c>
      <c r="V613" s="8">
        <f>IF($AA613="","",U613*T613)</f>
        <v/>
      </c>
      <c r="W613" s="8">
        <f>IF($AA613="","",V613+S613)</f>
        <v/>
      </c>
      <c r="X613" s="8">
        <f>IF($AA613="","",Y613-W613)</f>
        <v/>
      </c>
      <c r="Y613" s="8">
        <f>IF($AA613="","",R613+U613+P613)</f>
        <v/>
      </c>
      <c r="Z613" s="8">
        <f>IF($AA613="","",Y613-W613-N613)</f>
        <v/>
      </c>
      <c r="AA613" s="16">
        <f>IF(ROWS($AA$2:$AA613)&lt;=MAX('Per Line'!$AJ$2:$AJ$7001),MATCH(ROWS($AA$2:$AA613),'Per Line'!$AJ$2:$AJ$7001,0),"")</f>
        <v/>
      </c>
      <c r="AB613">
        <f>IF($AA613="","",C613&amp;"|"&amp;COUNTIF($C$2:$C613,C613))</f>
        <v/>
      </c>
    </row>
    <row r="614">
      <c r="A614">
        <f>IF($AA614="","",INDEX('Per Line'!$C$2:$C$7001,$AA614)&amp;"")</f>
        <v/>
      </c>
      <c r="B614" s="15" t="n"/>
      <c r="C614">
        <f>IF($AA614="","",IF(COUNTIF($I$2:$I$1301,I614)&lt;=Settings!$C$8,I614,I614&amp;" P"&amp;ROUNDUP(COUNTIF($I$2:$I614,I614)/Settings!$C$8,0)))</f>
        <v/>
      </c>
      <c r="D614">
        <f>IF($AA614="","",INDEX('Per Line'!$A$2:$A$7001,$AA614)&amp;"")</f>
        <v/>
      </c>
      <c r="E614">
        <f>IF($AA614="","",INDEX('Per Line'!$B$2:$B$7001,$AA614)&amp;"")</f>
        <v/>
      </c>
      <c r="F614">
        <f>IF($AA614="","",INDEX('Per Line'!$D$2:$D$7001,$AA614)&amp;"")</f>
        <v/>
      </c>
      <c r="G614" s="14">
        <f>IF($AA614="","",INDEX('Per Line'!$E$2:$E$7001,$AA614))</f>
        <v/>
      </c>
      <c r="H614">
        <f>IF($AA614="","",INDEX('Per Line'!$F$2:$F$7001,$AA614)&amp;"")</f>
        <v/>
      </c>
      <c r="I614">
        <f>IF($AA614="","",INDEX('Per Line'!$I$2:$I$7001,$AA614)&amp;"")</f>
        <v/>
      </c>
      <c r="J614">
        <f>IF($AA614="","",INDEX('Per Line'!$H$2:$H$7001,$AA614)&amp;"")</f>
        <v/>
      </c>
      <c r="K614">
        <f>IF($AA614="","",INDEX('Per Line'!$J$2:$J$7001,$AA614)&amp;"")</f>
        <v/>
      </c>
      <c r="L614">
        <f>IF($AA614="","",INDEX('Per Line'!$K$2:$K$7001,$AA614)&amp;"")</f>
        <v/>
      </c>
      <c r="M614">
        <f>IF($AA614="","",INDEX('Per Line'!$L$2:$L$7001,$AA614))</f>
        <v/>
      </c>
      <c r="N614" s="8">
        <f>IF($AA614="","",M614*Y614/100)</f>
        <v/>
      </c>
      <c r="O614">
        <f>IF($AA614="","",INDEX('Per Line'!$U$2:$U$7001,$AA614)&amp;"")</f>
        <v/>
      </c>
      <c r="P614" s="8">
        <f>IF($AA614="","",SUMIFS('Per Line'!$T$2:$T$7001,'Per Line'!$C$2:$C$7001,$A614,'Per Line'!$AL$2:$AL$7001,1))</f>
        <v/>
      </c>
      <c r="Q614">
        <f>IF($AA614="","",Settings!$C$7)</f>
        <v/>
      </c>
      <c r="R614" s="8">
        <f>IF($AA614="","",SUMIFS('Per Line'!$T$2:$T$7001,'Per Line'!$C$2:$C$7001,$A614,'Per Line'!$AK$2:$AK$7001,0,'Per Line'!$AL$2:$AL$7001,0))</f>
        <v/>
      </c>
      <c r="S614" s="8">
        <f>IF($AA614="","",R614*Q614)</f>
        <v/>
      </c>
      <c r="T614">
        <f>IF($AA614="","",Settings!$C$6)</f>
        <v/>
      </c>
      <c r="U614" s="8">
        <f>IF($AA614="","",SUMIFS('Per Line'!$T$2:$T$7001,'Per Line'!$C$2:$C$7001,$A614,'Per Line'!$AK$2:$AK$7001,1,'Per Line'!$AL$2:$AL$7001,0))</f>
        <v/>
      </c>
      <c r="V614" s="8">
        <f>IF($AA614="","",U614*T614)</f>
        <v/>
      </c>
      <c r="W614" s="8">
        <f>IF($AA614="","",V614+S614)</f>
        <v/>
      </c>
      <c r="X614" s="8">
        <f>IF($AA614="","",Y614-W614)</f>
        <v/>
      </c>
      <c r="Y614" s="8">
        <f>IF($AA614="","",R614+U614+P614)</f>
        <v/>
      </c>
      <c r="Z614" s="8">
        <f>IF($AA614="","",Y614-W614-N614)</f>
        <v/>
      </c>
      <c r="AA614" s="16">
        <f>IF(ROWS($AA$2:$AA614)&lt;=MAX('Per Line'!$AJ$2:$AJ$7001),MATCH(ROWS($AA$2:$AA614),'Per Line'!$AJ$2:$AJ$7001,0),"")</f>
        <v/>
      </c>
      <c r="AB614">
        <f>IF($AA614="","",C614&amp;"|"&amp;COUNTIF($C$2:$C614,C614))</f>
        <v/>
      </c>
    </row>
    <row r="615">
      <c r="A615">
        <f>IF($AA615="","",INDEX('Per Line'!$C$2:$C$7001,$AA615)&amp;"")</f>
        <v/>
      </c>
      <c r="B615" s="15" t="n"/>
      <c r="C615">
        <f>IF($AA615="","",IF(COUNTIF($I$2:$I$1301,I615)&lt;=Settings!$C$8,I615,I615&amp;" P"&amp;ROUNDUP(COUNTIF($I$2:$I615,I615)/Settings!$C$8,0)))</f>
        <v/>
      </c>
      <c r="D615">
        <f>IF($AA615="","",INDEX('Per Line'!$A$2:$A$7001,$AA615)&amp;"")</f>
        <v/>
      </c>
      <c r="E615">
        <f>IF($AA615="","",INDEX('Per Line'!$B$2:$B$7001,$AA615)&amp;"")</f>
        <v/>
      </c>
      <c r="F615">
        <f>IF($AA615="","",INDEX('Per Line'!$D$2:$D$7001,$AA615)&amp;"")</f>
        <v/>
      </c>
      <c r="G615" s="14">
        <f>IF($AA615="","",INDEX('Per Line'!$E$2:$E$7001,$AA615))</f>
        <v/>
      </c>
      <c r="H615">
        <f>IF($AA615="","",INDEX('Per Line'!$F$2:$F$7001,$AA615)&amp;"")</f>
        <v/>
      </c>
      <c r="I615">
        <f>IF($AA615="","",INDEX('Per Line'!$I$2:$I$7001,$AA615)&amp;"")</f>
        <v/>
      </c>
      <c r="J615">
        <f>IF($AA615="","",INDEX('Per Line'!$H$2:$H$7001,$AA615)&amp;"")</f>
        <v/>
      </c>
      <c r="K615">
        <f>IF($AA615="","",INDEX('Per Line'!$J$2:$J$7001,$AA615)&amp;"")</f>
        <v/>
      </c>
      <c r="L615">
        <f>IF($AA615="","",INDEX('Per Line'!$K$2:$K$7001,$AA615)&amp;"")</f>
        <v/>
      </c>
      <c r="M615">
        <f>IF($AA615="","",INDEX('Per Line'!$L$2:$L$7001,$AA615))</f>
        <v/>
      </c>
      <c r="N615" s="8">
        <f>IF($AA615="","",M615*Y615/100)</f>
        <v/>
      </c>
      <c r="O615">
        <f>IF($AA615="","",INDEX('Per Line'!$U$2:$U$7001,$AA615)&amp;"")</f>
        <v/>
      </c>
      <c r="P615" s="8">
        <f>IF($AA615="","",SUMIFS('Per Line'!$T$2:$T$7001,'Per Line'!$C$2:$C$7001,$A615,'Per Line'!$AL$2:$AL$7001,1))</f>
        <v/>
      </c>
      <c r="Q615">
        <f>IF($AA615="","",Settings!$C$7)</f>
        <v/>
      </c>
      <c r="R615" s="8">
        <f>IF($AA615="","",SUMIFS('Per Line'!$T$2:$T$7001,'Per Line'!$C$2:$C$7001,$A615,'Per Line'!$AK$2:$AK$7001,0,'Per Line'!$AL$2:$AL$7001,0))</f>
        <v/>
      </c>
      <c r="S615" s="8">
        <f>IF($AA615="","",R615*Q615)</f>
        <v/>
      </c>
      <c r="T615">
        <f>IF($AA615="","",Settings!$C$6)</f>
        <v/>
      </c>
      <c r="U615" s="8">
        <f>IF($AA615="","",SUMIFS('Per Line'!$T$2:$T$7001,'Per Line'!$C$2:$C$7001,$A615,'Per Line'!$AK$2:$AK$7001,1,'Per Line'!$AL$2:$AL$7001,0))</f>
        <v/>
      </c>
      <c r="V615" s="8">
        <f>IF($AA615="","",U615*T615)</f>
        <v/>
      </c>
      <c r="W615" s="8">
        <f>IF($AA615="","",V615+S615)</f>
        <v/>
      </c>
      <c r="X615" s="8">
        <f>IF($AA615="","",Y615-W615)</f>
        <v/>
      </c>
      <c r="Y615" s="8">
        <f>IF($AA615="","",R615+U615+P615)</f>
        <v/>
      </c>
      <c r="Z615" s="8">
        <f>IF($AA615="","",Y615-W615-N615)</f>
        <v/>
      </c>
      <c r="AA615" s="16">
        <f>IF(ROWS($AA$2:$AA615)&lt;=MAX('Per Line'!$AJ$2:$AJ$7001),MATCH(ROWS($AA$2:$AA615),'Per Line'!$AJ$2:$AJ$7001,0),"")</f>
        <v/>
      </c>
      <c r="AB615">
        <f>IF($AA615="","",C615&amp;"|"&amp;COUNTIF($C$2:$C615,C615))</f>
        <v/>
      </c>
    </row>
    <row r="616">
      <c r="A616">
        <f>IF($AA616="","",INDEX('Per Line'!$C$2:$C$7001,$AA616)&amp;"")</f>
        <v/>
      </c>
      <c r="B616" s="15" t="n"/>
      <c r="C616">
        <f>IF($AA616="","",IF(COUNTIF($I$2:$I$1301,I616)&lt;=Settings!$C$8,I616,I616&amp;" P"&amp;ROUNDUP(COUNTIF($I$2:$I616,I616)/Settings!$C$8,0)))</f>
        <v/>
      </c>
      <c r="D616">
        <f>IF($AA616="","",INDEX('Per Line'!$A$2:$A$7001,$AA616)&amp;"")</f>
        <v/>
      </c>
      <c r="E616">
        <f>IF($AA616="","",INDEX('Per Line'!$B$2:$B$7001,$AA616)&amp;"")</f>
        <v/>
      </c>
      <c r="F616">
        <f>IF($AA616="","",INDEX('Per Line'!$D$2:$D$7001,$AA616)&amp;"")</f>
        <v/>
      </c>
      <c r="G616" s="14">
        <f>IF($AA616="","",INDEX('Per Line'!$E$2:$E$7001,$AA616))</f>
        <v/>
      </c>
      <c r="H616">
        <f>IF($AA616="","",INDEX('Per Line'!$F$2:$F$7001,$AA616)&amp;"")</f>
        <v/>
      </c>
      <c r="I616">
        <f>IF($AA616="","",INDEX('Per Line'!$I$2:$I$7001,$AA616)&amp;"")</f>
        <v/>
      </c>
      <c r="J616">
        <f>IF($AA616="","",INDEX('Per Line'!$H$2:$H$7001,$AA616)&amp;"")</f>
        <v/>
      </c>
      <c r="K616">
        <f>IF($AA616="","",INDEX('Per Line'!$J$2:$J$7001,$AA616)&amp;"")</f>
        <v/>
      </c>
      <c r="L616">
        <f>IF($AA616="","",INDEX('Per Line'!$K$2:$K$7001,$AA616)&amp;"")</f>
        <v/>
      </c>
      <c r="M616">
        <f>IF($AA616="","",INDEX('Per Line'!$L$2:$L$7001,$AA616))</f>
        <v/>
      </c>
      <c r="N616" s="8">
        <f>IF($AA616="","",M616*Y616/100)</f>
        <v/>
      </c>
      <c r="O616">
        <f>IF($AA616="","",INDEX('Per Line'!$U$2:$U$7001,$AA616)&amp;"")</f>
        <v/>
      </c>
      <c r="P616" s="8">
        <f>IF($AA616="","",SUMIFS('Per Line'!$T$2:$T$7001,'Per Line'!$C$2:$C$7001,$A616,'Per Line'!$AL$2:$AL$7001,1))</f>
        <v/>
      </c>
      <c r="Q616">
        <f>IF($AA616="","",Settings!$C$7)</f>
        <v/>
      </c>
      <c r="R616" s="8">
        <f>IF($AA616="","",SUMIFS('Per Line'!$T$2:$T$7001,'Per Line'!$C$2:$C$7001,$A616,'Per Line'!$AK$2:$AK$7001,0,'Per Line'!$AL$2:$AL$7001,0))</f>
        <v/>
      </c>
      <c r="S616" s="8">
        <f>IF($AA616="","",R616*Q616)</f>
        <v/>
      </c>
      <c r="T616">
        <f>IF($AA616="","",Settings!$C$6)</f>
        <v/>
      </c>
      <c r="U616" s="8">
        <f>IF($AA616="","",SUMIFS('Per Line'!$T$2:$T$7001,'Per Line'!$C$2:$C$7001,$A616,'Per Line'!$AK$2:$AK$7001,1,'Per Line'!$AL$2:$AL$7001,0))</f>
        <v/>
      </c>
      <c r="V616" s="8">
        <f>IF($AA616="","",U616*T616)</f>
        <v/>
      </c>
      <c r="W616" s="8">
        <f>IF($AA616="","",V616+S616)</f>
        <v/>
      </c>
      <c r="X616" s="8">
        <f>IF($AA616="","",Y616-W616)</f>
        <v/>
      </c>
      <c r="Y616" s="8">
        <f>IF($AA616="","",R616+U616+P616)</f>
        <v/>
      </c>
      <c r="Z616" s="8">
        <f>IF($AA616="","",Y616-W616-N616)</f>
        <v/>
      </c>
      <c r="AA616" s="16">
        <f>IF(ROWS($AA$2:$AA616)&lt;=MAX('Per Line'!$AJ$2:$AJ$7001),MATCH(ROWS($AA$2:$AA616),'Per Line'!$AJ$2:$AJ$7001,0),"")</f>
        <v/>
      </c>
      <c r="AB616">
        <f>IF($AA616="","",C616&amp;"|"&amp;COUNTIF($C$2:$C616,C616))</f>
        <v/>
      </c>
    </row>
    <row r="617">
      <c r="A617">
        <f>IF($AA617="","",INDEX('Per Line'!$C$2:$C$7001,$AA617)&amp;"")</f>
        <v/>
      </c>
      <c r="B617" s="15" t="n"/>
      <c r="C617">
        <f>IF($AA617="","",IF(COUNTIF($I$2:$I$1301,I617)&lt;=Settings!$C$8,I617,I617&amp;" P"&amp;ROUNDUP(COUNTIF($I$2:$I617,I617)/Settings!$C$8,0)))</f>
        <v/>
      </c>
      <c r="D617">
        <f>IF($AA617="","",INDEX('Per Line'!$A$2:$A$7001,$AA617)&amp;"")</f>
        <v/>
      </c>
      <c r="E617">
        <f>IF($AA617="","",INDEX('Per Line'!$B$2:$B$7001,$AA617)&amp;"")</f>
        <v/>
      </c>
      <c r="F617">
        <f>IF($AA617="","",INDEX('Per Line'!$D$2:$D$7001,$AA617)&amp;"")</f>
        <v/>
      </c>
      <c r="G617" s="14">
        <f>IF($AA617="","",INDEX('Per Line'!$E$2:$E$7001,$AA617))</f>
        <v/>
      </c>
      <c r="H617">
        <f>IF($AA617="","",INDEX('Per Line'!$F$2:$F$7001,$AA617)&amp;"")</f>
        <v/>
      </c>
      <c r="I617">
        <f>IF($AA617="","",INDEX('Per Line'!$I$2:$I$7001,$AA617)&amp;"")</f>
        <v/>
      </c>
      <c r="J617">
        <f>IF($AA617="","",INDEX('Per Line'!$H$2:$H$7001,$AA617)&amp;"")</f>
        <v/>
      </c>
      <c r="K617">
        <f>IF($AA617="","",INDEX('Per Line'!$J$2:$J$7001,$AA617)&amp;"")</f>
        <v/>
      </c>
      <c r="L617">
        <f>IF($AA617="","",INDEX('Per Line'!$K$2:$K$7001,$AA617)&amp;"")</f>
        <v/>
      </c>
      <c r="M617">
        <f>IF($AA617="","",INDEX('Per Line'!$L$2:$L$7001,$AA617))</f>
        <v/>
      </c>
      <c r="N617" s="8">
        <f>IF($AA617="","",M617*Y617/100)</f>
        <v/>
      </c>
      <c r="O617">
        <f>IF($AA617="","",INDEX('Per Line'!$U$2:$U$7001,$AA617)&amp;"")</f>
        <v/>
      </c>
      <c r="P617" s="8">
        <f>IF($AA617="","",SUMIFS('Per Line'!$T$2:$T$7001,'Per Line'!$C$2:$C$7001,$A617,'Per Line'!$AL$2:$AL$7001,1))</f>
        <v/>
      </c>
      <c r="Q617">
        <f>IF($AA617="","",Settings!$C$7)</f>
        <v/>
      </c>
      <c r="R617" s="8">
        <f>IF($AA617="","",SUMIFS('Per Line'!$T$2:$T$7001,'Per Line'!$C$2:$C$7001,$A617,'Per Line'!$AK$2:$AK$7001,0,'Per Line'!$AL$2:$AL$7001,0))</f>
        <v/>
      </c>
      <c r="S617" s="8">
        <f>IF($AA617="","",R617*Q617)</f>
        <v/>
      </c>
      <c r="T617">
        <f>IF($AA617="","",Settings!$C$6)</f>
        <v/>
      </c>
      <c r="U617" s="8">
        <f>IF($AA617="","",SUMIFS('Per Line'!$T$2:$T$7001,'Per Line'!$C$2:$C$7001,$A617,'Per Line'!$AK$2:$AK$7001,1,'Per Line'!$AL$2:$AL$7001,0))</f>
        <v/>
      </c>
      <c r="V617" s="8">
        <f>IF($AA617="","",U617*T617)</f>
        <v/>
      </c>
      <c r="W617" s="8">
        <f>IF($AA617="","",V617+S617)</f>
        <v/>
      </c>
      <c r="X617" s="8">
        <f>IF($AA617="","",Y617-W617)</f>
        <v/>
      </c>
      <c r="Y617" s="8">
        <f>IF($AA617="","",R617+U617+P617)</f>
        <v/>
      </c>
      <c r="Z617" s="8">
        <f>IF($AA617="","",Y617-W617-N617)</f>
        <v/>
      </c>
      <c r="AA617" s="16">
        <f>IF(ROWS($AA$2:$AA617)&lt;=MAX('Per Line'!$AJ$2:$AJ$7001),MATCH(ROWS($AA$2:$AA617),'Per Line'!$AJ$2:$AJ$7001,0),"")</f>
        <v/>
      </c>
      <c r="AB617">
        <f>IF($AA617="","",C617&amp;"|"&amp;COUNTIF($C$2:$C617,C617))</f>
        <v/>
      </c>
    </row>
    <row r="618">
      <c r="A618">
        <f>IF($AA618="","",INDEX('Per Line'!$C$2:$C$7001,$AA618)&amp;"")</f>
        <v/>
      </c>
      <c r="B618" s="15" t="n"/>
      <c r="C618">
        <f>IF($AA618="","",IF(COUNTIF($I$2:$I$1301,I618)&lt;=Settings!$C$8,I618,I618&amp;" P"&amp;ROUNDUP(COUNTIF($I$2:$I618,I618)/Settings!$C$8,0)))</f>
        <v/>
      </c>
      <c r="D618">
        <f>IF($AA618="","",INDEX('Per Line'!$A$2:$A$7001,$AA618)&amp;"")</f>
        <v/>
      </c>
      <c r="E618">
        <f>IF($AA618="","",INDEX('Per Line'!$B$2:$B$7001,$AA618)&amp;"")</f>
        <v/>
      </c>
      <c r="F618">
        <f>IF($AA618="","",INDEX('Per Line'!$D$2:$D$7001,$AA618)&amp;"")</f>
        <v/>
      </c>
      <c r="G618" s="14">
        <f>IF($AA618="","",INDEX('Per Line'!$E$2:$E$7001,$AA618))</f>
        <v/>
      </c>
      <c r="H618">
        <f>IF($AA618="","",INDEX('Per Line'!$F$2:$F$7001,$AA618)&amp;"")</f>
        <v/>
      </c>
      <c r="I618">
        <f>IF($AA618="","",INDEX('Per Line'!$I$2:$I$7001,$AA618)&amp;"")</f>
        <v/>
      </c>
      <c r="J618">
        <f>IF($AA618="","",INDEX('Per Line'!$H$2:$H$7001,$AA618)&amp;"")</f>
        <v/>
      </c>
      <c r="K618">
        <f>IF($AA618="","",INDEX('Per Line'!$J$2:$J$7001,$AA618)&amp;"")</f>
        <v/>
      </c>
      <c r="L618">
        <f>IF($AA618="","",INDEX('Per Line'!$K$2:$K$7001,$AA618)&amp;"")</f>
        <v/>
      </c>
      <c r="M618">
        <f>IF($AA618="","",INDEX('Per Line'!$L$2:$L$7001,$AA618))</f>
        <v/>
      </c>
      <c r="N618" s="8">
        <f>IF($AA618="","",M618*Y618/100)</f>
        <v/>
      </c>
      <c r="O618">
        <f>IF($AA618="","",INDEX('Per Line'!$U$2:$U$7001,$AA618)&amp;"")</f>
        <v/>
      </c>
      <c r="P618" s="8">
        <f>IF($AA618="","",SUMIFS('Per Line'!$T$2:$T$7001,'Per Line'!$C$2:$C$7001,$A618,'Per Line'!$AL$2:$AL$7001,1))</f>
        <v/>
      </c>
      <c r="Q618">
        <f>IF($AA618="","",Settings!$C$7)</f>
        <v/>
      </c>
      <c r="R618" s="8">
        <f>IF($AA618="","",SUMIFS('Per Line'!$T$2:$T$7001,'Per Line'!$C$2:$C$7001,$A618,'Per Line'!$AK$2:$AK$7001,0,'Per Line'!$AL$2:$AL$7001,0))</f>
        <v/>
      </c>
      <c r="S618" s="8">
        <f>IF($AA618="","",R618*Q618)</f>
        <v/>
      </c>
      <c r="T618">
        <f>IF($AA618="","",Settings!$C$6)</f>
        <v/>
      </c>
      <c r="U618" s="8">
        <f>IF($AA618="","",SUMIFS('Per Line'!$T$2:$T$7001,'Per Line'!$C$2:$C$7001,$A618,'Per Line'!$AK$2:$AK$7001,1,'Per Line'!$AL$2:$AL$7001,0))</f>
        <v/>
      </c>
      <c r="V618" s="8">
        <f>IF($AA618="","",U618*T618)</f>
        <v/>
      </c>
      <c r="W618" s="8">
        <f>IF($AA618="","",V618+S618)</f>
        <v/>
      </c>
      <c r="X618" s="8">
        <f>IF($AA618="","",Y618-W618)</f>
        <v/>
      </c>
      <c r="Y618" s="8">
        <f>IF($AA618="","",R618+U618+P618)</f>
        <v/>
      </c>
      <c r="Z618" s="8">
        <f>IF($AA618="","",Y618-W618-N618)</f>
        <v/>
      </c>
      <c r="AA618" s="16">
        <f>IF(ROWS($AA$2:$AA618)&lt;=MAX('Per Line'!$AJ$2:$AJ$7001),MATCH(ROWS($AA$2:$AA618),'Per Line'!$AJ$2:$AJ$7001,0),"")</f>
        <v/>
      </c>
      <c r="AB618">
        <f>IF($AA618="","",C618&amp;"|"&amp;COUNTIF($C$2:$C618,C618))</f>
        <v/>
      </c>
    </row>
    <row r="619">
      <c r="A619">
        <f>IF($AA619="","",INDEX('Per Line'!$C$2:$C$7001,$AA619)&amp;"")</f>
        <v/>
      </c>
      <c r="B619" s="15" t="n"/>
      <c r="C619">
        <f>IF($AA619="","",IF(COUNTIF($I$2:$I$1301,I619)&lt;=Settings!$C$8,I619,I619&amp;" P"&amp;ROUNDUP(COUNTIF($I$2:$I619,I619)/Settings!$C$8,0)))</f>
        <v/>
      </c>
      <c r="D619">
        <f>IF($AA619="","",INDEX('Per Line'!$A$2:$A$7001,$AA619)&amp;"")</f>
        <v/>
      </c>
      <c r="E619">
        <f>IF($AA619="","",INDEX('Per Line'!$B$2:$B$7001,$AA619)&amp;"")</f>
        <v/>
      </c>
      <c r="F619">
        <f>IF($AA619="","",INDEX('Per Line'!$D$2:$D$7001,$AA619)&amp;"")</f>
        <v/>
      </c>
      <c r="G619" s="14">
        <f>IF($AA619="","",INDEX('Per Line'!$E$2:$E$7001,$AA619))</f>
        <v/>
      </c>
      <c r="H619">
        <f>IF($AA619="","",INDEX('Per Line'!$F$2:$F$7001,$AA619)&amp;"")</f>
        <v/>
      </c>
      <c r="I619">
        <f>IF($AA619="","",INDEX('Per Line'!$I$2:$I$7001,$AA619)&amp;"")</f>
        <v/>
      </c>
      <c r="J619">
        <f>IF($AA619="","",INDEX('Per Line'!$H$2:$H$7001,$AA619)&amp;"")</f>
        <v/>
      </c>
      <c r="K619">
        <f>IF($AA619="","",INDEX('Per Line'!$J$2:$J$7001,$AA619)&amp;"")</f>
        <v/>
      </c>
      <c r="L619">
        <f>IF($AA619="","",INDEX('Per Line'!$K$2:$K$7001,$AA619)&amp;"")</f>
        <v/>
      </c>
      <c r="M619">
        <f>IF($AA619="","",INDEX('Per Line'!$L$2:$L$7001,$AA619))</f>
        <v/>
      </c>
      <c r="N619" s="8">
        <f>IF($AA619="","",M619*Y619/100)</f>
        <v/>
      </c>
      <c r="O619">
        <f>IF($AA619="","",INDEX('Per Line'!$U$2:$U$7001,$AA619)&amp;"")</f>
        <v/>
      </c>
      <c r="P619" s="8">
        <f>IF($AA619="","",SUMIFS('Per Line'!$T$2:$T$7001,'Per Line'!$C$2:$C$7001,$A619,'Per Line'!$AL$2:$AL$7001,1))</f>
        <v/>
      </c>
      <c r="Q619">
        <f>IF($AA619="","",Settings!$C$7)</f>
        <v/>
      </c>
      <c r="R619" s="8">
        <f>IF($AA619="","",SUMIFS('Per Line'!$T$2:$T$7001,'Per Line'!$C$2:$C$7001,$A619,'Per Line'!$AK$2:$AK$7001,0,'Per Line'!$AL$2:$AL$7001,0))</f>
        <v/>
      </c>
      <c r="S619" s="8">
        <f>IF($AA619="","",R619*Q619)</f>
        <v/>
      </c>
      <c r="T619">
        <f>IF($AA619="","",Settings!$C$6)</f>
        <v/>
      </c>
      <c r="U619" s="8">
        <f>IF($AA619="","",SUMIFS('Per Line'!$T$2:$T$7001,'Per Line'!$C$2:$C$7001,$A619,'Per Line'!$AK$2:$AK$7001,1,'Per Line'!$AL$2:$AL$7001,0))</f>
        <v/>
      </c>
      <c r="V619" s="8">
        <f>IF($AA619="","",U619*T619)</f>
        <v/>
      </c>
      <c r="W619" s="8">
        <f>IF($AA619="","",V619+S619)</f>
        <v/>
      </c>
      <c r="X619" s="8">
        <f>IF($AA619="","",Y619-W619)</f>
        <v/>
      </c>
      <c r="Y619" s="8">
        <f>IF($AA619="","",R619+U619+P619)</f>
        <v/>
      </c>
      <c r="Z619" s="8">
        <f>IF($AA619="","",Y619-W619-N619)</f>
        <v/>
      </c>
      <c r="AA619" s="16">
        <f>IF(ROWS($AA$2:$AA619)&lt;=MAX('Per Line'!$AJ$2:$AJ$7001),MATCH(ROWS($AA$2:$AA619),'Per Line'!$AJ$2:$AJ$7001,0),"")</f>
        <v/>
      </c>
      <c r="AB619">
        <f>IF($AA619="","",C619&amp;"|"&amp;COUNTIF($C$2:$C619,C619))</f>
        <v/>
      </c>
    </row>
    <row r="620">
      <c r="A620">
        <f>IF($AA620="","",INDEX('Per Line'!$C$2:$C$7001,$AA620)&amp;"")</f>
        <v/>
      </c>
      <c r="B620" s="15" t="n"/>
      <c r="C620">
        <f>IF($AA620="","",IF(COUNTIF($I$2:$I$1301,I620)&lt;=Settings!$C$8,I620,I620&amp;" P"&amp;ROUNDUP(COUNTIF($I$2:$I620,I620)/Settings!$C$8,0)))</f>
        <v/>
      </c>
      <c r="D620">
        <f>IF($AA620="","",INDEX('Per Line'!$A$2:$A$7001,$AA620)&amp;"")</f>
        <v/>
      </c>
      <c r="E620">
        <f>IF($AA620="","",INDEX('Per Line'!$B$2:$B$7001,$AA620)&amp;"")</f>
        <v/>
      </c>
      <c r="F620">
        <f>IF($AA620="","",INDEX('Per Line'!$D$2:$D$7001,$AA620)&amp;"")</f>
        <v/>
      </c>
      <c r="G620" s="14">
        <f>IF($AA620="","",INDEX('Per Line'!$E$2:$E$7001,$AA620))</f>
        <v/>
      </c>
      <c r="H620">
        <f>IF($AA620="","",INDEX('Per Line'!$F$2:$F$7001,$AA620)&amp;"")</f>
        <v/>
      </c>
      <c r="I620">
        <f>IF($AA620="","",INDEX('Per Line'!$I$2:$I$7001,$AA620)&amp;"")</f>
        <v/>
      </c>
      <c r="J620">
        <f>IF($AA620="","",INDEX('Per Line'!$H$2:$H$7001,$AA620)&amp;"")</f>
        <v/>
      </c>
      <c r="K620">
        <f>IF($AA620="","",INDEX('Per Line'!$J$2:$J$7001,$AA620)&amp;"")</f>
        <v/>
      </c>
      <c r="L620">
        <f>IF($AA620="","",INDEX('Per Line'!$K$2:$K$7001,$AA620)&amp;"")</f>
        <v/>
      </c>
      <c r="M620">
        <f>IF($AA620="","",INDEX('Per Line'!$L$2:$L$7001,$AA620))</f>
        <v/>
      </c>
      <c r="N620" s="8">
        <f>IF($AA620="","",M620*Y620/100)</f>
        <v/>
      </c>
      <c r="O620">
        <f>IF($AA620="","",INDEX('Per Line'!$U$2:$U$7001,$AA620)&amp;"")</f>
        <v/>
      </c>
      <c r="P620" s="8">
        <f>IF($AA620="","",SUMIFS('Per Line'!$T$2:$T$7001,'Per Line'!$C$2:$C$7001,$A620,'Per Line'!$AL$2:$AL$7001,1))</f>
        <v/>
      </c>
      <c r="Q620">
        <f>IF($AA620="","",Settings!$C$7)</f>
        <v/>
      </c>
      <c r="R620" s="8">
        <f>IF($AA620="","",SUMIFS('Per Line'!$T$2:$T$7001,'Per Line'!$C$2:$C$7001,$A620,'Per Line'!$AK$2:$AK$7001,0,'Per Line'!$AL$2:$AL$7001,0))</f>
        <v/>
      </c>
      <c r="S620" s="8">
        <f>IF($AA620="","",R620*Q620)</f>
        <v/>
      </c>
      <c r="T620">
        <f>IF($AA620="","",Settings!$C$6)</f>
        <v/>
      </c>
      <c r="U620" s="8">
        <f>IF($AA620="","",SUMIFS('Per Line'!$T$2:$T$7001,'Per Line'!$C$2:$C$7001,$A620,'Per Line'!$AK$2:$AK$7001,1,'Per Line'!$AL$2:$AL$7001,0))</f>
        <v/>
      </c>
      <c r="V620" s="8">
        <f>IF($AA620="","",U620*T620)</f>
        <v/>
      </c>
      <c r="W620" s="8">
        <f>IF($AA620="","",V620+S620)</f>
        <v/>
      </c>
      <c r="X620" s="8">
        <f>IF($AA620="","",Y620-W620)</f>
        <v/>
      </c>
      <c r="Y620" s="8">
        <f>IF($AA620="","",R620+U620+P620)</f>
        <v/>
      </c>
      <c r="Z620" s="8">
        <f>IF($AA620="","",Y620-W620-N620)</f>
        <v/>
      </c>
      <c r="AA620" s="16">
        <f>IF(ROWS($AA$2:$AA620)&lt;=MAX('Per Line'!$AJ$2:$AJ$7001),MATCH(ROWS($AA$2:$AA620),'Per Line'!$AJ$2:$AJ$7001,0),"")</f>
        <v/>
      </c>
      <c r="AB620">
        <f>IF($AA620="","",C620&amp;"|"&amp;COUNTIF($C$2:$C620,C620))</f>
        <v/>
      </c>
    </row>
    <row r="621">
      <c r="A621">
        <f>IF($AA621="","",INDEX('Per Line'!$C$2:$C$7001,$AA621)&amp;"")</f>
        <v/>
      </c>
      <c r="B621" s="15" t="n"/>
      <c r="C621">
        <f>IF($AA621="","",IF(COUNTIF($I$2:$I$1301,I621)&lt;=Settings!$C$8,I621,I621&amp;" P"&amp;ROUNDUP(COUNTIF($I$2:$I621,I621)/Settings!$C$8,0)))</f>
        <v/>
      </c>
      <c r="D621">
        <f>IF($AA621="","",INDEX('Per Line'!$A$2:$A$7001,$AA621)&amp;"")</f>
        <v/>
      </c>
      <c r="E621">
        <f>IF($AA621="","",INDEX('Per Line'!$B$2:$B$7001,$AA621)&amp;"")</f>
        <v/>
      </c>
      <c r="F621">
        <f>IF($AA621="","",INDEX('Per Line'!$D$2:$D$7001,$AA621)&amp;"")</f>
        <v/>
      </c>
      <c r="G621" s="14">
        <f>IF($AA621="","",INDEX('Per Line'!$E$2:$E$7001,$AA621))</f>
        <v/>
      </c>
      <c r="H621">
        <f>IF($AA621="","",INDEX('Per Line'!$F$2:$F$7001,$AA621)&amp;"")</f>
        <v/>
      </c>
      <c r="I621">
        <f>IF($AA621="","",INDEX('Per Line'!$I$2:$I$7001,$AA621)&amp;"")</f>
        <v/>
      </c>
      <c r="J621">
        <f>IF($AA621="","",INDEX('Per Line'!$H$2:$H$7001,$AA621)&amp;"")</f>
        <v/>
      </c>
      <c r="K621">
        <f>IF($AA621="","",INDEX('Per Line'!$J$2:$J$7001,$AA621)&amp;"")</f>
        <v/>
      </c>
      <c r="L621">
        <f>IF($AA621="","",INDEX('Per Line'!$K$2:$K$7001,$AA621)&amp;"")</f>
        <v/>
      </c>
      <c r="M621">
        <f>IF($AA621="","",INDEX('Per Line'!$L$2:$L$7001,$AA621))</f>
        <v/>
      </c>
      <c r="N621" s="8">
        <f>IF($AA621="","",M621*Y621/100)</f>
        <v/>
      </c>
      <c r="O621">
        <f>IF($AA621="","",INDEX('Per Line'!$U$2:$U$7001,$AA621)&amp;"")</f>
        <v/>
      </c>
      <c r="P621" s="8">
        <f>IF($AA621="","",SUMIFS('Per Line'!$T$2:$T$7001,'Per Line'!$C$2:$C$7001,$A621,'Per Line'!$AL$2:$AL$7001,1))</f>
        <v/>
      </c>
      <c r="Q621">
        <f>IF($AA621="","",Settings!$C$7)</f>
        <v/>
      </c>
      <c r="R621" s="8">
        <f>IF($AA621="","",SUMIFS('Per Line'!$T$2:$T$7001,'Per Line'!$C$2:$C$7001,$A621,'Per Line'!$AK$2:$AK$7001,0,'Per Line'!$AL$2:$AL$7001,0))</f>
        <v/>
      </c>
      <c r="S621" s="8">
        <f>IF($AA621="","",R621*Q621)</f>
        <v/>
      </c>
      <c r="T621">
        <f>IF($AA621="","",Settings!$C$6)</f>
        <v/>
      </c>
      <c r="U621" s="8">
        <f>IF($AA621="","",SUMIFS('Per Line'!$T$2:$T$7001,'Per Line'!$C$2:$C$7001,$A621,'Per Line'!$AK$2:$AK$7001,1,'Per Line'!$AL$2:$AL$7001,0))</f>
        <v/>
      </c>
      <c r="V621" s="8">
        <f>IF($AA621="","",U621*T621)</f>
        <v/>
      </c>
      <c r="W621" s="8">
        <f>IF($AA621="","",V621+S621)</f>
        <v/>
      </c>
      <c r="X621" s="8">
        <f>IF($AA621="","",Y621-W621)</f>
        <v/>
      </c>
      <c r="Y621" s="8">
        <f>IF($AA621="","",R621+U621+P621)</f>
        <v/>
      </c>
      <c r="Z621" s="8">
        <f>IF($AA621="","",Y621-W621-N621)</f>
        <v/>
      </c>
      <c r="AA621" s="16">
        <f>IF(ROWS($AA$2:$AA621)&lt;=MAX('Per Line'!$AJ$2:$AJ$7001),MATCH(ROWS($AA$2:$AA621),'Per Line'!$AJ$2:$AJ$7001,0),"")</f>
        <v/>
      </c>
      <c r="AB621">
        <f>IF($AA621="","",C621&amp;"|"&amp;COUNTIF($C$2:$C621,C621))</f>
        <v/>
      </c>
    </row>
    <row r="622">
      <c r="A622">
        <f>IF($AA622="","",INDEX('Per Line'!$C$2:$C$7001,$AA622)&amp;"")</f>
        <v/>
      </c>
      <c r="B622" s="15" t="n"/>
      <c r="C622">
        <f>IF($AA622="","",IF(COUNTIF($I$2:$I$1301,I622)&lt;=Settings!$C$8,I622,I622&amp;" P"&amp;ROUNDUP(COUNTIF($I$2:$I622,I622)/Settings!$C$8,0)))</f>
        <v/>
      </c>
      <c r="D622">
        <f>IF($AA622="","",INDEX('Per Line'!$A$2:$A$7001,$AA622)&amp;"")</f>
        <v/>
      </c>
      <c r="E622">
        <f>IF($AA622="","",INDEX('Per Line'!$B$2:$B$7001,$AA622)&amp;"")</f>
        <v/>
      </c>
      <c r="F622">
        <f>IF($AA622="","",INDEX('Per Line'!$D$2:$D$7001,$AA622)&amp;"")</f>
        <v/>
      </c>
      <c r="G622" s="14">
        <f>IF($AA622="","",INDEX('Per Line'!$E$2:$E$7001,$AA622))</f>
        <v/>
      </c>
      <c r="H622">
        <f>IF($AA622="","",INDEX('Per Line'!$F$2:$F$7001,$AA622)&amp;"")</f>
        <v/>
      </c>
      <c r="I622">
        <f>IF($AA622="","",INDEX('Per Line'!$I$2:$I$7001,$AA622)&amp;"")</f>
        <v/>
      </c>
      <c r="J622">
        <f>IF($AA622="","",INDEX('Per Line'!$H$2:$H$7001,$AA622)&amp;"")</f>
        <v/>
      </c>
      <c r="K622">
        <f>IF($AA622="","",INDEX('Per Line'!$J$2:$J$7001,$AA622)&amp;"")</f>
        <v/>
      </c>
      <c r="L622">
        <f>IF($AA622="","",INDEX('Per Line'!$K$2:$K$7001,$AA622)&amp;"")</f>
        <v/>
      </c>
      <c r="M622">
        <f>IF($AA622="","",INDEX('Per Line'!$L$2:$L$7001,$AA622))</f>
        <v/>
      </c>
      <c r="N622" s="8">
        <f>IF($AA622="","",M622*Y622/100)</f>
        <v/>
      </c>
      <c r="O622">
        <f>IF($AA622="","",INDEX('Per Line'!$U$2:$U$7001,$AA622)&amp;"")</f>
        <v/>
      </c>
      <c r="P622" s="8">
        <f>IF($AA622="","",SUMIFS('Per Line'!$T$2:$T$7001,'Per Line'!$C$2:$C$7001,$A622,'Per Line'!$AL$2:$AL$7001,1))</f>
        <v/>
      </c>
      <c r="Q622">
        <f>IF($AA622="","",Settings!$C$7)</f>
        <v/>
      </c>
      <c r="R622" s="8">
        <f>IF($AA622="","",SUMIFS('Per Line'!$T$2:$T$7001,'Per Line'!$C$2:$C$7001,$A622,'Per Line'!$AK$2:$AK$7001,0,'Per Line'!$AL$2:$AL$7001,0))</f>
        <v/>
      </c>
      <c r="S622" s="8">
        <f>IF($AA622="","",R622*Q622)</f>
        <v/>
      </c>
      <c r="T622">
        <f>IF($AA622="","",Settings!$C$6)</f>
        <v/>
      </c>
      <c r="U622" s="8">
        <f>IF($AA622="","",SUMIFS('Per Line'!$T$2:$T$7001,'Per Line'!$C$2:$C$7001,$A622,'Per Line'!$AK$2:$AK$7001,1,'Per Line'!$AL$2:$AL$7001,0))</f>
        <v/>
      </c>
      <c r="V622" s="8">
        <f>IF($AA622="","",U622*T622)</f>
        <v/>
      </c>
      <c r="W622" s="8">
        <f>IF($AA622="","",V622+S622)</f>
        <v/>
      </c>
      <c r="X622" s="8">
        <f>IF($AA622="","",Y622-W622)</f>
        <v/>
      </c>
      <c r="Y622" s="8">
        <f>IF($AA622="","",R622+U622+P622)</f>
        <v/>
      </c>
      <c r="Z622" s="8">
        <f>IF($AA622="","",Y622-W622-N622)</f>
        <v/>
      </c>
      <c r="AA622" s="16">
        <f>IF(ROWS($AA$2:$AA622)&lt;=MAX('Per Line'!$AJ$2:$AJ$7001),MATCH(ROWS($AA$2:$AA622),'Per Line'!$AJ$2:$AJ$7001,0),"")</f>
        <v/>
      </c>
      <c r="AB622">
        <f>IF($AA622="","",C622&amp;"|"&amp;COUNTIF($C$2:$C622,C622))</f>
        <v/>
      </c>
    </row>
    <row r="623">
      <c r="A623">
        <f>IF($AA623="","",INDEX('Per Line'!$C$2:$C$7001,$AA623)&amp;"")</f>
        <v/>
      </c>
      <c r="B623" s="15" t="n"/>
      <c r="C623">
        <f>IF($AA623="","",IF(COUNTIF($I$2:$I$1301,I623)&lt;=Settings!$C$8,I623,I623&amp;" P"&amp;ROUNDUP(COUNTIF($I$2:$I623,I623)/Settings!$C$8,0)))</f>
        <v/>
      </c>
      <c r="D623">
        <f>IF($AA623="","",INDEX('Per Line'!$A$2:$A$7001,$AA623)&amp;"")</f>
        <v/>
      </c>
      <c r="E623">
        <f>IF($AA623="","",INDEX('Per Line'!$B$2:$B$7001,$AA623)&amp;"")</f>
        <v/>
      </c>
      <c r="F623">
        <f>IF($AA623="","",INDEX('Per Line'!$D$2:$D$7001,$AA623)&amp;"")</f>
        <v/>
      </c>
      <c r="G623" s="14">
        <f>IF($AA623="","",INDEX('Per Line'!$E$2:$E$7001,$AA623))</f>
        <v/>
      </c>
      <c r="H623">
        <f>IF($AA623="","",INDEX('Per Line'!$F$2:$F$7001,$AA623)&amp;"")</f>
        <v/>
      </c>
      <c r="I623">
        <f>IF($AA623="","",INDEX('Per Line'!$I$2:$I$7001,$AA623)&amp;"")</f>
        <v/>
      </c>
      <c r="J623">
        <f>IF($AA623="","",INDEX('Per Line'!$H$2:$H$7001,$AA623)&amp;"")</f>
        <v/>
      </c>
      <c r="K623">
        <f>IF($AA623="","",INDEX('Per Line'!$J$2:$J$7001,$AA623)&amp;"")</f>
        <v/>
      </c>
      <c r="L623">
        <f>IF($AA623="","",INDEX('Per Line'!$K$2:$K$7001,$AA623)&amp;"")</f>
        <v/>
      </c>
      <c r="M623">
        <f>IF($AA623="","",INDEX('Per Line'!$L$2:$L$7001,$AA623))</f>
        <v/>
      </c>
      <c r="N623" s="8">
        <f>IF($AA623="","",M623*Y623/100)</f>
        <v/>
      </c>
      <c r="O623">
        <f>IF($AA623="","",INDEX('Per Line'!$U$2:$U$7001,$AA623)&amp;"")</f>
        <v/>
      </c>
      <c r="P623" s="8">
        <f>IF($AA623="","",SUMIFS('Per Line'!$T$2:$T$7001,'Per Line'!$C$2:$C$7001,$A623,'Per Line'!$AL$2:$AL$7001,1))</f>
        <v/>
      </c>
      <c r="Q623">
        <f>IF($AA623="","",Settings!$C$7)</f>
        <v/>
      </c>
      <c r="R623" s="8">
        <f>IF($AA623="","",SUMIFS('Per Line'!$T$2:$T$7001,'Per Line'!$C$2:$C$7001,$A623,'Per Line'!$AK$2:$AK$7001,0,'Per Line'!$AL$2:$AL$7001,0))</f>
        <v/>
      </c>
      <c r="S623" s="8">
        <f>IF($AA623="","",R623*Q623)</f>
        <v/>
      </c>
      <c r="T623">
        <f>IF($AA623="","",Settings!$C$6)</f>
        <v/>
      </c>
      <c r="U623" s="8">
        <f>IF($AA623="","",SUMIFS('Per Line'!$T$2:$T$7001,'Per Line'!$C$2:$C$7001,$A623,'Per Line'!$AK$2:$AK$7001,1,'Per Line'!$AL$2:$AL$7001,0))</f>
        <v/>
      </c>
      <c r="V623" s="8">
        <f>IF($AA623="","",U623*T623)</f>
        <v/>
      </c>
      <c r="W623" s="8">
        <f>IF($AA623="","",V623+S623)</f>
        <v/>
      </c>
      <c r="X623" s="8">
        <f>IF($AA623="","",Y623-W623)</f>
        <v/>
      </c>
      <c r="Y623" s="8">
        <f>IF($AA623="","",R623+U623+P623)</f>
        <v/>
      </c>
      <c r="Z623" s="8">
        <f>IF($AA623="","",Y623-W623-N623)</f>
        <v/>
      </c>
      <c r="AA623" s="16">
        <f>IF(ROWS($AA$2:$AA623)&lt;=MAX('Per Line'!$AJ$2:$AJ$7001),MATCH(ROWS($AA$2:$AA623),'Per Line'!$AJ$2:$AJ$7001,0),"")</f>
        <v/>
      </c>
      <c r="AB623">
        <f>IF($AA623="","",C623&amp;"|"&amp;COUNTIF($C$2:$C623,C623))</f>
        <v/>
      </c>
    </row>
    <row r="624">
      <c r="A624">
        <f>IF($AA624="","",INDEX('Per Line'!$C$2:$C$7001,$AA624)&amp;"")</f>
        <v/>
      </c>
      <c r="B624" s="15" t="n"/>
      <c r="C624">
        <f>IF($AA624="","",IF(COUNTIF($I$2:$I$1301,I624)&lt;=Settings!$C$8,I624,I624&amp;" P"&amp;ROUNDUP(COUNTIF($I$2:$I624,I624)/Settings!$C$8,0)))</f>
        <v/>
      </c>
      <c r="D624">
        <f>IF($AA624="","",INDEX('Per Line'!$A$2:$A$7001,$AA624)&amp;"")</f>
        <v/>
      </c>
      <c r="E624">
        <f>IF($AA624="","",INDEX('Per Line'!$B$2:$B$7001,$AA624)&amp;"")</f>
        <v/>
      </c>
      <c r="F624">
        <f>IF($AA624="","",INDEX('Per Line'!$D$2:$D$7001,$AA624)&amp;"")</f>
        <v/>
      </c>
      <c r="G624" s="14">
        <f>IF($AA624="","",INDEX('Per Line'!$E$2:$E$7001,$AA624))</f>
        <v/>
      </c>
      <c r="H624">
        <f>IF($AA624="","",INDEX('Per Line'!$F$2:$F$7001,$AA624)&amp;"")</f>
        <v/>
      </c>
      <c r="I624">
        <f>IF($AA624="","",INDEX('Per Line'!$I$2:$I$7001,$AA624)&amp;"")</f>
        <v/>
      </c>
      <c r="J624">
        <f>IF($AA624="","",INDEX('Per Line'!$H$2:$H$7001,$AA624)&amp;"")</f>
        <v/>
      </c>
      <c r="K624">
        <f>IF($AA624="","",INDEX('Per Line'!$J$2:$J$7001,$AA624)&amp;"")</f>
        <v/>
      </c>
      <c r="L624">
        <f>IF($AA624="","",INDEX('Per Line'!$K$2:$K$7001,$AA624)&amp;"")</f>
        <v/>
      </c>
      <c r="M624">
        <f>IF($AA624="","",INDEX('Per Line'!$L$2:$L$7001,$AA624))</f>
        <v/>
      </c>
      <c r="N624" s="8">
        <f>IF($AA624="","",M624*Y624/100)</f>
        <v/>
      </c>
      <c r="O624">
        <f>IF($AA624="","",INDEX('Per Line'!$U$2:$U$7001,$AA624)&amp;"")</f>
        <v/>
      </c>
      <c r="P624" s="8">
        <f>IF($AA624="","",SUMIFS('Per Line'!$T$2:$T$7001,'Per Line'!$C$2:$C$7001,$A624,'Per Line'!$AL$2:$AL$7001,1))</f>
        <v/>
      </c>
      <c r="Q624">
        <f>IF($AA624="","",Settings!$C$7)</f>
        <v/>
      </c>
      <c r="R624" s="8">
        <f>IF($AA624="","",SUMIFS('Per Line'!$T$2:$T$7001,'Per Line'!$C$2:$C$7001,$A624,'Per Line'!$AK$2:$AK$7001,0,'Per Line'!$AL$2:$AL$7001,0))</f>
        <v/>
      </c>
      <c r="S624" s="8">
        <f>IF($AA624="","",R624*Q624)</f>
        <v/>
      </c>
      <c r="T624">
        <f>IF($AA624="","",Settings!$C$6)</f>
        <v/>
      </c>
      <c r="U624" s="8">
        <f>IF($AA624="","",SUMIFS('Per Line'!$T$2:$T$7001,'Per Line'!$C$2:$C$7001,$A624,'Per Line'!$AK$2:$AK$7001,1,'Per Line'!$AL$2:$AL$7001,0))</f>
        <v/>
      </c>
      <c r="V624" s="8">
        <f>IF($AA624="","",U624*T624)</f>
        <v/>
      </c>
      <c r="W624" s="8">
        <f>IF($AA624="","",V624+S624)</f>
        <v/>
      </c>
      <c r="X624" s="8">
        <f>IF($AA624="","",Y624-W624)</f>
        <v/>
      </c>
      <c r="Y624" s="8">
        <f>IF($AA624="","",R624+U624+P624)</f>
        <v/>
      </c>
      <c r="Z624" s="8">
        <f>IF($AA624="","",Y624-W624-N624)</f>
        <v/>
      </c>
      <c r="AA624" s="16">
        <f>IF(ROWS($AA$2:$AA624)&lt;=MAX('Per Line'!$AJ$2:$AJ$7001),MATCH(ROWS($AA$2:$AA624),'Per Line'!$AJ$2:$AJ$7001,0),"")</f>
        <v/>
      </c>
      <c r="AB624">
        <f>IF($AA624="","",C624&amp;"|"&amp;COUNTIF($C$2:$C624,C624))</f>
        <v/>
      </c>
    </row>
    <row r="625">
      <c r="A625">
        <f>IF($AA625="","",INDEX('Per Line'!$C$2:$C$7001,$AA625)&amp;"")</f>
        <v/>
      </c>
      <c r="B625" s="15" t="n"/>
      <c r="C625">
        <f>IF($AA625="","",IF(COUNTIF($I$2:$I$1301,I625)&lt;=Settings!$C$8,I625,I625&amp;" P"&amp;ROUNDUP(COUNTIF($I$2:$I625,I625)/Settings!$C$8,0)))</f>
        <v/>
      </c>
      <c r="D625">
        <f>IF($AA625="","",INDEX('Per Line'!$A$2:$A$7001,$AA625)&amp;"")</f>
        <v/>
      </c>
      <c r="E625">
        <f>IF($AA625="","",INDEX('Per Line'!$B$2:$B$7001,$AA625)&amp;"")</f>
        <v/>
      </c>
      <c r="F625">
        <f>IF($AA625="","",INDEX('Per Line'!$D$2:$D$7001,$AA625)&amp;"")</f>
        <v/>
      </c>
      <c r="G625" s="14">
        <f>IF($AA625="","",INDEX('Per Line'!$E$2:$E$7001,$AA625))</f>
        <v/>
      </c>
      <c r="H625">
        <f>IF($AA625="","",INDEX('Per Line'!$F$2:$F$7001,$AA625)&amp;"")</f>
        <v/>
      </c>
      <c r="I625">
        <f>IF($AA625="","",INDEX('Per Line'!$I$2:$I$7001,$AA625)&amp;"")</f>
        <v/>
      </c>
      <c r="J625">
        <f>IF($AA625="","",INDEX('Per Line'!$H$2:$H$7001,$AA625)&amp;"")</f>
        <v/>
      </c>
      <c r="K625">
        <f>IF($AA625="","",INDEX('Per Line'!$J$2:$J$7001,$AA625)&amp;"")</f>
        <v/>
      </c>
      <c r="L625">
        <f>IF($AA625="","",INDEX('Per Line'!$K$2:$K$7001,$AA625)&amp;"")</f>
        <v/>
      </c>
      <c r="M625">
        <f>IF($AA625="","",INDEX('Per Line'!$L$2:$L$7001,$AA625))</f>
        <v/>
      </c>
      <c r="N625" s="8">
        <f>IF($AA625="","",M625*Y625/100)</f>
        <v/>
      </c>
      <c r="O625">
        <f>IF($AA625="","",INDEX('Per Line'!$U$2:$U$7001,$AA625)&amp;"")</f>
        <v/>
      </c>
      <c r="P625" s="8">
        <f>IF($AA625="","",SUMIFS('Per Line'!$T$2:$T$7001,'Per Line'!$C$2:$C$7001,$A625,'Per Line'!$AL$2:$AL$7001,1))</f>
        <v/>
      </c>
      <c r="Q625">
        <f>IF($AA625="","",Settings!$C$7)</f>
        <v/>
      </c>
      <c r="R625" s="8">
        <f>IF($AA625="","",SUMIFS('Per Line'!$T$2:$T$7001,'Per Line'!$C$2:$C$7001,$A625,'Per Line'!$AK$2:$AK$7001,0,'Per Line'!$AL$2:$AL$7001,0))</f>
        <v/>
      </c>
      <c r="S625" s="8">
        <f>IF($AA625="","",R625*Q625)</f>
        <v/>
      </c>
      <c r="T625">
        <f>IF($AA625="","",Settings!$C$6)</f>
        <v/>
      </c>
      <c r="U625" s="8">
        <f>IF($AA625="","",SUMIFS('Per Line'!$T$2:$T$7001,'Per Line'!$C$2:$C$7001,$A625,'Per Line'!$AK$2:$AK$7001,1,'Per Line'!$AL$2:$AL$7001,0))</f>
        <v/>
      </c>
      <c r="V625" s="8">
        <f>IF($AA625="","",U625*T625)</f>
        <v/>
      </c>
      <c r="W625" s="8">
        <f>IF($AA625="","",V625+S625)</f>
        <v/>
      </c>
      <c r="X625" s="8">
        <f>IF($AA625="","",Y625-W625)</f>
        <v/>
      </c>
      <c r="Y625" s="8">
        <f>IF($AA625="","",R625+U625+P625)</f>
        <v/>
      </c>
      <c r="Z625" s="8">
        <f>IF($AA625="","",Y625-W625-N625)</f>
        <v/>
      </c>
      <c r="AA625" s="16">
        <f>IF(ROWS($AA$2:$AA625)&lt;=MAX('Per Line'!$AJ$2:$AJ$7001),MATCH(ROWS($AA$2:$AA625),'Per Line'!$AJ$2:$AJ$7001,0),"")</f>
        <v/>
      </c>
      <c r="AB625">
        <f>IF($AA625="","",C625&amp;"|"&amp;COUNTIF($C$2:$C625,C625))</f>
        <v/>
      </c>
    </row>
    <row r="626">
      <c r="A626">
        <f>IF($AA626="","",INDEX('Per Line'!$C$2:$C$7001,$AA626)&amp;"")</f>
        <v/>
      </c>
      <c r="B626" s="15" t="n"/>
      <c r="C626">
        <f>IF($AA626="","",IF(COUNTIF($I$2:$I$1301,I626)&lt;=Settings!$C$8,I626,I626&amp;" P"&amp;ROUNDUP(COUNTIF($I$2:$I626,I626)/Settings!$C$8,0)))</f>
        <v/>
      </c>
      <c r="D626">
        <f>IF($AA626="","",INDEX('Per Line'!$A$2:$A$7001,$AA626)&amp;"")</f>
        <v/>
      </c>
      <c r="E626">
        <f>IF($AA626="","",INDEX('Per Line'!$B$2:$B$7001,$AA626)&amp;"")</f>
        <v/>
      </c>
      <c r="F626">
        <f>IF($AA626="","",INDEX('Per Line'!$D$2:$D$7001,$AA626)&amp;"")</f>
        <v/>
      </c>
      <c r="G626" s="14">
        <f>IF($AA626="","",INDEX('Per Line'!$E$2:$E$7001,$AA626))</f>
        <v/>
      </c>
      <c r="H626">
        <f>IF($AA626="","",INDEX('Per Line'!$F$2:$F$7001,$AA626)&amp;"")</f>
        <v/>
      </c>
      <c r="I626">
        <f>IF($AA626="","",INDEX('Per Line'!$I$2:$I$7001,$AA626)&amp;"")</f>
        <v/>
      </c>
      <c r="J626">
        <f>IF($AA626="","",INDEX('Per Line'!$H$2:$H$7001,$AA626)&amp;"")</f>
        <v/>
      </c>
      <c r="K626">
        <f>IF($AA626="","",INDEX('Per Line'!$J$2:$J$7001,$AA626)&amp;"")</f>
        <v/>
      </c>
      <c r="L626">
        <f>IF($AA626="","",INDEX('Per Line'!$K$2:$K$7001,$AA626)&amp;"")</f>
        <v/>
      </c>
      <c r="M626">
        <f>IF($AA626="","",INDEX('Per Line'!$L$2:$L$7001,$AA626))</f>
        <v/>
      </c>
      <c r="N626" s="8">
        <f>IF($AA626="","",M626*Y626/100)</f>
        <v/>
      </c>
      <c r="O626">
        <f>IF($AA626="","",INDEX('Per Line'!$U$2:$U$7001,$AA626)&amp;"")</f>
        <v/>
      </c>
      <c r="P626" s="8">
        <f>IF($AA626="","",SUMIFS('Per Line'!$T$2:$T$7001,'Per Line'!$C$2:$C$7001,$A626,'Per Line'!$AL$2:$AL$7001,1))</f>
        <v/>
      </c>
      <c r="Q626">
        <f>IF($AA626="","",Settings!$C$7)</f>
        <v/>
      </c>
      <c r="R626" s="8">
        <f>IF($AA626="","",SUMIFS('Per Line'!$T$2:$T$7001,'Per Line'!$C$2:$C$7001,$A626,'Per Line'!$AK$2:$AK$7001,0,'Per Line'!$AL$2:$AL$7001,0))</f>
        <v/>
      </c>
      <c r="S626" s="8">
        <f>IF($AA626="","",R626*Q626)</f>
        <v/>
      </c>
      <c r="T626">
        <f>IF($AA626="","",Settings!$C$6)</f>
        <v/>
      </c>
      <c r="U626" s="8">
        <f>IF($AA626="","",SUMIFS('Per Line'!$T$2:$T$7001,'Per Line'!$C$2:$C$7001,$A626,'Per Line'!$AK$2:$AK$7001,1,'Per Line'!$AL$2:$AL$7001,0))</f>
        <v/>
      </c>
      <c r="V626" s="8">
        <f>IF($AA626="","",U626*T626)</f>
        <v/>
      </c>
      <c r="W626" s="8">
        <f>IF($AA626="","",V626+S626)</f>
        <v/>
      </c>
      <c r="X626" s="8">
        <f>IF($AA626="","",Y626-W626)</f>
        <v/>
      </c>
      <c r="Y626" s="8">
        <f>IF($AA626="","",R626+U626+P626)</f>
        <v/>
      </c>
      <c r="Z626" s="8">
        <f>IF($AA626="","",Y626-W626-N626)</f>
        <v/>
      </c>
      <c r="AA626" s="16">
        <f>IF(ROWS($AA$2:$AA626)&lt;=MAX('Per Line'!$AJ$2:$AJ$7001),MATCH(ROWS($AA$2:$AA626),'Per Line'!$AJ$2:$AJ$7001,0),"")</f>
        <v/>
      </c>
      <c r="AB626">
        <f>IF($AA626="","",C626&amp;"|"&amp;COUNTIF($C$2:$C626,C626))</f>
        <v/>
      </c>
    </row>
    <row r="627">
      <c r="A627">
        <f>IF($AA627="","",INDEX('Per Line'!$C$2:$C$7001,$AA627)&amp;"")</f>
        <v/>
      </c>
      <c r="B627" s="15" t="n"/>
      <c r="C627">
        <f>IF($AA627="","",IF(COUNTIF($I$2:$I$1301,I627)&lt;=Settings!$C$8,I627,I627&amp;" P"&amp;ROUNDUP(COUNTIF($I$2:$I627,I627)/Settings!$C$8,0)))</f>
        <v/>
      </c>
      <c r="D627">
        <f>IF($AA627="","",INDEX('Per Line'!$A$2:$A$7001,$AA627)&amp;"")</f>
        <v/>
      </c>
      <c r="E627">
        <f>IF($AA627="","",INDEX('Per Line'!$B$2:$B$7001,$AA627)&amp;"")</f>
        <v/>
      </c>
      <c r="F627">
        <f>IF($AA627="","",INDEX('Per Line'!$D$2:$D$7001,$AA627)&amp;"")</f>
        <v/>
      </c>
      <c r="G627" s="14">
        <f>IF($AA627="","",INDEX('Per Line'!$E$2:$E$7001,$AA627))</f>
        <v/>
      </c>
      <c r="H627">
        <f>IF($AA627="","",INDEX('Per Line'!$F$2:$F$7001,$AA627)&amp;"")</f>
        <v/>
      </c>
      <c r="I627">
        <f>IF($AA627="","",INDEX('Per Line'!$I$2:$I$7001,$AA627)&amp;"")</f>
        <v/>
      </c>
      <c r="J627">
        <f>IF($AA627="","",INDEX('Per Line'!$H$2:$H$7001,$AA627)&amp;"")</f>
        <v/>
      </c>
      <c r="K627">
        <f>IF($AA627="","",INDEX('Per Line'!$J$2:$J$7001,$AA627)&amp;"")</f>
        <v/>
      </c>
      <c r="L627">
        <f>IF($AA627="","",INDEX('Per Line'!$K$2:$K$7001,$AA627)&amp;"")</f>
        <v/>
      </c>
      <c r="M627">
        <f>IF($AA627="","",INDEX('Per Line'!$L$2:$L$7001,$AA627))</f>
        <v/>
      </c>
      <c r="N627" s="8">
        <f>IF($AA627="","",M627*Y627/100)</f>
        <v/>
      </c>
      <c r="O627">
        <f>IF($AA627="","",INDEX('Per Line'!$U$2:$U$7001,$AA627)&amp;"")</f>
        <v/>
      </c>
      <c r="P627" s="8">
        <f>IF($AA627="","",SUMIFS('Per Line'!$T$2:$T$7001,'Per Line'!$C$2:$C$7001,$A627,'Per Line'!$AL$2:$AL$7001,1))</f>
        <v/>
      </c>
      <c r="Q627">
        <f>IF($AA627="","",Settings!$C$7)</f>
        <v/>
      </c>
      <c r="R627" s="8">
        <f>IF($AA627="","",SUMIFS('Per Line'!$T$2:$T$7001,'Per Line'!$C$2:$C$7001,$A627,'Per Line'!$AK$2:$AK$7001,0,'Per Line'!$AL$2:$AL$7001,0))</f>
        <v/>
      </c>
      <c r="S627" s="8">
        <f>IF($AA627="","",R627*Q627)</f>
        <v/>
      </c>
      <c r="T627">
        <f>IF($AA627="","",Settings!$C$6)</f>
        <v/>
      </c>
      <c r="U627" s="8">
        <f>IF($AA627="","",SUMIFS('Per Line'!$T$2:$T$7001,'Per Line'!$C$2:$C$7001,$A627,'Per Line'!$AK$2:$AK$7001,1,'Per Line'!$AL$2:$AL$7001,0))</f>
        <v/>
      </c>
      <c r="V627" s="8">
        <f>IF($AA627="","",U627*T627)</f>
        <v/>
      </c>
      <c r="W627" s="8">
        <f>IF($AA627="","",V627+S627)</f>
        <v/>
      </c>
      <c r="X627" s="8">
        <f>IF($AA627="","",Y627-W627)</f>
        <v/>
      </c>
      <c r="Y627" s="8">
        <f>IF($AA627="","",R627+U627+P627)</f>
        <v/>
      </c>
      <c r="Z627" s="8">
        <f>IF($AA627="","",Y627-W627-N627)</f>
        <v/>
      </c>
      <c r="AA627" s="16">
        <f>IF(ROWS($AA$2:$AA627)&lt;=MAX('Per Line'!$AJ$2:$AJ$7001),MATCH(ROWS($AA$2:$AA627),'Per Line'!$AJ$2:$AJ$7001,0),"")</f>
        <v/>
      </c>
      <c r="AB627">
        <f>IF($AA627="","",C627&amp;"|"&amp;COUNTIF($C$2:$C627,C627))</f>
        <v/>
      </c>
    </row>
    <row r="628">
      <c r="A628">
        <f>IF($AA628="","",INDEX('Per Line'!$C$2:$C$7001,$AA628)&amp;"")</f>
        <v/>
      </c>
      <c r="B628" s="15" t="n"/>
      <c r="C628">
        <f>IF($AA628="","",IF(COUNTIF($I$2:$I$1301,I628)&lt;=Settings!$C$8,I628,I628&amp;" P"&amp;ROUNDUP(COUNTIF($I$2:$I628,I628)/Settings!$C$8,0)))</f>
        <v/>
      </c>
      <c r="D628">
        <f>IF($AA628="","",INDEX('Per Line'!$A$2:$A$7001,$AA628)&amp;"")</f>
        <v/>
      </c>
      <c r="E628">
        <f>IF($AA628="","",INDEX('Per Line'!$B$2:$B$7001,$AA628)&amp;"")</f>
        <v/>
      </c>
      <c r="F628">
        <f>IF($AA628="","",INDEX('Per Line'!$D$2:$D$7001,$AA628)&amp;"")</f>
        <v/>
      </c>
      <c r="G628" s="14">
        <f>IF($AA628="","",INDEX('Per Line'!$E$2:$E$7001,$AA628))</f>
        <v/>
      </c>
      <c r="H628">
        <f>IF($AA628="","",INDEX('Per Line'!$F$2:$F$7001,$AA628)&amp;"")</f>
        <v/>
      </c>
      <c r="I628">
        <f>IF($AA628="","",INDEX('Per Line'!$I$2:$I$7001,$AA628)&amp;"")</f>
        <v/>
      </c>
      <c r="J628">
        <f>IF($AA628="","",INDEX('Per Line'!$H$2:$H$7001,$AA628)&amp;"")</f>
        <v/>
      </c>
      <c r="K628">
        <f>IF($AA628="","",INDEX('Per Line'!$J$2:$J$7001,$AA628)&amp;"")</f>
        <v/>
      </c>
      <c r="L628">
        <f>IF($AA628="","",INDEX('Per Line'!$K$2:$K$7001,$AA628)&amp;"")</f>
        <v/>
      </c>
      <c r="M628">
        <f>IF($AA628="","",INDEX('Per Line'!$L$2:$L$7001,$AA628))</f>
        <v/>
      </c>
      <c r="N628" s="8">
        <f>IF($AA628="","",M628*Y628/100)</f>
        <v/>
      </c>
      <c r="O628">
        <f>IF($AA628="","",INDEX('Per Line'!$U$2:$U$7001,$AA628)&amp;"")</f>
        <v/>
      </c>
      <c r="P628" s="8">
        <f>IF($AA628="","",SUMIFS('Per Line'!$T$2:$T$7001,'Per Line'!$C$2:$C$7001,$A628,'Per Line'!$AL$2:$AL$7001,1))</f>
        <v/>
      </c>
      <c r="Q628">
        <f>IF($AA628="","",Settings!$C$7)</f>
        <v/>
      </c>
      <c r="R628" s="8">
        <f>IF($AA628="","",SUMIFS('Per Line'!$T$2:$T$7001,'Per Line'!$C$2:$C$7001,$A628,'Per Line'!$AK$2:$AK$7001,0,'Per Line'!$AL$2:$AL$7001,0))</f>
        <v/>
      </c>
      <c r="S628" s="8">
        <f>IF($AA628="","",R628*Q628)</f>
        <v/>
      </c>
      <c r="T628">
        <f>IF($AA628="","",Settings!$C$6)</f>
        <v/>
      </c>
      <c r="U628" s="8">
        <f>IF($AA628="","",SUMIFS('Per Line'!$T$2:$T$7001,'Per Line'!$C$2:$C$7001,$A628,'Per Line'!$AK$2:$AK$7001,1,'Per Line'!$AL$2:$AL$7001,0))</f>
        <v/>
      </c>
      <c r="V628" s="8">
        <f>IF($AA628="","",U628*T628)</f>
        <v/>
      </c>
      <c r="W628" s="8">
        <f>IF($AA628="","",V628+S628)</f>
        <v/>
      </c>
      <c r="X628" s="8">
        <f>IF($AA628="","",Y628-W628)</f>
        <v/>
      </c>
      <c r="Y628" s="8">
        <f>IF($AA628="","",R628+U628+P628)</f>
        <v/>
      </c>
      <c r="Z628" s="8">
        <f>IF($AA628="","",Y628-W628-N628)</f>
        <v/>
      </c>
      <c r="AA628" s="16">
        <f>IF(ROWS($AA$2:$AA628)&lt;=MAX('Per Line'!$AJ$2:$AJ$7001),MATCH(ROWS($AA$2:$AA628),'Per Line'!$AJ$2:$AJ$7001,0),"")</f>
        <v/>
      </c>
      <c r="AB628">
        <f>IF($AA628="","",C628&amp;"|"&amp;COUNTIF($C$2:$C628,C628))</f>
        <v/>
      </c>
    </row>
    <row r="629">
      <c r="A629">
        <f>IF($AA629="","",INDEX('Per Line'!$C$2:$C$7001,$AA629)&amp;"")</f>
        <v/>
      </c>
      <c r="B629" s="15" t="n"/>
      <c r="C629">
        <f>IF($AA629="","",IF(COUNTIF($I$2:$I$1301,I629)&lt;=Settings!$C$8,I629,I629&amp;" P"&amp;ROUNDUP(COUNTIF($I$2:$I629,I629)/Settings!$C$8,0)))</f>
        <v/>
      </c>
      <c r="D629">
        <f>IF($AA629="","",INDEX('Per Line'!$A$2:$A$7001,$AA629)&amp;"")</f>
        <v/>
      </c>
      <c r="E629">
        <f>IF($AA629="","",INDEX('Per Line'!$B$2:$B$7001,$AA629)&amp;"")</f>
        <v/>
      </c>
      <c r="F629">
        <f>IF($AA629="","",INDEX('Per Line'!$D$2:$D$7001,$AA629)&amp;"")</f>
        <v/>
      </c>
      <c r="G629" s="14">
        <f>IF($AA629="","",INDEX('Per Line'!$E$2:$E$7001,$AA629))</f>
        <v/>
      </c>
      <c r="H629">
        <f>IF($AA629="","",INDEX('Per Line'!$F$2:$F$7001,$AA629)&amp;"")</f>
        <v/>
      </c>
      <c r="I629">
        <f>IF($AA629="","",INDEX('Per Line'!$I$2:$I$7001,$AA629)&amp;"")</f>
        <v/>
      </c>
      <c r="J629">
        <f>IF($AA629="","",INDEX('Per Line'!$H$2:$H$7001,$AA629)&amp;"")</f>
        <v/>
      </c>
      <c r="K629">
        <f>IF($AA629="","",INDEX('Per Line'!$J$2:$J$7001,$AA629)&amp;"")</f>
        <v/>
      </c>
      <c r="L629">
        <f>IF($AA629="","",INDEX('Per Line'!$K$2:$K$7001,$AA629)&amp;"")</f>
        <v/>
      </c>
      <c r="M629">
        <f>IF($AA629="","",INDEX('Per Line'!$L$2:$L$7001,$AA629))</f>
        <v/>
      </c>
      <c r="N629" s="8">
        <f>IF($AA629="","",M629*Y629/100)</f>
        <v/>
      </c>
      <c r="O629">
        <f>IF($AA629="","",INDEX('Per Line'!$U$2:$U$7001,$AA629)&amp;"")</f>
        <v/>
      </c>
      <c r="P629" s="8">
        <f>IF($AA629="","",SUMIFS('Per Line'!$T$2:$T$7001,'Per Line'!$C$2:$C$7001,$A629,'Per Line'!$AL$2:$AL$7001,1))</f>
        <v/>
      </c>
      <c r="Q629">
        <f>IF($AA629="","",Settings!$C$7)</f>
        <v/>
      </c>
      <c r="R629" s="8">
        <f>IF($AA629="","",SUMIFS('Per Line'!$T$2:$T$7001,'Per Line'!$C$2:$C$7001,$A629,'Per Line'!$AK$2:$AK$7001,0,'Per Line'!$AL$2:$AL$7001,0))</f>
        <v/>
      </c>
      <c r="S629" s="8">
        <f>IF($AA629="","",R629*Q629)</f>
        <v/>
      </c>
      <c r="T629">
        <f>IF($AA629="","",Settings!$C$6)</f>
        <v/>
      </c>
      <c r="U629" s="8">
        <f>IF($AA629="","",SUMIFS('Per Line'!$T$2:$T$7001,'Per Line'!$C$2:$C$7001,$A629,'Per Line'!$AK$2:$AK$7001,1,'Per Line'!$AL$2:$AL$7001,0))</f>
        <v/>
      </c>
      <c r="V629" s="8">
        <f>IF($AA629="","",U629*T629)</f>
        <v/>
      </c>
      <c r="W629" s="8">
        <f>IF($AA629="","",V629+S629)</f>
        <v/>
      </c>
      <c r="X629" s="8">
        <f>IF($AA629="","",Y629-W629)</f>
        <v/>
      </c>
      <c r="Y629" s="8">
        <f>IF($AA629="","",R629+U629+P629)</f>
        <v/>
      </c>
      <c r="Z629" s="8">
        <f>IF($AA629="","",Y629-W629-N629)</f>
        <v/>
      </c>
      <c r="AA629" s="16">
        <f>IF(ROWS($AA$2:$AA629)&lt;=MAX('Per Line'!$AJ$2:$AJ$7001),MATCH(ROWS($AA$2:$AA629),'Per Line'!$AJ$2:$AJ$7001,0),"")</f>
        <v/>
      </c>
      <c r="AB629">
        <f>IF($AA629="","",C629&amp;"|"&amp;COUNTIF($C$2:$C629,C629))</f>
        <v/>
      </c>
    </row>
    <row r="630">
      <c r="A630">
        <f>IF($AA630="","",INDEX('Per Line'!$C$2:$C$7001,$AA630)&amp;"")</f>
        <v/>
      </c>
      <c r="B630" s="15" t="n"/>
      <c r="C630">
        <f>IF($AA630="","",IF(COUNTIF($I$2:$I$1301,I630)&lt;=Settings!$C$8,I630,I630&amp;" P"&amp;ROUNDUP(COUNTIF($I$2:$I630,I630)/Settings!$C$8,0)))</f>
        <v/>
      </c>
      <c r="D630">
        <f>IF($AA630="","",INDEX('Per Line'!$A$2:$A$7001,$AA630)&amp;"")</f>
        <v/>
      </c>
      <c r="E630">
        <f>IF($AA630="","",INDEX('Per Line'!$B$2:$B$7001,$AA630)&amp;"")</f>
        <v/>
      </c>
      <c r="F630">
        <f>IF($AA630="","",INDEX('Per Line'!$D$2:$D$7001,$AA630)&amp;"")</f>
        <v/>
      </c>
      <c r="G630" s="14">
        <f>IF($AA630="","",INDEX('Per Line'!$E$2:$E$7001,$AA630))</f>
        <v/>
      </c>
      <c r="H630">
        <f>IF($AA630="","",INDEX('Per Line'!$F$2:$F$7001,$AA630)&amp;"")</f>
        <v/>
      </c>
      <c r="I630">
        <f>IF($AA630="","",INDEX('Per Line'!$I$2:$I$7001,$AA630)&amp;"")</f>
        <v/>
      </c>
      <c r="J630">
        <f>IF($AA630="","",INDEX('Per Line'!$H$2:$H$7001,$AA630)&amp;"")</f>
        <v/>
      </c>
      <c r="K630">
        <f>IF($AA630="","",INDEX('Per Line'!$J$2:$J$7001,$AA630)&amp;"")</f>
        <v/>
      </c>
      <c r="L630">
        <f>IF($AA630="","",INDEX('Per Line'!$K$2:$K$7001,$AA630)&amp;"")</f>
        <v/>
      </c>
      <c r="M630">
        <f>IF($AA630="","",INDEX('Per Line'!$L$2:$L$7001,$AA630))</f>
        <v/>
      </c>
      <c r="N630" s="8">
        <f>IF($AA630="","",M630*Y630/100)</f>
        <v/>
      </c>
      <c r="O630">
        <f>IF($AA630="","",INDEX('Per Line'!$U$2:$U$7001,$AA630)&amp;"")</f>
        <v/>
      </c>
      <c r="P630" s="8">
        <f>IF($AA630="","",SUMIFS('Per Line'!$T$2:$T$7001,'Per Line'!$C$2:$C$7001,$A630,'Per Line'!$AL$2:$AL$7001,1))</f>
        <v/>
      </c>
      <c r="Q630">
        <f>IF($AA630="","",Settings!$C$7)</f>
        <v/>
      </c>
      <c r="R630" s="8">
        <f>IF($AA630="","",SUMIFS('Per Line'!$T$2:$T$7001,'Per Line'!$C$2:$C$7001,$A630,'Per Line'!$AK$2:$AK$7001,0,'Per Line'!$AL$2:$AL$7001,0))</f>
        <v/>
      </c>
      <c r="S630" s="8">
        <f>IF($AA630="","",R630*Q630)</f>
        <v/>
      </c>
      <c r="T630">
        <f>IF($AA630="","",Settings!$C$6)</f>
        <v/>
      </c>
      <c r="U630" s="8">
        <f>IF($AA630="","",SUMIFS('Per Line'!$T$2:$T$7001,'Per Line'!$C$2:$C$7001,$A630,'Per Line'!$AK$2:$AK$7001,1,'Per Line'!$AL$2:$AL$7001,0))</f>
        <v/>
      </c>
      <c r="V630" s="8">
        <f>IF($AA630="","",U630*T630)</f>
        <v/>
      </c>
      <c r="W630" s="8">
        <f>IF($AA630="","",V630+S630)</f>
        <v/>
      </c>
      <c r="X630" s="8">
        <f>IF($AA630="","",Y630-W630)</f>
        <v/>
      </c>
      <c r="Y630" s="8">
        <f>IF($AA630="","",R630+U630+P630)</f>
        <v/>
      </c>
      <c r="Z630" s="8">
        <f>IF($AA630="","",Y630-W630-N630)</f>
        <v/>
      </c>
      <c r="AA630" s="16">
        <f>IF(ROWS($AA$2:$AA630)&lt;=MAX('Per Line'!$AJ$2:$AJ$7001),MATCH(ROWS($AA$2:$AA630),'Per Line'!$AJ$2:$AJ$7001,0),"")</f>
        <v/>
      </c>
      <c r="AB630">
        <f>IF($AA630="","",C630&amp;"|"&amp;COUNTIF($C$2:$C630,C630))</f>
        <v/>
      </c>
    </row>
    <row r="631">
      <c r="A631">
        <f>IF($AA631="","",INDEX('Per Line'!$C$2:$C$7001,$AA631)&amp;"")</f>
        <v/>
      </c>
      <c r="B631" s="15" t="n"/>
      <c r="C631">
        <f>IF($AA631="","",IF(COUNTIF($I$2:$I$1301,I631)&lt;=Settings!$C$8,I631,I631&amp;" P"&amp;ROUNDUP(COUNTIF($I$2:$I631,I631)/Settings!$C$8,0)))</f>
        <v/>
      </c>
      <c r="D631">
        <f>IF($AA631="","",INDEX('Per Line'!$A$2:$A$7001,$AA631)&amp;"")</f>
        <v/>
      </c>
      <c r="E631">
        <f>IF($AA631="","",INDEX('Per Line'!$B$2:$B$7001,$AA631)&amp;"")</f>
        <v/>
      </c>
      <c r="F631">
        <f>IF($AA631="","",INDEX('Per Line'!$D$2:$D$7001,$AA631)&amp;"")</f>
        <v/>
      </c>
      <c r="G631" s="14">
        <f>IF($AA631="","",INDEX('Per Line'!$E$2:$E$7001,$AA631))</f>
        <v/>
      </c>
      <c r="H631">
        <f>IF($AA631="","",INDEX('Per Line'!$F$2:$F$7001,$AA631)&amp;"")</f>
        <v/>
      </c>
      <c r="I631">
        <f>IF($AA631="","",INDEX('Per Line'!$I$2:$I$7001,$AA631)&amp;"")</f>
        <v/>
      </c>
      <c r="J631">
        <f>IF($AA631="","",INDEX('Per Line'!$H$2:$H$7001,$AA631)&amp;"")</f>
        <v/>
      </c>
      <c r="K631">
        <f>IF($AA631="","",INDEX('Per Line'!$J$2:$J$7001,$AA631)&amp;"")</f>
        <v/>
      </c>
      <c r="L631">
        <f>IF($AA631="","",INDEX('Per Line'!$K$2:$K$7001,$AA631)&amp;"")</f>
        <v/>
      </c>
      <c r="M631">
        <f>IF($AA631="","",INDEX('Per Line'!$L$2:$L$7001,$AA631))</f>
        <v/>
      </c>
      <c r="N631" s="8">
        <f>IF($AA631="","",M631*Y631/100)</f>
        <v/>
      </c>
      <c r="O631">
        <f>IF($AA631="","",INDEX('Per Line'!$U$2:$U$7001,$AA631)&amp;"")</f>
        <v/>
      </c>
      <c r="P631" s="8">
        <f>IF($AA631="","",SUMIFS('Per Line'!$T$2:$T$7001,'Per Line'!$C$2:$C$7001,$A631,'Per Line'!$AL$2:$AL$7001,1))</f>
        <v/>
      </c>
      <c r="Q631">
        <f>IF($AA631="","",Settings!$C$7)</f>
        <v/>
      </c>
      <c r="R631" s="8">
        <f>IF($AA631="","",SUMIFS('Per Line'!$T$2:$T$7001,'Per Line'!$C$2:$C$7001,$A631,'Per Line'!$AK$2:$AK$7001,0,'Per Line'!$AL$2:$AL$7001,0))</f>
        <v/>
      </c>
      <c r="S631" s="8">
        <f>IF($AA631="","",R631*Q631)</f>
        <v/>
      </c>
      <c r="T631">
        <f>IF($AA631="","",Settings!$C$6)</f>
        <v/>
      </c>
      <c r="U631" s="8">
        <f>IF($AA631="","",SUMIFS('Per Line'!$T$2:$T$7001,'Per Line'!$C$2:$C$7001,$A631,'Per Line'!$AK$2:$AK$7001,1,'Per Line'!$AL$2:$AL$7001,0))</f>
        <v/>
      </c>
      <c r="V631" s="8">
        <f>IF($AA631="","",U631*T631)</f>
        <v/>
      </c>
      <c r="W631" s="8">
        <f>IF($AA631="","",V631+S631)</f>
        <v/>
      </c>
      <c r="X631" s="8">
        <f>IF($AA631="","",Y631-W631)</f>
        <v/>
      </c>
      <c r="Y631" s="8">
        <f>IF($AA631="","",R631+U631+P631)</f>
        <v/>
      </c>
      <c r="Z631" s="8">
        <f>IF($AA631="","",Y631-W631-N631)</f>
        <v/>
      </c>
      <c r="AA631" s="16">
        <f>IF(ROWS($AA$2:$AA631)&lt;=MAX('Per Line'!$AJ$2:$AJ$7001),MATCH(ROWS($AA$2:$AA631),'Per Line'!$AJ$2:$AJ$7001,0),"")</f>
        <v/>
      </c>
      <c r="AB631">
        <f>IF($AA631="","",C631&amp;"|"&amp;COUNTIF($C$2:$C631,C631))</f>
        <v/>
      </c>
    </row>
    <row r="632">
      <c r="A632">
        <f>IF($AA632="","",INDEX('Per Line'!$C$2:$C$7001,$AA632)&amp;"")</f>
        <v/>
      </c>
      <c r="B632" s="15" t="n"/>
      <c r="C632">
        <f>IF($AA632="","",IF(COUNTIF($I$2:$I$1301,I632)&lt;=Settings!$C$8,I632,I632&amp;" P"&amp;ROUNDUP(COUNTIF($I$2:$I632,I632)/Settings!$C$8,0)))</f>
        <v/>
      </c>
      <c r="D632">
        <f>IF($AA632="","",INDEX('Per Line'!$A$2:$A$7001,$AA632)&amp;"")</f>
        <v/>
      </c>
      <c r="E632">
        <f>IF($AA632="","",INDEX('Per Line'!$B$2:$B$7001,$AA632)&amp;"")</f>
        <v/>
      </c>
      <c r="F632">
        <f>IF($AA632="","",INDEX('Per Line'!$D$2:$D$7001,$AA632)&amp;"")</f>
        <v/>
      </c>
      <c r="G632" s="14">
        <f>IF($AA632="","",INDEX('Per Line'!$E$2:$E$7001,$AA632))</f>
        <v/>
      </c>
      <c r="H632">
        <f>IF($AA632="","",INDEX('Per Line'!$F$2:$F$7001,$AA632)&amp;"")</f>
        <v/>
      </c>
      <c r="I632">
        <f>IF($AA632="","",INDEX('Per Line'!$I$2:$I$7001,$AA632)&amp;"")</f>
        <v/>
      </c>
      <c r="J632">
        <f>IF($AA632="","",INDEX('Per Line'!$H$2:$H$7001,$AA632)&amp;"")</f>
        <v/>
      </c>
      <c r="K632">
        <f>IF($AA632="","",INDEX('Per Line'!$J$2:$J$7001,$AA632)&amp;"")</f>
        <v/>
      </c>
      <c r="L632">
        <f>IF($AA632="","",INDEX('Per Line'!$K$2:$K$7001,$AA632)&amp;"")</f>
        <v/>
      </c>
      <c r="M632">
        <f>IF($AA632="","",INDEX('Per Line'!$L$2:$L$7001,$AA632))</f>
        <v/>
      </c>
      <c r="N632" s="8">
        <f>IF($AA632="","",M632*Y632/100)</f>
        <v/>
      </c>
      <c r="O632">
        <f>IF($AA632="","",INDEX('Per Line'!$U$2:$U$7001,$AA632)&amp;"")</f>
        <v/>
      </c>
      <c r="P632" s="8">
        <f>IF($AA632="","",SUMIFS('Per Line'!$T$2:$T$7001,'Per Line'!$C$2:$C$7001,$A632,'Per Line'!$AL$2:$AL$7001,1))</f>
        <v/>
      </c>
      <c r="Q632">
        <f>IF($AA632="","",Settings!$C$7)</f>
        <v/>
      </c>
      <c r="R632" s="8">
        <f>IF($AA632="","",SUMIFS('Per Line'!$T$2:$T$7001,'Per Line'!$C$2:$C$7001,$A632,'Per Line'!$AK$2:$AK$7001,0,'Per Line'!$AL$2:$AL$7001,0))</f>
        <v/>
      </c>
      <c r="S632" s="8">
        <f>IF($AA632="","",R632*Q632)</f>
        <v/>
      </c>
      <c r="T632">
        <f>IF($AA632="","",Settings!$C$6)</f>
        <v/>
      </c>
      <c r="U632" s="8">
        <f>IF($AA632="","",SUMIFS('Per Line'!$T$2:$T$7001,'Per Line'!$C$2:$C$7001,$A632,'Per Line'!$AK$2:$AK$7001,1,'Per Line'!$AL$2:$AL$7001,0))</f>
        <v/>
      </c>
      <c r="V632" s="8">
        <f>IF($AA632="","",U632*T632)</f>
        <v/>
      </c>
      <c r="W632" s="8">
        <f>IF($AA632="","",V632+S632)</f>
        <v/>
      </c>
      <c r="X632" s="8">
        <f>IF($AA632="","",Y632-W632)</f>
        <v/>
      </c>
      <c r="Y632" s="8">
        <f>IF($AA632="","",R632+U632+P632)</f>
        <v/>
      </c>
      <c r="Z632" s="8">
        <f>IF($AA632="","",Y632-W632-N632)</f>
        <v/>
      </c>
      <c r="AA632" s="16">
        <f>IF(ROWS($AA$2:$AA632)&lt;=MAX('Per Line'!$AJ$2:$AJ$7001),MATCH(ROWS($AA$2:$AA632),'Per Line'!$AJ$2:$AJ$7001,0),"")</f>
        <v/>
      </c>
      <c r="AB632">
        <f>IF($AA632="","",C632&amp;"|"&amp;COUNTIF($C$2:$C632,C632))</f>
        <v/>
      </c>
    </row>
    <row r="633">
      <c r="A633">
        <f>IF($AA633="","",INDEX('Per Line'!$C$2:$C$7001,$AA633)&amp;"")</f>
        <v/>
      </c>
      <c r="B633" s="15" t="n"/>
      <c r="C633">
        <f>IF($AA633="","",IF(COUNTIF($I$2:$I$1301,I633)&lt;=Settings!$C$8,I633,I633&amp;" P"&amp;ROUNDUP(COUNTIF($I$2:$I633,I633)/Settings!$C$8,0)))</f>
        <v/>
      </c>
      <c r="D633">
        <f>IF($AA633="","",INDEX('Per Line'!$A$2:$A$7001,$AA633)&amp;"")</f>
        <v/>
      </c>
      <c r="E633">
        <f>IF($AA633="","",INDEX('Per Line'!$B$2:$B$7001,$AA633)&amp;"")</f>
        <v/>
      </c>
      <c r="F633">
        <f>IF($AA633="","",INDEX('Per Line'!$D$2:$D$7001,$AA633)&amp;"")</f>
        <v/>
      </c>
      <c r="G633" s="14">
        <f>IF($AA633="","",INDEX('Per Line'!$E$2:$E$7001,$AA633))</f>
        <v/>
      </c>
      <c r="H633">
        <f>IF($AA633="","",INDEX('Per Line'!$F$2:$F$7001,$AA633)&amp;"")</f>
        <v/>
      </c>
      <c r="I633">
        <f>IF($AA633="","",INDEX('Per Line'!$I$2:$I$7001,$AA633)&amp;"")</f>
        <v/>
      </c>
      <c r="J633">
        <f>IF($AA633="","",INDEX('Per Line'!$H$2:$H$7001,$AA633)&amp;"")</f>
        <v/>
      </c>
      <c r="K633">
        <f>IF($AA633="","",INDEX('Per Line'!$J$2:$J$7001,$AA633)&amp;"")</f>
        <v/>
      </c>
      <c r="L633">
        <f>IF($AA633="","",INDEX('Per Line'!$K$2:$K$7001,$AA633)&amp;"")</f>
        <v/>
      </c>
      <c r="M633">
        <f>IF($AA633="","",INDEX('Per Line'!$L$2:$L$7001,$AA633))</f>
        <v/>
      </c>
      <c r="N633" s="8">
        <f>IF($AA633="","",M633*Y633/100)</f>
        <v/>
      </c>
      <c r="O633">
        <f>IF($AA633="","",INDEX('Per Line'!$U$2:$U$7001,$AA633)&amp;"")</f>
        <v/>
      </c>
      <c r="P633" s="8">
        <f>IF($AA633="","",SUMIFS('Per Line'!$T$2:$T$7001,'Per Line'!$C$2:$C$7001,$A633,'Per Line'!$AL$2:$AL$7001,1))</f>
        <v/>
      </c>
      <c r="Q633">
        <f>IF($AA633="","",Settings!$C$7)</f>
        <v/>
      </c>
      <c r="R633" s="8">
        <f>IF($AA633="","",SUMIFS('Per Line'!$T$2:$T$7001,'Per Line'!$C$2:$C$7001,$A633,'Per Line'!$AK$2:$AK$7001,0,'Per Line'!$AL$2:$AL$7001,0))</f>
        <v/>
      </c>
      <c r="S633" s="8">
        <f>IF($AA633="","",R633*Q633)</f>
        <v/>
      </c>
      <c r="T633">
        <f>IF($AA633="","",Settings!$C$6)</f>
        <v/>
      </c>
      <c r="U633" s="8">
        <f>IF($AA633="","",SUMIFS('Per Line'!$T$2:$T$7001,'Per Line'!$C$2:$C$7001,$A633,'Per Line'!$AK$2:$AK$7001,1,'Per Line'!$AL$2:$AL$7001,0))</f>
        <v/>
      </c>
      <c r="V633" s="8">
        <f>IF($AA633="","",U633*T633)</f>
        <v/>
      </c>
      <c r="W633" s="8">
        <f>IF($AA633="","",V633+S633)</f>
        <v/>
      </c>
      <c r="X633" s="8">
        <f>IF($AA633="","",Y633-W633)</f>
        <v/>
      </c>
      <c r="Y633" s="8">
        <f>IF($AA633="","",R633+U633+P633)</f>
        <v/>
      </c>
      <c r="Z633" s="8">
        <f>IF($AA633="","",Y633-W633-N633)</f>
        <v/>
      </c>
      <c r="AA633" s="16">
        <f>IF(ROWS($AA$2:$AA633)&lt;=MAX('Per Line'!$AJ$2:$AJ$7001),MATCH(ROWS($AA$2:$AA633),'Per Line'!$AJ$2:$AJ$7001,0),"")</f>
        <v/>
      </c>
      <c r="AB633">
        <f>IF($AA633="","",C633&amp;"|"&amp;COUNTIF($C$2:$C633,C633))</f>
        <v/>
      </c>
    </row>
    <row r="634">
      <c r="A634">
        <f>IF($AA634="","",INDEX('Per Line'!$C$2:$C$7001,$AA634)&amp;"")</f>
        <v/>
      </c>
      <c r="B634" s="15" t="n"/>
      <c r="C634">
        <f>IF($AA634="","",IF(COUNTIF($I$2:$I$1301,I634)&lt;=Settings!$C$8,I634,I634&amp;" P"&amp;ROUNDUP(COUNTIF($I$2:$I634,I634)/Settings!$C$8,0)))</f>
        <v/>
      </c>
      <c r="D634">
        <f>IF($AA634="","",INDEX('Per Line'!$A$2:$A$7001,$AA634)&amp;"")</f>
        <v/>
      </c>
      <c r="E634">
        <f>IF($AA634="","",INDEX('Per Line'!$B$2:$B$7001,$AA634)&amp;"")</f>
        <v/>
      </c>
      <c r="F634">
        <f>IF($AA634="","",INDEX('Per Line'!$D$2:$D$7001,$AA634)&amp;"")</f>
        <v/>
      </c>
      <c r="G634" s="14">
        <f>IF($AA634="","",INDEX('Per Line'!$E$2:$E$7001,$AA634))</f>
        <v/>
      </c>
      <c r="H634">
        <f>IF($AA634="","",INDEX('Per Line'!$F$2:$F$7001,$AA634)&amp;"")</f>
        <v/>
      </c>
      <c r="I634">
        <f>IF($AA634="","",INDEX('Per Line'!$I$2:$I$7001,$AA634)&amp;"")</f>
        <v/>
      </c>
      <c r="J634">
        <f>IF($AA634="","",INDEX('Per Line'!$H$2:$H$7001,$AA634)&amp;"")</f>
        <v/>
      </c>
      <c r="K634">
        <f>IF($AA634="","",INDEX('Per Line'!$J$2:$J$7001,$AA634)&amp;"")</f>
        <v/>
      </c>
      <c r="L634">
        <f>IF($AA634="","",INDEX('Per Line'!$K$2:$K$7001,$AA634)&amp;"")</f>
        <v/>
      </c>
      <c r="M634">
        <f>IF($AA634="","",INDEX('Per Line'!$L$2:$L$7001,$AA634))</f>
        <v/>
      </c>
      <c r="N634" s="8">
        <f>IF($AA634="","",M634*Y634/100)</f>
        <v/>
      </c>
      <c r="O634">
        <f>IF($AA634="","",INDEX('Per Line'!$U$2:$U$7001,$AA634)&amp;"")</f>
        <v/>
      </c>
      <c r="P634" s="8">
        <f>IF($AA634="","",SUMIFS('Per Line'!$T$2:$T$7001,'Per Line'!$C$2:$C$7001,$A634,'Per Line'!$AL$2:$AL$7001,1))</f>
        <v/>
      </c>
      <c r="Q634">
        <f>IF($AA634="","",Settings!$C$7)</f>
        <v/>
      </c>
      <c r="R634" s="8">
        <f>IF($AA634="","",SUMIFS('Per Line'!$T$2:$T$7001,'Per Line'!$C$2:$C$7001,$A634,'Per Line'!$AK$2:$AK$7001,0,'Per Line'!$AL$2:$AL$7001,0))</f>
        <v/>
      </c>
      <c r="S634" s="8">
        <f>IF($AA634="","",R634*Q634)</f>
        <v/>
      </c>
      <c r="T634">
        <f>IF($AA634="","",Settings!$C$6)</f>
        <v/>
      </c>
      <c r="U634" s="8">
        <f>IF($AA634="","",SUMIFS('Per Line'!$T$2:$T$7001,'Per Line'!$C$2:$C$7001,$A634,'Per Line'!$AK$2:$AK$7001,1,'Per Line'!$AL$2:$AL$7001,0))</f>
        <v/>
      </c>
      <c r="V634" s="8">
        <f>IF($AA634="","",U634*T634)</f>
        <v/>
      </c>
      <c r="W634" s="8">
        <f>IF($AA634="","",V634+S634)</f>
        <v/>
      </c>
      <c r="X634" s="8">
        <f>IF($AA634="","",Y634-W634)</f>
        <v/>
      </c>
      <c r="Y634" s="8">
        <f>IF($AA634="","",R634+U634+P634)</f>
        <v/>
      </c>
      <c r="Z634" s="8">
        <f>IF($AA634="","",Y634-W634-N634)</f>
        <v/>
      </c>
      <c r="AA634" s="16">
        <f>IF(ROWS($AA$2:$AA634)&lt;=MAX('Per Line'!$AJ$2:$AJ$7001),MATCH(ROWS($AA$2:$AA634),'Per Line'!$AJ$2:$AJ$7001,0),"")</f>
        <v/>
      </c>
      <c r="AB634">
        <f>IF($AA634="","",C634&amp;"|"&amp;COUNTIF($C$2:$C634,C634))</f>
        <v/>
      </c>
    </row>
    <row r="635">
      <c r="A635">
        <f>IF($AA635="","",INDEX('Per Line'!$C$2:$C$7001,$AA635)&amp;"")</f>
        <v/>
      </c>
      <c r="B635" s="15" t="n"/>
      <c r="C635">
        <f>IF($AA635="","",IF(COUNTIF($I$2:$I$1301,I635)&lt;=Settings!$C$8,I635,I635&amp;" P"&amp;ROUNDUP(COUNTIF($I$2:$I635,I635)/Settings!$C$8,0)))</f>
        <v/>
      </c>
      <c r="D635">
        <f>IF($AA635="","",INDEX('Per Line'!$A$2:$A$7001,$AA635)&amp;"")</f>
        <v/>
      </c>
      <c r="E635">
        <f>IF($AA635="","",INDEX('Per Line'!$B$2:$B$7001,$AA635)&amp;"")</f>
        <v/>
      </c>
      <c r="F635">
        <f>IF($AA635="","",INDEX('Per Line'!$D$2:$D$7001,$AA635)&amp;"")</f>
        <v/>
      </c>
      <c r="G635" s="14">
        <f>IF($AA635="","",INDEX('Per Line'!$E$2:$E$7001,$AA635))</f>
        <v/>
      </c>
      <c r="H635">
        <f>IF($AA635="","",INDEX('Per Line'!$F$2:$F$7001,$AA635)&amp;"")</f>
        <v/>
      </c>
      <c r="I635">
        <f>IF($AA635="","",INDEX('Per Line'!$I$2:$I$7001,$AA635)&amp;"")</f>
        <v/>
      </c>
      <c r="J635">
        <f>IF($AA635="","",INDEX('Per Line'!$H$2:$H$7001,$AA635)&amp;"")</f>
        <v/>
      </c>
      <c r="K635">
        <f>IF($AA635="","",INDEX('Per Line'!$J$2:$J$7001,$AA635)&amp;"")</f>
        <v/>
      </c>
      <c r="L635">
        <f>IF($AA635="","",INDEX('Per Line'!$K$2:$K$7001,$AA635)&amp;"")</f>
        <v/>
      </c>
      <c r="M635">
        <f>IF($AA635="","",INDEX('Per Line'!$L$2:$L$7001,$AA635))</f>
        <v/>
      </c>
      <c r="N635" s="8">
        <f>IF($AA635="","",M635*Y635/100)</f>
        <v/>
      </c>
      <c r="O635">
        <f>IF($AA635="","",INDEX('Per Line'!$U$2:$U$7001,$AA635)&amp;"")</f>
        <v/>
      </c>
      <c r="P635" s="8">
        <f>IF($AA635="","",SUMIFS('Per Line'!$T$2:$T$7001,'Per Line'!$C$2:$C$7001,$A635,'Per Line'!$AL$2:$AL$7001,1))</f>
        <v/>
      </c>
      <c r="Q635">
        <f>IF($AA635="","",Settings!$C$7)</f>
        <v/>
      </c>
      <c r="R635" s="8">
        <f>IF($AA635="","",SUMIFS('Per Line'!$T$2:$T$7001,'Per Line'!$C$2:$C$7001,$A635,'Per Line'!$AK$2:$AK$7001,0,'Per Line'!$AL$2:$AL$7001,0))</f>
        <v/>
      </c>
      <c r="S635" s="8">
        <f>IF($AA635="","",R635*Q635)</f>
        <v/>
      </c>
      <c r="T635">
        <f>IF($AA635="","",Settings!$C$6)</f>
        <v/>
      </c>
      <c r="U635" s="8">
        <f>IF($AA635="","",SUMIFS('Per Line'!$T$2:$T$7001,'Per Line'!$C$2:$C$7001,$A635,'Per Line'!$AK$2:$AK$7001,1,'Per Line'!$AL$2:$AL$7001,0))</f>
        <v/>
      </c>
      <c r="V635" s="8">
        <f>IF($AA635="","",U635*T635)</f>
        <v/>
      </c>
      <c r="W635" s="8">
        <f>IF($AA635="","",V635+S635)</f>
        <v/>
      </c>
      <c r="X635" s="8">
        <f>IF($AA635="","",Y635-W635)</f>
        <v/>
      </c>
      <c r="Y635" s="8">
        <f>IF($AA635="","",R635+U635+P635)</f>
        <v/>
      </c>
      <c r="Z635" s="8">
        <f>IF($AA635="","",Y635-W635-N635)</f>
        <v/>
      </c>
      <c r="AA635" s="16">
        <f>IF(ROWS($AA$2:$AA635)&lt;=MAX('Per Line'!$AJ$2:$AJ$7001),MATCH(ROWS($AA$2:$AA635),'Per Line'!$AJ$2:$AJ$7001,0),"")</f>
        <v/>
      </c>
      <c r="AB635">
        <f>IF($AA635="","",C635&amp;"|"&amp;COUNTIF($C$2:$C635,C635))</f>
        <v/>
      </c>
    </row>
    <row r="636">
      <c r="A636">
        <f>IF($AA636="","",INDEX('Per Line'!$C$2:$C$7001,$AA636)&amp;"")</f>
        <v/>
      </c>
      <c r="B636" s="15" t="n"/>
      <c r="C636">
        <f>IF($AA636="","",IF(COUNTIF($I$2:$I$1301,I636)&lt;=Settings!$C$8,I636,I636&amp;" P"&amp;ROUNDUP(COUNTIF($I$2:$I636,I636)/Settings!$C$8,0)))</f>
        <v/>
      </c>
      <c r="D636">
        <f>IF($AA636="","",INDEX('Per Line'!$A$2:$A$7001,$AA636)&amp;"")</f>
        <v/>
      </c>
      <c r="E636">
        <f>IF($AA636="","",INDEX('Per Line'!$B$2:$B$7001,$AA636)&amp;"")</f>
        <v/>
      </c>
      <c r="F636">
        <f>IF($AA636="","",INDEX('Per Line'!$D$2:$D$7001,$AA636)&amp;"")</f>
        <v/>
      </c>
      <c r="G636" s="14">
        <f>IF($AA636="","",INDEX('Per Line'!$E$2:$E$7001,$AA636))</f>
        <v/>
      </c>
      <c r="H636">
        <f>IF($AA636="","",INDEX('Per Line'!$F$2:$F$7001,$AA636)&amp;"")</f>
        <v/>
      </c>
      <c r="I636">
        <f>IF($AA636="","",INDEX('Per Line'!$I$2:$I$7001,$AA636)&amp;"")</f>
        <v/>
      </c>
      <c r="J636">
        <f>IF($AA636="","",INDEX('Per Line'!$H$2:$H$7001,$AA636)&amp;"")</f>
        <v/>
      </c>
      <c r="K636">
        <f>IF($AA636="","",INDEX('Per Line'!$J$2:$J$7001,$AA636)&amp;"")</f>
        <v/>
      </c>
      <c r="L636">
        <f>IF($AA636="","",INDEX('Per Line'!$K$2:$K$7001,$AA636)&amp;"")</f>
        <v/>
      </c>
      <c r="M636">
        <f>IF($AA636="","",INDEX('Per Line'!$L$2:$L$7001,$AA636))</f>
        <v/>
      </c>
      <c r="N636" s="8">
        <f>IF($AA636="","",M636*Y636/100)</f>
        <v/>
      </c>
      <c r="O636">
        <f>IF($AA636="","",INDEX('Per Line'!$U$2:$U$7001,$AA636)&amp;"")</f>
        <v/>
      </c>
      <c r="P636" s="8">
        <f>IF($AA636="","",SUMIFS('Per Line'!$T$2:$T$7001,'Per Line'!$C$2:$C$7001,$A636,'Per Line'!$AL$2:$AL$7001,1))</f>
        <v/>
      </c>
      <c r="Q636">
        <f>IF($AA636="","",Settings!$C$7)</f>
        <v/>
      </c>
      <c r="R636" s="8">
        <f>IF($AA636="","",SUMIFS('Per Line'!$T$2:$T$7001,'Per Line'!$C$2:$C$7001,$A636,'Per Line'!$AK$2:$AK$7001,0,'Per Line'!$AL$2:$AL$7001,0))</f>
        <v/>
      </c>
      <c r="S636" s="8">
        <f>IF($AA636="","",R636*Q636)</f>
        <v/>
      </c>
      <c r="T636">
        <f>IF($AA636="","",Settings!$C$6)</f>
        <v/>
      </c>
      <c r="U636" s="8">
        <f>IF($AA636="","",SUMIFS('Per Line'!$T$2:$T$7001,'Per Line'!$C$2:$C$7001,$A636,'Per Line'!$AK$2:$AK$7001,1,'Per Line'!$AL$2:$AL$7001,0))</f>
        <v/>
      </c>
      <c r="V636" s="8">
        <f>IF($AA636="","",U636*T636)</f>
        <v/>
      </c>
      <c r="W636" s="8">
        <f>IF($AA636="","",V636+S636)</f>
        <v/>
      </c>
      <c r="X636" s="8">
        <f>IF($AA636="","",Y636-W636)</f>
        <v/>
      </c>
      <c r="Y636" s="8">
        <f>IF($AA636="","",R636+U636+P636)</f>
        <v/>
      </c>
      <c r="Z636" s="8">
        <f>IF($AA636="","",Y636-W636-N636)</f>
        <v/>
      </c>
      <c r="AA636" s="16">
        <f>IF(ROWS($AA$2:$AA636)&lt;=MAX('Per Line'!$AJ$2:$AJ$7001),MATCH(ROWS($AA$2:$AA636),'Per Line'!$AJ$2:$AJ$7001,0),"")</f>
        <v/>
      </c>
      <c r="AB636">
        <f>IF($AA636="","",C636&amp;"|"&amp;COUNTIF($C$2:$C636,C636))</f>
        <v/>
      </c>
    </row>
    <row r="637">
      <c r="A637">
        <f>IF($AA637="","",INDEX('Per Line'!$C$2:$C$7001,$AA637)&amp;"")</f>
        <v/>
      </c>
      <c r="B637" s="15" t="n"/>
      <c r="C637">
        <f>IF($AA637="","",IF(COUNTIF($I$2:$I$1301,I637)&lt;=Settings!$C$8,I637,I637&amp;" P"&amp;ROUNDUP(COUNTIF($I$2:$I637,I637)/Settings!$C$8,0)))</f>
        <v/>
      </c>
      <c r="D637">
        <f>IF($AA637="","",INDEX('Per Line'!$A$2:$A$7001,$AA637)&amp;"")</f>
        <v/>
      </c>
      <c r="E637">
        <f>IF($AA637="","",INDEX('Per Line'!$B$2:$B$7001,$AA637)&amp;"")</f>
        <v/>
      </c>
      <c r="F637">
        <f>IF($AA637="","",INDEX('Per Line'!$D$2:$D$7001,$AA637)&amp;"")</f>
        <v/>
      </c>
      <c r="G637" s="14">
        <f>IF($AA637="","",INDEX('Per Line'!$E$2:$E$7001,$AA637))</f>
        <v/>
      </c>
      <c r="H637">
        <f>IF($AA637="","",INDEX('Per Line'!$F$2:$F$7001,$AA637)&amp;"")</f>
        <v/>
      </c>
      <c r="I637">
        <f>IF($AA637="","",INDEX('Per Line'!$I$2:$I$7001,$AA637)&amp;"")</f>
        <v/>
      </c>
      <c r="J637">
        <f>IF($AA637="","",INDEX('Per Line'!$H$2:$H$7001,$AA637)&amp;"")</f>
        <v/>
      </c>
      <c r="K637">
        <f>IF($AA637="","",INDEX('Per Line'!$J$2:$J$7001,$AA637)&amp;"")</f>
        <v/>
      </c>
      <c r="L637">
        <f>IF($AA637="","",INDEX('Per Line'!$K$2:$K$7001,$AA637)&amp;"")</f>
        <v/>
      </c>
      <c r="M637">
        <f>IF($AA637="","",INDEX('Per Line'!$L$2:$L$7001,$AA637))</f>
        <v/>
      </c>
      <c r="N637" s="8">
        <f>IF($AA637="","",M637*Y637/100)</f>
        <v/>
      </c>
      <c r="O637">
        <f>IF($AA637="","",INDEX('Per Line'!$U$2:$U$7001,$AA637)&amp;"")</f>
        <v/>
      </c>
      <c r="P637" s="8">
        <f>IF($AA637="","",SUMIFS('Per Line'!$T$2:$T$7001,'Per Line'!$C$2:$C$7001,$A637,'Per Line'!$AL$2:$AL$7001,1))</f>
        <v/>
      </c>
      <c r="Q637">
        <f>IF($AA637="","",Settings!$C$7)</f>
        <v/>
      </c>
      <c r="R637" s="8">
        <f>IF($AA637="","",SUMIFS('Per Line'!$T$2:$T$7001,'Per Line'!$C$2:$C$7001,$A637,'Per Line'!$AK$2:$AK$7001,0,'Per Line'!$AL$2:$AL$7001,0))</f>
        <v/>
      </c>
      <c r="S637" s="8">
        <f>IF($AA637="","",R637*Q637)</f>
        <v/>
      </c>
      <c r="T637">
        <f>IF($AA637="","",Settings!$C$6)</f>
        <v/>
      </c>
      <c r="U637" s="8">
        <f>IF($AA637="","",SUMIFS('Per Line'!$T$2:$T$7001,'Per Line'!$C$2:$C$7001,$A637,'Per Line'!$AK$2:$AK$7001,1,'Per Line'!$AL$2:$AL$7001,0))</f>
        <v/>
      </c>
      <c r="V637" s="8">
        <f>IF($AA637="","",U637*T637)</f>
        <v/>
      </c>
      <c r="W637" s="8">
        <f>IF($AA637="","",V637+S637)</f>
        <v/>
      </c>
      <c r="X637" s="8">
        <f>IF($AA637="","",Y637-W637)</f>
        <v/>
      </c>
      <c r="Y637" s="8">
        <f>IF($AA637="","",R637+U637+P637)</f>
        <v/>
      </c>
      <c r="Z637" s="8">
        <f>IF($AA637="","",Y637-W637-N637)</f>
        <v/>
      </c>
      <c r="AA637" s="16">
        <f>IF(ROWS($AA$2:$AA637)&lt;=MAX('Per Line'!$AJ$2:$AJ$7001),MATCH(ROWS($AA$2:$AA637),'Per Line'!$AJ$2:$AJ$7001,0),"")</f>
        <v/>
      </c>
      <c r="AB637">
        <f>IF($AA637="","",C637&amp;"|"&amp;COUNTIF($C$2:$C637,C637))</f>
        <v/>
      </c>
    </row>
    <row r="638">
      <c r="A638">
        <f>IF($AA638="","",INDEX('Per Line'!$C$2:$C$7001,$AA638)&amp;"")</f>
        <v/>
      </c>
      <c r="B638" s="15" t="n"/>
      <c r="C638">
        <f>IF($AA638="","",IF(COUNTIF($I$2:$I$1301,I638)&lt;=Settings!$C$8,I638,I638&amp;" P"&amp;ROUNDUP(COUNTIF($I$2:$I638,I638)/Settings!$C$8,0)))</f>
        <v/>
      </c>
      <c r="D638">
        <f>IF($AA638="","",INDEX('Per Line'!$A$2:$A$7001,$AA638)&amp;"")</f>
        <v/>
      </c>
      <c r="E638">
        <f>IF($AA638="","",INDEX('Per Line'!$B$2:$B$7001,$AA638)&amp;"")</f>
        <v/>
      </c>
      <c r="F638">
        <f>IF($AA638="","",INDEX('Per Line'!$D$2:$D$7001,$AA638)&amp;"")</f>
        <v/>
      </c>
      <c r="G638" s="14">
        <f>IF($AA638="","",INDEX('Per Line'!$E$2:$E$7001,$AA638))</f>
        <v/>
      </c>
      <c r="H638">
        <f>IF($AA638="","",INDEX('Per Line'!$F$2:$F$7001,$AA638)&amp;"")</f>
        <v/>
      </c>
      <c r="I638">
        <f>IF($AA638="","",INDEX('Per Line'!$I$2:$I$7001,$AA638)&amp;"")</f>
        <v/>
      </c>
      <c r="J638">
        <f>IF($AA638="","",INDEX('Per Line'!$H$2:$H$7001,$AA638)&amp;"")</f>
        <v/>
      </c>
      <c r="K638">
        <f>IF($AA638="","",INDEX('Per Line'!$J$2:$J$7001,$AA638)&amp;"")</f>
        <v/>
      </c>
      <c r="L638">
        <f>IF($AA638="","",INDEX('Per Line'!$K$2:$K$7001,$AA638)&amp;"")</f>
        <v/>
      </c>
      <c r="M638">
        <f>IF($AA638="","",INDEX('Per Line'!$L$2:$L$7001,$AA638))</f>
        <v/>
      </c>
      <c r="N638" s="8">
        <f>IF($AA638="","",M638*Y638/100)</f>
        <v/>
      </c>
      <c r="O638">
        <f>IF($AA638="","",INDEX('Per Line'!$U$2:$U$7001,$AA638)&amp;"")</f>
        <v/>
      </c>
      <c r="P638" s="8">
        <f>IF($AA638="","",SUMIFS('Per Line'!$T$2:$T$7001,'Per Line'!$C$2:$C$7001,$A638,'Per Line'!$AL$2:$AL$7001,1))</f>
        <v/>
      </c>
      <c r="Q638">
        <f>IF($AA638="","",Settings!$C$7)</f>
        <v/>
      </c>
      <c r="R638" s="8">
        <f>IF($AA638="","",SUMIFS('Per Line'!$T$2:$T$7001,'Per Line'!$C$2:$C$7001,$A638,'Per Line'!$AK$2:$AK$7001,0,'Per Line'!$AL$2:$AL$7001,0))</f>
        <v/>
      </c>
      <c r="S638" s="8">
        <f>IF($AA638="","",R638*Q638)</f>
        <v/>
      </c>
      <c r="T638">
        <f>IF($AA638="","",Settings!$C$6)</f>
        <v/>
      </c>
      <c r="U638" s="8">
        <f>IF($AA638="","",SUMIFS('Per Line'!$T$2:$T$7001,'Per Line'!$C$2:$C$7001,$A638,'Per Line'!$AK$2:$AK$7001,1,'Per Line'!$AL$2:$AL$7001,0))</f>
        <v/>
      </c>
      <c r="V638" s="8">
        <f>IF($AA638="","",U638*T638)</f>
        <v/>
      </c>
      <c r="W638" s="8">
        <f>IF($AA638="","",V638+S638)</f>
        <v/>
      </c>
      <c r="X638" s="8">
        <f>IF($AA638="","",Y638-W638)</f>
        <v/>
      </c>
      <c r="Y638" s="8">
        <f>IF($AA638="","",R638+U638+P638)</f>
        <v/>
      </c>
      <c r="Z638" s="8">
        <f>IF($AA638="","",Y638-W638-N638)</f>
        <v/>
      </c>
      <c r="AA638" s="16">
        <f>IF(ROWS($AA$2:$AA638)&lt;=MAX('Per Line'!$AJ$2:$AJ$7001),MATCH(ROWS($AA$2:$AA638),'Per Line'!$AJ$2:$AJ$7001,0),"")</f>
        <v/>
      </c>
      <c r="AB638">
        <f>IF($AA638="","",C638&amp;"|"&amp;COUNTIF($C$2:$C638,C638))</f>
        <v/>
      </c>
    </row>
    <row r="639">
      <c r="A639">
        <f>IF($AA639="","",INDEX('Per Line'!$C$2:$C$7001,$AA639)&amp;"")</f>
        <v/>
      </c>
      <c r="B639" s="15" t="n"/>
      <c r="C639">
        <f>IF($AA639="","",IF(COUNTIF($I$2:$I$1301,I639)&lt;=Settings!$C$8,I639,I639&amp;" P"&amp;ROUNDUP(COUNTIF($I$2:$I639,I639)/Settings!$C$8,0)))</f>
        <v/>
      </c>
      <c r="D639">
        <f>IF($AA639="","",INDEX('Per Line'!$A$2:$A$7001,$AA639)&amp;"")</f>
        <v/>
      </c>
      <c r="E639">
        <f>IF($AA639="","",INDEX('Per Line'!$B$2:$B$7001,$AA639)&amp;"")</f>
        <v/>
      </c>
      <c r="F639">
        <f>IF($AA639="","",INDEX('Per Line'!$D$2:$D$7001,$AA639)&amp;"")</f>
        <v/>
      </c>
      <c r="G639" s="14">
        <f>IF($AA639="","",INDEX('Per Line'!$E$2:$E$7001,$AA639))</f>
        <v/>
      </c>
      <c r="H639">
        <f>IF($AA639="","",INDEX('Per Line'!$F$2:$F$7001,$AA639)&amp;"")</f>
        <v/>
      </c>
      <c r="I639">
        <f>IF($AA639="","",INDEX('Per Line'!$I$2:$I$7001,$AA639)&amp;"")</f>
        <v/>
      </c>
      <c r="J639">
        <f>IF($AA639="","",INDEX('Per Line'!$H$2:$H$7001,$AA639)&amp;"")</f>
        <v/>
      </c>
      <c r="K639">
        <f>IF($AA639="","",INDEX('Per Line'!$J$2:$J$7001,$AA639)&amp;"")</f>
        <v/>
      </c>
      <c r="L639">
        <f>IF($AA639="","",INDEX('Per Line'!$K$2:$K$7001,$AA639)&amp;"")</f>
        <v/>
      </c>
      <c r="M639">
        <f>IF($AA639="","",INDEX('Per Line'!$L$2:$L$7001,$AA639))</f>
        <v/>
      </c>
      <c r="N639" s="8">
        <f>IF($AA639="","",M639*Y639/100)</f>
        <v/>
      </c>
      <c r="O639">
        <f>IF($AA639="","",INDEX('Per Line'!$U$2:$U$7001,$AA639)&amp;"")</f>
        <v/>
      </c>
      <c r="P639" s="8">
        <f>IF($AA639="","",SUMIFS('Per Line'!$T$2:$T$7001,'Per Line'!$C$2:$C$7001,$A639,'Per Line'!$AL$2:$AL$7001,1))</f>
        <v/>
      </c>
      <c r="Q639">
        <f>IF($AA639="","",Settings!$C$7)</f>
        <v/>
      </c>
      <c r="R639" s="8">
        <f>IF($AA639="","",SUMIFS('Per Line'!$T$2:$T$7001,'Per Line'!$C$2:$C$7001,$A639,'Per Line'!$AK$2:$AK$7001,0,'Per Line'!$AL$2:$AL$7001,0))</f>
        <v/>
      </c>
      <c r="S639" s="8">
        <f>IF($AA639="","",R639*Q639)</f>
        <v/>
      </c>
      <c r="T639">
        <f>IF($AA639="","",Settings!$C$6)</f>
        <v/>
      </c>
      <c r="U639" s="8">
        <f>IF($AA639="","",SUMIFS('Per Line'!$T$2:$T$7001,'Per Line'!$C$2:$C$7001,$A639,'Per Line'!$AK$2:$AK$7001,1,'Per Line'!$AL$2:$AL$7001,0))</f>
        <v/>
      </c>
      <c r="V639" s="8">
        <f>IF($AA639="","",U639*T639)</f>
        <v/>
      </c>
      <c r="W639" s="8">
        <f>IF($AA639="","",V639+S639)</f>
        <v/>
      </c>
      <c r="X639" s="8">
        <f>IF($AA639="","",Y639-W639)</f>
        <v/>
      </c>
      <c r="Y639" s="8">
        <f>IF($AA639="","",R639+U639+P639)</f>
        <v/>
      </c>
      <c r="Z639" s="8">
        <f>IF($AA639="","",Y639-W639-N639)</f>
        <v/>
      </c>
      <c r="AA639" s="16">
        <f>IF(ROWS($AA$2:$AA639)&lt;=MAX('Per Line'!$AJ$2:$AJ$7001),MATCH(ROWS($AA$2:$AA639),'Per Line'!$AJ$2:$AJ$7001,0),"")</f>
        <v/>
      </c>
      <c r="AB639">
        <f>IF($AA639="","",C639&amp;"|"&amp;COUNTIF($C$2:$C639,C639))</f>
        <v/>
      </c>
    </row>
    <row r="640">
      <c r="A640">
        <f>IF($AA640="","",INDEX('Per Line'!$C$2:$C$7001,$AA640)&amp;"")</f>
        <v/>
      </c>
      <c r="B640" s="15" t="n"/>
      <c r="C640">
        <f>IF($AA640="","",IF(COUNTIF($I$2:$I$1301,I640)&lt;=Settings!$C$8,I640,I640&amp;" P"&amp;ROUNDUP(COUNTIF($I$2:$I640,I640)/Settings!$C$8,0)))</f>
        <v/>
      </c>
      <c r="D640">
        <f>IF($AA640="","",INDEX('Per Line'!$A$2:$A$7001,$AA640)&amp;"")</f>
        <v/>
      </c>
      <c r="E640">
        <f>IF($AA640="","",INDEX('Per Line'!$B$2:$B$7001,$AA640)&amp;"")</f>
        <v/>
      </c>
      <c r="F640">
        <f>IF($AA640="","",INDEX('Per Line'!$D$2:$D$7001,$AA640)&amp;"")</f>
        <v/>
      </c>
      <c r="G640" s="14">
        <f>IF($AA640="","",INDEX('Per Line'!$E$2:$E$7001,$AA640))</f>
        <v/>
      </c>
      <c r="H640">
        <f>IF($AA640="","",INDEX('Per Line'!$F$2:$F$7001,$AA640)&amp;"")</f>
        <v/>
      </c>
      <c r="I640">
        <f>IF($AA640="","",INDEX('Per Line'!$I$2:$I$7001,$AA640)&amp;"")</f>
        <v/>
      </c>
      <c r="J640">
        <f>IF($AA640="","",INDEX('Per Line'!$H$2:$H$7001,$AA640)&amp;"")</f>
        <v/>
      </c>
      <c r="K640">
        <f>IF($AA640="","",INDEX('Per Line'!$J$2:$J$7001,$AA640)&amp;"")</f>
        <v/>
      </c>
      <c r="L640">
        <f>IF($AA640="","",INDEX('Per Line'!$K$2:$K$7001,$AA640)&amp;"")</f>
        <v/>
      </c>
      <c r="M640">
        <f>IF($AA640="","",INDEX('Per Line'!$L$2:$L$7001,$AA640))</f>
        <v/>
      </c>
      <c r="N640" s="8">
        <f>IF($AA640="","",M640*Y640/100)</f>
        <v/>
      </c>
      <c r="O640">
        <f>IF($AA640="","",INDEX('Per Line'!$U$2:$U$7001,$AA640)&amp;"")</f>
        <v/>
      </c>
      <c r="P640" s="8">
        <f>IF($AA640="","",SUMIFS('Per Line'!$T$2:$T$7001,'Per Line'!$C$2:$C$7001,$A640,'Per Line'!$AL$2:$AL$7001,1))</f>
        <v/>
      </c>
      <c r="Q640">
        <f>IF($AA640="","",Settings!$C$7)</f>
        <v/>
      </c>
      <c r="R640" s="8">
        <f>IF($AA640="","",SUMIFS('Per Line'!$T$2:$T$7001,'Per Line'!$C$2:$C$7001,$A640,'Per Line'!$AK$2:$AK$7001,0,'Per Line'!$AL$2:$AL$7001,0))</f>
        <v/>
      </c>
      <c r="S640" s="8">
        <f>IF($AA640="","",R640*Q640)</f>
        <v/>
      </c>
      <c r="T640">
        <f>IF($AA640="","",Settings!$C$6)</f>
        <v/>
      </c>
      <c r="U640" s="8">
        <f>IF($AA640="","",SUMIFS('Per Line'!$T$2:$T$7001,'Per Line'!$C$2:$C$7001,$A640,'Per Line'!$AK$2:$AK$7001,1,'Per Line'!$AL$2:$AL$7001,0))</f>
        <v/>
      </c>
      <c r="V640" s="8">
        <f>IF($AA640="","",U640*T640)</f>
        <v/>
      </c>
      <c r="W640" s="8">
        <f>IF($AA640="","",V640+S640)</f>
        <v/>
      </c>
      <c r="X640" s="8">
        <f>IF($AA640="","",Y640-W640)</f>
        <v/>
      </c>
      <c r="Y640" s="8">
        <f>IF($AA640="","",R640+U640+P640)</f>
        <v/>
      </c>
      <c r="Z640" s="8">
        <f>IF($AA640="","",Y640-W640-N640)</f>
        <v/>
      </c>
      <c r="AA640" s="16">
        <f>IF(ROWS($AA$2:$AA640)&lt;=MAX('Per Line'!$AJ$2:$AJ$7001),MATCH(ROWS($AA$2:$AA640),'Per Line'!$AJ$2:$AJ$7001,0),"")</f>
        <v/>
      </c>
      <c r="AB640">
        <f>IF($AA640="","",C640&amp;"|"&amp;COUNTIF($C$2:$C640,C640))</f>
        <v/>
      </c>
    </row>
    <row r="641">
      <c r="A641">
        <f>IF($AA641="","",INDEX('Per Line'!$C$2:$C$7001,$AA641)&amp;"")</f>
        <v/>
      </c>
      <c r="B641" s="15" t="n"/>
      <c r="C641">
        <f>IF($AA641="","",IF(COUNTIF($I$2:$I$1301,I641)&lt;=Settings!$C$8,I641,I641&amp;" P"&amp;ROUNDUP(COUNTIF($I$2:$I641,I641)/Settings!$C$8,0)))</f>
        <v/>
      </c>
      <c r="D641">
        <f>IF($AA641="","",INDEX('Per Line'!$A$2:$A$7001,$AA641)&amp;"")</f>
        <v/>
      </c>
      <c r="E641">
        <f>IF($AA641="","",INDEX('Per Line'!$B$2:$B$7001,$AA641)&amp;"")</f>
        <v/>
      </c>
      <c r="F641">
        <f>IF($AA641="","",INDEX('Per Line'!$D$2:$D$7001,$AA641)&amp;"")</f>
        <v/>
      </c>
      <c r="G641" s="14">
        <f>IF($AA641="","",INDEX('Per Line'!$E$2:$E$7001,$AA641))</f>
        <v/>
      </c>
      <c r="H641">
        <f>IF($AA641="","",INDEX('Per Line'!$F$2:$F$7001,$AA641)&amp;"")</f>
        <v/>
      </c>
      <c r="I641">
        <f>IF($AA641="","",INDEX('Per Line'!$I$2:$I$7001,$AA641)&amp;"")</f>
        <v/>
      </c>
      <c r="J641">
        <f>IF($AA641="","",INDEX('Per Line'!$H$2:$H$7001,$AA641)&amp;"")</f>
        <v/>
      </c>
      <c r="K641">
        <f>IF($AA641="","",INDEX('Per Line'!$J$2:$J$7001,$AA641)&amp;"")</f>
        <v/>
      </c>
      <c r="L641">
        <f>IF($AA641="","",INDEX('Per Line'!$K$2:$K$7001,$AA641)&amp;"")</f>
        <v/>
      </c>
      <c r="M641">
        <f>IF($AA641="","",INDEX('Per Line'!$L$2:$L$7001,$AA641))</f>
        <v/>
      </c>
      <c r="N641" s="8">
        <f>IF($AA641="","",M641*Y641/100)</f>
        <v/>
      </c>
      <c r="O641">
        <f>IF($AA641="","",INDEX('Per Line'!$U$2:$U$7001,$AA641)&amp;"")</f>
        <v/>
      </c>
      <c r="P641" s="8">
        <f>IF($AA641="","",SUMIFS('Per Line'!$T$2:$T$7001,'Per Line'!$C$2:$C$7001,$A641,'Per Line'!$AL$2:$AL$7001,1))</f>
        <v/>
      </c>
      <c r="Q641">
        <f>IF($AA641="","",Settings!$C$7)</f>
        <v/>
      </c>
      <c r="R641" s="8">
        <f>IF($AA641="","",SUMIFS('Per Line'!$T$2:$T$7001,'Per Line'!$C$2:$C$7001,$A641,'Per Line'!$AK$2:$AK$7001,0,'Per Line'!$AL$2:$AL$7001,0))</f>
        <v/>
      </c>
      <c r="S641" s="8">
        <f>IF($AA641="","",R641*Q641)</f>
        <v/>
      </c>
      <c r="T641">
        <f>IF($AA641="","",Settings!$C$6)</f>
        <v/>
      </c>
      <c r="U641" s="8">
        <f>IF($AA641="","",SUMIFS('Per Line'!$T$2:$T$7001,'Per Line'!$C$2:$C$7001,$A641,'Per Line'!$AK$2:$AK$7001,1,'Per Line'!$AL$2:$AL$7001,0))</f>
        <v/>
      </c>
      <c r="V641" s="8">
        <f>IF($AA641="","",U641*T641)</f>
        <v/>
      </c>
      <c r="W641" s="8">
        <f>IF($AA641="","",V641+S641)</f>
        <v/>
      </c>
      <c r="X641" s="8">
        <f>IF($AA641="","",Y641-W641)</f>
        <v/>
      </c>
      <c r="Y641" s="8">
        <f>IF($AA641="","",R641+U641+P641)</f>
        <v/>
      </c>
      <c r="Z641" s="8">
        <f>IF($AA641="","",Y641-W641-N641)</f>
        <v/>
      </c>
      <c r="AA641" s="16">
        <f>IF(ROWS($AA$2:$AA641)&lt;=MAX('Per Line'!$AJ$2:$AJ$7001),MATCH(ROWS($AA$2:$AA641),'Per Line'!$AJ$2:$AJ$7001,0),"")</f>
        <v/>
      </c>
      <c r="AB641">
        <f>IF($AA641="","",C641&amp;"|"&amp;COUNTIF($C$2:$C641,C641))</f>
        <v/>
      </c>
    </row>
    <row r="642">
      <c r="A642">
        <f>IF($AA642="","",INDEX('Per Line'!$C$2:$C$7001,$AA642)&amp;"")</f>
        <v/>
      </c>
      <c r="B642" s="15" t="n"/>
      <c r="C642">
        <f>IF($AA642="","",IF(COUNTIF($I$2:$I$1301,I642)&lt;=Settings!$C$8,I642,I642&amp;" P"&amp;ROUNDUP(COUNTIF($I$2:$I642,I642)/Settings!$C$8,0)))</f>
        <v/>
      </c>
      <c r="D642">
        <f>IF($AA642="","",INDEX('Per Line'!$A$2:$A$7001,$AA642)&amp;"")</f>
        <v/>
      </c>
      <c r="E642">
        <f>IF($AA642="","",INDEX('Per Line'!$B$2:$B$7001,$AA642)&amp;"")</f>
        <v/>
      </c>
      <c r="F642">
        <f>IF($AA642="","",INDEX('Per Line'!$D$2:$D$7001,$AA642)&amp;"")</f>
        <v/>
      </c>
      <c r="G642" s="14">
        <f>IF($AA642="","",INDEX('Per Line'!$E$2:$E$7001,$AA642))</f>
        <v/>
      </c>
      <c r="H642">
        <f>IF($AA642="","",INDEX('Per Line'!$F$2:$F$7001,$AA642)&amp;"")</f>
        <v/>
      </c>
      <c r="I642">
        <f>IF($AA642="","",INDEX('Per Line'!$I$2:$I$7001,$AA642)&amp;"")</f>
        <v/>
      </c>
      <c r="J642">
        <f>IF($AA642="","",INDEX('Per Line'!$H$2:$H$7001,$AA642)&amp;"")</f>
        <v/>
      </c>
      <c r="K642">
        <f>IF($AA642="","",INDEX('Per Line'!$J$2:$J$7001,$AA642)&amp;"")</f>
        <v/>
      </c>
      <c r="L642">
        <f>IF($AA642="","",INDEX('Per Line'!$K$2:$K$7001,$AA642)&amp;"")</f>
        <v/>
      </c>
      <c r="M642">
        <f>IF($AA642="","",INDEX('Per Line'!$L$2:$L$7001,$AA642))</f>
        <v/>
      </c>
      <c r="N642" s="8">
        <f>IF($AA642="","",M642*Y642/100)</f>
        <v/>
      </c>
      <c r="O642">
        <f>IF($AA642="","",INDEX('Per Line'!$U$2:$U$7001,$AA642)&amp;"")</f>
        <v/>
      </c>
      <c r="P642" s="8">
        <f>IF($AA642="","",SUMIFS('Per Line'!$T$2:$T$7001,'Per Line'!$C$2:$C$7001,$A642,'Per Line'!$AL$2:$AL$7001,1))</f>
        <v/>
      </c>
      <c r="Q642">
        <f>IF($AA642="","",Settings!$C$7)</f>
        <v/>
      </c>
      <c r="R642" s="8">
        <f>IF($AA642="","",SUMIFS('Per Line'!$T$2:$T$7001,'Per Line'!$C$2:$C$7001,$A642,'Per Line'!$AK$2:$AK$7001,0,'Per Line'!$AL$2:$AL$7001,0))</f>
        <v/>
      </c>
      <c r="S642" s="8">
        <f>IF($AA642="","",R642*Q642)</f>
        <v/>
      </c>
      <c r="T642">
        <f>IF($AA642="","",Settings!$C$6)</f>
        <v/>
      </c>
      <c r="U642" s="8">
        <f>IF($AA642="","",SUMIFS('Per Line'!$T$2:$T$7001,'Per Line'!$C$2:$C$7001,$A642,'Per Line'!$AK$2:$AK$7001,1,'Per Line'!$AL$2:$AL$7001,0))</f>
        <v/>
      </c>
      <c r="V642" s="8">
        <f>IF($AA642="","",U642*T642)</f>
        <v/>
      </c>
      <c r="W642" s="8">
        <f>IF($AA642="","",V642+S642)</f>
        <v/>
      </c>
      <c r="X642" s="8">
        <f>IF($AA642="","",Y642-W642)</f>
        <v/>
      </c>
      <c r="Y642" s="8">
        <f>IF($AA642="","",R642+U642+P642)</f>
        <v/>
      </c>
      <c r="Z642" s="8">
        <f>IF($AA642="","",Y642-W642-N642)</f>
        <v/>
      </c>
      <c r="AA642" s="16">
        <f>IF(ROWS($AA$2:$AA642)&lt;=MAX('Per Line'!$AJ$2:$AJ$7001),MATCH(ROWS($AA$2:$AA642),'Per Line'!$AJ$2:$AJ$7001,0),"")</f>
        <v/>
      </c>
      <c r="AB642">
        <f>IF($AA642="","",C642&amp;"|"&amp;COUNTIF($C$2:$C642,C642))</f>
        <v/>
      </c>
    </row>
    <row r="643">
      <c r="A643">
        <f>IF($AA643="","",INDEX('Per Line'!$C$2:$C$7001,$AA643)&amp;"")</f>
        <v/>
      </c>
      <c r="B643" s="15" t="n"/>
      <c r="C643">
        <f>IF($AA643="","",IF(COUNTIF($I$2:$I$1301,I643)&lt;=Settings!$C$8,I643,I643&amp;" P"&amp;ROUNDUP(COUNTIF($I$2:$I643,I643)/Settings!$C$8,0)))</f>
        <v/>
      </c>
      <c r="D643">
        <f>IF($AA643="","",INDEX('Per Line'!$A$2:$A$7001,$AA643)&amp;"")</f>
        <v/>
      </c>
      <c r="E643">
        <f>IF($AA643="","",INDEX('Per Line'!$B$2:$B$7001,$AA643)&amp;"")</f>
        <v/>
      </c>
      <c r="F643">
        <f>IF($AA643="","",INDEX('Per Line'!$D$2:$D$7001,$AA643)&amp;"")</f>
        <v/>
      </c>
      <c r="G643" s="14">
        <f>IF($AA643="","",INDEX('Per Line'!$E$2:$E$7001,$AA643))</f>
        <v/>
      </c>
      <c r="H643">
        <f>IF($AA643="","",INDEX('Per Line'!$F$2:$F$7001,$AA643)&amp;"")</f>
        <v/>
      </c>
      <c r="I643">
        <f>IF($AA643="","",INDEX('Per Line'!$I$2:$I$7001,$AA643)&amp;"")</f>
        <v/>
      </c>
      <c r="J643">
        <f>IF($AA643="","",INDEX('Per Line'!$H$2:$H$7001,$AA643)&amp;"")</f>
        <v/>
      </c>
      <c r="K643">
        <f>IF($AA643="","",INDEX('Per Line'!$J$2:$J$7001,$AA643)&amp;"")</f>
        <v/>
      </c>
      <c r="L643">
        <f>IF($AA643="","",INDEX('Per Line'!$K$2:$K$7001,$AA643)&amp;"")</f>
        <v/>
      </c>
      <c r="M643">
        <f>IF($AA643="","",INDEX('Per Line'!$L$2:$L$7001,$AA643))</f>
        <v/>
      </c>
      <c r="N643" s="8">
        <f>IF($AA643="","",M643*Y643/100)</f>
        <v/>
      </c>
      <c r="O643">
        <f>IF($AA643="","",INDEX('Per Line'!$U$2:$U$7001,$AA643)&amp;"")</f>
        <v/>
      </c>
      <c r="P643" s="8">
        <f>IF($AA643="","",SUMIFS('Per Line'!$T$2:$T$7001,'Per Line'!$C$2:$C$7001,$A643,'Per Line'!$AL$2:$AL$7001,1))</f>
        <v/>
      </c>
      <c r="Q643">
        <f>IF($AA643="","",Settings!$C$7)</f>
        <v/>
      </c>
      <c r="R643" s="8">
        <f>IF($AA643="","",SUMIFS('Per Line'!$T$2:$T$7001,'Per Line'!$C$2:$C$7001,$A643,'Per Line'!$AK$2:$AK$7001,0,'Per Line'!$AL$2:$AL$7001,0))</f>
        <v/>
      </c>
      <c r="S643" s="8">
        <f>IF($AA643="","",R643*Q643)</f>
        <v/>
      </c>
      <c r="T643">
        <f>IF($AA643="","",Settings!$C$6)</f>
        <v/>
      </c>
      <c r="U643" s="8">
        <f>IF($AA643="","",SUMIFS('Per Line'!$T$2:$T$7001,'Per Line'!$C$2:$C$7001,$A643,'Per Line'!$AK$2:$AK$7001,1,'Per Line'!$AL$2:$AL$7001,0))</f>
        <v/>
      </c>
      <c r="V643" s="8">
        <f>IF($AA643="","",U643*T643)</f>
        <v/>
      </c>
      <c r="W643" s="8">
        <f>IF($AA643="","",V643+S643)</f>
        <v/>
      </c>
      <c r="X643" s="8">
        <f>IF($AA643="","",Y643-W643)</f>
        <v/>
      </c>
      <c r="Y643" s="8">
        <f>IF($AA643="","",R643+U643+P643)</f>
        <v/>
      </c>
      <c r="Z643" s="8">
        <f>IF($AA643="","",Y643-W643-N643)</f>
        <v/>
      </c>
      <c r="AA643" s="16">
        <f>IF(ROWS($AA$2:$AA643)&lt;=MAX('Per Line'!$AJ$2:$AJ$7001),MATCH(ROWS($AA$2:$AA643),'Per Line'!$AJ$2:$AJ$7001,0),"")</f>
        <v/>
      </c>
      <c r="AB643">
        <f>IF($AA643="","",C643&amp;"|"&amp;COUNTIF($C$2:$C643,C643))</f>
        <v/>
      </c>
    </row>
    <row r="644">
      <c r="A644">
        <f>IF($AA644="","",INDEX('Per Line'!$C$2:$C$7001,$AA644)&amp;"")</f>
        <v/>
      </c>
      <c r="B644" s="15" t="n"/>
      <c r="C644">
        <f>IF($AA644="","",IF(COUNTIF($I$2:$I$1301,I644)&lt;=Settings!$C$8,I644,I644&amp;" P"&amp;ROUNDUP(COUNTIF($I$2:$I644,I644)/Settings!$C$8,0)))</f>
        <v/>
      </c>
      <c r="D644">
        <f>IF($AA644="","",INDEX('Per Line'!$A$2:$A$7001,$AA644)&amp;"")</f>
        <v/>
      </c>
      <c r="E644">
        <f>IF($AA644="","",INDEX('Per Line'!$B$2:$B$7001,$AA644)&amp;"")</f>
        <v/>
      </c>
      <c r="F644">
        <f>IF($AA644="","",INDEX('Per Line'!$D$2:$D$7001,$AA644)&amp;"")</f>
        <v/>
      </c>
      <c r="G644" s="14">
        <f>IF($AA644="","",INDEX('Per Line'!$E$2:$E$7001,$AA644))</f>
        <v/>
      </c>
      <c r="H644">
        <f>IF($AA644="","",INDEX('Per Line'!$F$2:$F$7001,$AA644)&amp;"")</f>
        <v/>
      </c>
      <c r="I644">
        <f>IF($AA644="","",INDEX('Per Line'!$I$2:$I$7001,$AA644)&amp;"")</f>
        <v/>
      </c>
      <c r="J644">
        <f>IF($AA644="","",INDEX('Per Line'!$H$2:$H$7001,$AA644)&amp;"")</f>
        <v/>
      </c>
      <c r="K644">
        <f>IF($AA644="","",INDEX('Per Line'!$J$2:$J$7001,$AA644)&amp;"")</f>
        <v/>
      </c>
      <c r="L644">
        <f>IF($AA644="","",INDEX('Per Line'!$K$2:$K$7001,$AA644)&amp;"")</f>
        <v/>
      </c>
      <c r="M644">
        <f>IF($AA644="","",INDEX('Per Line'!$L$2:$L$7001,$AA644))</f>
        <v/>
      </c>
      <c r="N644" s="8">
        <f>IF($AA644="","",M644*Y644/100)</f>
        <v/>
      </c>
      <c r="O644">
        <f>IF($AA644="","",INDEX('Per Line'!$U$2:$U$7001,$AA644)&amp;"")</f>
        <v/>
      </c>
      <c r="P644" s="8">
        <f>IF($AA644="","",SUMIFS('Per Line'!$T$2:$T$7001,'Per Line'!$C$2:$C$7001,$A644,'Per Line'!$AL$2:$AL$7001,1))</f>
        <v/>
      </c>
      <c r="Q644">
        <f>IF($AA644="","",Settings!$C$7)</f>
        <v/>
      </c>
      <c r="R644" s="8">
        <f>IF($AA644="","",SUMIFS('Per Line'!$T$2:$T$7001,'Per Line'!$C$2:$C$7001,$A644,'Per Line'!$AK$2:$AK$7001,0,'Per Line'!$AL$2:$AL$7001,0))</f>
        <v/>
      </c>
      <c r="S644" s="8">
        <f>IF($AA644="","",R644*Q644)</f>
        <v/>
      </c>
      <c r="T644">
        <f>IF($AA644="","",Settings!$C$6)</f>
        <v/>
      </c>
      <c r="U644" s="8">
        <f>IF($AA644="","",SUMIFS('Per Line'!$T$2:$T$7001,'Per Line'!$C$2:$C$7001,$A644,'Per Line'!$AK$2:$AK$7001,1,'Per Line'!$AL$2:$AL$7001,0))</f>
        <v/>
      </c>
      <c r="V644" s="8">
        <f>IF($AA644="","",U644*T644)</f>
        <v/>
      </c>
      <c r="W644" s="8">
        <f>IF($AA644="","",V644+S644)</f>
        <v/>
      </c>
      <c r="X644" s="8">
        <f>IF($AA644="","",Y644-W644)</f>
        <v/>
      </c>
      <c r="Y644" s="8">
        <f>IF($AA644="","",R644+U644+P644)</f>
        <v/>
      </c>
      <c r="Z644" s="8">
        <f>IF($AA644="","",Y644-W644-N644)</f>
        <v/>
      </c>
      <c r="AA644" s="16">
        <f>IF(ROWS($AA$2:$AA644)&lt;=MAX('Per Line'!$AJ$2:$AJ$7001),MATCH(ROWS($AA$2:$AA644),'Per Line'!$AJ$2:$AJ$7001,0),"")</f>
        <v/>
      </c>
      <c r="AB644">
        <f>IF($AA644="","",C644&amp;"|"&amp;COUNTIF($C$2:$C644,C644))</f>
        <v/>
      </c>
    </row>
    <row r="645">
      <c r="A645">
        <f>IF($AA645="","",INDEX('Per Line'!$C$2:$C$7001,$AA645)&amp;"")</f>
        <v/>
      </c>
      <c r="B645" s="15" t="n"/>
      <c r="C645">
        <f>IF($AA645="","",IF(COUNTIF($I$2:$I$1301,I645)&lt;=Settings!$C$8,I645,I645&amp;" P"&amp;ROUNDUP(COUNTIF($I$2:$I645,I645)/Settings!$C$8,0)))</f>
        <v/>
      </c>
      <c r="D645">
        <f>IF($AA645="","",INDEX('Per Line'!$A$2:$A$7001,$AA645)&amp;"")</f>
        <v/>
      </c>
      <c r="E645">
        <f>IF($AA645="","",INDEX('Per Line'!$B$2:$B$7001,$AA645)&amp;"")</f>
        <v/>
      </c>
      <c r="F645">
        <f>IF($AA645="","",INDEX('Per Line'!$D$2:$D$7001,$AA645)&amp;"")</f>
        <v/>
      </c>
      <c r="G645" s="14">
        <f>IF($AA645="","",INDEX('Per Line'!$E$2:$E$7001,$AA645))</f>
        <v/>
      </c>
      <c r="H645">
        <f>IF($AA645="","",INDEX('Per Line'!$F$2:$F$7001,$AA645)&amp;"")</f>
        <v/>
      </c>
      <c r="I645">
        <f>IF($AA645="","",INDEX('Per Line'!$I$2:$I$7001,$AA645)&amp;"")</f>
        <v/>
      </c>
      <c r="J645">
        <f>IF($AA645="","",INDEX('Per Line'!$H$2:$H$7001,$AA645)&amp;"")</f>
        <v/>
      </c>
      <c r="K645">
        <f>IF($AA645="","",INDEX('Per Line'!$J$2:$J$7001,$AA645)&amp;"")</f>
        <v/>
      </c>
      <c r="L645">
        <f>IF($AA645="","",INDEX('Per Line'!$K$2:$K$7001,$AA645)&amp;"")</f>
        <v/>
      </c>
      <c r="M645">
        <f>IF($AA645="","",INDEX('Per Line'!$L$2:$L$7001,$AA645))</f>
        <v/>
      </c>
      <c r="N645" s="8">
        <f>IF($AA645="","",M645*Y645/100)</f>
        <v/>
      </c>
      <c r="O645">
        <f>IF($AA645="","",INDEX('Per Line'!$U$2:$U$7001,$AA645)&amp;"")</f>
        <v/>
      </c>
      <c r="P645" s="8">
        <f>IF($AA645="","",SUMIFS('Per Line'!$T$2:$T$7001,'Per Line'!$C$2:$C$7001,$A645,'Per Line'!$AL$2:$AL$7001,1))</f>
        <v/>
      </c>
      <c r="Q645">
        <f>IF($AA645="","",Settings!$C$7)</f>
        <v/>
      </c>
      <c r="R645" s="8">
        <f>IF($AA645="","",SUMIFS('Per Line'!$T$2:$T$7001,'Per Line'!$C$2:$C$7001,$A645,'Per Line'!$AK$2:$AK$7001,0,'Per Line'!$AL$2:$AL$7001,0))</f>
        <v/>
      </c>
      <c r="S645" s="8">
        <f>IF($AA645="","",R645*Q645)</f>
        <v/>
      </c>
      <c r="T645">
        <f>IF($AA645="","",Settings!$C$6)</f>
        <v/>
      </c>
      <c r="U645" s="8">
        <f>IF($AA645="","",SUMIFS('Per Line'!$T$2:$T$7001,'Per Line'!$C$2:$C$7001,$A645,'Per Line'!$AK$2:$AK$7001,1,'Per Line'!$AL$2:$AL$7001,0))</f>
        <v/>
      </c>
      <c r="V645" s="8">
        <f>IF($AA645="","",U645*T645)</f>
        <v/>
      </c>
      <c r="W645" s="8">
        <f>IF($AA645="","",V645+S645)</f>
        <v/>
      </c>
      <c r="X645" s="8">
        <f>IF($AA645="","",Y645-W645)</f>
        <v/>
      </c>
      <c r="Y645" s="8">
        <f>IF($AA645="","",R645+U645+P645)</f>
        <v/>
      </c>
      <c r="Z645" s="8">
        <f>IF($AA645="","",Y645-W645-N645)</f>
        <v/>
      </c>
      <c r="AA645" s="16">
        <f>IF(ROWS($AA$2:$AA645)&lt;=MAX('Per Line'!$AJ$2:$AJ$7001),MATCH(ROWS($AA$2:$AA645),'Per Line'!$AJ$2:$AJ$7001,0),"")</f>
        <v/>
      </c>
      <c r="AB645">
        <f>IF($AA645="","",C645&amp;"|"&amp;COUNTIF($C$2:$C645,C645))</f>
        <v/>
      </c>
    </row>
    <row r="646">
      <c r="A646">
        <f>IF($AA646="","",INDEX('Per Line'!$C$2:$C$7001,$AA646)&amp;"")</f>
        <v/>
      </c>
      <c r="B646" s="15" t="n"/>
      <c r="C646">
        <f>IF($AA646="","",IF(COUNTIF($I$2:$I$1301,I646)&lt;=Settings!$C$8,I646,I646&amp;" P"&amp;ROUNDUP(COUNTIF($I$2:$I646,I646)/Settings!$C$8,0)))</f>
        <v/>
      </c>
      <c r="D646">
        <f>IF($AA646="","",INDEX('Per Line'!$A$2:$A$7001,$AA646)&amp;"")</f>
        <v/>
      </c>
      <c r="E646">
        <f>IF($AA646="","",INDEX('Per Line'!$B$2:$B$7001,$AA646)&amp;"")</f>
        <v/>
      </c>
      <c r="F646">
        <f>IF($AA646="","",INDEX('Per Line'!$D$2:$D$7001,$AA646)&amp;"")</f>
        <v/>
      </c>
      <c r="G646" s="14">
        <f>IF($AA646="","",INDEX('Per Line'!$E$2:$E$7001,$AA646))</f>
        <v/>
      </c>
      <c r="H646">
        <f>IF($AA646="","",INDEX('Per Line'!$F$2:$F$7001,$AA646)&amp;"")</f>
        <v/>
      </c>
      <c r="I646">
        <f>IF($AA646="","",INDEX('Per Line'!$I$2:$I$7001,$AA646)&amp;"")</f>
        <v/>
      </c>
      <c r="J646">
        <f>IF($AA646="","",INDEX('Per Line'!$H$2:$H$7001,$AA646)&amp;"")</f>
        <v/>
      </c>
      <c r="K646">
        <f>IF($AA646="","",INDEX('Per Line'!$J$2:$J$7001,$AA646)&amp;"")</f>
        <v/>
      </c>
      <c r="L646">
        <f>IF($AA646="","",INDEX('Per Line'!$K$2:$K$7001,$AA646)&amp;"")</f>
        <v/>
      </c>
      <c r="M646">
        <f>IF($AA646="","",INDEX('Per Line'!$L$2:$L$7001,$AA646))</f>
        <v/>
      </c>
      <c r="N646" s="8">
        <f>IF($AA646="","",M646*Y646/100)</f>
        <v/>
      </c>
      <c r="O646">
        <f>IF($AA646="","",INDEX('Per Line'!$U$2:$U$7001,$AA646)&amp;"")</f>
        <v/>
      </c>
      <c r="P646" s="8">
        <f>IF($AA646="","",SUMIFS('Per Line'!$T$2:$T$7001,'Per Line'!$C$2:$C$7001,$A646,'Per Line'!$AL$2:$AL$7001,1))</f>
        <v/>
      </c>
      <c r="Q646">
        <f>IF($AA646="","",Settings!$C$7)</f>
        <v/>
      </c>
      <c r="R646" s="8">
        <f>IF($AA646="","",SUMIFS('Per Line'!$T$2:$T$7001,'Per Line'!$C$2:$C$7001,$A646,'Per Line'!$AK$2:$AK$7001,0,'Per Line'!$AL$2:$AL$7001,0))</f>
        <v/>
      </c>
      <c r="S646" s="8">
        <f>IF($AA646="","",R646*Q646)</f>
        <v/>
      </c>
      <c r="T646">
        <f>IF($AA646="","",Settings!$C$6)</f>
        <v/>
      </c>
      <c r="U646" s="8">
        <f>IF($AA646="","",SUMIFS('Per Line'!$T$2:$T$7001,'Per Line'!$C$2:$C$7001,$A646,'Per Line'!$AK$2:$AK$7001,1,'Per Line'!$AL$2:$AL$7001,0))</f>
        <v/>
      </c>
      <c r="V646" s="8">
        <f>IF($AA646="","",U646*T646)</f>
        <v/>
      </c>
      <c r="W646" s="8">
        <f>IF($AA646="","",V646+S646)</f>
        <v/>
      </c>
      <c r="X646" s="8">
        <f>IF($AA646="","",Y646-W646)</f>
        <v/>
      </c>
      <c r="Y646" s="8">
        <f>IF($AA646="","",R646+U646+P646)</f>
        <v/>
      </c>
      <c r="Z646" s="8">
        <f>IF($AA646="","",Y646-W646-N646)</f>
        <v/>
      </c>
      <c r="AA646" s="16">
        <f>IF(ROWS($AA$2:$AA646)&lt;=MAX('Per Line'!$AJ$2:$AJ$7001),MATCH(ROWS($AA$2:$AA646),'Per Line'!$AJ$2:$AJ$7001,0),"")</f>
        <v/>
      </c>
      <c r="AB646">
        <f>IF($AA646="","",C646&amp;"|"&amp;COUNTIF($C$2:$C646,C646))</f>
        <v/>
      </c>
    </row>
    <row r="647">
      <c r="A647">
        <f>IF($AA647="","",INDEX('Per Line'!$C$2:$C$7001,$AA647)&amp;"")</f>
        <v/>
      </c>
      <c r="B647" s="15" t="n"/>
      <c r="C647">
        <f>IF($AA647="","",IF(COUNTIF($I$2:$I$1301,I647)&lt;=Settings!$C$8,I647,I647&amp;" P"&amp;ROUNDUP(COUNTIF($I$2:$I647,I647)/Settings!$C$8,0)))</f>
        <v/>
      </c>
      <c r="D647">
        <f>IF($AA647="","",INDEX('Per Line'!$A$2:$A$7001,$AA647)&amp;"")</f>
        <v/>
      </c>
      <c r="E647">
        <f>IF($AA647="","",INDEX('Per Line'!$B$2:$B$7001,$AA647)&amp;"")</f>
        <v/>
      </c>
      <c r="F647">
        <f>IF($AA647="","",INDEX('Per Line'!$D$2:$D$7001,$AA647)&amp;"")</f>
        <v/>
      </c>
      <c r="G647" s="14">
        <f>IF($AA647="","",INDEX('Per Line'!$E$2:$E$7001,$AA647))</f>
        <v/>
      </c>
      <c r="H647">
        <f>IF($AA647="","",INDEX('Per Line'!$F$2:$F$7001,$AA647)&amp;"")</f>
        <v/>
      </c>
      <c r="I647">
        <f>IF($AA647="","",INDEX('Per Line'!$I$2:$I$7001,$AA647)&amp;"")</f>
        <v/>
      </c>
      <c r="J647">
        <f>IF($AA647="","",INDEX('Per Line'!$H$2:$H$7001,$AA647)&amp;"")</f>
        <v/>
      </c>
      <c r="K647">
        <f>IF($AA647="","",INDEX('Per Line'!$J$2:$J$7001,$AA647)&amp;"")</f>
        <v/>
      </c>
      <c r="L647">
        <f>IF($AA647="","",INDEX('Per Line'!$K$2:$K$7001,$AA647)&amp;"")</f>
        <v/>
      </c>
      <c r="M647">
        <f>IF($AA647="","",INDEX('Per Line'!$L$2:$L$7001,$AA647))</f>
        <v/>
      </c>
      <c r="N647" s="8">
        <f>IF($AA647="","",M647*Y647/100)</f>
        <v/>
      </c>
      <c r="O647">
        <f>IF($AA647="","",INDEX('Per Line'!$U$2:$U$7001,$AA647)&amp;"")</f>
        <v/>
      </c>
      <c r="P647" s="8">
        <f>IF($AA647="","",SUMIFS('Per Line'!$T$2:$T$7001,'Per Line'!$C$2:$C$7001,$A647,'Per Line'!$AL$2:$AL$7001,1))</f>
        <v/>
      </c>
      <c r="Q647">
        <f>IF($AA647="","",Settings!$C$7)</f>
        <v/>
      </c>
      <c r="R647" s="8">
        <f>IF($AA647="","",SUMIFS('Per Line'!$T$2:$T$7001,'Per Line'!$C$2:$C$7001,$A647,'Per Line'!$AK$2:$AK$7001,0,'Per Line'!$AL$2:$AL$7001,0))</f>
        <v/>
      </c>
      <c r="S647" s="8">
        <f>IF($AA647="","",R647*Q647)</f>
        <v/>
      </c>
      <c r="T647">
        <f>IF($AA647="","",Settings!$C$6)</f>
        <v/>
      </c>
      <c r="U647" s="8">
        <f>IF($AA647="","",SUMIFS('Per Line'!$T$2:$T$7001,'Per Line'!$C$2:$C$7001,$A647,'Per Line'!$AK$2:$AK$7001,1,'Per Line'!$AL$2:$AL$7001,0))</f>
        <v/>
      </c>
      <c r="V647" s="8">
        <f>IF($AA647="","",U647*T647)</f>
        <v/>
      </c>
      <c r="W647" s="8">
        <f>IF($AA647="","",V647+S647)</f>
        <v/>
      </c>
      <c r="X647" s="8">
        <f>IF($AA647="","",Y647-W647)</f>
        <v/>
      </c>
      <c r="Y647" s="8">
        <f>IF($AA647="","",R647+U647+P647)</f>
        <v/>
      </c>
      <c r="Z647" s="8">
        <f>IF($AA647="","",Y647-W647-N647)</f>
        <v/>
      </c>
      <c r="AA647" s="16">
        <f>IF(ROWS($AA$2:$AA647)&lt;=MAX('Per Line'!$AJ$2:$AJ$7001),MATCH(ROWS($AA$2:$AA647),'Per Line'!$AJ$2:$AJ$7001,0),"")</f>
        <v/>
      </c>
      <c r="AB647">
        <f>IF($AA647="","",C647&amp;"|"&amp;COUNTIF($C$2:$C647,C647))</f>
        <v/>
      </c>
    </row>
    <row r="648">
      <c r="A648">
        <f>IF($AA648="","",INDEX('Per Line'!$C$2:$C$7001,$AA648)&amp;"")</f>
        <v/>
      </c>
      <c r="B648" s="15" t="n"/>
      <c r="C648">
        <f>IF($AA648="","",IF(COUNTIF($I$2:$I$1301,I648)&lt;=Settings!$C$8,I648,I648&amp;" P"&amp;ROUNDUP(COUNTIF($I$2:$I648,I648)/Settings!$C$8,0)))</f>
        <v/>
      </c>
      <c r="D648">
        <f>IF($AA648="","",INDEX('Per Line'!$A$2:$A$7001,$AA648)&amp;"")</f>
        <v/>
      </c>
      <c r="E648">
        <f>IF($AA648="","",INDEX('Per Line'!$B$2:$B$7001,$AA648)&amp;"")</f>
        <v/>
      </c>
      <c r="F648">
        <f>IF($AA648="","",INDEX('Per Line'!$D$2:$D$7001,$AA648)&amp;"")</f>
        <v/>
      </c>
      <c r="G648" s="14">
        <f>IF($AA648="","",INDEX('Per Line'!$E$2:$E$7001,$AA648))</f>
        <v/>
      </c>
      <c r="H648">
        <f>IF($AA648="","",INDEX('Per Line'!$F$2:$F$7001,$AA648)&amp;"")</f>
        <v/>
      </c>
      <c r="I648">
        <f>IF($AA648="","",INDEX('Per Line'!$I$2:$I$7001,$AA648)&amp;"")</f>
        <v/>
      </c>
      <c r="J648">
        <f>IF($AA648="","",INDEX('Per Line'!$H$2:$H$7001,$AA648)&amp;"")</f>
        <v/>
      </c>
      <c r="K648">
        <f>IF($AA648="","",INDEX('Per Line'!$J$2:$J$7001,$AA648)&amp;"")</f>
        <v/>
      </c>
      <c r="L648">
        <f>IF($AA648="","",INDEX('Per Line'!$K$2:$K$7001,$AA648)&amp;"")</f>
        <v/>
      </c>
      <c r="M648">
        <f>IF($AA648="","",INDEX('Per Line'!$L$2:$L$7001,$AA648))</f>
        <v/>
      </c>
      <c r="N648" s="8">
        <f>IF($AA648="","",M648*Y648/100)</f>
        <v/>
      </c>
      <c r="O648">
        <f>IF($AA648="","",INDEX('Per Line'!$U$2:$U$7001,$AA648)&amp;"")</f>
        <v/>
      </c>
      <c r="P648" s="8">
        <f>IF($AA648="","",SUMIFS('Per Line'!$T$2:$T$7001,'Per Line'!$C$2:$C$7001,$A648,'Per Line'!$AL$2:$AL$7001,1))</f>
        <v/>
      </c>
      <c r="Q648">
        <f>IF($AA648="","",Settings!$C$7)</f>
        <v/>
      </c>
      <c r="R648" s="8">
        <f>IF($AA648="","",SUMIFS('Per Line'!$T$2:$T$7001,'Per Line'!$C$2:$C$7001,$A648,'Per Line'!$AK$2:$AK$7001,0,'Per Line'!$AL$2:$AL$7001,0))</f>
        <v/>
      </c>
      <c r="S648" s="8">
        <f>IF($AA648="","",R648*Q648)</f>
        <v/>
      </c>
      <c r="T648">
        <f>IF($AA648="","",Settings!$C$6)</f>
        <v/>
      </c>
      <c r="U648" s="8">
        <f>IF($AA648="","",SUMIFS('Per Line'!$T$2:$T$7001,'Per Line'!$C$2:$C$7001,$A648,'Per Line'!$AK$2:$AK$7001,1,'Per Line'!$AL$2:$AL$7001,0))</f>
        <v/>
      </c>
      <c r="V648" s="8">
        <f>IF($AA648="","",U648*T648)</f>
        <v/>
      </c>
      <c r="W648" s="8">
        <f>IF($AA648="","",V648+S648)</f>
        <v/>
      </c>
      <c r="X648" s="8">
        <f>IF($AA648="","",Y648-W648)</f>
        <v/>
      </c>
      <c r="Y648" s="8">
        <f>IF($AA648="","",R648+U648+P648)</f>
        <v/>
      </c>
      <c r="Z648" s="8">
        <f>IF($AA648="","",Y648-W648-N648)</f>
        <v/>
      </c>
      <c r="AA648" s="16">
        <f>IF(ROWS($AA$2:$AA648)&lt;=MAX('Per Line'!$AJ$2:$AJ$7001),MATCH(ROWS($AA$2:$AA648),'Per Line'!$AJ$2:$AJ$7001,0),"")</f>
        <v/>
      </c>
      <c r="AB648">
        <f>IF($AA648="","",C648&amp;"|"&amp;COUNTIF($C$2:$C648,C648))</f>
        <v/>
      </c>
    </row>
    <row r="649">
      <c r="A649">
        <f>IF($AA649="","",INDEX('Per Line'!$C$2:$C$7001,$AA649)&amp;"")</f>
        <v/>
      </c>
      <c r="B649" s="15" t="n"/>
      <c r="C649">
        <f>IF($AA649="","",IF(COUNTIF($I$2:$I$1301,I649)&lt;=Settings!$C$8,I649,I649&amp;" P"&amp;ROUNDUP(COUNTIF($I$2:$I649,I649)/Settings!$C$8,0)))</f>
        <v/>
      </c>
      <c r="D649">
        <f>IF($AA649="","",INDEX('Per Line'!$A$2:$A$7001,$AA649)&amp;"")</f>
        <v/>
      </c>
      <c r="E649">
        <f>IF($AA649="","",INDEX('Per Line'!$B$2:$B$7001,$AA649)&amp;"")</f>
        <v/>
      </c>
      <c r="F649">
        <f>IF($AA649="","",INDEX('Per Line'!$D$2:$D$7001,$AA649)&amp;"")</f>
        <v/>
      </c>
      <c r="G649" s="14">
        <f>IF($AA649="","",INDEX('Per Line'!$E$2:$E$7001,$AA649))</f>
        <v/>
      </c>
      <c r="H649">
        <f>IF($AA649="","",INDEX('Per Line'!$F$2:$F$7001,$AA649)&amp;"")</f>
        <v/>
      </c>
      <c r="I649">
        <f>IF($AA649="","",INDEX('Per Line'!$I$2:$I$7001,$AA649)&amp;"")</f>
        <v/>
      </c>
      <c r="J649">
        <f>IF($AA649="","",INDEX('Per Line'!$H$2:$H$7001,$AA649)&amp;"")</f>
        <v/>
      </c>
      <c r="K649">
        <f>IF($AA649="","",INDEX('Per Line'!$J$2:$J$7001,$AA649)&amp;"")</f>
        <v/>
      </c>
      <c r="L649">
        <f>IF($AA649="","",INDEX('Per Line'!$K$2:$K$7001,$AA649)&amp;"")</f>
        <v/>
      </c>
      <c r="M649">
        <f>IF($AA649="","",INDEX('Per Line'!$L$2:$L$7001,$AA649))</f>
        <v/>
      </c>
      <c r="N649" s="8">
        <f>IF($AA649="","",M649*Y649/100)</f>
        <v/>
      </c>
      <c r="O649">
        <f>IF($AA649="","",INDEX('Per Line'!$U$2:$U$7001,$AA649)&amp;"")</f>
        <v/>
      </c>
      <c r="P649" s="8">
        <f>IF($AA649="","",SUMIFS('Per Line'!$T$2:$T$7001,'Per Line'!$C$2:$C$7001,$A649,'Per Line'!$AL$2:$AL$7001,1))</f>
        <v/>
      </c>
      <c r="Q649">
        <f>IF($AA649="","",Settings!$C$7)</f>
        <v/>
      </c>
      <c r="R649" s="8">
        <f>IF($AA649="","",SUMIFS('Per Line'!$T$2:$T$7001,'Per Line'!$C$2:$C$7001,$A649,'Per Line'!$AK$2:$AK$7001,0,'Per Line'!$AL$2:$AL$7001,0))</f>
        <v/>
      </c>
      <c r="S649" s="8">
        <f>IF($AA649="","",R649*Q649)</f>
        <v/>
      </c>
      <c r="T649">
        <f>IF($AA649="","",Settings!$C$6)</f>
        <v/>
      </c>
      <c r="U649" s="8">
        <f>IF($AA649="","",SUMIFS('Per Line'!$T$2:$T$7001,'Per Line'!$C$2:$C$7001,$A649,'Per Line'!$AK$2:$AK$7001,1,'Per Line'!$AL$2:$AL$7001,0))</f>
        <v/>
      </c>
      <c r="V649" s="8">
        <f>IF($AA649="","",U649*T649)</f>
        <v/>
      </c>
      <c r="W649" s="8">
        <f>IF($AA649="","",V649+S649)</f>
        <v/>
      </c>
      <c r="X649" s="8">
        <f>IF($AA649="","",Y649-W649)</f>
        <v/>
      </c>
      <c r="Y649" s="8">
        <f>IF($AA649="","",R649+U649+P649)</f>
        <v/>
      </c>
      <c r="Z649" s="8">
        <f>IF($AA649="","",Y649-W649-N649)</f>
        <v/>
      </c>
      <c r="AA649" s="16">
        <f>IF(ROWS($AA$2:$AA649)&lt;=MAX('Per Line'!$AJ$2:$AJ$7001),MATCH(ROWS($AA$2:$AA649),'Per Line'!$AJ$2:$AJ$7001,0),"")</f>
        <v/>
      </c>
      <c r="AB649">
        <f>IF($AA649="","",C649&amp;"|"&amp;COUNTIF($C$2:$C649,C649))</f>
        <v/>
      </c>
    </row>
    <row r="650">
      <c r="A650">
        <f>IF($AA650="","",INDEX('Per Line'!$C$2:$C$7001,$AA650)&amp;"")</f>
        <v/>
      </c>
      <c r="B650" s="15" t="n"/>
      <c r="C650">
        <f>IF($AA650="","",IF(COUNTIF($I$2:$I$1301,I650)&lt;=Settings!$C$8,I650,I650&amp;" P"&amp;ROUNDUP(COUNTIF($I$2:$I650,I650)/Settings!$C$8,0)))</f>
        <v/>
      </c>
      <c r="D650">
        <f>IF($AA650="","",INDEX('Per Line'!$A$2:$A$7001,$AA650)&amp;"")</f>
        <v/>
      </c>
      <c r="E650">
        <f>IF($AA650="","",INDEX('Per Line'!$B$2:$B$7001,$AA650)&amp;"")</f>
        <v/>
      </c>
      <c r="F650">
        <f>IF($AA650="","",INDEX('Per Line'!$D$2:$D$7001,$AA650)&amp;"")</f>
        <v/>
      </c>
      <c r="G650" s="14">
        <f>IF($AA650="","",INDEX('Per Line'!$E$2:$E$7001,$AA650))</f>
        <v/>
      </c>
      <c r="H650">
        <f>IF($AA650="","",INDEX('Per Line'!$F$2:$F$7001,$AA650)&amp;"")</f>
        <v/>
      </c>
      <c r="I650">
        <f>IF($AA650="","",INDEX('Per Line'!$I$2:$I$7001,$AA650)&amp;"")</f>
        <v/>
      </c>
      <c r="J650">
        <f>IF($AA650="","",INDEX('Per Line'!$H$2:$H$7001,$AA650)&amp;"")</f>
        <v/>
      </c>
      <c r="K650">
        <f>IF($AA650="","",INDEX('Per Line'!$J$2:$J$7001,$AA650)&amp;"")</f>
        <v/>
      </c>
      <c r="L650">
        <f>IF($AA650="","",INDEX('Per Line'!$K$2:$K$7001,$AA650)&amp;"")</f>
        <v/>
      </c>
      <c r="M650">
        <f>IF($AA650="","",INDEX('Per Line'!$L$2:$L$7001,$AA650))</f>
        <v/>
      </c>
      <c r="N650" s="8">
        <f>IF($AA650="","",M650*Y650/100)</f>
        <v/>
      </c>
      <c r="O650">
        <f>IF($AA650="","",INDEX('Per Line'!$U$2:$U$7001,$AA650)&amp;"")</f>
        <v/>
      </c>
      <c r="P650" s="8">
        <f>IF($AA650="","",SUMIFS('Per Line'!$T$2:$T$7001,'Per Line'!$C$2:$C$7001,$A650,'Per Line'!$AL$2:$AL$7001,1))</f>
        <v/>
      </c>
      <c r="Q650">
        <f>IF($AA650="","",Settings!$C$7)</f>
        <v/>
      </c>
      <c r="R650" s="8">
        <f>IF($AA650="","",SUMIFS('Per Line'!$T$2:$T$7001,'Per Line'!$C$2:$C$7001,$A650,'Per Line'!$AK$2:$AK$7001,0,'Per Line'!$AL$2:$AL$7001,0))</f>
        <v/>
      </c>
      <c r="S650" s="8">
        <f>IF($AA650="","",R650*Q650)</f>
        <v/>
      </c>
      <c r="T650">
        <f>IF($AA650="","",Settings!$C$6)</f>
        <v/>
      </c>
      <c r="U650" s="8">
        <f>IF($AA650="","",SUMIFS('Per Line'!$T$2:$T$7001,'Per Line'!$C$2:$C$7001,$A650,'Per Line'!$AK$2:$AK$7001,1,'Per Line'!$AL$2:$AL$7001,0))</f>
        <v/>
      </c>
      <c r="V650" s="8">
        <f>IF($AA650="","",U650*T650)</f>
        <v/>
      </c>
      <c r="W650" s="8">
        <f>IF($AA650="","",V650+S650)</f>
        <v/>
      </c>
      <c r="X650" s="8">
        <f>IF($AA650="","",Y650-W650)</f>
        <v/>
      </c>
      <c r="Y650" s="8">
        <f>IF($AA650="","",R650+U650+P650)</f>
        <v/>
      </c>
      <c r="Z650" s="8">
        <f>IF($AA650="","",Y650-W650-N650)</f>
        <v/>
      </c>
      <c r="AA650" s="16">
        <f>IF(ROWS($AA$2:$AA650)&lt;=MAX('Per Line'!$AJ$2:$AJ$7001),MATCH(ROWS($AA$2:$AA650),'Per Line'!$AJ$2:$AJ$7001,0),"")</f>
        <v/>
      </c>
      <c r="AB650">
        <f>IF($AA650="","",C650&amp;"|"&amp;COUNTIF($C$2:$C650,C650))</f>
        <v/>
      </c>
    </row>
    <row r="651">
      <c r="A651">
        <f>IF($AA651="","",INDEX('Per Line'!$C$2:$C$7001,$AA651)&amp;"")</f>
        <v/>
      </c>
      <c r="B651" s="15" t="n"/>
      <c r="C651">
        <f>IF($AA651="","",IF(COUNTIF($I$2:$I$1301,I651)&lt;=Settings!$C$8,I651,I651&amp;" P"&amp;ROUNDUP(COUNTIF($I$2:$I651,I651)/Settings!$C$8,0)))</f>
        <v/>
      </c>
      <c r="D651">
        <f>IF($AA651="","",INDEX('Per Line'!$A$2:$A$7001,$AA651)&amp;"")</f>
        <v/>
      </c>
      <c r="E651">
        <f>IF($AA651="","",INDEX('Per Line'!$B$2:$B$7001,$AA651)&amp;"")</f>
        <v/>
      </c>
      <c r="F651">
        <f>IF($AA651="","",INDEX('Per Line'!$D$2:$D$7001,$AA651)&amp;"")</f>
        <v/>
      </c>
      <c r="G651" s="14">
        <f>IF($AA651="","",INDEX('Per Line'!$E$2:$E$7001,$AA651))</f>
        <v/>
      </c>
      <c r="H651">
        <f>IF($AA651="","",INDEX('Per Line'!$F$2:$F$7001,$AA651)&amp;"")</f>
        <v/>
      </c>
      <c r="I651">
        <f>IF($AA651="","",INDEX('Per Line'!$I$2:$I$7001,$AA651)&amp;"")</f>
        <v/>
      </c>
      <c r="J651">
        <f>IF($AA651="","",INDEX('Per Line'!$H$2:$H$7001,$AA651)&amp;"")</f>
        <v/>
      </c>
      <c r="K651">
        <f>IF($AA651="","",INDEX('Per Line'!$J$2:$J$7001,$AA651)&amp;"")</f>
        <v/>
      </c>
      <c r="L651">
        <f>IF($AA651="","",INDEX('Per Line'!$K$2:$K$7001,$AA651)&amp;"")</f>
        <v/>
      </c>
      <c r="M651">
        <f>IF($AA651="","",INDEX('Per Line'!$L$2:$L$7001,$AA651))</f>
        <v/>
      </c>
      <c r="N651" s="8">
        <f>IF($AA651="","",M651*Y651/100)</f>
        <v/>
      </c>
      <c r="O651">
        <f>IF($AA651="","",INDEX('Per Line'!$U$2:$U$7001,$AA651)&amp;"")</f>
        <v/>
      </c>
      <c r="P651" s="8">
        <f>IF($AA651="","",SUMIFS('Per Line'!$T$2:$T$7001,'Per Line'!$C$2:$C$7001,$A651,'Per Line'!$AL$2:$AL$7001,1))</f>
        <v/>
      </c>
      <c r="Q651">
        <f>IF($AA651="","",Settings!$C$7)</f>
        <v/>
      </c>
      <c r="R651" s="8">
        <f>IF($AA651="","",SUMIFS('Per Line'!$T$2:$T$7001,'Per Line'!$C$2:$C$7001,$A651,'Per Line'!$AK$2:$AK$7001,0,'Per Line'!$AL$2:$AL$7001,0))</f>
        <v/>
      </c>
      <c r="S651" s="8">
        <f>IF($AA651="","",R651*Q651)</f>
        <v/>
      </c>
      <c r="T651">
        <f>IF($AA651="","",Settings!$C$6)</f>
        <v/>
      </c>
      <c r="U651" s="8">
        <f>IF($AA651="","",SUMIFS('Per Line'!$T$2:$T$7001,'Per Line'!$C$2:$C$7001,$A651,'Per Line'!$AK$2:$AK$7001,1,'Per Line'!$AL$2:$AL$7001,0))</f>
        <v/>
      </c>
      <c r="V651" s="8">
        <f>IF($AA651="","",U651*T651)</f>
        <v/>
      </c>
      <c r="W651" s="8">
        <f>IF($AA651="","",V651+S651)</f>
        <v/>
      </c>
      <c r="X651" s="8">
        <f>IF($AA651="","",Y651-W651)</f>
        <v/>
      </c>
      <c r="Y651" s="8">
        <f>IF($AA651="","",R651+U651+P651)</f>
        <v/>
      </c>
      <c r="Z651" s="8">
        <f>IF($AA651="","",Y651-W651-N651)</f>
        <v/>
      </c>
      <c r="AA651" s="16">
        <f>IF(ROWS($AA$2:$AA651)&lt;=MAX('Per Line'!$AJ$2:$AJ$7001),MATCH(ROWS($AA$2:$AA651),'Per Line'!$AJ$2:$AJ$7001,0),"")</f>
        <v/>
      </c>
      <c r="AB651">
        <f>IF($AA651="","",C651&amp;"|"&amp;COUNTIF($C$2:$C651,C651))</f>
        <v/>
      </c>
    </row>
    <row r="652">
      <c r="A652">
        <f>IF($AA652="","",INDEX('Per Line'!$C$2:$C$7001,$AA652)&amp;"")</f>
        <v/>
      </c>
      <c r="B652" s="15" t="n"/>
      <c r="C652">
        <f>IF($AA652="","",IF(COUNTIF($I$2:$I$1301,I652)&lt;=Settings!$C$8,I652,I652&amp;" P"&amp;ROUNDUP(COUNTIF($I$2:$I652,I652)/Settings!$C$8,0)))</f>
        <v/>
      </c>
      <c r="D652">
        <f>IF($AA652="","",INDEX('Per Line'!$A$2:$A$7001,$AA652)&amp;"")</f>
        <v/>
      </c>
      <c r="E652">
        <f>IF($AA652="","",INDEX('Per Line'!$B$2:$B$7001,$AA652)&amp;"")</f>
        <v/>
      </c>
      <c r="F652">
        <f>IF($AA652="","",INDEX('Per Line'!$D$2:$D$7001,$AA652)&amp;"")</f>
        <v/>
      </c>
      <c r="G652" s="14">
        <f>IF($AA652="","",INDEX('Per Line'!$E$2:$E$7001,$AA652))</f>
        <v/>
      </c>
      <c r="H652">
        <f>IF($AA652="","",INDEX('Per Line'!$F$2:$F$7001,$AA652)&amp;"")</f>
        <v/>
      </c>
      <c r="I652">
        <f>IF($AA652="","",INDEX('Per Line'!$I$2:$I$7001,$AA652)&amp;"")</f>
        <v/>
      </c>
      <c r="J652">
        <f>IF($AA652="","",INDEX('Per Line'!$H$2:$H$7001,$AA652)&amp;"")</f>
        <v/>
      </c>
      <c r="K652">
        <f>IF($AA652="","",INDEX('Per Line'!$J$2:$J$7001,$AA652)&amp;"")</f>
        <v/>
      </c>
      <c r="L652">
        <f>IF($AA652="","",INDEX('Per Line'!$K$2:$K$7001,$AA652)&amp;"")</f>
        <v/>
      </c>
      <c r="M652">
        <f>IF($AA652="","",INDEX('Per Line'!$L$2:$L$7001,$AA652))</f>
        <v/>
      </c>
      <c r="N652" s="8">
        <f>IF($AA652="","",M652*Y652/100)</f>
        <v/>
      </c>
      <c r="O652">
        <f>IF($AA652="","",INDEX('Per Line'!$U$2:$U$7001,$AA652)&amp;"")</f>
        <v/>
      </c>
      <c r="P652" s="8">
        <f>IF($AA652="","",SUMIFS('Per Line'!$T$2:$T$7001,'Per Line'!$C$2:$C$7001,$A652,'Per Line'!$AL$2:$AL$7001,1))</f>
        <v/>
      </c>
      <c r="Q652">
        <f>IF($AA652="","",Settings!$C$7)</f>
        <v/>
      </c>
      <c r="R652" s="8">
        <f>IF($AA652="","",SUMIFS('Per Line'!$T$2:$T$7001,'Per Line'!$C$2:$C$7001,$A652,'Per Line'!$AK$2:$AK$7001,0,'Per Line'!$AL$2:$AL$7001,0))</f>
        <v/>
      </c>
      <c r="S652" s="8">
        <f>IF($AA652="","",R652*Q652)</f>
        <v/>
      </c>
      <c r="T652">
        <f>IF($AA652="","",Settings!$C$6)</f>
        <v/>
      </c>
      <c r="U652" s="8">
        <f>IF($AA652="","",SUMIFS('Per Line'!$T$2:$T$7001,'Per Line'!$C$2:$C$7001,$A652,'Per Line'!$AK$2:$AK$7001,1,'Per Line'!$AL$2:$AL$7001,0))</f>
        <v/>
      </c>
      <c r="V652" s="8">
        <f>IF($AA652="","",U652*T652)</f>
        <v/>
      </c>
      <c r="W652" s="8">
        <f>IF($AA652="","",V652+S652)</f>
        <v/>
      </c>
      <c r="X652" s="8">
        <f>IF($AA652="","",Y652-W652)</f>
        <v/>
      </c>
      <c r="Y652" s="8">
        <f>IF($AA652="","",R652+U652+P652)</f>
        <v/>
      </c>
      <c r="Z652" s="8">
        <f>IF($AA652="","",Y652-W652-N652)</f>
        <v/>
      </c>
      <c r="AA652" s="16">
        <f>IF(ROWS($AA$2:$AA652)&lt;=MAX('Per Line'!$AJ$2:$AJ$7001),MATCH(ROWS($AA$2:$AA652),'Per Line'!$AJ$2:$AJ$7001,0),"")</f>
        <v/>
      </c>
      <c r="AB652">
        <f>IF($AA652="","",C652&amp;"|"&amp;COUNTIF($C$2:$C652,C652))</f>
        <v/>
      </c>
    </row>
    <row r="653">
      <c r="A653">
        <f>IF($AA653="","",INDEX('Per Line'!$C$2:$C$7001,$AA653)&amp;"")</f>
        <v/>
      </c>
      <c r="B653" s="15" t="n"/>
      <c r="C653">
        <f>IF($AA653="","",IF(COUNTIF($I$2:$I$1301,I653)&lt;=Settings!$C$8,I653,I653&amp;" P"&amp;ROUNDUP(COUNTIF($I$2:$I653,I653)/Settings!$C$8,0)))</f>
        <v/>
      </c>
      <c r="D653">
        <f>IF($AA653="","",INDEX('Per Line'!$A$2:$A$7001,$AA653)&amp;"")</f>
        <v/>
      </c>
      <c r="E653">
        <f>IF($AA653="","",INDEX('Per Line'!$B$2:$B$7001,$AA653)&amp;"")</f>
        <v/>
      </c>
      <c r="F653">
        <f>IF($AA653="","",INDEX('Per Line'!$D$2:$D$7001,$AA653)&amp;"")</f>
        <v/>
      </c>
      <c r="G653" s="14">
        <f>IF($AA653="","",INDEX('Per Line'!$E$2:$E$7001,$AA653))</f>
        <v/>
      </c>
      <c r="H653">
        <f>IF($AA653="","",INDEX('Per Line'!$F$2:$F$7001,$AA653)&amp;"")</f>
        <v/>
      </c>
      <c r="I653">
        <f>IF($AA653="","",INDEX('Per Line'!$I$2:$I$7001,$AA653)&amp;"")</f>
        <v/>
      </c>
      <c r="J653">
        <f>IF($AA653="","",INDEX('Per Line'!$H$2:$H$7001,$AA653)&amp;"")</f>
        <v/>
      </c>
      <c r="K653">
        <f>IF($AA653="","",INDEX('Per Line'!$J$2:$J$7001,$AA653)&amp;"")</f>
        <v/>
      </c>
      <c r="L653">
        <f>IF($AA653="","",INDEX('Per Line'!$K$2:$K$7001,$AA653)&amp;"")</f>
        <v/>
      </c>
      <c r="M653">
        <f>IF($AA653="","",INDEX('Per Line'!$L$2:$L$7001,$AA653))</f>
        <v/>
      </c>
      <c r="N653" s="8">
        <f>IF($AA653="","",M653*Y653/100)</f>
        <v/>
      </c>
      <c r="O653">
        <f>IF($AA653="","",INDEX('Per Line'!$U$2:$U$7001,$AA653)&amp;"")</f>
        <v/>
      </c>
      <c r="P653" s="8">
        <f>IF($AA653="","",SUMIFS('Per Line'!$T$2:$T$7001,'Per Line'!$C$2:$C$7001,$A653,'Per Line'!$AL$2:$AL$7001,1))</f>
        <v/>
      </c>
      <c r="Q653">
        <f>IF($AA653="","",Settings!$C$7)</f>
        <v/>
      </c>
      <c r="R653" s="8">
        <f>IF($AA653="","",SUMIFS('Per Line'!$T$2:$T$7001,'Per Line'!$C$2:$C$7001,$A653,'Per Line'!$AK$2:$AK$7001,0,'Per Line'!$AL$2:$AL$7001,0))</f>
        <v/>
      </c>
      <c r="S653" s="8">
        <f>IF($AA653="","",R653*Q653)</f>
        <v/>
      </c>
      <c r="T653">
        <f>IF($AA653="","",Settings!$C$6)</f>
        <v/>
      </c>
      <c r="U653" s="8">
        <f>IF($AA653="","",SUMIFS('Per Line'!$T$2:$T$7001,'Per Line'!$C$2:$C$7001,$A653,'Per Line'!$AK$2:$AK$7001,1,'Per Line'!$AL$2:$AL$7001,0))</f>
        <v/>
      </c>
      <c r="V653" s="8">
        <f>IF($AA653="","",U653*T653)</f>
        <v/>
      </c>
      <c r="W653" s="8">
        <f>IF($AA653="","",V653+S653)</f>
        <v/>
      </c>
      <c r="X653" s="8">
        <f>IF($AA653="","",Y653-W653)</f>
        <v/>
      </c>
      <c r="Y653" s="8">
        <f>IF($AA653="","",R653+U653+P653)</f>
        <v/>
      </c>
      <c r="Z653" s="8">
        <f>IF($AA653="","",Y653-W653-N653)</f>
        <v/>
      </c>
      <c r="AA653" s="16">
        <f>IF(ROWS($AA$2:$AA653)&lt;=MAX('Per Line'!$AJ$2:$AJ$7001),MATCH(ROWS($AA$2:$AA653),'Per Line'!$AJ$2:$AJ$7001,0),"")</f>
        <v/>
      </c>
      <c r="AB653">
        <f>IF($AA653="","",C653&amp;"|"&amp;COUNTIF($C$2:$C653,C653))</f>
        <v/>
      </c>
    </row>
    <row r="654">
      <c r="A654">
        <f>IF($AA654="","",INDEX('Per Line'!$C$2:$C$7001,$AA654)&amp;"")</f>
        <v/>
      </c>
      <c r="B654" s="15" t="n"/>
      <c r="C654">
        <f>IF($AA654="","",IF(COUNTIF($I$2:$I$1301,I654)&lt;=Settings!$C$8,I654,I654&amp;" P"&amp;ROUNDUP(COUNTIF($I$2:$I654,I654)/Settings!$C$8,0)))</f>
        <v/>
      </c>
      <c r="D654">
        <f>IF($AA654="","",INDEX('Per Line'!$A$2:$A$7001,$AA654)&amp;"")</f>
        <v/>
      </c>
      <c r="E654">
        <f>IF($AA654="","",INDEX('Per Line'!$B$2:$B$7001,$AA654)&amp;"")</f>
        <v/>
      </c>
      <c r="F654">
        <f>IF($AA654="","",INDEX('Per Line'!$D$2:$D$7001,$AA654)&amp;"")</f>
        <v/>
      </c>
      <c r="G654" s="14">
        <f>IF($AA654="","",INDEX('Per Line'!$E$2:$E$7001,$AA654))</f>
        <v/>
      </c>
      <c r="H654">
        <f>IF($AA654="","",INDEX('Per Line'!$F$2:$F$7001,$AA654)&amp;"")</f>
        <v/>
      </c>
      <c r="I654">
        <f>IF($AA654="","",INDEX('Per Line'!$I$2:$I$7001,$AA654)&amp;"")</f>
        <v/>
      </c>
      <c r="J654">
        <f>IF($AA654="","",INDEX('Per Line'!$H$2:$H$7001,$AA654)&amp;"")</f>
        <v/>
      </c>
      <c r="K654">
        <f>IF($AA654="","",INDEX('Per Line'!$J$2:$J$7001,$AA654)&amp;"")</f>
        <v/>
      </c>
      <c r="L654">
        <f>IF($AA654="","",INDEX('Per Line'!$K$2:$K$7001,$AA654)&amp;"")</f>
        <v/>
      </c>
      <c r="M654">
        <f>IF($AA654="","",INDEX('Per Line'!$L$2:$L$7001,$AA654))</f>
        <v/>
      </c>
      <c r="N654" s="8">
        <f>IF($AA654="","",M654*Y654/100)</f>
        <v/>
      </c>
      <c r="O654">
        <f>IF($AA654="","",INDEX('Per Line'!$U$2:$U$7001,$AA654)&amp;"")</f>
        <v/>
      </c>
      <c r="P654" s="8">
        <f>IF($AA654="","",SUMIFS('Per Line'!$T$2:$T$7001,'Per Line'!$C$2:$C$7001,$A654,'Per Line'!$AL$2:$AL$7001,1))</f>
        <v/>
      </c>
      <c r="Q654">
        <f>IF($AA654="","",Settings!$C$7)</f>
        <v/>
      </c>
      <c r="R654" s="8">
        <f>IF($AA654="","",SUMIFS('Per Line'!$T$2:$T$7001,'Per Line'!$C$2:$C$7001,$A654,'Per Line'!$AK$2:$AK$7001,0,'Per Line'!$AL$2:$AL$7001,0))</f>
        <v/>
      </c>
      <c r="S654" s="8">
        <f>IF($AA654="","",R654*Q654)</f>
        <v/>
      </c>
      <c r="T654">
        <f>IF($AA654="","",Settings!$C$6)</f>
        <v/>
      </c>
      <c r="U654" s="8">
        <f>IF($AA654="","",SUMIFS('Per Line'!$T$2:$T$7001,'Per Line'!$C$2:$C$7001,$A654,'Per Line'!$AK$2:$AK$7001,1,'Per Line'!$AL$2:$AL$7001,0))</f>
        <v/>
      </c>
      <c r="V654" s="8">
        <f>IF($AA654="","",U654*T654)</f>
        <v/>
      </c>
      <c r="W654" s="8">
        <f>IF($AA654="","",V654+S654)</f>
        <v/>
      </c>
      <c r="X654" s="8">
        <f>IF($AA654="","",Y654-W654)</f>
        <v/>
      </c>
      <c r="Y654" s="8">
        <f>IF($AA654="","",R654+U654+P654)</f>
        <v/>
      </c>
      <c r="Z654" s="8">
        <f>IF($AA654="","",Y654-W654-N654)</f>
        <v/>
      </c>
      <c r="AA654" s="16">
        <f>IF(ROWS($AA$2:$AA654)&lt;=MAX('Per Line'!$AJ$2:$AJ$7001),MATCH(ROWS($AA$2:$AA654),'Per Line'!$AJ$2:$AJ$7001,0),"")</f>
        <v/>
      </c>
      <c r="AB654">
        <f>IF($AA654="","",C654&amp;"|"&amp;COUNTIF($C$2:$C654,C654))</f>
        <v/>
      </c>
    </row>
    <row r="655">
      <c r="A655">
        <f>IF($AA655="","",INDEX('Per Line'!$C$2:$C$7001,$AA655)&amp;"")</f>
        <v/>
      </c>
      <c r="B655" s="15" t="n"/>
      <c r="C655">
        <f>IF($AA655="","",IF(COUNTIF($I$2:$I$1301,I655)&lt;=Settings!$C$8,I655,I655&amp;" P"&amp;ROUNDUP(COUNTIF($I$2:$I655,I655)/Settings!$C$8,0)))</f>
        <v/>
      </c>
      <c r="D655">
        <f>IF($AA655="","",INDEX('Per Line'!$A$2:$A$7001,$AA655)&amp;"")</f>
        <v/>
      </c>
      <c r="E655">
        <f>IF($AA655="","",INDEX('Per Line'!$B$2:$B$7001,$AA655)&amp;"")</f>
        <v/>
      </c>
      <c r="F655">
        <f>IF($AA655="","",INDEX('Per Line'!$D$2:$D$7001,$AA655)&amp;"")</f>
        <v/>
      </c>
      <c r="G655" s="14">
        <f>IF($AA655="","",INDEX('Per Line'!$E$2:$E$7001,$AA655))</f>
        <v/>
      </c>
      <c r="H655">
        <f>IF($AA655="","",INDEX('Per Line'!$F$2:$F$7001,$AA655)&amp;"")</f>
        <v/>
      </c>
      <c r="I655">
        <f>IF($AA655="","",INDEX('Per Line'!$I$2:$I$7001,$AA655)&amp;"")</f>
        <v/>
      </c>
      <c r="J655">
        <f>IF($AA655="","",INDEX('Per Line'!$H$2:$H$7001,$AA655)&amp;"")</f>
        <v/>
      </c>
      <c r="K655">
        <f>IF($AA655="","",INDEX('Per Line'!$J$2:$J$7001,$AA655)&amp;"")</f>
        <v/>
      </c>
      <c r="L655">
        <f>IF($AA655="","",INDEX('Per Line'!$K$2:$K$7001,$AA655)&amp;"")</f>
        <v/>
      </c>
      <c r="M655">
        <f>IF($AA655="","",INDEX('Per Line'!$L$2:$L$7001,$AA655))</f>
        <v/>
      </c>
      <c r="N655" s="8">
        <f>IF($AA655="","",M655*Y655/100)</f>
        <v/>
      </c>
      <c r="O655">
        <f>IF($AA655="","",INDEX('Per Line'!$U$2:$U$7001,$AA655)&amp;"")</f>
        <v/>
      </c>
      <c r="P655" s="8">
        <f>IF($AA655="","",SUMIFS('Per Line'!$T$2:$T$7001,'Per Line'!$C$2:$C$7001,$A655,'Per Line'!$AL$2:$AL$7001,1))</f>
        <v/>
      </c>
      <c r="Q655">
        <f>IF($AA655="","",Settings!$C$7)</f>
        <v/>
      </c>
      <c r="R655" s="8">
        <f>IF($AA655="","",SUMIFS('Per Line'!$T$2:$T$7001,'Per Line'!$C$2:$C$7001,$A655,'Per Line'!$AK$2:$AK$7001,0,'Per Line'!$AL$2:$AL$7001,0))</f>
        <v/>
      </c>
      <c r="S655" s="8">
        <f>IF($AA655="","",R655*Q655)</f>
        <v/>
      </c>
      <c r="T655">
        <f>IF($AA655="","",Settings!$C$6)</f>
        <v/>
      </c>
      <c r="U655" s="8">
        <f>IF($AA655="","",SUMIFS('Per Line'!$T$2:$T$7001,'Per Line'!$C$2:$C$7001,$A655,'Per Line'!$AK$2:$AK$7001,1,'Per Line'!$AL$2:$AL$7001,0))</f>
        <v/>
      </c>
      <c r="V655" s="8">
        <f>IF($AA655="","",U655*T655)</f>
        <v/>
      </c>
      <c r="W655" s="8">
        <f>IF($AA655="","",V655+S655)</f>
        <v/>
      </c>
      <c r="X655" s="8">
        <f>IF($AA655="","",Y655-W655)</f>
        <v/>
      </c>
      <c r="Y655" s="8">
        <f>IF($AA655="","",R655+U655+P655)</f>
        <v/>
      </c>
      <c r="Z655" s="8">
        <f>IF($AA655="","",Y655-W655-N655)</f>
        <v/>
      </c>
      <c r="AA655" s="16">
        <f>IF(ROWS($AA$2:$AA655)&lt;=MAX('Per Line'!$AJ$2:$AJ$7001),MATCH(ROWS($AA$2:$AA655),'Per Line'!$AJ$2:$AJ$7001,0),"")</f>
        <v/>
      </c>
      <c r="AB655">
        <f>IF($AA655="","",C655&amp;"|"&amp;COUNTIF($C$2:$C655,C655))</f>
        <v/>
      </c>
    </row>
    <row r="656">
      <c r="A656">
        <f>IF($AA656="","",INDEX('Per Line'!$C$2:$C$7001,$AA656)&amp;"")</f>
        <v/>
      </c>
      <c r="B656" s="15" t="n"/>
      <c r="C656">
        <f>IF($AA656="","",IF(COUNTIF($I$2:$I$1301,I656)&lt;=Settings!$C$8,I656,I656&amp;" P"&amp;ROUNDUP(COUNTIF($I$2:$I656,I656)/Settings!$C$8,0)))</f>
        <v/>
      </c>
      <c r="D656">
        <f>IF($AA656="","",INDEX('Per Line'!$A$2:$A$7001,$AA656)&amp;"")</f>
        <v/>
      </c>
      <c r="E656">
        <f>IF($AA656="","",INDEX('Per Line'!$B$2:$B$7001,$AA656)&amp;"")</f>
        <v/>
      </c>
      <c r="F656">
        <f>IF($AA656="","",INDEX('Per Line'!$D$2:$D$7001,$AA656)&amp;"")</f>
        <v/>
      </c>
      <c r="G656" s="14">
        <f>IF($AA656="","",INDEX('Per Line'!$E$2:$E$7001,$AA656))</f>
        <v/>
      </c>
      <c r="H656">
        <f>IF($AA656="","",INDEX('Per Line'!$F$2:$F$7001,$AA656)&amp;"")</f>
        <v/>
      </c>
      <c r="I656">
        <f>IF($AA656="","",INDEX('Per Line'!$I$2:$I$7001,$AA656)&amp;"")</f>
        <v/>
      </c>
      <c r="J656">
        <f>IF($AA656="","",INDEX('Per Line'!$H$2:$H$7001,$AA656)&amp;"")</f>
        <v/>
      </c>
      <c r="K656">
        <f>IF($AA656="","",INDEX('Per Line'!$J$2:$J$7001,$AA656)&amp;"")</f>
        <v/>
      </c>
      <c r="L656">
        <f>IF($AA656="","",INDEX('Per Line'!$K$2:$K$7001,$AA656)&amp;"")</f>
        <v/>
      </c>
      <c r="M656">
        <f>IF($AA656="","",INDEX('Per Line'!$L$2:$L$7001,$AA656))</f>
        <v/>
      </c>
      <c r="N656" s="8">
        <f>IF($AA656="","",M656*Y656/100)</f>
        <v/>
      </c>
      <c r="O656">
        <f>IF($AA656="","",INDEX('Per Line'!$U$2:$U$7001,$AA656)&amp;"")</f>
        <v/>
      </c>
      <c r="P656" s="8">
        <f>IF($AA656="","",SUMIFS('Per Line'!$T$2:$T$7001,'Per Line'!$C$2:$C$7001,$A656,'Per Line'!$AL$2:$AL$7001,1))</f>
        <v/>
      </c>
      <c r="Q656">
        <f>IF($AA656="","",Settings!$C$7)</f>
        <v/>
      </c>
      <c r="R656" s="8">
        <f>IF($AA656="","",SUMIFS('Per Line'!$T$2:$T$7001,'Per Line'!$C$2:$C$7001,$A656,'Per Line'!$AK$2:$AK$7001,0,'Per Line'!$AL$2:$AL$7001,0))</f>
        <v/>
      </c>
      <c r="S656" s="8">
        <f>IF($AA656="","",R656*Q656)</f>
        <v/>
      </c>
      <c r="T656">
        <f>IF($AA656="","",Settings!$C$6)</f>
        <v/>
      </c>
      <c r="U656" s="8">
        <f>IF($AA656="","",SUMIFS('Per Line'!$T$2:$T$7001,'Per Line'!$C$2:$C$7001,$A656,'Per Line'!$AK$2:$AK$7001,1,'Per Line'!$AL$2:$AL$7001,0))</f>
        <v/>
      </c>
      <c r="V656" s="8">
        <f>IF($AA656="","",U656*T656)</f>
        <v/>
      </c>
      <c r="W656" s="8">
        <f>IF($AA656="","",V656+S656)</f>
        <v/>
      </c>
      <c r="X656" s="8">
        <f>IF($AA656="","",Y656-W656)</f>
        <v/>
      </c>
      <c r="Y656" s="8">
        <f>IF($AA656="","",R656+U656+P656)</f>
        <v/>
      </c>
      <c r="Z656" s="8">
        <f>IF($AA656="","",Y656-W656-N656)</f>
        <v/>
      </c>
      <c r="AA656" s="16">
        <f>IF(ROWS($AA$2:$AA656)&lt;=MAX('Per Line'!$AJ$2:$AJ$7001),MATCH(ROWS($AA$2:$AA656),'Per Line'!$AJ$2:$AJ$7001,0),"")</f>
        <v/>
      </c>
      <c r="AB656">
        <f>IF($AA656="","",C656&amp;"|"&amp;COUNTIF($C$2:$C656,C656))</f>
        <v/>
      </c>
    </row>
    <row r="657">
      <c r="A657">
        <f>IF($AA657="","",INDEX('Per Line'!$C$2:$C$7001,$AA657)&amp;"")</f>
        <v/>
      </c>
      <c r="B657" s="15" t="n"/>
      <c r="C657">
        <f>IF($AA657="","",IF(COUNTIF($I$2:$I$1301,I657)&lt;=Settings!$C$8,I657,I657&amp;" P"&amp;ROUNDUP(COUNTIF($I$2:$I657,I657)/Settings!$C$8,0)))</f>
        <v/>
      </c>
      <c r="D657">
        <f>IF($AA657="","",INDEX('Per Line'!$A$2:$A$7001,$AA657)&amp;"")</f>
        <v/>
      </c>
      <c r="E657">
        <f>IF($AA657="","",INDEX('Per Line'!$B$2:$B$7001,$AA657)&amp;"")</f>
        <v/>
      </c>
      <c r="F657">
        <f>IF($AA657="","",INDEX('Per Line'!$D$2:$D$7001,$AA657)&amp;"")</f>
        <v/>
      </c>
      <c r="G657" s="14">
        <f>IF($AA657="","",INDEX('Per Line'!$E$2:$E$7001,$AA657))</f>
        <v/>
      </c>
      <c r="H657">
        <f>IF($AA657="","",INDEX('Per Line'!$F$2:$F$7001,$AA657)&amp;"")</f>
        <v/>
      </c>
      <c r="I657">
        <f>IF($AA657="","",INDEX('Per Line'!$I$2:$I$7001,$AA657)&amp;"")</f>
        <v/>
      </c>
      <c r="J657">
        <f>IF($AA657="","",INDEX('Per Line'!$H$2:$H$7001,$AA657)&amp;"")</f>
        <v/>
      </c>
      <c r="K657">
        <f>IF($AA657="","",INDEX('Per Line'!$J$2:$J$7001,$AA657)&amp;"")</f>
        <v/>
      </c>
      <c r="L657">
        <f>IF($AA657="","",INDEX('Per Line'!$K$2:$K$7001,$AA657)&amp;"")</f>
        <v/>
      </c>
      <c r="M657">
        <f>IF($AA657="","",INDEX('Per Line'!$L$2:$L$7001,$AA657))</f>
        <v/>
      </c>
      <c r="N657" s="8">
        <f>IF($AA657="","",M657*Y657/100)</f>
        <v/>
      </c>
      <c r="O657">
        <f>IF($AA657="","",INDEX('Per Line'!$U$2:$U$7001,$AA657)&amp;"")</f>
        <v/>
      </c>
      <c r="P657" s="8">
        <f>IF($AA657="","",SUMIFS('Per Line'!$T$2:$T$7001,'Per Line'!$C$2:$C$7001,$A657,'Per Line'!$AL$2:$AL$7001,1))</f>
        <v/>
      </c>
      <c r="Q657">
        <f>IF($AA657="","",Settings!$C$7)</f>
        <v/>
      </c>
      <c r="R657" s="8">
        <f>IF($AA657="","",SUMIFS('Per Line'!$T$2:$T$7001,'Per Line'!$C$2:$C$7001,$A657,'Per Line'!$AK$2:$AK$7001,0,'Per Line'!$AL$2:$AL$7001,0))</f>
        <v/>
      </c>
      <c r="S657" s="8">
        <f>IF($AA657="","",R657*Q657)</f>
        <v/>
      </c>
      <c r="T657">
        <f>IF($AA657="","",Settings!$C$6)</f>
        <v/>
      </c>
      <c r="U657" s="8">
        <f>IF($AA657="","",SUMIFS('Per Line'!$T$2:$T$7001,'Per Line'!$C$2:$C$7001,$A657,'Per Line'!$AK$2:$AK$7001,1,'Per Line'!$AL$2:$AL$7001,0))</f>
        <v/>
      </c>
      <c r="V657" s="8">
        <f>IF($AA657="","",U657*T657)</f>
        <v/>
      </c>
      <c r="W657" s="8">
        <f>IF($AA657="","",V657+S657)</f>
        <v/>
      </c>
      <c r="X657" s="8">
        <f>IF($AA657="","",Y657-W657)</f>
        <v/>
      </c>
      <c r="Y657" s="8">
        <f>IF($AA657="","",R657+U657+P657)</f>
        <v/>
      </c>
      <c r="Z657" s="8">
        <f>IF($AA657="","",Y657-W657-N657)</f>
        <v/>
      </c>
      <c r="AA657" s="16">
        <f>IF(ROWS($AA$2:$AA657)&lt;=MAX('Per Line'!$AJ$2:$AJ$7001),MATCH(ROWS($AA$2:$AA657),'Per Line'!$AJ$2:$AJ$7001,0),"")</f>
        <v/>
      </c>
      <c r="AB657">
        <f>IF($AA657="","",C657&amp;"|"&amp;COUNTIF($C$2:$C657,C657))</f>
        <v/>
      </c>
    </row>
    <row r="658">
      <c r="A658">
        <f>IF($AA658="","",INDEX('Per Line'!$C$2:$C$7001,$AA658)&amp;"")</f>
        <v/>
      </c>
      <c r="B658" s="15" t="n"/>
      <c r="C658">
        <f>IF($AA658="","",IF(COUNTIF($I$2:$I$1301,I658)&lt;=Settings!$C$8,I658,I658&amp;" P"&amp;ROUNDUP(COUNTIF($I$2:$I658,I658)/Settings!$C$8,0)))</f>
        <v/>
      </c>
      <c r="D658">
        <f>IF($AA658="","",INDEX('Per Line'!$A$2:$A$7001,$AA658)&amp;"")</f>
        <v/>
      </c>
      <c r="E658">
        <f>IF($AA658="","",INDEX('Per Line'!$B$2:$B$7001,$AA658)&amp;"")</f>
        <v/>
      </c>
      <c r="F658">
        <f>IF($AA658="","",INDEX('Per Line'!$D$2:$D$7001,$AA658)&amp;"")</f>
        <v/>
      </c>
      <c r="G658" s="14">
        <f>IF($AA658="","",INDEX('Per Line'!$E$2:$E$7001,$AA658))</f>
        <v/>
      </c>
      <c r="H658">
        <f>IF($AA658="","",INDEX('Per Line'!$F$2:$F$7001,$AA658)&amp;"")</f>
        <v/>
      </c>
      <c r="I658">
        <f>IF($AA658="","",INDEX('Per Line'!$I$2:$I$7001,$AA658)&amp;"")</f>
        <v/>
      </c>
      <c r="J658">
        <f>IF($AA658="","",INDEX('Per Line'!$H$2:$H$7001,$AA658)&amp;"")</f>
        <v/>
      </c>
      <c r="K658">
        <f>IF($AA658="","",INDEX('Per Line'!$J$2:$J$7001,$AA658)&amp;"")</f>
        <v/>
      </c>
      <c r="L658">
        <f>IF($AA658="","",INDEX('Per Line'!$K$2:$K$7001,$AA658)&amp;"")</f>
        <v/>
      </c>
      <c r="M658">
        <f>IF($AA658="","",INDEX('Per Line'!$L$2:$L$7001,$AA658))</f>
        <v/>
      </c>
      <c r="N658" s="8">
        <f>IF($AA658="","",M658*Y658/100)</f>
        <v/>
      </c>
      <c r="O658">
        <f>IF($AA658="","",INDEX('Per Line'!$U$2:$U$7001,$AA658)&amp;"")</f>
        <v/>
      </c>
      <c r="P658" s="8">
        <f>IF($AA658="","",SUMIFS('Per Line'!$T$2:$T$7001,'Per Line'!$C$2:$C$7001,$A658,'Per Line'!$AL$2:$AL$7001,1))</f>
        <v/>
      </c>
      <c r="Q658">
        <f>IF($AA658="","",Settings!$C$7)</f>
        <v/>
      </c>
      <c r="R658" s="8">
        <f>IF($AA658="","",SUMIFS('Per Line'!$T$2:$T$7001,'Per Line'!$C$2:$C$7001,$A658,'Per Line'!$AK$2:$AK$7001,0,'Per Line'!$AL$2:$AL$7001,0))</f>
        <v/>
      </c>
      <c r="S658" s="8">
        <f>IF($AA658="","",R658*Q658)</f>
        <v/>
      </c>
      <c r="T658">
        <f>IF($AA658="","",Settings!$C$6)</f>
        <v/>
      </c>
      <c r="U658" s="8">
        <f>IF($AA658="","",SUMIFS('Per Line'!$T$2:$T$7001,'Per Line'!$C$2:$C$7001,$A658,'Per Line'!$AK$2:$AK$7001,1,'Per Line'!$AL$2:$AL$7001,0))</f>
        <v/>
      </c>
      <c r="V658" s="8">
        <f>IF($AA658="","",U658*T658)</f>
        <v/>
      </c>
      <c r="W658" s="8">
        <f>IF($AA658="","",V658+S658)</f>
        <v/>
      </c>
      <c r="X658" s="8">
        <f>IF($AA658="","",Y658-W658)</f>
        <v/>
      </c>
      <c r="Y658" s="8">
        <f>IF($AA658="","",R658+U658+P658)</f>
        <v/>
      </c>
      <c r="Z658" s="8">
        <f>IF($AA658="","",Y658-W658-N658)</f>
        <v/>
      </c>
      <c r="AA658" s="16">
        <f>IF(ROWS($AA$2:$AA658)&lt;=MAX('Per Line'!$AJ$2:$AJ$7001),MATCH(ROWS($AA$2:$AA658),'Per Line'!$AJ$2:$AJ$7001,0),"")</f>
        <v/>
      </c>
      <c r="AB658">
        <f>IF($AA658="","",C658&amp;"|"&amp;COUNTIF($C$2:$C658,C658))</f>
        <v/>
      </c>
    </row>
    <row r="659">
      <c r="A659">
        <f>IF($AA659="","",INDEX('Per Line'!$C$2:$C$7001,$AA659)&amp;"")</f>
        <v/>
      </c>
      <c r="B659" s="15" t="n"/>
      <c r="C659">
        <f>IF($AA659="","",IF(COUNTIF($I$2:$I$1301,I659)&lt;=Settings!$C$8,I659,I659&amp;" P"&amp;ROUNDUP(COUNTIF($I$2:$I659,I659)/Settings!$C$8,0)))</f>
        <v/>
      </c>
      <c r="D659">
        <f>IF($AA659="","",INDEX('Per Line'!$A$2:$A$7001,$AA659)&amp;"")</f>
        <v/>
      </c>
      <c r="E659">
        <f>IF($AA659="","",INDEX('Per Line'!$B$2:$B$7001,$AA659)&amp;"")</f>
        <v/>
      </c>
      <c r="F659">
        <f>IF($AA659="","",INDEX('Per Line'!$D$2:$D$7001,$AA659)&amp;"")</f>
        <v/>
      </c>
      <c r="G659" s="14">
        <f>IF($AA659="","",INDEX('Per Line'!$E$2:$E$7001,$AA659))</f>
        <v/>
      </c>
      <c r="H659">
        <f>IF($AA659="","",INDEX('Per Line'!$F$2:$F$7001,$AA659)&amp;"")</f>
        <v/>
      </c>
      <c r="I659">
        <f>IF($AA659="","",INDEX('Per Line'!$I$2:$I$7001,$AA659)&amp;"")</f>
        <v/>
      </c>
      <c r="J659">
        <f>IF($AA659="","",INDEX('Per Line'!$H$2:$H$7001,$AA659)&amp;"")</f>
        <v/>
      </c>
      <c r="K659">
        <f>IF($AA659="","",INDEX('Per Line'!$J$2:$J$7001,$AA659)&amp;"")</f>
        <v/>
      </c>
      <c r="L659">
        <f>IF($AA659="","",INDEX('Per Line'!$K$2:$K$7001,$AA659)&amp;"")</f>
        <v/>
      </c>
      <c r="M659">
        <f>IF($AA659="","",INDEX('Per Line'!$L$2:$L$7001,$AA659))</f>
        <v/>
      </c>
      <c r="N659" s="8">
        <f>IF($AA659="","",M659*Y659/100)</f>
        <v/>
      </c>
      <c r="O659">
        <f>IF($AA659="","",INDEX('Per Line'!$U$2:$U$7001,$AA659)&amp;"")</f>
        <v/>
      </c>
      <c r="P659" s="8">
        <f>IF($AA659="","",SUMIFS('Per Line'!$T$2:$T$7001,'Per Line'!$C$2:$C$7001,$A659,'Per Line'!$AL$2:$AL$7001,1))</f>
        <v/>
      </c>
      <c r="Q659">
        <f>IF($AA659="","",Settings!$C$7)</f>
        <v/>
      </c>
      <c r="R659" s="8">
        <f>IF($AA659="","",SUMIFS('Per Line'!$T$2:$T$7001,'Per Line'!$C$2:$C$7001,$A659,'Per Line'!$AK$2:$AK$7001,0,'Per Line'!$AL$2:$AL$7001,0))</f>
        <v/>
      </c>
      <c r="S659" s="8">
        <f>IF($AA659="","",R659*Q659)</f>
        <v/>
      </c>
      <c r="T659">
        <f>IF($AA659="","",Settings!$C$6)</f>
        <v/>
      </c>
      <c r="U659" s="8">
        <f>IF($AA659="","",SUMIFS('Per Line'!$T$2:$T$7001,'Per Line'!$C$2:$C$7001,$A659,'Per Line'!$AK$2:$AK$7001,1,'Per Line'!$AL$2:$AL$7001,0))</f>
        <v/>
      </c>
      <c r="V659" s="8">
        <f>IF($AA659="","",U659*T659)</f>
        <v/>
      </c>
      <c r="W659" s="8">
        <f>IF($AA659="","",V659+S659)</f>
        <v/>
      </c>
      <c r="X659" s="8">
        <f>IF($AA659="","",Y659-W659)</f>
        <v/>
      </c>
      <c r="Y659" s="8">
        <f>IF($AA659="","",R659+U659+P659)</f>
        <v/>
      </c>
      <c r="Z659" s="8">
        <f>IF($AA659="","",Y659-W659-N659)</f>
        <v/>
      </c>
      <c r="AA659" s="16">
        <f>IF(ROWS($AA$2:$AA659)&lt;=MAX('Per Line'!$AJ$2:$AJ$7001),MATCH(ROWS($AA$2:$AA659),'Per Line'!$AJ$2:$AJ$7001,0),"")</f>
        <v/>
      </c>
      <c r="AB659">
        <f>IF($AA659="","",C659&amp;"|"&amp;COUNTIF($C$2:$C659,C659))</f>
        <v/>
      </c>
    </row>
    <row r="660">
      <c r="A660">
        <f>IF($AA660="","",INDEX('Per Line'!$C$2:$C$7001,$AA660)&amp;"")</f>
        <v/>
      </c>
      <c r="B660" s="15" t="n"/>
      <c r="C660">
        <f>IF($AA660="","",IF(COUNTIF($I$2:$I$1301,I660)&lt;=Settings!$C$8,I660,I660&amp;" P"&amp;ROUNDUP(COUNTIF($I$2:$I660,I660)/Settings!$C$8,0)))</f>
        <v/>
      </c>
      <c r="D660">
        <f>IF($AA660="","",INDEX('Per Line'!$A$2:$A$7001,$AA660)&amp;"")</f>
        <v/>
      </c>
      <c r="E660">
        <f>IF($AA660="","",INDEX('Per Line'!$B$2:$B$7001,$AA660)&amp;"")</f>
        <v/>
      </c>
      <c r="F660">
        <f>IF($AA660="","",INDEX('Per Line'!$D$2:$D$7001,$AA660)&amp;"")</f>
        <v/>
      </c>
      <c r="G660" s="14">
        <f>IF($AA660="","",INDEX('Per Line'!$E$2:$E$7001,$AA660))</f>
        <v/>
      </c>
      <c r="H660">
        <f>IF($AA660="","",INDEX('Per Line'!$F$2:$F$7001,$AA660)&amp;"")</f>
        <v/>
      </c>
      <c r="I660">
        <f>IF($AA660="","",INDEX('Per Line'!$I$2:$I$7001,$AA660)&amp;"")</f>
        <v/>
      </c>
      <c r="J660">
        <f>IF($AA660="","",INDEX('Per Line'!$H$2:$H$7001,$AA660)&amp;"")</f>
        <v/>
      </c>
      <c r="K660">
        <f>IF($AA660="","",INDEX('Per Line'!$J$2:$J$7001,$AA660)&amp;"")</f>
        <v/>
      </c>
      <c r="L660">
        <f>IF($AA660="","",INDEX('Per Line'!$K$2:$K$7001,$AA660)&amp;"")</f>
        <v/>
      </c>
      <c r="M660">
        <f>IF($AA660="","",INDEX('Per Line'!$L$2:$L$7001,$AA660))</f>
        <v/>
      </c>
      <c r="N660" s="8">
        <f>IF($AA660="","",M660*Y660/100)</f>
        <v/>
      </c>
      <c r="O660">
        <f>IF($AA660="","",INDEX('Per Line'!$U$2:$U$7001,$AA660)&amp;"")</f>
        <v/>
      </c>
      <c r="P660" s="8">
        <f>IF($AA660="","",SUMIFS('Per Line'!$T$2:$T$7001,'Per Line'!$C$2:$C$7001,$A660,'Per Line'!$AL$2:$AL$7001,1))</f>
        <v/>
      </c>
      <c r="Q660">
        <f>IF($AA660="","",Settings!$C$7)</f>
        <v/>
      </c>
      <c r="R660" s="8">
        <f>IF($AA660="","",SUMIFS('Per Line'!$T$2:$T$7001,'Per Line'!$C$2:$C$7001,$A660,'Per Line'!$AK$2:$AK$7001,0,'Per Line'!$AL$2:$AL$7001,0))</f>
        <v/>
      </c>
      <c r="S660" s="8">
        <f>IF($AA660="","",R660*Q660)</f>
        <v/>
      </c>
      <c r="T660">
        <f>IF($AA660="","",Settings!$C$6)</f>
        <v/>
      </c>
      <c r="U660" s="8">
        <f>IF($AA660="","",SUMIFS('Per Line'!$T$2:$T$7001,'Per Line'!$C$2:$C$7001,$A660,'Per Line'!$AK$2:$AK$7001,1,'Per Line'!$AL$2:$AL$7001,0))</f>
        <v/>
      </c>
      <c r="V660" s="8">
        <f>IF($AA660="","",U660*T660)</f>
        <v/>
      </c>
      <c r="W660" s="8">
        <f>IF($AA660="","",V660+S660)</f>
        <v/>
      </c>
      <c r="X660" s="8">
        <f>IF($AA660="","",Y660-W660)</f>
        <v/>
      </c>
      <c r="Y660" s="8">
        <f>IF($AA660="","",R660+U660+P660)</f>
        <v/>
      </c>
      <c r="Z660" s="8">
        <f>IF($AA660="","",Y660-W660-N660)</f>
        <v/>
      </c>
      <c r="AA660" s="16">
        <f>IF(ROWS($AA$2:$AA660)&lt;=MAX('Per Line'!$AJ$2:$AJ$7001),MATCH(ROWS($AA$2:$AA660),'Per Line'!$AJ$2:$AJ$7001,0),"")</f>
        <v/>
      </c>
      <c r="AB660">
        <f>IF($AA660="","",C660&amp;"|"&amp;COUNTIF($C$2:$C660,C660))</f>
        <v/>
      </c>
    </row>
    <row r="661">
      <c r="A661">
        <f>IF($AA661="","",INDEX('Per Line'!$C$2:$C$7001,$AA661)&amp;"")</f>
        <v/>
      </c>
      <c r="B661" s="15" t="n"/>
      <c r="C661">
        <f>IF($AA661="","",IF(COUNTIF($I$2:$I$1301,I661)&lt;=Settings!$C$8,I661,I661&amp;" P"&amp;ROUNDUP(COUNTIF($I$2:$I661,I661)/Settings!$C$8,0)))</f>
        <v/>
      </c>
      <c r="D661">
        <f>IF($AA661="","",INDEX('Per Line'!$A$2:$A$7001,$AA661)&amp;"")</f>
        <v/>
      </c>
      <c r="E661">
        <f>IF($AA661="","",INDEX('Per Line'!$B$2:$B$7001,$AA661)&amp;"")</f>
        <v/>
      </c>
      <c r="F661">
        <f>IF($AA661="","",INDEX('Per Line'!$D$2:$D$7001,$AA661)&amp;"")</f>
        <v/>
      </c>
      <c r="G661" s="14">
        <f>IF($AA661="","",INDEX('Per Line'!$E$2:$E$7001,$AA661))</f>
        <v/>
      </c>
      <c r="H661">
        <f>IF($AA661="","",INDEX('Per Line'!$F$2:$F$7001,$AA661)&amp;"")</f>
        <v/>
      </c>
      <c r="I661">
        <f>IF($AA661="","",INDEX('Per Line'!$I$2:$I$7001,$AA661)&amp;"")</f>
        <v/>
      </c>
      <c r="J661">
        <f>IF($AA661="","",INDEX('Per Line'!$H$2:$H$7001,$AA661)&amp;"")</f>
        <v/>
      </c>
      <c r="K661">
        <f>IF($AA661="","",INDEX('Per Line'!$J$2:$J$7001,$AA661)&amp;"")</f>
        <v/>
      </c>
      <c r="L661">
        <f>IF($AA661="","",INDEX('Per Line'!$K$2:$K$7001,$AA661)&amp;"")</f>
        <v/>
      </c>
      <c r="M661">
        <f>IF($AA661="","",INDEX('Per Line'!$L$2:$L$7001,$AA661))</f>
        <v/>
      </c>
      <c r="N661" s="8">
        <f>IF($AA661="","",M661*Y661/100)</f>
        <v/>
      </c>
      <c r="O661">
        <f>IF($AA661="","",INDEX('Per Line'!$U$2:$U$7001,$AA661)&amp;"")</f>
        <v/>
      </c>
      <c r="P661" s="8">
        <f>IF($AA661="","",SUMIFS('Per Line'!$T$2:$T$7001,'Per Line'!$C$2:$C$7001,$A661,'Per Line'!$AL$2:$AL$7001,1))</f>
        <v/>
      </c>
      <c r="Q661">
        <f>IF($AA661="","",Settings!$C$7)</f>
        <v/>
      </c>
      <c r="R661" s="8">
        <f>IF($AA661="","",SUMIFS('Per Line'!$T$2:$T$7001,'Per Line'!$C$2:$C$7001,$A661,'Per Line'!$AK$2:$AK$7001,0,'Per Line'!$AL$2:$AL$7001,0))</f>
        <v/>
      </c>
      <c r="S661" s="8">
        <f>IF($AA661="","",R661*Q661)</f>
        <v/>
      </c>
      <c r="T661">
        <f>IF($AA661="","",Settings!$C$6)</f>
        <v/>
      </c>
      <c r="U661" s="8">
        <f>IF($AA661="","",SUMIFS('Per Line'!$T$2:$T$7001,'Per Line'!$C$2:$C$7001,$A661,'Per Line'!$AK$2:$AK$7001,1,'Per Line'!$AL$2:$AL$7001,0))</f>
        <v/>
      </c>
      <c r="V661" s="8">
        <f>IF($AA661="","",U661*T661)</f>
        <v/>
      </c>
      <c r="W661" s="8">
        <f>IF($AA661="","",V661+S661)</f>
        <v/>
      </c>
      <c r="X661" s="8">
        <f>IF($AA661="","",Y661-W661)</f>
        <v/>
      </c>
      <c r="Y661" s="8">
        <f>IF($AA661="","",R661+U661+P661)</f>
        <v/>
      </c>
      <c r="Z661" s="8">
        <f>IF($AA661="","",Y661-W661-N661)</f>
        <v/>
      </c>
      <c r="AA661" s="16">
        <f>IF(ROWS($AA$2:$AA661)&lt;=MAX('Per Line'!$AJ$2:$AJ$7001),MATCH(ROWS($AA$2:$AA661),'Per Line'!$AJ$2:$AJ$7001,0),"")</f>
        <v/>
      </c>
      <c r="AB661">
        <f>IF($AA661="","",C661&amp;"|"&amp;COUNTIF($C$2:$C661,C661))</f>
        <v/>
      </c>
    </row>
    <row r="662">
      <c r="A662">
        <f>IF($AA662="","",INDEX('Per Line'!$C$2:$C$7001,$AA662)&amp;"")</f>
        <v/>
      </c>
      <c r="B662" s="15" t="n"/>
      <c r="C662">
        <f>IF($AA662="","",IF(COUNTIF($I$2:$I$1301,I662)&lt;=Settings!$C$8,I662,I662&amp;" P"&amp;ROUNDUP(COUNTIF($I$2:$I662,I662)/Settings!$C$8,0)))</f>
        <v/>
      </c>
      <c r="D662">
        <f>IF($AA662="","",INDEX('Per Line'!$A$2:$A$7001,$AA662)&amp;"")</f>
        <v/>
      </c>
      <c r="E662">
        <f>IF($AA662="","",INDEX('Per Line'!$B$2:$B$7001,$AA662)&amp;"")</f>
        <v/>
      </c>
      <c r="F662">
        <f>IF($AA662="","",INDEX('Per Line'!$D$2:$D$7001,$AA662)&amp;"")</f>
        <v/>
      </c>
      <c r="G662" s="14">
        <f>IF($AA662="","",INDEX('Per Line'!$E$2:$E$7001,$AA662))</f>
        <v/>
      </c>
      <c r="H662">
        <f>IF($AA662="","",INDEX('Per Line'!$F$2:$F$7001,$AA662)&amp;"")</f>
        <v/>
      </c>
      <c r="I662">
        <f>IF($AA662="","",INDEX('Per Line'!$I$2:$I$7001,$AA662)&amp;"")</f>
        <v/>
      </c>
      <c r="J662">
        <f>IF($AA662="","",INDEX('Per Line'!$H$2:$H$7001,$AA662)&amp;"")</f>
        <v/>
      </c>
      <c r="K662">
        <f>IF($AA662="","",INDEX('Per Line'!$J$2:$J$7001,$AA662)&amp;"")</f>
        <v/>
      </c>
      <c r="L662">
        <f>IF($AA662="","",INDEX('Per Line'!$K$2:$K$7001,$AA662)&amp;"")</f>
        <v/>
      </c>
      <c r="M662">
        <f>IF($AA662="","",INDEX('Per Line'!$L$2:$L$7001,$AA662))</f>
        <v/>
      </c>
      <c r="N662" s="8">
        <f>IF($AA662="","",M662*Y662/100)</f>
        <v/>
      </c>
      <c r="O662">
        <f>IF($AA662="","",INDEX('Per Line'!$U$2:$U$7001,$AA662)&amp;"")</f>
        <v/>
      </c>
      <c r="P662" s="8">
        <f>IF($AA662="","",SUMIFS('Per Line'!$T$2:$T$7001,'Per Line'!$C$2:$C$7001,$A662,'Per Line'!$AL$2:$AL$7001,1))</f>
        <v/>
      </c>
      <c r="Q662">
        <f>IF($AA662="","",Settings!$C$7)</f>
        <v/>
      </c>
      <c r="R662" s="8">
        <f>IF($AA662="","",SUMIFS('Per Line'!$T$2:$T$7001,'Per Line'!$C$2:$C$7001,$A662,'Per Line'!$AK$2:$AK$7001,0,'Per Line'!$AL$2:$AL$7001,0))</f>
        <v/>
      </c>
      <c r="S662" s="8">
        <f>IF($AA662="","",R662*Q662)</f>
        <v/>
      </c>
      <c r="T662">
        <f>IF($AA662="","",Settings!$C$6)</f>
        <v/>
      </c>
      <c r="U662" s="8">
        <f>IF($AA662="","",SUMIFS('Per Line'!$T$2:$T$7001,'Per Line'!$C$2:$C$7001,$A662,'Per Line'!$AK$2:$AK$7001,1,'Per Line'!$AL$2:$AL$7001,0))</f>
        <v/>
      </c>
      <c r="V662" s="8">
        <f>IF($AA662="","",U662*T662)</f>
        <v/>
      </c>
      <c r="W662" s="8">
        <f>IF($AA662="","",V662+S662)</f>
        <v/>
      </c>
      <c r="X662" s="8">
        <f>IF($AA662="","",Y662-W662)</f>
        <v/>
      </c>
      <c r="Y662" s="8">
        <f>IF($AA662="","",R662+U662+P662)</f>
        <v/>
      </c>
      <c r="Z662" s="8">
        <f>IF($AA662="","",Y662-W662-N662)</f>
        <v/>
      </c>
      <c r="AA662" s="16">
        <f>IF(ROWS($AA$2:$AA662)&lt;=MAX('Per Line'!$AJ$2:$AJ$7001),MATCH(ROWS($AA$2:$AA662),'Per Line'!$AJ$2:$AJ$7001,0),"")</f>
        <v/>
      </c>
      <c r="AB662">
        <f>IF($AA662="","",C662&amp;"|"&amp;COUNTIF($C$2:$C662,C662))</f>
        <v/>
      </c>
    </row>
    <row r="663">
      <c r="A663">
        <f>IF($AA663="","",INDEX('Per Line'!$C$2:$C$7001,$AA663)&amp;"")</f>
        <v/>
      </c>
      <c r="B663" s="15" t="n"/>
      <c r="C663">
        <f>IF($AA663="","",IF(COUNTIF($I$2:$I$1301,I663)&lt;=Settings!$C$8,I663,I663&amp;" P"&amp;ROUNDUP(COUNTIF($I$2:$I663,I663)/Settings!$C$8,0)))</f>
        <v/>
      </c>
      <c r="D663">
        <f>IF($AA663="","",INDEX('Per Line'!$A$2:$A$7001,$AA663)&amp;"")</f>
        <v/>
      </c>
      <c r="E663">
        <f>IF($AA663="","",INDEX('Per Line'!$B$2:$B$7001,$AA663)&amp;"")</f>
        <v/>
      </c>
      <c r="F663">
        <f>IF($AA663="","",INDEX('Per Line'!$D$2:$D$7001,$AA663)&amp;"")</f>
        <v/>
      </c>
      <c r="G663" s="14">
        <f>IF($AA663="","",INDEX('Per Line'!$E$2:$E$7001,$AA663))</f>
        <v/>
      </c>
      <c r="H663">
        <f>IF($AA663="","",INDEX('Per Line'!$F$2:$F$7001,$AA663)&amp;"")</f>
        <v/>
      </c>
      <c r="I663">
        <f>IF($AA663="","",INDEX('Per Line'!$I$2:$I$7001,$AA663)&amp;"")</f>
        <v/>
      </c>
      <c r="J663">
        <f>IF($AA663="","",INDEX('Per Line'!$H$2:$H$7001,$AA663)&amp;"")</f>
        <v/>
      </c>
      <c r="K663">
        <f>IF($AA663="","",INDEX('Per Line'!$J$2:$J$7001,$AA663)&amp;"")</f>
        <v/>
      </c>
      <c r="L663">
        <f>IF($AA663="","",INDEX('Per Line'!$K$2:$K$7001,$AA663)&amp;"")</f>
        <v/>
      </c>
      <c r="M663">
        <f>IF($AA663="","",INDEX('Per Line'!$L$2:$L$7001,$AA663))</f>
        <v/>
      </c>
      <c r="N663" s="8">
        <f>IF($AA663="","",M663*Y663/100)</f>
        <v/>
      </c>
      <c r="O663">
        <f>IF($AA663="","",INDEX('Per Line'!$U$2:$U$7001,$AA663)&amp;"")</f>
        <v/>
      </c>
      <c r="P663" s="8">
        <f>IF($AA663="","",SUMIFS('Per Line'!$T$2:$T$7001,'Per Line'!$C$2:$C$7001,$A663,'Per Line'!$AL$2:$AL$7001,1))</f>
        <v/>
      </c>
      <c r="Q663">
        <f>IF($AA663="","",Settings!$C$7)</f>
        <v/>
      </c>
      <c r="R663" s="8">
        <f>IF($AA663="","",SUMIFS('Per Line'!$T$2:$T$7001,'Per Line'!$C$2:$C$7001,$A663,'Per Line'!$AK$2:$AK$7001,0,'Per Line'!$AL$2:$AL$7001,0))</f>
        <v/>
      </c>
      <c r="S663" s="8">
        <f>IF($AA663="","",R663*Q663)</f>
        <v/>
      </c>
      <c r="T663">
        <f>IF($AA663="","",Settings!$C$6)</f>
        <v/>
      </c>
      <c r="U663" s="8">
        <f>IF($AA663="","",SUMIFS('Per Line'!$T$2:$T$7001,'Per Line'!$C$2:$C$7001,$A663,'Per Line'!$AK$2:$AK$7001,1,'Per Line'!$AL$2:$AL$7001,0))</f>
        <v/>
      </c>
      <c r="V663" s="8">
        <f>IF($AA663="","",U663*T663)</f>
        <v/>
      </c>
      <c r="W663" s="8">
        <f>IF($AA663="","",V663+S663)</f>
        <v/>
      </c>
      <c r="X663" s="8">
        <f>IF($AA663="","",Y663-W663)</f>
        <v/>
      </c>
      <c r="Y663" s="8">
        <f>IF($AA663="","",R663+U663+P663)</f>
        <v/>
      </c>
      <c r="Z663" s="8">
        <f>IF($AA663="","",Y663-W663-N663)</f>
        <v/>
      </c>
      <c r="AA663" s="16">
        <f>IF(ROWS($AA$2:$AA663)&lt;=MAX('Per Line'!$AJ$2:$AJ$7001),MATCH(ROWS($AA$2:$AA663),'Per Line'!$AJ$2:$AJ$7001,0),"")</f>
        <v/>
      </c>
      <c r="AB663">
        <f>IF($AA663="","",C663&amp;"|"&amp;COUNTIF($C$2:$C663,C663))</f>
        <v/>
      </c>
    </row>
    <row r="664">
      <c r="A664">
        <f>IF($AA664="","",INDEX('Per Line'!$C$2:$C$7001,$AA664)&amp;"")</f>
        <v/>
      </c>
      <c r="B664" s="15" t="n"/>
      <c r="C664">
        <f>IF($AA664="","",IF(COUNTIF($I$2:$I$1301,I664)&lt;=Settings!$C$8,I664,I664&amp;" P"&amp;ROUNDUP(COUNTIF($I$2:$I664,I664)/Settings!$C$8,0)))</f>
        <v/>
      </c>
      <c r="D664">
        <f>IF($AA664="","",INDEX('Per Line'!$A$2:$A$7001,$AA664)&amp;"")</f>
        <v/>
      </c>
      <c r="E664">
        <f>IF($AA664="","",INDEX('Per Line'!$B$2:$B$7001,$AA664)&amp;"")</f>
        <v/>
      </c>
      <c r="F664">
        <f>IF($AA664="","",INDEX('Per Line'!$D$2:$D$7001,$AA664)&amp;"")</f>
        <v/>
      </c>
      <c r="G664" s="14">
        <f>IF($AA664="","",INDEX('Per Line'!$E$2:$E$7001,$AA664))</f>
        <v/>
      </c>
      <c r="H664">
        <f>IF($AA664="","",INDEX('Per Line'!$F$2:$F$7001,$AA664)&amp;"")</f>
        <v/>
      </c>
      <c r="I664">
        <f>IF($AA664="","",INDEX('Per Line'!$I$2:$I$7001,$AA664)&amp;"")</f>
        <v/>
      </c>
      <c r="J664">
        <f>IF($AA664="","",INDEX('Per Line'!$H$2:$H$7001,$AA664)&amp;"")</f>
        <v/>
      </c>
      <c r="K664">
        <f>IF($AA664="","",INDEX('Per Line'!$J$2:$J$7001,$AA664)&amp;"")</f>
        <v/>
      </c>
      <c r="L664">
        <f>IF($AA664="","",INDEX('Per Line'!$K$2:$K$7001,$AA664)&amp;"")</f>
        <v/>
      </c>
      <c r="M664">
        <f>IF($AA664="","",INDEX('Per Line'!$L$2:$L$7001,$AA664))</f>
        <v/>
      </c>
      <c r="N664" s="8">
        <f>IF($AA664="","",M664*Y664/100)</f>
        <v/>
      </c>
      <c r="O664">
        <f>IF($AA664="","",INDEX('Per Line'!$U$2:$U$7001,$AA664)&amp;"")</f>
        <v/>
      </c>
      <c r="P664" s="8">
        <f>IF($AA664="","",SUMIFS('Per Line'!$T$2:$T$7001,'Per Line'!$C$2:$C$7001,$A664,'Per Line'!$AL$2:$AL$7001,1))</f>
        <v/>
      </c>
      <c r="Q664">
        <f>IF($AA664="","",Settings!$C$7)</f>
        <v/>
      </c>
      <c r="R664" s="8">
        <f>IF($AA664="","",SUMIFS('Per Line'!$T$2:$T$7001,'Per Line'!$C$2:$C$7001,$A664,'Per Line'!$AK$2:$AK$7001,0,'Per Line'!$AL$2:$AL$7001,0))</f>
        <v/>
      </c>
      <c r="S664" s="8">
        <f>IF($AA664="","",R664*Q664)</f>
        <v/>
      </c>
      <c r="T664">
        <f>IF($AA664="","",Settings!$C$6)</f>
        <v/>
      </c>
      <c r="U664" s="8">
        <f>IF($AA664="","",SUMIFS('Per Line'!$T$2:$T$7001,'Per Line'!$C$2:$C$7001,$A664,'Per Line'!$AK$2:$AK$7001,1,'Per Line'!$AL$2:$AL$7001,0))</f>
        <v/>
      </c>
      <c r="V664" s="8">
        <f>IF($AA664="","",U664*T664)</f>
        <v/>
      </c>
      <c r="W664" s="8">
        <f>IF($AA664="","",V664+S664)</f>
        <v/>
      </c>
      <c r="X664" s="8">
        <f>IF($AA664="","",Y664-W664)</f>
        <v/>
      </c>
      <c r="Y664" s="8">
        <f>IF($AA664="","",R664+U664+P664)</f>
        <v/>
      </c>
      <c r="Z664" s="8">
        <f>IF($AA664="","",Y664-W664-N664)</f>
        <v/>
      </c>
      <c r="AA664" s="16">
        <f>IF(ROWS($AA$2:$AA664)&lt;=MAX('Per Line'!$AJ$2:$AJ$7001),MATCH(ROWS($AA$2:$AA664),'Per Line'!$AJ$2:$AJ$7001,0),"")</f>
        <v/>
      </c>
      <c r="AB664">
        <f>IF($AA664="","",C664&amp;"|"&amp;COUNTIF($C$2:$C664,C664))</f>
        <v/>
      </c>
    </row>
    <row r="665">
      <c r="A665">
        <f>IF($AA665="","",INDEX('Per Line'!$C$2:$C$7001,$AA665)&amp;"")</f>
        <v/>
      </c>
      <c r="B665" s="15" t="n"/>
      <c r="C665">
        <f>IF($AA665="","",IF(COUNTIF($I$2:$I$1301,I665)&lt;=Settings!$C$8,I665,I665&amp;" P"&amp;ROUNDUP(COUNTIF($I$2:$I665,I665)/Settings!$C$8,0)))</f>
        <v/>
      </c>
      <c r="D665">
        <f>IF($AA665="","",INDEX('Per Line'!$A$2:$A$7001,$AA665)&amp;"")</f>
        <v/>
      </c>
      <c r="E665">
        <f>IF($AA665="","",INDEX('Per Line'!$B$2:$B$7001,$AA665)&amp;"")</f>
        <v/>
      </c>
      <c r="F665">
        <f>IF($AA665="","",INDEX('Per Line'!$D$2:$D$7001,$AA665)&amp;"")</f>
        <v/>
      </c>
      <c r="G665" s="14">
        <f>IF($AA665="","",INDEX('Per Line'!$E$2:$E$7001,$AA665))</f>
        <v/>
      </c>
      <c r="H665">
        <f>IF($AA665="","",INDEX('Per Line'!$F$2:$F$7001,$AA665)&amp;"")</f>
        <v/>
      </c>
      <c r="I665">
        <f>IF($AA665="","",INDEX('Per Line'!$I$2:$I$7001,$AA665)&amp;"")</f>
        <v/>
      </c>
      <c r="J665">
        <f>IF($AA665="","",INDEX('Per Line'!$H$2:$H$7001,$AA665)&amp;"")</f>
        <v/>
      </c>
      <c r="K665">
        <f>IF($AA665="","",INDEX('Per Line'!$J$2:$J$7001,$AA665)&amp;"")</f>
        <v/>
      </c>
      <c r="L665">
        <f>IF($AA665="","",INDEX('Per Line'!$K$2:$K$7001,$AA665)&amp;"")</f>
        <v/>
      </c>
      <c r="M665">
        <f>IF($AA665="","",INDEX('Per Line'!$L$2:$L$7001,$AA665))</f>
        <v/>
      </c>
      <c r="N665" s="8">
        <f>IF($AA665="","",M665*Y665/100)</f>
        <v/>
      </c>
      <c r="O665">
        <f>IF($AA665="","",INDEX('Per Line'!$U$2:$U$7001,$AA665)&amp;"")</f>
        <v/>
      </c>
      <c r="P665" s="8">
        <f>IF($AA665="","",SUMIFS('Per Line'!$T$2:$T$7001,'Per Line'!$C$2:$C$7001,$A665,'Per Line'!$AL$2:$AL$7001,1))</f>
        <v/>
      </c>
      <c r="Q665">
        <f>IF($AA665="","",Settings!$C$7)</f>
        <v/>
      </c>
      <c r="R665" s="8">
        <f>IF($AA665="","",SUMIFS('Per Line'!$T$2:$T$7001,'Per Line'!$C$2:$C$7001,$A665,'Per Line'!$AK$2:$AK$7001,0,'Per Line'!$AL$2:$AL$7001,0))</f>
        <v/>
      </c>
      <c r="S665" s="8">
        <f>IF($AA665="","",R665*Q665)</f>
        <v/>
      </c>
      <c r="T665">
        <f>IF($AA665="","",Settings!$C$6)</f>
        <v/>
      </c>
      <c r="U665" s="8">
        <f>IF($AA665="","",SUMIFS('Per Line'!$T$2:$T$7001,'Per Line'!$C$2:$C$7001,$A665,'Per Line'!$AK$2:$AK$7001,1,'Per Line'!$AL$2:$AL$7001,0))</f>
        <v/>
      </c>
      <c r="V665" s="8">
        <f>IF($AA665="","",U665*T665)</f>
        <v/>
      </c>
      <c r="W665" s="8">
        <f>IF($AA665="","",V665+S665)</f>
        <v/>
      </c>
      <c r="X665" s="8">
        <f>IF($AA665="","",Y665-W665)</f>
        <v/>
      </c>
      <c r="Y665" s="8">
        <f>IF($AA665="","",R665+U665+P665)</f>
        <v/>
      </c>
      <c r="Z665" s="8">
        <f>IF($AA665="","",Y665-W665-N665)</f>
        <v/>
      </c>
      <c r="AA665" s="16">
        <f>IF(ROWS($AA$2:$AA665)&lt;=MAX('Per Line'!$AJ$2:$AJ$7001),MATCH(ROWS($AA$2:$AA665),'Per Line'!$AJ$2:$AJ$7001,0),"")</f>
        <v/>
      </c>
      <c r="AB665">
        <f>IF($AA665="","",C665&amp;"|"&amp;COUNTIF($C$2:$C665,C665))</f>
        <v/>
      </c>
    </row>
    <row r="666">
      <c r="A666">
        <f>IF($AA666="","",INDEX('Per Line'!$C$2:$C$7001,$AA666)&amp;"")</f>
        <v/>
      </c>
      <c r="B666" s="15" t="n"/>
      <c r="C666">
        <f>IF($AA666="","",IF(COUNTIF($I$2:$I$1301,I666)&lt;=Settings!$C$8,I666,I666&amp;" P"&amp;ROUNDUP(COUNTIF($I$2:$I666,I666)/Settings!$C$8,0)))</f>
        <v/>
      </c>
      <c r="D666">
        <f>IF($AA666="","",INDEX('Per Line'!$A$2:$A$7001,$AA666)&amp;"")</f>
        <v/>
      </c>
      <c r="E666">
        <f>IF($AA666="","",INDEX('Per Line'!$B$2:$B$7001,$AA666)&amp;"")</f>
        <v/>
      </c>
      <c r="F666">
        <f>IF($AA666="","",INDEX('Per Line'!$D$2:$D$7001,$AA666)&amp;"")</f>
        <v/>
      </c>
      <c r="G666" s="14">
        <f>IF($AA666="","",INDEX('Per Line'!$E$2:$E$7001,$AA666))</f>
        <v/>
      </c>
      <c r="H666">
        <f>IF($AA666="","",INDEX('Per Line'!$F$2:$F$7001,$AA666)&amp;"")</f>
        <v/>
      </c>
      <c r="I666">
        <f>IF($AA666="","",INDEX('Per Line'!$I$2:$I$7001,$AA666)&amp;"")</f>
        <v/>
      </c>
      <c r="J666">
        <f>IF($AA666="","",INDEX('Per Line'!$H$2:$H$7001,$AA666)&amp;"")</f>
        <v/>
      </c>
      <c r="K666">
        <f>IF($AA666="","",INDEX('Per Line'!$J$2:$J$7001,$AA666)&amp;"")</f>
        <v/>
      </c>
      <c r="L666">
        <f>IF($AA666="","",INDEX('Per Line'!$K$2:$K$7001,$AA666)&amp;"")</f>
        <v/>
      </c>
      <c r="M666">
        <f>IF($AA666="","",INDEX('Per Line'!$L$2:$L$7001,$AA666))</f>
        <v/>
      </c>
      <c r="N666" s="8">
        <f>IF($AA666="","",M666*Y666/100)</f>
        <v/>
      </c>
      <c r="O666">
        <f>IF($AA666="","",INDEX('Per Line'!$U$2:$U$7001,$AA666)&amp;"")</f>
        <v/>
      </c>
      <c r="P666" s="8">
        <f>IF($AA666="","",SUMIFS('Per Line'!$T$2:$T$7001,'Per Line'!$C$2:$C$7001,$A666,'Per Line'!$AL$2:$AL$7001,1))</f>
        <v/>
      </c>
      <c r="Q666">
        <f>IF($AA666="","",Settings!$C$7)</f>
        <v/>
      </c>
      <c r="R666" s="8">
        <f>IF($AA666="","",SUMIFS('Per Line'!$T$2:$T$7001,'Per Line'!$C$2:$C$7001,$A666,'Per Line'!$AK$2:$AK$7001,0,'Per Line'!$AL$2:$AL$7001,0))</f>
        <v/>
      </c>
      <c r="S666" s="8">
        <f>IF($AA666="","",R666*Q666)</f>
        <v/>
      </c>
      <c r="T666">
        <f>IF($AA666="","",Settings!$C$6)</f>
        <v/>
      </c>
      <c r="U666" s="8">
        <f>IF($AA666="","",SUMIFS('Per Line'!$T$2:$T$7001,'Per Line'!$C$2:$C$7001,$A666,'Per Line'!$AK$2:$AK$7001,1,'Per Line'!$AL$2:$AL$7001,0))</f>
        <v/>
      </c>
      <c r="V666" s="8">
        <f>IF($AA666="","",U666*T666)</f>
        <v/>
      </c>
      <c r="W666" s="8">
        <f>IF($AA666="","",V666+S666)</f>
        <v/>
      </c>
      <c r="X666" s="8">
        <f>IF($AA666="","",Y666-W666)</f>
        <v/>
      </c>
      <c r="Y666" s="8">
        <f>IF($AA666="","",R666+U666+P666)</f>
        <v/>
      </c>
      <c r="Z666" s="8">
        <f>IF($AA666="","",Y666-W666-N666)</f>
        <v/>
      </c>
      <c r="AA666" s="16">
        <f>IF(ROWS($AA$2:$AA666)&lt;=MAX('Per Line'!$AJ$2:$AJ$7001),MATCH(ROWS($AA$2:$AA666),'Per Line'!$AJ$2:$AJ$7001,0),"")</f>
        <v/>
      </c>
      <c r="AB666">
        <f>IF($AA666="","",C666&amp;"|"&amp;COUNTIF($C$2:$C666,C666))</f>
        <v/>
      </c>
    </row>
    <row r="667">
      <c r="A667">
        <f>IF($AA667="","",INDEX('Per Line'!$C$2:$C$7001,$AA667)&amp;"")</f>
        <v/>
      </c>
      <c r="B667" s="15" t="n"/>
      <c r="C667">
        <f>IF($AA667="","",IF(COUNTIF($I$2:$I$1301,I667)&lt;=Settings!$C$8,I667,I667&amp;" P"&amp;ROUNDUP(COUNTIF($I$2:$I667,I667)/Settings!$C$8,0)))</f>
        <v/>
      </c>
      <c r="D667">
        <f>IF($AA667="","",INDEX('Per Line'!$A$2:$A$7001,$AA667)&amp;"")</f>
        <v/>
      </c>
      <c r="E667">
        <f>IF($AA667="","",INDEX('Per Line'!$B$2:$B$7001,$AA667)&amp;"")</f>
        <v/>
      </c>
      <c r="F667">
        <f>IF($AA667="","",INDEX('Per Line'!$D$2:$D$7001,$AA667)&amp;"")</f>
        <v/>
      </c>
      <c r="G667" s="14">
        <f>IF($AA667="","",INDEX('Per Line'!$E$2:$E$7001,$AA667))</f>
        <v/>
      </c>
      <c r="H667">
        <f>IF($AA667="","",INDEX('Per Line'!$F$2:$F$7001,$AA667)&amp;"")</f>
        <v/>
      </c>
      <c r="I667">
        <f>IF($AA667="","",INDEX('Per Line'!$I$2:$I$7001,$AA667)&amp;"")</f>
        <v/>
      </c>
      <c r="J667">
        <f>IF($AA667="","",INDEX('Per Line'!$H$2:$H$7001,$AA667)&amp;"")</f>
        <v/>
      </c>
      <c r="K667">
        <f>IF($AA667="","",INDEX('Per Line'!$J$2:$J$7001,$AA667)&amp;"")</f>
        <v/>
      </c>
      <c r="L667">
        <f>IF($AA667="","",INDEX('Per Line'!$K$2:$K$7001,$AA667)&amp;"")</f>
        <v/>
      </c>
      <c r="M667">
        <f>IF($AA667="","",INDEX('Per Line'!$L$2:$L$7001,$AA667))</f>
        <v/>
      </c>
      <c r="N667" s="8">
        <f>IF($AA667="","",M667*Y667/100)</f>
        <v/>
      </c>
      <c r="O667">
        <f>IF($AA667="","",INDEX('Per Line'!$U$2:$U$7001,$AA667)&amp;"")</f>
        <v/>
      </c>
      <c r="P667" s="8">
        <f>IF($AA667="","",SUMIFS('Per Line'!$T$2:$T$7001,'Per Line'!$C$2:$C$7001,$A667,'Per Line'!$AL$2:$AL$7001,1))</f>
        <v/>
      </c>
      <c r="Q667">
        <f>IF($AA667="","",Settings!$C$7)</f>
        <v/>
      </c>
      <c r="R667" s="8">
        <f>IF($AA667="","",SUMIFS('Per Line'!$T$2:$T$7001,'Per Line'!$C$2:$C$7001,$A667,'Per Line'!$AK$2:$AK$7001,0,'Per Line'!$AL$2:$AL$7001,0))</f>
        <v/>
      </c>
      <c r="S667" s="8">
        <f>IF($AA667="","",R667*Q667)</f>
        <v/>
      </c>
      <c r="T667">
        <f>IF($AA667="","",Settings!$C$6)</f>
        <v/>
      </c>
      <c r="U667" s="8">
        <f>IF($AA667="","",SUMIFS('Per Line'!$T$2:$T$7001,'Per Line'!$C$2:$C$7001,$A667,'Per Line'!$AK$2:$AK$7001,1,'Per Line'!$AL$2:$AL$7001,0))</f>
        <v/>
      </c>
      <c r="V667" s="8">
        <f>IF($AA667="","",U667*T667)</f>
        <v/>
      </c>
      <c r="W667" s="8">
        <f>IF($AA667="","",V667+S667)</f>
        <v/>
      </c>
      <c r="X667" s="8">
        <f>IF($AA667="","",Y667-W667)</f>
        <v/>
      </c>
      <c r="Y667" s="8">
        <f>IF($AA667="","",R667+U667+P667)</f>
        <v/>
      </c>
      <c r="Z667" s="8">
        <f>IF($AA667="","",Y667-W667-N667)</f>
        <v/>
      </c>
      <c r="AA667" s="16">
        <f>IF(ROWS($AA$2:$AA667)&lt;=MAX('Per Line'!$AJ$2:$AJ$7001),MATCH(ROWS($AA$2:$AA667),'Per Line'!$AJ$2:$AJ$7001,0),"")</f>
        <v/>
      </c>
      <c r="AB667">
        <f>IF($AA667="","",C667&amp;"|"&amp;COUNTIF($C$2:$C667,C667))</f>
        <v/>
      </c>
    </row>
    <row r="668">
      <c r="A668">
        <f>IF($AA668="","",INDEX('Per Line'!$C$2:$C$7001,$AA668)&amp;"")</f>
        <v/>
      </c>
      <c r="B668" s="15" t="n"/>
      <c r="C668">
        <f>IF($AA668="","",IF(COUNTIF($I$2:$I$1301,I668)&lt;=Settings!$C$8,I668,I668&amp;" P"&amp;ROUNDUP(COUNTIF($I$2:$I668,I668)/Settings!$C$8,0)))</f>
        <v/>
      </c>
      <c r="D668">
        <f>IF($AA668="","",INDEX('Per Line'!$A$2:$A$7001,$AA668)&amp;"")</f>
        <v/>
      </c>
      <c r="E668">
        <f>IF($AA668="","",INDEX('Per Line'!$B$2:$B$7001,$AA668)&amp;"")</f>
        <v/>
      </c>
      <c r="F668">
        <f>IF($AA668="","",INDEX('Per Line'!$D$2:$D$7001,$AA668)&amp;"")</f>
        <v/>
      </c>
      <c r="G668" s="14">
        <f>IF($AA668="","",INDEX('Per Line'!$E$2:$E$7001,$AA668))</f>
        <v/>
      </c>
      <c r="H668">
        <f>IF($AA668="","",INDEX('Per Line'!$F$2:$F$7001,$AA668)&amp;"")</f>
        <v/>
      </c>
      <c r="I668">
        <f>IF($AA668="","",INDEX('Per Line'!$I$2:$I$7001,$AA668)&amp;"")</f>
        <v/>
      </c>
      <c r="J668">
        <f>IF($AA668="","",INDEX('Per Line'!$H$2:$H$7001,$AA668)&amp;"")</f>
        <v/>
      </c>
      <c r="K668">
        <f>IF($AA668="","",INDEX('Per Line'!$J$2:$J$7001,$AA668)&amp;"")</f>
        <v/>
      </c>
      <c r="L668">
        <f>IF($AA668="","",INDEX('Per Line'!$K$2:$K$7001,$AA668)&amp;"")</f>
        <v/>
      </c>
      <c r="M668">
        <f>IF($AA668="","",INDEX('Per Line'!$L$2:$L$7001,$AA668))</f>
        <v/>
      </c>
      <c r="N668" s="8">
        <f>IF($AA668="","",M668*Y668/100)</f>
        <v/>
      </c>
      <c r="O668">
        <f>IF($AA668="","",INDEX('Per Line'!$U$2:$U$7001,$AA668)&amp;"")</f>
        <v/>
      </c>
      <c r="P668" s="8">
        <f>IF($AA668="","",SUMIFS('Per Line'!$T$2:$T$7001,'Per Line'!$C$2:$C$7001,$A668,'Per Line'!$AL$2:$AL$7001,1))</f>
        <v/>
      </c>
      <c r="Q668">
        <f>IF($AA668="","",Settings!$C$7)</f>
        <v/>
      </c>
      <c r="R668" s="8">
        <f>IF($AA668="","",SUMIFS('Per Line'!$T$2:$T$7001,'Per Line'!$C$2:$C$7001,$A668,'Per Line'!$AK$2:$AK$7001,0,'Per Line'!$AL$2:$AL$7001,0))</f>
        <v/>
      </c>
      <c r="S668" s="8">
        <f>IF($AA668="","",R668*Q668)</f>
        <v/>
      </c>
      <c r="T668">
        <f>IF($AA668="","",Settings!$C$6)</f>
        <v/>
      </c>
      <c r="U668" s="8">
        <f>IF($AA668="","",SUMIFS('Per Line'!$T$2:$T$7001,'Per Line'!$C$2:$C$7001,$A668,'Per Line'!$AK$2:$AK$7001,1,'Per Line'!$AL$2:$AL$7001,0))</f>
        <v/>
      </c>
      <c r="V668" s="8">
        <f>IF($AA668="","",U668*T668)</f>
        <v/>
      </c>
      <c r="W668" s="8">
        <f>IF($AA668="","",V668+S668)</f>
        <v/>
      </c>
      <c r="X668" s="8">
        <f>IF($AA668="","",Y668-W668)</f>
        <v/>
      </c>
      <c r="Y668" s="8">
        <f>IF($AA668="","",R668+U668+P668)</f>
        <v/>
      </c>
      <c r="Z668" s="8">
        <f>IF($AA668="","",Y668-W668-N668)</f>
        <v/>
      </c>
      <c r="AA668" s="16">
        <f>IF(ROWS($AA$2:$AA668)&lt;=MAX('Per Line'!$AJ$2:$AJ$7001),MATCH(ROWS($AA$2:$AA668),'Per Line'!$AJ$2:$AJ$7001,0),"")</f>
        <v/>
      </c>
      <c r="AB668">
        <f>IF($AA668="","",C668&amp;"|"&amp;COUNTIF($C$2:$C668,C668))</f>
        <v/>
      </c>
    </row>
    <row r="669">
      <c r="A669">
        <f>IF($AA669="","",INDEX('Per Line'!$C$2:$C$7001,$AA669)&amp;"")</f>
        <v/>
      </c>
      <c r="B669" s="15" t="n"/>
      <c r="C669">
        <f>IF($AA669="","",IF(COUNTIF($I$2:$I$1301,I669)&lt;=Settings!$C$8,I669,I669&amp;" P"&amp;ROUNDUP(COUNTIF($I$2:$I669,I669)/Settings!$C$8,0)))</f>
        <v/>
      </c>
      <c r="D669">
        <f>IF($AA669="","",INDEX('Per Line'!$A$2:$A$7001,$AA669)&amp;"")</f>
        <v/>
      </c>
      <c r="E669">
        <f>IF($AA669="","",INDEX('Per Line'!$B$2:$B$7001,$AA669)&amp;"")</f>
        <v/>
      </c>
      <c r="F669">
        <f>IF($AA669="","",INDEX('Per Line'!$D$2:$D$7001,$AA669)&amp;"")</f>
        <v/>
      </c>
      <c r="G669" s="14">
        <f>IF($AA669="","",INDEX('Per Line'!$E$2:$E$7001,$AA669))</f>
        <v/>
      </c>
      <c r="H669">
        <f>IF($AA669="","",INDEX('Per Line'!$F$2:$F$7001,$AA669)&amp;"")</f>
        <v/>
      </c>
      <c r="I669">
        <f>IF($AA669="","",INDEX('Per Line'!$I$2:$I$7001,$AA669)&amp;"")</f>
        <v/>
      </c>
      <c r="J669">
        <f>IF($AA669="","",INDEX('Per Line'!$H$2:$H$7001,$AA669)&amp;"")</f>
        <v/>
      </c>
      <c r="K669">
        <f>IF($AA669="","",INDEX('Per Line'!$J$2:$J$7001,$AA669)&amp;"")</f>
        <v/>
      </c>
      <c r="L669">
        <f>IF($AA669="","",INDEX('Per Line'!$K$2:$K$7001,$AA669)&amp;"")</f>
        <v/>
      </c>
      <c r="M669">
        <f>IF($AA669="","",INDEX('Per Line'!$L$2:$L$7001,$AA669))</f>
        <v/>
      </c>
      <c r="N669" s="8">
        <f>IF($AA669="","",M669*Y669/100)</f>
        <v/>
      </c>
      <c r="O669">
        <f>IF($AA669="","",INDEX('Per Line'!$U$2:$U$7001,$AA669)&amp;"")</f>
        <v/>
      </c>
      <c r="P669" s="8">
        <f>IF($AA669="","",SUMIFS('Per Line'!$T$2:$T$7001,'Per Line'!$C$2:$C$7001,$A669,'Per Line'!$AL$2:$AL$7001,1))</f>
        <v/>
      </c>
      <c r="Q669">
        <f>IF($AA669="","",Settings!$C$7)</f>
        <v/>
      </c>
      <c r="R669" s="8">
        <f>IF($AA669="","",SUMIFS('Per Line'!$T$2:$T$7001,'Per Line'!$C$2:$C$7001,$A669,'Per Line'!$AK$2:$AK$7001,0,'Per Line'!$AL$2:$AL$7001,0))</f>
        <v/>
      </c>
      <c r="S669" s="8">
        <f>IF($AA669="","",R669*Q669)</f>
        <v/>
      </c>
      <c r="T669">
        <f>IF($AA669="","",Settings!$C$6)</f>
        <v/>
      </c>
      <c r="U669" s="8">
        <f>IF($AA669="","",SUMIFS('Per Line'!$T$2:$T$7001,'Per Line'!$C$2:$C$7001,$A669,'Per Line'!$AK$2:$AK$7001,1,'Per Line'!$AL$2:$AL$7001,0))</f>
        <v/>
      </c>
      <c r="V669" s="8">
        <f>IF($AA669="","",U669*T669)</f>
        <v/>
      </c>
      <c r="W669" s="8">
        <f>IF($AA669="","",V669+S669)</f>
        <v/>
      </c>
      <c r="X669" s="8">
        <f>IF($AA669="","",Y669-W669)</f>
        <v/>
      </c>
      <c r="Y669" s="8">
        <f>IF($AA669="","",R669+U669+P669)</f>
        <v/>
      </c>
      <c r="Z669" s="8">
        <f>IF($AA669="","",Y669-W669-N669)</f>
        <v/>
      </c>
      <c r="AA669" s="16">
        <f>IF(ROWS($AA$2:$AA669)&lt;=MAX('Per Line'!$AJ$2:$AJ$7001),MATCH(ROWS($AA$2:$AA669),'Per Line'!$AJ$2:$AJ$7001,0),"")</f>
        <v/>
      </c>
      <c r="AB669">
        <f>IF($AA669="","",C669&amp;"|"&amp;COUNTIF($C$2:$C669,C669))</f>
        <v/>
      </c>
    </row>
    <row r="670">
      <c r="A670">
        <f>IF($AA670="","",INDEX('Per Line'!$C$2:$C$7001,$AA670)&amp;"")</f>
        <v/>
      </c>
      <c r="B670" s="15" t="n"/>
      <c r="C670">
        <f>IF($AA670="","",IF(COUNTIF($I$2:$I$1301,I670)&lt;=Settings!$C$8,I670,I670&amp;" P"&amp;ROUNDUP(COUNTIF($I$2:$I670,I670)/Settings!$C$8,0)))</f>
        <v/>
      </c>
      <c r="D670">
        <f>IF($AA670="","",INDEX('Per Line'!$A$2:$A$7001,$AA670)&amp;"")</f>
        <v/>
      </c>
      <c r="E670">
        <f>IF($AA670="","",INDEX('Per Line'!$B$2:$B$7001,$AA670)&amp;"")</f>
        <v/>
      </c>
      <c r="F670">
        <f>IF($AA670="","",INDEX('Per Line'!$D$2:$D$7001,$AA670)&amp;"")</f>
        <v/>
      </c>
      <c r="G670" s="14">
        <f>IF($AA670="","",INDEX('Per Line'!$E$2:$E$7001,$AA670))</f>
        <v/>
      </c>
      <c r="H670">
        <f>IF($AA670="","",INDEX('Per Line'!$F$2:$F$7001,$AA670)&amp;"")</f>
        <v/>
      </c>
      <c r="I670">
        <f>IF($AA670="","",INDEX('Per Line'!$I$2:$I$7001,$AA670)&amp;"")</f>
        <v/>
      </c>
      <c r="J670">
        <f>IF($AA670="","",INDEX('Per Line'!$H$2:$H$7001,$AA670)&amp;"")</f>
        <v/>
      </c>
      <c r="K670">
        <f>IF($AA670="","",INDEX('Per Line'!$J$2:$J$7001,$AA670)&amp;"")</f>
        <v/>
      </c>
      <c r="L670">
        <f>IF($AA670="","",INDEX('Per Line'!$K$2:$K$7001,$AA670)&amp;"")</f>
        <v/>
      </c>
      <c r="M670">
        <f>IF($AA670="","",INDEX('Per Line'!$L$2:$L$7001,$AA670))</f>
        <v/>
      </c>
      <c r="N670" s="8">
        <f>IF($AA670="","",M670*Y670/100)</f>
        <v/>
      </c>
      <c r="O670">
        <f>IF($AA670="","",INDEX('Per Line'!$U$2:$U$7001,$AA670)&amp;"")</f>
        <v/>
      </c>
      <c r="P670" s="8">
        <f>IF($AA670="","",SUMIFS('Per Line'!$T$2:$T$7001,'Per Line'!$C$2:$C$7001,$A670,'Per Line'!$AL$2:$AL$7001,1))</f>
        <v/>
      </c>
      <c r="Q670">
        <f>IF($AA670="","",Settings!$C$7)</f>
        <v/>
      </c>
      <c r="R670" s="8">
        <f>IF($AA670="","",SUMIFS('Per Line'!$T$2:$T$7001,'Per Line'!$C$2:$C$7001,$A670,'Per Line'!$AK$2:$AK$7001,0,'Per Line'!$AL$2:$AL$7001,0))</f>
        <v/>
      </c>
      <c r="S670" s="8">
        <f>IF($AA670="","",R670*Q670)</f>
        <v/>
      </c>
      <c r="T670">
        <f>IF($AA670="","",Settings!$C$6)</f>
        <v/>
      </c>
      <c r="U670" s="8">
        <f>IF($AA670="","",SUMIFS('Per Line'!$T$2:$T$7001,'Per Line'!$C$2:$C$7001,$A670,'Per Line'!$AK$2:$AK$7001,1,'Per Line'!$AL$2:$AL$7001,0))</f>
        <v/>
      </c>
      <c r="V670" s="8">
        <f>IF($AA670="","",U670*T670)</f>
        <v/>
      </c>
      <c r="W670" s="8">
        <f>IF($AA670="","",V670+S670)</f>
        <v/>
      </c>
      <c r="X670" s="8">
        <f>IF($AA670="","",Y670-W670)</f>
        <v/>
      </c>
      <c r="Y670" s="8">
        <f>IF($AA670="","",R670+U670+P670)</f>
        <v/>
      </c>
      <c r="Z670" s="8">
        <f>IF($AA670="","",Y670-W670-N670)</f>
        <v/>
      </c>
      <c r="AA670" s="16">
        <f>IF(ROWS($AA$2:$AA670)&lt;=MAX('Per Line'!$AJ$2:$AJ$7001),MATCH(ROWS($AA$2:$AA670),'Per Line'!$AJ$2:$AJ$7001,0),"")</f>
        <v/>
      </c>
      <c r="AB670">
        <f>IF($AA670="","",C670&amp;"|"&amp;COUNTIF($C$2:$C670,C670))</f>
        <v/>
      </c>
    </row>
    <row r="671">
      <c r="A671">
        <f>IF($AA671="","",INDEX('Per Line'!$C$2:$C$7001,$AA671)&amp;"")</f>
        <v/>
      </c>
      <c r="B671" s="15" t="n"/>
      <c r="C671">
        <f>IF($AA671="","",IF(COUNTIF($I$2:$I$1301,I671)&lt;=Settings!$C$8,I671,I671&amp;" P"&amp;ROUNDUP(COUNTIF($I$2:$I671,I671)/Settings!$C$8,0)))</f>
        <v/>
      </c>
      <c r="D671">
        <f>IF($AA671="","",INDEX('Per Line'!$A$2:$A$7001,$AA671)&amp;"")</f>
        <v/>
      </c>
      <c r="E671">
        <f>IF($AA671="","",INDEX('Per Line'!$B$2:$B$7001,$AA671)&amp;"")</f>
        <v/>
      </c>
      <c r="F671">
        <f>IF($AA671="","",INDEX('Per Line'!$D$2:$D$7001,$AA671)&amp;"")</f>
        <v/>
      </c>
      <c r="G671" s="14">
        <f>IF($AA671="","",INDEX('Per Line'!$E$2:$E$7001,$AA671))</f>
        <v/>
      </c>
      <c r="H671">
        <f>IF($AA671="","",INDEX('Per Line'!$F$2:$F$7001,$AA671)&amp;"")</f>
        <v/>
      </c>
      <c r="I671">
        <f>IF($AA671="","",INDEX('Per Line'!$I$2:$I$7001,$AA671)&amp;"")</f>
        <v/>
      </c>
      <c r="J671">
        <f>IF($AA671="","",INDEX('Per Line'!$H$2:$H$7001,$AA671)&amp;"")</f>
        <v/>
      </c>
      <c r="K671">
        <f>IF($AA671="","",INDEX('Per Line'!$J$2:$J$7001,$AA671)&amp;"")</f>
        <v/>
      </c>
      <c r="L671">
        <f>IF($AA671="","",INDEX('Per Line'!$K$2:$K$7001,$AA671)&amp;"")</f>
        <v/>
      </c>
      <c r="M671">
        <f>IF($AA671="","",INDEX('Per Line'!$L$2:$L$7001,$AA671))</f>
        <v/>
      </c>
      <c r="N671" s="8">
        <f>IF($AA671="","",M671*Y671/100)</f>
        <v/>
      </c>
      <c r="O671">
        <f>IF($AA671="","",INDEX('Per Line'!$U$2:$U$7001,$AA671)&amp;"")</f>
        <v/>
      </c>
      <c r="P671" s="8">
        <f>IF($AA671="","",SUMIFS('Per Line'!$T$2:$T$7001,'Per Line'!$C$2:$C$7001,$A671,'Per Line'!$AL$2:$AL$7001,1))</f>
        <v/>
      </c>
      <c r="Q671">
        <f>IF($AA671="","",Settings!$C$7)</f>
        <v/>
      </c>
      <c r="R671" s="8">
        <f>IF($AA671="","",SUMIFS('Per Line'!$T$2:$T$7001,'Per Line'!$C$2:$C$7001,$A671,'Per Line'!$AK$2:$AK$7001,0,'Per Line'!$AL$2:$AL$7001,0))</f>
        <v/>
      </c>
      <c r="S671" s="8">
        <f>IF($AA671="","",R671*Q671)</f>
        <v/>
      </c>
      <c r="T671">
        <f>IF($AA671="","",Settings!$C$6)</f>
        <v/>
      </c>
      <c r="U671" s="8">
        <f>IF($AA671="","",SUMIFS('Per Line'!$T$2:$T$7001,'Per Line'!$C$2:$C$7001,$A671,'Per Line'!$AK$2:$AK$7001,1,'Per Line'!$AL$2:$AL$7001,0))</f>
        <v/>
      </c>
      <c r="V671" s="8">
        <f>IF($AA671="","",U671*T671)</f>
        <v/>
      </c>
      <c r="W671" s="8">
        <f>IF($AA671="","",V671+S671)</f>
        <v/>
      </c>
      <c r="X671" s="8">
        <f>IF($AA671="","",Y671-W671)</f>
        <v/>
      </c>
      <c r="Y671" s="8">
        <f>IF($AA671="","",R671+U671+P671)</f>
        <v/>
      </c>
      <c r="Z671" s="8">
        <f>IF($AA671="","",Y671-W671-N671)</f>
        <v/>
      </c>
      <c r="AA671" s="16">
        <f>IF(ROWS($AA$2:$AA671)&lt;=MAX('Per Line'!$AJ$2:$AJ$7001),MATCH(ROWS($AA$2:$AA671),'Per Line'!$AJ$2:$AJ$7001,0),"")</f>
        <v/>
      </c>
      <c r="AB671">
        <f>IF($AA671="","",C671&amp;"|"&amp;COUNTIF($C$2:$C671,C671))</f>
        <v/>
      </c>
    </row>
    <row r="672">
      <c r="A672">
        <f>IF($AA672="","",INDEX('Per Line'!$C$2:$C$7001,$AA672)&amp;"")</f>
        <v/>
      </c>
      <c r="B672" s="15" t="n"/>
      <c r="C672">
        <f>IF($AA672="","",IF(COUNTIF($I$2:$I$1301,I672)&lt;=Settings!$C$8,I672,I672&amp;" P"&amp;ROUNDUP(COUNTIF($I$2:$I672,I672)/Settings!$C$8,0)))</f>
        <v/>
      </c>
      <c r="D672">
        <f>IF($AA672="","",INDEX('Per Line'!$A$2:$A$7001,$AA672)&amp;"")</f>
        <v/>
      </c>
      <c r="E672">
        <f>IF($AA672="","",INDEX('Per Line'!$B$2:$B$7001,$AA672)&amp;"")</f>
        <v/>
      </c>
      <c r="F672">
        <f>IF($AA672="","",INDEX('Per Line'!$D$2:$D$7001,$AA672)&amp;"")</f>
        <v/>
      </c>
      <c r="G672" s="14">
        <f>IF($AA672="","",INDEX('Per Line'!$E$2:$E$7001,$AA672))</f>
        <v/>
      </c>
      <c r="H672">
        <f>IF($AA672="","",INDEX('Per Line'!$F$2:$F$7001,$AA672)&amp;"")</f>
        <v/>
      </c>
      <c r="I672">
        <f>IF($AA672="","",INDEX('Per Line'!$I$2:$I$7001,$AA672)&amp;"")</f>
        <v/>
      </c>
      <c r="J672">
        <f>IF($AA672="","",INDEX('Per Line'!$H$2:$H$7001,$AA672)&amp;"")</f>
        <v/>
      </c>
      <c r="K672">
        <f>IF($AA672="","",INDEX('Per Line'!$J$2:$J$7001,$AA672)&amp;"")</f>
        <v/>
      </c>
      <c r="L672">
        <f>IF($AA672="","",INDEX('Per Line'!$K$2:$K$7001,$AA672)&amp;"")</f>
        <v/>
      </c>
      <c r="M672">
        <f>IF($AA672="","",INDEX('Per Line'!$L$2:$L$7001,$AA672))</f>
        <v/>
      </c>
      <c r="N672" s="8">
        <f>IF($AA672="","",M672*Y672/100)</f>
        <v/>
      </c>
      <c r="O672">
        <f>IF($AA672="","",INDEX('Per Line'!$U$2:$U$7001,$AA672)&amp;"")</f>
        <v/>
      </c>
      <c r="P672" s="8">
        <f>IF($AA672="","",SUMIFS('Per Line'!$T$2:$T$7001,'Per Line'!$C$2:$C$7001,$A672,'Per Line'!$AL$2:$AL$7001,1))</f>
        <v/>
      </c>
      <c r="Q672">
        <f>IF($AA672="","",Settings!$C$7)</f>
        <v/>
      </c>
      <c r="R672" s="8">
        <f>IF($AA672="","",SUMIFS('Per Line'!$T$2:$T$7001,'Per Line'!$C$2:$C$7001,$A672,'Per Line'!$AK$2:$AK$7001,0,'Per Line'!$AL$2:$AL$7001,0))</f>
        <v/>
      </c>
      <c r="S672" s="8">
        <f>IF($AA672="","",R672*Q672)</f>
        <v/>
      </c>
      <c r="T672">
        <f>IF($AA672="","",Settings!$C$6)</f>
        <v/>
      </c>
      <c r="U672" s="8">
        <f>IF($AA672="","",SUMIFS('Per Line'!$T$2:$T$7001,'Per Line'!$C$2:$C$7001,$A672,'Per Line'!$AK$2:$AK$7001,1,'Per Line'!$AL$2:$AL$7001,0))</f>
        <v/>
      </c>
      <c r="V672" s="8">
        <f>IF($AA672="","",U672*T672)</f>
        <v/>
      </c>
      <c r="W672" s="8">
        <f>IF($AA672="","",V672+S672)</f>
        <v/>
      </c>
      <c r="X672" s="8">
        <f>IF($AA672="","",Y672-W672)</f>
        <v/>
      </c>
      <c r="Y672" s="8">
        <f>IF($AA672="","",R672+U672+P672)</f>
        <v/>
      </c>
      <c r="Z672" s="8">
        <f>IF($AA672="","",Y672-W672-N672)</f>
        <v/>
      </c>
      <c r="AA672" s="16">
        <f>IF(ROWS($AA$2:$AA672)&lt;=MAX('Per Line'!$AJ$2:$AJ$7001),MATCH(ROWS($AA$2:$AA672),'Per Line'!$AJ$2:$AJ$7001,0),"")</f>
        <v/>
      </c>
      <c r="AB672">
        <f>IF($AA672="","",C672&amp;"|"&amp;COUNTIF($C$2:$C672,C672))</f>
        <v/>
      </c>
    </row>
    <row r="673">
      <c r="A673">
        <f>IF($AA673="","",INDEX('Per Line'!$C$2:$C$7001,$AA673)&amp;"")</f>
        <v/>
      </c>
      <c r="B673" s="15" t="n"/>
      <c r="C673">
        <f>IF($AA673="","",IF(COUNTIF($I$2:$I$1301,I673)&lt;=Settings!$C$8,I673,I673&amp;" P"&amp;ROUNDUP(COUNTIF($I$2:$I673,I673)/Settings!$C$8,0)))</f>
        <v/>
      </c>
      <c r="D673">
        <f>IF($AA673="","",INDEX('Per Line'!$A$2:$A$7001,$AA673)&amp;"")</f>
        <v/>
      </c>
      <c r="E673">
        <f>IF($AA673="","",INDEX('Per Line'!$B$2:$B$7001,$AA673)&amp;"")</f>
        <v/>
      </c>
      <c r="F673">
        <f>IF($AA673="","",INDEX('Per Line'!$D$2:$D$7001,$AA673)&amp;"")</f>
        <v/>
      </c>
      <c r="G673" s="14">
        <f>IF($AA673="","",INDEX('Per Line'!$E$2:$E$7001,$AA673))</f>
        <v/>
      </c>
      <c r="H673">
        <f>IF($AA673="","",INDEX('Per Line'!$F$2:$F$7001,$AA673)&amp;"")</f>
        <v/>
      </c>
      <c r="I673">
        <f>IF($AA673="","",INDEX('Per Line'!$I$2:$I$7001,$AA673)&amp;"")</f>
        <v/>
      </c>
      <c r="J673">
        <f>IF($AA673="","",INDEX('Per Line'!$H$2:$H$7001,$AA673)&amp;"")</f>
        <v/>
      </c>
      <c r="K673">
        <f>IF($AA673="","",INDEX('Per Line'!$J$2:$J$7001,$AA673)&amp;"")</f>
        <v/>
      </c>
      <c r="L673">
        <f>IF($AA673="","",INDEX('Per Line'!$K$2:$K$7001,$AA673)&amp;"")</f>
        <v/>
      </c>
      <c r="M673">
        <f>IF($AA673="","",INDEX('Per Line'!$L$2:$L$7001,$AA673))</f>
        <v/>
      </c>
      <c r="N673" s="8">
        <f>IF($AA673="","",M673*Y673/100)</f>
        <v/>
      </c>
      <c r="O673">
        <f>IF($AA673="","",INDEX('Per Line'!$U$2:$U$7001,$AA673)&amp;"")</f>
        <v/>
      </c>
      <c r="P673" s="8">
        <f>IF($AA673="","",SUMIFS('Per Line'!$T$2:$T$7001,'Per Line'!$C$2:$C$7001,$A673,'Per Line'!$AL$2:$AL$7001,1))</f>
        <v/>
      </c>
      <c r="Q673">
        <f>IF($AA673="","",Settings!$C$7)</f>
        <v/>
      </c>
      <c r="R673" s="8">
        <f>IF($AA673="","",SUMIFS('Per Line'!$T$2:$T$7001,'Per Line'!$C$2:$C$7001,$A673,'Per Line'!$AK$2:$AK$7001,0,'Per Line'!$AL$2:$AL$7001,0))</f>
        <v/>
      </c>
      <c r="S673" s="8">
        <f>IF($AA673="","",R673*Q673)</f>
        <v/>
      </c>
      <c r="T673">
        <f>IF($AA673="","",Settings!$C$6)</f>
        <v/>
      </c>
      <c r="U673" s="8">
        <f>IF($AA673="","",SUMIFS('Per Line'!$T$2:$T$7001,'Per Line'!$C$2:$C$7001,$A673,'Per Line'!$AK$2:$AK$7001,1,'Per Line'!$AL$2:$AL$7001,0))</f>
        <v/>
      </c>
      <c r="V673" s="8">
        <f>IF($AA673="","",U673*T673)</f>
        <v/>
      </c>
      <c r="W673" s="8">
        <f>IF($AA673="","",V673+S673)</f>
        <v/>
      </c>
      <c r="X673" s="8">
        <f>IF($AA673="","",Y673-W673)</f>
        <v/>
      </c>
      <c r="Y673" s="8">
        <f>IF($AA673="","",R673+U673+P673)</f>
        <v/>
      </c>
      <c r="Z673" s="8">
        <f>IF($AA673="","",Y673-W673-N673)</f>
        <v/>
      </c>
      <c r="AA673" s="16">
        <f>IF(ROWS($AA$2:$AA673)&lt;=MAX('Per Line'!$AJ$2:$AJ$7001),MATCH(ROWS($AA$2:$AA673),'Per Line'!$AJ$2:$AJ$7001,0),"")</f>
        <v/>
      </c>
      <c r="AB673">
        <f>IF($AA673="","",C673&amp;"|"&amp;COUNTIF($C$2:$C673,C673))</f>
        <v/>
      </c>
    </row>
    <row r="674">
      <c r="A674">
        <f>IF($AA674="","",INDEX('Per Line'!$C$2:$C$7001,$AA674)&amp;"")</f>
        <v/>
      </c>
      <c r="B674" s="15" t="n"/>
      <c r="C674">
        <f>IF($AA674="","",IF(COUNTIF($I$2:$I$1301,I674)&lt;=Settings!$C$8,I674,I674&amp;" P"&amp;ROUNDUP(COUNTIF($I$2:$I674,I674)/Settings!$C$8,0)))</f>
        <v/>
      </c>
      <c r="D674">
        <f>IF($AA674="","",INDEX('Per Line'!$A$2:$A$7001,$AA674)&amp;"")</f>
        <v/>
      </c>
      <c r="E674">
        <f>IF($AA674="","",INDEX('Per Line'!$B$2:$B$7001,$AA674)&amp;"")</f>
        <v/>
      </c>
      <c r="F674">
        <f>IF($AA674="","",INDEX('Per Line'!$D$2:$D$7001,$AA674)&amp;"")</f>
        <v/>
      </c>
      <c r="G674" s="14">
        <f>IF($AA674="","",INDEX('Per Line'!$E$2:$E$7001,$AA674))</f>
        <v/>
      </c>
      <c r="H674">
        <f>IF($AA674="","",INDEX('Per Line'!$F$2:$F$7001,$AA674)&amp;"")</f>
        <v/>
      </c>
      <c r="I674">
        <f>IF($AA674="","",INDEX('Per Line'!$I$2:$I$7001,$AA674)&amp;"")</f>
        <v/>
      </c>
      <c r="J674">
        <f>IF($AA674="","",INDEX('Per Line'!$H$2:$H$7001,$AA674)&amp;"")</f>
        <v/>
      </c>
      <c r="K674">
        <f>IF($AA674="","",INDEX('Per Line'!$J$2:$J$7001,$AA674)&amp;"")</f>
        <v/>
      </c>
      <c r="L674">
        <f>IF($AA674="","",INDEX('Per Line'!$K$2:$K$7001,$AA674)&amp;"")</f>
        <v/>
      </c>
      <c r="M674">
        <f>IF($AA674="","",INDEX('Per Line'!$L$2:$L$7001,$AA674))</f>
        <v/>
      </c>
      <c r="N674" s="8">
        <f>IF($AA674="","",M674*Y674/100)</f>
        <v/>
      </c>
      <c r="O674">
        <f>IF($AA674="","",INDEX('Per Line'!$U$2:$U$7001,$AA674)&amp;"")</f>
        <v/>
      </c>
      <c r="P674" s="8">
        <f>IF($AA674="","",SUMIFS('Per Line'!$T$2:$T$7001,'Per Line'!$C$2:$C$7001,$A674,'Per Line'!$AL$2:$AL$7001,1))</f>
        <v/>
      </c>
      <c r="Q674">
        <f>IF($AA674="","",Settings!$C$7)</f>
        <v/>
      </c>
      <c r="R674" s="8">
        <f>IF($AA674="","",SUMIFS('Per Line'!$T$2:$T$7001,'Per Line'!$C$2:$C$7001,$A674,'Per Line'!$AK$2:$AK$7001,0,'Per Line'!$AL$2:$AL$7001,0))</f>
        <v/>
      </c>
      <c r="S674" s="8">
        <f>IF($AA674="","",R674*Q674)</f>
        <v/>
      </c>
      <c r="T674">
        <f>IF($AA674="","",Settings!$C$6)</f>
        <v/>
      </c>
      <c r="U674" s="8">
        <f>IF($AA674="","",SUMIFS('Per Line'!$T$2:$T$7001,'Per Line'!$C$2:$C$7001,$A674,'Per Line'!$AK$2:$AK$7001,1,'Per Line'!$AL$2:$AL$7001,0))</f>
        <v/>
      </c>
      <c r="V674" s="8">
        <f>IF($AA674="","",U674*T674)</f>
        <v/>
      </c>
      <c r="W674" s="8">
        <f>IF($AA674="","",V674+S674)</f>
        <v/>
      </c>
      <c r="X674" s="8">
        <f>IF($AA674="","",Y674-W674)</f>
        <v/>
      </c>
      <c r="Y674" s="8">
        <f>IF($AA674="","",R674+U674+P674)</f>
        <v/>
      </c>
      <c r="Z674" s="8">
        <f>IF($AA674="","",Y674-W674-N674)</f>
        <v/>
      </c>
      <c r="AA674" s="16">
        <f>IF(ROWS($AA$2:$AA674)&lt;=MAX('Per Line'!$AJ$2:$AJ$7001),MATCH(ROWS($AA$2:$AA674),'Per Line'!$AJ$2:$AJ$7001,0),"")</f>
        <v/>
      </c>
      <c r="AB674">
        <f>IF($AA674="","",C674&amp;"|"&amp;COUNTIF($C$2:$C674,C674))</f>
        <v/>
      </c>
    </row>
    <row r="675">
      <c r="A675">
        <f>IF($AA675="","",INDEX('Per Line'!$C$2:$C$7001,$AA675)&amp;"")</f>
        <v/>
      </c>
      <c r="B675" s="15" t="n"/>
      <c r="C675">
        <f>IF($AA675="","",IF(COUNTIF($I$2:$I$1301,I675)&lt;=Settings!$C$8,I675,I675&amp;" P"&amp;ROUNDUP(COUNTIF($I$2:$I675,I675)/Settings!$C$8,0)))</f>
        <v/>
      </c>
      <c r="D675">
        <f>IF($AA675="","",INDEX('Per Line'!$A$2:$A$7001,$AA675)&amp;"")</f>
        <v/>
      </c>
      <c r="E675">
        <f>IF($AA675="","",INDEX('Per Line'!$B$2:$B$7001,$AA675)&amp;"")</f>
        <v/>
      </c>
      <c r="F675">
        <f>IF($AA675="","",INDEX('Per Line'!$D$2:$D$7001,$AA675)&amp;"")</f>
        <v/>
      </c>
      <c r="G675" s="14">
        <f>IF($AA675="","",INDEX('Per Line'!$E$2:$E$7001,$AA675))</f>
        <v/>
      </c>
      <c r="H675">
        <f>IF($AA675="","",INDEX('Per Line'!$F$2:$F$7001,$AA675)&amp;"")</f>
        <v/>
      </c>
      <c r="I675">
        <f>IF($AA675="","",INDEX('Per Line'!$I$2:$I$7001,$AA675)&amp;"")</f>
        <v/>
      </c>
      <c r="J675">
        <f>IF($AA675="","",INDEX('Per Line'!$H$2:$H$7001,$AA675)&amp;"")</f>
        <v/>
      </c>
      <c r="K675">
        <f>IF($AA675="","",INDEX('Per Line'!$J$2:$J$7001,$AA675)&amp;"")</f>
        <v/>
      </c>
      <c r="L675">
        <f>IF($AA675="","",INDEX('Per Line'!$K$2:$K$7001,$AA675)&amp;"")</f>
        <v/>
      </c>
      <c r="M675">
        <f>IF($AA675="","",INDEX('Per Line'!$L$2:$L$7001,$AA675))</f>
        <v/>
      </c>
      <c r="N675" s="8">
        <f>IF($AA675="","",M675*Y675/100)</f>
        <v/>
      </c>
      <c r="O675">
        <f>IF($AA675="","",INDEX('Per Line'!$U$2:$U$7001,$AA675)&amp;"")</f>
        <v/>
      </c>
      <c r="P675" s="8">
        <f>IF($AA675="","",SUMIFS('Per Line'!$T$2:$T$7001,'Per Line'!$C$2:$C$7001,$A675,'Per Line'!$AL$2:$AL$7001,1))</f>
        <v/>
      </c>
      <c r="Q675">
        <f>IF($AA675="","",Settings!$C$7)</f>
        <v/>
      </c>
      <c r="R675" s="8">
        <f>IF($AA675="","",SUMIFS('Per Line'!$T$2:$T$7001,'Per Line'!$C$2:$C$7001,$A675,'Per Line'!$AK$2:$AK$7001,0,'Per Line'!$AL$2:$AL$7001,0))</f>
        <v/>
      </c>
      <c r="S675" s="8">
        <f>IF($AA675="","",R675*Q675)</f>
        <v/>
      </c>
      <c r="T675">
        <f>IF($AA675="","",Settings!$C$6)</f>
        <v/>
      </c>
      <c r="U675" s="8">
        <f>IF($AA675="","",SUMIFS('Per Line'!$T$2:$T$7001,'Per Line'!$C$2:$C$7001,$A675,'Per Line'!$AK$2:$AK$7001,1,'Per Line'!$AL$2:$AL$7001,0))</f>
        <v/>
      </c>
      <c r="V675" s="8">
        <f>IF($AA675="","",U675*T675)</f>
        <v/>
      </c>
      <c r="W675" s="8">
        <f>IF($AA675="","",V675+S675)</f>
        <v/>
      </c>
      <c r="X675" s="8">
        <f>IF($AA675="","",Y675-W675)</f>
        <v/>
      </c>
      <c r="Y675" s="8">
        <f>IF($AA675="","",R675+U675+P675)</f>
        <v/>
      </c>
      <c r="Z675" s="8">
        <f>IF($AA675="","",Y675-W675-N675)</f>
        <v/>
      </c>
      <c r="AA675" s="16">
        <f>IF(ROWS($AA$2:$AA675)&lt;=MAX('Per Line'!$AJ$2:$AJ$7001),MATCH(ROWS($AA$2:$AA675),'Per Line'!$AJ$2:$AJ$7001,0),"")</f>
        <v/>
      </c>
      <c r="AB675">
        <f>IF($AA675="","",C675&amp;"|"&amp;COUNTIF($C$2:$C675,C675))</f>
        <v/>
      </c>
    </row>
    <row r="676">
      <c r="A676">
        <f>IF($AA676="","",INDEX('Per Line'!$C$2:$C$7001,$AA676)&amp;"")</f>
        <v/>
      </c>
      <c r="B676" s="15" t="n"/>
      <c r="C676">
        <f>IF($AA676="","",IF(COUNTIF($I$2:$I$1301,I676)&lt;=Settings!$C$8,I676,I676&amp;" P"&amp;ROUNDUP(COUNTIF($I$2:$I676,I676)/Settings!$C$8,0)))</f>
        <v/>
      </c>
      <c r="D676">
        <f>IF($AA676="","",INDEX('Per Line'!$A$2:$A$7001,$AA676)&amp;"")</f>
        <v/>
      </c>
      <c r="E676">
        <f>IF($AA676="","",INDEX('Per Line'!$B$2:$B$7001,$AA676)&amp;"")</f>
        <v/>
      </c>
      <c r="F676">
        <f>IF($AA676="","",INDEX('Per Line'!$D$2:$D$7001,$AA676)&amp;"")</f>
        <v/>
      </c>
      <c r="G676" s="14">
        <f>IF($AA676="","",INDEX('Per Line'!$E$2:$E$7001,$AA676))</f>
        <v/>
      </c>
      <c r="H676">
        <f>IF($AA676="","",INDEX('Per Line'!$F$2:$F$7001,$AA676)&amp;"")</f>
        <v/>
      </c>
      <c r="I676">
        <f>IF($AA676="","",INDEX('Per Line'!$I$2:$I$7001,$AA676)&amp;"")</f>
        <v/>
      </c>
      <c r="J676">
        <f>IF($AA676="","",INDEX('Per Line'!$H$2:$H$7001,$AA676)&amp;"")</f>
        <v/>
      </c>
      <c r="K676">
        <f>IF($AA676="","",INDEX('Per Line'!$J$2:$J$7001,$AA676)&amp;"")</f>
        <v/>
      </c>
      <c r="L676">
        <f>IF($AA676="","",INDEX('Per Line'!$K$2:$K$7001,$AA676)&amp;"")</f>
        <v/>
      </c>
      <c r="M676">
        <f>IF($AA676="","",INDEX('Per Line'!$L$2:$L$7001,$AA676))</f>
        <v/>
      </c>
      <c r="N676" s="8">
        <f>IF($AA676="","",M676*Y676/100)</f>
        <v/>
      </c>
      <c r="O676">
        <f>IF($AA676="","",INDEX('Per Line'!$U$2:$U$7001,$AA676)&amp;"")</f>
        <v/>
      </c>
      <c r="P676" s="8">
        <f>IF($AA676="","",SUMIFS('Per Line'!$T$2:$T$7001,'Per Line'!$C$2:$C$7001,$A676,'Per Line'!$AL$2:$AL$7001,1))</f>
        <v/>
      </c>
      <c r="Q676">
        <f>IF($AA676="","",Settings!$C$7)</f>
        <v/>
      </c>
      <c r="R676" s="8">
        <f>IF($AA676="","",SUMIFS('Per Line'!$T$2:$T$7001,'Per Line'!$C$2:$C$7001,$A676,'Per Line'!$AK$2:$AK$7001,0,'Per Line'!$AL$2:$AL$7001,0))</f>
        <v/>
      </c>
      <c r="S676" s="8">
        <f>IF($AA676="","",R676*Q676)</f>
        <v/>
      </c>
      <c r="T676">
        <f>IF($AA676="","",Settings!$C$6)</f>
        <v/>
      </c>
      <c r="U676" s="8">
        <f>IF($AA676="","",SUMIFS('Per Line'!$T$2:$T$7001,'Per Line'!$C$2:$C$7001,$A676,'Per Line'!$AK$2:$AK$7001,1,'Per Line'!$AL$2:$AL$7001,0))</f>
        <v/>
      </c>
      <c r="V676" s="8">
        <f>IF($AA676="","",U676*T676)</f>
        <v/>
      </c>
      <c r="W676" s="8">
        <f>IF($AA676="","",V676+S676)</f>
        <v/>
      </c>
      <c r="X676" s="8">
        <f>IF($AA676="","",Y676-W676)</f>
        <v/>
      </c>
      <c r="Y676" s="8">
        <f>IF($AA676="","",R676+U676+P676)</f>
        <v/>
      </c>
      <c r="Z676" s="8">
        <f>IF($AA676="","",Y676-W676-N676)</f>
        <v/>
      </c>
      <c r="AA676" s="16">
        <f>IF(ROWS($AA$2:$AA676)&lt;=MAX('Per Line'!$AJ$2:$AJ$7001),MATCH(ROWS($AA$2:$AA676),'Per Line'!$AJ$2:$AJ$7001,0),"")</f>
        <v/>
      </c>
      <c r="AB676">
        <f>IF($AA676="","",C676&amp;"|"&amp;COUNTIF($C$2:$C676,C676))</f>
        <v/>
      </c>
    </row>
    <row r="677">
      <c r="A677">
        <f>IF($AA677="","",INDEX('Per Line'!$C$2:$C$7001,$AA677)&amp;"")</f>
        <v/>
      </c>
      <c r="B677" s="15" t="n"/>
      <c r="C677">
        <f>IF($AA677="","",IF(COUNTIF($I$2:$I$1301,I677)&lt;=Settings!$C$8,I677,I677&amp;" P"&amp;ROUNDUP(COUNTIF($I$2:$I677,I677)/Settings!$C$8,0)))</f>
        <v/>
      </c>
      <c r="D677">
        <f>IF($AA677="","",INDEX('Per Line'!$A$2:$A$7001,$AA677)&amp;"")</f>
        <v/>
      </c>
      <c r="E677">
        <f>IF($AA677="","",INDEX('Per Line'!$B$2:$B$7001,$AA677)&amp;"")</f>
        <v/>
      </c>
      <c r="F677">
        <f>IF($AA677="","",INDEX('Per Line'!$D$2:$D$7001,$AA677)&amp;"")</f>
        <v/>
      </c>
      <c r="G677" s="14">
        <f>IF($AA677="","",INDEX('Per Line'!$E$2:$E$7001,$AA677))</f>
        <v/>
      </c>
      <c r="H677">
        <f>IF($AA677="","",INDEX('Per Line'!$F$2:$F$7001,$AA677)&amp;"")</f>
        <v/>
      </c>
      <c r="I677">
        <f>IF($AA677="","",INDEX('Per Line'!$I$2:$I$7001,$AA677)&amp;"")</f>
        <v/>
      </c>
      <c r="J677">
        <f>IF($AA677="","",INDEX('Per Line'!$H$2:$H$7001,$AA677)&amp;"")</f>
        <v/>
      </c>
      <c r="K677">
        <f>IF($AA677="","",INDEX('Per Line'!$J$2:$J$7001,$AA677)&amp;"")</f>
        <v/>
      </c>
      <c r="L677">
        <f>IF($AA677="","",INDEX('Per Line'!$K$2:$K$7001,$AA677)&amp;"")</f>
        <v/>
      </c>
      <c r="M677">
        <f>IF($AA677="","",INDEX('Per Line'!$L$2:$L$7001,$AA677))</f>
        <v/>
      </c>
      <c r="N677" s="8">
        <f>IF($AA677="","",M677*Y677/100)</f>
        <v/>
      </c>
      <c r="O677">
        <f>IF($AA677="","",INDEX('Per Line'!$U$2:$U$7001,$AA677)&amp;"")</f>
        <v/>
      </c>
      <c r="P677" s="8">
        <f>IF($AA677="","",SUMIFS('Per Line'!$T$2:$T$7001,'Per Line'!$C$2:$C$7001,$A677,'Per Line'!$AL$2:$AL$7001,1))</f>
        <v/>
      </c>
      <c r="Q677">
        <f>IF($AA677="","",Settings!$C$7)</f>
        <v/>
      </c>
      <c r="R677" s="8">
        <f>IF($AA677="","",SUMIFS('Per Line'!$T$2:$T$7001,'Per Line'!$C$2:$C$7001,$A677,'Per Line'!$AK$2:$AK$7001,0,'Per Line'!$AL$2:$AL$7001,0))</f>
        <v/>
      </c>
      <c r="S677" s="8">
        <f>IF($AA677="","",R677*Q677)</f>
        <v/>
      </c>
      <c r="T677">
        <f>IF($AA677="","",Settings!$C$6)</f>
        <v/>
      </c>
      <c r="U677" s="8">
        <f>IF($AA677="","",SUMIFS('Per Line'!$T$2:$T$7001,'Per Line'!$C$2:$C$7001,$A677,'Per Line'!$AK$2:$AK$7001,1,'Per Line'!$AL$2:$AL$7001,0))</f>
        <v/>
      </c>
      <c r="V677" s="8">
        <f>IF($AA677="","",U677*T677)</f>
        <v/>
      </c>
      <c r="W677" s="8">
        <f>IF($AA677="","",V677+S677)</f>
        <v/>
      </c>
      <c r="X677" s="8">
        <f>IF($AA677="","",Y677-W677)</f>
        <v/>
      </c>
      <c r="Y677" s="8">
        <f>IF($AA677="","",R677+U677+P677)</f>
        <v/>
      </c>
      <c r="Z677" s="8">
        <f>IF($AA677="","",Y677-W677-N677)</f>
        <v/>
      </c>
      <c r="AA677" s="16">
        <f>IF(ROWS($AA$2:$AA677)&lt;=MAX('Per Line'!$AJ$2:$AJ$7001),MATCH(ROWS($AA$2:$AA677),'Per Line'!$AJ$2:$AJ$7001,0),"")</f>
        <v/>
      </c>
      <c r="AB677">
        <f>IF($AA677="","",C677&amp;"|"&amp;COUNTIF($C$2:$C677,C677))</f>
        <v/>
      </c>
    </row>
    <row r="678">
      <c r="A678">
        <f>IF($AA678="","",INDEX('Per Line'!$C$2:$C$7001,$AA678)&amp;"")</f>
        <v/>
      </c>
      <c r="B678" s="15" t="n"/>
      <c r="C678">
        <f>IF($AA678="","",IF(COUNTIF($I$2:$I$1301,I678)&lt;=Settings!$C$8,I678,I678&amp;" P"&amp;ROUNDUP(COUNTIF($I$2:$I678,I678)/Settings!$C$8,0)))</f>
        <v/>
      </c>
      <c r="D678">
        <f>IF($AA678="","",INDEX('Per Line'!$A$2:$A$7001,$AA678)&amp;"")</f>
        <v/>
      </c>
      <c r="E678">
        <f>IF($AA678="","",INDEX('Per Line'!$B$2:$B$7001,$AA678)&amp;"")</f>
        <v/>
      </c>
      <c r="F678">
        <f>IF($AA678="","",INDEX('Per Line'!$D$2:$D$7001,$AA678)&amp;"")</f>
        <v/>
      </c>
      <c r="G678" s="14">
        <f>IF($AA678="","",INDEX('Per Line'!$E$2:$E$7001,$AA678))</f>
        <v/>
      </c>
      <c r="H678">
        <f>IF($AA678="","",INDEX('Per Line'!$F$2:$F$7001,$AA678)&amp;"")</f>
        <v/>
      </c>
      <c r="I678">
        <f>IF($AA678="","",INDEX('Per Line'!$I$2:$I$7001,$AA678)&amp;"")</f>
        <v/>
      </c>
      <c r="J678">
        <f>IF($AA678="","",INDEX('Per Line'!$H$2:$H$7001,$AA678)&amp;"")</f>
        <v/>
      </c>
      <c r="K678">
        <f>IF($AA678="","",INDEX('Per Line'!$J$2:$J$7001,$AA678)&amp;"")</f>
        <v/>
      </c>
      <c r="L678">
        <f>IF($AA678="","",INDEX('Per Line'!$K$2:$K$7001,$AA678)&amp;"")</f>
        <v/>
      </c>
      <c r="M678">
        <f>IF($AA678="","",INDEX('Per Line'!$L$2:$L$7001,$AA678))</f>
        <v/>
      </c>
      <c r="N678" s="8">
        <f>IF($AA678="","",M678*Y678/100)</f>
        <v/>
      </c>
      <c r="O678">
        <f>IF($AA678="","",INDEX('Per Line'!$U$2:$U$7001,$AA678)&amp;"")</f>
        <v/>
      </c>
      <c r="P678" s="8">
        <f>IF($AA678="","",SUMIFS('Per Line'!$T$2:$T$7001,'Per Line'!$C$2:$C$7001,$A678,'Per Line'!$AL$2:$AL$7001,1))</f>
        <v/>
      </c>
      <c r="Q678">
        <f>IF($AA678="","",Settings!$C$7)</f>
        <v/>
      </c>
      <c r="R678" s="8">
        <f>IF($AA678="","",SUMIFS('Per Line'!$T$2:$T$7001,'Per Line'!$C$2:$C$7001,$A678,'Per Line'!$AK$2:$AK$7001,0,'Per Line'!$AL$2:$AL$7001,0))</f>
        <v/>
      </c>
      <c r="S678" s="8">
        <f>IF($AA678="","",R678*Q678)</f>
        <v/>
      </c>
      <c r="T678">
        <f>IF($AA678="","",Settings!$C$6)</f>
        <v/>
      </c>
      <c r="U678" s="8">
        <f>IF($AA678="","",SUMIFS('Per Line'!$T$2:$T$7001,'Per Line'!$C$2:$C$7001,$A678,'Per Line'!$AK$2:$AK$7001,1,'Per Line'!$AL$2:$AL$7001,0))</f>
        <v/>
      </c>
      <c r="V678" s="8">
        <f>IF($AA678="","",U678*T678)</f>
        <v/>
      </c>
      <c r="W678" s="8">
        <f>IF($AA678="","",V678+S678)</f>
        <v/>
      </c>
      <c r="X678" s="8">
        <f>IF($AA678="","",Y678-W678)</f>
        <v/>
      </c>
      <c r="Y678" s="8">
        <f>IF($AA678="","",R678+U678+P678)</f>
        <v/>
      </c>
      <c r="Z678" s="8">
        <f>IF($AA678="","",Y678-W678-N678)</f>
        <v/>
      </c>
      <c r="AA678" s="16">
        <f>IF(ROWS($AA$2:$AA678)&lt;=MAX('Per Line'!$AJ$2:$AJ$7001),MATCH(ROWS($AA$2:$AA678),'Per Line'!$AJ$2:$AJ$7001,0),"")</f>
        <v/>
      </c>
      <c r="AB678">
        <f>IF($AA678="","",C678&amp;"|"&amp;COUNTIF($C$2:$C678,C678))</f>
        <v/>
      </c>
    </row>
    <row r="679">
      <c r="A679">
        <f>IF($AA679="","",INDEX('Per Line'!$C$2:$C$7001,$AA679)&amp;"")</f>
        <v/>
      </c>
      <c r="B679" s="15" t="n"/>
      <c r="C679">
        <f>IF($AA679="","",IF(COUNTIF($I$2:$I$1301,I679)&lt;=Settings!$C$8,I679,I679&amp;" P"&amp;ROUNDUP(COUNTIF($I$2:$I679,I679)/Settings!$C$8,0)))</f>
        <v/>
      </c>
      <c r="D679">
        <f>IF($AA679="","",INDEX('Per Line'!$A$2:$A$7001,$AA679)&amp;"")</f>
        <v/>
      </c>
      <c r="E679">
        <f>IF($AA679="","",INDEX('Per Line'!$B$2:$B$7001,$AA679)&amp;"")</f>
        <v/>
      </c>
      <c r="F679">
        <f>IF($AA679="","",INDEX('Per Line'!$D$2:$D$7001,$AA679)&amp;"")</f>
        <v/>
      </c>
      <c r="G679" s="14">
        <f>IF($AA679="","",INDEX('Per Line'!$E$2:$E$7001,$AA679))</f>
        <v/>
      </c>
      <c r="H679">
        <f>IF($AA679="","",INDEX('Per Line'!$F$2:$F$7001,$AA679)&amp;"")</f>
        <v/>
      </c>
      <c r="I679">
        <f>IF($AA679="","",INDEX('Per Line'!$I$2:$I$7001,$AA679)&amp;"")</f>
        <v/>
      </c>
      <c r="J679">
        <f>IF($AA679="","",INDEX('Per Line'!$H$2:$H$7001,$AA679)&amp;"")</f>
        <v/>
      </c>
      <c r="K679">
        <f>IF($AA679="","",INDEX('Per Line'!$J$2:$J$7001,$AA679)&amp;"")</f>
        <v/>
      </c>
      <c r="L679">
        <f>IF($AA679="","",INDEX('Per Line'!$K$2:$K$7001,$AA679)&amp;"")</f>
        <v/>
      </c>
      <c r="M679">
        <f>IF($AA679="","",INDEX('Per Line'!$L$2:$L$7001,$AA679))</f>
        <v/>
      </c>
      <c r="N679" s="8">
        <f>IF($AA679="","",M679*Y679/100)</f>
        <v/>
      </c>
      <c r="O679">
        <f>IF($AA679="","",INDEX('Per Line'!$U$2:$U$7001,$AA679)&amp;"")</f>
        <v/>
      </c>
      <c r="P679" s="8">
        <f>IF($AA679="","",SUMIFS('Per Line'!$T$2:$T$7001,'Per Line'!$C$2:$C$7001,$A679,'Per Line'!$AL$2:$AL$7001,1))</f>
        <v/>
      </c>
      <c r="Q679">
        <f>IF($AA679="","",Settings!$C$7)</f>
        <v/>
      </c>
      <c r="R679" s="8">
        <f>IF($AA679="","",SUMIFS('Per Line'!$T$2:$T$7001,'Per Line'!$C$2:$C$7001,$A679,'Per Line'!$AK$2:$AK$7001,0,'Per Line'!$AL$2:$AL$7001,0))</f>
        <v/>
      </c>
      <c r="S679" s="8">
        <f>IF($AA679="","",R679*Q679)</f>
        <v/>
      </c>
      <c r="T679">
        <f>IF($AA679="","",Settings!$C$6)</f>
        <v/>
      </c>
      <c r="U679" s="8">
        <f>IF($AA679="","",SUMIFS('Per Line'!$T$2:$T$7001,'Per Line'!$C$2:$C$7001,$A679,'Per Line'!$AK$2:$AK$7001,1,'Per Line'!$AL$2:$AL$7001,0))</f>
        <v/>
      </c>
      <c r="V679" s="8">
        <f>IF($AA679="","",U679*T679)</f>
        <v/>
      </c>
      <c r="W679" s="8">
        <f>IF($AA679="","",V679+S679)</f>
        <v/>
      </c>
      <c r="X679" s="8">
        <f>IF($AA679="","",Y679-W679)</f>
        <v/>
      </c>
      <c r="Y679" s="8">
        <f>IF($AA679="","",R679+U679+P679)</f>
        <v/>
      </c>
      <c r="Z679" s="8">
        <f>IF($AA679="","",Y679-W679-N679)</f>
        <v/>
      </c>
      <c r="AA679" s="16">
        <f>IF(ROWS($AA$2:$AA679)&lt;=MAX('Per Line'!$AJ$2:$AJ$7001),MATCH(ROWS($AA$2:$AA679),'Per Line'!$AJ$2:$AJ$7001,0),"")</f>
        <v/>
      </c>
      <c r="AB679">
        <f>IF($AA679="","",C679&amp;"|"&amp;COUNTIF($C$2:$C679,C679))</f>
        <v/>
      </c>
    </row>
    <row r="680">
      <c r="A680">
        <f>IF($AA680="","",INDEX('Per Line'!$C$2:$C$7001,$AA680)&amp;"")</f>
        <v/>
      </c>
      <c r="B680" s="15" t="n"/>
      <c r="C680">
        <f>IF($AA680="","",IF(COUNTIF($I$2:$I$1301,I680)&lt;=Settings!$C$8,I680,I680&amp;" P"&amp;ROUNDUP(COUNTIF($I$2:$I680,I680)/Settings!$C$8,0)))</f>
        <v/>
      </c>
      <c r="D680">
        <f>IF($AA680="","",INDEX('Per Line'!$A$2:$A$7001,$AA680)&amp;"")</f>
        <v/>
      </c>
      <c r="E680">
        <f>IF($AA680="","",INDEX('Per Line'!$B$2:$B$7001,$AA680)&amp;"")</f>
        <v/>
      </c>
      <c r="F680">
        <f>IF($AA680="","",INDEX('Per Line'!$D$2:$D$7001,$AA680)&amp;"")</f>
        <v/>
      </c>
      <c r="G680" s="14">
        <f>IF($AA680="","",INDEX('Per Line'!$E$2:$E$7001,$AA680))</f>
        <v/>
      </c>
      <c r="H680">
        <f>IF($AA680="","",INDEX('Per Line'!$F$2:$F$7001,$AA680)&amp;"")</f>
        <v/>
      </c>
      <c r="I680">
        <f>IF($AA680="","",INDEX('Per Line'!$I$2:$I$7001,$AA680)&amp;"")</f>
        <v/>
      </c>
      <c r="J680">
        <f>IF($AA680="","",INDEX('Per Line'!$H$2:$H$7001,$AA680)&amp;"")</f>
        <v/>
      </c>
      <c r="K680">
        <f>IF($AA680="","",INDEX('Per Line'!$J$2:$J$7001,$AA680)&amp;"")</f>
        <v/>
      </c>
      <c r="L680">
        <f>IF($AA680="","",INDEX('Per Line'!$K$2:$K$7001,$AA680)&amp;"")</f>
        <v/>
      </c>
      <c r="M680">
        <f>IF($AA680="","",INDEX('Per Line'!$L$2:$L$7001,$AA680))</f>
        <v/>
      </c>
      <c r="N680" s="8">
        <f>IF($AA680="","",M680*Y680/100)</f>
        <v/>
      </c>
      <c r="O680">
        <f>IF($AA680="","",INDEX('Per Line'!$U$2:$U$7001,$AA680)&amp;"")</f>
        <v/>
      </c>
      <c r="P680" s="8">
        <f>IF($AA680="","",SUMIFS('Per Line'!$T$2:$T$7001,'Per Line'!$C$2:$C$7001,$A680,'Per Line'!$AL$2:$AL$7001,1))</f>
        <v/>
      </c>
      <c r="Q680">
        <f>IF($AA680="","",Settings!$C$7)</f>
        <v/>
      </c>
      <c r="R680" s="8">
        <f>IF($AA680="","",SUMIFS('Per Line'!$T$2:$T$7001,'Per Line'!$C$2:$C$7001,$A680,'Per Line'!$AK$2:$AK$7001,0,'Per Line'!$AL$2:$AL$7001,0))</f>
        <v/>
      </c>
      <c r="S680" s="8">
        <f>IF($AA680="","",R680*Q680)</f>
        <v/>
      </c>
      <c r="T680">
        <f>IF($AA680="","",Settings!$C$6)</f>
        <v/>
      </c>
      <c r="U680" s="8">
        <f>IF($AA680="","",SUMIFS('Per Line'!$T$2:$T$7001,'Per Line'!$C$2:$C$7001,$A680,'Per Line'!$AK$2:$AK$7001,1,'Per Line'!$AL$2:$AL$7001,0))</f>
        <v/>
      </c>
      <c r="V680" s="8">
        <f>IF($AA680="","",U680*T680)</f>
        <v/>
      </c>
      <c r="W680" s="8">
        <f>IF($AA680="","",V680+S680)</f>
        <v/>
      </c>
      <c r="X680" s="8">
        <f>IF($AA680="","",Y680-W680)</f>
        <v/>
      </c>
      <c r="Y680" s="8">
        <f>IF($AA680="","",R680+U680+P680)</f>
        <v/>
      </c>
      <c r="Z680" s="8">
        <f>IF($AA680="","",Y680-W680-N680)</f>
        <v/>
      </c>
      <c r="AA680" s="16">
        <f>IF(ROWS($AA$2:$AA680)&lt;=MAX('Per Line'!$AJ$2:$AJ$7001),MATCH(ROWS($AA$2:$AA680),'Per Line'!$AJ$2:$AJ$7001,0),"")</f>
        <v/>
      </c>
      <c r="AB680">
        <f>IF($AA680="","",C680&amp;"|"&amp;COUNTIF($C$2:$C680,C680))</f>
        <v/>
      </c>
    </row>
    <row r="681">
      <c r="A681">
        <f>IF($AA681="","",INDEX('Per Line'!$C$2:$C$7001,$AA681)&amp;"")</f>
        <v/>
      </c>
      <c r="B681" s="15" t="n"/>
      <c r="C681">
        <f>IF($AA681="","",IF(COUNTIF($I$2:$I$1301,I681)&lt;=Settings!$C$8,I681,I681&amp;" P"&amp;ROUNDUP(COUNTIF($I$2:$I681,I681)/Settings!$C$8,0)))</f>
        <v/>
      </c>
      <c r="D681">
        <f>IF($AA681="","",INDEX('Per Line'!$A$2:$A$7001,$AA681)&amp;"")</f>
        <v/>
      </c>
      <c r="E681">
        <f>IF($AA681="","",INDEX('Per Line'!$B$2:$B$7001,$AA681)&amp;"")</f>
        <v/>
      </c>
      <c r="F681">
        <f>IF($AA681="","",INDEX('Per Line'!$D$2:$D$7001,$AA681)&amp;"")</f>
        <v/>
      </c>
      <c r="G681" s="14">
        <f>IF($AA681="","",INDEX('Per Line'!$E$2:$E$7001,$AA681))</f>
        <v/>
      </c>
      <c r="H681">
        <f>IF($AA681="","",INDEX('Per Line'!$F$2:$F$7001,$AA681)&amp;"")</f>
        <v/>
      </c>
      <c r="I681">
        <f>IF($AA681="","",INDEX('Per Line'!$I$2:$I$7001,$AA681)&amp;"")</f>
        <v/>
      </c>
      <c r="J681">
        <f>IF($AA681="","",INDEX('Per Line'!$H$2:$H$7001,$AA681)&amp;"")</f>
        <v/>
      </c>
      <c r="K681">
        <f>IF($AA681="","",INDEX('Per Line'!$J$2:$J$7001,$AA681)&amp;"")</f>
        <v/>
      </c>
      <c r="L681">
        <f>IF($AA681="","",INDEX('Per Line'!$K$2:$K$7001,$AA681)&amp;"")</f>
        <v/>
      </c>
      <c r="M681">
        <f>IF($AA681="","",INDEX('Per Line'!$L$2:$L$7001,$AA681))</f>
        <v/>
      </c>
      <c r="N681" s="8">
        <f>IF($AA681="","",M681*Y681/100)</f>
        <v/>
      </c>
      <c r="O681">
        <f>IF($AA681="","",INDEX('Per Line'!$U$2:$U$7001,$AA681)&amp;"")</f>
        <v/>
      </c>
      <c r="P681" s="8">
        <f>IF($AA681="","",SUMIFS('Per Line'!$T$2:$T$7001,'Per Line'!$C$2:$C$7001,$A681,'Per Line'!$AL$2:$AL$7001,1))</f>
        <v/>
      </c>
      <c r="Q681">
        <f>IF($AA681="","",Settings!$C$7)</f>
        <v/>
      </c>
      <c r="R681" s="8">
        <f>IF($AA681="","",SUMIFS('Per Line'!$T$2:$T$7001,'Per Line'!$C$2:$C$7001,$A681,'Per Line'!$AK$2:$AK$7001,0,'Per Line'!$AL$2:$AL$7001,0))</f>
        <v/>
      </c>
      <c r="S681" s="8">
        <f>IF($AA681="","",R681*Q681)</f>
        <v/>
      </c>
      <c r="T681">
        <f>IF($AA681="","",Settings!$C$6)</f>
        <v/>
      </c>
      <c r="U681" s="8">
        <f>IF($AA681="","",SUMIFS('Per Line'!$T$2:$T$7001,'Per Line'!$C$2:$C$7001,$A681,'Per Line'!$AK$2:$AK$7001,1,'Per Line'!$AL$2:$AL$7001,0))</f>
        <v/>
      </c>
      <c r="V681" s="8">
        <f>IF($AA681="","",U681*T681)</f>
        <v/>
      </c>
      <c r="W681" s="8">
        <f>IF($AA681="","",V681+S681)</f>
        <v/>
      </c>
      <c r="X681" s="8">
        <f>IF($AA681="","",Y681-W681)</f>
        <v/>
      </c>
      <c r="Y681" s="8">
        <f>IF($AA681="","",R681+U681+P681)</f>
        <v/>
      </c>
      <c r="Z681" s="8">
        <f>IF($AA681="","",Y681-W681-N681)</f>
        <v/>
      </c>
      <c r="AA681" s="16">
        <f>IF(ROWS($AA$2:$AA681)&lt;=MAX('Per Line'!$AJ$2:$AJ$7001),MATCH(ROWS($AA$2:$AA681),'Per Line'!$AJ$2:$AJ$7001,0),"")</f>
        <v/>
      </c>
      <c r="AB681">
        <f>IF($AA681="","",C681&amp;"|"&amp;COUNTIF($C$2:$C681,C681))</f>
        <v/>
      </c>
    </row>
    <row r="682">
      <c r="A682">
        <f>IF($AA682="","",INDEX('Per Line'!$C$2:$C$7001,$AA682)&amp;"")</f>
        <v/>
      </c>
      <c r="B682" s="15" t="n"/>
      <c r="C682">
        <f>IF($AA682="","",IF(COUNTIF($I$2:$I$1301,I682)&lt;=Settings!$C$8,I682,I682&amp;" P"&amp;ROUNDUP(COUNTIF($I$2:$I682,I682)/Settings!$C$8,0)))</f>
        <v/>
      </c>
      <c r="D682">
        <f>IF($AA682="","",INDEX('Per Line'!$A$2:$A$7001,$AA682)&amp;"")</f>
        <v/>
      </c>
      <c r="E682">
        <f>IF($AA682="","",INDEX('Per Line'!$B$2:$B$7001,$AA682)&amp;"")</f>
        <v/>
      </c>
      <c r="F682">
        <f>IF($AA682="","",INDEX('Per Line'!$D$2:$D$7001,$AA682)&amp;"")</f>
        <v/>
      </c>
      <c r="G682" s="14">
        <f>IF($AA682="","",INDEX('Per Line'!$E$2:$E$7001,$AA682))</f>
        <v/>
      </c>
      <c r="H682">
        <f>IF($AA682="","",INDEX('Per Line'!$F$2:$F$7001,$AA682)&amp;"")</f>
        <v/>
      </c>
      <c r="I682">
        <f>IF($AA682="","",INDEX('Per Line'!$I$2:$I$7001,$AA682)&amp;"")</f>
        <v/>
      </c>
      <c r="J682">
        <f>IF($AA682="","",INDEX('Per Line'!$H$2:$H$7001,$AA682)&amp;"")</f>
        <v/>
      </c>
      <c r="K682">
        <f>IF($AA682="","",INDEX('Per Line'!$J$2:$J$7001,$AA682)&amp;"")</f>
        <v/>
      </c>
      <c r="L682">
        <f>IF($AA682="","",INDEX('Per Line'!$K$2:$K$7001,$AA682)&amp;"")</f>
        <v/>
      </c>
      <c r="M682">
        <f>IF($AA682="","",INDEX('Per Line'!$L$2:$L$7001,$AA682))</f>
        <v/>
      </c>
      <c r="N682" s="8">
        <f>IF($AA682="","",M682*Y682/100)</f>
        <v/>
      </c>
      <c r="O682">
        <f>IF($AA682="","",INDEX('Per Line'!$U$2:$U$7001,$AA682)&amp;"")</f>
        <v/>
      </c>
      <c r="P682" s="8">
        <f>IF($AA682="","",SUMIFS('Per Line'!$T$2:$T$7001,'Per Line'!$C$2:$C$7001,$A682,'Per Line'!$AL$2:$AL$7001,1))</f>
        <v/>
      </c>
      <c r="Q682">
        <f>IF($AA682="","",Settings!$C$7)</f>
        <v/>
      </c>
      <c r="R682" s="8">
        <f>IF($AA682="","",SUMIFS('Per Line'!$T$2:$T$7001,'Per Line'!$C$2:$C$7001,$A682,'Per Line'!$AK$2:$AK$7001,0,'Per Line'!$AL$2:$AL$7001,0))</f>
        <v/>
      </c>
      <c r="S682" s="8">
        <f>IF($AA682="","",R682*Q682)</f>
        <v/>
      </c>
      <c r="T682">
        <f>IF($AA682="","",Settings!$C$6)</f>
        <v/>
      </c>
      <c r="U682" s="8">
        <f>IF($AA682="","",SUMIFS('Per Line'!$T$2:$T$7001,'Per Line'!$C$2:$C$7001,$A682,'Per Line'!$AK$2:$AK$7001,1,'Per Line'!$AL$2:$AL$7001,0))</f>
        <v/>
      </c>
      <c r="V682" s="8">
        <f>IF($AA682="","",U682*T682)</f>
        <v/>
      </c>
      <c r="W682" s="8">
        <f>IF($AA682="","",V682+S682)</f>
        <v/>
      </c>
      <c r="X682" s="8">
        <f>IF($AA682="","",Y682-W682)</f>
        <v/>
      </c>
      <c r="Y682" s="8">
        <f>IF($AA682="","",R682+U682+P682)</f>
        <v/>
      </c>
      <c r="Z682" s="8">
        <f>IF($AA682="","",Y682-W682-N682)</f>
        <v/>
      </c>
      <c r="AA682" s="16">
        <f>IF(ROWS($AA$2:$AA682)&lt;=MAX('Per Line'!$AJ$2:$AJ$7001),MATCH(ROWS($AA$2:$AA682),'Per Line'!$AJ$2:$AJ$7001,0),"")</f>
        <v/>
      </c>
      <c r="AB682">
        <f>IF($AA682="","",C682&amp;"|"&amp;COUNTIF($C$2:$C682,C682))</f>
        <v/>
      </c>
    </row>
    <row r="683">
      <c r="A683">
        <f>IF($AA683="","",INDEX('Per Line'!$C$2:$C$7001,$AA683)&amp;"")</f>
        <v/>
      </c>
      <c r="B683" s="15" t="n"/>
      <c r="C683">
        <f>IF($AA683="","",IF(COUNTIF($I$2:$I$1301,I683)&lt;=Settings!$C$8,I683,I683&amp;" P"&amp;ROUNDUP(COUNTIF($I$2:$I683,I683)/Settings!$C$8,0)))</f>
        <v/>
      </c>
      <c r="D683">
        <f>IF($AA683="","",INDEX('Per Line'!$A$2:$A$7001,$AA683)&amp;"")</f>
        <v/>
      </c>
      <c r="E683">
        <f>IF($AA683="","",INDEX('Per Line'!$B$2:$B$7001,$AA683)&amp;"")</f>
        <v/>
      </c>
      <c r="F683">
        <f>IF($AA683="","",INDEX('Per Line'!$D$2:$D$7001,$AA683)&amp;"")</f>
        <v/>
      </c>
      <c r="G683" s="14">
        <f>IF($AA683="","",INDEX('Per Line'!$E$2:$E$7001,$AA683))</f>
        <v/>
      </c>
      <c r="H683">
        <f>IF($AA683="","",INDEX('Per Line'!$F$2:$F$7001,$AA683)&amp;"")</f>
        <v/>
      </c>
      <c r="I683">
        <f>IF($AA683="","",INDEX('Per Line'!$I$2:$I$7001,$AA683)&amp;"")</f>
        <v/>
      </c>
      <c r="J683">
        <f>IF($AA683="","",INDEX('Per Line'!$H$2:$H$7001,$AA683)&amp;"")</f>
        <v/>
      </c>
      <c r="K683">
        <f>IF($AA683="","",INDEX('Per Line'!$J$2:$J$7001,$AA683)&amp;"")</f>
        <v/>
      </c>
      <c r="L683">
        <f>IF($AA683="","",INDEX('Per Line'!$K$2:$K$7001,$AA683)&amp;"")</f>
        <v/>
      </c>
      <c r="M683">
        <f>IF($AA683="","",INDEX('Per Line'!$L$2:$L$7001,$AA683))</f>
        <v/>
      </c>
      <c r="N683" s="8">
        <f>IF($AA683="","",M683*Y683/100)</f>
        <v/>
      </c>
      <c r="O683">
        <f>IF($AA683="","",INDEX('Per Line'!$U$2:$U$7001,$AA683)&amp;"")</f>
        <v/>
      </c>
      <c r="P683" s="8">
        <f>IF($AA683="","",SUMIFS('Per Line'!$T$2:$T$7001,'Per Line'!$C$2:$C$7001,$A683,'Per Line'!$AL$2:$AL$7001,1))</f>
        <v/>
      </c>
      <c r="Q683">
        <f>IF($AA683="","",Settings!$C$7)</f>
        <v/>
      </c>
      <c r="R683" s="8">
        <f>IF($AA683="","",SUMIFS('Per Line'!$T$2:$T$7001,'Per Line'!$C$2:$C$7001,$A683,'Per Line'!$AK$2:$AK$7001,0,'Per Line'!$AL$2:$AL$7001,0))</f>
        <v/>
      </c>
      <c r="S683" s="8">
        <f>IF($AA683="","",R683*Q683)</f>
        <v/>
      </c>
      <c r="T683">
        <f>IF($AA683="","",Settings!$C$6)</f>
        <v/>
      </c>
      <c r="U683" s="8">
        <f>IF($AA683="","",SUMIFS('Per Line'!$T$2:$T$7001,'Per Line'!$C$2:$C$7001,$A683,'Per Line'!$AK$2:$AK$7001,1,'Per Line'!$AL$2:$AL$7001,0))</f>
        <v/>
      </c>
      <c r="V683" s="8">
        <f>IF($AA683="","",U683*T683)</f>
        <v/>
      </c>
      <c r="W683" s="8">
        <f>IF($AA683="","",V683+S683)</f>
        <v/>
      </c>
      <c r="X683" s="8">
        <f>IF($AA683="","",Y683-W683)</f>
        <v/>
      </c>
      <c r="Y683" s="8">
        <f>IF($AA683="","",R683+U683+P683)</f>
        <v/>
      </c>
      <c r="Z683" s="8">
        <f>IF($AA683="","",Y683-W683-N683)</f>
        <v/>
      </c>
      <c r="AA683" s="16">
        <f>IF(ROWS($AA$2:$AA683)&lt;=MAX('Per Line'!$AJ$2:$AJ$7001),MATCH(ROWS($AA$2:$AA683),'Per Line'!$AJ$2:$AJ$7001,0),"")</f>
        <v/>
      </c>
      <c r="AB683">
        <f>IF($AA683="","",C683&amp;"|"&amp;COUNTIF($C$2:$C683,C683))</f>
        <v/>
      </c>
    </row>
    <row r="684">
      <c r="A684">
        <f>IF($AA684="","",INDEX('Per Line'!$C$2:$C$7001,$AA684)&amp;"")</f>
        <v/>
      </c>
      <c r="B684" s="15" t="n"/>
      <c r="C684">
        <f>IF($AA684="","",IF(COUNTIF($I$2:$I$1301,I684)&lt;=Settings!$C$8,I684,I684&amp;" P"&amp;ROUNDUP(COUNTIF($I$2:$I684,I684)/Settings!$C$8,0)))</f>
        <v/>
      </c>
      <c r="D684">
        <f>IF($AA684="","",INDEX('Per Line'!$A$2:$A$7001,$AA684)&amp;"")</f>
        <v/>
      </c>
      <c r="E684">
        <f>IF($AA684="","",INDEX('Per Line'!$B$2:$B$7001,$AA684)&amp;"")</f>
        <v/>
      </c>
      <c r="F684">
        <f>IF($AA684="","",INDEX('Per Line'!$D$2:$D$7001,$AA684)&amp;"")</f>
        <v/>
      </c>
      <c r="G684" s="14">
        <f>IF($AA684="","",INDEX('Per Line'!$E$2:$E$7001,$AA684))</f>
        <v/>
      </c>
      <c r="H684">
        <f>IF($AA684="","",INDEX('Per Line'!$F$2:$F$7001,$AA684)&amp;"")</f>
        <v/>
      </c>
      <c r="I684">
        <f>IF($AA684="","",INDEX('Per Line'!$I$2:$I$7001,$AA684)&amp;"")</f>
        <v/>
      </c>
      <c r="J684">
        <f>IF($AA684="","",INDEX('Per Line'!$H$2:$H$7001,$AA684)&amp;"")</f>
        <v/>
      </c>
      <c r="K684">
        <f>IF($AA684="","",INDEX('Per Line'!$J$2:$J$7001,$AA684)&amp;"")</f>
        <v/>
      </c>
      <c r="L684">
        <f>IF($AA684="","",INDEX('Per Line'!$K$2:$K$7001,$AA684)&amp;"")</f>
        <v/>
      </c>
      <c r="M684">
        <f>IF($AA684="","",INDEX('Per Line'!$L$2:$L$7001,$AA684))</f>
        <v/>
      </c>
      <c r="N684" s="8">
        <f>IF($AA684="","",M684*Y684/100)</f>
        <v/>
      </c>
      <c r="O684">
        <f>IF($AA684="","",INDEX('Per Line'!$U$2:$U$7001,$AA684)&amp;"")</f>
        <v/>
      </c>
      <c r="P684" s="8">
        <f>IF($AA684="","",SUMIFS('Per Line'!$T$2:$T$7001,'Per Line'!$C$2:$C$7001,$A684,'Per Line'!$AL$2:$AL$7001,1))</f>
        <v/>
      </c>
      <c r="Q684">
        <f>IF($AA684="","",Settings!$C$7)</f>
        <v/>
      </c>
      <c r="R684" s="8">
        <f>IF($AA684="","",SUMIFS('Per Line'!$T$2:$T$7001,'Per Line'!$C$2:$C$7001,$A684,'Per Line'!$AK$2:$AK$7001,0,'Per Line'!$AL$2:$AL$7001,0))</f>
        <v/>
      </c>
      <c r="S684" s="8">
        <f>IF($AA684="","",R684*Q684)</f>
        <v/>
      </c>
      <c r="T684">
        <f>IF($AA684="","",Settings!$C$6)</f>
        <v/>
      </c>
      <c r="U684" s="8">
        <f>IF($AA684="","",SUMIFS('Per Line'!$T$2:$T$7001,'Per Line'!$C$2:$C$7001,$A684,'Per Line'!$AK$2:$AK$7001,1,'Per Line'!$AL$2:$AL$7001,0))</f>
        <v/>
      </c>
      <c r="V684" s="8">
        <f>IF($AA684="","",U684*T684)</f>
        <v/>
      </c>
      <c r="W684" s="8">
        <f>IF($AA684="","",V684+S684)</f>
        <v/>
      </c>
      <c r="X684" s="8">
        <f>IF($AA684="","",Y684-W684)</f>
        <v/>
      </c>
      <c r="Y684" s="8">
        <f>IF($AA684="","",R684+U684+P684)</f>
        <v/>
      </c>
      <c r="Z684" s="8">
        <f>IF($AA684="","",Y684-W684-N684)</f>
        <v/>
      </c>
      <c r="AA684" s="16">
        <f>IF(ROWS($AA$2:$AA684)&lt;=MAX('Per Line'!$AJ$2:$AJ$7001),MATCH(ROWS($AA$2:$AA684),'Per Line'!$AJ$2:$AJ$7001,0),"")</f>
        <v/>
      </c>
      <c r="AB684">
        <f>IF($AA684="","",C684&amp;"|"&amp;COUNTIF($C$2:$C684,C684))</f>
        <v/>
      </c>
    </row>
    <row r="685">
      <c r="A685">
        <f>IF($AA685="","",INDEX('Per Line'!$C$2:$C$7001,$AA685)&amp;"")</f>
        <v/>
      </c>
      <c r="B685" s="15" t="n"/>
      <c r="C685">
        <f>IF($AA685="","",IF(COUNTIF($I$2:$I$1301,I685)&lt;=Settings!$C$8,I685,I685&amp;" P"&amp;ROUNDUP(COUNTIF($I$2:$I685,I685)/Settings!$C$8,0)))</f>
        <v/>
      </c>
      <c r="D685">
        <f>IF($AA685="","",INDEX('Per Line'!$A$2:$A$7001,$AA685)&amp;"")</f>
        <v/>
      </c>
      <c r="E685">
        <f>IF($AA685="","",INDEX('Per Line'!$B$2:$B$7001,$AA685)&amp;"")</f>
        <v/>
      </c>
      <c r="F685">
        <f>IF($AA685="","",INDEX('Per Line'!$D$2:$D$7001,$AA685)&amp;"")</f>
        <v/>
      </c>
      <c r="G685" s="14">
        <f>IF($AA685="","",INDEX('Per Line'!$E$2:$E$7001,$AA685))</f>
        <v/>
      </c>
      <c r="H685">
        <f>IF($AA685="","",INDEX('Per Line'!$F$2:$F$7001,$AA685)&amp;"")</f>
        <v/>
      </c>
      <c r="I685">
        <f>IF($AA685="","",INDEX('Per Line'!$I$2:$I$7001,$AA685)&amp;"")</f>
        <v/>
      </c>
      <c r="J685">
        <f>IF($AA685="","",INDEX('Per Line'!$H$2:$H$7001,$AA685)&amp;"")</f>
        <v/>
      </c>
      <c r="K685">
        <f>IF($AA685="","",INDEX('Per Line'!$J$2:$J$7001,$AA685)&amp;"")</f>
        <v/>
      </c>
      <c r="L685">
        <f>IF($AA685="","",INDEX('Per Line'!$K$2:$K$7001,$AA685)&amp;"")</f>
        <v/>
      </c>
      <c r="M685">
        <f>IF($AA685="","",INDEX('Per Line'!$L$2:$L$7001,$AA685))</f>
        <v/>
      </c>
      <c r="N685" s="8">
        <f>IF($AA685="","",M685*Y685/100)</f>
        <v/>
      </c>
      <c r="O685">
        <f>IF($AA685="","",INDEX('Per Line'!$U$2:$U$7001,$AA685)&amp;"")</f>
        <v/>
      </c>
      <c r="P685" s="8">
        <f>IF($AA685="","",SUMIFS('Per Line'!$T$2:$T$7001,'Per Line'!$C$2:$C$7001,$A685,'Per Line'!$AL$2:$AL$7001,1))</f>
        <v/>
      </c>
      <c r="Q685">
        <f>IF($AA685="","",Settings!$C$7)</f>
        <v/>
      </c>
      <c r="R685" s="8">
        <f>IF($AA685="","",SUMIFS('Per Line'!$T$2:$T$7001,'Per Line'!$C$2:$C$7001,$A685,'Per Line'!$AK$2:$AK$7001,0,'Per Line'!$AL$2:$AL$7001,0))</f>
        <v/>
      </c>
      <c r="S685" s="8">
        <f>IF($AA685="","",R685*Q685)</f>
        <v/>
      </c>
      <c r="T685">
        <f>IF($AA685="","",Settings!$C$6)</f>
        <v/>
      </c>
      <c r="U685" s="8">
        <f>IF($AA685="","",SUMIFS('Per Line'!$T$2:$T$7001,'Per Line'!$C$2:$C$7001,$A685,'Per Line'!$AK$2:$AK$7001,1,'Per Line'!$AL$2:$AL$7001,0))</f>
        <v/>
      </c>
      <c r="V685" s="8">
        <f>IF($AA685="","",U685*T685)</f>
        <v/>
      </c>
      <c r="W685" s="8">
        <f>IF($AA685="","",V685+S685)</f>
        <v/>
      </c>
      <c r="X685" s="8">
        <f>IF($AA685="","",Y685-W685)</f>
        <v/>
      </c>
      <c r="Y685" s="8">
        <f>IF($AA685="","",R685+U685+P685)</f>
        <v/>
      </c>
      <c r="Z685" s="8">
        <f>IF($AA685="","",Y685-W685-N685)</f>
        <v/>
      </c>
      <c r="AA685" s="16">
        <f>IF(ROWS($AA$2:$AA685)&lt;=MAX('Per Line'!$AJ$2:$AJ$7001),MATCH(ROWS($AA$2:$AA685),'Per Line'!$AJ$2:$AJ$7001,0),"")</f>
        <v/>
      </c>
      <c r="AB685">
        <f>IF($AA685="","",C685&amp;"|"&amp;COUNTIF($C$2:$C685,C685))</f>
        <v/>
      </c>
    </row>
    <row r="686">
      <c r="A686">
        <f>IF($AA686="","",INDEX('Per Line'!$C$2:$C$7001,$AA686)&amp;"")</f>
        <v/>
      </c>
      <c r="B686" s="15" t="n"/>
      <c r="C686">
        <f>IF($AA686="","",IF(COUNTIF($I$2:$I$1301,I686)&lt;=Settings!$C$8,I686,I686&amp;" P"&amp;ROUNDUP(COUNTIF($I$2:$I686,I686)/Settings!$C$8,0)))</f>
        <v/>
      </c>
      <c r="D686">
        <f>IF($AA686="","",INDEX('Per Line'!$A$2:$A$7001,$AA686)&amp;"")</f>
        <v/>
      </c>
      <c r="E686">
        <f>IF($AA686="","",INDEX('Per Line'!$B$2:$B$7001,$AA686)&amp;"")</f>
        <v/>
      </c>
      <c r="F686">
        <f>IF($AA686="","",INDEX('Per Line'!$D$2:$D$7001,$AA686)&amp;"")</f>
        <v/>
      </c>
      <c r="G686" s="14">
        <f>IF($AA686="","",INDEX('Per Line'!$E$2:$E$7001,$AA686))</f>
        <v/>
      </c>
      <c r="H686">
        <f>IF($AA686="","",INDEX('Per Line'!$F$2:$F$7001,$AA686)&amp;"")</f>
        <v/>
      </c>
      <c r="I686">
        <f>IF($AA686="","",INDEX('Per Line'!$I$2:$I$7001,$AA686)&amp;"")</f>
        <v/>
      </c>
      <c r="J686">
        <f>IF($AA686="","",INDEX('Per Line'!$H$2:$H$7001,$AA686)&amp;"")</f>
        <v/>
      </c>
      <c r="K686">
        <f>IF($AA686="","",INDEX('Per Line'!$J$2:$J$7001,$AA686)&amp;"")</f>
        <v/>
      </c>
      <c r="L686">
        <f>IF($AA686="","",INDEX('Per Line'!$K$2:$K$7001,$AA686)&amp;"")</f>
        <v/>
      </c>
      <c r="M686">
        <f>IF($AA686="","",INDEX('Per Line'!$L$2:$L$7001,$AA686))</f>
        <v/>
      </c>
      <c r="N686" s="8">
        <f>IF($AA686="","",M686*Y686/100)</f>
        <v/>
      </c>
      <c r="O686">
        <f>IF($AA686="","",INDEX('Per Line'!$U$2:$U$7001,$AA686)&amp;"")</f>
        <v/>
      </c>
      <c r="P686" s="8">
        <f>IF($AA686="","",SUMIFS('Per Line'!$T$2:$T$7001,'Per Line'!$C$2:$C$7001,$A686,'Per Line'!$AL$2:$AL$7001,1))</f>
        <v/>
      </c>
      <c r="Q686">
        <f>IF($AA686="","",Settings!$C$7)</f>
        <v/>
      </c>
      <c r="R686" s="8">
        <f>IF($AA686="","",SUMIFS('Per Line'!$T$2:$T$7001,'Per Line'!$C$2:$C$7001,$A686,'Per Line'!$AK$2:$AK$7001,0,'Per Line'!$AL$2:$AL$7001,0))</f>
        <v/>
      </c>
      <c r="S686" s="8">
        <f>IF($AA686="","",R686*Q686)</f>
        <v/>
      </c>
      <c r="T686">
        <f>IF($AA686="","",Settings!$C$6)</f>
        <v/>
      </c>
      <c r="U686" s="8">
        <f>IF($AA686="","",SUMIFS('Per Line'!$T$2:$T$7001,'Per Line'!$C$2:$C$7001,$A686,'Per Line'!$AK$2:$AK$7001,1,'Per Line'!$AL$2:$AL$7001,0))</f>
        <v/>
      </c>
      <c r="V686" s="8">
        <f>IF($AA686="","",U686*T686)</f>
        <v/>
      </c>
      <c r="W686" s="8">
        <f>IF($AA686="","",V686+S686)</f>
        <v/>
      </c>
      <c r="X686" s="8">
        <f>IF($AA686="","",Y686-W686)</f>
        <v/>
      </c>
      <c r="Y686" s="8">
        <f>IF($AA686="","",R686+U686+P686)</f>
        <v/>
      </c>
      <c r="Z686" s="8">
        <f>IF($AA686="","",Y686-W686-N686)</f>
        <v/>
      </c>
      <c r="AA686" s="16">
        <f>IF(ROWS($AA$2:$AA686)&lt;=MAX('Per Line'!$AJ$2:$AJ$7001),MATCH(ROWS($AA$2:$AA686),'Per Line'!$AJ$2:$AJ$7001,0),"")</f>
        <v/>
      </c>
      <c r="AB686">
        <f>IF($AA686="","",C686&amp;"|"&amp;COUNTIF($C$2:$C686,C686))</f>
        <v/>
      </c>
    </row>
    <row r="687">
      <c r="A687">
        <f>IF($AA687="","",INDEX('Per Line'!$C$2:$C$7001,$AA687)&amp;"")</f>
        <v/>
      </c>
      <c r="B687" s="15" t="n"/>
      <c r="C687">
        <f>IF($AA687="","",IF(COUNTIF($I$2:$I$1301,I687)&lt;=Settings!$C$8,I687,I687&amp;" P"&amp;ROUNDUP(COUNTIF($I$2:$I687,I687)/Settings!$C$8,0)))</f>
        <v/>
      </c>
      <c r="D687">
        <f>IF($AA687="","",INDEX('Per Line'!$A$2:$A$7001,$AA687)&amp;"")</f>
        <v/>
      </c>
      <c r="E687">
        <f>IF($AA687="","",INDEX('Per Line'!$B$2:$B$7001,$AA687)&amp;"")</f>
        <v/>
      </c>
      <c r="F687">
        <f>IF($AA687="","",INDEX('Per Line'!$D$2:$D$7001,$AA687)&amp;"")</f>
        <v/>
      </c>
      <c r="G687" s="14">
        <f>IF($AA687="","",INDEX('Per Line'!$E$2:$E$7001,$AA687))</f>
        <v/>
      </c>
      <c r="H687">
        <f>IF($AA687="","",INDEX('Per Line'!$F$2:$F$7001,$AA687)&amp;"")</f>
        <v/>
      </c>
      <c r="I687">
        <f>IF($AA687="","",INDEX('Per Line'!$I$2:$I$7001,$AA687)&amp;"")</f>
        <v/>
      </c>
      <c r="J687">
        <f>IF($AA687="","",INDEX('Per Line'!$H$2:$H$7001,$AA687)&amp;"")</f>
        <v/>
      </c>
      <c r="K687">
        <f>IF($AA687="","",INDEX('Per Line'!$J$2:$J$7001,$AA687)&amp;"")</f>
        <v/>
      </c>
      <c r="L687">
        <f>IF($AA687="","",INDEX('Per Line'!$K$2:$K$7001,$AA687)&amp;"")</f>
        <v/>
      </c>
      <c r="M687">
        <f>IF($AA687="","",INDEX('Per Line'!$L$2:$L$7001,$AA687))</f>
        <v/>
      </c>
      <c r="N687" s="8">
        <f>IF($AA687="","",M687*Y687/100)</f>
        <v/>
      </c>
      <c r="O687">
        <f>IF($AA687="","",INDEX('Per Line'!$U$2:$U$7001,$AA687)&amp;"")</f>
        <v/>
      </c>
      <c r="P687" s="8">
        <f>IF($AA687="","",SUMIFS('Per Line'!$T$2:$T$7001,'Per Line'!$C$2:$C$7001,$A687,'Per Line'!$AL$2:$AL$7001,1))</f>
        <v/>
      </c>
      <c r="Q687">
        <f>IF($AA687="","",Settings!$C$7)</f>
        <v/>
      </c>
      <c r="R687" s="8">
        <f>IF($AA687="","",SUMIFS('Per Line'!$T$2:$T$7001,'Per Line'!$C$2:$C$7001,$A687,'Per Line'!$AK$2:$AK$7001,0,'Per Line'!$AL$2:$AL$7001,0))</f>
        <v/>
      </c>
      <c r="S687" s="8">
        <f>IF($AA687="","",R687*Q687)</f>
        <v/>
      </c>
      <c r="T687">
        <f>IF($AA687="","",Settings!$C$6)</f>
        <v/>
      </c>
      <c r="U687" s="8">
        <f>IF($AA687="","",SUMIFS('Per Line'!$T$2:$T$7001,'Per Line'!$C$2:$C$7001,$A687,'Per Line'!$AK$2:$AK$7001,1,'Per Line'!$AL$2:$AL$7001,0))</f>
        <v/>
      </c>
      <c r="V687" s="8">
        <f>IF($AA687="","",U687*T687)</f>
        <v/>
      </c>
      <c r="W687" s="8">
        <f>IF($AA687="","",V687+S687)</f>
        <v/>
      </c>
      <c r="X687" s="8">
        <f>IF($AA687="","",Y687-W687)</f>
        <v/>
      </c>
      <c r="Y687" s="8">
        <f>IF($AA687="","",R687+U687+P687)</f>
        <v/>
      </c>
      <c r="Z687" s="8">
        <f>IF($AA687="","",Y687-W687-N687)</f>
        <v/>
      </c>
      <c r="AA687" s="16">
        <f>IF(ROWS($AA$2:$AA687)&lt;=MAX('Per Line'!$AJ$2:$AJ$7001),MATCH(ROWS($AA$2:$AA687),'Per Line'!$AJ$2:$AJ$7001,0),"")</f>
        <v/>
      </c>
      <c r="AB687">
        <f>IF($AA687="","",C687&amp;"|"&amp;COUNTIF($C$2:$C687,C687))</f>
        <v/>
      </c>
    </row>
    <row r="688">
      <c r="A688">
        <f>IF($AA688="","",INDEX('Per Line'!$C$2:$C$7001,$AA688)&amp;"")</f>
        <v/>
      </c>
      <c r="B688" s="15" t="n"/>
      <c r="C688">
        <f>IF($AA688="","",IF(COUNTIF($I$2:$I$1301,I688)&lt;=Settings!$C$8,I688,I688&amp;" P"&amp;ROUNDUP(COUNTIF($I$2:$I688,I688)/Settings!$C$8,0)))</f>
        <v/>
      </c>
      <c r="D688">
        <f>IF($AA688="","",INDEX('Per Line'!$A$2:$A$7001,$AA688)&amp;"")</f>
        <v/>
      </c>
      <c r="E688">
        <f>IF($AA688="","",INDEX('Per Line'!$B$2:$B$7001,$AA688)&amp;"")</f>
        <v/>
      </c>
      <c r="F688">
        <f>IF($AA688="","",INDEX('Per Line'!$D$2:$D$7001,$AA688)&amp;"")</f>
        <v/>
      </c>
      <c r="G688" s="14">
        <f>IF($AA688="","",INDEX('Per Line'!$E$2:$E$7001,$AA688))</f>
        <v/>
      </c>
      <c r="H688">
        <f>IF($AA688="","",INDEX('Per Line'!$F$2:$F$7001,$AA688)&amp;"")</f>
        <v/>
      </c>
      <c r="I688">
        <f>IF($AA688="","",INDEX('Per Line'!$I$2:$I$7001,$AA688)&amp;"")</f>
        <v/>
      </c>
      <c r="J688">
        <f>IF($AA688="","",INDEX('Per Line'!$H$2:$H$7001,$AA688)&amp;"")</f>
        <v/>
      </c>
      <c r="K688">
        <f>IF($AA688="","",INDEX('Per Line'!$J$2:$J$7001,$AA688)&amp;"")</f>
        <v/>
      </c>
      <c r="L688">
        <f>IF($AA688="","",INDEX('Per Line'!$K$2:$K$7001,$AA688)&amp;"")</f>
        <v/>
      </c>
      <c r="M688">
        <f>IF($AA688="","",INDEX('Per Line'!$L$2:$L$7001,$AA688))</f>
        <v/>
      </c>
      <c r="N688" s="8">
        <f>IF($AA688="","",M688*Y688/100)</f>
        <v/>
      </c>
      <c r="O688">
        <f>IF($AA688="","",INDEX('Per Line'!$U$2:$U$7001,$AA688)&amp;"")</f>
        <v/>
      </c>
      <c r="P688" s="8">
        <f>IF($AA688="","",SUMIFS('Per Line'!$T$2:$T$7001,'Per Line'!$C$2:$C$7001,$A688,'Per Line'!$AL$2:$AL$7001,1))</f>
        <v/>
      </c>
      <c r="Q688">
        <f>IF($AA688="","",Settings!$C$7)</f>
        <v/>
      </c>
      <c r="R688" s="8">
        <f>IF($AA688="","",SUMIFS('Per Line'!$T$2:$T$7001,'Per Line'!$C$2:$C$7001,$A688,'Per Line'!$AK$2:$AK$7001,0,'Per Line'!$AL$2:$AL$7001,0))</f>
        <v/>
      </c>
      <c r="S688" s="8">
        <f>IF($AA688="","",R688*Q688)</f>
        <v/>
      </c>
      <c r="T688">
        <f>IF($AA688="","",Settings!$C$6)</f>
        <v/>
      </c>
      <c r="U688" s="8">
        <f>IF($AA688="","",SUMIFS('Per Line'!$T$2:$T$7001,'Per Line'!$C$2:$C$7001,$A688,'Per Line'!$AK$2:$AK$7001,1,'Per Line'!$AL$2:$AL$7001,0))</f>
        <v/>
      </c>
      <c r="V688" s="8">
        <f>IF($AA688="","",U688*T688)</f>
        <v/>
      </c>
      <c r="W688" s="8">
        <f>IF($AA688="","",V688+S688)</f>
        <v/>
      </c>
      <c r="X688" s="8">
        <f>IF($AA688="","",Y688-W688)</f>
        <v/>
      </c>
      <c r="Y688" s="8">
        <f>IF($AA688="","",R688+U688+P688)</f>
        <v/>
      </c>
      <c r="Z688" s="8">
        <f>IF($AA688="","",Y688-W688-N688)</f>
        <v/>
      </c>
      <c r="AA688" s="16">
        <f>IF(ROWS($AA$2:$AA688)&lt;=MAX('Per Line'!$AJ$2:$AJ$7001),MATCH(ROWS($AA$2:$AA688),'Per Line'!$AJ$2:$AJ$7001,0),"")</f>
        <v/>
      </c>
      <c r="AB688">
        <f>IF($AA688="","",C688&amp;"|"&amp;COUNTIF($C$2:$C688,C688))</f>
        <v/>
      </c>
    </row>
    <row r="689">
      <c r="A689">
        <f>IF($AA689="","",INDEX('Per Line'!$C$2:$C$7001,$AA689)&amp;"")</f>
        <v/>
      </c>
      <c r="B689" s="15" t="n"/>
      <c r="C689">
        <f>IF($AA689="","",IF(COUNTIF($I$2:$I$1301,I689)&lt;=Settings!$C$8,I689,I689&amp;" P"&amp;ROUNDUP(COUNTIF($I$2:$I689,I689)/Settings!$C$8,0)))</f>
        <v/>
      </c>
      <c r="D689">
        <f>IF($AA689="","",INDEX('Per Line'!$A$2:$A$7001,$AA689)&amp;"")</f>
        <v/>
      </c>
      <c r="E689">
        <f>IF($AA689="","",INDEX('Per Line'!$B$2:$B$7001,$AA689)&amp;"")</f>
        <v/>
      </c>
      <c r="F689">
        <f>IF($AA689="","",INDEX('Per Line'!$D$2:$D$7001,$AA689)&amp;"")</f>
        <v/>
      </c>
      <c r="G689" s="14">
        <f>IF($AA689="","",INDEX('Per Line'!$E$2:$E$7001,$AA689))</f>
        <v/>
      </c>
      <c r="H689">
        <f>IF($AA689="","",INDEX('Per Line'!$F$2:$F$7001,$AA689)&amp;"")</f>
        <v/>
      </c>
      <c r="I689">
        <f>IF($AA689="","",INDEX('Per Line'!$I$2:$I$7001,$AA689)&amp;"")</f>
        <v/>
      </c>
      <c r="J689">
        <f>IF($AA689="","",INDEX('Per Line'!$H$2:$H$7001,$AA689)&amp;"")</f>
        <v/>
      </c>
      <c r="K689">
        <f>IF($AA689="","",INDEX('Per Line'!$J$2:$J$7001,$AA689)&amp;"")</f>
        <v/>
      </c>
      <c r="L689">
        <f>IF($AA689="","",INDEX('Per Line'!$K$2:$K$7001,$AA689)&amp;"")</f>
        <v/>
      </c>
      <c r="M689">
        <f>IF($AA689="","",INDEX('Per Line'!$L$2:$L$7001,$AA689))</f>
        <v/>
      </c>
      <c r="N689" s="8">
        <f>IF($AA689="","",M689*Y689/100)</f>
        <v/>
      </c>
      <c r="O689">
        <f>IF($AA689="","",INDEX('Per Line'!$U$2:$U$7001,$AA689)&amp;"")</f>
        <v/>
      </c>
      <c r="P689" s="8">
        <f>IF($AA689="","",SUMIFS('Per Line'!$T$2:$T$7001,'Per Line'!$C$2:$C$7001,$A689,'Per Line'!$AL$2:$AL$7001,1))</f>
        <v/>
      </c>
      <c r="Q689">
        <f>IF($AA689="","",Settings!$C$7)</f>
        <v/>
      </c>
      <c r="R689" s="8">
        <f>IF($AA689="","",SUMIFS('Per Line'!$T$2:$T$7001,'Per Line'!$C$2:$C$7001,$A689,'Per Line'!$AK$2:$AK$7001,0,'Per Line'!$AL$2:$AL$7001,0))</f>
        <v/>
      </c>
      <c r="S689" s="8">
        <f>IF($AA689="","",R689*Q689)</f>
        <v/>
      </c>
      <c r="T689">
        <f>IF($AA689="","",Settings!$C$6)</f>
        <v/>
      </c>
      <c r="U689" s="8">
        <f>IF($AA689="","",SUMIFS('Per Line'!$T$2:$T$7001,'Per Line'!$C$2:$C$7001,$A689,'Per Line'!$AK$2:$AK$7001,1,'Per Line'!$AL$2:$AL$7001,0))</f>
        <v/>
      </c>
      <c r="V689" s="8">
        <f>IF($AA689="","",U689*T689)</f>
        <v/>
      </c>
      <c r="W689" s="8">
        <f>IF($AA689="","",V689+S689)</f>
        <v/>
      </c>
      <c r="X689" s="8">
        <f>IF($AA689="","",Y689-W689)</f>
        <v/>
      </c>
      <c r="Y689" s="8">
        <f>IF($AA689="","",R689+U689+P689)</f>
        <v/>
      </c>
      <c r="Z689" s="8">
        <f>IF($AA689="","",Y689-W689-N689)</f>
        <v/>
      </c>
      <c r="AA689" s="16">
        <f>IF(ROWS($AA$2:$AA689)&lt;=MAX('Per Line'!$AJ$2:$AJ$7001),MATCH(ROWS($AA$2:$AA689),'Per Line'!$AJ$2:$AJ$7001,0),"")</f>
        <v/>
      </c>
      <c r="AB689">
        <f>IF($AA689="","",C689&amp;"|"&amp;COUNTIF($C$2:$C689,C689))</f>
        <v/>
      </c>
    </row>
    <row r="690">
      <c r="A690">
        <f>IF($AA690="","",INDEX('Per Line'!$C$2:$C$7001,$AA690)&amp;"")</f>
        <v/>
      </c>
      <c r="B690" s="15" t="n"/>
      <c r="C690">
        <f>IF($AA690="","",IF(COUNTIF($I$2:$I$1301,I690)&lt;=Settings!$C$8,I690,I690&amp;" P"&amp;ROUNDUP(COUNTIF($I$2:$I690,I690)/Settings!$C$8,0)))</f>
        <v/>
      </c>
      <c r="D690">
        <f>IF($AA690="","",INDEX('Per Line'!$A$2:$A$7001,$AA690)&amp;"")</f>
        <v/>
      </c>
      <c r="E690">
        <f>IF($AA690="","",INDEX('Per Line'!$B$2:$B$7001,$AA690)&amp;"")</f>
        <v/>
      </c>
      <c r="F690">
        <f>IF($AA690="","",INDEX('Per Line'!$D$2:$D$7001,$AA690)&amp;"")</f>
        <v/>
      </c>
      <c r="G690" s="14">
        <f>IF($AA690="","",INDEX('Per Line'!$E$2:$E$7001,$AA690))</f>
        <v/>
      </c>
      <c r="H690">
        <f>IF($AA690="","",INDEX('Per Line'!$F$2:$F$7001,$AA690)&amp;"")</f>
        <v/>
      </c>
      <c r="I690">
        <f>IF($AA690="","",INDEX('Per Line'!$I$2:$I$7001,$AA690)&amp;"")</f>
        <v/>
      </c>
      <c r="J690">
        <f>IF($AA690="","",INDEX('Per Line'!$H$2:$H$7001,$AA690)&amp;"")</f>
        <v/>
      </c>
      <c r="K690">
        <f>IF($AA690="","",INDEX('Per Line'!$J$2:$J$7001,$AA690)&amp;"")</f>
        <v/>
      </c>
      <c r="L690">
        <f>IF($AA690="","",INDEX('Per Line'!$K$2:$K$7001,$AA690)&amp;"")</f>
        <v/>
      </c>
      <c r="M690">
        <f>IF($AA690="","",INDEX('Per Line'!$L$2:$L$7001,$AA690))</f>
        <v/>
      </c>
      <c r="N690" s="8">
        <f>IF($AA690="","",M690*Y690/100)</f>
        <v/>
      </c>
      <c r="O690">
        <f>IF($AA690="","",INDEX('Per Line'!$U$2:$U$7001,$AA690)&amp;"")</f>
        <v/>
      </c>
      <c r="P690" s="8">
        <f>IF($AA690="","",SUMIFS('Per Line'!$T$2:$T$7001,'Per Line'!$C$2:$C$7001,$A690,'Per Line'!$AL$2:$AL$7001,1))</f>
        <v/>
      </c>
      <c r="Q690">
        <f>IF($AA690="","",Settings!$C$7)</f>
        <v/>
      </c>
      <c r="R690" s="8">
        <f>IF($AA690="","",SUMIFS('Per Line'!$T$2:$T$7001,'Per Line'!$C$2:$C$7001,$A690,'Per Line'!$AK$2:$AK$7001,0,'Per Line'!$AL$2:$AL$7001,0))</f>
        <v/>
      </c>
      <c r="S690" s="8">
        <f>IF($AA690="","",R690*Q690)</f>
        <v/>
      </c>
      <c r="T690">
        <f>IF($AA690="","",Settings!$C$6)</f>
        <v/>
      </c>
      <c r="U690" s="8">
        <f>IF($AA690="","",SUMIFS('Per Line'!$T$2:$T$7001,'Per Line'!$C$2:$C$7001,$A690,'Per Line'!$AK$2:$AK$7001,1,'Per Line'!$AL$2:$AL$7001,0))</f>
        <v/>
      </c>
      <c r="V690" s="8">
        <f>IF($AA690="","",U690*T690)</f>
        <v/>
      </c>
      <c r="W690" s="8">
        <f>IF($AA690="","",V690+S690)</f>
        <v/>
      </c>
      <c r="X690" s="8">
        <f>IF($AA690="","",Y690-W690)</f>
        <v/>
      </c>
      <c r="Y690" s="8">
        <f>IF($AA690="","",R690+U690+P690)</f>
        <v/>
      </c>
      <c r="Z690" s="8">
        <f>IF($AA690="","",Y690-W690-N690)</f>
        <v/>
      </c>
      <c r="AA690" s="16">
        <f>IF(ROWS($AA$2:$AA690)&lt;=MAX('Per Line'!$AJ$2:$AJ$7001),MATCH(ROWS($AA$2:$AA690),'Per Line'!$AJ$2:$AJ$7001,0),"")</f>
        <v/>
      </c>
      <c r="AB690">
        <f>IF($AA690="","",C690&amp;"|"&amp;COUNTIF($C$2:$C690,C690))</f>
        <v/>
      </c>
    </row>
    <row r="691">
      <c r="A691">
        <f>IF($AA691="","",INDEX('Per Line'!$C$2:$C$7001,$AA691)&amp;"")</f>
        <v/>
      </c>
      <c r="B691" s="15" t="n"/>
      <c r="C691">
        <f>IF($AA691="","",IF(COUNTIF($I$2:$I$1301,I691)&lt;=Settings!$C$8,I691,I691&amp;" P"&amp;ROUNDUP(COUNTIF($I$2:$I691,I691)/Settings!$C$8,0)))</f>
        <v/>
      </c>
      <c r="D691">
        <f>IF($AA691="","",INDEX('Per Line'!$A$2:$A$7001,$AA691)&amp;"")</f>
        <v/>
      </c>
      <c r="E691">
        <f>IF($AA691="","",INDEX('Per Line'!$B$2:$B$7001,$AA691)&amp;"")</f>
        <v/>
      </c>
      <c r="F691">
        <f>IF($AA691="","",INDEX('Per Line'!$D$2:$D$7001,$AA691)&amp;"")</f>
        <v/>
      </c>
      <c r="G691" s="14">
        <f>IF($AA691="","",INDEX('Per Line'!$E$2:$E$7001,$AA691))</f>
        <v/>
      </c>
      <c r="H691">
        <f>IF($AA691="","",INDEX('Per Line'!$F$2:$F$7001,$AA691)&amp;"")</f>
        <v/>
      </c>
      <c r="I691">
        <f>IF($AA691="","",INDEX('Per Line'!$I$2:$I$7001,$AA691)&amp;"")</f>
        <v/>
      </c>
      <c r="J691">
        <f>IF($AA691="","",INDEX('Per Line'!$H$2:$H$7001,$AA691)&amp;"")</f>
        <v/>
      </c>
      <c r="K691">
        <f>IF($AA691="","",INDEX('Per Line'!$J$2:$J$7001,$AA691)&amp;"")</f>
        <v/>
      </c>
      <c r="L691">
        <f>IF($AA691="","",INDEX('Per Line'!$K$2:$K$7001,$AA691)&amp;"")</f>
        <v/>
      </c>
      <c r="M691">
        <f>IF($AA691="","",INDEX('Per Line'!$L$2:$L$7001,$AA691))</f>
        <v/>
      </c>
      <c r="N691" s="8">
        <f>IF($AA691="","",M691*Y691/100)</f>
        <v/>
      </c>
      <c r="O691">
        <f>IF($AA691="","",INDEX('Per Line'!$U$2:$U$7001,$AA691)&amp;"")</f>
        <v/>
      </c>
      <c r="P691" s="8">
        <f>IF($AA691="","",SUMIFS('Per Line'!$T$2:$T$7001,'Per Line'!$C$2:$C$7001,$A691,'Per Line'!$AL$2:$AL$7001,1))</f>
        <v/>
      </c>
      <c r="Q691">
        <f>IF($AA691="","",Settings!$C$7)</f>
        <v/>
      </c>
      <c r="R691" s="8">
        <f>IF($AA691="","",SUMIFS('Per Line'!$T$2:$T$7001,'Per Line'!$C$2:$C$7001,$A691,'Per Line'!$AK$2:$AK$7001,0,'Per Line'!$AL$2:$AL$7001,0))</f>
        <v/>
      </c>
      <c r="S691" s="8">
        <f>IF($AA691="","",R691*Q691)</f>
        <v/>
      </c>
      <c r="T691">
        <f>IF($AA691="","",Settings!$C$6)</f>
        <v/>
      </c>
      <c r="U691" s="8">
        <f>IF($AA691="","",SUMIFS('Per Line'!$T$2:$T$7001,'Per Line'!$C$2:$C$7001,$A691,'Per Line'!$AK$2:$AK$7001,1,'Per Line'!$AL$2:$AL$7001,0))</f>
        <v/>
      </c>
      <c r="V691" s="8">
        <f>IF($AA691="","",U691*T691)</f>
        <v/>
      </c>
      <c r="W691" s="8">
        <f>IF($AA691="","",V691+S691)</f>
        <v/>
      </c>
      <c r="X691" s="8">
        <f>IF($AA691="","",Y691-W691)</f>
        <v/>
      </c>
      <c r="Y691" s="8">
        <f>IF($AA691="","",R691+U691+P691)</f>
        <v/>
      </c>
      <c r="Z691" s="8">
        <f>IF($AA691="","",Y691-W691-N691)</f>
        <v/>
      </c>
      <c r="AA691" s="16">
        <f>IF(ROWS($AA$2:$AA691)&lt;=MAX('Per Line'!$AJ$2:$AJ$7001),MATCH(ROWS($AA$2:$AA691),'Per Line'!$AJ$2:$AJ$7001,0),"")</f>
        <v/>
      </c>
      <c r="AB691">
        <f>IF($AA691="","",C691&amp;"|"&amp;COUNTIF($C$2:$C691,C691))</f>
        <v/>
      </c>
    </row>
    <row r="692">
      <c r="A692">
        <f>IF($AA692="","",INDEX('Per Line'!$C$2:$C$7001,$AA692)&amp;"")</f>
        <v/>
      </c>
      <c r="B692" s="15" t="n"/>
      <c r="C692">
        <f>IF($AA692="","",IF(COUNTIF($I$2:$I$1301,I692)&lt;=Settings!$C$8,I692,I692&amp;" P"&amp;ROUNDUP(COUNTIF($I$2:$I692,I692)/Settings!$C$8,0)))</f>
        <v/>
      </c>
      <c r="D692">
        <f>IF($AA692="","",INDEX('Per Line'!$A$2:$A$7001,$AA692)&amp;"")</f>
        <v/>
      </c>
      <c r="E692">
        <f>IF($AA692="","",INDEX('Per Line'!$B$2:$B$7001,$AA692)&amp;"")</f>
        <v/>
      </c>
      <c r="F692">
        <f>IF($AA692="","",INDEX('Per Line'!$D$2:$D$7001,$AA692)&amp;"")</f>
        <v/>
      </c>
      <c r="G692" s="14">
        <f>IF($AA692="","",INDEX('Per Line'!$E$2:$E$7001,$AA692))</f>
        <v/>
      </c>
      <c r="H692">
        <f>IF($AA692="","",INDEX('Per Line'!$F$2:$F$7001,$AA692)&amp;"")</f>
        <v/>
      </c>
      <c r="I692">
        <f>IF($AA692="","",INDEX('Per Line'!$I$2:$I$7001,$AA692)&amp;"")</f>
        <v/>
      </c>
      <c r="J692">
        <f>IF($AA692="","",INDEX('Per Line'!$H$2:$H$7001,$AA692)&amp;"")</f>
        <v/>
      </c>
      <c r="K692">
        <f>IF($AA692="","",INDEX('Per Line'!$J$2:$J$7001,$AA692)&amp;"")</f>
        <v/>
      </c>
      <c r="L692">
        <f>IF($AA692="","",INDEX('Per Line'!$K$2:$K$7001,$AA692)&amp;"")</f>
        <v/>
      </c>
      <c r="M692">
        <f>IF($AA692="","",INDEX('Per Line'!$L$2:$L$7001,$AA692))</f>
        <v/>
      </c>
      <c r="N692" s="8">
        <f>IF($AA692="","",M692*Y692/100)</f>
        <v/>
      </c>
      <c r="O692">
        <f>IF($AA692="","",INDEX('Per Line'!$U$2:$U$7001,$AA692)&amp;"")</f>
        <v/>
      </c>
      <c r="P692" s="8">
        <f>IF($AA692="","",SUMIFS('Per Line'!$T$2:$T$7001,'Per Line'!$C$2:$C$7001,$A692,'Per Line'!$AL$2:$AL$7001,1))</f>
        <v/>
      </c>
      <c r="Q692">
        <f>IF($AA692="","",Settings!$C$7)</f>
        <v/>
      </c>
      <c r="R692" s="8">
        <f>IF($AA692="","",SUMIFS('Per Line'!$T$2:$T$7001,'Per Line'!$C$2:$C$7001,$A692,'Per Line'!$AK$2:$AK$7001,0,'Per Line'!$AL$2:$AL$7001,0))</f>
        <v/>
      </c>
      <c r="S692" s="8">
        <f>IF($AA692="","",R692*Q692)</f>
        <v/>
      </c>
      <c r="T692">
        <f>IF($AA692="","",Settings!$C$6)</f>
        <v/>
      </c>
      <c r="U692" s="8">
        <f>IF($AA692="","",SUMIFS('Per Line'!$T$2:$T$7001,'Per Line'!$C$2:$C$7001,$A692,'Per Line'!$AK$2:$AK$7001,1,'Per Line'!$AL$2:$AL$7001,0))</f>
        <v/>
      </c>
      <c r="V692" s="8">
        <f>IF($AA692="","",U692*T692)</f>
        <v/>
      </c>
      <c r="W692" s="8">
        <f>IF($AA692="","",V692+S692)</f>
        <v/>
      </c>
      <c r="X692" s="8">
        <f>IF($AA692="","",Y692-W692)</f>
        <v/>
      </c>
      <c r="Y692" s="8">
        <f>IF($AA692="","",R692+U692+P692)</f>
        <v/>
      </c>
      <c r="Z692" s="8">
        <f>IF($AA692="","",Y692-W692-N692)</f>
        <v/>
      </c>
      <c r="AA692" s="16">
        <f>IF(ROWS($AA$2:$AA692)&lt;=MAX('Per Line'!$AJ$2:$AJ$7001),MATCH(ROWS($AA$2:$AA692),'Per Line'!$AJ$2:$AJ$7001,0),"")</f>
        <v/>
      </c>
      <c r="AB692">
        <f>IF($AA692="","",C692&amp;"|"&amp;COUNTIF($C$2:$C692,C692))</f>
        <v/>
      </c>
    </row>
    <row r="693">
      <c r="A693">
        <f>IF($AA693="","",INDEX('Per Line'!$C$2:$C$7001,$AA693)&amp;"")</f>
        <v/>
      </c>
      <c r="B693" s="15" t="n"/>
      <c r="C693">
        <f>IF($AA693="","",IF(COUNTIF($I$2:$I$1301,I693)&lt;=Settings!$C$8,I693,I693&amp;" P"&amp;ROUNDUP(COUNTIF($I$2:$I693,I693)/Settings!$C$8,0)))</f>
        <v/>
      </c>
      <c r="D693">
        <f>IF($AA693="","",INDEX('Per Line'!$A$2:$A$7001,$AA693)&amp;"")</f>
        <v/>
      </c>
      <c r="E693">
        <f>IF($AA693="","",INDEX('Per Line'!$B$2:$B$7001,$AA693)&amp;"")</f>
        <v/>
      </c>
      <c r="F693">
        <f>IF($AA693="","",INDEX('Per Line'!$D$2:$D$7001,$AA693)&amp;"")</f>
        <v/>
      </c>
      <c r="G693" s="14">
        <f>IF($AA693="","",INDEX('Per Line'!$E$2:$E$7001,$AA693))</f>
        <v/>
      </c>
      <c r="H693">
        <f>IF($AA693="","",INDEX('Per Line'!$F$2:$F$7001,$AA693)&amp;"")</f>
        <v/>
      </c>
      <c r="I693">
        <f>IF($AA693="","",INDEX('Per Line'!$I$2:$I$7001,$AA693)&amp;"")</f>
        <v/>
      </c>
      <c r="J693">
        <f>IF($AA693="","",INDEX('Per Line'!$H$2:$H$7001,$AA693)&amp;"")</f>
        <v/>
      </c>
      <c r="K693">
        <f>IF($AA693="","",INDEX('Per Line'!$J$2:$J$7001,$AA693)&amp;"")</f>
        <v/>
      </c>
      <c r="L693">
        <f>IF($AA693="","",INDEX('Per Line'!$K$2:$K$7001,$AA693)&amp;"")</f>
        <v/>
      </c>
      <c r="M693">
        <f>IF($AA693="","",INDEX('Per Line'!$L$2:$L$7001,$AA693))</f>
        <v/>
      </c>
      <c r="N693" s="8">
        <f>IF($AA693="","",M693*Y693/100)</f>
        <v/>
      </c>
      <c r="O693">
        <f>IF($AA693="","",INDEX('Per Line'!$U$2:$U$7001,$AA693)&amp;"")</f>
        <v/>
      </c>
      <c r="P693" s="8">
        <f>IF($AA693="","",SUMIFS('Per Line'!$T$2:$T$7001,'Per Line'!$C$2:$C$7001,$A693,'Per Line'!$AL$2:$AL$7001,1))</f>
        <v/>
      </c>
      <c r="Q693">
        <f>IF($AA693="","",Settings!$C$7)</f>
        <v/>
      </c>
      <c r="R693" s="8">
        <f>IF($AA693="","",SUMIFS('Per Line'!$T$2:$T$7001,'Per Line'!$C$2:$C$7001,$A693,'Per Line'!$AK$2:$AK$7001,0,'Per Line'!$AL$2:$AL$7001,0))</f>
        <v/>
      </c>
      <c r="S693" s="8">
        <f>IF($AA693="","",R693*Q693)</f>
        <v/>
      </c>
      <c r="T693">
        <f>IF($AA693="","",Settings!$C$6)</f>
        <v/>
      </c>
      <c r="U693" s="8">
        <f>IF($AA693="","",SUMIFS('Per Line'!$T$2:$T$7001,'Per Line'!$C$2:$C$7001,$A693,'Per Line'!$AK$2:$AK$7001,1,'Per Line'!$AL$2:$AL$7001,0))</f>
        <v/>
      </c>
      <c r="V693" s="8">
        <f>IF($AA693="","",U693*T693)</f>
        <v/>
      </c>
      <c r="W693" s="8">
        <f>IF($AA693="","",V693+S693)</f>
        <v/>
      </c>
      <c r="X693" s="8">
        <f>IF($AA693="","",Y693-W693)</f>
        <v/>
      </c>
      <c r="Y693" s="8">
        <f>IF($AA693="","",R693+U693+P693)</f>
        <v/>
      </c>
      <c r="Z693" s="8">
        <f>IF($AA693="","",Y693-W693-N693)</f>
        <v/>
      </c>
      <c r="AA693" s="16">
        <f>IF(ROWS($AA$2:$AA693)&lt;=MAX('Per Line'!$AJ$2:$AJ$7001),MATCH(ROWS($AA$2:$AA693),'Per Line'!$AJ$2:$AJ$7001,0),"")</f>
        <v/>
      </c>
      <c r="AB693">
        <f>IF($AA693="","",C693&amp;"|"&amp;COUNTIF($C$2:$C693,C693))</f>
        <v/>
      </c>
    </row>
    <row r="694">
      <c r="A694">
        <f>IF($AA694="","",INDEX('Per Line'!$C$2:$C$7001,$AA694)&amp;"")</f>
        <v/>
      </c>
      <c r="B694" s="15" t="n"/>
      <c r="C694">
        <f>IF($AA694="","",IF(COUNTIF($I$2:$I$1301,I694)&lt;=Settings!$C$8,I694,I694&amp;" P"&amp;ROUNDUP(COUNTIF($I$2:$I694,I694)/Settings!$C$8,0)))</f>
        <v/>
      </c>
      <c r="D694">
        <f>IF($AA694="","",INDEX('Per Line'!$A$2:$A$7001,$AA694)&amp;"")</f>
        <v/>
      </c>
      <c r="E694">
        <f>IF($AA694="","",INDEX('Per Line'!$B$2:$B$7001,$AA694)&amp;"")</f>
        <v/>
      </c>
      <c r="F694">
        <f>IF($AA694="","",INDEX('Per Line'!$D$2:$D$7001,$AA694)&amp;"")</f>
        <v/>
      </c>
      <c r="G694" s="14">
        <f>IF($AA694="","",INDEX('Per Line'!$E$2:$E$7001,$AA694))</f>
        <v/>
      </c>
      <c r="H694">
        <f>IF($AA694="","",INDEX('Per Line'!$F$2:$F$7001,$AA694)&amp;"")</f>
        <v/>
      </c>
      <c r="I694">
        <f>IF($AA694="","",INDEX('Per Line'!$I$2:$I$7001,$AA694)&amp;"")</f>
        <v/>
      </c>
      <c r="J694">
        <f>IF($AA694="","",INDEX('Per Line'!$H$2:$H$7001,$AA694)&amp;"")</f>
        <v/>
      </c>
      <c r="K694">
        <f>IF($AA694="","",INDEX('Per Line'!$J$2:$J$7001,$AA694)&amp;"")</f>
        <v/>
      </c>
      <c r="L694">
        <f>IF($AA694="","",INDEX('Per Line'!$K$2:$K$7001,$AA694)&amp;"")</f>
        <v/>
      </c>
      <c r="M694">
        <f>IF($AA694="","",INDEX('Per Line'!$L$2:$L$7001,$AA694))</f>
        <v/>
      </c>
      <c r="N694" s="8">
        <f>IF($AA694="","",M694*Y694/100)</f>
        <v/>
      </c>
      <c r="O694">
        <f>IF($AA694="","",INDEX('Per Line'!$U$2:$U$7001,$AA694)&amp;"")</f>
        <v/>
      </c>
      <c r="P694" s="8">
        <f>IF($AA694="","",SUMIFS('Per Line'!$T$2:$T$7001,'Per Line'!$C$2:$C$7001,$A694,'Per Line'!$AL$2:$AL$7001,1))</f>
        <v/>
      </c>
      <c r="Q694">
        <f>IF($AA694="","",Settings!$C$7)</f>
        <v/>
      </c>
      <c r="R694" s="8">
        <f>IF($AA694="","",SUMIFS('Per Line'!$T$2:$T$7001,'Per Line'!$C$2:$C$7001,$A694,'Per Line'!$AK$2:$AK$7001,0,'Per Line'!$AL$2:$AL$7001,0))</f>
        <v/>
      </c>
      <c r="S694" s="8">
        <f>IF($AA694="","",R694*Q694)</f>
        <v/>
      </c>
      <c r="T694">
        <f>IF($AA694="","",Settings!$C$6)</f>
        <v/>
      </c>
      <c r="U694" s="8">
        <f>IF($AA694="","",SUMIFS('Per Line'!$T$2:$T$7001,'Per Line'!$C$2:$C$7001,$A694,'Per Line'!$AK$2:$AK$7001,1,'Per Line'!$AL$2:$AL$7001,0))</f>
        <v/>
      </c>
      <c r="V694" s="8">
        <f>IF($AA694="","",U694*T694)</f>
        <v/>
      </c>
      <c r="W694" s="8">
        <f>IF($AA694="","",V694+S694)</f>
        <v/>
      </c>
      <c r="X694" s="8">
        <f>IF($AA694="","",Y694-W694)</f>
        <v/>
      </c>
      <c r="Y694" s="8">
        <f>IF($AA694="","",R694+U694+P694)</f>
        <v/>
      </c>
      <c r="Z694" s="8">
        <f>IF($AA694="","",Y694-W694-N694)</f>
        <v/>
      </c>
      <c r="AA694" s="16">
        <f>IF(ROWS($AA$2:$AA694)&lt;=MAX('Per Line'!$AJ$2:$AJ$7001),MATCH(ROWS($AA$2:$AA694),'Per Line'!$AJ$2:$AJ$7001,0),"")</f>
        <v/>
      </c>
      <c r="AB694">
        <f>IF($AA694="","",C694&amp;"|"&amp;COUNTIF($C$2:$C694,C694))</f>
        <v/>
      </c>
    </row>
    <row r="695">
      <c r="A695">
        <f>IF($AA695="","",INDEX('Per Line'!$C$2:$C$7001,$AA695)&amp;"")</f>
        <v/>
      </c>
      <c r="B695" s="15" t="n"/>
      <c r="C695">
        <f>IF($AA695="","",IF(COUNTIF($I$2:$I$1301,I695)&lt;=Settings!$C$8,I695,I695&amp;" P"&amp;ROUNDUP(COUNTIF($I$2:$I695,I695)/Settings!$C$8,0)))</f>
        <v/>
      </c>
      <c r="D695">
        <f>IF($AA695="","",INDEX('Per Line'!$A$2:$A$7001,$AA695)&amp;"")</f>
        <v/>
      </c>
      <c r="E695">
        <f>IF($AA695="","",INDEX('Per Line'!$B$2:$B$7001,$AA695)&amp;"")</f>
        <v/>
      </c>
      <c r="F695">
        <f>IF($AA695="","",INDEX('Per Line'!$D$2:$D$7001,$AA695)&amp;"")</f>
        <v/>
      </c>
      <c r="G695" s="14">
        <f>IF($AA695="","",INDEX('Per Line'!$E$2:$E$7001,$AA695))</f>
        <v/>
      </c>
      <c r="H695">
        <f>IF($AA695="","",INDEX('Per Line'!$F$2:$F$7001,$AA695)&amp;"")</f>
        <v/>
      </c>
      <c r="I695">
        <f>IF($AA695="","",INDEX('Per Line'!$I$2:$I$7001,$AA695)&amp;"")</f>
        <v/>
      </c>
      <c r="J695">
        <f>IF($AA695="","",INDEX('Per Line'!$H$2:$H$7001,$AA695)&amp;"")</f>
        <v/>
      </c>
      <c r="K695">
        <f>IF($AA695="","",INDEX('Per Line'!$J$2:$J$7001,$AA695)&amp;"")</f>
        <v/>
      </c>
      <c r="L695">
        <f>IF($AA695="","",INDEX('Per Line'!$K$2:$K$7001,$AA695)&amp;"")</f>
        <v/>
      </c>
      <c r="M695">
        <f>IF($AA695="","",INDEX('Per Line'!$L$2:$L$7001,$AA695))</f>
        <v/>
      </c>
      <c r="N695" s="8">
        <f>IF($AA695="","",M695*Y695/100)</f>
        <v/>
      </c>
      <c r="O695">
        <f>IF($AA695="","",INDEX('Per Line'!$U$2:$U$7001,$AA695)&amp;"")</f>
        <v/>
      </c>
      <c r="P695" s="8">
        <f>IF($AA695="","",SUMIFS('Per Line'!$T$2:$T$7001,'Per Line'!$C$2:$C$7001,$A695,'Per Line'!$AL$2:$AL$7001,1))</f>
        <v/>
      </c>
      <c r="Q695">
        <f>IF($AA695="","",Settings!$C$7)</f>
        <v/>
      </c>
      <c r="R695" s="8">
        <f>IF($AA695="","",SUMIFS('Per Line'!$T$2:$T$7001,'Per Line'!$C$2:$C$7001,$A695,'Per Line'!$AK$2:$AK$7001,0,'Per Line'!$AL$2:$AL$7001,0))</f>
        <v/>
      </c>
      <c r="S695" s="8">
        <f>IF($AA695="","",R695*Q695)</f>
        <v/>
      </c>
      <c r="T695">
        <f>IF($AA695="","",Settings!$C$6)</f>
        <v/>
      </c>
      <c r="U695" s="8">
        <f>IF($AA695="","",SUMIFS('Per Line'!$T$2:$T$7001,'Per Line'!$C$2:$C$7001,$A695,'Per Line'!$AK$2:$AK$7001,1,'Per Line'!$AL$2:$AL$7001,0))</f>
        <v/>
      </c>
      <c r="V695" s="8">
        <f>IF($AA695="","",U695*T695)</f>
        <v/>
      </c>
      <c r="W695" s="8">
        <f>IF($AA695="","",V695+S695)</f>
        <v/>
      </c>
      <c r="X695" s="8">
        <f>IF($AA695="","",Y695-W695)</f>
        <v/>
      </c>
      <c r="Y695" s="8">
        <f>IF($AA695="","",R695+U695+P695)</f>
        <v/>
      </c>
      <c r="Z695" s="8">
        <f>IF($AA695="","",Y695-W695-N695)</f>
        <v/>
      </c>
      <c r="AA695" s="16">
        <f>IF(ROWS($AA$2:$AA695)&lt;=MAX('Per Line'!$AJ$2:$AJ$7001),MATCH(ROWS($AA$2:$AA695),'Per Line'!$AJ$2:$AJ$7001,0),"")</f>
        <v/>
      </c>
      <c r="AB695">
        <f>IF($AA695="","",C695&amp;"|"&amp;COUNTIF($C$2:$C695,C695))</f>
        <v/>
      </c>
    </row>
    <row r="696">
      <c r="A696">
        <f>IF($AA696="","",INDEX('Per Line'!$C$2:$C$7001,$AA696)&amp;"")</f>
        <v/>
      </c>
      <c r="B696" s="15" t="n"/>
      <c r="C696">
        <f>IF($AA696="","",IF(COUNTIF($I$2:$I$1301,I696)&lt;=Settings!$C$8,I696,I696&amp;" P"&amp;ROUNDUP(COUNTIF($I$2:$I696,I696)/Settings!$C$8,0)))</f>
        <v/>
      </c>
      <c r="D696">
        <f>IF($AA696="","",INDEX('Per Line'!$A$2:$A$7001,$AA696)&amp;"")</f>
        <v/>
      </c>
      <c r="E696">
        <f>IF($AA696="","",INDEX('Per Line'!$B$2:$B$7001,$AA696)&amp;"")</f>
        <v/>
      </c>
      <c r="F696">
        <f>IF($AA696="","",INDEX('Per Line'!$D$2:$D$7001,$AA696)&amp;"")</f>
        <v/>
      </c>
      <c r="G696" s="14">
        <f>IF($AA696="","",INDEX('Per Line'!$E$2:$E$7001,$AA696))</f>
        <v/>
      </c>
      <c r="H696">
        <f>IF($AA696="","",INDEX('Per Line'!$F$2:$F$7001,$AA696)&amp;"")</f>
        <v/>
      </c>
      <c r="I696">
        <f>IF($AA696="","",INDEX('Per Line'!$I$2:$I$7001,$AA696)&amp;"")</f>
        <v/>
      </c>
      <c r="J696">
        <f>IF($AA696="","",INDEX('Per Line'!$H$2:$H$7001,$AA696)&amp;"")</f>
        <v/>
      </c>
      <c r="K696">
        <f>IF($AA696="","",INDEX('Per Line'!$J$2:$J$7001,$AA696)&amp;"")</f>
        <v/>
      </c>
      <c r="L696">
        <f>IF($AA696="","",INDEX('Per Line'!$K$2:$K$7001,$AA696)&amp;"")</f>
        <v/>
      </c>
      <c r="M696">
        <f>IF($AA696="","",INDEX('Per Line'!$L$2:$L$7001,$AA696))</f>
        <v/>
      </c>
      <c r="N696" s="8">
        <f>IF($AA696="","",M696*Y696/100)</f>
        <v/>
      </c>
      <c r="O696">
        <f>IF($AA696="","",INDEX('Per Line'!$U$2:$U$7001,$AA696)&amp;"")</f>
        <v/>
      </c>
      <c r="P696" s="8">
        <f>IF($AA696="","",SUMIFS('Per Line'!$T$2:$T$7001,'Per Line'!$C$2:$C$7001,$A696,'Per Line'!$AL$2:$AL$7001,1))</f>
        <v/>
      </c>
      <c r="Q696">
        <f>IF($AA696="","",Settings!$C$7)</f>
        <v/>
      </c>
      <c r="R696" s="8">
        <f>IF($AA696="","",SUMIFS('Per Line'!$T$2:$T$7001,'Per Line'!$C$2:$C$7001,$A696,'Per Line'!$AK$2:$AK$7001,0,'Per Line'!$AL$2:$AL$7001,0))</f>
        <v/>
      </c>
      <c r="S696" s="8">
        <f>IF($AA696="","",R696*Q696)</f>
        <v/>
      </c>
      <c r="T696">
        <f>IF($AA696="","",Settings!$C$6)</f>
        <v/>
      </c>
      <c r="U696" s="8">
        <f>IF($AA696="","",SUMIFS('Per Line'!$T$2:$T$7001,'Per Line'!$C$2:$C$7001,$A696,'Per Line'!$AK$2:$AK$7001,1,'Per Line'!$AL$2:$AL$7001,0))</f>
        <v/>
      </c>
      <c r="V696" s="8">
        <f>IF($AA696="","",U696*T696)</f>
        <v/>
      </c>
      <c r="W696" s="8">
        <f>IF($AA696="","",V696+S696)</f>
        <v/>
      </c>
      <c r="X696" s="8">
        <f>IF($AA696="","",Y696-W696)</f>
        <v/>
      </c>
      <c r="Y696" s="8">
        <f>IF($AA696="","",R696+U696+P696)</f>
        <v/>
      </c>
      <c r="Z696" s="8">
        <f>IF($AA696="","",Y696-W696-N696)</f>
        <v/>
      </c>
      <c r="AA696" s="16">
        <f>IF(ROWS($AA$2:$AA696)&lt;=MAX('Per Line'!$AJ$2:$AJ$7001),MATCH(ROWS($AA$2:$AA696),'Per Line'!$AJ$2:$AJ$7001,0),"")</f>
        <v/>
      </c>
      <c r="AB696">
        <f>IF($AA696="","",C696&amp;"|"&amp;COUNTIF($C$2:$C696,C696))</f>
        <v/>
      </c>
    </row>
    <row r="697">
      <c r="A697">
        <f>IF($AA697="","",INDEX('Per Line'!$C$2:$C$7001,$AA697)&amp;"")</f>
        <v/>
      </c>
      <c r="B697" s="15" t="n"/>
      <c r="C697">
        <f>IF($AA697="","",IF(COUNTIF($I$2:$I$1301,I697)&lt;=Settings!$C$8,I697,I697&amp;" P"&amp;ROUNDUP(COUNTIF($I$2:$I697,I697)/Settings!$C$8,0)))</f>
        <v/>
      </c>
      <c r="D697">
        <f>IF($AA697="","",INDEX('Per Line'!$A$2:$A$7001,$AA697)&amp;"")</f>
        <v/>
      </c>
      <c r="E697">
        <f>IF($AA697="","",INDEX('Per Line'!$B$2:$B$7001,$AA697)&amp;"")</f>
        <v/>
      </c>
      <c r="F697">
        <f>IF($AA697="","",INDEX('Per Line'!$D$2:$D$7001,$AA697)&amp;"")</f>
        <v/>
      </c>
      <c r="G697" s="14">
        <f>IF($AA697="","",INDEX('Per Line'!$E$2:$E$7001,$AA697))</f>
        <v/>
      </c>
      <c r="H697">
        <f>IF($AA697="","",INDEX('Per Line'!$F$2:$F$7001,$AA697)&amp;"")</f>
        <v/>
      </c>
      <c r="I697">
        <f>IF($AA697="","",INDEX('Per Line'!$I$2:$I$7001,$AA697)&amp;"")</f>
        <v/>
      </c>
      <c r="J697">
        <f>IF($AA697="","",INDEX('Per Line'!$H$2:$H$7001,$AA697)&amp;"")</f>
        <v/>
      </c>
      <c r="K697">
        <f>IF($AA697="","",INDEX('Per Line'!$J$2:$J$7001,$AA697)&amp;"")</f>
        <v/>
      </c>
      <c r="L697">
        <f>IF($AA697="","",INDEX('Per Line'!$K$2:$K$7001,$AA697)&amp;"")</f>
        <v/>
      </c>
      <c r="M697">
        <f>IF($AA697="","",INDEX('Per Line'!$L$2:$L$7001,$AA697))</f>
        <v/>
      </c>
      <c r="N697" s="8">
        <f>IF($AA697="","",M697*Y697/100)</f>
        <v/>
      </c>
      <c r="O697">
        <f>IF($AA697="","",INDEX('Per Line'!$U$2:$U$7001,$AA697)&amp;"")</f>
        <v/>
      </c>
      <c r="P697" s="8">
        <f>IF($AA697="","",SUMIFS('Per Line'!$T$2:$T$7001,'Per Line'!$C$2:$C$7001,$A697,'Per Line'!$AL$2:$AL$7001,1))</f>
        <v/>
      </c>
      <c r="Q697">
        <f>IF($AA697="","",Settings!$C$7)</f>
        <v/>
      </c>
      <c r="R697" s="8">
        <f>IF($AA697="","",SUMIFS('Per Line'!$T$2:$T$7001,'Per Line'!$C$2:$C$7001,$A697,'Per Line'!$AK$2:$AK$7001,0,'Per Line'!$AL$2:$AL$7001,0))</f>
        <v/>
      </c>
      <c r="S697" s="8">
        <f>IF($AA697="","",R697*Q697)</f>
        <v/>
      </c>
      <c r="T697">
        <f>IF($AA697="","",Settings!$C$6)</f>
        <v/>
      </c>
      <c r="U697" s="8">
        <f>IF($AA697="","",SUMIFS('Per Line'!$T$2:$T$7001,'Per Line'!$C$2:$C$7001,$A697,'Per Line'!$AK$2:$AK$7001,1,'Per Line'!$AL$2:$AL$7001,0))</f>
        <v/>
      </c>
      <c r="V697" s="8">
        <f>IF($AA697="","",U697*T697)</f>
        <v/>
      </c>
      <c r="W697" s="8">
        <f>IF($AA697="","",V697+S697)</f>
        <v/>
      </c>
      <c r="X697" s="8">
        <f>IF($AA697="","",Y697-W697)</f>
        <v/>
      </c>
      <c r="Y697" s="8">
        <f>IF($AA697="","",R697+U697+P697)</f>
        <v/>
      </c>
      <c r="Z697" s="8">
        <f>IF($AA697="","",Y697-W697-N697)</f>
        <v/>
      </c>
      <c r="AA697" s="16">
        <f>IF(ROWS($AA$2:$AA697)&lt;=MAX('Per Line'!$AJ$2:$AJ$7001),MATCH(ROWS($AA$2:$AA697),'Per Line'!$AJ$2:$AJ$7001,0),"")</f>
        <v/>
      </c>
      <c r="AB697">
        <f>IF($AA697="","",C697&amp;"|"&amp;COUNTIF($C$2:$C697,C697))</f>
        <v/>
      </c>
    </row>
    <row r="698">
      <c r="A698">
        <f>IF($AA698="","",INDEX('Per Line'!$C$2:$C$7001,$AA698)&amp;"")</f>
        <v/>
      </c>
      <c r="B698" s="15" t="n"/>
      <c r="C698">
        <f>IF($AA698="","",IF(COUNTIF($I$2:$I$1301,I698)&lt;=Settings!$C$8,I698,I698&amp;" P"&amp;ROUNDUP(COUNTIF($I$2:$I698,I698)/Settings!$C$8,0)))</f>
        <v/>
      </c>
      <c r="D698">
        <f>IF($AA698="","",INDEX('Per Line'!$A$2:$A$7001,$AA698)&amp;"")</f>
        <v/>
      </c>
      <c r="E698">
        <f>IF($AA698="","",INDEX('Per Line'!$B$2:$B$7001,$AA698)&amp;"")</f>
        <v/>
      </c>
      <c r="F698">
        <f>IF($AA698="","",INDEX('Per Line'!$D$2:$D$7001,$AA698)&amp;"")</f>
        <v/>
      </c>
      <c r="G698" s="14">
        <f>IF($AA698="","",INDEX('Per Line'!$E$2:$E$7001,$AA698))</f>
        <v/>
      </c>
      <c r="H698">
        <f>IF($AA698="","",INDEX('Per Line'!$F$2:$F$7001,$AA698)&amp;"")</f>
        <v/>
      </c>
      <c r="I698">
        <f>IF($AA698="","",INDEX('Per Line'!$I$2:$I$7001,$AA698)&amp;"")</f>
        <v/>
      </c>
      <c r="J698">
        <f>IF($AA698="","",INDEX('Per Line'!$H$2:$H$7001,$AA698)&amp;"")</f>
        <v/>
      </c>
      <c r="K698">
        <f>IF($AA698="","",INDEX('Per Line'!$J$2:$J$7001,$AA698)&amp;"")</f>
        <v/>
      </c>
      <c r="L698">
        <f>IF($AA698="","",INDEX('Per Line'!$K$2:$K$7001,$AA698)&amp;"")</f>
        <v/>
      </c>
      <c r="M698">
        <f>IF($AA698="","",INDEX('Per Line'!$L$2:$L$7001,$AA698))</f>
        <v/>
      </c>
      <c r="N698" s="8">
        <f>IF($AA698="","",M698*Y698/100)</f>
        <v/>
      </c>
      <c r="O698">
        <f>IF($AA698="","",INDEX('Per Line'!$U$2:$U$7001,$AA698)&amp;"")</f>
        <v/>
      </c>
      <c r="P698" s="8">
        <f>IF($AA698="","",SUMIFS('Per Line'!$T$2:$T$7001,'Per Line'!$C$2:$C$7001,$A698,'Per Line'!$AL$2:$AL$7001,1))</f>
        <v/>
      </c>
      <c r="Q698">
        <f>IF($AA698="","",Settings!$C$7)</f>
        <v/>
      </c>
      <c r="R698" s="8">
        <f>IF($AA698="","",SUMIFS('Per Line'!$T$2:$T$7001,'Per Line'!$C$2:$C$7001,$A698,'Per Line'!$AK$2:$AK$7001,0,'Per Line'!$AL$2:$AL$7001,0))</f>
        <v/>
      </c>
      <c r="S698" s="8">
        <f>IF($AA698="","",R698*Q698)</f>
        <v/>
      </c>
      <c r="T698">
        <f>IF($AA698="","",Settings!$C$6)</f>
        <v/>
      </c>
      <c r="U698" s="8">
        <f>IF($AA698="","",SUMIFS('Per Line'!$T$2:$T$7001,'Per Line'!$C$2:$C$7001,$A698,'Per Line'!$AK$2:$AK$7001,1,'Per Line'!$AL$2:$AL$7001,0))</f>
        <v/>
      </c>
      <c r="V698" s="8">
        <f>IF($AA698="","",U698*T698)</f>
        <v/>
      </c>
      <c r="W698" s="8">
        <f>IF($AA698="","",V698+S698)</f>
        <v/>
      </c>
      <c r="X698" s="8">
        <f>IF($AA698="","",Y698-W698)</f>
        <v/>
      </c>
      <c r="Y698" s="8">
        <f>IF($AA698="","",R698+U698+P698)</f>
        <v/>
      </c>
      <c r="Z698" s="8">
        <f>IF($AA698="","",Y698-W698-N698)</f>
        <v/>
      </c>
      <c r="AA698" s="16">
        <f>IF(ROWS($AA$2:$AA698)&lt;=MAX('Per Line'!$AJ$2:$AJ$7001),MATCH(ROWS($AA$2:$AA698),'Per Line'!$AJ$2:$AJ$7001,0),"")</f>
        <v/>
      </c>
      <c r="AB698">
        <f>IF($AA698="","",C698&amp;"|"&amp;COUNTIF($C$2:$C698,C698))</f>
        <v/>
      </c>
    </row>
    <row r="699">
      <c r="A699">
        <f>IF($AA699="","",INDEX('Per Line'!$C$2:$C$7001,$AA699)&amp;"")</f>
        <v/>
      </c>
      <c r="B699" s="15" t="n"/>
      <c r="C699">
        <f>IF($AA699="","",IF(COUNTIF($I$2:$I$1301,I699)&lt;=Settings!$C$8,I699,I699&amp;" P"&amp;ROUNDUP(COUNTIF($I$2:$I699,I699)/Settings!$C$8,0)))</f>
        <v/>
      </c>
      <c r="D699">
        <f>IF($AA699="","",INDEX('Per Line'!$A$2:$A$7001,$AA699)&amp;"")</f>
        <v/>
      </c>
      <c r="E699">
        <f>IF($AA699="","",INDEX('Per Line'!$B$2:$B$7001,$AA699)&amp;"")</f>
        <v/>
      </c>
      <c r="F699">
        <f>IF($AA699="","",INDEX('Per Line'!$D$2:$D$7001,$AA699)&amp;"")</f>
        <v/>
      </c>
      <c r="G699" s="14">
        <f>IF($AA699="","",INDEX('Per Line'!$E$2:$E$7001,$AA699))</f>
        <v/>
      </c>
      <c r="H699">
        <f>IF($AA699="","",INDEX('Per Line'!$F$2:$F$7001,$AA699)&amp;"")</f>
        <v/>
      </c>
      <c r="I699">
        <f>IF($AA699="","",INDEX('Per Line'!$I$2:$I$7001,$AA699)&amp;"")</f>
        <v/>
      </c>
      <c r="J699">
        <f>IF($AA699="","",INDEX('Per Line'!$H$2:$H$7001,$AA699)&amp;"")</f>
        <v/>
      </c>
      <c r="K699">
        <f>IF($AA699="","",INDEX('Per Line'!$J$2:$J$7001,$AA699)&amp;"")</f>
        <v/>
      </c>
      <c r="L699">
        <f>IF($AA699="","",INDEX('Per Line'!$K$2:$K$7001,$AA699)&amp;"")</f>
        <v/>
      </c>
      <c r="M699">
        <f>IF($AA699="","",INDEX('Per Line'!$L$2:$L$7001,$AA699))</f>
        <v/>
      </c>
      <c r="N699" s="8">
        <f>IF($AA699="","",M699*Y699/100)</f>
        <v/>
      </c>
      <c r="O699">
        <f>IF($AA699="","",INDEX('Per Line'!$U$2:$U$7001,$AA699)&amp;"")</f>
        <v/>
      </c>
      <c r="P699" s="8">
        <f>IF($AA699="","",SUMIFS('Per Line'!$T$2:$T$7001,'Per Line'!$C$2:$C$7001,$A699,'Per Line'!$AL$2:$AL$7001,1))</f>
        <v/>
      </c>
      <c r="Q699">
        <f>IF($AA699="","",Settings!$C$7)</f>
        <v/>
      </c>
      <c r="R699" s="8">
        <f>IF($AA699="","",SUMIFS('Per Line'!$T$2:$T$7001,'Per Line'!$C$2:$C$7001,$A699,'Per Line'!$AK$2:$AK$7001,0,'Per Line'!$AL$2:$AL$7001,0))</f>
        <v/>
      </c>
      <c r="S699" s="8">
        <f>IF($AA699="","",R699*Q699)</f>
        <v/>
      </c>
      <c r="T699">
        <f>IF($AA699="","",Settings!$C$6)</f>
        <v/>
      </c>
      <c r="U699" s="8">
        <f>IF($AA699="","",SUMIFS('Per Line'!$T$2:$T$7001,'Per Line'!$C$2:$C$7001,$A699,'Per Line'!$AK$2:$AK$7001,1,'Per Line'!$AL$2:$AL$7001,0))</f>
        <v/>
      </c>
      <c r="V699" s="8">
        <f>IF($AA699="","",U699*T699)</f>
        <v/>
      </c>
      <c r="W699" s="8">
        <f>IF($AA699="","",V699+S699)</f>
        <v/>
      </c>
      <c r="X699" s="8">
        <f>IF($AA699="","",Y699-W699)</f>
        <v/>
      </c>
      <c r="Y699" s="8">
        <f>IF($AA699="","",R699+U699+P699)</f>
        <v/>
      </c>
      <c r="Z699" s="8">
        <f>IF($AA699="","",Y699-W699-N699)</f>
        <v/>
      </c>
      <c r="AA699" s="16">
        <f>IF(ROWS($AA$2:$AA699)&lt;=MAX('Per Line'!$AJ$2:$AJ$7001),MATCH(ROWS($AA$2:$AA699),'Per Line'!$AJ$2:$AJ$7001,0),"")</f>
        <v/>
      </c>
      <c r="AB699">
        <f>IF($AA699="","",C699&amp;"|"&amp;COUNTIF($C$2:$C699,C699))</f>
        <v/>
      </c>
    </row>
    <row r="700">
      <c r="A700">
        <f>IF($AA700="","",INDEX('Per Line'!$C$2:$C$7001,$AA700)&amp;"")</f>
        <v/>
      </c>
      <c r="B700" s="15" t="n"/>
      <c r="C700">
        <f>IF($AA700="","",IF(COUNTIF($I$2:$I$1301,I700)&lt;=Settings!$C$8,I700,I700&amp;" P"&amp;ROUNDUP(COUNTIF($I$2:$I700,I700)/Settings!$C$8,0)))</f>
        <v/>
      </c>
      <c r="D700">
        <f>IF($AA700="","",INDEX('Per Line'!$A$2:$A$7001,$AA700)&amp;"")</f>
        <v/>
      </c>
      <c r="E700">
        <f>IF($AA700="","",INDEX('Per Line'!$B$2:$B$7001,$AA700)&amp;"")</f>
        <v/>
      </c>
      <c r="F700">
        <f>IF($AA700="","",INDEX('Per Line'!$D$2:$D$7001,$AA700)&amp;"")</f>
        <v/>
      </c>
      <c r="G700" s="14">
        <f>IF($AA700="","",INDEX('Per Line'!$E$2:$E$7001,$AA700))</f>
        <v/>
      </c>
      <c r="H700">
        <f>IF($AA700="","",INDEX('Per Line'!$F$2:$F$7001,$AA700)&amp;"")</f>
        <v/>
      </c>
      <c r="I700">
        <f>IF($AA700="","",INDEX('Per Line'!$I$2:$I$7001,$AA700)&amp;"")</f>
        <v/>
      </c>
      <c r="J700">
        <f>IF($AA700="","",INDEX('Per Line'!$H$2:$H$7001,$AA700)&amp;"")</f>
        <v/>
      </c>
      <c r="K700">
        <f>IF($AA700="","",INDEX('Per Line'!$J$2:$J$7001,$AA700)&amp;"")</f>
        <v/>
      </c>
      <c r="L700">
        <f>IF($AA700="","",INDEX('Per Line'!$K$2:$K$7001,$AA700)&amp;"")</f>
        <v/>
      </c>
      <c r="M700">
        <f>IF($AA700="","",INDEX('Per Line'!$L$2:$L$7001,$AA700))</f>
        <v/>
      </c>
      <c r="N700" s="8">
        <f>IF($AA700="","",M700*Y700/100)</f>
        <v/>
      </c>
      <c r="O700">
        <f>IF($AA700="","",INDEX('Per Line'!$U$2:$U$7001,$AA700)&amp;"")</f>
        <v/>
      </c>
      <c r="P700" s="8">
        <f>IF($AA700="","",SUMIFS('Per Line'!$T$2:$T$7001,'Per Line'!$C$2:$C$7001,$A700,'Per Line'!$AL$2:$AL$7001,1))</f>
        <v/>
      </c>
      <c r="Q700">
        <f>IF($AA700="","",Settings!$C$7)</f>
        <v/>
      </c>
      <c r="R700" s="8">
        <f>IF($AA700="","",SUMIFS('Per Line'!$T$2:$T$7001,'Per Line'!$C$2:$C$7001,$A700,'Per Line'!$AK$2:$AK$7001,0,'Per Line'!$AL$2:$AL$7001,0))</f>
        <v/>
      </c>
      <c r="S700" s="8">
        <f>IF($AA700="","",R700*Q700)</f>
        <v/>
      </c>
      <c r="T700">
        <f>IF($AA700="","",Settings!$C$6)</f>
        <v/>
      </c>
      <c r="U700" s="8">
        <f>IF($AA700="","",SUMIFS('Per Line'!$T$2:$T$7001,'Per Line'!$C$2:$C$7001,$A700,'Per Line'!$AK$2:$AK$7001,1,'Per Line'!$AL$2:$AL$7001,0))</f>
        <v/>
      </c>
      <c r="V700" s="8">
        <f>IF($AA700="","",U700*T700)</f>
        <v/>
      </c>
      <c r="W700" s="8">
        <f>IF($AA700="","",V700+S700)</f>
        <v/>
      </c>
      <c r="X700" s="8">
        <f>IF($AA700="","",Y700-W700)</f>
        <v/>
      </c>
      <c r="Y700" s="8">
        <f>IF($AA700="","",R700+U700+P700)</f>
        <v/>
      </c>
      <c r="Z700" s="8">
        <f>IF($AA700="","",Y700-W700-N700)</f>
        <v/>
      </c>
      <c r="AA700" s="16">
        <f>IF(ROWS($AA$2:$AA700)&lt;=MAX('Per Line'!$AJ$2:$AJ$7001),MATCH(ROWS($AA$2:$AA700),'Per Line'!$AJ$2:$AJ$7001,0),"")</f>
        <v/>
      </c>
      <c r="AB700">
        <f>IF($AA700="","",C700&amp;"|"&amp;COUNTIF($C$2:$C700,C700))</f>
        <v/>
      </c>
    </row>
    <row r="701">
      <c r="A701">
        <f>IF($AA701="","",INDEX('Per Line'!$C$2:$C$7001,$AA701)&amp;"")</f>
        <v/>
      </c>
      <c r="B701" s="15" t="n"/>
      <c r="C701">
        <f>IF($AA701="","",IF(COUNTIF($I$2:$I$1301,I701)&lt;=Settings!$C$8,I701,I701&amp;" P"&amp;ROUNDUP(COUNTIF($I$2:$I701,I701)/Settings!$C$8,0)))</f>
        <v/>
      </c>
      <c r="D701">
        <f>IF($AA701="","",INDEX('Per Line'!$A$2:$A$7001,$AA701)&amp;"")</f>
        <v/>
      </c>
      <c r="E701">
        <f>IF($AA701="","",INDEX('Per Line'!$B$2:$B$7001,$AA701)&amp;"")</f>
        <v/>
      </c>
      <c r="F701">
        <f>IF($AA701="","",INDEX('Per Line'!$D$2:$D$7001,$AA701)&amp;"")</f>
        <v/>
      </c>
      <c r="G701" s="14">
        <f>IF($AA701="","",INDEX('Per Line'!$E$2:$E$7001,$AA701))</f>
        <v/>
      </c>
      <c r="H701">
        <f>IF($AA701="","",INDEX('Per Line'!$F$2:$F$7001,$AA701)&amp;"")</f>
        <v/>
      </c>
      <c r="I701">
        <f>IF($AA701="","",INDEX('Per Line'!$I$2:$I$7001,$AA701)&amp;"")</f>
        <v/>
      </c>
      <c r="J701">
        <f>IF($AA701="","",INDEX('Per Line'!$H$2:$H$7001,$AA701)&amp;"")</f>
        <v/>
      </c>
      <c r="K701">
        <f>IF($AA701="","",INDEX('Per Line'!$J$2:$J$7001,$AA701)&amp;"")</f>
        <v/>
      </c>
      <c r="L701">
        <f>IF($AA701="","",INDEX('Per Line'!$K$2:$K$7001,$AA701)&amp;"")</f>
        <v/>
      </c>
      <c r="M701">
        <f>IF($AA701="","",INDEX('Per Line'!$L$2:$L$7001,$AA701))</f>
        <v/>
      </c>
      <c r="N701" s="8">
        <f>IF($AA701="","",M701*Y701/100)</f>
        <v/>
      </c>
      <c r="O701">
        <f>IF($AA701="","",INDEX('Per Line'!$U$2:$U$7001,$AA701)&amp;"")</f>
        <v/>
      </c>
      <c r="P701" s="8">
        <f>IF($AA701="","",SUMIFS('Per Line'!$T$2:$T$7001,'Per Line'!$C$2:$C$7001,$A701,'Per Line'!$AL$2:$AL$7001,1))</f>
        <v/>
      </c>
      <c r="Q701">
        <f>IF($AA701="","",Settings!$C$7)</f>
        <v/>
      </c>
      <c r="R701" s="8">
        <f>IF($AA701="","",SUMIFS('Per Line'!$T$2:$T$7001,'Per Line'!$C$2:$C$7001,$A701,'Per Line'!$AK$2:$AK$7001,0,'Per Line'!$AL$2:$AL$7001,0))</f>
        <v/>
      </c>
      <c r="S701" s="8">
        <f>IF($AA701="","",R701*Q701)</f>
        <v/>
      </c>
      <c r="T701">
        <f>IF($AA701="","",Settings!$C$6)</f>
        <v/>
      </c>
      <c r="U701" s="8">
        <f>IF($AA701="","",SUMIFS('Per Line'!$T$2:$T$7001,'Per Line'!$C$2:$C$7001,$A701,'Per Line'!$AK$2:$AK$7001,1,'Per Line'!$AL$2:$AL$7001,0))</f>
        <v/>
      </c>
      <c r="V701" s="8">
        <f>IF($AA701="","",U701*T701)</f>
        <v/>
      </c>
      <c r="W701" s="8">
        <f>IF($AA701="","",V701+S701)</f>
        <v/>
      </c>
      <c r="X701" s="8">
        <f>IF($AA701="","",Y701-W701)</f>
        <v/>
      </c>
      <c r="Y701" s="8">
        <f>IF($AA701="","",R701+U701+P701)</f>
        <v/>
      </c>
      <c r="Z701" s="8">
        <f>IF($AA701="","",Y701-W701-N701)</f>
        <v/>
      </c>
      <c r="AA701" s="16">
        <f>IF(ROWS($AA$2:$AA701)&lt;=MAX('Per Line'!$AJ$2:$AJ$7001),MATCH(ROWS($AA$2:$AA701),'Per Line'!$AJ$2:$AJ$7001,0),"")</f>
        <v/>
      </c>
      <c r="AB701">
        <f>IF($AA701="","",C701&amp;"|"&amp;COUNTIF($C$2:$C701,C701))</f>
        <v/>
      </c>
    </row>
    <row r="702">
      <c r="A702">
        <f>IF($AA702="","",INDEX('Per Line'!$C$2:$C$7001,$AA702)&amp;"")</f>
        <v/>
      </c>
      <c r="B702" s="15" t="n"/>
      <c r="C702">
        <f>IF($AA702="","",IF(COUNTIF($I$2:$I$1301,I702)&lt;=Settings!$C$8,I702,I702&amp;" P"&amp;ROUNDUP(COUNTIF($I$2:$I702,I702)/Settings!$C$8,0)))</f>
        <v/>
      </c>
      <c r="D702">
        <f>IF($AA702="","",INDEX('Per Line'!$A$2:$A$7001,$AA702)&amp;"")</f>
        <v/>
      </c>
      <c r="E702">
        <f>IF($AA702="","",INDEX('Per Line'!$B$2:$B$7001,$AA702)&amp;"")</f>
        <v/>
      </c>
      <c r="F702">
        <f>IF($AA702="","",INDEX('Per Line'!$D$2:$D$7001,$AA702)&amp;"")</f>
        <v/>
      </c>
      <c r="G702" s="14">
        <f>IF($AA702="","",INDEX('Per Line'!$E$2:$E$7001,$AA702))</f>
        <v/>
      </c>
      <c r="H702">
        <f>IF($AA702="","",INDEX('Per Line'!$F$2:$F$7001,$AA702)&amp;"")</f>
        <v/>
      </c>
      <c r="I702">
        <f>IF($AA702="","",INDEX('Per Line'!$I$2:$I$7001,$AA702)&amp;"")</f>
        <v/>
      </c>
      <c r="J702">
        <f>IF($AA702="","",INDEX('Per Line'!$H$2:$H$7001,$AA702)&amp;"")</f>
        <v/>
      </c>
      <c r="K702">
        <f>IF($AA702="","",INDEX('Per Line'!$J$2:$J$7001,$AA702)&amp;"")</f>
        <v/>
      </c>
      <c r="L702">
        <f>IF($AA702="","",INDEX('Per Line'!$K$2:$K$7001,$AA702)&amp;"")</f>
        <v/>
      </c>
      <c r="M702">
        <f>IF($AA702="","",INDEX('Per Line'!$L$2:$L$7001,$AA702))</f>
        <v/>
      </c>
      <c r="N702" s="8">
        <f>IF($AA702="","",M702*Y702/100)</f>
        <v/>
      </c>
      <c r="O702">
        <f>IF($AA702="","",INDEX('Per Line'!$U$2:$U$7001,$AA702)&amp;"")</f>
        <v/>
      </c>
      <c r="P702" s="8">
        <f>IF($AA702="","",SUMIFS('Per Line'!$T$2:$T$7001,'Per Line'!$C$2:$C$7001,$A702,'Per Line'!$AL$2:$AL$7001,1))</f>
        <v/>
      </c>
      <c r="Q702">
        <f>IF($AA702="","",Settings!$C$7)</f>
        <v/>
      </c>
      <c r="R702" s="8">
        <f>IF($AA702="","",SUMIFS('Per Line'!$T$2:$T$7001,'Per Line'!$C$2:$C$7001,$A702,'Per Line'!$AK$2:$AK$7001,0,'Per Line'!$AL$2:$AL$7001,0))</f>
        <v/>
      </c>
      <c r="S702" s="8">
        <f>IF($AA702="","",R702*Q702)</f>
        <v/>
      </c>
      <c r="T702">
        <f>IF($AA702="","",Settings!$C$6)</f>
        <v/>
      </c>
      <c r="U702" s="8">
        <f>IF($AA702="","",SUMIFS('Per Line'!$T$2:$T$7001,'Per Line'!$C$2:$C$7001,$A702,'Per Line'!$AK$2:$AK$7001,1,'Per Line'!$AL$2:$AL$7001,0))</f>
        <v/>
      </c>
      <c r="V702" s="8">
        <f>IF($AA702="","",U702*T702)</f>
        <v/>
      </c>
      <c r="W702" s="8">
        <f>IF($AA702="","",V702+S702)</f>
        <v/>
      </c>
      <c r="X702" s="8">
        <f>IF($AA702="","",Y702-W702)</f>
        <v/>
      </c>
      <c r="Y702" s="8">
        <f>IF($AA702="","",R702+U702+P702)</f>
        <v/>
      </c>
      <c r="Z702" s="8">
        <f>IF($AA702="","",Y702-W702-N702)</f>
        <v/>
      </c>
      <c r="AA702" s="16">
        <f>IF(ROWS($AA$2:$AA702)&lt;=MAX('Per Line'!$AJ$2:$AJ$7001),MATCH(ROWS($AA$2:$AA702),'Per Line'!$AJ$2:$AJ$7001,0),"")</f>
        <v/>
      </c>
      <c r="AB702">
        <f>IF($AA702="","",C702&amp;"|"&amp;COUNTIF($C$2:$C702,C702))</f>
        <v/>
      </c>
    </row>
    <row r="703">
      <c r="A703">
        <f>IF($AA703="","",INDEX('Per Line'!$C$2:$C$7001,$AA703)&amp;"")</f>
        <v/>
      </c>
      <c r="B703" s="15" t="n"/>
      <c r="C703">
        <f>IF($AA703="","",IF(COUNTIF($I$2:$I$1301,I703)&lt;=Settings!$C$8,I703,I703&amp;" P"&amp;ROUNDUP(COUNTIF($I$2:$I703,I703)/Settings!$C$8,0)))</f>
        <v/>
      </c>
      <c r="D703">
        <f>IF($AA703="","",INDEX('Per Line'!$A$2:$A$7001,$AA703)&amp;"")</f>
        <v/>
      </c>
      <c r="E703">
        <f>IF($AA703="","",INDEX('Per Line'!$B$2:$B$7001,$AA703)&amp;"")</f>
        <v/>
      </c>
      <c r="F703">
        <f>IF($AA703="","",INDEX('Per Line'!$D$2:$D$7001,$AA703)&amp;"")</f>
        <v/>
      </c>
      <c r="G703" s="14">
        <f>IF($AA703="","",INDEX('Per Line'!$E$2:$E$7001,$AA703))</f>
        <v/>
      </c>
      <c r="H703">
        <f>IF($AA703="","",INDEX('Per Line'!$F$2:$F$7001,$AA703)&amp;"")</f>
        <v/>
      </c>
      <c r="I703">
        <f>IF($AA703="","",INDEX('Per Line'!$I$2:$I$7001,$AA703)&amp;"")</f>
        <v/>
      </c>
      <c r="J703">
        <f>IF($AA703="","",INDEX('Per Line'!$H$2:$H$7001,$AA703)&amp;"")</f>
        <v/>
      </c>
      <c r="K703">
        <f>IF($AA703="","",INDEX('Per Line'!$J$2:$J$7001,$AA703)&amp;"")</f>
        <v/>
      </c>
      <c r="L703">
        <f>IF($AA703="","",INDEX('Per Line'!$K$2:$K$7001,$AA703)&amp;"")</f>
        <v/>
      </c>
      <c r="M703">
        <f>IF($AA703="","",INDEX('Per Line'!$L$2:$L$7001,$AA703))</f>
        <v/>
      </c>
      <c r="N703" s="8">
        <f>IF($AA703="","",M703*Y703/100)</f>
        <v/>
      </c>
      <c r="O703">
        <f>IF($AA703="","",INDEX('Per Line'!$U$2:$U$7001,$AA703)&amp;"")</f>
        <v/>
      </c>
      <c r="P703" s="8">
        <f>IF($AA703="","",SUMIFS('Per Line'!$T$2:$T$7001,'Per Line'!$C$2:$C$7001,$A703,'Per Line'!$AL$2:$AL$7001,1))</f>
        <v/>
      </c>
      <c r="Q703">
        <f>IF($AA703="","",Settings!$C$7)</f>
        <v/>
      </c>
      <c r="R703" s="8">
        <f>IF($AA703="","",SUMIFS('Per Line'!$T$2:$T$7001,'Per Line'!$C$2:$C$7001,$A703,'Per Line'!$AK$2:$AK$7001,0,'Per Line'!$AL$2:$AL$7001,0))</f>
        <v/>
      </c>
      <c r="S703" s="8">
        <f>IF($AA703="","",R703*Q703)</f>
        <v/>
      </c>
      <c r="T703">
        <f>IF($AA703="","",Settings!$C$6)</f>
        <v/>
      </c>
      <c r="U703" s="8">
        <f>IF($AA703="","",SUMIFS('Per Line'!$T$2:$T$7001,'Per Line'!$C$2:$C$7001,$A703,'Per Line'!$AK$2:$AK$7001,1,'Per Line'!$AL$2:$AL$7001,0))</f>
        <v/>
      </c>
      <c r="V703" s="8">
        <f>IF($AA703="","",U703*T703)</f>
        <v/>
      </c>
      <c r="W703" s="8">
        <f>IF($AA703="","",V703+S703)</f>
        <v/>
      </c>
      <c r="X703" s="8">
        <f>IF($AA703="","",Y703-W703)</f>
        <v/>
      </c>
      <c r="Y703" s="8">
        <f>IF($AA703="","",R703+U703+P703)</f>
        <v/>
      </c>
      <c r="Z703" s="8">
        <f>IF($AA703="","",Y703-W703-N703)</f>
        <v/>
      </c>
      <c r="AA703" s="16">
        <f>IF(ROWS($AA$2:$AA703)&lt;=MAX('Per Line'!$AJ$2:$AJ$7001),MATCH(ROWS($AA$2:$AA703),'Per Line'!$AJ$2:$AJ$7001,0),"")</f>
        <v/>
      </c>
      <c r="AB703">
        <f>IF($AA703="","",C703&amp;"|"&amp;COUNTIF($C$2:$C703,C703))</f>
        <v/>
      </c>
    </row>
    <row r="704">
      <c r="A704">
        <f>IF($AA704="","",INDEX('Per Line'!$C$2:$C$7001,$AA704)&amp;"")</f>
        <v/>
      </c>
      <c r="B704" s="15" t="n"/>
      <c r="C704">
        <f>IF($AA704="","",IF(COUNTIF($I$2:$I$1301,I704)&lt;=Settings!$C$8,I704,I704&amp;" P"&amp;ROUNDUP(COUNTIF($I$2:$I704,I704)/Settings!$C$8,0)))</f>
        <v/>
      </c>
      <c r="D704">
        <f>IF($AA704="","",INDEX('Per Line'!$A$2:$A$7001,$AA704)&amp;"")</f>
        <v/>
      </c>
      <c r="E704">
        <f>IF($AA704="","",INDEX('Per Line'!$B$2:$B$7001,$AA704)&amp;"")</f>
        <v/>
      </c>
      <c r="F704">
        <f>IF($AA704="","",INDEX('Per Line'!$D$2:$D$7001,$AA704)&amp;"")</f>
        <v/>
      </c>
      <c r="G704" s="14">
        <f>IF($AA704="","",INDEX('Per Line'!$E$2:$E$7001,$AA704))</f>
        <v/>
      </c>
      <c r="H704">
        <f>IF($AA704="","",INDEX('Per Line'!$F$2:$F$7001,$AA704)&amp;"")</f>
        <v/>
      </c>
      <c r="I704">
        <f>IF($AA704="","",INDEX('Per Line'!$I$2:$I$7001,$AA704)&amp;"")</f>
        <v/>
      </c>
      <c r="J704">
        <f>IF($AA704="","",INDEX('Per Line'!$H$2:$H$7001,$AA704)&amp;"")</f>
        <v/>
      </c>
      <c r="K704">
        <f>IF($AA704="","",INDEX('Per Line'!$J$2:$J$7001,$AA704)&amp;"")</f>
        <v/>
      </c>
      <c r="L704">
        <f>IF($AA704="","",INDEX('Per Line'!$K$2:$K$7001,$AA704)&amp;"")</f>
        <v/>
      </c>
      <c r="M704">
        <f>IF($AA704="","",INDEX('Per Line'!$L$2:$L$7001,$AA704))</f>
        <v/>
      </c>
      <c r="N704" s="8">
        <f>IF($AA704="","",M704*Y704/100)</f>
        <v/>
      </c>
      <c r="O704">
        <f>IF($AA704="","",INDEX('Per Line'!$U$2:$U$7001,$AA704)&amp;"")</f>
        <v/>
      </c>
      <c r="P704" s="8">
        <f>IF($AA704="","",SUMIFS('Per Line'!$T$2:$T$7001,'Per Line'!$C$2:$C$7001,$A704,'Per Line'!$AL$2:$AL$7001,1))</f>
        <v/>
      </c>
      <c r="Q704">
        <f>IF($AA704="","",Settings!$C$7)</f>
        <v/>
      </c>
      <c r="R704" s="8">
        <f>IF($AA704="","",SUMIFS('Per Line'!$T$2:$T$7001,'Per Line'!$C$2:$C$7001,$A704,'Per Line'!$AK$2:$AK$7001,0,'Per Line'!$AL$2:$AL$7001,0))</f>
        <v/>
      </c>
      <c r="S704" s="8">
        <f>IF($AA704="","",R704*Q704)</f>
        <v/>
      </c>
      <c r="T704">
        <f>IF($AA704="","",Settings!$C$6)</f>
        <v/>
      </c>
      <c r="U704" s="8">
        <f>IF($AA704="","",SUMIFS('Per Line'!$T$2:$T$7001,'Per Line'!$C$2:$C$7001,$A704,'Per Line'!$AK$2:$AK$7001,1,'Per Line'!$AL$2:$AL$7001,0))</f>
        <v/>
      </c>
      <c r="V704" s="8">
        <f>IF($AA704="","",U704*T704)</f>
        <v/>
      </c>
      <c r="W704" s="8">
        <f>IF($AA704="","",V704+S704)</f>
        <v/>
      </c>
      <c r="X704" s="8">
        <f>IF($AA704="","",Y704-W704)</f>
        <v/>
      </c>
      <c r="Y704" s="8">
        <f>IF($AA704="","",R704+U704+P704)</f>
        <v/>
      </c>
      <c r="Z704" s="8">
        <f>IF($AA704="","",Y704-W704-N704)</f>
        <v/>
      </c>
      <c r="AA704" s="16">
        <f>IF(ROWS($AA$2:$AA704)&lt;=MAX('Per Line'!$AJ$2:$AJ$7001),MATCH(ROWS($AA$2:$AA704),'Per Line'!$AJ$2:$AJ$7001,0),"")</f>
        <v/>
      </c>
      <c r="AB704">
        <f>IF($AA704="","",C704&amp;"|"&amp;COUNTIF($C$2:$C704,C704))</f>
        <v/>
      </c>
    </row>
    <row r="705">
      <c r="A705">
        <f>IF($AA705="","",INDEX('Per Line'!$C$2:$C$7001,$AA705)&amp;"")</f>
        <v/>
      </c>
      <c r="B705" s="15" t="n"/>
      <c r="C705">
        <f>IF($AA705="","",IF(COUNTIF($I$2:$I$1301,I705)&lt;=Settings!$C$8,I705,I705&amp;" P"&amp;ROUNDUP(COUNTIF($I$2:$I705,I705)/Settings!$C$8,0)))</f>
        <v/>
      </c>
      <c r="D705">
        <f>IF($AA705="","",INDEX('Per Line'!$A$2:$A$7001,$AA705)&amp;"")</f>
        <v/>
      </c>
      <c r="E705">
        <f>IF($AA705="","",INDEX('Per Line'!$B$2:$B$7001,$AA705)&amp;"")</f>
        <v/>
      </c>
      <c r="F705">
        <f>IF($AA705="","",INDEX('Per Line'!$D$2:$D$7001,$AA705)&amp;"")</f>
        <v/>
      </c>
      <c r="G705" s="14">
        <f>IF($AA705="","",INDEX('Per Line'!$E$2:$E$7001,$AA705))</f>
        <v/>
      </c>
      <c r="H705">
        <f>IF($AA705="","",INDEX('Per Line'!$F$2:$F$7001,$AA705)&amp;"")</f>
        <v/>
      </c>
      <c r="I705">
        <f>IF($AA705="","",INDEX('Per Line'!$I$2:$I$7001,$AA705)&amp;"")</f>
        <v/>
      </c>
      <c r="J705">
        <f>IF($AA705="","",INDEX('Per Line'!$H$2:$H$7001,$AA705)&amp;"")</f>
        <v/>
      </c>
      <c r="K705">
        <f>IF($AA705="","",INDEX('Per Line'!$J$2:$J$7001,$AA705)&amp;"")</f>
        <v/>
      </c>
      <c r="L705">
        <f>IF($AA705="","",INDEX('Per Line'!$K$2:$K$7001,$AA705)&amp;"")</f>
        <v/>
      </c>
      <c r="M705">
        <f>IF($AA705="","",INDEX('Per Line'!$L$2:$L$7001,$AA705))</f>
        <v/>
      </c>
      <c r="N705" s="8">
        <f>IF($AA705="","",M705*Y705/100)</f>
        <v/>
      </c>
      <c r="O705">
        <f>IF($AA705="","",INDEX('Per Line'!$U$2:$U$7001,$AA705)&amp;"")</f>
        <v/>
      </c>
      <c r="P705" s="8">
        <f>IF($AA705="","",SUMIFS('Per Line'!$T$2:$T$7001,'Per Line'!$C$2:$C$7001,$A705,'Per Line'!$AL$2:$AL$7001,1))</f>
        <v/>
      </c>
      <c r="Q705">
        <f>IF($AA705="","",Settings!$C$7)</f>
        <v/>
      </c>
      <c r="R705" s="8">
        <f>IF($AA705="","",SUMIFS('Per Line'!$T$2:$T$7001,'Per Line'!$C$2:$C$7001,$A705,'Per Line'!$AK$2:$AK$7001,0,'Per Line'!$AL$2:$AL$7001,0))</f>
        <v/>
      </c>
      <c r="S705" s="8">
        <f>IF($AA705="","",R705*Q705)</f>
        <v/>
      </c>
      <c r="T705">
        <f>IF($AA705="","",Settings!$C$6)</f>
        <v/>
      </c>
      <c r="U705" s="8">
        <f>IF($AA705="","",SUMIFS('Per Line'!$T$2:$T$7001,'Per Line'!$C$2:$C$7001,$A705,'Per Line'!$AK$2:$AK$7001,1,'Per Line'!$AL$2:$AL$7001,0))</f>
        <v/>
      </c>
      <c r="V705" s="8">
        <f>IF($AA705="","",U705*T705)</f>
        <v/>
      </c>
      <c r="W705" s="8">
        <f>IF($AA705="","",V705+S705)</f>
        <v/>
      </c>
      <c r="X705" s="8">
        <f>IF($AA705="","",Y705-W705)</f>
        <v/>
      </c>
      <c r="Y705" s="8">
        <f>IF($AA705="","",R705+U705+P705)</f>
        <v/>
      </c>
      <c r="Z705" s="8">
        <f>IF($AA705="","",Y705-W705-N705)</f>
        <v/>
      </c>
      <c r="AA705" s="16">
        <f>IF(ROWS($AA$2:$AA705)&lt;=MAX('Per Line'!$AJ$2:$AJ$7001),MATCH(ROWS($AA$2:$AA705),'Per Line'!$AJ$2:$AJ$7001,0),"")</f>
        <v/>
      </c>
      <c r="AB705">
        <f>IF($AA705="","",C705&amp;"|"&amp;COUNTIF($C$2:$C705,C705))</f>
        <v/>
      </c>
    </row>
    <row r="706">
      <c r="A706">
        <f>IF($AA706="","",INDEX('Per Line'!$C$2:$C$7001,$AA706)&amp;"")</f>
        <v/>
      </c>
      <c r="B706" s="15" t="n"/>
      <c r="C706">
        <f>IF($AA706="","",IF(COUNTIF($I$2:$I$1301,I706)&lt;=Settings!$C$8,I706,I706&amp;" P"&amp;ROUNDUP(COUNTIF($I$2:$I706,I706)/Settings!$C$8,0)))</f>
        <v/>
      </c>
      <c r="D706">
        <f>IF($AA706="","",INDEX('Per Line'!$A$2:$A$7001,$AA706)&amp;"")</f>
        <v/>
      </c>
      <c r="E706">
        <f>IF($AA706="","",INDEX('Per Line'!$B$2:$B$7001,$AA706)&amp;"")</f>
        <v/>
      </c>
      <c r="F706">
        <f>IF($AA706="","",INDEX('Per Line'!$D$2:$D$7001,$AA706)&amp;"")</f>
        <v/>
      </c>
      <c r="G706" s="14">
        <f>IF($AA706="","",INDEX('Per Line'!$E$2:$E$7001,$AA706))</f>
        <v/>
      </c>
      <c r="H706">
        <f>IF($AA706="","",INDEX('Per Line'!$F$2:$F$7001,$AA706)&amp;"")</f>
        <v/>
      </c>
      <c r="I706">
        <f>IF($AA706="","",INDEX('Per Line'!$I$2:$I$7001,$AA706)&amp;"")</f>
        <v/>
      </c>
      <c r="J706">
        <f>IF($AA706="","",INDEX('Per Line'!$H$2:$H$7001,$AA706)&amp;"")</f>
        <v/>
      </c>
      <c r="K706">
        <f>IF($AA706="","",INDEX('Per Line'!$J$2:$J$7001,$AA706)&amp;"")</f>
        <v/>
      </c>
      <c r="L706">
        <f>IF($AA706="","",INDEX('Per Line'!$K$2:$K$7001,$AA706)&amp;"")</f>
        <v/>
      </c>
      <c r="M706">
        <f>IF($AA706="","",INDEX('Per Line'!$L$2:$L$7001,$AA706))</f>
        <v/>
      </c>
      <c r="N706" s="8">
        <f>IF($AA706="","",M706*Y706/100)</f>
        <v/>
      </c>
      <c r="O706">
        <f>IF($AA706="","",INDEX('Per Line'!$U$2:$U$7001,$AA706)&amp;"")</f>
        <v/>
      </c>
      <c r="P706" s="8">
        <f>IF($AA706="","",SUMIFS('Per Line'!$T$2:$T$7001,'Per Line'!$C$2:$C$7001,$A706,'Per Line'!$AL$2:$AL$7001,1))</f>
        <v/>
      </c>
      <c r="Q706">
        <f>IF($AA706="","",Settings!$C$7)</f>
        <v/>
      </c>
      <c r="R706" s="8">
        <f>IF($AA706="","",SUMIFS('Per Line'!$T$2:$T$7001,'Per Line'!$C$2:$C$7001,$A706,'Per Line'!$AK$2:$AK$7001,0,'Per Line'!$AL$2:$AL$7001,0))</f>
        <v/>
      </c>
      <c r="S706" s="8">
        <f>IF($AA706="","",R706*Q706)</f>
        <v/>
      </c>
      <c r="T706">
        <f>IF($AA706="","",Settings!$C$6)</f>
        <v/>
      </c>
      <c r="U706" s="8">
        <f>IF($AA706="","",SUMIFS('Per Line'!$T$2:$T$7001,'Per Line'!$C$2:$C$7001,$A706,'Per Line'!$AK$2:$AK$7001,1,'Per Line'!$AL$2:$AL$7001,0))</f>
        <v/>
      </c>
      <c r="V706" s="8">
        <f>IF($AA706="","",U706*T706)</f>
        <v/>
      </c>
      <c r="W706" s="8">
        <f>IF($AA706="","",V706+S706)</f>
        <v/>
      </c>
      <c r="X706" s="8">
        <f>IF($AA706="","",Y706-W706)</f>
        <v/>
      </c>
      <c r="Y706" s="8">
        <f>IF($AA706="","",R706+U706+P706)</f>
        <v/>
      </c>
      <c r="Z706" s="8">
        <f>IF($AA706="","",Y706-W706-N706)</f>
        <v/>
      </c>
      <c r="AA706" s="16">
        <f>IF(ROWS($AA$2:$AA706)&lt;=MAX('Per Line'!$AJ$2:$AJ$7001),MATCH(ROWS($AA$2:$AA706),'Per Line'!$AJ$2:$AJ$7001,0),"")</f>
        <v/>
      </c>
      <c r="AB706">
        <f>IF($AA706="","",C706&amp;"|"&amp;COUNTIF($C$2:$C706,C706))</f>
        <v/>
      </c>
    </row>
    <row r="707">
      <c r="A707">
        <f>IF($AA707="","",INDEX('Per Line'!$C$2:$C$7001,$AA707)&amp;"")</f>
        <v/>
      </c>
      <c r="B707" s="15" t="n"/>
      <c r="C707">
        <f>IF($AA707="","",IF(COUNTIF($I$2:$I$1301,I707)&lt;=Settings!$C$8,I707,I707&amp;" P"&amp;ROUNDUP(COUNTIF($I$2:$I707,I707)/Settings!$C$8,0)))</f>
        <v/>
      </c>
      <c r="D707">
        <f>IF($AA707="","",INDEX('Per Line'!$A$2:$A$7001,$AA707)&amp;"")</f>
        <v/>
      </c>
      <c r="E707">
        <f>IF($AA707="","",INDEX('Per Line'!$B$2:$B$7001,$AA707)&amp;"")</f>
        <v/>
      </c>
      <c r="F707">
        <f>IF($AA707="","",INDEX('Per Line'!$D$2:$D$7001,$AA707)&amp;"")</f>
        <v/>
      </c>
      <c r="G707" s="14">
        <f>IF($AA707="","",INDEX('Per Line'!$E$2:$E$7001,$AA707))</f>
        <v/>
      </c>
      <c r="H707">
        <f>IF($AA707="","",INDEX('Per Line'!$F$2:$F$7001,$AA707)&amp;"")</f>
        <v/>
      </c>
      <c r="I707">
        <f>IF($AA707="","",INDEX('Per Line'!$I$2:$I$7001,$AA707)&amp;"")</f>
        <v/>
      </c>
      <c r="J707">
        <f>IF($AA707="","",INDEX('Per Line'!$H$2:$H$7001,$AA707)&amp;"")</f>
        <v/>
      </c>
      <c r="K707">
        <f>IF($AA707="","",INDEX('Per Line'!$J$2:$J$7001,$AA707)&amp;"")</f>
        <v/>
      </c>
      <c r="L707">
        <f>IF($AA707="","",INDEX('Per Line'!$K$2:$K$7001,$AA707)&amp;"")</f>
        <v/>
      </c>
      <c r="M707">
        <f>IF($AA707="","",INDEX('Per Line'!$L$2:$L$7001,$AA707))</f>
        <v/>
      </c>
      <c r="N707" s="8">
        <f>IF($AA707="","",M707*Y707/100)</f>
        <v/>
      </c>
      <c r="O707">
        <f>IF($AA707="","",INDEX('Per Line'!$U$2:$U$7001,$AA707)&amp;"")</f>
        <v/>
      </c>
      <c r="P707" s="8">
        <f>IF($AA707="","",SUMIFS('Per Line'!$T$2:$T$7001,'Per Line'!$C$2:$C$7001,$A707,'Per Line'!$AL$2:$AL$7001,1))</f>
        <v/>
      </c>
      <c r="Q707">
        <f>IF($AA707="","",Settings!$C$7)</f>
        <v/>
      </c>
      <c r="R707" s="8">
        <f>IF($AA707="","",SUMIFS('Per Line'!$T$2:$T$7001,'Per Line'!$C$2:$C$7001,$A707,'Per Line'!$AK$2:$AK$7001,0,'Per Line'!$AL$2:$AL$7001,0))</f>
        <v/>
      </c>
      <c r="S707" s="8">
        <f>IF($AA707="","",R707*Q707)</f>
        <v/>
      </c>
      <c r="T707">
        <f>IF($AA707="","",Settings!$C$6)</f>
        <v/>
      </c>
      <c r="U707" s="8">
        <f>IF($AA707="","",SUMIFS('Per Line'!$T$2:$T$7001,'Per Line'!$C$2:$C$7001,$A707,'Per Line'!$AK$2:$AK$7001,1,'Per Line'!$AL$2:$AL$7001,0))</f>
        <v/>
      </c>
      <c r="V707" s="8">
        <f>IF($AA707="","",U707*T707)</f>
        <v/>
      </c>
      <c r="W707" s="8">
        <f>IF($AA707="","",V707+S707)</f>
        <v/>
      </c>
      <c r="X707" s="8">
        <f>IF($AA707="","",Y707-W707)</f>
        <v/>
      </c>
      <c r="Y707" s="8">
        <f>IF($AA707="","",R707+U707+P707)</f>
        <v/>
      </c>
      <c r="Z707" s="8">
        <f>IF($AA707="","",Y707-W707-N707)</f>
        <v/>
      </c>
      <c r="AA707" s="16">
        <f>IF(ROWS($AA$2:$AA707)&lt;=MAX('Per Line'!$AJ$2:$AJ$7001),MATCH(ROWS($AA$2:$AA707),'Per Line'!$AJ$2:$AJ$7001,0),"")</f>
        <v/>
      </c>
      <c r="AB707">
        <f>IF($AA707="","",C707&amp;"|"&amp;COUNTIF($C$2:$C707,C707))</f>
        <v/>
      </c>
    </row>
    <row r="708">
      <c r="A708">
        <f>IF($AA708="","",INDEX('Per Line'!$C$2:$C$7001,$AA708)&amp;"")</f>
        <v/>
      </c>
      <c r="B708" s="15" t="n"/>
      <c r="C708">
        <f>IF($AA708="","",IF(COUNTIF($I$2:$I$1301,I708)&lt;=Settings!$C$8,I708,I708&amp;" P"&amp;ROUNDUP(COUNTIF($I$2:$I708,I708)/Settings!$C$8,0)))</f>
        <v/>
      </c>
      <c r="D708">
        <f>IF($AA708="","",INDEX('Per Line'!$A$2:$A$7001,$AA708)&amp;"")</f>
        <v/>
      </c>
      <c r="E708">
        <f>IF($AA708="","",INDEX('Per Line'!$B$2:$B$7001,$AA708)&amp;"")</f>
        <v/>
      </c>
      <c r="F708">
        <f>IF($AA708="","",INDEX('Per Line'!$D$2:$D$7001,$AA708)&amp;"")</f>
        <v/>
      </c>
      <c r="G708" s="14">
        <f>IF($AA708="","",INDEX('Per Line'!$E$2:$E$7001,$AA708))</f>
        <v/>
      </c>
      <c r="H708">
        <f>IF($AA708="","",INDEX('Per Line'!$F$2:$F$7001,$AA708)&amp;"")</f>
        <v/>
      </c>
      <c r="I708">
        <f>IF($AA708="","",INDEX('Per Line'!$I$2:$I$7001,$AA708)&amp;"")</f>
        <v/>
      </c>
      <c r="J708">
        <f>IF($AA708="","",INDEX('Per Line'!$H$2:$H$7001,$AA708)&amp;"")</f>
        <v/>
      </c>
      <c r="K708">
        <f>IF($AA708="","",INDEX('Per Line'!$J$2:$J$7001,$AA708)&amp;"")</f>
        <v/>
      </c>
      <c r="L708">
        <f>IF($AA708="","",INDEX('Per Line'!$K$2:$K$7001,$AA708)&amp;"")</f>
        <v/>
      </c>
      <c r="M708">
        <f>IF($AA708="","",INDEX('Per Line'!$L$2:$L$7001,$AA708))</f>
        <v/>
      </c>
      <c r="N708" s="8">
        <f>IF($AA708="","",M708*Y708/100)</f>
        <v/>
      </c>
      <c r="O708">
        <f>IF($AA708="","",INDEX('Per Line'!$U$2:$U$7001,$AA708)&amp;"")</f>
        <v/>
      </c>
      <c r="P708" s="8">
        <f>IF($AA708="","",SUMIFS('Per Line'!$T$2:$T$7001,'Per Line'!$C$2:$C$7001,$A708,'Per Line'!$AL$2:$AL$7001,1))</f>
        <v/>
      </c>
      <c r="Q708">
        <f>IF($AA708="","",Settings!$C$7)</f>
        <v/>
      </c>
      <c r="R708" s="8">
        <f>IF($AA708="","",SUMIFS('Per Line'!$T$2:$T$7001,'Per Line'!$C$2:$C$7001,$A708,'Per Line'!$AK$2:$AK$7001,0,'Per Line'!$AL$2:$AL$7001,0))</f>
        <v/>
      </c>
      <c r="S708" s="8">
        <f>IF($AA708="","",R708*Q708)</f>
        <v/>
      </c>
      <c r="T708">
        <f>IF($AA708="","",Settings!$C$6)</f>
        <v/>
      </c>
      <c r="U708" s="8">
        <f>IF($AA708="","",SUMIFS('Per Line'!$T$2:$T$7001,'Per Line'!$C$2:$C$7001,$A708,'Per Line'!$AK$2:$AK$7001,1,'Per Line'!$AL$2:$AL$7001,0))</f>
        <v/>
      </c>
      <c r="V708" s="8">
        <f>IF($AA708="","",U708*T708)</f>
        <v/>
      </c>
      <c r="W708" s="8">
        <f>IF($AA708="","",V708+S708)</f>
        <v/>
      </c>
      <c r="X708" s="8">
        <f>IF($AA708="","",Y708-W708)</f>
        <v/>
      </c>
      <c r="Y708" s="8">
        <f>IF($AA708="","",R708+U708+P708)</f>
        <v/>
      </c>
      <c r="Z708" s="8">
        <f>IF($AA708="","",Y708-W708-N708)</f>
        <v/>
      </c>
      <c r="AA708" s="16">
        <f>IF(ROWS($AA$2:$AA708)&lt;=MAX('Per Line'!$AJ$2:$AJ$7001),MATCH(ROWS($AA$2:$AA708),'Per Line'!$AJ$2:$AJ$7001,0),"")</f>
        <v/>
      </c>
      <c r="AB708">
        <f>IF($AA708="","",C708&amp;"|"&amp;COUNTIF($C$2:$C708,C708))</f>
        <v/>
      </c>
    </row>
    <row r="709">
      <c r="A709">
        <f>IF($AA709="","",INDEX('Per Line'!$C$2:$C$7001,$AA709)&amp;"")</f>
        <v/>
      </c>
      <c r="B709" s="15" t="n"/>
      <c r="C709">
        <f>IF($AA709="","",IF(COUNTIF($I$2:$I$1301,I709)&lt;=Settings!$C$8,I709,I709&amp;" P"&amp;ROUNDUP(COUNTIF($I$2:$I709,I709)/Settings!$C$8,0)))</f>
        <v/>
      </c>
      <c r="D709">
        <f>IF($AA709="","",INDEX('Per Line'!$A$2:$A$7001,$AA709)&amp;"")</f>
        <v/>
      </c>
      <c r="E709">
        <f>IF($AA709="","",INDEX('Per Line'!$B$2:$B$7001,$AA709)&amp;"")</f>
        <v/>
      </c>
      <c r="F709">
        <f>IF($AA709="","",INDEX('Per Line'!$D$2:$D$7001,$AA709)&amp;"")</f>
        <v/>
      </c>
      <c r="G709" s="14">
        <f>IF($AA709="","",INDEX('Per Line'!$E$2:$E$7001,$AA709))</f>
        <v/>
      </c>
      <c r="H709">
        <f>IF($AA709="","",INDEX('Per Line'!$F$2:$F$7001,$AA709)&amp;"")</f>
        <v/>
      </c>
      <c r="I709">
        <f>IF($AA709="","",INDEX('Per Line'!$I$2:$I$7001,$AA709)&amp;"")</f>
        <v/>
      </c>
      <c r="J709">
        <f>IF($AA709="","",INDEX('Per Line'!$H$2:$H$7001,$AA709)&amp;"")</f>
        <v/>
      </c>
      <c r="K709">
        <f>IF($AA709="","",INDEX('Per Line'!$J$2:$J$7001,$AA709)&amp;"")</f>
        <v/>
      </c>
      <c r="L709">
        <f>IF($AA709="","",INDEX('Per Line'!$K$2:$K$7001,$AA709)&amp;"")</f>
        <v/>
      </c>
      <c r="M709">
        <f>IF($AA709="","",INDEX('Per Line'!$L$2:$L$7001,$AA709))</f>
        <v/>
      </c>
      <c r="N709" s="8">
        <f>IF($AA709="","",M709*Y709/100)</f>
        <v/>
      </c>
      <c r="O709">
        <f>IF($AA709="","",INDEX('Per Line'!$U$2:$U$7001,$AA709)&amp;"")</f>
        <v/>
      </c>
      <c r="P709" s="8">
        <f>IF($AA709="","",SUMIFS('Per Line'!$T$2:$T$7001,'Per Line'!$C$2:$C$7001,$A709,'Per Line'!$AL$2:$AL$7001,1))</f>
        <v/>
      </c>
      <c r="Q709">
        <f>IF($AA709="","",Settings!$C$7)</f>
        <v/>
      </c>
      <c r="R709" s="8">
        <f>IF($AA709="","",SUMIFS('Per Line'!$T$2:$T$7001,'Per Line'!$C$2:$C$7001,$A709,'Per Line'!$AK$2:$AK$7001,0,'Per Line'!$AL$2:$AL$7001,0))</f>
        <v/>
      </c>
      <c r="S709" s="8">
        <f>IF($AA709="","",R709*Q709)</f>
        <v/>
      </c>
      <c r="T709">
        <f>IF($AA709="","",Settings!$C$6)</f>
        <v/>
      </c>
      <c r="U709" s="8">
        <f>IF($AA709="","",SUMIFS('Per Line'!$T$2:$T$7001,'Per Line'!$C$2:$C$7001,$A709,'Per Line'!$AK$2:$AK$7001,1,'Per Line'!$AL$2:$AL$7001,0))</f>
        <v/>
      </c>
      <c r="V709" s="8">
        <f>IF($AA709="","",U709*T709)</f>
        <v/>
      </c>
      <c r="W709" s="8">
        <f>IF($AA709="","",V709+S709)</f>
        <v/>
      </c>
      <c r="X709" s="8">
        <f>IF($AA709="","",Y709-W709)</f>
        <v/>
      </c>
      <c r="Y709" s="8">
        <f>IF($AA709="","",R709+U709+P709)</f>
        <v/>
      </c>
      <c r="Z709" s="8">
        <f>IF($AA709="","",Y709-W709-N709)</f>
        <v/>
      </c>
      <c r="AA709" s="16">
        <f>IF(ROWS($AA$2:$AA709)&lt;=MAX('Per Line'!$AJ$2:$AJ$7001),MATCH(ROWS($AA$2:$AA709),'Per Line'!$AJ$2:$AJ$7001,0),"")</f>
        <v/>
      </c>
      <c r="AB709">
        <f>IF($AA709="","",C709&amp;"|"&amp;COUNTIF($C$2:$C709,C709))</f>
        <v/>
      </c>
    </row>
    <row r="710">
      <c r="A710">
        <f>IF($AA710="","",INDEX('Per Line'!$C$2:$C$7001,$AA710)&amp;"")</f>
        <v/>
      </c>
      <c r="B710" s="15" t="n"/>
      <c r="C710">
        <f>IF($AA710="","",IF(COUNTIF($I$2:$I$1301,I710)&lt;=Settings!$C$8,I710,I710&amp;" P"&amp;ROUNDUP(COUNTIF($I$2:$I710,I710)/Settings!$C$8,0)))</f>
        <v/>
      </c>
      <c r="D710">
        <f>IF($AA710="","",INDEX('Per Line'!$A$2:$A$7001,$AA710)&amp;"")</f>
        <v/>
      </c>
      <c r="E710">
        <f>IF($AA710="","",INDEX('Per Line'!$B$2:$B$7001,$AA710)&amp;"")</f>
        <v/>
      </c>
      <c r="F710">
        <f>IF($AA710="","",INDEX('Per Line'!$D$2:$D$7001,$AA710)&amp;"")</f>
        <v/>
      </c>
      <c r="G710" s="14">
        <f>IF($AA710="","",INDEX('Per Line'!$E$2:$E$7001,$AA710))</f>
        <v/>
      </c>
      <c r="H710">
        <f>IF($AA710="","",INDEX('Per Line'!$F$2:$F$7001,$AA710)&amp;"")</f>
        <v/>
      </c>
      <c r="I710">
        <f>IF($AA710="","",INDEX('Per Line'!$I$2:$I$7001,$AA710)&amp;"")</f>
        <v/>
      </c>
      <c r="J710">
        <f>IF($AA710="","",INDEX('Per Line'!$H$2:$H$7001,$AA710)&amp;"")</f>
        <v/>
      </c>
      <c r="K710">
        <f>IF($AA710="","",INDEX('Per Line'!$J$2:$J$7001,$AA710)&amp;"")</f>
        <v/>
      </c>
      <c r="L710">
        <f>IF($AA710="","",INDEX('Per Line'!$K$2:$K$7001,$AA710)&amp;"")</f>
        <v/>
      </c>
      <c r="M710">
        <f>IF($AA710="","",INDEX('Per Line'!$L$2:$L$7001,$AA710))</f>
        <v/>
      </c>
      <c r="N710" s="8">
        <f>IF($AA710="","",M710*Y710/100)</f>
        <v/>
      </c>
      <c r="O710">
        <f>IF($AA710="","",INDEX('Per Line'!$U$2:$U$7001,$AA710)&amp;"")</f>
        <v/>
      </c>
      <c r="P710" s="8">
        <f>IF($AA710="","",SUMIFS('Per Line'!$T$2:$T$7001,'Per Line'!$C$2:$C$7001,$A710,'Per Line'!$AL$2:$AL$7001,1))</f>
        <v/>
      </c>
      <c r="Q710">
        <f>IF($AA710="","",Settings!$C$7)</f>
        <v/>
      </c>
      <c r="R710" s="8">
        <f>IF($AA710="","",SUMIFS('Per Line'!$T$2:$T$7001,'Per Line'!$C$2:$C$7001,$A710,'Per Line'!$AK$2:$AK$7001,0,'Per Line'!$AL$2:$AL$7001,0))</f>
        <v/>
      </c>
      <c r="S710" s="8">
        <f>IF($AA710="","",R710*Q710)</f>
        <v/>
      </c>
      <c r="T710">
        <f>IF($AA710="","",Settings!$C$6)</f>
        <v/>
      </c>
      <c r="U710" s="8">
        <f>IF($AA710="","",SUMIFS('Per Line'!$T$2:$T$7001,'Per Line'!$C$2:$C$7001,$A710,'Per Line'!$AK$2:$AK$7001,1,'Per Line'!$AL$2:$AL$7001,0))</f>
        <v/>
      </c>
      <c r="V710" s="8">
        <f>IF($AA710="","",U710*T710)</f>
        <v/>
      </c>
      <c r="W710" s="8">
        <f>IF($AA710="","",V710+S710)</f>
        <v/>
      </c>
      <c r="X710" s="8">
        <f>IF($AA710="","",Y710-W710)</f>
        <v/>
      </c>
      <c r="Y710" s="8">
        <f>IF($AA710="","",R710+U710+P710)</f>
        <v/>
      </c>
      <c r="Z710" s="8">
        <f>IF($AA710="","",Y710-W710-N710)</f>
        <v/>
      </c>
      <c r="AA710" s="16">
        <f>IF(ROWS($AA$2:$AA710)&lt;=MAX('Per Line'!$AJ$2:$AJ$7001),MATCH(ROWS($AA$2:$AA710),'Per Line'!$AJ$2:$AJ$7001,0),"")</f>
        <v/>
      </c>
      <c r="AB710">
        <f>IF($AA710="","",C710&amp;"|"&amp;COUNTIF($C$2:$C710,C710))</f>
        <v/>
      </c>
    </row>
    <row r="711">
      <c r="A711">
        <f>IF($AA711="","",INDEX('Per Line'!$C$2:$C$7001,$AA711)&amp;"")</f>
        <v/>
      </c>
      <c r="B711" s="15" t="n"/>
      <c r="C711">
        <f>IF($AA711="","",IF(COUNTIF($I$2:$I$1301,I711)&lt;=Settings!$C$8,I711,I711&amp;" P"&amp;ROUNDUP(COUNTIF($I$2:$I711,I711)/Settings!$C$8,0)))</f>
        <v/>
      </c>
      <c r="D711">
        <f>IF($AA711="","",INDEX('Per Line'!$A$2:$A$7001,$AA711)&amp;"")</f>
        <v/>
      </c>
      <c r="E711">
        <f>IF($AA711="","",INDEX('Per Line'!$B$2:$B$7001,$AA711)&amp;"")</f>
        <v/>
      </c>
      <c r="F711">
        <f>IF($AA711="","",INDEX('Per Line'!$D$2:$D$7001,$AA711)&amp;"")</f>
        <v/>
      </c>
      <c r="G711" s="14">
        <f>IF($AA711="","",INDEX('Per Line'!$E$2:$E$7001,$AA711))</f>
        <v/>
      </c>
      <c r="H711">
        <f>IF($AA711="","",INDEX('Per Line'!$F$2:$F$7001,$AA711)&amp;"")</f>
        <v/>
      </c>
      <c r="I711">
        <f>IF($AA711="","",INDEX('Per Line'!$I$2:$I$7001,$AA711)&amp;"")</f>
        <v/>
      </c>
      <c r="J711">
        <f>IF($AA711="","",INDEX('Per Line'!$H$2:$H$7001,$AA711)&amp;"")</f>
        <v/>
      </c>
      <c r="K711">
        <f>IF($AA711="","",INDEX('Per Line'!$J$2:$J$7001,$AA711)&amp;"")</f>
        <v/>
      </c>
      <c r="L711">
        <f>IF($AA711="","",INDEX('Per Line'!$K$2:$K$7001,$AA711)&amp;"")</f>
        <v/>
      </c>
      <c r="M711">
        <f>IF($AA711="","",INDEX('Per Line'!$L$2:$L$7001,$AA711))</f>
        <v/>
      </c>
      <c r="N711" s="8">
        <f>IF($AA711="","",M711*Y711/100)</f>
        <v/>
      </c>
      <c r="O711">
        <f>IF($AA711="","",INDEX('Per Line'!$U$2:$U$7001,$AA711)&amp;"")</f>
        <v/>
      </c>
      <c r="P711" s="8">
        <f>IF($AA711="","",SUMIFS('Per Line'!$T$2:$T$7001,'Per Line'!$C$2:$C$7001,$A711,'Per Line'!$AL$2:$AL$7001,1))</f>
        <v/>
      </c>
      <c r="Q711">
        <f>IF($AA711="","",Settings!$C$7)</f>
        <v/>
      </c>
      <c r="R711" s="8">
        <f>IF($AA711="","",SUMIFS('Per Line'!$T$2:$T$7001,'Per Line'!$C$2:$C$7001,$A711,'Per Line'!$AK$2:$AK$7001,0,'Per Line'!$AL$2:$AL$7001,0))</f>
        <v/>
      </c>
      <c r="S711" s="8">
        <f>IF($AA711="","",R711*Q711)</f>
        <v/>
      </c>
      <c r="T711">
        <f>IF($AA711="","",Settings!$C$6)</f>
        <v/>
      </c>
      <c r="U711" s="8">
        <f>IF($AA711="","",SUMIFS('Per Line'!$T$2:$T$7001,'Per Line'!$C$2:$C$7001,$A711,'Per Line'!$AK$2:$AK$7001,1,'Per Line'!$AL$2:$AL$7001,0))</f>
        <v/>
      </c>
      <c r="V711" s="8">
        <f>IF($AA711="","",U711*T711)</f>
        <v/>
      </c>
      <c r="W711" s="8">
        <f>IF($AA711="","",V711+S711)</f>
        <v/>
      </c>
      <c r="X711" s="8">
        <f>IF($AA711="","",Y711-W711)</f>
        <v/>
      </c>
      <c r="Y711" s="8">
        <f>IF($AA711="","",R711+U711+P711)</f>
        <v/>
      </c>
      <c r="Z711" s="8">
        <f>IF($AA711="","",Y711-W711-N711)</f>
        <v/>
      </c>
      <c r="AA711" s="16">
        <f>IF(ROWS($AA$2:$AA711)&lt;=MAX('Per Line'!$AJ$2:$AJ$7001),MATCH(ROWS($AA$2:$AA711),'Per Line'!$AJ$2:$AJ$7001,0),"")</f>
        <v/>
      </c>
      <c r="AB711">
        <f>IF($AA711="","",C711&amp;"|"&amp;COUNTIF($C$2:$C711,C711))</f>
        <v/>
      </c>
    </row>
    <row r="712">
      <c r="A712">
        <f>IF($AA712="","",INDEX('Per Line'!$C$2:$C$7001,$AA712)&amp;"")</f>
        <v/>
      </c>
      <c r="B712" s="15" t="n"/>
      <c r="C712">
        <f>IF($AA712="","",IF(COUNTIF($I$2:$I$1301,I712)&lt;=Settings!$C$8,I712,I712&amp;" P"&amp;ROUNDUP(COUNTIF($I$2:$I712,I712)/Settings!$C$8,0)))</f>
        <v/>
      </c>
      <c r="D712">
        <f>IF($AA712="","",INDEX('Per Line'!$A$2:$A$7001,$AA712)&amp;"")</f>
        <v/>
      </c>
      <c r="E712">
        <f>IF($AA712="","",INDEX('Per Line'!$B$2:$B$7001,$AA712)&amp;"")</f>
        <v/>
      </c>
      <c r="F712">
        <f>IF($AA712="","",INDEX('Per Line'!$D$2:$D$7001,$AA712)&amp;"")</f>
        <v/>
      </c>
      <c r="G712" s="14">
        <f>IF($AA712="","",INDEX('Per Line'!$E$2:$E$7001,$AA712))</f>
        <v/>
      </c>
      <c r="H712">
        <f>IF($AA712="","",INDEX('Per Line'!$F$2:$F$7001,$AA712)&amp;"")</f>
        <v/>
      </c>
      <c r="I712">
        <f>IF($AA712="","",INDEX('Per Line'!$I$2:$I$7001,$AA712)&amp;"")</f>
        <v/>
      </c>
      <c r="J712">
        <f>IF($AA712="","",INDEX('Per Line'!$H$2:$H$7001,$AA712)&amp;"")</f>
        <v/>
      </c>
      <c r="K712">
        <f>IF($AA712="","",INDEX('Per Line'!$J$2:$J$7001,$AA712)&amp;"")</f>
        <v/>
      </c>
      <c r="L712">
        <f>IF($AA712="","",INDEX('Per Line'!$K$2:$K$7001,$AA712)&amp;"")</f>
        <v/>
      </c>
      <c r="M712">
        <f>IF($AA712="","",INDEX('Per Line'!$L$2:$L$7001,$AA712))</f>
        <v/>
      </c>
      <c r="N712" s="8">
        <f>IF($AA712="","",M712*Y712/100)</f>
        <v/>
      </c>
      <c r="O712">
        <f>IF($AA712="","",INDEX('Per Line'!$U$2:$U$7001,$AA712)&amp;"")</f>
        <v/>
      </c>
      <c r="P712" s="8">
        <f>IF($AA712="","",SUMIFS('Per Line'!$T$2:$T$7001,'Per Line'!$C$2:$C$7001,$A712,'Per Line'!$AL$2:$AL$7001,1))</f>
        <v/>
      </c>
      <c r="Q712">
        <f>IF($AA712="","",Settings!$C$7)</f>
        <v/>
      </c>
      <c r="R712" s="8">
        <f>IF($AA712="","",SUMIFS('Per Line'!$T$2:$T$7001,'Per Line'!$C$2:$C$7001,$A712,'Per Line'!$AK$2:$AK$7001,0,'Per Line'!$AL$2:$AL$7001,0))</f>
        <v/>
      </c>
      <c r="S712" s="8">
        <f>IF($AA712="","",R712*Q712)</f>
        <v/>
      </c>
      <c r="T712">
        <f>IF($AA712="","",Settings!$C$6)</f>
        <v/>
      </c>
      <c r="U712" s="8">
        <f>IF($AA712="","",SUMIFS('Per Line'!$T$2:$T$7001,'Per Line'!$C$2:$C$7001,$A712,'Per Line'!$AK$2:$AK$7001,1,'Per Line'!$AL$2:$AL$7001,0))</f>
        <v/>
      </c>
      <c r="V712" s="8">
        <f>IF($AA712="","",U712*T712)</f>
        <v/>
      </c>
      <c r="W712" s="8">
        <f>IF($AA712="","",V712+S712)</f>
        <v/>
      </c>
      <c r="X712" s="8">
        <f>IF($AA712="","",Y712-W712)</f>
        <v/>
      </c>
      <c r="Y712" s="8">
        <f>IF($AA712="","",R712+U712+P712)</f>
        <v/>
      </c>
      <c r="Z712" s="8">
        <f>IF($AA712="","",Y712-W712-N712)</f>
        <v/>
      </c>
      <c r="AA712" s="16">
        <f>IF(ROWS($AA$2:$AA712)&lt;=MAX('Per Line'!$AJ$2:$AJ$7001),MATCH(ROWS($AA$2:$AA712),'Per Line'!$AJ$2:$AJ$7001,0),"")</f>
        <v/>
      </c>
      <c r="AB712">
        <f>IF($AA712="","",C712&amp;"|"&amp;COUNTIF($C$2:$C712,C712))</f>
        <v/>
      </c>
    </row>
    <row r="713">
      <c r="A713">
        <f>IF($AA713="","",INDEX('Per Line'!$C$2:$C$7001,$AA713)&amp;"")</f>
        <v/>
      </c>
      <c r="B713" s="15" t="n"/>
      <c r="C713">
        <f>IF($AA713="","",IF(COUNTIF($I$2:$I$1301,I713)&lt;=Settings!$C$8,I713,I713&amp;" P"&amp;ROUNDUP(COUNTIF($I$2:$I713,I713)/Settings!$C$8,0)))</f>
        <v/>
      </c>
      <c r="D713">
        <f>IF($AA713="","",INDEX('Per Line'!$A$2:$A$7001,$AA713)&amp;"")</f>
        <v/>
      </c>
      <c r="E713">
        <f>IF($AA713="","",INDEX('Per Line'!$B$2:$B$7001,$AA713)&amp;"")</f>
        <v/>
      </c>
      <c r="F713">
        <f>IF($AA713="","",INDEX('Per Line'!$D$2:$D$7001,$AA713)&amp;"")</f>
        <v/>
      </c>
      <c r="G713" s="14">
        <f>IF($AA713="","",INDEX('Per Line'!$E$2:$E$7001,$AA713))</f>
        <v/>
      </c>
      <c r="H713">
        <f>IF($AA713="","",INDEX('Per Line'!$F$2:$F$7001,$AA713)&amp;"")</f>
        <v/>
      </c>
      <c r="I713">
        <f>IF($AA713="","",INDEX('Per Line'!$I$2:$I$7001,$AA713)&amp;"")</f>
        <v/>
      </c>
      <c r="J713">
        <f>IF($AA713="","",INDEX('Per Line'!$H$2:$H$7001,$AA713)&amp;"")</f>
        <v/>
      </c>
      <c r="K713">
        <f>IF($AA713="","",INDEX('Per Line'!$J$2:$J$7001,$AA713)&amp;"")</f>
        <v/>
      </c>
      <c r="L713">
        <f>IF($AA713="","",INDEX('Per Line'!$K$2:$K$7001,$AA713)&amp;"")</f>
        <v/>
      </c>
      <c r="M713">
        <f>IF($AA713="","",INDEX('Per Line'!$L$2:$L$7001,$AA713))</f>
        <v/>
      </c>
      <c r="N713" s="8">
        <f>IF($AA713="","",M713*Y713/100)</f>
        <v/>
      </c>
      <c r="O713">
        <f>IF($AA713="","",INDEX('Per Line'!$U$2:$U$7001,$AA713)&amp;"")</f>
        <v/>
      </c>
      <c r="P713" s="8">
        <f>IF($AA713="","",SUMIFS('Per Line'!$T$2:$T$7001,'Per Line'!$C$2:$C$7001,$A713,'Per Line'!$AL$2:$AL$7001,1))</f>
        <v/>
      </c>
      <c r="Q713">
        <f>IF($AA713="","",Settings!$C$7)</f>
        <v/>
      </c>
      <c r="R713" s="8">
        <f>IF($AA713="","",SUMIFS('Per Line'!$T$2:$T$7001,'Per Line'!$C$2:$C$7001,$A713,'Per Line'!$AK$2:$AK$7001,0,'Per Line'!$AL$2:$AL$7001,0))</f>
        <v/>
      </c>
      <c r="S713" s="8">
        <f>IF($AA713="","",R713*Q713)</f>
        <v/>
      </c>
      <c r="T713">
        <f>IF($AA713="","",Settings!$C$6)</f>
        <v/>
      </c>
      <c r="U713" s="8">
        <f>IF($AA713="","",SUMIFS('Per Line'!$T$2:$T$7001,'Per Line'!$C$2:$C$7001,$A713,'Per Line'!$AK$2:$AK$7001,1,'Per Line'!$AL$2:$AL$7001,0))</f>
        <v/>
      </c>
      <c r="V713" s="8">
        <f>IF($AA713="","",U713*T713)</f>
        <v/>
      </c>
      <c r="W713" s="8">
        <f>IF($AA713="","",V713+S713)</f>
        <v/>
      </c>
      <c r="X713" s="8">
        <f>IF($AA713="","",Y713-W713)</f>
        <v/>
      </c>
      <c r="Y713" s="8">
        <f>IF($AA713="","",R713+U713+P713)</f>
        <v/>
      </c>
      <c r="Z713" s="8">
        <f>IF($AA713="","",Y713-W713-N713)</f>
        <v/>
      </c>
      <c r="AA713" s="16">
        <f>IF(ROWS($AA$2:$AA713)&lt;=MAX('Per Line'!$AJ$2:$AJ$7001),MATCH(ROWS($AA$2:$AA713),'Per Line'!$AJ$2:$AJ$7001,0),"")</f>
        <v/>
      </c>
      <c r="AB713">
        <f>IF($AA713="","",C713&amp;"|"&amp;COUNTIF($C$2:$C713,C713))</f>
        <v/>
      </c>
    </row>
    <row r="714">
      <c r="A714">
        <f>IF($AA714="","",INDEX('Per Line'!$C$2:$C$7001,$AA714)&amp;"")</f>
        <v/>
      </c>
      <c r="B714" s="15" t="n"/>
      <c r="C714">
        <f>IF($AA714="","",IF(COUNTIF($I$2:$I$1301,I714)&lt;=Settings!$C$8,I714,I714&amp;" P"&amp;ROUNDUP(COUNTIF($I$2:$I714,I714)/Settings!$C$8,0)))</f>
        <v/>
      </c>
      <c r="D714">
        <f>IF($AA714="","",INDEX('Per Line'!$A$2:$A$7001,$AA714)&amp;"")</f>
        <v/>
      </c>
      <c r="E714">
        <f>IF($AA714="","",INDEX('Per Line'!$B$2:$B$7001,$AA714)&amp;"")</f>
        <v/>
      </c>
      <c r="F714">
        <f>IF($AA714="","",INDEX('Per Line'!$D$2:$D$7001,$AA714)&amp;"")</f>
        <v/>
      </c>
      <c r="G714" s="14">
        <f>IF($AA714="","",INDEX('Per Line'!$E$2:$E$7001,$AA714))</f>
        <v/>
      </c>
      <c r="H714">
        <f>IF($AA714="","",INDEX('Per Line'!$F$2:$F$7001,$AA714)&amp;"")</f>
        <v/>
      </c>
      <c r="I714">
        <f>IF($AA714="","",INDEX('Per Line'!$I$2:$I$7001,$AA714)&amp;"")</f>
        <v/>
      </c>
      <c r="J714">
        <f>IF($AA714="","",INDEX('Per Line'!$H$2:$H$7001,$AA714)&amp;"")</f>
        <v/>
      </c>
      <c r="K714">
        <f>IF($AA714="","",INDEX('Per Line'!$J$2:$J$7001,$AA714)&amp;"")</f>
        <v/>
      </c>
      <c r="L714">
        <f>IF($AA714="","",INDEX('Per Line'!$K$2:$K$7001,$AA714)&amp;"")</f>
        <v/>
      </c>
      <c r="M714">
        <f>IF($AA714="","",INDEX('Per Line'!$L$2:$L$7001,$AA714))</f>
        <v/>
      </c>
      <c r="N714" s="8">
        <f>IF($AA714="","",M714*Y714/100)</f>
        <v/>
      </c>
      <c r="O714">
        <f>IF($AA714="","",INDEX('Per Line'!$U$2:$U$7001,$AA714)&amp;"")</f>
        <v/>
      </c>
      <c r="P714" s="8">
        <f>IF($AA714="","",SUMIFS('Per Line'!$T$2:$T$7001,'Per Line'!$C$2:$C$7001,$A714,'Per Line'!$AL$2:$AL$7001,1))</f>
        <v/>
      </c>
      <c r="Q714">
        <f>IF($AA714="","",Settings!$C$7)</f>
        <v/>
      </c>
      <c r="R714" s="8">
        <f>IF($AA714="","",SUMIFS('Per Line'!$T$2:$T$7001,'Per Line'!$C$2:$C$7001,$A714,'Per Line'!$AK$2:$AK$7001,0,'Per Line'!$AL$2:$AL$7001,0))</f>
        <v/>
      </c>
      <c r="S714" s="8">
        <f>IF($AA714="","",R714*Q714)</f>
        <v/>
      </c>
      <c r="T714">
        <f>IF($AA714="","",Settings!$C$6)</f>
        <v/>
      </c>
      <c r="U714" s="8">
        <f>IF($AA714="","",SUMIFS('Per Line'!$T$2:$T$7001,'Per Line'!$C$2:$C$7001,$A714,'Per Line'!$AK$2:$AK$7001,1,'Per Line'!$AL$2:$AL$7001,0))</f>
        <v/>
      </c>
      <c r="V714" s="8">
        <f>IF($AA714="","",U714*T714)</f>
        <v/>
      </c>
      <c r="W714" s="8">
        <f>IF($AA714="","",V714+S714)</f>
        <v/>
      </c>
      <c r="X714" s="8">
        <f>IF($AA714="","",Y714-W714)</f>
        <v/>
      </c>
      <c r="Y714" s="8">
        <f>IF($AA714="","",R714+U714+P714)</f>
        <v/>
      </c>
      <c r="Z714" s="8">
        <f>IF($AA714="","",Y714-W714-N714)</f>
        <v/>
      </c>
      <c r="AA714" s="16">
        <f>IF(ROWS($AA$2:$AA714)&lt;=MAX('Per Line'!$AJ$2:$AJ$7001),MATCH(ROWS($AA$2:$AA714),'Per Line'!$AJ$2:$AJ$7001,0),"")</f>
        <v/>
      </c>
      <c r="AB714">
        <f>IF($AA714="","",C714&amp;"|"&amp;COUNTIF($C$2:$C714,C714))</f>
        <v/>
      </c>
    </row>
    <row r="715">
      <c r="A715">
        <f>IF($AA715="","",INDEX('Per Line'!$C$2:$C$7001,$AA715)&amp;"")</f>
        <v/>
      </c>
      <c r="B715" s="15" t="n"/>
      <c r="C715">
        <f>IF($AA715="","",IF(COUNTIF($I$2:$I$1301,I715)&lt;=Settings!$C$8,I715,I715&amp;" P"&amp;ROUNDUP(COUNTIF($I$2:$I715,I715)/Settings!$C$8,0)))</f>
        <v/>
      </c>
      <c r="D715">
        <f>IF($AA715="","",INDEX('Per Line'!$A$2:$A$7001,$AA715)&amp;"")</f>
        <v/>
      </c>
      <c r="E715">
        <f>IF($AA715="","",INDEX('Per Line'!$B$2:$B$7001,$AA715)&amp;"")</f>
        <v/>
      </c>
      <c r="F715">
        <f>IF($AA715="","",INDEX('Per Line'!$D$2:$D$7001,$AA715)&amp;"")</f>
        <v/>
      </c>
      <c r="G715" s="14">
        <f>IF($AA715="","",INDEX('Per Line'!$E$2:$E$7001,$AA715))</f>
        <v/>
      </c>
      <c r="H715">
        <f>IF($AA715="","",INDEX('Per Line'!$F$2:$F$7001,$AA715)&amp;"")</f>
        <v/>
      </c>
      <c r="I715">
        <f>IF($AA715="","",INDEX('Per Line'!$I$2:$I$7001,$AA715)&amp;"")</f>
        <v/>
      </c>
      <c r="J715">
        <f>IF($AA715="","",INDEX('Per Line'!$H$2:$H$7001,$AA715)&amp;"")</f>
        <v/>
      </c>
      <c r="K715">
        <f>IF($AA715="","",INDEX('Per Line'!$J$2:$J$7001,$AA715)&amp;"")</f>
        <v/>
      </c>
      <c r="L715">
        <f>IF($AA715="","",INDEX('Per Line'!$K$2:$K$7001,$AA715)&amp;"")</f>
        <v/>
      </c>
      <c r="M715">
        <f>IF($AA715="","",INDEX('Per Line'!$L$2:$L$7001,$AA715))</f>
        <v/>
      </c>
      <c r="N715" s="8">
        <f>IF($AA715="","",M715*Y715/100)</f>
        <v/>
      </c>
      <c r="O715">
        <f>IF($AA715="","",INDEX('Per Line'!$U$2:$U$7001,$AA715)&amp;"")</f>
        <v/>
      </c>
      <c r="P715" s="8">
        <f>IF($AA715="","",SUMIFS('Per Line'!$T$2:$T$7001,'Per Line'!$C$2:$C$7001,$A715,'Per Line'!$AL$2:$AL$7001,1))</f>
        <v/>
      </c>
      <c r="Q715">
        <f>IF($AA715="","",Settings!$C$7)</f>
        <v/>
      </c>
      <c r="R715" s="8">
        <f>IF($AA715="","",SUMIFS('Per Line'!$T$2:$T$7001,'Per Line'!$C$2:$C$7001,$A715,'Per Line'!$AK$2:$AK$7001,0,'Per Line'!$AL$2:$AL$7001,0))</f>
        <v/>
      </c>
      <c r="S715" s="8">
        <f>IF($AA715="","",R715*Q715)</f>
        <v/>
      </c>
      <c r="T715">
        <f>IF($AA715="","",Settings!$C$6)</f>
        <v/>
      </c>
      <c r="U715" s="8">
        <f>IF($AA715="","",SUMIFS('Per Line'!$T$2:$T$7001,'Per Line'!$C$2:$C$7001,$A715,'Per Line'!$AK$2:$AK$7001,1,'Per Line'!$AL$2:$AL$7001,0))</f>
        <v/>
      </c>
      <c r="V715" s="8">
        <f>IF($AA715="","",U715*T715)</f>
        <v/>
      </c>
      <c r="W715" s="8">
        <f>IF($AA715="","",V715+S715)</f>
        <v/>
      </c>
      <c r="X715" s="8">
        <f>IF($AA715="","",Y715-W715)</f>
        <v/>
      </c>
      <c r="Y715" s="8">
        <f>IF($AA715="","",R715+U715+P715)</f>
        <v/>
      </c>
      <c r="Z715" s="8">
        <f>IF($AA715="","",Y715-W715-N715)</f>
        <v/>
      </c>
      <c r="AA715" s="16">
        <f>IF(ROWS($AA$2:$AA715)&lt;=MAX('Per Line'!$AJ$2:$AJ$7001),MATCH(ROWS($AA$2:$AA715),'Per Line'!$AJ$2:$AJ$7001,0),"")</f>
        <v/>
      </c>
      <c r="AB715">
        <f>IF($AA715="","",C715&amp;"|"&amp;COUNTIF($C$2:$C715,C715))</f>
        <v/>
      </c>
    </row>
    <row r="716">
      <c r="A716">
        <f>IF($AA716="","",INDEX('Per Line'!$C$2:$C$7001,$AA716)&amp;"")</f>
        <v/>
      </c>
      <c r="B716" s="15" t="n"/>
      <c r="C716">
        <f>IF($AA716="","",IF(COUNTIF($I$2:$I$1301,I716)&lt;=Settings!$C$8,I716,I716&amp;" P"&amp;ROUNDUP(COUNTIF($I$2:$I716,I716)/Settings!$C$8,0)))</f>
        <v/>
      </c>
      <c r="D716">
        <f>IF($AA716="","",INDEX('Per Line'!$A$2:$A$7001,$AA716)&amp;"")</f>
        <v/>
      </c>
      <c r="E716">
        <f>IF($AA716="","",INDEX('Per Line'!$B$2:$B$7001,$AA716)&amp;"")</f>
        <v/>
      </c>
      <c r="F716">
        <f>IF($AA716="","",INDEX('Per Line'!$D$2:$D$7001,$AA716)&amp;"")</f>
        <v/>
      </c>
      <c r="G716" s="14">
        <f>IF($AA716="","",INDEX('Per Line'!$E$2:$E$7001,$AA716))</f>
        <v/>
      </c>
      <c r="H716">
        <f>IF($AA716="","",INDEX('Per Line'!$F$2:$F$7001,$AA716)&amp;"")</f>
        <v/>
      </c>
      <c r="I716">
        <f>IF($AA716="","",INDEX('Per Line'!$I$2:$I$7001,$AA716)&amp;"")</f>
        <v/>
      </c>
      <c r="J716">
        <f>IF($AA716="","",INDEX('Per Line'!$H$2:$H$7001,$AA716)&amp;"")</f>
        <v/>
      </c>
      <c r="K716">
        <f>IF($AA716="","",INDEX('Per Line'!$J$2:$J$7001,$AA716)&amp;"")</f>
        <v/>
      </c>
      <c r="L716">
        <f>IF($AA716="","",INDEX('Per Line'!$K$2:$K$7001,$AA716)&amp;"")</f>
        <v/>
      </c>
      <c r="M716">
        <f>IF($AA716="","",INDEX('Per Line'!$L$2:$L$7001,$AA716))</f>
        <v/>
      </c>
      <c r="N716" s="8">
        <f>IF($AA716="","",M716*Y716/100)</f>
        <v/>
      </c>
      <c r="O716">
        <f>IF($AA716="","",INDEX('Per Line'!$U$2:$U$7001,$AA716)&amp;"")</f>
        <v/>
      </c>
      <c r="P716" s="8">
        <f>IF($AA716="","",SUMIFS('Per Line'!$T$2:$T$7001,'Per Line'!$C$2:$C$7001,$A716,'Per Line'!$AL$2:$AL$7001,1))</f>
        <v/>
      </c>
      <c r="Q716">
        <f>IF($AA716="","",Settings!$C$7)</f>
        <v/>
      </c>
      <c r="R716" s="8">
        <f>IF($AA716="","",SUMIFS('Per Line'!$T$2:$T$7001,'Per Line'!$C$2:$C$7001,$A716,'Per Line'!$AK$2:$AK$7001,0,'Per Line'!$AL$2:$AL$7001,0))</f>
        <v/>
      </c>
      <c r="S716" s="8">
        <f>IF($AA716="","",R716*Q716)</f>
        <v/>
      </c>
      <c r="T716">
        <f>IF($AA716="","",Settings!$C$6)</f>
        <v/>
      </c>
      <c r="U716" s="8">
        <f>IF($AA716="","",SUMIFS('Per Line'!$T$2:$T$7001,'Per Line'!$C$2:$C$7001,$A716,'Per Line'!$AK$2:$AK$7001,1,'Per Line'!$AL$2:$AL$7001,0))</f>
        <v/>
      </c>
      <c r="V716" s="8">
        <f>IF($AA716="","",U716*T716)</f>
        <v/>
      </c>
      <c r="W716" s="8">
        <f>IF($AA716="","",V716+S716)</f>
        <v/>
      </c>
      <c r="X716" s="8">
        <f>IF($AA716="","",Y716-W716)</f>
        <v/>
      </c>
      <c r="Y716" s="8">
        <f>IF($AA716="","",R716+U716+P716)</f>
        <v/>
      </c>
      <c r="Z716" s="8">
        <f>IF($AA716="","",Y716-W716-N716)</f>
        <v/>
      </c>
      <c r="AA716" s="16">
        <f>IF(ROWS($AA$2:$AA716)&lt;=MAX('Per Line'!$AJ$2:$AJ$7001),MATCH(ROWS($AA$2:$AA716),'Per Line'!$AJ$2:$AJ$7001,0),"")</f>
        <v/>
      </c>
      <c r="AB716">
        <f>IF($AA716="","",C716&amp;"|"&amp;COUNTIF($C$2:$C716,C716))</f>
        <v/>
      </c>
    </row>
    <row r="717">
      <c r="A717">
        <f>IF($AA717="","",INDEX('Per Line'!$C$2:$C$7001,$AA717)&amp;"")</f>
        <v/>
      </c>
      <c r="B717" s="15" t="n"/>
      <c r="C717">
        <f>IF($AA717="","",IF(COUNTIF($I$2:$I$1301,I717)&lt;=Settings!$C$8,I717,I717&amp;" P"&amp;ROUNDUP(COUNTIF($I$2:$I717,I717)/Settings!$C$8,0)))</f>
        <v/>
      </c>
      <c r="D717">
        <f>IF($AA717="","",INDEX('Per Line'!$A$2:$A$7001,$AA717)&amp;"")</f>
        <v/>
      </c>
      <c r="E717">
        <f>IF($AA717="","",INDEX('Per Line'!$B$2:$B$7001,$AA717)&amp;"")</f>
        <v/>
      </c>
      <c r="F717">
        <f>IF($AA717="","",INDEX('Per Line'!$D$2:$D$7001,$AA717)&amp;"")</f>
        <v/>
      </c>
      <c r="G717" s="14">
        <f>IF($AA717="","",INDEX('Per Line'!$E$2:$E$7001,$AA717))</f>
        <v/>
      </c>
      <c r="H717">
        <f>IF($AA717="","",INDEX('Per Line'!$F$2:$F$7001,$AA717)&amp;"")</f>
        <v/>
      </c>
      <c r="I717">
        <f>IF($AA717="","",INDEX('Per Line'!$I$2:$I$7001,$AA717)&amp;"")</f>
        <v/>
      </c>
      <c r="J717">
        <f>IF($AA717="","",INDEX('Per Line'!$H$2:$H$7001,$AA717)&amp;"")</f>
        <v/>
      </c>
      <c r="K717">
        <f>IF($AA717="","",INDEX('Per Line'!$J$2:$J$7001,$AA717)&amp;"")</f>
        <v/>
      </c>
      <c r="L717">
        <f>IF($AA717="","",INDEX('Per Line'!$K$2:$K$7001,$AA717)&amp;"")</f>
        <v/>
      </c>
      <c r="M717">
        <f>IF($AA717="","",INDEX('Per Line'!$L$2:$L$7001,$AA717))</f>
        <v/>
      </c>
      <c r="N717" s="8">
        <f>IF($AA717="","",M717*Y717/100)</f>
        <v/>
      </c>
      <c r="O717">
        <f>IF($AA717="","",INDEX('Per Line'!$U$2:$U$7001,$AA717)&amp;"")</f>
        <v/>
      </c>
      <c r="P717" s="8">
        <f>IF($AA717="","",SUMIFS('Per Line'!$T$2:$T$7001,'Per Line'!$C$2:$C$7001,$A717,'Per Line'!$AL$2:$AL$7001,1))</f>
        <v/>
      </c>
      <c r="Q717">
        <f>IF($AA717="","",Settings!$C$7)</f>
        <v/>
      </c>
      <c r="R717" s="8">
        <f>IF($AA717="","",SUMIFS('Per Line'!$T$2:$T$7001,'Per Line'!$C$2:$C$7001,$A717,'Per Line'!$AK$2:$AK$7001,0,'Per Line'!$AL$2:$AL$7001,0))</f>
        <v/>
      </c>
      <c r="S717" s="8">
        <f>IF($AA717="","",R717*Q717)</f>
        <v/>
      </c>
      <c r="T717">
        <f>IF($AA717="","",Settings!$C$6)</f>
        <v/>
      </c>
      <c r="U717" s="8">
        <f>IF($AA717="","",SUMIFS('Per Line'!$T$2:$T$7001,'Per Line'!$C$2:$C$7001,$A717,'Per Line'!$AK$2:$AK$7001,1,'Per Line'!$AL$2:$AL$7001,0))</f>
        <v/>
      </c>
      <c r="V717" s="8">
        <f>IF($AA717="","",U717*T717)</f>
        <v/>
      </c>
      <c r="W717" s="8">
        <f>IF($AA717="","",V717+S717)</f>
        <v/>
      </c>
      <c r="X717" s="8">
        <f>IF($AA717="","",Y717-W717)</f>
        <v/>
      </c>
      <c r="Y717" s="8">
        <f>IF($AA717="","",R717+U717+P717)</f>
        <v/>
      </c>
      <c r="Z717" s="8">
        <f>IF($AA717="","",Y717-W717-N717)</f>
        <v/>
      </c>
      <c r="AA717" s="16">
        <f>IF(ROWS($AA$2:$AA717)&lt;=MAX('Per Line'!$AJ$2:$AJ$7001),MATCH(ROWS($AA$2:$AA717),'Per Line'!$AJ$2:$AJ$7001,0),"")</f>
        <v/>
      </c>
      <c r="AB717">
        <f>IF($AA717="","",C717&amp;"|"&amp;COUNTIF($C$2:$C717,C717))</f>
        <v/>
      </c>
    </row>
    <row r="718">
      <c r="A718">
        <f>IF($AA718="","",INDEX('Per Line'!$C$2:$C$7001,$AA718)&amp;"")</f>
        <v/>
      </c>
      <c r="B718" s="15" t="n"/>
      <c r="C718">
        <f>IF($AA718="","",IF(COUNTIF($I$2:$I$1301,I718)&lt;=Settings!$C$8,I718,I718&amp;" P"&amp;ROUNDUP(COUNTIF($I$2:$I718,I718)/Settings!$C$8,0)))</f>
        <v/>
      </c>
      <c r="D718">
        <f>IF($AA718="","",INDEX('Per Line'!$A$2:$A$7001,$AA718)&amp;"")</f>
        <v/>
      </c>
      <c r="E718">
        <f>IF($AA718="","",INDEX('Per Line'!$B$2:$B$7001,$AA718)&amp;"")</f>
        <v/>
      </c>
      <c r="F718">
        <f>IF($AA718="","",INDEX('Per Line'!$D$2:$D$7001,$AA718)&amp;"")</f>
        <v/>
      </c>
      <c r="G718" s="14">
        <f>IF($AA718="","",INDEX('Per Line'!$E$2:$E$7001,$AA718))</f>
        <v/>
      </c>
      <c r="H718">
        <f>IF($AA718="","",INDEX('Per Line'!$F$2:$F$7001,$AA718)&amp;"")</f>
        <v/>
      </c>
      <c r="I718">
        <f>IF($AA718="","",INDEX('Per Line'!$I$2:$I$7001,$AA718)&amp;"")</f>
        <v/>
      </c>
      <c r="J718">
        <f>IF($AA718="","",INDEX('Per Line'!$H$2:$H$7001,$AA718)&amp;"")</f>
        <v/>
      </c>
      <c r="K718">
        <f>IF($AA718="","",INDEX('Per Line'!$J$2:$J$7001,$AA718)&amp;"")</f>
        <v/>
      </c>
      <c r="L718">
        <f>IF($AA718="","",INDEX('Per Line'!$K$2:$K$7001,$AA718)&amp;"")</f>
        <v/>
      </c>
      <c r="M718">
        <f>IF($AA718="","",INDEX('Per Line'!$L$2:$L$7001,$AA718))</f>
        <v/>
      </c>
      <c r="N718" s="8">
        <f>IF($AA718="","",M718*Y718/100)</f>
        <v/>
      </c>
      <c r="O718">
        <f>IF($AA718="","",INDEX('Per Line'!$U$2:$U$7001,$AA718)&amp;"")</f>
        <v/>
      </c>
      <c r="P718" s="8">
        <f>IF($AA718="","",SUMIFS('Per Line'!$T$2:$T$7001,'Per Line'!$C$2:$C$7001,$A718,'Per Line'!$AL$2:$AL$7001,1))</f>
        <v/>
      </c>
      <c r="Q718">
        <f>IF($AA718="","",Settings!$C$7)</f>
        <v/>
      </c>
      <c r="R718" s="8">
        <f>IF($AA718="","",SUMIFS('Per Line'!$T$2:$T$7001,'Per Line'!$C$2:$C$7001,$A718,'Per Line'!$AK$2:$AK$7001,0,'Per Line'!$AL$2:$AL$7001,0))</f>
        <v/>
      </c>
      <c r="S718" s="8">
        <f>IF($AA718="","",R718*Q718)</f>
        <v/>
      </c>
      <c r="T718">
        <f>IF($AA718="","",Settings!$C$6)</f>
        <v/>
      </c>
      <c r="U718" s="8">
        <f>IF($AA718="","",SUMIFS('Per Line'!$T$2:$T$7001,'Per Line'!$C$2:$C$7001,$A718,'Per Line'!$AK$2:$AK$7001,1,'Per Line'!$AL$2:$AL$7001,0))</f>
        <v/>
      </c>
      <c r="V718" s="8">
        <f>IF($AA718="","",U718*T718)</f>
        <v/>
      </c>
      <c r="W718" s="8">
        <f>IF($AA718="","",V718+S718)</f>
        <v/>
      </c>
      <c r="X718" s="8">
        <f>IF($AA718="","",Y718-W718)</f>
        <v/>
      </c>
      <c r="Y718" s="8">
        <f>IF($AA718="","",R718+U718+P718)</f>
        <v/>
      </c>
      <c r="Z718" s="8">
        <f>IF($AA718="","",Y718-W718-N718)</f>
        <v/>
      </c>
      <c r="AA718" s="16">
        <f>IF(ROWS($AA$2:$AA718)&lt;=MAX('Per Line'!$AJ$2:$AJ$7001),MATCH(ROWS($AA$2:$AA718),'Per Line'!$AJ$2:$AJ$7001,0),"")</f>
        <v/>
      </c>
      <c r="AB718">
        <f>IF($AA718="","",C718&amp;"|"&amp;COUNTIF($C$2:$C718,C718))</f>
        <v/>
      </c>
    </row>
    <row r="719">
      <c r="A719">
        <f>IF($AA719="","",INDEX('Per Line'!$C$2:$C$7001,$AA719)&amp;"")</f>
        <v/>
      </c>
      <c r="B719" s="15" t="n"/>
      <c r="C719">
        <f>IF($AA719="","",IF(COUNTIF($I$2:$I$1301,I719)&lt;=Settings!$C$8,I719,I719&amp;" P"&amp;ROUNDUP(COUNTIF($I$2:$I719,I719)/Settings!$C$8,0)))</f>
        <v/>
      </c>
      <c r="D719">
        <f>IF($AA719="","",INDEX('Per Line'!$A$2:$A$7001,$AA719)&amp;"")</f>
        <v/>
      </c>
      <c r="E719">
        <f>IF($AA719="","",INDEX('Per Line'!$B$2:$B$7001,$AA719)&amp;"")</f>
        <v/>
      </c>
      <c r="F719">
        <f>IF($AA719="","",INDEX('Per Line'!$D$2:$D$7001,$AA719)&amp;"")</f>
        <v/>
      </c>
      <c r="G719" s="14">
        <f>IF($AA719="","",INDEX('Per Line'!$E$2:$E$7001,$AA719))</f>
        <v/>
      </c>
      <c r="H719">
        <f>IF($AA719="","",INDEX('Per Line'!$F$2:$F$7001,$AA719)&amp;"")</f>
        <v/>
      </c>
      <c r="I719">
        <f>IF($AA719="","",INDEX('Per Line'!$I$2:$I$7001,$AA719)&amp;"")</f>
        <v/>
      </c>
      <c r="J719">
        <f>IF($AA719="","",INDEX('Per Line'!$H$2:$H$7001,$AA719)&amp;"")</f>
        <v/>
      </c>
      <c r="K719">
        <f>IF($AA719="","",INDEX('Per Line'!$J$2:$J$7001,$AA719)&amp;"")</f>
        <v/>
      </c>
      <c r="L719">
        <f>IF($AA719="","",INDEX('Per Line'!$K$2:$K$7001,$AA719)&amp;"")</f>
        <v/>
      </c>
      <c r="M719">
        <f>IF($AA719="","",INDEX('Per Line'!$L$2:$L$7001,$AA719))</f>
        <v/>
      </c>
      <c r="N719" s="8">
        <f>IF($AA719="","",M719*Y719/100)</f>
        <v/>
      </c>
      <c r="O719">
        <f>IF($AA719="","",INDEX('Per Line'!$U$2:$U$7001,$AA719)&amp;"")</f>
        <v/>
      </c>
      <c r="P719" s="8">
        <f>IF($AA719="","",SUMIFS('Per Line'!$T$2:$T$7001,'Per Line'!$C$2:$C$7001,$A719,'Per Line'!$AL$2:$AL$7001,1))</f>
        <v/>
      </c>
      <c r="Q719">
        <f>IF($AA719="","",Settings!$C$7)</f>
        <v/>
      </c>
      <c r="R719" s="8">
        <f>IF($AA719="","",SUMIFS('Per Line'!$T$2:$T$7001,'Per Line'!$C$2:$C$7001,$A719,'Per Line'!$AK$2:$AK$7001,0,'Per Line'!$AL$2:$AL$7001,0))</f>
        <v/>
      </c>
      <c r="S719" s="8">
        <f>IF($AA719="","",R719*Q719)</f>
        <v/>
      </c>
      <c r="T719">
        <f>IF($AA719="","",Settings!$C$6)</f>
        <v/>
      </c>
      <c r="U719" s="8">
        <f>IF($AA719="","",SUMIFS('Per Line'!$T$2:$T$7001,'Per Line'!$C$2:$C$7001,$A719,'Per Line'!$AK$2:$AK$7001,1,'Per Line'!$AL$2:$AL$7001,0))</f>
        <v/>
      </c>
      <c r="V719" s="8">
        <f>IF($AA719="","",U719*T719)</f>
        <v/>
      </c>
      <c r="W719" s="8">
        <f>IF($AA719="","",V719+S719)</f>
        <v/>
      </c>
      <c r="X719" s="8">
        <f>IF($AA719="","",Y719-W719)</f>
        <v/>
      </c>
      <c r="Y719" s="8">
        <f>IF($AA719="","",R719+U719+P719)</f>
        <v/>
      </c>
      <c r="Z719" s="8">
        <f>IF($AA719="","",Y719-W719-N719)</f>
        <v/>
      </c>
      <c r="AA719" s="16">
        <f>IF(ROWS($AA$2:$AA719)&lt;=MAX('Per Line'!$AJ$2:$AJ$7001),MATCH(ROWS($AA$2:$AA719),'Per Line'!$AJ$2:$AJ$7001,0),"")</f>
        <v/>
      </c>
      <c r="AB719">
        <f>IF($AA719="","",C719&amp;"|"&amp;COUNTIF($C$2:$C719,C719))</f>
        <v/>
      </c>
    </row>
    <row r="720">
      <c r="A720">
        <f>IF($AA720="","",INDEX('Per Line'!$C$2:$C$7001,$AA720)&amp;"")</f>
        <v/>
      </c>
      <c r="B720" s="15" t="n"/>
      <c r="C720">
        <f>IF($AA720="","",IF(COUNTIF($I$2:$I$1301,I720)&lt;=Settings!$C$8,I720,I720&amp;" P"&amp;ROUNDUP(COUNTIF($I$2:$I720,I720)/Settings!$C$8,0)))</f>
        <v/>
      </c>
      <c r="D720">
        <f>IF($AA720="","",INDEX('Per Line'!$A$2:$A$7001,$AA720)&amp;"")</f>
        <v/>
      </c>
      <c r="E720">
        <f>IF($AA720="","",INDEX('Per Line'!$B$2:$B$7001,$AA720)&amp;"")</f>
        <v/>
      </c>
      <c r="F720">
        <f>IF($AA720="","",INDEX('Per Line'!$D$2:$D$7001,$AA720)&amp;"")</f>
        <v/>
      </c>
      <c r="G720" s="14">
        <f>IF($AA720="","",INDEX('Per Line'!$E$2:$E$7001,$AA720))</f>
        <v/>
      </c>
      <c r="H720">
        <f>IF($AA720="","",INDEX('Per Line'!$F$2:$F$7001,$AA720)&amp;"")</f>
        <v/>
      </c>
      <c r="I720">
        <f>IF($AA720="","",INDEX('Per Line'!$I$2:$I$7001,$AA720)&amp;"")</f>
        <v/>
      </c>
      <c r="J720">
        <f>IF($AA720="","",INDEX('Per Line'!$H$2:$H$7001,$AA720)&amp;"")</f>
        <v/>
      </c>
      <c r="K720">
        <f>IF($AA720="","",INDEX('Per Line'!$J$2:$J$7001,$AA720)&amp;"")</f>
        <v/>
      </c>
      <c r="L720">
        <f>IF($AA720="","",INDEX('Per Line'!$K$2:$K$7001,$AA720)&amp;"")</f>
        <v/>
      </c>
      <c r="M720">
        <f>IF($AA720="","",INDEX('Per Line'!$L$2:$L$7001,$AA720))</f>
        <v/>
      </c>
      <c r="N720" s="8">
        <f>IF($AA720="","",M720*Y720/100)</f>
        <v/>
      </c>
      <c r="O720">
        <f>IF($AA720="","",INDEX('Per Line'!$U$2:$U$7001,$AA720)&amp;"")</f>
        <v/>
      </c>
      <c r="P720" s="8">
        <f>IF($AA720="","",SUMIFS('Per Line'!$T$2:$T$7001,'Per Line'!$C$2:$C$7001,$A720,'Per Line'!$AL$2:$AL$7001,1))</f>
        <v/>
      </c>
      <c r="Q720">
        <f>IF($AA720="","",Settings!$C$7)</f>
        <v/>
      </c>
      <c r="R720" s="8">
        <f>IF($AA720="","",SUMIFS('Per Line'!$T$2:$T$7001,'Per Line'!$C$2:$C$7001,$A720,'Per Line'!$AK$2:$AK$7001,0,'Per Line'!$AL$2:$AL$7001,0))</f>
        <v/>
      </c>
      <c r="S720" s="8">
        <f>IF($AA720="","",R720*Q720)</f>
        <v/>
      </c>
      <c r="T720">
        <f>IF($AA720="","",Settings!$C$6)</f>
        <v/>
      </c>
      <c r="U720" s="8">
        <f>IF($AA720="","",SUMIFS('Per Line'!$T$2:$T$7001,'Per Line'!$C$2:$C$7001,$A720,'Per Line'!$AK$2:$AK$7001,1,'Per Line'!$AL$2:$AL$7001,0))</f>
        <v/>
      </c>
      <c r="V720" s="8">
        <f>IF($AA720="","",U720*T720)</f>
        <v/>
      </c>
      <c r="W720" s="8">
        <f>IF($AA720="","",V720+S720)</f>
        <v/>
      </c>
      <c r="X720" s="8">
        <f>IF($AA720="","",Y720-W720)</f>
        <v/>
      </c>
      <c r="Y720" s="8">
        <f>IF($AA720="","",R720+U720+P720)</f>
        <v/>
      </c>
      <c r="Z720" s="8">
        <f>IF($AA720="","",Y720-W720-N720)</f>
        <v/>
      </c>
      <c r="AA720" s="16">
        <f>IF(ROWS($AA$2:$AA720)&lt;=MAX('Per Line'!$AJ$2:$AJ$7001),MATCH(ROWS($AA$2:$AA720),'Per Line'!$AJ$2:$AJ$7001,0),"")</f>
        <v/>
      </c>
      <c r="AB720">
        <f>IF($AA720="","",C720&amp;"|"&amp;COUNTIF($C$2:$C720,C720))</f>
        <v/>
      </c>
    </row>
    <row r="721">
      <c r="A721">
        <f>IF($AA721="","",INDEX('Per Line'!$C$2:$C$7001,$AA721)&amp;"")</f>
        <v/>
      </c>
      <c r="B721" s="15" t="n"/>
      <c r="C721">
        <f>IF($AA721="","",IF(COUNTIF($I$2:$I$1301,I721)&lt;=Settings!$C$8,I721,I721&amp;" P"&amp;ROUNDUP(COUNTIF($I$2:$I721,I721)/Settings!$C$8,0)))</f>
        <v/>
      </c>
      <c r="D721">
        <f>IF($AA721="","",INDEX('Per Line'!$A$2:$A$7001,$AA721)&amp;"")</f>
        <v/>
      </c>
      <c r="E721">
        <f>IF($AA721="","",INDEX('Per Line'!$B$2:$B$7001,$AA721)&amp;"")</f>
        <v/>
      </c>
      <c r="F721">
        <f>IF($AA721="","",INDEX('Per Line'!$D$2:$D$7001,$AA721)&amp;"")</f>
        <v/>
      </c>
      <c r="G721" s="14">
        <f>IF($AA721="","",INDEX('Per Line'!$E$2:$E$7001,$AA721))</f>
        <v/>
      </c>
      <c r="H721">
        <f>IF($AA721="","",INDEX('Per Line'!$F$2:$F$7001,$AA721)&amp;"")</f>
        <v/>
      </c>
      <c r="I721">
        <f>IF($AA721="","",INDEX('Per Line'!$I$2:$I$7001,$AA721)&amp;"")</f>
        <v/>
      </c>
      <c r="J721">
        <f>IF($AA721="","",INDEX('Per Line'!$H$2:$H$7001,$AA721)&amp;"")</f>
        <v/>
      </c>
      <c r="K721">
        <f>IF($AA721="","",INDEX('Per Line'!$J$2:$J$7001,$AA721)&amp;"")</f>
        <v/>
      </c>
      <c r="L721">
        <f>IF($AA721="","",INDEX('Per Line'!$K$2:$K$7001,$AA721)&amp;"")</f>
        <v/>
      </c>
      <c r="M721">
        <f>IF($AA721="","",INDEX('Per Line'!$L$2:$L$7001,$AA721))</f>
        <v/>
      </c>
      <c r="N721" s="8">
        <f>IF($AA721="","",M721*Y721/100)</f>
        <v/>
      </c>
      <c r="O721">
        <f>IF($AA721="","",INDEX('Per Line'!$U$2:$U$7001,$AA721)&amp;"")</f>
        <v/>
      </c>
      <c r="P721" s="8">
        <f>IF($AA721="","",SUMIFS('Per Line'!$T$2:$T$7001,'Per Line'!$C$2:$C$7001,$A721,'Per Line'!$AL$2:$AL$7001,1))</f>
        <v/>
      </c>
      <c r="Q721">
        <f>IF($AA721="","",Settings!$C$7)</f>
        <v/>
      </c>
      <c r="R721" s="8">
        <f>IF($AA721="","",SUMIFS('Per Line'!$T$2:$T$7001,'Per Line'!$C$2:$C$7001,$A721,'Per Line'!$AK$2:$AK$7001,0,'Per Line'!$AL$2:$AL$7001,0))</f>
        <v/>
      </c>
      <c r="S721" s="8">
        <f>IF($AA721="","",R721*Q721)</f>
        <v/>
      </c>
      <c r="T721">
        <f>IF($AA721="","",Settings!$C$6)</f>
        <v/>
      </c>
      <c r="U721" s="8">
        <f>IF($AA721="","",SUMIFS('Per Line'!$T$2:$T$7001,'Per Line'!$C$2:$C$7001,$A721,'Per Line'!$AK$2:$AK$7001,1,'Per Line'!$AL$2:$AL$7001,0))</f>
        <v/>
      </c>
      <c r="V721" s="8">
        <f>IF($AA721="","",U721*T721)</f>
        <v/>
      </c>
      <c r="W721" s="8">
        <f>IF($AA721="","",V721+S721)</f>
        <v/>
      </c>
      <c r="X721" s="8">
        <f>IF($AA721="","",Y721-W721)</f>
        <v/>
      </c>
      <c r="Y721" s="8">
        <f>IF($AA721="","",R721+U721+P721)</f>
        <v/>
      </c>
      <c r="Z721" s="8">
        <f>IF($AA721="","",Y721-W721-N721)</f>
        <v/>
      </c>
      <c r="AA721" s="16">
        <f>IF(ROWS($AA$2:$AA721)&lt;=MAX('Per Line'!$AJ$2:$AJ$7001),MATCH(ROWS($AA$2:$AA721),'Per Line'!$AJ$2:$AJ$7001,0),"")</f>
        <v/>
      </c>
      <c r="AB721">
        <f>IF($AA721="","",C721&amp;"|"&amp;COUNTIF($C$2:$C721,C721))</f>
        <v/>
      </c>
    </row>
    <row r="722">
      <c r="A722">
        <f>IF($AA722="","",INDEX('Per Line'!$C$2:$C$7001,$AA722)&amp;"")</f>
        <v/>
      </c>
      <c r="B722" s="15" t="n"/>
      <c r="C722">
        <f>IF($AA722="","",IF(COUNTIF($I$2:$I$1301,I722)&lt;=Settings!$C$8,I722,I722&amp;" P"&amp;ROUNDUP(COUNTIF($I$2:$I722,I722)/Settings!$C$8,0)))</f>
        <v/>
      </c>
      <c r="D722">
        <f>IF($AA722="","",INDEX('Per Line'!$A$2:$A$7001,$AA722)&amp;"")</f>
        <v/>
      </c>
      <c r="E722">
        <f>IF($AA722="","",INDEX('Per Line'!$B$2:$B$7001,$AA722)&amp;"")</f>
        <v/>
      </c>
      <c r="F722">
        <f>IF($AA722="","",INDEX('Per Line'!$D$2:$D$7001,$AA722)&amp;"")</f>
        <v/>
      </c>
      <c r="G722" s="14">
        <f>IF($AA722="","",INDEX('Per Line'!$E$2:$E$7001,$AA722))</f>
        <v/>
      </c>
      <c r="H722">
        <f>IF($AA722="","",INDEX('Per Line'!$F$2:$F$7001,$AA722)&amp;"")</f>
        <v/>
      </c>
      <c r="I722">
        <f>IF($AA722="","",INDEX('Per Line'!$I$2:$I$7001,$AA722)&amp;"")</f>
        <v/>
      </c>
      <c r="J722">
        <f>IF($AA722="","",INDEX('Per Line'!$H$2:$H$7001,$AA722)&amp;"")</f>
        <v/>
      </c>
      <c r="K722">
        <f>IF($AA722="","",INDEX('Per Line'!$J$2:$J$7001,$AA722)&amp;"")</f>
        <v/>
      </c>
      <c r="L722">
        <f>IF($AA722="","",INDEX('Per Line'!$K$2:$K$7001,$AA722)&amp;"")</f>
        <v/>
      </c>
      <c r="M722">
        <f>IF($AA722="","",INDEX('Per Line'!$L$2:$L$7001,$AA722))</f>
        <v/>
      </c>
      <c r="N722" s="8">
        <f>IF($AA722="","",M722*Y722/100)</f>
        <v/>
      </c>
      <c r="O722">
        <f>IF($AA722="","",INDEX('Per Line'!$U$2:$U$7001,$AA722)&amp;"")</f>
        <v/>
      </c>
      <c r="P722" s="8">
        <f>IF($AA722="","",SUMIFS('Per Line'!$T$2:$T$7001,'Per Line'!$C$2:$C$7001,$A722,'Per Line'!$AL$2:$AL$7001,1))</f>
        <v/>
      </c>
      <c r="Q722">
        <f>IF($AA722="","",Settings!$C$7)</f>
        <v/>
      </c>
      <c r="R722" s="8">
        <f>IF($AA722="","",SUMIFS('Per Line'!$T$2:$T$7001,'Per Line'!$C$2:$C$7001,$A722,'Per Line'!$AK$2:$AK$7001,0,'Per Line'!$AL$2:$AL$7001,0))</f>
        <v/>
      </c>
      <c r="S722" s="8">
        <f>IF($AA722="","",R722*Q722)</f>
        <v/>
      </c>
      <c r="T722">
        <f>IF($AA722="","",Settings!$C$6)</f>
        <v/>
      </c>
      <c r="U722" s="8">
        <f>IF($AA722="","",SUMIFS('Per Line'!$T$2:$T$7001,'Per Line'!$C$2:$C$7001,$A722,'Per Line'!$AK$2:$AK$7001,1,'Per Line'!$AL$2:$AL$7001,0))</f>
        <v/>
      </c>
      <c r="V722" s="8">
        <f>IF($AA722="","",U722*T722)</f>
        <v/>
      </c>
      <c r="W722" s="8">
        <f>IF($AA722="","",V722+S722)</f>
        <v/>
      </c>
      <c r="X722" s="8">
        <f>IF($AA722="","",Y722-W722)</f>
        <v/>
      </c>
      <c r="Y722" s="8">
        <f>IF($AA722="","",R722+U722+P722)</f>
        <v/>
      </c>
      <c r="Z722" s="8">
        <f>IF($AA722="","",Y722-W722-N722)</f>
        <v/>
      </c>
      <c r="AA722" s="16">
        <f>IF(ROWS($AA$2:$AA722)&lt;=MAX('Per Line'!$AJ$2:$AJ$7001),MATCH(ROWS($AA$2:$AA722),'Per Line'!$AJ$2:$AJ$7001,0),"")</f>
        <v/>
      </c>
      <c r="AB722">
        <f>IF($AA722="","",C722&amp;"|"&amp;COUNTIF($C$2:$C722,C722))</f>
        <v/>
      </c>
    </row>
    <row r="723">
      <c r="A723">
        <f>IF($AA723="","",INDEX('Per Line'!$C$2:$C$7001,$AA723)&amp;"")</f>
        <v/>
      </c>
      <c r="B723" s="15" t="n"/>
      <c r="C723">
        <f>IF($AA723="","",IF(COUNTIF($I$2:$I$1301,I723)&lt;=Settings!$C$8,I723,I723&amp;" P"&amp;ROUNDUP(COUNTIF($I$2:$I723,I723)/Settings!$C$8,0)))</f>
        <v/>
      </c>
      <c r="D723">
        <f>IF($AA723="","",INDEX('Per Line'!$A$2:$A$7001,$AA723)&amp;"")</f>
        <v/>
      </c>
      <c r="E723">
        <f>IF($AA723="","",INDEX('Per Line'!$B$2:$B$7001,$AA723)&amp;"")</f>
        <v/>
      </c>
      <c r="F723">
        <f>IF($AA723="","",INDEX('Per Line'!$D$2:$D$7001,$AA723)&amp;"")</f>
        <v/>
      </c>
      <c r="G723" s="14">
        <f>IF($AA723="","",INDEX('Per Line'!$E$2:$E$7001,$AA723))</f>
        <v/>
      </c>
      <c r="H723">
        <f>IF($AA723="","",INDEX('Per Line'!$F$2:$F$7001,$AA723)&amp;"")</f>
        <v/>
      </c>
      <c r="I723">
        <f>IF($AA723="","",INDEX('Per Line'!$I$2:$I$7001,$AA723)&amp;"")</f>
        <v/>
      </c>
      <c r="J723">
        <f>IF($AA723="","",INDEX('Per Line'!$H$2:$H$7001,$AA723)&amp;"")</f>
        <v/>
      </c>
      <c r="K723">
        <f>IF($AA723="","",INDEX('Per Line'!$J$2:$J$7001,$AA723)&amp;"")</f>
        <v/>
      </c>
      <c r="L723">
        <f>IF($AA723="","",INDEX('Per Line'!$K$2:$K$7001,$AA723)&amp;"")</f>
        <v/>
      </c>
      <c r="M723">
        <f>IF($AA723="","",INDEX('Per Line'!$L$2:$L$7001,$AA723))</f>
        <v/>
      </c>
      <c r="N723" s="8">
        <f>IF($AA723="","",M723*Y723/100)</f>
        <v/>
      </c>
      <c r="O723">
        <f>IF($AA723="","",INDEX('Per Line'!$U$2:$U$7001,$AA723)&amp;"")</f>
        <v/>
      </c>
      <c r="P723" s="8">
        <f>IF($AA723="","",SUMIFS('Per Line'!$T$2:$T$7001,'Per Line'!$C$2:$C$7001,$A723,'Per Line'!$AL$2:$AL$7001,1))</f>
        <v/>
      </c>
      <c r="Q723">
        <f>IF($AA723="","",Settings!$C$7)</f>
        <v/>
      </c>
      <c r="R723" s="8">
        <f>IF($AA723="","",SUMIFS('Per Line'!$T$2:$T$7001,'Per Line'!$C$2:$C$7001,$A723,'Per Line'!$AK$2:$AK$7001,0,'Per Line'!$AL$2:$AL$7001,0))</f>
        <v/>
      </c>
      <c r="S723" s="8">
        <f>IF($AA723="","",R723*Q723)</f>
        <v/>
      </c>
      <c r="T723">
        <f>IF($AA723="","",Settings!$C$6)</f>
        <v/>
      </c>
      <c r="U723" s="8">
        <f>IF($AA723="","",SUMIFS('Per Line'!$T$2:$T$7001,'Per Line'!$C$2:$C$7001,$A723,'Per Line'!$AK$2:$AK$7001,1,'Per Line'!$AL$2:$AL$7001,0))</f>
        <v/>
      </c>
      <c r="V723" s="8">
        <f>IF($AA723="","",U723*T723)</f>
        <v/>
      </c>
      <c r="W723" s="8">
        <f>IF($AA723="","",V723+S723)</f>
        <v/>
      </c>
      <c r="X723" s="8">
        <f>IF($AA723="","",Y723-W723)</f>
        <v/>
      </c>
      <c r="Y723" s="8">
        <f>IF($AA723="","",R723+U723+P723)</f>
        <v/>
      </c>
      <c r="Z723" s="8">
        <f>IF($AA723="","",Y723-W723-N723)</f>
        <v/>
      </c>
      <c r="AA723" s="16">
        <f>IF(ROWS($AA$2:$AA723)&lt;=MAX('Per Line'!$AJ$2:$AJ$7001),MATCH(ROWS($AA$2:$AA723),'Per Line'!$AJ$2:$AJ$7001,0),"")</f>
        <v/>
      </c>
      <c r="AB723">
        <f>IF($AA723="","",C723&amp;"|"&amp;COUNTIF($C$2:$C723,C723))</f>
        <v/>
      </c>
    </row>
    <row r="724">
      <c r="A724">
        <f>IF($AA724="","",INDEX('Per Line'!$C$2:$C$7001,$AA724)&amp;"")</f>
        <v/>
      </c>
      <c r="B724" s="15" t="n"/>
      <c r="C724">
        <f>IF($AA724="","",IF(COUNTIF($I$2:$I$1301,I724)&lt;=Settings!$C$8,I724,I724&amp;" P"&amp;ROUNDUP(COUNTIF($I$2:$I724,I724)/Settings!$C$8,0)))</f>
        <v/>
      </c>
      <c r="D724">
        <f>IF($AA724="","",INDEX('Per Line'!$A$2:$A$7001,$AA724)&amp;"")</f>
        <v/>
      </c>
      <c r="E724">
        <f>IF($AA724="","",INDEX('Per Line'!$B$2:$B$7001,$AA724)&amp;"")</f>
        <v/>
      </c>
      <c r="F724">
        <f>IF($AA724="","",INDEX('Per Line'!$D$2:$D$7001,$AA724)&amp;"")</f>
        <v/>
      </c>
      <c r="G724" s="14">
        <f>IF($AA724="","",INDEX('Per Line'!$E$2:$E$7001,$AA724))</f>
        <v/>
      </c>
      <c r="H724">
        <f>IF($AA724="","",INDEX('Per Line'!$F$2:$F$7001,$AA724)&amp;"")</f>
        <v/>
      </c>
      <c r="I724">
        <f>IF($AA724="","",INDEX('Per Line'!$I$2:$I$7001,$AA724)&amp;"")</f>
        <v/>
      </c>
      <c r="J724">
        <f>IF($AA724="","",INDEX('Per Line'!$H$2:$H$7001,$AA724)&amp;"")</f>
        <v/>
      </c>
      <c r="K724">
        <f>IF($AA724="","",INDEX('Per Line'!$J$2:$J$7001,$AA724)&amp;"")</f>
        <v/>
      </c>
      <c r="L724">
        <f>IF($AA724="","",INDEX('Per Line'!$K$2:$K$7001,$AA724)&amp;"")</f>
        <v/>
      </c>
      <c r="M724">
        <f>IF($AA724="","",INDEX('Per Line'!$L$2:$L$7001,$AA724))</f>
        <v/>
      </c>
      <c r="N724" s="8">
        <f>IF($AA724="","",M724*Y724/100)</f>
        <v/>
      </c>
      <c r="O724">
        <f>IF($AA724="","",INDEX('Per Line'!$U$2:$U$7001,$AA724)&amp;"")</f>
        <v/>
      </c>
      <c r="P724" s="8">
        <f>IF($AA724="","",SUMIFS('Per Line'!$T$2:$T$7001,'Per Line'!$C$2:$C$7001,$A724,'Per Line'!$AL$2:$AL$7001,1))</f>
        <v/>
      </c>
      <c r="Q724">
        <f>IF($AA724="","",Settings!$C$7)</f>
        <v/>
      </c>
      <c r="R724" s="8">
        <f>IF($AA724="","",SUMIFS('Per Line'!$T$2:$T$7001,'Per Line'!$C$2:$C$7001,$A724,'Per Line'!$AK$2:$AK$7001,0,'Per Line'!$AL$2:$AL$7001,0))</f>
        <v/>
      </c>
      <c r="S724" s="8">
        <f>IF($AA724="","",R724*Q724)</f>
        <v/>
      </c>
      <c r="T724">
        <f>IF($AA724="","",Settings!$C$6)</f>
        <v/>
      </c>
      <c r="U724" s="8">
        <f>IF($AA724="","",SUMIFS('Per Line'!$T$2:$T$7001,'Per Line'!$C$2:$C$7001,$A724,'Per Line'!$AK$2:$AK$7001,1,'Per Line'!$AL$2:$AL$7001,0))</f>
        <v/>
      </c>
      <c r="V724" s="8">
        <f>IF($AA724="","",U724*T724)</f>
        <v/>
      </c>
      <c r="W724" s="8">
        <f>IF($AA724="","",V724+S724)</f>
        <v/>
      </c>
      <c r="X724" s="8">
        <f>IF($AA724="","",Y724-W724)</f>
        <v/>
      </c>
      <c r="Y724" s="8">
        <f>IF($AA724="","",R724+U724+P724)</f>
        <v/>
      </c>
      <c r="Z724" s="8">
        <f>IF($AA724="","",Y724-W724-N724)</f>
        <v/>
      </c>
      <c r="AA724" s="16">
        <f>IF(ROWS($AA$2:$AA724)&lt;=MAX('Per Line'!$AJ$2:$AJ$7001),MATCH(ROWS($AA$2:$AA724),'Per Line'!$AJ$2:$AJ$7001,0),"")</f>
        <v/>
      </c>
      <c r="AB724">
        <f>IF($AA724="","",C724&amp;"|"&amp;COUNTIF($C$2:$C724,C724))</f>
        <v/>
      </c>
    </row>
    <row r="725">
      <c r="A725">
        <f>IF($AA725="","",INDEX('Per Line'!$C$2:$C$7001,$AA725)&amp;"")</f>
        <v/>
      </c>
      <c r="B725" s="15" t="n"/>
      <c r="C725">
        <f>IF($AA725="","",IF(COUNTIF($I$2:$I$1301,I725)&lt;=Settings!$C$8,I725,I725&amp;" P"&amp;ROUNDUP(COUNTIF($I$2:$I725,I725)/Settings!$C$8,0)))</f>
        <v/>
      </c>
      <c r="D725">
        <f>IF($AA725="","",INDEX('Per Line'!$A$2:$A$7001,$AA725)&amp;"")</f>
        <v/>
      </c>
      <c r="E725">
        <f>IF($AA725="","",INDEX('Per Line'!$B$2:$B$7001,$AA725)&amp;"")</f>
        <v/>
      </c>
      <c r="F725">
        <f>IF($AA725="","",INDEX('Per Line'!$D$2:$D$7001,$AA725)&amp;"")</f>
        <v/>
      </c>
      <c r="G725" s="14">
        <f>IF($AA725="","",INDEX('Per Line'!$E$2:$E$7001,$AA725))</f>
        <v/>
      </c>
      <c r="H725">
        <f>IF($AA725="","",INDEX('Per Line'!$F$2:$F$7001,$AA725)&amp;"")</f>
        <v/>
      </c>
      <c r="I725">
        <f>IF($AA725="","",INDEX('Per Line'!$I$2:$I$7001,$AA725)&amp;"")</f>
        <v/>
      </c>
      <c r="J725">
        <f>IF($AA725="","",INDEX('Per Line'!$H$2:$H$7001,$AA725)&amp;"")</f>
        <v/>
      </c>
      <c r="K725">
        <f>IF($AA725="","",INDEX('Per Line'!$J$2:$J$7001,$AA725)&amp;"")</f>
        <v/>
      </c>
      <c r="L725">
        <f>IF($AA725="","",INDEX('Per Line'!$K$2:$K$7001,$AA725)&amp;"")</f>
        <v/>
      </c>
      <c r="M725">
        <f>IF($AA725="","",INDEX('Per Line'!$L$2:$L$7001,$AA725))</f>
        <v/>
      </c>
      <c r="N725" s="8">
        <f>IF($AA725="","",M725*Y725/100)</f>
        <v/>
      </c>
      <c r="O725">
        <f>IF($AA725="","",INDEX('Per Line'!$U$2:$U$7001,$AA725)&amp;"")</f>
        <v/>
      </c>
      <c r="P725" s="8">
        <f>IF($AA725="","",SUMIFS('Per Line'!$T$2:$T$7001,'Per Line'!$C$2:$C$7001,$A725,'Per Line'!$AL$2:$AL$7001,1))</f>
        <v/>
      </c>
      <c r="Q725">
        <f>IF($AA725="","",Settings!$C$7)</f>
        <v/>
      </c>
      <c r="R725" s="8">
        <f>IF($AA725="","",SUMIFS('Per Line'!$T$2:$T$7001,'Per Line'!$C$2:$C$7001,$A725,'Per Line'!$AK$2:$AK$7001,0,'Per Line'!$AL$2:$AL$7001,0))</f>
        <v/>
      </c>
      <c r="S725" s="8">
        <f>IF($AA725="","",R725*Q725)</f>
        <v/>
      </c>
      <c r="T725">
        <f>IF($AA725="","",Settings!$C$6)</f>
        <v/>
      </c>
      <c r="U725" s="8">
        <f>IF($AA725="","",SUMIFS('Per Line'!$T$2:$T$7001,'Per Line'!$C$2:$C$7001,$A725,'Per Line'!$AK$2:$AK$7001,1,'Per Line'!$AL$2:$AL$7001,0))</f>
        <v/>
      </c>
      <c r="V725" s="8">
        <f>IF($AA725="","",U725*T725)</f>
        <v/>
      </c>
      <c r="W725" s="8">
        <f>IF($AA725="","",V725+S725)</f>
        <v/>
      </c>
      <c r="X725" s="8">
        <f>IF($AA725="","",Y725-W725)</f>
        <v/>
      </c>
      <c r="Y725" s="8">
        <f>IF($AA725="","",R725+U725+P725)</f>
        <v/>
      </c>
      <c r="Z725" s="8">
        <f>IF($AA725="","",Y725-W725-N725)</f>
        <v/>
      </c>
      <c r="AA725" s="16">
        <f>IF(ROWS($AA$2:$AA725)&lt;=MAX('Per Line'!$AJ$2:$AJ$7001),MATCH(ROWS($AA$2:$AA725),'Per Line'!$AJ$2:$AJ$7001,0),"")</f>
        <v/>
      </c>
      <c r="AB725">
        <f>IF($AA725="","",C725&amp;"|"&amp;COUNTIF($C$2:$C725,C725))</f>
        <v/>
      </c>
    </row>
    <row r="726">
      <c r="A726">
        <f>IF($AA726="","",INDEX('Per Line'!$C$2:$C$7001,$AA726)&amp;"")</f>
        <v/>
      </c>
      <c r="B726" s="15" t="n"/>
      <c r="C726">
        <f>IF($AA726="","",IF(COUNTIF($I$2:$I$1301,I726)&lt;=Settings!$C$8,I726,I726&amp;" P"&amp;ROUNDUP(COUNTIF($I$2:$I726,I726)/Settings!$C$8,0)))</f>
        <v/>
      </c>
      <c r="D726">
        <f>IF($AA726="","",INDEX('Per Line'!$A$2:$A$7001,$AA726)&amp;"")</f>
        <v/>
      </c>
      <c r="E726">
        <f>IF($AA726="","",INDEX('Per Line'!$B$2:$B$7001,$AA726)&amp;"")</f>
        <v/>
      </c>
      <c r="F726">
        <f>IF($AA726="","",INDEX('Per Line'!$D$2:$D$7001,$AA726)&amp;"")</f>
        <v/>
      </c>
      <c r="G726" s="14">
        <f>IF($AA726="","",INDEX('Per Line'!$E$2:$E$7001,$AA726))</f>
        <v/>
      </c>
      <c r="H726">
        <f>IF($AA726="","",INDEX('Per Line'!$F$2:$F$7001,$AA726)&amp;"")</f>
        <v/>
      </c>
      <c r="I726">
        <f>IF($AA726="","",INDEX('Per Line'!$I$2:$I$7001,$AA726)&amp;"")</f>
        <v/>
      </c>
      <c r="J726">
        <f>IF($AA726="","",INDEX('Per Line'!$H$2:$H$7001,$AA726)&amp;"")</f>
        <v/>
      </c>
      <c r="K726">
        <f>IF($AA726="","",INDEX('Per Line'!$J$2:$J$7001,$AA726)&amp;"")</f>
        <v/>
      </c>
      <c r="L726">
        <f>IF($AA726="","",INDEX('Per Line'!$K$2:$K$7001,$AA726)&amp;"")</f>
        <v/>
      </c>
      <c r="M726">
        <f>IF($AA726="","",INDEX('Per Line'!$L$2:$L$7001,$AA726))</f>
        <v/>
      </c>
      <c r="N726" s="8">
        <f>IF($AA726="","",M726*Y726/100)</f>
        <v/>
      </c>
      <c r="O726">
        <f>IF($AA726="","",INDEX('Per Line'!$U$2:$U$7001,$AA726)&amp;"")</f>
        <v/>
      </c>
      <c r="P726" s="8">
        <f>IF($AA726="","",SUMIFS('Per Line'!$T$2:$T$7001,'Per Line'!$C$2:$C$7001,$A726,'Per Line'!$AL$2:$AL$7001,1))</f>
        <v/>
      </c>
      <c r="Q726">
        <f>IF($AA726="","",Settings!$C$7)</f>
        <v/>
      </c>
      <c r="R726" s="8">
        <f>IF($AA726="","",SUMIFS('Per Line'!$T$2:$T$7001,'Per Line'!$C$2:$C$7001,$A726,'Per Line'!$AK$2:$AK$7001,0,'Per Line'!$AL$2:$AL$7001,0))</f>
        <v/>
      </c>
      <c r="S726" s="8">
        <f>IF($AA726="","",R726*Q726)</f>
        <v/>
      </c>
      <c r="T726">
        <f>IF($AA726="","",Settings!$C$6)</f>
        <v/>
      </c>
      <c r="U726" s="8">
        <f>IF($AA726="","",SUMIFS('Per Line'!$T$2:$T$7001,'Per Line'!$C$2:$C$7001,$A726,'Per Line'!$AK$2:$AK$7001,1,'Per Line'!$AL$2:$AL$7001,0))</f>
        <v/>
      </c>
      <c r="V726" s="8">
        <f>IF($AA726="","",U726*T726)</f>
        <v/>
      </c>
      <c r="W726" s="8">
        <f>IF($AA726="","",V726+S726)</f>
        <v/>
      </c>
      <c r="X726" s="8">
        <f>IF($AA726="","",Y726-W726)</f>
        <v/>
      </c>
      <c r="Y726" s="8">
        <f>IF($AA726="","",R726+U726+P726)</f>
        <v/>
      </c>
      <c r="Z726" s="8">
        <f>IF($AA726="","",Y726-W726-N726)</f>
        <v/>
      </c>
      <c r="AA726" s="16">
        <f>IF(ROWS($AA$2:$AA726)&lt;=MAX('Per Line'!$AJ$2:$AJ$7001),MATCH(ROWS($AA$2:$AA726),'Per Line'!$AJ$2:$AJ$7001,0),"")</f>
        <v/>
      </c>
      <c r="AB726">
        <f>IF($AA726="","",C726&amp;"|"&amp;COUNTIF($C$2:$C726,C726))</f>
        <v/>
      </c>
    </row>
    <row r="727">
      <c r="A727">
        <f>IF($AA727="","",INDEX('Per Line'!$C$2:$C$7001,$AA727)&amp;"")</f>
        <v/>
      </c>
      <c r="B727" s="15" t="n"/>
      <c r="C727">
        <f>IF($AA727="","",IF(COUNTIF($I$2:$I$1301,I727)&lt;=Settings!$C$8,I727,I727&amp;" P"&amp;ROUNDUP(COUNTIF($I$2:$I727,I727)/Settings!$C$8,0)))</f>
        <v/>
      </c>
      <c r="D727">
        <f>IF($AA727="","",INDEX('Per Line'!$A$2:$A$7001,$AA727)&amp;"")</f>
        <v/>
      </c>
      <c r="E727">
        <f>IF($AA727="","",INDEX('Per Line'!$B$2:$B$7001,$AA727)&amp;"")</f>
        <v/>
      </c>
      <c r="F727">
        <f>IF($AA727="","",INDEX('Per Line'!$D$2:$D$7001,$AA727)&amp;"")</f>
        <v/>
      </c>
      <c r="G727" s="14">
        <f>IF($AA727="","",INDEX('Per Line'!$E$2:$E$7001,$AA727))</f>
        <v/>
      </c>
      <c r="H727">
        <f>IF($AA727="","",INDEX('Per Line'!$F$2:$F$7001,$AA727)&amp;"")</f>
        <v/>
      </c>
      <c r="I727">
        <f>IF($AA727="","",INDEX('Per Line'!$I$2:$I$7001,$AA727)&amp;"")</f>
        <v/>
      </c>
      <c r="J727">
        <f>IF($AA727="","",INDEX('Per Line'!$H$2:$H$7001,$AA727)&amp;"")</f>
        <v/>
      </c>
      <c r="K727">
        <f>IF($AA727="","",INDEX('Per Line'!$J$2:$J$7001,$AA727)&amp;"")</f>
        <v/>
      </c>
      <c r="L727">
        <f>IF($AA727="","",INDEX('Per Line'!$K$2:$K$7001,$AA727)&amp;"")</f>
        <v/>
      </c>
      <c r="M727">
        <f>IF($AA727="","",INDEX('Per Line'!$L$2:$L$7001,$AA727))</f>
        <v/>
      </c>
      <c r="N727" s="8">
        <f>IF($AA727="","",M727*Y727/100)</f>
        <v/>
      </c>
      <c r="O727">
        <f>IF($AA727="","",INDEX('Per Line'!$U$2:$U$7001,$AA727)&amp;"")</f>
        <v/>
      </c>
      <c r="P727" s="8">
        <f>IF($AA727="","",SUMIFS('Per Line'!$T$2:$T$7001,'Per Line'!$C$2:$C$7001,$A727,'Per Line'!$AL$2:$AL$7001,1))</f>
        <v/>
      </c>
      <c r="Q727">
        <f>IF($AA727="","",Settings!$C$7)</f>
        <v/>
      </c>
      <c r="R727" s="8">
        <f>IF($AA727="","",SUMIFS('Per Line'!$T$2:$T$7001,'Per Line'!$C$2:$C$7001,$A727,'Per Line'!$AK$2:$AK$7001,0,'Per Line'!$AL$2:$AL$7001,0))</f>
        <v/>
      </c>
      <c r="S727" s="8">
        <f>IF($AA727="","",R727*Q727)</f>
        <v/>
      </c>
      <c r="T727">
        <f>IF($AA727="","",Settings!$C$6)</f>
        <v/>
      </c>
      <c r="U727" s="8">
        <f>IF($AA727="","",SUMIFS('Per Line'!$T$2:$T$7001,'Per Line'!$C$2:$C$7001,$A727,'Per Line'!$AK$2:$AK$7001,1,'Per Line'!$AL$2:$AL$7001,0))</f>
        <v/>
      </c>
      <c r="V727" s="8">
        <f>IF($AA727="","",U727*T727)</f>
        <v/>
      </c>
      <c r="W727" s="8">
        <f>IF($AA727="","",V727+S727)</f>
        <v/>
      </c>
      <c r="X727" s="8">
        <f>IF($AA727="","",Y727-W727)</f>
        <v/>
      </c>
      <c r="Y727" s="8">
        <f>IF($AA727="","",R727+U727+P727)</f>
        <v/>
      </c>
      <c r="Z727" s="8">
        <f>IF($AA727="","",Y727-W727-N727)</f>
        <v/>
      </c>
      <c r="AA727" s="16">
        <f>IF(ROWS($AA$2:$AA727)&lt;=MAX('Per Line'!$AJ$2:$AJ$7001),MATCH(ROWS($AA$2:$AA727),'Per Line'!$AJ$2:$AJ$7001,0),"")</f>
        <v/>
      </c>
      <c r="AB727">
        <f>IF($AA727="","",C727&amp;"|"&amp;COUNTIF($C$2:$C727,C727))</f>
        <v/>
      </c>
    </row>
    <row r="728">
      <c r="A728">
        <f>IF($AA728="","",INDEX('Per Line'!$C$2:$C$7001,$AA728)&amp;"")</f>
        <v/>
      </c>
      <c r="B728" s="15" t="n"/>
      <c r="C728">
        <f>IF($AA728="","",IF(COUNTIF($I$2:$I$1301,I728)&lt;=Settings!$C$8,I728,I728&amp;" P"&amp;ROUNDUP(COUNTIF($I$2:$I728,I728)/Settings!$C$8,0)))</f>
        <v/>
      </c>
      <c r="D728">
        <f>IF($AA728="","",INDEX('Per Line'!$A$2:$A$7001,$AA728)&amp;"")</f>
        <v/>
      </c>
      <c r="E728">
        <f>IF($AA728="","",INDEX('Per Line'!$B$2:$B$7001,$AA728)&amp;"")</f>
        <v/>
      </c>
      <c r="F728">
        <f>IF($AA728="","",INDEX('Per Line'!$D$2:$D$7001,$AA728)&amp;"")</f>
        <v/>
      </c>
      <c r="G728" s="14">
        <f>IF($AA728="","",INDEX('Per Line'!$E$2:$E$7001,$AA728))</f>
        <v/>
      </c>
      <c r="H728">
        <f>IF($AA728="","",INDEX('Per Line'!$F$2:$F$7001,$AA728)&amp;"")</f>
        <v/>
      </c>
      <c r="I728">
        <f>IF($AA728="","",INDEX('Per Line'!$I$2:$I$7001,$AA728)&amp;"")</f>
        <v/>
      </c>
      <c r="J728">
        <f>IF($AA728="","",INDEX('Per Line'!$H$2:$H$7001,$AA728)&amp;"")</f>
        <v/>
      </c>
      <c r="K728">
        <f>IF($AA728="","",INDEX('Per Line'!$J$2:$J$7001,$AA728)&amp;"")</f>
        <v/>
      </c>
      <c r="L728">
        <f>IF($AA728="","",INDEX('Per Line'!$K$2:$K$7001,$AA728)&amp;"")</f>
        <v/>
      </c>
      <c r="M728">
        <f>IF($AA728="","",INDEX('Per Line'!$L$2:$L$7001,$AA728))</f>
        <v/>
      </c>
      <c r="N728" s="8">
        <f>IF($AA728="","",M728*Y728/100)</f>
        <v/>
      </c>
      <c r="O728">
        <f>IF($AA728="","",INDEX('Per Line'!$U$2:$U$7001,$AA728)&amp;"")</f>
        <v/>
      </c>
      <c r="P728" s="8">
        <f>IF($AA728="","",SUMIFS('Per Line'!$T$2:$T$7001,'Per Line'!$C$2:$C$7001,$A728,'Per Line'!$AL$2:$AL$7001,1))</f>
        <v/>
      </c>
      <c r="Q728">
        <f>IF($AA728="","",Settings!$C$7)</f>
        <v/>
      </c>
      <c r="R728" s="8">
        <f>IF($AA728="","",SUMIFS('Per Line'!$T$2:$T$7001,'Per Line'!$C$2:$C$7001,$A728,'Per Line'!$AK$2:$AK$7001,0,'Per Line'!$AL$2:$AL$7001,0))</f>
        <v/>
      </c>
      <c r="S728" s="8">
        <f>IF($AA728="","",R728*Q728)</f>
        <v/>
      </c>
      <c r="T728">
        <f>IF($AA728="","",Settings!$C$6)</f>
        <v/>
      </c>
      <c r="U728" s="8">
        <f>IF($AA728="","",SUMIFS('Per Line'!$T$2:$T$7001,'Per Line'!$C$2:$C$7001,$A728,'Per Line'!$AK$2:$AK$7001,1,'Per Line'!$AL$2:$AL$7001,0))</f>
        <v/>
      </c>
      <c r="V728" s="8">
        <f>IF($AA728="","",U728*T728)</f>
        <v/>
      </c>
      <c r="W728" s="8">
        <f>IF($AA728="","",V728+S728)</f>
        <v/>
      </c>
      <c r="X728" s="8">
        <f>IF($AA728="","",Y728-W728)</f>
        <v/>
      </c>
      <c r="Y728" s="8">
        <f>IF($AA728="","",R728+U728+P728)</f>
        <v/>
      </c>
      <c r="Z728" s="8">
        <f>IF($AA728="","",Y728-W728-N728)</f>
        <v/>
      </c>
      <c r="AA728" s="16">
        <f>IF(ROWS($AA$2:$AA728)&lt;=MAX('Per Line'!$AJ$2:$AJ$7001),MATCH(ROWS($AA$2:$AA728),'Per Line'!$AJ$2:$AJ$7001,0),"")</f>
        <v/>
      </c>
      <c r="AB728">
        <f>IF($AA728="","",C728&amp;"|"&amp;COUNTIF($C$2:$C728,C728))</f>
        <v/>
      </c>
    </row>
    <row r="729">
      <c r="A729">
        <f>IF($AA729="","",INDEX('Per Line'!$C$2:$C$7001,$AA729)&amp;"")</f>
        <v/>
      </c>
      <c r="B729" s="15" t="n"/>
      <c r="C729">
        <f>IF($AA729="","",IF(COUNTIF($I$2:$I$1301,I729)&lt;=Settings!$C$8,I729,I729&amp;" P"&amp;ROUNDUP(COUNTIF($I$2:$I729,I729)/Settings!$C$8,0)))</f>
        <v/>
      </c>
      <c r="D729">
        <f>IF($AA729="","",INDEX('Per Line'!$A$2:$A$7001,$AA729)&amp;"")</f>
        <v/>
      </c>
      <c r="E729">
        <f>IF($AA729="","",INDEX('Per Line'!$B$2:$B$7001,$AA729)&amp;"")</f>
        <v/>
      </c>
      <c r="F729">
        <f>IF($AA729="","",INDEX('Per Line'!$D$2:$D$7001,$AA729)&amp;"")</f>
        <v/>
      </c>
      <c r="G729" s="14">
        <f>IF($AA729="","",INDEX('Per Line'!$E$2:$E$7001,$AA729))</f>
        <v/>
      </c>
      <c r="H729">
        <f>IF($AA729="","",INDEX('Per Line'!$F$2:$F$7001,$AA729)&amp;"")</f>
        <v/>
      </c>
      <c r="I729">
        <f>IF($AA729="","",INDEX('Per Line'!$I$2:$I$7001,$AA729)&amp;"")</f>
        <v/>
      </c>
      <c r="J729">
        <f>IF($AA729="","",INDEX('Per Line'!$H$2:$H$7001,$AA729)&amp;"")</f>
        <v/>
      </c>
      <c r="K729">
        <f>IF($AA729="","",INDEX('Per Line'!$J$2:$J$7001,$AA729)&amp;"")</f>
        <v/>
      </c>
      <c r="L729">
        <f>IF($AA729="","",INDEX('Per Line'!$K$2:$K$7001,$AA729)&amp;"")</f>
        <v/>
      </c>
      <c r="M729">
        <f>IF($AA729="","",INDEX('Per Line'!$L$2:$L$7001,$AA729))</f>
        <v/>
      </c>
      <c r="N729" s="8">
        <f>IF($AA729="","",M729*Y729/100)</f>
        <v/>
      </c>
      <c r="O729">
        <f>IF($AA729="","",INDEX('Per Line'!$U$2:$U$7001,$AA729)&amp;"")</f>
        <v/>
      </c>
      <c r="P729" s="8">
        <f>IF($AA729="","",SUMIFS('Per Line'!$T$2:$T$7001,'Per Line'!$C$2:$C$7001,$A729,'Per Line'!$AL$2:$AL$7001,1))</f>
        <v/>
      </c>
      <c r="Q729">
        <f>IF($AA729="","",Settings!$C$7)</f>
        <v/>
      </c>
      <c r="R729" s="8">
        <f>IF($AA729="","",SUMIFS('Per Line'!$T$2:$T$7001,'Per Line'!$C$2:$C$7001,$A729,'Per Line'!$AK$2:$AK$7001,0,'Per Line'!$AL$2:$AL$7001,0))</f>
        <v/>
      </c>
      <c r="S729" s="8">
        <f>IF($AA729="","",R729*Q729)</f>
        <v/>
      </c>
      <c r="T729">
        <f>IF($AA729="","",Settings!$C$6)</f>
        <v/>
      </c>
      <c r="U729" s="8">
        <f>IF($AA729="","",SUMIFS('Per Line'!$T$2:$T$7001,'Per Line'!$C$2:$C$7001,$A729,'Per Line'!$AK$2:$AK$7001,1,'Per Line'!$AL$2:$AL$7001,0))</f>
        <v/>
      </c>
      <c r="V729" s="8">
        <f>IF($AA729="","",U729*T729)</f>
        <v/>
      </c>
      <c r="W729" s="8">
        <f>IF($AA729="","",V729+S729)</f>
        <v/>
      </c>
      <c r="X729" s="8">
        <f>IF($AA729="","",Y729-W729)</f>
        <v/>
      </c>
      <c r="Y729" s="8">
        <f>IF($AA729="","",R729+U729+P729)</f>
        <v/>
      </c>
      <c r="Z729" s="8">
        <f>IF($AA729="","",Y729-W729-N729)</f>
        <v/>
      </c>
      <c r="AA729" s="16">
        <f>IF(ROWS($AA$2:$AA729)&lt;=MAX('Per Line'!$AJ$2:$AJ$7001),MATCH(ROWS($AA$2:$AA729),'Per Line'!$AJ$2:$AJ$7001,0),"")</f>
        <v/>
      </c>
      <c r="AB729">
        <f>IF($AA729="","",C729&amp;"|"&amp;COUNTIF($C$2:$C729,C729))</f>
        <v/>
      </c>
    </row>
    <row r="730">
      <c r="A730">
        <f>IF($AA730="","",INDEX('Per Line'!$C$2:$C$7001,$AA730)&amp;"")</f>
        <v/>
      </c>
      <c r="B730" s="15" t="n"/>
      <c r="C730">
        <f>IF($AA730="","",IF(COUNTIF($I$2:$I$1301,I730)&lt;=Settings!$C$8,I730,I730&amp;" P"&amp;ROUNDUP(COUNTIF($I$2:$I730,I730)/Settings!$C$8,0)))</f>
        <v/>
      </c>
      <c r="D730">
        <f>IF($AA730="","",INDEX('Per Line'!$A$2:$A$7001,$AA730)&amp;"")</f>
        <v/>
      </c>
      <c r="E730">
        <f>IF($AA730="","",INDEX('Per Line'!$B$2:$B$7001,$AA730)&amp;"")</f>
        <v/>
      </c>
      <c r="F730">
        <f>IF($AA730="","",INDEX('Per Line'!$D$2:$D$7001,$AA730)&amp;"")</f>
        <v/>
      </c>
      <c r="G730" s="14">
        <f>IF($AA730="","",INDEX('Per Line'!$E$2:$E$7001,$AA730))</f>
        <v/>
      </c>
      <c r="H730">
        <f>IF($AA730="","",INDEX('Per Line'!$F$2:$F$7001,$AA730)&amp;"")</f>
        <v/>
      </c>
      <c r="I730">
        <f>IF($AA730="","",INDEX('Per Line'!$I$2:$I$7001,$AA730)&amp;"")</f>
        <v/>
      </c>
      <c r="J730">
        <f>IF($AA730="","",INDEX('Per Line'!$H$2:$H$7001,$AA730)&amp;"")</f>
        <v/>
      </c>
      <c r="K730">
        <f>IF($AA730="","",INDEX('Per Line'!$J$2:$J$7001,$AA730)&amp;"")</f>
        <v/>
      </c>
      <c r="L730">
        <f>IF($AA730="","",INDEX('Per Line'!$K$2:$K$7001,$AA730)&amp;"")</f>
        <v/>
      </c>
      <c r="M730">
        <f>IF($AA730="","",INDEX('Per Line'!$L$2:$L$7001,$AA730))</f>
        <v/>
      </c>
      <c r="N730" s="8">
        <f>IF($AA730="","",M730*Y730/100)</f>
        <v/>
      </c>
      <c r="O730">
        <f>IF($AA730="","",INDEX('Per Line'!$U$2:$U$7001,$AA730)&amp;"")</f>
        <v/>
      </c>
      <c r="P730" s="8">
        <f>IF($AA730="","",SUMIFS('Per Line'!$T$2:$T$7001,'Per Line'!$C$2:$C$7001,$A730,'Per Line'!$AL$2:$AL$7001,1))</f>
        <v/>
      </c>
      <c r="Q730">
        <f>IF($AA730="","",Settings!$C$7)</f>
        <v/>
      </c>
      <c r="R730" s="8">
        <f>IF($AA730="","",SUMIFS('Per Line'!$T$2:$T$7001,'Per Line'!$C$2:$C$7001,$A730,'Per Line'!$AK$2:$AK$7001,0,'Per Line'!$AL$2:$AL$7001,0))</f>
        <v/>
      </c>
      <c r="S730" s="8">
        <f>IF($AA730="","",R730*Q730)</f>
        <v/>
      </c>
      <c r="T730">
        <f>IF($AA730="","",Settings!$C$6)</f>
        <v/>
      </c>
      <c r="U730" s="8">
        <f>IF($AA730="","",SUMIFS('Per Line'!$T$2:$T$7001,'Per Line'!$C$2:$C$7001,$A730,'Per Line'!$AK$2:$AK$7001,1,'Per Line'!$AL$2:$AL$7001,0))</f>
        <v/>
      </c>
      <c r="V730" s="8">
        <f>IF($AA730="","",U730*T730)</f>
        <v/>
      </c>
      <c r="W730" s="8">
        <f>IF($AA730="","",V730+S730)</f>
        <v/>
      </c>
      <c r="X730" s="8">
        <f>IF($AA730="","",Y730-W730)</f>
        <v/>
      </c>
      <c r="Y730" s="8">
        <f>IF($AA730="","",R730+U730+P730)</f>
        <v/>
      </c>
      <c r="Z730" s="8">
        <f>IF($AA730="","",Y730-W730-N730)</f>
        <v/>
      </c>
      <c r="AA730" s="16">
        <f>IF(ROWS($AA$2:$AA730)&lt;=MAX('Per Line'!$AJ$2:$AJ$7001),MATCH(ROWS($AA$2:$AA730),'Per Line'!$AJ$2:$AJ$7001,0),"")</f>
        <v/>
      </c>
      <c r="AB730">
        <f>IF($AA730="","",C730&amp;"|"&amp;COUNTIF($C$2:$C730,C730))</f>
        <v/>
      </c>
    </row>
    <row r="731">
      <c r="A731">
        <f>IF($AA731="","",INDEX('Per Line'!$C$2:$C$7001,$AA731)&amp;"")</f>
        <v/>
      </c>
      <c r="B731" s="15" t="n"/>
      <c r="C731">
        <f>IF($AA731="","",IF(COUNTIF($I$2:$I$1301,I731)&lt;=Settings!$C$8,I731,I731&amp;" P"&amp;ROUNDUP(COUNTIF($I$2:$I731,I731)/Settings!$C$8,0)))</f>
        <v/>
      </c>
      <c r="D731">
        <f>IF($AA731="","",INDEX('Per Line'!$A$2:$A$7001,$AA731)&amp;"")</f>
        <v/>
      </c>
      <c r="E731">
        <f>IF($AA731="","",INDEX('Per Line'!$B$2:$B$7001,$AA731)&amp;"")</f>
        <v/>
      </c>
      <c r="F731">
        <f>IF($AA731="","",INDEX('Per Line'!$D$2:$D$7001,$AA731)&amp;"")</f>
        <v/>
      </c>
      <c r="G731" s="14">
        <f>IF($AA731="","",INDEX('Per Line'!$E$2:$E$7001,$AA731))</f>
        <v/>
      </c>
      <c r="H731">
        <f>IF($AA731="","",INDEX('Per Line'!$F$2:$F$7001,$AA731)&amp;"")</f>
        <v/>
      </c>
      <c r="I731">
        <f>IF($AA731="","",INDEX('Per Line'!$I$2:$I$7001,$AA731)&amp;"")</f>
        <v/>
      </c>
      <c r="J731">
        <f>IF($AA731="","",INDEX('Per Line'!$H$2:$H$7001,$AA731)&amp;"")</f>
        <v/>
      </c>
      <c r="K731">
        <f>IF($AA731="","",INDEX('Per Line'!$J$2:$J$7001,$AA731)&amp;"")</f>
        <v/>
      </c>
      <c r="L731">
        <f>IF($AA731="","",INDEX('Per Line'!$K$2:$K$7001,$AA731)&amp;"")</f>
        <v/>
      </c>
      <c r="M731">
        <f>IF($AA731="","",INDEX('Per Line'!$L$2:$L$7001,$AA731))</f>
        <v/>
      </c>
      <c r="N731" s="8">
        <f>IF($AA731="","",M731*Y731/100)</f>
        <v/>
      </c>
      <c r="O731">
        <f>IF($AA731="","",INDEX('Per Line'!$U$2:$U$7001,$AA731)&amp;"")</f>
        <v/>
      </c>
      <c r="P731" s="8">
        <f>IF($AA731="","",SUMIFS('Per Line'!$T$2:$T$7001,'Per Line'!$C$2:$C$7001,$A731,'Per Line'!$AL$2:$AL$7001,1))</f>
        <v/>
      </c>
      <c r="Q731">
        <f>IF($AA731="","",Settings!$C$7)</f>
        <v/>
      </c>
      <c r="R731" s="8">
        <f>IF($AA731="","",SUMIFS('Per Line'!$T$2:$T$7001,'Per Line'!$C$2:$C$7001,$A731,'Per Line'!$AK$2:$AK$7001,0,'Per Line'!$AL$2:$AL$7001,0))</f>
        <v/>
      </c>
      <c r="S731" s="8">
        <f>IF($AA731="","",R731*Q731)</f>
        <v/>
      </c>
      <c r="T731">
        <f>IF($AA731="","",Settings!$C$6)</f>
        <v/>
      </c>
      <c r="U731" s="8">
        <f>IF($AA731="","",SUMIFS('Per Line'!$T$2:$T$7001,'Per Line'!$C$2:$C$7001,$A731,'Per Line'!$AK$2:$AK$7001,1,'Per Line'!$AL$2:$AL$7001,0))</f>
        <v/>
      </c>
      <c r="V731" s="8">
        <f>IF($AA731="","",U731*T731)</f>
        <v/>
      </c>
      <c r="W731" s="8">
        <f>IF($AA731="","",V731+S731)</f>
        <v/>
      </c>
      <c r="X731" s="8">
        <f>IF($AA731="","",Y731-W731)</f>
        <v/>
      </c>
      <c r="Y731" s="8">
        <f>IF($AA731="","",R731+U731+P731)</f>
        <v/>
      </c>
      <c r="Z731" s="8">
        <f>IF($AA731="","",Y731-W731-N731)</f>
        <v/>
      </c>
      <c r="AA731" s="16">
        <f>IF(ROWS($AA$2:$AA731)&lt;=MAX('Per Line'!$AJ$2:$AJ$7001),MATCH(ROWS($AA$2:$AA731),'Per Line'!$AJ$2:$AJ$7001,0),"")</f>
        <v/>
      </c>
      <c r="AB731">
        <f>IF($AA731="","",C731&amp;"|"&amp;COUNTIF($C$2:$C731,C731))</f>
        <v/>
      </c>
    </row>
    <row r="732">
      <c r="A732">
        <f>IF($AA732="","",INDEX('Per Line'!$C$2:$C$7001,$AA732)&amp;"")</f>
        <v/>
      </c>
      <c r="B732" s="15" t="n"/>
      <c r="C732">
        <f>IF($AA732="","",IF(COUNTIF($I$2:$I$1301,I732)&lt;=Settings!$C$8,I732,I732&amp;" P"&amp;ROUNDUP(COUNTIF($I$2:$I732,I732)/Settings!$C$8,0)))</f>
        <v/>
      </c>
      <c r="D732">
        <f>IF($AA732="","",INDEX('Per Line'!$A$2:$A$7001,$AA732)&amp;"")</f>
        <v/>
      </c>
      <c r="E732">
        <f>IF($AA732="","",INDEX('Per Line'!$B$2:$B$7001,$AA732)&amp;"")</f>
        <v/>
      </c>
      <c r="F732">
        <f>IF($AA732="","",INDEX('Per Line'!$D$2:$D$7001,$AA732)&amp;"")</f>
        <v/>
      </c>
      <c r="G732" s="14">
        <f>IF($AA732="","",INDEX('Per Line'!$E$2:$E$7001,$AA732))</f>
        <v/>
      </c>
      <c r="H732">
        <f>IF($AA732="","",INDEX('Per Line'!$F$2:$F$7001,$AA732)&amp;"")</f>
        <v/>
      </c>
      <c r="I732">
        <f>IF($AA732="","",INDEX('Per Line'!$I$2:$I$7001,$AA732)&amp;"")</f>
        <v/>
      </c>
      <c r="J732">
        <f>IF($AA732="","",INDEX('Per Line'!$H$2:$H$7001,$AA732)&amp;"")</f>
        <v/>
      </c>
      <c r="K732">
        <f>IF($AA732="","",INDEX('Per Line'!$J$2:$J$7001,$AA732)&amp;"")</f>
        <v/>
      </c>
      <c r="L732">
        <f>IF($AA732="","",INDEX('Per Line'!$K$2:$K$7001,$AA732)&amp;"")</f>
        <v/>
      </c>
      <c r="M732">
        <f>IF($AA732="","",INDEX('Per Line'!$L$2:$L$7001,$AA732))</f>
        <v/>
      </c>
      <c r="N732" s="8">
        <f>IF($AA732="","",M732*Y732/100)</f>
        <v/>
      </c>
      <c r="O732">
        <f>IF($AA732="","",INDEX('Per Line'!$U$2:$U$7001,$AA732)&amp;"")</f>
        <v/>
      </c>
      <c r="P732" s="8">
        <f>IF($AA732="","",SUMIFS('Per Line'!$T$2:$T$7001,'Per Line'!$C$2:$C$7001,$A732,'Per Line'!$AL$2:$AL$7001,1))</f>
        <v/>
      </c>
      <c r="Q732">
        <f>IF($AA732="","",Settings!$C$7)</f>
        <v/>
      </c>
      <c r="R732" s="8">
        <f>IF($AA732="","",SUMIFS('Per Line'!$T$2:$T$7001,'Per Line'!$C$2:$C$7001,$A732,'Per Line'!$AK$2:$AK$7001,0,'Per Line'!$AL$2:$AL$7001,0))</f>
        <v/>
      </c>
      <c r="S732" s="8">
        <f>IF($AA732="","",R732*Q732)</f>
        <v/>
      </c>
      <c r="T732">
        <f>IF($AA732="","",Settings!$C$6)</f>
        <v/>
      </c>
      <c r="U732" s="8">
        <f>IF($AA732="","",SUMIFS('Per Line'!$T$2:$T$7001,'Per Line'!$C$2:$C$7001,$A732,'Per Line'!$AK$2:$AK$7001,1,'Per Line'!$AL$2:$AL$7001,0))</f>
        <v/>
      </c>
      <c r="V732" s="8">
        <f>IF($AA732="","",U732*T732)</f>
        <v/>
      </c>
      <c r="W732" s="8">
        <f>IF($AA732="","",V732+S732)</f>
        <v/>
      </c>
      <c r="X732" s="8">
        <f>IF($AA732="","",Y732-W732)</f>
        <v/>
      </c>
      <c r="Y732" s="8">
        <f>IF($AA732="","",R732+U732+P732)</f>
        <v/>
      </c>
      <c r="Z732" s="8">
        <f>IF($AA732="","",Y732-W732-N732)</f>
        <v/>
      </c>
      <c r="AA732" s="16">
        <f>IF(ROWS($AA$2:$AA732)&lt;=MAX('Per Line'!$AJ$2:$AJ$7001),MATCH(ROWS($AA$2:$AA732),'Per Line'!$AJ$2:$AJ$7001,0),"")</f>
        <v/>
      </c>
      <c r="AB732">
        <f>IF($AA732="","",C732&amp;"|"&amp;COUNTIF($C$2:$C732,C732))</f>
        <v/>
      </c>
    </row>
    <row r="733">
      <c r="A733">
        <f>IF($AA733="","",INDEX('Per Line'!$C$2:$C$7001,$AA733)&amp;"")</f>
        <v/>
      </c>
      <c r="B733" s="15" t="n"/>
      <c r="C733">
        <f>IF($AA733="","",IF(COUNTIF($I$2:$I$1301,I733)&lt;=Settings!$C$8,I733,I733&amp;" P"&amp;ROUNDUP(COUNTIF($I$2:$I733,I733)/Settings!$C$8,0)))</f>
        <v/>
      </c>
      <c r="D733">
        <f>IF($AA733="","",INDEX('Per Line'!$A$2:$A$7001,$AA733)&amp;"")</f>
        <v/>
      </c>
      <c r="E733">
        <f>IF($AA733="","",INDEX('Per Line'!$B$2:$B$7001,$AA733)&amp;"")</f>
        <v/>
      </c>
      <c r="F733">
        <f>IF($AA733="","",INDEX('Per Line'!$D$2:$D$7001,$AA733)&amp;"")</f>
        <v/>
      </c>
      <c r="G733" s="14">
        <f>IF($AA733="","",INDEX('Per Line'!$E$2:$E$7001,$AA733))</f>
        <v/>
      </c>
      <c r="H733">
        <f>IF($AA733="","",INDEX('Per Line'!$F$2:$F$7001,$AA733)&amp;"")</f>
        <v/>
      </c>
      <c r="I733">
        <f>IF($AA733="","",INDEX('Per Line'!$I$2:$I$7001,$AA733)&amp;"")</f>
        <v/>
      </c>
      <c r="J733">
        <f>IF($AA733="","",INDEX('Per Line'!$H$2:$H$7001,$AA733)&amp;"")</f>
        <v/>
      </c>
      <c r="K733">
        <f>IF($AA733="","",INDEX('Per Line'!$J$2:$J$7001,$AA733)&amp;"")</f>
        <v/>
      </c>
      <c r="L733">
        <f>IF($AA733="","",INDEX('Per Line'!$K$2:$K$7001,$AA733)&amp;"")</f>
        <v/>
      </c>
      <c r="M733">
        <f>IF($AA733="","",INDEX('Per Line'!$L$2:$L$7001,$AA733))</f>
        <v/>
      </c>
      <c r="N733" s="8">
        <f>IF($AA733="","",M733*Y733/100)</f>
        <v/>
      </c>
      <c r="O733">
        <f>IF($AA733="","",INDEX('Per Line'!$U$2:$U$7001,$AA733)&amp;"")</f>
        <v/>
      </c>
      <c r="P733" s="8">
        <f>IF($AA733="","",SUMIFS('Per Line'!$T$2:$T$7001,'Per Line'!$C$2:$C$7001,$A733,'Per Line'!$AL$2:$AL$7001,1))</f>
        <v/>
      </c>
      <c r="Q733">
        <f>IF($AA733="","",Settings!$C$7)</f>
        <v/>
      </c>
      <c r="R733" s="8">
        <f>IF($AA733="","",SUMIFS('Per Line'!$T$2:$T$7001,'Per Line'!$C$2:$C$7001,$A733,'Per Line'!$AK$2:$AK$7001,0,'Per Line'!$AL$2:$AL$7001,0))</f>
        <v/>
      </c>
      <c r="S733" s="8">
        <f>IF($AA733="","",R733*Q733)</f>
        <v/>
      </c>
      <c r="T733">
        <f>IF($AA733="","",Settings!$C$6)</f>
        <v/>
      </c>
      <c r="U733" s="8">
        <f>IF($AA733="","",SUMIFS('Per Line'!$T$2:$T$7001,'Per Line'!$C$2:$C$7001,$A733,'Per Line'!$AK$2:$AK$7001,1,'Per Line'!$AL$2:$AL$7001,0))</f>
        <v/>
      </c>
      <c r="V733" s="8">
        <f>IF($AA733="","",U733*T733)</f>
        <v/>
      </c>
      <c r="W733" s="8">
        <f>IF($AA733="","",V733+S733)</f>
        <v/>
      </c>
      <c r="X733" s="8">
        <f>IF($AA733="","",Y733-W733)</f>
        <v/>
      </c>
      <c r="Y733" s="8">
        <f>IF($AA733="","",R733+U733+P733)</f>
        <v/>
      </c>
      <c r="Z733" s="8">
        <f>IF($AA733="","",Y733-W733-N733)</f>
        <v/>
      </c>
      <c r="AA733" s="16">
        <f>IF(ROWS($AA$2:$AA733)&lt;=MAX('Per Line'!$AJ$2:$AJ$7001),MATCH(ROWS($AA$2:$AA733),'Per Line'!$AJ$2:$AJ$7001,0),"")</f>
        <v/>
      </c>
      <c r="AB733">
        <f>IF($AA733="","",C733&amp;"|"&amp;COUNTIF($C$2:$C733,C733))</f>
        <v/>
      </c>
    </row>
    <row r="734">
      <c r="A734">
        <f>IF($AA734="","",INDEX('Per Line'!$C$2:$C$7001,$AA734)&amp;"")</f>
        <v/>
      </c>
      <c r="B734" s="15" t="n"/>
      <c r="C734">
        <f>IF($AA734="","",IF(COUNTIF($I$2:$I$1301,I734)&lt;=Settings!$C$8,I734,I734&amp;" P"&amp;ROUNDUP(COUNTIF($I$2:$I734,I734)/Settings!$C$8,0)))</f>
        <v/>
      </c>
      <c r="D734">
        <f>IF($AA734="","",INDEX('Per Line'!$A$2:$A$7001,$AA734)&amp;"")</f>
        <v/>
      </c>
      <c r="E734">
        <f>IF($AA734="","",INDEX('Per Line'!$B$2:$B$7001,$AA734)&amp;"")</f>
        <v/>
      </c>
      <c r="F734">
        <f>IF($AA734="","",INDEX('Per Line'!$D$2:$D$7001,$AA734)&amp;"")</f>
        <v/>
      </c>
      <c r="G734" s="14">
        <f>IF($AA734="","",INDEX('Per Line'!$E$2:$E$7001,$AA734))</f>
        <v/>
      </c>
      <c r="H734">
        <f>IF($AA734="","",INDEX('Per Line'!$F$2:$F$7001,$AA734)&amp;"")</f>
        <v/>
      </c>
      <c r="I734">
        <f>IF($AA734="","",INDEX('Per Line'!$I$2:$I$7001,$AA734)&amp;"")</f>
        <v/>
      </c>
      <c r="J734">
        <f>IF($AA734="","",INDEX('Per Line'!$H$2:$H$7001,$AA734)&amp;"")</f>
        <v/>
      </c>
      <c r="K734">
        <f>IF($AA734="","",INDEX('Per Line'!$J$2:$J$7001,$AA734)&amp;"")</f>
        <v/>
      </c>
      <c r="L734">
        <f>IF($AA734="","",INDEX('Per Line'!$K$2:$K$7001,$AA734)&amp;"")</f>
        <v/>
      </c>
      <c r="M734">
        <f>IF($AA734="","",INDEX('Per Line'!$L$2:$L$7001,$AA734))</f>
        <v/>
      </c>
      <c r="N734" s="8">
        <f>IF($AA734="","",M734*Y734/100)</f>
        <v/>
      </c>
      <c r="O734">
        <f>IF($AA734="","",INDEX('Per Line'!$U$2:$U$7001,$AA734)&amp;"")</f>
        <v/>
      </c>
      <c r="P734" s="8">
        <f>IF($AA734="","",SUMIFS('Per Line'!$T$2:$T$7001,'Per Line'!$C$2:$C$7001,$A734,'Per Line'!$AL$2:$AL$7001,1))</f>
        <v/>
      </c>
      <c r="Q734">
        <f>IF($AA734="","",Settings!$C$7)</f>
        <v/>
      </c>
      <c r="R734" s="8">
        <f>IF($AA734="","",SUMIFS('Per Line'!$T$2:$T$7001,'Per Line'!$C$2:$C$7001,$A734,'Per Line'!$AK$2:$AK$7001,0,'Per Line'!$AL$2:$AL$7001,0))</f>
        <v/>
      </c>
      <c r="S734" s="8">
        <f>IF($AA734="","",R734*Q734)</f>
        <v/>
      </c>
      <c r="T734">
        <f>IF($AA734="","",Settings!$C$6)</f>
        <v/>
      </c>
      <c r="U734" s="8">
        <f>IF($AA734="","",SUMIFS('Per Line'!$T$2:$T$7001,'Per Line'!$C$2:$C$7001,$A734,'Per Line'!$AK$2:$AK$7001,1,'Per Line'!$AL$2:$AL$7001,0))</f>
        <v/>
      </c>
      <c r="V734" s="8">
        <f>IF($AA734="","",U734*T734)</f>
        <v/>
      </c>
      <c r="W734" s="8">
        <f>IF($AA734="","",V734+S734)</f>
        <v/>
      </c>
      <c r="X734" s="8">
        <f>IF($AA734="","",Y734-W734)</f>
        <v/>
      </c>
      <c r="Y734" s="8">
        <f>IF($AA734="","",R734+U734+P734)</f>
        <v/>
      </c>
      <c r="Z734" s="8">
        <f>IF($AA734="","",Y734-W734-N734)</f>
        <v/>
      </c>
      <c r="AA734" s="16">
        <f>IF(ROWS($AA$2:$AA734)&lt;=MAX('Per Line'!$AJ$2:$AJ$7001),MATCH(ROWS($AA$2:$AA734),'Per Line'!$AJ$2:$AJ$7001,0),"")</f>
        <v/>
      </c>
      <c r="AB734">
        <f>IF($AA734="","",C734&amp;"|"&amp;COUNTIF($C$2:$C734,C734))</f>
        <v/>
      </c>
    </row>
    <row r="735">
      <c r="A735">
        <f>IF($AA735="","",INDEX('Per Line'!$C$2:$C$7001,$AA735)&amp;"")</f>
        <v/>
      </c>
      <c r="B735" s="15" t="n"/>
      <c r="C735">
        <f>IF($AA735="","",IF(COUNTIF($I$2:$I$1301,I735)&lt;=Settings!$C$8,I735,I735&amp;" P"&amp;ROUNDUP(COUNTIF($I$2:$I735,I735)/Settings!$C$8,0)))</f>
        <v/>
      </c>
      <c r="D735">
        <f>IF($AA735="","",INDEX('Per Line'!$A$2:$A$7001,$AA735)&amp;"")</f>
        <v/>
      </c>
      <c r="E735">
        <f>IF($AA735="","",INDEX('Per Line'!$B$2:$B$7001,$AA735)&amp;"")</f>
        <v/>
      </c>
      <c r="F735">
        <f>IF($AA735="","",INDEX('Per Line'!$D$2:$D$7001,$AA735)&amp;"")</f>
        <v/>
      </c>
      <c r="G735" s="14">
        <f>IF($AA735="","",INDEX('Per Line'!$E$2:$E$7001,$AA735))</f>
        <v/>
      </c>
      <c r="H735">
        <f>IF($AA735="","",INDEX('Per Line'!$F$2:$F$7001,$AA735)&amp;"")</f>
        <v/>
      </c>
      <c r="I735">
        <f>IF($AA735="","",INDEX('Per Line'!$I$2:$I$7001,$AA735)&amp;"")</f>
        <v/>
      </c>
      <c r="J735">
        <f>IF($AA735="","",INDEX('Per Line'!$H$2:$H$7001,$AA735)&amp;"")</f>
        <v/>
      </c>
      <c r="K735">
        <f>IF($AA735="","",INDEX('Per Line'!$J$2:$J$7001,$AA735)&amp;"")</f>
        <v/>
      </c>
      <c r="L735">
        <f>IF($AA735="","",INDEX('Per Line'!$K$2:$K$7001,$AA735)&amp;"")</f>
        <v/>
      </c>
      <c r="M735">
        <f>IF($AA735="","",INDEX('Per Line'!$L$2:$L$7001,$AA735))</f>
        <v/>
      </c>
      <c r="N735" s="8">
        <f>IF($AA735="","",M735*Y735/100)</f>
        <v/>
      </c>
      <c r="O735">
        <f>IF($AA735="","",INDEX('Per Line'!$U$2:$U$7001,$AA735)&amp;"")</f>
        <v/>
      </c>
      <c r="P735" s="8">
        <f>IF($AA735="","",SUMIFS('Per Line'!$T$2:$T$7001,'Per Line'!$C$2:$C$7001,$A735,'Per Line'!$AL$2:$AL$7001,1))</f>
        <v/>
      </c>
      <c r="Q735">
        <f>IF($AA735="","",Settings!$C$7)</f>
        <v/>
      </c>
      <c r="R735" s="8">
        <f>IF($AA735="","",SUMIFS('Per Line'!$T$2:$T$7001,'Per Line'!$C$2:$C$7001,$A735,'Per Line'!$AK$2:$AK$7001,0,'Per Line'!$AL$2:$AL$7001,0))</f>
        <v/>
      </c>
      <c r="S735" s="8">
        <f>IF($AA735="","",R735*Q735)</f>
        <v/>
      </c>
      <c r="T735">
        <f>IF($AA735="","",Settings!$C$6)</f>
        <v/>
      </c>
      <c r="U735" s="8">
        <f>IF($AA735="","",SUMIFS('Per Line'!$T$2:$T$7001,'Per Line'!$C$2:$C$7001,$A735,'Per Line'!$AK$2:$AK$7001,1,'Per Line'!$AL$2:$AL$7001,0))</f>
        <v/>
      </c>
      <c r="V735" s="8">
        <f>IF($AA735="","",U735*T735)</f>
        <v/>
      </c>
      <c r="W735" s="8">
        <f>IF($AA735="","",V735+S735)</f>
        <v/>
      </c>
      <c r="X735" s="8">
        <f>IF($AA735="","",Y735-W735)</f>
        <v/>
      </c>
      <c r="Y735" s="8">
        <f>IF($AA735="","",R735+U735+P735)</f>
        <v/>
      </c>
      <c r="Z735" s="8">
        <f>IF($AA735="","",Y735-W735-N735)</f>
        <v/>
      </c>
      <c r="AA735" s="16">
        <f>IF(ROWS($AA$2:$AA735)&lt;=MAX('Per Line'!$AJ$2:$AJ$7001),MATCH(ROWS($AA$2:$AA735),'Per Line'!$AJ$2:$AJ$7001,0),"")</f>
        <v/>
      </c>
      <c r="AB735">
        <f>IF($AA735="","",C735&amp;"|"&amp;COUNTIF($C$2:$C735,C735))</f>
        <v/>
      </c>
    </row>
    <row r="736">
      <c r="A736">
        <f>IF($AA736="","",INDEX('Per Line'!$C$2:$C$7001,$AA736)&amp;"")</f>
        <v/>
      </c>
      <c r="B736" s="15" t="n"/>
      <c r="C736">
        <f>IF($AA736="","",IF(COUNTIF($I$2:$I$1301,I736)&lt;=Settings!$C$8,I736,I736&amp;" P"&amp;ROUNDUP(COUNTIF($I$2:$I736,I736)/Settings!$C$8,0)))</f>
        <v/>
      </c>
      <c r="D736">
        <f>IF($AA736="","",INDEX('Per Line'!$A$2:$A$7001,$AA736)&amp;"")</f>
        <v/>
      </c>
      <c r="E736">
        <f>IF($AA736="","",INDEX('Per Line'!$B$2:$B$7001,$AA736)&amp;"")</f>
        <v/>
      </c>
      <c r="F736">
        <f>IF($AA736="","",INDEX('Per Line'!$D$2:$D$7001,$AA736)&amp;"")</f>
        <v/>
      </c>
      <c r="G736" s="14">
        <f>IF($AA736="","",INDEX('Per Line'!$E$2:$E$7001,$AA736))</f>
        <v/>
      </c>
      <c r="H736">
        <f>IF($AA736="","",INDEX('Per Line'!$F$2:$F$7001,$AA736)&amp;"")</f>
        <v/>
      </c>
      <c r="I736">
        <f>IF($AA736="","",INDEX('Per Line'!$I$2:$I$7001,$AA736)&amp;"")</f>
        <v/>
      </c>
      <c r="J736">
        <f>IF($AA736="","",INDEX('Per Line'!$H$2:$H$7001,$AA736)&amp;"")</f>
        <v/>
      </c>
      <c r="K736">
        <f>IF($AA736="","",INDEX('Per Line'!$J$2:$J$7001,$AA736)&amp;"")</f>
        <v/>
      </c>
      <c r="L736">
        <f>IF($AA736="","",INDEX('Per Line'!$K$2:$K$7001,$AA736)&amp;"")</f>
        <v/>
      </c>
      <c r="M736">
        <f>IF($AA736="","",INDEX('Per Line'!$L$2:$L$7001,$AA736))</f>
        <v/>
      </c>
      <c r="N736" s="8">
        <f>IF($AA736="","",M736*Y736/100)</f>
        <v/>
      </c>
      <c r="O736">
        <f>IF($AA736="","",INDEX('Per Line'!$U$2:$U$7001,$AA736)&amp;"")</f>
        <v/>
      </c>
      <c r="P736" s="8">
        <f>IF($AA736="","",SUMIFS('Per Line'!$T$2:$T$7001,'Per Line'!$C$2:$C$7001,$A736,'Per Line'!$AL$2:$AL$7001,1))</f>
        <v/>
      </c>
      <c r="Q736">
        <f>IF($AA736="","",Settings!$C$7)</f>
        <v/>
      </c>
      <c r="R736" s="8">
        <f>IF($AA736="","",SUMIFS('Per Line'!$T$2:$T$7001,'Per Line'!$C$2:$C$7001,$A736,'Per Line'!$AK$2:$AK$7001,0,'Per Line'!$AL$2:$AL$7001,0))</f>
        <v/>
      </c>
      <c r="S736" s="8">
        <f>IF($AA736="","",R736*Q736)</f>
        <v/>
      </c>
      <c r="T736">
        <f>IF($AA736="","",Settings!$C$6)</f>
        <v/>
      </c>
      <c r="U736" s="8">
        <f>IF($AA736="","",SUMIFS('Per Line'!$T$2:$T$7001,'Per Line'!$C$2:$C$7001,$A736,'Per Line'!$AK$2:$AK$7001,1,'Per Line'!$AL$2:$AL$7001,0))</f>
        <v/>
      </c>
      <c r="V736" s="8">
        <f>IF($AA736="","",U736*T736)</f>
        <v/>
      </c>
      <c r="W736" s="8">
        <f>IF($AA736="","",V736+S736)</f>
        <v/>
      </c>
      <c r="X736" s="8">
        <f>IF($AA736="","",Y736-W736)</f>
        <v/>
      </c>
      <c r="Y736" s="8">
        <f>IF($AA736="","",R736+U736+P736)</f>
        <v/>
      </c>
      <c r="Z736" s="8">
        <f>IF($AA736="","",Y736-W736-N736)</f>
        <v/>
      </c>
      <c r="AA736" s="16">
        <f>IF(ROWS($AA$2:$AA736)&lt;=MAX('Per Line'!$AJ$2:$AJ$7001),MATCH(ROWS($AA$2:$AA736),'Per Line'!$AJ$2:$AJ$7001,0),"")</f>
        <v/>
      </c>
      <c r="AB736">
        <f>IF($AA736="","",C736&amp;"|"&amp;COUNTIF($C$2:$C736,C736))</f>
        <v/>
      </c>
    </row>
    <row r="737">
      <c r="A737">
        <f>IF($AA737="","",INDEX('Per Line'!$C$2:$C$7001,$AA737)&amp;"")</f>
        <v/>
      </c>
      <c r="B737" s="15" t="n"/>
      <c r="C737">
        <f>IF($AA737="","",IF(COUNTIF($I$2:$I$1301,I737)&lt;=Settings!$C$8,I737,I737&amp;" P"&amp;ROUNDUP(COUNTIF($I$2:$I737,I737)/Settings!$C$8,0)))</f>
        <v/>
      </c>
      <c r="D737">
        <f>IF($AA737="","",INDEX('Per Line'!$A$2:$A$7001,$AA737)&amp;"")</f>
        <v/>
      </c>
      <c r="E737">
        <f>IF($AA737="","",INDEX('Per Line'!$B$2:$B$7001,$AA737)&amp;"")</f>
        <v/>
      </c>
      <c r="F737">
        <f>IF($AA737="","",INDEX('Per Line'!$D$2:$D$7001,$AA737)&amp;"")</f>
        <v/>
      </c>
      <c r="G737" s="14">
        <f>IF($AA737="","",INDEX('Per Line'!$E$2:$E$7001,$AA737))</f>
        <v/>
      </c>
      <c r="H737">
        <f>IF($AA737="","",INDEX('Per Line'!$F$2:$F$7001,$AA737)&amp;"")</f>
        <v/>
      </c>
      <c r="I737">
        <f>IF($AA737="","",INDEX('Per Line'!$I$2:$I$7001,$AA737)&amp;"")</f>
        <v/>
      </c>
      <c r="J737">
        <f>IF($AA737="","",INDEX('Per Line'!$H$2:$H$7001,$AA737)&amp;"")</f>
        <v/>
      </c>
      <c r="K737">
        <f>IF($AA737="","",INDEX('Per Line'!$J$2:$J$7001,$AA737)&amp;"")</f>
        <v/>
      </c>
      <c r="L737">
        <f>IF($AA737="","",INDEX('Per Line'!$K$2:$K$7001,$AA737)&amp;"")</f>
        <v/>
      </c>
      <c r="M737">
        <f>IF($AA737="","",INDEX('Per Line'!$L$2:$L$7001,$AA737))</f>
        <v/>
      </c>
      <c r="N737" s="8">
        <f>IF($AA737="","",M737*Y737/100)</f>
        <v/>
      </c>
      <c r="O737">
        <f>IF($AA737="","",INDEX('Per Line'!$U$2:$U$7001,$AA737)&amp;"")</f>
        <v/>
      </c>
      <c r="P737" s="8">
        <f>IF($AA737="","",SUMIFS('Per Line'!$T$2:$T$7001,'Per Line'!$C$2:$C$7001,$A737,'Per Line'!$AL$2:$AL$7001,1))</f>
        <v/>
      </c>
      <c r="Q737">
        <f>IF($AA737="","",Settings!$C$7)</f>
        <v/>
      </c>
      <c r="R737" s="8">
        <f>IF($AA737="","",SUMIFS('Per Line'!$T$2:$T$7001,'Per Line'!$C$2:$C$7001,$A737,'Per Line'!$AK$2:$AK$7001,0,'Per Line'!$AL$2:$AL$7001,0))</f>
        <v/>
      </c>
      <c r="S737" s="8">
        <f>IF($AA737="","",R737*Q737)</f>
        <v/>
      </c>
      <c r="T737">
        <f>IF($AA737="","",Settings!$C$6)</f>
        <v/>
      </c>
      <c r="U737" s="8">
        <f>IF($AA737="","",SUMIFS('Per Line'!$T$2:$T$7001,'Per Line'!$C$2:$C$7001,$A737,'Per Line'!$AK$2:$AK$7001,1,'Per Line'!$AL$2:$AL$7001,0))</f>
        <v/>
      </c>
      <c r="V737" s="8">
        <f>IF($AA737="","",U737*T737)</f>
        <v/>
      </c>
      <c r="W737" s="8">
        <f>IF($AA737="","",V737+S737)</f>
        <v/>
      </c>
      <c r="X737" s="8">
        <f>IF($AA737="","",Y737-W737)</f>
        <v/>
      </c>
      <c r="Y737" s="8">
        <f>IF($AA737="","",R737+U737+P737)</f>
        <v/>
      </c>
      <c r="Z737" s="8">
        <f>IF($AA737="","",Y737-W737-N737)</f>
        <v/>
      </c>
      <c r="AA737" s="16">
        <f>IF(ROWS($AA$2:$AA737)&lt;=MAX('Per Line'!$AJ$2:$AJ$7001),MATCH(ROWS($AA$2:$AA737),'Per Line'!$AJ$2:$AJ$7001,0),"")</f>
        <v/>
      </c>
      <c r="AB737">
        <f>IF($AA737="","",C737&amp;"|"&amp;COUNTIF($C$2:$C737,C737))</f>
        <v/>
      </c>
    </row>
    <row r="738">
      <c r="A738">
        <f>IF($AA738="","",INDEX('Per Line'!$C$2:$C$7001,$AA738)&amp;"")</f>
        <v/>
      </c>
      <c r="B738" s="15" t="n"/>
      <c r="C738">
        <f>IF($AA738="","",IF(COUNTIF($I$2:$I$1301,I738)&lt;=Settings!$C$8,I738,I738&amp;" P"&amp;ROUNDUP(COUNTIF($I$2:$I738,I738)/Settings!$C$8,0)))</f>
        <v/>
      </c>
      <c r="D738">
        <f>IF($AA738="","",INDEX('Per Line'!$A$2:$A$7001,$AA738)&amp;"")</f>
        <v/>
      </c>
      <c r="E738">
        <f>IF($AA738="","",INDEX('Per Line'!$B$2:$B$7001,$AA738)&amp;"")</f>
        <v/>
      </c>
      <c r="F738">
        <f>IF($AA738="","",INDEX('Per Line'!$D$2:$D$7001,$AA738)&amp;"")</f>
        <v/>
      </c>
      <c r="G738" s="14">
        <f>IF($AA738="","",INDEX('Per Line'!$E$2:$E$7001,$AA738))</f>
        <v/>
      </c>
      <c r="H738">
        <f>IF($AA738="","",INDEX('Per Line'!$F$2:$F$7001,$AA738)&amp;"")</f>
        <v/>
      </c>
      <c r="I738">
        <f>IF($AA738="","",INDEX('Per Line'!$I$2:$I$7001,$AA738)&amp;"")</f>
        <v/>
      </c>
      <c r="J738">
        <f>IF($AA738="","",INDEX('Per Line'!$H$2:$H$7001,$AA738)&amp;"")</f>
        <v/>
      </c>
      <c r="K738">
        <f>IF($AA738="","",INDEX('Per Line'!$J$2:$J$7001,$AA738)&amp;"")</f>
        <v/>
      </c>
      <c r="L738">
        <f>IF($AA738="","",INDEX('Per Line'!$K$2:$K$7001,$AA738)&amp;"")</f>
        <v/>
      </c>
      <c r="M738">
        <f>IF($AA738="","",INDEX('Per Line'!$L$2:$L$7001,$AA738))</f>
        <v/>
      </c>
      <c r="N738" s="8">
        <f>IF($AA738="","",M738*Y738/100)</f>
        <v/>
      </c>
      <c r="O738">
        <f>IF($AA738="","",INDEX('Per Line'!$U$2:$U$7001,$AA738)&amp;"")</f>
        <v/>
      </c>
      <c r="P738" s="8">
        <f>IF($AA738="","",SUMIFS('Per Line'!$T$2:$T$7001,'Per Line'!$C$2:$C$7001,$A738,'Per Line'!$AL$2:$AL$7001,1))</f>
        <v/>
      </c>
      <c r="Q738">
        <f>IF($AA738="","",Settings!$C$7)</f>
        <v/>
      </c>
      <c r="R738" s="8">
        <f>IF($AA738="","",SUMIFS('Per Line'!$T$2:$T$7001,'Per Line'!$C$2:$C$7001,$A738,'Per Line'!$AK$2:$AK$7001,0,'Per Line'!$AL$2:$AL$7001,0))</f>
        <v/>
      </c>
      <c r="S738" s="8">
        <f>IF($AA738="","",R738*Q738)</f>
        <v/>
      </c>
      <c r="T738">
        <f>IF($AA738="","",Settings!$C$6)</f>
        <v/>
      </c>
      <c r="U738" s="8">
        <f>IF($AA738="","",SUMIFS('Per Line'!$T$2:$T$7001,'Per Line'!$C$2:$C$7001,$A738,'Per Line'!$AK$2:$AK$7001,1,'Per Line'!$AL$2:$AL$7001,0))</f>
        <v/>
      </c>
      <c r="V738" s="8">
        <f>IF($AA738="","",U738*T738)</f>
        <v/>
      </c>
      <c r="W738" s="8">
        <f>IF($AA738="","",V738+S738)</f>
        <v/>
      </c>
      <c r="X738" s="8">
        <f>IF($AA738="","",Y738-W738)</f>
        <v/>
      </c>
      <c r="Y738" s="8">
        <f>IF($AA738="","",R738+U738+P738)</f>
        <v/>
      </c>
      <c r="Z738" s="8">
        <f>IF($AA738="","",Y738-W738-N738)</f>
        <v/>
      </c>
      <c r="AA738" s="16">
        <f>IF(ROWS($AA$2:$AA738)&lt;=MAX('Per Line'!$AJ$2:$AJ$7001),MATCH(ROWS($AA$2:$AA738),'Per Line'!$AJ$2:$AJ$7001,0),"")</f>
        <v/>
      </c>
      <c r="AB738">
        <f>IF($AA738="","",C738&amp;"|"&amp;COUNTIF($C$2:$C738,C738))</f>
        <v/>
      </c>
    </row>
    <row r="739">
      <c r="A739">
        <f>IF($AA739="","",INDEX('Per Line'!$C$2:$C$7001,$AA739)&amp;"")</f>
        <v/>
      </c>
      <c r="B739" s="15" t="n"/>
      <c r="C739">
        <f>IF($AA739="","",IF(COUNTIF($I$2:$I$1301,I739)&lt;=Settings!$C$8,I739,I739&amp;" P"&amp;ROUNDUP(COUNTIF($I$2:$I739,I739)/Settings!$C$8,0)))</f>
        <v/>
      </c>
      <c r="D739">
        <f>IF($AA739="","",INDEX('Per Line'!$A$2:$A$7001,$AA739)&amp;"")</f>
        <v/>
      </c>
      <c r="E739">
        <f>IF($AA739="","",INDEX('Per Line'!$B$2:$B$7001,$AA739)&amp;"")</f>
        <v/>
      </c>
      <c r="F739">
        <f>IF($AA739="","",INDEX('Per Line'!$D$2:$D$7001,$AA739)&amp;"")</f>
        <v/>
      </c>
      <c r="G739" s="14">
        <f>IF($AA739="","",INDEX('Per Line'!$E$2:$E$7001,$AA739))</f>
        <v/>
      </c>
      <c r="H739">
        <f>IF($AA739="","",INDEX('Per Line'!$F$2:$F$7001,$AA739)&amp;"")</f>
        <v/>
      </c>
      <c r="I739">
        <f>IF($AA739="","",INDEX('Per Line'!$I$2:$I$7001,$AA739)&amp;"")</f>
        <v/>
      </c>
      <c r="J739">
        <f>IF($AA739="","",INDEX('Per Line'!$H$2:$H$7001,$AA739)&amp;"")</f>
        <v/>
      </c>
      <c r="K739">
        <f>IF($AA739="","",INDEX('Per Line'!$J$2:$J$7001,$AA739)&amp;"")</f>
        <v/>
      </c>
      <c r="L739">
        <f>IF($AA739="","",INDEX('Per Line'!$K$2:$K$7001,$AA739)&amp;"")</f>
        <v/>
      </c>
      <c r="M739">
        <f>IF($AA739="","",INDEX('Per Line'!$L$2:$L$7001,$AA739))</f>
        <v/>
      </c>
      <c r="N739" s="8">
        <f>IF($AA739="","",M739*Y739/100)</f>
        <v/>
      </c>
      <c r="O739">
        <f>IF($AA739="","",INDEX('Per Line'!$U$2:$U$7001,$AA739)&amp;"")</f>
        <v/>
      </c>
      <c r="P739" s="8">
        <f>IF($AA739="","",SUMIFS('Per Line'!$T$2:$T$7001,'Per Line'!$C$2:$C$7001,$A739,'Per Line'!$AL$2:$AL$7001,1))</f>
        <v/>
      </c>
      <c r="Q739">
        <f>IF($AA739="","",Settings!$C$7)</f>
        <v/>
      </c>
      <c r="R739" s="8">
        <f>IF($AA739="","",SUMIFS('Per Line'!$T$2:$T$7001,'Per Line'!$C$2:$C$7001,$A739,'Per Line'!$AK$2:$AK$7001,0,'Per Line'!$AL$2:$AL$7001,0))</f>
        <v/>
      </c>
      <c r="S739" s="8">
        <f>IF($AA739="","",R739*Q739)</f>
        <v/>
      </c>
      <c r="T739">
        <f>IF($AA739="","",Settings!$C$6)</f>
        <v/>
      </c>
      <c r="U739" s="8">
        <f>IF($AA739="","",SUMIFS('Per Line'!$T$2:$T$7001,'Per Line'!$C$2:$C$7001,$A739,'Per Line'!$AK$2:$AK$7001,1,'Per Line'!$AL$2:$AL$7001,0))</f>
        <v/>
      </c>
      <c r="V739" s="8">
        <f>IF($AA739="","",U739*T739)</f>
        <v/>
      </c>
      <c r="W739" s="8">
        <f>IF($AA739="","",V739+S739)</f>
        <v/>
      </c>
      <c r="X739" s="8">
        <f>IF($AA739="","",Y739-W739)</f>
        <v/>
      </c>
      <c r="Y739" s="8">
        <f>IF($AA739="","",R739+U739+P739)</f>
        <v/>
      </c>
      <c r="Z739" s="8">
        <f>IF($AA739="","",Y739-W739-N739)</f>
        <v/>
      </c>
      <c r="AA739" s="16">
        <f>IF(ROWS($AA$2:$AA739)&lt;=MAX('Per Line'!$AJ$2:$AJ$7001),MATCH(ROWS($AA$2:$AA739),'Per Line'!$AJ$2:$AJ$7001,0),"")</f>
        <v/>
      </c>
      <c r="AB739">
        <f>IF($AA739="","",C739&amp;"|"&amp;COUNTIF($C$2:$C739,C739))</f>
        <v/>
      </c>
    </row>
    <row r="740">
      <c r="A740">
        <f>IF($AA740="","",INDEX('Per Line'!$C$2:$C$7001,$AA740)&amp;"")</f>
        <v/>
      </c>
      <c r="B740" s="15" t="n"/>
      <c r="C740">
        <f>IF($AA740="","",IF(COUNTIF($I$2:$I$1301,I740)&lt;=Settings!$C$8,I740,I740&amp;" P"&amp;ROUNDUP(COUNTIF($I$2:$I740,I740)/Settings!$C$8,0)))</f>
        <v/>
      </c>
      <c r="D740">
        <f>IF($AA740="","",INDEX('Per Line'!$A$2:$A$7001,$AA740)&amp;"")</f>
        <v/>
      </c>
      <c r="E740">
        <f>IF($AA740="","",INDEX('Per Line'!$B$2:$B$7001,$AA740)&amp;"")</f>
        <v/>
      </c>
      <c r="F740">
        <f>IF($AA740="","",INDEX('Per Line'!$D$2:$D$7001,$AA740)&amp;"")</f>
        <v/>
      </c>
      <c r="G740" s="14">
        <f>IF($AA740="","",INDEX('Per Line'!$E$2:$E$7001,$AA740))</f>
        <v/>
      </c>
      <c r="H740">
        <f>IF($AA740="","",INDEX('Per Line'!$F$2:$F$7001,$AA740)&amp;"")</f>
        <v/>
      </c>
      <c r="I740">
        <f>IF($AA740="","",INDEX('Per Line'!$I$2:$I$7001,$AA740)&amp;"")</f>
        <v/>
      </c>
      <c r="J740">
        <f>IF($AA740="","",INDEX('Per Line'!$H$2:$H$7001,$AA740)&amp;"")</f>
        <v/>
      </c>
      <c r="K740">
        <f>IF($AA740="","",INDEX('Per Line'!$J$2:$J$7001,$AA740)&amp;"")</f>
        <v/>
      </c>
      <c r="L740">
        <f>IF($AA740="","",INDEX('Per Line'!$K$2:$K$7001,$AA740)&amp;"")</f>
        <v/>
      </c>
      <c r="M740">
        <f>IF($AA740="","",INDEX('Per Line'!$L$2:$L$7001,$AA740))</f>
        <v/>
      </c>
      <c r="N740" s="8">
        <f>IF($AA740="","",M740*Y740/100)</f>
        <v/>
      </c>
      <c r="O740">
        <f>IF($AA740="","",INDEX('Per Line'!$U$2:$U$7001,$AA740)&amp;"")</f>
        <v/>
      </c>
      <c r="P740" s="8">
        <f>IF($AA740="","",SUMIFS('Per Line'!$T$2:$T$7001,'Per Line'!$C$2:$C$7001,$A740,'Per Line'!$AL$2:$AL$7001,1))</f>
        <v/>
      </c>
      <c r="Q740">
        <f>IF($AA740="","",Settings!$C$7)</f>
        <v/>
      </c>
      <c r="R740" s="8">
        <f>IF($AA740="","",SUMIFS('Per Line'!$T$2:$T$7001,'Per Line'!$C$2:$C$7001,$A740,'Per Line'!$AK$2:$AK$7001,0,'Per Line'!$AL$2:$AL$7001,0))</f>
        <v/>
      </c>
      <c r="S740" s="8">
        <f>IF($AA740="","",R740*Q740)</f>
        <v/>
      </c>
      <c r="T740">
        <f>IF($AA740="","",Settings!$C$6)</f>
        <v/>
      </c>
      <c r="U740" s="8">
        <f>IF($AA740="","",SUMIFS('Per Line'!$T$2:$T$7001,'Per Line'!$C$2:$C$7001,$A740,'Per Line'!$AK$2:$AK$7001,1,'Per Line'!$AL$2:$AL$7001,0))</f>
        <v/>
      </c>
      <c r="V740" s="8">
        <f>IF($AA740="","",U740*T740)</f>
        <v/>
      </c>
      <c r="W740" s="8">
        <f>IF($AA740="","",V740+S740)</f>
        <v/>
      </c>
      <c r="X740" s="8">
        <f>IF($AA740="","",Y740-W740)</f>
        <v/>
      </c>
      <c r="Y740" s="8">
        <f>IF($AA740="","",R740+U740+P740)</f>
        <v/>
      </c>
      <c r="Z740" s="8">
        <f>IF($AA740="","",Y740-W740-N740)</f>
        <v/>
      </c>
      <c r="AA740" s="16">
        <f>IF(ROWS($AA$2:$AA740)&lt;=MAX('Per Line'!$AJ$2:$AJ$7001),MATCH(ROWS($AA$2:$AA740),'Per Line'!$AJ$2:$AJ$7001,0),"")</f>
        <v/>
      </c>
      <c r="AB740">
        <f>IF($AA740="","",C740&amp;"|"&amp;COUNTIF($C$2:$C740,C740))</f>
        <v/>
      </c>
    </row>
    <row r="741">
      <c r="A741">
        <f>IF($AA741="","",INDEX('Per Line'!$C$2:$C$7001,$AA741)&amp;"")</f>
        <v/>
      </c>
      <c r="B741" s="15" t="n"/>
      <c r="C741">
        <f>IF($AA741="","",IF(COUNTIF($I$2:$I$1301,I741)&lt;=Settings!$C$8,I741,I741&amp;" P"&amp;ROUNDUP(COUNTIF($I$2:$I741,I741)/Settings!$C$8,0)))</f>
        <v/>
      </c>
      <c r="D741">
        <f>IF($AA741="","",INDEX('Per Line'!$A$2:$A$7001,$AA741)&amp;"")</f>
        <v/>
      </c>
      <c r="E741">
        <f>IF($AA741="","",INDEX('Per Line'!$B$2:$B$7001,$AA741)&amp;"")</f>
        <v/>
      </c>
      <c r="F741">
        <f>IF($AA741="","",INDEX('Per Line'!$D$2:$D$7001,$AA741)&amp;"")</f>
        <v/>
      </c>
      <c r="G741" s="14">
        <f>IF($AA741="","",INDEX('Per Line'!$E$2:$E$7001,$AA741))</f>
        <v/>
      </c>
      <c r="H741">
        <f>IF($AA741="","",INDEX('Per Line'!$F$2:$F$7001,$AA741)&amp;"")</f>
        <v/>
      </c>
      <c r="I741">
        <f>IF($AA741="","",INDEX('Per Line'!$I$2:$I$7001,$AA741)&amp;"")</f>
        <v/>
      </c>
      <c r="J741">
        <f>IF($AA741="","",INDEX('Per Line'!$H$2:$H$7001,$AA741)&amp;"")</f>
        <v/>
      </c>
      <c r="K741">
        <f>IF($AA741="","",INDEX('Per Line'!$J$2:$J$7001,$AA741)&amp;"")</f>
        <v/>
      </c>
      <c r="L741">
        <f>IF($AA741="","",INDEX('Per Line'!$K$2:$K$7001,$AA741)&amp;"")</f>
        <v/>
      </c>
      <c r="M741">
        <f>IF($AA741="","",INDEX('Per Line'!$L$2:$L$7001,$AA741))</f>
        <v/>
      </c>
      <c r="N741" s="8">
        <f>IF($AA741="","",M741*Y741/100)</f>
        <v/>
      </c>
      <c r="O741">
        <f>IF($AA741="","",INDEX('Per Line'!$U$2:$U$7001,$AA741)&amp;"")</f>
        <v/>
      </c>
      <c r="P741" s="8">
        <f>IF($AA741="","",SUMIFS('Per Line'!$T$2:$T$7001,'Per Line'!$C$2:$C$7001,$A741,'Per Line'!$AL$2:$AL$7001,1))</f>
        <v/>
      </c>
      <c r="Q741">
        <f>IF($AA741="","",Settings!$C$7)</f>
        <v/>
      </c>
      <c r="R741" s="8">
        <f>IF($AA741="","",SUMIFS('Per Line'!$T$2:$T$7001,'Per Line'!$C$2:$C$7001,$A741,'Per Line'!$AK$2:$AK$7001,0,'Per Line'!$AL$2:$AL$7001,0))</f>
        <v/>
      </c>
      <c r="S741" s="8">
        <f>IF($AA741="","",R741*Q741)</f>
        <v/>
      </c>
      <c r="T741">
        <f>IF($AA741="","",Settings!$C$6)</f>
        <v/>
      </c>
      <c r="U741" s="8">
        <f>IF($AA741="","",SUMIFS('Per Line'!$T$2:$T$7001,'Per Line'!$C$2:$C$7001,$A741,'Per Line'!$AK$2:$AK$7001,1,'Per Line'!$AL$2:$AL$7001,0))</f>
        <v/>
      </c>
      <c r="V741" s="8">
        <f>IF($AA741="","",U741*T741)</f>
        <v/>
      </c>
      <c r="W741" s="8">
        <f>IF($AA741="","",V741+S741)</f>
        <v/>
      </c>
      <c r="X741" s="8">
        <f>IF($AA741="","",Y741-W741)</f>
        <v/>
      </c>
      <c r="Y741" s="8">
        <f>IF($AA741="","",R741+U741+P741)</f>
        <v/>
      </c>
      <c r="Z741" s="8">
        <f>IF($AA741="","",Y741-W741-N741)</f>
        <v/>
      </c>
      <c r="AA741" s="16">
        <f>IF(ROWS($AA$2:$AA741)&lt;=MAX('Per Line'!$AJ$2:$AJ$7001),MATCH(ROWS($AA$2:$AA741),'Per Line'!$AJ$2:$AJ$7001,0),"")</f>
        <v/>
      </c>
      <c r="AB741">
        <f>IF($AA741="","",C741&amp;"|"&amp;COUNTIF($C$2:$C741,C741))</f>
        <v/>
      </c>
    </row>
    <row r="742">
      <c r="A742">
        <f>IF($AA742="","",INDEX('Per Line'!$C$2:$C$7001,$AA742)&amp;"")</f>
        <v/>
      </c>
      <c r="B742" s="15" t="n"/>
      <c r="C742">
        <f>IF($AA742="","",IF(COUNTIF($I$2:$I$1301,I742)&lt;=Settings!$C$8,I742,I742&amp;" P"&amp;ROUNDUP(COUNTIF($I$2:$I742,I742)/Settings!$C$8,0)))</f>
        <v/>
      </c>
      <c r="D742">
        <f>IF($AA742="","",INDEX('Per Line'!$A$2:$A$7001,$AA742)&amp;"")</f>
        <v/>
      </c>
      <c r="E742">
        <f>IF($AA742="","",INDEX('Per Line'!$B$2:$B$7001,$AA742)&amp;"")</f>
        <v/>
      </c>
      <c r="F742">
        <f>IF($AA742="","",INDEX('Per Line'!$D$2:$D$7001,$AA742)&amp;"")</f>
        <v/>
      </c>
      <c r="G742" s="14">
        <f>IF($AA742="","",INDEX('Per Line'!$E$2:$E$7001,$AA742))</f>
        <v/>
      </c>
      <c r="H742">
        <f>IF($AA742="","",INDEX('Per Line'!$F$2:$F$7001,$AA742)&amp;"")</f>
        <v/>
      </c>
      <c r="I742">
        <f>IF($AA742="","",INDEX('Per Line'!$I$2:$I$7001,$AA742)&amp;"")</f>
        <v/>
      </c>
      <c r="J742">
        <f>IF($AA742="","",INDEX('Per Line'!$H$2:$H$7001,$AA742)&amp;"")</f>
        <v/>
      </c>
      <c r="K742">
        <f>IF($AA742="","",INDEX('Per Line'!$J$2:$J$7001,$AA742)&amp;"")</f>
        <v/>
      </c>
      <c r="L742">
        <f>IF($AA742="","",INDEX('Per Line'!$K$2:$K$7001,$AA742)&amp;"")</f>
        <v/>
      </c>
      <c r="M742">
        <f>IF($AA742="","",INDEX('Per Line'!$L$2:$L$7001,$AA742))</f>
        <v/>
      </c>
      <c r="N742" s="8">
        <f>IF($AA742="","",M742*Y742/100)</f>
        <v/>
      </c>
      <c r="O742">
        <f>IF($AA742="","",INDEX('Per Line'!$U$2:$U$7001,$AA742)&amp;"")</f>
        <v/>
      </c>
      <c r="P742" s="8">
        <f>IF($AA742="","",SUMIFS('Per Line'!$T$2:$T$7001,'Per Line'!$C$2:$C$7001,$A742,'Per Line'!$AL$2:$AL$7001,1))</f>
        <v/>
      </c>
      <c r="Q742">
        <f>IF($AA742="","",Settings!$C$7)</f>
        <v/>
      </c>
      <c r="R742" s="8">
        <f>IF($AA742="","",SUMIFS('Per Line'!$T$2:$T$7001,'Per Line'!$C$2:$C$7001,$A742,'Per Line'!$AK$2:$AK$7001,0,'Per Line'!$AL$2:$AL$7001,0))</f>
        <v/>
      </c>
      <c r="S742" s="8">
        <f>IF($AA742="","",R742*Q742)</f>
        <v/>
      </c>
      <c r="T742">
        <f>IF($AA742="","",Settings!$C$6)</f>
        <v/>
      </c>
      <c r="U742" s="8">
        <f>IF($AA742="","",SUMIFS('Per Line'!$T$2:$T$7001,'Per Line'!$C$2:$C$7001,$A742,'Per Line'!$AK$2:$AK$7001,1,'Per Line'!$AL$2:$AL$7001,0))</f>
        <v/>
      </c>
      <c r="V742" s="8">
        <f>IF($AA742="","",U742*T742)</f>
        <v/>
      </c>
      <c r="W742" s="8">
        <f>IF($AA742="","",V742+S742)</f>
        <v/>
      </c>
      <c r="X742" s="8">
        <f>IF($AA742="","",Y742-W742)</f>
        <v/>
      </c>
      <c r="Y742" s="8">
        <f>IF($AA742="","",R742+U742+P742)</f>
        <v/>
      </c>
      <c r="Z742" s="8">
        <f>IF($AA742="","",Y742-W742-N742)</f>
        <v/>
      </c>
      <c r="AA742" s="16">
        <f>IF(ROWS($AA$2:$AA742)&lt;=MAX('Per Line'!$AJ$2:$AJ$7001),MATCH(ROWS($AA$2:$AA742),'Per Line'!$AJ$2:$AJ$7001,0),"")</f>
        <v/>
      </c>
      <c r="AB742">
        <f>IF($AA742="","",C742&amp;"|"&amp;COUNTIF($C$2:$C742,C742))</f>
        <v/>
      </c>
    </row>
    <row r="743">
      <c r="A743">
        <f>IF($AA743="","",INDEX('Per Line'!$C$2:$C$7001,$AA743)&amp;"")</f>
        <v/>
      </c>
      <c r="B743" s="15" t="n"/>
      <c r="C743">
        <f>IF($AA743="","",IF(COUNTIF($I$2:$I$1301,I743)&lt;=Settings!$C$8,I743,I743&amp;" P"&amp;ROUNDUP(COUNTIF($I$2:$I743,I743)/Settings!$C$8,0)))</f>
        <v/>
      </c>
      <c r="D743">
        <f>IF($AA743="","",INDEX('Per Line'!$A$2:$A$7001,$AA743)&amp;"")</f>
        <v/>
      </c>
      <c r="E743">
        <f>IF($AA743="","",INDEX('Per Line'!$B$2:$B$7001,$AA743)&amp;"")</f>
        <v/>
      </c>
      <c r="F743">
        <f>IF($AA743="","",INDEX('Per Line'!$D$2:$D$7001,$AA743)&amp;"")</f>
        <v/>
      </c>
      <c r="G743" s="14">
        <f>IF($AA743="","",INDEX('Per Line'!$E$2:$E$7001,$AA743))</f>
        <v/>
      </c>
      <c r="H743">
        <f>IF($AA743="","",INDEX('Per Line'!$F$2:$F$7001,$AA743)&amp;"")</f>
        <v/>
      </c>
      <c r="I743">
        <f>IF($AA743="","",INDEX('Per Line'!$I$2:$I$7001,$AA743)&amp;"")</f>
        <v/>
      </c>
      <c r="J743">
        <f>IF($AA743="","",INDEX('Per Line'!$H$2:$H$7001,$AA743)&amp;"")</f>
        <v/>
      </c>
      <c r="K743">
        <f>IF($AA743="","",INDEX('Per Line'!$J$2:$J$7001,$AA743)&amp;"")</f>
        <v/>
      </c>
      <c r="L743">
        <f>IF($AA743="","",INDEX('Per Line'!$K$2:$K$7001,$AA743)&amp;"")</f>
        <v/>
      </c>
      <c r="M743">
        <f>IF($AA743="","",INDEX('Per Line'!$L$2:$L$7001,$AA743))</f>
        <v/>
      </c>
      <c r="N743" s="8">
        <f>IF($AA743="","",M743*Y743/100)</f>
        <v/>
      </c>
      <c r="O743">
        <f>IF($AA743="","",INDEX('Per Line'!$U$2:$U$7001,$AA743)&amp;"")</f>
        <v/>
      </c>
      <c r="P743" s="8">
        <f>IF($AA743="","",SUMIFS('Per Line'!$T$2:$T$7001,'Per Line'!$C$2:$C$7001,$A743,'Per Line'!$AL$2:$AL$7001,1))</f>
        <v/>
      </c>
      <c r="Q743">
        <f>IF($AA743="","",Settings!$C$7)</f>
        <v/>
      </c>
      <c r="R743" s="8">
        <f>IF($AA743="","",SUMIFS('Per Line'!$T$2:$T$7001,'Per Line'!$C$2:$C$7001,$A743,'Per Line'!$AK$2:$AK$7001,0,'Per Line'!$AL$2:$AL$7001,0))</f>
        <v/>
      </c>
      <c r="S743" s="8">
        <f>IF($AA743="","",R743*Q743)</f>
        <v/>
      </c>
      <c r="T743">
        <f>IF($AA743="","",Settings!$C$6)</f>
        <v/>
      </c>
      <c r="U743" s="8">
        <f>IF($AA743="","",SUMIFS('Per Line'!$T$2:$T$7001,'Per Line'!$C$2:$C$7001,$A743,'Per Line'!$AK$2:$AK$7001,1,'Per Line'!$AL$2:$AL$7001,0))</f>
        <v/>
      </c>
      <c r="V743" s="8">
        <f>IF($AA743="","",U743*T743)</f>
        <v/>
      </c>
      <c r="W743" s="8">
        <f>IF($AA743="","",V743+S743)</f>
        <v/>
      </c>
      <c r="X743" s="8">
        <f>IF($AA743="","",Y743-W743)</f>
        <v/>
      </c>
      <c r="Y743" s="8">
        <f>IF($AA743="","",R743+U743+P743)</f>
        <v/>
      </c>
      <c r="Z743" s="8">
        <f>IF($AA743="","",Y743-W743-N743)</f>
        <v/>
      </c>
      <c r="AA743" s="16">
        <f>IF(ROWS($AA$2:$AA743)&lt;=MAX('Per Line'!$AJ$2:$AJ$7001),MATCH(ROWS($AA$2:$AA743),'Per Line'!$AJ$2:$AJ$7001,0),"")</f>
        <v/>
      </c>
      <c r="AB743">
        <f>IF($AA743="","",C743&amp;"|"&amp;COUNTIF($C$2:$C743,C743))</f>
        <v/>
      </c>
    </row>
    <row r="744">
      <c r="A744">
        <f>IF($AA744="","",INDEX('Per Line'!$C$2:$C$7001,$AA744)&amp;"")</f>
        <v/>
      </c>
      <c r="B744" s="15" t="n"/>
      <c r="C744">
        <f>IF($AA744="","",IF(COUNTIF($I$2:$I$1301,I744)&lt;=Settings!$C$8,I744,I744&amp;" P"&amp;ROUNDUP(COUNTIF($I$2:$I744,I744)/Settings!$C$8,0)))</f>
        <v/>
      </c>
      <c r="D744">
        <f>IF($AA744="","",INDEX('Per Line'!$A$2:$A$7001,$AA744)&amp;"")</f>
        <v/>
      </c>
      <c r="E744">
        <f>IF($AA744="","",INDEX('Per Line'!$B$2:$B$7001,$AA744)&amp;"")</f>
        <v/>
      </c>
      <c r="F744">
        <f>IF($AA744="","",INDEX('Per Line'!$D$2:$D$7001,$AA744)&amp;"")</f>
        <v/>
      </c>
      <c r="G744" s="14">
        <f>IF($AA744="","",INDEX('Per Line'!$E$2:$E$7001,$AA744))</f>
        <v/>
      </c>
      <c r="H744">
        <f>IF($AA744="","",INDEX('Per Line'!$F$2:$F$7001,$AA744)&amp;"")</f>
        <v/>
      </c>
      <c r="I744">
        <f>IF($AA744="","",INDEX('Per Line'!$I$2:$I$7001,$AA744)&amp;"")</f>
        <v/>
      </c>
      <c r="J744">
        <f>IF($AA744="","",INDEX('Per Line'!$H$2:$H$7001,$AA744)&amp;"")</f>
        <v/>
      </c>
      <c r="K744">
        <f>IF($AA744="","",INDEX('Per Line'!$J$2:$J$7001,$AA744)&amp;"")</f>
        <v/>
      </c>
      <c r="L744">
        <f>IF($AA744="","",INDEX('Per Line'!$K$2:$K$7001,$AA744)&amp;"")</f>
        <v/>
      </c>
      <c r="M744">
        <f>IF($AA744="","",INDEX('Per Line'!$L$2:$L$7001,$AA744))</f>
        <v/>
      </c>
      <c r="N744" s="8">
        <f>IF($AA744="","",M744*Y744/100)</f>
        <v/>
      </c>
      <c r="O744">
        <f>IF($AA744="","",INDEX('Per Line'!$U$2:$U$7001,$AA744)&amp;"")</f>
        <v/>
      </c>
      <c r="P744" s="8">
        <f>IF($AA744="","",SUMIFS('Per Line'!$T$2:$T$7001,'Per Line'!$C$2:$C$7001,$A744,'Per Line'!$AL$2:$AL$7001,1))</f>
        <v/>
      </c>
      <c r="Q744">
        <f>IF($AA744="","",Settings!$C$7)</f>
        <v/>
      </c>
      <c r="R744" s="8">
        <f>IF($AA744="","",SUMIFS('Per Line'!$T$2:$T$7001,'Per Line'!$C$2:$C$7001,$A744,'Per Line'!$AK$2:$AK$7001,0,'Per Line'!$AL$2:$AL$7001,0))</f>
        <v/>
      </c>
      <c r="S744" s="8">
        <f>IF($AA744="","",R744*Q744)</f>
        <v/>
      </c>
      <c r="T744">
        <f>IF($AA744="","",Settings!$C$6)</f>
        <v/>
      </c>
      <c r="U744" s="8">
        <f>IF($AA744="","",SUMIFS('Per Line'!$T$2:$T$7001,'Per Line'!$C$2:$C$7001,$A744,'Per Line'!$AK$2:$AK$7001,1,'Per Line'!$AL$2:$AL$7001,0))</f>
        <v/>
      </c>
      <c r="V744" s="8">
        <f>IF($AA744="","",U744*T744)</f>
        <v/>
      </c>
      <c r="W744" s="8">
        <f>IF($AA744="","",V744+S744)</f>
        <v/>
      </c>
      <c r="X744" s="8">
        <f>IF($AA744="","",Y744-W744)</f>
        <v/>
      </c>
      <c r="Y744" s="8">
        <f>IF($AA744="","",R744+U744+P744)</f>
        <v/>
      </c>
      <c r="Z744" s="8">
        <f>IF($AA744="","",Y744-W744-N744)</f>
        <v/>
      </c>
      <c r="AA744" s="16">
        <f>IF(ROWS($AA$2:$AA744)&lt;=MAX('Per Line'!$AJ$2:$AJ$7001),MATCH(ROWS($AA$2:$AA744),'Per Line'!$AJ$2:$AJ$7001,0),"")</f>
        <v/>
      </c>
      <c r="AB744">
        <f>IF($AA744="","",C744&amp;"|"&amp;COUNTIF($C$2:$C744,C744))</f>
        <v/>
      </c>
    </row>
    <row r="745">
      <c r="A745">
        <f>IF($AA745="","",INDEX('Per Line'!$C$2:$C$7001,$AA745)&amp;"")</f>
        <v/>
      </c>
      <c r="B745" s="15" t="n"/>
      <c r="C745">
        <f>IF($AA745="","",IF(COUNTIF($I$2:$I$1301,I745)&lt;=Settings!$C$8,I745,I745&amp;" P"&amp;ROUNDUP(COUNTIF($I$2:$I745,I745)/Settings!$C$8,0)))</f>
        <v/>
      </c>
      <c r="D745">
        <f>IF($AA745="","",INDEX('Per Line'!$A$2:$A$7001,$AA745)&amp;"")</f>
        <v/>
      </c>
      <c r="E745">
        <f>IF($AA745="","",INDEX('Per Line'!$B$2:$B$7001,$AA745)&amp;"")</f>
        <v/>
      </c>
      <c r="F745">
        <f>IF($AA745="","",INDEX('Per Line'!$D$2:$D$7001,$AA745)&amp;"")</f>
        <v/>
      </c>
      <c r="G745" s="14">
        <f>IF($AA745="","",INDEX('Per Line'!$E$2:$E$7001,$AA745))</f>
        <v/>
      </c>
      <c r="H745">
        <f>IF($AA745="","",INDEX('Per Line'!$F$2:$F$7001,$AA745)&amp;"")</f>
        <v/>
      </c>
      <c r="I745">
        <f>IF($AA745="","",INDEX('Per Line'!$I$2:$I$7001,$AA745)&amp;"")</f>
        <v/>
      </c>
      <c r="J745">
        <f>IF($AA745="","",INDEX('Per Line'!$H$2:$H$7001,$AA745)&amp;"")</f>
        <v/>
      </c>
      <c r="K745">
        <f>IF($AA745="","",INDEX('Per Line'!$J$2:$J$7001,$AA745)&amp;"")</f>
        <v/>
      </c>
      <c r="L745">
        <f>IF($AA745="","",INDEX('Per Line'!$K$2:$K$7001,$AA745)&amp;"")</f>
        <v/>
      </c>
      <c r="M745">
        <f>IF($AA745="","",INDEX('Per Line'!$L$2:$L$7001,$AA745))</f>
        <v/>
      </c>
      <c r="N745" s="8">
        <f>IF($AA745="","",M745*Y745/100)</f>
        <v/>
      </c>
      <c r="O745">
        <f>IF($AA745="","",INDEX('Per Line'!$U$2:$U$7001,$AA745)&amp;"")</f>
        <v/>
      </c>
      <c r="P745" s="8">
        <f>IF($AA745="","",SUMIFS('Per Line'!$T$2:$T$7001,'Per Line'!$C$2:$C$7001,$A745,'Per Line'!$AL$2:$AL$7001,1))</f>
        <v/>
      </c>
      <c r="Q745">
        <f>IF($AA745="","",Settings!$C$7)</f>
        <v/>
      </c>
      <c r="R745" s="8">
        <f>IF($AA745="","",SUMIFS('Per Line'!$T$2:$T$7001,'Per Line'!$C$2:$C$7001,$A745,'Per Line'!$AK$2:$AK$7001,0,'Per Line'!$AL$2:$AL$7001,0))</f>
        <v/>
      </c>
      <c r="S745" s="8">
        <f>IF($AA745="","",R745*Q745)</f>
        <v/>
      </c>
      <c r="T745">
        <f>IF($AA745="","",Settings!$C$6)</f>
        <v/>
      </c>
      <c r="U745" s="8">
        <f>IF($AA745="","",SUMIFS('Per Line'!$T$2:$T$7001,'Per Line'!$C$2:$C$7001,$A745,'Per Line'!$AK$2:$AK$7001,1,'Per Line'!$AL$2:$AL$7001,0))</f>
        <v/>
      </c>
      <c r="V745" s="8">
        <f>IF($AA745="","",U745*T745)</f>
        <v/>
      </c>
      <c r="W745" s="8">
        <f>IF($AA745="","",V745+S745)</f>
        <v/>
      </c>
      <c r="X745" s="8">
        <f>IF($AA745="","",Y745-W745)</f>
        <v/>
      </c>
      <c r="Y745" s="8">
        <f>IF($AA745="","",R745+U745+P745)</f>
        <v/>
      </c>
      <c r="Z745" s="8">
        <f>IF($AA745="","",Y745-W745-N745)</f>
        <v/>
      </c>
      <c r="AA745" s="16">
        <f>IF(ROWS($AA$2:$AA745)&lt;=MAX('Per Line'!$AJ$2:$AJ$7001),MATCH(ROWS($AA$2:$AA745),'Per Line'!$AJ$2:$AJ$7001,0),"")</f>
        <v/>
      </c>
      <c r="AB745">
        <f>IF($AA745="","",C745&amp;"|"&amp;COUNTIF($C$2:$C745,C745))</f>
        <v/>
      </c>
    </row>
    <row r="746">
      <c r="A746">
        <f>IF($AA746="","",INDEX('Per Line'!$C$2:$C$7001,$AA746)&amp;"")</f>
        <v/>
      </c>
      <c r="B746" s="15" t="n"/>
      <c r="C746">
        <f>IF($AA746="","",IF(COUNTIF($I$2:$I$1301,I746)&lt;=Settings!$C$8,I746,I746&amp;" P"&amp;ROUNDUP(COUNTIF($I$2:$I746,I746)/Settings!$C$8,0)))</f>
        <v/>
      </c>
      <c r="D746">
        <f>IF($AA746="","",INDEX('Per Line'!$A$2:$A$7001,$AA746)&amp;"")</f>
        <v/>
      </c>
      <c r="E746">
        <f>IF($AA746="","",INDEX('Per Line'!$B$2:$B$7001,$AA746)&amp;"")</f>
        <v/>
      </c>
      <c r="F746">
        <f>IF($AA746="","",INDEX('Per Line'!$D$2:$D$7001,$AA746)&amp;"")</f>
        <v/>
      </c>
      <c r="G746" s="14">
        <f>IF($AA746="","",INDEX('Per Line'!$E$2:$E$7001,$AA746))</f>
        <v/>
      </c>
      <c r="H746">
        <f>IF($AA746="","",INDEX('Per Line'!$F$2:$F$7001,$AA746)&amp;"")</f>
        <v/>
      </c>
      <c r="I746">
        <f>IF($AA746="","",INDEX('Per Line'!$I$2:$I$7001,$AA746)&amp;"")</f>
        <v/>
      </c>
      <c r="J746">
        <f>IF($AA746="","",INDEX('Per Line'!$H$2:$H$7001,$AA746)&amp;"")</f>
        <v/>
      </c>
      <c r="K746">
        <f>IF($AA746="","",INDEX('Per Line'!$J$2:$J$7001,$AA746)&amp;"")</f>
        <v/>
      </c>
      <c r="L746">
        <f>IF($AA746="","",INDEX('Per Line'!$K$2:$K$7001,$AA746)&amp;"")</f>
        <v/>
      </c>
      <c r="M746">
        <f>IF($AA746="","",INDEX('Per Line'!$L$2:$L$7001,$AA746))</f>
        <v/>
      </c>
      <c r="N746" s="8">
        <f>IF($AA746="","",M746*Y746/100)</f>
        <v/>
      </c>
      <c r="O746">
        <f>IF($AA746="","",INDEX('Per Line'!$U$2:$U$7001,$AA746)&amp;"")</f>
        <v/>
      </c>
      <c r="P746" s="8">
        <f>IF($AA746="","",SUMIFS('Per Line'!$T$2:$T$7001,'Per Line'!$C$2:$C$7001,$A746,'Per Line'!$AL$2:$AL$7001,1))</f>
        <v/>
      </c>
      <c r="Q746">
        <f>IF($AA746="","",Settings!$C$7)</f>
        <v/>
      </c>
      <c r="R746" s="8">
        <f>IF($AA746="","",SUMIFS('Per Line'!$T$2:$T$7001,'Per Line'!$C$2:$C$7001,$A746,'Per Line'!$AK$2:$AK$7001,0,'Per Line'!$AL$2:$AL$7001,0))</f>
        <v/>
      </c>
      <c r="S746" s="8">
        <f>IF($AA746="","",R746*Q746)</f>
        <v/>
      </c>
      <c r="T746">
        <f>IF($AA746="","",Settings!$C$6)</f>
        <v/>
      </c>
      <c r="U746" s="8">
        <f>IF($AA746="","",SUMIFS('Per Line'!$T$2:$T$7001,'Per Line'!$C$2:$C$7001,$A746,'Per Line'!$AK$2:$AK$7001,1,'Per Line'!$AL$2:$AL$7001,0))</f>
        <v/>
      </c>
      <c r="V746" s="8">
        <f>IF($AA746="","",U746*T746)</f>
        <v/>
      </c>
      <c r="W746" s="8">
        <f>IF($AA746="","",V746+S746)</f>
        <v/>
      </c>
      <c r="X746" s="8">
        <f>IF($AA746="","",Y746-W746)</f>
        <v/>
      </c>
      <c r="Y746" s="8">
        <f>IF($AA746="","",R746+U746+P746)</f>
        <v/>
      </c>
      <c r="Z746" s="8">
        <f>IF($AA746="","",Y746-W746-N746)</f>
        <v/>
      </c>
      <c r="AA746" s="16">
        <f>IF(ROWS($AA$2:$AA746)&lt;=MAX('Per Line'!$AJ$2:$AJ$7001),MATCH(ROWS($AA$2:$AA746),'Per Line'!$AJ$2:$AJ$7001,0),"")</f>
        <v/>
      </c>
      <c r="AB746">
        <f>IF($AA746="","",C746&amp;"|"&amp;COUNTIF($C$2:$C746,C746))</f>
        <v/>
      </c>
    </row>
    <row r="747">
      <c r="A747">
        <f>IF($AA747="","",INDEX('Per Line'!$C$2:$C$7001,$AA747)&amp;"")</f>
        <v/>
      </c>
      <c r="B747" s="15" t="n"/>
      <c r="C747">
        <f>IF($AA747="","",IF(COUNTIF($I$2:$I$1301,I747)&lt;=Settings!$C$8,I747,I747&amp;" P"&amp;ROUNDUP(COUNTIF($I$2:$I747,I747)/Settings!$C$8,0)))</f>
        <v/>
      </c>
      <c r="D747">
        <f>IF($AA747="","",INDEX('Per Line'!$A$2:$A$7001,$AA747)&amp;"")</f>
        <v/>
      </c>
      <c r="E747">
        <f>IF($AA747="","",INDEX('Per Line'!$B$2:$B$7001,$AA747)&amp;"")</f>
        <v/>
      </c>
      <c r="F747">
        <f>IF($AA747="","",INDEX('Per Line'!$D$2:$D$7001,$AA747)&amp;"")</f>
        <v/>
      </c>
      <c r="G747" s="14">
        <f>IF($AA747="","",INDEX('Per Line'!$E$2:$E$7001,$AA747))</f>
        <v/>
      </c>
      <c r="H747">
        <f>IF($AA747="","",INDEX('Per Line'!$F$2:$F$7001,$AA747)&amp;"")</f>
        <v/>
      </c>
      <c r="I747">
        <f>IF($AA747="","",INDEX('Per Line'!$I$2:$I$7001,$AA747)&amp;"")</f>
        <v/>
      </c>
      <c r="J747">
        <f>IF($AA747="","",INDEX('Per Line'!$H$2:$H$7001,$AA747)&amp;"")</f>
        <v/>
      </c>
      <c r="K747">
        <f>IF($AA747="","",INDEX('Per Line'!$J$2:$J$7001,$AA747)&amp;"")</f>
        <v/>
      </c>
      <c r="L747">
        <f>IF($AA747="","",INDEX('Per Line'!$K$2:$K$7001,$AA747)&amp;"")</f>
        <v/>
      </c>
      <c r="M747">
        <f>IF($AA747="","",INDEX('Per Line'!$L$2:$L$7001,$AA747))</f>
        <v/>
      </c>
      <c r="N747" s="8">
        <f>IF($AA747="","",M747*Y747/100)</f>
        <v/>
      </c>
      <c r="O747">
        <f>IF($AA747="","",INDEX('Per Line'!$U$2:$U$7001,$AA747)&amp;"")</f>
        <v/>
      </c>
      <c r="P747" s="8">
        <f>IF($AA747="","",SUMIFS('Per Line'!$T$2:$T$7001,'Per Line'!$C$2:$C$7001,$A747,'Per Line'!$AL$2:$AL$7001,1))</f>
        <v/>
      </c>
      <c r="Q747">
        <f>IF($AA747="","",Settings!$C$7)</f>
        <v/>
      </c>
      <c r="R747" s="8">
        <f>IF($AA747="","",SUMIFS('Per Line'!$T$2:$T$7001,'Per Line'!$C$2:$C$7001,$A747,'Per Line'!$AK$2:$AK$7001,0,'Per Line'!$AL$2:$AL$7001,0))</f>
        <v/>
      </c>
      <c r="S747" s="8">
        <f>IF($AA747="","",R747*Q747)</f>
        <v/>
      </c>
      <c r="T747">
        <f>IF($AA747="","",Settings!$C$6)</f>
        <v/>
      </c>
      <c r="U747" s="8">
        <f>IF($AA747="","",SUMIFS('Per Line'!$T$2:$T$7001,'Per Line'!$C$2:$C$7001,$A747,'Per Line'!$AK$2:$AK$7001,1,'Per Line'!$AL$2:$AL$7001,0))</f>
        <v/>
      </c>
      <c r="V747" s="8">
        <f>IF($AA747="","",U747*T747)</f>
        <v/>
      </c>
      <c r="W747" s="8">
        <f>IF($AA747="","",V747+S747)</f>
        <v/>
      </c>
      <c r="X747" s="8">
        <f>IF($AA747="","",Y747-W747)</f>
        <v/>
      </c>
      <c r="Y747" s="8">
        <f>IF($AA747="","",R747+U747+P747)</f>
        <v/>
      </c>
      <c r="Z747" s="8">
        <f>IF($AA747="","",Y747-W747-N747)</f>
        <v/>
      </c>
      <c r="AA747" s="16">
        <f>IF(ROWS($AA$2:$AA747)&lt;=MAX('Per Line'!$AJ$2:$AJ$7001),MATCH(ROWS($AA$2:$AA747),'Per Line'!$AJ$2:$AJ$7001,0),"")</f>
        <v/>
      </c>
      <c r="AB747">
        <f>IF($AA747="","",C747&amp;"|"&amp;COUNTIF($C$2:$C747,C747))</f>
        <v/>
      </c>
    </row>
    <row r="748">
      <c r="A748">
        <f>IF($AA748="","",INDEX('Per Line'!$C$2:$C$7001,$AA748)&amp;"")</f>
        <v/>
      </c>
      <c r="B748" s="15" t="n"/>
      <c r="C748">
        <f>IF($AA748="","",IF(COUNTIF($I$2:$I$1301,I748)&lt;=Settings!$C$8,I748,I748&amp;" P"&amp;ROUNDUP(COUNTIF($I$2:$I748,I748)/Settings!$C$8,0)))</f>
        <v/>
      </c>
      <c r="D748">
        <f>IF($AA748="","",INDEX('Per Line'!$A$2:$A$7001,$AA748)&amp;"")</f>
        <v/>
      </c>
      <c r="E748">
        <f>IF($AA748="","",INDEX('Per Line'!$B$2:$B$7001,$AA748)&amp;"")</f>
        <v/>
      </c>
      <c r="F748">
        <f>IF($AA748="","",INDEX('Per Line'!$D$2:$D$7001,$AA748)&amp;"")</f>
        <v/>
      </c>
      <c r="G748" s="14">
        <f>IF($AA748="","",INDEX('Per Line'!$E$2:$E$7001,$AA748))</f>
        <v/>
      </c>
      <c r="H748">
        <f>IF($AA748="","",INDEX('Per Line'!$F$2:$F$7001,$AA748)&amp;"")</f>
        <v/>
      </c>
      <c r="I748">
        <f>IF($AA748="","",INDEX('Per Line'!$I$2:$I$7001,$AA748)&amp;"")</f>
        <v/>
      </c>
      <c r="J748">
        <f>IF($AA748="","",INDEX('Per Line'!$H$2:$H$7001,$AA748)&amp;"")</f>
        <v/>
      </c>
      <c r="K748">
        <f>IF($AA748="","",INDEX('Per Line'!$J$2:$J$7001,$AA748)&amp;"")</f>
        <v/>
      </c>
      <c r="L748">
        <f>IF($AA748="","",INDEX('Per Line'!$K$2:$K$7001,$AA748)&amp;"")</f>
        <v/>
      </c>
      <c r="M748">
        <f>IF($AA748="","",INDEX('Per Line'!$L$2:$L$7001,$AA748))</f>
        <v/>
      </c>
      <c r="N748" s="8">
        <f>IF($AA748="","",M748*Y748/100)</f>
        <v/>
      </c>
      <c r="O748">
        <f>IF($AA748="","",INDEX('Per Line'!$U$2:$U$7001,$AA748)&amp;"")</f>
        <v/>
      </c>
      <c r="P748" s="8">
        <f>IF($AA748="","",SUMIFS('Per Line'!$T$2:$T$7001,'Per Line'!$C$2:$C$7001,$A748,'Per Line'!$AL$2:$AL$7001,1))</f>
        <v/>
      </c>
      <c r="Q748">
        <f>IF($AA748="","",Settings!$C$7)</f>
        <v/>
      </c>
      <c r="R748" s="8">
        <f>IF($AA748="","",SUMIFS('Per Line'!$T$2:$T$7001,'Per Line'!$C$2:$C$7001,$A748,'Per Line'!$AK$2:$AK$7001,0,'Per Line'!$AL$2:$AL$7001,0))</f>
        <v/>
      </c>
      <c r="S748" s="8">
        <f>IF($AA748="","",R748*Q748)</f>
        <v/>
      </c>
      <c r="T748">
        <f>IF($AA748="","",Settings!$C$6)</f>
        <v/>
      </c>
      <c r="U748" s="8">
        <f>IF($AA748="","",SUMIFS('Per Line'!$T$2:$T$7001,'Per Line'!$C$2:$C$7001,$A748,'Per Line'!$AK$2:$AK$7001,1,'Per Line'!$AL$2:$AL$7001,0))</f>
        <v/>
      </c>
      <c r="V748" s="8">
        <f>IF($AA748="","",U748*T748)</f>
        <v/>
      </c>
      <c r="W748" s="8">
        <f>IF($AA748="","",V748+S748)</f>
        <v/>
      </c>
      <c r="X748" s="8">
        <f>IF($AA748="","",Y748-W748)</f>
        <v/>
      </c>
      <c r="Y748" s="8">
        <f>IF($AA748="","",R748+U748+P748)</f>
        <v/>
      </c>
      <c r="Z748" s="8">
        <f>IF($AA748="","",Y748-W748-N748)</f>
        <v/>
      </c>
      <c r="AA748" s="16">
        <f>IF(ROWS($AA$2:$AA748)&lt;=MAX('Per Line'!$AJ$2:$AJ$7001),MATCH(ROWS($AA$2:$AA748),'Per Line'!$AJ$2:$AJ$7001,0),"")</f>
        <v/>
      </c>
      <c r="AB748">
        <f>IF($AA748="","",C748&amp;"|"&amp;COUNTIF($C$2:$C748,C748))</f>
        <v/>
      </c>
    </row>
    <row r="749">
      <c r="A749">
        <f>IF($AA749="","",INDEX('Per Line'!$C$2:$C$7001,$AA749)&amp;"")</f>
        <v/>
      </c>
      <c r="B749" s="15" t="n"/>
      <c r="C749">
        <f>IF($AA749="","",IF(COUNTIF($I$2:$I$1301,I749)&lt;=Settings!$C$8,I749,I749&amp;" P"&amp;ROUNDUP(COUNTIF($I$2:$I749,I749)/Settings!$C$8,0)))</f>
        <v/>
      </c>
      <c r="D749">
        <f>IF($AA749="","",INDEX('Per Line'!$A$2:$A$7001,$AA749)&amp;"")</f>
        <v/>
      </c>
      <c r="E749">
        <f>IF($AA749="","",INDEX('Per Line'!$B$2:$B$7001,$AA749)&amp;"")</f>
        <v/>
      </c>
      <c r="F749">
        <f>IF($AA749="","",INDEX('Per Line'!$D$2:$D$7001,$AA749)&amp;"")</f>
        <v/>
      </c>
      <c r="G749" s="14">
        <f>IF($AA749="","",INDEX('Per Line'!$E$2:$E$7001,$AA749))</f>
        <v/>
      </c>
      <c r="H749">
        <f>IF($AA749="","",INDEX('Per Line'!$F$2:$F$7001,$AA749)&amp;"")</f>
        <v/>
      </c>
      <c r="I749">
        <f>IF($AA749="","",INDEX('Per Line'!$I$2:$I$7001,$AA749)&amp;"")</f>
        <v/>
      </c>
      <c r="J749">
        <f>IF($AA749="","",INDEX('Per Line'!$H$2:$H$7001,$AA749)&amp;"")</f>
        <v/>
      </c>
      <c r="K749">
        <f>IF($AA749="","",INDEX('Per Line'!$J$2:$J$7001,$AA749)&amp;"")</f>
        <v/>
      </c>
      <c r="L749">
        <f>IF($AA749="","",INDEX('Per Line'!$K$2:$K$7001,$AA749)&amp;"")</f>
        <v/>
      </c>
      <c r="M749">
        <f>IF($AA749="","",INDEX('Per Line'!$L$2:$L$7001,$AA749))</f>
        <v/>
      </c>
      <c r="N749" s="8">
        <f>IF($AA749="","",M749*Y749/100)</f>
        <v/>
      </c>
      <c r="O749">
        <f>IF($AA749="","",INDEX('Per Line'!$U$2:$U$7001,$AA749)&amp;"")</f>
        <v/>
      </c>
      <c r="P749" s="8">
        <f>IF($AA749="","",SUMIFS('Per Line'!$T$2:$T$7001,'Per Line'!$C$2:$C$7001,$A749,'Per Line'!$AL$2:$AL$7001,1))</f>
        <v/>
      </c>
      <c r="Q749">
        <f>IF($AA749="","",Settings!$C$7)</f>
        <v/>
      </c>
      <c r="R749" s="8">
        <f>IF($AA749="","",SUMIFS('Per Line'!$T$2:$T$7001,'Per Line'!$C$2:$C$7001,$A749,'Per Line'!$AK$2:$AK$7001,0,'Per Line'!$AL$2:$AL$7001,0))</f>
        <v/>
      </c>
      <c r="S749" s="8">
        <f>IF($AA749="","",R749*Q749)</f>
        <v/>
      </c>
      <c r="T749">
        <f>IF($AA749="","",Settings!$C$6)</f>
        <v/>
      </c>
      <c r="U749" s="8">
        <f>IF($AA749="","",SUMIFS('Per Line'!$T$2:$T$7001,'Per Line'!$C$2:$C$7001,$A749,'Per Line'!$AK$2:$AK$7001,1,'Per Line'!$AL$2:$AL$7001,0))</f>
        <v/>
      </c>
      <c r="V749" s="8">
        <f>IF($AA749="","",U749*T749)</f>
        <v/>
      </c>
      <c r="W749" s="8">
        <f>IF($AA749="","",V749+S749)</f>
        <v/>
      </c>
      <c r="X749" s="8">
        <f>IF($AA749="","",Y749-W749)</f>
        <v/>
      </c>
      <c r="Y749" s="8">
        <f>IF($AA749="","",R749+U749+P749)</f>
        <v/>
      </c>
      <c r="Z749" s="8">
        <f>IF($AA749="","",Y749-W749-N749)</f>
        <v/>
      </c>
      <c r="AA749" s="16">
        <f>IF(ROWS($AA$2:$AA749)&lt;=MAX('Per Line'!$AJ$2:$AJ$7001),MATCH(ROWS($AA$2:$AA749),'Per Line'!$AJ$2:$AJ$7001,0),"")</f>
        <v/>
      </c>
      <c r="AB749">
        <f>IF($AA749="","",C749&amp;"|"&amp;COUNTIF($C$2:$C749,C749))</f>
        <v/>
      </c>
    </row>
    <row r="750">
      <c r="A750">
        <f>IF($AA750="","",INDEX('Per Line'!$C$2:$C$7001,$AA750)&amp;"")</f>
        <v/>
      </c>
      <c r="B750" s="15" t="n"/>
      <c r="C750">
        <f>IF($AA750="","",IF(COUNTIF($I$2:$I$1301,I750)&lt;=Settings!$C$8,I750,I750&amp;" P"&amp;ROUNDUP(COUNTIF($I$2:$I750,I750)/Settings!$C$8,0)))</f>
        <v/>
      </c>
      <c r="D750">
        <f>IF($AA750="","",INDEX('Per Line'!$A$2:$A$7001,$AA750)&amp;"")</f>
        <v/>
      </c>
      <c r="E750">
        <f>IF($AA750="","",INDEX('Per Line'!$B$2:$B$7001,$AA750)&amp;"")</f>
        <v/>
      </c>
      <c r="F750">
        <f>IF($AA750="","",INDEX('Per Line'!$D$2:$D$7001,$AA750)&amp;"")</f>
        <v/>
      </c>
      <c r="G750" s="14">
        <f>IF($AA750="","",INDEX('Per Line'!$E$2:$E$7001,$AA750))</f>
        <v/>
      </c>
      <c r="H750">
        <f>IF($AA750="","",INDEX('Per Line'!$F$2:$F$7001,$AA750)&amp;"")</f>
        <v/>
      </c>
      <c r="I750">
        <f>IF($AA750="","",INDEX('Per Line'!$I$2:$I$7001,$AA750)&amp;"")</f>
        <v/>
      </c>
      <c r="J750">
        <f>IF($AA750="","",INDEX('Per Line'!$H$2:$H$7001,$AA750)&amp;"")</f>
        <v/>
      </c>
      <c r="K750">
        <f>IF($AA750="","",INDEX('Per Line'!$J$2:$J$7001,$AA750)&amp;"")</f>
        <v/>
      </c>
      <c r="L750">
        <f>IF($AA750="","",INDEX('Per Line'!$K$2:$K$7001,$AA750)&amp;"")</f>
        <v/>
      </c>
      <c r="M750">
        <f>IF($AA750="","",INDEX('Per Line'!$L$2:$L$7001,$AA750))</f>
        <v/>
      </c>
      <c r="N750" s="8">
        <f>IF($AA750="","",M750*Y750/100)</f>
        <v/>
      </c>
      <c r="O750">
        <f>IF($AA750="","",INDEX('Per Line'!$U$2:$U$7001,$AA750)&amp;"")</f>
        <v/>
      </c>
      <c r="P750" s="8">
        <f>IF($AA750="","",SUMIFS('Per Line'!$T$2:$T$7001,'Per Line'!$C$2:$C$7001,$A750,'Per Line'!$AL$2:$AL$7001,1))</f>
        <v/>
      </c>
      <c r="Q750">
        <f>IF($AA750="","",Settings!$C$7)</f>
        <v/>
      </c>
      <c r="R750" s="8">
        <f>IF($AA750="","",SUMIFS('Per Line'!$T$2:$T$7001,'Per Line'!$C$2:$C$7001,$A750,'Per Line'!$AK$2:$AK$7001,0,'Per Line'!$AL$2:$AL$7001,0))</f>
        <v/>
      </c>
      <c r="S750" s="8">
        <f>IF($AA750="","",R750*Q750)</f>
        <v/>
      </c>
      <c r="T750">
        <f>IF($AA750="","",Settings!$C$6)</f>
        <v/>
      </c>
      <c r="U750" s="8">
        <f>IF($AA750="","",SUMIFS('Per Line'!$T$2:$T$7001,'Per Line'!$C$2:$C$7001,$A750,'Per Line'!$AK$2:$AK$7001,1,'Per Line'!$AL$2:$AL$7001,0))</f>
        <v/>
      </c>
      <c r="V750" s="8">
        <f>IF($AA750="","",U750*T750)</f>
        <v/>
      </c>
      <c r="W750" s="8">
        <f>IF($AA750="","",V750+S750)</f>
        <v/>
      </c>
      <c r="X750" s="8">
        <f>IF($AA750="","",Y750-W750)</f>
        <v/>
      </c>
      <c r="Y750" s="8">
        <f>IF($AA750="","",R750+U750+P750)</f>
        <v/>
      </c>
      <c r="Z750" s="8">
        <f>IF($AA750="","",Y750-W750-N750)</f>
        <v/>
      </c>
      <c r="AA750" s="16">
        <f>IF(ROWS($AA$2:$AA750)&lt;=MAX('Per Line'!$AJ$2:$AJ$7001),MATCH(ROWS($AA$2:$AA750),'Per Line'!$AJ$2:$AJ$7001,0),"")</f>
        <v/>
      </c>
      <c r="AB750">
        <f>IF($AA750="","",C750&amp;"|"&amp;COUNTIF($C$2:$C750,C750))</f>
        <v/>
      </c>
    </row>
    <row r="751">
      <c r="A751">
        <f>IF($AA751="","",INDEX('Per Line'!$C$2:$C$7001,$AA751)&amp;"")</f>
        <v/>
      </c>
      <c r="B751" s="15" t="n"/>
      <c r="C751">
        <f>IF($AA751="","",IF(COUNTIF($I$2:$I$1301,I751)&lt;=Settings!$C$8,I751,I751&amp;" P"&amp;ROUNDUP(COUNTIF($I$2:$I751,I751)/Settings!$C$8,0)))</f>
        <v/>
      </c>
      <c r="D751">
        <f>IF($AA751="","",INDEX('Per Line'!$A$2:$A$7001,$AA751)&amp;"")</f>
        <v/>
      </c>
      <c r="E751">
        <f>IF($AA751="","",INDEX('Per Line'!$B$2:$B$7001,$AA751)&amp;"")</f>
        <v/>
      </c>
      <c r="F751">
        <f>IF($AA751="","",INDEX('Per Line'!$D$2:$D$7001,$AA751)&amp;"")</f>
        <v/>
      </c>
      <c r="G751" s="14">
        <f>IF($AA751="","",INDEX('Per Line'!$E$2:$E$7001,$AA751))</f>
        <v/>
      </c>
      <c r="H751">
        <f>IF($AA751="","",INDEX('Per Line'!$F$2:$F$7001,$AA751)&amp;"")</f>
        <v/>
      </c>
      <c r="I751">
        <f>IF($AA751="","",INDEX('Per Line'!$I$2:$I$7001,$AA751)&amp;"")</f>
        <v/>
      </c>
      <c r="J751">
        <f>IF($AA751="","",INDEX('Per Line'!$H$2:$H$7001,$AA751)&amp;"")</f>
        <v/>
      </c>
      <c r="K751">
        <f>IF($AA751="","",INDEX('Per Line'!$J$2:$J$7001,$AA751)&amp;"")</f>
        <v/>
      </c>
      <c r="L751">
        <f>IF($AA751="","",INDEX('Per Line'!$K$2:$K$7001,$AA751)&amp;"")</f>
        <v/>
      </c>
      <c r="M751">
        <f>IF($AA751="","",INDEX('Per Line'!$L$2:$L$7001,$AA751))</f>
        <v/>
      </c>
      <c r="N751" s="8">
        <f>IF($AA751="","",M751*Y751/100)</f>
        <v/>
      </c>
      <c r="O751">
        <f>IF($AA751="","",INDEX('Per Line'!$U$2:$U$7001,$AA751)&amp;"")</f>
        <v/>
      </c>
      <c r="P751" s="8">
        <f>IF($AA751="","",SUMIFS('Per Line'!$T$2:$T$7001,'Per Line'!$C$2:$C$7001,$A751,'Per Line'!$AL$2:$AL$7001,1))</f>
        <v/>
      </c>
      <c r="Q751">
        <f>IF($AA751="","",Settings!$C$7)</f>
        <v/>
      </c>
      <c r="R751" s="8">
        <f>IF($AA751="","",SUMIFS('Per Line'!$T$2:$T$7001,'Per Line'!$C$2:$C$7001,$A751,'Per Line'!$AK$2:$AK$7001,0,'Per Line'!$AL$2:$AL$7001,0))</f>
        <v/>
      </c>
      <c r="S751" s="8">
        <f>IF($AA751="","",R751*Q751)</f>
        <v/>
      </c>
      <c r="T751">
        <f>IF($AA751="","",Settings!$C$6)</f>
        <v/>
      </c>
      <c r="U751" s="8">
        <f>IF($AA751="","",SUMIFS('Per Line'!$T$2:$T$7001,'Per Line'!$C$2:$C$7001,$A751,'Per Line'!$AK$2:$AK$7001,1,'Per Line'!$AL$2:$AL$7001,0))</f>
        <v/>
      </c>
      <c r="V751" s="8">
        <f>IF($AA751="","",U751*T751)</f>
        <v/>
      </c>
      <c r="W751" s="8">
        <f>IF($AA751="","",V751+S751)</f>
        <v/>
      </c>
      <c r="X751" s="8">
        <f>IF($AA751="","",Y751-W751)</f>
        <v/>
      </c>
      <c r="Y751" s="8">
        <f>IF($AA751="","",R751+U751+P751)</f>
        <v/>
      </c>
      <c r="Z751" s="8">
        <f>IF($AA751="","",Y751-W751-N751)</f>
        <v/>
      </c>
      <c r="AA751" s="16">
        <f>IF(ROWS($AA$2:$AA751)&lt;=MAX('Per Line'!$AJ$2:$AJ$7001),MATCH(ROWS($AA$2:$AA751),'Per Line'!$AJ$2:$AJ$7001,0),"")</f>
        <v/>
      </c>
      <c r="AB751">
        <f>IF($AA751="","",C751&amp;"|"&amp;COUNTIF($C$2:$C751,C751))</f>
        <v/>
      </c>
    </row>
    <row r="752">
      <c r="A752">
        <f>IF($AA752="","",INDEX('Per Line'!$C$2:$C$7001,$AA752)&amp;"")</f>
        <v/>
      </c>
      <c r="B752" s="15" t="n"/>
      <c r="C752">
        <f>IF($AA752="","",IF(COUNTIF($I$2:$I$1301,I752)&lt;=Settings!$C$8,I752,I752&amp;" P"&amp;ROUNDUP(COUNTIF($I$2:$I752,I752)/Settings!$C$8,0)))</f>
        <v/>
      </c>
      <c r="D752">
        <f>IF($AA752="","",INDEX('Per Line'!$A$2:$A$7001,$AA752)&amp;"")</f>
        <v/>
      </c>
      <c r="E752">
        <f>IF($AA752="","",INDEX('Per Line'!$B$2:$B$7001,$AA752)&amp;"")</f>
        <v/>
      </c>
      <c r="F752">
        <f>IF($AA752="","",INDEX('Per Line'!$D$2:$D$7001,$AA752)&amp;"")</f>
        <v/>
      </c>
      <c r="G752" s="14">
        <f>IF($AA752="","",INDEX('Per Line'!$E$2:$E$7001,$AA752))</f>
        <v/>
      </c>
      <c r="H752">
        <f>IF($AA752="","",INDEX('Per Line'!$F$2:$F$7001,$AA752)&amp;"")</f>
        <v/>
      </c>
      <c r="I752">
        <f>IF($AA752="","",INDEX('Per Line'!$I$2:$I$7001,$AA752)&amp;"")</f>
        <v/>
      </c>
      <c r="J752">
        <f>IF($AA752="","",INDEX('Per Line'!$H$2:$H$7001,$AA752)&amp;"")</f>
        <v/>
      </c>
      <c r="K752">
        <f>IF($AA752="","",INDEX('Per Line'!$J$2:$J$7001,$AA752)&amp;"")</f>
        <v/>
      </c>
      <c r="L752">
        <f>IF($AA752="","",INDEX('Per Line'!$K$2:$K$7001,$AA752)&amp;"")</f>
        <v/>
      </c>
      <c r="M752">
        <f>IF($AA752="","",INDEX('Per Line'!$L$2:$L$7001,$AA752))</f>
        <v/>
      </c>
      <c r="N752" s="8">
        <f>IF($AA752="","",M752*Y752/100)</f>
        <v/>
      </c>
      <c r="O752">
        <f>IF($AA752="","",INDEX('Per Line'!$U$2:$U$7001,$AA752)&amp;"")</f>
        <v/>
      </c>
      <c r="P752" s="8">
        <f>IF($AA752="","",SUMIFS('Per Line'!$T$2:$T$7001,'Per Line'!$C$2:$C$7001,$A752,'Per Line'!$AL$2:$AL$7001,1))</f>
        <v/>
      </c>
      <c r="Q752">
        <f>IF($AA752="","",Settings!$C$7)</f>
        <v/>
      </c>
      <c r="R752" s="8">
        <f>IF($AA752="","",SUMIFS('Per Line'!$T$2:$T$7001,'Per Line'!$C$2:$C$7001,$A752,'Per Line'!$AK$2:$AK$7001,0,'Per Line'!$AL$2:$AL$7001,0))</f>
        <v/>
      </c>
      <c r="S752" s="8">
        <f>IF($AA752="","",R752*Q752)</f>
        <v/>
      </c>
      <c r="T752">
        <f>IF($AA752="","",Settings!$C$6)</f>
        <v/>
      </c>
      <c r="U752" s="8">
        <f>IF($AA752="","",SUMIFS('Per Line'!$T$2:$T$7001,'Per Line'!$C$2:$C$7001,$A752,'Per Line'!$AK$2:$AK$7001,1,'Per Line'!$AL$2:$AL$7001,0))</f>
        <v/>
      </c>
      <c r="V752" s="8">
        <f>IF($AA752="","",U752*T752)</f>
        <v/>
      </c>
      <c r="W752" s="8">
        <f>IF($AA752="","",V752+S752)</f>
        <v/>
      </c>
      <c r="X752" s="8">
        <f>IF($AA752="","",Y752-W752)</f>
        <v/>
      </c>
      <c r="Y752" s="8">
        <f>IF($AA752="","",R752+U752+P752)</f>
        <v/>
      </c>
      <c r="Z752" s="8">
        <f>IF($AA752="","",Y752-W752-N752)</f>
        <v/>
      </c>
      <c r="AA752" s="16">
        <f>IF(ROWS($AA$2:$AA752)&lt;=MAX('Per Line'!$AJ$2:$AJ$7001),MATCH(ROWS($AA$2:$AA752),'Per Line'!$AJ$2:$AJ$7001,0),"")</f>
        <v/>
      </c>
      <c r="AB752">
        <f>IF($AA752="","",C752&amp;"|"&amp;COUNTIF($C$2:$C752,C752))</f>
        <v/>
      </c>
    </row>
    <row r="753">
      <c r="A753">
        <f>IF($AA753="","",INDEX('Per Line'!$C$2:$C$7001,$AA753)&amp;"")</f>
        <v/>
      </c>
      <c r="B753" s="15" t="n"/>
      <c r="C753">
        <f>IF($AA753="","",IF(COUNTIF($I$2:$I$1301,I753)&lt;=Settings!$C$8,I753,I753&amp;" P"&amp;ROUNDUP(COUNTIF($I$2:$I753,I753)/Settings!$C$8,0)))</f>
        <v/>
      </c>
      <c r="D753">
        <f>IF($AA753="","",INDEX('Per Line'!$A$2:$A$7001,$AA753)&amp;"")</f>
        <v/>
      </c>
      <c r="E753">
        <f>IF($AA753="","",INDEX('Per Line'!$B$2:$B$7001,$AA753)&amp;"")</f>
        <v/>
      </c>
      <c r="F753">
        <f>IF($AA753="","",INDEX('Per Line'!$D$2:$D$7001,$AA753)&amp;"")</f>
        <v/>
      </c>
      <c r="G753" s="14">
        <f>IF($AA753="","",INDEX('Per Line'!$E$2:$E$7001,$AA753))</f>
        <v/>
      </c>
      <c r="H753">
        <f>IF($AA753="","",INDEX('Per Line'!$F$2:$F$7001,$AA753)&amp;"")</f>
        <v/>
      </c>
      <c r="I753">
        <f>IF($AA753="","",INDEX('Per Line'!$I$2:$I$7001,$AA753)&amp;"")</f>
        <v/>
      </c>
      <c r="J753">
        <f>IF($AA753="","",INDEX('Per Line'!$H$2:$H$7001,$AA753)&amp;"")</f>
        <v/>
      </c>
      <c r="K753">
        <f>IF($AA753="","",INDEX('Per Line'!$J$2:$J$7001,$AA753)&amp;"")</f>
        <v/>
      </c>
      <c r="L753">
        <f>IF($AA753="","",INDEX('Per Line'!$K$2:$K$7001,$AA753)&amp;"")</f>
        <v/>
      </c>
      <c r="M753">
        <f>IF($AA753="","",INDEX('Per Line'!$L$2:$L$7001,$AA753))</f>
        <v/>
      </c>
      <c r="N753" s="8">
        <f>IF($AA753="","",M753*Y753/100)</f>
        <v/>
      </c>
      <c r="O753">
        <f>IF($AA753="","",INDEX('Per Line'!$U$2:$U$7001,$AA753)&amp;"")</f>
        <v/>
      </c>
      <c r="P753" s="8">
        <f>IF($AA753="","",SUMIFS('Per Line'!$T$2:$T$7001,'Per Line'!$C$2:$C$7001,$A753,'Per Line'!$AL$2:$AL$7001,1))</f>
        <v/>
      </c>
      <c r="Q753">
        <f>IF($AA753="","",Settings!$C$7)</f>
        <v/>
      </c>
      <c r="R753" s="8">
        <f>IF($AA753="","",SUMIFS('Per Line'!$T$2:$T$7001,'Per Line'!$C$2:$C$7001,$A753,'Per Line'!$AK$2:$AK$7001,0,'Per Line'!$AL$2:$AL$7001,0))</f>
        <v/>
      </c>
      <c r="S753" s="8">
        <f>IF($AA753="","",R753*Q753)</f>
        <v/>
      </c>
      <c r="T753">
        <f>IF($AA753="","",Settings!$C$6)</f>
        <v/>
      </c>
      <c r="U753" s="8">
        <f>IF($AA753="","",SUMIFS('Per Line'!$T$2:$T$7001,'Per Line'!$C$2:$C$7001,$A753,'Per Line'!$AK$2:$AK$7001,1,'Per Line'!$AL$2:$AL$7001,0))</f>
        <v/>
      </c>
      <c r="V753" s="8">
        <f>IF($AA753="","",U753*T753)</f>
        <v/>
      </c>
      <c r="W753" s="8">
        <f>IF($AA753="","",V753+S753)</f>
        <v/>
      </c>
      <c r="X753" s="8">
        <f>IF($AA753="","",Y753-W753)</f>
        <v/>
      </c>
      <c r="Y753" s="8">
        <f>IF($AA753="","",R753+U753+P753)</f>
        <v/>
      </c>
      <c r="Z753" s="8">
        <f>IF($AA753="","",Y753-W753-N753)</f>
        <v/>
      </c>
      <c r="AA753" s="16">
        <f>IF(ROWS($AA$2:$AA753)&lt;=MAX('Per Line'!$AJ$2:$AJ$7001),MATCH(ROWS($AA$2:$AA753),'Per Line'!$AJ$2:$AJ$7001,0),"")</f>
        <v/>
      </c>
      <c r="AB753">
        <f>IF($AA753="","",C753&amp;"|"&amp;COUNTIF($C$2:$C753,C753))</f>
        <v/>
      </c>
    </row>
    <row r="754">
      <c r="A754">
        <f>IF($AA754="","",INDEX('Per Line'!$C$2:$C$7001,$AA754)&amp;"")</f>
        <v/>
      </c>
      <c r="B754" s="15" t="n"/>
      <c r="C754">
        <f>IF($AA754="","",IF(COUNTIF($I$2:$I$1301,I754)&lt;=Settings!$C$8,I754,I754&amp;" P"&amp;ROUNDUP(COUNTIF($I$2:$I754,I754)/Settings!$C$8,0)))</f>
        <v/>
      </c>
      <c r="D754">
        <f>IF($AA754="","",INDEX('Per Line'!$A$2:$A$7001,$AA754)&amp;"")</f>
        <v/>
      </c>
      <c r="E754">
        <f>IF($AA754="","",INDEX('Per Line'!$B$2:$B$7001,$AA754)&amp;"")</f>
        <v/>
      </c>
      <c r="F754">
        <f>IF($AA754="","",INDEX('Per Line'!$D$2:$D$7001,$AA754)&amp;"")</f>
        <v/>
      </c>
      <c r="G754" s="14">
        <f>IF($AA754="","",INDEX('Per Line'!$E$2:$E$7001,$AA754))</f>
        <v/>
      </c>
      <c r="H754">
        <f>IF($AA754="","",INDEX('Per Line'!$F$2:$F$7001,$AA754)&amp;"")</f>
        <v/>
      </c>
      <c r="I754">
        <f>IF($AA754="","",INDEX('Per Line'!$I$2:$I$7001,$AA754)&amp;"")</f>
        <v/>
      </c>
      <c r="J754">
        <f>IF($AA754="","",INDEX('Per Line'!$H$2:$H$7001,$AA754)&amp;"")</f>
        <v/>
      </c>
      <c r="K754">
        <f>IF($AA754="","",INDEX('Per Line'!$J$2:$J$7001,$AA754)&amp;"")</f>
        <v/>
      </c>
      <c r="L754">
        <f>IF($AA754="","",INDEX('Per Line'!$K$2:$K$7001,$AA754)&amp;"")</f>
        <v/>
      </c>
      <c r="M754">
        <f>IF($AA754="","",INDEX('Per Line'!$L$2:$L$7001,$AA754))</f>
        <v/>
      </c>
      <c r="N754" s="8">
        <f>IF($AA754="","",M754*Y754/100)</f>
        <v/>
      </c>
      <c r="O754">
        <f>IF($AA754="","",INDEX('Per Line'!$U$2:$U$7001,$AA754)&amp;"")</f>
        <v/>
      </c>
      <c r="P754" s="8">
        <f>IF($AA754="","",SUMIFS('Per Line'!$T$2:$T$7001,'Per Line'!$C$2:$C$7001,$A754,'Per Line'!$AL$2:$AL$7001,1))</f>
        <v/>
      </c>
      <c r="Q754">
        <f>IF($AA754="","",Settings!$C$7)</f>
        <v/>
      </c>
      <c r="R754" s="8">
        <f>IF($AA754="","",SUMIFS('Per Line'!$T$2:$T$7001,'Per Line'!$C$2:$C$7001,$A754,'Per Line'!$AK$2:$AK$7001,0,'Per Line'!$AL$2:$AL$7001,0))</f>
        <v/>
      </c>
      <c r="S754" s="8">
        <f>IF($AA754="","",R754*Q754)</f>
        <v/>
      </c>
      <c r="T754">
        <f>IF($AA754="","",Settings!$C$6)</f>
        <v/>
      </c>
      <c r="U754" s="8">
        <f>IF($AA754="","",SUMIFS('Per Line'!$T$2:$T$7001,'Per Line'!$C$2:$C$7001,$A754,'Per Line'!$AK$2:$AK$7001,1,'Per Line'!$AL$2:$AL$7001,0))</f>
        <v/>
      </c>
      <c r="V754" s="8">
        <f>IF($AA754="","",U754*T754)</f>
        <v/>
      </c>
      <c r="W754" s="8">
        <f>IF($AA754="","",V754+S754)</f>
        <v/>
      </c>
      <c r="X754" s="8">
        <f>IF($AA754="","",Y754-W754)</f>
        <v/>
      </c>
      <c r="Y754" s="8">
        <f>IF($AA754="","",R754+U754+P754)</f>
        <v/>
      </c>
      <c r="Z754" s="8">
        <f>IF($AA754="","",Y754-W754-N754)</f>
        <v/>
      </c>
      <c r="AA754" s="16">
        <f>IF(ROWS($AA$2:$AA754)&lt;=MAX('Per Line'!$AJ$2:$AJ$7001),MATCH(ROWS($AA$2:$AA754),'Per Line'!$AJ$2:$AJ$7001,0),"")</f>
        <v/>
      </c>
      <c r="AB754">
        <f>IF($AA754="","",C754&amp;"|"&amp;COUNTIF($C$2:$C754,C754))</f>
        <v/>
      </c>
    </row>
    <row r="755">
      <c r="A755">
        <f>IF($AA755="","",INDEX('Per Line'!$C$2:$C$7001,$AA755)&amp;"")</f>
        <v/>
      </c>
      <c r="B755" s="15" t="n"/>
      <c r="C755">
        <f>IF($AA755="","",IF(COUNTIF($I$2:$I$1301,I755)&lt;=Settings!$C$8,I755,I755&amp;" P"&amp;ROUNDUP(COUNTIF($I$2:$I755,I755)/Settings!$C$8,0)))</f>
        <v/>
      </c>
      <c r="D755">
        <f>IF($AA755="","",INDEX('Per Line'!$A$2:$A$7001,$AA755)&amp;"")</f>
        <v/>
      </c>
      <c r="E755">
        <f>IF($AA755="","",INDEX('Per Line'!$B$2:$B$7001,$AA755)&amp;"")</f>
        <v/>
      </c>
      <c r="F755">
        <f>IF($AA755="","",INDEX('Per Line'!$D$2:$D$7001,$AA755)&amp;"")</f>
        <v/>
      </c>
      <c r="G755" s="14">
        <f>IF($AA755="","",INDEX('Per Line'!$E$2:$E$7001,$AA755))</f>
        <v/>
      </c>
      <c r="H755">
        <f>IF($AA755="","",INDEX('Per Line'!$F$2:$F$7001,$AA755)&amp;"")</f>
        <v/>
      </c>
      <c r="I755">
        <f>IF($AA755="","",INDEX('Per Line'!$I$2:$I$7001,$AA755)&amp;"")</f>
        <v/>
      </c>
      <c r="J755">
        <f>IF($AA755="","",INDEX('Per Line'!$H$2:$H$7001,$AA755)&amp;"")</f>
        <v/>
      </c>
      <c r="K755">
        <f>IF($AA755="","",INDEX('Per Line'!$J$2:$J$7001,$AA755)&amp;"")</f>
        <v/>
      </c>
      <c r="L755">
        <f>IF($AA755="","",INDEX('Per Line'!$K$2:$K$7001,$AA755)&amp;"")</f>
        <v/>
      </c>
      <c r="M755">
        <f>IF($AA755="","",INDEX('Per Line'!$L$2:$L$7001,$AA755))</f>
        <v/>
      </c>
      <c r="N755" s="8">
        <f>IF($AA755="","",M755*Y755/100)</f>
        <v/>
      </c>
      <c r="O755">
        <f>IF($AA755="","",INDEX('Per Line'!$U$2:$U$7001,$AA755)&amp;"")</f>
        <v/>
      </c>
      <c r="P755" s="8">
        <f>IF($AA755="","",SUMIFS('Per Line'!$T$2:$T$7001,'Per Line'!$C$2:$C$7001,$A755,'Per Line'!$AL$2:$AL$7001,1))</f>
        <v/>
      </c>
      <c r="Q755">
        <f>IF($AA755="","",Settings!$C$7)</f>
        <v/>
      </c>
      <c r="R755" s="8">
        <f>IF($AA755="","",SUMIFS('Per Line'!$T$2:$T$7001,'Per Line'!$C$2:$C$7001,$A755,'Per Line'!$AK$2:$AK$7001,0,'Per Line'!$AL$2:$AL$7001,0))</f>
        <v/>
      </c>
      <c r="S755" s="8">
        <f>IF($AA755="","",R755*Q755)</f>
        <v/>
      </c>
      <c r="T755">
        <f>IF($AA755="","",Settings!$C$6)</f>
        <v/>
      </c>
      <c r="U755" s="8">
        <f>IF($AA755="","",SUMIFS('Per Line'!$T$2:$T$7001,'Per Line'!$C$2:$C$7001,$A755,'Per Line'!$AK$2:$AK$7001,1,'Per Line'!$AL$2:$AL$7001,0))</f>
        <v/>
      </c>
      <c r="V755" s="8">
        <f>IF($AA755="","",U755*T755)</f>
        <v/>
      </c>
      <c r="W755" s="8">
        <f>IF($AA755="","",V755+S755)</f>
        <v/>
      </c>
      <c r="X755" s="8">
        <f>IF($AA755="","",Y755-W755)</f>
        <v/>
      </c>
      <c r="Y755" s="8">
        <f>IF($AA755="","",R755+U755+P755)</f>
        <v/>
      </c>
      <c r="Z755" s="8">
        <f>IF($AA755="","",Y755-W755-N755)</f>
        <v/>
      </c>
      <c r="AA755" s="16">
        <f>IF(ROWS($AA$2:$AA755)&lt;=MAX('Per Line'!$AJ$2:$AJ$7001),MATCH(ROWS($AA$2:$AA755),'Per Line'!$AJ$2:$AJ$7001,0),"")</f>
        <v/>
      </c>
      <c r="AB755">
        <f>IF($AA755="","",C755&amp;"|"&amp;COUNTIF($C$2:$C755,C755))</f>
        <v/>
      </c>
    </row>
    <row r="756">
      <c r="A756">
        <f>IF($AA756="","",INDEX('Per Line'!$C$2:$C$7001,$AA756)&amp;"")</f>
        <v/>
      </c>
      <c r="B756" s="15" t="n"/>
      <c r="C756">
        <f>IF($AA756="","",IF(COUNTIF($I$2:$I$1301,I756)&lt;=Settings!$C$8,I756,I756&amp;" P"&amp;ROUNDUP(COUNTIF($I$2:$I756,I756)/Settings!$C$8,0)))</f>
        <v/>
      </c>
      <c r="D756">
        <f>IF($AA756="","",INDEX('Per Line'!$A$2:$A$7001,$AA756)&amp;"")</f>
        <v/>
      </c>
      <c r="E756">
        <f>IF($AA756="","",INDEX('Per Line'!$B$2:$B$7001,$AA756)&amp;"")</f>
        <v/>
      </c>
      <c r="F756">
        <f>IF($AA756="","",INDEX('Per Line'!$D$2:$D$7001,$AA756)&amp;"")</f>
        <v/>
      </c>
      <c r="G756" s="14">
        <f>IF($AA756="","",INDEX('Per Line'!$E$2:$E$7001,$AA756))</f>
        <v/>
      </c>
      <c r="H756">
        <f>IF($AA756="","",INDEX('Per Line'!$F$2:$F$7001,$AA756)&amp;"")</f>
        <v/>
      </c>
      <c r="I756">
        <f>IF($AA756="","",INDEX('Per Line'!$I$2:$I$7001,$AA756)&amp;"")</f>
        <v/>
      </c>
      <c r="J756">
        <f>IF($AA756="","",INDEX('Per Line'!$H$2:$H$7001,$AA756)&amp;"")</f>
        <v/>
      </c>
      <c r="K756">
        <f>IF($AA756="","",INDEX('Per Line'!$J$2:$J$7001,$AA756)&amp;"")</f>
        <v/>
      </c>
      <c r="L756">
        <f>IF($AA756="","",INDEX('Per Line'!$K$2:$K$7001,$AA756)&amp;"")</f>
        <v/>
      </c>
      <c r="M756">
        <f>IF($AA756="","",INDEX('Per Line'!$L$2:$L$7001,$AA756))</f>
        <v/>
      </c>
      <c r="N756" s="8">
        <f>IF($AA756="","",M756*Y756/100)</f>
        <v/>
      </c>
      <c r="O756">
        <f>IF($AA756="","",INDEX('Per Line'!$U$2:$U$7001,$AA756)&amp;"")</f>
        <v/>
      </c>
      <c r="P756" s="8">
        <f>IF($AA756="","",SUMIFS('Per Line'!$T$2:$T$7001,'Per Line'!$C$2:$C$7001,$A756,'Per Line'!$AL$2:$AL$7001,1))</f>
        <v/>
      </c>
      <c r="Q756">
        <f>IF($AA756="","",Settings!$C$7)</f>
        <v/>
      </c>
      <c r="R756" s="8">
        <f>IF($AA756="","",SUMIFS('Per Line'!$T$2:$T$7001,'Per Line'!$C$2:$C$7001,$A756,'Per Line'!$AK$2:$AK$7001,0,'Per Line'!$AL$2:$AL$7001,0))</f>
        <v/>
      </c>
      <c r="S756" s="8">
        <f>IF($AA756="","",R756*Q756)</f>
        <v/>
      </c>
      <c r="T756">
        <f>IF($AA756="","",Settings!$C$6)</f>
        <v/>
      </c>
      <c r="U756" s="8">
        <f>IF($AA756="","",SUMIFS('Per Line'!$T$2:$T$7001,'Per Line'!$C$2:$C$7001,$A756,'Per Line'!$AK$2:$AK$7001,1,'Per Line'!$AL$2:$AL$7001,0))</f>
        <v/>
      </c>
      <c r="V756" s="8">
        <f>IF($AA756="","",U756*T756)</f>
        <v/>
      </c>
      <c r="W756" s="8">
        <f>IF($AA756="","",V756+S756)</f>
        <v/>
      </c>
      <c r="X756" s="8">
        <f>IF($AA756="","",Y756-W756)</f>
        <v/>
      </c>
      <c r="Y756" s="8">
        <f>IF($AA756="","",R756+U756+P756)</f>
        <v/>
      </c>
      <c r="Z756" s="8">
        <f>IF($AA756="","",Y756-W756-N756)</f>
        <v/>
      </c>
      <c r="AA756" s="16">
        <f>IF(ROWS($AA$2:$AA756)&lt;=MAX('Per Line'!$AJ$2:$AJ$7001),MATCH(ROWS($AA$2:$AA756),'Per Line'!$AJ$2:$AJ$7001,0),"")</f>
        <v/>
      </c>
      <c r="AB756">
        <f>IF($AA756="","",C756&amp;"|"&amp;COUNTIF($C$2:$C756,C756))</f>
        <v/>
      </c>
    </row>
    <row r="757">
      <c r="A757">
        <f>IF($AA757="","",INDEX('Per Line'!$C$2:$C$7001,$AA757)&amp;"")</f>
        <v/>
      </c>
      <c r="B757" s="15" t="n"/>
      <c r="C757">
        <f>IF($AA757="","",IF(COUNTIF($I$2:$I$1301,I757)&lt;=Settings!$C$8,I757,I757&amp;" P"&amp;ROUNDUP(COUNTIF($I$2:$I757,I757)/Settings!$C$8,0)))</f>
        <v/>
      </c>
      <c r="D757">
        <f>IF($AA757="","",INDEX('Per Line'!$A$2:$A$7001,$AA757)&amp;"")</f>
        <v/>
      </c>
      <c r="E757">
        <f>IF($AA757="","",INDEX('Per Line'!$B$2:$B$7001,$AA757)&amp;"")</f>
        <v/>
      </c>
      <c r="F757">
        <f>IF($AA757="","",INDEX('Per Line'!$D$2:$D$7001,$AA757)&amp;"")</f>
        <v/>
      </c>
      <c r="G757" s="14">
        <f>IF($AA757="","",INDEX('Per Line'!$E$2:$E$7001,$AA757))</f>
        <v/>
      </c>
      <c r="H757">
        <f>IF($AA757="","",INDEX('Per Line'!$F$2:$F$7001,$AA757)&amp;"")</f>
        <v/>
      </c>
      <c r="I757">
        <f>IF($AA757="","",INDEX('Per Line'!$I$2:$I$7001,$AA757)&amp;"")</f>
        <v/>
      </c>
      <c r="J757">
        <f>IF($AA757="","",INDEX('Per Line'!$H$2:$H$7001,$AA757)&amp;"")</f>
        <v/>
      </c>
      <c r="K757">
        <f>IF($AA757="","",INDEX('Per Line'!$J$2:$J$7001,$AA757)&amp;"")</f>
        <v/>
      </c>
      <c r="L757">
        <f>IF($AA757="","",INDEX('Per Line'!$K$2:$K$7001,$AA757)&amp;"")</f>
        <v/>
      </c>
      <c r="M757">
        <f>IF($AA757="","",INDEX('Per Line'!$L$2:$L$7001,$AA757))</f>
        <v/>
      </c>
      <c r="N757" s="8">
        <f>IF($AA757="","",M757*Y757/100)</f>
        <v/>
      </c>
      <c r="O757">
        <f>IF($AA757="","",INDEX('Per Line'!$U$2:$U$7001,$AA757)&amp;"")</f>
        <v/>
      </c>
      <c r="P757" s="8">
        <f>IF($AA757="","",SUMIFS('Per Line'!$T$2:$T$7001,'Per Line'!$C$2:$C$7001,$A757,'Per Line'!$AL$2:$AL$7001,1))</f>
        <v/>
      </c>
      <c r="Q757">
        <f>IF($AA757="","",Settings!$C$7)</f>
        <v/>
      </c>
      <c r="R757" s="8">
        <f>IF($AA757="","",SUMIFS('Per Line'!$T$2:$T$7001,'Per Line'!$C$2:$C$7001,$A757,'Per Line'!$AK$2:$AK$7001,0,'Per Line'!$AL$2:$AL$7001,0))</f>
        <v/>
      </c>
      <c r="S757" s="8">
        <f>IF($AA757="","",R757*Q757)</f>
        <v/>
      </c>
      <c r="T757">
        <f>IF($AA757="","",Settings!$C$6)</f>
        <v/>
      </c>
      <c r="U757" s="8">
        <f>IF($AA757="","",SUMIFS('Per Line'!$T$2:$T$7001,'Per Line'!$C$2:$C$7001,$A757,'Per Line'!$AK$2:$AK$7001,1,'Per Line'!$AL$2:$AL$7001,0))</f>
        <v/>
      </c>
      <c r="V757" s="8">
        <f>IF($AA757="","",U757*T757)</f>
        <v/>
      </c>
      <c r="W757" s="8">
        <f>IF($AA757="","",V757+S757)</f>
        <v/>
      </c>
      <c r="X757" s="8">
        <f>IF($AA757="","",Y757-W757)</f>
        <v/>
      </c>
      <c r="Y757" s="8">
        <f>IF($AA757="","",R757+U757+P757)</f>
        <v/>
      </c>
      <c r="Z757" s="8">
        <f>IF($AA757="","",Y757-W757-N757)</f>
        <v/>
      </c>
      <c r="AA757" s="16">
        <f>IF(ROWS($AA$2:$AA757)&lt;=MAX('Per Line'!$AJ$2:$AJ$7001),MATCH(ROWS($AA$2:$AA757),'Per Line'!$AJ$2:$AJ$7001,0),"")</f>
        <v/>
      </c>
      <c r="AB757">
        <f>IF($AA757="","",C757&amp;"|"&amp;COUNTIF($C$2:$C757,C757))</f>
        <v/>
      </c>
    </row>
    <row r="758">
      <c r="A758">
        <f>IF($AA758="","",INDEX('Per Line'!$C$2:$C$7001,$AA758)&amp;"")</f>
        <v/>
      </c>
      <c r="B758" s="15" t="n"/>
      <c r="C758">
        <f>IF($AA758="","",IF(COUNTIF($I$2:$I$1301,I758)&lt;=Settings!$C$8,I758,I758&amp;" P"&amp;ROUNDUP(COUNTIF($I$2:$I758,I758)/Settings!$C$8,0)))</f>
        <v/>
      </c>
      <c r="D758">
        <f>IF($AA758="","",INDEX('Per Line'!$A$2:$A$7001,$AA758)&amp;"")</f>
        <v/>
      </c>
      <c r="E758">
        <f>IF($AA758="","",INDEX('Per Line'!$B$2:$B$7001,$AA758)&amp;"")</f>
        <v/>
      </c>
      <c r="F758">
        <f>IF($AA758="","",INDEX('Per Line'!$D$2:$D$7001,$AA758)&amp;"")</f>
        <v/>
      </c>
      <c r="G758" s="14">
        <f>IF($AA758="","",INDEX('Per Line'!$E$2:$E$7001,$AA758))</f>
        <v/>
      </c>
      <c r="H758">
        <f>IF($AA758="","",INDEX('Per Line'!$F$2:$F$7001,$AA758)&amp;"")</f>
        <v/>
      </c>
      <c r="I758">
        <f>IF($AA758="","",INDEX('Per Line'!$I$2:$I$7001,$AA758)&amp;"")</f>
        <v/>
      </c>
      <c r="J758">
        <f>IF($AA758="","",INDEX('Per Line'!$H$2:$H$7001,$AA758)&amp;"")</f>
        <v/>
      </c>
      <c r="K758">
        <f>IF($AA758="","",INDEX('Per Line'!$J$2:$J$7001,$AA758)&amp;"")</f>
        <v/>
      </c>
      <c r="L758">
        <f>IF($AA758="","",INDEX('Per Line'!$K$2:$K$7001,$AA758)&amp;"")</f>
        <v/>
      </c>
      <c r="M758">
        <f>IF($AA758="","",INDEX('Per Line'!$L$2:$L$7001,$AA758))</f>
        <v/>
      </c>
      <c r="N758" s="8">
        <f>IF($AA758="","",M758*Y758/100)</f>
        <v/>
      </c>
      <c r="O758">
        <f>IF($AA758="","",INDEX('Per Line'!$U$2:$U$7001,$AA758)&amp;"")</f>
        <v/>
      </c>
      <c r="P758" s="8">
        <f>IF($AA758="","",SUMIFS('Per Line'!$T$2:$T$7001,'Per Line'!$C$2:$C$7001,$A758,'Per Line'!$AL$2:$AL$7001,1))</f>
        <v/>
      </c>
      <c r="Q758">
        <f>IF($AA758="","",Settings!$C$7)</f>
        <v/>
      </c>
      <c r="R758" s="8">
        <f>IF($AA758="","",SUMIFS('Per Line'!$T$2:$T$7001,'Per Line'!$C$2:$C$7001,$A758,'Per Line'!$AK$2:$AK$7001,0,'Per Line'!$AL$2:$AL$7001,0))</f>
        <v/>
      </c>
      <c r="S758" s="8">
        <f>IF($AA758="","",R758*Q758)</f>
        <v/>
      </c>
      <c r="T758">
        <f>IF($AA758="","",Settings!$C$6)</f>
        <v/>
      </c>
      <c r="U758" s="8">
        <f>IF($AA758="","",SUMIFS('Per Line'!$T$2:$T$7001,'Per Line'!$C$2:$C$7001,$A758,'Per Line'!$AK$2:$AK$7001,1,'Per Line'!$AL$2:$AL$7001,0))</f>
        <v/>
      </c>
      <c r="V758" s="8">
        <f>IF($AA758="","",U758*T758)</f>
        <v/>
      </c>
      <c r="W758" s="8">
        <f>IF($AA758="","",V758+S758)</f>
        <v/>
      </c>
      <c r="X758" s="8">
        <f>IF($AA758="","",Y758-W758)</f>
        <v/>
      </c>
      <c r="Y758" s="8">
        <f>IF($AA758="","",R758+U758+P758)</f>
        <v/>
      </c>
      <c r="Z758" s="8">
        <f>IF($AA758="","",Y758-W758-N758)</f>
        <v/>
      </c>
      <c r="AA758" s="16">
        <f>IF(ROWS($AA$2:$AA758)&lt;=MAX('Per Line'!$AJ$2:$AJ$7001),MATCH(ROWS($AA$2:$AA758),'Per Line'!$AJ$2:$AJ$7001,0),"")</f>
        <v/>
      </c>
      <c r="AB758">
        <f>IF($AA758="","",C758&amp;"|"&amp;COUNTIF($C$2:$C758,C758))</f>
        <v/>
      </c>
    </row>
    <row r="759">
      <c r="A759">
        <f>IF($AA759="","",INDEX('Per Line'!$C$2:$C$7001,$AA759)&amp;"")</f>
        <v/>
      </c>
      <c r="B759" s="15" t="n"/>
      <c r="C759">
        <f>IF($AA759="","",IF(COUNTIF($I$2:$I$1301,I759)&lt;=Settings!$C$8,I759,I759&amp;" P"&amp;ROUNDUP(COUNTIF($I$2:$I759,I759)/Settings!$C$8,0)))</f>
        <v/>
      </c>
      <c r="D759">
        <f>IF($AA759="","",INDEX('Per Line'!$A$2:$A$7001,$AA759)&amp;"")</f>
        <v/>
      </c>
      <c r="E759">
        <f>IF($AA759="","",INDEX('Per Line'!$B$2:$B$7001,$AA759)&amp;"")</f>
        <v/>
      </c>
      <c r="F759">
        <f>IF($AA759="","",INDEX('Per Line'!$D$2:$D$7001,$AA759)&amp;"")</f>
        <v/>
      </c>
      <c r="G759" s="14">
        <f>IF($AA759="","",INDEX('Per Line'!$E$2:$E$7001,$AA759))</f>
        <v/>
      </c>
      <c r="H759">
        <f>IF($AA759="","",INDEX('Per Line'!$F$2:$F$7001,$AA759)&amp;"")</f>
        <v/>
      </c>
      <c r="I759">
        <f>IF($AA759="","",INDEX('Per Line'!$I$2:$I$7001,$AA759)&amp;"")</f>
        <v/>
      </c>
      <c r="J759">
        <f>IF($AA759="","",INDEX('Per Line'!$H$2:$H$7001,$AA759)&amp;"")</f>
        <v/>
      </c>
      <c r="K759">
        <f>IF($AA759="","",INDEX('Per Line'!$J$2:$J$7001,$AA759)&amp;"")</f>
        <v/>
      </c>
      <c r="L759">
        <f>IF($AA759="","",INDEX('Per Line'!$K$2:$K$7001,$AA759)&amp;"")</f>
        <v/>
      </c>
      <c r="M759">
        <f>IF($AA759="","",INDEX('Per Line'!$L$2:$L$7001,$AA759))</f>
        <v/>
      </c>
      <c r="N759" s="8">
        <f>IF($AA759="","",M759*Y759/100)</f>
        <v/>
      </c>
      <c r="O759">
        <f>IF($AA759="","",INDEX('Per Line'!$U$2:$U$7001,$AA759)&amp;"")</f>
        <v/>
      </c>
      <c r="P759" s="8">
        <f>IF($AA759="","",SUMIFS('Per Line'!$T$2:$T$7001,'Per Line'!$C$2:$C$7001,$A759,'Per Line'!$AL$2:$AL$7001,1))</f>
        <v/>
      </c>
      <c r="Q759">
        <f>IF($AA759="","",Settings!$C$7)</f>
        <v/>
      </c>
      <c r="R759" s="8">
        <f>IF($AA759="","",SUMIFS('Per Line'!$T$2:$T$7001,'Per Line'!$C$2:$C$7001,$A759,'Per Line'!$AK$2:$AK$7001,0,'Per Line'!$AL$2:$AL$7001,0))</f>
        <v/>
      </c>
      <c r="S759" s="8">
        <f>IF($AA759="","",R759*Q759)</f>
        <v/>
      </c>
      <c r="T759">
        <f>IF($AA759="","",Settings!$C$6)</f>
        <v/>
      </c>
      <c r="U759" s="8">
        <f>IF($AA759="","",SUMIFS('Per Line'!$T$2:$T$7001,'Per Line'!$C$2:$C$7001,$A759,'Per Line'!$AK$2:$AK$7001,1,'Per Line'!$AL$2:$AL$7001,0))</f>
        <v/>
      </c>
      <c r="V759" s="8">
        <f>IF($AA759="","",U759*T759)</f>
        <v/>
      </c>
      <c r="W759" s="8">
        <f>IF($AA759="","",V759+S759)</f>
        <v/>
      </c>
      <c r="X759" s="8">
        <f>IF($AA759="","",Y759-W759)</f>
        <v/>
      </c>
      <c r="Y759" s="8">
        <f>IF($AA759="","",R759+U759+P759)</f>
        <v/>
      </c>
      <c r="Z759" s="8">
        <f>IF($AA759="","",Y759-W759-N759)</f>
        <v/>
      </c>
      <c r="AA759" s="16">
        <f>IF(ROWS($AA$2:$AA759)&lt;=MAX('Per Line'!$AJ$2:$AJ$7001),MATCH(ROWS($AA$2:$AA759),'Per Line'!$AJ$2:$AJ$7001,0),"")</f>
        <v/>
      </c>
      <c r="AB759">
        <f>IF($AA759="","",C759&amp;"|"&amp;COUNTIF($C$2:$C759,C759))</f>
        <v/>
      </c>
    </row>
    <row r="760">
      <c r="A760">
        <f>IF($AA760="","",INDEX('Per Line'!$C$2:$C$7001,$AA760)&amp;"")</f>
        <v/>
      </c>
      <c r="B760" s="15" t="n"/>
      <c r="C760">
        <f>IF($AA760="","",IF(COUNTIF($I$2:$I$1301,I760)&lt;=Settings!$C$8,I760,I760&amp;" P"&amp;ROUNDUP(COUNTIF($I$2:$I760,I760)/Settings!$C$8,0)))</f>
        <v/>
      </c>
      <c r="D760">
        <f>IF($AA760="","",INDEX('Per Line'!$A$2:$A$7001,$AA760)&amp;"")</f>
        <v/>
      </c>
      <c r="E760">
        <f>IF($AA760="","",INDEX('Per Line'!$B$2:$B$7001,$AA760)&amp;"")</f>
        <v/>
      </c>
      <c r="F760">
        <f>IF($AA760="","",INDEX('Per Line'!$D$2:$D$7001,$AA760)&amp;"")</f>
        <v/>
      </c>
      <c r="G760" s="14">
        <f>IF($AA760="","",INDEX('Per Line'!$E$2:$E$7001,$AA760))</f>
        <v/>
      </c>
      <c r="H760">
        <f>IF($AA760="","",INDEX('Per Line'!$F$2:$F$7001,$AA760)&amp;"")</f>
        <v/>
      </c>
      <c r="I760">
        <f>IF($AA760="","",INDEX('Per Line'!$I$2:$I$7001,$AA760)&amp;"")</f>
        <v/>
      </c>
      <c r="J760">
        <f>IF($AA760="","",INDEX('Per Line'!$H$2:$H$7001,$AA760)&amp;"")</f>
        <v/>
      </c>
      <c r="K760">
        <f>IF($AA760="","",INDEX('Per Line'!$J$2:$J$7001,$AA760)&amp;"")</f>
        <v/>
      </c>
      <c r="L760">
        <f>IF($AA760="","",INDEX('Per Line'!$K$2:$K$7001,$AA760)&amp;"")</f>
        <v/>
      </c>
      <c r="M760">
        <f>IF($AA760="","",INDEX('Per Line'!$L$2:$L$7001,$AA760))</f>
        <v/>
      </c>
      <c r="N760" s="8">
        <f>IF($AA760="","",M760*Y760/100)</f>
        <v/>
      </c>
      <c r="O760">
        <f>IF($AA760="","",INDEX('Per Line'!$U$2:$U$7001,$AA760)&amp;"")</f>
        <v/>
      </c>
      <c r="P760" s="8">
        <f>IF($AA760="","",SUMIFS('Per Line'!$T$2:$T$7001,'Per Line'!$C$2:$C$7001,$A760,'Per Line'!$AL$2:$AL$7001,1))</f>
        <v/>
      </c>
      <c r="Q760">
        <f>IF($AA760="","",Settings!$C$7)</f>
        <v/>
      </c>
      <c r="R760" s="8">
        <f>IF($AA760="","",SUMIFS('Per Line'!$T$2:$T$7001,'Per Line'!$C$2:$C$7001,$A760,'Per Line'!$AK$2:$AK$7001,0,'Per Line'!$AL$2:$AL$7001,0))</f>
        <v/>
      </c>
      <c r="S760" s="8">
        <f>IF($AA760="","",R760*Q760)</f>
        <v/>
      </c>
      <c r="T760">
        <f>IF($AA760="","",Settings!$C$6)</f>
        <v/>
      </c>
      <c r="U760" s="8">
        <f>IF($AA760="","",SUMIFS('Per Line'!$T$2:$T$7001,'Per Line'!$C$2:$C$7001,$A760,'Per Line'!$AK$2:$AK$7001,1,'Per Line'!$AL$2:$AL$7001,0))</f>
        <v/>
      </c>
      <c r="V760" s="8">
        <f>IF($AA760="","",U760*T760)</f>
        <v/>
      </c>
      <c r="W760" s="8">
        <f>IF($AA760="","",V760+S760)</f>
        <v/>
      </c>
      <c r="X760" s="8">
        <f>IF($AA760="","",Y760-W760)</f>
        <v/>
      </c>
      <c r="Y760" s="8">
        <f>IF($AA760="","",R760+U760+P760)</f>
        <v/>
      </c>
      <c r="Z760" s="8">
        <f>IF($AA760="","",Y760-W760-N760)</f>
        <v/>
      </c>
      <c r="AA760" s="16">
        <f>IF(ROWS($AA$2:$AA760)&lt;=MAX('Per Line'!$AJ$2:$AJ$7001),MATCH(ROWS($AA$2:$AA760),'Per Line'!$AJ$2:$AJ$7001,0),"")</f>
        <v/>
      </c>
      <c r="AB760">
        <f>IF($AA760="","",C760&amp;"|"&amp;COUNTIF($C$2:$C760,C760))</f>
        <v/>
      </c>
    </row>
    <row r="761">
      <c r="A761">
        <f>IF($AA761="","",INDEX('Per Line'!$C$2:$C$7001,$AA761)&amp;"")</f>
        <v/>
      </c>
      <c r="B761" s="15" t="n"/>
      <c r="C761">
        <f>IF($AA761="","",IF(COUNTIF($I$2:$I$1301,I761)&lt;=Settings!$C$8,I761,I761&amp;" P"&amp;ROUNDUP(COUNTIF($I$2:$I761,I761)/Settings!$C$8,0)))</f>
        <v/>
      </c>
      <c r="D761">
        <f>IF($AA761="","",INDEX('Per Line'!$A$2:$A$7001,$AA761)&amp;"")</f>
        <v/>
      </c>
      <c r="E761">
        <f>IF($AA761="","",INDEX('Per Line'!$B$2:$B$7001,$AA761)&amp;"")</f>
        <v/>
      </c>
      <c r="F761">
        <f>IF($AA761="","",INDEX('Per Line'!$D$2:$D$7001,$AA761)&amp;"")</f>
        <v/>
      </c>
      <c r="G761" s="14">
        <f>IF($AA761="","",INDEX('Per Line'!$E$2:$E$7001,$AA761))</f>
        <v/>
      </c>
      <c r="H761">
        <f>IF($AA761="","",INDEX('Per Line'!$F$2:$F$7001,$AA761)&amp;"")</f>
        <v/>
      </c>
      <c r="I761">
        <f>IF($AA761="","",INDEX('Per Line'!$I$2:$I$7001,$AA761)&amp;"")</f>
        <v/>
      </c>
      <c r="J761">
        <f>IF($AA761="","",INDEX('Per Line'!$H$2:$H$7001,$AA761)&amp;"")</f>
        <v/>
      </c>
      <c r="K761">
        <f>IF($AA761="","",INDEX('Per Line'!$J$2:$J$7001,$AA761)&amp;"")</f>
        <v/>
      </c>
      <c r="L761">
        <f>IF($AA761="","",INDEX('Per Line'!$K$2:$K$7001,$AA761)&amp;"")</f>
        <v/>
      </c>
      <c r="M761">
        <f>IF($AA761="","",INDEX('Per Line'!$L$2:$L$7001,$AA761))</f>
        <v/>
      </c>
      <c r="N761" s="8">
        <f>IF($AA761="","",M761*Y761/100)</f>
        <v/>
      </c>
      <c r="O761">
        <f>IF($AA761="","",INDEX('Per Line'!$U$2:$U$7001,$AA761)&amp;"")</f>
        <v/>
      </c>
      <c r="P761" s="8">
        <f>IF($AA761="","",SUMIFS('Per Line'!$T$2:$T$7001,'Per Line'!$C$2:$C$7001,$A761,'Per Line'!$AL$2:$AL$7001,1))</f>
        <v/>
      </c>
      <c r="Q761">
        <f>IF($AA761="","",Settings!$C$7)</f>
        <v/>
      </c>
      <c r="R761" s="8">
        <f>IF($AA761="","",SUMIFS('Per Line'!$T$2:$T$7001,'Per Line'!$C$2:$C$7001,$A761,'Per Line'!$AK$2:$AK$7001,0,'Per Line'!$AL$2:$AL$7001,0))</f>
        <v/>
      </c>
      <c r="S761" s="8">
        <f>IF($AA761="","",R761*Q761)</f>
        <v/>
      </c>
      <c r="T761">
        <f>IF($AA761="","",Settings!$C$6)</f>
        <v/>
      </c>
      <c r="U761" s="8">
        <f>IF($AA761="","",SUMIFS('Per Line'!$T$2:$T$7001,'Per Line'!$C$2:$C$7001,$A761,'Per Line'!$AK$2:$AK$7001,1,'Per Line'!$AL$2:$AL$7001,0))</f>
        <v/>
      </c>
      <c r="V761" s="8">
        <f>IF($AA761="","",U761*T761)</f>
        <v/>
      </c>
      <c r="W761" s="8">
        <f>IF($AA761="","",V761+S761)</f>
        <v/>
      </c>
      <c r="X761" s="8">
        <f>IF($AA761="","",Y761-W761)</f>
        <v/>
      </c>
      <c r="Y761" s="8">
        <f>IF($AA761="","",R761+U761+P761)</f>
        <v/>
      </c>
      <c r="Z761" s="8">
        <f>IF($AA761="","",Y761-W761-N761)</f>
        <v/>
      </c>
      <c r="AA761" s="16">
        <f>IF(ROWS($AA$2:$AA761)&lt;=MAX('Per Line'!$AJ$2:$AJ$7001),MATCH(ROWS($AA$2:$AA761),'Per Line'!$AJ$2:$AJ$7001,0),"")</f>
        <v/>
      </c>
      <c r="AB761">
        <f>IF($AA761="","",C761&amp;"|"&amp;COUNTIF($C$2:$C761,C761))</f>
        <v/>
      </c>
    </row>
    <row r="762">
      <c r="A762">
        <f>IF($AA762="","",INDEX('Per Line'!$C$2:$C$7001,$AA762)&amp;"")</f>
        <v/>
      </c>
      <c r="B762" s="15" t="n"/>
      <c r="C762">
        <f>IF($AA762="","",IF(COUNTIF($I$2:$I$1301,I762)&lt;=Settings!$C$8,I762,I762&amp;" P"&amp;ROUNDUP(COUNTIF($I$2:$I762,I762)/Settings!$C$8,0)))</f>
        <v/>
      </c>
      <c r="D762">
        <f>IF($AA762="","",INDEX('Per Line'!$A$2:$A$7001,$AA762)&amp;"")</f>
        <v/>
      </c>
      <c r="E762">
        <f>IF($AA762="","",INDEX('Per Line'!$B$2:$B$7001,$AA762)&amp;"")</f>
        <v/>
      </c>
      <c r="F762">
        <f>IF($AA762="","",INDEX('Per Line'!$D$2:$D$7001,$AA762)&amp;"")</f>
        <v/>
      </c>
      <c r="G762" s="14">
        <f>IF($AA762="","",INDEX('Per Line'!$E$2:$E$7001,$AA762))</f>
        <v/>
      </c>
      <c r="H762">
        <f>IF($AA762="","",INDEX('Per Line'!$F$2:$F$7001,$AA762)&amp;"")</f>
        <v/>
      </c>
      <c r="I762">
        <f>IF($AA762="","",INDEX('Per Line'!$I$2:$I$7001,$AA762)&amp;"")</f>
        <v/>
      </c>
      <c r="J762">
        <f>IF($AA762="","",INDEX('Per Line'!$H$2:$H$7001,$AA762)&amp;"")</f>
        <v/>
      </c>
      <c r="K762">
        <f>IF($AA762="","",INDEX('Per Line'!$J$2:$J$7001,$AA762)&amp;"")</f>
        <v/>
      </c>
      <c r="L762">
        <f>IF($AA762="","",INDEX('Per Line'!$K$2:$K$7001,$AA762)&amp;"")</f>
        <v/>
      </c>
      <c r="M762">
        <f>IF($AA762="","",INDEX('Per Line'!$L$2:$L$7001,$AA762))</f>
        <v/>
      </c>
      <c r="N762" s="8">
        <f>IF($AA762="","",M762*Y762/100)</f>
        <v/>
      </c>
      <c r="O762">
        <f>IF($AA762="","",INDEX('Per Line'!$U$2:$U$7001,$AA762)&amp;"")</f>
        <v/>
      </c>
      <c r="P762" s="8">
        <f>IF($AA762="","",SUMIFS('Per Line'!$T$2:$T$7001,'Per Line'!$C$2:$C$7001,$A762,'Per Line'!$AL$2:$AL$7001,1))</f>
        <v/>
      </c>
      <c r="Q762">
        <f>IF($AA762="","",Settings!$C$7)</f>
        <v/>
      </c>
      <c r="R762" s="8">
        <f>IF($AA762="","",SUMIFS('Per Line'!$T$2:$T$7001,'Per Line'!$C$2:$C$7001,$A762,'Per Line'!$AK$2:$AK$7001,0,'Per Line'!$AL$2:$AL$7001,0))</f>
        <v/>
      </c>
      <c r="S762" s="8">
        <f>IF($AA762="","",R762*Q762)</f>
        <v/>
      </c>
      <c r="T762">
        <f>IF($AA762="","",Settings!$C$6)</f>
        <v/>
      </c>
      <c r="U762" s="8">
        <f>IF($AA762="","",SUMIFS('Per Line'!$T$2:$T$7001,'Per Line'!$C$2:$C$7001,$A762,'Per Line'!$AK$2:$AK$7001,1,'Per Line'!$AL$2:$AL$7001,0))</f>
        <v/>
      </c>
      <c r="V762" s="8">
        <f>IF($AA762="","",U762*T762)</f>
        <v/>
      </c>
      <c r="W762" s="8">
        <f>IF($AA762="","",V762+S762)</f>
        <v/>
      </c>
      <c r="X762" s="8">
        <f>IF($AA762="","",Y762-W762)</f>
        <v/>
      </c>
      <c r="Y762" s="8">
        <f>IF($AA762="","",R762+U762+P762)</f>
        <v/>
      </c>
      <c r="Z762" s="8">
        <f>IF($AA762="","",Y762-W762-N762)</f>
        <v/>
      </c>
      <c r="AA762" s="16">
        <f>IF(ROWS($AA$2:$AA762)&lt;=MAX('Per Line'!$AJ$2:$AJ$7001),MATCH(ROWS($AA$2:$AA762),'Per Line'!$AJ$2:$AJ$7001,0),"")</f>
        <v/>
      </c>
      <c r="AB762">
        <f>IF($AA762="","",C762&amp;"|"&amp;COUNTIF($C$2:$C762,C762))</f>
        <v/>
      </c>
    </row>
    <row r="763">
      <c r="A763">
        <f>IF($AA763="","",INDEX('Per Line'!$C$2:$C$7001,$AA763)&amp;"")</f>
        <v/>
      </c>
      <c r="B763" s="15" t="n"/>
      <c r="C763">
        <f>IF($AA763="","",IF(COUNTIF($I$2:$I$1301,I763)&lt;=Settings!$C$8,I763,I763&amp;" P"&amp;ROUNDUP(COUNTIF($I$2:$I763,I763)/Settings!$C$8,0)))</f>
        <v/>
      </c>
      <c r="D763">
        <f>IF($AA763="","",INDEX('Per Line'!$A$2:$A$7001,$AA763)&amp;"")</f>
        <v/>
      </c>
      <c r="E763">
        <f>IF($AA763="","",INDEX('Per Line'!$B$2:$B$7001,$AA763)&amp;"")</f>
        <v/>
      </c>
      <c r="F763">
        <f>IF($AA763="","",INDEX('Per Line'!$D$2:$D$7001,$AA763)&amp;"")</f>
        <v/>
      </c>
      <c r="G763" s="14">
        <f>IF($AA763="","",INDEX('Per Line'!$E$2:$E$7001,$AA763))</f>
        <v/>
      </c>
      <c r="H763">
        <f>IF($AA763="","",INDEX('Per Line'!$F$2:$F$7001,$AA763)&amp;"")</f>
        <v/>
      </c>
      <c r="I763">
        <f>IF($AA763="","",INDEX('Per Line'!$I$2:$I$7001,$AA763)&amp;"")</f>
        <v/>
      </c>
      <c r="J763">
        <f>IF($AA763="","",INDEX('Per Line'!$H$2:$H$7001,$AA763)&amp;"")</f>
        <v/>
      </c>
      <c r="K763">
        <f>IF($AA763="","",INDEX('Per Line'!$J$2:$J$7001,$AA763)&amp;"")</f>
        <v/>
      </c>
      <c r="L763">
        <f>IF($AA763="","",INDEX('Per Line'!$K$2:$K$7001,$AA763)&amp;"")</f>
        <v/>
      </c>
      <c r="M763">
        <f>IF($AA763="","",INDEX('Per Line'!$L$2:$L$7001,$AA763))</f>
        <v/>
      </c>
      <c r="N763" s="8">
        <f>IF($AA763="","",M763*Y763/100)</f>
        <v/>
      </c>
      <c r="O763">
        <f>IF($AA763="","",INDEX('Per Line'!$U$2:$U$7001,$AA763)&amp;"")</f>
        <v/>
      </c>
      <c r="P763" s="8">
        <f>IF($AA763="","",SUMIFS('Per Line'!$T$2:$T$7001,'Per Line'!$C$2:$C$7001,$A763,'Per Line'!$AL$2:$AL$7001,1))</f>
        <v/>
      </c>
      <c r="Q763">
        <f>IF($AA763="","",Settings!$C$7)</f>
        <v/>
      </c>
      <c r="R763" s="8">
        <f>IF($AA763="","",SUMIFS('Per Line'!$T$2:$T$7001,'Per Line'!$C$2:$C$7001,$A763,'Per Line'!$AK$2:$AK$7001,0,'Per Line'!$AL$2:$AL$7001,0))</f>
        <v/>
      </c>
      <c r="S763" s="8">
        <f>IF($AA763="","",R763*Q763)</f>
        <v/>
      </c>
      <c r="T763">
        <f>IF($AA763="","",Settings!$C$6)</f>
        <v/>
      </c>
      <c r="U763" s="8">
        <f>IF($AA763="","",SUMIFS('Per Line'!$T$2:$T$7001,'Per Line'!$C$2:$C$7001,$A763,'Per Line'!$AK$2:$AK$7001,1,'Per Line'!$AL$2:$AL$7001,0))</f>
        <v/>
      </c>
      <c r="V763" s="8">
        <f>IF($AA763="","",U763*T763)</f>
        <v/>
      </c>
      <c r="W763" s="8">
        <f>IF($AA763="","",V763+S763)</f>
        <v/>
      </c>
      <c r="X763" s="8">
        <f>IF($AA763="","",Y763-W763)</f>
        <v/>
      </c>
      <c r="Y763" s="8">
        <f>IF($AA763="","",R763+U763+P763)</f>
        <v/>
      </c>
      <c r="Z763" s="8">
        <f>IF($AA763="","",Y763-W763-N763)</f>
        <v/>
      </c>
      <c r="AA763" s="16">
        <f>IF(ROWS($AA$2:$AA763)&lt;=MAX('Per Line'!$AJ$2:$AJ$7001),MATCH(ROWS($AA$2:$AA763),'Per Line'!$AJ$2:$AJ$7001,0),"")</f>
        <v/>
      </c>
      <c r="AB763">
        <f>IF($AA763="","",C763&amp;"|"&amp;COUNTIF($C$2:$C763,C763))</f>
        <v/>
      </c>
    </row>
    <row r="764">
      <c r="A764">
        <f>IF($AA764="","",INDEX('Per Line'!$C$2:$C$7001,$AA764)&amp;"")</f>
        <v/>
      </c>
      <c r="B764" s="15" t="n"/>
      <c r="C764">
        <f>IF($AA764="","",IF(COUNTIF($I$2:$I$1301,I764)&lt;=Settings!$C$8,I764,I764&amp;" P"&amp;ROUNDUP(COUNTIF($I$2:$I764,I764)/Settings!$C$8,0)))</f>
        <v/>
      </c>
      <c r="D764">
        <f>IF($AA764="","",INDEX('Per Line'!$A$2:$A$7001,$AA764)&amp;"")</f>
        <v/>
      </c>
      <c r="E764">
        <f>IF($AA764="","",INDEX('Per Line'!$B$2:$B$7001,$AA764)&amp;"")</f>
        <v/>
      </c>
      <c r="F764">
        <f>IF($AA764="","",INDEX('Per Line'!$D$2:$D$7001,$AA764)&amp;"")</f>
        <v/>
      </c>
      <c r="G764" s="14">
        <f>IF($AA764="","",INDEX('Per Line'!$E$2:$E$7001,$AA764))</f>
        <v/>
      </c>
      <c r="H764">
        <f>IF($AA764="","",INDEX('Per Line'!$F$2:$F$7001,$AA764)&amp;"")</f>
        <v/>
      </c>
      <c r="I764">
        <f>IF($AA764="","",INDEX('Per Line'!$I$2:$I$7001,$AA764)&amp;"")</f>
        <v/>
      </c>
      <c r="J764">
        <f>IF($AA764="","",INDEX('Per Line'!$H$2:$H$7001,$AA764)&amp;"")</f>
        <v/>
      </c>
      <c r="K764">
        <f>IF($AA764="","",INDEX('Per Line'!$J$2:$J$7001,$AA764)&amp;"")</f>
        <v/>
      </c>
      <c r="L764">
        <f>IF($AA764="","",INDEX('Per Line'!$K$2:$K$7001,$AA764)&amp;"")</f>
        <v/>
      </c>
      <c r="M764">
        <f>IF($AA764="","",INDEX('Per Line'!$L$2:$L$7001,$AA764))</f>
        <v/>
      </c>
      <c r="N764" s="8">
        <f>IF($AA764="","",M764*Y764/100)</f>
        <v/>
      </c>
      <c r="O764">
        <f>IF($AA764="","",INDEX('Per Line'!$U$2:$U$7001,$AA764)&amp;"")</f>
        <v/>
      </c>
      <c r="P764" s="8">
        <f>IF($AA764="","",SUMIFS('Per Line'!$T$2:$T$7001,'Per Line'!$C$2:$C$7001,$A764,'Per Line'!$AL$2:$AL$7001,1))</f>
        <v/>
      </c>
      <c r="Q764">
        <f>IF($AA764="","",Settings!$C$7)</f>
        <v/>
      </c>
      <c r="R764" s="8">
        <f>IF($AA764="","",SUMIFS('Per Line'!$T$2:$T$7001,'Per Line'!$C$2:$C$7001,$A764,'Per Line'!$AK$2:$AK$7001,0,'Per Line'!$AL$2:$AL$7001,0))</f>
        <v/>
      </c>
      <c r="S764" s="8">
        <f>IF($AA764="","",R764*Q764)</f>
        <v/>
      </c>
      <c r="T764">
        <f>IF($AA764="","",Settings!$C$6)</f>
        <v/>
      </c>
      <c r="U764" s="8">
        <f>IF($AA764="","",SUMIFS('Per Line'!$T$2:$T$7001,'Per Line'!$C$2:$C$7001,$A764,'Per Line'!$AK$2:$AK$7001,1,'Per Line'!$AL$2:$AL$7001,0))</f>
        <v/>
      </c>
      <c r="V764" s="8">
        <f>IF($AA764="","",U764*T764)</f>
        <v/>
      </c>
      <c r="W764" s="8">
        <f>IF($AA764="","",V764+S764)</f>
        <v/>
      </c>
      <c r="X764" s="8">
        <f>IF($AA764="","",Y764-W764)</f>
        <v/>
      </c>
      <c r="Y764" s="8">
        <f>IF($AA764="","",R764+U764+P764)</f>
        <v/>
      </c>
      <c r="Z764" s="8">
        <f>IF($AA764="","",Y764-W764-N764)</f>
        <v/>
      </c>
      <c r="AA764" s="16">
        <f>IF(ROWS($AA$2:$AA764)&lt;=MAX('Per Line'!$AJ$2:$AJ$7001),MATCH(ROWS($AA$2:$AA764),'Per Line'!$AJ$2:$AJ$7001,0),"")</f>
        <v/>
      </c>
      <c r="AB764">
        <f>IF($AA764="","",C764&amp;"|"&amp;COUNTIF($C$2:$C764,C764))</f>
        <v/>
      </c>
    </row>
    <row r="765">
      <c r="A765">
        <f>IF($AA765="","",INDEX('Per Line'!$C$2:$C$7001,$AA765)&amp;"")</f>
        <v/>
      </c>
      <c r="B765" s="15" t="n"/>
      <c r="C765">
        <f>IF($AA765="","",IF(COUNTIF($I$2:$I$1301,I765)&lt;=Settings!$C$8,I765,I765&amp;" P"&amp;ROUNDUP(COUNTIF($I$2:$I765,I765)/Settings!$C$8,0)))</f>
        <v/>
      </c>
      <c r="D765">
        <f>IF($AA765="","",INDEX('Per Line'!$A$2:$A$7001,$AA765)&amp;"")</f>
        <v/>
      </c>
      <c r="E765">
        <f>IF($AA765="","",INDEX('Per Line'!$B$2:$B$7001,$AA765)&amp;"")</f>
        <v/>
      </c>
      <c r="F765">
        <f>IF($AA765="","",INDEX('Per Line'!$D$2:$D$7001,$AA765)&amp;"")</f>
        <v/>
      </c>
      <c r="G765" s="14">
        <f>IF($AA765="","",INDEX('Per Line'!$E$2:$E$7001,$AA765))</f>
        <v/>
      </c>
      <c r="H765">
        <f>IF($AA765="","",INDEX('Per Line'!$F$2:$F$7001,$AA765)&amp;"")</f>
        <v/>
      </c>
      <c r="I765">
        <f>IF($AA765="","",INDEX('Per Line'!$I$2:$I$7001,$AA765)&amp;"")</f>
        <v/>
      </c>
      <c r="J765">
        <f>IF($AA765="","",INDEX('Per Line'!$H$2:$H$7001,$AA765)&amp;"")</f>
        <v/>
      </c>
      <c r="K765">
        <f>IF($AA765="","",INDEX('Per Line'!$J$2:$J$7001,$AA765)&amp;"")</f>
        <v/>
      </c>
      <c r="L765">
        <f>IF($AA765="","",INDEX('Per Line'!$K$2:$K$7001,$AA765)&amp;"")</f>
        <v/>
      </c>
      <c r="M765">
        <f>IF($AA765="","",INDEX('Per Line'!$L$2:$L$7001,$AA765))</f>
        <v/>
      </c>
      <c r="N765" s="8">
        <f>IF($AA765="","",M765*Y765/100)</f>
        <v/>
      </c>
      <c r="O765">
        <f>IF($AA765="","",INDEX('Per Line'!$U$2:$U$7001,$AA765)&amp;"")</f>
        <v/>
      </c>
      <c r="P765" s="8">
        <f>IF($AA765="","",SUMIFS('Per Line'!$T$2:$T$7001,'Per Line'!$C$2:$C$7001,$A765,'Per Line'!$AL$2:$AL$7001,1))</f>
        <v/>
      </c>
      <c r="Q765">
        <f>IF($AA765="","",Settings!$C$7)</f>
        <v/>
      </c>
      <c r="R765" s="8">
        <f>IF($AA765="","",SUMIFS('Per Line'!$T$2:$T$7001,'Per Line'!$C$2:$C$7001,$A765,'Per Line'!$AK$2:$AK$7001,0,'Per Line'!$AL$2:$AL$7001,0))</f>
        <v/>
      </c>
      <c r="S765" s="8">
        <f>IF($AA765="","",R765*Q765)</f>
        <v/>
      </c>
      <c r="T765">
        <f>IF($AA765="","",Settings!$C$6)</f>
        <v/>
      </c>
      <c r="U765" s="8">
        <f>IF($AA765="","",SUMIFS('Per Line'!$T$2:$T$7001,'Per Line'!$C$2:$C$7001,$A765,'Per Line'!$AK$2:$AK$7001,1,'Per Line'!$AL$2:$AL$7001,0))</f>
        <v/>
      </c>
      <c r="V765" s="8">
        <f>IF($AA765="","",U765*T765)</f>
        <v/>
      </c>
      <c r="W765" s="8">
        <f>IF($AA765="","",V765+S765)</f>
        <v/>
      </c>
      <c r="X765" s="8">
        <f>IF($AA765="","",Y765-W765)</f>
        <v/>
      </c>
      <c r="Y765" s="8">
        <f>IF($AA765="","",R765+U765+P765)</f>
        <v/>
      </c>
      <c r="Z765" s="8">
        <f>IF($AA765="","",Y765-W765-N765)</f>
        <v/>
      </c>
      <c r="AA765" s="16">
        <f>IF(ROWS($AA$2:$AA765)&lt;=MAX('Per Line'!$AJ$2:$AJ$7001),MATCH(ROWS($AA$2:$AA765),'Per Line'!$AJ$2:$AJ$7001,0),"")</f>
        <v/>
      </c>
      <c r="AB765">
        <f>IF($AA765="","",C765&amp;"|"&amp;COUNTIF($C$2:$C765,C765))</f>
        <v/>
      </c>
    </row>
    <row r="766">
      <c r="A766">
        <f>IF($AA766="","",INDEX('Per Line'!$C$2:$C$7001,$AA766)&amp;"")</f>
        <v/>
      </c>
      <c r="B766" s="15" t="n"/>
      <c r="C766">
        <f>IF($AA766="","",IF(COUNTIF($I$2:$I$1301,I766)&lt;=Settings!$C$8,I766,I766&amp;" P"&amp;ROUNDUP(COUNTIF($I$2:$I766,I766)/Settings!$C$8,0)))</f>
        <v/>
      </c>
      <c r="D766">
        <f>IF($AA766="","",INDEX('Per Line'!$A$2:$A$7001,$AA766)&amp;"")</f>
        <v/>
      </c>
      <c r="E766">
        <f>IF($AA766="","",INDEX('Per Line'!$B$2:$B$7001,$AA766)&amp;"")</f>
        <v/>
      </c>
      <c r="F766">
        <f>IF($AA766="","",INDEX('Per Line'!$D$2:$D$7001,$AA766)&amp;"")</f>
        <v/>
      </c>
      <c r="G766" s="14">
        <f>IF($AA766="","",INDEX('Per Line'!$E$2:$E$7001,$AA766))</f>
        <v/>
      </c>
      <c r="H766">
        <f>IF($AA766="","",INDEX('Per Line'!$F$2:$F$7001,$AA766)&amp;"")</f>
        <v/>
      </c>
      <c r="I766">
        <f>IF($AA766="","",INDEX('Per Line'!$I$2:$I$7001,$AA766)&amp;"")</f>
        <v/>
      </c>
      <c r="J766">
        <f>IF($AA766="","",INDEX('Per Line'!$H$2:$H$7001,$AA766)&amp;"")</f>
        <v/>
      </c>
      <c r="K766">
        <f>IF($AA766="","",INDEX('Per Line'!$J$2:$J$7001,$AA766)&amp;"")</f>
        <v/>
      </c>
      <c r="L766">
        <f>IF($AA766="","",INDEX('Per Line'!$K$2:$K$7001,$AA766)&amp;"")</f>
        <v/>
      </c>
      <c r="M766">
        <f>IF($AA766="","",INDEX('Per Line'!$L$2:$L$7001,$AA766))</f>
        <v/>
      </c>
      <c r="N766" s="8">
        <f>IF($AA766="","",M766*Y766/100)</f>
        <v/>
      </c>
      <c r="O766">
        <f>IF($AA766="","",INDEX('Per Line'!$U$2:$U$7001,$AA766)&amp;"")</f>
        <v/>
      </c>
      <c r="P766" s="8">
        <f>IF($AA766="","",SUMIFS('Per Line'!$T$2:$T$7001,'Per Line'!$C$2:$C$7001,$A766,'Per Line'!$AL$2:$AL$7001,1))</f>
        <v/>
      </c>
      <c r="Q766">
        <f>IF($AA766="","",Settings!$C$7)</f>
        <v/>
      </c>
      <c r="R766" s="8">
        <f>IF($AA766="","",SUMIFS('Per Line'!$T$2:$T$7001,'Per Line'!$C$2:$C$7001,$A766,'Per Line'!$AK$2:$AK$7001,0,'Per Line'!$AL$2:$AL$7001,0))</f>
        <v/>
      </c>
      <c r="S766" s="8">
        <f>IF($AA766="","",R766*Q766)</f>
        <v/>
      </c>
      <c r="T766">
        <f>IF($AA766="","",Settings!$C$6)</f>
        <v/>
      </c>
      <c r="U766" s="8">
        <f>IF($AA766="","",SUMIFS('Per Line'!$T$2:$T$7001,'Per Line'!$C$2:$C$7001,$A766,'Per Line'!$AK$2:$AK$7001,1,'Per Line'!$AL$2:$AL$7001,0))</f>
        <v/>
      </c>
      <c r="V766" s="8">
        <f>IF($AA766="","",U766*T766)</f>
        <v/>
      </c>
      <c r="W766" s="8">
        <f>IF($AA766="","",V766+S766)</f>
        <v/>
      </c>
      <c r="X766" s="8">
        <f>IF($AA766="","",Y766-W766)</f>
        <v/>
      </c>
      <c r="Y766" s="8">
        <f>IF($AA766="","",R766+U766+P766)</f>
        <v/>
      </c>
      <c r="Z766" s="8">
        <f>IF($AA766="","",Y766-W766-N766)</f>
        <v/>
      </c>
      <c r="AA766" s="16">
        <f>IF(ROWS($AA$2:$AA766)&lt;=MAX('Per Line'!$AJ$2:$AJ$7001),MATCH(ROWS($AA$2:$AA766),'Per Line'!$AJ$2:$AJ$7001,0),"")</f>
        <v/>
      </c>
      <c r="AB766">
        <f>IF($AA766="","",C766&amp;"|"&amp;COUNTIF($C$2:$C766,C766))</f>
        <v/>
      </c>
    </row>
    <row r="767">
      <c r="A767">
        <f>IF($AA767="","",INDEX('Per Line'!$C$2:$C$7001,$AA767)&amp;"")</f>
        <v/>
      </c>
      <c r="B767" s="15" t="n"/>
      <c r="C767">
        <f>IF($AA767="","",IF(COUNTIF($I$2:$I$1301,I767)&lt;=Settings!$C$8,I767,I767&amp;" P"&amp;ROUNDUP(COUNTIF($I$2:$I767,I767)/Settings!$C$8,0)))</f>
        <v/>
      </c>
      <c r="D767">
        <f>IF($AA767="","",INDEX('Per Line'!$A$2:$A$7001,$AA767)&amp;"")</f>
        <v/>
      </c>
      <c r="E767">
        <f>IF($AA767="","",INDEX('Per Line'!$B$2:$B$7001,$AA767)&amp;"")</f>
        <v/>
      </c>
      <c r="F767">
        <f>IF($AA767="","",INDEX('Per Line'!$D$2:$D$7001,$AA767)&amp;"")</f>
        <v/>
      </c>
      <c r="G767" s="14">
        <f>IF($AA767="","",INDEX('Per Line'!$E$2:$E$7001,$AA767))</f>
        <v/>
      </c>
      <c r="H767">
        <f>IF($AA767="","",INDEX('Per Line'!$F$2:$F$7001,$AA767)&amp;"")</f>
        <v/>
      </c>
      <c r="I767">
        <f>IF($AA767="","",INDEX('Per Line'!$I$2:$I$7001,$AA767)&amp;"")</f>
        <v/>
      </c>
      <c r="J767">
        <f>IF($AA767="","",INDEX('Per Line'!$H$2:$H$7001,$AA767)&amp;"")</f>
        <v/>
      </c>
      <c r="K767">
        <f>IF($AA767="","",INDEX('Per Line'!$J$2:$J$7001,$AA767)&amp;"")</f>
        <v/>
      </c>
      <c r="L767">
        <f>IF($AA767="","",INDEX('Per Line'!$K$2:$K$7001,$AA767)&amp;"")</f>
        <v/>
      </c>
      <c r="M767">
        <f>IF($AA767="","",INDEX('Per Line'!$L$2:$L$7001,$AA767))</f>
        <v/>
      </c>
      <c r="N767" s="8">
        <f>IF($AA767="","",M767*Y767/100)</f>
        <v/>
      </c>
      <c r="O767">
        <f>IF($AA767="","",INDEX('Per Line'!$U$2:$U$7001,$AA767)&amp;"")</f>
        <v/>
      </c>
      <c r="P767" s="8">
        <f>IF($AA767="","",SUMIFS('Per Line'!$T$2:$T$7001,'Per Line'!$C$2:$C$7001,$A767,'Per Line'!$AL$2:$AL$7001,1))</f>
        <v/>
      </c>
      <c r="Q767">
        <f>IF($AA767="","",Settings!$C$7)</f>
        <v/>
      </c>
      <c r="R767" s="8">
        <f>IF($AA767="","",SUMIFS('Per Line'!$T$2:$T$7001,'Per Line'!$C$2:$C$7001,$A767,'Per Line'!$AK$2:$AK$7001,0,'Per Line'!$AL$2:$AL$7001,0))</f>
        <v/>
      </c>
      <c r="S767" s="8">
        <f>IF($AA767="","",R767*Q767)</f>
        <v/>
      </c>
      <c r="T767">
        <f>IF($AA767="","",Settings!$C$6)</f>
        <v/>
      </c>
      <c r="U767" s="8">
        <f>IF($AA767="","",SUMIFS('Per Line'!$T$2:$T$7001,'Per Line'!$C$2:$C$7001,$A767,'Per Line'!$AK$2:$AK$7001,1,'Per Line'!$AL$2:$AL$7001,0))</f>
        <v/>
      </c>
      <c r="V767" s="8">
        <f>IF($AA767="","",U767*T767)</f>
        <v/>
      </c>
      <c r="W767" s="8">
        <f>IF($AA767="","",V767+S767)</f>
        <v/>
      </c>
      <c r="X767" s="8">
        <f>IF($AA767="","",Y767-W767)</f>
        <v/>
      </c>
      <c r="Y767" s="8">
        <f>IF($AA767="","",R767+U767+P767)</f>
        <v/>
      </c>
      <c r="Z767" s="8">
        <f>IF($AA767="","",Y767-W767-N767)</f>
        <v/>
      </c>
      <c r="AA767" s="16">
        <f>IF(ROWS($AA$2:$AA767)&lt;=MAX('Per Line'!$AJ$2:$AJ$7001),MATCH(ROWS($AA$2:$AA767),'Per Line'!$AJ$2:$AJ$7001,0),"")</f>
        <v/>
      </c>
      <c r="AB767">
        <f>IF($AA767="","",C767&amp;"|"&amp;COUNTIF($C$2:$C767,C767))</f>
        <v/>
      </c>
    </row>
    <row r="768">
      <c r="A768">
        <f>IF($AA768="","",INDEX('Per Line'!$C$2:$C$7001,$AA768)&amp;"")</f>
        <v/>
      </c>
      <c r="B768" s="15" t="n"/>
      <c r="C768">
        <f>IF($AA768="","",IF(COUNTIF($I$2:$I$1301,I768)&lt;=Settings!$C$8,I768,I768&amp;" P"&amp;ROUNDUP(COUNTIF($I$2:$I768,I768)/Settings!$C$8,0)))</f>
        <v/>
      </c>
      <c r="D768">
        <f>IF($AA768="","",INDEX('Per Line'!$A$2:$A$7001,$AA768)&amp;"")</f>
        <v/>
      </c>
      <c r="E768">
        <f>IF($AA768="","",INDEX('Per Line'!$B$2:$B$7001,$AA768)&amp;"")</f>
        <v/>
      </c>
      <c r="F768">
        <f>IF($AA768="","",INDEX('Per Line'!$D$2:$D$7001,$AA768)&amp;"")</f>
        <v/>
      </c>
      <c r="G768" s="14">
        <f>IF($AA768="","",INDEX('Per Line'!$E$2:$E$7001,$AA768))</f>
        <v/>
      </c>
      <c r="H768">
        <f>IF($AA768="","",INDEX('Per Line'!$F$2:$F$7001,$AA768)&amp;"")</f>
        <v/>
      </c>
      <c r="I768">
        <f>IF($AA768="","",INDEX('Per Line'!$I$2:$I$7001,$AA768)&amp;"")</f>
        <v/>
      </c>
      <c r="J768">
        <f>IF($AA768="","",INDEX('Per Line'!$H$2:$H$7001,$AA768)&amp;"")</f>
        <v/>
      </c>
      <c r="K768">
        <f>IF($AA768="","",INDEX('Per Line'!$J$2:$J$7001,$AA768)&amp;"")</f>
        <v/>
      </c>
      <c r="L768">
        <f>IF($AA768="","",INDEX('Per Line'!$K$2:$K$7001,$AA768)&amp;"")</f>
        <v/>
      </c>
      <c r="M768">
        <f>IF($AA768="","",INDEX('Per Line'!$L$2:$L$7001,$AA768))</f>
        <v/>
      </c>
      <c r="N768" s="8">
        <f>IF($AA768="","",M768*Y768/100)</f>
        <v/>
      </c>
      <c r="O768">
        <f>IF($AA768="","",INDEX('Per Line'!$U$2:$U$7001,$AA768)&amp;"")</f>
        <v/>
      </c>
      <c r="P768" s="8">
        <f>IF($AA768="","",SUMIFS('Per Line'!$T$2:$T$7001,'Per Line'!$C$2:$C$7001,$A768,'Per Line'!$AL$2:$AL$7001,1))</f>
        <v/>
      </c>
      <c r="Q768">
        <f>IF($AA768="","",Settings!$C$7)</f>
        <v/>
      </c>
      <c r="R768" s="8">
        <f>IF($AA768="","",SUMIFS('Per Line'!$T$2:$T$7001,'Per Line'!$C$2:$C$7001,$A768,'Per Line'!$AK$2:$AK$7001,0,'Per Line'!$AL$2:$AL$7001,0))</f>
        <v/>
      </c>
      <c r="S768" s="8">
        <f>IF($AA768="","",R768*Q768)</f>
        <v/>
      </c>
      <c r="T768">
        <f>IF($AA768="","",Settings!$C$6)</f>
        <v/>
      </c>
      <c r="U768" s="8">
        <f>IF($AA768="","",SUMIFS('Per Line'!$T$2:$T$7001,'Per Line'!$C$2:$C$7001,$A768,'Per Line'!$AK$2:$AK$7001,1,'Per Line'!$AL$2:$AL$7001,0))</f>
        <v/>
      </c>
      <c r="V768" s="8">
        <f>IF($AA768="","",U768*T768)</f>
        <v/>
      </c>
      <c r="W768" s="8">
        <f>IF($AA768="","",V768+S768)</f>
        <v/>
      </c>
      <c r="X768" s="8">
        <f>IF($AA768="","",Y768-W768)</f>
        <v/>
      </c>
      <c r="Y768" s="8">
        <f>IF($AA768="","",R768+U768+P768)</f>
        <v/>
      </c>
      <c r="Z768" s="8">
        <f>IF($AA768="","",Y768-W768-N768)</f>
        <v/>
      </c>
      <c r="AA768" s="16">
        <f>IF(ROWS($AA$2:$AA768)&lt;=MAX('Per Line'!$AJ$2:$AJ$7001),MATCH(ROWS($AA$2:$AA768),'Per Line'!$AJ$2:$AJ$7001,0),"")</f>
        <v/>
      </c>
      <c r="AB768">
        <f>IF($AA768="","",C768&amp;"|"&amp;COUNTIF($C$2:$C768,C768))</f>
        <v/>
      </c>
    </row>
    <row r="769">
      <c r="A769">
        <f>IF($AA769="","",INDEX('Per Line'!$C$2:$C$7001,$AA769)&amp;"")</f>
        <v/>
      </c>
      <c r="B769" s="15" t="n"/>
      <c r="C769">
        <f>IF($AA769="","",IF(COUNTIF($I$2:$I$1301,I769)&lt;=Settings!$C$8,I769,I769&amp;" P"&amp;ROUNDUP(COUNTIF($I$2:$I769,I769)/Settings!$C$8,0)))</f>
        <v/>
      </c>
      <c r="D769">
        <f>IF($AA769="","",INDEX('Per Line'!$A$2:$A$7001,$AA769)&amp;"")</f>
        <v/>
      </c>
      <c r="E769">
        <f>IF($AA769="","",INDEX('Per Line'!$B$2:$B$7001,$AA769)&amp;"")</f>
        <v/>
      </c>
      <c r="F769">
        <f>IF($AA769="","",INDEX('Per Line'!$D$2:$D$7001,$AA769)&amp;"")</f>
        <v/>
      </c>
      <c r="G769" s="14">
        <f>IF($AA769="","",INDEX('Per Line'!$E$2:$E$7001,$AA769))</f>
        <v/>
      </c>
      <c r="H769">
        <f>IF($AA769="","",INDEX('Per Line'!$F$2:$F$7001,$AA769)&amp;"")</f>
        <v/>
      </c>
      <c r="I769">
        <f>IF($AA769="","",INDEX('Per Line'!$I$2:$I$7001,$AA769)&amp;"")</f>
        <v/>
      </c>
      <c r="J769">
        <f>IF($AA769="","",INDEX('Per Line'!$H$2:$H$7001,$AA769)&amp;"")</f>
        <v/>
      </c>
      <c r="K769">
        <f>IF($AA769="","",INDEX('Per Line'!$J$2:$J$7001,$AA769)&amp;"")</f>
        <v/>
      </c>
      <c r="L769">
        <f>IF($AA769="","",INDEX('Per Line'!$K$2:$K$7001,$AA769)&amp;"")</f>
        <v/>
      </c>
      <c r="M769">
        <f>IF($AA769="","",INDEX('Per Line'!$L$2:$L$7001,$AA769))</f>
        <v/>
      </c>
      <c r="N769" s="8">
        <f>IF($AA769="","",M769*Y769/100)</f>
        <v/>
      </c>
      <c r="O769">
        <f>IF($AA769="","",INDEX('Per Line'!$U$2:$U$7001,$AA769)&amp;"")</f>
        <v/>
      </c>
      <c r="P769" s="8">
        <f>IF($AA769="","",SUMIFS('Per Line'!$T$2:$T$7001,'Per Line'!$C$2:$C$7001,$A769,'Per Line'!$AL$2:$AL$7001,1))</f>
        <v/>
      </c>
      <c r="Q769">
        <f>IF($AA769="","",Settings!$C$7)</f>
        <v/>
      </c>
      <c r="R769" s="8">
        <f>IF($AA769="","",SUMIFS('Per Line'!$T$2:$T$7001,'Per Line'!$C$2:$C$7001,$A769,'Per Line'!$AK$2:$AK$7001,0,'Per Line'!$AL$2:$AL$7001,0))</f>
        <v/>
      </c>
      <c r="S769" s="8">
        <f>IF($AA769="","",R769*Q769)</f>
        <v/>
      </c>
      <c r="T769">
        <f>IF($AA769="","",Settings!$C$6)</f>
        <v/>
      </c>
      <c r="U769" s="8">
        <f>IF($AA769="","",SUMIFS('Per Line'!$T$2:$T$7001,'Per Line'!$C$2:$C$7001,$A769,'Per Line'!$AK$2:$AK$7001,1,'Per Line'!$AL$2:$AL$7001,0))</f>
        <v/>
      </c>
      <c r="V769" s="8">
        <f>IF($AA769="","",U769*T769)</f>
        <v/>
      </c>
      <c r="W769" s="8">
        <f>IF($AA769="","",V769+S769)</f>
        <v/>
      </c>
      <c r="X769" s="8">
        <f>IF($AA769="","",Y769-W769)</f>
        <v/>
      </c>
      <c r="Y769" s="8">
        <f>IF($AA769="","",R769+U769+P769)</f>
        <v/>
      </c>
      <c r="Z769" s="8">
        <f>IF($AA769="","",Y769-W769-N769)</f>
        <v/>
      </c>
      <c r="AA769" s="16">
        <f>IF(ROWS($AA$2:$AA769)&lt;=MAX('Per Line'!$AJ$2:$AJ$7001),MATCH(ROWS($AA$2:$AA769),'Per Line'!$AJ$2:$AJ$7001,0),"")</f>
        <v/>
      </c>
      <c r="AB769">
        <f>IF($AA769="","",C769&amp;"|"&amp;COUNTIF($C$2:$C769,C769))</f>
        <v/>
      </c>
    </row>
    <row r="770">
      <c r="A770">
        <f>IF($AA770="","",INDEX('Per Line'!$C$2:$C$7001,$AA770)&amp;"")</f>
        <v/>
      </c>
      <c r="B770" s="15" t="n"/>
      <c r="C770">
        <f>IF($AA770="","",IF(COUNTIF($I$2:$I$1301,I770)&lt;=Settings!$C$8,I770,I770&amp;" P"&amp;ROUNDUP(COUNTIF($I$2:$I770,I770)/Settings!$C$8,0)))</f>
        <v/>
      </c>
      <c r="D770">
        <f>IF($AA770="","",INDEX('Per Line'!$A$2:$A$7001,$AA770)&amp;"")</f>
        <v/>
      </c>
      <c r="E770">
        <f>IF($AA770="","",INDEX('Per Line'!$B$2:$B$7001,$AA770)&amp;"")</f>
        <v/>
      </c>
      <c r="F770">
        <f>IF($AA770="","",INDEX('Per Line'!$D$2:$D$7001,$AA770)&amp;"")</f>
        <v/>
      </c>
      <c r="G770" s="14">
        <f>IF($AA770="","",INDEX('Per Line'!$E$2:$E$7001,$AA770))</f>
        <v/>
      </c>
      <c r="H770">
        <f>IF($AA770="","",INDEX('Per Line'!$F$2:$F$7001,$AA770)&amp;"")</f>
        <v/>
      </c>
      <c r="I770">
        <f>IF($AA770="","",INDEX('Per Line'!$I$2:$I$7001,$AA770)&amp;"")</f>
        <v/>
      </c>
      <c r="J770">
        <f>IF($AA770="","",INDEX('Per Line'!$H$2:$H$7001,$AA770)&amp;"")</f>
        <v/>
      </c>
      <c r="K770">
        <f>IF($AA770="","",INDEX('Per Line'!$J$2:$J$7001,$AA770)&amp;"")</f>
        <v/>
      </c>
      <c r="L770">
        <f>IF($AA770="","",INDEX('Per Line'!$K$2:$K$7001,$AA770)&amp;"")</f>
        <v/>
      </c>
      <c r="M770">
        <f>IF($AA770="","",INDEX('Per Line'!$L$2:$L$7001,$AA770))</f>
        <v/>
      </c>
      <c r="N770" s="8">
        <f>IF($AA770="","",M770*Y770/100)</f>
        <v/>
      </c>
      <c r="O770">
        <f>IF($AA770="","",INDEX('Per Line'!$U$2:$U$7001,$AA770)&amp;"")</f>
        <v/>
      </c>
      <c r="P770" s="8">
        <f>IF($AA770="","",SUMIFS('Per Line'!$T$2:$T$7001,'Per Line'!$C$2:$C$7001,$A770,'Per Line'!$AL$2:$AL$7001,1))</f>
        <v/>
      </c>
      <c r="Q770">
        <f>IF($AA770="","",Settings!$C$7)</f>
        <v/>
      </c>
      <c r="R770" s="8">
        <f>IF($AA770="","",SUMIFS('Per Line'!$T$2:$T$7001,'Per Line'!$C$2:$C$7001,$A770,'Per Line'!$AK$2:$AK$7001,0,'Per Line'!$AL$2:$AL$7001,0))</f>
        <v/>
      </c>
      <c r="S770" s="8">
        <f>IF($AA770="","",R770*Q770)</f>
        <v/>
      </c>
      <c r="T770">
        <f>IF($AA770="","",Settings!$C$6)</f>
        <v/>
      </c>
      <c r="U770" s="8">
        <f>IF($AA770="","",SUMIFS('Per Line'!$T$2:$T$7001,'Per Line'!$C$2:$C$7001,$A770,'Per Line'!$AK$2:$AK$7001,1,'Per Line'!$AL$2:$AL$7001,0))</f>
        <v/>
      </c>
      <c r="V770" s="8">
        <f>IF($AA770="","",U770*T770)</f>
        <v/>
      </c>
      <c r="W770" s="8">
        <f>IF($AA770="","",V770+S770)</f>
        <v/>
      </c>
      <c r="X770" s="8">
        <f>IF($AA770="","",Y770-W770)</f>
        <v/>
      </c>
      <c r="Y770" s="8">
        <f>IF($AA770="","",R770+U770+P770)</f>
        <v/>
      </c>
      <c r="Z770" s="8">
        <f>IF($AA770="","",Y770-W770-N770)</f>
        <v/>
      </c>
      <c r="AA770" s="16">
        <f>IF(ROWS($AA$2:$AA770)&lt;=MAX('Per Line'!$AJ$2:$AJ$7001),MATCH(ROWS($AA$2:$AA770),'Per Line'!$AJ$2:$AJ$7001,0),"")</f>
        <v/>
      </c>
      <c r="AB770">
        <f>IF($AA770="","",C770&amp;"|"&amp;COUNTIF($C$2:$C770,C770))</f>
        <v/>
      </c>
    </row>
    <row r="771">
      <c r="A771">
        <f>IF($AA771="","",INDEX('Per Line'!$C$2:$C$7001,$AA771)&amp;"")</f>
        <v/>
      </c>
      <c r="B771" s="15" t="n"/>
      <c r="C771">
        <f>IF($AA771="","",IF(COUNTIF($I$2:$I$1301,I771)&lt;=Settings!$C$8,I771,I771&amp;" P"&amp;ROUNDUP(COUNTIF($I$2:$I771,I771)/Settings!$C$8,0)))</f>
        <v/>
      </c>
      <c r="D771">
        <f>IF($AA771="","",INDEX('Per Line'!$A$2:$A$7001,$AA771)&amp;"")</f>
        <v/>
      </c>
      <c r="E771">
        <f>IF($AA771="","",INDEX('Per Line'!$B$2:$B$7001,$AA771)&amp;"")</f>
        <v/>
      </c>
      <c r="F771">
        <f>IF($AA771="","",INDEX('Per Line'!$D$2:$D$7001,$AA771)&amp;"")</f>
        <v/>
      </c>
      <c r="G771" s="14">
        <f>IF($AA771="","",INDEX('Per Line'!$E$2:$E$7001,$AA771))</f>
        <v/>
      </c>
      <c r="H771">
        <f>IF($AA771="","",INDEX('Per Line'!$F$2:$F$7001,$AA771)&amp;"")</f>
        <v/>
      </c>
      <c r="I771">
        <f>IF($AA771="","",INDEX('Per Line'!$I$2:$I$7001,$AA771)&amp;"")</f>
        <v/>
      </c>
      <c r="J771">
        <f>IF($AA771="","",INDEX('Per Line'!$H$2:$H$7001,$AA771)&amp;"")</f>
        <v/>
      </c>
      <c r="K771">
        <f>IF($AA771="","",INDEX('Per Line'!$J$2:$J$7001,$AA771)&amp;"")</f>
        <v/>
      </c>
      <c r="L771">
        <f>IF($AA771="","",INDEX('Per Line'!$K$2:$K$7001,$AA771)&amp;"")</f>
        <v/>
      </c>
      <c r="M771">
        <f>IF($AA771="","",INDEX('Per Line'!$L$2:$L$7001,$AA771))</f>
        <v/>
      </c>
      <c r="N771" s="8">
        <f>IF($AA771="","",M771*Y771/100)</f>
        <v/>
      </c>
      <c r="O771">
        <f>IF($AA771="","",INDEX('Per Line'!$U$2:$U$7001,$AA771)&amp;"")</f>
        <v/>
      </c>
      <c r="P771" s="8">
        <f>IF($AA771="","",SUMIFS('Per Line'!$T$2:$T$7001,'Per Line'!$C$2:$C$7001,$A771,'Per Line'!$AL$2:$AL$7001,1))</f>
        <v/>
      </c>
      <c r="Q771">
        <f>IF($AA771="","",Settings!$C$7)</f>
        <v/>
      </c>
      <c r="R771" s="8">
        <f>IF($AA771="","",SUMIFS('Per Line'!$T$2:$T$7001,'Per Line'!$C$2:$C$7001,$A771,'Per Line'!$AK$2:$AK$7001,0,'Per Line'!$AL$2:$AL$7001,0))</f>
        <v/>
      </c>
      <c r="S771" s="8">
        <f>IF($AA771="","",R771*Q771)</f>
        <v/>
      </c>
      <c r="T771">
        <f>IF($AA771="","",Settings!$C$6)</f>
        <v/>
      </c>
      <c r="U771" s="8">
        <f>IF($AA771="","",SUMIFS('Per Line'!$T$2:$T$7001,'Per Line'!$C$2:$C$7001,$A771,'Per Line'!$AK$2:$AK$7001,1,'Per Line'!$AL$2:$AL$7001,0))</f>
        <v/>
      </c>
      <c r="V771" s="8">
        <f>IF($AA771="","",U771*T771)</f>
        <v/>
      </c>
      <c r="W771" s="8">
        <f>IF($AA771="","",V771+S771)</f>
        <v/>
      </c>
      <c r="X771" s="8">
        <f>IF($AA771="","",Y771-W771)</f>
        <v/>
      </c>
      <c r="Y771" s="8">
        <f>IF($AA771="","",R771+U771+P771)</f>
        <v/>
      </c>
      <c r="Z771" s="8">
        <f>IF($AA771="","",Y771-W771-N771)</f>
        <v/>
      </c>
      <c r="AA771" s="16">
        <f>IF(ROWS($AA$2:$AA771)&lt;=MAX('Per Line'!$AJ$2:$AJ$7001),MATCH(ROWS($AA$2:$AA771),'Per Line'!$AJ$2:$AJ$7001,0),"")</f>
        <v/>
      </c>
      <c r="AB771">
        <f>IF($AA771="","",C771&amp;"|"&amp;COUNTIF($C$2:$C771,C771))</f>
        <v/>
      </c>
    </row>
    <row r="772">
      <c r="A772">
        <f>IF($AA772="","",INDEX('Per Line'!$C$2:$C$7001,$AA772)&amp;"")</f>
        <v/>
      </c>
      <c r="B772" s="15" t="n"/>
      <c r="C772">
        <f>IF($AA772="","",IF(COUNTIF($I$2:$I$1301,I772)&lt;=Settings!$C$8,I772,I772&amp;" P"&amp;ROUNDUP(COUNTIF($I$2:$I772,I772)/Settings!$C$8,0)))</f>
        <v/>
      </c>
      <c r="D772">
        <f>IF($AA772="","",INDEX('Per Line'!$A$2:$A$7001,$AA772)&amp;"")</f>
        <v/>
      </c>
      <c r="E772">
        <f>IF($AA772="","",INDEX('Per Line'!$B$2:$B$7001,$AA772)&amp;"")</f>
        <v/>
      </c>
      <c r="F772">
        <f>IF($AA772="","",INDEX('Per Line'!$D$2:$D$7001,$AA772)&amp;"")</f>
        <v/>
      </c>
      <c r="G772" s="14">
        <f>IF($AA772="","",INDEX('Per Line'!$E$2:$E$7001,$AA772))</f>
        <v/>
      </c>
      <c r="H772">
        <f>IF($AA772="","",INDEX('Per Line'!$F$2:$F$7001,$AA772)&amp;"")</f>
        <v/>
      </c>
      <c r="I772">
        <f>IF($AA772="","",INDEX('Per Line'!$I$2:$I$7001,$AA772)&amp;"")</f>
        <v/>
      </c>
      <c r="J772">
        <f>IF($AA772="","",INDEX('Per Line'!$H$2:$H$7001,$AA772)&amp;"")</f>
        <v/>
      </c>
      <c r="K772">
        <f>IF($AA772="","",INDEX('Per Line'!$J$2:$J$7001,$AA772)&amp;"")</f>
        <v/>
      </c>
      <c r="L772">
        <f>IF($AA772="","",INDEX('Per Line'!$K$2:$K$7001,$AA772)&amp;"")</f>
        <v/>
      </c>
      <c r="M772">
        <f>IF($AA772="","",INDEX('Per Line'!$L$2:$L$7001,$AA772))</f>
        <v/>
      </c>
      <c r="N772" s="8">
        <f>IF($AA772="","",M772*Y772/100)</f>
        <v/>
      </c>
      <c r="O772">
        <f>IF($AA772="","",INDEX('Per Line'!$U$2:$U$7001,$AA772)&amp;"")</f>
        <v/>
      </c>
      <c r="P772" s="8">
        <f>IF($AA772="","",SUMIFS('Per Line'!$T$2:$T$7001,'Per Line'!$C$2:$C$7001,$A772,'Per Line'!$AL$2:$AL$7001,1))</f>
        <v/>
      </c>
      <c r="Q772">
        <f>IF($AA772="","",Settings!$C$7)</f>
        <v/>
      </c>
      <c r="R772" s="8">
        <f>IF($AA772="","",SUMIFS('Per Line'!$T$2:$T$7001,'Per Line'!$C$2:$C$7001,$A772,'Per Line'!$AK$2:$AK$7001,0,'Per Line'!$AL$2:$AL$7001,0))</f>
        <v/>
      </c>
      <c r="S772" s="8">
        <f>IF($AA772="","",R772*Q772)</f>
        <v/>
      </c>
      <c r="T772">
        <f>IF($AA772="","",Settings!$C$6)</f>
        <v/>
      </c>
      <c r="U772" s="8">
        <f>IF($AA772="","",SUMIFS('Per Line'!$T$2:$T$7001,'Per Line'!$C$2:$C$7001,$A772,'Per Line'!$AK$2:$AK$7001,1,'Per Line'!$AL$2:$AL$7001,0))</f>
        <v/>
      </c>
      <c r="V772" s="8">
        <f>IF($AA772="","",U772*T772)</f>
        <v/>
      </c>
      <c r="W772" s="8">
        <f>IF($AA772="","",V772+S772)</f>
        <v/>
      </c>
      <c r="X772" s="8">
        <f>IF($AA772="","",Y772-W772)</f>
        <v/>
      </c>
      <c r="Y772" s="8">
        <f>IF($AA772="","",R772+U772+P772)</f>
        <v/>
      </c>
      <c r="Z772" s="8">
        <f>IF($AA772="","",Y772-W772-N772)</f>
        <v/>
      </c>
      <c r="AA772" s="16">
        <f>IF(ROWS($AA$2:$AA772)&lt;=MAX('Per Line'!$AJ$2:$AJ$7001),MATCH(ROWS($AA$2:$AA772),'Per Line'!$AJ$2:$AJ$7001,0),"")</f>
        <v/>
      </c>
      <c r="AB772">
        <f>IF($AA772="","",C772&amp;"|"&amp;COUNTIF($C$2:$C772,C772))</f>
        <v/>
      </c>
    </row>
    <row r="773">
      <c r="A773">
        <f>IF($AA773="","",INDEX('Per Line'!$C$2:$C$7001,$AA773)&amp;"")</f>
        <v/>
      </c>
      <c r="B773" s="15" t="n"/>
      <c r="C773">
        <f>IF($AA773="","",IF(COUNTIF($I$2:$I$1301,I773)&lt;=Settings!$C$8,I773,I773&amp;" P"&amp;ROUNDUP(COUNTIF($I$2:$I773,I773)/Settings!$C$8,0)))</f>
        <v/>
      </c>
      <c r="D773">
        <f>IF($AA773="","",INDEX('Per Line'!$A$2:$A$7001,$AA773)&amp;"")</f>
        <v/>
      </c>
      <c r="E773">
        <f>IF($AA773="","",INDEX('Per Line'!$B$2:$B$7001,$AA773)&amp;"")</f>
        <v/>
      </c>
      <c r="F773">
        <f>IF($AA773="","",INDEX('Per Line'!$D$2:$D$7001,$AA773)&amp;"")</f>
        <v/>
      </c>
      <c r="G773" s="14">
        <f>IF($AA773="","",INDEX('Per Line'!$E$2:$E$7001,$AA773))</f>
        <v/>
      </c>
      <c r="H773">
        <f>IF($AA773="","",INDEX('Per Line'!$F$2:$F$7001,$AA773)&amp;"")</f>
        <v/>
      </c>
      <c r="I773">
        <f>IF($AA773="","",INDEX('Per Line'!$I$2:$I$7001,$AA773)&amp;"")</f>
        <v/>
      </c>
      <c r="J773">
        <f>IF($AA773="","",INDEX('Per Line'!$H$2:$H$7001,$AA773)&amp;"")</f>
        <v/>
      </c>
      <c r="K773">
        <f>IF($AA773="","",INDEX('Per Line'!$J$2:$J$7001,$AA773)&amp;"")</f>
        <v/>
      </c>
      <c r="L773">
        <f>IF($AA773="","",INDEX('Per Line'!$K$2:$K$7001,$AA773)&amp;"")</f>
        <v/>
      </c>
      <c r="M773">
        <f>IF($AA773="","",INDEX('Per Line'!$L$2:$L$7001,$AA773))</f>
        <v/>
      </c>
      <c r="N773" s="8">
        <f>IF($AA773="","",M773*Y773/100)</f>
        <v/>
      </c>
      <c r="O773">
        <f>IF($AA773="","",INDEX('Per Line'!$U$2:$U$7001,$AA773)&amp;"")</f>
        <v/>
      </c>
      <c r="P773" s="8">
        <f>IF($AA773="","",SUMIFS('Per Line'!$T$2:$T$7001,'Per Line'!$C$2:$C$7001,$A773,'Per Line'!$AL$2:$AL$7001,1))</f>
        <v/>
      </c>
      <c r="Q773">
        <f>IF($AA773="","",Settings!$C$7)</f>
        <v/>
      </c>
      <c r="R773" s="8">
        <f>IF($AA773="","",SUMIFS('Per Line'!$T$2:$T$7001,'Per Line'!$C$2:$C$7001,$A773,'Per Line'!$AK$2:$AK$7001,0,'Per Line'!$AL$2:$AL$7001,0))</f>
        <v/>
      </c>
      <c r="S773" s="8">
        <f>IF($AA773="","",R773*Q773)</f>
        <v/>
      </c>
      <c r="T773">
        <f>IF($AA773="","",Settings!$C$6)</f>
        <v/>
      </c>
      <c r="U773" s="8">
        <f>IF($AA773="","",SUMIFS('Per Line'!$T$2:$T$7001,'Per Line'!$C$2:$C$7001,$A773,'Per Line'!$AK$2:$AK$7001,1,'Per Line'!$AL$2:$AL$7001,0))</f>
        <v/>
      </c>
      <c r="V773" s="8">
        <f>IF($AA773="","",U773*T773)</f>
        <v/>
      </c>
      <c r="W773" s="8">
        <f>IF($AA773="","",V773+S773)</f>
        <v/>
      </c>
      <c r="X773" s="8">
        <f>IF($AA773="","",Y773-W773)</f>
        <v/>
      </c>
      <c r="Y773" s="8">
        <f>IF($AA773="","",R773+U773+P773)</f>
        <v/>
      </c>
      <c r="Z773" s="8">
        <f>IF($AA773="","",Y773-W773-N773)</f>
        <v/>
      </c>
      <c r="AA773" s="16">
        <f>IF(ROWS($AA$2:$AA773)&lt;=MAX('Per Line'!$AJ$2:$AJ$7001),MATCH(ROWS($AA$2:$AA773),'Per Line'!$AJ$2:$AJ$7001,0),"")</f>
        <v/>
      </c>
      <c r="AB773">
        <f>IF($AA773="","",C773&amp;"|"&amp;COUNTIF($C$2:$C773,C773))</f>
        <v/>
      </c>
    </row>
    <row r="774">
      <c r="A774">
        <f>IF($AA774="","",INDEX('Per Line'!$C$2:$C$7001,$AA774)&amp;"")</f>
        <v/>
      </c>
      <c r="B774" s="15" t="n"/>
      <c r="C774">
        <f>IF($AA774="","",IF(COUNTIF($I$2:$I$1301,I774)&lt;=Settings!$C$8,I774,I774&amp;" P"&amp;ROUNDUP(COUNTIF($I$2:$I774,I774)/Settings!$C$8,0)))</f>
        <v/>
      </c>
      <c r="D774">
        <f>IF($AA774="","",INDEX('Per Line'!$A$2:$A$7001,$AA774)&amp;"")</f>
        <v/>
      </c>
      <c r="E774">
        <f>IF($AA774="","",INDEX('Per Line'!$B$2:$B$7001,$AA774)&amp;"")</f>
        <v/>
      </c>
      <c r="F774">
        <f>IF($AA774="","",INDEX('Per Line'!$D$2:$D$7001,$AA774)&amp;"")</f>
        <v/>
      </c>
      <c r="G774" s="14">
        <f>IF($AA774="","",INDEX('Per Line'!$E$2:$E$7001,$AA774))</f>
        <v/>
      </c>
      <c r="H774">
        <f>IF($AA774="","",INDEX('Per Line'!$F$2:$F$7001,$AA774)&amp;"")</f>
        <v/>
      </c>
      <c r="I774">
        <f>IF($AA774="","",INDEX('Per Line'!$I$2:$I$7001,$AA774)&amp;"")</f>
        <v/>
      </c>
      <c r="J774">
        <f>IF($AA774="","",INDEX('Per Line'!$H$2:$H$7001,$AA774)&amp;"")</f>
        <v/>
      </c>
      <c r="K774">
        <f>IF($AA774="","",INDEX('Per Line'!$J$2:$J$7001,$AA774)&amp;"")</f>
        <v/>
      </c>
      <c r="L774">
        <f>IF($AA774="","",INDEX('Per Line'!$K$2:$K$7001,$AA774)&amp;"")</f>
        <v/>
      </c>
      <c r="M774">
        <f>IF($AA774="","",INDEX('Per Line'!$L$2:$L$7001,$AA774))</f>
        <v/>
      </c>
      <c r="N774" s="8">
        <f>IF($AA774="","",M774*Y774/100)</f>
        <v/>
      </c>
      <c r="O774">
        <f>IF($AA774="","",INDEX('Per Line'!$U$2:$U$7001,$AA774)&amp;"")</f>
        <v/>
      </c>
      <c r="P774" s="8">
        <f>IF($AA774="","",SUMIFS('Per Line'!$T$2:$T$7001,'Per Line'!$C$2:$C$7001,$A774,'Per Line'!$AL$2:$AL$7001,1))</f>
        <v/>
      </c>
      <c r="Q774">
        <f>IF($AA774="","",Settings!$C$7)</f>
        <v/>
      </c>
      <c r="R774" s="8">
        <f>IF($AA774="","",SUMIFS('Per Line'!$T$2:$T$7001,'Per Line'!$C$2:$C$7001,$A774,'Per Line'!$AK$2:$AK$7001,0,'Per Line'!$AL$2:$AL$7001,0))</f>
        <v/>
      </c>
      <c r="S774" s="8">
        <f>IF($AA774="","",R774*Q774)</f>
        <v/>
      </c>
      <c r="T774">
        <f>IF($AA774="","",Settings!$C$6)</f>
        <v/>
      </c>
      <c r="U774" s="8">
        <f>IF($AA774="","",SUMIFS('Per Line'!$T$2:$T$7001,'Per Line'!$C$2:$C$7001,$A774,'Per Line'!$AK$2:$AK$7001,1,'Per Line'!$AL$2:$AL$7001,0))</f>
        <v/>
      </c>
      <c r="V774" s="8">
        <f>IF($AA774="","",U774*T774)</f>
        <v/>
      </c>
      <c r="W774" s="8">
        <f>IF($AA774="","",V774+S774)</f>
        <v/>
      </c>
      <c r="X774" s="8">
        <f>IF($AA774="","",Y774-W774)</f>
        <v/>
      </c>
      <c r="Y774" s="8">
        <f>IF($AA774="","",R774+U774+P774)</f>
        <v/>
      </c>
      <c r="Z774" s="8">
        <f>IF($AA774="","",Y774-W774-N774)</f>
        <v/>
      </c>
      <c r="AA774" s="16">
        <f>IF(ROWS($AA$2:$AA774)&lt;=MAX('Per Line'!$AJ$2:$AJ$7001),MATCH(ROWS($AA$2:$AA774),'Per Line'!$AJ$2:$AJ$7001,0),"")</f>
        <v/>
      </c>
      <c r="AB774">
        <f>IF($AA774="","",C774&amp;"|"&amp;COUNTIF($C$2:$C774,C774))</f>
        <v/>
      </c>
    </row>
    <row r="775">
      <c r="A775">
        <f>IF($AA775="","",INDEX('Per Line'!$C$2:$C$7001,$AA775)&amp;"")</f>
        <v/>
      </c>
      <c r="B775" s="15" t="n"/>
      <c r="C775">
        <f>IF($AA775="","",IF(COUNTIF($I$2:$I$1301,I775)&lt;=Settings!$C$8,I775,I775&amp;" P"&amp;ROUNDUP(COUNTIF($I$2:$I775,I775)/Settings!$C$8,0)))</f>
        <v/>
      </c>
      <c r="D775">
        <f>IF($AA775="","",INDEX('Per Line'!$A$2:$A$7001,$AA775)&amp;"")</f>
        <v/>
      </c>
      <c r="E775">
        <f>IF($AA775="","",INDEX('Per Line'!$B$2:$B$7001,$AA775)&amp;"")</f>
        <v/>
      </c>
      <c r="F775">
        <f>IF($AA775="","",INDEX('Per Line'!$D$2:$D$7001,$AA775)&amp;"")</f>
        <v/>
      </c>
      <c r="G775" s="14">
        <f>IF($AA775="","",INDEX('Per Line'!$E$2:$E$7001,$AA775))</f>
        <v/>
      </c>
      <c r="H775">
        <f>IF($AA775="","",INDEX('Per Line'!$F$2:$F$7001,$AA775)&amp;"")</f>
        <v/>
      </c>
      <c r="I775">
        <f>IF($AA775="","",INDEX('Per Line'!$I$2:$I$7001,$AA775)&amp;"")</f>
        <v/>
      </c>
      <c r="J775">
        <f>IF($AA775="","",INDEX('Per Line'!$H$2:$H$7001,$AA775)&amp;"")</f>
        <v/>
      </c>
      <c r="K775">
        <f>IF($AA775="","",INDEX('Per Line'!$J$2:$J$7001,$AA775)&amp;"")</f>
        <v/>
      </c>
      <c r="L775">
        <f>IF($AA775="","",INDEX('Per Line'!$K$2:$K$7001,$AA775)&amp;"")</f>
        <v/>
      </c>
      <c r="M775">
        <f>IF($AA775="","",INDEX('Per Line'!$L$2:$L$7001,$AA775))</f>
        <v/>
      </c>
      <c r="N775" s="8">
        <f>IF($AA775="","",M775*Y775/100)</f>
        <v/>
      </c>
      <c r="O775">
        <f>IF($AA775="","",INDEX('Per Line'!$U$2:$U$7001,$AA775)&amp;"")</f>
        <v/>
      </c>
      <c r="P775" s="8">
        <f>IF($AA775="","",SUMIFS('Per Line'!$T$2:$T$7001,'Per Line'!$C$2:$C$7001,$A775,'Per Line'!$AL$2:$AL$7001,1))</f>
        <v/>
      </c>
      <c r="Q775">
        <f>IF($AA775="","",Settings!$C$7)</f>
        <v/>
      </c>
      <c r="R775" s="8">
        <f>IF($AA775="","",SUMIFS('Per Line'!$T$2:$T$7001,'Per Line'!$C$2:$C$7001,$A775,'Per Line'!$AK$2:$AK$7001,0,'Per Line'!$AL$2:$AL$7001,0))</f>
        <v/>
      </c>
      <c r="S775" s="8">
        <f>IF($AA775="","",R775*Q775)</f>
        <v/>
      </c>
      <c r="T775">
        <f>IF($AA775="","",Settings!$C$6)</f>
        <v/>
      </c>
      <c r="U775" s="8">
        <f>IF($AA775="","",SUMIFS('Per Line'!$T$2:$T$7001,'Per Line'!$C$2:$C$7001,$A775,'Per Line'!$AK$2:$AK$7001,1,'Per Line'!$AL$2:$AL$7001,0))</f>
        <v/>
      </c>
      <c r="V775" s="8">
        <f>IF($AA775="","",U775*T775)</f>
        <v/>
      </c>
      <c r="W775" s="8">
        <f>IF($AA775="","",V775+S775)</f>
        <v/>
      </c>
      <c r="X775" s="8">
        <f>IF($AA775="","",Y775-W775)</f>
        <v/>
      </c>
      <c r="Y775" s="8">
        <f>IF($AA775="","",R775+U775+P775)</f>
        <v/>
      </c>
      <c r="Z775" s="8">
        <f>IF($AA775="","",Y775-W775-N775)</f>
        <v/>
      </c>
      <c r="AA775" s="16">
        <f>IF(ROWS($AA$2:$AA775)&lt;=MAX('Per Line'!$AJ$2:$AJ$7001),MATCH(ROWS($AA$2:$AA775),'Per Line'!$AJ$2:$AJ$7001,0),"")</f>
        <v/>
      </c>
      <c r="AB775">
        <f>IF($AA775="","",C775&amp;"|"&amp;COUNTIF($C$2:$C775,C775))</f>
        <v/>
      </c>
    </row>
    <row r="776">
      <c r="A776">
        <f>IF($AA776="","",INDEX('Per Line'!$C$2:$C$7001,$AA776)&amp;"")</f>
        <v/>
      </c>
      <c r="B776" s="15" t="n"/>
      <c r="C776">
        <f>IF($AA776="","",IF(COUNTIF($I$2:$I$1301,I776)&lt;=Settings!$C$8,I776,I776&amp;" P"&amp;ROUNDUP(COUNTIF($I$2:$I776,I776)/Settings!$C$8,0)))</f>
        <v/>
      </c>
      <c r="D776">
        <f>IF($AA776="","",INDEX('Per Line'!$A$2:$A$7001,$AA776)&amp;"")</f>
        <v/>
      </c>
      <c r="E776">
        <f>IF($AA776="","",INDEX('Per Line'!$B$2:$B$7001,$AA776)&amp;"")</f>
        <v/>
      </c>
      <c r="F776">
        <f>IF($AA776="","",INDEX('Per Line'!$D$2:$D$7001,$AA776)&amp;"")</f>
        <v/>
      </c>
      <c r="G776" s="14">
        <f>IF($AA776="","",INDEX('Per Line'!$E$2:$E$7001,$AA776))</f>
        <v/>
      </c>
      <c r="H776">
        <f>IF($AA776="","",INDEX('Per Line'!$F$2:$F$7001,$AA776)&amp;"")</f>
        <v/>
      </c>
      <c r="I776">
        <f>IF($AA776="","",INDEX('Per Line'!$I$2:$I$7001,$AA776)&amp;"")</f>
        <v/>
      </c>
      <c r="J776">
        <f>IF($AA776="","",INDEX('Per Line'!$H$2:$H$7001,$AA776)&amp;"")</f>
        <v/>
      </c>
      <c r="K776">
        <f>IF($AA776="","",INDEX('Per Line'!$J$2:$J$7001,$AA776)&amp;"")</f>
        <v/>
      </c>
      <c r="L776">
        <f>IF($AA776="","",INDEX('Per Line'!$K$2:$K$7001,$AA776)&amp;"")</f>
        <v/>
      </c>
      <c r="M776">
        <f>IF($AA776="","",INDEX('Per Line'!$L$2:$L$7001,$AA776))</f>
        <v/>
      </c>
      <c r="N776" s="8">
        <f>IF($AA776="","",M776*Y776/100)</f>
        <v/>
      </c>
      <c r="O776">
        <f>IF($AA776="","",INDEX('Per Line'!$U$2:$U$7001,$AA776)&amp;"")</f>
        <v/>
      </c>
      <c r="P776" s="8">
        <f>IF($AA776="","",SUMIFS('Per Line'!$T$2:$T$7001,'Per Line'!$C$2:$C$7001,$A776,'Per Line'!$AL$2:$AL$7001,1))</f>
        <v/>
      </c>
      <c r="Q776">
        <f>IF($AA776="","",Settings!$C$7)</f>
        <v/>
      </c>
      <c r="R776" s="8">
        <f>IF($AA776="","",SUMIFS('Per Line'!$T$2:$T$7001,'Per Line'!$C$2:$C$7001,$A776,'Per Line'!$AK$2:$AK$7001,0,'Per Line'!$AL$2:$AL$7001,0))</f>
        <v/>
      </c>
      <c r="S776" s="8">
        <f>IF($AA776="","",R776*Q776)</f>
        <v/>
      </c>
      <c r="T776">
        <f>IF($AA776="","",Settings!$C$6)</f>
        <v/>
      </c>
      <c r="U776" s="8">
        <f>IF($AA776="","",SUMIFS('Per Line'!$T$2:$T$7001,'Per Line'!$C$2:$C$7001,$A776,'Per Line'!$AK$2:$AK$7001,1,'Per Line'!$AL$2:$AL$7001,0))</f>
        <v/>
      </c>
      <c r="V776" s="8">
        <f>IF($AA776="","",U776*T776)</f>
        <v/>
      </c>
      <c r="W776" s="8">
        <f>IF($AA776="","",V776+S776)</f>
        <v/>
      </c>
      <c r="X776" s="8">
        <f>IF($AA776="","",Y776-W776)</f>
        <v/>
      </c>
      <c r="Y776" s="8">
        <f>IF($AA776="","",R776+U776+P776)</f>
        <v/>
      </c>
      <c r="Z776" s="8">
        <f>IF($AA776="","",Y776-W776-N776)</f>
        <v/>
      </c>
      <c r="AA776" s="16">
        <f>IF(ROWS($AA$2:$AA776)&lt;=MAX('Per Line'!$AJ$2:$AJ$7001),MATCH(ROWS($AA$2:$AA776),'Per Line'!$AJ$2:$AJ$7001,0),"")</f>
        <v/>
      </c>
      <c r="AB776">
        <f>IF($AA776="","",C776&amp;"|"&amp;COUNTIF($C$2:$C776,C776))</f>
        <v/>
      </c>
    </row>
    <row r="777">
      <c r="A777">
        <f>IF($AA777="","",INDEX('Per Line'!$C$2:$C$7001,$AA777)&amp;"")</f>
        <v/>
      </c>
      <c r="B777" s="15" t="n"/>
      <c r="C777">
        <f>IF($AA777="","",IF(COUNTIF($I$2:$I$1301,I777)&lt;=Settings!$C$8,I777,I777&amp;" P"&amp;ROUNDUP(COUNTIF($I$2:$I777,I777)/Settings!$C$8,0)))</f>
        <v/>
      </c>
      <c r="D777">
        <f>IF($AA777="","",INDEX('Per Line'!$A$2:$A$7001,$AA777)&amp;"")</f>
        <v/>
      </c>
      <c r="E777">
        <f>IF($AA777="","",INDEX('Per Line'!$B$2:$B$7001,$AA777)&amp;"")</f>
        <v/>
      </c>
      <c r="F777">
        <f>IF($AA777="","",INDEX('Per Line'!$D$2:$D$7001,$AA777)&amp;"")</f>
        <v/>
      </c>
      <c r="G777" s="14">
        <f>IF($AA777="","",INDEX('Per Line'!$E$2:$E$7001,$AA777))</f>
        <v/>
      </c>
      <c r="H777">
        <f>IF($AA777="","",INDEX('Per Line'!$F$2:$F$7001,$AA777)&amp;"")</f>
        <v/>
      </c>
      <c r="I777">
        <f>IF($AA777="","",INDEX('Per Line'!$I$2:$I$7001,$AA777)&amp;"")</f>
        <v/>
      </c>
      <c r="J777">
        <f>IF($AA777="","",INDEX('Per Line'!$H$2:$H$7001,$AA777)&amp;"")</f>
        <v/>
      </c>
      <c r="K777">
        <f>IF($AA777="","",INDEX('Per Line'!$J$2:$J$7001,$AA777)&amp;"")</f>
        <v/>
      </c>
      <c r="L777">
        <f>IF($AA777="","",INDEX('Per Line'!$K$2:$K$7001,$AA777)&amp;"")</f>
        <v/>
      </c>
      <c r="M777">
        <f>IF($AA777="","",INDEX('Per Line'!$L$2:$L$7001,$AA777))</f>
        <v/>
      </c>
      <c r="N777" s="8">
        <f>IF($AA777="","",M777*Y777/100)</f>
        <v/>
      </c>
      <c r="O777">
        <f>IF($AA777="","",INDEX('Per Line'!$U$2:$U$7001,$AA777)&amp;"")</f>
        <v/>
      </c>
      <c r="P777" s="8">
        <f>IF($AA777="","",SUMIFS('Per Line'!$T$2:$T$7001,'Per Line'!$C$2:$C$7001,$A777,'Per Line'!$AL$2:$AL$7001,1))</f>
        <v/>
      </c>
      <c r="Q777">
        <f>IF($AA777="","",Settings!$C$7)</f>
        <v/>
      </c>
      <c r="R777" s="8">
        <f>IF($AA777="","",SUMIFS('Per Line'!$T$2:$T$7001,'Per Line'!$C$2:$C$7001,$A777,'Per Line'!$AK$2:$AK$7001,0,'Per Line'!$AL$2:$AL$7001,0))</f>
        <v/>
      </c>
      <c r="S777" s="8">
        <f>IF($AA777="","",R777*Q777)</f>
        <v/>
      </c>
      <c r="T777">
        <f>IF($AA777="","",Settings!$C$6)</f>
        <v/>
      </c>
      <c r="U777" s="8">
        <f>IF($AA777="","",SUMIFS('Per Line'!$T$2:$T$7001,'Per Line'!$C$2:$C$7001,$A777,'Per Line'!$AK$2:$AK$7001,1,'Per Line'!$AL$2:$AL$7001,0))</f>
        <v/>
      </c>
      <c r="V777" s="8">
        <f>IF($AA777="","",U777*T777)</f>
        <v/>
      </c>
      <c r="W777" s="8">
        <f>IF($AA777="","",V777+S777)</f>
        <v/>
      </c>
      <c r="X777" s="8">
        <f>IF($AA777="","",Y777-W777)</f>
        <v/>
      </c>
      <c r="Y777" s="8">
        <f>IF($AA777="","",R777+U777+P777)</f>
        <v/>
      </c>
      <c r="Z777" s="8">
        <f>IF($AA777="","",Y777-W777-N777)</f>
        <v/>
      </c>
      <c r="AA777" s="16">
        <f>IF(ROWS($AA$2:$AA777)&lt;=MAX('Per Line'!$AJ$2:$AJ$7001),MATCH(ROWS($AA$2:$AA777),'Per Line'!$AJ$2:$AJ$7001,0),"")</f>
        <v/>
      </c>
      <c r="AB777">
        <f>IF($AA777="","",C777&amp;"|"&amp;COUNTIF($C$2:$C777,C777))</f>
        <v/>
      </c>
    </row>
    <row r="778">
      <c r="A778">
        <f>IF($AA778="","",INDEX('Per Line'!$C$2:$C$7001,$AA778)&amp;"")</f>
        <v/>
      </c>
      <c r="B778" s="15" t="n"/>
      <c r="C778">
        <f>IF($AA778="","",IF(COUNTIF($I$2:$I$1301,I778)&lt;=Settings!$C$8,I778,I778&amp;" P"&amp;ROUNDUP(COUNTIF($I$2:$I778,I778)/Settings!$C$8,0)))</f>
        <v/>
      </c>
      <c r="D778">
        <f>IF($AA778="","",INDEX('Per Line'!$A$2:$A$7001,$AA778)&amp;"")</f>
        <v/>
      </c>
      <c r="E778">
        <f>IF($AA778="","",INDEX('Per Line'!$B$2:$B$7001,$AA778)&amp;"")</f>
        <v/>
      </c>
      <c r="F778">
        <f>IF($AA778="","",INDEX('Per Line'!$D$2:$D$7001,$AA778)&amp;"")</f>
        <v/>
      </c>
      <c r="G778" s="14">
        <f>IF($AA778="","",INDEX('Per Line'!$E$2:$E$7001,$AA778))</f>
        <v/>
      </c>
      <c r="H778">
        <f>IF($AA778="","",INDEX('Per Line'!$F$2:$F$7001,$AA778)&amp;"")</f>
        <v/>
      </c>
      <c r="I778">
        <f>IF($AA778="","",INDEX('Per Line'!$I$2:$I$7001,$AA778)&amp;"")</f>
        <v/>
      </c>
      <c r="J778">
        <f>IF($AA778="","",INDEX('Per Line'!$H$2:$H$7001,$AA778)&amp;"")</f>
        <v/>
      </c>
      <c r="K778">
        <f>IF($AA778="","",INDEX('Per Line'!$J$2:$J$7001,$AA778)&amp;"")</f>
        <v/>
      </c>
      <c r="L778">
        <f>IF($AA778="","",INDEX('Per Line'!$K$2:$K$7001,$AA778)&amp;"")</f>
        <v/>
      </c>
      <c r="M778">
        <f>IF($AA778="","",INDEX('Per Line'!$L$2:$L$7001,$AA778))</f>
        <v/>
      </c>
      <c r="N778" s="8">
        <f>IF($AA778="","",M778*Y778/100)</f>
        <v/>
      </c>
      <c r="O778">
        <f>IF($AA778="","",INDEX('Per Line'!$U$2:$U$7001,$AA778)&amp;"")</f>
        <v/>
      </c>
      <c r="P778" s="8">
        <f>IF($AA778="","",SUMIFS('Per Line'!$T$2:$T$7001,'Per Line'!$C$2:$C$7001,$A778,'Per Line'!$AL$2:$AL$7001,1))</f>
        <v/>
      </c>
      <c r="Q778">
        <f>IF($AA778="","",Settings!$C$7)</f>
        <v/>
      </c>
      <c r="R778" s="8">
        <f>IF($AA778="","",SUMIFS('Per Line'!$T$2:$T$7001,'Per Line'!$C$2:$C$7001,$A778,'Per Line'!$AK$2:$AK$7001,0,'Per Line'!$AL$2:$AL$7001,0))</f>
        <v/>
      </c>
      <c r="S778" s="8">
        <f>IF($AA778="","",R778*Q778)</f>
        <v/>
      </c>
      <c r="T778">
        <f>IF($AA778="","",Settings!$C$6)</f>
        <v/>
      </c>
      <c r="U778" s="8">
        <f>IF($AA778="","",SUMIFS('Per Line'!$T$2:$T$7001,'Per Line'!$C$2:$C$7001,$A778,'Per Line'!$AK$2:$AK$7001,1,'Per Line'!$AL$2:$AL$7001,0))</f>
        <v/>
      </c>
      <c r="V778" s="8">
        <f>IF($AA778="","",U778*T778)</f>
        <v/>
      </c>
      <c r="W778" s="8">
        <f>IF($AA778="","",V778+S778)</f>
        <v/>
      </c>
      <c r="X778" s="8">
        <f>IF($AA778="","",Y778-W778)</f>
        <v/>
      </c>
      <c r="Y778" s="8">
        <f>IF($AA778="","",R778+U778+P778)</f>
        <v/>
      </c>
      <c r="Z778" s="8">
        <f>IF($AA778="","",Y778-W778-N778)</f>
        <v/>
      </c>
      <c r="AA778" s="16">
        <f>IF(ROWS($AA$2:$AA778)&lt;=MAX('Per Line'!$AJ$2:$AJ$7001),MATCH(ROWS($AA$2:$AA778),'Per Line'!$AJ$2:$AJ$7001,0),"")</f>
        <v/>
      </c>
      <c r="AB778">
        <f>IF($AA778="","",C778&amp;"|"&amp;COUNTIF($C$2:$C778,C778))</f>
        <v/>
      </c>
    </row>
    <row r="779">
      <c r="A779">
        <f>IF($AA779="","",INDEX('Per Line'!$C$2:$C$7001,$AA779)&amp;"")</f>
        <v/>
      </c>
      <c r="B779" s="15" t="n"/>
      <c r="C779">
        <f>IF($AA779="","",IF(COUNTIF($I$2:$I$1301,I779)&lt;=Settings!$C$8,I779,I779&amp;" P"&amp;ROUNDUP(COUNTIF($I$2:$I779,I779)/Settings!$C$8,0)))</f>
        <v/>
      </c>
      <c r="D779">
        <f>IF($AA779="","",INDEX('Per Line'!$A$2:$A$7001,$AA779)&amp;"")</f>
        <v/>
      </c>
      <c r="E779">
        <f>IF($AA779="","",INDEX('Per Line'!$B$2:$B$7001,$AA779)&amp;"")</f>
        <v/>
      </c>
      <c r="F779">
        <f>IF($AA779="","",INDEX('Per Line'!$D$2:$D$7001,$AA779)&amp;"")</f>
        <v/>
      </c>
      <c r="G779" s="14">
        <f>IF($AA779="","",INDEX('Per Line'!$E$2:$E$7001,$AA779))</f>
        <v/>
      </c>
      <c r="H779">
        <f>IF($AA779="","",INDEX('Per Line'!$F$2:$F$7001,$AA779)&amp;"")</f>
        <v/>
      </c>
      <c r="I779">
        <f>IF($AA779="","",INDEX('Per Line'!$I$2:$I$7001,$AA779)&amp;"")</f>
        <v/>
      </c>
      <c r="J779">
        <f>IF($AA779="","",INDEX('Per Line'!$H$2:$H$7001,$AA779)&amp;"")</f>
        <v/>
      </c>
      <c r="K779">
        <f>IF($AA779="","",INDEX('Per Line'!$J$2:$J$7001,$AA779)&amp;"")</f>
        <v/>
      </c>
      <c r="L779">
        <f>IF($AA779="","",INDEX('Per Line'!$K$2:$K$7001,$AA779)&amp;"")</f>
        <v/>
      </c>
      <c r="M779">
        <f>IF($AA779="","",INDEX('Per Line'!$L$2:$L$7001,$AA779))</f>
        <v/>
      </c>
      <c r="N779" s="8">
        <f>IF($AA779="","",M779*Y779/100)</f>
        <v/>
      </c>
      <c r="O779">
        <f>IF($AA779="","",INDEX('Per Line'!$U$2:$U$7001,$AA779)&amp;"")</f>
        <v/>
      </c>
      <c r="P779" s="8">
        <f>IF($AA779="","",SUMIFS('Per Line'!$T$2:$T$7001,'Per Line'!$C$2:$C$7001,$A779,'Per Line'!$AL$2:$AL$7001,1))</f>
        <v/>
      </c>
      <c r="Q779">
        <f>IF($AA779="","",Settings!$C$7)</f>
        <v/>
      </c>
      <c r="R779" s="8">
        <f>IF($AA779="","",SUMIFS('Per Line'!$T$2:$T$7001,'Per Line'!$C$2:$C$7001,$A779,'Per Line'!$AK$2:$AK$7001,0,'Per Line'!$AL$2:$AL$7001,0))</f>
        <v/>
      </c>
      <c r="S779" s="8">
        <f>IF($AA779="","",R779*Q779)</f>
        <v/>
      </c>
      <c r="T779">
        <f>IF($AA779="","",Settings!$C$6)</f>
        <v/>
      </c>
      <c r="U779" s="8">
        <f>IF($AA779="","",SUMIFS('Per Line'!$T$2:$T$7001,'Per Line'!$C$2:$C$7001,$A779,'Per Line'!$AK$2:$AK$7001,1,'Per Line'!$AL$2:$AL$7001,0))</f>
        <v/>
      </c>
      <c r="V779" s="8">
        <f>IF($AA779="","",U779*T779)</f>
        <v/>
      </c>
      <c r="W779" s="8">
        <f>IF($AA779="","",V779+S779)</f>
        <v/>
      </c>
      <c r="X779" s="8">
        <f>IF($AA779="","",Y779-W779)</f>
        <v/>
      </c>
      <c r="Y779" s="8">
        <f>IF($AA779="","",R779+U779+P779)</f>
        <v/>
      </c>
      <c r="Z779" s="8">
        <f>IF($AA779="","",Y779-W779-N779)</f>
        <v/>
      </c>
      <c r="AA779" s="16">
        <f>IF(ROWS($AA$2:$AA779)&lt;=MAX('Per Line'!$AJ$2:$AJ$7001),MATCH(ROWS($AA$2:$AA779),'Per Line'!$AJ$2:$AJ$7001,0),"")</f>
        <v/>
      </c>
      <c r="AB779">
        <f>IF($AA779="","",C779&amp;"|"&amp;COUNTIF($C$2:$C779,C779))</f>
        <v/>
      </c>
    </row>
    <row r="780">
      <c r="A780">
        <f>IF($AA780="","",INDEX('Per Line'!$C$2:$C$7001,$AA780)&amp;"")</f>
        <v/>
      </c>
      <c r="B780" s="15" t="n"/>
      <c r="C780">
        <f>IF($AA780="","",IF(COUNTIF($I$2:$I$1301,I780)&lt;=Settings!$C$8,I780,I780&amp;" P"&amp;ROUNDUP(COUNTIF($I$2:$I780,I780)/Settings!$C$8,0)))</f>
        <v/>
      </c>
      <c r="D780">
        <f>IF($AA780="","",INDEX('Per Line'!$A$2:$A$7001,$AA780)&amp;"")</f>
        <v/>
      </c>
      <c r="E780">
        <f>IF($AA780="","",INDEX('Per Line'!$B$2:$B$7001,$AA780)&amp;"")</f>
        <v/>
      </c>
      <c r="F780">
        <f>IF($AA780="","",INDEX('Per Line'!$D$2:$D$7001,$AA780)&amp;"")</f>
        <v/>
      </c>
      <c r="G780" s="14">
        <f>IF($AA780="","",INDEX('Per Line'!$E$2:$E$7001,$AA780))</f>
        <v/>
      </c>
      <c r="H780">
        <f>IF($AA780="","",INDEX('Per Line'!$F$2:$F$7001,$AA780)&amp;"")</f>
        <v/>
      </c>
      <c r="I780">
        <f>IF($AA780="","",INDEX('Per Line'!$I$2:$I$7001,$AA780)&amp;"")</f>
        <v/>
      </c>
      <c r="J780">
        <f>IF($AA780="","",INDEX('Per Line'!$H$2:$H$7001,$AA780)&amp;"")</f>
        <v/>
      </c>
      <c r="K780">
        <f>IF($AA780="","",INDEX('Per Line'!$J$2:$J$7001,$AA780)&amp;"")</f>
        <v/>
      </c>
      <c r="L780">
        <f>IF($AA780="","",INDEX('Per Line'!$K$2:$K$7001,$AA780)&amp;"")</f>
        <v/>
      </c>
      <c r="M780">
        <f>IF($AA780="","",INDEX('Per Line'!$L$2:$L$7001,$AA780))</f>
        <v/>
      </c>
      <c r="N780" s="8">
        <f>IF($AA780="","",M780*Y780/100)</f>
        <v/>
      </c>
      <c r="O780">
        <f>IF($AA780="","",INDEX('Per Line'!$U$2:$U$7001,$AA780)&amp;"")</f>
        <v/>
      </c>
      <c r="P780" s="8">
        <f>IF($AA780="","",SUMIFS('Per Line'!$T$2:$T$7001,'Per Line'!$C$2:$C$7001,$A780,'Per Line'!$AL$2:$AL$7001,1))</f>
        <v/>
      </c>
      <c r="Q780">
        <f>IF($AA780="","",Settings!$C$7)</f>
        <v/>
      </c>
      <c r="R780" s="8">
        <f>IF($AA780="","",SUMIFS('Per Line'!$T$2:$T$7001,'Per Line'!$C$2:$C$7001,$A780,'Per Line'!$AK$2:$AK$7001,0,'Per Line'!$AL$2:$AL$7001,0))</f>
        <v/>
      </c>
      <c r="S780" s="8">
        <f>IF($AA780="","",R780*Q780)</f>
        <v/>
      </c>
      <c r="T780">
        <f>IF($AA780="","",Settings!$C$6)</f>
        <v/>
      </c>
      <c r="U780" s="8">
        <f>IF($AA780="","",SUMIFS('Per Line'!$T$2:$T$7001,'Per Line'!$C$2:$C$7001,$A780,'Per Line'!$AK$2:$AK$7001,1,'Per Line'!$AL$2:$AL$7001,0))</f>
        <v/>
      </c>
      <c r="V780" s="8">
        <f>IF($AA780="","",U780*T780)</f>
        <v/>
      </c>
      <c r="W780" s="8">
        <f>IF($AA780="","",V780+S780)</f>
        <v/>
      </c>
      <c r="X780" s="8">
        <f>IF($AA780="","",Y780-W780)</f>
        <v/>
      </c>
      <c r="Y780" s="8">
        <f>IF($AA780="","",R780+U780+P780)</f>
        <v/>
      </c>
      <c r="Z780" s="8">
        <f>IF($AA780="","",Y780-W780-N780)</f>
        <v/>
      </c>
      <c r="AA780" s="16">
        <f>IF(ROWS($AA$2:$AA780)&lt;=MAX('Per Line'!$AJ$2:$AJ$7001),MATCH(ROWS($AA$2:$AA780),'Per Line'!$AJ$2:$AJ$7001,0),"")</f>
        <v/>
      </c>
      <c r="AB780">
        <f>IF($AA780="","",C780&amp;"|"&amp;COUNTIF($C$2:$C780,C780))</f>
        <v/>
      </c>
    </row>
    <row r="781">
      <c r="A781">
        <f>IF($AA781="","",INDEX('Per Line'!$C$2:$C$7001,$AA781)&amp;"")</f>
        <v/>
      </c>
      <c r="B781" s="15" t="n"/>
      <c r="C781">
        <f>IF($AA781="","",IF(COUNTIF($I$2:$I$1301,I781)&lt;=Settings!$C$8,I781,I781&amp;" P"&amp;ROUNDUP(COUNTIF($I$2:$I781,I781)/Settings!$C$8,0)))</f>
        <v/>
      </c>
      <c r="D781">
        <f>IF($AA781="","",INDEX('Per Line'!$A$2:$A$7001,$AA781)&amp;"")</f>
        <v/>
      </c>
      <c r="E781">
        <f>IF($AA781="","",INDEX('Per Line'!$B$2:$B$7001,$AA781)&amp;"")</f>
        <v/>
      </c>
      <c r="F781">
        <f>IF($AA781="","",INDEX('Per Line'!$D$2:$D$7001,$AA781)&amp;"")</f>
        <v/>
      </c>
      <c r="G781" s="14">
        <f>IF($AA781="","",INDEX('Per Line'!$E$2:$E$7001,$AA781))</f>
        <v/>
      </c>
      <c r="H781">
        <f>IF($AA781="","",INDEX('Per Line'!$F$2:$F$7001,$AA781)&amp;"")</f>
        <v/>
      </c>
      <c r="I781">
        <f>IF($AA781="","",INDEX('Per Line'!$I$2:$I$7001,$AA781)&amp;"")</f>
        <v/>
      </c>
      <c r="J781">
        <f>IF($AA781="","",INDEX('Per Line'!$H$2:$H$7001,$AA781)&amp;"")</f>
        <v/>
      </c>
      <c r="K781">
        <f>IF($AA781="","",INDEX('Per Line'!$J$2:$J$7001,$AA781)&amp;"")</f>
        <v/>
      </c>
      <c r="L781">
        <f>IF($AA781="","",INDEX('Per Line'!$K$2:$K$7001,$AA781)&amp;"")</f>
        <v/>
      </c>
      <c r="M781">
        <f>IF($AA781="","",INDEX('Per Line'!$L$2:$L$7001,$AA781))</f>
        <v/>
      </c>
      <c r="N781" s="8">
        <f>IF($AA781="","",M781*Y781/100)</f>
        <v/>
      </c>
      <c r="O781">
        <f>IF($AA781="","",INDEX('Per Line'!$U$2:$U$7001,$AA781)&amp;"")</f>
        <v/>
      </c>
      <c r="P781" s="8">
        <f>IF($AA781="","",SUMIFS('Per Line'!$T$2:$T$7001,'Per Line'!$C$2:$C$7001,$A781,'Per Line'!$AL$2:$AL$7001,1))</f>
        <v/>
      </c>
      <c r="Q781">
        <f>IF($AA781="","",Settings!$C$7)</f>
        <v/>
      </c>
      <c r="R781" s="8">
        <f>IF($AA781="","",SUMIFS('Per Line'!$T$2:$T$7001,'Per Line'!$C$2:$C$7001,$A781,'Per Line'!$AK$2:$AK$7001,0,'Per Line'!$AL$2:$AL$7001,0))</f>
        <v/>
      </c>
      <c r="S781" s="8">
        <f>IF($AA781="","",R781*Q781)</f>
        <v/>
      </c>
      <c r="T781">
        <f>IF($AA781="","",Settings!$C$6)</f>
        <v/>
      </c>
      <c r="U781" s="8">
        <f>IF($AA781="","",SUMIFS('Per Line'!$T$2:$T$7001,'Per Line'!$C$2:$C$7001,$A781,'Per Line'!$AK$2:$AK$7001,1,'Per Line'!$AL$2:$AL$7001,0))</f>
        <v/>
      </c>
      <c r="V781" s="8">
        <f>IF($AA781="","",U781*T781)</f>
        <v/>
      </c>
      <c r="W781" s="8">
        <f>IF($AA781="","",V781+S781)</f>
        <v/>
      </c>
      <c r="X781" s="8">
        <f>IF($AA781="","",Y781-W781)</f>
        <v/>
      </c>
      <c r="Y781" s="8">
        <f>IF($AA781="","",R781+U781+P781)</f>
        <v/>
      </c>
      <c r="Z781" s="8">
        <f>IF($AA781="","",Y781-W781-N781)</f>
        <v/>
      </c>
      <c r="AA781" s="16">
        <f>IF(ROWS($AA$2:$AA781)&lt;=MAX('Per Line'!$AJ$2:$AJ$7001),MATCH(ROWS($AA$2:$AA781),'Per Line'!$AJ$2:$AJ$7001,0),"")</f>
        <v/>
      </c>
      <c r="AB781">
        <f>IF($AA781="","",C781&amp;"|"&amp;COUNTIF($C$2:$C781,C781))</f>
        <v/>
      </c>
    </row>
    <row r="782">
      <c r="A782">
        <f>IF($AA782="","",INDEX('Per Line'!$C$2:$C$7001,$AA782)&amp;"")</f>
        <v/>
      </c>
      <c r="B782" s="15" t="n"/>
      <c r="C782">
        <f>IF($AA782="","",IF(COUNTIF($I$2:$I$1301,I782)&lt;=Settings!$C$8,I782,I782&amp;" P"&amp;ROUNDUP(COUNTIF($I$2:$I782,I782)/Settings!$C$8,0)))</f>
        <v/>
      </c>
      <c r="D782">
        <f>IF($AA782="","",INDEX('Per Line'!$A$2:$A$7001,$AA782)&amp;"")</f>
        <v/>
      </c>
      <c r="E782">
        <f>IF($AA782="","",INDEX('Per Line'!$B$2:$B$7001,$AA782)&amp;"")</f>
        <v/>
      </c>
      <c r="F782">
        <f>IF($AA782="","",INDEX('Per Line'!$D$2:$D$7001,$AA782)&amp;"")</f>
        <v/>
      </c>
      <c r="G782" s="14">
        <f>IF($AA782="","",INDEX('Per Line'!$E$2:$E$7001,$AA782))</f>
        <v/>
      </c>
      <c r="H782">
        <f>IF($AA782="","",INDEX('Per Line'!$F$2:$F$7001,$AA782)&amp;"")</f>
        <v/>
      </c>
      <c r="I782">
        <f>IF($AA782="","",INDEX('Per Line'!$I$2:$I$7001,$AA782)&amp;"")</f>
        <v/>
      </c>
      <c r="J782">
        <f>IF($AA782="","",INDEX('Per Line'!$H$2:$H$7001,$AA782)&amp;"")</f>
        <v/>
      </c>
      <c r="K782">
        <f>IF($AA782="","",INDEX('Per Line'!$J$2:$J$7001,$AA782)&amp;"")</f>
        <v/>
      </c>
      <c r="L782">
        <f>IF($AA782="","",INDEX('Per Line'!$K$2:$K$7001,$AA782)&amp;"")</f>
        <v/>
      </c>
      <c r="M782">
        <f>IF($AA782="","",INDEX('Per Line'!$L$2:$L$7001,$AA782))</f>
        <v/>
      </c>
      <c r="N782" s="8">
        <f>IF($AA782="","",M782*Y782/100)</f>
        <v/>
      </c>
      <c r="O782">
        <f>IF($AA782="","",INDEX('Per Line'!$U$2:$U$7001,$AA782)&amp;"")</f>
        <v/>
      </c>
      <c r="P782" s="8">
        <f>IF($AA782="","",SUMIFS('Per Line'!$T$2:$T$7001,'Per Line'!$C$2:$C$7001,$A782,'Per Line'!$AL$2:$AL$7001,1))</f>
        <v/>
      </c>
      <c r="Q782">
        <f>IF($AA782="","",Settings!$C$7)</f>
        <v/>
      </c>
      <c r="R782" s="8">
        <f>IF($AA782="","",SUMIFS('Per Line'!$T$2:$T$7001,'Per Line'!$C$2:$C$7001,$A782,'Per Line'!$AK$2:$AK$7001,0,'Per Line'!$AL$2:$AL$7001,0))</f>
        <v/>
      </c>
      <c r="S782" s="8">
        <f>IF($AA782="","",R782*Q782)</f>
        <v/>
      </c>
      <c r="T782">
        <f>IF($AA782="","",Settings!$C$6)</f>
        <v/>
      </c>
      <c r="U782" s="8">
        <f>IF($AA782="","",SUMIFS('Per Line'!$T$2:$T$7001,'Per Line'!$C$2:$C$7001,$A782,'Per Line'!$AK$2:$AK$7001,1,'Per Line'!$AL$2:$AL$7001,0))</f>
        <v/>
      </c>
      <c r="V782" s="8">
        <f>IF($AA782="","",U782*T782)</f>
        <v/>
      </c>
      <c r="W782" s="8">
        <f>IF($AA782="","",V782+S782)</f>
        <v/>
      </c>
      <c r="X782" s="8">
        <f>IF($AA782="","",Y782-W782)</f>
        <v/>
      </c>
      <c r="Y782" s="8">
        <f>IF($AA782="","",R782+U782+P782)</f>
        <v/>
      </c>
      <c r="Z782" s="8">
        <f>IF($AA782="","",Y782-W782-N782)</f>
        <v/>
      </c>
      <c r="AA782" s="16">
        <f>IF(ROWS($AA$2:$AA782)&lt;=MAX('Per Line'!$AJ$2:$AJ$7001),MATCH(ROWS($AA$2:$AA782),'Per Line'!$AJ$2:$AJ$7001,0),"")</f>
        <v/>
      </c>
      <c r="AB782">
        <f>IF($AA782="","",C782&amp;"|"&amp;COUNTIF($C$2:$C782,C782))</f>
        <v/>
      </c>
    </row>
    <row r="783">
      <c r="A783">
        <f>IF($AA783="","",INDEX('Per Line'!$C$2:$C$7001,$AA783)&amp;"")</f>
        <v/>
      </c>
      <c r="B783" s="15" t="n"/>
      <c r="C783">
        <f>IF($AA783="","",IF(COUNTIF($I$2:$I$1301,I783)&lt;=Settings!$C$8,I783,I783&amp;" P"&amp;ROUNDUP(COUNTIF($I$2:$I783,I783)/Settings!$C$8,0)))</f>
        <v/>
      </c>
      <c r="D783">
        <f>IF($AA783="","",INDEX('Per Line'!$A$2:$A$7001,$AA783)&amp;"")</f>
        <v/>
      </c>
      <c r="E783">
        <f>IF($AA783="","",INDEX('Per Line'!$B$2:$B$7001,$AA783)&amp;"")</f>
        <v/>
      </c>
      <c r="F783">
        <f>IF($AA783="","",INDEX('Per Line'!$D$2:$D$7001,$AA783)&amp;"")</f>
        <v/>
      </c>
      <c r="G783" s="14">
        <f>IF($AA783="","",INDEX('Per Line'!$E$2:$E$7001,$AA783))</f>
        <v/>
      </c>
      <c r="H783">
        <f>IF($AA783="","",INDEX('Per Line'!$F$2:$F$7001,$AA783)&amp;"")</f>
        <v/>
      </c>
      <c r="I783">
        <f>IF($AA783="","",INDEX('Per Line'!$I$2:$I$7001,$AA783)&amp;"")</f>
        <v/>
      </c>
      <c r="J783">
        <f>IF($AA783="","",INDEX('Per Line'!$H$2:$H$7001,$AA783)&amp;"")</f>
        <v/>
      </c>
      <c r="K783">
        <f>IF($AA783="","",INDEX('Per Line'!$J$2:$J$7001,$AA783)&amp;"")</f>
        <v/>
      </c>
      <c r="L783">
        <f>IF($AA783="","",INDEX('Per Line'!$K$2:$K$7001,$AA783)&amp;"")</f>
        <v/>
      </c>
      <c r="M783">
        <f>IF($AA783="","",INDEX('Per Line'!$L$2:$L$7001,$AA783))</f>
        <v/>
      </c>
      <c r="N783" s="8">
        <f>IF($AA783="","",M783*Y783/100)</f>
        <v/>
      </c>
      <c r="O783">
        <f>IF($AA783="","",INDEX('Per Line'!$U$2:$U$7001,$AA783)&amp;"")</f>
        <v/>
      </c>
      <c r="P783" s="8">
        <f>IF($AA783="","",SUMIFS('Per Line'!$T$2:$T$7001,'Per Line'!$C$2:$C$7001,$A783,'Per Line'!$AL$2:$AL$7001,1))</f>
        <v/>
      </c>
      <c r="Q783">
        <f>IF($AA783="","",Settings!$C$7)</f>
        <v/>
      </c>
      <c r="R783" s="8">
        <f>IF($AA783="","",SUMIFS('Per Line'!$T$2:$T$7001,'Per Line'!$C$2:$C$7001,$A783,'Per Line'!$AK$2:$AK$7001,0,'Per Line'!$AL$2:$AL$7001,0))</f>
        <v/>
      </c>
      <c r="S783" s="8">
        <f>IF($AA783="","",R783*Q783)</f>
        <v/>
      </c>
      <c r="T783">
        <f>IF($AA783="","",Settings!$C$6)</f>
        <v/>
      </c>
      <c r="U783" s="8">
        <f>IF($AA783="","",SUMIFS('Per Line'!$T$2:$T$7001,'Per Line'!$C$2:$C$7001,$A783,'Per Line'!$AK$2:$AK$7001,1,'Per Line'!$AL$2:$AL$7001,0))</f>
        <v/>
      </c>
      <c r="V783" s="8">
        <f>IF($AA783="","",U783*T783)</f>
        <v/>
      </c>
      <c r="W783" s="8">
        <f>IF($AA783="","",V783+S783)</f>
        <v/>
      </c>
      <c r="X783" s="8">
        <f>IF($AA783="","",Y783-W783)</f>
        <v/>
      </c>
      <c r="Y783" s="8">
        <f>IF($AA783="","",R783+U783+P783)</f>
        <v/>
      </c>
      <c r="Z783" s="8">
        <f>IF($AA783="","",Y783-W783-N783)</f>
        <v/>
      </c>
      <c r="AA783" s="16">
        <f>IF(ROWS($AA$2:$AA783)&lt;=MAX('Per Line'!$AJ$2:$AJ$7001),MATCH(ROWS($AA$2:$AA783),'Per Line'!$AJ$2:$AJ$7001,0),"")</f>
        <v/>
      </c>
      <c r="AB783">
        <f>IF($AA783="","",C783&amp;"|"&amp;COUNTIF($C$2:$C783,C783))</f>
        <v/>
      </c>
    </row>
    <row r="784">
      <c r="A784">
        <f>IF($AA784="","",INDEX('Per Line'!$C$2:$C$7001,$AA784)&amp;"")</f>
        <v/>
      </c>
      <c r="B784" s="15" t="n"/>
      <c r="C784">
        <f>IF($AA784="","",IF(COUNTIF($I$2:$I$1301,I784)&lt;=Settings!$C$8,I784,I784&amp;" P"&amp;ROUNDUP(COUNTIF($I$2:$I784,I784)/Settings!$C$8,0)))</f>
        <v/>
      </c>
      <c r="D784">
        <f>IF($AA784="","",INDEX('Per Line'!$A$2:$A$7001,$AA784)&amp;"")</f>
        <v/>
      </c>
      <c r="E784">
        <f>IF($AA784="","",INDEX('Per Line'!$B$2:$B$7001,$AA784)&amp;"")</f>
        <v/>
      </c>
      <c r="F784">
        <f>IF($AA784="","",INDEX('Per Line'!$D$2:$D$7001,$AA784)&amp;"")</f>
        <v/>
      </c>
      <c r="G784" s="14">
        <f>IF($AA784="","",INDEX('Per Line'!$E$2:$E$7001,$AA784))</f>
        <v/>
      </c>
      <c r="H784">
        <f>IF($AA784="","",INDEX('Per Line'!$F$2:$F$7001,$AA784)&amp;"")</f>
        <v/>
      </c>
      <c r="I784">
        <f>IF($AA784="","",INDEX('Per Line'!$I$2:$I$7001,$AA784)&amp;"")</f>
        <v/>
      </c>
      <c r="J784">
        <f>IF($AA784="","",INDEX('Per Line'!$H$2:$H$7001,$AA784)&amp;"")</f>
        <v/>
      </c>
      <c r="K784">
        <f>IF($AA784="","",INDEX('Per Line'!$J$2:$J$7001,$AA784)&amp;"")</f>
        <v/>
      </c>
      <c r="L784">
        <f>IF($AA784="","",INDEX('Per Line'!$K$2:$K$7001,$AA784)&amp;"")</f>
        <v/>
      </c>
      <c r="M784">
        <f>IF($AA784="","",INDEX('Per Line'!$L$2:$L$7001,$AA784))</f>
        <v/>
      </c>
      <c r="N784" s="8">
        <f>IF($AA784="","",M784*Y784/100)</f>
        <v/>
      </c>
      <c r="O784">
        <f>IF($AA784="","",INDEX('Per Line'!$U$2:$U$7001,$AA784)&amp;"")</f>
        <v/>
      </c>
      <c r="P784" s="8">
        <f>IF($AA784="","",SUMIFS('Per Line'!$T$2:$T$7001,'Per Line'!$C$2:$C$7001,$A784,'Per Line'!$AL$2:$AL$7001,1))</f>
        <v/>
      </c>
      <c r="Q784">
        <f>IF($AA784="","",Settings!$C$7)</f>
        <v/>
      </c>
      <c r="R784" s="8">
        <f>IF($AA784="","",SUMIFS('Per Line'!$T$2:$T$7001,'Per Line'!$C$2:$C$7001,$A784,'Per Line'!$AK$2:$AK$7001,0,'Per Line'!$AL$2:$AL$7001,0))</f>
        <v/>
      </c>
      <c r="S784" s="8">
        <f>IF($AA784="","",R784*Q784)</f>
        <v/>
      </c>
      <c r="T784">
        <f>IF($AA784="","",Settings!$C$6)</f>
        <v/>
      </c>
      <c r="U784" s="8">
        <f>IF($AA784="","",SUMIFS('Per Line'!$T$2:$T$7001,'Per Line'!$C$2:$C$7001,$A784,'Per Line'!$AK$2:$AK$7001,1,'Per Line'!$AL$2:$AL$7001,0))</f>
        <v/>
      </c>
      <c r="V784" s="8">
        <f>IF($AA784="","",U784*T784)</f>
        <v/>
      </c>
      <c r="W784" s="8">
        <f>IF($AA784="","",V784+S784)</f>
        <v/>
      </c>
      <c r="X784" s="8">
        <f>IF($AA784="","",Y784-W784)</f>
        <v/>
      </c>
      <c r="Y784" s="8">
        <f>IF($AA784="","",R784+U784+P784)</f>
        <v/>
      </c>
      <c r="Z784" s="8">
        <f>IF($AA784="","",Y784-W784-N784)</f>
        <v/>
      </c>
      <c r="AA784" s="16">
        <f>IF(ROWS($AA$2:$AA784)&lt;=MAX('Per Line'!$AJ$2:$AJ$7001),MATCH(ROWS($AA$2:$AA784),'Per Line'!$AJ$2:$AJ$7001,0),"")</f>
        <v/>
      </c>
      <c r="AB784">
        <f>IF($AA784="","",C784&amp;"|"&amp;COUNTIF($C$2:$C784,C784))</f>
        <v/>
      </c>
    </row>
    <row r="785">
      <c r="A785">
        <f>IF($AA785="","",INDEX('Per Line'!$C$2:$C$7001,$AA785)&amp;"")</f>
        <v/>
      </c>
      <c r="B785" s="15" t="n"/>
      <c r="C785">
        <f>IF($AA785="","",IF(COUNTIF($I$2:$I$1301,I785)&lt;=Settings!$C$8,I785,I785&amp;" P"&amp;ROUNDUP(COUNTIF($I$2:$I785,I785)/Settings!$C$8,0)))</f>
        <v/>
      </c>
      <c r="D785">
        <f>IF($AA785="","",INDEX('Per Line'!$A$2:$A$7001,$AA785)&amp;"")</f>
        <v/>
      </c>
      <c r="E785">
        <f>IF($AA785="","",INDEX('Per Line'!$B$2:$B$7001,$AA785)&amp;"")</f>
        <v/>
      </c>
      <c r="F785">
        <f>IF($AA785="","",INDEX('Per Line'!$D$2:$D$7001,$AA785)&amp;"")</f>
        <v/>
      </c>
      <c r="G785" s="14">
        <f>IF($AA785="","",INDEX('Per Line'!$E$2:$E$7001,$AA785))</f>
        <v/>
      </c>
      <c r="H785">
        <f>IF($AA785="","",INDEX('Per Line'!$F$2:$F$7001,$AA785)&amp;"")</f>
        <v/>
      </c>
      <c r="I785">
        <f>IF($AA785="","",INDEX('Per Line'!$I$2:$I$7001,$AA785)&amp;"")</f>
        <v/>
      </c>
      <c r="J785">
        <f>IF($AA785="","",INDEX('Per Line'!$H$2:$H$7001,$AA785)&amp;"")</f>
        <v/>
      </c>
      <c r="K785">
        <f>IF($AA785="","",INDEX('Per Line'!$J$2:$J$7001,$AA785)&amp;"")</f>
        <v/>
      </c>
      <c r="L785">
        <f>IF($AA785="","",INDEX('Per Line'!$K$2:$K$7001,$AA785)&amp;"")</f>
        <v/>
      </c>
      <c r="M785">
        <f>IF($AA785="","",INDEX('Per Line'!$L$2:$L$7001,$AA785))</f>
        <v/>
      </c>
      <c r="N785" s="8">
        <f>IF($AA785="","",M785*Y785/100)</f>
        <v/>
      </c>
      <c r="O785">
        <f>IF($AA785="","",INDEX('Per Line'!$U$2:$U$7001,$AA785)&amp;"")</f>
        <v/>
      </c>
      <c r="P785" s="8">
        <f>IF($AA785="","",SUMIFS('Per Line'!$T$2:$T$7001,'Per Line'!$C$2:$C$7001,$A785,'Per Line'!$AL$2:$AL$7001,1))</f>
        <v/>
      </c>
      <c r="Q785">
        <f>IF($AA785="","",Settings!$C$7)</f>
        <v/>
      </c>
      <c r="R785" s="8">
        <f>IF($AA785="","",SUMIFS('Per Line'!$T$2:$T$7001,'Per Line'!$C$2:$C$7001,$A785,'Per Line'!$AK$2:$AK$7001,0,'Per Line'!$AL$2:$AL$7001,0))</f>
        <v/>
      </c>
      <c r="S785" s="8">
        <f>IF($AA785="","",R785*Q785)</f>
        <v/>
      </c>
      <c r="T785">
        <f>IF($AA785="","",Settings!$C$6)</f>
        <v/>
      </c>
      <c r="U785" s="8">
        <f>IF($AA785="","",SUMIFS('Per Line'!$T$2:$T$7001,'Per Line'!$C$2:$C$7001,$A785,'Per Line'!$AK$2:$AK$7001,1,'Per Line'!$AL$2:$AL$7001,0))</f>
        <v/>
      </c>
      <c r="V785" s="8">
        <f>IF($AA785="","",U785*T785)</f>
        <v/>
      </c>
      <c r="W785" s="8">
        <f>IF($AA785="","",V785+S785)</f>
        <v/>
      </c>
      <c r="X785" s="8">
        <f>IF($AA785="","",Y785-W785)</f>
        <v/>
      </c>
      <c r="Y785" s="8">
        <f>IF($AA785="","",R785+U785+P785)</f>
        <v/>
      </c>
      <c r="Z785" s="8">
        <f>IF($AA785="","",Y785-W785-N785)</f>
        <v/>
      </c>
      <c r="AA785" s="16">
        <f>IF(ROWS($AA$2:$AA785)&lt;=MAX('Per Line'!$AJ$2:$AJ$7001),MATCH(ROWS($AA$2:$AA785),'Per Line'!$AJ$2:$AJ$7001,0),"")</f>
        <v/>
      </c>
      <c r="AB785">
        <f>IF($AA785="","",C785&amp;"|"&amp;COUNTIF($C$2:$C785,C785))</f>
        <v/>
      </c>
    </row>
    <row r="786">
      <c r="A786">
        <f>IF($AA786="","",INDEX('Per Line'!$C$2:$C$7001,$AA786)&amp;"")</f>
        <v/>
      </c>
      <c r="B786" s="15" t="n"/>
      <c r="C786">
        <f>IF($AA786="","",IF(COUNTIF($I$2:$I$1301,I786)&lt;=Settings!$C$8,I786,I786&amp;" P"&amp;ROUNDUP(COUNTIF($I$2:$I786,I786)/Settings!$C$8,0)))</f>
        <v/>
      </c>
      <c r="D786">
        <f>IF($AA786="","",INDEX('Per Line'!$A$2:$A$7001,$AA786)&amp;"")</f>
        <v/>
      </c>
      <c r="E786">
        <f>IF($AA786="","",INDEX('Per Line'!$B$2:$B$7001,$AA786)&amp;"")</f>
        <v/>
      </c>
      <c r="F786">
        <f>IF($AA786="","",INDEX('Per Line'!$D$2:$D$7001,$AA786)&amp;"")</f>
        <v/>
      </c>
      <c r="G786" s="14">
        <f>IF($AA786="","",INDEX('Per Line'!$E$2:$E$7001,$AA786))</f>
        <v/>
      </c>
      <c r="H786">
        <f>IF($AA786="","",INDEX('Per Line'!$F$2:$F$7001,$AA786)&amp;"")</f>
        <v/>
      </c>
      <c r="I786">
        <f>IF($AA786="","",INDEX('Per Line'!$I$2:$I$7001,$AA786)&amp;"")</f>
        <v/>
      </c>
      <c r="J786">
        <f>IF($AA786="","",INDEX('Per Line'!$H$2:$H$7001,$AA786)&amp;"")</f>
        <v/>
      </c>
      <c r="K786">
        <f>IF($AA786="","",INDEX('Per Line'!$J$2:$J$7001,$AA786)&amp;"")</f>
        <v/>
      </c>
      <c r="L786">
        <f>IF($AA786="","",INDEX('Per Line'!$K$2:$K$7001,$AA786)&amp;"")</f>
        <v/>
      </c>
      <c r="M786">
        <f>IF($AA786="","",INDEX('Per Line'!$L$2:$L$7001,$AA786))</f>
        <v/>
      </c>
      <c r="N786" s="8">
        <f>IF($AA786="","",M786*Y786/100)</f>
        <v/>
      </c>
      <c r="O786">
        <f>IF($AA786="","",INDEX('Per Line'!$U$2:$U$7001,$AA786)&amp;"")</f>
        <v/>
      </c>
      <c r="P786" s="8">
        <f>IF($AA786="","",SUMIFS('Per Line'!$T$2:$T$7001,'Per Line'!$C$2:$C$7001,$A786,'Per Line'!$AL$2:$AL$7001,1))</f>
        <v/>
      </c>
      <c r="Q786">
        <f>IF($AA786="","",Settings!$C$7)</f>
        <v/>
      </c>
      <c r="R786" s="8">
        <f>IF($AA786="","",SUMIFS('Per Line'!$T$2:$T$7001,'Per Line'!$C$2:$C$7001,$A786,'Per Line'!$AK$2:$AK$7001,0,'Per Line'!$AL$2:$AL$7001,0))</f>
        <v/>
      </c>
      <c r="S786" s="8">
        <f>IF($AA786="","",R786*Q786)</f>
        <v/>
      </c>
      <c r="T786">
        <f>IF($AA786="","",Settings!$C$6)</f>
        <v/>
      </c>
      <c r="U786" s="8">
        <f>IF($AA786="","",SUMIFS('Per Line'!$T$2:$T$7001,'Per Line'!$C$2:$C$7001,$A786,'Per Line'!$AK$2:$AK$7001,1,'Per Line'!$AL$2:$AL$7001,0))</f>
        <v/>
      </c>
      <c r="V786" s="8">
        <f>IF($AA786="","",U786*T786)</f>
        <v/>
      </c>
      <c r="W786" s="8">
        <f>IF($AA786="","",V786+S786)</f>
        <v/>
      </c>
      <c r="X786" s="8">
        <f>IF($AA786="","",Y786-W786)</f>
        <v/>
      </c>
      <c r="Y786" s="8">
        <f>IF($AA786="","",R786+U786+P786)</f>
        <v/>
      </c>
      <c r="Z786" s="8">
        <f>IF($AA786="","",Y786-W786-N786)</f>
        <v/>
      </c>
      <c r="AA786" s="16">
        <f>IF(ROWS($AA$2:$AA786)&lt;=MAX('Per Line'!$AJ$2:$AJ$7001),MATCH(ROWS($AA$2:$AA786),'Per Line'!$AJ$2:$AJ$7001,0),"")</f>
        <v/>
      </c>
      <c r="AB786">
        <f>IF($AA786="","",C786&amp;"|"&amp;COUNTIF($C$2:$C786,C786))</f>
        <v/>
      </c>
    </row>
    <row r="787">
      <c r="A787">
        <f>IF($AA787="","",INDEX('Per Line'!$C$2:$C$7001,$AA787)&amp;"")</f>
        <v/>
      </c>
      <c r="B787" s="15" t="n"/>
      <c r="C787">
        <f>IF($AA787="","",IF(COUNTIF($I$2:$I$1301,I787)&lt;=Settings!$C$8,I787,I787&amp;" P"&amp;ROUNDUP(COUNTIF($I$2:$I787,I787)/Settings!$C$8,0)))</f>
        <v/>
      </c>
      <c r="D787">
        <f>IF($AA787="","",INDEX('Per Line'!$A$2:$A$7001,$AA787)&amp;"")</f>
        <v/>
      </c>
      <c r="E787">
        <f>IF($AA787="","",INDEX('Per Line'!$B$2:$B$7001,$AA787)&amp;"")</f>
        <v/>
      </c>
      <c r="F787">
        <f>IF($AA787="","",INDEX('Per Line'!$D$2:$D$7001,$AA787)&amp;"")</f>
        <v/>
      </c>
      <c r="G787" s="14">
        <f>IF($AA787="","",INDEX('Per Line'!$E$2:$E$7001,$AA787))</f>
        <v/>
      </c>
      <c r="H787">
        <f>IF($AA787="","",INDEX('Per Line'!$F$2:$F$7001,$AA787)&amp;"")</f>
        <v/>
      </c>
      <c r="I787">
        <f>IF($AA787="","",INDEX('Per Line'!$I$2:$I$7001,$AA787)&amp;"")</f>
        <v/>
      </c>
      <c r="J787">
        <f>IF($AA787="","",INDEX('Per Line'!$H$2:$H$7001,$AA787)&amp;"")</f>
        <v/>
      </c>
      <c r="K787">
        <f>IF($AA787="","",INDEX('Per Line'!$J$2:$J$7001,$AA787)&amp;"")</f>
        <v/>
      </c>
      <c r="L787">
        <f>IF($AA787="","",INDEX('Per Line'!$K$2:$K$7001,$AA787)&amp;"")</f>
        <v/>
      </c>
      <c r="M787">
        <f>IF($AA787="","",INDEX('Per Line'!$L$2:$L$7001,$AA787))</f>
        <v/>
      </c>
      <c r="N787" s="8">
        <f>IF($AA787="","",M787*Y787/100)</f>
        <v/>
      </c>
      <c r="O787">
        <f>IF($AA787="","",INDEX('Per Line'!$U$2:$U$7001,$AA787)&amp;"")</f>
        <v/>
      </c>
      <c r="P787" s="8">
        <f>IF($AA787="","",SUMIFS('Per Line'!$T$2:$T$7001,'Per Line'!$C$2:$C$7001,$A787,'Per Line'!$AL$2:$AL$7001,1))</f>
        <v/>
      </c>
      <c r="Q787">
        <f>IF($AA787="","",Settings!$C$7)</f>
        <v/>
      </c>
      <c r="R787" s="8">
        <f>IF($AA787="","",SUMIFS('Per Line'!$T$2:$T$7001,'Per Line'!$C$2:$C$7001,$A787,'Per Line'!$AK$2:$AK$7001,0,'Per Line'!$AL$2:$AL$7001,0))</f>
        <v/>
      </c>
      <c r="S787" s="8">
        <f>IF($AA787="","",R787*Q787)</f>
        <v/>
      </c>
      <c r="T787">
        <f>IF($AA787="","",Settings!$C$6)</f>
        <v/>
      </c>
      <c r="U787" s="8">
        <f>IF($AA787="","",SUMIFS('Per Line'!$T$2:$T$7001,'Per Line'!$C$2:$C$7001,$A787,'Per Line'!$AK$2:$AK$7001,1,'Per Line'!$AL$2:$AL$7001,0))</f>
        <v/>
      </c>
      <c r="V787" s="8">
        <f>IF($AA787="","",U787*T787)</f>
        <v/>
      </c>
      <c r="W787" s="8">
        <f>IF($AA787="","",V787+S787)</f>
        <v/>
      </c>
      <c r="X787" s="8">
        <f>IF($AA787="","",Y787-W787)</f>
        <v/>
      </c>
      <c r="Y787" s="8">
        <f>IF($AA787="","",R787+U787+P787)</f>
        <v/>
      </c>
      <c r="Z787" s="8">
        <f>IF($AA787="","",Y787-W787-N787)</f>
        <v/>
      </c>
      <c r="AA787" s="16">
        <f>IF(ROWS($AA$2:$AA787)&lt;=MAX('Per Line'!$AJ$2:$AJ$7001),MATCH(ROWS($AA$2:$AA787),'Per Line'!$AJ$2:$AJ$7001,0),"")</f>
        <v/>
      </c>
      <c r="AB787">
        <f>IF($AA787="","",C787&amp;"|"&amp;COUNTIF($C$2:$C787,C787))</f>
        <v/>
      </c>
    </row>
    <row r="788">
      <c r="A788">
        <f>IF($AA788="","",INDEX('Per Line'!$C$2:$C$7001,$AA788)&amp;"")</f>
        <v/>
      </c>
      <c r="B788" s="15" t="n"/>
      <c r="C788">
        <f>IF($AA788="","",IF(COUNTIF($I$2:$I$1301,I788)&lt;=Settings!$C$8,I788,I788&amp;" P"&amp;ROUNDUP(COUNTIF($I$2:$I788,I788)/Settings!$C$8,0)))</f>
        <v/>
      </c>
      <c r="D788">
        <f>IF($AA788="","",INDEX('Per Line'!$A$2:$A$7001,$AA788)&amp;"")</f>
        <v/>
      </c>
      <c r="E788">
        <f>IF($AA788="","",INDEX('Per Line'!$B$2:$B$7001,$AA788)&amp;"")</f>
        <v/>
      </c>
      <c r="F788">
        <f>IF($AA788="","",INDEX('Per Line'!$D$2:$D$7001,$AA788)&amp;"")</f>
        <v/>
      </c>
      <c r="G788" s="14">
        <f>IF($AA788="","",INDEX('Per Line'!$E$2:$E$7001,$AA788))</f>
        <v/>
      </c>
      <c r="H788">
        <f>IF($AA788="","",INDEX('Per Line'!$F$2:$F$7001,$AA788)&amp;"")</f>
        <v/>
      </c>
      <c r="I788">
        <f>IF($AA788="","",INDEX('Per Line'!$I$2:$I$7001,$AA788)&amp;"")</f>
        <v/>
      </c>
      <c r="J788">
        <f>IF($AA788="","",INDEX('Per Line'!$H$2:$H$7001,$AA788)&amp;"")</f>
        <v/>
      </c>
      <c r="K788">
        <f>IF($AA788="","",INDEX('Per Line'!$J$2:$J$7001,$AA788)&amp;"")</f>
        <v/>
      </c>
      <c r="L788">
        <f>IF($AA788="","",INDEX('Per Line'!$K$2:$K$7001,$AA788)&amp;"")</f>
        <v/>
      </c>
      <c r="M788">
        <f>IF($AA788="","",INDEX('Per Line'!$L$2:$L$7001,$AA788))</f>
        <v/>
      </c>
      <c r="N788" s="8">
        <f>IF($AA788="","",M788*Y788/100)</f>
        <v/>
      </c>
      <c r="O788">
        <f>IF($AA788="","",INDEX('Per Line'!$U$2:$U$7001,$AA788)&amp;"")</f>
        <v/>
      </c>
      <c r="P788" s="8">
        <f>IF($AA788="","",SUMIFS('Per Line'!$T$2:$T$7001,'Per Line'!$C$2:$C$7001,$A788,'Per Line'!$AL$2:$AL$7001,1))</f>
        <v/>
      </c>
      <c r="Q788">
        <f>IF($AA788="","",Settings!$C$7)</f>
        <v/>
      </c>
      <c r="R788" s="8">
        <f>IF($AA788="","",SUMIFS('Per Line'!$T$2:$T$7001,'Per Line'!$C$2:$C$7001,$A788,'Per Line'!$AK$2:$AK$7001,0,'Per Line'!$AL$2:$AL$7001,0))</f>
        <v/>
      </c>
      <c r="S788" s="8">
        <f>IF($AA788="","",R788*Q788)</f>
        <v/>
      </c>
      <c r="T788">
        <f>IF($AA788="","",Settings!$C$6)</f>
        <v/>
      </c>
      <c r="U788" s="8">
        <f>IF($AA788="","",SUMIFS('Per Line'!$T$2:$T$7001,'Per Line'!$C$2:$C$7001,$A788,'Per Line'!$AK$2:$AK$7001,1,'Per Line'!$AL$2:$AL$7001,0))</f>
        <v/>
      </c>
      <c r="V788" s="8">
        <f>IF($AA788="","",U788*T788)</f>
        <v/>
      </c>
      <c r="W788" s="8">
        <f>IF($AA788="","",V788+S788)</f>
        <v/>
      </c>
      <c r="X788" s="8">
        <f>IF($AA788="","",Y788-W788)</f>
        <v/>
      </c>
      <c r="Y788" s="8">
        <f>IF($AA788="","",R788+U788+P788)</f>
        <v/>
      </c>
      <c r="Z788" s="8">
        <f>IF($AA788="","",Y788-W788-N788)</f>
        <v/>
      </c>
      <c r="AA788" s="16">
        <f>IF(ROWS($AA$2:$AA788)&lt;=MAX('Per Line'!$AJ$2:$AJ$7001),MATCH(ROWS($AA$2:$AA788),'Per Line'!$AJ$2:$AJ$7001,0),"")</f>
        <v/>
      </c>
      <c r="AB788">
        <f>IF($AA788="","",C788&amp;"|"&amp;COUNTIF($C$2:$C788,C788))</f>
        <v/>
      </c>
    </row>
    <row r="789">
      <c r="A789">
        <f>IF($AA789="","",INDEX('Per Line'!$C$2:$C$7001,$AA789)&amp;"")</f>
        <v/>
      </c>
      <c r="B789" s="15" t="n"/>
      <c r="C789">
        <f>IF($AA789="","",IF(COUNTIF($I$2:$I$1301,I789)&lt;=Settings!$C$8,I789,I789&amp;" P"&amp;ROUNDUP(COUNTIF($I$2:$I789,I789)/Settings!$C$8,0)))</f>
        <v/>
      </c>
      <c r="D789">
        <f>IF($AA789="","",INDEX('Per Line'!$A$2:$A$7001,$AA789)&amp;"")</f>
        <v/>
      </c>
      <c r="E789">
        <f>IF($AA789="","",INDEX('Per Line'!$B$2:$B$7001,$AA789)&amp;"")</f>
        <v/>
      </c>
      <c r="F789">
        <f>IF($AA789="","",INDEX('Per Line'!$D$2:$D$7001,$AA789)&amp;"")</f>
        <v/>
      </c>
      <c r="G789" s="14">
        <f>IF($AA789="","",INDEX('Per Line'!$E$2:$E$7001,$AA789))</f>
        <v/>
      </c>
      <c r="H789">
        <f>IF($AA789="","",INDEX('Per Line'!$F$2:$F$7001,$AA789)&amp;"")</f>
        <v/>
      </c>
      <c r="I789">
        <f>IF($AA789="","",INDEX('Per Line'!$I$2:$I$7001,$AA789)&amp;"")</f>
        <v/>
      </c>
      <c r="J789">
        <f>IF($AA789="","",INDEX('Per Line'!$H$2:$H$7001,$AA789)&amp;"")</f>
        <v/>
      </c>
      <c r="K789">
        <f>IF($AA789="","",INDEX('Per Line'!$J$2:$J$7001,$AA789)&amp;"")</f>
        <v/>
      </c>
      <c r="L789">
        <f>IF($AA789="","",INDEX('Per Line'!$K$2:$K$7001,$AA789)&amp;"")</f>
        <v/>
      </c>
      <c r="M789">
        <f>IF($AA789="","",INDEX('Per Line'!$L$2:$L$7001,$AA789))</f>
        <v/>
      </c>
      <c r="N789" s="8">
        <f>IF($AA789="","",M789*Y789/100)</f>
        <v/>
      </c>
      <c r="O789">
        <f>IF($AA789="","",INDEX('Per Line'!$U$2:$U$7001,$AA789)&amp;"")</f>
        <v/>
      </c>
      <c r="P789" s="8">
        <f>IF($AA789="","",SUMIFS('Per Line'!$T$2:$T$7001,'Per Line'!$C$2:$C$7001,$A789,'Per Line'!$AL$2:$AL$7001,1))</f>
        <v/>
      </c>
      <c r="Q789">
        <f>IF($AA789="","",Settings!$C$7)</f>
        <v/>
      </c>
      <c r="R789" s="8">
        <f>IF($AA789="","",SUMIFS('Per Line'!$T$2:$T$7001,'Per Line'!$C$2:$C$7001,$A789,'Per Line'!$AK$2:$AK$7001,0,'Per Line'!$AL$2:$AL$7001,0))</f>
        <v/>
      </c>
      <c r="S789" s="8">
        <f>IF($AA789="","",R789*Q789)</f>
        <v/>
      </c>
      <c r="T789">
        <f>IF($AA789="","",Settings!$C$6)</f>
        <v/>
      </c>
      <c r="U789" s="8">
        <f>IF($AA789="","",SUMIFS('Per Line'!$T$2:$T$7001,'Per Line'!$C$2:$C$7001,$A789,'Per Line'!$AK$2:$AK$7001,1,'Per Line'!$AL$2:$AL$7001,0))</f>
        <v/>
      </c>
      <c r="V789" s="8">
        <f>IF($AA789="","",U789*T789)</f>
        <v/>
      </c>
      <c r="W789" s="8">
        <f>IF($AA789="","",V789+S789)</f>
        <v/>
      </c>
      <c r="X789" s="8">
        <f>IF($AA789="","",Y789-W789)</f>
        <v/>
      </c>
      <c r="Y789" s="8">
        <f>IF($AA789="","",R789+U789+P789)</f>
        <v/>
      </c>
      <c r="Z789" s="8">
        <f>IF($AA789="","",Y789-W789-N789)</f>
        <v/>
      </c>
      <c r="AA789" s="16">
        <f>IF(ROWS($AA$2:$AA789)&lt;=MAX('Per Line'!$AJ$2:$AJ$7001),MATCH(ROWS($AA$2:$AA789),'Per Line'!$AJ$2:$AJ$7001,0),"")</f>
        <v/>
      </c>
      <c r="AB789">
        <f>IF($AA789="","",C789&amp;"|"&amp;COUNTIF($C$2:$C789,C789))</f>
        <v/>
      </c>
    </row>
    <row r="790">
      <c r="A790">
        <f>IF($AA790="","",INDEX('Per Line'!$C$2:$C$7001,$AA790)&amp;"")</f>
        <v/>
      </c>
      <c r="B790" s="15" t="n"/>
      <c r="C790">
        <f>IF($AA790="","",IF(COUNTIF($I$2:$I$1301,I790)&lt;=Settings!$C$8,I790,I790&amp;" P"&amp;ROUNDUP(COUNTIF($I$2:$I790,I790)/Settings!$C$8,0)))</f>
        <v/>
      </c>
      <c r="D790">
        <f>IF($AA790="","",INDEX('Per Line'!$A$2:$A$7001,$AA790)&amp;"")</f>
        <v/>
      </c>
      <c r="E790">
        <f>IF($AA790="","",INDEX('Per Line'!$B$2:$B$7001,$AA790)&amp;"")</f>
        <v/>
      </c>
      <c r="F790">
        <f>IF($AA790="","",INDEX('Per Line'!$D$2:$D$7001,$AA790)&amp;"")</f>
        <v/>
      </c>
      <c r="G790" s="14">
        <f>IF($AA790="","",INDEX('Per Line'!$E$2:$E$7001,$AA790))</f>
        <v/>
      </c>
      <c r="H790">
        <f>IF($AA790="","",INDEX('Per Line'!$F$2:$F$7001,$AA790)&amp;"")</f>
        <v/>
      </c>
      <c r="I790">
        <f>IF($AA790="","",INDEX('Per Line'!$I$2:$I$7001,$AA790)&amp;"")</f>
        <v/>
      </c>
      <c r="J790">
        <f>IF($AA790="","",INDEX('Per Line'!$H$2:$H$7001,$AA790)&amp;"")</f>
        <v/>
      </c>
      <c r="K790">
        <f>IF($AA790="","",INDEX('Per Line'!$J$2:$J$7001,$AA790)&amp;"")</f>
        <v/>
      </c>
      <c r="L790">
        <f>IF($AA790="","",INDEX('Per Line'!$K$2:$K$7001,$AA790)&amp;"")</f>
        <v/>
      </c>
      <c r="M790">
        <f>IF($AA790="","",INDEX('Per Line'!$L$2:$L$7001,$AA790))</f>
        <v/>
      </c>
      <c r="N790" s="8">
        <f>IF($AA790="","",M790*Y790/100)</f>
        <v/>
      </c>
      <c r="O790">
        <f>IF($AA790="","",INDEX('Per Line'!$U$2:$U$7001,$AA790)&amp;"")</f>
        <v/>
      </c>
      <c r="P790" s="8">
        <f>IF($AA790="","",SUMIFS('Per Line'!$T$2:$T$7001,'Per Line'!$C$2:$C$7001,$A790,'Per Line'!$AL$2:$AL$7001,1))</f>
        <v/>
      </c>
      <c r="Q790">
        <f>IF($AA790="","",Settings!$C$7)</f>
        <v/>
      </c>
      <c r="R790" s="8">
        <f>IF($AA790="","",SUMIFS('Per Line'!$T$2:$T$7001,'Per Line'!$C$2:$C$7001,$A790,'Per Line'!$AK$2:$AK$7001,0,'Per Line'!$AL$2:$AL$7001,0))</f>
        <v/>
      </c>
      <c r="S790" s="8">
        <f>IF($AA790="","",R790*Q790)</f>
        <v/>
      </c>
      <c r="T790">
        <f>IF($AA790="","",Settings!$C$6)</f>
        <v/>
      </c>
      <c r="U790" s="8">
        <f>IF($AA790="","",SUMIFS('Per Line'!$T$2:$T$7001,'Per Line'!$C$2:$C$7001,$A790,'Per Line'!$AK$2:$AK$7001,1,'Per Line'!$AL$2:$AL$7001,0))</f>
        <v/>
      </c>
      <c r="V790" s="8">
        <f>IF($AA790="","",U790*T790)</f>
        <v/>
      </c>
      <c r="W790" s="8">
        <f>IF($AA790="","",V790+S790)</f>
        <v/>
      </c>
      <c r="X790" s="8">
        <f>IF($AA790="","",Y790-W790)</f>
        <v/>
      </c>
      <c r="Y790" s="8">
        <f>IF($AA790="","",R790+U790+P790)</f>
        <v/>
      </c>
      <c r="Z790" s="8">
        <f>IF($AA790="","",Y790-W790-N790)</f>
        <v/>
      </c>
      <c r="AA790" s="16">
        <f>IF(ROWS($AA$2:$AA790)&lt;=MAX('Per Line'!$AJ$2:$AJ$7001),MATCH(ROWS($AA$2:$AA790),'Per Line'!$AJ$2:$AJ$7001,0),"")</f>
        <v/>
      </c>
      <c r="AB790">
        <f>IF($AA790="","",C790&amp;"|"&amp;COUNTIF($C$2:$C790,C790))</f>
        <v/>
      </c>
    </row>
    <row r="791">
      <c r="A791">
        <f>IF($AA791="","",INDEX('Per Line'!$C$2:$C$7001,$AA791)&amp;"")</f>
        <v/>
      </c>
      <c r="B791" s="15" t="n"/>
      <c r="C791">
        <f>IF($AA791="","",IF(COUNTIF($I$2:$I$1301,I791)&lt;=Settings!$C$8,I791,I791&amp;" P"&amp;ROUNDUP(COUNTIF($I$2:$I791,I791)/Settings!$C$8,0)))</f>
        <v/>
      </c>
      <c r="D791">
        <f>IF($AA791="","",INDEX('Per Line'!$A$2:$A$7001,$AA791)&amp;"")</f>
        <v/>
      </c>
      <c r="E791">
        <f>IF($AA791="","",INDEX('Per Line'!$B$2:$B$7001,$AA791)&amp;"")</f>
        <v/>
      </c>
      <c r="F791">
        <f>IF($AA791="","",INDEX('Per Line'!$D$2:$D$7001,$AA791)&amp;"")</f>
        <v/>
      </c>
      <c r="G791" s="14">
        <f>IF($AA791="","",INDEX('Per Line'!$E$2:$E$7001,$AA791))</f>
        <v/>
      </c>
      <c r="H791">
        <f>IF($AA791="","",INDEX('Per Line'!$F$2:$F$7001,$AA791)&amp;"")</f>
        <v/>
      </c>
      <c r="I791">
        <f>IF($AA791="","",INDEX('Per Line'!$I$2:$I$7001,$AA791)&amp;"")</f>
        <v/>
      </c>
      <c r="J791">
        <f>IF($AA791="","",INDEX('Per Line'!$H$2:$H$7001,$AA791)&amp;"")</f>
        <v/>
      </c>
      <c r="K791">
        <f>IF($AA791="","",INDEX('Per Line'!$J$2:$J$7001,$AA791)&amp;"")</f>
        <v/>
      </c>
      <c r="L791">
        <f>IF($AA791="","",INDEX('Per Line'!$K$2:$K$7001,$AA791)&amp;"")</f>
        <v/>
      </c>
      <c r="M791">
        <f>IF($AA791="","",INDEX('Per Line'!$L$2:$L$7001,$AA791))</f>
        <v/>
      </c>
      <c r="N791" s="8">
        <f>IF($AA791="","",M791*Y791/100)</f>
        <v/>
      </c>
      <c r="O791">
        <f>IF($AA791="","",INDEX('Per Line'!$U$2:$U$7001,$AA791)&amp;"")</f>
        <v/>
      </c>
      <c r="P791" s="8">
        <f>IF($AA791="","",SUMIFS('Per Line'!$T$2:$T$7001,'Per Line'!$C$2:$C$7001,$A791,'Per Line'!$AL$2:$AL$7001,1))</f>
        <v/>
      </c>
      <c r="Q791">
        <f>IF($AA791="","",Settings!$C$7)</f>
        <v/>
      </c>
      <c r="R791" s="8">
        <f>IF($AA791="","",SUMIFS('Per Line'!$T$2:$T$7001,'Per Line'!$C$2:$C$7001,$A791,'Per Line'!$AK$2:$AK$7001,0,'Per Line'!$AL$2:$AL$7001,0))</f>
        <v/>
      </c>
      <c r="S791" s="8">
        <f>IF($AA791="","",R791*Q791)</f>
        <v/>
      </c>
      <c r="T791">
        <f>IF($AA791="","",Settings!$C$6)</f>
        <v/>
      </c>
      <c r="U791" s="8">
        <f>IF($AA791="","",SUMIFS('Per Line'!$T$2:$T$7001,'Per Line'!$C$2:$C$7001,$A791,'Per Line'!$AK$2:$AK$7001,1,'Per Line'!$AL$2:$AL$7001,0))</f>
        <v/>
      </c>
      <c r="V791" s="8">
        <f>IF($AA791="","",U791*T791)</f>
        <v/>
      </c>
      <c r="W791" s="8">
        <f>IF($AA791="","",V791+S791)</f>
        <v/>
      </c>
      <c r="X791" s="8">
        <f>IF($AA791="","",Y791-W791)</f>
        <v/>
      </c>
      <c r="Y791" s="8">
        <f>IF($AA791="","",R791+U791+P791)</f>
        <v/>
      </c>
      <c r="Z791" s="8">
        <f>IF($AA791="","",Y791-W791-N791)</f>
        <v/>
      </c>
      <c r="AA791" s="16">
        <f>IF(ROWS($AA$2:$AA791)&lt;=MAX('Per Line'!$AJ$2:$AJ$7001),MATCH(ROWS($AA$2:$AA791),'Per Line'!$AJ$2:$AJ$7001,0),"")</f>
        <v/>
      </c>
      <c r="AB791">
        <f>IF($AA791="","",C791&amp;"|"&amp;COUNTIF($C$2:$C791,C791))</f>
        <v/>
      </c>
    </row>
    <row r="792">
      <c r="A792">
        <f>IF($AA792="","",INDEX('Per Line'!$C$2:$C$7001,$AA792)&amp;"")</f>
        <v/>
      </c>
      <c r="B792" s="15" t="n"/>
      <c r="C792">
        <f>IF($AA792="","",IF(COUNTIF($I$2:$I$1301,I792)&lt;=Settings!$C$8,I792,I792&amp;" P"&amp;ROUNDUP(COUNTIF($I$2:$I792,I792)/Settings!$C$8,0)))</f>
        <v/>
      </c>
      <c r="D792">
        <f>IF($AA792="","",INDEX('Per Line'!$A$2:$A$7001,$AA792)&amp;"")</f>
        <v/>
      </c>
      <c r="E792">
        <f>IF($AA792="","",INDEX('Per Line'!$B$2:$B$7001,$AA792)&amp;"")</f>
        <v/>
      </c>
      <c r="F792">
        <f>IF($AA792="","",INDEX('Per Line'!$D$2:$D$7001,$AA792)&amp;"")</f>
        <v/>
      </c>
      <c r="G792" s="14">
        <f>IF($AA792="","",INDEX('Per Line'!$E$2:$E$7001,$AA792))</f>
        <v/>
      </c>
      <c r="H792">
        <f>IF($AA792="","",INDEX('Per Line'!$F$2:$F$7001,$AA792)&amp;"")</f>
        <v/>
      </c>
      <c r="I792">
        <f>IF($AA792="","",INDEX('Per Line'!$I$2:$I$7001,$AA792)&amp;"")</f>
        <v/>
      </c>
      <c r="J792">
        <f>IF($AA792="","",INDEX('Per Line'!$H$2:$H$7001,$AA792)&amp;"")</f>
        <v/>
      </c>
      <c r="K792">
        <f>IF($AA792="","",INDEX('Per Line'!$J$2:$J$7001,$AA792)&amp;"")</f>
        <v/>
      </c>
      <c r="L792">
        <f>IF($AA792="","",INDEX('Per Line'!$K$2:$K$7001,$AA792)&amp;"")</f>
        <v/>
      </c>
      <c r="M792">
        <f>IF($AA792="","",INDEX('Per Line'!$L$2:$L$7001,$AA792))</f>
        <v/>
      </c>
      <c r="N792" s="8">
        <f>IF($AA792="","",M792*Y792/100)</f>
        <v/>
      </c>
      <c r="O792">
        <f>IF($AA792="","",INDEX('Per Line'!$U$2:$U$7001,$AA792)&amp;"")</f>
        <v/>
      </c>
      <c r="P792" s="8">
        <f>IF($AA792="","",SUMIFS('Per Line'!$T$2:$T$7001,'Per Line'!$C$2:$C$7001,$A792,'Per Line'!$AL$2:$AL$7001,1))</f>
        <v/>
      </c>
      <c r="Q792">
        <f>IF($AA792="","",Settings!$C$7)</f>
        <v/>
      </c>
      <c r="R792" s="8">
        <f>IF($AA792="","",SUMIFS('Per Line'!$T$2:$T$7001,'Per Line'!$C$2:$C$7001,$A792,'Per Line'!$AK$2:$AK$7001,0,'Per Line'!$AL$2:$AL$7001,0))</f>
        <v/>
      </c>
      <c r="S792" s="8">
        <f>IF($AA792="","",R792*Q792)</f>
        <v/>
      </c>
      <c r="T792">
        <f>IF($AA792="","",Settings!$C$6)</f>
        <v/>
      </c>
      <c r="U792" s="8">
        <f>IF($AA792="","",SUMIFS('Per Line'!$T$2:$T$7001,'Per Line'!$C$2:$C$7001,$A792,'Per Line'!$AK$2:$AK$7001,1,'Per Line'!$AL$2:$AL$7001,0))</f>
        <v/>
      </c>
      <c r="V792" s="8">
        <f>IF($AA792="","",U792*T792)</f>
        <v/>
      </c>
      <c r="W792" s="8">
        <f>IF($AA792="","",V792+S792)</f>
        <v/>
      </c>
      <c r="X792" s="8">
        <f>IF($AA792="","",Y792-W792)</f>
        <v/>
      </c>
      <c r="Y792" s="8">
        <f>IF($AA792="","",R792+U792+P792)</f>
        <v/>
      </c>
      <c r="Z792" s="8">
        <f>IF($AA792="","",Y792-W792-N792)</f>
        <v/>
      </c>
      <c r="AA792" s="16">
        <f>IF(ROWS($AA$2:$AA792)&lt;=MAX('Per Line'!$AJ$2:$AJ$7001),MATCH(ROWS($AA$2:$AA792),'Per Line'!$AJ$2:$AJ$7001,0),"")</f>
        <v/>
      </c>
      <c r="AB792">
        <f>IF($AA792="","",C792&amp;"|"&amp;COUNTIF($C$2:$C792,C792))</f>
        <v/>
      </c>
    </row>
    <row r="793">
      <c r="A793">
        <f>IF($AA793="","",INDEX('Per Line'!$C$2:$C$7001,$AA793)&amp;"")</f>
        <v/>
      </c>
      <c r="B793" s="15" t="n"/>
      <c r="C793">
        <f>IF($AA793="","",IF(COUNTIF($I$2:$I$1301,I793)&lt;=Settings!$C$8,I793,I793&amp;" P"&amp;ROUNDUP(COUNTIF($I$2:$I793,I793)/Settings!$C$8,0)))</f>
        <v/>
      </c>
      <c r="D793">
        <f>IF($AA793="","",INDEX('Per Line'!$A$2:$A$7001,$AA793)&amp;"")</f>
        <v/>
      </c>
      <c r="E793">
        <f>IF($AA793="","",INDEX('Per Line'!$B$2:$B$7001,$AA793)&amp;"")</f>
        <v/>
      </c>
      <c r="F793">
        <f>IF($AA793="","",INDEX('Per Line'!$D$2:$D$7001,$AA793)&amp;"")</f>
        <v/>
      </c>
      <c r="G793" s="14">
        <f>IF($AA793="","",INDEX('Per Line'!$E$2:$E$7001,$AA793))</f>
        <v/>
      </c>
      <c r="H793">
        <f>IF($AA793="","",INDEX('Per Line'!$F$2:$F$7001,$AA793)&amp;"")</f>
        <v/>
      </c>
      <c r="I793">
        <f>IF($AA793="","",INDEX('Per Line'!$I$2:$I$7001,$AA793)&amp;"")</f>
        <v/>
      </c>
      <c r="J793">
        <f>IF($AA793="","",INDEX('Per Line'!$H$2:$H$7001,$AA793)&amp;"")</f>
        <v/>
      </c>
      <c r="K793">
        <f>IF($AA793="","",INDEX('Per Line'!$J$2:$J$7001,$AA793)&amp;"")</f>
        <v/>
      </c>
      <c r="L793">
        <f>IF($AA793="","",INDEX('Per Line'!$K$2:$K$7001,$AA793)&amp;"")</f>
        <v/>
      </c>
      <c r="M793">
        <f>IF($AA793="","",INDEX('Per Line'!$L$2:$L$7001,$AA793))</f>
        <v/>
      </c>
      <c r="N793" s="8">
        <f>IF($AA793="","",M793*Y793/100)</f>
        <v/>
      </c>
      <c r="O793">
        <f>IF($AA793="","",INDEX('Per Line'!$U$2:$U$7001,$AA793)&amp;"")</f>
        <v/>
      </c>
      <c r="P793" s="8">
        <f>IF($AA793="","",SUMIFS('Per Line'!$T$2:$T$7001,'Per Line'!$C$2:$C$7001,$A793,'Per Line'!$AL$2:$AL$7001,1))</f>
        <v/>
      </c>
      <c r="Q793">
        <f>IF($AA793="","",Settings!$C$7)</f>
        <v/>
      </c>
      <c r="R793" s="8">
        <f>IF($AA793="","",SUMIFS('Per Line'!$T$2:$T$7001,'Per Line'!$C$2:$C$7001,$A793,'Per Line'!$AK$2:$AK$7001,0,'Per Line'!$AL$2:$AL$7001,0))</f>
        <v/>
      </c>
      <c r="S793" s="8">
        <f>IF($AA793="","",R793*Q793)</f>
        <v/>
      </c>
      <c r="T793">
        <f>IF($AA793="","",Settings!$C$6)</f>
        <v/>
      </c>
      <c r="U793" s="8">
        <f>IF($AA793="","",SUMIFS('Per Line'!$T$2:$T$7001,'Per Line'!$C$2:$C$7001,$A793,'Per Line'!$AK$2:$AK$7001,1,'Per Line'!$AL$2:$AL$7001,0))</f>
        <v/>
      </c>
      <c r="V793" s="8">
        <f>IF($AA793="","",U793*T793)</f>
        <v/>
      </c>
      <c r="W793" s="8">
        <f>IF($AA793="","",V793+S793)</f>
        <v/>
      </c>
      <c r="X793" s="8">
        <f>IF($AA793="","",Y793-W793)</f>
        <v/>
      </c>
      <c r="Y793" s="8">
        <f>IF($AA793="","",R793+U793+P793)</f>
        <v/>
      </c>
      <c r="Z793" s="8">
        <f>IF($AA793="","",Y793-W793-N793)</f>
        <v/>
      </c>
      <c r="AA793" s="16">
        <f>IF(ROWS($AA$2:$AA793)&lt;=MAX('Per Line'!$AJ$2:$AJ$7001),MATCH(ROWS($AA$2:$AA793),'Per Line'!$AJ$2:$AJ$7001,0),"")</f>
        <v/>
      </c>
      <c r="AB793">
        <f>IF($AA793="","",C793&amp;"|"&amp;COUNTIF($C$2:$C793,C793))</f>
        <v/>
      </c>
    </row>
    <row r="794">
      <c r="A794">
        <f>IF($AA794="","",INDEX('Per Line'!$C$2:$C$7001,$AA794)&amp;"")</f>
        <v/>
      </c>
      <c r="B794" s="15" t="n"/>
      <c r="C794">
        <f>IF($AA794="","",IF(COUNTIF($I$2:$I$1301,I794)&lt;=Settings!$C$8,I794,I794&amp;" P"&amp;ROUNDUP(COUNTIF($I$2:$I794,I794)/Settings!$C$8,0)))</f>
        <v/>
      </c>
      <c r="D794">
        <f>IF($AA794="","",INDEX('Per Line'!$A$2:$A$7001,$AA794)&amp;"")</f>
        <v/>
      </c>
      <c r="E794">
        <f>IF($AA794="","",INDEX('Per Line'!$B$2:$B$7001,$AA794)&amp;"")</f>
        <v/>
      </c>
      <c r="F794">
        <f>IF($AA794="","",INDEX('Per Line'!$D$2:$D$7001,$AA794)&amp;"")</f>
        <v/>
      </c>
      <c r="G794" s="14">
        <f>IF($AA794="","",INDEX('Per Line'!$E$2:$E$7001,$AA794))</f>
        <v/>
      </c>
      <c r="H794">
        <f>IF($AA794="","",INDEX('Per Line'!$F$2:$F$7001,$AA794)&amp;"")</f>
        <v/>
      </c>
      <c r="I794">
        <f>IF($AA794="","",INDEX('Per Line'!$I$2:$I$7001,$AA794)&amp;"")</f>
        <v/>
      </c>
      <c r="J794">
        <f>IF($AA794="","",INDEX('Per Line'!$H$2:$H$7001,$AA794)&amp;"")</f>
        <v/>
      </c>
      <c r="K794">
        <f>IF($AA794="","",INDEX('Per Line'!$J$2:$J$7001,$AA794)&amp;"")</f>
        <v/>
      </c>
      <c r="L794">
        <f>IF($AA794="","",INDEX('Per Line'!$K$2:$K$7001,$AA794)&amp;"")</f>
        <v/>
      </c>
      <c r="M794">
        <f>IF($AA794="","",INDEX('Per Line'!$L$2:$L$7001,$AA794))</f>
        <v/>
      </c>
      <c r="N794" s="8">
        <f>IF($AA794="","",M794*Y794/100)</f>
        <v/>
      </c>
      <c r="O794">
        <f>IF($AA794="","",INDEX('Per Line'!$U$2:$U$7001,$AA794)&amp;"")</f>
        <v/>
      </c>
      <c r="P794" s="8">
        <f>IF($AA794="","",SUMIFS('Per Line'!$T$2:$T$7001,'Per Line'!$C$2:$C$7001,$A794,'Per Line'!$AL$2:$AL$7001,1))</f>
        <v/>
      </c>
      <c r="Q794">
        <f>IF($AA794="","",Settings!$C$7)</f>
        <v/>
      </c>
      <c r="R794" s="8">
        <f>IF($AA794="","",SUMIFS('Per Line'!$T$2:$T$7001,'Per Line'!$C$2:$C$7001,$A794,'Per Line'!$AK$2:$AK$7001,0,'Per Line'!$AL$2:$AL$7001,0))</f>
        <v/>
      </c>
      <c r="S794" s="8">
        <f>IF($AA794="","",R794*Q794)</f>
        <v/>
      </c>
      <c r="T794">
        <f>IF($AA794="","",Settings!$C$6)</f>
        <v/>
      </c>
      <c r="U794" s="8">
        <f>IF($AA794="","",SUMIFS('Per Line'!$T$2:$T$7001,'Per Line'!$C$2:$C$7001,$A794,'Per Line'!$AK$2:$AK$7001,1,'Per Line'!$AL$2:$AL$7001,0))</f>
        <v/>
      </c>
      <c r="V794" s="8">
        <f>IF($AA794="","",U794*T794)</f>
        <v/>
      </c>
      <c r="W794" s="8">
        <f>IF($AA794="","",V794+S794)</f>
        <v/>
      </c>
      <c r="X794" s="8">
        <f>IF($AA794="","",Y794-W794)</f>
        <v/>
      </c>
      <c r="Y794" s="8">
        <f>IF($AA794="","",R794+U794+P794)</f>
        <v/>
      </c>
      <c r="Z794" s="8">
        <f>IF($AA794="","",Y794-W794-N794)</f>
        <v/>
      </c>
      <c r="AA794" s="16">
        <f>IF(ROWS($AA$2:$AA794)&lt;=MAX('Per Line'!$AJ$2:$AJ$7001),MATCH(ROWS($AA$2:$AA794),'Per Line'!$AJ$2:$AJ$7001,0),"")</f>
        <v/>
      </c>
      <c r="AB794">
        <f>IF($AA794="","",C794&amp;"|"&amp;COUNTIF($C$2:$C794,C794))</f>
        <v/>
      </c>
    </row>
    <row r="795">
      <c r="A795">
        <f>IF($AA795="","",INDEX('Per Line'!$C$2:$C$7001,$AA795)&amp;"")</f>
        <v/>
      </c>
      <c r="B795" s="15" t="n"/>
      <c r="C795">
        <f>IF($AA795="","",IF(COUNTIF($I$2:$I$1301,I795)&lt;=Settings!$C$8,I795,I795&amp;" P"&amp;ROUNDUP(COUNTIF($I$2:$I795,I795)/Settings!$C$8,0)))</f>
        <v/>
      </c>
      <c r="D795">
        <f>IF($AA795="","",INDEX('Per Line'!$A$2:$A$7001,$AA795)&amp;"")</f>
        <v/>
      </c>
      <c r="E795">
        <f>IF($AA795="","",INDEX('Per Line'!$B$2:$B$7001,$AA795)&amp;"")</f>
        <v/>
      </c>
      <c r="F795">
        <f>IF($AA795="","",INDEX('Per Line'!$D$2:$D$7001,$AA795)&amp;"")</f>
        <v/>
      </c>
      <c r="G795" s="14">
        <f>IF($AA795="","",INDEX('Per Line'!$E$2:$E$7001,$AA795))</f>
        <v/>
      </c>
      <c r="H795">
        <f>IF($AA795="","",INDEX('Per Line'!$F$2:$F$7001,$AA795)&amp;"")</f>
        <v/>
      </c>
      <c r="I795">
        <f>IF($AA795="","",INDEX('Per Line'!$I$2:$I$7001,$AA795)&amp;"")</f>
        <v/>
      </c>
      <c r="J795">
        <f>IF($AA795="","",INDEX('Per Line'!$H$2:$H$7001,$AA795)&amp;"")</f>
        <v/>
      </c>
      <c r="K795">
        <f>IF($AA795="","",INDEX('Per Line'!$J$2:$J$7001,$AA795)&amp;"")</f>
        <v/>
      </c>
      <c r="L795">
        <f>IF($AA795="","",INDEX('Per Line'!$K$2:$K$7001,$AA795)&amp;"")</f>
        <v/>
      </c>
      <c r="M795">
        <f>IF($AA795="","",INDEX('Per Line'!$L$2:$L$7001,$AA795))</f>
        <v/>
      </c>
      <c r="N795" s="8">
        <f>IF($AA795="","",M795*Y795/100)</f>
        <v/>
      </c>
      <c r="O795">
        <f>IF($AA795="","",INDEX('Per Line'!$U$2:$U$7001,$AA795)&amp;"")</f>
        <v/>
      </c>
      <c r="P795" s="8">
        <f>IF($AA795="","",SUMIFS('Per Line'!$T$2:$T$7001,'Per Line'!$C$2:$C$7001,$A795,'Per Line'!$AL$2:$AL$7001,1))</f>
        <v/>
      </c>
      <c r="Q795">
        <f>IF($AA795="","",Settings!$C$7)</f>
        <v/>
      </c>
      <c r="R795" s="8">
        <f>IF($AA795="","",SUMIFS('Per Line'!$T$2:$T$7001,'Per Line'!$C$2:$C$7001,$A795,'Per Line'!$AK$2:$AK$7001,0,'Per Line'!$AL$2:$AL$7001,0))</f>
        <v/>
      </c>
      <c r="S795" s="8">
        <f>IF($AA795="","",R795*Q795)</f>
        <v/>
      </c>
      <c r="T795">
        <f>IF($AA795="","",Settings!$C$6)</f>
        <v/>
      </c>
      <c r="U795" s="8">
        <f>IF($AA795="","",SUMIFS('Per Line'!$T$2:$T$7001,'Per Line'!$C$2:$C$7001,$A795,'Per Line'!$AK$2:$AK$7001,1,'Per Line'!$AL$2:$AL$7001,0))</f>
        <v/>
      </c>
      <c r="V795" s="8">
        <f>IF($AA795="","",U795*T795)</f>
        <v/>
      </c>
      <c r="W795" s="8">
        <f>IF($AA795="","",V795+S795)</f>
        <v/>
      </c>
      <c r="X795" s="8">
        <f>IF($AA795="","",Y795-W795)</f>
        <v/>
      </c>
      <c r="Y795" s="8">
        <f>IF($AA795="","",R795+U795+P795)</f>
        <v/>
      </c>
      <c r="Z795" s="8">
        <f>IF($AA795="","",Y795-W795-N795)</f>
        <v/>
      </c>
      <c r="AA795" s="16">
        <f>IF(ROWS($AA$2:$AA795)&lt;=MAX('Per Line'!$AJ$2:$AJ$7001),MATCH(ROWS($AA$2:$AA795),'Per Line'!$AJ$2:$AJ$7001,0),"")</f>
        <v/>
      </c>
      <c r="AB795">
        <f>IF($AA795="","",C795&amp;"|"&amp;COUNTIF($C$2:$C795,C795))</f>
        <v/>
      </c>
    </row>
    <row r="796">
      <c r="A796">
        <f>IF($AA796="","",INDEX('Per Line'!$C$2:$C$7001,$AA796)&amp;"")</f>
        <v/>
      </c>
      <c r="B796" s="15" t="n"/>
      <c r="C796">
        <f>IF($AA796="","",IF(COUNTIF($I$2:$I$1301,I796)&lt;=Settings!$C$8,I796,I796&amp;" P"&amp;ROUNDUP(COUNTIF($I$2:$I796,I796)/Settings!$C$8,0)))</f>
        <v/>
      </c>
      <c r="D796">
        <f>IF($AA796="","",INDEX('Per Line'!$A$2:$A$7001,$AA796)&amp;"")</f>
        <v/>
      </c>
      <c r="E796">
        <f>IF($AA796="","",INDEX('Per Line'!$B$2:$B$7001,$AA796)&amp;"")</f>
        <v/>
      </c>
      <c r="F796">
        <f>IF($AA796="","",INDEX('Per Line'!$D$2:$D$7001,$AA796)&amp;"")</f>
        <v/>
      </c>
      <c r="G796" s="14">
        <f>IF($AA796="","",INDEX('Per Line'!$E$2:$E$7001,$AA796))</f>
        <v/>
      </c>
      <c r="H796">
        <f>IF($AA796="","",INDEX('Per Line'!$F$2:$F$7001,$AA796)&amp;"")</f>
        <v/>
      </c>
      <c r="I796">
        <f>IF($AA796="","",INDEX('Per Line'!$I$2:$I$7001,$AA796)&amp;"")</f>
        <v/>
      </c>
      <c r="J796">
        <f>IF($AA796="","",INDEX('Per Line'!$H$2:$H$7001,$AA796)&amp;"")</f>
        <v/>
      </c>
      <c r="K796">
        <f>IF($AA796="","",INDEX('Per Line'!$J$2:$J$7001,$AA796)&amp;"")</f>
        <v/>
      </c>
      <c r="L796">
        <f>IF($AA796="","",INDEX('Per Line'!$K$2:$K$7001,$AA796)&amp;"")</f>
        <v/>
      </c>
      <c r="M796">
        <f>IF($AA796="","",INDEX('Per Line'!$L$2:$L$7001,$AA796))</f>
        <v/>
      </c>
      <c r="N796" s="8">
        <f>IF($AA796="","",M796*Y796/100)</f>
        <v/>
      </c>
      <c r="O796">
        <f>IF($AA796="","",INDEX('Per Line'!$U$2:$U$7001,$AA796)&amp;"")</f>
        <v/>
      </c>
      <c r="P796" s="8">
        <f>IF($AA796="","",SUMIFS('Per Line'!$T$2:$T$7001,'Per Line'!$C$2:$C$7001,$A796,'Per Line'!$AL$2:$AL$7001,1))</f>
        <v/>
      </c>
      <c r="Q796">
        <f>IF($AA796="","",Settings!$C$7)</f>
        <v/>
      </c>
      <c r="R796" s="8">
        <f>IF($AA796="","",SUMIFS('Per Line'!$T$2:$T$7001,'Per Line'!$C$2:$C$7001,$A796,'Per Line'!$AK$2:$AK$7001,0,'Per Line'!$AL$2:$AL$7001,0))</f>
        <v/>
      </c>
      <c r="S796" s="8">
        <f>IF($AA796="","",R796*Q796)</f>
        <v/>
      </c>
      <c r="T796">
        <f>IF($AA796="","",Settings!$C$6)</f>
        <v/>
      </c>
      <c r="U796" s="8">
        <f>IF($AA796="","",SUMIFS('Per Line'!$T$2:$T$7001,'Per Line'!$C$2:$C$7001,$A796,'Per Line'!$AK$2:$AK$7001,1,'Per Line'!$AL$2:$AL$7001,0))</f>
        <v/>
      </c>
      <c r="V796" s="8">
        <f>IF($AA796="","",U796*T796)</f>
        <v/>
      </c>
      <c r="W796" s="8">
        <f>IF($AA796="","",V796+S796)</f>
        <v/>
      </c>
      <c r="X796" s="8">
        <f>IF($AA796="","",Y796-W796)</f>
        <v/>
      </c>
      <c r="Y796" s="8">
        <f>IF($AA796="","",R796+U796+P796)</f>
        <v/>
      </c>
      <c r="Z796" s="8">
        <f>IF($AA796="","",Y796-W796-N796)</f>
        <v/>
      </c>
      <c r="AA796" s="16">
        <f>IF(ROWS($AA$2:$AA796)&lt;=MAX('Per Line'!$AJ$2:$AJ$7001),MATCH(ROWS($AA$2:$AA796),'Per Line'!$AJ$2:$AJ$7001,0),"")</f>
        <v/>
      </c>
      <c r="AB796">
        <f>IF($AA796="","",C796&amp;"|"&amp;COUNTIF($C$2:$C796,C796))</f>
        <v/>
      </c>
    </row>
    <row r="797">
      <c r="A797">
        <f>IF($AA797="","",INDEX('Per Line'!$C$2:$C$7001,$AA797)&amp;"")</f>
        <v/>
      </c>
      <c r="B797" s="15" t="n"/>
      <c r="C797">
        <f>IF($AA797="","",IF(COUNTIF($I$2:$I$1301,I797)&lt;=Settings!$C$8,I797,I797&amp;" P"&amp;ROUNDUP(COUNTIF($I$2:$I797,I797)/Settings!$C$8,0)))</f>
        <v/>
      </c>
      <c r="D797">
        <f>IF($AA797="","",INDEX('Per Line'!$A$2:$A$7001,$AA797)&amp;"")</f>
        <v/>
      </c>
      <c r="E797">
        <f>IF($AA797="","",INDEX('Per Line'!$B$2:$B$7001,$AA797)&amp;"")</f>
        <v/>
      </c>
      <c r="F797">
        <f>IF($AA797="","",INDEX('Per Line'!$D$2:$D$7001,$AA797)&amp;"")</f>
        <v/>
      </c>
      <c r="G797" s="14">
        <f>IF($AA797="","",INDEX('Per Line'!$E$2:$E$7001,$AA797))</f>
        <v/>
      </c>
      <c r="H797">
        <f>IF($AA797="","",INDEX('Per Line'!$F$2:$F$7001,$AA797)&amp;"")</f>
        <v/>
      </c>
      <c r="I797">
        <f>IF($AA797="","",INDEX('Per Line'!$I$2:$I$7001,$AA797)&amp;"")</f>
        <v/>
      </c>
      <c r="J797">
        <f>IF($AA797="","",INDEX('Per Line'!$H$2:$H$7001,$AA797)&amp;"")</f>
        <v/>
      </c>
      <c r="K797">
        <f>IF($AA797="","",INDEX('Per Line'!$J$2:$J$7001,$AA797)&amp;"")</f>
        <v/>
      </c>
      <c r="L797">
        <f>IF($AA797="","",INDEX('Per Line'!$K$2:$K$7001,$AA797)&amp;"")</f>
        <v/>
      </c>
      <c r="M797">
        <f>IF($AA797="","",INDEX('Per Line'!$L$2:$L$7001,$AA797))</f>
        <v/>
      </c>
      <c r="N797" s="8">
        <f>IF($AA797="","",M797*Y797/100)</f>
        <v/>
      </c>
      <c r="O797">
        <f>IF($AA797="","",INDEX('Per Line'!$U$2:$U$7001,$AA797)&amp;"")</f>
        <v/>
      </c>
      <c r="P797" s="8">
        <f>IF($AA797="","",SUMIFS('Per Line'!$T$2:$T$7001,'Per Line'!$C$2:$C$7001,$A797,'Per Line'!$AL$2:$AL$7001,1))</f>
        <v/>
      </c>
      <c r="Q797">
        <f>IF($AA797="","",Settings!$C$7)</f>
        <v/>
      </c>
      <c r="R797" s="8">
        <f>IF($AA797="","",SUMIFS('Per Line'!$T$2:$T$7001,'Per Line'!$C$2:$C$7001,$A797,'Per Line'!$AK$2:$AK$7001,0,'Per Line'!$AL$2:$AL$7001,0))</f>
        <v/>
      </c>
      <c r="S797" s="8">
        <f>IF($AA797="","",R797*Q797)</f>
        <v/>
      </c>
      <c r="T797">
        <f>IF($AA797="","",Settings!$C$6)</f>
        <v/>
      </c>
      <c r="U797" s="8">
        <f>IF($AA797="","",SUMIFS('Per Line'!$T$2:$T$7001,'Per Line'!$C$2:$C$7001,$A797,'Per Line'!$AK$2:$AK$7001,1,'Per Line'!$AL$2:$AL$7001,0))</f>
        <v/>
      </c>
      <c r="V797" s="8">
        <f>IF($AA797="","",U797*T797)</f>
        <v/>
      </c>
      <c r="W797" s="8">
        <f>IF($AA797="","",V797+S797)</f>
        <v/>
      </c>
      <c r="X797" s="8">
        <f>IF($AA797="","",Y797-W797)</f>
        <v/>
      </c>
      <c r="Y797" s="8">
        <f>IF($AA797="","",R797+U797+P797)</f>
        <v/>
      </c>
      <c r="Z797" s="8">
        <f>IF($AA797="","",Y797-W797-N797)</f>
        <v/>
      </c>
      <c r="AA797" s="16">
        <f>IF(ROWS($AA$2:$AA797)&lt;=MAX('Per Line'!$AJ$2:$AJ$7001),MATCH(ROWS($AA$2:$AA797),'Per Line'!$AJ$2:$AJ$7001,0),"")</f>
        <v/>
      </c>
      <c r="AB797">
        <f>IF($AA797="","",C797&amp;"|"&amp;COUNTIF($C$2:$C797,C797))</f>
        <v/>
      </c>
    </row>
    <row r="798">
      <c r="A798">
        <f>IF($AA798="","",INDEX('Per Line'!$C$2:$C$7001,$AA798)&amp;"")</f>
        <v/>
      </c>
      <c r="B798" s="15" t="n"/>
      <c r="C798">
        <f>IF($AA798="","",IF(COUNTIF($I$2:$I$1301,I798)&lt;=Settings!$C$8,I798,I798&amp;" P"&amp;ROUNDUP(COUNTIF($I$2:$I798,I798)/Settings!$C$8,0)))</f>
        <v/>
      </c>
      <c r="D798">
        <f>IF($AA798="","",INDEX('Per Line'!$A$2:$A$7001,$AA798)&amp;"")</f>
        <v/>
      </c>
      <c r="E798">
        <f>IF($AA798="","",INDEX('Per Line'!$B$2:$B$7001,$AA798)&amp;"")</f>
        <v/>
      </c>
      <c r="F798">
        <f>IF($AA798="","",INDEX('Per Line'!$D$2:$D$7001,$AA798)&amp;"")</f>
        <v/>
      </c>
      <c r="G798" s="14">
        <f>IF($AA798="","",INDEX('Per Line'!$E$2:$E$7001,$AA798))</f>
        <v/>
      </c>
      <c r="H798">
        <f>IF($AA798="","",INDEX('Per Line'!$F$2:$F$7001,$AA798)&amp;"")</f>
        <v/>
      </c>
      <c r="I798">
        <f>IF($AA798="","",INDEX('Per Line'!$I$2:$I$7001,$AA798)&amp;"")</f>
        <v/>
      </c>
      <c r="J798">
        <f>IF($AA798="","",INDEX('Per Line'!$H$2:$H$7001,$AA798)&amp;"")</f>
        <v/>
      </c>
      <c r="K798">
        <f>IF($AA798="","",INDEX('Per Line'!$J$2:$J$7001,$AA798)&amp;"")</f>
        <v/>
      </c>
      <c r="L798">
        <f>IF($AA798="","",INDEX('Per Line'!$K$2:$K$7001,$AA798)&amp;"")</f>
        <v/>
      </c>
      <c r="M798">
        <f>IF($AA798="","",INDEX('Per Line'!$L$2:$L$7001,$AA798))</f>
        <v/>
      </c>
      <c r="N798" s="8">
        <f>IF($AA798="","",M798*Y798/100)</f>
        <v/>
      </c>
      <c r="O798">
        <f>IF($AA798="","",INDEX('Per Line'!$U$2:$U$7001,$AA798)&amp;"")</f>
        <v/>
      </c>
      <c r="P798" s="8">
        <f>IF($AA798="","",SUMIFS('Per Line'!$T$2:$T$7001,'Per Line'!$C$2:$C$7001,$A798,'Per Line'!$AL$2:$AL$7001,1))</f>
        <v/>
      </c>
      <c r="Q798">
        <f>IF($AA798="","",Settings!$C$7)</f>
        <v/>
      </c>
      <c r="R798" s="8">
        <f>IF($AA798="","",SUMIFS('Per Line'!$T$2:$T$7001,'Per Line'!$C$2:$C$7001,$A798,'Per Line'!$AK$2:$AK$7001,0,'Per Line'!$AL$2:$AL$7001,0))</f>
        <v/>
      </c>
      <c r="S798" s="8">
        <f>IF($AA798="","",R798*Q798)</f>
        <v/>
      </c>
      <c r="T798">
        <f>IF($AA798="","",Settings!$C$6)</f>
        <v/>
      </c>
      <c r="U798" s="8">
        <f>IF($AA798="","",SUMIFS('Per Line'!$T$2:$T$7001,'Per Line'!$C$2:$C$7001,$A798,'Per Line'!$AK$2:$AK$7001,1,'Per Line'!$AL$2:$AL$7001,0))</f>
        <v/>
      </c>
      <c r="V798" s="8">
        <f>IF($AA798="","",U798*T798)</f>
        <v/>
      </c>
      <c r="W798" s="8">
        <f>IF($AA798="","",V798+S798)</f>
        <v/>
      </c>
      <c r="X798" s="8">
        <f>IF($AA798="","",Y798-W798)</f>
        <v/>
      </c>
      <c r="Y798" s="8">
        <f>IF($AA798="","",R798+U798+P798)</f>
        <v/>
      </c>
      <c r="Z798" s="8">
        <f>IF($AA798="","",Y798-W798-N798)</f>
        <v/>
      </c>
      <c r="AA798" s="16">
        <f>IF(ROWS($AA$2:$AA798)&lt;=MAX('Per Line'!$AJ$2:$AJ$7001),MATCH(ROWS($AA$2:$AA798),'Per Line'!$AJ$2:$AJ$7001,0),"")</f>
        <v/>
      </c>
      <c r="AB798">
        <f>IF($AA798="","",C798&amp;"|"&amp;COUNTIF($C$2:$C798,C798))</f>
        <v/>
      </c>
    </row>
    <row r="799">
      <c r="A799">
        <f>IF($AA799="","",INDEX('Per Line'!$C$2:$C$7001,$AA799)&amp;"")</f>
        <v/>
      </c>
      <c r="B799" s="15" t="n"/>
      <c r="C799">
        <f>IF($AA799="","",IF(COUNTIF($I$2:$I$1301,I799)&lt;=Settings!$C$8,I799,I799&amp;" P"&amp;ROUNDUP(COUNTIF($I$2:$I799,I799)/Settings!$C$8,0)))</f>
        <v/>
      </c>
      <c r="D799">
        <f>IF($AA799="","",INDEX('Per Line'!$A$2:$A$7001,$AA799)&amp;"")</f>
        <v/>
      </c>
      <c r="E799">
        <f>IF($AA799="","",INDEX('Per Line'!$B$2:$B$7001,$AA799)&amp;"")</f>
        <v/>
      </c>
      <c r="F799">
        <f>IF($AA799="","",INDEX('Per Line'!$D$2:$D$7001,$AA799)&amp;"")</f>
        <v/>
      </c>
      <c r="G799" s="14">
        <f>IF($AA799="","",INDEX('Per Line'!$E$2:$E$7001,$AA799))</f>
        <v/>
      </c>
      <c r="H799">
        <f>IF($AA799="","",INDEX('Per Line'!$F$2:$F$7001,$AA799)&amp;"")</f>
        <v/>
      </c>
      <c r="I799">
        <f>IF($AA799="","",INDEX('Per Line'!$I$2:$I$7001,$AA799)&amp;"")</f>
        <v/>
      </c>
      <c r="J799">
        <f>IF($AA799="","",INDEX('Per Line'!$H$2:$H$7001,$AA799)&amp;"")</f>
        <v/>
      </c>
      <c r="K799">
        <f>IF($AA799="","",INDEX('Per Line'!$J$2:$J$7001,$AA799)&amp;"")</f>
        <v/>
      </c>
      <c r="L799">
        <f>IF($AA799="","",INDEX('Per Line'!$K$2:$K$7001,$AA799)&amp;"")</f>
        <v/>
      </c>
      <c r="M799">
        <f>IF($AA799="","",INDEX('Per Line'!$L$2:$L$7001,$AA799))</f>
        <v/>
      </c>
      <c r="N799" s="8">
        <f>IF($AA799="","",M799*Y799/100)</f>
        <v/>
      </c>
      <c r="O799">
        <f>IF($AA799="","",INDEX('Per Line'!$U$2:$U$7001,$AA799)&amp;"")</f>
        <v/>
      </c>
      <c r="P799" s="8">
        <f>IF($AA799="","",SUMIFS('Per Line'!$T$2:$T$7001,'Per Line'!$C$2:$C$7001,$A799,'Per Line'!$AL$2:$AL$7001,1))</f>
        <v/>
      </c>
      <c r="Q799">
        <f>IF($AA799="","",Settings!$C$7)</f>
        <v/>
      </c>
      <c r="R799" s="8">
        <f>IF($AA799="","",SUMIFS('Per Line'!$T$2:$T$7001,'Per Line'!$C$2:$C$7001,$A799,'Per Line'!$AK$2:$AK$7001,0,'Per Line'!$AL$2:$AL$7001,0))</f>
        <v/>
      </c>
      <c r="S799" s="8">
        <f>IF($AA799="","",R799*Q799)</f>
        <v/>
      </c>
      <c r="T799">
        <f>IF($AA799="","",Settings!$C$6)</f>
        <v/>
      </c>
      <c r="U799" s="8">
        <f>IF($AA799="","",SUMIFS('Per Line'!$T$2:$T$7001,'Per Line'!$C$2:$C$7001,$A799,'Per Line'!$AK$2:$AK$7001,1,'Per Line'!$AL$2:$AL$7001,0))</f>
        <v/>
      </c>
      <c r="V799" s="8">
        <f>IF($AA799="","",U799*T799)</f>
        <v/>
      </c>
      <c r="W799" s="8">
        <f>IF($AA799="","",V799+S799)</f>
        <v/>
      </c>
      <c r="X799" s="8">
        <f>IF($AA799="","",Y799-W799)</f>
        <v/>
      </c>
      <c r="Y799" s="8">
        <f>IF($AA799="","",R799+U799+P799)</f>
        <v/>
      </c>
      <c r="Z799" s="8">
        <f>IF($AA799="","",Y799-W799-N799)</f>
        <v/>
      </c>
      <c r="AA799" s="16">
        <f>IF(ROWS($AA$2:$AA799)&lt;=MAX('Per Line'!$AJ$2:$AJ$7001),MATCH(ROWS($AA$2:$AA799),'Per Line'!$AJ$2:$AJ$7001,0),"")</f>
        <v/>
      </c>
      <c r="AB799">
        <f>IF($AA799="","",C799&amp;"|"&amp;COUNTIF($C$2:$C799,C799))</f>
        <v/>
      </c>
    </row>
    <row r="800">
      <c r="A800">
        <f>IF($AA800="","",INDEX('Per Line'!$C$2:$C$7001,$AA800)&amp;"")</f>
        <v/>
      </c>
      <c r="B800" s="15" t="n"/>
      <c r="C800">
        <f>IF($AA800="","",IF(COUNTIF($I$2:$I$1301,I800)&lt;=Settings!$C$8,I800,I800&amp;" P"&amp;ROUNDUP(COUNTIF($I$2:$I800,I800)/Settings!$C$8,0)))</f>
        <v/>
      </c>
      <c r="D800">
        <f>IF($AA800="","",INDEX('Per Line'!$A$2:$A$7001,$AA800)&amp;"")</f>
        <v/>
      </c>
      <c r="E800">
        <f>IF($AA800="","",INDEX('Per Line'!$B$2:$B$7001,$AA800)&amp;"")</f>
        <v/>
      </c>
      <c r="F800">
        <f>IF($AA800="","",INDEX('Per Line'!$D$2:$D$7001,$AA800)&amp;"")</f>
        <v/>
      </c>
      <c r="G800" s="14">
        <f>IF($AA800="","",INDEX('Per Line'!$E$2:$E$7001,$AA800))</f>
        <v/>
      </c>
      <c r="H800">
        <f>IF($AA800="","",INDEX('Per Line'!$F$2:$F$7001,$AA800)&amp;"")</f>
        <v/>
      </c>
      <c r="I800">
        <f>IF($AA800="","",INDEX('Per Line'!$I$2:$I$7001,$AA800)&amp;"")</f>
        <v/>
      </c>
      <c r="J800">
        <f>IF($AA800="","",INDEX('Per Line'!$H$2:$H$7001,$AA800)&amp;"")</f>
        <v/>
      </c>
      <c r="K800">
        <f>IF($AA800="","",INDEX('Per Line'!$J$2:$J$7001,$AA800)&amp;"")</f>
        <v/>
      </c>
      <c r="L800">
        <f>IF($AA800="","",INDEX('Per Line'!$K$2:$K$7001,$AA800)&amp;"")</f>
        <v/>
      </c>
      <c r="M800">
        <f>IF($AA800="","",INDEX('Per Line'!$L$2:$L$7001,$AA800))</f>
        <v/>
      </c>
      <c r="N800" s="8">
        <f>IF($AA800="","",M800*Y800/100)</f>
        <v/>
      </c>
      <c r="O800">
        <f>IF($AA800="","",INDEX('Per Line'!$U$2:$U$7001,$AA800)&amp;"")</f>
        <v/>
      </c>
      <c r="P800" s="8">
        <f>IF($AA800="","",SUMIFS('Per Line'!$T$2:$T$7001,'Per Line'!$C$2:$C$7001,$A800,'Per Line'!$AL$2:$AL$7001,1))</f>
        <v/>
      </c>
      <c r="Q800">
        <f>IF($AA800="","",Settings!$C$7)</f>
        <v/>
      </c>
      <c r="R800" s="8">
        <f>IF($AA800="","",SUMIFS('Per Line'!$T$2:$T$7001,'Per Line'!$C$2:$C$7001,$A800,'Per Line'!$AK$2:$AK$7001,0,'Per Line'!$AL$2:$AL$7001,0))</f>
        <v/>
      </c>
      <c r="S800" s="8">
        <f>IF($AA800="","",R800*Q800)</f>
        <v/>
      </c>
      <c r="T800">
        <f>IF($AA800="","",Settings!$C$6)</f>
        <v/>
      </c>
      <c r="U800" s="8">
        <f>IF($AA800="","",SUMIFS('Per Line'!$T$2:$T$7001,'Per Line'!$C$2:$C$7001,$A800,'Per Line'!$AK$2:$AK$7001,1,'Per Line'!$AL$2:$AL$7001,0))</f>
        <v/>
      </c>
      <c r="V800" s="8">
        <f>IF($AA800="","",U800*T800)</f>
        <v/>
      </c>
      <c r="W800" s="8">
        <f>IF($AA800="","",V800+S800)</f>
        <v/>
      </c>
      <c r="X800" s="8">
        <f>IF($AA800="","",Y800-W800)</f>
        <v/>
      </c>
      <c r="Y800" s="8">
        <f>IF($AA800="","",R800+U800+P800)</f>
        <v/>
      </c>
      <c r="Z800" s="8">
        <f>IF($AA800="","",Y800-W800-N800)</f>
        <v/>
      </c>
      <c r="AA800" s="16">
        <f>IF(ROWS($AA$2:$AA800)&lt;=MAX('Per Line'!$AJ$2:$AJ$7001),MATCH(ROWS($AA$2:$AA800),'Per Line'!$AJ$2:$AJ$7001,0),"")</f>
        <v/>
      </c>
      <c r="AB800">
        <f>IF($AA800="","",C800&amp;"|"&amp;COUNTIF($C$2:$C800,C800))</f>
        <v/>
      </c>
    </row>
    <row r="801">
      <c r="A801">
        <f>IF($AA801="","",INDEX('Per Line'!$C$2:$C$7001,$AA801)&amp;"")</f>
        <v/>
      </c>
      <c r="B801" s="15" t="n"/>
      <c r="C801">
        <f>IF($AA801="","",IF(COUNTIF($I$2:$I$1301,I801)&lt;=Settings!$C$8,I801,I801&amp;" P"&amp;ROUNDUP(COUNTIF($I$2:$I801,I801)/Settings!$C$8,0)))</f>
        <v/>
      </c>
      <c r="D801">
        <f>IF($AA801="","",INDEX('Per Line'!$A$2:$A$7001,$AA801)&amp;"")</f>
        <v/>
      </c>
      <c r="E801">
        <f>IF($AA801="","",INDEX('Per Line'!$B$2:$B$7001,$AA801)&amp;"")</f>
        <v/>
      </c>
      <c r="F801">
        <f>IF($AA801="","",INDEX('Per Line'!$D$2:$D$7001,$AA801)&amp;"")</f>
        <v/>
      </c>
      <c r="G801" s="14">
        <f>IF($AA801="","",INDEX('Per Line'!$E$2:$E$7001,$AA801))</f>
        <v/>
      </c>
      <c r="H801">
        <f>IF($AA801="","",INDEX('Per Line'!$F$2:$F$7001,$AA801)&amp;"")</f>
        <v/>
      </c>
      <c r="I801">
        <f>IF($AA801="","",INDEX('Per Line'!$I$2:$I$7001,$AA801)&amp;"")</f>
        <v/>
      </c>
      <c r="J801">
        <f>IF($AA801="","",INDEX('Per Line'!$H$2:$H$7001,$AA801)&amp;"")</f>
        <v/>
      </c>
      <c r="K801">
        <f>IF($AA801="","",INDEX('Per Line'!$J$2:$J$7001,$AA801)&amp;"")</f>
        <v/>
      </c>
      <c r="L801">
        <f>IF($AA801="","",INDEX('Per Line'!$K$2:$K$7001,$AA801)&amp;"")</f>
        <v/>
      </c>
      <c r="M801">
        <f>IF($AA801="","",INDEX('Per Line'!$L$2:$L$7001,$AA801))</f>
        <v/>
      </c>
      <c r="N801" s="8">
        <f>IF($AA801="","",M801*Y801/100)</f>
        <v/>
      </c>
      <c r="O801">
        <f>IF($AA801="","",INDEX('Per Line'!$U$2:$U$7001,$AA801)&amp;"")</f>
        <v/>
      </c>
      <c r="P801" s="8">
        <f>IF($AA801="","",SUMIFS('Per Line'!$T$2:$T$7001,'Per Line'!$C$2:$C$7001,$A801,'Per Line'!$AL$2:$AL$7001,1))</f>
        <v/>
      </c>
      <c r="Q801">
        <f>IF($AA801="","",Settings!$C$7)</f>
        <v/>
      </c>
      <c r="R801" s="8">
        <f>IF($AA801="","",SUMIFS('Per Line'!$T$2:$T$7001,'Per Line'!$C$2:$C$7001,$A801,'Per Line'!$AK$2:$AK$7001,0,'Per Line'!$AL$2:$AL$7001,0))</f>
        <v/>
      </c>
      <c r="S801" s="8">
        <f>IF($AA801="","",R801*Q801)</f>
        <v/>
      </c>
      <c r="T801">
        <f>IF($AA801="","",Settings!$C$6)</f>
        <v/>
      </c>
      <c r="U801" s="8">
        <f>IF($AA801="","",SUMIFS('Per Line'!$T$2:$T$7001,'Per Line'!$C$2:$C$7001,$A801,'Per Line'!$AK$2:$AK$7001,1,'Per Line'!$AL$2:$AL$7001,0))</f>
        <v/>
      </c>
      <c r="V801" s="8">
        <f>IF($AA801="","",U801*T801)</f>
        <v/>
      </c>
      <c r="W801" s="8">
        <f>IF($AA801="","",V801+S801)</f>
        <v/>
      </c>
      <c r="X801" s="8">
        <f>IF($AA801="","",Y801-W801)</f>
        <v/>
      </c>
      <c r="Y801" s="8">
        <f>IF($AA801="","",R801+U801+P801)</f>
        <v/>
      </c>
      <c r="Z801" s="8">
        <f>IF($AA801="","",Y801-W801-N801)</f>
        <v/>
      </c>
      <c r="AA801" s="16">
        <f>IF(ROWS($AA$2:$AA801)&lt;=MAX('Per Line'!$AJ$2:$AJ$7001),MATCH(ROWS($AA$2:$AA801),'Per Line'!$AJ$2:$AJ$7001,0),"")</f>
        <v/>
      </c>
      <c r="AB801">
        <f>IF($AA801="","",C801&amp;"|"&amp;COUNTIF($C$2:$C801,C801))</f>
        <v/>
      </c>
    </row>
    <row r="802">
      <c r="A802">
        <f>IF($AA802="","",INDEX('Per Line'!$C$2:$C$7001,$AA802)&amp;"")</f>
        <v/>
      </c>
      <c r="B802" s="15" t="n"/>
      <c r="C802">
        <f>IF($AA802="","",IF(COUNTIF($I$2:$I$1301,I802)&lt;=Settings!$C$8,I802,I802&amp;" P"&amp;ROUNDUP(COUNTIF($I$2:$I802,I802)/Settings!$C$8,0)))</f>
        <v/>
      </c>
      <c r="D802">
        <f>IF($AA802="","",INDEX('Per Line'!$A$2:$A$7001,$AA802)&amp;"")</f>
        <v/>
      </c>
      <c r="E802">
        <f>IF($AA802="","",INDEX('Per Line'!$B$2:$B$7001,$AA802)&amp;"")</f>
        <v/>
      </c>
      <c r="F802">
        <f>IF($AA802="","",INDEX('Per Line'!$D$2:$D$7001,$AA802)&amp;"")</f>
        <v/>
      </c>
      <c r="G802" s="14">
        <f>IF($AA802="","",INDEX('Per Line'!$E$2:$E$7001,$AA802))</f>
        <v/>
      </c>
      <c r="H802">
        <f>IF($AA802="","",INDEX('Per Line'!$F$2:$F$7001,$AA802)&amp;"")</f>
        <v/>
      </c>
      <c r="I802">
        <f>IF($AA802="","",INDEX('Per Line'!$I$2:$I$7001,$AA802)&amp;"")</f>
        <v/>
      </c>
      <c r="J802">
        <f>IF($AA802="","",INDEX('Per Line'!$H$2:$H$7001,$AA802)&amp;"")</f>
        <v/>
      </c>
      <c r="K802">
        <f>IF($AA802="","",INDEX('Per Line'!$J$2:$J$7001,$AA802)&amp;"")</f>
        <v/>
      </c>
      <c r="L802">
        <f>IF($AA802="","",INDEX('Per Line'!$K$2:$K$7001,$AA802)&amp;"")</f>
        <v/>
      </c>
      <c r="M802">
        <f>IF($AA802="","",INDEX('Per Line'!$L$2:$L$7001,$AA802))</f>
        <v/>
      </c>
      <c r="N802" s="8">
        <f>IF($AA802="","",M802*Y802/100)</f>
        <v/>
      </c>
      <c r="O802">
        <f>IF($AA802="","",INDEX('Per Line'!$U$2:$U$7001,$AA802)&amp;"")</f>
        <v/>
      </c>
      <c r="P802" s="8">
        <f>IF($AA802="","",SUMIFS('Per Line'!$T$2:$T$7001,'Per Line'!$C$2:$C$7001,$A802,'Per Line'!$AL$2:$AL$7001,1))</f>
        <v/>
      </c>
      <c r="Q802">
        <f>IF($AA802="","",Settings!$C$7)</f>
        <v/>
      </c>
      <c r="R802" s="8">
        <f>IF($AA802="","",SUMIFS('Per Line'!$T$2:$T$7001,'Per Line'!$C$2:$C$7001,$A802,'Per Line'!$AK$2:$AK$7001,0,'Per Line'!$AL$2:$AL$7001,0))</f>
        <v/>
      </c>
      <c r="S802" s="8">
        <f>IF($AA802="","",R802*Q802)</f>
        <v/>
      </c>
      <c r="T802">
        <f>IF($AA802="","",Settings!$C$6)</f>
        <v/>
      </c>
      <c r="U802" s="8">
        <f>IF($AA802="","",SUMIFS('Per Line'!$T$2:$T$7001,'Per Line'!$C$2:$C$7001,$A802,'Per Line'!$AK$2:$AK$7001,1,'Per Line'!$AL$2:$AL$7001,0))</f>
        <v/>
      </c>
      <c r="V802" s="8">
        <f>IF($AA802="","",U802*T802)</f>
        <v/>
      </c>
      <c r="W802" s="8">
        <f>IF($AA802="","",V802+S802)</f>
        <v/>
      </c>
      <c r="X802" s="8">
        <f>IF($AA802="","",Y802-W802)</f>
        <v/>
      </c>
      <c r="Y802" s="8">
        <f>IF($AA802="","",R802+U802+P802)</f>
        <v/>
      </c>
      <c r="Z802" s="8">
        <f>IF($AA802="","",Y802-W802-N802)</f>
        <v/>
      </c>
      <c r="AA802" s="16">
        <f>IF(ROWS($AA$2:$AA802)&lt;=MAX('Per Line'!$AJ$2:$AJ$7001),MATCH(ROWS($AA$2:$AA802),'Per Line'!$AJ$2:$AJ$7001,0),"")</f>
        <v/>
      </c>
      <c r="AB802">
        <f>IF($AA802="","",C802&amp;"|"&amp;COUNTIF($C$2:$C802,C802))</f>
        <v/>
      </c>
    </row>
    <row r="803">
      <c r="A803">
        <f>IF($AA803="","",INDEX('Per Line'!$C$2:$C$7001,$AA803)&amp;"")</f>
        <v/>
      </c>
      <c r="B803" s="15" t="n"/>
      <c r="C803">
        <f>IF($AA803="","",IF(COUNTIF($I$2:$I$1301,I803)&lt;=Settings!$C$8,I803,I803&amp;" P"&amp;ROUNDUP(COUNTIF($I$2:$I803,I803)/Settings!$C$8,0)))</f>
        <v/>
      </c>
      <c r="D803">
        <f>IF($AA803="","",INDEX('Per Line'!$A$2:$A$7001,$AA803)&amp;"")</f>
        <v/>
      </c>
      <c r="E803">
        <f>IF($AA803="","",INDEX('Per Line'!$B$2:$B$7001,$AA803)&amp;"")</f>
        <v/>
      </c>
      <c r="F803">
        <f>IF($AA803="","",INDEX('Per Line'!$D$2:$D$7001,$AA803)&amp;"")</f>
        <v/>
      </c>
      <c r="G803" s="14">
        <f>IF($AA803="","",INDEX('Per Line'!$E$2:$E$7001,$AA803))</f>
        <v/>
      </c>
      <c r="H803">
        <f>IF($AA803="","",INDEX('Per Line'!$F$2:$F$7001,$AA803)&amp;"")</f>
        <v/>
      </c>
      <c r="I803">
        <f>IF($AA803="","",INDEX('Per Line'!$I$2:$I$7001,$AA803)&amp;"")</f>
        <v/>
      </c>
      <c r="J803">
        <f>IF($AA803="","",INDEX('Per Line'!$H$2:$H$7001,$AA803)&amp;"")</f>
        <v/>
      </c>
      <c r="K803">
        <f>IF($AA803="","",INDEX('Per Line'!$J$2:$J$7001,$AA803)&amp;"")</f>
        <v/>
      </c>
      <c r="L803">
        <f>IF($AA803="","",INDEX('Per Line'!$K$2:$K$7001,$AA803)&amp;"")</f>
        <v/>
      </c>
      <c r="M803">
        <f>IF($AA803="","",INDEX('Per Line'!$L$2:$L$7001,$AA803))</f>
        <v/>
      </c>
      <c r="N803" s="8">
        <f>IF($AA803="","",M803*Y803/100)</f>
        <v/>
      </c>
      <c r="O803">
        <f>IF($AA803="","",INDEX('Per Line'!$U$2:$U$7001,$AA803)&amp;"")</f>
        <v/>
      </c>
      <c r="P803" s="8">
        <f>IF($AA803="","",SUMIFS('Per Line'!$T$2:$T$7001,'Per Line'!$C$2:$C$7001,$A803,'Per Line'!$AL$2:$AL$7001,1))</f>
        <v/>
      </c>
      <c r="Q803">
        <f>IF($AA803="","",Settings!$C$7)</f>
        <v/>
      </c>
      <c r="R803" s="8">
        <f>IF($AA803="","",SUMIFS('Per Line'!$T$2:$T$7001,'Per Line'!$C$2:$C$7001,$A803,'Per Line'!$AK$2:$AK$7001,0,'Per Line'!$AL$2:$AL$7001,0))</f>
        <v/>
      </c>
      <c r="S803" s="8">
        <f>IF($AA803="","",R803*Q803)</f>
        <v/>
      </c>
      <c r="T803">
        <f>IF($AA803="","",Settings!$C$6)</f>
        <v/>
      </c>
      <c r="U803" s="8">
        <f>IF($AA803="","",SUMIFS('Per Line'!$T$2:$T$7001,'Per Line'!$C$2:$C$7001,$A803,'Per Line'!$AK$2:$AK$7001,1,'Per Line'!$AL$2:$AL$7001,0))</f>
        <v/>
      </c>
      <c r="V803" s="8">
        <f>IF($AA803="","",U803*T803)</f>
        <v/>
      </c>
      <c r="W803" s="8">
        <f>IF($AA803="","",V803+S803)</f>
        <v/>
      </c>
      <c r="X803" s="8">
        <f>IF($AA803="","",Y803-W803)</f>
        <v/>
      </c>
      <c r="Y803" s="8">
        <f>IF($AA803="","",R803+U803+P803)</f>
        <v/>
      </c>
      <c r="Z803" s="8">
        <f>IF($AA803="","",Y803-W803-N803)</f>
        <v/>
      </c>
      <c r="AA803" s="16">
        <f>IF(ROWS($AA$2:$AA803)&lt;=MAX('Per Line'!$AJ$2:$AJ$7001),MATCH(ROWS($AA$2:$AA803),'Per Line'!$AJ$2:$AJ$7001,0),"")</f>
        <v/>
      </c>
      <c r="AB803">
        <f>IF($AA803="","",C803&amp;"|"&amp;COUNTIF($C$2:$C803,C803))</f>
        <v/>
      </c>
    </row>
    <row r="804">
      <c r="A804">
        <f>IF($AA804="","",INDEX('Per Line'!$C$2:$C$7001,$AA804)&amp;"")</f>
        <v/>
      </c>
      <c r="B804" s="15" t="n"/>
      <c r="C804">
        <f>IF($AA804="","",IF(COUNTIF($I$2:$I$1301,I804)&lt;=Settings!$C$8,I804,I804&amp;" P"&amp;ROUNDUP(COUNTIF($I$2:$I804,I804)/Settings!$C$8,0)))</f>
        <v/>
      </c>
      <c r="D804">
        <f>IF($AA804="","",INDEX('Per Line'!$A$2:$A$7001,$AA804)&amp;"")</f>
        <v/>
      </c>
      <c r="E804">
        <f>IF($AA804="","",INDEX('Per Line'!$B$2:$B$7001,$AA804)&amp;"")</f>
        <v/>
      </c>
      <c r="F804">
        <f>IF($AA804="","",INDEX('Per Line'!$D$2:$D$7001,$AA804)&amp;"")</f>
        <v/>
      </c>
      <c r="G804" s="14">
        <f>IF($AA804="","",INDEX('Per Line'!$E$2:$E$7001,$AA804))</f>
        <v/>
      </c>
      <c r="H804">
        <f>IF($AA804="","",INDEX('Per Line'!$F$2:$F$7001,$AA804)&amp;"")</f>
        <v/>
      </c>
      <c r="I804">
        <f>IF($AA804="","",INDEX('Per Line'!$I$2:$I$7001,$AA804)&amp;"")</f>
        <v/>
      </c>
      <c r="J804">
        <f>IF($AA804="","",INDEX('Per Line'!$H$2:$H$7001,$AA804)&amp;"")</f>
        <v/>
      </c>
      <c r="K804">
        <f>IF($AA804="","",INDEX('Per Line'!$J$2:$J$7001,$AA804)&amp;"")</f>
        <v/>
      </c>
      <c r="L804">
        <f>IF($AA804="","",INDEX('Per Line'!$K$2:$K$7001,$AA804)&amp;"")</f>
        <v/>
      </c>
      <c r="M804">
        <f>IF($AA804="","",INDEX('Per Line'!$L$2:$L$7001,$AA804))</f>
        <v/>
      </c>
      <c r="N804" s="8">
        <f>IF($AA804="","",M804*Y804/100)</f>
        <v/>
      </c>
      <c r="O804">
        <f>IF($AA804="","",INDEX('Per Line'!$U$2:$U$7001,$AA804)&amp;"")</f>
        <v/>
      </c>
      <c r="P804" s="8">
        <f>IF($AA804="","",SUMIFS('Per Line'!$T$2:$T$7001,'Per Line'!$C$2:$C$7001,$A804,'Per Line'!$AL$2:$AL$7001,1))</f>
        <v/>
      </c>
      <c r="Q804">
        <f>IF($AA804="","",Settings!$C$7)</f>
        <v/>
      </c>
      <c r="R804" s="8">
        <f>IF($AA804="","",SUMIFS('Per Line'!$T$2:$T$7001,'Per Line'!$C$2:$C$7001,$A804,'Per Line'!$AK$2:$AK$7001,0,'Per Line'!$AL$2:$AL$7001,0))</f>
        <v/>
      </c>
      <c r="S804" s="8">
        <f>IF($AA804="","",R804*Q804)</f>
        <v/>
      </c>
      <c r="T804">
        <f>IF($AA804="","",Settings!$C$6)</f>
        <v/>
      </c>
      <c r="U804" s="8">
        <f>IF($AA804="","",SUMIFS('Per Line'!$T$2:$T$7001,'Per Line'!$C$2:$C$7001,$A804,'Per Line'!$AK$2:$AK$7001,1,'Per Line'!$AL$2:$AL$7001,0))</f>
        <v/>
      </c>
      <c r="V804" s="8">
        <f>IF($AA804="","",U804*T804)</f>
        <v/>
      </c>
      <c r="W804" s="8">
        <f>IF($AA804="","",V804+S804)</f>
        <v/>
      </c>
      <c r="X804" s="8">
        <f>IF($AA804="","",Y804-W804)</f>
        <v/>
      </c>
      <c r="Y804" s="8">
        <f>IF($AA804="","",R804+U804+P804)</f>
        <v/>
      </c>
      <c r="Z804" s="8">
        <f>IF($AA804="","",Y804-W804-N804)</f>
        <v/>
      </c>
      <c r="AA804" s="16">
        <f>IF(ROWS($AA$2:$AA804)&lt;=MAX('Per Line'!$AJ$2:$AJ$7001),MATCH(ROWS($AA$2:$AA804),'Per Line'!$AJ$2:$AJ$7001,0),"")</f>
        <v/>
      </c>
      <c r="AB804">
        <f>IF($AA804="","",C804&amp;"|"&amp;COUNTIF($C$2:$C804,C804))</f>
        <v/>
      </c>
    </row>
    <row r="805">
      <c r="A805">
        <f>IF($AA805="","",INDEX('Per Line'!$C$2:$C$7001,$AA805)&amp;"")</f>
        <v/>
      </c>
      <c r="B805" s="15" t="n"/>
      <c r="C805">
        <f>IF($AA805="","",IF(COUNTIF($I$2:$I$1301,I805)&lt;=Settings!$C$8,I805,I805&amp;" P"&amp;ROUNDUP(COUNTIF($I$2:$I805,I805)/Settings!$C$8,0)))</f>
        <v/>
      </c>
      <c r="D805">
        <f>IF($AA805="","",INDEX('Per Line'!$A$2:$A$7001,$AA805)&amp;"")</f>
        <v/>
      </c>
      <c r="E805">
        <f>IF($AA805="","",INDEX('Per Line'!$B$2:$B$7001,$AA805)&amp;"")</f>
        <v/>
      </c>
      <c r="F805">
        <f>IF($AA805="","",INDEX('Per Line'!$D$2:$D$7001,$AA805)&amp;"")</f>
        <v/>
      </c>
      <c r="G805" s="14">
        <f>IF($AA805="","",INDEX('Per Line'!$E$2:$E$7001,$AA805))</f>
        <v/>
      </c>
      <c r="H805">
        <f>IF($AA805="","",INDEX('Per Line'!$F$2:$F$7001,$AA805)&amp;"")</f>
        <v/>
      </c>
      <c r="I805">
        <f>IF($AA805="","",INDEX('Per Line'!$I$2:$I$7001,$AA805)&amp;"")</f>
        <v/>
      </c>
      <c r="J805">
        <f>IF($AA805="","",INDEX('Per Line'!$H$2:$H$7001,$AA805)&amp;"")</f>
        <v/>
      </c>
      <c r="K805">
        <f>IF($AA805="","",INDEX('Per Line'!$J$2:$J$7001,$AA805)&amp;"")</f>
        <v/>
      </c>
      <c r="L805">
        <f>IF($AA805="","",INDEX('Per Line'!$K$2:$K$7001,$AA805)&amp;"")</f>
        <v/>
      </c>
      <c r="M805">
        <f>IF($AA805="","",INDEX('Per Line'!$L$2:$L$7001,$AA805))</f>
        <v/>
      </c>
      <c r="N805" s="8">
        <f>IF($AA805="","",M805*Y805/100)</f>
        <v/>
      </c>
      <c r="O805">
        <f>IF($AA805="","",INDEX('Per Line'!$U$2:$U$7001,$AA805)&amp;"")</f>
        <v/>
      </c>
      <c r="P805" s="8">
        <f>IF($AA805="","",SUMIFS('Per Line'!$T$2:$T$7001,'Per Line'!$C$2:$C$7001,$A805,'Per Line'!$AL$2:$AL$7001,1))</f>
        <v/>
      </c>
      <c r="Q805">
        <f>IF($AA805="","",Settings!$C$7)</f>
        <v/>
      </c>
      <c r="R805" s="8">
        <f>IF($AA805="","",SUMIFS('Per Line'!$T$2:$T$7001,'Per Line'!$C$2:$C$7001,$A805,'Per Line'!$AK$2:$AK$7001,0,'Per Line'!$AL$2:$AL$7001,0))</f>
        <v/>
      </c>
      <c r="S805" s="8">
        <f>IF($AA805="","",R805*Q805)</f>
        <v/>
      </c>
      <c r="T805">
        <f>IF($AA805="","",Settings!$C$6)</f>
        <v/>
      </c>
      <c r="U805" s="8">
        <f>IF($AA805="","",SUMIFS('Per Line'!$T$2:$T$7001,'Per Line'!$C$2:$C$7001,$A805,'Per Line'!$AK$2:$AK$7001,1,'Per Line'!$AL$2:$AL$7001,0))</f>
        <v/>
      </c>
      <c r="V805" s="8">
        <f>IF($AA805="","",U805*T805)</f>
        <v/>
      </c>
      <c r="W805" s="8">
        <f>IF($AA805="","",V805+S805)</f>
        <v/>
      </c>
      <c r="X805" s="8">
        <f>IF($AA805="","",Y805-W805)</f>
        <v/>
      </c>
      <c r="Y805" s="8">
        <f>IF($AA805="","",R805+U805+P805)</f>
        <v/>
      </c>
      <c r="Z805" s="8">
        <f>IF($AA805="","",Y805-W805-N805)</f>
        <v/>
      </c>
      <c r="AA805" s="16">
        <f>IF(ROWS($AA$2:$AA805)&lt;=MAX('Per Line'!$AJ$2:$AJ$7001),MATCH(ROWS($AA$2:$AA805),'Per Line'!$AJ$2:$AJ$7001,0),"")</f>
        <v/>
      </c>
      <c r="AB805">
        <f>IF($AA805="","",C805&amp;"|"&amp;COUNTIF($C$2:$C805,C805))</f>
        <v/>
      </c>
    </row>
    <row r="806">
      <c r="A806">
        <f>IF($AA806="","",INDEX('Per Line'!$C$2:$C$7001,$AA806)&amp;"")</f>
        <v/>
      </c>
      <c r="B806" s="15" t="n"/>
      <c r="C806">
        <f>IF($AA806="","",IF(COUNTIF($I$2:$I$1301,I806)&lt;=Settings!$C$8,I806,I806&amp;" P"&amp;ROUNDUP(COUNTIF($I$2:$I806,I806)/Settings!$C$8,0)))</f>
        <v/>
      </c>
      <c r="D806">
        <f>IF($AA806="","",INDEX('Per Line'!$A$2:$A$7001,$AA806)&amp;"")</f>
        <v/>
      </c>
      <c r="E806">
        <f>IF($AA806="","",INDEX('Per Line'!$B$2:$B$7001,$AA806)&amp;"")</f>
        <v/>
      </c>
      <c r="F806">
        <f>IF($AA806="","",INDEX('Per Line'!$D$2:$D$7001,$AA806)&amp;"")</f>
        <v/>
      </c>
      <c r="G806" s="14">
        <f>IF($AA806="","",INDEX('Per Line'!$E$2:$E$7001,$AA806))</f>
        <v/>
      </c>
      <c r="H806">
        <f>IF($AA806="","",INDEX('Per Line'!$F$2:$F$7001,$AA806)&amp;"")</f>
        <v/>
      </c>
      <c r="I806">
        <f>IF($AA806="","",INDEX('Per Line'!$I$2:$I$7001,$AA806)&amp;"")</f>
        <v/>
      </c>
      <c r="J806">
        <f>IF($AA806="","",INDEX('Per Line'!$H$2:$H$7001,$AA806)&amp;"")</f>
        <v/>
      </c>
      <c r="K806">
        <f>IF($AA806="","",INDEX('Per Line'!$J$2:$J$7001,$AA806)&amp;"")</f>
        <v/>
      </c>
      <c r="L806">
        <f>IF($AA806="","",INDEX('Per Line'!$K$2:$K$7001,$AA806)&amp;"")</f>
        <v/>
      </c>
      <c r="M806">
        <f>IF($AA806="","",INDEX('Per Line'!$L$2:$L$7001,$AA806))</f>
        <v/>
      </c>
      <c r="N806" s="8">
        <f>IF($AA806="","",M806*Y806/100)</f>
        <v/>
      </c>
      <c r="O806">
        <f>IF($AA806="","",INDEX('Per Line'!$U$2:$U$7001,$AA806)&amp;"")</f>
        <v/>
      </c>
      <c r="P806" s="8">
        <f>IF($AA806="","",SUMIFS('Per Line'!$T$2:$T$7001,'Per Line'!$C$2:$C$7001,$A806,'Per Line'!$AL$2:$AL$7001,1))</f>
        <v/>
      </c>
      <c r="Q806">
        <f>IF($AA806="","",Settings!$C$7)</f>
        <v/>
      </c>
      <c r="R806" s="8">
        <f>IF($AA806="","",SUMIFS('Per Line'!$T$2:$T$7001,'Per Line'!$C$2:$C$7001,$A806,'Per Line'!$AK$2:$AK$7001,0,'Per Line'!$AL$2:$AL$7001,0))</f>
        <v/>
      </c>
      <c r="S806" s="8">
        <f>IF($AA806="","",R806*Q806)</f>
        <v/>
      </c>
      <c r="T806">
        <f>IF($AA806="","",Settings!$C$6)</f>
        <v/>
      </c>
      <c r="U806" s="8">
        <f>IF($AA806="","",SUMIFS('Per Line'!$T$2:$T$7001,'Per Line'!$C$2:$C$7001,$A806,'Per Line'!$AK$2:$AK$7001,1,'Per Line'!$AL$2:$AL$7001,0))</f>
        <v/>
      </c>
      <c r="V806" s="8">
        <f>IF($AA806="","",U806*T806)</f>
        <v/>
      </c>
      <c r="W806" s="8">
        <f>IF($AA806="","",V806+S806)</f>
        <v/>
      </c>
      <c r="X806" s="8">
        <f>IF($AA806="","",Y806-W806)</f>
        <v/>
      </c>
      <c r="Y806" s="8">
        <f>IF($AA806="","",R806+U806+P806)</f>
        <v/>
      </c>
      <c r="Z806" s="8">
        <f>IF($AA806="","",Y806-W806-N806)</f>
        <v/>
      </c>
      <c r="AA806" s="16">
        <f>IF(ROWS($AA$2:$AA806)&lt;=MAX('Per Line'!$AJ$2:$AJ$7001),MATCH(ROWS($AA$2:$AA806),'Per Line'!$AJ$2:$AJ$7001,0),"")</f>
        <v/>
      </c>
      <c r="AB806">
        <f>IF($AA806="","",C806&amp;"|"&amp;COUNTIF($C$2:$C806,C806))</f>
        <v/>
      </c>
    </row>
    <row r="807">
      <c r="A807">
        <f>IF($AA807="","",INDEX('Per Line'!$C$2:$C$7001,$AA807)&amp;"")</f>
        <v/>
      </c>
      <c r="B807" s="15" t="n"/>
      <c r="C807">
        <f>IF($AA807="","",IF(COUNTIF($I$2:$I$1301,I807)&lt;=Settings!$C$8,I807,I807&amp;" P"&amp;ROUNDUP(COUNTIF($I$2:$I807,I807)/Settings!$C$8,0)))</f>
        <v/>
      </c>
      <c r="D807">
        <f>IF($AA807="","",INDEX('Per Line'!$A$2:$A$7001,$AA807)&amp;"")</f>
        <v/>
      </c>
      <c r="E807">
        <f>IF($AA807="","",INDEX('Per Line'!$B$2:$B$7001,$AA807)&amp;"")</f>
        <v/>
      </c>
      <c r="F807">
        <f>IF($AA807="","",INDEX('Per Line'!$D$2:$D$7001,$AA807)&amp;"")</f>
        <v/>
      </c>
      <c r="G807" s="14">
        <f>IF($AA807="","",INDEX('Per Line'!$E$2:$E$7001,$AA807))</f>
        <v/>
      </c>
      <c r="H807">
        <f>IF($AA807="","",INDEX('Per Line'!$F$2:$F$7001,$AA807)&amp;"")</f>
        <v/>
      </c>
      <c r="I807">
        <f>IF($AA807="","",INDEX('Per Line'!$I$2:$I$7001,$AA807)&amp;"")</f>
        <v/>
      </c>
      <c r="J807">
        <f>IF($AA807="","",INDEX('Per Line'!$H$2:$H$7001,$AA807)&amp;"")</f>
        <v/>
      </c>
      <c r="K807">
        <f>IF($AA807="","",INDEX('Per Line'!$J$2:$J$7001,$AA807)&amp;"")</f>
        <v/>
      </c>
      <c r="L807">
        <f>IF($AA807="","",INDEX('Per Line'!$K$2:$K$7001,$AA807)&amp;"")</f>
        <v/>
      </c>
      <c r="M807">
        <f>IF($AA807="","",INDEX('Per Line'!$L$2:$L$7001,$AA807))</f>
        <v/>
      </c>
      <c r="N807" s="8">
        <f>IF($AA807="","",M807*Y807/100)</f>
        <v/>
      </c>
      <c r="O807">
        <f>IF($AA807="","",INDEX('Per Line'!$U$2:$U$7001,$AA807)&amp;"")</f>
        <v/>
      </c>
      <c r="P807" s="8">
        <f>IF($AA807="","",SUMIFS('Per Line'!$T$2:$T$7001,'Per Line'!$C$2:$C$7001,$A807,'Per Line'!$AL$2:$AL$7001,1))</f>
        <v/>
      </c>
      <c r="Q807">
        <f>IF($AA807="","",Settings!$C$7)</f>
        <v/>
      </c>
      <c r="R807" s="8">
        <f>IF($AA807="","",SUMIFS('Per Line'!$T$2:$T$7001,'Per Line'!$C$2:$C$7001,$A807,'Per Line'!$AK$2:$AK$7001,0,'Per Line'!$AL$2:$AL$7001,0))</f>
        <v/>
      </c>
      <c r="S807" s="8">
        <f>IF($AA807="","",R807*Q807)</f>
        <v/>
      </c>
      <c r="T807">
        <f>IF($AA807="","",Settings!$C$6)</f>
        <v/>
      </c>
      <c r="U807" s="8">
        <f>IF($AA807="","",SUMIFS('Per Line'!$T$2:$T$7001,'Per Line'!$C$2:$C$7001,$A807,'Per Line'!$AK$2:$AK$7001,1,'Per Line'!$AL$2:$AL$7001,0))</f>
        <v/>
      </c>
      <c r="V807" s="8">
        <f>IF($AA807="","",U807*T807)</f>
        <v/>
      </c>
      <c r="W807" s="8">
        <f>IF($AA807="","",V807+S807)</f>
        <v/>
      </c>
      <c r="X807" s="8">
        <f>IF($AA807="","",Y807-W807)</f>
        <v/>
      </c>
      <c r="Y807" s="8">
        <f>IF($AA807="","",R807+U807+P807)</f>
        <v/>
      </c>
      <c r="Z807" s="8">
        <f>IF($AA807="","",Y807-W807-N807)</f>
        <v/>
      </c>
      <c r="AA807" s="16">
        <f>IF(ROWS($AA$2:$AA807)&lt;=MAX('Per Line'!$AJ$2:$AJ$7001),MATCH(ROWS($AA$2:$AA807),'Per Line'!$AJ$2:$AJ$7001,0),"")</f>
        <v/>
      </c>
      <c r="AB807">
        <f>IF($AA807="","",C807&amp;"|"&amp;COUNTIF($C$2:$C807,C807))</f>
        <v/>
      </c>
    </row>
    <row r="808">
      <c r="A808">
        <f>IF($AA808="","",INDEX('Per Line'!$C$2:$C$7001,$AA808)&amp;"")</f>
        <v/>
      </c>
      <c r="B808" s="15" t="n"/>
      <c r="C808">
        <f>IF($AA808="","",IF(COUNTIF($I$2:$I$1301,I808)&lt;=Settings!$C$8,I808,I808&amp;" P"&amp;ROUNDUP(COUNTIF($I$2:$I808,I808)/Settings!$C$8,0)))</f>
        <v/>
      </c>
      <c r="D808">
        <f>IF($AA808="","",INDEX('Per Line'!$A$2:$A$7001,$AA808)&amp;"")</f>
        <v/>
      </c>
      <c r="E808">
        <f>IF($AA808="","",INDEX('Per Line'!$B$2:$B$7001,$AA808)&amp;"")</f>
        <v/>
      </c>
      <c r="F808">
        <f>IF($AA808="","",INDEX('Per Line'!$D$2:$D$7001,$AA808)&amp;"")</f>
        <v/>
      </c>
      <c r="G808" s="14">
        <f>IF($AA808="","",INDEX('Per Line'!$E$2:$E$7001,$AA808))</f>
        <v/>
      </c>
      <c r="H808">
        <f>IF($AA808="","",INDEX('Per Line'!$F$2:$F$7001,$AA808)&amp;"")</f>
        <v/>
      </c>
      <c r="I808">
        <f>IF($AA808="","",INDEX('Per Line'!$I$2:$I$7001,$AA808)&amp;"")</f>
        <v/>
      </c>
      <c r="J808">
        <f>IF($AA808="","",INDEX('Per Line'!$H$2:$H$7001,$AA808)&amp;"")</f>
        <v/>
      </c>
      <c r="K808">
        <f>IF($AA808="","",INDEX('Per Line'!$J$2:$J$7001,$AA808)&amp;"")</f>
        <v/>
      </c>
      <c r="L808">
        <f>IF($AA808="","",INDEX('Per Line'!$K$2:$K$7001,$AA808)&amp;"")</f>
        <v/>
      </c>
      <c r="M808">
        <f>IF($AA808="","",INDEX('Per Line'!$L$2:$L$7001,$AA808))</f>
        <v/>
      </c>
      <c r="N808" s="8">
        <f>IF($AA808="","",M808*Y808/100)</f>
        <v/>
      </c>
      <c r="O808">
        <f>IF($AA808="","",INDEX('Per Line'!$U$2:$U$7001,$AA808)&amp;"")</f>
        <v/>
      </c>
      <c r="P808" s="8">
        <f>IF($AA808="","",SUMIFS('Per Line'!$T$2:$T$7001,'Per Line'!$C$2:$C$7001,$A808,'Per Line'!$AL$2:$AL$7001,1))</f>
        <v/>
      </c>
      <c r="Q808">
        <f>IF($AA808="","",Settings!$C$7)</f>
        <v/>
      </c>
      <c r="R808" s="8">
        <f>IF($AA808="","",SUMIFS('Per Line'!$T$2:$T$7001,'Per Line'!$C$2:$C$7001,$A808,'Per Line'!$AK$2:$AK$7001,0,'Per Line'!$AL$2:$AL$7001,0))</f>
        <v/>
      </c>
      <c r="S808" s="8">
        <f>IF($AA808="","",R808*Q808)</f>
        <v/>
      </c>
      <c r="T808">
        <f>IF($AA808="","",Settings!$C$6)</f>
        <v/>
      </c>
      <c r="U808" s="8">
        <f>IF($AA808="","",SUMIFS('Per Line'!$T$2:$T$7001,'Per Line'!$C$2:$C$7001,$A808,'Per Line'!$AK$2:$AK$7001,1,'Per Line'!$AL$2:$AL$7001,0))</f>
        <v/>
      </c>
      <c r="V808" s="8">
        <f>IF($AA808="","",U808*T808)</f>
        <v/>
      </c>
      <c r="W808" s="8">
        <f>IF($AA808="","",V808+S808)</f>
        <v/>
      </c>
      <c r="X808" s="8">
        <f>IF($AA808="","",Y808-W808)</f>
        <v/>
      </c>
      <c r="Y808" s="8">
        <f>IF($AA808="","",R808+U808+P808)</f>
        <v/>
      </c>
      <c r="Z808" s="8">
        <f>IF($AA808="","",Y808-W808-N808)</f>
        <v/>
      </c>
      <c r="AA808" s="16">
        <f>IF(ROWS($AA$2:$AA808)&lt;=MAX('Per Line'!$AJ$2:$AJ$7001),MATCH(ROWS($AA$2:$AA808),'Per Line'!$AJ$2:$AJ$7001,0),"")</f>
        <v/>
      </c>
      <c r="AB808">
        <f>IF($AA808="","",C808&amp;"|"&amp;COUNTIF($C$2:$C808,C808))</f>
        <v/>
      </c>
    </row>
    <row r="809">
      <c r="A809">
        <f>IF($AA809="","",INDEX('Per Line'!$C$2:$C$7001,$AA809)&amp;"")</f>
        <v/>
      </c>
      <c r="B809" s="15" t="n"/>
      <c r="C809">
        <f>IF($AA809="","",IF(COUNTIF($I$2:$I$1301,I809)&lt;=Settings!$C$8,I809,I809&amp;" P"&amp;ROUNDUP(COUNTIF($I$2:$I809,I809)/Settings!$C$8,0)))</f>
        <v/>
      </c>
      <c r="D809">
        <f>IF($AA809="","",INDEX('Per Line'!$A$2:$A$7001,$AA809)&amp;"")</f>
        <v/>
      </c>
      <c r="E809">
        <f>IF($AA809="","",INDEX('Per Line'!$B$2:$B$7001,$AA809)&amp;"")</f>
        <v/>
      </c>
      <c r="F809">
        <f>IF($AA809="","",INDEX('Per Line'!$D$2:$D$7001,$AA809)&amp;"")</f>
        <v/>
      </c>
      <c r="G809" s="14">
        <f>IF($AA809="","",INDEX('Per Line'!$E$2:$E$7001,$AA809))</f>
        <v/>
      </c>
      <c r="H809">
        <f>IF($AA809="","",INDEX('Per Line'!$F$2:$F$7001,$AA809)&amp;"")</f>
        <v/>
      </c>
      <c r="I809">
        <f>IF($AA809="","",INDEX('Per Line'!$I$2:$I$7001,$AA809)&amp;"")</f>
        <v/>
      </c>
      <c r="J809">
        <f>IF($AA809="","",INDEX('Per Line'!$H$2:$H$7001,$AA809)&amp;"")</f>
        <v/>
      </c>
      <c r="K809">
        <f>IF($AA809="","",INDEX('Per Line'!$J$2:$J$7001,$AA809)&amp;"")</f>
        <v/>
      </c>
      <c r="L809">
        <f>IF($AA809="","",INDEX('Per Line'!$K$2:$K$7001,$AA809)&amp;"")</f>
        <v/>
      </c>
      <c r="M809">
        <f>IF($AA809="","",INDEX('Per Line'!$L$2:$L$7001,$AA809))</f>
        <v/>
      </c>
      <c r="N809" s="8">
        <f>IF($AA809="","",M809*Y809/100)</f>
        <v/>
      </c>
      <c r="O809">
        <f>IF($AA809="","",INDEX('Per Line'!$U$2:$U$7001,$AA809)&amp;"")</f>
        <v/>
      </c>
      <c r="P809" s="8">
        <f>IF($AA809="","",SUMIFS('Per Line'!$T$2:$T$7001,'Per Line'!$C$2:$C$7001,$A809,'Per Line'!$AL$2:$AL$7001,1))</f>
        <v/>
      </c>
      <c r="Q809">
        <f>IF($AA809="","",Settings!$C$7)</f>
        <v/>
      </c>
      <c r="R809" s="8">
        <f>IF($AA809="","",SUMIFS('Per Line'!$T$2:$T$7001,'Per Line'!$C$2:$C$7001,$A809,'Per Line'!$AK$2:$AK$7001,0,'Per Line'!$AL$2:$AL$7001,0))</f>
        <v/>
      </c>
      <c r="S809" s="8">
        <f>IF($AA809="","",R809*Q809)</f>
        <v/>
      </c>
      <c r="T809">
        <f>IF($AA809="","",Settings!$C$6)</f>
        <v/>
      </c>
      <c r="U809" s="8">
        <f>IF($AA809="","",SUMIFS('Per Line'!$T$2:$T$7001,'Per Line'!$C$2:$C$7001,$A809,'Per Line'!$AK$2:$AK$7001,1,'Per Line'!$AL$2:$AL$7001,0))</f>
        <v/>
      </c>
      <c r="V809" s="8">
        <f>IF($AA809="","",U809*T809)</f>
        <v/>
      </c>
      <c r="W809" s="8">
        <f>IF($AA809="","",V809+S809)</f>
        <v/>
      </c>
      <c r="X809" s="8">
        <f>IF($AA809="","",Y809-W809)</f>
        <v/>
      </c>
      <c r="Y809" s="8">
        <f>IF($AA809="","",R809+U809+P809)</f>
        <v/>
      </c>
      <c r="Z809" s="8">
        <f>IF($AA809="","",Y809-W809-N809)</f>
        <v/>
      </c>
      <c r="AA809" s="16">
        <f>IF(ROWS($AA$2:$AA809)&lt;=MAX('Per Line'!$AJ$2:$AJ$7001),MATCH(ROWS($AA$2:$AA809),'Per Line'!$AJ$2:$AJ$7001,0),"")</f>
        <v/>
      </c>
      <c r="AB809">
        <f>IF($AA809="","",C809&amp;"|"&amp;COUNTIF($C$2:$C809,C809))</f>
        <v/>
      </c>
    </row>
    <row r="810">
      <c r="A810">
        <f>IF($AA810="","",INDEX('Per Line'!$C$2:$C$7001,$AA810)&amp;"")</f>
        <v/>
      </c>
      <c r="B810" s="15" t="n"/>
      <c r="C810">
        <f>IF($AA810="","",IF(COUNTIF($I$2:$I$1301,I810)&lt;=Settings!$C$8,I810,I810&amp;" P"&amp;ROUNDUP(COUNTIF($I$2:$I810,I810)/Settings!$C$8,0)))</f>
        <v/>
      </c>
      <c r="D810">
        <f>IF($AA810="","",INDEX('Per Line'!$A$2:$A$7001,$AA810)&amp;"")</f>
        <v/>
      </c>
      <c r="E810">
        <f>IF($AA810="","",INDEX('Per Line'!$B$2:$B$7001,$AA810)&amp;"")</f>
        <v/>
      </c>
      <c r="F810">
        <f>IF($AA810="","",INDEX('Per Line'!$D$2:$D$7001,$AA810)&amp;"")</f>
        <v/>
      </c>
      <c r="G810" s="14">
        <f>IF($AA810="","",INDEX('Per Line'!$E$2:$E$7001,$AA810))</f>
        <v/>
      </c>
      <c r="H810">
        <f>IF($AA810="","",INDEX('Per Line'!$F$2:$F$7001,$AA810)&amp;"")</f>
        <v/>
      </c>
      <c r="I810">
        <f>IF($AA810="","",INDEX('Per Line'!$I$2:$I$7001,$AA810)&amp;"")</f>
        <v/>
      </c>
      <c r="J810">
        <f>IF($AA810="","",INDEX('Per Line'!$H$2:$H$7001,$AA810)&amp;"")</f>
        <v/>
      </c>
      <c r="K810">
        <f>IF($AA810="","",INDEX('Per Line'!$J$2:$J$7001,$AA810)&amp;"")</f>
        <v/>
      </c>
      <c r="L810">
        <f>IF($AA810="","",INDEX('Per Line'!$K$2:$K$7001,$AA810)&amp;"")</f>
        <v/>
      </c>
      <c r="M810">
        <f>IF($AA810="","",INDEX('Per Line'!$L$2:$L$7001,$AA810))</f>
        <v/>
      </c>
      <c r="N810" s="8">
        <f>IF($AA810="","",M810*Y810/100)</f>
        <v/>
      </c>
      <c r="O810">
        <f>IF($AA810="","",INDEX('Per Line'!$U$2:$U$7001,$AA810)&amp;"")</f>
        <v/>
      </c>
      <c r="P810" s="8">
        <f>IF($AA810="","",SUMIFS('Per Line'!$T$2:$T$7001,'Per Line'!$C$2:$C$7001,$A810,'Per Line'!$AL$2:$AL$7001,1))</f>
        <v/>
      </c>
      <c r="Q810">
        <f>IF($AA810="","",Settings!$C$7)</f>
        <v/>
      </c>
      <c r="R810" s="8">
        <f>IF($AA810="","",SUMIFS('Per Line'!$T$2:$T$7001,'Per Line'!$C$2:$C$7001,$A810,'Per Line'!$AK$2:$AK$7001,0,'Per Line'!$AL$2:$AL$7001,0))</f>
        <v/>
      </c>
      <c r="S810" s="8">
        <f>IF($AA810="","",R810*Q810)</f>
        <v/>
      </c>
      <c r="T810">
        <f>IF($AA810="","",Settings!$C$6)</f>
        <v/>
      </c>
      <c r="U810" s="8">
        <f>IF($AA810="","",SUMIFS('Per Line'!$T$2:$T$7001,'Per Line'!$C$2:$C$7001,$A810,'Per Line'!$AK$2:$AK$7001,1,'Per Line'!$AL$2:$AL$7001,0))</f>
        <v/>
      </c>
      <c r="V810" s="8">
        <f>IF($AA810="","",U810*T810)</f>
        <v/>
      </c>
      <c r="W810" s="8">
        <f>IF($AA810="","",V810+S810)</f>
        <v/>
      </c>
      <c r="X810" s="8">
        <f>IF($AA810="","",Y810-W810)</f>
        <v/>
      </c>
      <c r="Y810" s="8">
        <f>IF($AA810="","",R810+U810+P810)</f>
        <v/>
      </c>
      <c r="Z810" s="8">
        <f>IF($AA810="","",Y810-W810-N810)</f>
        <v/>
      </c>
      <c r="AA810" s="16">
        <f>IF(ROWS($AA$2:$AA810)&lt;=MAX('Per Line'!$AJ$2:$AJ$7001),MATCH(ROWS($AA$2:$AA810),'Per Line'!$AJ$2:$AJ$7001,0),"")</f>
        <v/>
      </c>
      <c r="AB810">
        <f>IF($AA810="","",C810&amp;"|"&amp;COUNTIF($C$2:$C810,C810))</f>
        <v/>
      </c>
    </row>
    <row r="811">
      <c r="A811">
        <f>IF($AA811="","",INDEX('Per Line'!$C$2:$C$7001,$AA811)&amp;"")</f>
        <v/>
      </c>
      <c r="B811" s="15" t="n"/>
      <c r="C811">
        <f>IF($AA811="","",IF(COUNTIF($I$2:$I$1301,I811)&lt;=Settings!$C$8,I811,I811&amp;" P"&amp;ROUNDUP(COUNTIF($I$2:$I811,I811)/Settings!$C$8,0)))</f>
        <v/>
      </c>
      <c r="D811">
        <f>IF($AA811="","",INDEX('Per Line'!$A$2:$A$7001,$AA811)&amp;"")</f>
        <v/>
      </c>
      <c r="E811">
        <f>IF($AA811="","",INDEX('Per Line'!$B$2:$B$7001,$AA811)&amp;"")</f>
        <v/>
      </c>
      <c r="F811">
        <f>IF($AA811="","",INDEX('Per Line'!$D$2:$D$7001,$AA811)&amp;"")</f>
        <v/>
      </c>
      <c r="G811" s="14">
        <f>IF($AA811="","",INDEX('Per Line'!$E$2:$E$7001,$AA811))</f>
        <v/>
      </c>
      <c r="H811">
        <f>IF($AA811="","",INDEX('Per Line'!$F$2:$F$7001,$AA811)&amp;"")</f>
        <v/>
      </c>
      <c r="I811">
        <f>IF($AA811="","",INDEX('Per Line'!$I$2:$I$7001,$AA811)&amp;"")</f>
        <v/>
      </c>
      <c r="J811">
        <f>IF($AA811="","",INDEX('Per Line'!$H$2:$H$7001,$AA811)&amp;"")</f>
        <v/>
      </c>
      <c r="K811">
        <f>IF($AA811="","",INDEX('Per Line'!$J$2:$J$7001,$AA811)&amp;"")</f>
        <v/>
      </c>
      <c r="L811">
        <f>IF($AA811="","",INDEX('Per Line'!$K$2:$K$7001,$AA811)&amp;"")</f>
        <v/>
      </c>
      <c r="M811">
        <f>IF($AA811="","",INDEX('Per Line'!$L$2:$L$7001,$AA811))</f>
        <v/>
      </c>
      <c r="N811" s="8">
        <f>IF($AA811="","",M811*Y811/100)</f>
        <v/>
      </c>
      <c r="O811">
        <f>IF($AA811="","",INDEX('Per Line'!$U$2:$U$7001,$AA811)&amp;"")</f>
        <v/>
      </c>
      <c r="P811" s="8">
        <f>IF($AA811="","",SUMIFS('Per Line'!$T$2:$T$7001,'Per Line'!$C$2:$C$7001,$A811,'Per Line'!$AL$2:$AL$7001,1))</f>
        <v/>
      </c>
      <c r="Q811">
        <f>IF($AA811="","",Settings!$C$7)</f>
        <v/>
      </c>
      <c r="R811" s="8">
        <f>IF($AA811="","",SUMIFS('Per Line'!$T$2:$T$7001,'Per Line'!$C$2:$C$7001,$A811,'Per Line'!$AK$2:$AK$7001,0,'Per Line'!$AL$2:$AL$7001,0))</f>
        <v/>
      </c>
      <c r="S811" s="8">
        <f>IF($AA811="","",R811*Q811)</f>
        <v/>
      </c>
      <c r="T811">
        <f>IF($AA811="","",Settings!$C$6)</f>
        <v/>
      </c>
      <c r="U811" s="8">
        <f>IF($AA811="","",SUMIFS('Per Line'!$T$2:$T$7001,'Per Line'!$C$2:$C$7001,$A811,'Per Line'!$AK$2:$AK$7001,1,'Per Line'!$AL$2:$AL$7001,0))</f>
        <v/>
      </c>
      <c r="V811" s="8">
        <f>IF($AA811="","",U811*T811)</f>
        <v/>
      </c>
      <c r="W811" s="8">
        <f>IF($AA811="","",V811+S811)</f>
        <v/>
      </c>
      <c r="X811" s="8">
        <f>IF($AA811="","",Y811-W811)</f>
        <v/>
      </c>
      <c r="Y811" s="8">
        <f>IF($AA811="","",R811+U811+P811)</f>
        <v/>
      </c>
      <c r="Z811" s="8">
        <f>IF($AA811="","",Y811-W811-N811)</f>
        <v/>
      </c>
      <c r="AA811" s="16">
        <f>IF(ROWS($AA$2:$AA811)&lt;=MAX('Per Line'!$AJ$2:$AJ$7001),MATCH(ROWS($AA$2:$AA811),'Per Line'!$AJ$2:$AJ$7001,0),"")</f>
        <v/>
      </c>
      <c r="AB811">
        <f>IF($AA811="","",C811&amp;"|"&amp;COUNTIF($C$2:$C811,C811))</f>
        <v/>
      </c>
    </row>
    <row r="812">
      <c r="A812">
        <f>IF($AA812="","",INDEX('Per Line'!$C$2:$C$7001,$AA812)&amp;"")</f>
        <v/>
      </c>
      <c r="B812" s="15" t="n"/>
      <c r="C812">
        <f>IF($AA812="","",IF(COUNTIF($I$2:$I$1301,I812)&lt;=Settings!$C$8,I812,I812&amp;" P"&amp;ROUNDUP(COUNTIF($I$2:$I812,I812)/Settings!$C$8,0)))</f>
        <v/>
      </c>
      <c r="D812">
        <f>IF($AA812="","",INDEX('Per Line'!$A$2:$A$7001,$AA812)&amp;"")</f>
        <v/>
      </c>
      <c r="E812">
        <f>IF($AA812="","",INDEX('Per Line'!$B$2:$B$7001,$AA812)&amp;"")</f>
        <v/>
      </c>
      <c r="F812">
        <f>IF($AA812="","",INDEX('Per Line'!$D$2:$D$7001,$AA812)&amp;"")</f>
        <v/>
      </c>
      <c r="G812" s="14">
        <f>IF($AA812="","",INDEX('Per Line'!$E$2:$E$7001,$AA812))</f>
        <v/>
      </c>
      <c r="H812">
        <f>IF($AA812="","",INDEX('Per Line'!$F$2:$F$7001,$AA812)&amp;"")</f>
        <v/>
      </c>
      <c r="I812">
        <f>IF($AA812="","",INDEX('Per Line'!$I$2:$I$7001,$AA812)&amp;"")</f>
        <v/>
      </c>
      <c r="J812">
        <f>IF($AA812="","",INDEX('Per Line'!$H$2:$H$7001,$AA812)&amp;"")</f>
        <v/>
      </c>
      <c r="K812">
        <f>IF($AA812="","",INDEX('Per Line'!$J$2:$J$7001,$AA812)&amp;"")</f>
        <v/>
      </c>
      <c r="L812">
        <f>IF($AA812="","",INDEX('Per Line'!$K$2:$K$7001,$AA812)&amp;"")</f>
        <v/>
      </c>
      <c r="M812">
        <f>IF($AA812="","",INDEX('Per Line'!$L$2:$L$7001,$AA812))</f>
        <v/>
      </c>
      <c r="N812" s="8">
        <f>IF($AA812="","",M812*Y812/100)</f>
        <v/>
      </c>
      <c r="O812">
        <f>IF($AA812="","",INDEX('Per Line'!$U$2:$U$7001,$AA812)&amp;"")</f>
        <v/>
      </c>
      <c r="P812" s="8">
        <f>IF($AA812="","",SUMIFS('Per Line'!$T$2:$T$7001,'Per Line'!$C$2:$C$7001,$A812,'Per Line'!$AL$2:$AL$7001,1))</f>
        <v/>
      </c>
      <c r="Q812">
        <f>IF($AA812="","",Settings!$C$7)</f>
        <v/>
      </c>
      <c r="R812" s="8">
        <f>IF($AA812="","",SUMIFS('Per Line'!$T$2:$T$7001,'Per Line'!$C$2:$C$7001,$A812,'Per Line'!$AK$2:$AK$7001,0,'Per Line'!$AL$2:$AL$7001,0))</f>
        <v/>
      </c>
      <c r="S812" s="8">
        <f>IF($AA812="","",R812*Q812)</f>
        <v/>
      </c>
      <c r="T812">
        <f>IF($AA812="","",Settings!$C$6)</f>
        <v/>
      </c>
      <c r="U812" s="8">
        <f>IF($AA812="","",SUMIFS('Per Line'!$T$2:$T$7001,'Per Line'!$C$2:$C$7001,$A812,'Per Line'!$AK$2:$AK$7001,1,'Per Line'!$AL$2:$AL$7001,0))</f>
        <v/>
      </c>
      <c r="V812" s="8">
        <f>IF($AA812="","",U812*T812)</f>
        <v/>
      </c>
      <c r="W812" s="8">
        <f>IF($AA812="","",V812+S812)</f>
        <v/>
      </c>
      <c r="X812" s="8">
        <f>IF($AA812="","",Y812-W812)</f>
        <v/>
      </c>
      <c r="Y812" s="8">
        <f>IF($AA812="","",R812+U812+P812)</f>
        <v/>
      </c>
      <c r="Z812" s="8">
        <f>IF($AA812="","",Y812-W812-N812)</f>
        <v/>
      </c>
      <c r="AA812" s="16">
        <f>IF(ROWS($AA$2:$AA812)&lt;=MAX('Per Line'!$AJ$2:$AJ$7001),MATCH(ROWS($AA$2:$AA812),'Per Line'!$AJ$2:$AJ$7001,0),"")</f>
        <v/>
      </c>
      <c r="AB812">
        <f>IF($AA812="","",C812&amp;"|"&amp;COUNTIF($C$2:$C812,C812))</f>
        <v/>
      </c>
    </row>
    <row r="813">
      <c r="A813">
        <f>IF($AA813="","",INDEX('Per Line'!$C$2:$C$7001,$AA813)&amp;"")</f>
        <v/>
      </c>
      <c r="B813" s="15" t="n"/>
      <c r="C813">
        <f>IF($AA813="","",IF(COUNTIF($I$2:$I$1301,I813)&lt;=Settings!$C$8,I813,I813&amp;" P"&amp;ROUNDUP(COUNTIF($I$2:$I813,I813)/Settings!$C$8,0)))</f>
        <v/>
      </c>
      <c r="D813">
        <f>IF($AA813="","",INDEX('Per Line'!$A$2:$A$7001,$AA813)&amp;"")</f>
        <v/>
      </c>
      <c r="E813">
        <f>IF($AA813="","",INDEX('Per Line'!$B$2:$B$7001,$AA813)&amp;"")</f>
        <v/>
      </c>
      <c r="F813">
        <f>IF($AA813="","",INDEX('Per Line'!$D$2:$D$7001,$AA813)&amp;"")</f>
        <v/>
      </c>
      <c r="G813" s="14">
        <f>IF($AA813="","",INDEX('Per Line'!$E$2:$E$7001,$AA813))</f>
        <v/>
      </c>
      <c r="H813">
        <f>IF($AA813="","",INDEX('Per Line'!$F$2:$F$7001,$AA813)&amp;"")</f>
        <v/>
      </c>
      <c r="I813">
        <f>IF($AA813="","",INDEX('Per Line'!$I$2:$I$7001,$AA813)&amp;"")</f>
        <v/>
      </c>
      <c r="J813">
        <f>IF($AA813="","",INDEX('Per Line'!$H$2:$H$7001,$AA813)&amp;"")</f>
        <v/>
      </c>
      <c r="K813">
        <f>IF($AA813="","",INDEX('Per Line'!$J$2:$J$7001,$AA813)&amp;"")</f>
        <v/>
      </c>
      <c r="L813">
        <f>IF($AA813="","",INDEX('Per Line'!$K$2:$K$7001,$AA813)&amp;"")</f>
        <v/>
      </c>
      <c r="M813">
        <f>IF($AA813="","",INDEX('Per Line'!$L$2:$L$7001,$AA813))</f>
        <v/>
      </c>
      <c r="N813" s="8">
        <f>IF($AA813="","",M813*Y813/100)</f>
        <v/>
      </c>
      <c r="O813">
        <f>IF($AA813="","",INDEX('Per Line'!$U$2:$U$7001,$AA813)&amp;"")</f>
        <v/>
      </c>
      <c r="P813" s="8">
        <f>IF($AA813="","",SUMIFS('Per Line'!$T$2:$T$7001,'Per Line'!$C$2:$C$7001,$A813,'Per Line'!$AL$2:$AL$7001,1))</f>
        <v/>
      </c>
      <c r="Q813">
        <f>IF($AA813="","",Settings!$C$7)</f>
        <v/>
      </c>
      <c r="R813" s="8">
        <f>IF($AA813="","",SUMIFS('Per Line'!$T$2:$T$7001,'Per Line'!$C$2:$C$7001,$A813,'Per Line'!$AK$2:$AK$7001,0,'Per Line'!$AL$2:$AL$7001,0))</f>
        <v/>
      </c>
      <c r="S813" s="8">
        <f>IF($AA813="","",R813*Q813)</f>
        <v/>
      </c>
      <c r="T813">
        <f>IF($AA813="","",Settings!$C$6)</f>
        <v/>
      </c>
      <c r="U813" s="8">
        <f>IF($AA813="","",SUMIFS('Per Line'!$T$2:$T$7001,'Per Line'!$C$2:$C$7001,$A813,'Per Line'!$AK$2:$AK$7001,1,'Per Line'!$AL$2:$AL$7001,0))</f>
        <v/>
      </c>
      <c r="V813" s="8">
        <f>IF($AA813="","",U813*T813)</f>
        <v/>
      </c>
      <c r="W813" s="8">
        <f>IF($AA813="","",V813+S813)</f>
        <v/>
      </c>
      <c r="X813" s="8">
        <f>IF($AA813="","",Y813-W813)</f>
        <v/>
      </c>
      <c r="Y813" s="8">
        <f>IF($AA813="","",R813+U813+P813)</f>
        <v/>
      </c>
      <c r="Z813" s="8">
        <f>IF($AA813="","",Y813-W813-N813)</f>
        <v/>
      </c>
      <c r="AA813" s="16">
        <f>IF(ROWS($AA$2:$AA813)&lt;=MAX('Per Line'!$AJ$2:$AJ$7001),MATCH(ROWS($AA$2:$AA813),'Per Line'!$AJ$2:$AJ$7001,0),"")</f>
        <v/>
      </c>
      <c r="AB813">
        <f>IF($AA813="","",C813&amp;"|"&amp;COUNTIF($C$2:$C813,C813))</f>
        <v/>
      </c>
    </row>
    <row r="814">
      <c r="A814">
        <f>IF($AA814="","",INDEX('Per Line'!$C$2:$C$7001,$AA814)&amp;"")</f>
        <v/>
      </c>
      <c r="B814" s="15" t="n"/>
      <c r="C814">
        <f>IF($AA814="","",IF(COUNTIF($I$2:$I$1301,I814)&lt;=Settings!$C$8,I814,I814&amp;" P"&amp;ROUNDUP(COUNTIF($I$2:$I814,I814)/Settings!$C$8,0)))</f>
        <v/>
      </c>
      <c r="D814">
        <f>IF($AA814="","",INDEX('Per Line'!$A$2:$A$7001,$AA814)&amp;"")</f>
        <v/>
      </c>
      <c r="E814">
        <f>IF($AA814="","",INDEX('Per Line'!$B$2:$B$7001,$AA814)&amp;"")</f>
        <v/>
      </c>
      <c r="F814">
        <f>IF($AA814="","",INDEX('Per Line'!$D$2:$D$7001,$AA814)&amp;"")</f>
        <v/>
      </c>
      <c r="G814" s="14">
        <f>IF($AA814="","",INDEX('Per Line'!$E$2:$E$7001,$AA814))</f>
        <v/>
      </c>
      <c r="H814">
        <f>IF($AA814="","",INDEX('Per Line'!$F$2:$F$7001,$AA814)&amp;"")</f>
        <v/>
      </c>
      <c r="I814">
        <f>IF($AA814="","",INDEX('Per Line'!$I$2:$I$7001,$AA814)&amp;"")</f>
        <v/>
      </c>
      <c r="J814">
        <f>IF($AA814="","",INDEX('Per Line'!$H$2:$H$7001,$AA814)&amp;"")</f>
        <v/>
      </c>
      <c r="K814">
        <f>IF($AA814="","",INDEX('Per Line'!$J$2:$J$7001,$AA814)&amp;"")</f>
        <v/>
      </c>
      <c r="L814">
        <f>IF($AA814="","",INDEX('Per Line'!$K$2:$K$7001,$AA814)&amp;"")</f>
        <v/>
      </c>
      <c r="M814">
        <f>IF($AA814="","",INDEX('Per Line'!$L$2:$L$7001,$AA814))</f>
        <v/>
      </c>
      <c r="N814" s="8">
        <f>IF($AA814="","",M814*Y814/100)</f>
        <v/>
      </c>
      <c r="O814">
        <f>IF($AA814="","",INDEX('Per Line'!$U$2:$U$7001,$AA814)&amp;"")</f>
        <v/>
      </c>
      <c r="P814" s="8">
        <f>IF($AA814="","",SUMIFS('Per Line'!$T$2:$T$7001,'Per Line'!$C$2:$C$7001,$A814,'Per Line'!$AL$2:$AL$7001,1))</f>
        <v/>
      </c>
      <c r="Q814">
        <f>IF($AA814="","",Settings!$C$7)</f>
        <v/>
      </c>
      <c r="R814" s="8">
        <f>IF($AA814="","",SUMIFS('Per Line'!$T$2:$T$7001,'Per Line'!$C$2:$C$7001,$A814,'Per Line'!$AK$2:$AK$7001,0,'Per Line'!$AL$2:$AL$7001,0))</f>
        <v/>
      </c>
      <c r="S814" s="8">
        <f>IF($AA814="","",R814*Q814)</f>
        <v/>
      </c>
      <c r="T814">
        <f>IF($AA814="","",Settings!$C$6)</f>
        <v/>
      </c>
      <c r="U814" s="8">
        <f>IF($AA814="","",SUMIFS('Per Line'!$T$2:$T$7001,'Per Line'!$C$2:$C$7001,$A814,'Per Line'!$AK$2:$AK$7001,1,'Per Line'!$AL$2:$AL$7001,0))</f>
        <v/>
      </c>
      <c r="V814" s="8">
        <f>IF($AA814="","",U814*T814)</f>
        <v/>
      </c>
      <c r="W814" s="8">
        <f>IF($AA814="","",V814+S814)</f>
        <v/>
      </c>
      <c r="X814" s="8">
        <f>IF($AA814="","",Y814-W814)</f>
        <v/>
      </c>
      <c r="Y814" s="8">
        <f>IF($AA814="","",R814+U814+P814)</f>
        <v/>
      </c>
      <c r="Z814" s="8">
        <f>IF($AA814="","",Y814-W814-N814)</f>
        <v/>
      </c>
      <c r="AA814" s="16">
        <f>IF(ROWS($AA$2:$AA814)&lt;=MAX('Per Line'!$AJ$2:$AJ$7001),MATCH(ROWS($AA$2:$AA814),'Per Line'!$AJ$2:$AJ$7001,0),"")</f>
        <v/>
      </c>
      <c r="AB814">
        <f>IF($AA814="","",C814&amp;"|"&amp;COUNTIF($C$2:$C814,C814))</f>
        <v/>
      </c>
    </row>
    <row r="815">
      <c r="A815">
        <f>IF($AA815="","",INDEX('Per Line'!$C$2:$C$7001,$AA815)&amp;"")</f>
        <v/>
      </c>
      <c r="B815" s="15" t="n"/>
      <c r="C815">
        <f>IF($AA815="","",IF(COUNTIF($I$2:$I$1301,I815)&lt;=Settings!$C$8,I815,I815&amp;" P"&amp;ROUNDUP(COUNTIF($I$2:$I815,I815)/Settings!$C$8,0)))</f>
        <v/>
      </c>
      <c r="D815">
        <f>IF($AA815="","",INDEX('Per Line'!$A$2:$A$7001,$AA815)&amp;"")</f>
        <v/>
      </c>
      <c r="E815">
        <f>IF($AA815="","",INDEX('Per Line'!$B$2:$B$7001,$AA815)&amp;"")</f>
        <v/>
      </c>
      <c r="F815">
        <f>IF($AA815="","",INDEX('Per Line'!$D$2:$D$7001,$AA815)&amp;"")</f>
        <v/>
      </c>
      <c r="G815" s="14">
        <f>IF($AA815="","",INDEX('Per Line'!$E$2:$E$7001,$AA815))</f>
        <v/>
      </c>
      <c r="H815">
        <f>IF($AA815="","",INDEX('Per Line'!$F$2:$F$7001,$AA815)&amp;"")</f>
        <v/>
      </c>
      <c r="I815">
        <f>IF($AA815="","",INDEX('Per Line'!$I$2:$I$7001,$AA815)&amp;"")</f>
        <v/>
      </c>
      <c r="J815">
        <f>IF($AA815="","",INDEX('Per Line'!$H$2:$H$7001,$AA815)&amp;"")</f>
        <v/>
      </c>
      <c r="K815">
        <f>IF($AA815="","",INDEX('Per Line'!$J$2:$J$7001,$AA815)&amp;"")</f>
        <v/>
      </c>
      <c r="L815">
        <f>IF($AA815="","",INDEX('Per Line'!$K$2:$K$7001,$AA815)&amp;"")</f>
        <v/>
      </c>
      <c r="M815">
        <f>IF($AA815="","",INDEX('Per Line'!$L$2:$L$7001,$AA815))</f>
        <v/>
      </c>
      <c r="N815" s="8">
        <f>IF($AA815="","",M815*Y815/100)</f>
        <v/>
      </c>
      <c r="O815">
        <f>IF($AA815="","",INDEX('Per Line'!$U$2:$U$7001,$AA815)&amp;"")</f>
        <v/>
      </c>
      <c r="P815" s="8">
        <f>IF($AA815="","",SUMIFS('Per Line'!$T$2:$T$7001,'Per Line'!$C$2:$C$7001,$A815,'Per Line'!$AL$2:$AL$7001,1))</f>
        <v/>
      </c>
      <c r="Q815">
        <f>IF($AA815="","",Settings!$C$7)</f>
        <v/>
      </c>
      <c r="R815" s="8">
        <f>IF($AA815="","",SUMIFS('Per Line'!$T$2:$T$7001,'Per Line'!$C$2:$C$7001,$A815,'Per Line'!$AK$2:$AK$7001,0,'Per Line'!$AL$2:$AL$7001,0))</f>
        <v/>
      </c>
      <c r="S815" s="8">
        <f>IF($AA815="","",R815*Q815)</f>
        <v/>
      </c>
      <c r="T815">
        <f>IF($AA815="","",Settings!$C$6)</f>
        <v/>
      </c>
      <c r="U815" s="8">
        <f>IF($AA815="","",SUMIFS('Per Line'!$T$2:$T$7001,'Per Line'!$C$2:$C$7001,$A815,'Per Line'!$AK$2:$AK$7001,1,'Per Line'!$AL$2:$AL$7001,0))</f>
        <v/>
      </c>
      <c r="V815" s="8">
        <f>IF($AA815="","",U815*T815)</f>
        <v/>
      </c>
      <c r="W815" s="8">
        <f>IF($AA815="","",V815+S815)</f>
        <v/>
      </c>
      <c r="X815" s="8">
        <f>IF($AA815="","",Y815-W815)</f>
        <v/>
      </c>
      <c r="Y815" s="8">
        <f>IF($AA815="","",R815+U815+P815)</f>
        <v/>
      </c>
      <c r="Z815" s="8">
        <f>IF($AA815="","",Y815-W815-N815)</f>
        <v/>
      </c>
      <c r="AA815" s="16">
        <f>IF(ROWS($AA$2:$AA815)&lt;=MAX('Per Line'!$AJ$2:$AJ$7001),MATCH(ROWS($AA$2:$AA815),'Per Line'!$AJ$2:$AJ$7001,0),"")</f>
        <v/>
      </c>
      <c r="AB815">
        <f>IF($AA815="","",C815&amp;"|"&amp;COUNTIF($C$2:$C815,C815))</f>
        <v/>
      </c>
    </row>
    <row r="816">
      <c r="A816">
        <f>IF($AA816="","",INDEX('Per Line'!$C$2:$C$7001,$AA816)&amp;"")</f>
        <v/>
      </c>
      <c r="B816" s="15" t="n"/>
      <c r="C816">
        <f>IF($AA816="","",IF(COUNTIF($I$2:$I$1301,I816)&lt;=Settings!$C$8,I816,I816&amp;" P"&amp;ROUNDUP(COUNTIF($I$2:$I816,I816)/Settings!$C$8,0)))</f>
        <v/>
      </c>
      <c r="D816">
        <f>IF($AA816="","",INDEX('Per Line'!$A$2:$A$7001,$AA816)&amp;"")</f>
        <v/>
      </c>
      <c r="E816">
        <f>IF($AA816="","",INDEX('Per Line'!$B$2:$B$7001,$AA816)&amp;"")</f>
        <v/>
      </c>
      <c r="F816">
        <f>IF($AA816="","",INDEX('Per Line'!$D$2:$D$7001,$AA816)&amp;"")</f>
        <v/>
      </c>
      <c r="G816" s="14">
        <f>IF($AA816="","",INDEX('Per Line'!$E$2:$E$7001,$AA816))</f>
        <v/>
      </c>
      <c r="H816">
        <f>IF($AA816="","",INDEX('Per Line'!$F$2:$F$7001,$AA816)&amp;"")</f>
        <v/>
      </c>
      <c r="I816">
        <f>IF($AA816="","",INDEX('Per Line'!$I$2:$I$7001,$AA816)&amp;"")</f>
        <v/>
      </c>
      <c r="J816">
        <f>IF($AA816="","",INDEX('Per Line'!$H$2:$H$7001,$AA816)&amp;"")</f>
        <v/>
      </c>
      <c r="K816">
        <f>IF($AA816="","",INDEX('Per Line'!$J$2:$J$7001,$AA816)&amp;"")</f>
        <v/>
      </c>
      <c r="L816">
        <f>IF($AA816="","",INDEX('Per Line'!$K$2:$K$7001,$AA816)&amp;"")</f>
        <v/>
      </c>
      <c r="M816">
        <f>IF($AA816="","",INDEX('Per Line'!$L$2:$L$7001,$AA816))</f>
        <v/>
      </c>
      <c r="N816" s="8">
        <f>IF($AA816="","",M816*Y816/100)</f>
        <v/>
      </c>
      <c r="O816">
        <f>IF($AA816="","",INDEX('Per Line'!$U$2:$U$7001,$AA816)&amp;"")</f>
        <v/>
      </c>
      <c r="P816" s="8">
        <f>IF($AA816="","",SUMIFS('Per Line'!$T$2:$T$7001,'Per Line'!$C$2:$C$7001,$A816,'Per Line'!$AL$2:$AL$7001,1))</f>
        <v/>
      </c>
      <c r="Q816">
        <f>IF($AA816="","",Settings!$C$7)</f>
        <v/>
      </c>
      <c r="R816" s="8">
        <f>IF($AA816="","",SUMIFS('Per Line'!$T$2:$T$7001,'Per Line'!$C$2:$C$7001,$A816,'Per Line'!$AK$2:$AK$7001,0,'Per Line'!$AL$2:$AL$7001,0))</f>
        <v/>
      </c>
      <c r="S816" s="8">
        <f>IF($AA816="","",R816*Q816)</f>
        <v/>
      </c>
      <c r="T816">
        <f>IF($AA816="","",Settings!$C$6)</f>
        <v/>
      </c>
      <c r="U816" s="8">
        <f>IF($AA816="","",SUMIFS('Per Line'!$T$2:$T$7001,'Per Line'!$C$2:$C$7001,$A816,'Per Line'!$AK$2:$AK$7001,1,'Per Line'!$AL$2:$AL$7001,0))</f>
        <v/>
      </c>
      <c r="V816" s="8">
        <f>IF($AA816="","",U816*T816)</f>
        <v/>
      </c>
      <c r="W816" s="8">
        <f>IF($AA816="","",V816+S816)</f>
        <v/>
      </c>
      <c r="X816" s="8">
        <f>IF($AA816="","",Y816-W816)</f>
        <v/>
      </c>
      <c r="Y816" s="8">
        <f>IF($AA816="","",R816+U816+P816)</f>
        <v/>
      </c>
      <c r="Z816" s="8">
        <f>IF($AA816="","",Y816-W816-N816)</f>
        <v/>
      </c>
      <c r="AA816" s="16">
        <f>IF(ROWS($AA$2:$AA816)&lt;=MAX('Per Line'!$AJ$2:$AJ$7001),MATCH(ROWS($AA$2:$AA816),'Per Line'!$AJ$2:$AJ$7001,0),"")</f>
        <v/>
      </c>
      <c r="AB816">
        <f>IF($AA816="","",C816&amp;"|"&amp;COUNTIF($C$2:$C816,C816))</f>
        <v/>
      </c>
    </row>
    <row r="817">
      <c r="A817">
        <f>IF($AA817="","",INDEX('Per Line'!$C$2:$C$7001,$AA817)&amp;"")</f>
        <v/>
      </c>
      <c r="B817" s="15" t="n"/>
      <c r="C817">
        <f>IF($AA817="","",IF(COUNTIF($I$2:$I$1301,I817)&lt;=Settings!$C$8,I817,I817&amp;" P"&amp;ROUNDUP(COUNTIF($I$2:$I817,I817)/Settings!$C$8,0)))</f>
        <v/>
      </c>
      <c r="D817">
        <f>IF($AA817="","",INDEX('Per Line'!$A$2:$A$7001,$AA817)&amp;"")</f>
        <v/>
      </c>
      <c r="E817">
        <f>IF($AA817="","",INDEX('Per Line'!$B$2:$B$7001,$AA817)&amp;"")</f>
        <v/>
      </c>
      <c r="F817">
        <f>IF($AA817="","",INDEX('Per Line'!$D$2:$D$7001,$AA817)&amp;"")</f>
        <v/>
      </c>
      <c r="G817" s="14">
        <f>IF($AA817="","",INDEX('Per Line'!$E$2:$E$7001,$AA817))</f>
        <v/>
      </c>
      <c r="H817">
        <f>IF($AA817="","",INDEX('Per Line'!$F$2:$F$7001,$AA817)&amp;"")</f>
        <v/>
      </c>
      <c r="I817">
        <f>IF($AA817="","",INDEX('Per Line'!$I$2:$I$7001,$AA817)&amp;"")</f>
        <v/>
      </c>
      <c r="J817">
        <f>IF($AA817="","",INDEX('Per Line'!$H$2:$H$7001,$AA817)&amp;"")</f>
        <v/>
      </c>
      <c r="K817">
        <f>IF($AA817="","",INDEX('Per Line'!$J$2:$J$7001,$AA817)&amp;"")</f>
        <v/>
      </c>
      <c r="L817">
        <f>IF($AA817="","",INDEX('Per Line'!$K$2:$K$7001,$AA817)&amp;"")</f>
        <v/>
      </c>
      <c r="M817">
        <f>IF($AA817="","",INDEX('Per Line'!$L$2:$L$7001,$AA817))</f>
        <v/>
      </c>
      <c r="N817" s="8">
        <f>IF($AA817="","",M817*Y817/100)</f>
        <v/>
      </c>
      <c r="O817">
        <f>IF($AA817="","",INDEX('Per Line'!$U$2:$U$7001,$AA817)&amp;"")</f>
        <v/>
      </c>
      <c r="P817" s="8">
        <f>IF($AA817="","",SUMIFS('Per Line'!$T$2:$T$7001,'Per Line'!$C$2:$C$7001,$A817,'Per Line'!$AL$2:$AL$7001,1))</f>
        <v/>
      </c>
      <c r="Q817">
        <f>IF($AA817="","",Settings!$C$7)</f>
        <v/>
      </c>
      <c r="R817" s="8">
        <f>IF($AA817="","",SUMIFS('Per Line'!$T$2:$T$7001,'Per Line'!$C$2:$C$7001,$A817,'Per Line'!$AK$2:$AK$7001,0,'Per Line'!$AL$2:$AL$7001,0))</f>
        <v/>
      </c>
      <c r="S817" s="8">
        <f>IF($AA817="","",R817*Q817)</f>
        <v/>
      </c>
      <c r="T817">
        <f>IF($AA817="","",Settings!$C$6)</f>
        <v/>
      </c>
      <c r="U817" s="8">
        <f>IF($AA817="","",SUMIFS('Per Line'!$T$2:$T$7001,'Per Line'!$C$2:$C$7001,$A817,'Per Line'!$AK$2:$AK$7001,1,'Per Line'!$AL$2:$AL$7001,0))</f>
        <v/>
      </c>
      <c r="V817" s="8">
        <f>IF($AA817="","",U817*T817)</f>
        <v/>
      </c>
      <c r="W817" s="8">
        <f>IF($AA817="","",V817+S817)</f>
        <v/>
      </c>
      <c r="X817" s="8">
        <f>IF($AA817="","",Y817-W817)</f>
        <v/>
      </c>
      <c r="Y817" s="8">
        <f>IF($AA817="","",R817+U817+P817)</f>
        <v/>
      </c>
      <c r="Z817" s="8">
        <f>IF($AA817="","",Y817-W817-N817)</f>
        <v/>
      </c>
      <c r="AA817" s="16">
        <f>IF(ROWS($AA$2:$AA817)&lt;=MAX('Per Line'!$AJ$2:$AJ$7001),MATCH(ROWS($AA$2:$AA817),'Per Line'!$AJ$2:$AJ$7001,0),"")</f>
        <v/>
      </c>
      <c r="AB817">
        <f>IF($AA817="","",C817&amp;"|"&amp;COUNTIF($C$2:$C817,C817))</f>
        <v/>
      </c>
    </row>
    <row r="818">
      <c r="A818">
        <f>IF($AA818="","",INDEX('Per Line'!$C$2:$C$7001,$AA818)&amp;"")</f>
        <v/>
      </c>
      <c r="B818" s="15" t="n"/>
      <c r="C818">
        <f>IF($AA818="","",IF(COUNTIF($I$2:$I$1301,I818)&lt;=Settings!$C$8,I818,I818&amp;" P"&amp;ROUNDUP(COUNTIF($I$2:$I818,I818)/Settings!$C$8,0)))</f>
        <v/>
      </c>
      <c r="D818">
        <f>IF($AA818="","",INDEX('Per Line'!$A$2:$A$7001,$AA818)&amp;"")</f>
        <v/>
      </c>
      <c r="E818">
        <f>IF($AA818="","",INDEX('Per Line'!$B$2:$B$7001,$AA818)&amp;"")</f>
        <v/>
      </c>
      <c r="F818">
        <f>IF($AA818="","",INDEX('Per Line'!$D$2:$D$7001,$AA818)&amp;"")</f>
        <v/>
      </c>
      <c r="G818" s="14">
        <f>IF($AA818="","",INDEX('Per Line'!$E$2:$E$7001,$AA818))</f>
        <v/>
      </c>
      <c r="H818">
        <f>IF($AA818="","",INDEX('Per Line'!$F$2:$F$7001,$AA818)&amp;"")</f>
        <v/>
      </c>
      <c r="I818">
        <f>IF($AA818="","",INDEX('Per Line'!$I$2:$I$7001,$AA818)&amp;"")</f>
        <v/>
      </c>
      <c r="J818">
        <f>IF($AA818="","",INDEX('Per Line'!$H$2:$H$7001,$AA818)&amp;"")</f>
        <v/>
      </c>
      <c r="K818">
        <f>IF($AA818="","",INDEX('Per Line'!$J$2:$J$7001,$AA818)&amp;"")</f>
        <v/>
      </c>
      <c r="L818">
        <f>IF($AA818="","",INDEX('Per Line'!$K$2:$K$7001,$AA818)&amp;"")</f>
        <v/>
      </c>
      <c r="M818">
        <f>IF($AA818="","",INDEX('Per Line'!$L$2:$L$7001,$AA818))</f>
        <v/>
      </c>
      <c r="N818" s="8">
        <f>IF($AA818="","",M818*Y818/100)</f>
        <v/>
      </c>
      <c r="O818">
        <f>IF($AA818="","",INDEX('Per Line'!$U$2:$U$7001,$AA818)&amp;"")</f>
        <v/>
      </c>
      <c r="P818" s="8">
        <f>IF($AA818="","",SUMIFS('Per Line'!$T$2:$T$7001,'Per Line'!$C$2:$C$7001,$A818,'Per Line'!$AL$2:$AL$7001,1))</f>
        <v/>
      </c>
      <c r="Q818">
        <f>IF($AA818="","",Settings!$C$7)</f>
        <v/>
      </c>
      <c r="R818" s="8">
        <f>IF($AA818="","",SUMIFS('Per Line'!$T$2:$T$7001,'Per Line'!$C$2:$C$7001,$A818,'Per Line'!$AK$2:$AK$7001,0,'Per Line'!$AL$2:$AL$7001,0))</f>
        <v/>
      </c>
      <c r="S818" s="8">
        <f>IF($AA818="","",R818*Q818)</f>
        <v/>
      </c>
      <c r="T818">
        <f>IF($AA818="","",Settings!$C$6)</f>
        <v/>
      </c>
      <c r="U818" s="8">
        <f>IF($AA818="","",SUMIFS('Per Line'!$T$2:$T$7001,'Per Line'!$C$2:$C$7001,$A818,'Per Line'!$AK$2:$AK$7001,1,'Per Line'!$AL$2:$AL$7001,0))</f>
        <v/>
      </c>
      <c r="V818" s="8">
        <f>IF($AA818="","",U818*T818)</f>
        <v/>
      </c>
      <c r="W818" s="8">
        <f>IF($AA818="","",V818+S818)</f>
        <v/>
      </c>
      <c r="X818" s="8">
        <f>IF($AA818="","",Y818-W818)</f>
        <v/>
      </c>
      <c r="Y818" s="8">
        <f>IF($AA818="","",R818+U818+P818)</f>
        <v/>
      </c>
      <c r="Z818" s="8">
        <f>IF($AA818="","",Y818-W818-N818)</f>
        <v/>
      </c>
      <c r="AA818" s="16">
        <f>IF(ROWS($AA$2:$AA818)&lt;=MAX('Per Line'!$AJ$2:$AJ$7001),MATCH(ROWS($AA$2:$AA818),'Per Line'!$AJ$2:$AJ$7001,0),"")</f>
        <v/>
      </c>
      <c r="AB818">
        <f>IF($AA818="","",C818&amp;"|"&amp;COUNTIF($C$2:$C818,C818))</f>
        <v/>
      </c>
    </row>
    <row r="819">
      <c r="A819">
        <f>IF($AA819="","",INDEX('Per Line'!$C$2:$C$7001,$AA819)&amp;"")</f>
        <v/>
      </c>
      <c r="B819" s="15" t="n"/>
      <c r="C819">
        <f>IF($AA819="","",IF(COUNTIF($I$2:$I$1301,I819)&lt;=Settings!$C$8,I819,I819&amp;" P"&amp;ROUNDUP(COUNTIF($I$2:$I819,I819)/Settings!$C$8,0)))</f>
        <v/>
      </c>
      <c r="D819">
        <f>IF($AA819="","",INDEX('Per Line'!$A$2:$A$7001,$AA819)&amp;"")</f>
        <v/>
      </c>
      <c r="E819">
        <f>IF($AA819="","",INDEX('Per Line'!$B$2:$B$7001,$AA819)&amp;"")</f>
        <v/>
      </c>
      <c r="F819">
        <f>IF($AA819="","",INDEX('Per Line'!$D$2:$D$7001,$AA819)&amp;"")</f>
        <v/>
      </c>
      <c r="G819" s="14">
        <f>IF($AA819="","",INDEX('Per Line'!$E$2:$E$7001,$AA819))</f>
        <v/>
      </c>
      <c r="H819">
        <f>IF($AA819="","",INDEX('Per Line'!$F$2:$F$7001,$AA819)&amp;"")</f>
        <v/>
      </c>
      <c r="I819">
        <f>IF($AA819="","",INDEX('Per Line'!$I$2:$I$7001,$AA819)&amp;"")</f>
        <v/>
      </c>
      <c r="J819">
        <f>IF($AA819="","",INDEX('Per Line'!$H$2:$H$7001,$AA819)&amp;"")</f>
        <v/>
      </c>
      <c r="K819">
        <f>IF($AA819="","",INDEX('Per Line'!$J$2:$J$7001,$AA819)&amp;"")</f>
        <v/>
      </c>
      <c r="L819">
        <f>IF($AA819="","",INDEX('Per Line'!$K$2:$K$7001,$AA819)&amp;"")</f>
        <v/>
      </c>
      <c r="M819">
        <f>IF($AA819="","",INDEX('Per Line'!$L$2:$L$7001,$AA819))</f>
        <v/>
      </c>
      <c r="N819" s="8">
        <f>IF($AA819="","",M819*Y819/100)</f>
        <v/>
      </c>
      <c r="O819">
        <f>IF($AA819="","",INDEX('Per Line'!$U$2:$U$7001,$AA819)&amp;"")</f>
        <v/>
      </c>
      <c r="P819" s="8">
        <f>IF($AA819="","",SUMIFS('Per Line'!$T$2:$T$7001,'Per Line'!$C$2:$C$7001,$A819,'Per Line'!$AL$2:$AL$7001,1))</f>
        <v/>
      </c>
      <c r="Q819">
        <f>IF($AA819="","",Settings!$C$7)</f>
        <v/>
      </c>
      <c r="R819" s="8">
        <f>IF($AA819="","",SUMIFS('Per Line'!$T$2:$T$7001,'Per Line'!$C$2:$C$7001,$A819,'Per Line'!$AK$2:$AK$7001,0,'Per Line'!$AL$2:$AL$7001,0))</f>
        <v/>
      </c>
      <c r="S819" s="8">
        <f>IF($AA819="","",R819*Q819)</f>
        <v/>
      </c>
      <c r="T819">
        <f>IF($AA819="","",Settings!$C$6)</f>
        <v/>
      </c>
      <c r="U819" s="8">
        <f>IF($AA819="","",SUMIFS('Per Line'!$T$2:$T$7001,'Per Line'!$C$2:$C$7001,$A819,'Per Line'!$AK$2:$AK$7001,1,'Per Line'!$AL$2:$AL$7001,0))</f>
        <v/>
      </c>
      <c r="V819" s="8">
        <f>IF($AA819="","",U819*T819)</f>
        <v/>
      </c>
      <c r="W819" s="8">
        <f>IF($AA819="","",V819+S819)</f>
        <v/>
      </c>
      <c r="X819" s="8">
        <f>IF($AA819="","",Y819-W819)</f>
        <v/>
      </c>
      <c r="Y819" s="8">
        <f>IF($AA819="","",R819+U819+P819)</f>
        <v/>
      </c>
      <c r="Z819" s="8">
        <f>IF($AA819="","",Y819-W819-N819)</f>
        <v/>
      </c>
      <c r="AA819" s="16">
        <f>IF(ROWS($AA$2:$AA819)&lt;=MAX('Per Line'!$AJ$2:$AJ$7001),MATCH(ROWS($AA$2:$AA819),'Per Line'!$AJ$2:$AJ$7001,0),"")</f>
        <v/>
      </c>
      <c r="AB819">
        <f>IF($AA819="","",C819&amp;"|"&amp;COUNTIF($C$2:$C819,C819))</f>
        <v/>
      </c>
    </row>
    <row r="820">
      <c r="A820">
        <f>IF($AA820="","",INDEX('Per Line'!$C$2:$C$7001,$AA820)&amp;"")</f>
        <v/>
      </c>
      <c r="B820" s="15" t="n"/>
      <c r="C820">
        <f>IF($AA820="","",IF(COUNTIF($I$2:$I$1301,I820)&lt;=Settings!$C$8,I820,I820&amp;" P"&amp;ROUNDUP(COUNTIF($I$2:$I820,I820)/Settings!$C$8,0)))</f>
        <v/>
      </c>
      <c r="D820">
        <f>IF($AA820="","",INDEX('Per Line'!$A$2:$A$7001,$AA820)&amp;"")</f>
        <v/>
      </c>
      <c r="E820">
        <f>IF($AA820="","",INDEX('Per Line'!$B$2:$B$7001,$AA820)&amp;"")</f>
        <v/>
      </c>
      <c r="F820">
        <f>IF($AA820="","",INDEX('Per Line'!$D$2:$D$7001,$AA820)&amp;"")</f>
        <v/>
      </c>
      <c r="G820" s="14">
        <f>IF($AA820="","",INDEX('Per Line'!$E$2:$E$7001,$AA820))</f>
        <v/>
      </c>
      <c r="H820">
        <f>IF($AA820="","",INDEX('Per Line'!$F$2:$F$7001,$AA820)&amp;"")</f>
        <v/>
      </c>
      <c r="I820">
        <f>IF($AA820="","",INDEX('Per Line'!$I$2:$I$7001,$AA820)&amp;"")</f>
        <v/>
      </c>
      <c r="J820">
        <f>IF($AA820="","",INDEX('Per Line'!$H$2:$H$7001,$AA820)&amp;"")</f>
        <v/>
      </c>
      <c r="K820">
        <f>IF($AA820="","",INDEX('Per Line'!$J$2:$J$7001,$AA820)&amp;"")</f>
        <v/>
      </c>
      <c r="L820">
        <f>IF($AA820="","",INDEX('Per Line'!$K$2:$K$7001,$AA820)&amp;"")</f>
        <v/>
      </c>
      <c r="M820">
        <f>IF($AA820="","",INDEX('Per Line'!$L$2:$L$7001,$AA820))</f>
        <v/>
      </c>
      <c r="N820" s="8">
        <f>IF($AA820="","",M820*Y820/100)</f>
        <v/>
      </c>
      <c r="O820">
        <f>IF($AA820="","",INDEX('Per Line'!$U$2:$U$7001,$AA820)&amp;"")</f>
        <v/>
      </c>
      <c r="P820" s="8">
        <f>IF($AA820="","",SUMIFS('Per Line'!$T$2:$T$7001,'Per Line'!$C$2:$C$7001,$A820,'Per Line'!$AL$2:$AL$7001,1))</f>
        <v/>
      </c>
      <c r="Q820">
        <f>IF($AA820="","",Settings!$C$7)</f>
        <v/>
      </c>
      <c r="R820" s="8">
        <f>IF($AA820="","",SUMIFS('Per Line'!$T$2:$T$7001,'Per Line'!$C$2:$C$7001,$A820,'Per Line'!$AK$2:$AK$7001,0,'Per Line'!$AL$2:$AL$7001,0))</f>
        <v/>
      </c>
      <c r="S820" s="8">
        <f>IF($AA820="","",R820*Q820)</f>
        <v/>
      </c>
      <c r="T820">
        <f>IF($AA820="","",Settings!$C$6)</f>
        <v/>
      </c>
      <c r="U820" s="8">
        <f>IF($AA820="","",SUMIFS('Per Line'!$T$2:$T$7001,'Per Line'!$C$2:$C$7001,$A820,'Per Line'!$AK$2:$AK$7001,1,'Per Line'!$AL$2:$AL$7001,0))</f>
        <v/>
      </c>
      <c r="V820" s="8">
        <f>IF($AA820="","",U820*T820)</f>
        <v/>
      </c>
      <c r="W820" s="8">
        <f>IF($AA820="","",V820+S820)</f>
        <v/>
      </c>
      <c r="X820" s="8">
        <f>IF($AA820="","",Y820-W820)</f>
        <v/>
      </c>
      <c r="Y820" s="8">
        <f>IF($AA820="","",R820+U820+P820)</f>
        <v/>
      </c>
      <c r="Z820" s="8">
        <f>IF($AA820="","",Y820-W820-N820)</f>
        <v/>
      </c>
      <c r="AA820" s="16">
        <f>IF(ROWS($AA$2:$AA820)&lt;=MAX('Per Line'!$AJ$2:$AJ$7001),MATCH(ROWS($AA$2:$AA820),'Per Line'!$AJ$2:$AJ$7001,0),"")</f>
        <v/>
      </c>
      <c r="AB820">
        <f>IF($AA820="","",C820&amp;"|"&amp;COUNTIF($C$2:$C820,C820))</f>
        <v/>
      </c>
    </row>
    <row r="821">
      <c r="A821">
        <f>IF($AA821="","",INDEX('Per Line'!$C$2:$C$7001,$AA821)&amp;"")</f>
        <v/>
      </c>
      <c r="B821" s="15" t="n"/>
      <c r="C821">
        <f>IF($AA821="","",IF(COUNTIF($I$2:$I$1301,I821)&lt;=Settings!$C$8,I821,I821&amp;" P"&amp;ROUNDUP(COUNTIF($I$2:$I821,I821)/Settings!$C$8,0)))</f>
        <v/>
      </c>
      <c r="D821">
        <f>IF($AA821="","",INDEX('Per Line'!$A$2:$A$7001,$AA821)&amp;"")</f>
        <v/>
      </c>
      <c r="E821">
        <f>IF($AA821="","",INDEX('Per Line'!$B$2:$B$7001,$AA821)&amp;"")</f>
        <v/>
      </c>
      <c r="F821">
        <f>IF($AA821="","",INDEX('Per Line'!$D$2:$D$7001,$AA821)&amp;"")</f>
        <v/>
      </c>
      <c r="G821" s="14">
        <f>IF($AA821="","",INDEX('Per Line'!$E$2:$E$7001,$AA821))</f>
        <v/>
      </c>
      <c r="H821">
        <f>IF($AA821="","",INDEX('Per Line'!$F$2:$F$7001,$AA821)&amp;"")</f>
        <v/>
      </c>
      <c r="I821">
        <f>IF($AA821="","",INDEX('Per Line'!$I$2:$I$7001,$AA821)&amp;"")</f>
        <v/>
      </c>
      <c r="J821">
        <f>IF($AA821="","",INDEX('Per Line'!$H$2:$H$7001,$AA821)&amp;"")</f>
        <v/>
      </c>
      <c r="K821">
        <f>IF($AA821="","",INDEX('Per Line'!$J$2:$J$7001,$AA821)&amp;"")</f>
        <v/>
      </c>
      <c r="L821">
        <f>IF($AA821="","",INDEX('Per Line'!$K$2:$K$7001,$AA821)&amp;"")</f>
        <v/>
      </c>
      <c r="M821">
        <f>IF($AA821="","",INDEX('Per Line'!$L$2:$L$7001,$AA821))</f>
        <v/>
      </c>
      <c r="N821" s="8">
        <f>IF($AA821="","",M821*Y821/100)</f>
        <v/>
      </c>
      <c r="O821">
        <f>IF($AA821="","",INDEX('Per Line'!$U$2:$U$7001,$AA821)&amp;"")</f>
        <v/>
      </c>
      <c r="P821" s="8">
        <f>IF($AA821="","",SUMIFS('Per Line'!$T$2:$T$7001,'Per Line'!$C$2:$C$7001,$A821,'Per Line'!$AL$2:$AL$7001,1))</f>
        <v/>
      </c>
      <c r="Q821">
        <f>IF($AA821="","",Settings!$C$7)</f>
        <v/>
      </c>
      <c r="R821" s="8">
        <f>IF($AA821="","",SUMIFS('Per Line'!$T$2:$T$7001,'Per Line'!$C$2:$C$7001,$A821,'Per Line'!$AK$2:$AK$7001,0,'Per Line'!$AL$2:$AL$7001,0))</f>
        <v/>
      </c>
      <c r="S821" s="8">
        <f>IF($AA821="","",R821*Q821)</f>
        <v/>
      </c>
      <c r="T821">
        <f>IF($AA821="","",Settings!$C$6)</f>
        <v/>
      </c>
      <c r="U821" s="8">
        <f>IF($AA821="","",SUMIFS('Per Line'!$T$2:$T$7001,'Per Line'!$C$2:$C$7001,$A821,'Per Line'!$AK$2:$AK$7001,1,'Per Line'!$AL$2:$AL$7001,0))</f>
        <v/>
      </c>
      <c r="V821" s="8">
        <f>IF($AA821="","",U821*T821)</f>
        <v/>
      </c>
      <c r="W821" s="8">
        <f>IF($AA821="","",V821+S821)</f>
        <v/>
      </c>
      <c r="X821" s="8">
        <f>IF($AA821="","",Y821-W821)</f>
        <v/>
      </c>
      <c r="Y821" s="8">
        <f>IF($AA821="","",R821+U821+P821)</f>
        <v/>
      </c>
      <c r="Z821" s="8">
        <f>IF($AA821="","",Y821-W821-N821)</f>
        <v/>
      </c>
      <c r="AA821" s="16">
        <f>IF(ROWS($AA$2:$AA821)&lt;=MAX('Per Line'!$AJ$2:$AJ$7001),MATCH(ROWS($AA$2:$AA821),'Per Line'!$AJ$2:$AJ$7001,0),"")</f>
        <v/>
      </c>
      <c r="AB821">
        <f>IF($AA821="","",C821&amp;"|"&amp;COUNTIF($C$2:$C821,C821))</f>
        <v/>
      </c>
    </row>
    <row r="822">
      <c r="A822">
        <f>IF($AA822="","",INDEX('Per Line'!$C$2:$C$7001,$AA822)&amp;"")</f>
        <v/>
      </c>
      <c r="B822" s="15" t="n"/>
      <c r="C822">
        <f>IF($AA822="","",IF(COUNTIF($I$2:$I$1301,I822)&lt;=Settings!$C$8,I822,I822&amp;" P"&amp;ROUNDUP(COUNTIF($I$2:$I822,I822)/Settings!$C$8,0)))</f>
        <v/>
      </c>
      <c r="D822">
        <f>IF($AA822="","",INDEX('Per Line'!$A$2:$A$7001,$AA822)&amp;"")</f>
        <v/>
      </c>
      <c r="E822">
        <f>IF($AA822="","",INDEX('Per Line'!$B$2:$B$7001,$AA822)&amp;"")</f>
        <v/>
      </c>
      <c r="F822">
        <f>IF($AA822="","",INDEX('Per Line'!$D$2:$D$7001,$AA822)&amp;"")</f>
        <v/>
      </c>
      <c r="G822" s="14">
        <f>IF($AA822="","",INDEX('Per Line'!$E$2:$E$7001,$AA822))</f>
        <v/>
      </c>
      <c r="H822">
        <f>IF($AA822="","",INDEX('Per Line'!$F$2:$F$7001,$AA822)&amp;"")</f>
        <v/>
      </c>
      <c r="I822">
        <f>IF($AA822="","",INDEX('Per Line'!$I$2:$I$7001,$AA822)&amp;"")</f>
        <v/>
      </c>
      <c r="J822">
        <f>IF($AA822="","",INDEX('Per Line'!$H$2:$H$7001,$AA822)&amp;"")</f>
        <v/>
      </c>
      <c r="K822">
        <f>IF($AA822="","",INDEX('Per Line'!$J$2:$J$7001,$AA822)&amp;"")</f>
        <v/>
      </c>
      <c r="L822">
        <f>IF($AA822="","",INDEX('Per Line'!$K$2:$K$7001,$AA822)&amp;"")</f>
        <v/>
      </c>
      <c r="M822">
        <f>IF($AA822="","",INDEX('Per Line'!$L$2:$L$7001,$AA822))</f>
        <v/>
      </c>
      <c r="N822" s="8">
        <f>IF($AA822="","",M822*Y822/100)</f>
        <v/>
      </c>
      <c r="O822">
        <f>IF($AA822="","",INDEX('Per Line'!$U$2:$U$7001,$AA822)&amp;"")</f>
        <v/>
      </c>
      <c r="P822" s="8">
        <f>IF($AA822="","",SUMIFS('Per Line'!$T$2:$T$7001,'Per Line'!$C$2:$C$7001,$A822,'Per Line'!$AL$2:$AL$7001,1))</f>
        <v/>
      </c>
      <c r="Q822">
        <f>IF($AA822="","",Settings!$C$7)</f>
        <v/>
      </c>
      <c r="R822" s="8">
        <f>IF($AA822="","",SUMIFS('Per Line'!$T$2:$T$7001,'Per Line'!$C$2:$C$7001,$A822,'Per Line'!$AK$2:$AK$7001,0,'Per Line'!$AL$2:$AL$7001,0))</f>
        <v/>
      </c>
      <c r="S822" s="8">
        <f>IF($AA822="","",R822*Q822)</f>
        <v/>
      </c>
      <c r="T822">
        <f>IF($AA822="","",Settings!$C$6)</f>
        <v/>
      </c>
      <c r="U822" s="8">
        <f>IF($AA822="","",SUMIFS('Per Line'!$T$2:$T$7001,'Per Line'!$C$2:$C$7001,$A822,'Per Line'!$AK$2:$AK$7001,1,'Per Line'!$AL$2:$AL$7001,0))</f>
        <v/>
      </c>
      <c r="V822" s="8">
        <f>IF($AA822="","",U822*T822)</f>
        <v/>
      </c>
      <c r="W822" s="8">
        <f>IF($AA822="","",V822+S822)</f>
        <v/>
      </c>
      <c r="X822" s="8">
        <f>IF($AA822="","",Y822-W822)</f>
        <v/>
      </c>
      <c r="Y822" s="8">
        <f>IF($AA822="","",R822+U822+P822)</f>
        <v/>
      </c>
      <c r="Z822" s="8">
        <f>IF($AA822="","",Y822-W822-N822)</f>
        <v/>
      </c>
      <c r="AA822" s="16">
        <f>IF(ROWS($AA$2:$AA822)&lt;=MAX('Per Line'!$AJ$2:$AJ$7001),MATCH(ROWS($AA$2:$AA822),'Per Line'!$AJ$2:$AJ$7001,0),"")</f>
        <v/>
      </c>
      <c r="AB822">
        <f>IF($AA822="","",C822&amp;"|"&amp;COUNTIF($C$2:$C822,C822))</f>
        <v/>
      </c>
    </row>
    <row r="823">
      <c r="A823">
        <f>IF($AA823="","",INDEX('Per Line'!$C$2:$C$7001,$AA823)&amp;"")</f>
        <v/>
      </c>
      <c r="B823" s="15" t="n"/>
      <c r="C823">
        <f>IF($AA823="","",IF(COUNTIF($I$2:$I$1301,I823)&lt;=Settings!$C$8,I823,I823&amp;" P"&amp;ROUNDUP(COUNTIF($I$2:$I823,I823)/Settings!$C$8,0)))</f>
        <v/>
      </c>
      <c r="D823">
        <f>IF($AA823="","",INDEX('Per Line'!$A$2:$A$7001,$AA823)&amp;"")</f>
        <v/>
      </c>
      <c r="E823">
        <f>IF($AA823="","",INDEX('Per Line'!$B$2:$B$7001,$AA823)&amp;"")</f>
        <v/>
      </c>
      <c r="F823">
        <f>IF($AA823="","",INDEX('Per Line'!$D$2:$D$7001,$AA823)&amp;"")</f>
        <v/>
      </c>
      <c r="G823" s="14">
        <f>IF($AA823="","",INDEX('Per Line'!$E$2:$E$7001,$AA823))</f>
        <v/>
      </c>
      <c r="H823">
        <f>IF($AA823="","",INDEX('Per Line'!$F$2:$F$7001,$AA823)&amp;"")</f>
        <v/>
      </c>
      <c r="I823">
        <f>IF($AA823="","",INDEX('Per Line'!$I$2:$I$7001,$AA823)&amp;"")</f>
        <v/>
      </c>
      <c r="J823">
        <f>IF($AA823="","",INDEX('Per Line'!$H$2:$H$7001,$AA823)&amp;"")</f>
        <v/>
      </c>
      <c r="K823">
        <f>IF($AA823="","",INDEX('Per Line'!$J$2:$J$7001,$AA823)&amp;"")</f>
        <v/>
      </c>
      <c r="L823">
        <f>IF($AA823="","",INDEX('Per Line'!$K$2:$K$7001,$AA823)&amp;"")</f>
        <v/>
      </c>
      <c r="M823">
        <f>IF($AA823="","",INDEX('Per Line'!$L$2:$L$7001,$AA823))</f>
        <v/>
      </c>
      <c r="N823" s="8">
        <f>IF($AA823="","",M823*Y823/100)</f>
        <v/>
      </c>
      <c r="O823">
        <f>IF($AA823="","",INDEX('Per Line'!$U$2:$U$7001,$AA823)&amp;"")</f>
        <v/>
      </c>
      <c r="P823" s="8">
        <f>IF($AA823="","",SUMIFS('Per Line'!$T$2:$T$7001,'Per Line'!$C$2:$C$7001,$A823,'Per Line'!$AL$2:$AL$7001,1))</f>
        <v/>
      </c>
      <c r="Q823">
        <f>IF($AA823="","",Settings!$C$7)</f>
        <v/>
      </c>
      <c r="R823" s="8">
        <f>IF($AA823="","",SUMIFS('Per Line'!$T$2:$T$7001,'Per Line'!$C$2:$C$7001,$A823,'Per Line'!$AK$2:$AK$7001,0,'Per Line'!$AL$2:$AL$7001,0))</f>
        <v/>
      </c>
      <c r="S823" s="8">
        <f>IF($AA823="","",R823*Q823)</f>
        <v/>
      </c>
      <c r="T823">
        <f>IF($AA823="","",Settings!$C$6)</f>
        <v/>
      </c>
      <c r="U823" s="8">
        <f>IF($AA823="","",SUMIFS('Per Line'!$T$2:$T$7001,'Per Line'!$C$2:$C$7001,$A823,'Per Line'!$AK$2:$AK$7001,1,'Per Line'!$AL$2:$AL$7001,0))</f>
        <v/>
      </c>
      <c r="V823" s="8">
        <f>IF($AA823="","",U823*T823)</f>
        <v/>
      </c>
      <c r="W823" s="8">
        <f>IF($AA823="","",V823+S823)</f>
        <v/>
      </c>
      <c r="X823" s="8">
        <f>IF($AA823="","",Y823-W823)</f>
        <v/>
      </c>
      <c r="Y823" s="8">
        <f>IF($AA823="","",R823+U823+P823)</f>
        <v/>
      </c>
      <c r="Z823" s="8">
        <f>IF($AA823="","",Y823-W823-N823)</f>
        <v/>
      </c>
      <c r="AA823" s="16">
        <f>IF(ROWS($AA$2:$AA823)&lt;=MAX('Per Line'!$AJ$2:$AJ$7001),MATCH(ROWS($AA$2:$AA823),'Per Line'!$AJ$2:$AJ$7001,0),"")</f>
        <v/>
      </c>
      <c r="AB823">
        <f>IF($AA823="","",C823&amp;"|"&amp;COUNTIF($C$2:$C823,C823))</f>
        <v/>
      </c>
    </row>
    <row r="824">
      <c r="A824">
        <f>IF($AA824="","",INDEX('Per Line'!$C$2:$C$7001,$AA824)&amp;"")</f>
        <v/>
      </c>
      <c r="B824" s="15" t="n"/>
      <c r="C824">
        <f>IF($AA824="","",IF(COUNTIF($I$2:$I$1301,I824)&lt;=Settings!$C$8,I824,I824&amp;" P"&amp;ROUNDUP(COUNTIF($I$2:$I824,I824)/Settings!$C$8,0)))</f>
        <v/>
      </c>
      <c r="D824">
        <f>IF($AA824="","",INDEX('Per Line'!$A$2:$A$7001,$AA824)&amp;"")</f>
        <v/>
      </c>
      <c r="E824">
        <f>IF($AA824="","",INDEX('Per Line'!$B$2:$B$7001,$AA824)&amp;"")</f>
        <v/>
      </c>
      <c r="F824">
        <f>IF($AA824="","",INDEX('Per Line'!$D$2:$D$7001,$AA824)&amp;"")</f>
        <v/>
      </c>
      <c r="G824" s="14">
        <f>IF($AA824="","",INDEX('Per Line'!$E$2:$E$7001,$AA824))</f>
        <v/>
      </c>
      <c r="H824">
        <f>IF($AA824="","",INDEX('Per Line'!$F$2:$F$7001,$AA824)&amp;"")</f>
        <v/>
      </c>
      <c r="I824">
        <f>IF($AA824="","",INDEX('Per Line'!$I$2:$I$7001,$AA824)&amp;"")</f>
        <v/>
      </c>
      <c r="J824">
        <f>IF($AA824="","",INDEX('Per Line'!$H$2:$H$7001,$AA824)&amp;"")</f>
        <v/>
      </c>
      <c r="K824">
        <f>IF($AA824="","",INDEX('Per Line'!$J$2:$J$7001,$AA824)&amp;"")</f>
        <v/>
      </c>
      <c r="L824">
        <f>IF($AA824="","",INDEX('Per Line'!$K$2:$K$7001,$AA824)&amp;"")</f>
        <v/>
      </c>
      <c r="M824">
        <f>IF($AA824="","",INDEX('Per Line'!$L$2:$L$7001,$AA824))</f>
        <v/>
      </c>
      <c r="N824" s="8">
        <f>IF($AA824="","",M824*Y824/100)</f>
        <v/>
      </c>
      <c r="O824">
        <f>IF($AA824="","",INDEX('Per Line'!$U$2:$U$7001,$AA824)&amp;"")</f>
        <v/>
      </c>
      <c r="P824" s="8">
        <f>IF($AA824="","",SUMIFS('Per Line'!$T$2:$T$7001,'Per Line'!$C$2:$C$7001,$A824,'Per Line'!$AL$2:$AL$7001,1))</f>
        <v/>
      </c>
      <c r="Q824">
        <f>IF($AA824="","",Settings!$C$7)</f>
        <v/>
      </c>
      <c r="R824" s="8">
        <f>IF($AA824="","",SUMIFS('Per Line'!$T$2:$T$7001,'Per Line'!$C$2:$C$7001,$A824,'Per Line'!$AK$2:$AK$7001,0,'Per Line'!$AL$2:$AL$7001,0))</f>
        <v/>
      </c>
      <c r="S824" s="8">
        <f>IF($AA824="","",R824*Q824)</f>
        <v/>
      </c>
      <c r="T824">
        <f>IF($AA824="","",Settings!$C$6)</f>
        <v/>
      </c>
      <c r="U824" s="8">
        <f>IF($AA824="","",SUMIFS('Per Line'!$T$2:$T$7001,'Per Line'!$C$2:$C$7001,$A824,'Per Line'!$AK$2:$AK$7001,1,'Per Line'!$AL$2:$AL$7001,0))</f>
        <v/>
      </c>
      <c r="V824" s="8">
        <f>IF($AA824="","",U824*T824)</f>
        <v/>
      </c>
      <c r="W824" s="8">
        <f>IF($AA824="","",V824+S824)</f>
        <v/>
      </c>
      <c r="X824" s="8">
        <f>IF($AA824="","",Y824-W824)</f>
        <v/>
      </c>
      <c r="Y824" s="8">
        <f>IF($AA824="","",R824+U824+P824)</f>
        <v/>
      </c>
      <c r="Z824" s="8">
        <f>IF($AA824="","",Y824-W824-N824)</f>
        <v/>
      </c>
      <c r="AA824" s="16">
        <f>IF(ROWS($AA$2:$AA824)&lt;=MAX('Per Line'!$AJ$2:$AJ$7001),MATCH(ROWS($AA$2:$AA824),'Per Line'!$AJ$2:$AJ$7001,0),"")</f>
        <v/>
      </c>
      <c r="AB824">
        <f>IF($AA824="","",C824&amp;"|"&amp;COUNTIF($C$2:$C824,C824))</f>
        <v/>
      </c>
    </row>
    <row r="825">
      <c r="A825">
        <f>IF($AA825="","",INDEX('Per Line'!$C$2:$C$7001,$AA825)&amp;"")</f>
        <v/>
      </c>
      <c r="B825" s="15" t="n"/>
      <c r="C825">
        <f>IF($AA825="","",IF(COUNTIF($I$2:$I$1301,I825)&lt;=Settings!$C$8,I825,I825&amp;" P"&amp;ROUNDUP(COUNTIF($I$2:$I825,I825)/Settings!$C$8,0)))</f>
        <v/>
      </c>
      <c r="D825">
        <f>IF($AA825="","",INDEX('Per Line'!$A$2:$A$7001,$AA825)&amp;"")</f>
        <v/>
      </c>
      <c r="E825">
        <f>IF($AA825="","",INDEX('Per Line'!$B$2:$B$7001,$AA825)&amp;"")</f>
        <v/>
      </c>
      <c r="F825">
        <f>IF($AA825="","",INDEX('Per Line'!$D$2:$D$7001,$AA825)&amp;"")</f>
        <v/>
      </c>
      <c r="G825" s="14">
        <f>IF($AA825="","",INDEX('Per Line'!$E$2:$E$7001,$AA825))</f>
        <v/>
      </c>
      <c r="H825">
        <f>IF($AA825="","",INDEX('Per Line'!$F$2:$F$7001,$AA825)&amp;"")</f>
        <v/>
      </c>
      <c r="I825">
        <f>IF($AA825="","",INDEX('Per Line'!$I$2:$I$7001,$AA825)&amp;"")</f>
        <v/>
      </c>
      <c r="J825">
        <f>IF($AA825="","",INDEX('Per Line'!$H$2:$H$7001,$AA825)&amp;"")</f>
        <v/>
      </c>
      <c r="K825">
        <f>IF($AA825="","",INDEX('Per Line'!$J$2:$J$7001,$AA825)&amp;"")</f>
        <v/>
      </c>
      <c r="L825">
        <f>IF($AA825="","",INDEX('Per Line'!$K$2:$K$7001,$AA825)&amp;"")</f>
        <v/>
      </c>
      <c r="M825">
        <f>IF($AA825="","",INDEX('Per Line'!$L$2:$L$7001,$AA825))</f>
        <v/>
      </c>
      <c r="N825" s="8">
        <f>IF($AA825="","",M825*Y825/100)</f>
        <v/>
      </c>
      <c r="O825">
        <f>IF($AA825="","",INDEX('Per Line'!$U$2:$U$7001,$AA825)&amp;"")</f>
        <v/>
      </c>
      <c r="P825" s="8">
        <f>IF($AA825="","",SUMIFS('Per Line'!$T$2:$T$7001,'Per Line'!$C$2:$C$7001,$A825,'Per Line'!$AL$2:$AL$7001,1))</f>
        <v/>
      </c>
      <c r="Q825">
        <f>IF($AA825="","",Settings!$C$7)</f>
        <v/>
      </c>
      <c r="R825" s="8">
        <f>IF($AA825="","",SUMIFS('Per Line'!$T$2:$T$7001,'Per Line'!$C$2:$C$7001,$A825,'Per Line'!$AK$2:$AK$7001,0,'Per Line'!$AL$2:$AL$7001,0))</f>
        <v/>
      </c>
      <c r="S825" s="8">
        <f>IF($AA825="","",R825*Q825)</f>
        <v/>
      </c>
      <c r="T825">
        <f>IF($AA825="","",Settings!$C$6)</f>
        <v/>
      </c>
      <c r="U825" s="8">
        <f>IF($AA825="","",SUMIFS('Per Line'!$T$2:$T$7001,'Per Line'!$C$2:$C$7001,$A825,'Per Line'!$AK$2:$AK$7001,1,'Per Line'!$AL$2:$AL$7001,0))</f>
        <v/>
      </c>
      <c r="V825" s="8">
        <f>IF($AA825="","",U825*T825)</f>
        <v/>
      </c>
      <c r="W825" s="8">
        <f>IF($AA825="","",V825+S825)</f>
        <v/>
      </c>
      <c r="X825" s="8">
        <f>IF($AA825="","",Y825-W825)</f>
        <v/>
      </c>
      <c r="Y825" s="8">
        <f>IF($AA825="","",R825+U825+P825)</f>
        <v/>
      </c>
      <c r="Z825" s="8">
        <f>IF($AA825="","",Y825-W825-N825)</f>
        <v/>
      </c>
      <c r="AA825" s="16">
        <f>IF(ROWS($AA$2:$AA825)&lt;=MAX('Per Line'!$AJ$2:$AJ$7001),MATCH(ROWS($AA$2:$AA825),'Per Line'!$AJ$2:$AJ$7001,0),"")</f>
        <v/>
      </c>
      <c r="AB825">
        <f>IF($AA825="","",C825&amp;"|"&amp;COUNTIF($C$2:$C825,C825))</f>
        <v/>
      </c>
    </row>
    <row r="826">
      <c r="A826">
        <f>IF($AA826="","",INDEX('Per Line'!$C$2:$C$7001,$AA826)&amp;"")</f>
        <v/>
      </c>
      <c r="B826" s="15" t="n"/>
      <c r="C826">
        <f>IF($AA826="","",IF(COUNTIF($I$2:$I$1301,I826)&lt;=Settings!$C$8,I826,I826&amp;" P"&amp;ROUNDUP(COUNTIF($I$2:$I826,I826)/Settings!$C$8,0)))</f>
        <v/>
      </c>
      <c r="D826">
        <f>IF($AA826="","",INDEX('Per Line'!$A$2:$A$7001,$AA826)&amp;"")</f>
        <v/>
      </c>
      <c r="E826">
        <f>IF($AA826="","",INDEX('Per Line'!$B$2:$B$7001,$AA826)&amp;"")</f>
        <v/>
      </c>
      <c r="F826">
        <f>IF($AA826="","",INDEX('Per Line'!$D$2:$D$7001,$AA826)&amp;"")</f>
        <v/>
      </c>
      <c r="G826" s="14">
        <f>IF($AA826="","",INDEX('Per Line'!$E$2:$E$7001,$AA826))</f>
        <v/>
      </c>
      <c r="H826">
        <f>IF($AA826="","",INDEX('Per Line'!$F$2:$F$7001,$AA826)&amp;"")</f>
        <v/>
      </c>
      <c r="I826">
        <f>IF($AA826="","",INDEX('Per Line'!$I$2:$I$7001,$AA826)&amp;"")</f>
        <v/>
      </c>
      <c r="J826">
        <f>IF($AA826="","",INDEX('Per Line'!$H$2:$H$7001,$AA826)&amp;"")</f>
        <v/>
      </c>
      <c r="K826">
        <f>IF($AA826="","",INDEX('Per Line'!$J$2:$J$7001,$AA826)&amp;"")</f>
        <v/>
      </c>
      <c r="L826">
        <f>IF($AA826="","",INDEX('Per Line'!$K$2:$K$7001,$AA826)&amp;"")</f>
        <v/>
      </c>
      <c r="M826">
        <f>IF($AA826="","",INDEX('Per Line'!$L$2:$L$7001,$AA826))</f>
        <v/>
      </c>
      <c r="N826" s="8">
        <f>IF($AA826="","",M826*Y826/100)</f>
        <v/>
      </c>
      <c r="O826">
        <f>IF($AA826="","",INDEX('Per Line'!$U$2:$U$7001,$AA826)&amp;"")</f>
        <v/>
      </c>
      <c r="P826" s="8">
        <f>IF($AA826="","",SUMIFS('Per Line'!$T$2:$T$7001,'Per Line'!$C$2:$C$7001,$A826,'Per Line'!$AL$2:$AL$7001,1))</f>
        <v/>
      </c>
      <c r="Q826">
        <f>IF($AA826="","",Settings!$C$7)</f>
        <v/>
      </c>
      <c r="R826" s="8">
        <f>IF($AA826="","",SUMIFS('Per Line'!$T$2:$T$7001,'Per Line'!$C$2:$C$7001,$A826,'Per Line'!$AK$2:$AK$7001,0,'Per Line'!$AL$2:$AL$7001,0))</f>
        <v/>
      </c>
      <c r="S826" s="8">
        <f>IF($AA826="","",R826*Q826)</f>
        <v/>
      </c>
      <c r="T826">
        <f>IF($AA826="","",Settings!$C$6)</f>
        <v/>
      </c>
      <c r="U826" s="8">
        <f>IF($AA826="","",SUMIFS('Per Line'!$T$2:$T$7001,'Per Line'!$C$2:$C$7001,$A826,'Per Line'!$AK$2:$AK$7001,1,'Per Line'!$AL$2:$AL$7001,0))</f>
        <v/>
      </c>
      <c r="V826" s="8">
        <f>IF($AA826="","",U826*T826)</f>
        <v/>
      </c>
      <c r="W826" s="8">
        <f>IF($AA826="","",V826+S826)</f>
        <v/>
      </c>
      <c r="X826" s="8">
        <f>IF($AA826="","",Y826-W826)</f>
        <v/>
      </c>
      <c r="Y826" s="8">
        <f>IF($AA826="","",R826+U826+P826)</f>
        <v/>
      </c>
      <c r="Z826" s="8">
        <f>IF($AA826="","",Y826-W826-N826)</f>
        <v/>
      </c>
      <c r="AA826" s="16">
        <f>IF(ROWS($AA$2:$AA826)&lt;=MAX('Per Line'!$AJ$2:$AJ$7001),MATCH(ROWS($AA$2:$AA826),'Per Line'!$AJ$2:$AJ$7001,0),"")</f>
        <v/>
      </c>
      <c r="AB826">
        <f>IF($AA826="","",C826&amp;"|"&amp;COUNTIF($C$2:$C826,C826))</f>
        <v/>
      </c>
    </row>
    <row r="827">
      <c r="A827">
        <f>IF($AA827="","",INDEX('Per Line'!$C$2:$C$7001,$AA827)&amp;"")</f>
        <v/>
      </c>
      <c r="B827" s="15" t="n"/>
      <c r="C827">
        <f>IF($AA827="","",IF(COUNTIF($I$2:$I$1301,I827)&lt;=Settings!$C$8,I827,I827&amp;" P"&amp;ROUNDUP(COUNTIF($I$2:$I827,I827)/Settings!$C$8,0)))</f>
        <v/>
      </c>
      <c r="D827">
        <f>IF($AA827="","",INDEX('Per Line'!$A$2:$A$7001,$AA827)&amp;"")</f>
        <v/>
      </c>
      <c r="E827">
        <f>IF($AA827="","",INDEX('Per Line'!$B$2:$B$7001,$AA827)&amp;"")</f>
        <v/>
      </c>
      <c r="F827">
        <f>IF($AA827="","",INDEX('Per Line'!$D$2:$D$7001,$AA827)&amp;"")</f>
        <v/>
      </c>
      <c r="G827" s="14">
        <f>IF($AA827="","",INDEX('Per Line'!$E$2:$E$7001,$AA827))</f>
        <v/>
      </c>
      <c r="H827">
        <f>IF($AA827="","",INDEX('Per Line'!$F$2:$F$7001,$AA827)&amp;"")</f>
        <v/>
      </c>
      <c r="I827">
        <f>IF($AA827="","",INDEX('Per Line'!$I$2:$I$7001,$AA827)&amp;"")</f>
        <v/>
      </c>
      <c r="J827">
        <f>IF($AA827="","",INDEX('Per Line'!$H$2:$H$7001,$AA827)&amp;"")</f>
        <v/>
      </c>
      <c r="K827">
        <f>IF($AA827="","",INDEX('Per Line'!$J$2:$J$7001,$AA827)&amp;"")</f>
        <v/>
      </c>
      <c r="L827">
        <f>IF($AA827="","",INDEX('Per Line'!$K$2:$K$7001,$AA827)&amp;"")</f>
        <v/>
      </c>
      <c r="M827">
        <f>IF($AA827="","",INDEX('Per Line'!$L$2:$L$7001,$AA827))</f>
        <v/>
      </c>
      <c r="N827" s="8">
        <f>IF($AA827="","",M827*Y827/100)</f>
        <v/>
      </c>
      <c r="O827">
        <f>IF($AA827="","",INDEX('Per Line'!$U$2:$U$7001,$AA827)&amp;"")</f>
        <v/>
      </c>
      <c r="P827" s="8">
        <f>IF($AA827="","",SUMIFS('Per Line'!$T$2:$T$7001,'Per Line'!$C$2:$C$7001,$A827,'Per Line'!$AL$2:$AL$7001,1))</f>
        <v/>
      </c>
      <c r="Q827">
        <f>IF($AA827="","",Settings!$C$7)</f>
        <v/>
      </c>
      <c r="R827" s="8">
        <f>IF($AA827="","",SUMIFS('Per Line'!$T$2:$T$7001,'Per Line'!$C$2:$C$7001,$A827,'Per Line'!$AK$2:$AK$7001,0,'Per Line'!$AL$2:$AL$7001,0))</f>
        <v/>
      </c>
      <c r="S827" s="8">
        <f>IF($AA827="","",R827*Q827)</f>
        <v/>
      </c>
      <c r="T827">
        <f>IF($AA827="","",Settings!$C$6)</f>
        <v/>
      </c>
      <c r="U827" s="8">
        <f>IF($AA827="","",SUMIFS('Per Line'!$T$2:$T$7001,'Per Line'!$C$2:$C$7001,$A827,'Per Line'!$AK$2:$AK$7001,1,'Per Line'!$AL$2:$AL$7001,0))</f>
        <v/>
      </c>
      <c r="V827" s="8">
        <f>IF($AA827="","",U827*T827)</f>
        <v/>
      </c>
      <c r="W827" s="8">
        <f>IF($AA827="","",V827+S827)</f>
        <v/>
      </c>
      <c r="X827" s="8">
        <f>IF($AA827="","",Y827-W827)</f>
        <v/>
      </c>
      <c r="Y827" s="8">
        <f>IF($AA827="","",R827+U827+P827)</f>
        <v/>
      </c>
      <c r="Z827" s="8">
        <f>IF($AA827="","",Y827-W827-N827)</f>
        <v/>
      </c>
      <c r="AA827" s="16">
        <f>IF(ROWS($AA$2:$AA827)&lt;=MAX('Per Line'!$AJ$2:$AJ$7001),MATCH(ROWS($AA$2:$AA827),'Per Line'!$AJ$2:$AJ$7001,0),"")</f>
        <v/>
      </c>
      <c r="AB827">
        <f>IF($AA827="","",C827&amp;"|"&amp;COUNTIF($C$2:$C827,C827))</f>
        <v/>
      </c>
    </row>
    <row r="828">
      <c r="A828">
        <f>IF($AA828="","",INDEX('Per Line'!$C$2:$C$7001,$AA828)&amp;"")</f>
        <v/>
      </c>
      <c r="B828" s="15" t="n"/>
      <c r="C828">
        <f>IF($AA828="","",IF(COUNTIF($I$2:$I$1301,I828)&lt;=Settings!$C$8,I828,I828&amp;" P"&amp;ROUNDUP(COUNTIF($I$2:$I828,I828)/Settings!$C$8,0)))</f>
        <v/>
      </c>
      <c r="D828">
        <f>IF($AA828="","",INDEX('Per Line'!$A$2:$A$7001,$AA828)&amp;"")</f>
        <v/>
      </c>
      <c r="E828">
        <f>IF($AA828="","",INDEX('Per Line'!$B$2:$B$7001,$AA828)&amp;"")</f>
        <v/>
      </c>
      <c r="F828">
        <f>IF($AA828="","",INDEX('Per Line'!$D$2:$D$7001,$AA828)&amp;"")</f>
        <v/>
      </c>
      <c r="G828" s="14">
        <f>IF($AA828="","",INDEX('Per Line'!$E$2:$E$7001,$AA828))</f>
        <v/>
      </c>
      <c r="H828">
        <f>IF($AA828="","",INDEX('Per Line'!$F$2:$F$7001,$AA828)&amp;"")</f>
        <v/>
      </c>
      <c r="I828">
        <f>IF($AA828="","",INDEX('Per Line'!$I$2:$I$7001,$AA828)&amp;"")</f>
        <v/>
      </c>
      <c r="J828">
        <f>IF($AA828="","",INDEX('Per Line'!$H$2:$H$7001,$AA828)&amp;"")</f>
        <v/>
      </c>
      <c r="K828">
        <f>IF($AA828="","",INDEX('Per Line'!$J$2:$J$7001,$AA828)&amp;"")</f>
        <v/>
      </c>
      <c r="L828">
        <f>IF($AA828="","",INDEX('Per Line'!$K$2:$K$7001,$AA828)&amp;"")</f>
        <v/>
      </c>
      <c r="M828">
        <f>IF($AA828="","",INDEX('Per Line'!$L$2:$L$7001,$AA828))</f>
        <v/>
      </c>
      <c r="N828" s="8">
        <f>IF($AA828="","",M828*Y828/100)</f>
        <v/>
      </c>
      <c r="O828">
        <f>IF($AA828="","",INDEX('Per Line'!$U$2:$U$7001,$AA828)&amp;"")</f>
        <v/>
      </c>
      <c r="P828" s="8">
        <f>IF($AA828="","",SUMIFS('Per Line'!$T$2:$T$7001,'Per Line'!$C$2:$C$7001,$A828,'Per Line'!$AL$2:$AL$7001,1))</f>
        <v/>
      </c>
      <c r="Q828">
        <f>IF($AA828="","",Settings!$C$7)</f>
        <v/>
      </c>
      <c r="R828" s="8">
        <f>IF($AA828="","",SUMIFS('Per Line'!$T$2:$T$7001,'Per Line'!$C$2:$C$7001,$A828,'Per Line'!$AK$2:$AK$7001,0,'Per Line'!$AL$2:$AL$7001,0))</f>
        <v/>
      </c>
      <c r="S828" s="8">
        <f>IF($AA828="","",R828*Q828)</f>
        <v/>
      </c>
      <c r="T828">
        <f>IF($AA828="","",Settings!$C$6)</f>
        <v/>
      </c>
      <c r="U828" s="8">
        <f>IF($AA828="","",SUMIFS('Per Line'!$T$2:$T$7001,'Per Line'!$C$2:$C$7001,$A828,'Per Line'!$AK$2:$AK$7001,1,'Per Line'!$AL$2:$AL$7001,0))</f>
        <v/>
      </c>
      <c r="V828" s="8">
        <f>IF($AA828="","",U828*T828)</f>
        <v/>
      </c>
      <c r="W828" s="8">
        <f>IF($AA828="","",V828+S828)</f>
        <v/>
      </c>
      <c r="X828" s="8">
        <f>IF($AA828="","",Y828-W828)</f>
        <v/>
      </c>
      <c r="Y828" s="8">
        <f>IF($AA828="","",R828+U828+P828)</f>
        <v/>
      </c>
      <c r="Z828" s="8">
        <f>IF($AA828="","",Y828-W828-N828)</f>
        <v/>
      </c>
      <c r="AA828" s="16">
        <f>IF(ROWS($AA$2:$AA828)&lt;=MAX('Per Line'!$AJ$2:$AJ$7001),MATCH(ROWS($AA$2:$AA828),'Per Line'!$AJ$2:$AJ$7001,0),"")</f>
        <v/>
      </c>
      <c r="AB828">
        <f>IF($AA828="","",C828&amp;"|"&amp;COUNTIF($C$2:$C828,C828))</f>
        <v/>
      </c>
    </row>
    <row r="829">
      <c r="A829">
        <f>IF($AA829="","",INDEX('Per Line'!$C$2:$C$7001,$AA829)&amp;"")</f>
        <v/>
      </c>
      <c r="B829" s="15" t="n"/>
      <c r="C829">
        <f>IF($AA829="","",IF(COUNTIF($I$2:$I$1301,I829)&lt;=Settings!$C$8,I829,I829&amp;" P"&amp;ROUNDUP(COUNTIF($I$2:$I829,I829)/Settings!$C$8,0)))</f>
        <v/>
      </c>
      <c r="D829">
        <f>IF($AA829="","",INDEX('Per Line'!$A$2:$A$7001,$AA829)&amp;"")</f>
        <v/>
      </c>
      <c r="E829">
        <f>IF($AA829="","",INDEX('Per Line'!$B$2:$B$7001,$AA829)&amp;"")</f>
        <v/>
      </c>
      <c r="F829">
        <f>IF($AA829="","",INDEX('Per Line'!$D$2:$D$7001,$AA829)&amp;"")</f>
        <v/>
      </c>
      <c r="G829" s="14">
        <f>IF($AA829="","",INDEX('Per Line'!$E$2:$E$7001,$AA829))</f>
        <v/>
      </c>
      <c r="H829">
        <f>IF($AA829="","",INDEX('Per Line'!$F$2:$F$7001,$AA829)&amp;"")</f>
        <v/>
      </c>
      <c r="I829">
        <f>IF($AA829="","",INDEX('Per Line'!$I$2:$I$7001,$AA829)&amp;"")</f>
        <v/>
      </c>
      <c r="J829">
        <f>IF($AA829="","",INDEX('Per Line'!$H$2:$H$7001,$AA829)&amp;"")</f>
        <v/>
      </c>
      <c r="K829">
        <f>IF($AA829="","",INDEX('Per Line'!$J$2:$J$7001,$AA829)&amp;"")</f>
        <v/>
      </c>
      <c r="L829">
        <f>IF($AA829="","",INDEX('Per Line'!$K$2:$K$7001,$AA829)&amp;"")</f>
        <v/>
      </c>
      <c r="M829">
        <f>IF($AA829="","",INDEX('Per Line'!$L$2:$L$7001,$AA829))</f>
        <v/>
      </c>
      <c r="N829" s="8">
        <f>IF($AA829="","",M829*Y829/100)</f>
        <v/>
      </c>
      <c r="O829">
        <f>IF($AA829="","",INDEX('Per Line'!$U$2:$U$7001,$AA829)&amp;"")</f>
        <v/>
      </c>
      <c r="P829" s="8">
        <f>IF($AA829="","",SUMIFS('Per Line'!$T$2:$T$7001,'Per Line'!$C$2:$C$7001,$A829,'Per Line'!$AL$2:$AL$7001,1))</f>
        <v/>
      </c>
      <c r="Q829">
        <f>IF($AA829="","",Settings!$C$7)</f>
        <v/>
      </c>
      <c r="R829" s="8">
        <f>IF($AA829="","",SUMIFS('Per Line'!$T$2:$T$7001,'Per Line'!$C$2:$C$7001,$A829,'Per Line'!$AK$2:$AK$7001,0,'Per Line'!$AL$2:$AL$7001,0))</f>
        <v/>
      </c>
      <c r="S829" s="8">
        <f>IF($AA829="","",R829*Q829)</f>
        <v/>
      </c>
      <c r="T829">
        <f>IF($AA829="","",Settings!$C$6)</f>
        <v/>
      </c>
      <c r="U829" s="8">
        <f>IF($AA829="","",SUMIFS('Per Line'!$T$2:$T$7001,'Per Line'!$C$2:$C$7001,$A829,'Per Line'!$AK$2:$AK$7001,1,'Per Line'!$AL$2:$AL$7001,0))</f>
        <v/>
      </c>
      <c r="V829" s="8">
        <f>IF($AA829="","",U829*T829)</f>
        <v/>
      </c>
      <c r="W829" s="8">
        <f>IF($AA829="","",V829+S829)</f>
        <v/>
      </c>
      <c r="X829" s="8">
        <f>IF($AA829="","",Y829-W829)</f>
        <v/>
      </c>
      <c r="Y829" s="8">
        <f>IF($AA829="","",R829+U829+P829)</f>
        <v/>
      </c>
      <c r="Z829" s="8">
        <f>IF($AA829="","",Y829-W829-N829)</f>
        <v/>
      </c>
      <c r="AA829" s="16">
        <f>IF(ROWS($AA$2:$AA829)&lt;=MAX('Per Line'!$AJ$2:$AJ$7001),MATCH(ROWS($AA$2:$AA829),'Per Line'!$AJ$2:$AJ$7001,0),"")</f>
        <v/>
      </c>
      <c r="AB829">
        <f>IF($AA829="","",C829&amp;"|"&amp;COUNTIF($C$2:$C829,C829))</f>
        <v/>
      </c>
    </row>
    <row r="830">
      <c r="A830">
        <f>IF($AA830="","",INDEX('Per Line'!$C$2:$C$7001,$AA830)&amp;"")</f>
        <v/>
      </c>
      <c r="B830" s="15" t="n"/>
      <c r="C830">
        <f>IF($AA830="","",IF(COUNTIF($I$2:$I$1301,I830)&lt;=Settings!$C$8,I830,I830&amp;" P"&amp;ROUNDUP(COUNTIF($I$2:$I830,I830)/Settings!$C$8,0)))</f>
        <v/>
      </c>
      <c r="D830">
        <f>IF($AA830="","",INDEX('Per Line'!$A$2:$A$7001,$AA830)&amp;"")</f>
        <v/>
      </c>
      <c r="E830">
        <f>IF($AA830="","",INDEX('Per Line'!$B$2:$B$7001,$AA830)&amp;"")</f>
        <v/>
      </c>
      <c r="F830">
        <f>IF($AA830="","",INDEX('Per Line'!$D$2:$D$7001,$AA830)&amp;"")</f>
        <v/>
      </c>
      <c r="G830" s="14">
        <f>IF($AA830="","",INDEX('Per Line'!$E$2:$E$7001,$AA830))</f>
        <v/>
      </c>
      <c r="H830">
        <f>IF($AA830="","",INDEX('Per Line'!$F$2:$F$7001,$AA830)&amp;"")</f>
        <v/>
      </c>
      <c r="I830">
        <f>IF($AA830="","",INDEX('Per Line'!$I$2:$I$7001,$AA830)&amp;"")</f>
        <v/>
      </c>
      <c r="J830">
        <f>IF($AA830="","",INDEX('Per Line'!$H$2:$H$7001,$AA830)&amp;"")</f>
        <v/>
      </c>
      <c r="K830">
        <f>IF($AA830="","",INDEX('Per Line'!$J$2:$J$7001,$AA830)&amp;"")</f>
        <v/>
      </c>
      <c r="L830">
        <f>IF($AA830="","",INDEX('Per Line'!$K$2:$K$7001,$AA830)&amp;"")</f>
        <v/>
      </c>
      <c r="M830">
        <f>IF($AA830="","",INDEX('Per Line'!$L$2:$L$7001,$AA830))</f>
        <v/>
      </c>
      <c r="N830" s="8">
        <f>IF($AA830="","",M830*Y830/100)</f>
        <v/>
      </c>
      <c r="O830">
        <f>IF($AA830="","",INDEX('Per Line'!$U$2:$U$7001,$AA830)&amp;"")</f>
        <v/>
      </c>
      <c r="P830" s="8">
        <f>IF($AA830="","",SUMIFS('Per Line'!$T$2:$T$7001,'Per Line'!$C$2:$C$7001,$A830,'Per Line'!$AL$2:$AL$7001,1))</f>
        <v/>
      </c>
      <c r="Q830">
        <f>IF($AA830="","",Settings!$C$7)</f>
        <v/>
      </c>
      <c r="R830" s="8">
        <f>IF($AA830="","",SUMIFS('Per Line'!$T$2:$T$7001,'Per Line'!$C$2:$C$7001,$A830,'Per Line'!$AK$2:$AK$7001,0,'Per Line'!$AL$2:$AL$7001,0))</f>
        <v/>
      </c>
      <c r="S830" s="8">
        <f>IF($AA830="","",R830*Q830)</f>
        <v/>
      </c>
      <c r="T830">
        <f>IF($AA830="","",Settings!$C$6)</f>
        <v/>
      </c>
      <c r="U830" s="8">
        <f>IF($AA830="","",SUMIFS('Per Line'!$T$2:$T$7001,'Per Line'!$C$2:$C$7001,$A830,'Per Line'!$AK$2:$AK$7001,1,'Per Line'!$AL$2:$AL$7001,0))</f>
        <v/>
      </c>
      <c r="V830" s="8">
        <f>IF($AA830="","",U830*T830)</f>
        <v/>
      </c>
      <c r="W830" s="8">
        <f>IF($AA830="","",V830+S830)</f>
        <v/>
      </c>
      <c r="X830" s="8">
        <f>IF($AA830="","",Y830-W830)</f>
        <v/>
      </c>
      <c r="Y830" s="8">
        <f>IF($AA830="","",R830+U830+P830)</f>
        <v/>
      </c>
      <c r="Z830" s="8">
        <f>IF($AA830="","",Y830-W830-N830)</f>
        <v/>
      </c>
      <c r="AA830" s="16">
        <f>IF(ROWS($AA$2:$AA830)&lt;=MAX('Per Line'!$AJ$2:$AJ$7001),MATCH(ROWS($AA$2:$AA830),'Per Line'!$AJ$2:$AJ$7001,0),"")</f>
        <v/>
      </c>
      <c r="AB830">
        <f>IF($AA830="","",C830&amp;"|"&amp;COUNTIF($C$2:$C830,C830))</f>
        <v/>
      </c>
    </row>
    <row r="831">
      <c r="A831">
        <f>IF($AA831="","",INDEX('Per Line'!$C$2:$C$7001,$AA831)&amp;"")</f>
        <v/>
      </c>
      <c r="B831" s="15" t="n"/>
      <c r="C831">
        <f>IF($AA831="","",IF(COUNTIF($I$2:$I$1301,I831)&lt;=Settings!$C$8,I831,I831&amp;" P"&amp;ROUNDUP(COUNTIF($I$2:$I831,I831)/Settings!$C$8,0)))</f>
        <v/>
      </c>
      <c r="D831">
        <f>IF($AA831="","",INDEX('Per Line'!$A$2:$A$7001,$AA831)&amp;"")</f>
        <v/>
      </c>
      <c r="E831">
        <f>IF($AA831="","",INDEX('Per Line'!$B$2:$B$7001,$AA831)&amp;"")</f>
        <v/>
      </c>
      <c r="F831">
        <f>IF($AA831="","",INDEX('Per Line'!$D$2:$D$7001,$AA831)&amp;"")</f>
        <v/>
      </c>
      <c r="G831" s="14">
        <f>IF($AA831="","",INDEX('Per Line'!$E$2:$E$7001,$AA831))</f>
        <v/>
      </c>
      <c r="H831">
        <f>IF($AA831="","",INDEX('Per Line'!$F$2:$F$7001,$AA831)&amp;"")</f>
        <v/>
      </c>
      <c r="I831">
        <f>IF($AA831="","",INDEX('Per Line'!$I$2:$I$7001,$AA831)&amp;"")</f>
        <v/>
      </c>
      <c r="J831">
        <f>IF($AA831="","",INDEX('Per Line'!$H$2:$H$7001,$AA831)&amp;"")</f>
        <v/>
      </c>
      <c r="K831">
        <f>IF($AA831="","",INDEX('Per Line'!$J$2:$J$7001,$AA831)&amp;"")</f>
        <v/>
      </c>
      <c r="L831">
        <f>IF($AA831="","",INDEX('Per Line'!$K$2:$K$7001,$AA831)&amp;"")</f>
        <v/>
      </c>
      <c r="M831">
        <f>IF($AA831="","",INDEX('Per Line'!$L$2:$L$7001,$AA831))</f>
        <v/>
      </c>
      <c r="N831" s="8">
        <f>IF($AA831="","",M831*Y831/100)</f>
        <v/>
      </c>
      <c r="O831">
        <f>IF($AA831="","",INDEX('Per Line'!$U$2:$U$7001,$AA831)&amp;"")</f>
        <v/>
      </c>
      <c r="P831" s="8">
        <f>IF($AA831="","",SUMIFS('Per Line'!$T$2:$T$7001,'Per Line'!$C$2:$C$7001,$A831,'Per Line'!$AL$2:$AL$7001,1))</f>
        <v/>
      </c>
      <c r="Q831">
        <f>IF($AA831="","",Settings!$C$7)</f>
        <v/>
      </c>
      <c r="R831" s="8">
        <f>IF($AA831="","",SUMIFS('Per Line'!$T$2:$T$7001,'Per Line'!$C$2:$C$7001,$A831,'Per Line'!$AK$2:$AK$7001,0,'Per Line'!$AL$2:$AL$7001,0))</f>
        <v/>
      </c>
      <c r="S831" s="8">
        <f>IF($AA831="","",R831*Q831)</f>
        <v/>
      </c>
      <c r="T831">
        <f>IF($AA831="","",Settings!$C$6)</f>
        <v/>
      </c>
      <c r="U831" s="8">
        <f>IF($AA831="","",SUMIFS('Per Line'!$T$2:$T$7001,'Per Line'!$C$2:$C$7001,$A831,'Per Line'!$AK$2:$AK$7001,1,'Per Line'!$AL$2:$AL$7001,0))</f>
        <v/>
      </c>
      <c r="V831" s="8">
        <f>IF($AA831="","",U831*T831)</f>
        <v/>
      </c>
      <c r="W831" s="8">
        <f>IF($AA831="","",V831+S831)</f>
        <v/>
      </c>
      <c r="X831" s="8">
        <f>IF($AA831="","",Y831-W831)</f>
        <v/>
      </c>
      <c r="Y831" s="8">
        <f>IF($AA831="","",R831+U831+P831)</f>
        <v/>
      </c>
      <c r="Z831" s="8">
        <f>IF($AA831="","",Y831-W831-N831)</f>
        <v/>
      </c>
      <c r="AA831" s="16">
        <f>IF(ROWS($AA$2:$AA831)&lt;=MAX('Per Line'!$AJ$2:$AJ$7001),MATCH(ROWS($AA$2:$AA831),'Per Line'!$AJ$2:$AJ$7001,0),"")</f>
        <v/>
      </c>
      <c r="AB831">
        <f>IF($AA831="","",C831&amp;"|"&amp;COUNTIF($C$2:$C831,C831))</f>
        <v/>
      </c>
    </row>
    <row r="832">
      <c r="A832">
        <f>IF($AA832="","",INDEX('Per Line'!$C$2:$C$7001,$AA832)&amp;"")</f>
        <v/>
      </c>
      <c r="B832" s="15" t="n"/>
      <c r="C832">
        <f>IF($AA832="","",IF(COUNTIF($I$2:$I$1301,I832)&lt;=Settings!$C$8,I832,I832&amp;" P"&amp;ROUNDUP(COUNTIF($I$2:$I832,I832)/Settings!$C$8,0)))</f>
        <v/>
      </c>
      <c r="D832">
        <f>IF($AA832="","",INDEX('Per Line'!$A$2:$A$7001,$AA832)&amp;"")</f>
        <v/>
      </c>
      <c r="E832">
        <f>IF($AA832="","",INDEX('Per Line'!$B$2:$B$7001,$AA832)&amp;"")</f>
        <v/>
      </c>
      <c r="F832">
        <f>IF($AA832="","",INDEX('Per Line'!$D$2:$D$7001,$AA832)&amp;"")</f>
        <v/>
      </c>
      <c r="G832" s="14">
        <f>IF($AA832="","",INDEX('Per Line'!$E$2:$E$7001,$AA832))</f>
        <v/>
      </c>
      <c r="H832">
        <f>IF($AA832="","",INDEX('Per Line'!$F$2:$F$7001,$AA832)&amp;"")</f>
        <v/>
      </c>
      <c r="I832">
        <f>IF($AA832="","",INDEX('Per Line'!$I$2:$I$7001,$AA832)&amp;"")</f>
        <v/>
      </c>
      <c r="J832">
        <f>IF($AA832="","",INDEX('Per Line'!$H$2:$H$7001,$AA832)&amp;"")</f>
        <v/>
      </c>
      <c r="K832">
        <f>IF($AA832="","",INDEX('Per Line'!$J$2:$J$7001,$AA832)&amp;"")</f>
        <v/>
      </c>
      <c r="L832">
        <f>IF($AA832="","",INDEX('Per Line'!$K$2:$K$7001,$AA832)&amp;"")</f>
        <v/>
      </c>
      <c r="M832">
        <f>IF($AA832="","",INDEX('Per Line'!$L$2:$L$7001,$AA832))</f>
        <v/>
      </c>
      <c r="N832" s="8">
        <f>IF($AA832="","",M832*Y832/100)</f>
        <v/>
      </c>
      <c r="O832">
        <f>IF($AA832="","",INDEX('Per Line'!$U$2:$U$7001,$AA832)&amp;"")</f>
        <v/>
      </c>
      <c r="P832" s="8">
        <f>IF($AA832="","",SUMIFS('Per Line'!$T$2:$T$7001,'Per Line'!$C$2:$C$7001,$A832,'Per Line'!$AL$2:$AL$7001,1))</f>
        <v/>
      </c>
      <c r="Q832">
        <f>IF($AA832="","",Settings!$C$7)</f>
        <v/>
      </c>
      <c r="R832" s="8">
        <f>IF($AA832="","",SUMIFS('Per Line'!$T$2:$T$7001,'Per Line'!$C$2:$C$7001,$A832,'Per Line'!$AK$2:$AK$7001,0,'Per Line'!$AL$2:$AL$7001,0))</f>
        <v/>
      </c>
      <c r="S832" s="8">
        <f>IF($AA832="","",R832*Q832)</f>
        <v/>
      </c>
      <c r="T832">
        <f>IF($AA832="","",Settings!$C$6)</f>
        <v/>
      </c>
      <c r="U832" s="8">
        <f>IF($AA832="","",SUMIFS('Per Line'!$T$2:$T$7001,'Per Line'!$C$2:$C$7001,$A832,'Per Line'!$AK$2:$AK$7001,1,'Per Line'!$AL$2:$AL$7001,0))</f>
        <v/>
      </c>
      <c r="V832" s="8">
        <f>IF($AA832="","",U832*T832)</f>
        <v/>
      </c>
      <c r="W832" s="8">
        <f>IF($AA832="","",V832+S832)</f>
        <v/>
      </c>
      <c r="X832" s="8">
        <f>IF($AA832="","",Y832-W832)</f>
        <v/>
      </c>
      <c r="Y832" s="8">
        <f>IF($AA832="","",R832+U832+P832)</f>
        <v/>
      </c>
      <c r="Z832" s="8">
        <f>IF($AA832="","",Y832-W832-N832)</f>
        <v/>
      </c>
      <c r="AA832" s="16">
        <f>IF(ROWS($AA$2:$AA832)&lt;=MAX('Per Line'!$AJ$2:$AJ$7001),MATCH(ROWS($AA$2:$AA832),'Per Line'!$AJ$2:$AJ$7001,0),"")</f>
        <v/>
      </c>
      <c r="AB832">
        <f>IF($AA832="","",C832&amp;"|"&amp;COUNTIF($C$2:$C832,C832))</f>
        <v/>
      </c>
    </row>
    <row r="833">
      <c r="A833">
        <f>IF($AA833="","",INDEX('Per Line'!$C$2:$C$7001,$AA833)&amp;"")</f>
        <v/>
      </c>
      <c r="B833" s="15" t="n"/>
      <c r="C833">
        <f>IF($AA833="","",IF(COUNTIF($I$2:$I$1301,I833)&lt;=Settings!$C$8,I833,I833&amp;" P"&amp;ROUNDUP(COUNTIF($I$2:$I833,I833)/Settings!$C$8,0)))</f>
        <v/>
      </c>
      <c r="D833">
        <f>IF($AA833="","",INDEX('Per Line'!$A$2:$A$7001,$AA833)&amp;"")</f>
        <v/>
      </c>
      <c r="E833">
        <f>IF($AA833="","",INDEX('Per Line'!$B$2:$B$7001,$AA833)&amp;"")</f>
        <v/>
      </c>
      <c r="F833">
        <f>IF($AA833="","",INDEX('Per Line'!$D$2:$D$7001,$AA833)&amp;"")</f>
        <v/>
      </c>
      <c r="G833" s="14">
        <f>IF($AA833="","",INDEX('Per Line'!$E$2:$E$7001,$AA833))</f>
        <v/>
      </c>
      <c r="H833">
        <f>IF($AA833="","",INDEX('Per Line'!$F$2:$F$7001,$AA833)&amp;"")</f>
        <v/>
      </c>
      <c r="I833">
        <f>IF($AA833="","",INDEX('Per Line'!$I$2:$I$7001,$AA833)&amp;"")</f>
        <v/>
      </c>
      <c r="J833">
        <f>IF($AA833="","",INDEX('Per Line'!$H$2:$H$7001,$AA833)&amp;"")</f>
        <v/>
      </c>
      <c r="K833">
        <f>IF($AA833="","",INDEX('Per Line'!$J$2:$J$7001,$AA833)&amp;"")</f>
        <v/>
      </c>
      <c r="L833">
        <f>IF($AA833="","",INDEX('Per Line'!$K$2:$K$7001,$AA833)&amp;"")</f>
        <v/>
      </c>
      <c r="M833">
        <f>IF($AA833="","",INDEX('Per Line'!$L$2:$L$7001,$AA833))</f>
        <v/>
      </c>
      <c r="N833" s="8">
        <f>IF($AA833="","",M833*Y833/100)</f>
        <v/>
      </c>
      <c r="O833">
        <f>IF($AA833="","",INDEX('Per Line'!$U$2:$U$7001,$AA833)&amp;"")</f>
        <v/>
      </c>
      <c r="P833" s="8">
        <f>IF($AA833="","",SUMIFS('Per Line'!$T$2:$T$7001,'Per Line'!$C$2:$C$7001,$A833,'Per Line'!$AL$2:$AL$7001,1))</f>
        <v/>
      </c>
      <c r="Q833">
        <f>IF($AA833="","",Settings!$C$7)</f>
        <v/>
      </c>
      <c r="R833" s="8">
        <f>IF($AA833="","",SUMIFS('Per Line'!$T$2:$T$7001,'Per Line'!$C$2:$C$7001,$A833,'Per Line'!$AK$2:$AK$7001,0,'Per Line'!$AL$2:$AL$7001,0))</f>
        <v/>
      </c>
      <c r="S833" s="8">
        <f>IF($AA833="","",R833*Q833)</f>
        <v/>
      </c>
      <c r="T833">
        <f>IF($AA833="","",Settings!$C$6)</f>
        <v/>
      </c>
      <c r="U833" s="8">
        <f>IF($AA833="","",SUMIFS('Per Line'!$T$2:$T$7001,'Per Line'!$C$2:$C$7001,$A833,'Per Line'!$AK$2:$AK$7001,1,'Per Line'!$AL$2:$AL$7001,0))</f>
        <v/>
      </c>
      <c r="V833" s="8">
        <f>IF($AA833="","",U833*T833)</f>
        <v/>
      </c>
      <c r="W833" s="8">
        <f>IF($AA833="","",V833+S833)</f>
        <v/>
      </c>
      <c r="X833" s="8">
        <f>IF($AA833="","",Y833-W833)</f>
        <v/>
      </c>
      <c r="Y833" s="8">
        <f>IF($AA833="","",R833+U833+P833)</f>
        <v/>
      </c>
      <c r="Z833" s="8">
        <f>IF($AA833="","",Y833-W833-N833)</f>
        <v/>
      </c>
      <c r="AA833" s="16">
        <f>IF(ROWS($AA$2:$AA833)&lt;=MAX('Per Line'!$AJ$2:$AJ$7001),MATCH(ROWS($AA$2:$AA833),'Per Line'!$AJ$2:$AJ$7001,0),"")</f>
        <v/>
      </c>
      <c r="AB833">
        <f>IF($AA833="","",C833&amp;"|"&amp;COUNTIF($C$2:$C833,C833))</f>
        <v/>
      </c>
    </row>
    <row r="834">
      <c r="A834">
        <f>IF($AA834="","",INDEX('Per Line'!$C$2:$C$7001,$AA834)&amp;"")</f>
        <v/>
      </c>
      <c r="B834" s="15" t="n"/>
      <c r="C834">
        <f>IF($AA834="","",IF(COUNTIF($I$2:$I$1301,I834)&lt;=Settings!$C$8,I834,I834&amp;" P"&amp;ROUNDUP(COUNTIF($I$2:$I834,I834)/Settings!$C$8,0)))</f>
        <v/>
      </c>
      <c r="D834">
        <f>IF($AA834="","",INDEX('Per Line'!$A$2:$A$7001,$AA834)&amp;"")</f>
        <v/>
      </c>
      <c r="E834">
        <f>IF($AA834="","",INDEX('Per Line'!$B$2:$B$7001,$AA834)&amp;"")</f>
        <v/>
      </c>
      <c r="F834">
        <f>IF($AA834="","",INDEX('Per Line'!$D$2:$D$7001,$AA834)&amp;"")</f>
        <v/>
      </c>
      <c r="G834" s="14">
        <f>IF($AA834="","",INDEX('Per Line'!$E$2:$E$7001,$AA834))</f>
        <v/>
      </c>
      <c r="H834">
        <f>IF($AA834="","",INDEX('Per Line'!$F$2:$F$7001,$AA834)&amp;"")</f>
        <v/>
      </c>
      <c r="I834">
        <f>IF($AA834="","",INDEX('Per Line'!$I$2:$I$7001,$AA834)&amp;"")</f>
        <v/>
      </c>
      <c r="J834">
        <f>IF($AA834="","",INDEX('Per Line'!$H$2:$H$7001,$AA834)&amp;"")</f>
        <v/>
      </c>
      <c r="K834">
        <f>IF($AA834="","",INDEX('Per Line'!$J$2:$J$7001,$AA834)&amp;"")</f>
        <v/>
      </c>
      <c r="L834">
        <f>IF($AA834="","",INDEX('Per Line'!$K$2:$K$7001,$AA834)&amp;"")</f>
        <v/>
      </c>
      <c r="M834">
        <f>IF($AA834="","",INDEX('Per Line'!$L$2:$L$7001,$AA834))</f>
        <v/>
      </c>
      <c r="N834" s="8">
        <f>IF($AA834="","",M834*Y834/100)</f>
        <v/>
      </c>
      <c r="O834">
        <f>IF($AA834="","",INDEX('Per Line'!$U$2:$U$7001,$AA834)&amp;"")</f>
        <v/>
      </c>
      <c r="P834" s="8">
        <f>IF($AA834="","",SUMIFS('Per Line'!$T$2:$T$7001,'Per Line'!$C$2:$C$7001,$A834,'Per Line'!$AL$2:$AL$7001,1))</f>
        <v/>
      </c>
      <c r="Q834">
        <f>IF($AA834="","",Settings!$C$7)</f>
        <v/>
      </c>
      <c r="R834" s="8">
        <f>IF($AA834="","",SUMIFS('Per Line'!$T$2:$T$7001,'Per Line'!$C$2:$C$7001,$A834,'Per Line'!$AK$2:$AK$7001,0,'Per Line'!$AL$2:$AL$7001,0))</f>
        <v/>
      </c>
      <c r="S834" s="8">
        <f>IF($AA834="","",R834*Q834)</f>
        <v/>
      </c>
      <c r="T834">
        <f>IF($AA834="","",Settings!$C$6)</f>
        <v/>
      </c>
      <c r="U834" s="8">
        <f>IF($AA834="","",SUMIFS('Per Line'!$T$2:$T$7001,'Per Line'!$C$2:$C$7001,$A834,'Per Line'!$AK$2:$AK$7001,1,'Per Line'!$AL$2:$AL$7001,0))</f>
        <v/>
      </c>
      <c r="V834" s="8">
        <f>IF($AA834="","",U834*T834)</f>
        <v/>
      </c>
      <c r="W834" s="8">
        <f>IF($AA834="","",V834+S834)</f>
        <v/>
      </c>
      <c r="X834" s="8">
        <f>IF($AA834="","",Y834-W834)</f>
        <v/>
      </c>
      <c r="Y834" s="8">
        <f>IF($AA834="","",R834+U834+P834)</f>
        <v/>
      </c>
      <c r="Z834" s="8">
        <f>IF($AA834="","",Y834-W834-N834)</f>
        <v/>
      </c>
      <c r="AA834" s="16">
        <f>IF(ROWS($AA$2:$AA834)&lt;=MAX('Per Line'!$AJ$2:$AJ$7001),MATCH(ROWS($AA$2:$AA834),'Per Line'!$AJ$2:$AJ$7001,0),"")</f>
        <v/>
      </c>
      <c r="AB834">
        <f>IF($AA834="","",C834&amp;"|"&amp;COUNTIF($C$2:$C834,C834))</f>
        <v/>
      </c>
    </row>
    <row r="835">
      <c r="A835">
        <f>IF($AA835="","",INDEX('Per Line'!$C$2:$C$7001,$AA835)&amp;"")</f>
        <v/>
      </c>
      <c r="B835" s="15" t="n"/>
      <c r="C835">
        <f>IF($AA835="","",IF(COUNTIF($I$2:$I$1301,I835)&lt;=Settings!$C$8,I835,I835&amp;" P"&amp;ROUNDUP(COUNTIF($I$2:$I835,I835)/Settings!$C$8,0)))</f>
        <v/>
      </c>
      <c r="D835">
        <f>IF($AA835="","",INDEX('Per Line'!$A$2:$A$7001,$AA835)&amp;"")</f>
        <v/>
      </c>
      <c r="E835">
        <f>IF($AA835="","",INDEX('Per Line'!$B$2:$B$7001,$AA835)&amp;"")</f>
        <v/>
      </c>
      <c r="F835">
        <f>IF($AA835="","",INDEX('Per Line'!$D$2:$D$7001,$AA835)&amp;"")</f>
        <v/>
      </c>
      <c r="G835" s="14">
        <f>IF($AA835="","",INDEX('Per Line'!$E$2:$E$7001,$AA835))</f>
        <v/>
      </c>
      <c r="H835">
        <f>IF($AA835="","",INDEX('Per Line'!$F$2:$F$7001,$AA835)&amp;"")</f>
        <v/>
      </c>
      <c r="I835">
        <f>IF($AA835="","",INDEX('Per Line'!$I$2:$I$7001,$AA835)&amp;"")</f>
        <v/>
      </c>
      <c r="J835">
        <f>IF($AA835="","",INDEX('Per Line'!$H$2:$H$7001,$AA835)&amp;"")</f>
        <v/>
      </c>
      <c r="K835">
        <f>IF($AA835="","",INDEX('Per Line'!$J$2:$J$7001,$AA835)&amp;"")</f>
        <v/>
      </c>
      <c r="L835">
        <f>IF($AA835="","",INDEX('Per Line'!$K$2:$K$7001,$AA835)&amp;"")</f>
        <v/>
      </c>
      <c r="M835">
        <f>IF($AA835="","",INDEX('Per Line'!$L$2:$L$7001,$AA835))</f>
        <v/>
      </c>
      <c r="N835" s="8">
        <f>IF($AA835="","",M835*Y835/100)</f>
        <v/>
      </c>
      <c r="O835">
        <f>IF($AA835="","",INDEX('Per Line'!$U$2:$U$7001,$AA835)&amp;"")</f>
        <v/>
      </c>
      <c r="P835" s="8">
        <f>IF($AA835="","",SUMIFS('Per Line'!$T$2:$T$7001,'Per Line'!$C$2:$C$7001,$A835,'Per Line'!$AL$2:$AL$7001,1))</f>
        <v/>
      </c>
      <c r="Q835">
        <f>IF($AA835="","",Settings!$C$7)</f>
        <v/>
      </c>
      <c r="R835" s="8">
        <f>IF($AA835="","",SUMIFS('Per Line'!$T$2:$T$7001,'Per Line'!$C$2:$C$7001,$A835,'Per Line'!$AK$2:$AK$7001,0,'Per Line'!$AL$2:$AL$7001,0))</f>
        <v/>
      </c>
      <c r="S835" s="8">
        <f>IF($AA835="","",R835*Q835)</f>
        <v/>
      </c>
      <c r="T835">
        <f>IF($AA835="","",Settings!$C$6)</f>
        <v/>
      </c>
      <c r="U835" s="8">
        <f>IF($AA835="","",SUMIFS('Per Line'!$T$2:$T$7001,'Per Line'!$C$2:$C$7001,$A835,'Per Line'!$AK$2:$AK$7001,1,'Per Line'!$AL$2:$AL$7001,0))</f>
        <v/>
      </c>
      <c r="V835" s="8">
        <f>IF($AA835="","",U835*T835)</f>
        <v/>
      </c>
      <c r="W835" s="8">
        <f>IF($AA835="","",V835+S835)</f>
        <v/>
      </c>
      <c r="X835" s="8">
        <f>IF($AA835="","",Y835-W835)</f>
        <v/>
      </c>
      <c r="Y835" s="8">
        <f>IF($AA835="","",R835+U835+P835)</f>
        <v/>
      </c>
      <c r="Z835" s="8">
        <f>IF($AA835="","",Y835-W835-N835)</f>
        <v/>
      </c>
      <c r="AA835" s="16">
        <f>IF(ROWS($AA$2:$AA835)&lt;=MAX('Per Line'!$AJ$2:$AJ$7001),MATCH(ROWS($AA$2:$AA835),'Per Line'!$AJ$2:$AJ$7001,0),"")</f>
        <v/>
      </c>
      <c r="AB835">
        <f>IF($AA835="","",C835&amp;"|"&amp;COUNTIF($C$2:$C835,C835))</f>
        <v/>
      </c>
    </row>
    <row r="836">
      <c r="A836">
        <f>IF($AA836="","",INDEX('Per Line'!$C$2:$C$7001,$AA836)&amp;"")</f>
        <v/>
      </c>
      <c r="B836" s="15" t="n"/>
      <c r="C836">
        <f>IF($AA836="","",IF(COUNTIF($I$2:$I$1301,I836)&lt;=Settings!$C$8,I836,I836&amp;" P"&amp;ROUNDUP(COUNTIF($I$2:$I836,I836)/Settings!$C$8,0)))</f>
        <v/>
      </c>
      <c r="D836">
        <f>IF($AA836="","",INDEX('Per Line'!$A$2:$A$7001,$AA836)&amp;"")</f>
        <v/>
      </c>
      <c r="E836">
        <f>IF($AA836="","",INDEX('Per Line'!$B$2:$B$7001,$AA836)&amp;"")</f>
        <v/>
      </c>
      <c r="F836">
        <f>IF($AA836="","",INDEX('Per Line'!$D$2:$D$7001,$AA836)&amp;"")</f>
        <v/>
      </c>
      <c r="G836" s="14">
        <f>IF($AA836="","",INDEX('Per Line'!$E$2:$E$7001,$AA836))</f>
        <v/>
      </c>
      <c r="H836">
        <f>IF($AA836="","",INDEX('Per Line'!$F$2:$F$7001,$AA836)&amp;"")</f>
        <v/>
      </c>
      <c r="I836">
        <f>IF($AA836="","",INDEX('Per Line'!$I$2:$I$7001,$AA836)&amp;"")</f>
        <v/>
      </c>
      <c r="J836">
        <f>IF($AA836="","",INDEX('Per Line'!$H$2:$H$7001,$AA836)&amp;"")</f>
        <v/>
      </c>
      <c r="K836">
        <f>IF($AA836="","",INDEX('Per Line'!$J$2:$J$7001,$AA836)&amp;"")</f>
        <v/>
      </c>
      <c r="L836">
        <f>IF($AA836="","",INDEX('Per Line'!$K$2:$K$7001,$AA836)&amp;"")</f>
        <v/>
      </c>
      <c r="M836">
        <f>IF($AA836="","",INDEX('Per Line'!$L$2:$L$7001,$AA836))</f>
        <v/>
      </c>
      <c r="N836" s="8">
        <f>IF($AA836="","",M836*Y836/100)</f>
        <v/>
      </c>
      <c r="O836">
        <f>IF($AA836="","",INDEX('Per Line'!$U$2:$U$7001,$AA836)&amp;"")</f>
        <v/>
      </c>
      <c r="P836" s="8">
        <f>IF($AA836="","",SUMIFS('Per Line'!$T$2:$T$7001,'Per Line'!$C$2:$C$7001,$A836,'Per Line'!$AL$2:$AL$7001,1))</f>
        <v/>
      </c>
      <c r="Q836">
        <f>IF($AA836="","",Settings!$C$7)</f>
        <v/>
      </c>
      <c r="R836" s="8">
        <f>IF($AA836="","",SUMIFS('Per Line'!$T$2:$T$7001,'Per Line'!$C$2:$C$7001,$A836,'Per Line'!$AK$2:$AK$7001,0,'Per Line'!$AL$2:$AL$7001,0))</f>
        <v/>
      </c>
      <c r="S836" s="8">
        <f>IF($AA836="","",R836*Q836)</f>
        <v/>
      </c>
      <c r="T836">
        <f>IF($AA836="","",Settings!$C$6)</f>
        <v/>
      </c>
      <c r="U836" s="8">
        <f>IF($AA836="","",SUMIFS('Per Line'!$T$2:$T$7001,'Per Line'!$C$2:$C$7001,$A836,'Per Line'!$AK$2:$AK$7001,1,'Per Line'!$AL$2:$AL$7001,0))</f>
        <v/>
      </c>
      <c r="V836" s="8">
        <f>IF($AA836="","",U836*T836)</f>
        <v/>
      </c>
      <c r="W836" s="8">
        <f>IF($AA836="","",V836+S836)</f>
        <v/>
      </c>
      <c r="X836" s="8">
        <f>IF($AA836="","",Y836-W836)</f>
        <v/>
      </c>
      <c r="Y836" s="8">
        <f>IF($AA836="","",R836+U836+P836)</f>
        <v/>
      </c>
      <c r="Z836" s="8">
        <f>IF($AA836="","",Y836-W836-N836)</f>
        <v/>
      </c>
      <c r="AA836" s="16">
        <f>IF(ROWS($AA$2:$AA836)&lt;=MAX('Per Line'!$AJ$2:$AJ$7001),MATCH(ROWS($AA$2:$AA836),'Per Line'!$AJ$2:$AJ$7001,0),"")</f>
        <v/>
      </c>
      <c r="AB836">
        <f>IF($AA836="","",C836&amp;"|"&amp;COUNTIF($C$2:$C836,C836))</f>
        <v/>
      </c>
    </row>
    <row r="837">
      <c r="A837">
        <f>IF($AA837="","",INDEX('Per Line'!$C$2:$C$7001,$AA837)&amp;"")</f>
        <v/>
      </c>
      <c r="B837" s="15" t="n"/>
      <c r="C837">
        <f>IF($AA837="","",IF(COUNTIF($I$2:$I$1301,I837)&lt;=Settings!$C$8,I837,I837&amp;" P"&amp;ROUNDUP(COUNTIF($I$2:$I837,I837)/Settings!$C$8,0)))</f>
        <v/>
      </c>
      <c r="D837">
        <f>IF($AA837="","",INDEX('Per Line'!$A$2:$A$7001,$AA837)&amp;"")</f>
        <v/>
      </c>
      <c r="E837">
        <f>IF($AA837="","",INDEX('Per Line'!$B$2:$B$7001,$AA837)&amp;"")</f>
        <v/>
      </c>
      <c r="F837">
        <f>IF($AA837="","",INDEX('Per Line'!$D$2:$D$7001,$AA837)&amp;"")</f>
        <v/>
      </c>
      <c r="G837" s="14">
        <f>IF($AA837="","",INDEX('Per Line'!$E$2:$E$7001,$AA837))</f>
        <v/>
      </c>
      <c r="H837">
        <f>IF($AA837="","",INDEX('Per Line'!$F$2:$F$7001,$AA837)&amp;"")</f>
        <v/>
      </c>
      <c r="I837">
        <f>IF($AA837="","",INDEX('Per Line'!$I$2:$I$7001,$AA837)&amp;"")</f>
        <v/>
      </c>
      <c r="J837">
        <f>IF($AA837="","",INDEX('Per Line'!$H$2:$H$7001,$AA837)&amp;"")</f>
        <v/>
      </c>
      <c r="K837">
        <f>IF($AA837="","",INDEX('Per Line'!$J$2:$J$7001,$AA837)&amp;"")</f>
        <v/>
      </c>
      <c r="L837">
        <f>IF($AA837="","",INDEX('Per Line'!$K$2:$K$7001,$AA837)&amp;"")</f>
        <v/>
      </c>
      <c r="M837">
        <f>IF($AA837="","",INDEX('Per Line'!$L$2:$L$7001,$AA837))</f>
        <v/>
      </c>
      <c r="N837" s="8">
        <f>IF($AA837="","",M837*Y837/100)</f>
        <v/>
      </c>
      <c r="O837">
        <f>IF($AA837="","",INDEX('Per Line'!$U$2:$U$7001,$AA837)&amp;"")</f>
        <v/>
      </c>
      <c r="P837" s="8">
        <f>IF($AA837="","",SUMIFS('Per Line'!$T$2:$T$7001,'Per Line'!$C$2:$C$7001,$A837,'Per Line'!$AL$2:$AL$7001,1))</f>
        <v/>
      </c>
      <c r="Q837">
        <f>IF($AA837="","",Settings!$C$7)</f>
        <v/>
      </c>
      <c r="R837" s="8">
        <f>IF($AA837="","",SUMIFS('Per Line'!$T$2:$T$7001,'Per Line'!$C$2:$C$7001,$A837,'Per Line'!$AK$2:$AK$7001,0,'Per Line'!$AL$2:$AL$7001,0))</f>
        <v/>
      </c>
      <c r="S837" s="8">
        <f>IF($AA837="","",R837*Q837)</f>
        <v/>
      </c>
      <c r="T837">
        <f>IF($AA837="","",Settings!$C$6)</f>
        <v/>
      </c>
      <c r="U837" s="8">
        <f>IF($AA837="","",SUMIFS('Per Line'!$T$2:$T$7001,'Per Line'!$C$2:$C$7001,$A837,'Per Line'!$AK$2:$AK$7001,1,'Per Line'!$AL$2:$AL$7001,0))</f>
        <v/>
      </c>
      <c r="V837" s="8">
        <f>IF($AA837="","",U837*T837)</f>
        <v/>
      </c>
      <c r="W837" s="8">
        <f>IF($AA837="","",V837+S837)</f>
        <v/>
      </c>
      <c r="X837" s="8">
        <f>IF($AA837="","",Y837-W837)</f>
        <v/>
      </c>
      <c r="Y837" s="8">
        <f>IF($AA837="","",R837+U837+P837)</f>
        <v/>
      </c>
      <c r="Z837" s="8">
        <f>IF($AA837="","",Y837-W837-N837)</f>
        <v/>
      </c>
      <c r="AA837" s="16">
        <f>IF(ROWS($AA$2:$AA837)&lt;=MAX('Per Line'!$AJ$2:$AJ$7001),MATCH(ROWS($AA$2:$AA837),'Per Line'!$AJ$2:$AJ$7001,0),"")</f>
        <v/>
      </c>
      <c r="AB837">
        <f>IF($AA837="","",C837&amp;"|"&amp;COUNTIF($C$2:$C837,C837))</f>
        <v/>
      </c>
    </row>
    <row r="838">
      <c r="A838">
        <f>IF($AA838="","",INDEX('Per Line'!$C$2:$C$7001,$AA838)&amp;"")</f>
        <v/>
      </c>
      <c r="B838" s="15" t="n"/>
      <c r="C838">
        <f>IF($AA838="","",IF(COUNTIF($I$2:$I$1301,I838)&lt;=Settings!$C$8,I838,I838&amp;" P"&amp;ROUNDUP(COUNTIF($I$2:$I838,I838)/Settings!$C$8,0)))</f>
        <v/>
      </c>
      <c r="D838">
        <f>IF($AA838="","",INDEX('Per Line'!$A$2:$A$7001,$AA838)&amp;"")</f>
        <v/>
      </c>
      <c r="E838">
        <f>IF($AA838="","",INDEX('Per Line'!$B$2:$B$7001,$AA838)&amp;"")</f>
        <v/>
      </c>
      <c r="F838">
        <f>IF($AA838="","",INDEX('Per Line'!$D$2:$D$7001,$AA838)&amp;"")</f>
        <v/>
      </c>
      <c r="G838" s="14">
        <f>IF($AA838="","",INDEX('Per Line'!$E$2:$E$7001,$AA838))</f>
        <v/>
      </c>
      <c r="H838">
        <f>IF($AA838="","",INDEX('Per Line'!$F$2:$F$7001,$AA838)&amp;"")</f>
        <v/>
      </c>
      <c r="I838">
        <f>IF($AA838="","",INDEX('Per Line'!$I$2:$I$7001,$AA838)&amp;"")</f>
        <v/>
      </c>
      <c r="J838">
        <f>IF($AA838="","",INDEX('Per Line'!$H$2:$H$7001,$AA838)&amp;"")</f>
        <v/>
      </c>
      <c r="K838">
        <f>IF($AA838="","",INDEX('Per Line'!$J$2:$J$7001,$AA838)&amp;"")</f>
        <v/>
      </c>
      <c r="L838">
        <f>IF($AA838="","",INDEX('Per Line'!$K$2:$K$7001,$AA838)&amp;"")</f>
        <v/>
      </c>
      <c r="M838">
        <f>IF($AA838="","",INDEX('Per Line'!$L$2:$L$7001,$AA838))</f>
        <v/>
      </c>
      <c r="N838" s="8">
        <f>IF($AA838="","",M838*Y838/100)</f>
        <v/>
      </c>
      <c r="O838">
        <f>IF($AA838="","",INDEX('Per Line'!$U$2:$U$7001,$AA838)&amp;"")</f>
        <v/>
      </c>
      <c r="P838" s="8">
        <f>IF($AA838="","",SUMIFS('Per Line'!$T$2:$T$7001,'Per Line'!$C$2:$C$7001,$A838,'Per Line'!$AL$2:$AL$7001,1))</f>
        <v/>
      </c>
      <c r="Q838">
        <f>IF($AA838="","",Settings!$C$7)</f>
        <v/>
      </c>
      <c r="R838" s="8">
        <f>IF($AA838="","",SUMIFS('Per Line'!$T$2:$T$7001,'Per Line'!$C$2:$C$7001,$A838,'Per Line'!$AK$2:$AK$7001,0,'Per Line'!$AL$2:$AL$7001,0))</f>
        <v/>
      </c>
      <c r="S838" s="8">
        <f>IF($AA838="","",R838*Q838)</f>
        <v/>
      </c>
      <c r="T838">
        <f>IF($AA838="","",Settings!$C$6)</f>
        <v/>
      </c>
      <c r="U838" s="8">
        <f>IF($AA838="","",SUMIFS('Per Line'!$T$2:$T$7001,'Per Line'!$C$2:$C$7001,$A838,'Per Line'!$AK$2:$AK$7001,1,'Per Line'!$AL$2:$AL$7001,0))</f>
        <v/>
      </c>
      <c r="V838" s="8">
        <f>IF($AA838="","",U838*T838)</f>
        <v/>
      </c>
      <c r="W838" s="8">
        <f>IF($AA838="","",V838+S838)</f>
        <v/>
      </c>
      <c r="X838" s="8">
        <f>IF($AA838="","",Y838-W838)</f>
        <v/>
      </c>
      <c r="Y838" s="8">
        <f>IF($AA838="","",R838+U838+P838)</f>
        <v/>
      </c>
      <c r="Z838" s="8">
        <f>IF($AA838="","",Y838-W838-N838)</f>
        <v/>
      </c>
      <c r="AA838" s="16">
        <f>IF(ROWS($AA$2:$AA838)&lt;=MAX('Per Line'!$AJ$2:$AJ$7001),MATCH(ROWS($AA$2:$AA838),'Per Line'!$AJ$2:$AJ$7001,0),"")</f>
        <v/>
      </c>
      <c r="AB838">
        <f>IF($AA838="","",C838&amp;"|"&amp;COUNTIF($C$2:$C838,C838))</f>
        <v/>
      </c>
    </row>
    <row r="839">
      <c r="A839">
        <f>IF($AA839="","",INDEX('Per Line'!$C$2:$C$7001,$AA839)&amp;"")</f>
        <v/>
      </c>
      <c r="B839" s="15" t="n"/>
      <c r="C839">
        <f>IF($AA839="","",IF(COUNTIF($I$2:$I$1301,I839)&lt;=Settings!$C$8,I839,I839&amp;" P"&amp;ROUNDUP(COUNTIF($I$2:$I839,I839)/Settings!$C$8,0)))</f>
        <v/>
      </c>
      <c r="D839">
        <f>IF($AA839="","",INDEX('Per Line'!$A$2:$A$7001,$AA839)&amp;"")</f>
        <v/>
      </c>
      <c r="E839">
        <f>IF($AA839="","",INDEX('Per Line'!$B$2:$B$7001,$AA839)&amp;"")</f>
        <v/>
      </c>
      <c r="F839">
        <f>IF($AA839="","",INDEX('Per Line'!$D$2:$D$7001,$AA839)&amp;"")</f>
        <v/>
      </c>
      <c r="G839" s="14">
        <f>IF($AA839="","",INDEX('Per Line'!$E$2:$E$7001,$AA839))</f>
        <v/>
      </c>
      <c r="H839">
        <f>IF($AA839="","",INDEX('Per Line'!$F$2:$F$7001,$AA839)&amp;"")</f>
        <v/>
      </c>
      <c r="I839">
        <f>IF($AA839="","",INDEX('Per Line'!$I$2:$I$7001,$AA839)&amp;"")</f>
        <v/>
      </c>
      <c r="J839">
        <f>IF($AA839="","",INDEX('Per Line'!$H$2:$H$7001,$AA839)&amp;"")</f>
        <v/>
      </c>
      <c r="K839">
        <f>IF($AA839="","",INDEX('Per Line'!$J$2:$J$7001,$AA839)&amp;"")</f>
        <v/>
      </c>
      <c r="L839">
        <f>IF($AA839="","",INDEX('Per Line'!$K$2:$K$7001,$AA839)&amp;"")</f>
        <v/>
      </c>
      <c r="M839">
        <f>IF($AA839="","",INDEX('Per Line'!$L$2:$L$7001,$AA839))</f>
        <v/>
      </c>
      <c r="N839" s="8">
        <f>IF($AA839="","",M839*Y839/100)</f>
        <v/>
      </c>
      <c r="O839">
        <f>IF($AA839="","",INDEX('Per Line'!$U$2:$U$7001,$AA839)&amp;"")</f>
        <v/>
      </c>
      <c r="P839" s="8">
        <f>IF($AA839="","",SUMIFS('Per Line'!$T$2:$T$7001,'Per Line'!$C$2:$C$7001,$A839,'Per Line'!$AL$2:$AL$7001,1))</f>
        <v/>
      </c>
      <c r="Q839">
        <f>IF($AA839="","",Settings!$C$7)</f>
        <v/>
      </c>
      <c r="R839" s="8">
        <f>IF($AA839="","",SUMIFS('Per Line'!$T$2:$T$7001,'Per Line'!$C$2:$C$7001,$A839,'Per Line'!$AK$2:$AK$7001,0,'Per Line'!$AL$2:$AL$7001,0))</f>
        <v/>
      </c>
      <c r="S839" s="8">
        <f>IF($AA839="","",R839*Q839)</f>
        <v/>
      </c>
      <c r="T839">
        <f>IF($AA839="","",Settings!$C$6)</f>
        <v/>
      </c>
      <c r="U839" s="8">
        <f>IF($AA839="","",SUMIFS('Per Line'!$T$2:$T$7001,'Per Line'!$C$2:$C$7001,$A839,'Per Line'!$AK$2:$AK$7001,1,'Per Line'!$AL$2:$AL$7001,0))</f>
        <v/>
      </c>
      <c r="V839" s="8">
        <f>IF($AA839="","",U839*T839)</f>
        <v/>
      </c>
      <c r="W839" s="8">
        <f>IF($AA839="","",V839+S839)</f>
        <v/>
      </c>
      <c r="X839" s="8">
        <f>IF($AA839="","",Y839-W839)</f>
        <v/>
      </c>
      <c r="Y839" s="8">
        <f>IF($AA839="","",R839+U839+P839)</f>
        <v/>
      </c>
      <c r="Z839" s="8">
        <f>IF($AA839="","",Y839-W839-N839)</f>
        <v/>
      </c>
      <c r="AA839" s="16">
        <f>IF(ROWS($AA$2:$AA839)&lt;=MAX('Per Line'!$AJ$2:$AJ$7001),MATCH(ROWS($AA$2:$AA839),'Per Line'!$AJ$2:$AJ$7001,0),"")</f>
        <v/>
      </c>
      <c r="AB839">
        <f>IF($AA839="","",C839&amp;"|"&amp;COUNTIF($C$2:$C839,C839))</f>
        <v/>
      </c>
    </row>
    <row r="840">
      <c r="A840">
        <f>IF($AA840="","",INDEX('Per Line'!$C$2:$C$7001,$AA840)&amp;"")</f>
        <v/>
      </c>
      <c r="B840" s="15" t="n"/>
      <c r="C840">
        <f>IF($AA840="","",IF(COUNTIF($I$2:$I$1301,I840)&lt;=Settings!$C$8,I840,I840&amp;" P"&amp;ROUNDUP(COUNTIF($I$2:$I840,I840)/Settings!$C$8,0)))</f>
        <v/>
      </c>
      <c r="D840">
        <f>IF($AA840="","",INDEX('Per Line'!$A$2:$A$7001,$AA840)&amp;"")</f>
        <v/>
      </c>
      <c r="E840">
        <f>IF($AA840="","",INDEX('Per Line'!$B$2:$B$7001,$AA840)&amp;"")</f>
        <v/>
      </c>
      <c r="F840">
        <f>IF($AA840="","",INDEX('Per Line'!$D$2:$D$7001,$AA840)&amp;"")</f>
        <v/>
      </c>
      <c r="G840" s="14">
        <f>IF($AA840="","",INDEX('Per Line'!$E$2:$E$7001,$AA840))</f>
        <v/>
      </c>
      <c r="H840">
        <f>IF($AA840="","",INDEX('Per Line'!$F$2:$F$7001,$AA840)&amp;"")</f>
        <v/>
      </c>
      <c r="I840">
        <f>IF($AA840="","",INDEX('Per Line'!$I$2:$I$7001,$AA840)&amp;"")</f>
        <v/>
      </c>
      <c r="J840">
        <f>IF($AA840="","",INDEX('Per Line'!$H$2:$H$7001,$AA840)&amp;"")</f>
        <v/>
      </c>
      <c r="K840">
        <f>IF($AA840="","",INDEX('Per Line'!$J$2:$J$7001,$AA840)&amp;"")</f>
        <v/>
      </c>
      <c r="L840">
        <f>IF($AA840="","",INDEX('Per Line'!$K$2:$K$7001,$AA840)&amp;"")</f>
        <v/>
      </c>
      <c r="M840">
        <f>IF($AA840="","",INDEX('Per Line'!$L$2:$L$7001,$AA840))</f>
        <v/>
      </c>
      <c r="N840" s="8">
        <f>IF($AA840="","",M840*Y840/100)</f>
        <v/>
      </c>
      <c r="O840">
        <f>IF($AA840="","",INDEX('Per Line'!$U$2:$U$7001,$AA840)&amp;"")</f>
        <v/>
      </c>
      <c r="P840" s="8">
        <f>IF($AA840="","",SUMIFS('Per Line'!$T$2:$T$7001,'Per Line'!$C$2:$C$7001,$A840,'Per Line'!$AL$2:$AL$7001,1))</f>
        <v/>
      </c>
      <c r="Q840">
        <f>IF($AA840="","",Settings!$C$7)</f>
        <v/>
      </c>
      <c r="R840" s="8">
        <f>IF($AA840="","",SUMIFS('Per Line'!$T$2:$T$7001,'Per Line'!$C$2:$C$7001,$A840,'Per Line'!$AK$2:$AK$7001,0,'Per Line'!$AL$2:$AL$7001,0))</f>
        <v/>
      </c>
      <c r="S840" s="8">
        <f>IF($AA840="","",R840*Q840)</f>
        <v/>
      </c>
      <c r="T840">
        <f>IF($AA840="","",Settings!$C$6)</f>
        <v/>
      </c>
      <c r="U840" s="8">
        <f>IF($AA840="","",SUMIFS('Per Line'!$T$2:$T$7001,'Per Line'!$C$2:$C$7001,$A840,'Per Line'!$AK$2:$AK$7001,1,'Per Line'!$AL$2:$AL$7001,0))</f>
        <v/>
      </c>
      <c r="V840" s="8">
        <f>IF($AA840="","",U840*T840)</f>
        <v/>
      </c>
      <c r="W840" s="8">
        <f>IF($AA840="","",V840+S840)</f>
        <v/>
      </c>
      <c r="X840" s="8">
        <f>IF($AA840="","",Y840-W840)</f>
        <v/>
      </c>
      <c r="Y840" s="8">
        <f>IF($AA840="","",R840+U840+P840)</f>
        <v/>
      </c>
      <c r="Z840" s="8">
        <f>IF($AA840="","",Y840-W840-N840)</f>
        <v/>
      </c>
      <c r="AA840" s="16">
        <f>IF(ROWS($AA$2:$AA840)&lt;=MAX('Per Line'!$AJ$2:$AJ$7001),MATCH(ROWS($AA$2:$AA840),'Per Line'!$AJ$2:$AJ$7001,0),"")</f>
        <v/>
      </c>
      <c r="AB840">
        <f>IF($AA840="","",C840&amp;"|"&amp;COUNTIF($C$2:$C840,C840))</f>
        <v/>
      </c>
    </row>
    <row r="841">
      <c r="A841">
        <f>IF($AA841="","",INDEX('Per Line'!$C$2:$C$7001,$AA841)&amp;"")</f>
        <v/>
      </c>
      <c r="B841" s="15" t="n"/>
      <c r="C841">
        <f>IF($AA841="","",IF(COUNTIF($I$2:$I$1301,I841)&lt;=Settings!$C$8,I841,I841&amp;" P"&amp;ROUNDUP(COUNTIF($I$2:$I841,I841)/Settings!$C$8,0)))</f>
        <v/>
      </c>
      <c r="D841">
        <f>IF($AA841="","",INDEX('Per Line'!$A$2:$A$7001,$AA841)&amp;"")</f>
        <v/>
      </c>
      <c r="E841">
        <f>IF($AA841="","",INDEX('Per Line'!$B$2:$B$7001,$AA841)&amp;"")</f>
        <v/>
      </c>
      <c r="F841">
        <f>IF($AA841="","",INDEX('Per Line'!$D$2:$D$7001,$AA841)&amp;"")</f>
        <v/>
      </c>
      <c r="G841" s="14">
        <f>IF($AA841="","",INDEX('Per Line'!$E$2:$E$7001,$AA841))</f>
        <v/>
      </c>
      <c r="H841">
        <f>IF($AA841="","",INDEX('Per Line'!$F$2:$F$7001,$AA841)&amp;"")</f>
        <v/>
      </c>
      <c r="I841">
        <f>IF($AA841="","",INDEX('Per Line'!$I$2:$I$7001,$AA841)&amp;"")</f>
        <v/>
      </c>
      <c r="J841">
        <f>IF($AA841="","",INDEX('Per Line'!$H$2:$H$7001,$AA841)&amp;"")</f>
        <v/>
      </c>
      <c r="K841">
        <f>IF($AA841="","",INDEX('Per Line'!$J$2:$J$7001,$AA841)&amp;"")</f>
        <v/>
      </c>
      <c r="L841">
        <f>IF($AA841="","",INDEX('Per Line'!$K$2:$K$7001,$AA841)&amp;"")</f>
        <v/>
      </c>
      <c r="M841">
        <f>IF($AA841="","",INDEX('Per Line'!$L$2:$L$7001,$AA841))</f>
        <v/>
      </c>
      <c r="N841" s="8">
        <f>IF($AA841="","",M841*Y841/100)</f>
        <v/>
      </c>
      <c r="O841">
        <f>IF($AA841="","",INDEX('Per Line'!$U$2:$U$7001,$AA841)&amp;"")</f>
        <v/>
      </c>
      <c r="P841" s="8">
        <f>IF($AA841="","",SUMIFS('Per Line'!$T$2:$T$7001,'Per Line'!$C$2:$C$7001,$A841,'Per Line'!$AL$2:$AL$7001,1))</f>
        <v/>
      </c>
      <c r="Q841">
        <f>IF($AA841="","",Settings!$C$7)</f>
        <v/>
      </c>
      <c r="R841" s="8">
        <f>IF($AA841="","",SUMIFS('Per Line'!$T$2:$T$7001,'Per Line'!$C$2:$C$7001,$A841,'Per Line'!$AK$2:$AK$7001,0,'Per Line'!$AL$2:$AL$7001,0))</f>
        <v/>
      </c>
      <c r="S841" s="8">
        <f>IF($AA841="","",R841*Q841)</f>
        <v/>
      </c>
      <c r="T841">
        <f>IF($AA841="","",Settings!$C$6)</f>
        <v/>
      </c>
      <c r="U841" s="8">
        <f>IF($AA841="","",SUMIFS('Per Line'!$T$2:$T$7001,'Per Line'!$C$2:$C$7001,$A841,'Per Line'!$AK$2:$AK$7001,1,'Per Line'!$AL$2:$AL$7001,0))</f>
        <v/>
      </c>
      <c r="V841" s="8">
        <f>IF($AA841="","",U841*T841)</f>
        <v/>
      </c>
      <c r="W841" s="8">
        <f>IF($AA841="","",V841+S841)</f>
        <v/>
      </c>
      <c r="X841" s="8">
        <f>IF($AA841="","",Y841-W841)</f>
        <v/>
      </c>
      <c r="Y841" s="8">
        <f>IF($AA841="","",R841+U841+P841)</f>
        <v/>
      </c>
      <c r="Z841" s="8">
        <f>IF($AA841="","",Y841-W841-N841)</f>
        <v/>
      </c>
      <c r="AA841" s="16">
        <f>IF(ROWS($AA$2:$AA841)&lt;=MAX('Per Line'!$AJ$2:$AJ$7001),MATCH(ROWS($AA$2:$AA841),'Per Line'!$AJ$2:$AJ$7001,0),"")</f>
        <v/>
      </c>
      <c r="AB841">
        <f>IF($AA841="","",C841&amp;"|"&amp;COUNTIF($C$2:$C841,C841))</f>
        <v/>
      </c>
    </row>
    <row r="842">
      <c r="A842">
        <f>IF($AA842="","",INDEX('Per Line'!$C$2:$C$7001,$AA842)&amp;"")</f>
        <v/>
      </c>
      <c r="B842" s="15" t="n"/>
      <c r="C842">
        <f>IF($AA842="","",IF(COUNTIF($I$2:$I$1301,I842)&lt;=Settings!$C$8,I842,I842&amp;" P"&amp;ROUNDUP(COUNTIF($I$2:$I842,I842)/Settings!$C$8,0)))</f>
        <v/>
      </c>
      <c r="D842">
        <f>IF($AA842="","",INDEX('Per Line'!$A$2:$A$7001,$AA842)&amp;"")</f>
        <v/>
      </c>
      <c r="E842">
        <f>IF($AA842="","",INDEX('Per Line'!$B$2:$B$7001,$AA842)&amp;"")</f>
        <v/>
      </c>
      <c r="F842">
        <f>IF($AA842="","",INDEX('Per Line'!$D$2:$D$7001,$AA842)&amp;"")</f>
        <v/>
      </c>
      <c r="G842" s="14">
        <f>IF($AA842="","",INDEX('Per Line'!$E$2:$E$7001,$AA842))</f>
        <v/>
      </c>
      <c r="H842">
        <f>IF($AA842="","",INDEX('Per Line'!$F$2:$F$7001,$AA842)&amp;"")</f>
        <v/>
      </c>
      <c r="I842">
        <f>IF($AA842="","",INDEX('Per Line'!$I$2:$I$7001,$AA842)&amp;"")</f>
        <v/>
      </c>
      <c r="J842">
        <f>IF($AA842="","",INDEX('Per Line'!$H$2:$H$7001,$AA842)&amp;"")</f>
        <v/>
      </c>
      <c r="K842">
        <f>IF($AA842="","",INDEX('Per Line'!$J$2:$J$7001,$AA842)&amp;"")</f>
        <v/>
      </c>
      <c r="L842">
        <f>IF($AA842="","",INDEX('Per Line'!$K$2:$K$7001,$AA842)&amp;"")</f>
        <v/>
      </c>
      <c r="M842">
        <f>IF($AA842="","",INDEX('Per Line'!$L$2:$L$7001,$AA842))</f>
        <v/>
      </c>
      <c r="N842" s="8">
        <f>IF($AA842="","",M842*Y842/100)</f>
        <v/>
      </c>
      <c r="O842">
        <f>IF($AA842="","",INDEX('Per Line'!$U$2:$U$7001,$AA842)&amp;"")</f>
        <v/>
      </c>
      <c r="P842" s="8">
        <f>IF($AA842="","",SUMIFS('Per Line'!$T$2:$T$7001,'Per Line'!$C$2:$C$7001,$A842,'Per Line'!$AL$2:$AL$7001,1))</f>
        <v/>
      </c>
      <c r="Q842">
        <f>IF($AA842="","",Settings!$C$7)</f>
        <v/>
      </c>
      <c r="R842" s="8">
        <f>IF($AA842="","",SUMIFS('Per Line'!$T$2:$T$7001,'Per Line'!$C$2:$C$7001,$A842,'Per Line'!$AK$2:$AK$7001,0,'Per Line'!$AL$2:$AL$7001,0))</f>
        <v/>
      </c>
      <c r="S842" s="8">
        <f>IF($AA842="","",R842*Q842)</f>
        <v/>
      </c>
      <c r="T842">
        <f>IF($AA842="","",Settings!$C$6)</f>
        <v/>
      </c>
      <c r="U842" s="8">
        <f>IF($AA842="","",SUMIFS('Per Line'!$T$2:$T$7001,'Per Line'!$C$2:$C$7001,$A842,'Per Line'!$AK$2:$AK$7001,1,'Per Line'!$AL$2:$AL$7001,0))</f>
        <v/>
      </c>
      <c r="V842" s="8">
        <f>IF($AA842="","",U842*T842)</f>
        <v/>
      </c>
      <c r="W842" s="8">
        <f>IF($AA842="","",V842+S842)</f>
        <v/>
      </c>
      <c r="X842" s="8">
        <f>IF($AA842="","",Y842-W842)</f>
        <v/>
      </c>
      <c r="Y842" s="8">
        <f>IF($AA842="","",R842+U842+P842)</f>
        <v/>
      </c>
      <c r="Z842" s="8">
        <f>IF($AA842="","",Y842-W842-N842)</f>
        <v/>
      </c>
      <c r="AA842" s="16">
        <f>IF(ROWS($AA$2:$AA842)&lt;=MAX('Per Line'!$AJ$2:$AJ$7001),MATCH(ROWS($AA$2:$AA842),'Per Line'!$AJ$2:$AJ$7001,0),"")</f>
        <v/>
      </c>
      <c r="AB842">
        <f>IF($AA842="","",C842&amp;"|"&amp;COUNTIF($C$2:$C842,C842))</f>
        <v/>
      </c>
    </row>
    <row r="843">
      <c r="A843">
        <f>IF($AA843="","",INDEX('Per Line'!$C$2:$C$7001,$AA843)&amp;"")</f>
        <v/>
      </c>
      <c r="B843" s="15" t="n"/>
      <c r="C843">
        <f>IF($AA843="","",IF(COUNTIF($I$2:$I$1301,I843)&lt;=Settings!$C$8,I843,I843&amp;" P"&amp;ROUNDUP(COUNTIF($I$2:$I843,I843)/Settings!$C$8,0)))</f>
        <v/>
      </c>
      <c r="D843">
        <f>IF($AA843="","",INDEX('Per Line'!$A$2:$A$7001,$AA843)&amp;"")</f>
        <v/>
      </c>
      <c r="E843">
        <f>IF($AA843="","",INDEX('Per Line'!$B$2:$B$7001,$AA843)&amp;"")</f>
        <v/>
      </c>
      <c r="F843">
        <f>IF($AA843="","",INDEX('Per Line'!$D$2:$D$7001,$AA843)&amp;"")</f>
        <v/>
      </c>
      <c r="G843" s="14">
        <f>IF($AA843="","",INDEX('Per Line'!$E$2:$E$7001,$AA843))</f>
        <v/>
      </c>
      <c r="H843">
        <f>IF($AA843="","",INDEX('Per Line'!$F$2:$F$7001,$AA843)&amp;"")</f>
        <v/>
      </c>
      <c r="I843">
        <f>IF($AA843="","",INDEX('Per Line'!$I$2:$I$7001,$AA843)&amp;"")</f>
        <v/>
      </c>
      <c r="J843">
        <f>IF($AA843="","",INDEX('Per Line'!$H$2:$H$7001,$AA843)&amp;"")</f>
        <v/>
      </c>
      <c r="K843">
        <f>IF($AA843="","",INDEX('Per Line'!$J$2:$J$7001,$AA843)&amp;"")</f>
        <v/>
      </c>
      <c r="L843">
        <f>IF($AA843="","",INDEX('Per Line'!$K$2:$K$7001,$AA843)&amp;"")</f>
        <v/>
      </c>
      <c r="M843">
        <f>IF($AA843="","",INDEX('Per Line'!$L$2:$L$7001,$AA843))</f>
        <v/>
      </c>
      <c r="N843" s="8">
        <f>IF($AA843="","",M843*Y843/100)</f>
        <v/>
      </c>
      <c r="O843">
        <f>IF($AA843="","",INDEX('Per Line'!$U$2:$U$7001,$AA843)&amp;"")</f>
        <v/>
      </c>
      <c r="P843" s="8">
        <f>IF($AA843="","",SUMIFS('Per Line'!$T$2:$T$7001,'Per Line'!$C$2:$C$7001,$A843,'Per Line'!$AL$2:$AL$7001,1))</f>
        <v/>
      </c>
      <c r="Q843">
        <f>IF($AA843="","",Settings!$C$7)</f>
        <v/>
      </c>
      <c r="R843" s="8">
        <f>IF($AA843="","",SUMIFS('Per Line'!$T$2:$T$7001,'Per Line'!$C$2:$C$7001,$A843,'Per Line'!$AK$2:$AK$7001,0,'Per Line'!$AL$2:$AL$7001,0))</f>
        <v/>
      </c>
      <c r="S843" s="8">
        <f>IF($AA843="","",R843*Q843)</f>
        <v/>
      </c>
      <c r="T843">
        <f>IF($AA843="","",Settings!$C$6)</f>
        <v/>
      </c>
      <c r="U843" s="8">
        <f>IF($AA843="","",SUMIFS('Per Line'!$T$2:$T$7001,'Per Line'!$C$2:$C$7001,$A843,'Per Line'!$AK$2:$AK$7001,1,'Per Line'!$AL$2:$AL$7001,0))</f>
        <v/>
      </c>
      <c r="V843" s="8">
        <f>IF($AA843="","",U843*T843)</f>
        <v/>
      </c>
      <c r="W843" s="8">
        <f>IF($AA843="","",V843+S843)</f>
        <v/>
      </c>
      <c r="X843" s="8">
        <f>IF($AA843="","",Y843-W843)</f>
        <v/>
      </c>
      <c r="Y843" s="8">
        <f>IF($AA843="","",R843+U843+P843)</f>
        <v/>
      </c>
      <c r="Z843" s="8">
        <f>IF($AA843="","",Y843-W843-N843)</f>
        <v/>
      </c>
      <c r="AA843" s="16">
        <f>IF(ROWS($AA$2:$AA843)&lt;=MAX('Per Line'!$AJ$2:$AJ$7001),MATCH(ROWS($AA$2:$AA843),'Per Line'!$AJ$2:$AJ$7001,0),"")</f>
        <v/>
      </c>
      <c r="AB843">
        <f>IF($AA843="","",C843&amp;"|"&amp;COUNTIF($C$2:$C843,C843))</f>
        <v/>
      </c>
    </row>
    <row r="844">
      <c r="A844">
        <f>IF($AA844="","",INDEX('Per Line'!$C$2:$C$7001,$AA844)&amp;"")</f>
        <v/>
      </c>
      <c r="B844" s="15" t="n"/>
      <c r="C844">
        <f>IF($AA844="","",IF(COUNTIF($I$2:$I$1301,I844)&lt;=Settings!$C$8,I844,I844&amp;" P"&amp;ROUNDUP(COUNTIF($I$2:$I844,I844)/Settings!$C$8,0)))</f>
        <v/>
      </c>
      <c r="D844">
        <f>IF($AA844="","",INDEX('Per Line'!$A$2:$A$7001,$AA844)&amp;"")</f>
        <v/>
      </c>
      <c r="E844">
        <f>IF($AA844="","",INDEX('Per Line'!$B$2:$B$7001,$AA844)&amp;"")</f>
        <v/>
      </c>
      <c r="F844">
        <f>IF($AA844="","",INDEX('Per Line'!$D$2:$D$7001,$AA844)&amp;"")</f>
        <v/>
      </c>
      <c r="G844" s="14">
        <f>IF($AA844="","",INDEX('Per Line'!$E$2:$E$7001,$AA844))</f>
        <v/>
      </c>
      <c r="H844">
        <f>IF($AA844="","",INDEX('Per Line'!$F$2:$F$7001,$AA844)&amp;"")</f>
        <v/>
      </c>
      <c r="I844">
        <f>IF($AA844="","",INDEX('Per Line'!$I$2:$I$7001,$AA844)&amp;"")</f>
        <v/>
      </c>
      <c r="J844">
        <f>IF($AA844="","",INDEX('Per Line'!$H$2:$H$7001,$AA844)&amp;"")</f>
        <v/>
      </c>
      <c r="K844">
        <f>IF($AA844="","",INDEX('Per Line'!$J$2:$J$7001,$AA844)&amp;"")</f>
        <v/>
      </c>
      <c r="L844">
        <f>IF($AA844="","",INDEX('Per Line'!$K$2:$K$7001,$AA844)&amp;"")</f>
        <v/>
      </c>
      <c r="M844">
        <f>IF($AA844="","",INDEX('Per Line'!$L$2:$L$7001,$AA844))</f>
        <v/>
      </c>
      <c r="N844" s="8">
        <f>IF($AA844="","",M844*Y844/100)</f>
        <v/>
      </c>
      <c r="O844">
        <f>IF($AA844="","",INDEX('Per Line'!$U$2:$U$7001,$AA844)&amp;"")</f>
        <v/>
      </c>
      <c r="P844" s="8">
        <f>IF($AA844="","",SUMIFS('Per Line'!$T$2:$T$7001,'Per Line'!$C$2:$C$7001,$A844,'Per Line'!$AL$2:$AL$7001,1))</f>
        <v/>
      </c>
      <c r="Q844">
        <f>IF($AA844="","",Settings!$C$7)</f>
        <v/>
      </c>
      <c r="R844" s="8">
        <f>IF($AA844="","",SUMIFS('Per Line'!$T$2:$T$7001,'Per Line'!$C$2:$C$7001,$A844,'Per Line'!$AK$2:$AK$7001,0,'Per Line'!$AL$2:$AL$7001,0))</f>
        <v/>
      </c>
      <c r="S844" s="8">
        <f>IF($AA844="","",R844*Q844)</f>
        <v/>
      </c>
      <c r="T844">
        <f>IF($AA844="","",Settings!$C$6)</f>
        <v/>
      </c>
      <c r="U844" s="8">
        <f>IF($AA844="","",SUMIFS('Per Line'!$T$2:$T$7001,'Per Line'!$C$2:$C$7001,$A844,'Per Line'!$AK$2:$AK$7001,1,'Per Line'!$AL$2:$AL$7001,0))</f>
        <v/>
      </c>
      <c r="V844" s="8">
        <f>IF($AA844="","",U844*T844)</f>
        <v/>
      </c>
      <c r="W844" s="8">
        <f>IF($AA844="","",V844+S844)</f>
        <v/>
      </c>
      <c r="X844" s="8">
        <f>IF($AA844="","",Y844-W844)</f>
        <v/>
      </c>
      <c r="Y844" s="8">
        <f>IF($AA844="","",R844+U844+P844)</f>
        <v/>
      </c>
      <c r="Z844" s="8">
        <f>IF($AA844="","",Y844-W844-N844)</f>
        <v/>
      </c>
      <c r="AA844" s="16">
        <f>IF(ROWS($AA$2:$AA844)&lt;=MAX('Per Line'!$AJ$2:$AJ$7001),MATCH(ROWS($AA$2:$AA844),'Per Line'!$AJ$2:$AJ$7001,0),"")</f>
        <v/>
      </c>
      <c r="AB844">
        <f>IF($AA844="","",C844&amp;"|"&amp;COUNTIF($C$2:$C844,C844))</f>
        <v/>
      </c>
    </row>
    <row r="845">
      <c r="A845">
        <f>IF($AA845="","",INDEX('Per Line'!$C$2:$C$7001,$AA845)&amp;"")</f>
        <v/>
      </c>
      <c r="B845" s="15" t="n"/>
      <c r="C845">
        <f>IF($AA845="","",IF(COUNTIF($I$2:$I$1301,I845)&lt;=Settings!$C$8,I845,I845&amp;" P"&amp;ROUNDUP(COUNTIF($I$2:$I845,I845)/Settings!$C$8,0)))</f>
        <v/>
      </c>
      <c r="D845">
        <f>IF($AA845="","",INDEX('Per Line'!$A$2:$A$7001,$AA845)&amp;"")</f>
        <v/>
      </c>
      <c r="E845">
        <f>IF($AA845="","",INDEX('Per Line'!$B$2:$B$7001,$AA845)&amp;"")</f>
        <v/>
      </c>
      <c r="F845">
        <f>IF($AA845="","",INDEX('Per Line'!$D$2:$D$7001,$AA845)&amp;"")</f>
        <v/>
      </c>
      <c r="G845" s="14">
        <f>IF($AA845="","",INDEX('Per Line'!$E$2:$E$7001,$AA845))</f>
        <v/>
      </c>
      <c r="H845">
        <f>IF($AA845="","",INDEX('Per Line'!$F$2:$F$7001,$AA845)&amp;"")</f>
        <v/>
      </c>
      <c r="I845">
        <f>IF($AA845="","",INDEX('Per Line'!$I$2:$I$7001,$AA845)&amp;"")</f>
        <v/>
      </c>
      <c r="J845">
        <f>IF($AA845="","",INDEX('Per Line'!$H$2:$H$7001,$AA845)&amp;"")</f>
        <v/>
      </c>
      <c r="K845">
        <f>IF($AA845="","",INDEX('Per Line'!$J$2:$J$7001,$AA845)&amp;"")</f>
        <v/>
      </c>
      <c r="L845">
        <f>IF($AA845="","",INDEX('Per Line'!$K$2:$K$7001,$AA845)&amp;"")</f>
        <v/>
      </c>
      <c r="M845">
        <f>IF($AA845="","",INDEX('Per Line'!$L$2:$L$7001,$AA845))</f>
        <v/>
      </c>
      <c r="N845" s="8">
        <f>IF($AA845="","",M845*Y845/100)</f>
        <v/>
      </c>
      <c r="O845">
        <f>IF($AA845="","",INDEX('Per Line'!$U$2:$U$7001,$AA845)&amp;"")</f>
        <v/>
      </c>
      <c r="P845" s="8">
        <f>IF($AA845="","",SUMIFS('Per Line'!$T$2:$T$7001,'Per Line'!$C$2:$C$7001,$A845,'Per Line'!$AL$2:$AL$7001,1))</f>
        <v/>
      </c>
      <c r="Q845">
        <f>IF($AA845="","",Settings!$C$7)</f>
        <v/>
      </c>
      <c r="R845" s="8">
        <f>IF($AA845="","",SUMIFS('Per Line'!$T$2:$T$7001,'Per Line'!$C$2:$C$7001,$A845,'Per Line'!$AK$2:$AK$7001,0,'Per Line'!$AL$2:$AL$7001,0))</f>
        <v/>
      </c>
      <c r="S845" s="8">
        <f>IF($AA845="","",R845*Q845)</f>
        <v/>
      </c>
      <c r="T845">
        <f>IF($AA845="","",Settings!$C$6)</f>
        <v/>
      </c>
      <c r="U845" s="8">
        <f>IF($AA845="","",SUMIFS('Per Line'!$T$2:$T$7001,'Per Line'!$C$2:$C$7001,$A845,'Per Line'!$AK$2:$AK$7001,1,'Per Line'!$AL$2:$AL$7001,0))</f>
        <v/>
      </c>
      <c r="V845" s="8">
        <f>IF($AA845="","",U845*T845)</f>
        <v/>
      </c>
      <c r="W845" s="8">
        <f>IF($AA845="","",V845+S845)</f>
        <v/>
      </c>
      <c r="X845" s="8">
        <f>IF($AA845="","",Y845-W845)</f>
        <v/>
      </c>
      <c r="Y845" s="8">
        <f>IF($AA845="","",R845+U845+P845)</f>
        <v/>
      </c>
      <c r="Z845" s="8">
        <f>IF($AA845="","",Y845-W845-N845)</f>
        <v/>
      </c>
      <c r="AA845" s="16">
        <f>IF(ROWS($AA$2:$AA845)&lt;=MAX('Per Line'!$AJ$2:$AJ$7001),MATCH(ROWS($AA$2:$AA845),'Per Line'!$AJ$2:$AJ$7001,0),"")</f>
        <v/>
      </c>
      <c r="AB845">
        <f>IF($AA845="","",C845&amp;"|"&amp;COUNTIF($C$2:$C845,C845))</f>
        <v/>
      </c>
    </row>
    <row r="846">
      <c r="A846">
        <f>IF($AA846="","",INDEX('Per Line'!$C$2:$C$7001,$AA846)&amp;"")</f>
        <v/>
      </c>
      <c r="B846" s="15" t="n"/>
      <c r="C846">
        <f>IF($AA846="","",IF(COUNTIF($I$2:$I$1301,I846)&lt;=Settings!$C$8,I846,I846&amp;" P"&amp;ROUNDUP(COUNTIF($I$2:$I846,I846)/Settings!$C$8,0)))</f>
        <v/>
      </c>
      <c r="D846">
        <f>IF($AA846="","",INDEX('Per Line'!$A$2:$A$7001,$AA846)&amp;"")</f>
        <v/>
      </c>
      <c r="E846">
        <f>IF($AA846="","",INDEX('Per Line'!$B$2:$B$7001,$AA846)&amp;"")</f>
        <v/>
      </c>
      <c r="F846">
        <f>IF($AA846="","",INDEX('Per Line'!$D$2:$D$7001,$AA846)&amp;"")</f>
        <v/>
      </c>
      <c r="G846" s="14">
        <f>IF($AA846="","",INDEX('Per Line'!$E$2:$E$7001,$AA846))</f>
        <v/>
      </c>
      <c r="H846">
        <f>IF($AA846="","",INDEX('Per Line'!$F$2:$F$7001,$AA846)&amp;"")</f>
        <v/>
      </c>
      <c r="I846">
        <f>IF($AA846="","",INDEX('Per Line'!$I$2:$I$7001,$AA846)&amp;"")</f>
        <v/>
      </c>
      <c r="J846">
        <f>IF($AA846="","",INDEX('Per Line'!$H$2:$H$7001,$AA846)&amp;"")</f>
        <v/>
      </c>
      <c r="K846">
        <f>IF($AA846="","",INDEX('Per Line'!$J$2:$J$7001,$AA846)&amp;"")</f>
        <v/>
      </c>
      <c r="L846">
        <f>IF($AA846="","",INDEX('Per Line'!$K$2:$K$7001,$AA846)&amp;"")</f>
        <v/>
      </c>
      <c r="M846">
        <f>IF($AA846="","",INDEX('Per Line'!$L$2:$L$7001,$AA846))</f>
        <v/>
      </c>
      <c r="N846" s="8">
        <f>IF($AA846="","",M846*Y846/100)</f>
        <v/>
      </c>
      <c r="O846">
        <f>IF($AA846="","",INDEX('Per Line'!$U$2:$U$7001,$AA846)&amp;"")</f>
        <v/>
      </c>
      <c r="P846" s="8">
        <f>IF($AA846="","",SUMIFS('Per Line'!$T$2:$T$7001,'Per Line'!$C$2:$C$7001,$A846,'Per Line'!$AL$2:$AL$7001,1))</f>
        <v/>
      </c>
      <c r="Q846">
        <f>IF($AA846="","",Settings!$C$7)</f>
        <v/>
      </c>
      <c r="R846" s="8">
        <f>IF($AA846="","",SUMIFS('Per Line'!$T$2:$T$7001,'Per Line'!$C$2:$C$7001,$A846,'Per Line'!$AK$2:$AK$7001,0,'Per Line'!$AL$2:$AL$7001,0))</f>
        <v/>
      </c>
      <c r="S846" s="8">
        <f>IF($AA846="","",R846*Q846)</f>
        <v/>
      </c>
      <c r="T846">
        <f>IF($AA846="","",Settings!$C$6)</f>
        <v/>
      </c>
      <c r="U846" s="8">
        <f>IF($AA846="","",SUMIFS('Per Line'!$T$2:$T$7001,'Per Line'!$C$2:$C$7001,$A846,'Per Line'!$AK$2:$AK$7001,1,'Per Line'!$AL$2:$AL$7001,0))</f>
        <v/>
      </c>
      <c r="V846" s="8">
        <f>IF($AA846="","",U846*T846)</f>
        <v/>
      </c>
      <c r="W846" s="8">
        <f>IF($AA846="","",V846+S846)</f>
        <v/>
      </c>
      <c r="X846" s="8">
        <f>IF($AA846="","",Y846-W846)</f>
        <v/>
      </c>
      <c r="Y846" s="8">
        <f>IF($AA846="","",R846+U846+P846)</f>
        <v/>
      </c>
      <c r="Z846" s="8">
        <f>IF($AA846="","",Y846-W846-N846)</f>
        <v/>
      </c>
      <c r="AA846" s="16">
        <f>IF(ROWS($AA$2:$AA846)&lt;=MAX('Per Line'!$AJ$2:$AJ$7001),MATCH(ROWS($AA$2:$AA846),'Per Line'!$AJ$2:$AJ$7001,0),"")</f>
        <v/>
      </c>
      <c r="AB846">
        <f>IF($AA846="","",C846&amp;"|"&amp;COUNTIF($C$2:$C846,C846))</f>
        <v/>
      </c>
    </row>
    <row r="847">
      <c r="A847">
        <f>IF($AA847="","",INDEX('Per Line'!$C$2:$C$7001,$AA847)&amp;"")</f>
        <v/>
      </c>
      <c r="B847" s="15" t="n"/>
      <c r="C847">
        <f>IF($AA847="","",IF(COUNTIF($I$2:$I$1301,I847)&lt;=Settings!$C$8,I847,I847&amp;" P"&amp;ROUNDUP(COUNTIF($I$2:$I847,I847)/Settings!$C$8,0)))</f>
        <v/>
      </c>
      <c r="D847">
        <f>IF($AA847="","",INDEX('Per Line'!$A$2:$A$7001,$AA847)&amp;"")</f>
        <v/>
      </c>
      <c r="E847">
        <f>IF($AA847="","",INDEX('Per Line'!$B$2:$B$7001,$AA847)&amp;"")</f>
        <v/>
      </c>
      <c r="F847">
        <f>IF($AA847="","",INDEX('Per Line'!$D$2:$D$7001,$AA847)&amp;"")</f>
        <v/>
      </c>
      <c r="G847" s="14">
        <f>IF($AA847="","",INDEX('Per Line'!$E$2:$E$7001,$AA847))</f>
        <v/>
      </c>
      <c r="H847">
        <f>IF($AA847="","",INDEX('Per Line'!$F$2:$F$7001,$AA847)&amp;"")</f>
        <v/>
      </c>
      <c r="I847">
        <f>IF($AA847="","",INDEX('Per Line'!$I$2:$I$7001,$AA847)&amp;"")</f>
        <v/>
      </c>
      <c r="J847">
        <f>IF($AA847="","",INDEX('Per Line'!$H$2:$H$7001,$AA847)&amp;"")</f>
        <v/>
      </c>
      <c r="K847">
        <f>IF($AA847="","",INDEX('Per Line'!$J$2:$J$7001,$AA847)&amp;"")</f>
        <v/>
      </c>
      <c r="L847">
        <f>IF($AA847="","",INDEX('Per Line'!$K$2:$K$7001,$AA847)&amp;"")</f>
        <v/>
      </c>
      <c r="M847">
        <f>IF($AA847="","",INDEX('Per Line'!$L$2:$L$7001,$AA847))</f>
        <v/>
      </c>
      <c r="N847" s="8">
        <f>IF($AA847="","",M847*Y847/100)</f>
        <v/>
      </c>
      <c r="O847">
        <f>IF($AA847="","",INDEX('Per Line'!$U$2:$U$7001,$AA847)&amp;"")</f>
        <v/>
      </c>
      <c r="P847" s="8">
        <f>IF($AA847="","",SUMIFS('Per Line'!$T$2:$T$7001,'Per Line'!$C$2:$C$7001,$A847,'Per Line'!$AL$2:$AL$7001,1))</f>
        <v/>
      </c>
      <c r="Q847">
        <f>IF($AA847="","",Settings!$C$7)</f>
        <v/>
      </c>
      <c r="R847" s="8">
        <f>IF($AA847="","",SUMIFS('Per Line'!$T$2:$T$7001,'Per Line'!$C$2:$C$7001,$A847,'Per Line'!$AK$2:$AK$7001,0,'Per Line'!$AL$2:$AL$7001,0))</f>
        <v/>
      </c>
      <c r="S847" s="8">
        <f>IF($AA847="","",R847*Q847)</f>
        <v/>
      </c>
      <c r="T847">
        <f>IF($AA847="","",Settings!$C$6)</f>
        <v/>
      </c>
      <c r="U847" s="8">
        <f>IF($AA847="","",SUMIFS('Per Line'!$T$2:$T$7001,'Per Line'!$C$2:$C$7001,$A847,'Per Line'!$AK$2:$AK$7001,1,'Per Line'!$AL$2:$AL$7001,0))</f>
        <v/>
      </c>
      <c r="V847" s="8">
        <f>IF($AA847="","",U847*T847)</f>
        <v/>
      </c>
      <c r="W847" s="8">
        <f>IF($AA847="","",V847+S847)</f>
        <v/>
      </c>
      <c r="X847" s="8">
        <f>IF($AA847="","",Y847-W847)</f>
        <v/>
      </c>
      <c r="Y847" s="8">
        <f>IF($AA847="","",R847+U847+P847)</f>
        <v/>
      </c>
      <c r="Z847" s="8">
        <f>IF($AA847="","",Y847-W847-N847)</f>
        <v/>
      </c>
      <c r="AA847" s="16">
        <f>IF(ROWS($AA$2:$AA847)&lt;=MAX('Per Line'!$AJ$2:$AJ$7001),MATCH(ROWS($AA$2:$AA847),'Per Line'!$AJ$2:$AJ$7001,0),"")</f>
        <v/>
      </c>
      <c r="AB847">
        <f>IF($AA847="","",C847&amp;"|"&amp;COUNTIF($C$2:$C847,C847))</f>
        <v/>
      </c>
    </row>
    <row r="848">
      <c r="A848">
        <f>IF($AA848="","",INDEX('Per Line'!$C$2:$C$7001,$AA848)&amp;"")</f>
        <v/>
      </c>
      <c r="B848" s="15" t="n"/>
      <c r="C848">
        <f>IF($AA848="","",IF(COUNTIF($I$2:$I$1301,I848)&lt;=Settings!$C$8,I848,I848&amp;" P"&amp;ROUNDUP(COUNTIF($I$2:$I848,I848)/Settings!$C$8,0)))</f>
        <v/>
      </c>
      <c r="D848">
        <f>IF($AA848="","",INDEX('Per Line'!$A$2:$A$7001,$AA848)&amp;"")</f>
        <v/>
      </c>
      <c r="E848">
        <f>IF($AA848="","",INDEX('Per Line'!$B$2:$B$7001,$AA848)&amp;"")</f>
        <v/>
      </c>
      <c r="F848">
        <f>IF($AA848="","",INDEX('Per Line'!$D$2:$D$7001,$AA848)&amp;"")</f>
        <v/>
      </c>
      <c r="G848" s="14">
        <f>IF($AA848="","",INDEX('Per Line'!$E$2:$E$7001,$AA848))</f>
        <v/>
      </c>
      <c r="H848">
        <f>IF($AA848="","",INDEX('Per Line'!$F$2:$F$7001,$AA848)&amp;"")</f>
        <v/>
      </c>
      <c r="I848">
        <f>IF($AA848="","",INDEX('Per Line'!$I$2:$I$7001,$AA848)&amp;"")</f>
        <v/>
      </c>
      <c r="J848">
        <f>IF($AA848="","",INDEX('Per Line'!$H$2:$H$7001,$AA848)&amp;"")</f>
        <v/>
      </c>
      <c r="K848">
        <f>IF($AA848="","",INDEX('Per Line'!$J$2:$J$7001,$AA848)&amp;"")</f>
        <v/>
      </c>
      <c r="L848">
        <f>IF($AA848="","",INDEX('Per Line'!$K$2:$K$7001,$AA848)&amp;"")</f>
        <v/>
      </c>
      <c r="M848">
        <f>IF($AA848="","",INDEX('Per Line'!$L$2:$L$7001,$AA848))</f>
        <v/>
      </c>
      <c r="N848" s="8">
        <f>IF($AA848="","",M848*Y848/100)</f>
        <v/>
      </c>
      <c r="O848">
        <f>IF($AA848="","",INDEX('Per Line'!$U$2:$U$7001,$AA848)&amp;"")</f>
        <v/>
      </c>
      <c r="P848" s="8">
        <f>IF($AA848="","",SUMIFS('Per Line'!$T$2:$T$7001,'Per Line'!$C$2:$C$7001,$A848,'Per Line'!$AL$2:$AL$7001,1))</f>
        <v/>
      </c>
      <c r="Q848">
        <f>IF($AA848="","",Settings!$C$7)</f>
        <v/>
      </c>
      <c r="R848" s="8">
        <f>IF($AA848="","",SUMIFS('Per Line'!$T$2:$T$7001,'Per Line'!$C$2:$C$7001,$A848,'Per Line'!$AK$2:$AK$7001,0,'Per Line'!$AL$2:$AL$7001,0))</f>
        <v/>
      </c>
      <c r="S848" s="8">
        <f>IF($AA848="","",R848*Q848)</f>
        <v/>
      </c>
      <c r="T848">
        <f>IF($AA848="","",Settings!$C$6)</f>
        <v/>
      </c>
      <c r="U848" s="8">
        <f>IF($AA848="","",SUMIFS('Per Line'!$T$2:$T$7001,'Per Line'!$C$2:$C$7001,$A848,'Per Line'!$AK$2:$AK$7001,1,'Per Line'!$AL$2:$AL$7001,0))</f>
        <v/>
      </c>
      <c r="V848" s="8">
        <f>IF($AA848="","",U848*T848)</f>
        <v/>
      </c>
      <c r="W848" s="8">
        <f>IF($AA848="","",V848+S848)</f>
        <v/>
      </c>
      <c r="X848" s="8">
        <f>IF($AA848="","",Y848-W848)</f>
        <v/>
      </c>
      <c r="Y848" s="8">
        <f>IF($AA848="","",R848+U848+P848)</f>
        <v/>
      </c>
      <c r="Z848" s="8">
        <f>IF($AA848="","",Y848-W848-N848)</f>
        <v/>
      </c>
      <c r="AA848" s="16">
        <f>IF(ROWS($AA$2:$AA848)&lt;=MAX('Per Line'!$AJ$2:$AJ$7001),MATCH(ROWS($AA$2:$AA848),'Per Line'!$AJ$2:$AJ$7001,0),"")</f>
        <v/>
      </c>
      <c r="AB848">
        <f>IF($AA848="","",C848&amp;"|"&amp;COUNTIF($C$2:$C848,C848))</f>
        <v/>
      </c>
    </row>
    <row r="849">
      <c r="A849">
        <f>IF($AA849="","",INDEX('Per Line'!$C$2:$C$7001,$AA849)&amp;"")</f>
        <v/>
      </c>
      <c r="B849" s="15" t="n"/>
      <c r="C849">
        <f>IF($AA849="","",IF(COUNTIF($I$2:$I$1301,I849)&lt;=Settings!$C$8,I849,I849&amp;" P"&amp;ROUNDUP(COUNTIF($I$2:$I849,I849)/Settings!$C$8,0)))</f>
        <v/>
      </c>
      <c r="D849">
        <f>IF($AA849="","",INDEX('Per Line'!$A$2:$A$7001,$AA849)&amp;"")</f>
        <v/>
      </c>
      <c r="E849">
        <f>IF($AA849="","",INDEX('Per Line'!$B$2:$B$7001,$AA849)&amp;"")</f>
        <v/>
      </c>
      <c r="F849">
        <f>IF($AA849="","",INDEX('Per Line'!$D$2:$D$7001,$AA849)&amp;"")</f>
        <v/>
      </c>
      <c r="G849" s="14">
        <f>IF($AA849="","",INDEX('Per Line'!$E$2:$E$7001,$AA849))</f>
        <v/>
      </c>
      <c r="H849">
        <f>IF($AA849="","",INDEX('Per Line'!$F$2:$F$7001,$AA849)&amp;"")</f>
        <v/>
      </c>
      <c r="I849">
        <f>IF($AA849="","",INDEX('Per Line'!$I$2:$I$7001,$AA849)&amp;"")</f>
        <v/>
      </c>
      <c r="J849">
        <f>IF($AA849="","",INDEX('Per Line'!$H$2:$H$7001,$AA849)&amp;"")</f>
        <v/>
      </c>
      <c r="K849">
        <f>IF($AA849="","",INDEX('Per Line'!$J$2:$J$7001,$AA849)&amp;"")</f>
        <v/>
      </c>
      <c r="L849">
        <f>IF($AA849="","",INDEX('Per Line'!$K$2:$K$7001,$AA849)&amp;"")</f>
        <v/>
      </c>
      <c r="M849">
        <f>IF($AA849="","",INDEX('Per Line'!$L$2:$L$7001,$AA849))</f>
        <v/>
      </c>
      <c r="N849" s="8">
        <f>IF($AA849="","",M849*Y849/100)</f>
        <v/>
      </c>
      <c r="O849">
        <f>IF($AA849="","",INDEX('Per Line'!$U$2:$U$7001,$AA849)&amp;"")</f>
        <v/>
      </c>
      <c r="P849" s="8">
        <f>IF($AA849="","",SUMIFS('Per Line'!$T$2:$T$7001,'Per Line'!$C$2:$C$7001,$A849,'Per Line'!$AL$2:$AL$7001,1))</f>
        <v/>
      </c>
      <c r="Q849">
        <f>IF($AA849="","",Settings!$C$7)</f>
        <v/>
      </c>
      <c r="R849" s="8">
        <f>IF($AA849="","",SUMIFS('Per Line'!$T$2:$T$7001,'Per Line'!$C$2:$C$7001,$A849,'Per Line'!$AK$2:$AK$7001,0,'Per Line'!$AL$2:$AL$7001,0))</f>
        <v/>
      </c>
      <c r="S849" s="8">
        <f>IF($AA849="","",R849*Q849)</f>
        <v/>
      </c>
      <c r="T849">
        <f>IF($AA849="","",Settings!$C$6)</f>
        <v/>
      </c>
      <c r="U849" s="8">
        <f>IF($AA849="","",SUMIFS('Per Line'!$T$2:$T$7001,'Per Line'!$C$2:$C$7001,$A849,'Per Line'!$AK$2:$AK$7001,1,'Per Line'!$AL$2:$AL$7001,0))</f>
        <v/>
      </c>
      <c r="V849" s="8">
        <f>IF($AA849="","",U849*T849)</f>
        <v/>
      </c>
      <c r="W849" s="8">
        <f>IF($AA849="","",V849+S849)</f>
        <v/>
      </c>
      <c r="X849" s="8">
        <f>IF($AA849="","",Y849-W849)</f>
        <v/>
      </c>
      <c r="Y849" s="8">
        <f>IF($AA849="","",R849+U849+P849)</f>
        <v/>
      </c>
      <c r="Z849" s="8">
        <f>IF($AA849="","",Y849-W849-N849)</f>
        <v/>
      </c>
      <c r="AA849" s="16">
        <f>IF(ROWS($AA$2:$AA849)&lt;=MAX('Per Line'!$AJ$2:$AJ$7001),MATCH(ROWS($AA$2:$AA849),'Per Line'!$AJ$2:$AJ$7001,0),"")</f>
        <v/>
      </c>
      <c r="AB849">
        <f>IF($AA849="","",C849&amp;"|"&amp;COUNTIF($C$2:$C849,C849))</f>
        <v/>
      </c>
    </row>
    <row r="850">
      <c r="A850">
        <f>IF($AA850="","",INDEX('Per Line'!$C$2:$C$7001,$AA850)&amp;"")</f>
        <v/>
      </c>
      <c r="B850" s="15" t="n"/>
      <c r="C850">
        <f>IF($AA850="","",IF(COUNTIF($I$2:$I$1301,I850)&lt;=Settings!$C$8,I850,I850&amp;" P"&amp;ROUNDUP(COUNTIF($I$2:$I850,I850)/Settings!$C$8,0)))</f>
        <v/>
      </c>
      <c r="D850">
        <f>IF($AA850="","",INDEX('Per Line'!$A$2:$A$7001,$AA850)&amp;"")</f>
        <v/>
      </c>
      <c r="E850">
        <f>IF($AA850="","",INDEX('Per Line'!$B$2:$B$7001,$AA850)&amp;"")</f>
        <v/>
      </c>
      <c r="F850">
        <f>IF($AA850="","",INDEX('Per Line'!$D$2:$D$7001,$AA850)&amp;"")</f>
        <v/>
      </c>
      <c r="G850" s="14">
        <f>IF($AA850="","",INDEX('Per Line'!$E$2:$E$7001,$AA850))</f>
        <v/>
      </c>
      <c r="H850">
        <f>IF($AA850="","",INDEX('Per Line'!$F$2:$F$7001,$AA850)&amp;"")</f>
        <v/>
      </c>
      <c r="I850">
        <f>IF($AA850="","",INDEX('Per Line'!$I$2:$I$7001,$AA850)&amp;"")</f>
        <v/>
      </c>
      <c r="J850">
        <f>IF($AA850="","",INDEX('Per Line'!$H$2:$H$7001,$AA850)&amp;"")</f>
        <v/>
      </c>
      <c r="K850">
        <f>IF($AA850="","",INDEX('Per Line'!$J$2:$J$7001,$AA850)&amp;"")</f>
        <v/>
      </c>
      <c r="L850">
        <f>IF($AA850="","",INDEX('Per Line'!$K$2:$K$7001,$AA850)&amp;"")</f>
        <v/>
      </c>
      <c r="M850">
        <f>IF($AA850="","",INDEX('Per Line'!$L$2:$L$7001,$AA850))</f>
        <v/>
      </c>
      <c r="N850" s="8">
        <f>IF($AA850="","",M850*Y850/100)</f>
        <v/>
      </c>
      <c r="O850">
        <f>IF($AA850="","",INDEX('Per Line'!$U$2:$U$7001,$AA850)&amp;"")</f>
        <v/>
      </c>
      <c r="P850" s="8">
        <f>IF($AA850="","",SUMIFS('Per Line'!$T$2:$T$7001,'Per Line'!$C$2:$C$7001,$A850,'Per Line'!$AL$2:$AL$7001,1))</f>
        <v/>
      </c>
      <c r="Q850">
        <f>IF($AA850="","",Settings!$C$7)</f>
        <v/>
      </c>
      <c r="R850" s="8">
        <f>IF($AA850="","",SUMIFS('Per Line'!$T$2:$T$7001,'Per Line'!$C$2:$C$7001,$A850,'Per Line'!$AK$2:$AK$7001,0,'Per Line'!$AL$2:$AL$7001,0))</f>
        <v/>
      </c>
      <c r="S850" s="8">
        <f>IF($AA850="","",R850*Q850)</f>
        <v/>
      </c>
      <c r="T850">
        <f>IF($AA850="","",Settings!$C$6)</f>
        <v/>
      </c>
      <c r="U850" s="8">
        <f>IF($AA850="","",SUMIFS('Per Line'!$T$2:$T$7001,'Per Line'!$C$2:$C$7001,$A850,'Per Line'!$AK$2:$AK$7001,1,'Per Line'!$AL$2:$AL$7001,0))</f>
        <v/>
      </c>
      <c r="V850" s="8">
        <f>IF($AA850="","",U850*T850)</f>
        <v/>
      </c>
      <c r="W850" s="8">
        <f>IF($AA850="","",V850+S850)</f>
        <v/>
      </c>
      <c r="X850" s="8">
        <f>IF($AA850="","",Y850-W850)</f>
        <v/>
      </c>
      <c r="Y850" s="8">
        <f>IF($AA850="","",R850+U850+P850)</f>
        <v/>
      </c>
      <c r="Z850" s="8">
        <f>IF($AA850="","",Y850-W850-N850)</f>
        <v/>
      </c>
      <c r="AA850" s="16">
        <f>IF(ROWS($AA$2:$AA850)&lt;=MAX('Per Line'!$AJ$2:$AJ$7001),MATCH(ROWS($AA$2:$AA850),'Per Line'!$AJ$2:$AJ$7001,0),"")</f>
        <v/>
      </c>
      <c r="AB850">
        <f>IF($AA850="","",C850&amp;"|"&amp;COUNTIF($C$2:$C850,C850))</f>
        <v/>
      </c>
    </row>
    <row r="851">
      <c r="A851">
        <f>IF($AA851="","",INDEX('Per Line'!$C$2:$C$7001,$AA851)&amp;"")</f>
        <v/>
      </c>
      <c r="B851" s="15" t="n"/>
      <c r="C851">
        <f>IF($AA851="","",IF(COUNTIF($I$2:$I$1301,I851)&lt;=Settings!$C$8,I851,I851&amp;" P"&amp;ROUNDUP(COUNTIF($I$2:$I851,I851)/Settings!$C$8,0)))</f>
        <v/>
      </c>
      <c r="D851">
        <f>IF($AA851="","",INDEX('Per Line'!$A$2:$A$7001,$AA851)&amp;"")</f>
        <v/>
      </c>
      <c r="E851">
        <f>IF($AA851="","",INDEX('Per Line'!$B$2:$B$7001,$AA851)&amp;"")</f>
        <v/>
      </c>
      <c r="F851">
        <f>IF($AA851="","",INDEX('Per Line'!$D$2:$D$7001,$AA851)&amp;"")</f>
        <v/>
      </c>
      <c r="G851" s="14">
        <f>IF($AA851="","",INDEX('Per Line'!$E$2:$E$7001,$AA851))</f>
        <v/>
      </c>
      <c r="H851">
        <f>IF($AA851="","",INDEX('Per Line'!$F$2:$F$7001,$AA851)&amp;"")</f>
        <v/>
      </c>
      <c r="I851">
        <f>IF($AA851="","",INDEX('Per Line'!$I$2:$I$7001,$AA851)&amp;"")</f>
        <v/>
      </c>
      <c r="J851">
        <f>IF($AA851="","",INDEX('Per Line'!$H$2:$H$7001,$AA851)&amp;"")</f>
        <v/>
      </c>
      <c r="K851">
        <f>IF($AA851="","",INDEX('Per Line'!$J$2:$J$7001,$AA851)&amp;"")</f>
        <v/>
      </c>
      <c r="L851">
        <f>IF($AA851="","",INDEX('Per Line'!$K$2:$K$7001,$AA851)&amp;"")</f>
        <v/>
      </c>
      <c r="M851">
        <f>IF($AA851="","",INDEX('Per Line'!$L$2:$L$7001,$AA851))</f>
        <v/>
      </c>
      <c r="N851" s="8">
        <f>IF($AA851="","",M851*Y851/100)</f>
        <v/>
      </c>
      <c r="O851">
        <f>IF($AA851="","",INDEX('Per Line'!$U$2:$U$7001,$AA851)&amp;"")</f>
        <v/>
      </c>
      <c r="P851" s="8">
        <f>IF($AA851="","",SUMIFS('Per Line'!$T$2:$T$7001,'Per Line'!$C$2:$C$7001,$A851,'Per Line'!$AL$2:$AL$7001,1))</f>
        <v/>
      </c>
      <c r="Q851">
        <f>IF($AA851="","",Settings!$C$7)</f>
        <v/>
      </c>
      <c r="R851" s="8">
        <f>IF($AA851="","",SUMIFS('Per Line'!$T$2:$T$7001,'Per Line'!$C$2:$C$7001,$A851,'Per Line'!$AK$2:$AK$7001,0,'Per Line'!$AL$2:$AL$7001,0))</f>
        <v/>
      </c>
      <c r="S851" s="8">
        <f>IF($AA851="","",R851*Q851)</f>
        <v/>
      </c>
      <c r="T851">
        <f>IF($AA851="","",Settings!$C$6)</f>
        <v/>
      </c>
      <c r="U851" s="8">
        <f>IF($AA851="","",SUMIFS('Per Line'!$T$2:$T$7001,'Per Line'!$C$2:$C$7001,$A851,'Per Line'!$AK$2:$AK$7001,1,'Per Line'!$AL$2:$AL$7001,0))</f>
        <v/>
      </c>
      <c r="V851" s="8">
        <f>IF($AA851="","",U851*T851)</f>
        <v/>
      </c>
      <c r="W851" s="8">
        <f>IF($AA851="","",V851+S851)</f>
        <v/>
      </c>
      <c r="X851" s="8">
        <f>IF($AA851="","",Y851-W851)</f>
        <v/>
      </c>
      <c r="Y851" s="8">
        <f>IF($AA851="","",R851+U851+P851)</f>
        <v/>
      </c>
      <c r="Z851" s="8">
        <f>IF($AA851="","",Y851-W851-N851)</f>
        <v/>
      </c>
      <c r="AA851" s="16">
        <f>IF(ROWS($AA$2:$AA851)&lt;=MAX('Per Line'!$AJ$2:$AJ$7001),MATCH(ROWS($AA$2:$AA851),'Per Line'!$AJ$2:$AJ$7001,0),"")</f>
        <v/>
      </c>
      <c r="AB851">
        <f>IF($AA851="","",C851&amp;"|"&amp;COUNTIF($C$2:$C851,C851))</f>
        <v/>
      </c>
    </row>
    <row r="852">
      <c r="A852">
        <f>IF($AA852="","",INDEX('Per Line'!$C$2:$C$7001,$AA852)&amp;"")</f>
        <v/>
      </c>
      <c r="B852" s="15" t="n"/>
      <c r="C852">
        <f>IF($AA852="","",IF(COUNTIF($I$2:$I$1301,I852)&lt;=Settings!$C$8,I852,I852&amp;" P"&amp;ROUNDUP(COUNTIF($I$2:$I852,I852)/Settings!$C$8,0)))</f>
        <v/>
      </c>
      <c r="D852">
        <f>IF($AA852="","",INDEX('Per Line'!$A$2:$A$7001,$AA852)&amp;"")</f>
        <v/>
      </c>
      <c r="E852">
        <f>IF($AA852="","",INDEX('Per Line'!$B$2:$B$7001,$AA852)&amp;"")</f>
        <v/>
      </c>
      <c r="F852">
        <f>IF($AA852="","",INDEX('Per Line'!$D$2:$D$7001,$AA852)&amp;"")</f>
        <v/>
      </c>
      <c r="G852" s="14">
        <f>IF($AA852="","",INDEX('Per Line'!$E$2:$E$7001,$AA852))</f>
        <v/>
      </c>
      <c r="H852">
        <f>IF($AA852="","",INDEX('Per Line'!$F$2:$F$7001,$AA852)&amp;"")</f>
        <v/>
      </c>
      <c r="I852">
        <f>IF($AA852="","",INDEX('Per Line'!$I$2:$I$7001,$AA852)&amp;"")</f>
        <v/>
      </c>
      <c r="J852">
        <f>IF($AA852="","",INDEX('Per Line'!$H$2:$H$7001,$AA852)&amp;"")</f>
        <v/>
      </c>
      <c r="K852">
        <f>IF($AA852="","",INDEX('Per Line'!$J$2:$J$7001,$AA852)&amp;"")</f>
        <v/>
      </c>
      <c r="L852">
        <f>IF($AA852="","",INDEX('Per Line'!$K$2:$K$7001,$AA852)&amp;"")</f>
        <v/>
      </c>
      <c r="M852">
        <f>IF($AA852="","",INDEX('Per Line'!$L$2:$L$7001,$AA852))</f>
        <v/>
      </c>
      <c r="N852" s="8">
        <f>IF($AA852="","",M852*Y852/100)</f>
        <v/>
      </c>
      <c r="O852">
        <f>IF($AA852="","",INDEX('Per Line'!$U$2:$U$7001,$AA852)&amp;"")</f>
        <v/>
      </c>
      <c r="P852" s="8">
        <f>IF($AA852="","",SUMIFS('Per Line'!$T$2:$T$7001,'Per Line'!$C$2:$C$7001,$A852,'Per Line'!$AL$2:$AL$7001,1))</f>
        <v/>
      </c>
      <c r="Q852">
        <f>IF($AA852="","",Settings!$C$7)</f>
        <v/>
      </c>
      <c r="R852" s="8">
        <f>IF($AA852="","",SUMIFS('Per Line'!$T$2:$T$7001,'Per Line'!$C$2:$C$7001,$A852,'Per Line'!$AK$2:$AK$7001,0,'Per Line'!$AL$2:$AL$7001,0))</f>
        <v/>
      </c>
      <c r="S852" s="8">
        <f>IF($AA852="","",R852*Q852)</f>
        <v/>
      </c>
      <c r="T852">
        <f>IF($AA852="","",Settings!$C$6)</f>
        <v/>
      </c>
      <c r="U852" s="8">
        <f>IF($AA852="","",SUMIFS('Per Line'!$T$2:$T$7001,'Per Line'!$C$2:$C$7001,$A852,'Per Line'!$AK$2:$AK$7001,1,'Per Line'!$AL$2:$AL$7001,0))</f>
        <v/>
      </c>
      <c r="V852" s="8">
        <f>IF($AA852="","",U852*T852)</f>
        <v/>
      </c>
      <c r="W852" s="8">
        <f>IF($AA852="","",V852+S852)</f>
        <v/>
      </c>
      <c r="X852" s="8">
        <f>IF($AA852="","",Y852-W852)</f>
        <v/>
      </c>
      <c r="Y852" s="8">
        <f>IF($AA852="","",R852+U852+P852)</f>
        <v/>
      </c>
      <c r="Z852" s="8">
        <f>IF($AA852="","",Y852-W852-N852)</f>
        <v/>
      </c>
      <c r="AA852" s="16">
        <f>IF(ROWS($AA$2:$AA852)&lt;=MAX('Per Line'!$AJ$2:$AJ$7001),MATCH(ROWS($AA$2:$AA852),'Per Line'!$AJ$2:$AJ$7001,0),"")</f>
        <v/>
      </c>
      <c r="AB852">
        <f>IF($AA852="","",C852&amp;"|"&amp;COUNTIF($C$2:$C852,C852))</f>
        <v/>
      </c>
    </row>
    <row r="853">
      <c r="A853">
        <f>IF($AA853="","",INDEX('Per Line'!$C$2:$C$7001,$AA853)&amp;"")</f>
        <v/>
      </c>
      <c r="B853" s="15" t="n"/>
      <c r="C853">
        <f>IF($AA853="","",IF(COUNTIF($I$2:$I$1301,I853)&lt;=Settings!$C$8,I853,I853&amp;" P"&amp;ROUNDUP(COUNTIF($I$2:$I853,I853)/Settings!$C$8,0)))</f>
        <v/>
      </c>
      <c r="D853">
        <f>IF($AA853="","",INDEX('Per Line'!$A$2:$A$7001,$AA853)&amp;"")</f>
        <v/>
      </c>
      <c r="E853">
        <f>IF($AA853="","",INDEX('Per Line'!$B$2:$B$7001,$AA853)&amp;"")</f>
        <v/>
      </c>
      <c r="F853">
        <f>IF($AA853="","",INDEX('Per Line'!$D$2:$D$7001,$AA853)&amp;"")</f>
        <v/>
      </c>
      <c r="G853" s="14">
        <f>IF($AA853="","",INDEX('Per Line'!$E$2:$E$7001,$AA853))</f>
        <v/>
      </c>
      <c r="H853">
        <f>IF($AA853="","",INDEX('Per Line'!$F$2:$F$7001,$AA853)&amp;"")</f>
        <v/>
      </c>
      <c r="I853">
        <f>IF($AA853="","",INDEX('Per Line'!$I$2:$I$7001,$AA853)&amp;"")</f>
        <v/>
      </c>
      <c r="J853">
        <f>IF($AA853="","",INDEX('Per Line'!$H$2:$H$7001,$AA853)&amp;"")</f>
        <v/>
      </c>
      <c r="K853">
        <f>IF($AA853="","",INDEX('Per Line'!$J$2:$J$7001,$AA853)&amp;"")</f>
        <v/>
      </c>
      <c r="L853">
        <f>IF($AA853="","",INDEX('Per Line'!$K$2:$K$7001,$AA853)&amp;"")</f>
        <v/>
      </c>
      <c r="M853">
        <f>IF($AA853="","",INDEX('Per Line'!$L$2:$L$7001,$AA853))</f>
        <v/>
      </c>
      <c r="N853" s="8">
        <f>IF($AA853="","",M853*Y853/100)</f>
        <v/>
      </c>
      <c r="O853">
        <f>IF($AA853="","",INDEX('Per Line'!$U$2:$U$7001,$AA853)&amp;"")</f>
        <v/>
      </c>
      <c r="P853" s="8">
        <f>IF($AA853="","",SUMIFS('Per Line'!$T$2:$T$7001,'Per Line'!$C$2:$C$7001,$A853,'Per Line'!$AL$2:$AL$7001,1))</f>
        <v/>
      </c>
      <c r="Q853">
        <f>IF($AA853="","",Settings!$C$7)</f>
        <v/>
      </c>
      <c r="R853" s="8">
        <f>IF($AA853="","",SUMIFS('Per Line'!$T$2:$T$7001,'Per Line'!$C$2:$C$7001,$A853,'Per Line'!$AK$2:$AK$7001,0,'Per Line'!$AL$2:$AL$7001,0))</f>
        <v/>
      </c>
      <c r="S853" s="8">
        <f>IF($AA853="","",R853*Q853)</f>
        <v/>
      </c>
      <c r="T853">
        <f>IF($AA853="","",Settings!$C$6)</f>
        <v/>
      </c>
      <c r="U853" s="8">
        <f>IF($AA853="","",SUMIFS('Per Line'!$T$2:$T$7001,'Per Line'!$C$2:$C$7001,$A853,'Per Line'!$AK$2:$AK$7001,1,'Per Line'!$AL$2:$AL$7001,0))</f>
        <v/>
      </c>
      <c r="V853" s="8">
        <f>IF($AA853="","",U853*T853)</f>
        <v/>
      </c>
      <c r="W853" s="8">
        <f>IF($AA853="","",V853+S853)</f>
        <v/>
      </c>
      <c r="X853" s="8">
        <f>IF($AA853="","",Y853-W853)</f>
        <v/>
      </c>
      <c r="Y853" s="8">
        <f>IF($AA853="","",R853+U853+P853)</f>
        <v/>
      </c>
      <c r="Z853" s="8">
        <f>IF($AA853="","",Y853-W853-N853)</f>
        <v/>
      </c>
      <c r="AA853" s="16">
        <f>IF(ROWS($AA$2:$AA853)&lt;=MAX('Per Line'!$AJ$2:$AJ$7001),MATCH(ROWS($AA$2:$AA853),'Per Line'!$AJ$2:$AJ$7001,0),"")</f>
        <v/>
      </c>
      <c r="AB853">
        <f>IF($AA853="","",C853&amp;"|"&amp;COUNTIF($C$2:$C853,C853))</f>
        <v/>
      </c>
    </row>
    <row r="854">
      <c r="A854">
        <f>IF($AA854="","",INDEX('Per Line'!$C$2:$C$7001,$AA854)&amp;"")</f>
        <v/>
      </c>
      <c r="B854" s="15" t="n"/>
      <c r="C854">
        <f>IF($AA854="","",IF(COUNTIF($I$2:$I$1301,I854)&lt;=Settings!$C$8,I854,I854&amp;" P"&amp;ROUNDUP(COUNTIF($I$2:$I854,I854)/Settings!$C$8,0)))</f>
        <v/>
      </c>
      <c r="D854">
        <f>IF($AA854="","",INDEX('Per Line'!$A$2:$A$7001,$AA854)&amp;"")</f>
        <v/>
      </c>
      <c r="E854">
        <f>IF($AA854="","",INDEX('Per Line'!$B$2:$B$7001,$AA854)&amp;"")</f>
        <v/>
      </c>
      <c r="F854">
        <f>IF($AA854="","",INDEX('Per Line'!$D$2:$D$7001,$AA854)&amp;"")</f>
        <v/>
      </c>
      <c r="G854" s="14">
        <f>IF($AA854="","",INDEX('Per Line'!$E$2:$E$7001,$AA854))</f>
        <v/>
      </c>
      <c r="H854">
        <f>IF($AA854="","",INDEX('Per Line'!$F$2:$F$7001,$AA854)&amp;"")</f>
        <v/>
      </c>
      <c r="I854">
        <f>IF($AA854="","",INDEX('Per Line'!$I$2:$I$7001,$AA854)&amp;"")</f>
        <v/>
      </c>
      <c r="J854">
        <f>IF($AA854="","",INDEX('Per Line'!$H$2:$H$7001,$AA854)&amp;"")</f>
        <v/>
      </c>
      <c r="K854">
        <f>IF($AA854="","",INDEX('Per Line'!$J$2:$J$7001,$AA854)&amp;"")</f>
        <v/>
      </c>
      <c r="L854">
        <f>IF($AA854="","",INDEX('Per Line'!$K$2:$K$7001,$AA854)&amp;"")</f>
        <v/>
      </c>
      <c r="M854">
        <f>IF($AA854="","",INDEX('Per Line'!$L$2:$L$7001,$AA854))</f>
        <v/>
      </c>
      <c r="N854" s="8">
        <f>IF($AA854="","",M854*Y854/100)</f>
        <v/>
      </c>
      <c r="O854">
        <f>IF($AA854="","",INDEX('Per Line'!$U$2:$U$7001,$AA854)&amp;"")</f>
        <v/>
      </c>
      <c r="P854" s="8">
        <f>IF($AA854="","",SUMIFS('Per Line'!$T$2:$T$7001,'Per Line'!$C$2:$C$7001,$A854,'Per Line'!$AL$2:$AL$7001,1))</f>
        <v/>
      </c>
      <c r="Q854">
        <f>IF($AA854="","",Settings!$C$7)</f>
        <v/>
      </c>
      <c r="R854" s="8">
        <f>IF($AA854="","",SUMIFS('Per Line'!$T$2:$T$7001,'Per Line'!$C$2:$C$7001,$A854,'Per Line'!$AK$2:$AK$7001,0,'Per Line'!$AL$2:$AL$7001,0))</f>
        <v/>
      </c>
      <c r="S854" s="8">
        <f>IF($AA854="","",R854*Q854)</f>
        <v/>
      </c>
      <c r="T854">
        <f>IF($AA854="","",Settings!$C$6)</f>
        <v/>
      </c>
      <c r="U854" s="8">
        <f>IF($AA854="","",SUMIFS('Per Line'!$T$2:$T$7001,'Per Line'!$C$2:$C$7001,$A854,'Per Line'!$AK$2:$AK$7001,1,'Per Line'!$AL$2:$AL$7001,0))</f>
        <v/>
      </c>
      <c r="V854" s="8">
        <f>IF($AA854="","",U854*T854)</f>
        <v/>
      </c>
      <c r="W854" s="8">
        <f>IF($AA854="","",V854+S854)</f>
        <v/>
      </c>
      <c r="X854" s="8">
        <f>IF($AA854="","",Y854-W854)</f>
        <v/>
      </c>
      <c r="Y854" s="8">
        <f>IF($AA854="","",R854+U854+P854)</f>
        <v/>
      </c>
      <c r="Z854" s="8">
        <f>IF($AA854="","",Y854-W854-N854)</f>
        <v/>
      </c>
      <c r="AA854" s="16">
        <f>IF(ROWS($AA$2:$AA854)&lt;=MAX('Per Line'!$AJ$2:$AJ$7001),MATCH(ROWS($AA$2:$AA854),'Per Line'!$AJ$2:$AJ$7001,0),"")</f>
        <v/>
      </c>
      <c r="AB854">
        <f>IF($AA854="","",C854&amp;"|"&amp;COUNTIF($C$2:$C854,C854))</f>
        <v/>
      </c>
    </row>
    <row r="855">
      <c r="A855">
        <f>IF($AA855="","",INDEX('Per Line'!$C$2:$C$7001,$AA855)&amp;"")</f>
        <v/>
      </c>
      <c r="B855" s="15" t="n"/>
      <c r="C855">
        <f>IF($AA855="","",IF(COUNTIF($I$2:$I$1301,I855)&lt;=Settings!$C$8,I855,I855&amp;" P"&amp;ROUNDUP(COUNTIF($I$2:$I855,I855)/Settings!$C$8,0)))</f>
        <v/>
      </c>
      <c r="D855">
        <f>IF($AA855="","",INDEX('Per Line'!$A$2:$A$7001,$AA855)&amp;"")</f>
        <v/>
      </c>
      <c r="E855">
        <f>IF($AA855="","",INDEX('Per Line'!$B$2:$B$7001,$AA855)&amp;"")</f>
        <v/>
      </c>
      <c r="F855">
        <f>IF($AA855="","",INDEX('Per Line'!$D$2:$D$7001,$AA855)&amp;"")</f>
        <v/>
      </c>
      <c r="G855" s="14">
        <f>IF($AA855="","",INDEX('Per Line'!$E$2:$E$7001,$AA855))</f>
        <v/>
      </c>
      <c r="H855">
        <f>IF($AA855="","",INDEX('Per Line'!$F$2:$F$7001,$AA855)&amp;"")</f>
        <v/>
      </c>
      <c r="I855">
        <f>IF($AA855="","",INDEX('Per Line'!$I$2:$I$7001,$AA855)&amp;"")</f>
        <v/>
      </c>
      <c r="J855">
        <f>IF($AA855="","",INDEX('Per Line'!$H$2:$H$7001,$AA855)&amp;"")</f>
        <v/>
      </c>
      <c r="K855">
        <f>IF($AA855="","",INDEX('Per Line'!$J$2:$J$7001,$AA855)&amp;"")</f>
        <v/>
      </c>
      <c r="L855">
        <f>IF($AA855="","",INDEX('Per Line'!$K$2:$K$7001,$AA855)&amp;"")</f>
        <v/>
      </c>
      <c r="M855">
        <f>IF($AA855="","",INDEX('Per Line'!$L$2:$L$7001,$AA855))</f>
        <v/>
      </c>
      <c r="N855" s="8">
        <f>IF($AA855="","",M855*Y855/100)</f>
        <v/>
      </c>
      <c r="O855">
        <f>IF($AA855="","",INDEX('Per Line'!$U$2:$U$7001,$AA855)&amp;"")</f>
        <v/>
      </c>
      <c r="P855" s="8">
        <f>IF($AA855="","",SUMIFS('Per Line'!$T$2:$T$7001,'Per Line'!$C$2:$C$7001,$A855,'Per Line'!$AL$2:$AL$7001,1))</f>
        <v/>
      </c>
      <c r="Q855">
        <f>IF($AA855="","",Settings!$C$7)</f>
        <v/>
      </c>
      <c r="R855" s="8">
        <f>IF($AA855="","",SUMIFS('Per Line'!$T$2:$T$7001,'Per Line'!$C$2:$C$7001,$A855,'Per Line'!$AK$2:$AK$7001,0,'Per Line'!$AL$2:$AL$7001,0))</f>
        <v/>
      </c>
      <c r="S855" s="8">
        <f>IF($AA855="","",R855*Q855)</f>
        <v/>
      </c>
      <c r="T855">
        <f>IF($AA855="","",Settings!$C$6)</f>
        <v/>
      </c>
      <c r="U855" s="8">
        <f>IF($AA855="","",SUMIFS('Per Line'!$T$2:$T$7001,'Per Line'!$C$2:$C$7001,$A855,'Per Line'!$AK$2:$AK$7001,1,'Per Line'!$AL$2:$AL$7001,0))</f>
        <v/>
      </c>
      <c r="V855" s="8">
        <f>IF($AA855="","",U855*T855)</f>
        <v/>
      </c>
      <c r="W855" s="8">
        <f>IF($AA855="","",V855+S855)</f>
        <v/>
      </c>
      <c r="X855" s="8">
        <f>IF($AA855="","",Y855-W855)</f>
        <v/>
      </c>
      <c r="Y855" s="8">
        <f>IF($AA855="","",R855+U855+P855)</f>
        <v/>
      </c>
      <c r="Z855" s="8">
        <f>IF($AA855="","",Y855-W855-N855)</f>
        <v/>
      </c>
      <c r="AA855" s="16">
        <f>IF(ROWS($AA$2:$AA855)&lt;=MAX('Per Line'!$AJ$2:$AJ$7001),MATCH(ROWS($AA$2:$AA855),'Per Line'!$AJ$2:$AJ$7001,0),"")</f>
        <v/>
      </c>
      <c r="AB855">
        <f>IF($AA855="","",C855&amp;"|"&amp;COUNTIF($C$2:$C855,C855))</f>
        <v/>
      </c>
    </row>
    <row r="856">
      <c r="A856">
        <f>IF($AA856="","",INDEX('Per Line'!$C$2:$C$7001,$AA856)&amp;"")</f>
        <v/>
      </c>
      <c r="B856" s="15" t="n"/>
      <c r="C856">
        <f>IF($AA856="","",IF(COUNTIF($I$2:$I$1301,I856)&lt;=Settings!$C$8,I856,I856&amp;" P"&amp;ROUNDUP(COUNTIF($I$2:$I856,I856)/Settings!$C$8,0)))</f>
        <v/>
      </c>
      <c r="D856">
        <f>IF($AA856="","",INDEX('Per Line'!$A$2:$A$7001,$AA856)&amp;"")</f>
        <v/>
      </c>
      <c r="E856">
        <f>IF($AA856="","",INDEX('Per Line'!$B$2:$B$7001,$AA856)&amp;"")</f>
        <v/>
      </c>
      <c r="F856">
        <f>IF($AA856="","",INDEX('Per Line'!$D$2:$D$7001,$AA856)&amp;"")</f>
        <v/>
      </c>
      <c r="G856" s="14">
        <f>IF($AA856="","",INDEX('Per Line'!$E$2:$E$7001,$AA856))</f>
        <v/>
      </c>
      <c r="H856">
        <f>IF($AA856="","",INDEX('Per Line'!$F$2:$F$7001,$AA856)&amp;"")</f>
        <v/>
      </c>
      <c r="I856">
        <f>IF($AA856="","",INDEX('Per Line'!$I$2:$I$7001,$AA856)&amp;"")</f>
        <v/>
      </c>
      <c r="J856">
        <f>IF($AA856="","",INDEX('Per Line'!$H$2:$H$7001,$AA856)&amp;"")</f>
        <v/>
      </c>
      <c r="K856">
        <f>IF($AA856="","",INDEX('Per Line'!$J$2:$J$7001,$AA856)&amp;"")</f>
        <v/>
      </c>
      <c r="L856">
        <f>IF($AA856="","",INDEX('Per Line'!$K$2:$K$7001,$AA856)&amp;"")</f>
        <v/>
      </c>
      <c r="M856">
        <f>IF($AA856="","",INDEX('Per Line'!$L$2:$L$7001,$AA856))</f>
        <v/>
      </c>
      <c r="N856" s="8">
        <f>IF($AA856="","",M856*Y856/100)</f>
        <v/>
      </c>
      <c r="O856">
        <f>IF($AA856="","",INDEX('Per Line'!$U$2:$U$7001,$AA856)&amp;"")</f>
        <v/>
      </c>
      <c r="P856" s="8">
        <f>IF($AA856="","",SUMIFS('Per Line'!$T$2:$T$7001,'Per Line'!$C$2:$C$7001,$A856,'Per Line'!$AL$2:$AL$7001,1))</f>
        <v/>
      </c>
      <c r="Q856">
        <f>IF($AA856="","",Settings!$C$7)</f>
        <v/>
      </c>
      <c r="R856" s="8">
        <f>IF($AA856="","",SUMIFS('Per Line'!$T$2:$T$7001,'Per Line'!$C$2:$C$7001,$A856,'Per Line'!$AK$2:$AK$7001,0,'Per Line'!$AL$2:$AL$7001,0))</f>
        <v/>
      </c>
      <c r="S856" s="8">
        <f>IF($AA856="","",R856*Q856)</f>
        <v/>
      </c>
      <c r="T856">
        <f>IF($AA856="","",Settings!$C$6)</f>
        <v/>
      </c>
      <c r="U856" s="8">
        <f>IF($AA856="","",SUMIFS('Per Line'!$T$2:$T$7001,'Per Line'!$C$2:$C$7001,$A856,'Per Line'!$AK$2:$AK$7001,1,'Per Line'!$AL$2:$AL$7001,0))</f>
        <v/>
      </c>
      <c r="V856" s="8">
        <f>IF($AA856="","",U856*T856)</f>
        <v/>
      </c>
      <c r="W856" s="8">
        <f>IF($AA856="","",V856+S856)</f>
        <v/>
      </c>
      <c r="X856" s="8">
        <f>IF($AA856="","",Y856-W856)</f>
        <v/>
      </c>
      <c r="Y856" s="8">
        <f>IF($AA856="","",R856+U856+P856)</f>
        <v/>
      </c>
      <c r="Z856" s="8">
        <f>IF($AA856="","",Y856-W856-N856)</f>
        <v/>
      </c>
      <c r="AA856" s="16">
        <f>IF(ROWS($AA$2:$AA856)&lt;=MAX('Per Line'!$AJ$2:$AJ$7001),MATCH(ROWS($AA$2:$AA856),'Per Line'!$AJ$2:$AJ$7001,0),"")</f>
        <v/>
      </c>
      <c r="AB856">
        <f>IF($AA856="","",C856&amp;"|"&amp;COUNTIF($C$2:$C856,C856))</f>
        <v/>
      </c>
    </row>
    <row r="857">
      <c r="A857">
        <f>IF($AA857="","",INDEX('Per Line'!$C$2:$C$7001,$AA857)&amp;"")</f>
        <v/>
      </c>
      <c r="B857" s="15" t="n"/>
      <c r="C857">
        <f>IF($AA857="","",IF(COUNTIF($I$2:$I$1301,I857)&lt;=Settings!$C$8,I857,I857&amp;" P"&amp;ROUNDUP(COUNTIF($I$2:$I857,I857)/Settings!$C$8,0)))</f>
        <v/>
      </c>
      <c r="D857">
        <f>IF($AA857="","",INDEX('Per Line'!$A$2:$A$7001,$AA857)&amp;"")</f>
        <v/>
      </c>
      <c r="E857">
        <f>IF($AA857="","",INDEX('Per Line'!$B$2:$B$7001,$AA857)&amp;"")</f>
        <v/>
      </c>
      <c r="F857">
        <f>IF($AA857="","",INDEX('Per Line'!$D$2:$D$7001,$AA857)&amp;"")</f>
        <v/>
      </c>
      <c r="G857" s="14">
        <f>IF($AA857="","",INDEX('Per Line'!$E$2:$E$7001,$AA857))</f>
        <v/>
      </c>
      <c r="H857">
        <f>IF($AA857="","",INDEX('Per Line'!$F$2:$F$7001,$AA857)&amp;"")</f>
        <v/>
      </c>
      <c r="I857">
        <f>IF($AA857="","",INDEX('Per Line'!$I$2:$I$7001,$AA857)&amp;"")</f>
        <v/>
      </c>
      <c r="J857">
        <f>IF($AA857="","",INDEX('Per Line'!$H$2:$H$7001,$AA857)&amp;"")</f>
        <v/>
      </c>
      <c r="K857">
        <f>IF($AA857="","",INDEX('Per Line'!$J$2:$J$7001,$AA857)&amp;"")</f>
        <v/>
      </c>
      <c r="L857">
        <f>IF($AA857="","",INDEX('Per Line'!$K$2:$K$7001,$AA857)&amp;"")</f>
        <v/>
      </c>
      <c r="M857">
        <f>IF($AA857="","",INDEX('Per Line'!$L$2:$L$7001,$AA857))</f>
        <v/>
      </c>
      <c r="N857" s="8">
        <f>IF($AA857="","",M857*Y857/100)</f>
        <v/>
      </c>
      <c r="O857">
        <f>IF($AA857="","",INDEX('Per Line'!$U$2:$U$7001,$AA857)&amp;"")</f>
        <v/>
      </c>
      <c r="P857" s="8">
        <f>IF($AA857="","",SUMIFS('Per Line'!$T$2:$T$7001,'Per Line'!$C$2:$C$7001,$A857,'Per Line'!$AL$2:$AL$7001,1))</f>
        <v/>
      </c>
      <c r="Q857">
        <f>IF($AA857="","",Settings!$C$7)</f>
        <v/>
      </c>
      <c r="R857" s="8">
        <f>IF($AA857="","",SUMIFS('Per Line'!$T$2:$T$7001,'Per Line'!$C$2:$C$7001,$A857,'Per Line'!$AK$2:$AK$7001,0,'Per Line'!$AL$2:$AL$7001,0))</f>
        <v/>
      </c>
      <c r="S857" s="8">
        <f>IF($AA857="","",R857*Q857)</f>
        <v/>
      </c>
      <c r="T857">
        <f>IF($AA857="","",Settings!$C$6)</f>
        <v/>
      </c>
      <c r="U857" s="8">
        <f>IF($AA857="","",SUMIFS('Per Line'!$T$2:$T$7001,'Per Line'!$C$2:$C$7001,$A857,'Per Line'!$AK$2:$AK$7001,1,'Per Line'!$AL$2:$AL$7001,0))</f>
        <v/>
      </c>
      <c r="V857" s="8">
        <f>IF($AA857="","",U857*T857)</f>
        <v/>
      </c>
      <c r="W857" s="8">
        <f>IF($AA857="","",V857+S857)</f>
        <v/>
      </c>
      <c r="X857" s="8">
        <f>IF($AA857="","",Y857-W857)</f>
        <v/>
      </c>
      <c r="Y857" s="8">
        <f>IF($AA857="","",R857+U857+P857)</f>
        <v/>
      </c>
      <c r="Z857" s="8">
        <f>IF($AA857="","",Y857-W857-N857)</f>
        <v/>
      </c>
      <c r="AA857" s="16">
        <f>IF(ROWS($AA$2:$AA857)&lt;=MAX('Per Line'!$AJ$2:$AJ$7001),MATCH(ROWS($AA$2:$AA857),'Per Line'!$AJ$2:$AJ$7001,0),"")</f>
        <v/>
      </c>
      <c r="AB857">
        <f>IF($AA857="","",C857&amp;"|"&amp;COUNTIF($C$2:$C857,C857))</f>
        <v/>
      </c>
    </row>
    <row r="858">
      <c r="A858">
        <f>IF($AA858="","",INDEX('Per Line'!$C$2:$C$7001,$AA858)&amp;"")</f>
        <v/>
      </c>
      <c r="B858" s="15" t="n"/>
      <c r="C858">
        <f>IF($AA858="","",IF(COUNTIF($I$2:$I$1301,I858)&lt;=Settings!$C$8,I858,I858&amp;" P"&amp;ROUNDUP(COUNTIF($I$2:$I858,I858)/Settings!$C$8,0)))</f>
        <v/>
      </c>
      <c r="D858">
        <f>IF($AA858="","",INDEX('Per Line'!$A$2:$A$7001,$AA858)&amp;"")</f>
        <v/>
      </c>
      <c r="E858">
        <f>IF($AA858="","",INDEX('Per Line'!$B$2:$B$7001,$AA858)&amp;"")</f>
        <v/>
      </c>
      <c r="F858">
        <f>IF($AA858="","",INDEX('Per Line'!$D$2:$D$7001,$AA858)&amp;"")</f>
        <v/>
      </c>
      <c r="G858" s="14">
        <f>IF($AA858="","",INDEX('Per Line'!$E$2:$E$7001,$AA858))</f>
        <v/>
      </c>
      <c r="H858">
        <f>IF($AA858="","",INDEX('Per Line'!$F$2:$F$7001,$AA858)&amp;"")</f>
        <v/>
      </c>
      <c r="I858">
        <f>IF($AA858="","",INDEX('Per Line'!$I$2:$I$7001,$AA858)&amp;"")</f>
        <v/>
      </c>
      <c r="J858">
        <f>IF($AA858="","",INDEX('Per Line'!$H$2:$H$7001,$AA858)&amp;"")</f>
        <v/>
      </c>
      <c r="K858">
        <f>IF($AA858="","",INDEX('Per Line'!$J$2:$J$7001,$AA858)&amp;"")</f>
        <v/>
      </c>
      <c r="L858">
        <f>IF($AA858="","",INDEX('Per Line'!$K$2:$K$7001,$AA858)&amp;"")</f>
        <v/>
      </c>
      <c r="M858">
        <f>IF($AA858="","",INDEX('Per Line'!$L$2:$L$7001,$AA858))</f>
        <v/>
      </c>
      <c r="N858" s="8">
        <f>IF($AA858="","",M858*Y858/100)</f>
        <v/>
      </c>
      <c r="O858">
        <f>IF($AA858="","",INDEX('Per Line'!$U$2:$U$7001,$AA858)&amp;"")</f>
        <v/>
      </c>
      <c r="P858" s="8">
        <f>IF($AA858="","",SUMIFS('Per Line'!$T$2:$T$7001,'Per Line'!$C$2:$C$7001,$A858,'Per Line'!$AL$2:$AL$7001,1))</f>
        <v/>
      </c>
      <c r="Q858">
        <f>IF($AA858="","",Settings!$C$7)</f>
        <v/>
      </c>
      <c r="R858" s="8">
        <f>IF($AA858="","",SUMIFS('Per Line'!$T$2:$T$7001,'Per Line'!$C$2:$C$7001,$A858,'Per Line'!$AK$2:$AK$7001,0,'Per Line'!$AL$2:$AL$7001,0))</f>
        <v/>
      </c>
      <c r="S858" s="8">
        <f>IF($AA858="","",R858*Q858)</f>
        <v/>
      </c>
      <c r="T858">
        <f>IF($AA858="","",Settings!$C$6)</f>
        <v/>
      </c>
      <c r="U858" s="8">
        <f>IF($AA858="","",SUMIFS('Per Line'!$T$2:$T$7001,'Per Line'!$C$2:$C$7001,$A858,'Per Line'!$AK$2:$AK$7001,1,'Per Line'!$AL$2:$AL$7001,0))</f>
        <v/>
      </c>
      <c r="V858" s="8">
        <f>IF($AA858="","",U858*T858)</f>
        <v/>
      </c>
      <c r="W858" s="8">
        <f>IF($AA858="","",V858+S858)</f>
        <v/>
      </c>
      <c r="X858" s="8">
        <f>IF($AA858="","",Y858-W858)</f>
        <v/>
      </c>
      <c r="Y858" s="8">
        <f>IF($AA858="","",R858+U858+P858)</f>
        <v/>
      </c>
      <c r="Z858" s="8">
        <f>IF($AA858="","",Y858-W858-N858)</f>
        <v/>
      </c>
      <c r="AA858" s="16">
        <f>IF(ROWS($AA$2:$AA858)&lt;=MAX('Per Line'!$AJ$2:$AJ$7001),MATCH(ROWS($AA$2:$AA858),'Per Line'!$AJ$2:$AJ$7001,0),"")</f>
        <v/>
      </c>
      <c r="AB858">
        <f>IF($AA858="","",C858&amp;"|"&amp;COUNTIF($C$2:$C858,C858))</f>
        <v/>
      </c>
    </row>
    <row r="859">
      <c r="A859">
        <f>IF($AA859="","",INDEX('Per Line'!$C$2:$C$7001,$AA859)&amp;"")</f>
        <v/>
      </c>
      <c r="B859" s="15" t="n"/>
      <c r="C859">
        <f>IF($AA859="","",IF(COUNTIF($I$2:$I$1301,I859)&lt;=Settings!$C$8,I859,I859&amp;" P"&amp;ROUNDUP(COUNTIF($I$2:$I859,I859)/Settings!$C$8,0)))</f>
        <v/>
      </c>
      <c r="D859">
        <f>IF($AA859="","",INDEX('Per Line'!$A$2:$A$7001,$AA859)&amp;"")</f>
        <v/>
      </c>
      <c r="E859">
        <f>IF($AA859="","",INDEX('Per Line'!$B$2:$B$7001,$AA859)&amp;"")</f>
        <v/>
      </c>
      <c r="F859">
        <f>IF($AA859="","",INDEX('Per Line'!$D$2:$D$7001,$AA859)&amp;"")</f>
        <v/>
      </c>
      <c r="G859" s="14">
        <f>IF($AA859="","",INDEX('Per Line'!$E$2:$E$7001,$AA859))</f>
        <v/>
      </c>
      <c r="H859">
        <f>IF($AA859="","",INDEX('Per Line'!$F$2:$F$7001,$AA859)&amp;"")</f>
        <v/>
      </c>
      <c r="I859">
        <f>IF($AA859="","",INDEX('Per Line'!$I$2:$I$7001,$AA859)&amp;"")</f>
        <v/>
      </c>
      <c r="J859">
        <f>IF($AA859="","",INDEX('Per Line'!$H$2:$H$7001,$AA859)&amp;"")</f>
        <v/>
      </c>
      <c r="K859">
        <f>IF($AA859="","",INDEX('Per Line'!$J$2:$J$7001,$AA859)&amp;"")</f>
        <v/>
      </c>
      <c r="L859">
        <f>IF($AA859="","",INDEX('Per Line'!$K$2:$K$7001,$AA859)&amp;"")</f>
        <v/>
      </c>
      <c r="M859">
        <f>IF($AA859="","",INDEX('Per Line'!$L$2:$L$7001,$AA859))</f>
        <v/>
      </c>
      <c r="N859" s="8">
        <f>IF($AA859="","",M859*Y859/100)</f>
        <v/>
      </c>
      <c r="O859">
        <f>IF($AA859="","",INDEX('Per Line'!$U$2:$U$7001,$AA859)&amp;"")</f>
        <v/>
      </c>
      <c r="P859" s="8">
        <f>IF($AA859="","",SUMIFS('Per Line'!$T$2:$T$7001,'Per Line'!$C$2:$C$7001,$A859,'Per Line'!$AL$2:$AL$7001,1))</f>
        <v/>
      </c>
      <c r="Q859">
        <f>IF($AA859="","",Settings!$C$7)</f>
        <v/>
      </c>
      <c r="R859" s="8">
        <f>IF($AA859="","",SUMIFS('Per Line'!$T$2:$T$7001,'Per Line'!$C$2:$C$7001,$A859,'Per Line'!$AK$2:$AK$7001,0,'Per Line'!$AL$2:$AL$7001,0))</f>
        <v/>
      </c>
      <c r="S859" s="8">
        <f>IF($AA859="","",R859*Q859)</f>
        <v/>
      </c>
      <c r="T859">
        <f>IF($AA859="","",Settings!$C$6)</f>
        <v/>
      </c>
      <c r="U859" s="8">
        <f>IF($AA859="","",SUMIFS('Per Line'!$T$2:$T$7001,'Per Line'!$C$2:$C$7001,$A859,'Per Line'!$AK$2:$AK$7001,1,'Per Line'!$AL$2:$AL$7001,0))</f>
        <v/>
      </c>
      <c r="V859" s="8">
        <f>IF($AA859="","",U859*T859)</f>
        <v/>
      </c>
      <c r="W859" s="8">
        <f>IF($AA859="","",V859+S859)</f>
        <v/>
      </c>
      <c r="X859" s="8">
        <f>IF($AA859="","",Y859-W859)</f>
        <v/>
      </c>
      <c r="Y859" s="8">
        <f>IF($AA859="","",R859+U859+P859)</f>
        <v/>
      </c>
      <c r="Z859" s="8">
        <f>IF($AA859="","",Y859-W859-N859)</f>
        <v/>
      </c>
      <c r="AA859" s="16">
        <f>IF(ROWS($AA$2:$AA859)&lt;=MAX('Per Line'!$AJ$2:$AJ$7001),MATCH(ROWS($AA$2:$AA859),'Per Line'!$AJ$2:$AJ$7001,0),"")</f>
        <v/>
      </c>
      <c r="AB859">
        <f>IF($AA859="","",C859&amp;"|"&amp;COUNTIF($C$2:$C859,C859))</f>
        <v/>
      </c>
    </row>
    <row r="860">
      <c r="A860">
        <f>IF($AA860="","",INDEX('Per Line'!$C$2:$C$7001,$AA860)&amp;"")</f>
        <v/>
      </c>
      <c r="B860" s="15" t="n"/>
      <c r="C860">
        <f>IF($AA860="","",IF(COUNTIF($I$2:$I$1301,I860)&lt;=Settings!$C$8,I860,I860&amp;" P"&amp;ROUNDUP(COUNTIF($I$2:$I860,I860)/Settings!$C$8,0)))</f>
        <v/>
      </c>
      <c r="D860">
        <f>IF($AA860="","",INDEX('Per Line'!$A$2:$A$7001,$AA860)&amp;"")</f>
        <v/>
      </c>
      <c r="E860">
        <f>IF($AA860="","",INDEX('Per Line'!$B$2:$B$7001,$AA860)&amp;"")</f>
        <v/>
      </c>
      <c r="F860">
        <f>IF($AA860="","",INDEX('Per Line'!$D$2:$D$7001,$AA860)&amp;"")</f>
        <v/>
      </c>
      <c r="G860" s="14">
        <f>IF($AA860="","",INDEX('Per Line'!$E$2:$E$7001,$AA860))</f>
        <v/>
      </c>
      <c r="H860">
        <f>IF($AA860="","",INDEX('Per Line'!$F$2:$F$7001,$AA860)&amp;"")</f>
        <v/>
      </c>
      <c r="I860">
        <f>IF($AA860="","",INDEX('Per Line'!$I$2:$I$7001,$AA860)&amp;"")</f>
        <v/>
      </c>
      <c r="J860">
        <f>IF($AA860="","",INDEX('Per Line'!$H$2:$H$7001,$AA860)&amp;"")</f>
        <v/>
      </c>
      <c r="K860">
        <f>IF($AA860="","",INDEX('Per Line'!$J$2:$J$7001,$AA860)&amp;"")</f>
        <v/>
      </c>
      <c r="L860">
        <f>IF($AA860="","",INDEX('Per Line'!$K$2:$K$7001,$AA860)&amp;"")</f>
        <v/>
      </c>
      <c r="M860">
        <f>IF($AA860="","",INDEX('Per Line'!$L$2:$L$7001,$AA860))</f>
        <v/>
      </c>
      <c r="N860" s="8">
        <f>IF($AA860="","",M860*Y860/100)</f>
        <v/>
      </c>
      <c r="O860">
        <f>IF($AA860="","",INDEX('Per Line'!$U$2:$U$7001,$AA860)&amp;"")</f>
        <v/>
      </c>
      <c r="P860" s="8">
        <f>IF($AA860="","",SUMIFS('Per Line'!$T$2:$T$7001,'Per Line'!$C$2:$C$7001,$A860,'Per Line'!$AL$2:$AL$7001,1))</f>
        <v/>
      </c>
      <c r="Q860">
        <f>IF($AA860="","",Settings!$C$7)</f>
        <v/>
      </c>
      <c r="R860" s="8">
        <f>IF($AA860="","",SUMIFS('Per Line'!$T$2:$T$7001,'Per Line'!$C$2:$C$7001,$A860,'Per Line'!$AK$2:$AK$7001,0,'Per Line'!$AL$2:$AL$7001,0))</f>
        <v/>
      </c>
      <c r="S860" s="8">
        <f>IF($AA860="","",R860*Q860)</f>
        <v/>
      </c>
      <c r="T860">
        <f>IF($AA860="","",Settings!$C$6)</f>
        <v/>
      </c>
      <c r="U860" s="8">
        <f>IF($AA860="","",SUMIFS('Per Line'!$T$2:$T$7001,'Per Line'!$C$2:$C$7001,$A860,'Per Line'!$AK$2:$AK$7001,1,'Per Line'!$AL$2:$AL$7001,0))</f>
        <v/>
      </c>
      <c r="V860" s="8">
        <f>IF($AA860="","",U860*T860)</f>
        <v/>
      </c>
      <c r="W860" s="8">
        <f>IF($AA860="","",V860+S860)</f>
        <v/>
      </c>
      <c r="X860" s="8">
        <f>IF($AA860="","",Y860-W860)</f>
        <v/>
      </c>
      <c r="Y860" s="8">
        <f>IF($AA860="","",R860+U860+P860)</f>
        <v/>
      </c>
      <c r="Z860" s="8">
        <f>IF($AA860="","",Y860-W860-N860)</f>
        <v/>
      </c>
      <c r="AA860" s="16">
        <f>IF(ROWS($AA$2:$AA860)&lt;=MAX('Per Line'!$AJ$2:$AJ$7001),MATCH(ROWS($AA$2:$AA860),'Per Line'!$AJ$2:$AJ$7001,0),"")</f>
        <v/>
      </c>
      <c r="AB860">
        <f>IF($AA860="","",C860&amp;"|"&amp;COUNTIF($C$2:$C860,C860))</f>
        <v/>
      </c>
    </row>
    <row r="861">
      <c r="A861">
        <f>IF($AA861="","",INDEX('Per Line'!$C$2:$C$7001,$AA861)&amp;"")</f>
        <v/>
      </c>
      <c r="B861" s="15" t="n"/>
      <c r="C861">
        <f>IF($AA861="","",IF(COUNTIF($I$2:$I$1301,I861)&lt;=Settings!$C$8,I861,I861&amp;" P"&amp;ROUNDUP(COUNTIF($I$2:$I861,I861)/Settings!$C$8,0)))</f>
        <v/>
      </c>
      <c r="D861">
        <f>IF($AA861="","",INDEX('Per Line'!$A$2:$A$7001,$AA861)&amp;"")</f>
        <v/>
      </c>
      <c r="E861">
        <f>IF($AA861="","",INDEX('Per Line'!$B$2:$B$7001,$AA861)&amp;"")</f>
        <v/>
      </c>
      <c r="F861">
        <f>IF($AA861="","",INDEX('Per Line'!$D$2:$D$7001,$AA861)&amp;"")</f>
        <v/>
      </c>
      <c r="G861" s="14">
        <f>IF($AA861="","",INDEX('Per Line'!$E$2:$E$7001,$AA861))</f>
        <v/>
      </c>
      <c r="H861">
        <f>IF($AA861="","",INDEX('Per Line'!$F$2:$F$7001,$AA861)&amp;"")</f>
        <v/>
      </c>
      <c r="I861">
        <f>IF($AA861="","",INDEX('Per Line'!$I$2:$I$7001,$AA861)&amp;"")</f>
        <v/>
      </c>
      <c r="J861">
        <f>IF($AA861="","",INDEX('Per Line'!$H$2:$H$7001,$AA861)&amp;"")</f>
        <v/>
      </c>
      <c r="K861">
        <f>IF($AA861="","",INDEX('Per Line'!$J$2:$J$7001,$AA861)&amp;"")</f>
        <v/>
      </c>
      <c r="L861">
        <f>IF($AA861="","",INDEX('Per Line'!$K$2:$K$7001,$AA861)&amp;"")</f>
        <v/>
      </c>
      <c r="M861">
        <f>IF($AA861="","",INDEX('Per Line'!$L$2:$L$7001,$AA861))</f>
        <v/>
      </c>
      <c r="N861" s="8">
        <f>IF($AA861="","",M861*Y861/100)</f>
        <v/>
      </c>
      <c r="O861">
        <f>IF($AA861="","",INDEX('Per Line'!$U$2:$U$7001,$AA861)&amp;"")</f>
        <v/>
      </c>
      <c r="P861" s="8">
        <f>IF($AA861="","",SUMIFS('Per Line'!$T$2:$T$7001,'Per Line'!$C$2:$C$7001,$A861,'Per Line'!$AL$2:$AL$7001,1))</f>
        <v/>
      </c>
      <c r="Q861">
        <f>IF($AA861="","",Settings!$C$7)</f>
        <v/>
      </c>
      <c r="R861" s="8">
        <f>IF($AA861="","",SUMIFS('Per Line'!$T$2:$T$7001,'Per Line'!$C$2:$C$7001,$A861,'Per Line'!$AK$2:$AK$7001,0,'Per Line'!$AL$2:$AL$7001,0))</f>
        <v/>
      </c>
      <c r="S861" s="8">
        <f>IF($AA861="","",R861*Q861)</f>
        <v/>
      </c>
      <c r="T861">
        <f>IF($AA861="","",Settings!$C$6)</f>
        <v/>
      </c>
      <c r="U861" s="8">
        <f>IF($AA861="","",SUMIFS('Per Line'!$T$2:$T$7001,'Per Line'!$C$2:$C$7001,$A861,'Per Line'!$AK$2:$AK$7001,1,'Per Line'!$AL$2:$AL$7001,0))</f>
        <v/>
      </c>
      <c r="V861" s="8">
        <f>IF($AA861="","",U861*T861)</f>
        <v/>
      </c>
      <c r="W861" s="8">
        <f>IF($AA861="","",V861+S861)</f>
        <v/>
      </c>
      <c r="X861" s="8">
        <f>IF($AA861="","",Y861-W861)</f>
        <v/>
      </c>
      <c r="Y861" s="8">
        <f>IF($AA861="","",R861+U861+P861)</f>
        <v/>
      </c>
      <c r="Z861" s="8">
        <f>IF($AA861="","",Y861-W861-N861)</f>
        <v/>
      </c>
      <c r="AA861" s="16">
        <f>IF(ROWS($AA$2:$AA861)&lt;=MAX('Per Line'!$AJ$2:$AJ$7001),MATCH(ROWS($AA$2:$AA861),'Per Line'!$AJ$2:$AJ$7001,0),"")</f>
        <v/>
      </c>
      <c r="AB861">
        <f>IF($AA861="","",C861&amp;"|"&amp;COUNTIF($C$2:$C861,C861))</f>
        <v/>
      </c>
    </row>
    <row r="862">
      <c r="A862">
        <f>IF($AA862="","",INDEX('Per Line'!$C$2:$C$7001,$AA862)&amp;"")</f>
        <v/>
      </c>
      <c r="B862" s="15" t="n"/>
      <c r="C862">
        <f>IF($AA862="","",IF(COUNTIF($I$2:$I$1301,I862)&lt;=Settings!$C$8,I862,I862&amp;" P"&amp;ROUNDUP(COUNTIF($I$2:$I862,I862)/Settings!$C$8,0)))</f>
        <v/>
      </c>
      <c r="D862">
        <f>IF($AA862="","",INDEX('Per Line'!$A$2:$A$7001,$AA862)&amp;"")</f>
        <v/>
      </c>
      <c r="E862">
        <f>IF($AA862="","",INDEX('Per Line'!$B$2:$B$7001,$AA862)&amp;"")</f>
        <v/>
      </c>
      <c r="F862">
        <f>IF($AA862="","",INDEX('Per Line'!$D$2:$D$7001,$AA862)&amp;"")</f>
        <v/>
      </c>
      <c r="G862" s="14">
        <f>IF($AA862="","",INDEX('Per Line'!$E$2:$E$7001,$AA862))</f>
        <v/>
      </c>
      <c r="H862">
        <f>IF($AA862="","",INDEX('Per Line'!$F$2:$F$7001,$AA862)&amp;"")</f>
        <v/>
      </c>
      <c r="I862">
        <f>IF($AA862="","",INDEX('Per Line'!$I$2:$I$7001,$AA862)&amp;"")</f>
        <v/>
      </c>
      <c r="J862">
        <f>IF($AA862="","",INDEX('Per Line'!$H$2:$H$7001,$AA862)&amp;"")</f>
        <v/>
      </c>
      <c r="K862">
        <f>IF($AA862="","",INDEX('Per Line'!$J$2:$J$7001,$AA862)&amp;"")</f>
        <v/>
      </c>
      <c r="L862">
        <f>IF($AA862="","",INDEX('Per Line'!$K$2:$K$7001,$AA862)&amp;"")</f>
        <v/>
      </c>
      <c r="M862">
        <f>IF($AA862="","",INDEX('Per Line'!$L$2:$L$7001,$AA862))</f>
        <v/>
      </c>
      <c r="N862" s="8">
        <f>IF($AA862="","",M862*Y862/100)</f>
        <v/>
      </c>
      <c r="O862">
        <f>IF($AA862="","",INDEX('Per Line'!$U$2:$U$7001,$AA862)&amp;"")</f>
        <v/>
      </c>
      <c r="P862" s="8">
        <f>IF($AA862="","",SUMIFS('Per Line'!$T$2:$T$7001,'Per Line'!$C$2:$C$7001,$A862,'Per Line'!$AL$2:$AL$7001,1))</f>
        <v/>
      </c>
      <c r="Q862">
        <f>IF($AA862="","",Settings!$C$7)</f>
        <v/>
      </c>
      <c r="R862" s="8">
        <f>IF($AA862="","",SUMIFS('Per Line'!$T$2:$T$7001,'Per Line'!$C$2:$C$7001,$A862,'Per Line'!$AK$2:$AK$7001,0,'Per Line'!$AL$2:$AL$7001,0))</f>
        <v/>
      </c>
      <c r="S862" s="8">
        <f>IF($AA862="","",R862*Q862)</f>
        <v/>
      </c>
      <c r="T862">
        <f>IF($AA862="","",Settings!$C$6)</f>
        <v/>
      </c>
      <c r="U862" s="8">
        <f>IF($AA862="","",SUMIFS('Per Line'!$T$2:$T$7001,'Per Line'!$C$2:$C$7001,$A862,'Per Line'!$AK$2:$AK$7001,1,'Per Line'!$AL$2:$AL$7001,0))</f>
        <v/>
      </c>
      <c r="V862" s="8">
        <f>IF($AA862="","",U862*T862)</f>
        <v/>
      </c>
      <c r="W862" s="8">
        <f>IF($AA862="","",V862+S862)</f>
        <v/>
      </c>
      <c r="X862" s="8">
        <f>IF($AA862="","",Y862-W862)</f>
        <v/>
      </c>
      <c r="Y862" s="8">
        <f>IF($AA862="","",R862+U862+P862)</f>
        <v/>
      </c>
      <c r="Z862" s="8">
        <f>IF($AA862="","",Y862-W862-N862)</f>
        <v/>
      </c>
      <c r="AA862" s="16">
        <f>IF(ROWS($AA$2:$AA862)&lt;=MAX('Per Line'!$AJ$2:$AJ$7001),MATCH(ROWS($AA$2:$AA862),'Per Line'!$AJ$2:$AJ$7001,0),"")</f>
        <v/>
      </c>
      <c r="AB862">
        <f>IF($AA862="","",C862&amp;"|"&amp;COUNTIF($C$2:$C862,C862))</f>
        <v/>
      </c>
    </row>
    <row r="863">
      <c r="A863">
        <f>IF($AA863="","",INDEX('Per Line'!$C$2:$C$7001,$AA863)&amp;"")</f>
        <v/>
      </c>
      <c r="B863" s="15" t="n"/>
      <c r="C863">
        <f>IF($AA863="","",IF(COUNTIF($I$2:$I$1301,I863)&lt;=Settings!$C$8,I863,I863&amp;" P"&amp;ROUNDUP(COUNTIF($I$2:$I863,I863)/Settings!$C$8,0)))</f>
        <v/>
      </c>
      <c r="D863">
        <f>IF($AA863="","",INDEX('Per Line'!$A$2:$A$7001,$AA863)&amp;"")</f>
        <v/>
      </c>
      <c r="E863">
        <f>IF($AA863="","",INDEX('Per Line'!$B$2:$B$7001,$AA863)&amp;"")</f>
        <v/>
      </c>
      <c r="F863">
        <f>IF($AA863="","",INDEX('Per Line'!$D$2:$D$7001,$AA863)&amp;"")</f>
        <v/>
      </c>
      <c r="G863" s="14">
        <f>IF($AA863="","",INDEX('Per Line'!$E$2:$E$7001,$AA863))</f>
        <v/>
      </c>
      <c r="H863">
        <f>IF($AA863="","",INDEX('Per Line'!$F$2:$F$7001,$AA863)&amp;"")</f>
        <v/>
      </c>
      <c r="I863">
        <f>IF($AA863="","",INDEX('Per Line'!$I$2:$I$7001,$AA863)&amp;"")</f>
        <v/>
      </c>
      <c r="J863">
        <f>IF($AA863="","",INDEX('Per Line'!$H$2:$H$7001,$AA863)&amp;"")</f>
        <v/>
      </c>
      <c r="K863">
        <f>IF($AA863="","",INDEX('Per Line'!$J$2:$J$7001,$AA863)&amp;"")</f>
        <v/>
      </c>
      <c r="L863">
        <f>IF($AA863="","",INDEX('Per Line'!$K$2:$K$7001,$AA863)&amp;"")</f>
        <v/>
      </c>
      <c r="M863">
        <f>IF($AA863="","",INDEX('Per Line'!$L$2:$L$7001,$AA863))</f>
        <v/>
      </c>
      <c r="N863" s="8">
        <f>IF($AA863="","",M863*Y863/100)</f>
        <v/>
      </c>
      <c r="O863">
        <f>IF($AA863="","",INDEX('Per Line'!$U$2:$U$7001,$AA863)&amp;"")</f>
        <v/>
      </c>
      <c r="P863" s="8">
        <f>IF($AA863="","",SUMIFS('Per Line'!$T$2:$T$7001,'Per Line'!$C$2:$C$7001,$A863,'Per Line'!$AL$2:$AL$7001,1))</f>
        <v/>
      </c>
      <c r="Q863">
        <f>IF($AA863="","",Settings!$C$7)</f>
        <v/>
      </c>
      <c r="R863" s="8">
        <f>IF($AA863="","",SUMIFS('Per Line'!$T$2:$T$7001,'Per Line'!$C$2:$C$7001,$A863,'Per Line'!$AK$2:$AK$7001,0,'Per Line'!$AL$2:$AL$7001,0))</f>
        <v/>
      </c>
      <c r="S863" s="8">
        <f>IF($AA863="","",R863*Q863)</f>
        <v/>
      </c>
      <c r="T863">
        <f>IF($AA863="","",Settings!$C$6)</f>
        <v/>
      </c>
      <c r="U863" s="8">
        <f>IF($AA863="","",SUMIFS('Per Line'!$T$2:$T$7001,'Per Line'!$C$2:$C$7001,$A863,'Per Line'!$AK$2:$AK$7001,1,'Per Line'!$AL$2:$AL$7001,0))</f>
        <v/>
      </c>
      <c r="V863" s="8">
        <f>IF($AA863="","",U863*T863)</f>
        <v/>
      </c>
      <c r="W863" s="8">
        <f>IF($AA863="","",V863+S863)</f>
        <v/>
      </c>
      <c r="X863" s="8">
        <f>IF($AA863="","",Y863-W863)</f>
        <v/>
      </c>
      <c r="Y863" s="8">
        <f>IF($AA863="","",R863+U863+P863)</f>
        <v/>
      </c>
      <c r="Z863" s="8">
        <f>IF($AA863="","",Y863-W863-N863)</f>
        <v/>
      </c>
      <c r="AA863" s="16">
        <f>IF(ROWS($AA$2:$AA863)&lt;=MAX('Per Line'!$AJ$2:$AJ$7001),MATCH(ROWS($AA$2:$AA863),'Per Line'!$AJ$2:$AJ$7001,0),"")</f>
        <v/>
      </c>
      <c r="AB863">
        <f>IF($AA863="","",C863&amp;"|"&amp;COUNTIF($C$2:$C863,C863))</f>
        <v/>
      </c>
    </row>
    <row r="864">
      <c r="A864">
        <f>IF($AA864="","",INDEX('Per Line'!$C$2:$C$7001,$AA864)&amp;"")</f>
        <v/>
      </c>
      <c r="B864" s="15" t="n"/>
      <c r="C864">
        <f>IF($AA864="","",IF(COUNTIF($I$2:$I$1301,I864)&lt;=Settings!$C$8,I864,I864&amp;" P"&amp;ROUNDUP(COUNTIF($I$2:$I864,I864)/Settings!$C$8,0)))</f>
        <v/>
      </c>
      <c r="D864">
        <f>IF($AA864="","",INDEX('Per Line'!$A$2:$A$7001,$AA864)&amp;"")</f>
        <v/>
      </c>
      <c r="E864">
        <f>IF($AA864="","",INDEX('Per Line'!$B$2:$B$7001,$AA864)&amp;"")</f>
        <v/>
      </c>
      <c r="F864">
        <f>IF($AA864="","",INDEX('Per Line'!$D$2:$D$7001,$AA864)&amp;"")</f>
        <v/>
      </c>
      <c r="G864" s="14">
        <f>IF($AA864="","",INDEX('Per Line'!$E$2:$E$7001,$AA864))</f>
        <v/>
      </c>
      <c r="H864">
        <f>IF($AA864="","",INDEX('Per Line'!$F$2:$F$7001,$AA864)&amp;"")</f>
        <v/>
      </c>
      <c r="I864">
        <f>IF($AA864="","",INDEX('Per Line'!$I$2:$I$7001,$AA864)&amp;"")</f>
        <v/>
      </c>
      <c r="J864">
        <f>IF($AA864="","",INDEX('Per Line'!$H$2:$H$7001,$AA864)&amp;"")</f>
        <v/>
      </c>
      <c r="K864">
        <f>IF($AA864="","",INDEX('Per Line'!$J$2:$J$7001,$AA864)&amp;"")</f>
        <v/>
      </c>
      <c r="L864">
        <f>IF($AA864="","",INDEX('Per Line'!$K$2:$K$7001,$AA864)&amp;"")</f>
        <v/>
      </c>
      <c r="M864">
        <f>IF($AA864="","",INDEX('Per Line'!$L$2:$L$7001,$AA864))</f>
        <v/>
      </c>
      <c r="N864" s="8">
        <f>IF($AA864="","",M864*Y864/100)</f>
        <v/>
      </c>
      <c r="O864">
        <f>IF($AA864="","",INDEX('Per Line'!$U$2:$U$7001,$AA864)&amp;"")</f>
        <v/>
      </c>
      <c r="P864" s="8">
        <f>IF($AA864="","",SUMIFS('Per Line'!$T$2:$T$7001,'Per Line'!$C$2:$C$7001,$A864,'Per Line'!$AL$2:$AL$7001,1))</f>
        <v/>
      </c>
      <c r="Q864">
        <f>IF($AA864="","",Settings!$C$7)</f>
        <v/>
      </c>
      <c r="R864" s="8">
        <f>IF($AA864="","",SUMIFS('Per Line'!$T$2:$T$7001,'Per Line'!$C$2:$C$7001,$A864,'Per Line'!$AK$2:$AK$7001,0,'Per Line'!$AL$2:$AL$7001,0))</f>
        <v/>
      </c>
      <c r="S864" s="8">
        <f>IF($AA864="","",R864*Q864)</f>
        <v/>
      </c>
      <c r="T864">
        <f>IF($AA864="","",Settings!$C$6)</f>
        <v/>
      </c>
      <c r="U864" s="8">
        <f>IF($AA864="","",SUMIFS('Per Line'!$T$2:$T$7001,'Per Line'!$C$2:$C$7001,$A864,'Per Line'!$AK$2:$AK$7001,1,'Per Line'!$AL$2:$AL$7001,0))</f>
        <v/>
      </c>
      <c r="V864" s="8">
        <f>IF($AA864="","",U864*T864)</f>
        <v/>
      </c>
      <c r="W864" s="8">
        <f>IF($AA864="","",V864+S864)</f>
        <v/>
      </c>
      <c r="X864" s="8">
        <f>IF($AA864="","",Y864-W864)</f>
        <v/>
      </c>
      <c r="Y864" s="8">
        <f>IF($AA864="","",R864+U864+P864)</f>
        <v/>
      </c>
      <c r="Z864" s="8">
        <f>IF($AA864="","",Y864-W864-N864)</f>
        <v/>
      </c>
      <c r="AA864" s="16">
        <f>IF(ROWS($AA$2:$AA864)&lt;=MAX('Per Line'!$AJ$2:$AJ$7001),MATCH(ROWS($AA$2:$AA864),'Per Line'!$AJ$2:$AJ$7001,0),"")</f>
        <v/>
      </c>
      <c r="AB864">
        <f>IF($AA864="","",C864&amp;"|"&amp;COUNTIF($C$2:$C864,C864))</f>
        <v/>
      </c>
    </row>
    <row r="865">
      <c r="A865">
        <f>IF($AA865="","",INDEX('Per Line'!$C$2:$C$7001,$AA865)&amp;"")</f>
        <v/>
      </c>
      <c r="B865" s="15" t="n"/>
      <c r="C865">
        <f>IF($AA865="","",IF(COUNTIF($I$2:$I$1301,I865)&lt;=Settings!$C$8,I865,I865&amp;" P"&amp;ROUNDUP(COUNTIF($I$2:$I865,I865)/Settings!$C$8,0)))</f>
        <v/>
      </c>
      <c r="D865">
        <f>IF($AA865="","",INDEX('Per Line'!$A$2:$A$7001,$AA865)&amp;"")</f>
        <v/>
      </c>
      <c r="E865">
        <f>IF($AA865="","",INDEX('Per Line'!$B$2:$B$7001,$AA865)&amp;"")</f>
        <v/>
      </c>
      <c r="F865">
        <f>IF($AA865="","",INDEX('Per Line'!$D$2:$D$7001,$AA865)&amp;"")</f>
        <v/>
      </c>
      <c r="G865" s="14">
        <f>IF($AA865="","",INDEX('Per Line'!$E$2:$E$7001,$AA865))</f>
        <v/>
      </c>
      <c r="H865">
        <f>IF($AA865="","",INDEX('Per Line'!$F$2:$F$7001,$AA865)&amp;"")</f>
        <v/>
      </c>
      <c r="I865">
        <f>IF($AA865="","",INDEX('Per Line'!$I$2:$I$7001,$AA865)&amp;"")</f>
        <v/>
      </c>
      <c r="J865">
        <f>IF($AA865="","",INDEX('Per Line'!$H$2:$H$7001,$AA865)&amp;"")</f>
        <v/>
      </c>
      <c r="K865">
        <f>IF($AA865="","",INDEX('Per Line'!$J$2:$J$7001,$AA865)&amp;"")</f>
        <v/>
      </c>
      <c r="L865">
        <f>IF($AA865="","",INDEX('Per Line'!$K$2:$K$7001,$AA865)&amp;"")</f>
        <v/>
      </c>
      <c r="M865">
        <f>IF($AA865="","",INDEX('Per Line'!$L$2:$L$7001,$AA865))</f>
        <v/>
      </c>
      <c r="N865" s="8">
        <f>IF($AA865="","",M865*Y865/100)</f>
        <v/>
      </c>
      <c r="O865">
        <f>IF($AA865="","",INDEX('Per Line'!$U$2:$U$7001,$AA865)&amp;"")</f>
        <v/>
      </c>
      <c r="P865" s="8">
        <f>IF($AA865="","",SUMIFS('Per Line'!$T$2:$T$7001,'Per Line'!$C$2:$C$7001,$A865,'Per Line'!$AL$2:$AL$7001,1))</f>
        <v/>
      </c>
      <c r="Q865">
        <f>IF($AA865="","",Settings!$C$7)</f>
        <v/>
      </c>
      <c r="R865" s="8">
        <f>IF($AA865="","",SUMIFS('Per Line'!$T$2:$T$7001,'Per Line'!$C$2:$C$7001,$A865,'Per Line'!$AK$2:$AK$7001,0,'Per Line'!$AL$2:$AL$7001,0))</f>
        <v/>
      </c>
      <c r="S865" s="8">
        <f>IF($AA865="","",R865*Q865)</f>
        <v/>
      </c>
      <c r="T865">
        <f>IF($AA865="","",Settings!$C$6)</f>
        <v/>
      </c>
      <c r="U865" s="8">
        <f>IF($AA865="","",SUMIFS('Per Line'!$T$2:$T$7001,'Per Line'!$C$2:$C$7001,$A865,'Per Line'!$AK$2:$AK$7001,1,'Per Line'!$AL$2:$AL$7001,0))</f>
        <v/>
      </c>
      <c r="V865" s="8">
        <f>IF($AA865="","",U865*T865)</f>
        <v/>
      </c>
      <c r="W865" s="8">
        <f>IF($AA865="","",V865+S865)</f>
        <v/>
      </c>
      <c r="X865" s="8">
        <f>IF($AA865="","",Y865-W865)</f>
        <v/>
      </c>
      <c r="Y865" s="8">
        <f>IF($AA865="","",R865+U865+P865)</f>
        <v/>
      </c>
      <c r="Z865" s="8">
        <f>IF($AA865="","",Y865-W865-N865)</f>
        <v/>
      </c>
      <c r="AA865" s="16">
        <f>IF(ROWS($AA$2:$AA865)&lt;=MAX('Per Line'!$AJ$2:$AJ$7001),MATCH(ROWS($AA$2:$AA865),'Per Line'!$AJ$2:$AJ$7001,0),"")</f>
        <v/>
      </c>
      <c r="AB865">
        <f>IF($AA865="","",C865&amp;"|"&amp;COUNTIF($C$2:$C865,C865))</f>
        <v/>
      </c>
    </row>
    <row r="866">
      <c r="A866">
        <f>IF($AA866="","",INDEX('Per Line'!$C$2:$C$7001,$AA866)&amp;"")</f>
        <v/>
      </c>
      <c r="B866" s="15" t="n"/>
      <c r="C866">
        <f>IF($AA866="","",IF(COUNTIF($I$2:$I$1301,I866)&lt;=Settings!$C$8,I866,I866&amp;" P"&amp;ROUNDUP(COUNTIF($I$2:$I866,I866)/Settings!$C$8,0)))</f>
        <v/>
      </c>
      <c r="D866">
        <f>IF($AA866="","",INDEX('Per Line'!$A$2:$A$7001,$AA866)&amp;"")</f>
        <v/>
      </c>
      <c r="E866">
        <f>IF($AA866="","",INDEX('Per Line'!$B$2:$B$7001,$AA866)&amp;"")</f>
        <v/>
      </c>
      <c r="F866">
        <f>IF($AA866="","",INDEX('Per Line'!$D$2:$D$7001,$AA866)&amp;"")</f>
        <v/>
      </c>
      <c r="G866" s="14">
        <f>IF($AA866="","",INDEX('Per Line'!$E$2:$E$7001,$AA866))</f>
        <v/>
      </c>
      <c r="H866">
        <f>IF($AA866="","",INDEX('Per Line'!$F$2:$F$7001,$AA866)&amp;"")</f>
        <v/>
      </c>
      <c r="I866">
        <f>IF($AA866="","",INDEX('Per Line'!$I$2:$I$7001,$AA866)&amp;"")</f>
        <v/>
      </c>
      <c r="J866">
        <f>IF($AA866="","",INDEX('Per Line'!$H$2:$H$7001,$AA866)&amp;"")</f>
        <v/>
      </c>
      <c r="K866">
        <f>IF($AA866="","",INDEX('Per Line'!$J$2:$J$7001,$AA866)&amp;"")</f>
        <v/>
      </c>
      <c r="L866">
        <f>IF($AA866="","",INDEX('Per Line'!$K$2:$K$7001,$AA866)&amp;"")</f>
        <v/>
      </c>
      <c r="M866">
        <f>IF($AA866="","",INDEX('Per Line'!$L$2:$L$7001,$AA866))</f>
        <v/>
      </c>
      <c r="N866" s="8">
        <f>IF($AA866="","",M866*Y866/100)</f>
        <v/>
      </c>
      <c r="O866">
        <f>IF($AA866="","",INDEX('Per Line'!$U$2:$U$7001,$AA866)&amp;"")</f>
        <v/>
      </c>
      <c r="P866" s="8">
        <f>IF($AA866="","",SUMIFS('Per Line'!$T$2:$T$7001,'Per Line'!$C$2:$C$7001,$A866,'Per Line'!$AL$2:$AL$7001,1))</f>
        <v/>
      </c>
      <c r="Q866">
        <f>IF($AA866="","",Settings!$C$7)</f>
        <v/>
      </c>
      <c r="R866" s="8">
        <f>IF($AA866="","",SUMIFS('Per Line'!$T$2:$T$7001,'Per Line'!$C$2:$C$7001,$A866,'Per Line'!$AK$2:$AK$7001,0,'Per Line'!$AL$2:$AL$7001,0))</f>
        <v/>
      </c>
      <c r="S866" s="8">
        <f>IF($AA866="","",R866*Q866)</f>
        <v/>
      </c>
      <c r="T866">
        <f>IF($AA866="","",Settings!$C$6)</f>
        <v/>
      </c>
      <c r="U866" s="8">
        <f>IF($AA866="","",SUMIFS('Per Line'!$T$2:$T$7001,'Per Line'!$C$2:$C$7001,$A866,'Per Line'!$AK$2:$AK$7001,1,'Per Line'!$AL$2:$AL$7001,0))</f>
        <v/>
      </c>
      <c r="V866" s="8">
        <f>IF($AA866="","",U866*T866)</f>
        <v/>
      </c>
      <c r="W866" s="8">
        <f>IF($AA866="","",V866+S866)</f>
        <v/>
      </c>
      <c r="X866" s="8">
        <f>IF($AA866="","",Y866-W866)</f>
        <v/>
      </c>
      <c r="Y866" s="8">
        <f>IF($AA866="","",R866+U866+P866)</f>
        <v/>
      </c>
      <c r="Z866" s="8">
        <f>IF($AA866="","",Y866-W866-N866)</f>
        <v/>
      </c>
      <c r="AA866" s="16">
        <f>IF(ROWS($AA$2:$AA866)&lt;=MAX('Per Line'!$AJ$2:$AJ$7001),MATCH(ROWS($AA$2:$AA866),'Per Line'!$AJ$2:$AJ$7001,0),"")</f>
        <v/>
      </c>
      <c r="AB866">
        <f>IF($AA866="","",C866&amp;"|"&amp;COUNTIF($C$2:$C866,C866))</f>
        <v/>
      </c>
    </row>
    <row r="867">
      <c r="A867">
        <f>IF($AA867="","",INDEX('Per Line'!$C$2:$C$7001,$AA867)&amp;"")</f>
        <v/>
      </c>
      <c r="B867" s="15" t="n"/>
      <c r="C867">
        <f>IF($AA867="","",IF(COUNTIF($I$2:$I$1301,I867)&lt;=Settings!$C$8,I867,I867&amp;" P"&amp;ROUNDUP(COUNTIF($I$2:$I867,I867)/Settings!$C$8,0)))</f>
        <v/>
      </c>
      <c r="D867">
        <f>IF($AA867="","",INDEX('Per Line'!$A$2:$A$7001,$AA867)&amp;"")</f>
        <v/>
      </c>
      <c r="E867">
        <f>IF($AA867="","",INDEX('Per Line'!$B$2:$B$7001,$AA867)&amp;"")</f>
        <v/>
      </c>
      <c r="F867">
        <f>IF($AA867="","",INDEX('Per Line'!$D$2:$D$7001,$AA867)&amp;"")</f>
        <v/>
      </c>
      <c r="G867" s="14">
        <f>IF($AA867="","",INDEX('Per Line'!$E$2:$E$7001,$AA867))</f>
        <v/>
      </c>
      <c r="H867">
        <f>IF($AA867="","",INDEX('Per Line'!$F$2:$F$7001,$AA867)&amp;"")</f>
        <v/>
      </c>
      <c r="I867">
        <f>IF($AA867="","",INDEX('Per Line'!$I$2:$I$7001,$AA867)&amp;"")</f>
        <v/>
      </c>
      <c r="J867">
        <f>IF($AA867="","",INDEX('Per Line'!$H$2:$H$7001,$AA867)&amp;"")</f>
        <v/>
      </c>
      <c r="K867">
        <f>IF($AA867="","",INDEX('Per Line'!$J$2:$J$7001,$AA867)&amp;"")</f>
        <v/>
      </c>
      <c r="L867">
        <f>IF($AA867="","",INDEX('Per Line'!$K$2:$K$7001,$AA867)&amp;"")</f>
        <v/>
      </c>
      <c r="M867">
        <f>IF($AA867="","",INDEX('Per Line'!$L$2:$L$7001,$AA867))</f>
        <v/>
      </c>
      <c r="N867" s="8">
        <f>IF($AA867="","",M867*Y867/100)</f>
        <v/>
      </c>
      <c r="O867">
        <f>IF($AA867="","",INDEX('Per Line'!$U$2:$U$7001,$AA867)&amp;"")</f>
        <v/>
      </c>
      <c r="P867" s="8">
        <f>IF($AA867="","",SUMIFS('Per Line'!$T$2:$T$7001,'Per Line'!$C$2:$C$7001,$A867,'Per Line'!$AL$2:$AL$7001,1))</f>
        <v/>
      </c>
      <c r="Q867">
        <f>IF($AA867="","",Settings!$C$7)</f>
        <v/>
      </c>
      <c r="R867" s="8">
        <f>IF($AA867="","",SUMIFS('Per Line'!$T$2:$T$7001,'Per Line'!$C$2:$C$7001,$A867,'Per Line'!$AK$2:$AK$7001,0,'Per Line'!$AL$2:$AL$7001,0))</f>
        <v/>
      </c>
      <c r="S867" s="8">
        <f>IF($AA867="","",R867*Q867)</f>
        <v/>
      </c>
      <c r="T867">
        <f>IF($AA867="","",Settings!$C$6)</f>
        <v/>
      </c>
      <c r="U867" s="8">
        <f>IF($AA867="","",SUMIFS('Per Line'!$T$2:$T$7001,'Per Line'!$C$2:$C$7001,$A867,'Per Line'!$AK$2:$AK$7001,1,'Per Line'!$AL$2:$AL$7001,0))</f>
        <v/>
      </c>
      <c r="V867" s="8">
        <f>IF($AA867="","",U867*T867)</f>
        <v/>
      </c>
      <c r="W867" s="8">
        <f>IF($AA867="","",V867+S867)</f>
        <v/>
      </c>
      <c r="X867" s="8">
        <f>IF($AA867="","",Y867-W867)</f>
        <v/>
      </c>
      <c r="Y867" s="8">
        <f>IF($AA867="","",R867+U867+P867)</f>
        <v/>
      </c>
      <c r="Z867" s="8">
        <f>IF($AA867="","",Y867-W867-N867)</f>
        <v/>
      </c>
      <c r="AA867" s="16">
        <f>IF(ROWS($AA$2:$AA867)&lt;=MAX('Per Line'!$AJ$2:$AJ$7001),MATCH(ROWS($AA$2:$AA867),'Per Line'!$AJ$2:$AJ$7001,0),"")</f>
        <v/>
      </c>
      <c r="AB867">
        <f>IF($AA867="","",C867&amp;"|"&amp;COUNTIF($C$2:$C867,C867))</f>
        <v/>
      </c>
    </row>
    <row r="868">
      <c r="A868">
        <f>IF($AA868="","",INDEX('Per Line'!$C$2:$C$7001,$AA868)&amp;"")</f>
        <v/>
      </c>
      <c r="B868" s="15" t="n"/>
      <c r="C868">
        <f>IF($AA868="","",IF(COUNTIF($I$2:$I$1301,I868)&lt;=Settings!$C$8,I868,I868&amp;" P"&amp;ROUNDUP(COUNTIF($I$2:$I868,I868)/Settings!$C$8,0)))</f>
        <v/>
      </c>
      <c r="D868">
        <f>IF($AA868="","",INDEX('Per Line'!$A$2:$A$7001,$AA868)&amp;"")</f>
        <v/>
      </c>
      <c r="E868">
        <f>IF($AA868="","",INDEX('Per Line'!$B$2:$B$7001,$AA868)&amp;"")</f>
        <v/>
      </c>
      <c r="F868">
        <f>IF($AA868="","",INDEX('Per Line'!$D$2:$D$7001,$AA868)&amp;"")</f>
        <v/>
      </c>
      <c r="G868" s="14">
        <f>IF($AA868="","",INDEX('Per Line'!$E$2:$E$7001,$AA868))</f>
        <v/>
      </c>
      <c r="H868">
        <f>IF($AA868="","",INDEX('Per Line'!$F$2:$F$7001,$AA868)&amp;"")</f>
        <v/>
      </c>
      <c r="I868">
        <f>IF($AA868="","",INDEX('Per Line'!$I$2:$I$7001,$AA868)&amp;"")</f>
        <v/>
      </c>
      <c r="J868">
        <f>IF($AA868="","",INDEX('Per Line'!$H$2:$H$7001,$AA868)&amp;"")</f>
        <v/>
      </c>
      <c r="K868">
        <f>IF($AA868="","",INDEX('Per Line'!$J$2:$J$7001,$AA868)&amp;"")</f>
        <v/>
      </c>
      <c r="L868">
        <f>IF($AA868="","",INDEX('Per Line'!$K$2:$K$7001,$AA868)&amp;"")</f>
        <v/>
      </c>
      <c r="M868">
        <f>IF($AA868="","",INDEX('Per Line'!$L$2:$L$7001,$AA868))</f>
        <v/>
      </c>
      <c r="N868" s="8">
        <f>IF($AA868="","",M868*Y868/100)</f>
        <v/>
      </c>
      <c r="O868">
        <f>IF($AA868="","",INDEX('Per Line'!$U$2:$U$7001,$AA868)&amp;"")</f>
        <v/>
      </c>
      <c r="P868" s="8">
        <f>IF($AA868="","",SUMIFS('Per Line'!$T$2:$T$7001,'Per Line'!$C$2:$C$7001,$A868,'Per Line'!$AL$2:$AL$7001,1))</f>
        <v/>
      </c>
      <c r="Q868">
        <f>IF($AA868="","",Settings!$C$7)</f>
        <v/>
      </c>
      <c r="R868" s="8">
        <f>IF($AA868="","",SUMIFS('Per Line'!$T$2:$T$7001,'Per Line'!$C$2:$C$7001,$A868,'Per Line'!$AK$2:$AK$7001,0,'Per Line'!$AL$2:$AL$7001,0))</f>
        <v/>
      </c>
      <c r="S868" s="8">
        <f>IF($AA868="","",R868*Q868)</f>
        <v/>
      </c>
      <c r="T868">
        <f>IF($AA868="","",Settings!$C$6)</f>
        <v/>
      </c>
      <c r="U868" s="8">
        <f>IF($AA868="","",SUMIFS('Per Line'!$T$2:$T$7001,'Per Line'!$C$2:$C$7001,$A868,'Per Line'!$AK$2:$AK$7001,1,'Per Line'!$AL$2:$AL$7001,0))</f>
        <v/>
      </c>
      <c r="V868" s="8">
        <f>IF($AA868="","",U868*T868)</f>
        <v/>
      </c>
      <c r="W868" s="8">
        <f>IF($AA868="","",V868+S868)</f>
        <v/>
      </c>
      <c r="X868" s="8">
        <f>IF($AA868="","",Y868-W868)</f>
        <v/>
      </c>
      <c r="Y868" s="8">
        <f>IF($AA868="","",R868+U868+P868)</f>
        <v/>
      </c>
      <c r="Z868" s="8">
        <f>IF($AA868="","",Y868-W868-N868)</f>
        <v/>
      </c>
      <c r="AA868" s="16">
        <f>IF(ROWS($AA$2:$AA868)&lt;=MAX('Per Line'!$AJ$2:$AJ$7001),MATCH(ROWS($AA$2:$AA868),'Per Line'!$AJ$2:$AJ$7001,0),"")</f>
        <v/>
      </c>
      <c r="AB868">
        <f>IF($AA868="","",C868&amp;"|"&amp;COUNTIF($C$2:$C868,C868))</f>
        <v/>
      </c>
    </row>
    <row r="869">
      <c r="A869">
        <f>IF($AA869="","",INDEX('Per Line'!$C$2:$C$7001,$AA869)&amp;"")</f>
        <v/>
      </c>
      <c r="B869" s="15" t="n"/>
      <c r="C869">
        <f>IF($AA869="","",IF(COUNTIF($I$2:$I$1301,I869)&lt;=Settings!$C$8,I869,I869&amp;" P"&amp;ROUNDUP(COUNTIF($I$2:$I869,I869)/Settings!$C$8,0)))</f>
        <v/>
      </c>
      <c r="D869">
        <f>IF($AA869="","",INDEX('Per Line'!$A$2:$A$7001,$AA869)&amp;"")</f>
        <v/>
      </c>
      <c r="E869">
        <f>IF($AA869="","",INDEX('Per Line'!$B$2:$B$7001,$AA869)&amp;"")</f>
        <v/>
      </c>
      <c r="F869">
        <f>IF($AA869="","",INDEX('Per Line'!$D$2:$D$7001,$AA869)&amp;"")</f>
        <v/>
      </c>
      <c r="G869" s="14">
        <f>IF($AA869="","",INDEX('Per Line'!$E$2:$E$7001,$AA869))</f>
        <v/>
      </c>
      <c r="H869">
        <f>IF($AA869="","",INDEX('Per Line'!$F$2:$F$7001,$AA869)&amp;"")</f>
        <v/>
      </c>
      <c r="I869">
        <f>IF($AA869="","",INDEX('Per Line'!$I$2:$I$7001,$AA869)&amp;"")</f>
        <v/>
      </c>
      <c r="J869">
        <f>IF($AA869="","",INDEX('Per Line'!$H$2:$H$7001,$AA869)&amp;"")</f>
        <v/>
      </c>
      <c r="K869">
        <f>IF($AA869="","",INDEX('Per Line'!$J$2:$J$7001,$AA869)&amp;"")</f>
        <v/>
      </c>
      <c r="L869">
        <f>IF($AA869="","",INDEX('Per Line'!$K$2:$K$7001,$AA869)&amp;"")</f>
        <v/>
      </c>
      <c r="M869">
        <f>IF($AA869="","",INDEX('Per Line'!$L$2:$L$7001,$AA869))</f>
        <v/>
      </c>
      <c r="N869" s="8">
        <f>IF($AA869="","",M869*Y869/100)</f>
        <v/>
      </c>
      <c r="O869">
        <f>IF($AA869="","",INDEX('Per Line'!$U$2:$U$7001,$AA869)&amp;"")</f>
        <v/>
      </c>
      <c r="P869" s="8">
        <f>IF($AA869="","",SUMIFS('Per Line'!$T$2:$T$7001,'Per Line'!$C$2:$C$7001,$A869,'Per Line'!$AL$2:$AL$7001,1))</f>
        <v/>
      </c>
      <c r="Q869">
        <f>IF($AA869="","",Settings!$C$7)</f>
        <v/>
      </c>
      <c r="R869" s="8">
        <f>IF($AA869="","",SUMIFS('Per Line'!$T$2:$T$7001,'Per Line'!$C$2:$C$7001,$A869,'Per Line'!$AK$2:$AK$7001,0,'Per Line'!$AL$2:$AL$7001,0))</f>
        <v/>
      </c>
      <c r="S869" s="8">
        <f>IF($AA869="","",R869*Q869)</f>
        <v/>
      </c>
      <c r="T869">
        <f>IF($AA869="","",Settings!$C$6)</f>
        <v/>
      </c>
      <c r="U869" s="8">
        <f>IF($AA869="","",SUMIFS('Per Line'!$T$2:$T$7001,'Per Line'!$C$2:$C$7001,$A869,'Per Line'!$AK$2:$AK$7001,1,'Per Line'!$AL$2:$AL$7001,0))</f>
        <v/>
      </c>
      <c r="V869" s="8">
        <f>IF($AA869="","",U869*T869)</f>
        <v/>
      </c>
      <c r="W869" s="8">
        <f>IF($AA869="","",V869+S869)</f>
        <v/>
      </c>
      <c r="X869" s="8">
        <f>IF($AA869="","",Y869-W869)</f>
        <v/>
      </c>
      <c r="Y869" s="8">
        <f>IF($AA869="","",R869+U869+P869)</f>
        <v/>
      </c>
      <c r="Z869" s="8">
        <f>IF($AA869="","",Y869-W869-N869)</f>
        <v/>
      </c>
      <c r="AA869" s="16">
        <f>IF(ROWS($AA$2:$AA869)&lt;=MAX('Per Line'!$AJ$2:$AJ$7001),MATCH(ROWS($AA$2:$AA869),'Per Line'!$AJ$2:$AJ$7001,0),"")</f>
        <v/>
      </c>
      <c r="AB869">
        <f>IF($AA869="","",C869&amp;"|"&amp;COUNTIF($C$2:$C869,C869))</f>
        <v/>
      </c>
    </row>
    <row r="870">
      <c r="A870">
        <f>IF($AA870="","",INDEX('Per Line'!$C$2:$C$7001,$AA870)&amp;"")</f>
        <v/>
      </c>
      <c r="B870" s="15" t="n"/>
      <c r="C870">
        <f>IF($AA870="","",IF(COUNTIF($I$2:$I$1301,I870)&lt;=Settings!$C$8,I870,I870&amp;" P"&amp;ROUNDUP(COUNTIF($I$2:$I870,I870)/Settings!$C$8,0)))</f>
        <v/>
      </c>
      <c r="D870">
        <f>IF($AA870="","",INDEX('Per Line'!$A$2:$A$7001,$AA870)&amp;"")</f>
        <v/>
      </c>
      <c r="E870">
        <f>IF($AA870="","",INDEX('Per Line'!$B$2:$B$7001,$AA870)&amp;"")</f>
        <v/>
      </c>
      <c r="F870">
        <f>IF($AA870="","",INDEX('Per Line'!$D$2:$D$7001,$AA870)&amp;"")</f>
        <v/>
      </c>
      <c r="G870" s="14">
        <f>IF($AA870="","",INDEX('Per Line'!$E$2:$E$7001,$AA870))</f>
        <v/>
      </c>
      <c r="H870">
        <f>IF($AA870="","",INDEX('Per Line'!$F$2:$F$7001,$AA870)&amp;"")</f>
        <v/>
      </c>
      <c r="I870">
        <f>IF($AA870="","",INDEX('Per Line'!$I$2:$I$7001,$AA870)&amp;"")</f>
        <v/>
      </c>
      <c r="J870">
        <f>IF($AA870="","",INDEX('Per Line'!$H$2:$H$7001,$AA870)&amp;"")</f>
        <v/>
      </c>
      <c r="K870">
        <f>IF($AA870="","",INDEX('Per Line'!$J$2:$J$7001,$AA870)&amp;"")</f>
        <v/>
      </c>
      <c r="L870">
        <f>IF($AA870="","",INDEX('Per Line'!$K$2:$K$7001,$AA870)&amp;"")</f>
        <v/>
      </c>
      <c r="M870">
        <f>IF($AA870="","",INDEX('Per Line'!$L$2:$L$7001,$AA870))</f>
        <v/>
      </c>
      <c r="N870" s="8">
        <f>IF($AA870="","",M870*Y870/100)</f>
        <v/>
      </c>
      <c r="O870">
        <f>IF($AA870="","",INDEX('Per Line'!$U$2:$U$7001,$AA870)&amp;"")</f>
        <v/>
      </c>
      <c r="P870" s="8">
        <f>IF($AA870="","",SUMIFS('Per Line'!$T$2:$T$7001,'Per Line'!$C$2:$C$7001,$A870,'Per Line'!$AL$2:$AL$7001,1))</f>
        <v/>
      </c>
      <c r="Q870">
        <f>IF($AA870="","",Settings!$C$7)</f>
        <v/>
      </c>
      <c r="R870" s="8">
        <f>IF($AA870="","",SUMIFS('Per Line'!$T$2:$T$7001,'Per Line'!$C$2:$C$7001,$A870,'Per Line'!$AK$2:$AK$7001,0,'Per Line'!$AL$2:$AL$7001,0))</f>
        <v/>
      </c>
      <c r="S870" s="8">
        <f>IF($AA870="","",R870*Q870)</f>
        <v/>
      </c>
      <c r="T870">
        <f>IF($AA870="","",Settings!$C$6)</f>
        <v/>
      </c>
      <c r="U870" s="8">
        <f>IF($AA870="","",SUMIFS('Per Line'!$T$2:$T$7001,'Per Line'!$C$2:$C$7001,$A870,'Per Line'!$AK$2:$AK$7001,1,'Per Line'!$AL$2:$AL$7001,0))</f>
        <v/>
      </c>
      <c r="V870" s="8">
        <f>IF($AA870="","",U870*T870)</f>
        <v/>
      </c>
      <c r="W870" s="8">
        <f>IF($AA870="","",V870+S870)</f>
        <v/>
      </c>
      <c r="X870" s="8">
        <f>IF($AA870="","",Y870-W870)</f>
        <v/>
      </c>
      <c r="Y870" s="8">
        <f>IF($AA870="","",R870+U870+P870)</f>
        <v/>
      </c>
      <c r="Z870" s="8">
        <f>IF($AA870="","",Y870-W870-N870)</f>
        <v/>
      </c>
      <c r="AA870" s="16">
        <f>IF(ROWS($AA$2:$AA870)&lt;=MAX('Per Line'!$AJ$2:$AJ$7001),MATCH(ROWS($AA$2:$AA870),'Per Line'!$AJ$2:$AJ$7001,0),"")</f>
        <v/>
      </c>
      <c r="AB870">
        <f>IF($AA870="","",C870&amp;"|"&amp;COUNTIF($C$2:$C870,C870))</f>
        <v/>
      </c>
    </row>
    <row r="871">
      <c r="A871">
        <f>IF($AA871="","",INDEX('Per Line'!$C$2:$C$7001,$AA871)&amp;"")</f>
        <v/>
      </c>
      <c r="B871" s="15" t="n"/>
      <c r="C871">
        <f>IF($AA871="","",IF(COUNTIF($I$2:$I$1301,I871)&lt;=Settings!$C$8,I871,I871&amp;" P"&amp;ROUNDUP(COUNTIF($I$2:$I871,I871)/Settings!$C$8,0)))</f>
        <v/>
      </c>
      <c r="D871">
        <f>IF($AA871="","",INDEX('Per Line'!$A$2:$A$7001,$AA871)&amp;"")</f>
        <v/>
      </c>
      <c r="E871">
        <f>IF($AA871="","",INDEX('Per Line'!$B$2:$B$7001,$AA871)&amp;"")</f>
        <v/>
      </c>
      <c r="F871">
        <f>IF($AA871="","",INDEX('Per Line'!$D$2:$D$7001,$AA871)&amp;"")</f>
        <v/>
      </c>
      <c r="G871" s="14">
        <f>IF($AA871="","",INDEX('Per Line'!$E$2:$E$7001,$AA871))</f>
        <v/>
      </c>
      <c r="H871">
        <f>IF($AA871="","",INDEX('Per Line'!$F$2:$F$7001,$AA871)&amp;"")</f>
        <v/>
      </c>
      <c r="I871">
        <f>IF($AA871="","",INDEX('Per Line'!$I$2:$I$7001,$AA871)&amp;"")</f>
        <v/>
      </c>
      <c r="J871">
        <f>IF($AA871="","",INDEX('Per Line'!$H$2:$H$7001,$AA871)&amp;"")</f>
        <v/>
      </c>
      <c r="K871">
        <f>IF($AA871="","",INDEX('Per Line'!$J$2:$J$7001,$AA871)&amp;"")</f>
        <v/>
      </c>
      <c r="L871">
        <f>IF($AA871="","",INDEX('Per Line'!$K$2:$K$7001,$AA871)&amp;"")</f>
        <v/>
      </c>
      <c r="M871">
        <f>IF($AA871="","",INDEX('Per Line'!$L$2:$L$7001,$AA871))</f>
        <v/>
      </c>
      <c r="N871" s="8">
        <f>IF($AA871="","",M871*Y871/100)</f>
        <v/>
      </c>
      <c r="O871">
        <f>IF($AA871="","",INDEX('Per Line'!$U$2:$U$7001,$AA871)&amp;"")</f>
        <v/>
      </c>
      <c r="P871" s="8">
        <f>IF($AA871="","",SUMIFS('Per Line'!$T$2:$T$7001,'Per Line'!$C$2:$C$7001,$A871,'Per Line'!$AL$2:$AL$7001,1))</f>
        <v/>
      </c>
      <c r="Q871">
        <f>IF($AA871="","",Settings!$C$7)</f>
        <v/>
      </c>
      <c r="R871" s="8">
        <f>IF($AA871="","",SUMIFS('Per Line'!$T$2:$T$7001,'Per Line'!$C$2:$C$7001,$A871,'Per Line'!$AK$2:$AK$7001,0,'Per Line'!$AL$2:$AL$7001,0))</f>
        <v/>
      </c>
      <c r="S871" s="8">
        <f>IF($AA871="","",R871*Q871)</f>
        <v/>
      </c>
      <c r="T871">
        <f>IF($AA871="","",Settings!$C$6)</f>
        <v/>
      </c>
      <c r="U871" s="8">
        <f>IF($AA871="","",SUMIFS('Per Line'!$T$2:$T$7001,'Per Line'!$C$2:$C$7001,$A871,'Per Line'!$AK$2:$AK$7001,1,'Per Line'!$AL$2:$AL$7001,0))</f>
        <v/>
      </c>
      <c r="V871" s="8">
        <f>IF($AA871="","",U871*T871)</f>
        <v/>
      </c>
      <c r="W871" s="8">
        <f>IF($AA871="","",V871+S871)</f>
        <v/>
      </c>
      <c r="X871" s="8">
        <f>IF($AA871="","",Y871-W871)</f>
        <v/>
      </c>
      <c r="Y871" s="8">
        <f>IF($AA871="","",R871+U871+P871)</f>
        <v/>
      </c>
      <c r="Z871" s="8">
        <f>IF($AA871="","",Y871-W871-N871)</f>
        <v/>
      </c>
      <c r="AA871" s="16">
        <f>IF(ROWS($AA$2:$AA871)&lt;=MAX('Per Line'!$AJ$2:$AJ$7001),MATCH(ROWS($AA$2:$AA871),'Per Line'!$AJ$2:$AJ$7001,0),"")</f>
        <v/>
      </c>
      <c r="AB871">
        <f>IF($AA871="","",C871&amp;"|"&amp;COUNTIF($C$2:$C871,C871))</f>
        <v/>
      </c>
    </row>
    <row r="872">
      <c r="A872">
        <f>IF($AA872="","",INDEX('Per Line'!$C$2:$C$7001,$AA872)&amp;"")</f>
        <v/>
      </c>
      <c r="B872" s="15" t="n"/>
      <c r="C872">
        <f>IF($AA872="","",IF(COUNTIF($I$2:$I$1301,I872)&lt;=Settings!$C$8,I872,I872&amp;" P"&amp;ROUNDUP(COUNTIF($I$2:$I872,I872)/Settings!$C$8,0)))</f>
        <v/>
      </c>
      <c r="D872">
        <f>IF($AA872="","",INDEX('Per Line'!$A$2:$A$7001,$AA872)&amp;"")</f>
        <v/>
      </c>
      <c r="E872">
        <f>IF($AA872="","",INDEX('Per Line'!$B$2:$B$7001,$AA872)&amp;"")</f>
        <v/>
      </c>
      <c r="F872">
        <f>IF($AA872="","",INDEX('Per Line'!$D$2:$D$7001,$AA872)&amp;"")</f>
        <v/>
      </c>
      <c r="G872" s="14">
        <f>IF($AA872="","",INDEX('Per Line'!$E$2:$E$7001,$AA872))</f>
        <v/>
      </c>
      <c r="H872">
        <f>IF($AA872="","",INDEX('Per Line'!$F$2:$F$7001,$AA872)&amp;"")</f>
        <v/>
      </c>
      <c r="I872">
        <f>IF($AA872="","",INDEX('Per Line'!$I$2:$I$7001,$AA872)&amp;"")</f>
        <v/>
      </c>
      <c r="J872">
        <f>IF($AA872="","",INDEX('Per Line'!$H$2:$H$7001,$AA872)&amp;"")</f>
        <v/>
      </c>
      <c r="K872">
        <f>IF($AA872="","",INDEX('Per Line'!$J$2:$J$7001,$AA872)&amp;"")</f>
        <v/>
      </c>
      <c r="L872">
        <f>IF($AA872="","",INDEX('Per Line'!$K$2:$K$7001,$AA872)&amp;"")</f>
        <v/>
      </c>
      <c r="M872">
        <f>IF($AA872="","",INDEX('Per Line'!$L$2:$L$7001,$AA872))</f>
        <v/>
      </c>
      <c r="N872" s="8">
        <f>IF($AA872="","",M872*Y872/100)</f>
        <v/>
      </c>
      <c r="O872">
        <f>IF($AA872="","",INDEX('Per Line'!$U$2:$U$7001,$AA872)&amp;"")</f>
        <v/>
      </c>
      <c r="P872" s="8">
        <f>IF($AA872="","",SUMIFS('Per Line'!$T$2:$T$7001,'Per Line'!$C$2:$C$7001,$A872,'Per Line'!$AL$2:$AL$7001,1))</f>
        <v/>
      </c>
      <c r="Q872">
        <f>IF($AA872="","",Settings!$C$7)</f>
        <v/>
      </c>
      <c r="R872" s="8">
        <f>IF($AA872="","",SUMIFS('Per Line'!$T$2:$T$7001,'Per Line'!$C$2:$C$7001,$A872,'Per Line'!$AK$2:$AK$7001,0,'Per Line'!$AL$2:$AL$7001,0))</f>
        <v/>
      </c>
      <c r="S872" s="8">
        <f>IF($AA872="","",R872*Q872)</f>
        <v/>
      </c>
      <c r="T872">
        <f>IF($AA872="","",Settings!$C$6)</f>
        <v/>
      </c>
      <c r="U872" s="8">
        <f>IF($AA872="","",SUMIFS('Per Line'!$T$2:$T$7001,'Per Line'!$C$2:$C$7001,$A872,'Per Line'!$AK$2:$AK$7001,1,'Per Line'!$AL$2:$AL$7001,0))</f>
        <v/>
      </c>
      <c r="V872" s="8">
        <f>IF($AA872="","",U872*T872)</f>
        <v/>
      </c>
      <c r="W872" s="8">
        <f>IF($AA872="","",V872+S872)</f>
        <v/>
      </c>
      <c r="X872" s="8">
        <f>IF($AA872="","",Y872-W872)</f>
        <v/>
      </c>
      <c r="Y872" s="8">
        <f>IF($AA872="","",R872+U872+P872)</f>
        <v/>
      </c>
      <c r="Z872" s="8">
        <f>IF($AA872="","",Y872-W872-N872)</f>
        <v/>
      </c>
      <c r="AA872" s="16">
        <f>IF(ROWS($AA$2:$AA872)&lt;=MAX('Per Line'!$AJ$2:$AJ$7001),MATCH(ROWS($AA$2:$AA872),'Per Line'!$AJ$2:$AJ$7001,0),"")</f>
        <v/>
      </c>
      <c r="AB872">
        <f>IF($AA872="","",C872&amp;"|"&amp;COUNTIF($C$2:$C872,C872))</f>
        <v/>
      </c>
    </row>
    <row r="873">
      <c r="A873">
        <f>IF($AA873="","",INDEX('Per Line'!$C$2:$C$7001,$AA873)&amp;"")</f>
        <v/>
      </c>
      <c r="B873" s="15" t="n"/>
      <c r="C873">
        <f>IF($AA873="","",IF(COUNTIF($I$2:$I$1301,I873)&lt;=Settings!$C$8,I873,I873&amp;" P"&amp;ROUNDUP(COUNTIF($I$2:$I873,I873)/Settings!$C$8,0)))</f>
        <v/>
      </c>
      <c r="D873">
        <f>IF($AA873="","",INDEX('Per Line'!$A$2:$A$7001,$AA873)&amp;"")</f>
        <v/>
      </c>
      <c r="E873">
        <f>IF($AA873="","",INDEX('Per Line'!$B$2:$B$7001,$AA873)&amp;"")</f>
        <v/>
      </c>
      <c r="F873">
        <f>IF($AA873="","",INDEX('Per Line'!$D$2:$D$7001,$AA873)&amp;"")</f>
        <v/>
      </c>
      <c r="G873" s="14">
        <f>IF($AA873="","",INDEX('Per Line'!$E$2:$E$7001,$AA873))</f>
        <v/>
      </c>
      <c r="H873">
        <f>IF($AA873="","",INDEX('Per Line'!$F$2:$F$7001,$AA873)&amp;"")</f>
        <v/>
      </c>
      <c r="I873">
        <f>IF($AA873="","",INDEX('Per Line'!$I$2:$I$7001,$AA873)&amp;"")</f>
        <v/>
      </c>
      <c r="J873">
        <f>IF($AA873="","",INDEX('Per Line'!$H$2:$H$7001,$AA873)&amp;"")</f>
        <v/>
      </c>
      <c r="K873">
        <f>IF($AA873="","",INDEX('Per Line'!$J$2:$J$7001,$AA873)&amp;"")</f>
        <v/>
      </c>
      <c r="L873">
        <f>IF($AA873="","",INDEX('Per Line'!$K$2:$K$7001,$AA873)&amp;"")</f>
        <v/>
      </c>
      <c r="M873">
        <f>IF($AA873="","",INDEX('Per Line'!$L$2:$L$7001,$AA873))</f>
        <v/>
      </c>
      <c r="N873" s="8">
        <f>IF($AA873="","",M873*Y873/100)</f>
        <v/>
      </c>
      <c r="O873">
        <f>IF($AA873="","",INDEX('Per Line'!$U$2:$U$7001,$AA873)&amp;"")</f>
        <v/>
      </c>
      <c r="P873" s="8">
        <f>IF($AA873="","",SUMIFS('Per Line'!$T$2:$T$7001,'Per Line'!$C$2:$C$7001,$A873,'Per Line'!$AL$2:$AL$7001,1))</f>
        <v/>
      </c>
      <c r="Q873">
        <f>IF($AA873="","",Settings!$C$7)</f>
        <v/>
      </c>
      <c r="R873" s="8">
        <f>IF($AA873="","",SUMIFS('Per Line'!$T$2:$T$7001,'Per Line'!$C$2:$C$7001,$A873,'Per Line'!$AK$2:$AK$7001,0,'Per Line'!$AL$2:$AL$7001,0))</f>
        <v/>
      </c>
      <c r="S873" s="8">
        <f>IF($AA873="","",R873*Q873)</f>
        <v/>
      </c>
      <c r="T873">
        <f>IF($AA873="","",Settings!$C$6)</f>
        <v/>
      </c>
      <c r="U873" s="8">
        <f>IF($AA873="","",SUMIFS('Per Line'!$T$2:$T$7001,'Per Line'!$C$2:$C$7001,$A873,'Per Line'!$AK$2:$AK$7001,1,'Per Line'!$AL$2:$AL$7001,0))</f>
        <v/>
      </c>
      <c r="V873" s="8">
        <f>IF($AA873="","",U873*T873)</f>
        <v/>
      </c>
      <c r="W873" s="8">
        <f>IF($AA873="","",V873+S873)</f>
        <v/>
      </c>
      <c r="X873" s="8">
        <f>IF($AA873="","",Y873-W873)</f>
        <v/>
      </c>
      <c r="Y873" s="8">
        <f>IF($AA873="","",R873+U873+P873)</f>
        <v/>
      </c>
      <c r="Z873" s="8">
        <f>IF($AA873="","",Y873-W873-N873)</f>
        <v/>
      </c>
      <c r="AA873" s="16">
        <f>IF(ROWS($AA$2:$AA873)&lt;=MAX('Per Line'!$AJ$2:$AJ$7001),MATCH(ROWS($AA$2:$AA873),'Per Line'!$AJ$2:$AJ$7001,0),"")</f>
        <v/>
      </c>
      <c r="AB873">
        <f>IF($AA873="","",C873&amp;"|"&amp;COUNTIF($C$2:$C873,C873))</f>
        <v/>
      </c>
    </row>
    <row r="874">
      <c r="A874">
        <f>IF($AA874="","",INDEX('Per Line'!$C$2:$C$7001,$AA874)&amp;"")</f>
        <v/>
      </c>
      <c r="B874" s="15" t="n"/>
      <c r="C874">
        <f>IF($AA874="","",IF(COUNTIF($I$2:$I$1301,I874)&lt;=Settings!$C$8,I874,I874&amp;" P"&amp;ROUNDUP(COUNTIF($I$2:$I874,I874)/Settings!$C$8,0)))</f>
        <v/>
      </c>
      <c r="D874">
        <f>IF($AA874="","",INDEX('Per Line'!$A$2:$A$7001,$AA874)&amp;"")</f>
        <v/>
      </c>
      <c r="E874">
        <f>IF($AA874="","",INDEX('Per Line'!$B$2:$B$7001,$AA874)&amp;"")</f>
        <v/>
      </c>
      <c r="F874">
        <f>IF($AA874="","",INDEX('Per Line'!$D$2:$D$7001,$AA874)&amp;"")</f>
        <v/>
      </c>
      <c r="G874" s="14">
        <f>IF($AA874="","",INDEX('Per Line'!$E$2:$E$7001,$AA874))</f>
        <v/>
      </c>
      <c r="H874">
        <f>IF($AA874="","",INDEX('Per Line'!$F$2:$F$7001,$AA874)&amp;"")</f>
        <v/>
      </c>
      <c r="I874">
        <f>IF($AA874="","",INDEX('Per Line'!$I$2:$I$7001,$AA874)&amp;"")</f>
        <v/>
      </c>
      <c r="J874">
        <f>IF($AA874="","",INDEX('Per Line'!$H$2:$H$7001,$AA874)&amp;"")</f>
        <v/>
      </c>
      <c r="K874">
        <f>IF($AA874="","",INDEX('Per Line'!$J$2:$J$7001,$AA874)&amp;"")</f>
        <v/>
      </c>
      <c r="L874">
        <f>IF($AA874="","",INDEX('Per Line'!$K$2:$K$7001,$AA874)&amp;"")</f>
        <v/>
      </c>
      <c r="M874">
        <f>IF($AA874="","",INDEX('Per Line'!$L$2:$L$7001,$AA874))</f>
        <v/>
      </c>
      <c r="N874" s="8">
        <f>IF($AA874="","",M874*Y874/100)</f>
        <v/>
      </c>
      <c r="O874">
        <f>IF($AA874="","",INDEX('Per Line'!$U$2:$U$7001,$AA874)&amp;"")</f>
        <v/>
      </c>
      <c r="P874" s="8">
        <f>IF($AA874="","",SUMIFS('Per Line'!$T$2:$T$7001,'Per Line'!$C$2:$C$7001,$A874,'Per Line'!$AL$2:$AL$7001,1))</f>
        <v/>
      </c>
      <c r="Q874">
        <f>IF($AA874="","",Settings!$C$7)</f>
        <v/>
      </c>
      <c r="R874" s="8">
        <f>IF($AA874="","",SUMIFS('Per Line'!$T$2:$T$7001,'Per Line'!$C$2:$C$7001,$A874,'Per Line'!$AK$2:$AK$7001,0,'Per Line'!$AL$2:$AL$7001,0))</f>
        <v/>
      </c>
      <c r="S874" s="8">
        <f>IF($AA874="","",R874*Q874)</f>
        <v/>
      </c>
      <c r="T874">
        <f>IF($AA874="","",Settings!$C$6)</f>
        <v/>
      </c>
      <c r="U874" s="8">
        <f>IF($AA874="","",SUMIFS('Per Line'!$T$2:$T$7001,'Per Line'!$C$2:$C$7001,$A874,'Per Line'!$AK$2:$AK$7001,1,'Per Line'!$AL$2:$AL$7001,0))</f>
        <v/>
      </c>
      <c r="V874" s="8">
        <f>IF($AA874="","",U874*T874)</f>
        <v/>
      </c>
      <c r="W874" s="8">
        <f>IF($AA874="","",V874+S874)</f>
        <v/>
      </c>
      <c r="X874" s="8">
        <f>IF($AA874="","",Y874-W874)</f>
        <v/>
      </c>
      <c r="Y874" s="8">
        <f>IF($AA874="","",R874+U874+P874)</f>
        <v/>
      </c>
      <c r="Z874" s="8">
        <f>IF($AA874="","",Y874-W874-N874)</f>
        <v/>
      </c>
      <c r="AA874" s="16">
        <f>IF(ROWS($AA$2:$AA874)&lt;=MAX('Per Line'!$AJ$2:$AJ$7001),MATCH(ROWS($AA$2:$AA874),'Per Line'!$AJ$2:$AJ$7001,0),"")</f>
        <v/>
      </c>
      <c r="AB874">
        <f>IF($AA874="","",C874&amp;"|"&amp;COUNTIF($C$2:$C874,C874))</f>
        <v/>
      </c>
    </row>
    <row r="875">
      <c r="A875">
        <f>IF($AA875="","",INDEX('Per Line'!$C$2:$C$7001,$AA875)&amp;"")</f>
        <v/>
      </c>
      <c r="B875" s="15" t="n"/>
      <c r="C875">
        <f>IF($AA875="","",IF(COUNTIF($I$2:$I$1301,I875)&lt;=Settings!$C$8,I875,I875&amp;" P"&amp;ROUNDUP(COUNTIF($I$2:$I875,I875)/Settings!$C$8,0)))</f>
        <v/>
      </c>
      <c r="D875">
        <f>IF($AA875="","",INDEX('Per Line'!$A$2:$A$7001,$AA875)&amp;"")</f>
        <v/>
      </c>
      <c r="E875">
        <f>IF($AA875="","",INDEX('Per Line'!$B$2:$B$7001,$AA875)&amp;"")</f>
        <v/>
      </c>
      <c r="F875">
        <f>IF($AA875="","",INDEX('Per Line'!$D$2:$D$7001,$AA875)&amp;"")</f>
        <v/>
      </c>
      <c r="G875" s="14">
        <f>IF($AA875="","",INDEX('Per Line'!$E$2:$E$7001,$AA875))</f>
        <v/>
      </c>
      <c r="H875">
        <f>IF($AA875="","",INDEX('Per Line'!$F$2:$F$7001,$AA875)&amp;"")</f>
        <v/>
      </c>
      <c r="I875">
        <f>IF($AA875="","",INDEX('Per Line'!$I$2:$I$7001,$AA875)&amp;"")</f>
        <v/>
      </c>
      <c r="J875">
        <f>IF($AA875="","",INDEX('Per Line'!$H$2:$H$7001,$AA875)&amp;"")</f>
        <v/>
      </c>
      <c r="K875">
        <f>IF($AA875="","",INDEX('Per Line'!$J$2:$J$7001,$AA875)&amp;"")</f>
        <v/>
      </c>
      <c r="L875">
        <f>IF($AA875="","",INDEX('Per Line'!$K$2:$K$7001,$AA875)&amp;"")</f>
        <v/>
      </c>
      <c r="M875">
        <f>IF($AA875="","",INDEX('Per Line'!$L$2:$L$7001,$AA875))</f>
        <v/>
      </c>
      <c r="N875" s="8">
        <f>IF($AA875="","",M875*Y875/100)</f>
        <v/>
      </c>
      <c r="O875">
        <f>IF($AA875="","",INDEX('Per Line'!$U$2:$U$7001,$AA875)&amp;"")</f>
        <v/>
      </c>
      <c r="P875" s="8">
        <f>IF($AA875="","",SUMIFS('Per Line'!$T$2:$T$7001,'Per Line'!$C$2:$C$7001,$A875,'Per Line'!$AL$2:$AL$7001,1))</f>
        <v/>
      </c>
      <c r="Q875">
        <f>IF($AA875="","",Settings!$C$7)</f>
        <v/>
      </c>
      <c r="R875" s="8">
        <f>IF($AA875="","",SUMIFS('Per Line'!$T$2:$T$7001,'Per Line'!$C$2:$C$7001,$A875,'Per Line'!$AK$2:$AK$7001,0,'Per Line'!$AL$2:$AL$7001,0))</f>
        <v/>
      </c>
      <c r="S875" s="8">
        <f>IF($AA875="","",R875*Q875)</f>
        <v/>
      </c>
      <c r="T875">
        <f>IF($AA875="","",Settings!$C$6)</f>
        <v/>
      </c>
      <c r="U875" s="8">
        <f>IF($AA875="","",SUMIFS('Per Line'!$T$2:$T$7001,'Per Line'!$C$2:$C$7001,$A875,'Per Line'!$AK$2:$AK$7001,1,'Per Line'!$AL$2:$AL$7001,0))</f>
        <v/>
      </c>
      <c r="V875" s="8">
        <f>IF($AA875="","",U875*T875)</f>
        <v/>
      </c>
      <c r="W875" s="8">
        <f>IF($AA875="","",V875+S875)</f>
        <v/>
      </c>
      <c r="X875" s="8">
        <f>IF($AA875="","",Y875-W875)</f>
        <v/>
      </c>
      <c r="Y875" s="8">
        <f>IF($AA875="","",R875+U875+P875)</f>
        <v/>
      </c>
      <c r="Z875" s="8">
        <f>IF($AA875="","",Y875-W875-N875)</f>
        <v/>
      </c>
      <c r="AA875" s="16">
        <f>IF(ROWS($AA$2:$AA875)&lt;=MAX('Per Line'!$AJ$2:$AJ$7001),MATCH(ROWS($AA$2:$AA875),'Per Line'!$AJ$2:$AJ$7001,0),"")</f>
        <v/>
      </c>
      <c r="AB875">
        <f>IF($AA875="","",C875&amp;"|"&amp;COUNTIF($C$2:$C875,C875))</f>
        <v/>
      </c>
    </row>
    <row r="876">
      <c r="A876">
        <f>IF($AA876="","",INDEX('Per Line'!$C$2:$C$7001,$AA876)&amp;"")</f>
        <v/>
      </c>
      <c r="B876" s="15" t="n"/>
      <c r="C876">
        <f>IF($AA876="","",IF(COUNTIF($I$2:$I$1301,I876)&lt;=Settings!$C$8,I876,I876&amp;" P"&amp;ROUNDUP(COUNTIF($I$2:$I876,I876)/Settings!$C$8,0)))</f>
        <v/>
      </c>
      <c r="D876">
        <f>IF($AA876="","",INDEX('Per Line'!$A$2:$A$7001,$AA876)&amp;"")</f>
        <v/>
      </c>
      <c r="E876">
        <f>IF($AA876="","",INDEX('Per Line'!$B$2:$B$7001,$AA876)&amp;"")</f>
        <v/>
      </c>
      <c r="F876">
        <f>IF($AA876="","",INDEX('Per Line'!$D$2:$D$7001,$AA876)&amp;"")</f>
        <v/>
      </c>
      <c r="G876" s="14">
        <f>IF($AA876="","",INDEX('Per Line'!$E$2:$E$7001,$AA876))</f>
        <v/>
      </c>
      <c r="H876">
        <f>IF($AA876="","",INDEX('Per Line'!$F$2:$F$7001,$AA876)&amp;"")</f>
        <v/>
      </c>
      <c r="I876">
        <f>IF($AA876="","",INDEX('Per Line'!$I$2:$I$7001,$AA876)&amp;"")</f>
        <v/>
      </c>
      <c r="J876">
        <f>IF($AA876="","",INDEX('Per Line'!$H$2:$H$7001,$AA876)&amp;"")</f>
        <v/>
      </c>
      <c r="K876">
        <f>IF($AA876="","",INDEX('Per Line'!$J$2:$J$7001,$AA876)&amp;"")</f>
        <v/>
      </c>
      <c r="L876">
        <f>IF($AA876="","",INDEX('Per Line'!$K$2:$K$7001,$AA876)&amp;"")</f>
        <v/>
      </c>
      <c r="M876">
        <f>IF($AA876="","",INDEX('Per Line'!$L$2:$L$7001,$AA876))</f>
        <v/>
      </c>
      <c r="N876" s="8">
        <f>IF($AA876="","",M876*Y876/100)</f>
        <v/>
      </c>
      <c r="O876">
        <f>IF($AA876="","",INDEX('Per Line'!$U$2:$U$7001,$AA876)&amp;"")</f>
        <v/>
      </c>
      <c r="P876" s="8">
        <f>IF($AA876="","",SUMIFS('Per Line'!$T$2:$T$7001,'Per Line'!$C$2:$C$7001,$A876,'Per Line'!$AL$2:$AL$7001,1))</f>
        <v/>
      </c>
      <c r="Q876">
        <f>IF($AA876="","",Settings!$C$7)</f>
        <v/>
      </c>
      <c r="R876" s="8">
        <f>IF($AA876="","",SUMIFS('Per Line'!$T$2:$T$7001,'Per Line'!$C$2:$C$7001,$A876,'Per Line'!$AK$2:$AK$7001,0,'Per Line'!$AL$2:$AL$7001,0))</f>
        <v/>
      </c>
      <c r="S876" s="8">
        <f>IF($AA876="","",R876*Q876)</f>
        <v/>
      </c>
      <c r="T876">
        <f>IF($AA876="","",Settings!$C$6)</f>
        <v/>
      </c>
      <c r="U876" s="8">
        <f>IF($AA876="","",SUMIFS('Per Line'!$T$2:$T$7001,'Per Line'!$C$2:$C$7001,$A876,'Per Line'!$AK$2:$AK$7001,1,'Per Line'!$AL$2:$AL$7001,0))</f>
        <v/>
      </c>
      <c r="V876" s="8">
        <f>IF($AA876="","",U876*T876)</f>
        <v/>
      </c>
      <c r="W876" s="8">
        <f>IF($AA876="","",V876+S876)</f>
        <v/>
      </c>
      <c r="X876" s="8">
        <f>IF($AA876="","",Y876-W876)</f>
        <v/>
      </c>
      <c r="Y876" s="8">
        <f>IF($AA876="","",R876+U876+P876)</f>
        <v/>
      </c>
      <c r="Z876" s="8">
        <f>IF($AA876="","",Y876-W876-N876)</f>
        <v/>
      </c>
      <c r="AA876" s="16">
        <f>IF(ROWS($AA$2:$AA876)&lt;=MAX('Per Line'!$AJ$2:$AJ$7001),MATCH(ROWS($AA$2:$AA876),'Per Line'!$AJ$2:$AJ$7001,0),"")</f>
        <v/>
      </c>
      <c r="AB876">
        <f>IF($AA876="","",C876&amp;"|"&amp;COUNTIF($C$2:$C876,C876))</f>
        <v/>
      </c>
    </row>
    <row r="877">
      <c r="A877">
        <f>IF($AA877="","",INDEX('Per Line'!$C$2:$C$7001,$AA877)&amp;"")</f>
        <v/>
      </c>
      <c r="B877" s="15" t="n"/>
      <c r="C877">
        <f>IF($AA877="","",IF(COUNTIF($I$2:$I$1301,I877)&lt;=Settings!$C$8,I877,I877&amp;" P"&amp;ROUNDUP(COUNTIF($I$2:$I877,I877)/Settings!$C$8,0)))</f>
        <v/>
      </c>
      <c r="D877">
        <f>IF($AA877="","",INDEX('Per Line'!$A$2:$A$7001,$AA877)&amp;"")</f>
        <v/>
      </c>
      <c r="E877">
        <f>IF($AA877="","",INDEX('Per Line'!$B$2:$B$7001,$AA877)&amp;"")</f>
        <v/>
      </c>
      <c r="F877">
        <f>IF($AA877="","",INDEX('Per Line'!$D$2:$D$7001,$AA877)&amp;"")</f>
        <v/>
      </c>
      <c r="G877" s="14">
        <f>IF($AA877="","",INDEX('Per Line'!$E$2:$E$7001,$AA877))</f>
        <v/>
      </c>
      <c r="H877">
        <f>IF($AA877="","",INDEX('Per Line'!$F$2:$F$7001,$AA877)&amp;"")</f>
        <v/>
      </c>
      <c r="I877">
        <f>IF($AA877="","",INDEX('Per Line'!$I$2:$I$7001,$AA877)&amp;"")</f>
        <v/>
      </c>
      <c r="J877">
        <f>IF($AA877="","",INDEX('Per Line'!$H$2:$H$7001,$AA877)&amp;"")</f>
        <v/>
      </c>
      <c r="K877">
        <f>IF($AA877="","",INDEX('Per Line'!$J$2:$J$7001,$AA877)&amp;"")</f>
        <v/>
      </c>
      <c r="L877">
        <f>IF($AA877="","",INDEX('Per Line'!$K$2:$K$7001,$AA877)&amp;"")</f>
        <v/>
      </c>
      <c r="M877">
        <f>IF($AA877="","",INDEX('Per Line'!$L$2:$L$7001,$AA877))</f>
        <v/>
      </c>
      <c r="N877" s="8">
        <f>IF($AA877="","",M877*Y877/100)</f>
        <v/>
      </c>
      <c r="O877">
        <f>IF($AA877="","",INDEX('Per Line'!$U$2:$U$7001,$AA877)&amp;"")</f>
        <v/>
      </c>
      <c r="P877" s="8">
        <f>IF($AA877="","",SUMIFS('Per Line'!$T$2:$T$7001,'Per Line'!$C$2:$C$7001,$A877,'Per Line'!$AL$2:$AL$7001,1))</f>
        <v/>
      </c>
      <c r="Q877">
        <f>IF($AA877="","",Settings!$C$7)</f>
        <v/>
      </c>
      <c r="R877" s="8">
        <f>IF($AA877="","",SUMIFS('Per Line'!$T$2:$T$7001,'Per Line'!$C$2:$C$7001,$A877,'Per Line'!$AK$2:$AK$7001,0,'Per Line'!$AL$2:$AL$7001,0))</f>
        <v/>
      </c>
      <c r="S877" s="8">
        <f>IF($AA877="","",R877*Q877)</f>
        <v/>
      </c>
      <c r="T877">
        <f>IF($AA877="","",Settings!$C$6)</f>
        <v/>
      </c>
      <c r="U877" s="8">
        <f>IF($AA877="","",SUMIFS('Per Line'!$T$2:$T$7001,'Per Line'!$C$2:$C$7001,$A877,'Per Line'!$AK$2:$AK$7001,1,'Per Line'!$AL$2:$AL$7001,0))</f>
        <v/>
      </c>
      <c r="V877" s="8">
        <f>IF($AA877="","",U877*T877)</f>
        <v/>
      </c>
      <c r="W877" s="8">
        <f>IF($AA877="","",V877+S877)</f>
        <v/>
      </c>
      <c r="X877" s="8">
        <f>IF($AA877="","",Y877-W877)</f>
        <v/>
      </c>
      <c r="Y877" s="8">
        <f>IF($AA877="","",R877+U877+P877)</f>
        <v/>
      </c>
      <c r="Z877" s="8">
        <f>IF($AA877="","",Y877-W877-N877)</f>
        <v/>
      </c>
      <c r="AA877" s="16">
        <f>IF(ROWS($AA$2:$AA877)&lt;=MAX('Per Line'!$AJ$2:$AJ$7001),MATCH(ROWS($AA$2:$AA877),'Per Line'!$AJ$2:$AJ$7001,0),"")</f>
        <v/>
      </c>
      <c r="AB877">
        <f>IF($AA877="","",C877&amp;"|"&amp;COUNTIF($C$2:$C877,C877))</f>
        <v/>
      </c>
    </row>
    <row r="878">
      <c r="A878">
        <f>IF($AA878="","",INDEX('Per Line'!$C$2:$C$7001,$AA878)&amp;"")</f>
        <v/>
      </c>
      <c r="B878" s="15" t="n"/>
      <c r="C878">
        <f>IF($AA878="","",IF(COUNTIF($I$2:$I$1301,I878)&lt;=Settings!$C$8,I878,I878&amp;" P"&amp;ROUNDUP(COUNTIF($I$2:$I878,I878)/Settings!$C$8,0)))</f>
        <v/>
      </c>
      <c r="D878">
        <f>IF($AA878="","",INDEX('Per Line'!$A$2:$A$7001,$AA878)&amp;"")</f>
        <v/>
      </c>
      <c r="E878">
        <f>IF($AA878="","",INDEX('Per Line'!$B$2:$B$7001,$AA878)&amp;"")</f>
        <v/>
      </c>
      <c r="F878">
        <f>IF($AA878="","",INDEX('Per Line'!$D$2:$D$7001,$AA878)&amp;"")</f>
        <v/>
      </c>
      <c r="G878" s="14">
        <f>IF($AA878="","",INDEX('Per Line'!$E$2:$E$7001,$AA878))</f>
        <v/>
      </c>
      <c r="H878">
        <f>IF($AA878="","",INDEX('Per Line'!$F$2:$F$7001,$AA878)&amp;"")</f>
        <v/>
      </c>
      <c r="I878">
        <f>IF($AA878="","",INDEX('Per Line'!$I$2:$I$7001,$AA878)&amp;"")</f>
        <v/>
      </c>
      <c r="J878">
        <f>IF($AA878="","",INDEX('Per Line'!$H$2:$H$7001,$AA878)&amp;"")</f>
        <v/>
      </c>
      <c r="K878">
        <f>IF($AA878="","",INDEX('Per Line'!$J$2:$J$7001,$AA878)&amp;"")</f>
        <v/>
      </c>
      <c r="L878">
        <f>IF($AA878="","",INDEX('Per Line'!$K$2:$K$7001,$AA878)&amp;"")</f>
        <v/>
      </c>
      <c r="M878">
        <f>IF($AA878="","",INDEX('Per Line'!$L$2:$L$7001,$AA878))</f>
        <v/>
      </c>
      <c r="N878" s="8">
        <f>IF($AA878="","",M878*Y878/100)</f>
        <v/>
      </c>
      <c r="O878">
        <f>IF($AA878="","",INDEX('Per Line'!$U$2:$U$7001,$AA878)&amp;"")</f>
        <v/>
      </c>
      <c r="P878" s="8">
        <f>IF($AA878="","",SUMIFS('Per Line'!$T$2:$T$7001,'Per Line'!$C$2:$C$7001,$A878,'Per Line'!$AL$2:$AL$7001,1))</f>
        <v/>
      </c>
      <c r="Q878">
        <f>IF($AA878="","",Settings!$C$7)</f>
        <v/>
      </c>
      <c r="R878" s="8">
        <f>IF($AA878="","",SUMIFS('Per Line'!$T$2:$T$7001,'Per Line'!$C$2:$C$7001,$A878,'Per Line'!$AK$2:$AK$7001,0,'Per Line'!$AL$2:$AL$7001,0))</f>
        <v/>
      </c>
      <c r="S878" s="8">
        <f>IF($AA878="","",R878*Q878)</f>
        <v/>
      </c>
      <c r="T878">
        <f>IF($AA878="","",Settings!$C$6)</f>
        <v/>
      </c>
      <c r="U878" s="8">
        <f>IF($AA878="","",SUMIFS('Per Line'!$T$2:$T$7001,'Per Line'!$C$2:$C$7001,$A878,'Per Line'!$AK$2:$AK$7001,1,'Per Line'!$AL$2:$AL$7001,0))</f>
        <v/>
      </c>
      <c r="V878" s="8">
        <f>IF($AA878="","",U878*T878)</f>
        <v/>
      </c>
      <c r="W878" s="8">
        <f>IF($AA878="","",V878+S878)</f>
        <v/>
      </c>
      <c r="X878" s="8">
        <f>IF($AA878="","",Y878-W878)</f>
        <v/>
      </c>
      <c r="Y878" s="8">
        <f>IF($AA878="","",R878+U878+P878)</f>
        <v/>
      </c>
      <c r="Z878" s="8">
        <f>IF($AA878="","",Y878-W878-N878)</f>
        <v/>
      </c>
      <c r="AA878" s="16">
        <f>IF(ROWS($AA$2:$AA878)&lt;=MAX('Per Line'!$AJ$2:$AJ$7001),MATCH(ROWS($AA$2:$AA878),'Per Line'!$AJ$2:$AJ$7001,0),"")</f>
        <v/>
      </c>
      <c r="AB878">
        <f>IF($AA878="","",C878&amp;"|"&amp;COUNTIF($C$2:$C878,C878))</f>
        <v/>
      </c>
    </row>
    <row r="879">
      <c r="A879">
        <f>IF($AA879="","",INDEX('Per Line'!$C$2:$C$7001,$AA879)&amp;"")</f>
        <v/>
      </c>
      <c r="B879" s="15" t="n"/>
      <c r="C879">
        <f>IF($AA879="","",IF(COUNTIF($I$2:$I$1301,I879)&lt;=Settings!$C$8,I879,I879&amp;" P"&amp;ROUNDUP(COUNTIF($I$2:$I879,I879)/Settings!$C$8,0)))</f>
        <v/>
      </c>
      <c r="D879">
        <f>IF($AA879="","",INDEX('Per Line'!$A$2:$A$7001,$AA879)&amp;"")</f>
        <v/>
      </c>
      <c r="E879">
        <f>IF($AA879="","",INDEX('Per Line'!$B$2:$B$7001,$AA879)&amp;"")</f>
        <v/>
      </c>
      <c r="F879">
        <f>IF($AA879="","",INDEX('Per Line'!$D$2:$D$7001,$AA879)&amp;"")</f>
        <v/>
      </c>
      <c r="G879" s="14">
        <f>IF($AA879="","",INDEX('Per Line'!$E$2:$E$7001,$AA879))</f>
        <v/>
      </c>
      <c r="H879">
        <f>IF($AA879="","",INDEX('Per Line'!$F$2:$F$7001,$AA879)&amp;"")</f>
        <v/>
      </c>
      <c r="I879">
        <f>IF($AA879="","",INDEX('Per Line'!$I$2:$I$7001,$AA879)&amp;"")</f>
        <v/>
      </c>
      <c r="J879">
        <f>IF($AA879="","",INDEX('Per Line'!$H$2:$H$7001,$AA879)&amp;"")</f>
        <v/>
      </c>
      <c r="K879">
        <f>IF($AA879="","",INDEX('Per Line'!$J$2:$J$7001,$AA879)&amp;"")</f>
        <v/>
      </c>
      <c r="L879">
        <f>IF($AA879="","",INDEX('Per Line'!$K$2:$K$7001,$AA879)&amp;"")</f>
        <v/>
      </c>
      <c r="M879">
        <f>IF($AA879="","",INDEX('Per Line'!$L$2:$L$7001,$AA879))</f>
        <v/>
      </c>
      <c r="N879" s="8">
        <f>IF($AA879="","",M879*Y879/100)</f>
        <v/>
      </c>
      <c r="O879">
        <f>IF($AA879="","",INDEX('Per Line'!$U$2:$U$7001,$AA879)&amp;"")</f>
        <v/>
      </c>
      <c r="P879" s="8">
        <f>IF($AA879="","",SUMIFS('Per Line'!$T$2:$T$7001,'Per Line'!$C$2:$C$7001,$A879,'Per Line'!$AL$2:$AL$7001,1))</f>
        <v/>
      </c>
      <c r="Q879">
        <f>IF($AA879="","",Settings!$C$7)</f>
        <v/>
      </c>
      <c r="R879" s="8">
        <f>IF($AA879="","",SUMIFS('Per Line'!$T$2:$T$7001,'Per Line'!$C$2:$C$7001,$A879,'Per Line'!$AK$2:$AK$7001,0,'Per Line'!$AL$2:$AL$7001,0))</f>
        <v/>
      </c>
      <c r="S879" s="8">
        <f>IF($AA879="","",R879*Q879)</f>
        <v/>
      </c>
      <c r="T879">
        <f>IF($AA879="","",Settings!$C$6)</f>
        <v/>
      </c>
      <c r="U879" s="8">
        <f>IF($AA879="","",SUMIFS('Per Line'!$T$2:$T$7001,'Per Line'!$C$2:$C$7001,$A879,'Per Line'!$AK$2:$AK$7001,1,'Per Line'!$AL$2:$AL$7001,0))</f>
        <v/>
      </c>
      <c r="V879" s="8">
        <f>IF($AA879="","",U879*T879)</f>
        <v/>
      </c>
      <c r="W879" s="8">
        <f>IF($AA879="","",V879+S879)</f>
        <v/>
      </c>
      <c r="X879" s="8">
        <f>IF($AA879="","",Y879-W879)</f>
        <v/>
      </c>
      <c r="Y879" s="8">
        <f>IF($AA879="","",R879+U879+P879)</f>
        <v/>
      </c>
      <c r="Z879" s="8">
        <f>IF($AA879="","",Y879-W879-N879)</f>
        <v/>
      </c>
      <c r="AA879" s="16">
        <f>IF(ROWS($AA$2:$AA879)&lt;=MAX('Per Line'!$AJ$2:$AJ$7001),MATCH(ROWS($AA$2:$AA879),'Per Line'!$AJ$2:$AJ$7001,0),"")</f>
        <v/>
      </c>
      <c r="AB879">
        <f>IF($AA879="","",C879&amp;"|"&amp;COUNTIF($C$2:$C879,C879))</f>
        <v/>
      </c>
    </row>
    <row r="880">
      <c r="A880">
        <f>IF($AA880="","",INDEX('Per Line'!$C$2:$C$7001,$AA880)&amp;"")</f>
        <v/>
      </c>
      <c r="B880" s="15" t="n"/>
      <c r="C880">
        <f>IF($AA880="","",IF(COUNTIF($I$2:$I$1301,I880)&lt;=Settings!$C$8,I880,I880&amp;" P"&amp;ROUNDUP(COUNTIF($I$2:$I880,I880)/Settings!$C$8,0)))</f>
        <v/>
      </c>
      <c r="D880">
        <f>IF($AA880="","",INDEX('Per Line'!$A$2:$A$7001,$AA880)&amp;"")</f>
        <v/>
      </c>
      <c r="E880">
        <f>IF($AA880="","",INDEX('Per Line'!$B$2:$B$7001,$AA880)&amp;"")</f>
        <v/>
      </c>
      <c r="F880">
        <f>IF($AA880="","",INDEX('Per Line'!$D$2:$D$7001,$AA880)&amp;"")</f>
        <v/>
      </c>
      <c r="G880" s="14">
        <f>IF($AA880="","",INDEX('Per Line'!$E$2:$E$7001,$AA880))</f>
        <v/>
      </c>
      <c r="H880">
        <f>IF($AA880="","",INDEX('Per Line'!$F$2:$F$7001,$AA880)&amp;"")</f>
        <v/>
      </c>
      <c r="I880">
        <f>IF($AA880="","",INDEX('Per Line'!$I$2:$I$7001,$AA880)&amp;"")</f>
        <v/>
      </c>
      <c r="J880">
        <f>IF($AA880="","",INDEX('Per Line'!$H$2:$H$7001,$AA880)&amp;"")</f>
        <v/>
      </c>
      <c r="K880">
        <f>IF($AA880="","",INDEX('Per Line'!$J$2:$J$7001,$AA880)&amp;"")</f>
        <v/>
      </c>
      <c r="L880">
        <f>IF($AA880="","",INDEX('Per Line'!$K$2:$K$7001,$AA880)&amp;"")</f>
        <v/>
      </c>
      <c r="M880">
        <f>IF($AA880="","",INDEX('Per Line'!$L$2:$L$7001,$AA880))</f>
        <v/>
      </c>
      <c r="N880" s="8">
        <f>IF($AA880="","",M880*Y880/100)</f>
        <v/>
      </c>
      <c r="O880">
        <f>IF($AA880="","",INDEX('Per Line'!$U$2:$U$7001,$AA880)&amp;"")</f>
        <v/>
      </c>
      <c r="P880" s="8">
        <f>IF($AA880="","",SUMIFS('Per Line'!$T$2:$T$7001,'Per Line'!$C$2:$C$7001,$A880,'Per Line'!$AL$2:$AL$7001,1))</f>
        <v/>
      </c>
      <c r="Q880">
        <f>IF($AA880="","",Settings!$C$7)</f>
        <v/>
      </c>
      <c r="R880" s="8">
        <f>IF($AA880="","",SUMIFS('Per Line'!$T$2:$T$7001,'Per Line'!$C$2:$C$7001,$A880,'Per Line'!$AK$2:$AK$7001,0,'Per Line'!$AL$2:$AL$7001,0))</f>
        <v/>
      </c>
      <c r="S880" s="8">
        <f>IF($AA880="","",R880*Q880)</f>
        <v/>
      </c>
      <c r="T880">
        <f>IF($AA880="","",Settings!$C$6)</f>
        <v/>
      </c>
      <c r="U880" s="8">
        <f>IF($AA880="","",SUMIFS('Per Line'!$T$2:$T$7001,'Per Line'!$C$2:$C$7001,$A880,'Per Line'!$AK$2:$AK$7001,1,'Per Line'!$AL$2:$AL$7001,0))</f>
        <v/>
      </c>
      <c r="V880" s="8">
        <f>IF($AA880="","",U880*T880)</f>
        <v/>
      </c>
      <c r="W880" s="8">
        <f>IF($AA880="","",V880+S880)</f>
        <v/>
      </c>
      <c r="X880" s="8">
        <f>IF($AA880="","",Y880-W880)</f>
        <v/>
      </c>
      <c r="Y880" s="8">
        <f>IF($AA880="","",R880+U880+P880)</f>
        <v/>
      </c>
      <c r="Z880" s="8">
        <f>IF($AA880="","",Y880-W880-N880)</f>
        <v/>
      </c>
      <c r="AA880" s="16">
        <f>IF(ROWS($AA$2:$AA880)&lt;=MAX('Per Line'!$AJ$2:$AJ$7001),MATCH(ROWS($AA$2:$AA880),'Per Line'!$AJ$2:$AJ$7001,0),"")</f>
        <v/>
      </c>
      <c r="AB880">
        <f>IF($AA880="","",C880&amp;"|"&amp;COUNTIF($C$2:$C880,C880))</f>
        <v/>
      </c>
    </row>
    <row r="881">
      <c r="A881">
        <f>IF($AA881="","",INDEX('Per Line'!$C$2:$C$7001,$AA881)&amp;"")</f>
        <v/>
      </c>
      <c r="B881" s="15" t="n"/>
      <c r="C881">
        <f>IF($AA881="","",IF(COUNTIF($I$2:$I$1301,I881)&lt;=Settings!$C$8,I881,I881&amp;" P"&amp;ROUNDUP(COUNTIF($I$2:$I881,I881)/Settings!$C$8,0)))</f>
        <v/>
      </c>
      <c r="D881">
        <f>IF($AA881="","",INDEX('Per Line'!$A$2:$A$7001,$AA881)&amp;"")</f>
        <v/>
      </c>
      <c r="E881">
        <f>IF($AA881="","",INDEX('Per Line'!$B$2:$B$7001,$AA881)&amp;"")</f>
        <v/>
      </c>
      <c r="F881">
        <f>IF($AA881="","",INDEX('Per Line'!$D$2:$D$7001,$AA881)&amp;"")</f>
        <v/>
      </c>
      <c r="G881" s="14">
        <f>IF($AA881="","",INDEX('Per Line'!$E$2:$E$7001,$AA881))</f>
        <v/>
      </c>
      <c r="H881">
        <f>IF($AA881="","",INDEX('Per Line'!$F$2:$F$7001,$AA881)&amp;"")</f>
        <v/>
      </c>
      <c r="I881">
        <f>IF($AA881="","",INDEX('Per Line'!$I$2:$I$7001,$AA881)&amp;"")</f>
        <v/>
      </c>
      <c r="J881">
        <f>IF($AA881="","",INDEX('Per Line'!$H$2:$H$7001,$AA881)&amp;"")</f>
        <v/>
      </c>
      <c r="K881">
        <f>IF($AA881="","",INDEX('Per Line'!$J$2:$J$7001,$AA881)&amp;"")</f>
        <v/>
      </c>
      <c r="L881">
        <f>IF($AA881="","",INDEX('Per Line'!$K$2:$K$7001,$AA881)&amp;"")</f>
        <v/>
      </c>
      <c r="M881">
        <f>IF($AA881="","",INDEX('Per Line'!$L$2:$L$7001,$AA881))</f>
        <v/>
      </c>
      <c r="N881" s="8">
        <f>IF($AA881="","",M881*Y881/100)</f>
        <v/>
      </c>
      <c r="O881">
        <f>IF($AA881="","",INDEX('Per Line'!$U$2:$U$7001,$AA881)&amp;"")</f>
        <v/>
      </c>
      <c r="P881" s="8">
        <f>IF($AA881="","",SUMIFS('Per Line'!$T$2:$T$7001,'Per Line'!$C$2:$C$7001,$A881,'Per Line'!$AL$2:$AL$7001,1))</f>
        <v/>
      </c>
      <c r="Q881">
        <f>IF($AA881="","",Settings!$C$7)</f>
        <v/>
      </c>
      <c r="R881" s="8">
        <f>IF($AA881="","",SUMIFS('Per Line'!$T$2:$T$7001,'Per Line'!$C$2:$C$7001,$A881,'Per Line'!$AK$2:$AK$7001,0,'Per Line'!$AL$2:$AL$7001,0))</f>
        <v/>
      </c>
      <c r="S881" s="8">
        <f>IF($AA881="","",R881*Q881)</f>
        <v/>
      </c>
      <c r="T881">
        <f>IF($AA881="","",Settings!$C$6)</f>
        <v/>
      </c>
      <c r="U881" s="8">
        <f>IF($AA881="","",SUMIFS('Per Line'!$T$2:$T$7001,'Per Line'!$C$2:$C$7001,$A881,'Per Line'!$AK$2:$AK$7001,1,'Per Line'!$AL$2:$AL$7001,0))</f>
        <v/>
      </c>
      <c r="V881" s="8">
        <f>IF($AA881="","",U881*T881)</f>
        <v/>
      </c>
      <c r="W881" s="8">
        <f>IF($AA881="","",V881+S881)</f>
        <v/>
      </c>
      <c r="X881" s="8">
        <f>IF($AA881="","",Y881-W881)</f>
        <v/>
      </c>
      <c r="Y881" s="8">
        <f>IF($AA881="","",R881+U881+P881)</f>
        <v/>
      </c>
      <c r="Z881" s="8">
        <f>IF($AA881="","",Y881-W881-N881)</f>
        <v/>
      </c>
      <c r="AA881" s="16">
        <f>IF(ROWS($AA$2:$AA881)&lt;=MAX('Per Line'!$AJ$2:$AJ$7001),MATCH(ROWS($AA$2:$AA881),'Per Line'!$AJ$2:$AJ$7001,0),"")</f>
        <v/>
      </c>
      <c r="AB881">
        <f>IF($AA881="","",C881&amp;"|"&amp;COUNTIF($C$2:$C881,C881))</f>
        <v/>
      </c>
    </row>
    <row r="882">
      <c r="A882">
        <f>IF($AA882="","",INDEX('Per Line'!$C$2:$C$7001,$AA882)&amp;"")</f>
        <v/>
      </c>
      <c r="B882" s="15" t="n"/>
      <c r="C882">
        <f>IF($AA882="","",IF(COUNTIF($I$2:$I$1301,I882)&lt;=Settings!$C$8,I882,I882&amp;" P"&amp;ROUNDUP(COUNTIF($I$2:$I882,I882)/Settings!$C$8,0)))</f>
        <v/>
      </c>
      <c r="D882">
        <f>IF($AA882="","",INDEX('Per Line'!$A$2:$A$7001,$AA882)&amp;"")</f>
        <v/>
      </c>
      <c r="E882">
        <f>IF($AA882="","",INDEX('Per Line'!$B$2:$B$7001,$AA882)&amp;"")</f>
        <v/>
      </c>
      <c r="F882">
        <f>IF($AA882="","",INDEX('Per Line'!$D$2:$D$7001,$AA882)&amp;"")</f>
        <v/>
      </c>
      <c r="G882" s="14">
        <f>IF($AA882="","",INDEX('Per Line'!$E$2:$E$7001,$AA882))</f>
        <v/>
      </c>
      <c r="H882">
        <f>IF($AA882="","",INDEX('Per Line'!$F$2:$F$7001,$AA882)&amp;"")</f>
        <v/>
      </c>
      <c r="I882">
        <f>IF($AA882="","",INDEX('Per Line'!$I$2:$I$7001,$AA882)&amp;"")</f>
        <v/>
      </c>
      <c r="J882">
        <f>IF($AA882="","",INDEX('Per Line'!$H$2:$H$7001,$AA882)&amp;"")</f>
        <v/>
      </c>
      <c r="K882">
        <f>IF($AA882="","",INDEX('Per Line'!$J$2:$J$7001,$AA882)&amp;"")</f>
        <v/>
      </c>
      <c r="L882">
        <f>IF($AA882="","",INDEX('Per Line'!$K$2:$K$7001,$AA882)&amp;"")</f>
        <v/>
      </c>
      <c r="M882">
        <f>IF($AA882="","",INDEX('Per Line'!$L$2:$L$7001,$AA882))</f>
        <v/>
      </c>
      <c r="N882" s="8">
        <f>IF($AA882="","",M882*Y882/100)</f>
        <v/>
      </c>
      <c r="O882">
        <f>IF($AA882="","",INDEX('Per Line'!$U$2:$U$7001,$AA882)&amp;"")</f>
        <v/>
      </c>
      <c r="P882" s="8">
        <f>IF($AA882="","",SUMIFS('Per Line'!$T$2:$T$7001,'Per Line'!$C$2:$C$7001,$A882,'Per Line'!$AL$2:$AL$7001,1))</f>
        <v/>
      </c>
      <c r="Q882">
        <f>IF($AA882="","",Settings!$C$7)</f>
        <v/>
      </c>
      <c r="R882" s="8">
        <f>IF($AA882="","",SUMIFS('Per Line'!$T$2:$T$7001,'Per Line'!$C$2:$C$7001,$A882,'Per Line'!$AK$2:$AK$7001,0,'Per Line'!$AL$2:$AL$7001,0))</f>
        <v/>
      </c>
      <c r="S882" s="8">
        <f>IF($AA882="","",R882*Q882)</f>
        <v/>
      </c>
      <c r="T882">
        <f>IF($AA882="","",Settings!$C$6)</f>
        <v/>
      </c>
      <c r="U882" s="8">
        <f>IF($AA882="","",SUMIFS('Per Line'!$T$2:$T$7001,'Per Line'!$C$2:$C$7001,$A882,'Per Line'!$AK$2:$AK$7001,1,'Per Line'!$AL$2:$AL$7001,0))</f>
        <v/>
      </c>
      <c r="V882" s="8">
        <f>IF($AA882="","",U882*T882)</f>
        <v/>
      </c>
      <c r="W882" s="8">
        <f>IF($AA882="","",V882+S882)</f>
        <v/>
      </c>
      <c r="X882" s="8">
        <f>IF($AA882="","",Y882-W882)</f>
        <v/>
      </c>
      <c r="Y882" s="8">
        <f>IF($AA882="","",R882+U882+P882)</f>
        <v/>
      </c>
      <c r="Z882" s="8">
        <f>IF($AA882="","",Y882-W882-N882)</f>
        <v/>
      </c>
      <c r="AA882" s="16">
        <f>IF(ROWS($AA$2:$AA882)&lt;=MAX('Per Line'!$AJ$2:$AJ$7001),MATCH(ROWS($AA$2:$AA882),'Per Line'!$AJ$2:$AJ$7001,0),"")</f>
        <v/>
      </c>
      <c r="AB882">
        <f>IF($AA882="","",C882&amp;"|"&amp;COUNTIF($C$2:$C882,C882))</f>
        <v/>
      </c>
    </row>
    <row r="883">
      <c r="A883">
        <f>IF($AA883="","",INDEX('Per Line'!$C$2:$C$7001,$AA883)&amp;"")</f>
        <v/>
      </c>
      <c r="B883" s="15" t="n"/>
      <c r="C883">
        <f>IF($AA883="","",IF(COUNTIF($I$2:$I$1301,I883)&lt;=Settings!$C$8,I883,I883&amp;" P"&amp;ROUNDUP(COUNTIF($I$2:$I883,I883)/Settings!$C$8,0)))</f>
        <v/>
      </c>
      <c r="D883">
        <f>IF($AA883="","",INDEX('Per Line'!$A$2:$A$7001,$AA883)&amp;"")</f>
        <v/>
      </c>
      <c r="E883">
        <f>IF($AA883="","",INDEX('Per Line'!$B$2:$B$7001,$AA883)&amp;"")</f>
        <v/>
      </c>
      <c r="F883">
        <f>IF($AA883="","",INDEX('Per Line'!$D$2:$D$7001,$AA883)&amp;"")</f>
        <v/>
      </c>
      <c r="G883" s="14">
        <f>IF($AA883="","",INDEX('Per Line'!$E$2:$E$7001,$AA883))</f>
        <v/>
      </c>
      <c r="H883">
        <f>IF($AA883="","",INDEX('Per Line'!$F$2:$F$7001,$AA883)&amp;"")</f>
        <v/>
      </c>
      <c r="I883">
        <f>IF($AA883="","",INDEX('Per Line'!$I$2:$I$7001,$AA883)&amp;"")</f>
        <v/>
      </c>
      <c r="J883">
        <f>IF($AA883="","",INDEX('Per Line'!$H$2:$H$7001,$AA883)&amp;"")</f>
        <v/>
      </c>
      <c r="K883">
        <f>IF($AA883="","",INDEX('Per Line'!$J$2:$J$7001,$AA883)&amp;"")</f>
        <v/>
      </c>
      <c r="L883">
        <f>IF($AA883="","",INDEX('Per Line'!$K$2:$K$7001,$AA883)&amp;"")</f>
        <v/>
      </c>
      <c r="M883">
        <f>IF($AA883="","",INDEX('Per Line'!$L$2:$L$7001,$AA883))</f>
        <v/>
      </c>
      <c r="N883" s="8">
        <f>IF($AA883="","",M883*Y883/100)</f>
        <v/>
      </c>
      <c r="O883">
        <f>IF($AA883="","",INDEX('Per Line'!$U$2:$U$7001,$AA883)&amp;"")</f>
        <v/>
      </c>
      <c r="P883" s="8">
        <f>IF($AA883="","",SUMIFS('Per Line'!$T$2:$T$7001,'Per Line'!$C$2:$C$7001,$A883,'Per Line'!$AL$2:$AL$7001,1))</f>
        <v/>
      </c>
      <c r="Q883">
        <f>IF($AA883="","",Settings!$C$7)</f>
        <v/>
      </c>
      <c r="R883" s="8">
        <f>IF($AA883="","",SUMIFS('Per Line'!$T$2:$T$7001,'Per Line'!$C$2:$C$7001,$A883,'Per Line'!$AK$2:$AK$7001,0,'Per Line'!$AL$2:$AL$7001,0))</f>
        <v/>
      </c>
      <c r="S883" s="8">
        <f>IF($AA883="","",R883*Q883)</f>
        <v/>
      </c>
      <c r="T883">
        <f>IF($AA883="","",Settings!$C$6)</f>
        <v/>
      </c>
      <c r="U883" s="8">
        <f>IF($AA883="","",SUMIFS('Per Line'!$T$2:$T$7001,'Per Line'!$C$2:$C$7001,$A883,'Per Line'!$AK$2:$AK$7001,1,'Per Line'!$AL$2:$AL$7001,0))</f>
        <v/>
      </c>
      <c r="V883" s="8">
        <f>IF($AA883="","",U883*T883)</f>
        <v/>
      </c>
      <c r="W883" s="8">
        <f>IF($AA883="","",V883+S883)</f>
        <v/>
      </c>
      <c r="X883" s="8">
        <f>IF($AA883="","",Y883-W883)</f>
        <v/>
      </c>
      <c r="Y883" s="8">
        <f>IF($AA883="","",R883+U883+P883)</f>
        <v/>
      </c>
      <c r="Z883" s="8">
        <f>IF($AA883="","",Y883-W883-N883)</f>
        <v/>
      </c>
      <c r="AA883" s="16">
        <f>IF(ROWS($AA$2:$AA883)&lt;=MAX('Per Line'!$AJ$2:$AJ$7001),MATCH(ROWS($AA$2:$AA883),'Per Line'!$AJ$2:$AJ$7001,0),"")</f>
        <v/>
      </c>
      <c r="AB883">
        <f>IF($AA883="","",C883&amp;"|"&amp;COUNTIF($C$2:$C883,C883))</f>
        <v/>
      </c>
    </row>
    <row r="884">
      <c r="A884">
        <f>IF($AA884="","",INDEX('Per Line'!$C$2:$C$7001,$AA884)&amp;"")</f>
        <v/>
      </c>
      <c r="B884" s="15" t="n"/>
      <c r="C884">
        <f>IF($AA884="","",IF(COUNTIF($I$2:$I$1301,I884)&lt;=Settings!$C$8,I884,I884&amp;" P"&amp;ROUNDUP(COUNTIF($I$2:$I884,I884)/Settings!$C$8,0)))</f>
        <v/>
      </c>
      <c r="D884">
        <f>IF($AA884="","",INDEX('Per Line'!$A$2:$A$7001,$AA884)&amp;"")</f>
        <v/>
      </c>
      <c r="E884">
        <f>IF($AA884="","",INDEX('Per Line'!$B$2:$B$7001,$AA884)&amp;"")</f>
        <v/>
      </c>
      <c r="F884">
        <f>IF($AA884="","",INDEX('Per Line'!$D$2:$D$7001,$AA884)&amp;"")</f>
        <v/>
      </c>
      <c r="G884" s="14">
        <f>IF($AA884="","",INDEX('Per Line'!$E$2:$E$7001,$AA884))</f>
        <v/>
      </c>
      <c r="H884">
        <f>IF($AA884="","",INDEX('Per Line'!$F$2:$F$7001,$AA884)&amp;"")</f>
        <v/>
      </c>
      <c r="I884">
        <f>IF($AA884="","",INDEX('Per Line'!$I$2:$I$7001,$AA884)&amp;"")</f>
        <v/>
      </c>
      <c r="J884">
        <f>IF($AA884="","",INDEX('Per Line'!$H$2:$H$7001,$AA884)&amp;"")</f>
        <v/>
      </c>
      <c r="K884">
        <f>IF($AA884="","",INDEX('Per Line'!$J$2:$J$7001,$AA884)&amp;"")</f>
        <v/>
      </c>
      <c r="L884">
        <f>IF($AA884="","",INDEX('Per Line'!$K$2:$K$7001,$AA884)&amp;"")</f>
        <v/>
      </c>
      <c r="M884">
        <f>IF($AA884="","",INDEX('Per Line'!$L$2:$L$7001,$AA884))</f>
        <v/>
      </c>
      <c r="N884" s="8">
        <f>IF($AA884="","",M884*Y884/100)</f>
        <v/>
      </c>
      <c r="O884">
        <f>IF($AA884="","",INDEX('Per Line'!$U$2:$U$7001,$AA884)&amp;"")</f>
        <v/>
      </c>
      <c r="P884" s="8">
        <f>IF($AA884="","",SUMIFS('Per Line'!$T$2:$T$7001,'Per Line'!$C$2:$C$7001,$A884,'Per Line'!$AL$2:$AL$7001,1))</f>
        <v/>
      </c>
      <c r="Q884">
        <f>IF($AA884="","",Settings!$C$7)</f>
        <v/>
      </c>
      <c r="R884" s="8">
        <f>IF($AA884="","",SUMIFS('Per Line'!$T$2:$T$7001,'Per Line'!$C$2:$C$7001,$A884,'Per Line'!$AK$2:$AK$7001,0,'Per Line'!$AL$2:$AL$7001,0))</f>
        <v/>
      </c>
      <c r="S884" s="8">
        <f>IF($AA884="","",R884*Q884)</f>
        <v/>
      </c>
      <c r="T884">
        <f>IF($AA884="","",Settings!$C$6)</f>
        <v/>
      </c>
      <c r="U884" s="8">
        <f>IF($AA884="","",SUMIFS('Per Line'!$T$2:$T$7001,'Per Line'!$C$2:$C$7001,$A884,'Per Line'!$AK$2:$AK$7001,1,'Per Line'!$AL$2:$AL$7001,0))</f>
        <v/>
      </c>
      <c r="V884" s="8">
        <f>IF($AA884="","",U884*T884)</f>
        <v/>
      </c>
      <c r="W884" s="8">
        <f>IF($AA884="","",V884+S884)</f>
        <v/>
      </c>
      <c r="X884" s="8">
        <f>IF($AA884="","",Y884-W884)</f>
        <v/>
      </c>
      <c r="Y884" s="8">
        <f>IF($AA884="","",R884+U884+P884)</f>
        <v/>
      </c>
      <c r="Z884" s="8">
        <f>IF($AA884="","",Y884-W884-N884)</f>
        <v/>
      </c>
      <c r="AA884" s="16">
        <f>IF(ROWS($AA$2:$AA884)&lt;=MAX('Per Line'!$AJ$2:$AJ$7001),MATCH(ROWS($AA$2:$AA884),'Per Line'!$AJ$2:$AJ$7001,0),"")</f>
        <v/>
      </c>
      <c r="AB884">
        <f>IF($AA884="","",C884&amp;"|"&amp;COUNTIF($C$2:$C884,C884))</f>
        <v/>
      </c>
    </row>
    <row r="885">
      <c r="A885">
        <f>IF($AA885="","",INDEX('Per Line'!$C$2:$C$7001,$AA885)&amp;"")</f>
        <v/>
      </c>
      <c r="B885" s="15" t="n"/>
      <c r="C885">
        <f>IF($AA885="","",IF(COUNTIF($I$2:$I$1301,I885)&lt;=Settings!$C$8,I885,I885&amp;" P"&amp;ROUNDUP(COUNTIF($I$2:$I885,I885)/Settings!$C$8,0)))</f>
        <v/>
      </c>
      <c r="D885">
        <f>IF($AA885="","",INDEX('Per Line'!$A$2:$A$7001,$AA885)&amp;"")</f>
        <v/>
      </c>
      <c r="E885">
        <f>IF($AA885="","",INDEX('Per Line'!$B$2:$B$7001,$AA885)&amp;"")</f>
        <v/>
      </c>
      <c r="F885">
        <f>IF($AA885="","",INDEX('Per Line'!$D$2:$D$7001,$AA885)&amp;"")</f>
        <v/>
      </c>
      <c r="G885" s="14">
        <f>IF($AA885="","",INDEX('Per Line'!$E$2:$E$7001,$AA885))</f>
        <v/>
      </c>
      <c r="H885">
        <f>IF($AA885="","",INDEX('Per Line'!$F$2:$F$7001,$AA885)&amp;"")</f>
        <v/>
      </c>
      <c r="I885">
        <f>IF($AA885="","",INDEX('Per Line'!$I$2:$I$7001,$AA885)&amp;"")</f>
        <v/>
      </c>
      <c r="J885">
        <f>IF($AA885="","",INDEX('Per Line'!$H$2:$H$7001,$AA885)&amp;"")</f>
        <v/>
      </c>
      <c r="K885">
        <f>IF($AA885="","",INDEX('Per Line'!$J$2:$J$7001,$AA885)&amp;"")</f>
        <v/>
      </c>
      <c r="L885">
        <f>IF($AA885="","",INDEX('Per Line'!$K$2:$K$7001,$AA885)&amp;"")</f>
        <v/>
      </c>
      <c r="M885">
        <f>IF($AA885="","",INDEX('Per Line'!$L$2:$L$7001,$AA885))</f>
        <v/>
      </c>
      <c r="N885" s="8">
        <f>IF($AA885="","",M885*Y885/100)</f>
        <v/>
      </c>
      <c r="O885">
        <f>IF($AA885="","",INDEX('Per Line'!$U$2:$U$7001,$AA885)&amp;"")</f>
        <v/>
      </c>
      <c r="P885" s="8">
        <f>IF($AA885="","",SUMIFS('Per Line'!$T$2:$T$7001,'Per Line'!$C$2:$C$7001,$A885,'Per Line'!$AL$2:$AL$7001,1))</f>
        <v/>
      </c>
      <c r="Q885">
        <f>IF($AA885="","",Settings!$C$7)</f>
        <v/>
      </c>
      <c r="R885" s="8">
        <f>IF($AA885="","",SUMIFS('Per Line'!$T$2:$T$7001,'Per Line'!$C$2:$C$7001,$A885,'Per Line'!$AK$2:$AK$7001,0,'Per Line'!$AL$2:$AL$7001,0))</f>
        <v/>
      </c>
      <c r="S885" s="8">
        <f>IF($AA885="","",R885*Q885)</f>
        <v/>
      </c>
      <c r="T885">
        <f>IF($AA885="","",Settings!$C$6)</f>
        <v/>
      </c>
      <c r="U885" s="8">
        <f>IF($AA885="","",SUMIFS('Per Line'!$T$2:$T$7001,'Per Line'!$C$2:$C$7001,$A885,'Per Line'!$AK$2:$AK$7001,1,'Per Line'!$AL$2:$AL$7001,0))</f>
        <v/>
      </c>
      <c r="V885" s="8">
        <f>IF($AA885="","",U885*T885)</f>
        <v/>
      </c>
      <c r="W885" s="8">
        <f>IF($AA885="","",V885+S885)</f>
        <v/>
      </c>
      <c r="X885" s="8">
        <f>IF($AA885="","",Y885-W885)</f>
        <v/>
      </c>
      <c r="Y885" s="8">
        <f>IF($AA885="","",R885+U885+P885)</f>
        <v/>
      </c>
      <c r="Z885" s="8">
        <f>IF($AA885="","",Y885-W885-N885)</f>
        <v/>
      </c>
      <c r="AA885" s="16">
        <f>IF(ROWS($AA$2:$AA885)&lt;=MAX('Per Line'!$AJ$2:$AJ$7001),MATCH(ROWS($AA$2:$AA885),'Per Line'!$AJ$2:$AJ$7001,0),"")</f>
        <v/>
      </c>
      <c r="AB885">
        <f>IF($AA885="","",C885&amp;"|"&amp;COUNTIF($C$2:$C885,C885))</f>
        <v/>
      </c>
    </row>
    <row r="886">
      <c r="A886">
        <f>IF($AA886="","",INDEX('Per Line'!$C$2:$C$7001,$AA886)&amp;"")</f>
        <v/>
      </c>
      <c r="B886" s="15" t="n"/>
      <c r="C886">
        <f>IF($AA886="","",IF(COUNTIF($I$2:$I$1301,I886)&lt;=Settings!$C$8,I886,I886&amp;" P"&amp;ROUNDUP(COUNTIF($I$2:$I886,I886)/Settings!$C$8,0)))</f>
        <v/>
      </c>
      <c r="D886">
        <f>IF($AA886="","",INDEX('Per Line'!$A$2:$A$7001,$AA886)&amp;"")</f>
        <v/>
      </c>
      <c r="E886">
        <f>IF($AA886="","",INDEX('Per Line'!$B$2:$B$7001,$AA886)&amp;"")</f>
        <v/>
      </c>
      <c r="F886">
        <f>IF($AA886="","",INDEX('Per Line'!$D$2:$D$7001,$AA886)&amp;"")</f>
        <v/>
      </c>
      <c r="G886" s="14">
        <f>IF($AA886="","",INDEX('Per Line'!$E$2:$E$7001,$AA886))</f>
        <v/>
      </c>
      <c r="H886">
        <f>IF($AA886="","",INDEX('Per Line'!$F$2:$F$7001,$AA886)&amp;"")</f>
        <v/>
      </c>
      <c r="I886">
        <f>IF($AA886="","",INDEX('Per Line'!$I$2:$I$7001,$AA886)&amp;"")</f>
        <v/>
      </c>
      <c r="J886">
        <f>IF($AA886="","",INDEX('Per Line'!$H$2:$H$7001,$AA886)&amp;"")</f>
        <v/>
      </c>
      <c r="K886">
        <f>IF($AA886="","",INDEX('Per Line'!$J$2:$J$7001,$AA886)&amp;"")</f>
        <v/>
      </c>
      <c r="L886">
        <f>IF($AA886="","",INDEX('Per Line'!$K$2:$K$7001,$AA886)&amp;"")</f>
        <v/>
      </c>
      <c r="M886">
        <f>IF($AA886="","",INDEX('Per Line'!$L$2:$L$7001,$AA886))</f>
        <v/>
      </c>
      <c r="N886" s="8">
        <f>IF($AA886="","",M886*Y886/100)</f>
        <v/>
      </c>
      <c r="O886">
        <f>IF($AA886="","",INDEX('Per Line'!$U$2:$U$7001,$AA886)&amp;"")</f>
        <v/>
      </c>
      <c r="P886" s="8">
        <f>IF($AA886="","",SUMIFS('Per Line'!$T$2:$T$7001,'Per Line'!$C$2:$C$7001,$A886,'Per Line'!$AL$2:$AL$7001,1))</f>
        <v/>
      </c>
      <c r="Q886">
        <f>IF($AA886="","",Settings!$C$7)</f>
        <v/>
      </c>
      <c r="R886" s="8">
        <f>IF($AA886="","",SUMIFS('Per Line'!$T$2:$T$7001,'Per Line'!$C$2:$C$7001,$A886,'Per Line'!$AK$2:$AK$7001,0,'Per Line'!$AL$2:$AL$7001,0))</f>
        <v/>
      </c>
      <c r="S886" s="8">
        <f>IF($AA886="","",R886*Q886)</f>
        <v/>
      </c>
      <c r="T886">
        <f>IF($AA886="","",Settings!$C$6)</f>
        <v/>
      </c>
      <c r="U886" s="8">
        <f>IF($AA886="","",SUMIFS('Per Line'!$T$2:$T$7001,'Per Line'!$C$2:$C$7001,$A886,'Per Line'!$AK$2:$AK$7001,1,'Per Line'!$AL$2:$AL$7001,0))</f>
        <v/>
      </c>
      <c r="V886" s="8">
        <f>IF($AA886="","",U886*T886)</f>
        <v/>
      </c>
      <c r="W886" s="8">
        <f>IF($AA886="","",V886+S886)</f>
        <v/>
      </c>
      <c r="X886" s="8">
        <f>IF($AA886="","",Y886-W886)</f>
        <v/>
      </c>
      <c r="Y886" s="8">
        <f>IF($AA886="","",R886+U886+P886)</f>
        <v/>
      </c>
      <c r="Z886" s="8">
        <f>IF($AA886="","",Y886-W886-N886)</f>
        <v/>
      </c>
      <c r="AA886" s="16">
        <f>IF(ROWS($AA$2:$AA886)&lt;=MAX('Per Line'!$AJ$2:$AJ$7001),MATCH(ROWS($AA$2:$AA886),'Per Line'!$AJ$2:$AJ$7001,0),"")</f>
        <v/>
      </c>
      <c r="AB886">
        <f>IF($AA886="","",C886&amp;"|"&amp;COUNTIF($C$2:$C886,C886))</f>
        <v/>
      </c>
    </row>
    <row r="887">
      <c r="A887">
        <f>IF($AA887="","",INDEX('Per Line'!$C$2:$C$7001,$AA887)&amp;"")</f>
        <v/>
      </c>
      <c r="B887" s="15" t="n"/>
      <c r="C887">
        <f>IF($AA887="","",IF(COUNTIF($I$2:$I$1301,I887)&lt;=Settings!$C$8,I887,I887&amp;" P"&amp;ROUNDUP(COUNTIF($I$2:$I887,I887)/Settings!$C$8,0)))</f>
        <v/>
      </c>
      <c r="D887">
        <f>IF($AA887="","",INDEX('Per Line'!$A$2:$A$7001,$AA887)&amp;"")</f>
        <v/>
      </c>
      <c r="E887">
        <f>IF($AA887="","",INDEX('Per Line'!$B$2:$B$7001,$AA887)&amp;"")</f>
        <v/>
      </c>
      <c r="F887">
        <f>IF($AA887="","",INDEX('Per Line'!$D$2:$D$7001,$AA887)&amp;"")</f>
        <v/>
      </c>
      <c r="G887" s="14">
        <f>IF($AA887="","",INDEX('Per Line'!$E$2:$E$7001,$AA887))</f>
        <v/>
      </c>
      <c r="H887">
        <f>IF($AA887="","",INDEX('Per Line'!$F$2:$F$7001,$AA887)&amp;"")</f>
        <v/>
      </c>
      <c r="I887">
        <f>IF($AA887="","",INDEX('Per Line'!$I$2:$I$7001,$AA887)&amp;"")</f>
        <v/>
      </c>
      <c r="J887">
        <f>IF($AA887="","",INDEX('Per Line'!$H$2:$H$7001,$AA887)&amp;"")</f>
        <v/>
      </c>
      <c r="K887">
        <f>IF($AA887="","",INDEX('Per Line'!$J$2:$J$7001,$AA887)&amp;"")</f>
        <v/>
      </c>
      <c r="L887">
        <f>IF($AA887="","",INDEX('Per Line'!$K$2:$K$7001,$AA887)&amp;"")</f>
        <v/>
      </c>
      <c r="M887">
        <f>IF($AA887="","",INDEX('Per Line'!$L$2:$L$7001,$AA887))</f>
        <v/>
      </c>
      <c r="N887" s="8">
        <f>IF($AA887="","",M887*Y887/100)</f>
        <v/>
      </c>
      <c r="O887">
        <f>IF($AA887="","",INDEX('Per Line'!$U$2:$U$7001,$AA887)&amp;"")</f>
        <v/>
      </c>
      <c r="P887" s="8">
        <f>IF($AA887="","",SUMIFS('Per Line'!$T$2:$T$7001,'Per Line'!$C$2:$C$7001,$A887,'Per Line'!$AL$2:$AL$7001,1))</f>
        <v/>
      </c>
      <c r="Q887">
        <f>IF($AA887="","",Settings!$C$7)</f>
        <v/>
      </c>
      <c r="R887" s="8">
        <f>IF($AA887="","",SUMIFS('Per Line'!$T$2:$T$7001,'Per Line'!$C$2:$C$7001,$A887,'Per Line'!$AK$2:$AK$7001,0,'Per Line'!$AL$2:$AL$7001,0))</f>
        <v/>
      </c>
      <c r="S887" s="8">
        <f>IF($AA887="","",R887*Q887)</f>
        <v/>
      </c>
      <c r="T887">
        <f>IF($AA887="","",Settings!$C$6)</f>
        <v/>
      </c>
      <c r="U887" s="8">
        <f>IF($AA887="","",SUMIFS('Per Line'!$T$2:$T$7001,'Per Line'!$C$2:$C$7001,$A887,'Per Line'!$AK$2:$AK$7001,1,'Per Line'!$AL$2:$AL$7001,0))</f>
        <v/>
      </c>
      <c r="V887" s="8">
        <f>IF($AA887="","",U887*T887)</f>
        <v/>
      </c>
      <c r="W887" s="8">
        <f>IF($AA887="","",V887+S887)</f>
        <v/>
      </c>
      <c r="X887" s="8">
        <f>IF($AA887="","",Y887-W887)</f>
        <v/>
      </c>
      <c r="Y887" s="8">
        <f>IF($AA887="","",R887+U887+P887)</f>
        <v/>
      </c>
      <c r="Z887" s="8">
        <f>IF($AA887="","",Y887-W887-N887)</f>
        <v/>
      </c>
      <c r="AA887" s="16">
        <f>IF(ROWS($AA$2:$AA887)&lt;=MAX('Per Line'!$AJ$2:$AJ$7001),MATCH(ROWS($AA$2:$AA887),'Per Line'!$AJ$2:$AJ$7001,0),"")</f>
        <v/>
      </c>
      <c r="AB887">
        <f>IF($AA887="","",C887&amp;"|"&amp;COUNTIF($C$2:$C887,C887))</f>
        <v/>
      </c>
    </row>
    <row r="888">
      <c r="A888">
        <f>IF($AA888="","",INDEX('Per Line'!$C$2:$C$7001,$AA888)&amp;"")</f>
        <v/>
      </c>
      <c r="B888" s="15" t="n"/>
      <c r="C888">
        <f>IF($AA888="","",IF(COUNTIF($I$2:$I$1301,I888)&lt;=Settings!$C$8,I888,I888&amp;" P"&amp;ROUNDUP(COUNTIF($I$2:$I888,I888)/Settings!$C$8,0)))</f>
        <v/>
      </c>
      <c r="D888">
        <f>IF($AA888="","",INDEX('Per Line'!$A$2:$A$7001,$AA888)&amp;"")</f>
        <v/>
      </c>
      <c r="E888">
        <f>IF($AA888="","",INDEX('Per Line'!$B$2:$B$7001,$AA888)&amp;"")</f>
        <v/>
      </c>
      <c r="F888">
        <f>IF($AA888="","",INDEX('Per Line'!$D$2:$D$7001,$AA888)&amp;"")</f>
        <v/>
      </c>
      <c r="G888" s="14">
        <f>IF($AA888="","",INDEX('Per Line'!$E$2:$E$7001,$AA888))</f>
        <v/>
      </c>
      <c r="H888">
        <f>IF($AA888="","",INDEX('Per Line'!$F$2:$F$7001,$AA888)&amp;"")</f>
        <v/>
      </c>
      <c r="I888">
        <f>IF($AA888="","",INDEX('Per Line'!$I$2:$I$7001,$AA888)&amp;"")</f>
        <v/>
      </c>
      <c r="J888">
        <f>IF($AA888="","",INDEX('Per Line'!$H$2:$H$7001,$AA888)&amp;"")</f>
        <v/>
      </c>
      <c r="K888">
        <f>IF($AA888="","",INDEX('Per Line'!$J$2:$J$7001,$AA888)&amp;"")</f>
        <v/>
      </c>
      <c r="L888">
        <f>IF($AA888="","",INDEX('Per Line'!$K$2:$K$7001,$AA888)&amp;"")</f>
        <v/>
      </c>
      <c r="M888">
        <f>IF($AA888="","",INDEX('Per Line'!$L$2:$L$7001,$AA888))</f>
        <v/>
      </c>
      <c r="N888" s="8">
        <f>IF($AA888="","",M888*Y888/100)</f>
        <v/>
      </c>
      <c r="O888">
        <f>IF($AA888="","",INDEX('Per Line'!$U$2:$U$7001,$AA888)&amp;"")</f>
        <v/>
      </c>
      <c r="P888" s="8">
        <f>IF($AA888="","",SUMIFS('Per Line'!$T$2:$T$7001,'Per Line'!$C$2:$C$7001,$A888,'Per Line'!$AL$2:$AL$7001,1))</f>
        <v/>
      </c>
      <c r="Q888">
        <f>IF($AA888="","",Settings!$C$7)</f>
        <v/>
      </c>
      <c r="R888" s="8">
        <f>IF($AA888="","",SUMIFS('Per Line'!$T$2:$T$7001,'Per Line'!$C$2:$C$7001,$A888,'Per Line'!$AK$2:$AK$7001,0,'Per Line'!$AL$2:$AL$7001,0))</f>
        <v/>
      </c>
      <c r="S888" s="8">
        <f>IF($AA888="","",R888*Q888)</f>
        <v/>
      </c>
      <c r="T888">
        <f>IF($AA888="","",Settings!$C$6)</f>
        <v/>
      </c>
      <c r="U888" s="8">
        <f>IF($AA888="","",SUMIFS('Per Line'!$T$2:$T$7001,'Per Line'!$C$2:$C$7001,$A888,'Per Line'!$AK$2:$AK$7001,1,'Per Line'!$AL$2:$AL$7001,0))</f>
        <v/>
      </c>
      <c r="V888" s="8">
        <f>IF($AA888="","",U888*T888)</f>
        <v/>
      </c>
      <c r="W888" s="8">
        <f>IF($AA888="","",V888+S888)</f>
        <v/>
      </c>
      <c r="X888" s="8">
        <f>IF($AA888="","",Y888-W888)</f>
        <v/>
      </c>
      <c r="Y888" s="8">
        <f>IF($AA888="","",R888+U888+P888)</f>
        <v/>
      </c>
      <c r="Z888" s="8">
        <f>IF($AA888="","",Y888-W888-N888)</f>
        <v/>
      </c>
      <c r="AA888" s="16">
        <f>IF(ROWS($AA$2:$AA888)&lt;=MAX('Per Line'!$AJ$2:$AJ$7001),MATCH(ROWS($AA$2:$AA888),'Per Line'!$AJ$2:$AJ$7001,0),"")</f>
        <v/>
      </c>
      <c r="AB888">
        <f>IF($AA888="","",C888&amp;"|"&amp;COUNTIF($C$2:$C888,C888))</f>
        <v/>
      </c>
    </row>
    <row r="889">
      <c r="A889">
        <f>IF($AA889="","",INDEX('Per Line'!$C$2:$C$7001,$AA889)&amp;"")</f>
        <v/>
      </c>
      <c r="B889" s="15" t="n"/>
      <c r="C889">
        <f>IF($AA889="","",IF(COUNTIF($I$2:$I$1301,I889)&lt;=Settings!$C$8,I889,I889&amp;" P"&amp;ROUNDUP(COUNTIF($I$2:$I889,I889)/Settings!$C$8,0)))</f>
        <v/>
      </c>
      <c r="D889">
        <f>IF($AA889="","",INDEX('Per Line'!$A$2:$A$7001,$AA889)&amp;"")</f>
        <v/>
      </c>
      <c r="E889">
        <f>IF($AA889="","",INDEX('Per Line'!$B$2:$B$7001,$AA889)&amp;"")</f>
        <v/>
      </c>
      <c r="F889">
        <f>IF($AA889="","",INDEX('Per Line'!$D$2:$D$7001,$AA889)&amp;"")</f>
        <v/>
      </c>
      <c r="G889" s="14">
        <f>IF($AA889="","",INDEX('Per Line'!$E$2:$E$7001,$AA889))</f>
        <v/>
      </c>
      <c r="H889">
        <f>IF($AA889="","",INDEX('Per Line'!$F$2:$F$7001,$AA889)&amp;"")</f>
        <v/>
      </c>
      <c r="I889">
        <f>IF($AA889="","",INDEX('Per Line'!$I$2:$I$7001,$AA889)&amp;"")</f>
        <v/>
      </c>
      <c r="J889">
        <f>IF($AA889="","",INDEX('Per Line'!$H$2:$H$7001,$AA889)&amp;"")</f>
        <v/>
      </c>
      <c r="K889">
        <f>IF($AA889="","",INDEX('Per Line'!$J$2:$J$7001,$AA889)&amp;"")</f>
        <v/>
      </c>
      <c r="L889">
        <f>IF($AA889="","",INDEX('Per Line'!$K$2:$K$7001,$AA889)&amp;"")</f>
        <v/>
      </c>
      <c r="M889">
        <f>IF($AA889="","",INDEX('Per Line'!$L$2:$L$7001,$AA889))</f>
        <v/>
      </c>
      <c r="N889" s="8">
        <f>IF($AA889="","",M889*Y889/100)</f>
        <v/>
      </c>
      <c r="O889">
        <f>IF($AA889="","",INDEX('Per Line'!$U$2:$U$7001,$AA889)&amp;"")</f>
        <v/>
      </c>
      <c r="P889" s="8">
        <f>IF($AA889="","",SUMIFS('Per Line'!$T$2:$T$7001,'Per Line'!$C$2:$C$7001,$A889,'Per Line'!$AL$2:$AL$7001,1))</f>
        <v/>
      </c>
      <c r="Q889">
        <f>IF($AA889="","",Settings!$C$7)</f>
        <v/>
      </c>
      <c r="R889" s="8">
        <f>IF($AA889="","",SUMIFS('Per Line'!$T$2:$T$7001,'Per Line'!$C$2:$C$7001,$A889,'Per Line'!$AK$2:$AK$7001,0,'Per Line'!$AL$2:$AL$7001,0))</f>
        <v/>
      </c>
      <c r="S889" s="8">
        <f>IF($AA889="","",R889*Q889)</f>
        <v/>
      </c>
      <c r="T889">
        <f>IF($AA889="","",Settings!$C$6)</f>
        <v/>
      </c>
      <c r="U889" s="8">
        <f>IF($AA889="","",SUMIFS('Per Line'!$T$2:$T$7001,'Per Line'!$C$2:$C$7001,$A889,'Per Line'!$AK$2:$AK$7001,1,'Per Line'!$AL$2:$AL$7001,0))</f>
        <v/>
      </c>
      <c r="V889" s="8">
        <f>IF($AA889="","",U889*T889)</f>
        <v/>
      </c>
      <c r="W889" s="8">
        <f>IF($AA889="","",V889+S889)</f>
        <v/>
      </c>
      <c r="X889" s="8">
        <f>IF($AA889="","",Y889-W889)</f>
        <v/>
      </c>
      <c r="Y889" s="8">
        <f>IF($AA889="","",R889+U889+P889)</f>
        <v/>
      </c>
      <c r="Z889" s="8">
        <f>IF($AA889="","",Y889-W889-N889)</f>
        <v/>
      </c>
      <c r="AA889" s="16">
        <f>IF(ROWS($AA$2:$AA889)&lt;=MAX('Per Line'!$AJ$2:$AJ$7001),MATCH(ROWS($AA$2:$AA889),'Per Line'!$AJ$2:$AJ$7001,0),"")</f>
        <v/>
      </c>
      <c r="AB889">
        <f>IF($AA889="","",C889&amp;"|"&amp;COUNTIF($C$2:$C889,C889))</f>
        <v/>
      </c>
    </row>
    <row r="890">
      <c r="A890">
        <f>IF($AA890="","",INDEX('Per Line'!$C$2:$C$7001,$AA890)&amp;"")</f>
        <v/>
      </c>
      <c r="B890" s="15" t="n"/>
      <c r="C890">
        <f>IF($AA890="","",IF(COUNTIF($I$2:$I$1301,I890)&lt;=Settings!$C$8,I890,I890&amp;" P"&amp;ROUNDUP(COUNTIF($I$2:$I890,I890)/Settings!$C$8,0)))</f>
        <v/>
      </c>
      <c r="D890">
        <f>IF($AA890="","",INDEX('Per Line'!$A$2:$A$7001,$AA890)&amp;"")</f>
        <v/>
      </c>
      <c r="E890">
        <f>IF($AA890="","",INDEX('Per Line'!$B$2:$B$7001,$AA890)&amp;"")</f>
        <v/>
      </c>
      <c r="F890">
        <f>IF($AA890="","",INDEX('Per Line'!$D$2:$D$7001,$AA890)&amp;"")</f>
        <v/>
      </c>
      <c r="G890" s="14">
        <f>IF($AA890="","",INDEX('Per Line'!$E$2:$E$7001,$AA890))</f>
        <v/>
      </c>
      <c r="H890">
        <f>IF($AA890="","",INDEX('Per Line'!$F$2:$F$7001,$AA890)&amp;"")</f>
        <v/>
      </c>
      <c r="I890">
        <f>IF($AA890="","",INDEX('Per Line'!$I$2:$I$7001,$AA890)&amp;"")</f>
        <v/>
      </c>
      <c r="J890">
        <f>IF($AA890="","",INDEX('Per Line'!$H$2:$H$7001,$AA890)&amp;"")</f>
        <v/>
      </c>
      <c r="K890">
        <f>IF($AA890="","",INDEX('Per Line'!$J$2:$J$7001,$AA890)&amp;"")</f>
        <v/>
      </c>
      <c r="L890">
        <f>IF($AA890="","",INDEX('Per Line'!$K$2:$K$7001,$AA890)&amp;"")</f>
        <v/>
      </c>
      <c r="M890">
        <f>IF($AA890="","",INDEX('Per Line'!$L$2:$L$7001,$AA890))</f>
        <v/>
      </c>
      <c r="N890" s="8">
        <f>IF($AA890="","",M890*Y890/100)</f>
        <v/>
      </c>
      <c r="O890">
        <f>IF($AA890="","",INDEX('Per Line'!$U$2:$U$7001,$AA890)&amp;"")</f>
        <v/>
      </c>
      <c r="P890" s="8">
        <f>IF($AA890="","",SUMIFS('Per Line'!$T$2:$T$7001,'Per Line'!$C$2:$C$7001,$A890,'Per Line'!$AL$2:$AL$7001,1))</f>
        <v/>
      </c>
      <c r="Q890">
        <f>IF($AA890="","",Settings!$C$7)</f>
        <v/>
      </c>
      <c r="R890" s="8">
        <f>IF($AA890="","",SUMIFS('Per Line'!$T$2:$T$7001,'Per Line'!$C$2:$C$7001,$A890,'Per Line'!$AK$2:$AK$7001,0,'Per Line'!$AL$2:$AL$7001,0))</f>
        <v/>
      </c>
      <c r="S890" s="8">
        <f>IF($AA890="","",R890*Q890)</f>
        <v/>
      </c>
      <c r="T890">
        <f>IF($AA890="","",Settings!$C$6)</f>
        <v/>
      </c>
      <c r="U890" s="8">
        <f>IF($AA890="","",SUMIFS('Per Line'!$T$2:$T$7001,'Per Line'!$C$2:$C$7001,$A890,'Per Line'!$AK$2:$AK$7001,1,'Per Line'!$AL$2:$AL$7001,0))</f>
        <v/>
      </c>
      <c r="V890" s="8">
        <f>IF($AA890="","",U890*T890)</f>
        <v/>
      </c>
      <c r="W890" s="8">
        <f>IF($AA890="","",V890+S890)</f>
        <v/>
      </c>
      <c r="X890" s="8">
        <f>IF($AA890="","",Y890-W890)</f>
        <v/>
      </c>
      <c r="Y890" s="8">
        <f>IF($AA890="","",R890+U890+P890)</f>
        <v/>
      </c>
      <c r="Z890" s="8">
        <f>IF($AA890="","",Y890-W890-N890)</f>
        <v/>
      </c>
      <c r="AA890" s="16">
        <f>IF(ROWS($AA$2:$AA890)&lt;=MAX('Per Line'!$AJ$2:$AJ$7001),MATCH(ROWS($AA$2:$AA890),'Per Line'!$AJ$2:$AJ$7001,0),"")</f>
        <v/>
      </c>
      <c r="AB890">
        <f>IF($AA890="","",C890&amp;"|"&amp;COUNTIF($C$2:$C890,C890))</f>
        <v/>
      </c>
    </row>
    <row r="891">
      <c r="A891">
        <f>IF($AA891="","",INDEX('Per Line'!$C$2:$C$7001,$AA891)&amp;"")</f>
        <v/>
      </c>
      <c r="B891" s="15" t="n"/>
      <c r="C891">
        <f>IF($AA891="","",IF(COUNTIF($I$2:$I$1301,I891)&lt;=Settings!$C$8,I891,I891&amp;" P"&amp;ROUNDUP(COUNTIF($I$2:$I891,I891)/Settings!$C$8,0)))</f>
        <v/>
      </c>
      <c r="D891">
        <f>IF($AA891="","",INDEX('Per Line'!$A$2:$A$7001,$AA891)&amp;"")</f>
        <v/>
      </c>
      <c r="E891">
        <f>IF($AA891="","",INDEX('Per Line'!$B$2:$B$7001,$AA891)&amp;"")</f>
        <v/>
      </c>
      <c r="F891">
        <f>IF($AA891="","",INDEX('Per Line'!$D$2:$D$7001,$AA891)&amp;"")</f>
        <v/>
      </c>
      <c r="G891" s="14">
        <f>IF($AA891="","",INDEX('Per Line'!$E$2:$E$7001,$AA891))</f>
        <v/>
      </c>
      <c r="H891">
        <f>IF($AA891="","",INDEX('Per Line'!$F$2:$F$7001,$AA891)&amp;"")</f>
        <v/>
      </c>
      <c r="I891">
        <f>IF($AA891="","",INDEX('Per Line'!$I$2:$I$7001,$AA891)&amp;"")</f>
        <v/>
      </c>
      <c r="J891">
        <f>IF($AA891="","",INDEX('Per Line'!$H$2:$H$7001,$AA891)&amp;"")</f>
        <v/>
      </c>
      <c r="K891">
        <f>IF($AA891="","",INDEX('Per Line'!$J$2:$J$7001,$AA891)&amp;"")</f>
        <v/>
      </c>
      <c r="L891">
        <f>IF($AA891="","",INDEX('Per Line'!$K$2:$K$7001,$AA891)&amp;"")</f>
        <v/>
      </c>
      <c r="M891">
        <f>IF($AA891="","",INDEX('Per Line'!$L$2:$L$7001,$AA891))</f>
        <v/>
      </c>
      <c r="N891" s="8">
        <f>IF($AA891="","",M891*Y891/100)</f>
        <v/>
      </c>
      <c r="O891">
        <f>IF($AA891="","",INDEX('Per Line'!$U$2:$U$7001,$AA891)&amp;"")</f>
        <v/>
      </c>
      <c r="P891" s="8">
        <f>IF($AA891="","",SUMIFS('Per Line'!$T$2:$T$7001,'Per Line'!$C$2:$C$7001,$A891,'Per Line'!$AL$2:$AL$7001,1))</f>
        <v/>
      </c>
      <c r="Q891">
        <f>IF($AA891="","",Settings!$C$7)</f>
        <v/>
      </c>
      <c r="R891" s="8">
        <f>IF($AA891="","",SUMIFS('Per Line'!$T$2:$T$7001,'Per Line'!$C$2:$C$7001,$A891,'Per Line'!$AK$2:$AK$7001,0,'Per Line'!$AL$2:$AL$7001,0))</f>
        <v/>
      </c>
      <c r="S891" s="8">
        <f>IF($AA891="","",R891*Q891)</f>
        <v/>
      </c>
      <c r="T891">
        <f>IF($AA891="","",Settings!$C$6)</f>
        <v/>
      </c>
      <c r="U891" s="8">
        <f>IF($AA891="","",SUMIFS('Per Line'!$T$2:$T$7001,'Per Line'!$C$2:$C$7001,$A891,'Per Line'!$AK$2:$AK$7001,1,'Per Line'!$AL$2:$AL$7001,0))</f>
        <v/>
      </c>
      <c r="V891" s="8">
        <f>IF($AA891="","",U891*T891)</f>
        <v/>
      </c>
      <c r="W891" s="8">
        <f>IF($AA891="","",V891+S891)</f>
        <v/>
      </c>
      <c r="X891" s="8">
        <f>IF($AA891="","",Y891-W891)</f>
        <v/>
      </c>
      <c r="Y891" s="8">
        <f>IF($AA891="","",R891+U891+P891)</f>
        <v/>
      </c>
      <c r="Z891" s="8">
        <f>IF($AA891="","",Y891-W891-N891)</f>
        <v/>
      </c>
      <c r="AA891" s="16">
        <f>IF(ROWS($AA$2:$AA891)&lt;=MAX('Per Line'!$AJ$2:$AJ$7001),MATCH(ROWS($AA$2:$AA891),'Per Line'!$AJ$2:$AJ$7001,0),"")</f>
        <v/>
      </c>
      <c r="AB891">
        <f>IF($AA891="","",C891&amp;"|"&amp;COUNTIF($C$2:$C891,C891))</f>
        <v/>
      </c>
    </row>
    <row r="892">
      <c r="A892">
        <f>IF($AA892="","",INDEX('Per Line'!$C$2:$C$7001,$AA892)&amp;"")</f>
        <v/>
      </c>
      <c r="B892" s="15" t="n"/>
      <c r="C892">
        <f>IF($AA892="","",IF(COUNTIF($I$2:$I$1301,I892)&lt;=Settings!$C$8,I892,I892&amp;" P"&amp;ROUNDUP(COUNTIF($I$2:$I892,I892)/Settings!$C$8,0)))</f>
        <v/>
      </c>
      <c r="D892">
        <f>IF($AA892="","",INDEX('Per Line'!$A$2:$A$7001,$AA892)&amp;"")</f>
        <v/>
      </c>
      <c r="E892">
        <f>IF($AA892="","",INDEX('Per Line'!$B$2:$B$7001,$AA892)&amp;"")</f>
        <v/>
      </c>
      <c r="F892">
        <f>IF($AA892="","",INDEX('Per Line'!$D$2:$D$7001,$AA892)&amp;"")</f>
        <v/>
      </c>
      <c r="G892" s="14">
        <f>IF($AA892="","",INDEX('Per Line'!$E$2:$E$7001,$AA892))</f>
        <v/>
      </c>
      <c r="H892">
        <f>IF($AA892="","",INDEX('Per Line'!$F$2:$F$7001,$AA892)&amp;"")</f>
        <v/>
      </c>
      <c r="I892">
        <f>IF($AA892="","",INDEX('Per Line'!$I$2:$I$7001,$AA892)&amp;"")</f>
        <v/>
      </c>
      <c r="J892">
        <f>IF($AA892="","",INDEX('Per Line'!$H$2:$H$7001,$AA892)&amp;"")</f>
        <v/>
      </c>
      <c r="K892">
        <f>IF($AA892="","",INDEX('Per Line'!$J$2:$J$7001,$AA892)&amp;"")</f>
        <v/>
      </c>
      <c r="L892">
        <f>IF($AA892="","",INDEX('Per Line'!$K$2:$K$7001,$AA892)&amp;"")</f>
        <v/>
      </c>
      <c r="M892">
        <f>IF($AA892="","",INDEX('Per Line'!$L$2:$L$7001,$AA892))</f>
        <v/>
      </c>
      <c r="N892" s="8">
        <f>IF($AA892="","",M892*Y892/100)</f>
        <v/>
      </c>
      <c r="O892">
        <f>IF($AA892="","",INDEX('Per Line'!$U$2:$U$7001,$AA892)&amp;"")</f>
        <v/>
      </c>
      <c r="P892" s="8">
        <f>IF($AA892="","",SUMIFS('Per Line'!$T$2:$T$7001,'Per Line'!$C$2:$C$7001,$A892,'Per Line'!$AL$2:$AL$7001,1))</f>
        <v/>
      </c>
      <c r="Q892">
        <f>IF($AA892="","",Settings!$C$7)</f>
        <v/>
      </c>
      <c r="R892" s="8">
        <f>IF($AA892="","",SUMIFS('Per Line'!$T$2:$T$7001,'Per Line'!$C$2:$C$7001,$A892,'Per Line'!$AK$2:$AK$7001,0,'Per Line'!$AL$2:$AL$7001,0))</f>
        <v/>
      </c>
      <c r="S892" s="8">
        <f>IF($AA892="","",R892*Q892)</f>
        <v/>
      </c>
      <c r="T892">
        <f>IF($AA892="","",Settings!$C$6)</f>
        <v/>
      </c>
      <c r="U892" s="8">
        <f>IF($AA892="","",SUMIFS('Per Line'!$T$2:$T$7001,'Per Line'!$C$2:$C$7001,$A892,'Per Line'!$AK$2:$AK$7001,1,'Per Line'!$AL$2:$AL$7001,0))</f>
        <v/>
      </c>
      <c r="V892" s="8">
        <f>IF($AA892="","",U892*T892)</f>
        <v/>
      </c>
      <c r="W892" s="8">
        <f>IF($AA892="","",V892+S892)</f>
        <v/>
      </c>
      <c r="X892" s="8">
        <f>IF($AA892="","",Y892-W892)</f>
        <v/>
      </c>
      <c r="Y892" s="8">
        <f>IF($AA892="","",R892+U892+P892)</f>
        <v/>
      </c>
      <c r="Z892" s="8">
        <f>IF($AA892="","",Y892-W892-N892)</f>
        <v/>
      </c>
      <c r="AA892" s="16">
        <f>IF(ROWS($AA$2:$AA892)&lt;=MAX('Per Line'!$AJ$2:$AJ$7001),MATCH(ROWS($AA$2:$AA892),'Per Line'!$AJ$2:$AJ$7001,0),"")</f>
        <v/>
      </c>
      <c r="AB892">
        <f>IF($AA892="","",C892&amp;"|"&amp;COUNTIF($C$2:$C892,C892))</f>
        <v/>
      </c>
    </row>
    <row r="893">
      <c r="A893">
        <f>IF($AA893="","",INDEX('Per Line'!$C$2:$C$7001,$AA893)&amp;"")</f>
        <v/>
      </c>
      <c r="B893" s="15" t="n"/>
      <c r="C893">
        <f>IF($AA893="","",IF(COUNTIF($I$2:$I$1301,I893)&lt;=Settings!$C$8,I893,I893&amp;" P"&amp;ROUNDUP(COUNTIF($I$2:$I893,I893)/Settings!$C$8,0)))</f>
        <v/>
      </c>
      <c r="D893">
        <f>IF($AA893="","",INDEX('Per Line'!$A$2:$A$7001,$AA893)&amp;"")</f>
        <v/>
      </c>
      <c r="E893">
        <f>IF($AA893="","",INDEX('Per Line'!$B$2:$B$7001,$AA893)&amp;"")</f>
        <v/>
      </c>
      <c r="F893">
        <f>IF($AA893="","",INDEX('Per Line'!$D$2:$D$7001,$AA893)&amp;"")</f>
        <v/>
      </c>
      <c r="G893" s="14">
        <f>IF($AA893="","",INDEX('Per Line'!$E$2:$E$7001,$AA893))</f>
        <v/>
      </c>
      <c r="H893">
        <f>IF($AA893="","",INDEX('Per Line'!$F$2:$F$7001,$AA893)&amp;"")</f>
        <v/>
      </c>
      <c r="I893">
        <f>IF($AA893="","",INDEX('Per Line'!$I$2:$I$7001,$AA893)&amp;"")</f>
        <v/>
      </c>
      <c r="J893">
        <f>IF($AA893="","",INDEX('Per Line'!$H$2:$H$7001,$AA893)&amp;"")</f>
        <v/>
      </c>
      <c r="K893">
        <f>IF($AA893="","",INDEX('Per Line'!$J$2:$J$7001,$AA893)&amp;"")</f>
        <v/>
      </c>
      <c r="L893">
        <f>IF($AA893="","",INDEX('Per Line'!$K$2:$K$7001,$AA893)&amp;"")</f>
        <v/>
      </c>
      <c r="M893">
        <f>IF($AA893="","",INDEX('Per Line'!$L$2:$L$7001,$AA893))</f>
        <v/>
      </c>
      <c r="N893" s="8">
        <f>IF($AA893="","",M893*Y893/100)</f>
        <v/>
      </c>
      <c r="O893">
        <f>IF($AA893="","",INDEX('Per Line'!$U$2:$U$7001,$AA893)&amp;"")</f>
        <v/>
      </c>
      <c r="P893" s="8">
        <f>IF($AA893="","",SUMIFS('Per Line'!$T$2:$T$7001,'Per Line'!$C$2:$C$7001,$A893,'Per Line'!$AL$2:$AL$7001,1))</f>
        <v/>
      </c>
      <c r="Q893">
        <f>IF($AA893="","",Settings!$C$7)</f>
        <v/>
      </c>
      <c r="R893" s="8">
        <f>IF($AA893="","",SUMIFS('Per Line'!$T$2:$T$7001,'Per Line'!$C$2:$C$7001,$A893,'Per Line'!$AK$2:$AK$7001,0,'Per Line'!$AL$2:$AL$7001,0))</f>
        <v/>
      </c>
      <c r="S893" s="8">
        <f>IF($AA893="","",R893*Q893)</f>
        <v/>
      </c>
      <c r="T893">
        <f>IF($AA893="","",Settings!$C$6)</f>
        <v/>
      </c>
      <c r="U893" s="8">
        <f>IF($AA893="","",SUMIFS('Per Line'!$T$2:$T$7001,'Per Line'!$C$2:$C$7001,$A893,'Per Line'!$AK$2:$AK$7001,1,'Per Line'!$AL$2:$AL$7001,0))</f>
        <v/>
      </c>
      <c r="V893" s="8">
        <f>IF($AA893="","",U893*T893)</f>
        <v/>
      </c>
      <c r="W893" s="8">
        <f>IF($AA893="","",V893+S893)</f>
        <v/>
      </c>
      <c r="X893" s="8">
        <f>IF($AA893="","",Y893-W893)</f>
        <v/>
      </c>
      <c r="Y893" s="8">
        <f>IF($AA893="","",R893+U893+P893)</f>
        <v/>
      </c>
      <c r="Z893" s="8">
        <f>IF($AA893="","",Y893-W893-N893)</f>
        <v/>
      </c>
      <c r="AA893" s="16">
        <f>IF(ROWS($AA$2:$AA893)&lt;=MAX('Per Line'!$AJ$2:$AJ$7001),MATCH(ROWS($AA$2:$AA893),'Per Line'!$AJ$2:$AJ$7001,0),"")</f>
        <v/>
      </c>
      <c r="AB893">
        <f>IF($AA893="","",C893&amp;"|"&amp;COUNTIF($C$2:$C893,C893))</f>
        <v/>
      </c>
    </row>
    <row r="894">
      <c r="A894">
        <f>IF($AA894="","",INDEX('Per Line'!$C$2:$C$7001,$AA894)&amp;"")</f>
        <v/>
      </c>
      <c r="B894" s="15" t="n"/>
      <c r="C894">
        <f>IF($AA894="","",IF(COUNTIF($I$2:$I$1301,I894)&lt;=Settings!$C$8,I894,I894&amp;" P"&amp;ROUNDUP(COUNTIF($I$2:$I894,I894)/Settings!$C$8,0)))</f>
        <v/>
      </c>
      <c r="D894">
        <f>IF($AA894="","",INDEX('Per Line'!$A$2:$A$7001,$AA894)&amp;"")</f>
        <v/>
      </c>
      <c r="E894">
        <f>IF($AA894="","",INDEX('Per Line'!$B$2:$B$7001,$AA894)&amp;"")</f>
        <v/>
      </c>
      <c r="F894">
        <f>IF($AA894="","",INDEX('Per Line'!$D$2:$D$7001,$AA894)&amp;"")</f>
        <v/>
      </c>
      <c r="G894" s="14">
        <f>IF($AA894="","",INDEX('Per Line'!$E$2:$E$7001,$AA894))</f>
        <v/>
      </c>
      <c r="H894">
        <f>IF($AA894="","",INDEX('Per Line'!$F$2:$F$7001,$AA894)&amp;"")</f>
        <v/>
      </c>
      <c r="I894">
        <f>IF($AA894="","",INDEX('Per Line'!$I$2:$I$7001,$AA894)&amp;"")</f>
        <v/>
      </c>
      <c r="J894">
        <f>IF($AA894="","",INDEX('Per Line'!$H$2:$H$7001,$AA894)&amp;"")</f>
        <v/>
      </c>
      <c r="K894">
        <f>IF($AA894="","",INDEX('Per Line'!$J$2:$J$7001,$AA894)&amp;"")</f>
        <v/>
      </c>
      <c r="L894">
        <f>IF($AA894="","",INDEX('Per Line'!$K$2:$K$7001,$AA894)&amp;"")</f>
        <v/>
      </c>
      <c r="M894">
        <f>IF($AA894="","",INDEX('Per Line'!$L$2:$L$7001,$AA894))</f>
        <v/>
      </c>
      <c r="N894" s="8">
        <f>IF($AA894="","",M894*Y894/100)</f>
        <v/>
      </c>
      <c r="O894">
        <f>IF($AA894="","",INDEX('Per Line'!$U$2:$U$7001,$AA894)&amp;"")</f>
        <v/>
      </c>
      <c r="P894" s="8">
        <f>IF($AA894="","",SUMIFS('Per Line'!$T$2:$T$7001,'Per Line'!$C$2:$C$7001,$A894,'Per Line'!$AL$2:$AL$7001,1))</f>
        <v/>
      </c>
      <c r="Q894">
        <f>IF($AA894="","",Settings!$C$7)</f>
        <v/>
      </c>
      <c r="R894" s="8">
        <f>IF($AA894="","",SUMIFS('Per Line'!$T$2:$T$7001,'Per Line'!$C$2:$C$7001,$A894,'Per Line'!$AK$2:$AK$7001,0,'Per Line'!$AL$2:$AL$7001,0))</f>
        <v/>
      </c>
      <c r="S894" s="8">
        <f>IF($AA894="","",R894*Q894)</f>
        <v/>
      </c>
      <c r="T894">
        <f>IF($AA894="","",Settings!$C$6)</f>
        <v/>
      </c>
      <c r="U894" s="8">
        <f>IF($AA894="","",SUMIFS('Per Line'!$T$2:$T$7001,'Per Line'!$C$2:$C$7001,$A894,'Per Line'!$AK$2:$AK$7001,1,'Per Line'!$AL$2:$AL$7001,0))</f>
        <v/>
      </c>
      <c r="V894" s="8">
        <f>IF($AA894="","",U894*T894)</f>
        <v/>
      </c>
      <c r="W894" s="8">
        <f>IF($AA894="","",V894+S894)</f>
        <v/>
      </c>
      <c r="X894" s="8">
        <f>IF($AA894="","",Y894-W894)</f>
        <v/>
      </c>
      <c r="Y894" s="8">
        <f>IF($AA894="","",R894+U894+P894)</f>
        <v/>
      </c>
      <c r="Z894" s="8">
        <f>IF($AA894="","",Y894-W894-N894)</f>
        <v/>
      </c>
      <c r="AA894" s="16">
        <f>IF(ROWS($AA$2:$AA894)&lt;=MAX('Per Line'!$AJ$2:$AJ$7001),MATCH(ROWS($AA$2:$AA894),'Per Line'!$AJ$2:$AJ$7001,0),"")</f>
        <v/>
      </c>
      <c r="AB894">
        <f>IF($AA894="","",C894&amp;"|"&amp;COUNTIF($C$2:$C894,C894))</f>
        <v/>
      </c>
    </row>
    <row r="895">
      <c r="A895">
        <f>IF($AA895="","",INDEX('Per Line'!$C$2:$C$7001,$AA895)&amp;"")</f>
        <v/>
      </c>
      <c r="B895" s="15" t="n"/>
      <c r="C895">
        <f>IF($AA895="","",IF(COUNTIF($I$2:$I$1301,I895)&lt;=Settings!$C$8,I895,I895&amp;" P"&amp;ROUNDUP(COUNTIF($I$2:$I895,I895)/Settings!$C$8,0)))</f>
        <v/>
      </c>
      <c r="D895">
        <f>IF($AA895="","",INDEX('Per Line'!$A$2:$A$7001,$AA895)&amp;"")</f>
        <v/>
      </c>
      <c r="E895">
        <f>IF($AA895="","",INDEX('Per Line'!$B$2:$B$7001,$AA895)&amp;"")</f>
        <v/>
      </c>
      <c r="F895">
        <f>IF($AA895="","",INDEX('Per Line'!$D$2:$D$7001,$AA895)&amp;"")</f>
        <v/>
      </c>
      <c r="G895" s="14">
        <f>IF($AA895="","",INDEX('Per Line'!$E$2:$E$7001,$AA895))</f>
        <v/>
      </c>
      <c r="H895">
        <f>IF($AA895="","",INDEX('Per Line'!$F$2:$F$7001,$AA895)&amp;"")</f>
        <v/>
      </c>
      <c r="I895">
        <f>IF($AA895="","",INDEX('Per Line'!$I$2:$I$7001,$AA895)&amp;"")</f>
        <v/>
      </c>
      <c r="J895">
        <f>IF($AA895="","",INDEX('Per Line'!$H$2:$H$7001,$AA895)&amp;"")</f>
        <v/>
      </c>
      <c r="K895">
        <f>IF($AA895="","",INDEX('Per Line'!$J$2:$J$7001,$AA895)&amp;"")</f>
        <v/>
      </c>
      <c r="L895">
        <f>IF($AA895="","",INDEX('Per Line'!$K$2:$K$7001,$AA895)&amp;"")</f>
        <v/>
      </c>
      <c r="M895">
        <f>IF($AA895="","",INDEX('Per Line'!$L$2:$L$7001,$AA895))</f>
        <v/>
      </c>
      <c r="N895" s="8">
        <f>IF($AA895="","",M895*Y895/100)</f>
        <v/>
      </c>
      <c r="O895">
        <f>IF($AA895="","",INDEX('Per Line'!$U$2:$U$7001,$AA895)&amp;"")</f>
        <v/>
      </c>
      <c r="P895" s="8">
        <f>IF($AA895="","",SUMIFS('Per Line'!$T$2:$T$7001,'Per Line'!$C$2:$C$7001,$A895,'Per Line'!$AL$2:$AL$7001,1))</f>
        <v/>
      </c>
      <c r="Q895">
        <f>IF($AA895="","",Settings!$C$7)</f>
        <v/>
      </c>
      <c r="R895" s="8">
        <f>IF($AA895="","",SUMIFS('Per Line'!$T$2:$T$7001,'Per Line'!$C$2:$C$7001,$A895,'Per Line'!$AK$2:$AK$7001,0,'Per Line'!$AL$2:$AL$7001,0))</f>
        <v/>
      </c>
      <c r="S895" s="8">
        <f>IF($AA895="","",R895*Q895)</f>
        <v/>
      </c>
      <c r="T895">
        <f>IF($AA895="","",Settings!$C$6)</f>
        <v/>
      </c>
      <c r="U895" s="8">
        <f>IF($AA895="","",SUMIFS('Per Line'!$T$2:$T$7001,'Per Line'!$C$2:$C$7001,$A895,'Per Line'!$AK$2:$AK$7001,1,'Per Line'!$AL$2:$AL$7001,0))</f>
        <v/>
      </c>
      <c r="V895" s="8">
        <f>IF($AA895="","",U895*T895)</f>
        <v/>
      </c>
      <c r="W895" s="8">
        <f>IF($AA895="","",V895+S895)</f>
        <v/>
      </c>
      <c r="X895" s="8">
        <f>IF($AA895="","",Y895-W895)</f>
        <v/>
      </c>
      <c r="Y895" s="8">
        <f>IF($AA895="","",R895+U895+P895)</f>
        <v/>
      </c>
      <c r="Z895" s="8">
        <f>IF($AA895="","",Y895-W895-N895)</f>
        <v/>
      </c>
      <c r="AA895" s="16">
        <f>IF(ROWS($AA$2:$AA895)&lt;=MAX('Per Line'!$AJ$2:$AJ$7001),MATCH(ROWS($AA$2:$AA895),'Per Line'!$AJ$2:$AJ$7001,0),"")</f>
        <v/>
      </c>
      <c r="AB895">
        <f>IF($AA895="","",C895&amp;"|"&amp;COUNTIF($C$2:$C895,C895))</f>
        <v/>
      </c>
    </row>
    <row r="896">
      <c r="A896">
        <f>IF($AA896="","",INDEX('Per Line'!$C$2:$C$7001,$AA896)&amp;"")</f>
        <v/>
      </c>
      <c r="B896" s="15" t="n"/>
      <c r="C896">
        <f>IF($AA896="","",IF(COUNTIF($I$2:$I$1301,I896)&lt;=Settings!$C$8,I896,I896&amp;" P"&amp;ROUNDUP(COUNTIF($I$2:$I896,I896)/Settings!$C$8,0)))</f>
        <v/>
      </c>
      <c r="D896">
        <f>IF($AA896="","",INDEX('Per Line'!$A$2:$A$7001,$AA896)&amp;"")</f>
        <v/>
      </c>
      <c r="E896">
        <f>IF($AA896="","",INDEX('Per Line'!$B$2:$B$7001,$AA896)&amp;"")</f>
        <v/>
      </c>
      <c r="F896">
        <f>IF($AA896="","",INDEX('Per Line'!$D$2:$D$7001,$AA896)&amp;"")</f>
        <v/>
      </c>
      <c r="G896" s="14">
        <f>IF($AA896="","",INDEX('Per Line'!$E$2:$E$7001,$AA896))</f>
        <v/>
      </c>
      <c r="H896">
        <f>IF($AA896="","",INDEX('Per Line'!$F$2:$F$7001,$AA896)&amp;"")</f>
        <v/>
      </c>
      <c r="I896">
        <f>IF($AA896="","",INDEX('Per Line'!$I$2:$I$7001,$AA896)&amp;"")</f>
        <v/>
      </c>
      <c r="J896">
        <f>IF($AA896="","",INDEX('Per Line'!$H$2:$H$7001,$AA896)&amp;"")</f>
        <v/>
      </c>
      <c r="K896">
        <f>IF($AA896="","",INDEX('Per Line'!$J$2:$J$7001,$AA896)&amp;"")</f>
        <v/>
      </c>
      <c r="L896">
        <f>IF($AA896="","",INDEX('Per Line'!$K$2:$K$7001,$AA896)&amp;"")</f>
        <v/>
      </c>
      <c r="M896">
        <f>IF($AA896="","",INDEX('Per Line'!$L$2:$L$7001,$AA896))</f>
        <v/>
      </c>
      <c r="N896" s="8">
        <f>IF($AA896="","",M896*Y896/100)</f>
        <v/>
      </c>
      <c r="O896">
        <f>IF($AA896="","",INDEX('Per Line'!$U$2:$U$7001,$AA896)&amp;"")</f>
        <v/>
      </c>
      <c r="P896" s="8">
        <f>IF($AA896="","",SUMIFS('Per Line'!$T$2:$T$7001,'Per Line'!$C$2:$C$7001,$A896,'Per Line'!$AL$2:$AL$7001,1))</f>
        <v/>
      </c>
      <c r="Q896">
        <f>IF($AA896="","",Settings!$C$7)</f>
        <v/>
      </c>
      <c r="R896" s="8">
        <f>IF($AA896="","",SUMIFS('Per Line'!$T$2:$T$7001,'Per Line'!$C$2:$C$7001,$A896,'Per Line'!$AK$2:$AK$7001,0,'Per Line'!$AL$2:$AL$7001,0))</f>
        <v/>
      </c>
      <c r="S896" s="8">
        <f>IF($AA896="","",R896*Q896)</f>
        <v/>
      </c>
      <c r="T896">
        <f>IF($AA896="","",Settings!$C$6)</f>
        <v/>
      </c>
      <c r="U896" s="8">
        <f>IF($AA896="","",SUMIFS('Per Line'!$T$2:$T$7001,'Per Line'!$C$2:$C$7001,$A896,'Per Line'!$AK$2:$AK$7001,1,'Per Line'!$AL$2:$AL$7001,0))</f>
        <v/>
      </c>
      <c r="V896" s="8">
        <f>IF($AA896="","",U896*T896)</f>
        <v/>
      </c>
      <c r="W896" s="8">
        <f>IF($AA896="","",V896+S896)</f>
        <v/>
      </c>
      <c r="X896" s="8">
        <f>IF($AA896="","",Y896-W896)</f>
        <v/>
      </c>
      <c r="Y896" s="8">
        <f>IF($AA896="","",R896+U896+P896)</f>
        <v/>
      </c>
      <c r="Z896" s="8">
        <f>IF($AA896="","",Y896-W896-N896)</f>
        <v/>
      </c>
      <c r="AA896" s="16">
        <f>IF(ROWS($AA$2:$AA896)&lt;=MAX('Per Line'!$AJ$2:$AJ$7001),MATCH(ROWS($AA$2:$AA896),'Per Line'!$AJ$2:$AJ$7001,0),"")</f>
        <v/>
      </c>
      <c r="AB896">
        <f>IF($AA896="","",C896&amp;"|"&amp;COUNTIF($C$2:$C896,C896))</f>
        <v/>
      </c>
    </row>
    <row r="897">
      <c r="A897">
        <f>IF($AA897="","",INDEX('Per Line'!$C$2:$C$7001,$AA897)&amp;"")</f>
        <v/>
      </c>
      <c r="B897" s="15" t="n"/>
      <c r="C897">
        <f>IF($AA897="","",IF(COUNTIF($I$2:$I$1301,I897)&lt;=Settings!$C$8,I897,I897&amp;" P"&amp;ROUNDUP(COUNTIF($I$2:$I897,I897)/Settings!$C$8,0)))</f>
        <v/>
      </c>
      <c r="D897">
        <f>IF($AA897="","",INDEX('Per Line'!$A$2:$A$7001,$AA897)&amp;"")</f>
        <v/>
      </c>
      <c r="E897">
        <f>IF($AA897="","",INDEX('Per Line'!$B$2:$B$7001,$AA897)&amp;"")</f>
        <v/>
      </c>
      <c r="F897">
        <f>IF($AA897="","",INDEX('Per Line'!$D$2:$D$7001,$AA897)&amp;"")</f>
        <v/>
      </c>
      <c r="G897" s="14">
        <f>IF($AA897="","",INDEX('Per Line'!$E$2:$E$7001,$AA897))</f>
        <v/>
      </c>
      <c r="H897">
        <f>IF($AA897="","",INDEX('Per Line'!$F$2:$F$7001,$AA897)&amp;"")</f>
        <v/>
      </c>
      <c r="I897">
        <f>IF($AA897="","",INDEX('Per Line'!$I$2:$I$7001,$AA897)&amp;"")</f>
        <v/>
      </c>
      <c r="J897">
        <f>IF($AA897="","",INDEX('Per Line'!$H$2:$H$7001,$AA897)&amp;"")</f>
        <v/>
      </c>
      <c r="K897">
        <f>IF($AA897="","",INDEX('Per Line'!$J$2:$J$7001,$AA897)&amp;"")</f>
        <v/>
      </c>
      <c r="L897">
        <f>IF($AA897="","",INDEX('Per Line'!$K$2:$K$7001,$AA897)&amp;"")</f>
        <v/>
      </c>
      <c r="M897">
        <f>IF($AA897="","",INDEX('Per Line'!$L$2:$L$7001,$AA897))</f>
        <v/>
      </c>
      <c r="N897" s="8">
        <f>IF($AA897="","",M897*Y897/100)</f>
        <v/>
      </c>
      <c r="O897">
        <f>IF($AA897="","",INDEX('Per Line'!$U$2:$U$7001,$AA897)&amp;"")</f>
        <v/>
      </c>
      <c r="P897" s="8">
        <f>IF($AA897="","",SUMIFS('Per Line'!$T$2:$T$7001,'Per Line'!$C$2:$C$7001,$A897,'Per Line'!$AL$2:$AL$7001,1))</f>
        <v/>
      </c>
      <c r="Q897">
        <f>IF($AA897="","",Settings!$C$7)</f>
        <v/>
      </c>
      <c r="R897" s="8">
        <f>IF($AA897="","",SUMIFS('Per Line'!$T$2:$T$7001,'Per Line'!$C$2:$C$7001,$A897,'Per Line'!$AK$2:$AK$7001,0,'Per Line'!$AL$2:$AL$7001,0))</f>
        <v/>
      </c>
      <c r="S897" s="8">
        <f>IF($AA897="","",R897*Q897)</f>
        <v/>
      </c>
      <c r="T897">
        <f>IF($AA897="","",Settings!$C$6)</f>
        <v/>
      </c>
      <c r="U897" s="8">
        <f>IF($AA897="","",SUMIFS('Per Line'!$T$2:$T$7001,'Per Line'!$C$2:$C$7001,$A897,'Per Line'!$AK$2:$AK$7001,1,'Per Line'!$AL$2:$AL$7001,0))</f>
        <v/>
      </c>
      <c r="V897" s="8">
        <f>IF($AA897="","",U897*T897)</f>
        <v/>
      </c>
      <c r="W897" s="8">
        <f>IF($AA897="","",V897+S897)</f>
        <v/>
      </c>
      <c r="X897" s="8">
        <f>IF($AA897="","",Y897-W897)</f>
        <v/>
      </c>
      <c r="Y897" s="8">
        <f>IF($AA897="","",R897+U897+P897)</f>
        <v/>
      </c>
      <c r="Z897" s="8">
        <f>IF($AA897="","",Y897-W897-N897)</f>
        <v/>
      </c>
      <c r="AA897" s="16">
        <f>IF(ROWS($AA$2:$AA897)&lt;=MAX('Per Line'!$AJ$2:$AJ$7001),MATCH(ROWS($AA$2:$AA897),'Per Line'!$AJ$2:$AJ$7001,0),"")</f>
        <v/>
      </c>
      <c r="AB897">
        <f>IF($AA897="","",C897&amp;"|"&amp;COUNTIF($C$2:$C897,C897))</f>
        <v/>
      </c>
    </row>
    <row r="898">
      <c r="A898">
        <f>IF($AA898="","",INDEX('Per Line'!$C$2:$C$7001,$AA898)&amp;"")</f>
        <v/>
      </c>
      <c r="B898" s="15" t="n"/>
      <c r="C898">
        <f>IF($AA898="","",IF(COUNTIF($I$2:$I$1301,I898)&lt;=Settings!$C$8,I898,I898&amp;" P"&amp;ROUNDUP(COUNTIF($I$2:$I898,I898)/Settings!$C$8,0)))</f>
        <v/>
      </c>
      <c r="D898">
        <f>IF($AA898="","",INDEX('Per Line'!$A$2:$A$7001,$AA898)&amp;"")</f>
        <v/>
      </c>
      <c r="E898">
        <f>IF($AA898="","",INDEX('Per Line'!$B$2:$B$7001,$AA898)&amp;"")</f>
        <v/>
      </c>
      <c r="F898">
        <f>IF($AA898="","",INDEX('Per Line'!$D$2:$D$7001,$AA898)&amp;"")</f>
        <v/>
      </c>
      <c r="G898" s="14">
        <f>IF($AA898="","",INDEX('Per Line'!$E$2:$E$7001,$AA898))</f>
        <v/>
      </c>
      <c r="H898">
        <f>IF($AA898="","",INDEX('Per Line'!$F$2:$F$7001,$AA898)&amp;"")</f>
        <v/>
      </c>
      <c r="I898">
        <f>IF($AA898="","",INDEX('Per Line'!$I$2:$I$7001,$AA898)&amp;"")</f>
        <v/>
      </c>
      <c r="J898">
        <f>IF($AA898="","",INDEX('Per Line'!$H$2:$H$7001,$AA898)&amp;"")</f>
        <v/>
      </c>
      <c r="K898">
        <f>IF($AA898="","",INDEX('Per Line'!$J$2:$J$7001,$AA898)&amp;"")</f>
        <v/>
      </c>
      <c r="L898">
        <f>IF($AA898="","",INDEX('Per Line'!$K$2:$K$7001,$AA898)&amp;"")</f>
        <v/>
      </c>
      <c r="M898">
        <f>IF($AA898="","",INDEX('Per Line'!$L$2:$L$7001,$AA898))</f>
        <v/>
      </c>
      <c r="N898" s="8">
        <f>IF($AA898="","",M898*Y898/100)</f>
        <v/>
      </c>
      <c r="O898">
        <f>IF($AA898="","",INDEX('Per Line'!$U$2:$U$7001,$AA898)&amp;"")</f>
        <v/>
      </c>
      <c r="P898" s="8">
        <f>IF($AA898="","",SUMIFS('Per Line'!$T$2:$T$7001,'Per Line'!$C$2:$C$7001,$A898,'Per Line'!$AL$2:$AL$7001,1))</f>
        <v/>
      </c>
      <c r="Q898">
        <f>IF($AA898="","",Settings!$C$7)</f>
        <v/>
      </c>
      <c r="R898" s="8">
        <f>IF($AA898="","",SUMIFS('Per Line'!$T$2:$T$7001,'Per Line'!$C$2:$C$7001,$A898,'Per Line'!$AK$2:$AK$7001,0,'Per Line'!$AL$2:$AL$7001,0))</f>
        <v/>
      </c>
      <c r="S898" s="8">
        <f>IF($AA898="","",R898*Q898)</f>
        <v/>
      </c>
      <c r="T898">
        <f>IF($AA898="","",Settings!$C$6)</f>
        <v/>
      </c>
      <c r="U898" s="8">
        <f>IF($AA898="","",SUMIFS('Per Line'!$T$2:$T$7001,'Per Line'!$C$2:$C$7001,$A898,'Per Line'!$AK$2:$AK$7001,1,'Per Line'!$AL$2:$AL$7001,0))</f>
        <v/>
      </c>
      <c r="V898" s="8">
        <f>IF($AA898="","",U898*T898)</f>
        <v/>
      </c>
      <c r="W898" s="8">
        <f>IF($AA898="","",V898+S898)</f>
        <v/>
      </c>
      <c r="X898" s="8">
        <f>IF($AA898="","",Y898-W898)</f>
        <v/>
      </c>
      <c r="Y898" s="8">
        <f>IF($AA898="","",R898+U898+P898)</f>
        <v/>
      </c>
      <c r="Z898" s="8">
        <f>IF($AA898="","",Y898-W898-N898)</f>
        <v/>
      </c>
      <c r="AA898" s="16">
        <f>IF(ROWS($AA$2:$AA898)&lt;=MAX('Per Line'!$AJ$2:$AJ$7001),MATCH(ROWS($AA$2:$AA898),'Per Line'!$AJ$2:$AJ$7001,0),"")</f>
        <v/>
      </c>
      <c r="AB898">
        <f>IF($AA898="","",C898&amp;"|"&amp;COUNTIF($C$2:$C898,C898))</f>
        <v/>
      </c>
    </row>
    <row r="899">
      <c r="A899">
        <f>IF($AA899="","",INDEX('Per Line'!$C$2:$C$7001,$AA899)&amp;"")</f>
        <v/>
      </c>
      <c r="B899" s="15" t="n"/>
      <c r="C899">
        <f>IF($AA899="","",IF(COUNTIF($I$2:$I$1301,I899)&lt;=Settings!$C$8,I899,I899&amp;" P"&amp;ROUNDUP(COUNTIF($I$2:$I899,I899)/Settings!$C$8,0)))</f>
        <v/>
      </c>
      <c r="D899">
        <f>IF($AA899="","",INDEX('Per Line'!$A$2:$A$7001,$AA899)&amp;"")</f>
        <v/>
      </c>
      <c r="E899">
        <f>IF($AA899="","",INDEX('Per Line'!$B$2:$B$7001,$AA899)&amp;"")</f>
        <v/>
      </c>
      <c r="F899">
        <f>IF($AA899="","",INDEX('Per Line'!$D$2:$D$7001,$AA899)&amp;"")</f>
        <v/>
      </c>
      <c r="G899" s="14">
        <f>IF($AA899="","",INDEX('Per Line'!$E$2:$E$7001,$AA899))</f>
        <v/>
      </c>
      <c r="H899">
        <f>IF($AA899="","",INDEX('Per Line'!$F$2:$F$7001,$AA899)&amp;"")</f>
        <v/>
      </c>
      <c r="I899">
        <f>IF($AA899="","",INDEX('Per Line'!$I$2:$I$7001,$AA899)&amp;"")</f>
        <v/>
      </c>
      <c r="J899">
        <f>IF($AA899="","",INDEX('Per Line'!$H$2:$H$7001,$AA899)&amp;"")</f>
        <v/>
      </c>
      <c r="K899">
        <f>IF($AA899="","",INDEX('Per Line'!$J$2:$J$7001,$AA899)&amp;"")</f>
        <v/>
      </c>
      <c r="L899">
        <f>IF($AA899="","",INDEX('Per Line'!$K$2:$K$7001,$AA899)&amp;"")</f>
        <v/>
      </c>
      <c r="M899">
        <f>IF($AA899="","",INDEX('Per Line'!$L$2:$L$7001,$AA899))</f>
        <v/>
      </c>
      <c r="N899" s="8">
        <f>IF($AA899="","",M899*Y899/100)</f>
        <v/>
      </c>
      <c r="O899">
        <f>IF($AA899="","",INDEX('Per Line'!$U$2:$U$7001,$AA899)&amp;"")</f>
        <v/>
      </c>
      <c r="P899" s="8">
        <f>IF($AA899="","",SUMIFS('Per Line'!$T$2:$T$7001,'Per Line'!$C$2:$C$7001,$A899,'Per Line'!$AL$2:$AL$7001,1))</f>
        <v/>
      </c>
      <c r="Q899">
        <f>IF($AA899="","",Settings!$C$7)</f>
        <v/>
      </c>
      <c r="R899" s="8">
        <f>IF($AA899="","",SUMIFS('Per Line'!$T$2:$T$7001,'Per Line'!$C$2:$C$7001,$A899,'Per Line'!$AK$2:$AK$7001,0,'Per Line'!$AL$2:$AL$7001,0))</f>
        <v/>
      </c>
      <c r="S899" s="8">
        <f>IF($AA899="","",R899*Q899)</f>
        <v/>
      </c>
      <c r="T899">
        <f>IF($AA899="","",Settings!$C$6)</f>
        <v/>
      </c>
      <c r="U899" s="8">
        <f>IF($AA899="","",SUMIFS('Per Line'!$T$2:$T$7001,'Per Line'!$C$2:$C$7001,$A899,'Per Line'!$AK$2:$AK$7001,1,'Per Line'!$AL$2:$AL$7001,0))</f>
        <v/>
      </c>
      <c r="V899" s="8">
        <f>IF($AA899="","",U899*T899)</f>
        <v/>
      </c>
      <c r="W899" s="8">
        <f>IF($AA899="","",V899+S899)</f>
        <v/>
      </c>
      <c r="X899" s="8">
        <f>IF($AA899="","",Y899-W899)</f>
        <v/>
      </c>
      <c r="Y899" s="8">
        <f>IF($AA899="","",R899+U899+P899)</f>
        <v/>
      </c>
      <c r="Z899" s="8">
        <f>IF($AA899="","",Y899-W899-N899)</f>
        <v/>
      </c>
      <c r="AA899" s="16">
        <f>IF(ROWS($AA$2:$AA899)&lt;=MAX('Per Line'!$AJ$2:$AJ$7001),MATCH(ROWS($AA$2:$AA899),'Per Line'!$AJ$2:$AJ$7001,0),"")</f>
        <v/>
      </c>
      <c r="AB899">
        <f>IF($AA899="","",C899&amp;"|"&amp;COUNTIF($C$2:$C899,C899))</f>
        <v/>
      </c>
    </row>
    <row r="900">
      <c r="A900">
        <f>IF($AA900="","",INDEX('Per Line'!$C$2:$C$7001,$AA900)&amp;"")</f>
        <v/>
      </c>
      <c r="B900" s="15" t="n"/>
      <c r="C900">
        <f>IF($AA900="","",IF(COUNTIF($I$2:$I$1301,I900)&lt;=Settings!$C$8,I900,I900&amp;" P"&amp;ROUNDUP(COUNTIF($I$2:$I900,I900)/Settings!$C$8,0)))</f>
        <v/>
      </c>
      <c r="D900">
        <f>IF($AA900="","",INDEX('Per Line'!$A$2:$A$7001,$AA900)&amp;"")</f>
        <v/>
      </c>
      <c r="E900">
        <f>IF($AA900="","",INDEX('Per Line'!$B$2:$B$7001,$AA900)&amp;"")</f>
        <v/>
      </c>
      <c r="F900">
        <f>IF($AA900="","",INDEX('Per Line'!$D$2:$D$7001,$AA900)&amp;"")</f>
        <v/>
      </c>
      <c r="G900" s="14">
        <f>IF($AA900="","",INDEX('Per Line'!$E$2:$E$7001,$AA900))</f>
        <v/>
      </c>
      <c r="H900">
        <f>IF($AA900="","",INDEX('Per Line'!$F$2:$F$7001,$AA900)&amp;"")</f>
        <v/>
      </c>
      <c r="I900">
        <f>IF($AA900="","",INDEX('Per Line'!$I$2:$I$7001,$AA900)&amp;"")</f>
        <v/>
      </c>
      <c r="J900">
        <f>IF($AA900="","",INDEX('Per Line'!$H$2:$H$7001,$AA900)&amp;"")</f>
        <v/>
      </c>
      <c r="K900">
        <f>IF($AA900="","",INDEX('Per Line'!$J$2:$J$7001,$AA900)&amp;"")</f>
        <v/>
      </c>
      <c r="L900">
        <f>IF($AA900="","",INDEX('Per Line'!$K$2:$K$7001,$AA900)&amp;"")</f>
        <v/>
      </c>
      <c r="M900">
        <f>IF($AA900="","",INDEX('Per Line'!$L$2:$L$7001,$AA900))</f>
        <v/>
      </c>
      <c r="N900" s="8">
        <f>IF($AA900="","",M900*Y900/100)</f>
        <v/>
      </c>
      <c r="O900">
        <f>IF($AA900="","",INDEX('Per Line'!$U$2:$U$7001,$AA900)&amp;"")</f>
        <v/>
      </c>
      <c r="P900" s="8">
        <f>IF($AA900="","",SUMIFS('Per Line'!$T$2:$T$7001,'Per Line'!$C$2:$C$7001,$A900,'Per Line'!$AL$2:$AL$7001,1))</f>
        <v/>
      </c>
      <c r="Q900">
        <f>IF($AA900="","",Settings!$C$7)</f>
        <v/>
      </c>
      <c r="R900" s="8">
        <f>IF($AA900="","",SUMIFS('Per Line'!$T$2:$T$7001,'Per Line'!$C$2:$C$7001,$A900,'Per Line'!$AK$2:$AK$7001,0,'Per Line'!$AL$2:$AL$7001,0))</f>
        <v/>
      </c>
      <c r="S900" s="8">
        <f>IF($AA900="","",R900*Q900)</f>
        <v/>
      </c>
      <c r="T900">
        <f>IF($AA900="","",Settings!$C$6)</f>
        <v/>
      </c>
      <c r="U900" s="8">
        <f>IF($AA900="","",SUMIFS('Per Line'!$T$2:$T$7001,'Per Line'!$C$2:$C$7001,$A900,'Per Line'!$AK$2:$AK$7001,1,'Per Line'!$AL$2:$AL$7001,0))</f>
        <v/>
      </c>
      <c r="V900" s="8">
        <f>IF($AA900="","",U900*T900)</f>
        <v/>
      </c>
      <c r="W900" s="8">
        <f>IF($AA900="","",V900+S900)</f>
        <v/>
      </c>
      <c r="X900" s="8">
        <f>IF($AA900="","",Y900-W900)</f>
        <v/>
      </c>
      <c r="Y900" s="8">
        <f>IF($AA900="","",R900+U900+P900)</f>
        <v/>
      </c>
      <c r="Z900" s="8">
        <f>IF($AA900="","",Y900-W900-N900)</f>
        <v/>
      </c>
      <c r="AA900" s="16">
        <f>IF(ROWS($AA$2:$AA900)&lt;=MAX('Per Line'!$AJ$2:$AJ$7001),MATCH(ROWS($AA$2:$AA900),'Per Line'!$AJ$2:$AJ$7001,0),"")</f>
        <v/>
      </c>
      <c r="AB900">
        <f>IF($AA900="","",C900&amp;"|"&amp;COUNTIF($C$2:$C900,C900))</f>
        <v/>
      </c>
    </row>
    <row r="901">
      <c r="A901">
        <f>IF($AA901="","",INDEX('Per Line'!$C$2:$C$7001,$AA901)&amp;"")</f>
        <v/>
      </c>
      <c r="B901" s="15" t="n"/>
      <c r="C901">
        <f>IF($AA901="","",IF(COUNTIF($I$2:$I$1301,I901)&lt;=Settings!$C$8,I901,I901&amp;" P"&amp;ROUNDUP(COUNTIF($I$2:$I901,I901)/Settings!$C$8,0)))</f>
        <v/>
      </c>
      <c r="D901">
        <f>IF($AA901="","",INDEX('Per Line'!$A$2:$A$7001,$AA901)&amp;"")</f>
        <v/>
      </c>
      <c r="E901">
        <f>IF($AA901="","",INDEX('Per Line'!$B$2:$B$7001,$AA901)&amp;"")</f>
        <v/>
      </c>
      <c r="F901">
        <f>IF($AA901="","",INDEX('Per Line'!$D$2:$D$7001,$AA901)&amp;"")</f>
        <v/>
      </c>
      <c r="G901" s="14">
        <f>IF($AA901="","",INDEX('Per Line'!$E$2:$E$7001,$AA901))</f>
        <v/>
      </c>
      <c r="H901">
        <f>IF($AA901="","",INDEX('Per Line'!$F$2:$F$7001,$AA901)&amp;"")</f>
        <v/>
      </c>
      <c r="I901">
        <f>IF($AA901="","",INDEX('Per Line'!$I$2:$I$7001,$AA901)&amp;"")</f>
        <v/>
      </c>
      <c r="J901">
        <f>IF($AA901="","",INDEX('Per Line'!$H$2:$H$7001,$AA901)&amp;"")</f>
        <v/>
      </c>
      <c r="K901">
        <f>IF($AA901="","",INDEX('Per Line'!$J$2:$J$7001,$AA901)&amp;"")</f>
        <v/>
      </c>
      <c r="L901">
        <f>IF($AA901="","",INDEX('Per Line'!$K$2:$K$7001,$AA901)&amp;"")</f>
        <v/>
      </c>
      <c r="M901">
        <f>IF($AA901="","",INDEX('Per Line'!$L$2:$L$7001,$AA901))</f>
        <v/>
      </c>
      <c r="N901" s="8">
        <f>IF($AA901="","",M901*Y901/100)</f>
        <v/>
      </c>
      <c r="O901">
        <f>IF($AA901="","",INDEX('Per Line'!$U$2:$U$7001,$AA901)&amp;"")</f>
        <v/>
      </c>
      <c r="P901" s="8">
        <f>IF($AA901="","",SUMIFS('Per Line'!$T$2:$T$7001,'Per Line'!$C$2:$C$7001,$A901,'Per Line'!$AL$2:$AL$7001,1))</f>
        <v/>
      </c>
      <c r="Q901">
        <f>IF($AA901="","",Settings!$C$7)</f>
        <v/>
      </c>
      <c r="R901" s="8">
        <f>IF($AA901="","",SUMIFS('Per Line'!$T$2:$T$7001,'Per Line'!$C$2:$C$7001,$A901,'Per Line'!$AK$2:$AK$7001,0,'Per Line'!$AL$2:$AL$7001,0))</f>
        <v/>
      </c>
      <c r="S901" s="8">
        <f>IF($AA901="","",R901*Q901)</f>
        <v/>
      </c>
      <c r="T901">
        <f>IF($AA901="","",Settings!$C$6)</f>
        <v/>
      </c>
      <c r="U901" s="8">
        <f>IF($AA901="","",SUMIFS('Per Line'!$T$2:$T$7001,'Per Line'!$C$2:$C$7001,$A901,'Per Line'!$AK$2:$AK$7001,1,'Per Line'!$AL$2:$AL$7001,0))</f>
        <v/>
      </c>
      <c r="V901" s="8">
        <f>IF($AA901="","",U901*T901)</f>
        <v/>
      </c>
      <c r="W901" s="8">
        <f>IF($AA901="","",V901+S901)</f>
        <v/>
      </c>
      <c r="X901" s="8">
        <f>IF($AA901="","",Y901-W901)</f>
        <v/>
      </c>
      <c r="Y901" s="8">
        <f>IF($AA901="","",R901+U901+P901)</f>
        <v/>
      </c>
      <c r="Z901" s="8">
        <f>IF($AA901="","",Y901-W901-N901)</f>
        <v/>
      </c>
      <c r="AA901" s="16">
        <f>IF(ROWS($AA$2:$AA901)&lt;=MAX('Per Line'!$AJ$2:$AJ$7001),MATCH(ROWS($AA$2:$AA901),'Per Line'!$AJ$2:$AJ$7001,0),"")</f>
        <v/>
      </c>
      <c r="AB901">
        <f>IF($AA901="","",C901&amp;"|"&amp;COUNTIF($C$2:$C901,C901))</f>
        <v/>
      </c>
    </row>
    <row r="902">
      <c r="A902">
        <f>IF($AA902="","",INDEX('Per Line'!$C$2:$C$7001,$AA902)&amp;"")</f>
        <v/>
      </c>
      <c r="B902" s="15" t="n"/>
      <c r="C902">
        <f>IF($AA902="","",IF(COUNTIF($I$2:$I$1301,I902)&lt;=Settings!$C$8,I902,I902&amp;" P"&amp;ROUNDUP(COUNTIF($I$2:$I902,I902)/Settings!$C$8,0)))</f>
        <v/>
      </c>
      <c r="D902">
        <f>IF($AA902="","",INDEX('Per Line'!$A$2:$A$7001,$AA902)&amp;"")</f>
        <v/>
      </c>
      <c r="E902">
        <f>IF($AA902="","",INDEX('Per Line'!$B$2:$B$7001,$AA902)&amp;"")</f>
        <v/>
      </c>
      <c r="F902">
        <f>IF($AA902="","",INDEX('Per Line'!$D$2:$D$7001,$AA902)&amp;"")</f>
        <v/>
      </c>
      <c r="G902" s="14">
        <f>IF($AA902="","",INDEX('Per Line'!$E$2:$E$7001,$AA902))</f>
        <v/>
      </c>
      <c r="H902">
        <f>IF($AA902="","",INDEX('Per Line'!$F$2:$F$7001,$AA902)&amp;"")</f>
        <v/>
      </c>
      <c r="I902">
        <f>IF($AA902="","",INDEX('Per Line'!$I$2:$I$7001,$AA902)&amp;"")</f>
        <v/>
      </c>
      <c r="J902">
        <f>IF($AA902="","",INDEX('Per Line'!$H$2:$H$7001,$AA902)&amp;"")</f>
        <v/>
      </c>
      <c r="K902">
        <f>IF($AA902="","",INDEX('Per Line'!$J$2:$J$7001,$AA902)&amp;"")</f>
        <v/>
      </c>
      <c r="L902">
        <f>IF($AA902="","",INDEX('Per Line'!$K$2:$K$7001,$AA902)&amp;"")</f>
        <v/>
      </c>
      <c r="M902">
        <f>IF($AA902="","",INDEX('Per Line'!$L$2:$L$7001,$AA902))</f>
        <v/>
      </c>
      <c r="N902" s="8">
        <f>IF($AA902="","",M902*Y902/100)</f>
        <v/>
      </c>
      <c r="O902">
        <f>IF($AA902="","",INDEX('Per Line'!$U$2:$U$7001,$AA902)&amp;"")</f>
        <v/>
      </c>
      <c r="P902" s="8">
        <f>IF($AA902="","",SUMIFS('Per Line'!$T$2:$T$7001,'Per Line'!$C$2:$C$7001,$A902,'Per Line'!$AL$2:$AL$7001,1))</f>
        <v/>
      </c>
      <c r="Q902">
        <f>IF($AA902="","",Settings!$C$7)</f>
        <v/>
      </c>
      <c r="R902" s="8">
        <f>IF($AA902="","",SUMIFS('Per Line'!$T$2:$T$7001,'Per Line'!$C$2:$C$7001,$A902,'Per Line'!$AK$2:$AK$7001,0,'Per Line'!$AL$2:$AL$7001,0))</f>
        <v/>
      </c>
      <c r="S902" s="8">
        <f>IF($AA902="","",R902*Q902)</f>
        <v/>
      </c>
      <c r="T902">
        <f>IF($AA902="","",Settings!$C$6)</f>
        <v/>
      </c>
      <c r="U902" s="8">
        <f>IF($AA902="","",SUMIFS('Per Line'!$T$2:$T$7001,'Per Line'!$C$2:$C$7001,$A902,'Per Line'!$AK$2:$AK$7001,1,'Per Line'!$AL$2:$AL$7001,0))</f>
        <v/>
      </c>
      <c r="V902" s="8">
        <f>IF($AA902="","",U902*T902)</f>
        <v/>
      </c>
      <c r="W902" s="8">
        <f>IF($AA902="","",V902+S902)</f>
        <v/>
      </c>
      <c r="X902" s="8">
        <f>IF($AA902="","",Y902-W902)</f>
        <v/>
      </c>
      <c r="Y902" s="8">
        <f>IF($AA902="","",R902+U902+P902)</f>
        <v/>
      </c>
      <c r="Z902" s="8">
        <f>IF($AA902="","",Y902-W902-N902)</f>
        <v/>
      </c>
      <c r="AA902" s="16">
        <f>IF(ROWS($AA$2:$AA902)&lt;=MAX('Per Line'!$AJ$2:$AJ$7001),MATCH(ROWS($AA$2:$AA902),'Per Line'!$AJ$2:$AJ$7001,0),"")</f>
        <v/>
      </c>
      <c r="AB902">
        <f>IF($AA902="","",C902&amp;"|"&amp;COUNTIF($C$2:$C902,C902))</f>
        <v/>
      </c>
    </row>
    <row r="903">
      <c r="A903">
        <f>IF($AA903="","",INDEX('Per Line'!$C$2:$C$7001,$AA903)&amp;"")</f>
        <v/>
      </c>
      <c r="B903" s="15" t="n"/>
      <c r="C903">
        <f>IF($AA903="","",IF(COUNTIF($I$2:$I$1301,I903)&lt;=Settings!$C$8,I903,I903&amp;" P"&amp;ROUNDUP(COUNTIF($I$2:$I903,I903)/Settings!$C$8,0)))</f>
        <v/>
      </c>
      <c r="D903">
        <f>IF($AA903="","",INDEX('Per Line'!$A$2:$A$7001,$AA903)&amp;"")</f>
        <v/>
      </c>
      <c r="E903">
        <f>IF($AA903="","",INDEX('Per Line'!$B$2:$B$7001,$AA903)&amp;"")</f>
        <v/>
      </c>
      <c r="F903">
        <f>IF($AA903="","",INDEX('Per Line'!$D$2:$D$7001,$AA903)&amp;"")</f>
        <v/>
      </c>
      <c r="G903" s="14">
        <f>IF($AA903="","",INDEX('Per Line'!$E$2:$E$7001,$AA903))</f>
        <v/>
      </c>
      <c r="H903">
        <f>IF($AA903="","",INDEX('Per Line'!$F$2:$F$7001,$AA903)&amp;"")</f>
        <v/>
      </c>
      <c r="I903">
        <f>IF($AA903="","",INDEX('Per Line'!$I$2:$I$7001,$AA903)&amp;"")</f>
        <v/>
      </c>
      <c r="J903">
        <f>IF($AA903="","",INDEX('Per Line'!$H$2:$H$7001,$AA903)&amp;"")</f>
        <v/>
      </c>
      <c r="K903">
        <f>IF($AA903="","",INDEX('Per Line'!$J$2:$J$7001,$AA903)&amp;"")</f>
        <v/>
      </c>
      <c r="L903">
        <f>IF($AA903="","",INDEX('Per Line'!$K$2:$K$7001,$AA903)&amp;"")</f>
        <v/>
      </c>
      <c r="M903">
        <f>IF($AA903="","",INDEX('Per Line'!$L$2:$L$7001,$AA903))</f>
        <v/>
      </c>
      <c r="N903" s="8">
        <f>IF($AA903="","",M903*Y903/100)</f>
        <v/>
      </c>
      <c r="O903">
        <f>IF($AA903="","",INDEX('Per Line'!$U$2:$U$7001,$AA903)&amp;"")</f>
        <v/>
      </c>
      <c r="P903" s="8">
        <f>IF($AA903="","",SUMIFS('Per Line'!$T$2:$T$7001,'Per Line'!$C$2:$C$7001,$A903,'Per Line'!$AL$2:$AL$7001,1))</f>
        <v/>
      </c>
      <c r="Q903">
        <f>IF($AA903="","",Settings!$C$7)</f>
        <v/>
      </c>
      <c r="R903" s="8">
        <f>IF($AA903="","",SUMIFS('Per Line'!$T$2:$T$7001,'Per Line'!$C$2:$C$7001,$A903,'Per Line'!$AK$2:$AK$7001,0,'Per Line'!$AL$2:$AL$7001,0))</f>
        <v/>
      </c>
      <c r="S903" s="8">
        <f>IF($AA903="","",R903*Q903)</f>
        <v/>
      </c>
      <c r="T903">
        <f>IF($AA903="","",Settings!$C$6)</f>
        <v/>
      </c>
      <c r="U903" s="8">
        <f>IF($AA903="","",SUMIFS('Per Line'!$T$2:$T$7001,'Per Line'!$C$2:$C$7001,$A903,'Per Line'!$AK$2:$AK$7001,1,'Per Line'!$AL$2:$AL$7001,0))</f>
        <v/>
      </c>
      <c r="V903" s="8">
        <f>IF($AA903="","",U903*T903)</f>
        <v/>
      </c>
      <c r="W903" s="8">
        <f>IF($AA903="","",V903+S903)</f>
        <v/>
      </c>
      <c r="X903" s="8">
        <f>IF($AA903="","",Y903-W903)</f>
        <v/>
      </c>
      <c r="Y903" s="8">
        <f>IF($AA903="","",R903+U903+P903)</f>
        <v/>
      </c>
      <c r="Z903" s="8">
        <f>IF($AA903="","",Y903-W903-N903)</f>
        <v/>
      </c>
      <c r="AA903" s="16">
        <f>IF(ROWS($AA$2:$AA903)&lt;=MAX('Per Line'!$AJ$2:$AJ$7001),MATCH(ROWS($AA$2:$AA903),'Per Line'!$AJ$2:$AJ$7001,0),"")</f>
        <v/>
      </c>
      <c r="AB903">
        <f>IF($AA903="","",C903&amp;"|"&amp;COUNTIF($C$2:$C903,C903))</f>
        <v/>
      </c>
    </row>
    <row r="904">
      <c r="A904">
        <f>IF($AA904="","",INDEX('Per Line'!$C$2:$C$7001,$AA904)&amp;"")</f>
        <v/>
      </c>
      <c r="B904" s="15" t="n"/>
      <c r="C904">
        <f>IF($AA904="","",IF(COUNTIF($I$2:$I$1301,I904)&lt;=Settings!$C$8,I904,I904&amp;" P"&amp;ROUNDUP(COUNTIF($I$2:$I904,I904)/Settings!$C$8,0)))</f>
        <v/>
      </c>
      <c r="D904">
        <f>IF($AA904="","",INDEX('Per Line'!$A$2:$A$7001,$AA904)&amp;"")</f>
        <v/>
      </c>
      <c r="E904">
        <f>IF($AA904="","",INDEX('Per Line'!$B$2:$B$7001,$AA904)&amp;"")</f>
        <v/>
      </c>
      <c r="F904">
        <f>IF($AA904="","",INDEX('Per Line'!$D$2:$D$7001,$AA904)&amp;"")</f>
        <v/>
      </c>
      <c r="G904" s="14">
        <f>IF($AA904="","",INDEX('Per Line'!$E$2:$E$7001,$AA904))</f>
        <v/>
      </c>
      <c r="H904">
        <f>IF($AA904="","",INDEX('Per Line'!$F$2:$F$7001,$AA904)&amp;"")</f>
        <v/>
      </c>
      <c r="I904">
        <f>IF($AA904="","",INDEX('Per Line'!$I$2:$I$7001,$AA904)&amp;"")</f>
        <v/>
      </c>
      <c r="J904">
        <f>IF($AA904="","",INDEX('Per Line'!$H$2:$H$7001,$AA904)&amp;"")</f>
        <v/>
      </c>
      <c r="K904">
        <f>IF($AA904="","",INDEX('Per Line'!$J$2:$J$7001,$AA904)&amp;"")</f>
        <v/>
      </c>
      <c r="L904">
        <f>IF($AA904="","",INDEX('Per Line'!$K$2:$K$7001,$AA904)&amp;"")</f>
        <v/>
      </c>
      <c r="M904">
        <f>IF($AA904="","",INDEX('Per Line'!$L$2:$L$7001,$AA904))</f>
        <v/>
      </c>
      <c r="N904" s="8">
        <f>IF($AA904="","",M904*Y904/100)</f>
        <v/>
      </c>
      <c r="O904">
        <f>IF($AA904="","",INDEX('Per Line'!$U$2:$U$7001,$AA904)&amp;"")</f>
        <v/>
      </c>
      <c r="P904" s="8">
        <f>IF($AA904="","",SUMIFS('Per Line'!$T$2:$T$7001,'Per Line'!$C$2:$C$7001,$A904,'Per Line'!$AL$2:$AL$7001,1))</f>
        <v/>
      </c>
      <c r="Q904">
        <f>IF($AA904="","",Settings!$C$7)</f>
        <v/>
      </c>
      <c r="R904" s="8">
        <f>IF($AA904="","",SUMIFS('Per Line'!$T$2:$T$7001,'Per Line'!$C$2:$C$7001,$A904,'Per Line'!$AK$2:$AK$7001,0,'Per Line'!$AL$2:$AL$7001,0))</f>
        <v/>
      </c>
      <c r="S904" s="8">
        <f>IF($AA904="","",R904*Q904)</f>
        <v/>
      </c>
      <c r="T904">
        <f>IF($AA904="","",Settings!$C$6)</f>
        <v/>
      </c>
      <c r="U904" s="8">
        <f>IF($AA904="","",SUMIFS('Per Line'!$T$2:$T$7001,'Per Line'!$C$2:$C$7001,$A904,'Per Line'!$AK$2:$AK$7001,1,'Per Line'!$AL$2:$AL$7001,0))</f>
        <v/>
      </c>
      <c r="V904" s="8">
        <f>IF($AA904="","",U904*T904)</f>
        <v/>
      </c>
      <c r="W904" s="8">
        <f>IF($AA904="","",V904+S904)</f>
        <v/>
      </c>
      <c r="X904" s="8">
        <f>IF($AA904="","",Y904-W904)</f>
        <v/>
      </c>
      <c r="Y904" s="8">
        <f>IF($AA904="","",R904+U904+P904)</f>
        <v/>
      </c>
      <c r="Z904" s="8">
        <f>IF($AA904="","",Y904-W904-N904)</f>
        <v/>
      </c>
      <c r="AA904" s="16">
        <f>IF(ROWS($AA$2:$AA904)&lt;=MAX('Per Line'!$AJ$2:$AJ$7001),MATCH(ROWS($AA$2:$AA904),'Per Line'!$AJ$2:$AJ$7001,0),"")</f>
        <v/>
      </c>
      <c r="AB904">
        <f>IF($AA904="","",C904&amp;"|"&amp;COUNTIF($C$2:$C904,C904))</f>
        <v/>
      </c>
    </row>
    <row r="905">
      <c r="A905">
        <f>IF($AA905="","",INDEX('Per Line'!$C$2:$C$7001,$AA905)&amp;"")</f>
        <v/>
      </c>
      <c r="B905" s="15" t="n"/>
      <c r="C905">
        <f>IF($AA905="","",IF(COUNTIF($I$2:$I$1301,I905)&lt;=Settings!$C$8,I905,I905&amp;" P"&amp;ROUNDUP(COUNTIF($I$2:$I905,I905)/Settings!$C$8,0)))</f>
        <v/>
      </c>
      <c r="D905">
        <f>IF($AA905="","",INDEX('Per Line'!$A$2:$A$7001,$AA905)&amp;"")</f>
        <v/>
      </c>
      <c r="E905">
        <f>IF($AA905="","",INDEX('Per Line'!$B$2:$B$7001,$AA905)&amp;"")</f>
        <v/>
      </c>
      <c r="F905">
        <f>IF($AA905="","",INDEX('Per Line'!$D$2:$D$7001,$AA905)&amp;"")</f>
        <v/>
      </c>
      <c r="G905" s="14">
        <f>IF($AA905="","",INDEX('Per Line'!$E$2:$E$7001,$AA905))</f>
        <v/>
      </c>
      <c r="H905">
        <f>IF($AA905="","",INDEX('Per Line'!$F$2:$F$7001,$AA905)&amp;"")</f>
        <v/>
      </c>
      <c r="I905">
        <f>IF($AA905="","",INDEX('Per Line'!$I$2:$I$7001,$AA905)&amp;"")</f>
        <v/>
      </c>
      <c r="J905">
        <f>IF($AA905="","",INDEX('Per Line'!$H$2:$H$7001,$AA905)&amp;"")</f>
        <v/>
      </c>
      <c r="K905">
        <f>IF($AA905="","",INDEX('Per Line'!$J$2:$J$7001,$AA905)&amp;"")</f>
        <v/>
      </c>
      <c r="L905">
        <f>IF($AA905="","",INDEX('Per Line'!$K$2:$K$7001,$AA905)&amp;"")</f>
        <v/>
      </c>
      <c r="M905">
        <f>IF($AA905="","",INDEX('Per Line'!$L$2:$L$7001,$AA905))</f>
        <v/>
      </c>
      <c r="N905" s="8">
        <f>IF($AA905="","",M905*Y905/100)</f>
        <v/>
      </c>
      <c r="O905">
        <f>IF($AA905="","",INDEX('Per Line'!$U$2:$U$7001,$AA905)&amp;"")</f>
        <v/>
      </c>
      <c r="P905" s="8">
        <f>IF($AA905="","",SUMIFS('Per Line'!$T$2:$T$7001,'Per Line'!$C$2:$C$7001,$A905,'Per Line'!$AL$2:$AL$7001,1))</f>
        <v/>
      </c>
      <c r="Q905">
        <f>IF($AA905="","",Settings!$C$7)</f>
        <v/>
      </c>
      <c r="R905" s="8">
        <f>IF($AA905="","",SUMIFS('Per Line'!$T$2:$T$7001,'Per Line'!$C$2:$C$7001,$A905,'Per Line'!$AK$2:$AK$7001,0,'Per Line'!$AL$2:$AL$7001,0))</f>
        <v/>
      </c>
      <c r="S905" s="8">
        <f>IF($AA905="","",R905*Q905)</f>
        <v/>
      </c>
      <c r="T905">
        <f>IF($AA905="","",Settings!$C$6)</f>
        <v/>
      </c>
      <c r="U905" s="8">
        <f>IF($AA905="","",SUMIFS('Per Line'!$T$2:$T$7001,'Per Line'!$C$2:$C$7001,$A905,'Per Line'!$AK$2:$AK$7001,1,'Per Line'!$AL$2:$AL$7001,0))</f>
        <v/>
      </c>
      <c r="V905" s="8">
        <f>IF($AA905="","",U905*T905)</f>
        <v/>
      </c>
      <c r="W905" s="8">
        <f>IF($AA905="","",V905+S905)</f>
        <v/>
      </c>
      <c r="X905" s="8">
        <f>IF($AA905="","",Y905-W905)</f>
        <v/>
      </c>
      <c r="Y905" s="8">
        <f>IF($AA905="","",R905+U905+P905)</f>
        <v/>
      </c>
      <c r="Z905" s="8">
        <f>IF($AA905="","",Y905-W905-N905)</f>
        <v/>
      </c>
      <c r="AA905" s="16">
        <f>IF(ROWS($AA$2:$AA905)&lt;=MAX('Per Line'!$AJ$2:$AJ$7001),MATCH(ROWS($AA$2:$AA905),'Per Line'!$AJ$2:$AJ$7001,0),"")</f>
        <v/>
      </c>
      <c r="AB905">
        <f>IF($AA905="","",C905&amp;"|"&amp;COUNTIF($C$2:$C905,C905))</f>
        <v/>
      </c>
    </row>
    <row r="906">
      <c r="A906">
        <f>IF($AA906="","",INDEX('Per Line'!$C$2:$C$7001,$AA906)&amp;"")</f>
        <v/>
      </c>
      <c r="B906" s="15" t="n"/>
      <c r="C906">
        <f>IF($AA906="","",IF(COUNTIF($I$2:$I$1301,I906)&lt;=Settings!$C$8,I906,I906&amp;" P"&amp;ROUNDUP(COUNTIF($I$2:$I906,I906)/Settings!$C$8,0)))</f>
        <v/>
      </c>
      <c r="D906">
        <f>IF($AA906="","",INDEX('Per Line'!$A$2:$A$7001,$AA906)&amp;"")</f>
        <v/>
      </c>
      <c r="E906">
        <f>IF($AA906="","",INDEX('Per Line'!$B$2:$B$7001,$AA906)&amp;"")</f>
        <v/>
      </c>
      <c r="F906">
        <f>IF($AA906="","",INDEX('Per Line'!$D$2:$D$7001,$AA906)&amp;"")</f>
        <v/>
      </c>
      <c r="G906" s="14">
        <f>IF($AA906="","",INDEX('Per Line'!$E$2:$E$7001,$AA906))</f>
        <v/>
      </c>
      <c r="H906">
        <f>IF($AA906="","",INDEX('Per Line'!$F$2:$F$7001,$AA906)&amp;"")</f>
        <v/>
      </c>
      <c r="I906">
        <f>IF($AA906="","",INDEX('Per Line'!$I$2:$I$7001,$AA906)&amp;"")</f>
        <v/>
      </c>
      <c r="J906">
        <f>IF($AA906="","",INDEX('Per Line'!$H$2:$H$7001,$AA906)&amp;"")</f>
        <v/>
      </c>
      <c r="K906">
        <f>IF($AA906="","",INDEX('Per Line'!$J$2:$J$7001,$AA906)&amp;"")</f>
        <v/>
      </c>
      <c r="L906">
        <f>IF($AA906="","",INDEX('Per Line'!$K$2:$K$7001,$AA906)&amp;"")</f>
        <v/>
      </c>
      <c r="M906">
        <f>IF($AA906="","",INDEX('Per Line'!$L$2:$L$7001,$AA906))</f>
        <v/>
      </c>
      <c r="N906" s="8">
        <f>IF($AA906="","",M906*Y906/100)</f>
        <v/>
      </c>
      <c r="O906">
        <f>IF($AA906="","",INDEX('Per Line'!$U$2:$U$7001,$AA906)&amp;"")</f>
        <v/>
      </c>
      <c r="P906" s="8">
        <f>IF($AA906="","",SUMIFS('Per Line'!$T$2:$T$7001,'Per Line'!$C$2:$C$7001,$A906,'Per Line'!$AL$2:$AL$7001,1))</f>
        <v/>
      </c>
      <c r="Q906">
        <f>IF($AA906="","",Settings!$C$7)</f>
        <v/>
      </c>
      <c r="R906" s="8">
        <f>IF($AA906="","",SUMIFS('Per Line'!$T$2:$T$7001,'Per Line'!$C$2:$C$7001,$A906,'Per Line'!$AK$2:$AK$7001,0,'Per Line'!$AL$2:$AL$7001,0))</f>
        <v/>
      </c>
      <c r="S906" s="8">
        <f>IF($AA906="","",R906*Q906)</f>
        <v/>
      </c>
      <c r="T906">
        <f>IF($AA906="","",Settings!$C$6)</f>
        <v/>
      </c>
      <c r="U906" s="8">
        <f>IF($AA906="","",SUMIFS('Per Line'!$T$2:$T$7001,'Per Line'!$C$2:$C$7001,$A906,'Per Line'!$AK$2:$AK$7001,1,'Per Line'!$AL$2:$AL$7001,0))</f>
        <v/>
      </c>
      <c r="V906" s="8">
        <f>IF($AA906="","",U906*T906)</f>
        <v/>
      </c>
      <c r="W906" s="8">
        <f>IF($AA906="","",V906+S906)</f>
        <v/>
      </c>
      <c r="X906" s="8">
        <f>IF($AA906="","",Y906-W906)</f>
        <v/>
      </c>
      <c r="Y906" s="8">
        <f>IF($AA906="","",R906+U906+P906)</f>
        <v/>
      </c>
      <c r="Z906" s="8">
        <f>IF($AA906="","",Y906-W906-N906)</f>
        <v/>
      </c>
      <c r="AA906" s="16">
        <f>IF(ROWS($AA$2:$AA906)&lt;=MAX('Per Line'!$AJ$2:$AJ$7001),MATCH(ROWS($AA$2:$AA906),'Per Line'!$AJ$2:$AJ$7001,0),"")</f>
        <v/>
      </c>
      <c r="AB906">
        <f>IF($AA906="","",C906&amp;"|"&amp;COUNTIF($C$2:$C906,C906))</f>
        <v/>
      </c>
    </row>
    <row r="907">
      <c r="A907">
        <f>IF($AA907="","",INDEX('Per Line'!$C$2:$C$7001,$AA907)&amp;"")</f>
        <v/>
      </c>
      <c r="B907" s="15" t="n"/>
      <c r="C907">
        <f>IF($AA907="","",IF(COUNTIF($I$2:$I$1301,I907)&lt;=Settings!$C$8,I907,I907&amp;" P"&amp;ROUNDUP(COUNTIF($I$2:$I907,I907)/Settings!$C$8,0)))</f>
        <v/>
      </c>
      <c r="D907">
        <f>IF($AA907="","",INDEX('Per Line'!$A$2:$A$7001,$AA907)&amp;"")</f>
        <v/>
      </c>
      <c r="E907">
        <f>IF($AA907="","",INDEX('Per Line'!$B$2:$B$7001,$AA907)&amp;"")</f>
        <v/>
      </c>
      <c r="F907">
        <f>IF($AA907="","",INDEX('Per Line'!$D$2:$D$7001,$AA907)&amp;"")</f>
        <v/>
      </c>
      <c r="G907" s="14">
        <f>IF($AA907="","",INDEX('Per Line'!$E$2:$E$7001,$AA907))</f>
        <v/>
      </c>
      <c r="H907">
        <f>IF($AA907="","",INDEX('Per Line'!$F$2:$F$7001,$AA907)&amp;"")</f>
        <v/>
      </c>
      <c r="I907">
        <f>IF($AA907="","",INDEX('Per Line'!$I$2:$I$7001,$AA907)&amp;"")</f>
        <v/>
      </c>
      <c r="J907">
        <f>IF($AA907="","",INDEX('Per Line'!$H$2:$H$7001,$AA907)&amp;"")</f>
        <v/>
      </c>
      <c r="K907">
        <f>IF($AA907="","",INDEX('Per Line'!$J$2:$J$7001,$AA907)&amp;"")</f>
        <v/>
      </c>
      <c r="L907">
        <f>IF($AA907="","",INDEX('Per Line'!$K$2:$K$7001,$AA907)&amp;"")</f>
        <v/>
      </c>
      <c r="M907">
        <f>IF($AA907="","",INDEX('Per Line'!$L$2:$L$7001,$AA907))</f>
        <v/>
      </c>
      <c r="N907" s="8">
        <f>IF($AA907="","",M907*Y907/100)</f>
        <v/>
      </c>
      <c r="O907">
        <f>IF($AA907="","",INDEX('Per Line'!$U$2:$U$7001,$AA907)&amp;"")</f>
        <v/>
      </c>
      <c r="P907" s="8">
        <f>IF($AA907="","",SUMIFS('Per Line'!$T$2:$T$7001,'Per Line'!$C$2:$C$7001,$A907,'Per Line'!$AL$2:$AL$7001,1))</f>
        <v/>
      </c>
      <c r="Q907">
        <f>IF($AA907="","",Settings!$C$7)</f>
        <v/>
      </c>
      <c r="R907" s="8">
        <f>IF($AA907="","",SUMIFS('Per Line'!$T$2:$T$7001,'Per Line'!$C$2:$C$7001,$A907,'Per Line'!$AK$2:$AK$7001,0,'Per Line'!$AL$2:$AL$7001,0))</f>
        <v/>
      </c>
      <c r="S907" s="8">
        <f>IF($AA907="","",R907*Q907)</f>
        <v/>
      </c>
      <c r="T907">
        <f>IF($AA907="","",Settings!$C$6)</f>
        <v/>
      </c>
      <c r="U907" s="8">
        <f>IF($AA907="","",SUMIFS('Per Line'!$T$2:$T$7001,'Per Line'!$C$2:$C$7001,$A907,'Per Line'!$AK$2:$AK$7001,1,'Per Line'!$AL$2:$AL$7001,0))</f>
        <v/>
      </c>
      <c r="V907" s="8">
        <f>IF($AA907="","",U907*T907)</f>
        <v/>
      </c>
      <c r="W907" s="8">
        <f>IF($AA907="","",V907+S907)</f>
        <v/>
      </c>
      <c r="X907" s="8">
        <f>IF($AA907="","",Y907-W907)</f>
        <v/>
      </c>
      <c r="Y907" s="8">
        <f>IF($AA907="","",R907+U907+P907)</f>
        <v/>
      </c>
      <c r="Z907" s="8">
        <f>IF($AA907="","",Y907-W907-N907)</f>
        <v/>
      </c>
      <c r="AA907" s="16">
        <f>IF(ROWS($AA$2:$AA907)&lt;=MAX('Per Line'!$AJ$2:$AJ$7001),MATCH(ROWS($AA$2:$AA907),'Per Line'!$AJ$2:$AJ$7001,0),"")</f>
        <v/>
      </c>
      <c r="AB907">
        <f>IF($AA907="","",C907&amp;"|"&amp;COUNTIF($C$2:$C907,C907))</f>
        <v/>
      </c>
    </row>
    <row r="908">
      <c r="A908">
        <f>IF($AA908="","",INDEX('Per Line'!$C$2:$C$7001,$AA908)&amp;"")</f>
        <v/>
      </c>
      <c r="B908" s="15" t="n"/>
      <c r="C908">
        <f>IF($AA908="","",IF(COUNTIF($I$2:$I$1301,I908)&lt;=Settings!$C$8,I908,I908&amp;" P"&amp;ROUNDUP(COUNTIF($I$2:$I908,I908)/Settings!$C$8,0)))</f>
        <v/>
      </c>
      <c r="D908">
        <f>IF($AA908="","",INDEX('Per Line'!$A$2:$A$7001,$AA908)&amp;"")</f>
        <v/>
      </c>
      <c r="E908">
        <f>IF($AA908="","",INDEX('Per Line'!$B$2:$B$7001,$AA908)&amp;"")</f>
        <v/>
      </c>
      <c r="F908">
        <f>IF($AA908="","",INDEX('Per Line'!$D$2:$D$7001,$AA908)&amp;"")</f>
        <v/>
      </c>
      <c r="G908" s="14">
        <f>IF($AA908="","",INDEX('Per Line'!$E$2:$E$7001,$AA908))</f>
        <v/>
      </c>
      <c r="H908">
        <f>IF($AA908="","",INDEX('Per Line'!$F$2:$F$7001,$AA908)&amp;"")</f>
        <v/>
      </c>
      <c r="I908">
        <f>IF($AA908="","",INDEX('Per Line'!$I$2:$I$7001,$AA908)&amp;"")</f>
        <v/>
      </c>
      <c r="J908">
        <f>IF($AA908="","",INDEX('Per Line'!$H$2:$H$7001,$AA908)&amp;"")</f>
        <v/>
      </c>
      <c r="K908">
        <f>IF($AA908="","",INDEX('Per Line'!$J$2:$J$7001,$AA908)&amp;"")</f>
        <v/>
      </c>
      <c r="L908">
        <f>IF($AA908="","",INDEX('Per Line'!$K$2:$K$7001,$AA908)&amp;"")</f>
        <v/>
      </c>
      <c r="M908">
        <f>IF($AA908="","",INDEX('Per Line'!$L$2:$L$7001,$AA908))</f>
        <v/>
      </c>
      <c r="N908" s="8">
        <f>IF($AA908="","",M908*Y908/100)</f>
        <v/>
      </c>
      <c r="O908">
        <f>IF($AA908="","",INDEX('Per Line'!$U$2:$U$7001,$AA908)&amp;"")</f>
        <v/>
      </c>
      <c r="P908" s="8">
        <f>IF($AA908="","",SUMIFS('Per Line'!$T$2:$T$7001,'Per Line'!$C$2:$C$7001,$A908,'Per Line'!$AL$2:$AL$7001,1))</f>
        <v/>
      </c>
      <c r="Q908">
        <f>IF($AA908="","",Settings!$C$7)</f>
        <v/>
      </c>
      <c r="R908" s="8">
        <f>IF($AA908="","",SUMIFS('Per Line'!$T$2:$T$7001,'Per Line'!$C$2:$C$7001,$A908,'Per Line'!$AK$2:$AK$7001,0,'Per Line'!$AL$2:$AL$7001,0))</f>
        <v/>
      </c>
      <c r="S908" s="8">
        <f>IF($AA908="","",R908*Q908)</f>
        <v/>
      </c>
      <c r="T908">
        <f>IF($AA908="","",Settings!$C$6)</f>
        <v/>
      </c>
      <c r="U908" s="8">
        <f>IF($AA908="","",SUMIFS('Per Line'!$T$2:$T$7001,'Per Line'!$C$2:$C$7001,$A908,'Per Line'!$AK$2:$AK$7001,1,'Per Line'!$AL$2:$AL$7001,0))</f>
        <v/>
      </c>
      <c r="V908" s="8">
        <f>IF($AA908="","",U908*T908)</f>
        <v/>
      </c>
      <c r="W908" s="8">
        <f>IF($AA908="","",V908+S908)</f>
        <v/>
      </c>
      <c r="X908" s="8">
        <f>IF($AA908="","",Y908-W908)</f>
        <v/>
      </c>
      <c r="Y908" s="8">
        <f>IF($AA908="","",R908+U908+P908)</f>
        <v/>
      </c>
      <c r="Z908" s="8">
        <f>IF($AA908="","",Y908-W908-N908)</f>
        <v/>
      </c>
      <c r="AA908" s="16">
        <f>IF(ROWS($AA$2:$AA908)&lt;=MAX('Per Line'!$AJ$2:$AJ$7001),MATCH(ROWS($AA$2:$AA908),'Per Line'!$AJ$2:$AJ$7001,0),"")</f>
        <v/>
      </c>
      <c r="AB908">
        <f>IF($AA908="","",C908&amp;"|"&amp;COUNTIF($C$2:$C908,C908))</f>
        <v/>
      </c>
    </row>
    <row r="909">
      <c r="A909">
        <f>IF($AA909="","",INDEX('Per Line'!$C$2:$C$7001,$AA909)&amp;"")</f>
        <v/>
      </c>
      <c r="B909" s="15" t="n"/>
      <c r="C909">
        <f>IF($AA909="","",IF(COUNTIF($I$2:$I$1301,I909)&lt;=Settings!$C$8,I909,I909&amp;" P"&amp;ROUNDUP(COUNTIF($I$2:$I909,I909)/Settings!$C$8,0)))</f>
        <v/>
      </c>
      <c r="D909">
        <f>IF($AA909="","",INDEX('Per Line'!$A$2:$A$7001,$AA909)&amp;"")</f>
        <v/>
      </c>
      <c r="E909">
        <f>IF($AA909="","",INDEX('Per Line'!$B$2:$B$7001,$AA909)&amp;"")</f>
        <v/>
      </c>
      <c r="F909">
        <f>IF($AA909="","",INDEX('Per Line'!$D$2:$D$7001,$AA909)&amp;"")</f>
        <v/>
      </c>
      <c r="G909" s="14">
        <f>IF($AA909="","",INDEX('Per Line'!$E$2:$E$7001,$AA909))</f>
        <v/>
      </c>
      <c r="H909">
        <f>IF($AA909="","",INDEX('Per Line'!$F$2:$F$7001,$AA909)&amp;"")</f>
        <v/>
      </c>
      <c r="I909">
        <f>IF($AA909="","",INDEX('Per Line'!$I$2:$I$7001,$AA909)&amp;"")</f>
        <v/>
      </c>
      <c r="J909">
        <f>IF($AA909="","",INDEX('Per Line'!$H$2:$H$7001,$AA909)&amp;"")</f>
        <v/>
      </c>
      <c r="K909">
        <f>IF($AA909="","",INDEX('Per Line'!$J$2:$J$7001,$AA909)&amp;"")</f>
        <v/>
      </c>
      <c r="L909">
        <f>IF($AA909="","",INDEX('Per Line'!$K$2:$K$7001,$AA909)&amp;"")</f>
        <v/>
      </c>
      <c r="M909">
        <f>IF($AA909="","",INDEX('Per Line'!$L$2:$L$7001,$AA909))</f>
        <v/>
      </c>
      <c r="N909" s="8">
        <f>IF($AA909="","",M909*Y909/100)</f>
        <v/>
      </c>
      <c r="O909">
        <f>IF($AA909="","",INDEX('Per Line'!$U$2:$U$7001,$AA909)&amp;"")</f>
        <v/>
      </c>
      <c r="P909" s="8">
        <f>IF($AA909="","",SUMIFS('Per Line'!$T$2:$T$7001,'Per Line'!$C$2:$C$7001,$A909,'Per Line'!$AL$2:$AL$7001,1))</f>
        <v/>
      </c>
      <c r="Q909">
        <f>IF($AA909="","",Settings!$C$7)</f>
        <v/>
      </c>
      <c r="R909" s="8">
        <f>IF($AA909="","",SUMIFS('Per Line'!$T$2:$T$7001,'Per Line'!$C$2:$C$7001,$A909,'Per Line'!$AK$2:$AK$7001,0,'Per Line'!$AL$2:$AL$7001,0))</f>
        <v/>
      </c>
      <c r="S909" s="8">
        <f>IF($AA909="","",R909*Q909)</f>
        <v/>
      </c>
      <c r="T909">
        <f>IF($AA909="","",Settings!$C$6)</f>
        <v/>
      </c>
      <c r="U909" s="8">
        <f>IF($AA909="","",SUMIFS('Per Line'!$T$2:$T$7001,'Per Line'!$C$2:$C$7001,$A909,'Per Line'!$AK$2:$AK$7001,1,'Per Line'!$AL$2:$AL$7001,0))</f>
        <v/>
      </c>
      <c r="V909" s="8">
        <f>IF($AA909="","",U909*T909)</f>
        <v/>
      </c>
      <c r="W909" s="8">
        <f>IF($AA909="","",V909+S909)</f>
        <v/>
      </c>
      <c r="X909" s="8">
        <f>IF($AA909="","",Y909-W909)</f>
        <v/>
      </c>
      <c r="Y909" s="8">
        <f>IF($AA909="","",R909+U909+P909)</f>
        <v/>
      </c>
      <c r="Z909" s="8">
        <f>IF($AA909="","",Y909-W909-N909)</f>
        <v/>
      </c>
      <c r="AA909" s="16">
        <f>IF(ROWS($AA$2:$AA909)&lt;=MAX('Per Line'!$AJ$2:$AJ$7001),MATCH(ROWS($AA$2:$AA909),'Per Line'!$AJ$2:$AJ$7001,0),"")</f>
        <v/>
      </c>
      <c r="AB909">
        <f>IF($AA909="","",C909&amp;"|"&amp;COUNTIF($C$2:$C909,C909))</f>
        <v/>
      </c>
    </row>
    <row r="910">
      <c r="A910">
        <f>IF($AA910="","",INDEX('Per Line'!$C$2:$C$7001,$AA910)&amp;"")</f>
        <v/>
      </c>
      <c r="B910" s="15" t="n"/>
      <c r="C910">
        <f>IF($AA910="","",IF(COUNTIF($I$2:$I$1301,I910)&lt;=Settings!$C$8,I910,I910&amp;" P"&amp;ROUNDUP(COUNTIF($I$2:$I910,I910)/Settings!$C$8,0)))</f>
        <v/>
      </c>
      <c r="D910">
        <f>IF($AA910="","",INDEX('Per Line'!$A$2:$A$7001,$AA910)&amp;"")</f>
        <v/>
      </c>
      <c r="E910">
        <f>IF($AA910="","",INDEX('Per Line'!$B$2:$B$7001,$AA910)&amp;"")</f>
        <v/>
      </c>
      <c r="F910">
        <f>IF($AA910="","",INDEX('Per Line'!$D$2:$D$7001,$AA910)&amp;"")</f>
        <v/>
      </c>
      <c r="G910" s="14">
        <f>IF($AA910="","",INDEX('Per Line'!$E$2:$E$7001,$AA910))</f>
        <v/>
      </c>
      <c r="H910">
        <f>IF($AA910="","",INDEX('Per Line'!$F$2:$F$7001,$AA910)&amp;"")</f>
        <v/>
      </c>
      <c r="I910">
        <f>IF($AA910="","",INDEX('Per Line'!$I$2:$I$7001,$AA910)&amp;"")</f>
        <v/>
      </c>
      <c r="J910">
        <f>IF($AA910="","",INDEX('Per Line'!$H$2:$H$7001,$AA910)&amp;"")</f>
        <v/>
      </c>
      <c r="K910">
        <f>IF($AA910="","",INDEX('Per Line'!$J$2:$J$7001,$AA910)&amp;"")</f>
        <v/>
      </c>
      <c r="L910">
        <f>IF($AA910="","",INDEX('Per Line'!$K$2:$K$7001,$AA910)&amp;"")</f>
        <v/>
      </c>
      <c r="M910">
        <f>IF($AA910="","",INDEX('Per Line'!$L$2:$L$7001,$AA910))</f>
        <v/>
      </c>
      <c r="N910" s="8">
        <f>IF($AA910="","",M910*Y910/100)</f>
        <v/>
      </c>
      <c r="O910">
        <f>IF($AA910="","",INDEX('Per Line'!$U$2:$U$7001,$AA910)&amp;"")</f>
        <v/>
      </c>
      <c r="P910" s="8">
        <f>IF($AA910="","",SUMIFS('Per Line'!$T$2:$T$7001,'Per Line'!$C$2:$C$7001,$A910,'Per Line'!$AL$2:$AL$7001,1))</f>
        <v/>
      </c>
      <c r="Q910">
        <f>IF($AA910="","",Settings!$C$7)</f>
        <v/>
      </c>
      <c r="R910" s="8">
        <f>IF($AA910="","",SUMIFS('Per Line'!$T$2:$T$7001,'Per Line'!$C$2:$C$7001,$A910,'Per Line'!$AK$2:$AK$7001,0,'Per Line'!$AL$2:$AL$7001,0))</f>
        <v/>
      </c>
      <c r="S910" s="8">
        <f>IF($AA910="","",R910*Q910)</f>
        <v/>
      </c>
      <c r="T910">
        <f>IF($AA910="","",Settings!$C$6)</f>
        <v/>
      </c>
      <c r="U910" s="8">
        <f>IF($AA910="","",SUMIFS('Per Line'!$T$2:$T$7001,'Per Line'!$C$2:$C$7001,$A910,'Per Line'!$AK$2:$AK$7001,1,'Per Line'!$AL$2:$AL$7001,0))</f>
        <v/>
      </c>
      <c r="V910" s="8">
        <f>IF($AA910="","",U910*T910)</f>
        <v/>
      </c>
      <c r="W910" s="8">
        <f>IF($AA910="","",V910+S910)</f>
        <v/>
      </c>
      <c r="X910" s="8">
        <f>IF($AA910="","",Y910-W910)</f>
        <v/>
      </c>
      <c r="Y910" s="8">
        <f>IF($AA910="","",R910+U910+P910)</f>
        <v/>
      </c>
      <c r="Z910" s="8">
        <f>IF($AA910="","",Y910-W910-N910)</f>
        <v/>
      </c>
      <c r="AA910" s="16">
        <f>IF(ROWS($AA$2:$AA910)&lt;=MAX('Per Line'!$AJ$2:$AJ$7001),MATCH(ROWS($AA$2:$AA910),'Per Line'!$AJ$2:$AJ$7001,0),"")</f>
        <v/>
      </c>
      <c r="AB910">
        <f>IF($AA910="","",C910&amp;"|"&amp;COUNTIF($C$2:$C910,C910))</f>
        <v/>
      </c>
    </row>
    <row r="911">
      <c r="A911">
        <f>IF($AA911="","",INDEX('Per Line'!$C$2:$C$7001,$AA911)&amp;"")</f>
        <v/>
      </c>
      <c r="B911" s="15" t="n"/>
      <c r="C911">
        <f>IF($AA911="","",IF(COUNTIF($I$2:$I$1301,I911)&lt;=Settings!$C$8,I911,I911&amp;" P"&amp;ROUNDUP(COUNTIF($I$2:$I911,I911)/Settings!$C$8,0)))</f>
        <v/>
      </c>
      <c r="D911">
        <f>IF($AA911="","",INDEX('Per Line'!$A$2:$A$7001,$AA911)&amp;"")</f>
        <v/>
      </c>
      <c r="E911">
        <f>IF($AA911="","",INDEX('Per Line'!$B$2:$B$7001,$AA911)&amp;"")</f>
        <v/>
      </c>
      <c r="F911">
        <f>IF($AA911="","",INDEX('Per Line'!$D$2:$D$7001,$AA911)&amp;"")</f>
        <v/>
      </c>
      <c r="G911" s="14">
        <f>IF($AA911="","",INDEX('Per Line'!$E$2:$E$7001,$AA911))</f>
        <v/>
      </c>
      <c r="H911">
        <f>IF($AA911="","",INDEX('Per Line'!$F$2:$F$7001,$AA911)&amp;"")</f>
        <v/>
      </c>
      <c r="I911">
        <f>IF($AA911="","",INDEX('Per Line'!$I$2:$I$7001,$AA911)&amp;"")</f>
        <v/>
      </c>
      <c r="J911">
        <f>IF($AA911="","",INDEX('Per Line'!$H$2:$H$7001,$AA911)&amp;"")</f>
        <v/>
      </c>
      <c r="K911">
        <f>IF($AA911="","",INDEX('Per Line'!$J$2:$J$7001,$AA911)&amp;"")</f>
        <v/>
      </c>
      <c r="L911">
        <f>IF($AA911="","",INDEX('Per Line'!$K$2:$K$7001,$AA911)&amp;"")</f>
        <v/>
      </c>
      <c r="M911">
        <f>IF($AA911="","",INDEX('Per Line'!$L$2:$L$7001,$AA911))</f>
        <v/>
      </c>
      <c r="N911" s="8">
        <f>IF($AA911="","",M911*Y911/100)</f>
        <v/>
      </c>
      <c r="O911">
        <f>IF($AA911="","",INDEX('Per Line'!$U$2:$U$7001,$AA911)&amp;"")</f>
        <v/>
      </c>
      <c r="P911" s="8">
        <f>IF($AA911="","",SUMIFS('Per Line'!$T$2:$T$7001,'Per Line'!$C$2:$C$7001,$A911,'Per Line'!$AL$2:$AL$7001,1))</f>
        <v/>
      </c>
      <c r="Q911">
        <f>IF($AA911="","",Settings!$C$7)</f>
        <v/>
      </c>
      <c r="R911" s="8">
        <f>IF($AA911="","",SUMIFS('Per Line'!$T$2:$T$7001,'Per Line'!$C$2:$C$7001,$A911,'Per Line'!$AK$2:$AK$7001,0,'Per Line'!$AL$2:$AL$7001,0))</f>
        <v/>
      </c>
      <c r="S911" s="8">
        <f>IF($AA911="","",R911*Q911)</f>
        <v/>
      </c>
      <c r="T911">
        <f>IF($AA911="","",Settings!$C$6)</f>
        <v/>
      </c>
      <c r="U911" s="8">
        <f>IF($AA911="","",SUMIFS('Per Line'!$T$2:$T$7001,'Per Line'!$C$2:$C$7001,$A911,'Per Line'!$AK$2:$AK$7001,1,'Per Line'!$AL$2:$AL$7001,0))</f>
        <v/>
      </c>
      <c r="V911" s="8">
        <f>IF($AA911="","",U911*T911)</f>
        <v/>
      </c>
      <c r="W911" s="8">
        <f>IF($AA911="","",V911+S911)</f>
        <v/>
      </c>
      <c r="X911" s="8">
        <f>IF($AA911="","",Y911-W911)</f>
        <v/>
      </c>
      <c r="Y911" s="8">
        <f>IF($AA911="","",R911+U911+P911)</f>
        <v/>
      </c>
      <c r="Z911" s="8">
        <f>IF($AA911="","",Y911-W911-N911)</f>
        <v/>
      </c>
      <c r="AA911" s="16">
        <f>IF(ROWS($AA$2:$AA911)&lt;=MAX('Per Line'!$AJ$2:$AJ$7001),MATCH(ROWS($AA$2:$AA911),'Per Line'!$AJ$2:$AJ$7001,0),"")</f>
        <v/>
      </c>
      <c r="AB911">
        <f>IF($AA911="","",C911&amp;"|"&amp;COUNTIF($C$2:$C911,C911))</f>
        <v/>
      </c>
    </row>
    <row r="912">
      <c r="A912">
        <f>IF($AA912="","",INDEX('Per Line'!$C$2:$C$7001,$AA912)&amp;"")</f>
        <v/>
      </c>
      <c r="B912" s="15" t="n"/>
      <c r="C912">
        <f>IF($AA912="","",IF(COUNTIF($I$2:$I$1301,I912)&lt;=Settings!$C$8,I912,I912&amp;" P"&amp;ROUNDUP(COUNTIF($I$2:$I912,I912)/Settings!$C$8,0)))</f>
        <v/>
      </c>
      <c r="D912">
        <f>IF($AA912="","",INDEX('Per Line'!$A$2:$A$7001,$AA912)&amp;"")</f>
        <v/>
      </c>
      <c r="E912">
        <f>IF($AA912="","",INDEX('Per Line'!$B$2:$B$7001,$AA912)&amp;"")</f>
        <v/>
      </c>
      <c r="F912">
        <f>IF($AA912="","",INDEX('Per Line'!$D$2:$D$7001,$AA912)&amp;"")</f>
        <v/>
      </c>
      <c r="G912" s="14">
        <f>IF($AA912="","",INDEX('Per Line'!$E$2:$E$7001,$AA912))</f>
        <v/>
      </c>
      <c r="H912">
        <f>IF($AA912="","",INDEX('Per Line'!$F$2:$F$7001,$AA912)&amp;"")</f>
        <v/>
      </c>
      <c r="I912">
        <f>IF($AA912="","",INDEX('Per Line'!$I$2:$I$7001,$AA912)&amp;"")</f>
        <v/>
      </c>
      <c r="J912">
        <f>IF($AA912="","",INDEX('Per Line'!$H$2:$H$7001,$AA912)&amp;"")</f>
        <v/>
      </c>
      <c r="K912">
        <f>IF($AA912="","",INDEX('Per Line'!$J$2:$J$7001,$AA912)&amp;"")</f>
        <v/>
      </c>
      <c r="L912">
        <f>IF($AA912="","",INDEX('Per Line'!$K$2:$K$7001,$AA912)&amp;"")</f>
        <v/>
      </c>
      <c r="M912">
        <f>IF($AA912="","",INDEX('Per Line'!$L$2:$L$7001,$AA912))</f>
        <v/>
      </c>
      <c r="N912" s="8">
        <f>IF($AA912="","",M912*Y912/100)</f>
        <v/>
      </c>
      <c r="O912">
        <f>IF($AA912="","",INDEX('Per Line'!$U$2:$U$7001,$AA912)&amp;"")</f>
        <v/>
      </c>
      <c r="P912" s="8">
        <f>IF($AA912="","",SUMIFS('Per Line'!$T$2:$T$7001,'Per Line'!$C$2:$C$7001,$A912,'Per Line'!$AL$2:$AL$7001,1))</f>
        <v/>
      </c>
      <c r="Q912">
        <f>IF($AA912="","",Settings!$C$7)</f>
        <v/>
      </c>
      <c r="R912" s="8">
        <f>IF($AA912="","",SUMIFS('Per Line'!$T$2:$T$7001,'Per Line'!$C$2:$C$7001,$A912,'Per Line'!$AK$2:$AK$7001,0,'Per Line'!$AL$2:$AL$7001,0))</f>
        <v/>
      </c>
      <c r="S912" s="8">
        <f>IF($AA912="","",R912*Q912)</f>
        <v/>
      </c>
      <c r="T912">
        <f>IF($AA912="","",Settings!$C$6)</f>
        <v/>
      </c>
      <c r="U912" s="8">
        <f>IF($AA912="","",SUMIFS('Per Line'!$T$2:$T$7001,'Per Line'!$C$2:$C$7001,$A912,'Per Line'!$AK$2:$AK$7001,1,'Per Line'!$AL$2:$AL$7001,0))</f>
        <v/>
      </c>
      <c r="V912" s="8">
        <f>IF($AA912="","",U912*T912)</f>
        <v/>
      </c>
      <c r="W912" s="8">
        <f>IF($AA912="","",V912+S912)</f>
        <v/>
      </c>
      <c r="X912" s="8">
        <f>IF($AA912="","",Y912-W912)</f>
        <v/>
      </c>
      <c r="Y912" s="8">
        <f>IF($AA912="","",R912+U912+P912)</f>
        <v/>
      </c>
      <c r="Z912" s="8">
        <f>IF($AA912="","",Y912-W912-N912)</f>
        <v/>
      </c>
      <c r="AA912" s="16">
        <f>IF(ROWS($AA$2:$AA912)&lt;=MAX('Per Line'!$AJ$2:$AJ$7001),MATCH(ROWS($AA$2:$AA912),'Per Line'!$AJ$2:$AJ$7001,0),"")</f>
        <v/>
      </c>
      <c r="AB912">
        <f>IF($AA912="","",C912&amp;"|"&amp;COUNTIF($C$2:$C912,C912))</f>
        <v/>
      </c>
    </row>
    <row r="913">
      <c r="A913">
        <f>IF($AA913="","",INDEX('Per Line'!$C$2:$C$7001,$AA913)&amp;"")</f>
        <v/>
      </c>
      <c r="B913" s="15" t="n"/>
      <c r="C913">
        <f>IF($AA913="","",IF(COUNTIF($I$2:$I$1301,I913)&lt;=Settings!$C$8,I913,I913&amp;" P"&amp;ROUNDUP(COUNTIF($I$2:$I913,I913)/Settings!$C$8,0)))</f>
        <v/>
      </c>
      <c r="D913">
        <f>IF($AA913="","",INDEX('Per Line'!$A$2:$A$7001,$AA913)&amp;"")</f>
        <v/>
      </c>
      <c r="E913">
        <f>IF($AA913="","",INDEX('Per Line'!$B$2:$B$7001,$AA913)&amp;"")</f>
        <v/>
      </c>
      <c r="F913">
        <f>IF($AA913="","",INDEX('Per Line'!$D$2:$D$7001,$AA913)&amp;"")</f>
        <v/>
      </c>
      <c r="G913" s="14">
        <f>IF($AA913="","",INDEX('Per Line'!$E$2:$E$7001,$AA913))</f>
        <v/>
      </c>
      <c r="H913">
        <f>IF($AA913="","",INDEX('Per Line'!$F$2:$F$7001,$AA913)&amp;"")</f>
        <v/>
      </c>
      <c r="I913">
        <f>IF($AA913="","",INDEX('Per Line'!$I$2:$I$7001,$AA913)&amp;"")</f>
        <v/>
      </c>
      <c r="J913">
        <f>IF($AA913="","",INDEX('Per Line'!$H$2:$H$7001,$AA913)&amp;"")</f>
        <v/>
      </c>
      <c r="K913">
        <f>IF($AA913="","",INDEX('Per Line'!$J$2:$J$7001,$AA913)&amp;"")</f>
        <v/>
      </c>
      <c r="L913">
        <f>IF($AA913="","",INDEX('Per Line'!$K$2:$K$7001,$AA913)&amp;"")</f>
        <v/>
      </c>
      <c r="M913">
        <f>IF($AA913="","",INDEX('Per Line'!$L$2:$L$7001,$AA913))</f>
        <v/>
      </c>
      <c r="N913" s="8">
        <f>IF($AA913="","",M913*Y913/100)</f>
        <v/>
      </c>
      <c r="O913">
        <f>IF($AA913="","",INDEX('Per Line'!$U$2:$U$7001,$AA913)&amp;"")</f>
        <v/>
      </c>
      <c r="P913" s="8">
        <f>IF($AA913="","",SUMIFS('Per Line'!$T$2:$T$7001,'Per Line'!$C$2:$C$7001,$A913,'Per Line'!$AL$2:$AL$7001,1))</f>
        <v/>
      </c>
      <c r="Q913">
        <f>IF($AA913="","",Settings!$C$7)</f>
        <v/>
      </c>
      <c r="R913" s="8">
        <f>IF($AA913="","",SUMIFS('Per Line'!$T$2:$T$7001,'Per Line'!$C$2:$C$7001,$A913,'Per Line'!$AK$2:$AK$7001,0,'Per Line'!$AL$2:$AL$7001,0))</f>
        <v/>
      </c>
      <c r="S913" s="8">
        <f>IF($AA913="","",R913*Q913)</f>
        <v/>
      </c>
      <c r="T913">
        <f>IF($AA913="","",Settings!$C$6)</f>
        <v/>
      </c>
      <c r="U913" s="8">
        <f>IF($AA913="","",SUMIFS('Per Line'!$T$2:$T$7001,'Per Line'!$C$2:$C$7001,$A913,'Per Line'!$AK$2:$AK$7001,1,'Per Line'!$AL$2:$AL$7001,0))</f>
        <v/>
      </c>
      <c r="V913" s="8">
        <f>IF($AA913="","",U913*T913)</f>
        <v/>
      </c>
      <c r="W913" s="8">
        <f>IF($AA913="","",V913+S913)</f>
        <v/>
      </c>
      <c r="X913" s="8">
        <f>IF($AA913="","",Y913-W913)</f>
        <v/>
      </c>
      <c r="Y913" s="8">
        <f>IF($AA913="","",R913+U913+P913)</f>
        <v/>
      </c>
      <c r="Z913" s="8">
        <f>IF($AA913="","",Y913-W913-N913)</f>
        <v/>
      </c>
      <c r="AA913" s="16">
        <f>IF(ROWS($AA$2:$AA913)&lt;=MAX('Per Line'!$AJ$2:$AJ$7001),MATCH(ROWS($AA$2:$AA913),'Per Line'!$AJ$2:$AJ$7001,0),"")</f>
        <v/>
      </c>
      <c r="AB913">
        <f>IF($AA913="","",C913&amp;"|"&amp;COUNTIF($C$2:$C913,C913))</f>
        <v/>
      </c>
    </row>
    <row r="914">
      <c r="A914">
        <f>IF($AA914="","",INDEX('Per Line'!$C$2:$C$7001,$AA914)&amp;"")</f>
        <v/>
      </c>
      <c r="B914" s="15" t="n"/>
      <c r="C914">
        <f>IF($AA914="","",IF(COUNTIF($I$2:$I$1301,I914)&lt;=Settings!$C$8,I914,I914&amp;" P"&amp;ROUNDUP(COUNTIF($I$2:$I914,I914)/Settings!$C$8,0)))</f>
        <v/>
      </c>
      <c r="D914">
        <f>IF($AA914="","",INDEX('Per Line'!$A$2:$A$7001,$AA914)&amp;"")</f>
        <v/>
      </c>
      <c r="E914">
        <f>IF($AA914="","",INDEX('Per Line'!$B$2:$B$7001,$AA914)&amp;"")</f>
        <v/>
      </c>
      <c r="F914">
        <f>IF($AA914="","",INDEX('Per Line'!$D$2:$D$7001,$AA914)&amp;"")</f>
        <v/>
      </c>
      <c r="G914" s="14">
        <f>IF($AA914="","",INDEX('Per Line'!$E$2:$E$7001,$AA914))</f>
        <v/>
      </c>
      <c r="H914">
        <f>IF($AA914="","",INDEX('Per Line'!$F$2:$F$7001,$AA914)&amp;"")</f>
        <v/>
      </c>
      <c r="I914">
        <f>IF($AA914="","",INDEX('Per Line'!$I$2:$I$7001,$AA914)&amp;"")</f>
        <v/>
      </c>
      <c r="J914">
        <f>IF($AA914="","",INDEX('Per Line'!$H$2:$H$7001,$AA914)&amp;"")</f>
        <v/>
      </c>
      <c r="K914">
        <f>IF($AA914="","",INDEX('Per Line'!$J$2:$J$7001,$AA914)&amp;"")</f>
        <v/>
      </c>
      <c r="L914">
        <f>IF($AA914="","",INDEX('Per Line'!$K$2:$K$7001,$AA914)&amp;"")</f>
        <v/>
      </c>
      <c r="M914">
        <f>IF($AA914="","",INDEX('Per Line'!$L$2:$L$7001,$AA914))</f>
        <v/>
      </c>
      <c r="N914" s="8">
        <f>IF($AA914="","",M914*Y914/100)</f>
        <v/>
      </c>
      <c r="O914">
        <f>IF($AA914="","",INDEX('Per Line'!$U$2:$U$7001,$AA914)&amp;"")</f>
        <v/>
      </c>
      <c r="P914" s="8">
        <f>IF($AA914="","",SUMIFS('Per Line'!$T$2:$T$7001,'Per Line'!$C$2:$C$7001,$A914,'Per Line'!$AL$2:$AL$7001,1))</f>
        <v/>
      </c>
      <c r="Q914">
        <f>IF($AA914="","",Settings!$C$7)</f>
        <v/>
      </c>
      <c r="R914" s="8">
        <f>IF($AA914="","",SUMIFS('Per Line'!$T$2:$T$7001,'Per Line'!$C$2:$C$7001,$A914,'Per Line'!$AK$2:$AK$7001,0,'Per Line'!$AL$2:$AL$7001,0))</f>
        <v/>
      </c>
      <c r="S914" s="8">
        <f>IF($AA914="","",R914*Q914)</f>
        <v/>
      </c>
      <c r="T914">
        <f>IF($AA914="","",Settings!$C$6)</f>
        <v/>
      </c>
      <c r="U914" s="8">
        <f>IF($AA914="","",SUMIFS('Per Line'!$T$2:$T$7001,'Per Line'!$C$2:$C$7001,$A914,'Per Line'!$AK$2:$AK$7001,1,'Per Line'!$AL$2:$AL$7001,0))</f>
        <v/>
      </c>
      <c r="V914" s="8">
        <f>IF($AA914="","",U914*T914)</f>
        <v/>
      </c>
      <c r="W914" s="8">
        <f>IF($AA914="","",V914+S914)</f>
        <v/>
      </c>
      <c r="X914" s="8">
        <f>IF($AA914="","",Y914-W914)</f>
        <v/>
      </c>
      <c r="Y914" s="8">
        <f>IF($AA914="","",R914+U914+P914)</f>
        <v/>
      </c>
      <c r="Z914" s="8">
        <f>IF($AA914="","",Y914-W914-N914)</f>
        <v/>
      </c>
      <c r="AA914" s="16">
        <f>IF(ROWS($AA$2:$AA914)&lt;=MAX('Per Line'!$AJ$2:$AJ$7001),MATCH(ROWS($AA$2:$AA914),'Per Line'!$AJ$2:$AJ$7001,0),"")</f>
        <v/>
      </c>
      <c r="AB914">
        <f>IF($AA914="","",C914&amp;"|"&amp;COUNTIF($C$2:$C914,C914))</f>
        <v/>
      </c>
    </row>
    <row r="915">
      <c r="A915">
        <f>IF($AA915="","",INDEX('Per Line'!$C$2:$C$7001,$AA915)&amp;"")</f>
        <v/>
      </c>
      <c r="B915" s="15" t="n"/>
      <c r="C915">
        <f>IF($AA915="","",IF(COUNTIF($I$2:$I$1301,I915)&lt;=Settings!$C$8,I915,I915&amp;" P"&amp;ROUNDUP(COUNTIF($I$2:$I915,I915)/Settings!$C$8,0)))</f>
        <v/>
      </c>
      <c r="D915">
        <f>IF($AA915="","",INDEX('Per Line'!$A$2:$A$7001,$AA915)&amp;"")</f>
        <v/>
      </c>
      <c r="E915">
        <f>IF($AA915="","",INDEX('Per Line'!$B$2:$B$7001,$AA915)&amp;"")</f>
        <v/>
      </c>
      <c r="F915">
        <f>IF($AA915="","",INDEX('Per Line'!$D$2:$D$7001,$AA915)&amp;"")</f>
        <v/>
      </c>
      <c r="G915" s="14">
        <f>IF($AA915="","",INDEX('Per Line'!$E$2:$E$7001,$AA915))</f>
        <v/>
      </c>
      <c r="H915">
        <f>IF($AA915="","",INDEX('Per Line'!$F$2:$F$7001,$AA915)&amp;"")</f>
        <v/>
      </c>
      <c r="I915">
        <f>IF($AA915="","",INDEX('Per Line'!$I$2:$I$7001,$AA915)&amp;"")</f>
        <v/>
      </c>
      <c r="J915">
        <f>IF($AA915="","",INDEX('Per Line'!$H$2:$H$7001,$AA915)&amp;"")</f>
        <v/>
      </c>
      <c r="K915">
        <f>IF($AA915="","",INDEX('Per Line'!$J$2:$J$7001,$AA915)&amp;"")</f>
        <v/>
      </c>
      <c r="L915">
        <f>IF($AA915="","",INDEX('Per Line'!$K$2:$K$7001,$AA915)&amp;"")</f>
        <v/>
      </c>
      <c r="M915">
        <f>IF($AA915="","",INDEX('Per Line'!$L$2:$L$7001,$AA915))</f>
        <v/>
      </c>
      <c r="N915" s="8">
        <f>IF($AA915="","",M915*Y915/100)</f>
        <v/>
      </c>
      <c r="O915">
        <f>IF($AA915="","",INDEX('Per Line'!$U$2:$U$7001,$AA915)&amp;"")</f>
        <v/>
      </c>
      <c r="P915" s="8">
        <f>IF($AA915="","",SUMIFS('Per Line'!$T$2:$T$7001,'Per Line'!$C$2:$C$7001,$A915,'Per Line'!$AL$2:$AL$7001,1))</f>
        <v/>
      </c>
      <c r="Q915">
        <f>IF($AA915="","",Settings!$C$7)</f>
        <v/>
      </c>
      <c r="R915" s="8">
        <f>IF($AA915="","",SUMIFS('Per Line'!$T$2:$T$7001,'Per Line'!$C$2:$C$7001,$A915,'Per Line'!$AK$2:$AK$7001,0,'Per Line'!$AL$2:$AL$7001,0))</f>
        <v/>
      </c>
      <c r="S915" s="8">
        <f>IF($AA915="","",R915*Q915)</f>
        <v/>
      </c>
      <c r="T915">
        <f>IF($AA915="","",Settings!$C$6)</f>
        <v/>
      </c>
      <c r="U915" s="8">
        <f>IF($AA915="","",SUMIFS('Per Line'!$T$2:$T$7001,'Per Line'!$C$2:$C$7001,$A915,'Per Line'!$AK$2:$AK$7001,1,'Per Line'!$AL$2:$AL$7001,0))</f>
        <v/>
      </c>
      <c r="V915" s="8">
        <f>IF($AA915="","",U915*T915)</f>
        <v/>
      </c>
      <c r="W915" s="8">
        <f>IF($AA915="","",V915+S915)</f>
        <v/>
      </c>
      <c r="X915" s="8">
        <f>IF($AA915="","",Y915-W915)</f>
        <v/>
      </c>
      <c r="Y915" s="8">
        <f>IF($AA915="","",R915+U915+P915)</f>
        <v/>
      </c>
      <c r="Z915" s="8">
        <f>IF($AA915="","",Y915-W915-N915)</f>
        <v/>
      </c>
      <c r="AA915" s="16">
        <f>IF(ROWS($AA$2:$AA915)&lt;=MAX('Per Line'!$AJ$2:$AJ$7001),MATCH(ROWS($AA$2:$AA915),'Per Line'!$AJ$2:$AJ$7001,0),"")</f>
        <v/>
      </c>
      <c r="AB915">
        <f>IF($AA915="","",C915&amp;"|"&amp;COUNTIF($C$2:$C915,C915))</f>
        <v/>
      </c>
    </row>
    <row r="916">
      <c r="A916">
        <f>IF($AA916="","",INDEX('Per Line'!$C$2:$C$7001,$AA916)&amp;"")</f>
        <v/>
      </c>
      <c r="B916" s="15" t="n"/>
      <c r="C916">
        <f>IF($AA916="","",IF(COUNTIF($I$2:$I$1301,I916)&lt;=Settings!$C$8,I916,I916&amp;" P"&amp;ROUNDUP(COUNTIF($I$2:$I916,I916)/Settings!$C$8,0)))</f>
        <v/>
      </c>
      <c r="D916">
        <f>IF($AA916="","",INDEX('Per Line'!$A$2:$A$7001,$AA916)&amp;"")</f>
        <v/>
      </c>
      <c r="E916">
        <f>IF($AA916="","",INDEX('Per Line'!$B$2:$B$7001,$AA916)&amp;"")</f>
        <v/>
      </c>
      <c r="F916">
        <f>IF($AA916="","",INDEX('Per Line'!$D$2:$D$7001,$AA916)&amp;"")</f>
        <v/>
      </c>
      <c r="G916" s="14">
        <f>IF($AA916="","",INDEX('Per Line'!$E$2:$E$7001,$AA916))</f>
        <v/>
      </c>
      <c r="H916">
        <f>IF($AA916="","",INDEX('Per Line'!$F$2:$F$7001,$AA916)&amp;"")</f>
        <v/>
      </c>
      <c r="I916">
        <f>IF($AA916="","",INDEX('Per Line'!$I$2:$I$7001,$AA916)&amp;"")</f>
        <v/>
      </c>
      <c r="J916">
        <f>IF($AA916="","",INDEX('Per Line'!$H$2:$H$7001,$AA916)&amp;"")</f>
        <v/>
      </c>
      <c r="K916">
        <f>IF($AA916="","",INDEX('Per Line'!$J$2:$J$7001,$AA916)&amp;"")</f>
        <v/>
      </c>
      <c r="L916">
        <f>IF($AA916="","",INDEX('Per Line'!$K$2:$K$7001,$AA916)&amp;"")</f>
        <v/>
      </c>
      <c r="M916">
        <f>IF($AA916="","",INDEX('Per Line'!$L$2:$L$7001,$AA916))</f>
        <v/>
      </c>
      <c r="N916" s="8">
        <f>IF($AA916="","",M916*Y916/100)</f>
        <v/>
      </c>
      <c r="O916">
        <f>IF($AA916="","",INDEX('Per Line'!$U$2:$U$7001,$AA916)&amp;"")</f>
        <v/>
      </c>
      <c r="P916" s="8">
        <f>IF($AA916="","",SUMIFS('Per Line'!$T$2:$T$7001,'Per Line'!$C$2:$C$7001,$A916,'Per Line'!$AL$2:$AL$7001,1))</f>
        <v/>
      </c>
      <c r="Q916">
        <f>IF($AA916="","",Settings!$C$7)</f>
        <v/>
      </c>
      <c r="R916" s="8">
        <f>IF($AA916="","",SUMIFS('Per Line'!$T$2:$T$7001,'Per Line'!$C$2:$C$7001,$A916,'Per Line'!$AK$2:$AK$7001,0,'Per Line'!$AL$2:$AL$7001,0))</f>
        <v/>
      </c>
      <c r="S916" s="8">
        <f>IF($AA916="","",R916*Q916)</f>
        <v/>
      </c>
      <c r="T916">
        <f>IF($AA916="","",Settings!$C$6)</f>
        <v/>
      </c>
      <c r="U916" s="8">
        <f>IF($AA916="","",SUMIFS('Per Line'!$T$2:$T$7001,'Per Line'!$C$2:$C$7001,$A916,'Per Line'!$AK$2:$AK$7001,1,'Per Line'!$AL$2:$AL$7001,0))</f>
        <v/>
      </c>
      <c r="V916" s="8">
        <f>IF($AA916="","",U916*T916)</f>
        <v/>
      </c>
      <c r="W916" s="8">
        <f>IF($AA916="","",V916+S916)</f>
        <v/>
      </c>
      <c r="X916" s="8">
        <f>IF($AA916="","",Y916-W916)</f>
        <v/>
      </c>
      <c r="Y916" s="8">
        <f>IF($AA916="","",R916+U916+P916)</f>
        <v/>
      </c>
      <c r="Z916" s="8">
        <f>IF($AA916="","",Y916-W916-N916)</f>
        <v/>
      </c>
      <c r="AA916" s="16">
        <f>IF(ROWS($AA$2:$AA916)&lt;=MAX('Per Line'!$AJ$2:$AJ$7001),MATCH(ROWS($AA$2:$AA916),'Per Line'!$AJ$2:$AJ$7001,0),"")</f>
        <v/>
      </c>
      <c r="AB916">
        <f>IF($AA916="","",C916&amp;"|"&amp;COUNTIF($C$2:$C916,C916))</f>
        <v/>
      </c>
    </row>
    <row r="917">
      <c r="A917">
        <f>IF($AA917="","",INDEX('Per Line'!$C$2:$C$7001,$AA917)&amp;"")</f>
        <v/>
      </c>
      <c r="B917" s="15" t="n"/>
      <c r="C917">
        <f>IF($AA917="","",IF(COUNTIF($I$2:$I$1301,I917)&lt;=Settings!$C$8,I917,I917&amp;" P"&amp;ROUNDUP(COUNTIF($I$2:$I917,I917)/Settings!$C$8,0)))</f>
        <v/>
      </c>
      <c r="D917">
        <f>IF($AA917="","",INDEX('Per Line'!$A$2:$A$7001,$AA917)&amp;"")</f>
        <v/>
      </c>
      <c r="E917">
        <f>IF($AA917="","",INDEX('Per Line'!$B$2:$B$7001,$AA917)&amp;"")</f>
        <v/>
      </c>
      <c r="F917">
        <f>IF($AA917="","",INDEX('Per Line'!$D$2:$D$7001,$AA917)&amp;"")</f>
        <v/>
      </c>
      <c r="G917" s="14">
        <f>IF($AA917="","",INDEX('Per Line'!$E$2:$E$7001,$AA917))</f>
        <v/>
      </c>
      <c r="H917">
        <f>IF($AA917="","",INDEX('Per Line'!$F$2:$F$7001,$AA917)&amp;"")</f>
        <v/>
      </c>
      <c r="I917">
        <f>IF($AA917="","",INDEX('Per Line'!$I$2:$I$7001,$AA917)&amp;"")</f>
        <v/>
      </c>
      <c r="J917">
        <f>IF($AA917="","",INDEX('Per Line'!$H$2:$H$7001,$AA917)&amp;"")</f>
        <v/>
      </c>
      <c r="K917">
        <f>IF($AA917="","",INDEX('Per Line'!$J$2:$J$7001,$AA917)&amp;"")</f>
        <v/>
      </c>
      <c r="L917">
        <f>IF($AA917="","",INDEX('Per Line'!$K$2:$K$7001,$AA917)&amp;"")</f>
        <v/>
      </c>
      <c r="M917">
        <f>IF($AA917="","",INDEX('Per Line'!$L$2:$L$7001,$AA917))</f>
        <v/>
      </c>
      <c r="N917" s="8">
        <f>IF($AA917="","",M917*Y917/100)</f>
        <v/>
      </c>
      <c r="O917">
        <f>IF($AA917="","",INDEX('Per Line'!$U$2:$U$7001,$AA917)&amp;"")</f>
        <v/>
      </c>
      <c r="P917" s="8">
        <f>IF($AA917="","",SUMIFS('Per Line'!$T$2:$T$7001,'Per Line'!$C$2:$C$7001,$A917,'Per Line'!$AL$2:$AL$7001,1))</f>
        <v/>
      </c>
      <c r="Q917">
        <f>IF($AA917="","",Settings!$C$7)</f>
        <v/>
      </c>
      <c r="R917" s="8">
        <f>IF($AA917="","",SUMIFS('Per Line'!$T$2:$T$7001,'Per Line'!$C$2:$C$7001,$A917,'Per Line'!$AK$2:$AK$7001,0,'Per Line'!$AL$2:$AL$7001,0))</f>
        <v/>
      </c>
      <c r="S917" s="8">
        <f>IF($AA917="","",R917*Q917)</f>
        <v/>
      </c>
      <c r="T917">
        <f>IF($AA917="","",Settings!$C$6)</f>
        <v/>
      </c>
      <c r="U917" s="8">
        <f>IF($AA917="","",SUMIFS('Per Line'!$T$2:$T$7001,'Per Line'!$C$2:$C$7001,$A917,'Per Line'!$AK$2:$AK$7001,1,'Per Line'!$AL$2:$AL$7001,0))</f>
        <v/>
      </c>
      <c r="V917" s="8">
        <f>IF($AA917="","",U917*T917)</f>
        <v/>
      </c>
      <c r="W917" s="8">
        <f>IF($AA917="","",V917+S917)</f>
        <v/>
      </c>
      <c r="X917" s="8">
        <f>IF($AA917="","",Y917-W917)</f>
        <v/>
      </c>
      <c r="Y917" s="8">
        <f>IF($AA917="","",R917+U917+P917)</f>
        <v/>
      </c>
      <c r="Z917" s="8">
        <f>IF($AA917="","",Y917-W917-N917)</f>
        <v/>
      </c>
      <c r="AA917" s="16">
        <f>IF(ROWS($AA$2:$AA917)&lt;=MAX('Per Line'!$AJ$2:$AJ$7001),MATCH(ROWS($AA$2:$AA917),'Per Line'!$AJ$2:$AJ$7001,0),"")</f>
        <v/>
      </c>
      <c r="AB917">
        <f>IF($AA917="","",C917&amp;"|"&amp;COUNTIF($C$2:$C917,C917))</f>
        <v/>
      </c>
    </row>
    <row r="918">
      <c r="A918">
        <f>IF($AA918="","",INDEX('Per Line'!$C$2:$C$7001,$AA918)&amp;"")</f>
        <v/>
      </c>
      <c r="B918" s="15" t="n"/>
      <c r="C918">
        <f>IF($AA918="","",IF(COUNTIF($I$2:$I$1301,I918)&lt;=Settings!$C$8,I918,I918&amp;" P"&amp;ROUNDUP(COUNTIF($I$2:$I918,I918)/Settings!$C$8,0)))</f>
        <v/>
      </c>
      <c r="D918">
        <f>IF($AA918="","",INDEX('Per Line'!$A$2:$A$7001,$AA918)&amp;"")</f>
        <v/>
      </c>
      <c r="E918">
        <f>IF($AA918="","",INDEX('Per Line'!$B$2:$B$7001,$AA918)&amp;"")</f>
        <v/>
      </c>
      <c r="F918">
        <f>IF($AA918="","",INDEX('Per Line'!$D$2:$D$7001,$AA918)&amp;"")</f>
        <v/>
      </c>
      <c r="G918" s="14">
        <f>IF($AA918="","",INDEX('Per Line'!$E$2:$E$7001,$AA918))</f>
        <v/>
      </c>
      <c r="H918">
        <f>IF($AA918="","",INDEX('Per Line'!$F$2:$F$7001,$AA918)&amp;"")</f>
        <v/>
      </c>
      <c r="I918">
        <f>IF($AA918="","",INDEX('Per Line'!$I$2:$I$7001,$AA918)&amp;"")</f>
        <v/>
      </c>
      <c r="J918">
        <f>IF($AA918="","",INDEX('Per Line'!$H$2:$H$7001,$AA918)&amp;"")</f>
        <v/>
      </c>
      <c r="K918">
        <f>IF($AA918="","",INDEX('Per Line'!$J$2:$J$7001,$AA918)&amp;"")</f>
        <v/>
      </c>
      <c r="L918">
        <f>IF($AA918="","",INDEX('Per Line'!$K$2:$K$7001,$AA918)&amp;"")</f>
        <v/>
      </c>
      <c r="M918">
        <f>IF($AA918="","",INDEX('Per Line'!$L$2:$L$7001,$AA918))</f>
        <v/>
      </c>
      <c r="N918" s="8">
        <f>IF($AA918="","",M918*Y918/100)</f>
        <v/>
      </c>
      <c r="O918">
        <f>IF($AA918="","",INDEX('Per Line'!$U$2:$U$7001,$AA918)&amp;"")</f>
        <v/>
      </c>
      <c r="P918" s="8">
        <f>IF($AA918="","",SUMIFS('Per Line'!$T$2:$T$7001,'Per Line'!$C$2:$C$7001,$A918,'Per Line'!$AL$2:$AL$7001,1))</f>
        <v/>
      </c>
      <c r="Q918">
        <f>IF($AA918="","",Settings!$C$7)</f>
        <v/>
      </c>
      <c r="R918" s="8">
        <f>IF($AA918="","",SUMIFS('Per Line'!$T$2:$T$7001,'Per Line'!$C$2:$C$7001,$A918,'Per Line'!$AK$2:$AK$7001,0,'Per Line'!$AL$2:$AL$7001,0))</f>
        <v/>
      </c>
      <c r="S918" s="8">
        <f>IF($AA918="","",R918*Q918)</f>
        <v/>
      </c>
      <c r="T918">
        <f>IF($AA918="","",Settings!$C$6)</f>
        <v/>
      </c>
      <c r="U918" s="8">
        <f>IF($AA918="","",SUMIFS('Per Line'!$T$2:$T$7001,'Per Line'!$C$2:$C$7001,$A918,'Per Line'!$AK$2:$AK$7001,1,'Per Line'!$AL$2:$AL$7001,0))</f>
        <v/>
      </c>
      <c r="V918" s="8">
        <f>IF($AA918="","",U918*T918)</f>
        <v/>
      </c>
      <c r="W918" s="8">
        <f>IF($AA918="","",V918+S918)</f>
        <v/>
      </c>
      <c r="X918" s="8">
        <f>IF($AA918="","",Y918-W918)</f>
        <v/>
      </c>
      <c r="Y918" s="8">
        <f>IF($AA918="","",R918+U918+P918)</f>
        <v/>
      </c>
      <c r="Z918" s="8">
        <f>IF($AA918="","",Y918-W918-N918)</f>
        <v/>
      </c>
      <c r="AA918" s="16">
        <f>IF(ROWS($AA$2:$AA918)&lt;=MAX('Per Line'!$AJ$2:$AJ$7001),MATCH(ROWS($AA$2:$AA918),'Per Line'!$AJ$2:$AJ$7001,0),"")</f>
        <v/>
      </c>
      <c r="AB918">
        <f>IF($AA918="","",C918&amp;"|"&amp;COUNTIF($C$2:$C918,C918))</f>
        <v/>
      </c>
    </row>
    <row r="919">
      <c r="A919">
        <f>IF($AA919="","",INDEX('Per Line'!$C$2:$C$7001,$AA919)&amp;"")</f>
        <v/>
      </c>
      <c r="B919" s="15" t="n"/>
      <c r="C919">
        <f>IF($AA919="","",IF(COUNTIF($I$2:$I$1301,I919)&lt;=Settings!$C$8,I919,I919&amp;" P"&amp;ROUNDUP(COUNTIF($I$2:$I919,I919)/Settings!$C$8,0)))</f>
        <v/>
      </c>
      <c r="D919">
        <f>IF($AA919="","",INDEX('Per Line'!$A$2:$A$7001,$AA919)&amp;"")</f>
        <v/>
      </c>
      <c r="E919">
        <f>IF($AA919="","",INDEX('Per Line'!$B$2:$B$7001,$AA919)&amp;"")</f>
        <v/>
      </c>
      <c r="F919">
        <f>IF($AA919="","",INDEX('Per Line'!$D$2:$D$7001,$AA919)&amp;"")</f>
        <v/>
      </c>
      <c r="G919" s="14">
        <f>IF($AA919="","",INDEX('Per Line'!$E$2:$E$7001,$AA919))</f>
        <v/>
      </c>
      <c r="H919">
        <f>IF($AA919="","",INDEX('Per Line'!$F$2:$F$7001,$AA919)&amp;"")</f>
        <v/>
      </c>
      <c r="I919">
        <f>IF($AA919="","",INDEX('Per Line'!$I$2:$I$7001,$AA919)&amp;"")</f>
        <v/>
      </c>
      <c r="J919">
        <f>IF($AA919="","",INDEX('Per Line'!$H$2:$H$7001,$AA919)&amp;"")</f>
        <v/>
      </c>
      <c r="K919">
        <f>IF($AA919="","",INDEX('Per Line'!$J$2:$J$7001,$AA919)&amp;"")</f>
        <v/>
      </c>
      <c r="L919">
        <f>IF($AA919="","",INDEX('Per Line'!$K$2:$K$7001,$AA919)&amp;"")</f>
        <v/>
      </c>
      <c r="M919">
        <f>IF($AA919="","",INDEX('Per Line'!$L$2:$L$7001,$AA919))</f>
        <v/>
      </c>
      <c r="N919" s="8">
        <f>IF($AA919="","",M919*Y919/100)</f>
        <v/>
      </c>
      <c r="O919">
        <f>IF($AA919="","",INDEX('Per Line'!$U$2:$U$7001,$AA919)&amp;"")</f>
        <v/>
      </c>
      <c r="P919" s="8">
        <f>IF($AA919="","",SUMIFS('Per Line'!$T$2:$T$7001,'Per Line'!$C$2:$C$7001,$A919,'Per Line'!$AL$2:$AL$7001,1))</f>
        <v/>
      </c>
      <c r="Q919">
        <f>IF($AA919="","",Settings!$C$7)</f>
        <v/>
      </c>
      <c r="R919" s="8">
        <f>IF($AA919="","",SUMIFS('Per Line'!$T$2:$T$7001,'Per Line'!$C$2:$C$7001,$A919,'Per Line'!$AK$2:$AK$7001,0,'Per Line'!$AL$2:$AL$7001,0))</f>
        <v/>
      </c>
      <c r="S919" s="8">
        <f>IF($AA919="","",R919*Q919)</f>
        <v/>
      </c>
      <c r="T919">
        <f>IF($AA919="","",Settings!$C$6)</f>
        <v/>
      </c>
      <c r="U919" s="8">
        <f>IF($AA919="","",SUMIFS('Per Line'!$T$2:$T$7001,'Per Line'!$C$2:$C$7001,$A919,'Per Line'!$AK$2:$AK$7001,1,'Per Line'!$AL$2:$AL$7001,0))</f>
        <v/>
      </c>
      <c r="V919" s="8">
        <f>IF($AA919="","",U919*T919)</f>
        <v/>
      </c>
      <c r="W919" s="8">
        <f>IF($AA919="","",V919+S919)</f>
        <v/>
      </c>
      <c r="X919" s="8">
        <f>IF($AA919="","",Y919-W919)</f>
        <v/>
      </c>
      <c r="Y919" s="8">
        <f>IF($AA919="","",R919+U919+P919)</f>
        <v/>
      </c>
      <c r="Z919" s="8">
        <f>IF($AA919="","",Y919-W919-N919)</f>
        <v/>
      </c>
      <c r="AA919" s="16">
        <f>IF(ROWS($AA$2:$AA919)&lt;=MAX('Per Line'!$AJ$2:$AJ$7001),MATCH(ROWS($AA$2:$AA919),'Per Line'!$AJ$2:$AJ$7001,0),"")</f>
        <v/>
      </c>
      <c r="AB919">
        <f>IF($AA919="","",C919&amp;"|"&amp;COUNTIF($C$2:$C919,C919))</f>
        <v/>
      </c>
    </row>
    <row r="920">
      <c r="A920">
        <f>IF($AA920="","",INDEX('Per Line'!$C$2:$C$7001,$AA920)&amp;"")</f>
        <v/>
      </c>
      <c r="B920" s="15" t="n"/>
      <c r="C920">
        <f>IF($AA920="","",IF(COUNTIF($I$2:$I$1301,I920)&lt;=Settings!$C$8,I920,I920&amp;" P"&amp;ROUNDUP(COUNTIF($I$2:$I920,I920)/Settings!$C$8,0)))</f>
        <v/>
      </c>
      <c r="D920">
        <f>IF($AA920="","",INDEX('Per Line'!$A$2:$A$7001,$AA920)&amp;"")</f>
        <v/>
      </c>
      <c r="E920">
        <f>IF($AA920="","",INDEX('Per Line'!$B$2:$B$7001,$AA920)&amp;"")</f>
        <v/>
      </c>
      <c r="F920">
        <f>IF($AA920="","",INDEX('Per Line'!$D$2:$D$7001,$AA920)&amp;"")</f>
        <v/>
      </c>
      <c r="G920" s="14">
        <f>IF($AA920="","",INDEX('Per Line'!$E$2:$E$7001,$AA920))</f>
        <v/>
      </c>
      <c r="H920">
        <f>IF($AA920="","",INDEX('Per Line'!$F$2:$F$7001,$AA920)&amp;"")</f>
        <v/>
      </c>
      <c r="I920">
        <f>IF($AA920="","",INDEX('Per Line'!$I$2:$I$7001,$AA920)&amp;"")</f>
        <v/>
      </c>
      <c r="J920">
        <f>IF($AA920="","",INDEX('Per Line'!$H$2:$H$7001,$AA920)&amp;"")</f>
        <v/>
      </c>
      <c r="K920">
        <f>IF($AA920="","",INDEX('Per Line'!$J$2:$J$7001,$AA920)&amp;"")</f>
        <v/>
      </c>
      <c r="L920">
        <f>IF($AA920="","",INDEX('Per Line'!$K$2:$K$7001,$AA920)&amp;"")</f>
        <v/>
      </c>
      <c r="M920">
        <f>IF($AA920="","",INDEX('Per Line'!$L$2:$L$7001,$AA920))</f>
        <v/>
      </c>
      <c r="N920" s="8">
        <f>IF($AA920="","",M920*Y920/100)</f>
        <v/>
      </c>
      <c r="O920">
        <f>IF($AA920="","",INDEX('Per Line'!$U$2:$U$7001,$AA920)&amp;"")</f>
        <v/>
      </c>
      <c r="P920" s="8">
        <f>IF($AA920="","",SUMIFS('Per Line'!$T$2:$T$7001,'Per Line'!$C$2:$C$7001,$A920,'Per Line'!$AL$2:$AL$7001,1))</f>
        <v/>
      </c>
      <c r="Q920">
        <f>IF($AA920="","",Settings!$C$7)</f>
        <v/>
      </c>
      <c r="R920" s="8">
        <f>IF($AA920="","",SUMIFS('Per Line'!$T$2:$T$7001,'Per Line'!$C$2:$C$7001,$A920,'Per Line'!$AK$2:$AK$7001,0,'Per Line'!$AL$2:$AL$7001,0))</f>
        <v/>
      </c>
      <c r="S920" s="8">
        <f>IF($AA920="","",R920*Q920)</f>
        <v/>
      </c>
      <c r="T920">
        <f>IF($AA920="","",Settings!$C$6)</f>
        <v/>
      </c>
      <c r="U920" s="8">
        <f>IF($AA920="","",SUMIFS('Per Line'!$T$2:$T$7001,'Per Line'!$C$2:$C$7001,$A920,'Per Line'!$AK$2:$AK$7001,1,'Per Line'!$AL$2:$AL$7001,0))</f>
        <v/>
      </c>
      <c r="V920" s="8">
        <f>IF($AA920="","",U920*T920)</f>
        <v/>
      </c>
      <c r="W920" s="8">
        <f>IF($AA920="","",V920+S920)</f>
        <v/>
      </c>
      <c r="X920" s="8">
        <f>IF($AA920="","",Y920-W920)</f>
        <v/>
      </c>
      <c r="Y920" s="8">
        <f>IF($AA920="","",R920+U920+P920)</f>
        <v/>
      </c>
      <c r="Z920" s="8">
        <f>IF($AA920="","",Y920-W920-N920)</f>
        <v/>
      </c>
      <c r="AA920" s="16">
        <f>IF(ROWS($AA$2:$AA920)&lt;=MAX('Per Line'!$AJ$2:$AJ$7001),MATCH(ROWS($AA$2:$AA920),'Per Line'!$AJ$2:$AJ$7001,0),"")</f>
        <v/>
      </c>
      <c r="AB920">
        <f>IF($AA920="","",C920&amp;"|"&amp;COUNTIF($C$2:$C920,C920))</f>
        <v/>
      </c>
    </row>
    <row r="921">
      <c r="A921">
        <f>IF($AA921="","",INDEX('Per Line'!$C$2:$C$7001,$AA921)&amp;"")</f>
        <v/>
      </c>
      <c r="B921" s="15" t="n"/>
      <c r="C921">
        <f>IF($AA921="","",IF(COUNTIF($I$2:$I$1301,I921)&lt;=Settings!$C$8,I921,I921&amp;" P"&amp;ROUNDUP(COUNTIF($I$2:$I921,I921)/Settings!$C$8,0)))</f>
        <v/>
      </c>
      <c r="D921">
        <f>IF($AA921="","",INDEX('Per Line'!$A$2:$A$7001,$AA921)&amp;"")</f>
        <v/>
      </c>
      <c r="E921">
        <f>IF($AA921="","",INDEX('Per Line'!$B$2:$B$7001,$AA921)&amp;"")</f>
        <v/>
      </c>
      <c r="F921">
        <f>IF($AA921="","",INDEX('Per Line'!$D$2:$D$7001,$AA921)&amp;"")</f>
        <v/>
      </c>
      <c r="G921" s="14">
        <f>IF($AA921="","",INDEX('Per Line'!$E$2:$E$7001,$AA921))</f>
        <v/>
      </c>
      <c r="H921">
        <f>IF($AA921="","",INDEX('Per Line'!$F$2:$F$7001,$AA921)&amp;"")</f>
        <v/>
      </c>
      <c r="I921">
        <f>IF($AA921="","",INDEX('Per Line'!$I$2:$I$7001,$AA921)&amp;"")</f>
        <v/>
      </c>
      <c r="J921">
        <f>IF($AA921="","",INDEX('Per Line'!$H$2:$H$7001,$AA921)&amp;"")</f>
        <v/>
      </c>
      <c r="K921">
        <f>IF($AA921="","",INDEX('Per Line'!$J$2:$J$7001,$AA921)&amp;"")</f>
        <v/>
      </c>
      <c r="L921">
        <f>IF($AA921="","",INDEX('Per Line'!$K$2:$K$7001,$AA921)&amp;"")</f>
        <v/>
      </c>
      <c r="M921">
        <f>IF($AA921="","",INDEX('Per Line'!$L$2:$L$7001,$AA921))</f>
        <v/>
      </c>
      <c r="N921" s="8">
        <f>IF($AA921="","",M921*Y921/100)</f>
        <v/>
      </c>
      <c r="O921">
        <f>IF($AA921="","",INDEX('Per Line'!$U$2:$U$7001,$AA921)&amp;"")</f>
        <v/>
      </c>
      <c r="P921" s="8">
        <f>IF($AA921="","",SUMIFS('Per Line'!$T$2:$T$7001,'Per Line'!$C$2:$C$7001,$A921,'Per Line'!$AL$2:$AL$7001,1))</f>
        <v/>
      </c>
      <c r="Q921">
        <f>IF($AA921="","",Settings!$C$7)</f>
        <v/>
      </c>
      <c r="R921" s="8">
        <f>IF($AA921="","",SUMIFS('Per Line'!$T$2:$T$7001,'Per Line'!$C$2:$C$7001,$A921,'Per Line'!$AK$2:$AK$7001,0,'Per Line'!$AL$2:$AL$7001,0))</f>
        <v/>
      </c>
      <c r="S921" s="8">
        <f>IF($AA921="","",R921*Q921)</f>
        <v/>
      </c>
      <c r="T921">
        <f>IF($AA921="","",Settings!$C$6)</f>
        <v/>
      </c>
      <c r="U921" s="8">
        <f>IF($AA921="","",SUMIFS('Per Line'!$T$2:$T$7001,'Per Line'!$C$2:$C$7001,$A921,'Per Line'!$AK$2:$AK$7001,1,'Per Line'!$AL$2:$AL$7001,0))</f>
        <v/>
      </c>
      <c r="V921" s="8">
        <f>IF($AA921="","",U921*T921)</f>
        <v/>
      </c>
      <c r="W921" s="8">
        <f>IF($AA921="","",V921+S921)</f>
        <v/>
      </c>
      <c r="X921" s="8">
        <f>IF($AA921="","",Y921-W921)</f>
        <v/>
      </c>
      <c r="Y921" s="8">
        <f>IF($AA921="","",R921+U921+P921)</f>
        <v/>
      </c>
      <c r="Z921" s="8">
        <f>IF($AA921="","",Y921-W921-N921)</f>
        <v/>
      </c>
      <c r="AA921" s="16">
        <f>IF(ROWS($AA$2:$AA921)&lt;=MAX('Per Line'!$AJ$2:$AJ$7001),MATCH(ROWS($AA$2:$AA921),'Per Line'!$AJ$2:$AJ$7001,0),"")</f>
        <v/>
      </c>
      <c r="AB921">
        <f>IF($AA921="","",C921&amp;"|"&amp;COUNTIF($C$2:$C921,C921))</f>
        <v/>
      </c>
    </row>
    <row r="922">
      <c r="A922">
        <f>IF($AA922="","",INDEX('Per Line'!$C$2:$C$7001,$AA922)&amp;"")</f>
        <v/>
      </c>
      <c r="B922" s="15" t="n"/>
      <c r="C922">
        <f>IF($AA922="","",IF(COUNTIF($I$2:$I$1301,I922)&lt;=Settings!$C$8,I922,I922&amp;" P"&amp;ROUNDUP(COUNTIF($I$2:$I922,I922)/Settings!$C$8,0)))</f>
        <v/>
      </c>
      <c r="D922">
        <f>IF($AA922="","",INDEX('Per Line'!$A$2:$A$7001,$AA922)&amp;"")</f>
        <v/>
      </c>
      <c r="E922">
        <f>IF($AA922="","",INDEX('Per Line'!$B$2:$B$7001,$AA922)&amp;"")</f>
        <v/>
      </c>
      <c r="F922">
        <f>IF($AA922="","",INDEX('Per Line'!$D$2:$D$7001,$AA922)&amp;"")</f>
        <v/>
      </c>
      <c r="G922" s="14">
        <f>IF($AA922="","",INDEX('Per Line'!$E$2:$E$7001,$AA922))</f>
        <v/>
      </c>
      <c r="H922">
        <f>IF($AA922="","",INDEX('Per Line'!$F$2:$F$7001,$AA922)&amp;"")</f>
        <v/>
      </c>
      <c r="I922">
        <f>IF($AA922="","",INDEX('Per Line'!$I$2:$I$7001,$AA922)&amp;"")</f>
        <v/>
      </c>
      <c r="J922">
        <f>IF($AA922="","",INDEX('Per Line'!$H$2:$H$7001,$AA922)&amp;"")</f>
        <v/>
      </c>
      <c r="K922">
        <f>IF($AA922="","",INDEX('Per Line'!$J$2:$J$7001,$AA922)&amp;"")</f>
        <v/>
      </c>
      <c r="L922">
        <f>IF($AA922="","",INDEX('Per Line'!$K$2:$K$7001,$AA922)&amp;"")</f>
        <v/>
      </c>
      <c r="M922">
        <f>IF($AA922="","",INDEX('Per Line'!$L$2:$L$7001,$AA922))</f>
        <v/>
      </c>
      <c r="N922" s="8">
        <f>IF($AA922="","",M922*Y922/100)</f>
        <v/>
      </c>
      <c r="O922">
        <f>IF($AA922="","",INDEX('Per Line'!$U$2:$U$7001,$AA922)&amp;"")</f>
        <v/>
      </c>
      <c r="P922" s="8">
        <f>IF($AA922="","",SUMIFS('Per Line'!$T$2:$T$7001,'Per Line'!$C$2:$C$7001,$A922,'Per Line'!$AL$2:$AL$7001,1))</f>
        <v/>
      </c>
      <c r="Q922">
        <f>IF($AA922="","",Settings!$C$7)</f>
        <v/>
      </c>
      <c r="R922" s="8">
        <f>IF($AA922="","",SUMIFS('Per Line'!$T$2:$T$7001,'Per Line'!$C$2:$C$7001,$A922,'Per Line'!$AK$2:$AK$7001,0,'Per Line'!$AL$2:$AL$7001,0))</f>
        <v/>
      </c>
      <c r="S922" s="8">
        <f>IF($AA922="","",R922*Q922)</f>
        <v/>
      </c>
      <c r="T922">
        <f>IF($AA922="","",Settings!$C$6)</f>
        <v/>
      </c>
      <c r="U922" s="8">
        <f>IF($AA922="","",SUMIFS('Per Line'!$T$2:$T$7001,'Per Line'!$C$2:$C$7001,$A922,'Per Line'!$AK$2:$AK$7001,1,'Per Line'!$AL$2:$AL$7001,0))</f>
        <v/>
      </c>
      <c r="V922" s="8">
        <f>IF($AA922="","",U922*T922)</f>
        <v/>
      </c>
      <c r="W922" s="8">
        <f>IF($AA922="","",V922+S922)</f>
        <v/>
      </c>
      <c r="X922" s="8">
        <f>IF($AA922="","",Y922-W922)</f>
        <v/>
      </c>
      <c r="Y922" s="8">
        <f>IF($AA922="","",R922+U922+P922)</f>
        <v/>
      </c>
      <c r="Z922" s="8">
        <f>IF($AA922="","",Y922-W922-N922)</f>
        <v/>
      </c>
      <c r="AA922" s="16">
        <f>IF(ROWS($AA$2:$AA922)&lt;=MAX('Per Line'!$AJ$2:$AJ$7001),MATCH(ROWS($AA$2:$AA922),'Per Line'!$AJ$2:$AJ$7001,0),"")</f>
        <v/>
      </c>
      <c r="AB922">
        <f>IF($AA922="","",C922&amp;"|"&amp;COUNTIF($C$2:$C922,C922))</f>
        <v/>
      </c>
    </row>
    <row r="923">
      <c r="A923">
        <f>IF($AA923="","",INDEX('Per Line'!$C$2:$C$7001,$AA923)&amp;"")</f>
        <v/>
      </c>
      <c r="B923" s="15" t="n"/>
      <c r="C923">
        <f>IF($AA923="","",IF(COUNTIF($I$2:$I$1301,I923)&lt;=Settings!$C$8,I923,I923&amp;" P"&amp;ROUNDUP(COUNTIF($I$2:$I923,I923)/Settings!$C$8,0)))</f>
        <v/>
      </c>
      <c r="D923">
        <f>IF($AA923="","",INDEX('Per Line'!$A$2:$A$7001,$AA923)&amp;"")</f>
        <v/>
      </c>
      <c r="E923">
        <f>IF($AA923="","",INDEX('Per Line'!$B$2:$B$7001,$AA923)&amp;"")</f>
        <v/>
      </c>
      <c r="F923">
        <f>IF($AA923="","",INDEX('Per Line'!$D$2:$D$7001,$AA923)&amp;"")</f>
        <v/>
      </c>
      <c r="G923" s="14">
        <f>IF($AA923="","",INDEX('Per Line'!$E$2:$E$7001,$AA923))</f>
        <v/>
      </c>
      <c r="H923">
        <f>IF($AA923="","",INDEX('Per Line'!$F$2:$F$7001,$AA923)&amp;"")</f>
        <v/>
      </c>
      <c r="I923">
        <f>IF($AA923="","",INDEX('Per Line'!$I$2:$I$7001,$AA923)&amp;"")</f>
        <v/>
      </c>
      <c r="J923">
        <f>IF($AA923="","",INDEX('Per Line'!$H$2:$H$7001,$AA923)&amp;"")</f>
        <v/>
      </c>
      <c r="K923">
        <f>IF($AA923="","",INDEX('Per Line'!$J$2:$J$7001,$AA923)&amp;"")</f>
        <v/>
      </c>
      <c r="L923">
        <f>IF($AA923="","",INDEX('Per Line'!$K$2:$K$7001,$AA923)&amp;"")</f>
        <v/>
      </c>
      <c r="M923">
        <f>IF($AA923="","",INDEX('Per Line'!$L$2:$L$7001,$AA923))</f>
        <v/>
      </c>
      <c r="N923" s="8">
        <f>IF($AA923="","",M923*Y923/100)</f>
        <v/>
      </c>
      <c r="O923">
        <f>IF($AA923="","",INDEX('Per Line'!$U$2:$U$7001,$AA923)&amp;"")</f>
        <v/>
      </c>
      <c r="P923" s="8">
        <f>IF($AA923="","",SUMIFS('Per Line'!$T$2:$T$7001,'Per Line'!$C$2:$C$7001,$A923,'Per Line'!$AL$2:$AL$7001,1))</f>
        <v/>
      </c>
      <c r="Q923">
        <f>IF($AA923="","",Settings!$C$7)</f>
        <v/>
      </c>
      <c r="R923" s="8">
        <f>IF($AA923="","",SUMIFS('Per Line'!$T$2:$T$7001,'Per Line'!$C$2:$C$7001,$A923,'Per Line'!$AK$2:$AK$7001,0,'Per Line'!$AL$2:$AL$7001,0))</f>
        <v/>
      </c>
      <c r="S923" s="8">
        <f>IF($AA923="","",R923*Q923)</f>
        <v/>
      </c>
      <c r="T923">
        <f>IF($AA923="","",Settings!$C$6)</f>
        <v/>
      </c>
      <c r="U923" s="8">
        <f>IF($AA923="","",SUMIFS('Per Line'!$T$2:$T$7001,'Per Line'!$C$2:$C$7001,$A923,'Per Line'!$AK$2:$AK$7001,1,'Per Line'!$AL$2:$AL$7001,0))</f>
        <v/>
      </c>
      <c r="V923" s="8">
        <f>IF($AA923="","",U923*T923)</f>
        <v/>
      </c>
      <c r="W923" s="8">
        <f>IF($AA923="","",V923+S923)</f>
        <v/>
      </c>
      <c r="X923" s="8">
        <f>IF($AA923="","",Y923-W923)</f>
        <v/>
      </c>
      <c r="Y923" s="8">
        <f>IF($AA923="","",R923+U923+P923)</f>
        <v/>
      </c>
      <c r="Z923" s="8">
        <f>IF($AA923="","",Y923-W923-N923)</f>
        <v/>
      </c>
      <c r="AA923" s="16">
        <f>IF(ROWS($AA$2:$AA923)&lt;=MAX('Per Line'!$AJ$2:$AJ$7001),MATCH(ROWS($AA$2:$AA923),'Per Line'!$AJ$2:$AJ$7001,0),"")</f>
        <v/>
      </c>
      <c r="AB923">
        <f>IF($AA923="","",C923&amp;"|"&amp;COUNTIF($C$2:$C923,C923))</f>
        <v/>
      </c>
    </row>
    <row r="924">
      <c r="A924">
        <f>IF($AA924="","",INDEX('Per Line'!$C$2:$C$7001,$AA924)&amp;"")</f>
        <v/>
      </c>
      <c r="B924" s="15" t="n"/>
      <c r="C924">
        <f>IF($AA924="","",IF(COUNTIF($I$2:$I$1301,I924)&lt;=Settings!$C$8,I924,I924&amp;" P"&amp;ROUNDUP(COUNTIF($I$2:$I924,I924)/Settings!$C$8,0)))</f>
        <v/>
      </c>
      <c r="D924">
        <f>IF($AA924="","",INDEX('Per Line'!$A$2:$A$7001,$AA924)&amp;"")</f>
        <v/>
      </c>
      <c r="E924">
        <f>IF($AA924="","",INDEX('Per Line'!$B$2:$B$7001,$AA924)&amp;"")</f>
        <v/>
      </c>
      <c r="F924">
        <f>IF($AA924="","",INDEX('Per Line'!$D$2:$D$7001,$AA924)&amp;"")</f>
        <v/>
      </c>
      <c r="G924" s="14">
        <f>IF($AA924="","",INDEX('Per Line'!$E$2:$E$7001,$AA924))</f>
        <v/>
      </c>
      <c r="H924">
        <f>IF($AA924="","",INDEX('Per Line'!$F$2:$F$7001,$AA924)&amp;"")</f>
        <v/>
      </c>
      <c r="I924">
        <f>IF($AA924="","",INDEX('Per Line'!$I$2:$I$7001,$AA924)&amp;"")</f>
        <v/>
      </c>
      <c r="J924">
        <f>IF($AA924="","",INDEX('Per Line'!$H$2:$H$7001,$AA924)&amp;"")</f>
        <v/>
      </c>
      <c r="K924">
        <f>IF($AA924="","",INDEX('Per Line'!$J$2:$J$7001,$AA924)&amp;"")</f>
        <v/>
      </c>
      <c r="L924">
        <f>IF($AA924="","",INDEX('Per Line'!$K$2:$K$7001,$AA924)&amp;"")</f>
        <v/>
      </c>
      <c r="M924">
        <f>IF($AA924="","",INDEX('Per Line'!$L$2:$L$7001,$AA924))</f>
        <v/>
      </c>
      <c r="N924" s="8">
        <f>IF($AA924="","",M924*Y924/100)</f>
        <v/>
      </c>
      <c r="O924">
        <f>IF($AA924="","",INDEX('Per Line'!$U$2:$U$7001,$AA924)&amp;"")</f>
        <v/>
      </c>
      <c r="P924" s="8">
        <f>IF($AA924="","",SUMIFS('Per Line'!$T$2:$T$7001,'Per Line'!$C$2:$C$7001,$A924,'Per Line'!$AL$2:$AL$7001,1))</f>
        <v/>
      </c>
      <c r="Q924">
        <f>IF($AA924="","",Settings!$C$7)</f>
        <v/>
      </c>
      <c r="R924" s="8">
        <f>IF($AA924="","",SUMIFS('Per Line'!$T$2:$T$7001,'Per Line'!$C$2:$C$7001,$A924,'Per Line'!$AK$2:$AK$7001,0,'Per Line'!$AL$2:$AL$7001,0))</f>
        <v/>
      </c>
      <c r="S924" s="8">
        <f>IF($AA924="","",R924*Q924)</f>
        <v/>
      </c>
      <c r="T924">
        <f>IF($AA924="","",Settings!$C$6)</f>
        <v/>
      </c>
      <c r="U924" s="8">
        <f>IF($AA924="","",SUMIFS('Per Line'!$T$2:$T$7001,'Per Line'!$C$2:$C$7001,$A924,'Per Line'!$AK$2:$AK$7001,1,'Per Line'!$AL$2:$AL$7001,0))</f>
        <v/>
      </c>
      <c r="V924" s="8">
        <f>IF($AA924="","",U924*T924)</f>
        <v/>
      </c>
      <c r="W924" s="8">
        <f>IF($AA924="","",V924+S924)</f>
        <v/>
      </c>
      <c r="X924" s="8">
        <f>IF($AA924="","",Y924-W924)</f>
        <v/>
      </c>
      <c r="Y924" s="8">
        <f>IF($AA924="","",R924+U924+P924)</f>
        <v/>
      </c>
      <c r="Z924" s="8">
        <f>IF($AA924="","",Y924-W924-N924)</f>
        <v/>
      </c>
      <c r="AA924" s="16">
        <f>IF(ROWS($AA$2:$AA924)&lt;=MAX('Per Line'!$AJ$2:$AJ$7001),MATCH(ROWS($AA$2:$AA924),'Per Line'!$AJ$2:$AJ$7001,0),"")</f>
        <v/>
      </c>
      <c r="AB924">
        <f>IF($AA924="","",C924&amp;"|"&amp;COUNTIF($C$2:$C924,C924))</f>
        <v/>
      </c>
    </row>
    <row r="925">
      <c r="A925">
        <f>IF($AA925="","",INDEX('Per Line'!$C$2:$C$7001,$AA925)&amp;"")</f>
        <v/>
      </c>
      <c r="B925" s="15" t="n"/>
      <c r="C925">
        <f>IF($AA925="","",IF(COUNTIF($I$2:$I$1301,I925)&lt;=Settings!$C$8,I925,I925&amp;" P"&amp;ROUNDUP(COUNTIF($I$2:$I925,I925)/Settings!$C$8,0)))</f>
        <v/>
      </c>
      <c r="D925">
        <f>IF($AA925="","",INDEX('Per Line'!$A$2:$A$7001,$AA925)&amp;"")</f>
        <v/>
      </c>
      <c r="E925">
        <f>IF($AA925="","",INDEX('Per Line'!$B$2:$B$7001,$AA925)&amp;"")</f>
        <v/>
      </c>
      <c r="F925">
        <f>IF($AA925="","",INDEX('Per Line'!$D$2:$D$7001,$AA925)&amp;"")</f>
        <v/>
      </c>
      <c r="G925" s="14">
        <f>IF($AA925="","",INDEX('Per Line'!$E$2:$E$7001,$AA925))</f>
        <v/>
      </c>
      <c r="H925">
        <f>IF($AA925="","",INDEX('Per Line'!$F$2:$F$7001,$AA925)&amp;"")</f>
        <v/>
      </c>
      <c r="I925">
        <f>IF($AA925="","",INDEX('Per Line'!$I$2:$I$7001,$AA925)&amp;"")</f>
        <v/>
      </c>
      <c r="J925">
        <f>IF($AA925="","",INDEX('Per Line'!$H$2:$H$7001,$AA925)&amp;"")</f>
        <v/>
      </c>
      <c r="K925">
        <f>IF($AA925="","",INDEX('Per Line'!$J$2:$J$7001,$AA925)&amp;"")</f>
        <v/>
      </c>
      <c r="L925">
        <f>IF($AA925="","",INDEX('Per Line'!$K$2:$K$7001,$AA925)&amp;"")</f>
        <v/>
      </c>
      <c r="M925">
        <f>IF($AA925="","",INDEX('Per Line'!$L$2:$L$7001,$AA925))</f>
        <v/>
      </c>
      <c r="N925" s="8">
        <f>IF($AA925="","",M925*Y925/100)</f>
        <v/>
      </c>
      <c r="O925">
        <f>IF($AA925="","",INDEX('Per Line'!$U$2:$U$7001,$AA925)&amp;"")</f>
        <v/>
      </c>
      <c r="P925" s="8">
        <f>IF($AA925="","",SUMIFS('Per Line'!$T$2:$T$7001,'Per Line'!$C$2:$C$7001,$A925,'Per Line'!$AL$2:$AL$7001,1))</f>
        <v/>
      </c>
      <c r="Q925">
        <f>IF($AA925="","",Settings!$C$7)</f>
        <v/>
      </c>
      <c r="R925" s="8">
        <f>IF($AA925="","",SUMIFS('Per Line'!$T$2:$T$7001,'Per Line'!$C$2:$C$7001,$A925,'Per Line'!$AK$2:$AK$7001,0,'Per Line'!$AL$2:$AL$7001,0))</f>
        <v/>
      </c>
      <c r="S925" s="8">
        <f>IF($AA925="","",R925*Q925)</f>
        <v/>
      </c>
      <c r="T925">
        <f>IF($AA925="","",Settings!$C$6)</f>
        <v/>
      </c>
      <c r="U925" s="8">
        <f>IF($AA925="","",SUMIFS('Per Line'!$T$2:$T$7001,'Per Line'!$C$2:$C$7001,$A925,'Per Line'!$AK$2:$AK$7001,1,'Per Line'!$AL$2:$AL$7001,0))</f>
        <v/>
      </c>
      <c r="V925" s="8">
        <f>IF($AA925="","",U925*T925)</f>
        <v/>
      </c>
      <c r="W925" s="8">
        <f>IF($AA925="","",V925+S925)</f>
        <v/>
      </c>
      <c r="X925" s="8">
        <f>IF($AA925="","",Y925-W925)</f>
        <v/>
      </c>
      <c r="Y925" s="8">
        <f>IF($AA925="","",R925+U925+P925)</f>
        <v/>
      </c>
      <c r="Z925" s="8">
        <f>IF($AA925="","",Y925-W925-N925)</f>
        <v/>
      </c>
      <c r="AA925" s="16">
        <f>IF(ROWS($AA$2:$AA925)&lt;=MAX('Per Line'!$AJ$2:$AJ$7001),MATCH(ROWS($AA$2:$AA925),'Per Line'!$AJ$2:$AJ$7001,0),"")</f>
        <v/>
      </c>
      <c r="AB925">
        <f>IF($AA925="","",C925&amp;"|"&amp;COUNTIF($C$2:$C925,C925))</f>
        <v/>
      </c>
    </row>
    <row r="926">
      <c r="A926">
        <f>IF($AA926="","",INDEX('Per Line'!$C$2:$C$7001,$AA926)&amp;"")</f>
        <v/>
      </c>
      <c r="B926" s="15" t="n"/>
      <c r="C926">
        <f>IF($AA926="","",IF(COUNTIF($I$2:$I$1301,I926)&lt;=Settings!$C$8,I926,I926&amp;" P"&amp;ROUNDUP(COUNTIF($I$2:$I926,I926)/Settings!$C$8,0)))</f>
        <v/>
      </c>
      <c r="D926">
        <f>IF($AA926="","",INDEX('Per Line'!$A$2:$A$7001,$AA926)&amp;"")</f>
        <v/>
      </c>
      <c r="E926">
        <f>IF($AA926="","",INDEX('Per Line'!$B$2:$B$7001,$AA926)&amp;"")</f>
        <v/>
      </c>
      <c r="F926">
        <f>IF($AA926="","",INDEX('Per Line'!$D$2:$D$7001,$AA926)&amp;"")</f>
        <v/>
      </c>
      <c r="G926" s="14">
        <f>IF($AA926="","",INDEX('Per Line'!$E$2:$E$7001,$AA926))</f>
        <v/>
      </c>
      <c r="H926">
        <f>IF($AA926="","",INDEX('Per Line'!$F$2:$F$7001,$AA926)&amp;"")</f>
        <v/>
      </c>
      <c r="I926">
        <f>IF($AA926="","",INDEX('Per Line'!$I$2:$I$7001,$AA926)&amp;"")</f>
        <v/>
      </c>
      <c r="J926">
        <f>IF($AA926="","",INDEX('Per Line'!$H$2:$H$7001,$AA926)&amp;"")</f>
        <v/>
      </c>
      <c r="K926">
        <f>IF($AA926="","",INDEX('Per Line'!$J$2:$J$7001,$AA926)&amp;"")</f>
        <v/>
      </c>
      <c r="L926">
        <f>IF($AA926="","",INDEX('Per Line'!$K$2:$K$7001,$AA926)&amp;"")</f>
        <v/>
      </c>
      <c r="M926">
        <f>IF($AA926="","",INDEX('Per Line'!$L$2:$L$7001,$AA926))</f>
        <v/>
      </c>
      <c r="N926" s="8">
        <f>IF($AA926="","",M926*Y926/100)</f>
        <v/>
      </c>
      <c r="O926">
        <f>IF($AA926="","",INDEX('Per Line'!$U$2:$U$7001,$AA926)&amp;"")</f>
        <v/>
      </c>
      <c r="P926" s="8">
        <f>IF($AA926="","",SUMIFS('Per Line'!$T$2:$T$7001,'Per Line'!$C$2:$C$7001,$A926,'Per Line'!$AL$2:$AL$7001,1))</f>
        <v/>
      </c>
      <c r="Q926">
        <f>IF($AA926="","",Settings!$C$7)</f>
        <v/>
      </c>
      <c r="R926" s="8">
        <f>IF($AA926="","",SUMIFS('Per Line'!$T$2:$T$7001,'Per Line'!$C$2:$C$7001,$A926,'Per Line'!$AK$2:$AK$7001,0,'Per Line'!$AL$2:$AL$7001,0))</f>
        <v/>
      </c>
      <c r="S926" s="8">
        <f>IF($AA926="","",R926*Q926)</f>
        <v/>
      </c>
      <c r="T926">
        <f>IF($AA926="","",Settings!$C$6)</f>
        <v/>
      </c>
      <c r="U926" s="8">
        <f>IF($AA926="","",SUMIFS('Per Line'!$T$2:$T$7001,'Per Line'!$C$2:$C$7001,$A926,'Per Line'!$AK$2:$AK$7001,1,'Per Line'!$AL$2:$AL$7001,0))</f>
        <v/>
      </c>
      <c r="V926" s="8">
        <f>IF($AA926="","",U926*T926)</f>
        <v/>
      </c>
      <c r="W926" s="8">
        <f>IF($AA926="","",V926+S926)</f>
        <v/>
      </c>
      <c r="X926" s="8">
        <f>IF($AA926="","",Y926-W926)</f>
        <v/>
      </c>
      <c r="Y926" s="8">
        <f>IF($AA926="","",R926+U926+P926)</f>
        <v/>
      </c>
      <c r="Z926" s="8">
        <f>IF($AA926="","",Y926-W926-N926)</f>
        <v/>
      </c>
      <c r="AA926" s="16">
        <f>IF(ROWS($AA$2:$AA926)&lt;=MAX('Per Line'!$AJ$2:$AJ$7001),MATCH(ROWS($AA$2:$AA926),'Per Line'!$AJ$2:$AJ$7001,0),"")</f>
        <v/>
      </c>
      <c r="AB926">
        <f>IF($AA926="","",C926&amp;"|"&amp;COUNTIF($C$2:$C926,C926))</f>
        <v/>
      </c>
    </row>
    <row r="927">
      <c r="A927">
        <f>IF($AA927="","",INDEX('Per Line'!$C$2:$C$7001,$AA927)&amp;"")</f>
        <v/>
      </c>
      <c r="B927" s="15" t="n"/>
      <c r="C927">
        <f>IF($AA927="","",IF(COUNTIF($I$2:$I$1301,I927)&lt;=Settings!$C$8,I927,I927&amp;" P"&amp;ROUNDUP(COUNTIF($I$2:$I927,I927)/Settings!$C$8,0)))</f>
        <v/>
      </c>
      <c r="D927">
        <f>IF($AA927="","",INDEX('Per Line'!$A$2:$A$7001,$AA927)&amp;"")</f>
        <v/>
      </c>
      <c r="E927">
        <f>IF($AA927="","",INDEX('Per Line'!$B$2:$B$7001,$AA927)&amp;"")</f>
        <v/>
      </c>
      <c r="F927">
        <f>IF($AA927="","",INDEX('Per Line'!$D$2:$D$7001,$AA927)&amp;"")</f>
        <v/>
      </c>
      <c r="G927" s="14">
        <f>IF($AA927="","",INDEX('Per Line'!$E$2:$E$7001,$AA927))</f>
        <v/>
      </c>
      <c r="H927">
        <f>IF($AA927="","",INDEX('Per Line'!$F$2:$F$7001,$AA927)&amp;"")</f>
        <v/>
      </c>
      <c r="I927">
        <f>IF($AA927="","",INDEX('Per Line'!$I$2:$I$7001,$AA927)&amp;"")</f>
        <v/>
      </c>
      <c r="J927">
        <f>IF($AA927="","",INDEX('Per Line'!$H$2:$H$7001,$AA927)&amp;"")</f>
        <v/>
      </c>
      <c r="K927">
        <f>IF($AA927="","",INDEX('Per Line'!$J$2:$J$7001,$AA927)&amp;"")</f>
        <v/>
      </c>
      <c r="L927">
        <f>IF($AA927="","",INDEX('Per Line'!$K$2:$K$7001,$AA927)&amp;"")</f>
        <v/>
      </c>
      <c r="M927">
        <f>IF($AA927="","",INDEX('Per Line'!$L$2:$L$7001,$AA927))</f>
        <v/>
      </c>
      <c r="N927" s="8">
        <f>IF($AA927="","",M927*Y927/100)</f>
        <v/>
      </c>
      <c r="O927">
        <f>IF($AA927="","",INDEX('Per Line'!$U$2:$U$7001,$AA927)&amp;"")</f>
        <v/>
      </c>
      <c r="P927" s="8">
        <f>IF($AA927="","",SUMIFS('Per Line'!$T$2:$T$7001,'Per Line'!$C$2:$C$7001,$A927,'Per Line'!$AL$2:$AL$7001,1))</f>
        <v/>
      </c>
      <c r="Q927">
        <f>IF($AA927="","",Settings!$C$7)</f>
        <v/>
      </c>
      <c r="R927" s="8">
        <f>IF($AA927="","",SUMIFS('Per Line'!$T$2:$T$7001,'Per Line'!$C$2:$C$7001,$A927,'Per Line'!$AK$2:$AK$7001,0,'Per Line'!$AL$2:$AL$7001,0))</f>
        <v/>
      </c>
      <c r="S927" s="8">
        <f>IF($AA927="","",R927*Q927)</f>
        <v/>
      </c>
      <c r="T927">
        <f>IF($AA927="","",Settings!$C$6)</f>
        <v/>
      </c>
      <c r="U927" s="8">
        <f>IF($AA927="","",SUMIFS('Per Line'!$T$2:$T$7001,'Per Line'!$C$2:$C$7001,$A927,'Per Line'!$AK$2:$AK$7001,1,'Per Line'!$AL$2:$AL$7001,0))</f>
        <v/>
      </c>
      <c r="V927" s="8">
        <f>IF($AA927="","",U927*T927)</f>
        <v/>
      </c>
      <c r="W927" s="8">
        <f>IF($AA927="","",V927+S927)</f>
        <v/>
      </c>
      <c r="X927" s="8">
        <f>IF($AA927="","",Y927-W927)</f>
        <v/>
      </c>
      <c r="Y927" s="8">
        <f>IF($AA927="","",R927+U927+P927)</f>
        <v/>
      </c>
      <c r="Z927" s="8">
        <f>IF($AA927="","",Y927-W927-N927)</f>
        <v/>
      </c>
      <c r="AA927" s="16">
        <f>IF(ROWS($AA$2:$AA927)&lt;=MAX('Per Line'!$AJ$2:$AJ$7001),MATCH(ROWS($AA$2:$AA927),'Per Line'!$AJ$2:$AJ$7001,0),"")</f>
        <v/>
      </c>
      <c r="AB927">
        <f>IF($AA927="","",C927&amp;"|"&amp;COUNTIF($C$2:$C927,C927))</f>
        <v/>
      </c>
    </row>
    <row r="928">
      <c r="A928">
        <f>IF($AA928="","",INDEX('Per Line'!$C$2:$C$7001,$AA928)&amp;"")</f>
        <v/>
      </c>
      <c r="B928" s="15" t="n"/>
      <c r="C928">
        <f>IF($AA928="","",IF(COUNTIF($I$2:$I$1301,I928)&lt;=Settings!$C$8,I928,I928&amp;" P"&amp;ROUNDUP(COUNTIF($I$2:$I928,I928)/Settings!$C$8,0)))</f>
        <v/>
      </c>
      <c r="D928">
        <f>IF($AA928="","",INDEX('Per Line'!$A$2:$A$7001,$AA928)&amp;"")</f>
        <v/>
      </c>
      <c r="E928">
        <f>IF($AA928="","",INDEX('Per Line'!$B$2:$B$7001,$AA928)&amp;"")</f>
        <v/>
      </c>
      <c r="F928">
        <f>IF($AA928="","",INDEX('Per Line'!$D$2:$D$7001,$AA928)&amp;"")</f>
        <v/>
      </c>
      <c r="G928" s="14">
        <f>IF($AA928="","",INDEX('Per Line'!$E$2:$E$7001,$AA928))</f>
        <v/>
      </c>
      <c r="H928">
        <f>IF($AA928="","",INDEX('Per Line'!$F$2:$F$7001,$AA928)&amp;"")</f>
        <v/>
      </c>
      <c r="I928">
        <f>IF($AA928="","",INDEX('Per Line'!$I$2:$I$7001,$AA928)&amp;"")</f>
        <v/>
      </c>
      <c r="J928">
        <f>IF($AA928="","",INDEX('Per Line'!$H$2:$H$7001,$AA928)&amp;"")</f>
        <v/>
      </c>
      <c r="K928">
        <f>IF($AA928="","",INDEX('Per Line'!$J$2:$J$7001,$AA928)&amp;"")</f>
        <v/>
      </c>
      <c r="L928">
        <f>IF($AA928="","",INDEX('Per Line'!$K$2:$K$7001,$AA928)&amp;"")</f>
        <v/>
      </c>
      <c r="M928">
        <f>IF($AA928="","",INDEX('Per Line'!$L$2:$L$7001,$AA928))</f>
        <v/>
      </c>
      <c r="N928" s="8">
        <f>IF($AA928="","",M928*Y928/100)</f>
        <v/>
      </c>
      <c r="O928">
        <f>IF($AA928="","",INDEX('Per Line'!$U$2:$U$7001,$AA928)&amp;"")</f>
        <v/>
      </c>
      <c r="P928" s="8">
        <f>IF($AA928="","",SUMIFS('Per Line'!$T$2:$T$7001,'Per Line'!$C$2:$C$7001,$A928,'Per Line'!$AL$2:$AL$7001,1))</f>
        <v/>
      </c>
      <c r="Q928">
        <f>IF($AA928="","",Settings!$C$7)</f>
        <v/>
      </c>
      <c r="R928" s="8">
        <f>IF($AA928="","",SUMIFS('Per Line'!$T$2:$T$7001,'Per Line'!$C$2:$C$7001,$A928,'Per Line'!$AK$2:$AK$7001,0,'Per Line'!$AL$2:$AL$7001,0))</f>
        <v/>
      </c>
      <c r="S928" s="8">
        <f>IF($AA928="","",R928*Q928)</f>
        <v/>
      </c>
      <c r="T928">
        <f>IF($AA928="","",Settings!$C$6)</f>
        <v/>
      </c>
      <c r="U928" s="8">
        <f>IF($AA928="","",SUMIFS('Per Line'!$T$2:$T$7001,'Per Line'!$C$2:$C$7001,$A928,'Per Line'!$AK$2:$AK$7001,1,'Per Line'!$AL$2:$AL$7001,0))</f>
        <v/>
      </c>
      <c r="V928" s="8">
        <f>IF($AA928="","",U928*T928)</f>
        <v/>
      </c>
      <c r="W928" s="8">
        <f>IF($AA928="","",V928+S928)</f>
        <v/>
      </c>
      <c r="X928" s="8">
        <f>IF($AA928="","",Y928-W928)</f>
        <v/>
      </c>
      <c r="Y928" s="8">
        <f>IF($AA928="","",R928+U928+P928)</f>
        <v/>
      </c>
      <c r="Z928" s="8">
        <f>IF($AA928="","",Y928-W928-N928)</f>
        <v/>
      </c>
      <c r="AA928" s="16">
        <f>IF(ROWS($AA$2:$AA928)&lt;=MAX('Per Line'!$AJ$2:$AJ$7001),MATCH(ROWS($AA$2:$AA928),'Per Line'!$AJ$2:$AJ$7001,0),"")</f>
        <v/>
      </c>
      <c r="AB928">
        <f>IF($AA928="","",C928&amp;"|"&amp;COUNTIF($C$2:$C928,C928))</f>
        <v/>
      </c>
    </row>
    <row r="929">
      <c r="A929">
        <f>IF($AA929="","",INDEX('Per Line'!$C$2:$C$7001,$AA929)&amp;"")</f>
        <v/>
      </c>
      <c r="B929" s="15" t="n"/>
      <c r="C929">
        <f>IF($AA929="","",IF(COUNTIF($I$2:$I$1301,I929)&lt;=Settings!$C$8,I929,I929&amp;" P"&amp;ROUNDUP(COUNTIF($I$2:$I929,I929)/Settings!$C$8,0)))</f>
        <v/>
      </c>
      <c r="D929">
        <f>IF($AA929="","",INDEX('Per Line'!$A$2:$A$7001,$AA929)&amp;"")</f>
        <v/>
      </c>
      <c r="E929">
        <f>IF($AA929="","",INDEX('Per Line'!$B$2:$B$7001,$AA929)&amp;"")</f>
        <v/>
      </c>
      <c r="F929">
        <f>IF($AA929="","",INDEX('Per Line'!$D$2:$D$7001,$AA929)&amp;"")</f>
        <v/>
      </c>
      <c r="G929" s="14">
        <f>IF($AA929="","",INDEX('Per Line'!$E$2:$E$7001,$AA929))</f>
        <v/>
      </c>
      <c r="H929">
        <f>IF($AA929="","",INDEX('Per Line'!$F$2:$F$7001,$AA929)&amp;"")</f>
        <v/>
      </c>
      <c r="I929">
        <f>IF($AA929="","",INDEX('Per Line'!$I$2:$I$7001,$AA929)&amp;"")</f>
        <v/>
      </c>
      <c r="J929">
        <f>IF($AA929="","",INDEX('Per Line'!$H$2:$H$7001,$AA929)&amp;"")</f>
        <v/>
      </c>
      <c r="K929">
        <f>IF($AA929="","",INDEX('Per Line'!$J$2:$J$7001,$AA929)&amp;"")</f>
        <v/>
      </c>
      <c r="L929">
        <f>IF($AA929="","",INDEX('Per Line'!$K$2:$K$7001,$AA929)&amp;"")</f>
        <v/>
      </c>
      <c r="M929">
        <f>IF($AA929="","",INDEX('Per Line'!$L$2:$L$7001,$AA929))</f>
        <v/>
      </c>
      <c r="N929" s="8">
        <f>IF($AA929="","",M929*Y929/100)</f>
        <v/>
      </c>
      <c r="O929">
        <f>IF($AA929="","",INDEX('Per Line'!$U$2:$U$7001,$AA929)&amp;"")</f>
        <v/>
      </c>
      <c r="P929" s="8">
        <f>IF($AA929="","",SUMIFS('Per Line'!$T$2:$T$7001,'Per Line'!$C$2:$C$7001,$A929,'Per Line'!$AL$2:$AL$7001,1))</f>
        <v/>
      </c>
      <c r="Q929">
        <f>IF($AA929="","",Settings!$C$7)</f>
        <v/>
      </c>
      <c r="R929" s="8">
        <f>IF($AA929="","",SUMIFS('Per Line'!$T$2:$T$7001,'Per Line'!$C$2:$C$7001,$A929,'Per Line'!$AK$2:$AK$7001,0,'Per Line'!$AL$2:$AL$7001,0))</f>
        <v/>
      </c>
      <c r="S929" s="8">
        <f>IF($AA929="","",R929*Q929)</f>
        <v/>
      </c>
      <c r="T929">
        <f>IF($AA929="","",Settings!$C$6)</f>
        <v/>
      </c>
      <c r="U929" s="8">
        <f>IF($AA929="","",SUMIFS('Per Line'!$T$2:$T$7001,'Per Line'!$C$2:$C$7001,$A929,'Per Line'!$AK$2:$AK$7001,1,'Per Line'!$AL$2:$AL$7001,0))</f>
        <v/>
      </c>
      <c r="V929" s="8">
        <f>IF($AA929="","",U929*T929)</f>
        <v/>
      </c>
      <c r="W929" s="8">
        <f>IF($AA929="","",V929+S929)</f>
        <v/>
      </c>
      <c r="X929" s="8">
        <f>IF($AA929="","",Y929-W929)</f>
        <v/>
      </c>
      <c r="Y929" s="8">
        <f>IF($AA929="","",R929+U929+P929)</f>
        <v/>
      </c>
      <c r="Z929" s="8">
        <f>IF($AA929="","",Y929-W929-N929)</f>
        <v/>
      </c>
      <c r="AA929" s="16">
        <f>IF(ROWS($AA$2:$AA929)&lt;=MAX('Per Line'!$AJ$2:$AJ$7001),MATCH(ROWS($AA$2:$AA929),'Per Line'!$AJ$2:$AJ$7001,0),"")</f>
        <v/>
      </c>
      <c r="AB929">
        <f>IF($AA929="","",C929&amp;"|"&amp;COUNTIF($C$2:$C929,C929))</f>
        <v/>
      </c>
    </row>
    <row r="930">
      <c r="A930">
        <f>IF($AA930="","",INDEX('Per Line'!$C$2:$C$7001,$AA930)&amp;"")</f>
        <v/>
      </c>
      <c r="B930" s="15" t="n"/>
      <c r="C930">
        <f>IF($AA930="","",IF(COUNTIF($I$2:$I$1301,I930)&lt;=Settings!$C$8,I930,I930&amp;" P"&amp;ROUNDUP(COUNTIF($I$2:$I930,I930)/Settings!$C$8,0)))</f>
        <v/>
      </c>
      <c r="D930">
        <f>IF($AA930="","",INDEX('Per Line'!$A$2:$A$7001,$AA930)&amp;"")</f>
        <v/>
      </c>
      <c r="E930">
        <f>IF($AA930="","",INDEX('Per Line'!$B$2:$B$7001,$AA930)&amp;"")</f>
        <v/>
      </c>
      <c r="F930">
        <f>IF($AA930="","",INDEX('Per Line'!$D$2:$D$7001,$AA930)&amp;"")</f>
        <v/>
      </c>
      <c r="G930" s="14">
        <f>IF($AA930="","",INDEX('Per Line'!$E$2:$E$7001,$AA930))</f>
        <v/>
      </c>
      <c r="H930">
        <f>IF($AA930="","",INDEX('Per Line'!$F$2:$F$7001,$AA930)&amp;"")</f>
        <v/>
      </c>
      <c r="I930">
        <f>IF($AA930="","",INDEX('Per Line'!$I$2:$I$7001,$AA930)&amp;"")</f>
        <v/>
      </c>
      <c r="J930">
        <f>IF($AA930="","",INDEX('Per Line'!$H$2:$H$7001,$AA930)&amp;"")</f>
        <v/>
      </c>
      <c r="K930">
        <f>IF($AA930="","",INDEX('Per Line'!$J$2:$J$7001,$AA930)&amp;"")</f>
        <v/>
      </c>
      <c r="L930">
        <f>IF($AA930="","",INDEX('Per Line'!$K$2:$K$7001,$AA930)&amp;"")</f>
        <v/>
      </c>
      <c r="M930">
        <f>IF($AA930="","",INDEX('Per Line'!$L$2:$L$7001,$AA930))</f>
        <v/>
      </c>
      <c r="N930" s="8">
        <f>IF($AA930="","",M930*Y930/100)</f>
        <v/>
      </c>
      <c r="O930">
        <f>IF($AA930="","",INDEX('Per Line'!$U$2:$U$7001,$AA930)&amp;"")</f>
        <v/>
      </c>
      <c r="P930" s="8">
        <f>IF($AA930="","",SUMIFS('Per Line'!$T$2:$T$7001,'Per Line'!$C$2:$C$7001,$A930,'Per Line'!$AL$2:$AL$7001,1))</f>
        <v/>
      </c>
      <c r="Q930">
        <f>IF($AA930="","",Settings!$C$7)</f>
        <v/>
      </c>
      <c r="R930" s="8">
        <f>IF($AA930="","",SUMIFS('Per Line'!$T$2:$T$7001,'Per Line'!$C$2:$C$7001,$A930,'Per Line'!$AK$2:$AK$7001,0,'Per Line'!$AL$2:$AL$7001,0))</f>
        <v/>
      </c>
      <c r="S930" s="8">
        <f>IF($AA930="","",R930*Q930)</f>
        <v/>
      </c>
      <c r="T930">
        <f>IF($AA930="","",Settings!$C$6)</f>
        <v/>
      </c>
      <c r="U930" s="8">
        <f>IF($AA930="","",SUMIFS('Per Line'!$T$2:$T$7001,'Per Line'!$C$2:$C$7001,$A930,'Per Line'!$AK$2:$AK$7001,1,'Per Line'!$AL$2:$AL$7001,0))</f>
        <v/>
      </c>
      <c r="V930" s="8">
        <f>IF($AA930="","",U930*T930)</f>
        <v/>
      </c>
      <c r="W930" s="8">
        <f>IF($AA930="","",V930+S930)</f>
        <v/>
      </c>
      <c r="X930" s="8">
        <f>IF($AA930="","",Y930-W930)</f>
        <v/>
      </c>
      <c r="Y930" s="8">
        <f>IF($AA930="","",R930+U930+P930)</f>
        <v/>
      </c>
      <c r="Z930" s="8">
        <f>IF($AA930="","",Y930-W930-N930)</f>
        <v/>
      </c>
      <c r="AA930" s="16">
        <f>IF(ROWS($AA$2:$AA930)&lt;=MAX('Per Line'!$AJ$2:$AJ$7001),MATCH(ROWS($AA$2:$AA930),'Per Line'!$AJ$2:$AJ$7001,0),"")</f>
        <v/>
      </c>
      <c r="AB930">
        <f>IF($AA930="","",C930&amp;"|"&amp;COUNTIF($C$2:$C930,C930))</f>
        <v/>
      </c>
    </row>
    <row r="931">
      <c r="A931">
        <f>IF($AA931="","",INDEX('Per Line'!$C$2:$C$7001,$AA931)&amp;"")</f>
        <v/>
      </c>
      <c r="B931" s="15" t="n"/>
      <c r="C931">
        <f>IF($AA931="","",IF(COUNTIF($I$2:$I$1301,I931)&lt;=Settings!$C$8,I931,I931&amp;" P"&amp;ROUNDUP(COUNTIF($I$2:$I931,I931)/Settings!$C$8,0)))</f>
        <v/>
      </c>
      <c r="D931">
        <f>IF($AA931="","",INDEX('Per Line'!$A$2:$A$7001,$AA931)&amp;"")</f>
        <v/>
      </c>
      <c r="E931">
        <f>IF($AA931="","",INDEX('Per Line'!$B$2:$B$7001,$AA931)&amp;"")</f>
        <v/>
      </c>
      <c r="F931">
        <f>IF($AA931="","",INDEX('Per Line'!$D$2:$D$7001,$AA931)&amp;"")</f>
        <v/>
      </c>
      <c r="G931" s="14">
        <f>IF($AA931="","",INDEX('Per Line'!$E$2:$E$7001,$AA931))</f>
        <v/>
      </c>
      <c r="H931">
        <f>IF($AA931="","",INDEX('Per Line'!$F$2:$F$7001,$AA931)&amp;"")</f>
        <v/>
      </c>
      <c r="I931">
        <f>IF($AA931="","",INDEX('Per Line'!$I$2:$I$7001,$AA931)&amp;"")</f>
        <v/>
      </c>
      <c r="J931">
        <f>IF($AA931="","",INDEX('Per Line'!$H$2:$H$7001,$AA931)&amp;"")</f>
        <v/>
      </c>
      <c r="K931">
        <f>IF($AA931="","",INDEX('Per Line'!$J$2:$J$7001,$AA931)&amp;"")</f>
        <v/>
      </c>
      <c r="L931">
        <f>IF($AA931="","",INDEX('Per Line'!$K$2:$K$7001,$AA931)&amp;"")</f>
        <v/>
      </c>
      <c r="M931">
        <f>IF($AA931="","",INDEX('Per Line'!$L$2:$L$7001,$AA931))</f>
        <v/>
      </c>
      <c r="N931" s="8">
        <f>IF($AA931="","",M931*Y931/100)</f>
        <v/>
      </c>
      <c r="O931">
        <f>IF($AA931="","",INDEX('Per Line'!$U$2:$U$7001,$AA931)&amp;"")</f>
        <v/>
      </c>
      <c r="P931" s="8">
        <f>IF($AA931="","",SUMIFS('Per Line'!$T$2:$T$7001,'Per Line'!$C$2:$C$7001,$A931,'Per Line'!$AL$2:$AL$7001,1))</f>
        <v/>
      </c>
      <c r="Q931">
        <f>IF($AA931="","",Settings!$C$7)</f>
        <v/>
      </c>
      <c r="R931" s="8">
        <f>IF($AA931="","",SUMIFS('Per Line'!$T$2:$T$7001,'Per Line'!$C$2:$C$7001,$A931,'Per Line'!$AK$2:$AK$7001,0,'Per Line'!$AL$2:$AL$7001,0))</f>
        <v/>
      </c>
      <c r="S931" s="8">
        <f>IF($AA931="","",R931*Q931)</f>
        <v/>
      </c>
      <c r="T931">
        <f>IF($AA931="","",Settings!$C$6)</f>
        <v/>
      </c>
      <c r="U931" s="8">
        <f>IF($AA931="","",SUMIFS('Per Line'!$T$2:$T$7001,'Per Line'!$C$2:$C$7001,$A931,'Per Line'!$AK$2:$AK$7001,1,'Per Line'!$AL$2:$AL$7001,0))</f>
        <v/>
      </c>
      <c r="V931" s="8">
        <f>IF($AA931="","",U931*T931)</f>
        <v/>
      </c>
      <c r="W931" s="8">
        <f>IF($AA931="","",V931+S931)</f>
        <v/>
      </c>
      <c r="X931" s="8">
        <f>IF($AA931="","",Y931-W931)</f>
        <v/>
      </c>
      <c r="Y931" s="8">
        <f>IF($AA931="","",R931+U931+P931)</f>
        <v/>
      </c>
      <c r="Z931" s="8">
        <f>IF($AA931="","",Y931-W931-N931)</f>
        <v/>
      </c>
      <c r="AA931" s="16">
        <f>IF(ROWS($AA$2:$AA931)&lt;=MAX('Per Line'!$AJ$2:$AJ$7001),MATCH(ROWS($AA$2:$AA931),'Per Line'!$AJ$2:$AJ$7001,0),"")</f>
        <v/>
      </c>
      <c r="AB931">
        <f>IF($AA931="","",C931&amp;"|"&amp;COUNTIF($C$2:$C931,C931))</f>
        <v/>
      </c>
    </row>
    <row r="932">
      <c r="A932">
        <f>IF($AA932="","",INDEX('Per Line'!$C$2:$C$7001,$AA932)&amp;"")</f>
        <v/>
      </c>
      <c r="B932" s="15" t="n"/>
      <c r="C932">
        <f>IF($AA932="","",IF(COUNTIF($I$2:$I$1301,I932)&lt;=Settings!$C$8,I932,I932&amp;" P"&amp;ROUNDUP(COUNTIF($I$2:$I932,I932)/Settings!$C$8,0)))</f>
        <v/>
      </c>
      <c r="D932">
        <f>IF($AA932="","",INDEX('Per Line'!$A$2:$A$7001,$AA932)&amp;"")</f>
        <v/>
      </c>
      <c r="E932">
        <f>IF($AA932="","",INDEX('Per Line'!$B$2:$B$7001,$AA932)&amp;"")</f>
        <v/>
      </c>
      <c r="F932">
        <f>IF($AA932="","",INDEX('Per Line'!$D$2:$D$7001,$AA932)&amp;"")</f>
        <v/>
      </c>
      <c r="G932" s="14">
        <f>IF($AA932="","",INDEX('Per Line'!$E$2:$E$7001,$AA932))</f>
        <v/>
      </c>
      <c r="H932">
        <f>IF($AA932="","",INDEX('Per Line'!$F$2:$F$7001,$AA932)&amp;"")</f>
        <v/>
      </c>
      <c r="I932">
        <f>IF($AA932="","",INDEX('Per Line'!$I$2:$I$7001,$AA932)&amp;"")</f>
        <v/>
      </c>
      <c r="J932">
        <f>IF($AA932="","",INDEX('Per Line'!$H$2:$H$7001,$AA932)&amp;"")</f>
        <v/>
      </c>
      <c r="K932">
        <f>IF($AA932="","",INDEX('Per Line'!$J$2:$J$7001,$AA932)&amp;"")</f>
        <v/>
      </c>
      <c r="L932">
        <f>IF($AA932="","",INDEX('Per Line'!$K$2:$K$7001,$AA932)&amp;"")</f>
        <v/>
      </c>
      <c r="M932">
        <f>IF($AA932="","",INDEX('Per Line'!$L$2:$L$7001,$AA932))</f>
        <v/>
      </c>
      <c r="N932" s="8">
        <f>IF($AA932="","",M932*Y932/100)</f>
        <v/>
      </c>
      <c r="O932">
        <f>IF($AA932="","",INDEX('Per Line'!$U$2:$U$7001,$AA932)&amp;"")</f>
        <v/>
      </c>
      <c r="P932" s="8">
        <f>IF($AA932="","",SUMIFS('Per Line'!$T$2:$T$7001,'Per Line'!$C$2:$C$7001,$A932,'Per Line'!$AL$2:$AL$7001,1))</f>
        <v/>
      </c>
      <c r="Q932">
        <f>IF($AA932="","",Settings!$C$7)</f>
        <v/>
      </c>
      <c r="R932" s="8">
        <f>IF($AA932="","",SUMIFS('Per Line'!$T$2:$T$7001,'Per Line'!$C$2:$C$7001,$A932,'Per Line'!$AK$2:$AK$7001,0,'Per Line'!$AL$2:$AL$7001,0))</f>
        <v/>
      </c>
      <c r="S932" s="8">
        <f>IF($AA932="","",R932*Q932)</f>
        <v/>
      </c>
      <c r="T932">
        <f>IF($AA932="","",Settings!$C$6)</f>
        <v/>
      </c>
      <c r="U932" s="8">
        <f>IF($AA932="","",SUMIFS('Per Line'!$T$2:$T$7001,'Per Line'!$C$2:$C$7001,$A932,'Per Line'!$AK$2:$AK$7001,1,'Per Line'!$AL$2:$AL$7001,0))</f>
        <v/>
      </c>
      <c r="V932" s="8">
        <f>IF($AA932="","",U932*T932)</f>
        <v/>
      </c>
      <c r="W932" s="8">
        <f>IF($AA932="","",V932+S932)</f>
        <v/>
      </c>
      <c r="X932" s="8">
        <f>IF($AA932="","",Y932-W932)</f>
        <v/>
      </c>
      <c r="Y932" s="8">
        <f>IF($AA932="","",R932+U932+P932)</f>
        <v/>
      </c>
      <c r="Z932" s="8">
        <f>IF($AA932="","",Y932-W932-N932)</f>
        <v/>
      </c>
      <c r="AA932" s="16">
        <f>IF(ROWS($AA$2:$AA932)&lt;=MAX('Per Line'!$AJ$2:$AJ$7001),MATCH(ROWS($AA$2:$AA932),'Per Line'!$AJ$2:$AJ$7001,0),"")</f>
        <v/>
      </c>
      <c r="AB932">
        <f>IF($AA932="","",C932&amp;"|"&amp;COUNTIF($C$2:$C932,C932))</f>
        <v/>
      </c>
    </row>
    <row r="933">
      <c r="A933">
        <f>IF($AA933="","",INDEX('Per Line'!$C$2:$C$7001,$AA933)&amp;"")</f>
        <v/>
      </c>
      <c r="B933" s="15" t="n"/>
      <c r="C933">
        <f>IF($AA933="","",IF(COUNTIF($I$2:$I$1301,I933)&lt;=Settings!$C$8,I933,I933&amp;" P"&amp;ROUNDUP(COUNTIF($I$2:$I933,I933)/Settings!$C$8,0)))</f>
        <v/>
      </c>
      <c r="D933">
        <f>IF($AA933="","",INDEX('Per Line'!$A$2:$A$7001,$AA933)&amp;"")</f>
        <v/>
      </c>
      <c r="E933">
        <f>IF($AA933="","",INDEX('Per Line'!$B$2:$B$7001,$AA933)&amp;"")</f>
        <v/>
      </c>
      <c r="F933">
        <f>IF($AA933="","",INDEX('Per Line'!$D$2:$D$7001,$AA933)&amp;"")</f>
        <v/>
      </c>
      <c r="G933" s="14">
        <f>IF($AA933="","",INDEX('Per Line'!$E$2:$E$7001,$AA933))</f>
        <v/>
      </c>
      <c r="H933">
        <f>IF($AA933="","",INDEX('Per Line'!$F$2:$F$7001,$AA933)&amp;"")</f>
        <v/>
      </c>
      <c r="I933">
        <f>IF($AA933="","",INDEX('Per Line'!$I$2:$I$7001,$AA933)&amp;"")</f>
        <v/>
      </c>
      <c r="J933">
        <f>IF($AA933="","",INDEX('Per Line'!$H$2:$H$7001,$AA933)&amp;"")</f>
        <v/>
      </c>
      <c r="K933">
        <f>IF($AA933="","",INDEX('Per Line'!$J$2:$J$7001,$AA933)&amp;"")</f>
        <v/>
      </c>
      <c r="L933">
        <f>IF($AA933="","",INDEX('Per Line'!$K$2:$K$7001,$AA933)&amp;"")</f>
        <v/>
      </c>
      <c r="M933">
        <f>IF($AA933="","",INDEX('Per Line'!$L$2:$L$7001,$AA933))</f>
        <v/>
      </c>
      <c r="N933" s="8">
        <f>IF($AA933="","",M933*Y933/100)</f>
        <v/>
      </c>
      <c r="O933">
        <f>IF($AA933="","",INDEX('Per Line'!$U$2:$U$7001,$AA933)&amp;"")</f>
        <v/>
      </c>
      <c r="P933" s="8">
        <f>IF($AA933="","",SUMIFS('Per Line'!$T$2:$T$7001,'Per Line'!$C$2:$C$7001,$A933,'Per Line'!$AL$2:$AL$7001,1))</f>
        <v/>
      </c>
      <c r="Q933">
        <f>IF($AA933="","",Settings!$C$7)</f>
        <v/>
      </c>
      <c r="R933" s="8">
        <f>IF($AA933="","",SUMIFS('Per Line'!$T$2:$T$7001,'Per Line'!$C$2:$C$7001,$A933,'Per Line'!$AK$2:$AK$7001,0,'Per Line'!$AL$2:$AL$7001,0))</f>
        <v/>
      </c>
      <c r="S933" s="8">
        <f>IF($AA933="","",R933*Q933)</f>
        <v/>
      </c>
      <c r="T933">
        <f>IF($AA933="","",Settings!$C$6)</f>
        <v/>
      </c>
      <c r="U933" s="8">
        <f>IF($AA933="","",SUMIFS('Per Line'!$T$2:$T$7001,'Per Line'!$C$2:$C$7001,$A933,'Per Line'!$AK$2:$AK$7001,1,'Per Line'!$AL$2:$AL$7001,0))</f>
        <v/>
      </c>
      <c r="V933" s="8">
        <f>IF($AA933="","",U933*T933)</f>
        <v/>
      </c>
      <c r="W933" s="8">
        <f>IF($AA933="","",V933+S933)</f>
        <v/>
      </c>
      <c r="X933" s="8">
        <f>IF($AA933="","",Y933-W933)</f>
        <v/>
      </c>
      <c r="Y933" s="8">
        <f>IF($AA933="","",R933+U933+P933)</f>
        <v/>
      </c>
      <c r="Z933" s="8">
        <f>IF($AA933="","",Y933-W933-N933)</f>
        <v/>
      </c>
      <c r="AA933" s="16">
        <f>IF(ROWS($AA$2:$AA933)&lt;=MAX('Per Line'!$AJ$2:$AJ$7001),MATCH(ROWS($AA$2:$AA933),'Per Line'!$AJ$2:$AJ$7001,0),"")</f>
        <v/>
      </c>
      <c r="AB933">
        <f>IF($AA933="","",C933&amp;"|"&amp;COUNTIF($C$2:$C933,C933))</f>
        <v/>
      </c>
    </row>
    <row r="934">
      <c r="A934">
        <f>IF($AA934="","",INDEX('Per Line'!$C$2:$C$7001,$AA934)&amp;"")</f>
        <v/>
      </c>
      <c r="B934" s="15" t="n"/>
      <c r="C934">
        <f>IF($AA934="","",IF(COUNTIF($I$2:$I$1301,I934)&lt;=Settings!$C$8,I934,I934&amp;" P"&amp;ROUNDUP(COUNTIF($I$2:$I934,I934)/Settings!$C$8,0)))</f>
        <v/>
      </c>
      <c r="D934">
        <f>IF($AA934="","",INDEX('Per Line'!$A$2:$A$7001,$AA934)&amp;"")</f>
        <v/>
      </c>
      <c r="E934">
        <f>IF($AA934="","",INDEX('Per Line'!$B$2:$B$7001,$AA934)&amp;"")</f>
        <v/>
      </c>
      <c r="F934">
        <f>IF($AA934="","",INDEX('Per Line'!$D$2:$D$7001,$AA934)&amp;"")</f>
        <v/>
      </c>
      <c r="G934" s="14">
        <f>IF($AA934="","",INDEX('Per Line'!$E$2:$E$7001,$AA934))</f>
        <v/>
      </c>
      <c r="H934">
        <f>IF($AA934="","",INDEX('Per Line'!$F$2:$F$7001,$AA934)&amp;"")</f>
        <v/>
      </c>
      <c r="I934">
        <f>IF($AA934="","",INDEX('Per Line'!$I$2:$I$7001,$AA934)&amp;"")</f>
        <v/>
      </c>
      <c r="J934">
        <f>IF($AA934="","",INDEX('Per Line'!$H$2:$H$7001,$AA934)&amp;"")</f>
        <v/>
      </c>
      <c r="K934">
        <f>IF($AA934="","",INDEX('Per Line'!$J$2:$J$7001,$AA934)&amp;"")</f>
        <v/>
      </c>
      <c r="L934">
        <f>IF($AA934="","",INDEX('Per Line'!$K$2:$K$7001,$AA934)&amp;"")</f>
        <v/>
      </c>
      <c r="M934">
        <f>IF($AA934="","",INDEX('Per Line'!$L$2:$L$7001,$AA934))</f>
        <v/>
      </c>
      <c r="N934" s="8">
        <f>IF($AA934="","",M934*Y934/100)</f>
        <v/>
      </c>
      <c r="O934">
        <f>IF($AA934="","",INDEX('Per Line'!$U$2:$U$7001,$AA934)&amp;"")</f>
        <v/>
      </c>
      <c r="P934" s="8">
        <f>IF($AA934="","",SUMIFS('Per Line'!$T$2:$T$7001,'Per Line'!$C$2:$C$7001,$A934,'Per Line'!$AL$2:$AL$7001,1))</f>
        <v/>
      </c>
      <c r="Q934">
        <f>IF($AA934="","",Settings!$C$7)</f>
        <v/>
      </c>
      <c r="R934" s="8">
        <f>IF($AA934="","",SUMIFS('Per Line'!$T$2:$T$7001,'Per Line'!$C$2:$C$7001,$A934,'Per Line'!$AK$2:$AK$7001,0,'Per Line'!$AL$2:$AL$7001,0))</f>
        <v/>
      </c>
      <c r="S934" s="8">
        <f>IF($AA934="","",R934*Q934)</f>
        <v/>
      </c>
      <c r="T934">
        <f>IF($AA934="","",Settings!$C$6)</f>
        <v/>
      </c>
      <c r="U934" s="8">
        <f>IF($AA934="","",SUMIFS('Per Line'!$T$2:$T$7001,'Per Line'!$C$2:$C$7001,$A934,'Per Line'!$AK$2:$AK$7001,1,'Per Line'!$AL$2:$AL$7001,0))</f>
        <v/>
      </c>
      <c r="V934" s="8">
        <f>IF($AA934="","",U934*T934)</f>
        <v/>
      </c>
      <c r="W934" s="8">
        <f>IF($AA934="","",V934+S934)</f>
        <v/>
      </c>
      <c r="X934" s="8">
        <f>IF($AA934="","",Y934-W934)</f>
        <v/>
      </c>
      <c r="Y934" s="8">
        <f>IF($AA934="","",R934+U934+P934)</f>
        <v/>
      </c>
      <c r="Z934" s="8">
        <f>IF($AA934="","",Y934-W934-N934)</f>
        <v/>
      </c>
      <c r="AA934" s="16">
        <f>IF(ROWS($AA$2:$AA934)&lt;=MAX('Per Line'!$AJ$2:$AJ$7001),MATCH(ROWS($AA$2:$AA934),'Per Line'!$AJ$2:$AJ$7001,0),"")</f>
        <v/>
      </c>
      <c r="AB934">
        <f>IF($AA934="","",C934&amp;"|"&amp;COUNTIF($C$2:$C934,C934))</f>
        <v/>
      </c>
    </row>
    <row r="935">
      <c r="A935">
        <f>IF($AA935="","",INDEX('Per Line'!$C$2:$C$7001,$AA935)&amp;"")</f>
        <v/>
      </c>
      <c r="B935" s="15" t="n"/>
      <c r="C935">
        <f>IF($AA935="","",IF(COUNTIF($I$2:$I$1301,I935)&lt;=Settings!$C$8,I935,I935&amp;" P"&amp;ROUNDUP(COUNTIF($I$2:$I935,I935)/Settings!$C$8,0)))</f>
        <v/>
      </c>
      <c r="D935">
        <f>IF($AA935="","",INDEX('Per Line'!$A$2:$A$7001,$AA935)&amp;"")</f>
        <v/>
      </c>
      <c r="E935">
        <f>IF($AA935="","",INDEX('Per Line'!$B$2:$B$7001,$AA935)&amp;"")</f>
        <v/>
      </c>
      <c r="F935">
        <f>IF($AA935="","",INDEX('Per Line'!$D$2:$D$7001,$AA935)&amp;"")</f>
        <v/>
      </c>
      <c r="G935" s="14">
        <f>IF($AA935="","",INDEX('Per Line'!$E$2:$E$7001,$AA935))</f>
        <v/>
      </c>
      <c r="H935">
        <f>IF($AA935="","",INDEX('Per Line'!$F$2:$F$7001,$AA935)&amp;"")</f>
        <v/>
      </c>
      <c r="I935">
        <f>IF($AA935="","",INDEX('Per Line'!$I$2:$I$7001,$AA935)&amp;"")</f>
        <v/>
      </c>
      <c r="J935">
        <f>IF($AA935="","",INDEX('Per Line'!$H$2:$H$7001,$AA935)&amp;"")</f>
        <v/>
      </c>
      <c r="K935">
        <f>IF($AA935="","",INDEX('Per Line'!$J$2:$J$7001,$AA935)&amp;"")</f>
        <v/>
      </c>
      <c r="L935">
        <f>IF($AA935="","",INDEX('Per Line'!$K$2:$K$7001,$AA935)&amp;"")</f>
        <v/>
      </c>
      <c r="M935">
        <f>IF($AA935="","",INDEX('Per Line'!$L$2:$L$7001,$AA935))</f>
        <v/>
      </c>
      <c r="N935" s="8">
        <f>IF($AA935="","",M935*Y935/100)</f>
        <v/>
      </c>
      <c r="O935">
        <f>IF($AA935="","",INDEX('Per Line'!$U$2:$U$7001,$AA935)&amp;"")</f>
        <v/>
      </c>
      <c r="P935" s="8">
        <f>IF($AA935="","",SUMIFS('Per Line'!$T$2:$T$7001,'Per Line'!$C$2:$C$7001,$A935,'Per Line'!$AL$2:$AL$7001,1))</f>
        <v/>
      </c>
      <c r="Q935">
        <f>IF($AA935="","",Settings!$C$7)</f>
        <v/>
      </c>
      <c r="R935" s="8">
        <f>IF($AA935="","",SUMIFS('Per Line'!$T$2:$T$7001,'Per Line'!$C$2:$C$7001,$A935,'Per Line'!$AK$2:$AK$7001,0,'Per Line'!$AL$2:$AL$7001,0))</f>
        <v/>
      </c>
      <c r="S935" s="8">
        <f>IF($AA935="","",R935*Q935)</f>
        <v/>
      </c>
      <c r="T935">
        <f>IF($AA935="","",Settings!$C$6)</f>
        <v/>
      </c>
      <c r="U935" s="8">
        <f>IF($AA935="","",SUMIFS('Per Line'!$T$2:$T$7001,'Per Line'!$C$2:$C$7001,$A935,'Per Line'!$AK$2:$AK$7001,1,'Per Line'!$AL$2:$AL$7001,0))</f>
        <v/>
      </c>
      <c r="V935" s="8">
        <f>IF($AA935="","",U935*T935)</f>
        <v/>
      </c>
      <c r="W935" s="8">
        <f>IF($AA935="","",V935+S935)</f>
        <v/>
      </c>
      <c r="X935" s="8">
        <f>IF($AA935="","",Y935-W935)</f>
        <v/>
      </c>
      <c r="Y935" s="8">
        <f>IF($AA935="","",R935+U935+P935)</f>
        <v/>
      </c>
      <c r="Z935" s="8">
        <f>IF($AA935="","",Y935-W935-N935)</f>
        <v/>
      </c>
      <c r="AA935" s="16">
        <f>IF(ROWS($AA$2:$AA935)&lt;=MAX('Per Line'!$AJ$2:$AJ$7001),MATCH(ROWS($AA$2:$AA935),'Per Line'!$AJ$2:$AJ$7001,0),"")</f>
        <v/>
      </c>
      <c r="AB935">
        <f>IF($AA935="","",C935&amp;"|"&amp;COUNTIF($C$2:$C935,C935))</f>
        <v/>
      </c>
    </row>
    <row r="936">
      <c r="A936">
        <f>IF($AA936="","",INDEX('Per Line'!$C$2:$C$7001,$AA936)&amp;"")</f>
        <v/>
      </c>
      <c r="B936" s="15" t="n"/>
      <c r="C936">
        <f>IF($AA936="","",IF(COUNTIF($I$2:$I$1301,I936)&lt;=Settings!$C$8,I936,I936&amp;" P"&amp;ROUNDUP(COUNTIF($I$2:$I936,I936)/Settings!$C$8,0)))</f>
        <v/>
      </c>
      <c r="D936">
        <f>IF($AA936="","",INDEX('Per Line'!$A$2:$A$7001,$AA936)&amp;"")</f>
        <v/>
      </c>
      <c r="E936">
        <f>IF($AA936="","",INDEX('Per Line'!$B$2:$B$7001,$AA936)&amp;"")</f>
        <v/>
      </c>
      <c r="F936">
        <f>IF($AA936="","",INDEX('Per Line'!$D$2:$D$7001,$AA936)&amp;"")</f>
        <v/>
      </c>
      <c r="G936" s="14">
        <f>IF($AA936="","",INDEX('Per Line'!$E$2:$E$7001,$AA936))</f>
        <v/>
      </c>
      <c r="H936">
        <f>IF($AA936="","",INDEX('Per Line'!$F$2:$F$7001,$AA936)&amp;"")</f>
        <v/>
      </c>
      <c r="I936">
        <f>IF($AA936="","",INDEX('Per Line'!$I$2:$I$7001,$AA936)&amp;"")</f>
        <v/>
      </c>
      <c r="J936">
        <f>IF($AA936="","",INDEX('Per Line'!$H$2:$H$7001,$AA936)&amp;"")</f>
        <v/>
      </c>
      <c r="K936">
        <f>IF($AA936="","",INDEX('Per Line'!$J$2:$J$7001,$AA936)&amp;"")</f>
        <v/>
      </c>
      <c r="L936">
        <f>IF($AA936="","",INDEX('Per Line'!$K$2:$K$7001,$AA936)&amp;"")</f>
        <v/>
      </c>
      <c r="M936">
        <f>IF($AA936="","",INDEX('Per Line'!$L$2:$L$7001,$AA936))</f>
        <v/>
      </c>
      <c r="N936" s="8">
        <f>IF($AA936="","",M936*Y936/100)</f>
        <v/>
      </c>
      <c r="O936">
        <f>IF($AA936="","",INDEX('Per Line'!$U$2:$U$7001,$AA936)&amp;"")</f>
        <v/>
      </c>
      <c r="P936" s="8">
        <f>IF($AA936="","",SUMIFS('Per Line'!$T$2:$T$7001,'Per Line'!$C$2:$C$7001,$A936,'Per Line'!$AL$2:$AL$7001,1))</f>
        <v/>
      </c>
      <c r="Q936">
        <f>IF($AA936="","",Settings!$C$7)</f>
        <v/>
      </c>
      <c r="R936" s="8">
        <f>IF($AA936="","",SUMIFS('Per Line'!$T$2:$T$7001,'Per Line'!$C$2:$C$7001,$A936,'Per Line'!$AK$2:$AK$7001,0,'Per Line'!$AL$2:$AL$7001,0))</f>
        <v/>
      </c>
      <c r="S936" s="8">
        <f>IF($AA936="","",R936*Q936)</f>
        <v/>
      </c>
      <c r="T936">
        <f>IF($AA936="","",Settings!$C$6)</f>
        <v/>
      </c>
      <c r="U936" s="8">
        <f>IF($AA936="","",SUMIFS('Per Line'!$T$2:$T$7001,'Per Line'!$C$2:$C$7001,$A936,'Per Line'!$AK$2:$AK$7001,1,'Per Line'!$AL$2:$AL$7001,0))</f>
        <v/>
      </c>
      <c r="V936" s="8">
        <f>IF($AA936="","",U936*T936)</f>
        <v/>
      </c>
      <c r="W936" s="8">
        <f>IF($AA936="","",V936+S936)</f>
        <v/>
      </c>
      <c r="X936" s="8">
        <f>IF($AA936="","",Y936-W936)</f>
        <v/>
      </c>
      <c r="Y936" s="8">
        <f>IF($AA936="","",R936+U936+P936)</f>
        <v/>
      </c>
      <c r="Z936" s="8">
        <f>IF($AA936="","",Y936-W936-N936)</f>
        <v/>
      </c>
      <c r="AA936" s="16">
        <f>IF(ROWS($AA$2:$AA936)&lt;=MAX('Per Line'!$AJ$2:$AJ$7001),MATCH(ROWS($AA$2:$AA936),'Per Line'!$AJ$2:$AJ$7001,0),"")</f>
        <v/>
      </c>
      <c r="AB936">
        <f>IF($AA936="","",C936&amp;"|"&amp;COUNTIF($C$2:$C936,C936))</f>
        <v/>
      </c>
    </row>
    <row r="937">
      <c r="A937">
        <f>IF($AA937="","",INDEX('Per Line'!$C$2:$C$7001,$AA937)&amp;"")</f>
        <v/>
      </c>
      <c r="B937" s="15" t="n"/>
      <c r="C937">
        <f>IF($AA937="","",IF(COUNTIF($I$2:$I$1301,I937)&lt;=Settings!$C$8,I937,I937&amp;" P"&amp;ROUNDUP(COUNTIF($I$2:$I937,I937)/Settings!$C$8,0)))</f>
        <v/>
      </c>
      <c r="D937">
        <f>IF($AA937="","",INDEX('Per Line'!$A$2:$A$7001,$AA937)&amp;"")</f>
        <v/>
      </c>
      <c r="E937">
        <f>IF($AA937="","",INDEX('Per Line'!$B$2:$B$7001,$AA937)&amp;"")</f>
        <v/>
      </c>
      <c r="F937">
        <f>IF($AA937="","",INDEX('Per Line'!$D$2:$D$7001,$AA937)&amp;"")</f>
        <v/>
      </c>
      <c r="G937" s="14">
        <f>IF($AA937="","",INDEX('Per Line'!$E$2:$E$7001,$AA937))</f>
        <v/>
      </c>
      <c r="H937">
        <f>IF($AA937="","",INDEX('Per Line'!$F$2:$F$7001,$AA937)&amp;"")</f>
        <v/>
      </c>
      <c r="I937">
        <f>IF($AA937="","",INDEX('Per Line'!$I$2:$I$7001,$AA937)&amp;"")</f>
        <v/>
      </c>
      <c r="J937">
        <f>IF($AA937="","",INDEX('Per Line'!$H$2:$H$7001,$AA937)&amp;"")</f>
        <v/>
      </c>
      <c r="K937">
        <f>IF($AA937="","",INDEX('Per Line'!$J$2:$J$7001,$AA937)&amp;"")</f>
        <v/>
      </c>
      <c r="L937">
        <f>IF($AA937="","",INDEX('Per Line'!$K$2:$K$7001,$AA937)&amp;"")</f>
        <v/>
      </c>
      <c r="M937">
        <f>IF($AA937="","",INDEX('Per Line'!$L$2:$L$7001,$AA937))</f>
        <v/>
      </c>
      <c r="N937" s="8">
        <f>IF($AA937="","",M937*Y937/100)</f>
        <v/>
      </c>
      <c r="O937">
        <f>IF($AA937="","",INDEX('Per Line'!$U$2:$U$7001,$AA937)&amp;"")</f>
        <v/>
      </c>
      <c r="P937" s="8">
        <f>IF($AA937="","",SUMIFS('Per Line'!$T$2:$T$7001,'Per Line'!$C$2:$C$7001,$A937,'Per Line'!$AL$2:$AL$7001,1))</f>
        <v/>
      </c>
      <c r="Q937">
        <f>IF($AA937="","",Settings!$C$7)</f>
        <v/>
      </c>
      <c r="R937" s="8">
        <f>IF($AA937="","",SUMIFS('Per Line'!$T$2:$T$7001,'Per Line'!$C$2:$C$7001,$A937,'Per Line'!$AK$2:$AK$7001,0,'Per Line'!$AL$2:$AL$7001,0))</f>
        <v/>
      </c>
      <c r="S937" s="8">
        <f>IF($AA937="","",R937*Q937)</f>
        <v/>
      </c>
      <c r="T937">
        <f>IF($AA937="","",Settings!$C$6)</f>
        <v/>
      </c>
      <c r="U937" s="8">
        <f>IF($AA937="","",SUMIFS('Per Line'!$T$2:$T$7001,'Per Line'!$C$2:$C$7001,$A937,'Per Line'!$AK$2:$AK$7001,1,'Per Line'!$AL$2:$AL$7001,0))</f>
        <v/>
      </c>
      <c r="V937" s="8">
        <f>IF($AA937="","",U937*T937)</f>
        <v/>
      </c>
      <c r="W937" s="8">
        <f>IF($AA937="","",V937+S937)</f>
        <v/>
      </c>
      <c r="X937" s="8">
        <f>IF($AA937="","",Y937-W937)</f>
        <v/>
      </c>
      <c r="Y937" s="8">
        <f>IF($AA937="","",R937+U937+P937)</f>
        <v/>
      </c>
      <c r="Z937" s="8">
        <f>IF($AA937="","",Y937-W937-N937)</f>
        <v/>
      </c>
      <c r="AA937" s="16">
        <f>IF(ROWS($AA$2:$AA937)&lt;=MAX('Per Line'!$AJ$2:$AJ$7001),MATCH(ROWS($AA$2:$AA937),'Per Line'!$AJ$2:$AJ$7001,0),"")</f>
        <v/>
      </c>
      <c r="AB937">
        <f>IF($AA937="","",C937&amp;"|"&amp;COUNTIF($C$2:$C937,C937))</f>
        <v/>
      </c>
    </row>
    <row r="938">
      <c r="A938">
        <f>IF($AA938="","",INDEX('Per Line'!$C$2:$C$7001,$AA938)&amp;"")</f>
        <v/>
      </c>
      <c r="B938" s="15" t="n"/>
      <c r="C938">
        <f>IF($AA938="","",IF(COUNTIF($I$2:$I$1301,I938)&lt;=Settings!$C$8,I938,I938&amp;" P"&amp;ROUNDUP(COUNTIF($I$2:$I938,I938)/Settings!$C$8,0)))</f>
        <v/>
      </c>
      <c r="D938">
        <f>IF($AA938="","",INDEX('Per Line'!$A$2:$A$7001,$AA938)&amp;"")</f>
        <v/>
      </c>
      <c r="E938">
        <f>IF($AA938="","",INDEX('Per Line'!$B$2:$B$7001,$AA938)&amp;"")</f>
        <v/>
      </c>
      <c r="F938">
        <f>IF($AA938="","",INDEX('Per Line'!$D$2:$D$7001,$AA938)&amp;"")</f>
        <v/>
      </c>
      <c r="G938" s="14">
        <f>IF($AA938="","",INDEX('Per Line'!$E$2:$E$7001,$AA938))</f>
        <v/>
      </c>
      <c r="H938">
        <f>IF($AA938="","",INDEX('Per Line'!$F$2:$F$7001,$AA938)&amp;"")</f>
        <v/>
      </c>
      <c r="I938">
        <f>IF($AA938="","",INDEX('Per Line'!$I$2:$I$7001,$AA938)&amp;"")</f>
        <v/>
      </c>
      <c r="J938">
        <f>IF($AA938="","",INDEX('Per Line'!$H$2:$H$7001,$AA938)&amp;"")</f>
        <v/>
      </c>
      <c r="K938">
        <f>IF($AA938="","",INDEX('Per Line'!$J$2:$J$7001,$AA938)&amp;"")</f>
        <v/>
      </c>
      <c r="L938">
        <f>IF($AA938="","",INDEX('Per Line'!$K$2:$K$7001,$AA938)&amp;"")</f>
        <v/>
      </c>
      <c r="M938">
        <f>IF($AA938="","",INDEX('Per Line'!$L$2:$L$7001,$AA938))</f>
        <v/>
      </c>
      <c r="N938" s="8">
        <f>IF($AA938="","",M938*Y938/100)</f>
        <v/>
      </c>
      <c r="O938">
        <f>IF($AA938="","",INDEX('Per Line'!$U$2:$U$7001,$AA938)&amp;"")</f>
        <v/>
      </c>
      <c r="P938" s="8">
        <f>IF($AA938="","",SUMIFS('Per Line'!$T$2:$T$7001,'Per Line'!$C$2:$C$7001,$A938,'Per Line'!$AL$2:$AL$7001,1))</f>
        <v/>
      </c>
      <c r="Q938">
        <f>IF($AA938="","",Settings!$C$7)</f>
        <v/>
      </c>
      <c r="R938" s="8">
        <f>IF($AA938="","",SUMIFS('Per Line'!$T$2:$T$7001,'Per Line'!$C$2:$C$7001,$A938,'Per Line'!$AK$2:$AK$7001,0,'Per Line'!$AL$2:$AL$7001,0))</f>
        <v/>
      </c>
      <c r="S938" s="8">
        <f>IF($AA938="","",R938*Q938)</f>
        <v/>
      </c>
      <c r="T938">
        <f>IF($AA938="","",Settings!$C$6)</f>
        <v/>
      </c>
      <c r="U938" s="8">
        <f>IF($AA938="","",SUMIFS('Per Line'!$T$2:$T$7001,'Per Line'!$C$2:$C$7001,$A938,'Per Line'!$AK$2:$AK$7001,1,'Per Line'!$AL$2:$AL$7001,0))</f>
        <v/>
      </c>
      <c r="V938" s="8">
        <f>IF($AA938="","",U938*T938)</f>
        <v/>
      </c>
      <c r="W938" s="8">
        <f>IF($AA938="","",V938+S938)</f>
        <v/>
      </c>
      <c r="X938" s="8">
        <f>IF($AA938="","",Y938-W938)</f>
        <v/>
      </c>
      <c r="Y938" s="8">
        <f>IF($AA938="","",R938+U938+P938)</f>
        <v/>
      </c>
      <c r="Z938" s="8">
        <f>IF($AA938="","",Y938-W938-N938)</f>
        <v/>
      </c>
      <c r="AA938" s="16">
        <f>IF(ROWS($AA$2:$AA938)&lt;=MAX('Per Line'!$AJ$2:$AJ$7001),MATCH(ROWS($AA$2:$AA938),'Per Line'!$AJ$2:$AJ$7001,0),"")</f>
        <v/>
      </c>
      <c r="AB938">
        <f>IF($AA938="","",C938&amp;"|"&amp;COUNTIF($C$2:$C938,C938))</f>
        <v/>
      </c>
    </row>
    <row r="939">
      <c r="A939">
        <f>IF($AA939="","",INDEX('Per Line'!$C$2:$C$7001,$AA939)&amp;"")</f>
        <v/>
      </c>
      <c r="B939" s="15" t="n"/>
      <c r="C939">
        <f>IF($AA939="","",IF(COUNTIF($I$2:$I$1301,I939)&lt;=Settings!$C$8,I939,I939&amp;" P"&amp;ROUNDUP(COUNTIF($I$2:$I939,I939)/Settings!$C$8,0)))</f>
        <v/>
      </c>
      <c r="D939">
        <f>IF($AA939="","",INDEX('Per Line'!$A$2:$A$7001,$AA939)&amp;"")</f>
        <v/>
      </c>
      <c r="E939">
        <f>IF($AA939="","",INDEX('Per Line'!$B$2:$B$7001,$AA939)&amp;"")</f>
        <v/>
      </c>
      <c r="F939">
        <f>IF($AA939="","",INDEX('Per Line'!$D$2:$D$7001,$AA939)&amp;"")</f>
        <v/>
      </c>
      <c r="G939" s="14">
        <f>IF($AA939="","",INDEX('Per Line'!$E$2:$E$7001,$AA939))</f>
        <v/>
      </c>
      <c r="H939">
        <f>IF($AA939="","",INDEX('Per Line'!$F$2:$F$7001,$AA939)&amp;"")</f>
        <v/>
      </c>
      <c r="I939">
        <f>IF($AA939="","",INDEX('Per Line'!$I$2:$I$7001,$AA939)&amp;"")</f>
        <v/>
      </c>
      <c r="J939">
        <f>IF($AA939="","",INDEX('Per Line'!$H$2:$H$7001,$AA939)&amp;"")</f>
        <v/>
      </c>
      <c r="K939">
        <f>IF($AA939="","",INDEX('Per Line'!$J$2:$J$7001,$AA939)&amp;"")</f>
        <v/>
      </c>
      <c r="L939">
        <f>IF($AA939="","",INDEX('Per Line'!$K$2:$K$7001,$AA939)&amp;"")</f>
        <v/>
      </c>
      <c r="M939">
        <f>IF($AA939="","",INDEX('Per Line'!$L$2:$L$7001,$AA939))</f>
        <v/>
      </c>
      <c r="N939" s="8">
        <f>IF($AA939="","",M939*Y939/100)</f>
        <v/>
      </c>
      <c r="O939">
        <f>IF($AA939="","",INDEX('Per Line'!$U$2:$U$7001,$AA939)&amp;"")</f>
        <v/>
      </c>
      <c r="P939" s="8">
        <f>IF($AA939="","",SUMIFS('Per Line'!$T$2:$T$7001,'Per Line'!$C$2:$C$7001,$A939,'Per Line'!$AL$2:$AL$7001,1))</f>
        <v/>
      </c>
      <c r="Q939">
        <f>IF($AA939="","",Settings!$C$7)</f>
        <v/>
      </c>
      <c r="R939" s="8">
        <f>IF($AA939="","",SUMIFS('Per Line'!$T$2:$T$7001,'Per Line'!$C$2:$C$7001,$A939,'Per Line'!$AK$2:$AK$7001,0,'Per Line'!$AL$2:$AL$7001,0))</f>
        <v/>
      </c>
      <c r="S939" s="8">
        <f>IF($AA939="","",R939*Q939)</f>
        <v/>
      </c>
      <c r="T939">
        <f>IF($AA939="","",Settings!$C$6)</f>
        <v/>
      </c>
      <c r="U939" s="8">
        <f>IF($AA939="","",SUMIFS('Per Line'!$T$2:$T$7001,'Per Line'!$C$2:$C$7001,$A939,'Per Line'!$AK$2:$AK$7001,1,'Per Line'!$AL$2:$AL$7001,0))</f>
        <v/>
      </c>
      <c r="V939" s="8">
        <f>IF($AA939="","",U939*T939)</f>
        <v/>
      </c>
      <c r="W939" s="8">
        <f>IF($AA939="","",V939+S939)</f>
        <v/>
      </c>
      <c r="X939" s="8">
        <f>IF($AA939="","",Y939-W939)</f>
        <v/>
      </c>
      <c r="Y939" s="8">
        <f>IF($AA939="","",R939+U939+P939)</f>
        <v/>
      </c>
      <c r="Z939" s="8">
        <f>IF($AA939="","",Y939-W939-N939)</f>
        <v/>
      </c>
      <c r="AA939" s="16">
        <f>IF(ROWS($AA$2:$AA939)&lt;=MAX('Per Line'!$AJ$2:$AJ$7001),MATCH(ROWS($AA$2:$AA939),'Per Line'!$AJ$2:$AJ$7001,0),"")</f>
        <v/>
      </c>
      <c r="AB939">
        <f>IF($AA939="","",C939&amp;"|"&amp;COUNTIF($C$2:$C939,C939))</f>
        <v/>
      </c>
    </row>
    <row r="940">
      <c r="A940">
        <f>IF($AA940="","",INDEX('Per Line'!$C$2:$C$7001,$AA940)&amp;"")</f>
        <v/>
      </c>
      <c r="B940" s="15" t="n"/>
      <c r="C940">
        <f>IF($AA940="","",IF(COUNTIF($I$2:$I$1301,I940)&lt;=Settings!$C$8,I940,I940&amp;" P"&amp;ROUNDUP(COUNTIF($I$2:$I940,I940)/Settings!$C$8,0)))</f>
        <v/>
      </c>
      <c r="D940">
        <f>IF($AA940="","",INDEX('Per Line'!$A$2:$A$7001,$AA940)&amp;"")</f>
        <v/>
      </c>
      <c r="E940">
        <f>IF($AA940="","",INDEX('Per Line'!$B$2:$B$7001,$AA940)&amp;"")</f>
        <v/>
      </c>
      <c r="F940">
        <f>IF($AA940="","",INDEX('Per Line'!$D$2:$D$7001,$AA940)&amp;"")</f>
        <v/>
      </c>
      <c r="G940" s="14">
        <f>IF($AA940="","",INDEX('Per Line'!$E$2:$E$7001,$AA940))</f>
        <v/>
      </c>
      <c r="H940">
        <f>IF($AA940="","",INDEX('Per Line'!$F$2:$F$7001,$AA940)&amp;"")</f>
        <v/>
      </c>
      <c r="I940">
        <f>IF($AA940="","",INDEX('Per Line'!$I$2:$I$7001,$AA940)&amp;"")</f>
        <v/>
      </c>
      <c r="J940">
        <f>IF($AA940="","",INDEX('Per Line'!$H$2:$H$7001,$AA940)&amp;"")</f>
        <v/>
      </c>
      <c r="K940">
        <f>IF($AA940="","",INDEX('Per Line'!$J$2:$J$7001,$AA940)&amp;"")</f>
        <v/>
      </c>
      <c r="L940">
        <f>IF($AA940="","",INDEX('Per Line'!$K$2:$K$7001,$AA940)&amp;"")</f>
        <v/>
      </c>
      <c r="M940">
        <f>IF($AA940="","",INDEX('Per Line'!$L$2:$L$7001,$AA940))</f>
        <v/>
      </c>
      <c r="N940" s="8">
        <f>IF($AA940="","",M940*Y940/100)</f>
        <v/>
      </c>
      <c r="O940">
        <f>IF($AA940="","",INDEX('Per Line'!$U$2:$U$7001,$AA940)&amp;"")</f>
        <v/>
      </c>
      <c r="P940" s="8">
        <f>IF($AA940="","",SUMIFS('Per Line'!$T$2:$T$7001,'Per Line'!$C$2:$C$7001,$A940,'Per Line'!$AL$2:$AL$7001,1))</f>
        <v/>
      </c>
      <c r="Q940">
        <f>IF($AA940="","",Settings!$C$7)</f>
        <v/>
      </c>
      <c r="R940" s="8">
        <f>IF($AA940="","",SUMIFS('Per Line'!$T$2:$T$7001,'Per Line'!$C$2:$C$7001,$A940,'Per Line'!$AK$2:$AK$7001,0,'Per Line'!$AL$2:$AL$7001,0))</f>
        <v/>
      </c>
      <c r="S940" s="8">
        <f>IF($AA940="","",R940*Q940)</f>
        <v/>
      </c>
      <c r="T940">
        <f>IF($AA940="","",Settings!$C$6)</f>
        <v/>
      </c>
      <c r="U940" s="8">
        <f>IF($AA940="","",SUMIFS('Per Line'!$T$2:$T$7001,'Per Line'!$C$2:$C$7001,$A940,'Per Line'!$AK$2:$AK$7001,1,'Per Line'!$AL$2:$AL$7001,0))</f>
        <v/>
      </c>
      <c r="V940" s="8">
        <f>IF($AA940="","",U940*T940)</f>
        <v/>
      </c>
      <c r="W940" s="8">
        <f>IF($AA940="","",V940+S940)</f>
        <v/>
      </c>
      <c r="X940" s="8">
        <f>IF($AA940="","",Y940-W940)</f>
        <v/>
      </c>
      <c r="Y940" s="8">
        <f>IF($AA940="","",R940+U940+P940)</f>
        <v/>
      </c>
      <c r="Z940" s="8">
        <f>IF($AA940="","",Y940-W940-N940)</f>
        <v/>
      </c>
      <c r="AA940" s="16">
        <f>IF(ROWS($AA$2:$AA940)&lt;=MAX('Per Line'!$AJ$2:$AJ$7001),MATCH(ROWS($AA$2:$AA940),'Per Line'!$AJ$2:$AJ$7001,0),"")</f>
        <v/>
      </c>
      <c r="AB940">
        <f>IF($AA940="","",C940&amp;"|"&amp;COUNTIF($C$2:$C940,C940))</f>
        <v/>
      </c>
    </row>
    <row r="941">
      <c r="A941">
        <f>IF($AA941="","",INDEX('Per Line'!$C$2:$C$7001,$AA941)&amp;"")</f>
        <v/>
      </c>
      <c r="B941" s="15" t="n"/>
      <c r="C941">
        <f>IF($AA941="","",IF(COUNTIF($I$2:$I$1301,I941)&lt;=Settings!$C$8,I941,I941&amp;" P"&amp;ROUNDUP(COUNTIF($I$2:$I941,I941)/Settings!$C$8,0)))</f>
        <v/>
      </c>
      <c r="D941">
        <f>IF($AA941="","",INDEX('Per Line'!$A$2:$A$7001,$AA941)&amp;"")</f>
        <v/>
      </c>
      <c r="E941">
        <f>IF($AA941="","",INDEX('Per Line'!$B$2:$B$7001,$AA941)&amp;"")</f>
        <v/>
      </c>
      <c r="F941">
        <f>IF($AA941="","",INDEX('Per Line'!$D$2:$D$7001,$AA941)&amp;"")</f>
        <v/>
      </c>
      <c r="G941" s="14">
        <f>IF($AA941="","",INDEX('Per Line'!$E$2:$E$7001,$AA941))</f>
        <v/>
      </c>
      <c r="H941">
        <f>IF($AA941="","",INDEX('Per Line'!$F$2:$F$7001,$AA941)&amp;"")</f>
        <v/>
      </c>
      <c r="I941">
        <f>IF($AA941="","",INDEX('Per Line'!$I$2:$I$7001,$AA941)&amp;"")</f>
        <v/>
      </c>
      <c r="J941">
        <f>IF($AA941="","",INDEX('Per Line'!$H$2:$H$7001,$AA941)&amp;"")</f>
        <v/>
      </c>
      <c r="K941">
        <f>IF($AA941="","",INDEX('Per Line'!$J$2:$J$7001,$AA941)&amp;"")</f>
        <v/>
      </c>
      <c r="L941">
        <f>IF($AA941="","",INDEX('Per Line'!$K$2:$K$7001,$AA941)&amp;"")</f>
        <v/>
      </c>
      <c r="M941">
        <f>IF($AA941="","",INDEX('Per Line'!$L$2:$L$7001,$AA941))</f>
        <v/>
      </c>
      <c r="N941" s="8">
        <f>IF($AA941="","",M941*Y941/100)</f>
        <v/>
      </c>
      <c r="O941">
        <f>IF($AA941="","",INDEX('Per Line'!$U$2:$U$7001,$AA941)&amp;"")</f>
        <v/>
      </c>
      <c r="P941" s="8">
        <f>IF($AA941="","",SUMIFS('Per Line'!$T$2:$T$7001,'Per Line'!$C$2:$C$7001,$A941,'Per Line'!$AL$2:$AL$7001,1))</f>
        <v/>
      </c>
      <c r="Q941">
        <f>IF($AA941="","",Settings!$C$7)</f>
        <v/>
      </c>
      <c r="R941" s="8">
        <f>IF($AA941="","",SUMIFS('Per Line'!$T$2:$T$7001,'Per Line'!$C$2:$C$7001,$A941,'Per Line'!$AK$2:$AK$7001,0,'Per Line'!$AL$2:$AL$7001,0))</f>
        <v/>
      </c>
      <c r="S941" s="8">
        <f>IF($AA941="","",R941*Q941)</f>
        <v/>
      </c>
      <c r="T941">
        <f>IF($AA941="","",Settings!$C$6)</f>
        <v/>
      </c>
      <c r="U941" s="8">
        <f>IF($AA941="","",SUMIFS('Per Line'!$T$2:$T$7001,'Per Line'!$C$2:$C$7001,$A941,'Per Line'!$AK$2:$AK$7001,1,'Per Line'!$AL$2:$AL$7001,0))</f>
        <v/>
      </c>
      <c r="V941" s="8">
        <f>IF($AA941="","",U941*T941)</f>
        <v/>
      </c>
      <c r="W941" s="8">
        <f>IF($AA941="","",V941+S941)</f>
        <v/>
      </c>
      <c r="X941" s="8">
        <f>IF($AA941="","",Y941-W941)</f>
        <v/>
      </c>
      <c r="Y941" s="8">
        <f>IF($AA941="","",R941+U941+P941)</f>
        <v/>
      </c>
      <c r="Z941" s="8">
        <f>IF($AA941="","",Y941-W941-N941)</f>
        <v/>
      </c>
      <c r="AA941" s="16">
        <f>IF(ROWS($AA$2:$AA941)&lt;=MAX('Per Line'!$AJ$2:$AJ$7001),MATCH(ROWS($AA$2:$AA941),'Per Line'!$AJ$2:$AJ$7001,0),"")</f>
        <v/>
      </c>
      <c r="AB941">
        <f>IF($AA941="","",C941&amp;"|"&amp;COUNTIF($C$2:$C941,C941))</f>
        <v/>
      </c>
    </row>
    <row r="942">
      <c r="A942">
        <f>IF($AA942="","",INDEX('Per Line'!$C$2:$C$7001,$AA942)&amp;"")</f>
        <v/>
      </c>
      <c r="B942" s="15" t="n"/>
      <c r="C942">
        <f>IF($AA942="","",IF(COUNTIF($I$2:$I$1301,I942)&lt;=Settings!$C$8,I942,I942&amp;" P"&amp;ROUNDUP(COUNTIF($I$2:$I942,I942)/Settings!$C$8,0)))</f>
        <v/>
      </c>
      <c r="D942">
        <f>IF($AA942="","",INDEX('Per Line'!$A$2:$A$7001,$AA942)&amp;"")</f>
        <v/>
      </c>
      <c r="E942">
        <f>IF($AA942="","",INDEX('Per Line'!$B$2:$B$7001,$AA942)&amp;"")</f>
        <v/>
      </c>
      <c r="F942">
        <f>IF($AA942="","",INDEX('Per Line'!$D$2:$D$7001,$AA942)&amp;"")</f>
        <v/>
      </c>
      <c r="G942" s="14">
        <f>IF($AA942="","",INDEX('Per Line'!$E$2:$E$7001,$AA942))</f>
        <v/>
      </c>
      <c r="H942">
        <f>IF($AA942="","",INDEX('Per Line'!$F$2:$F$7001,$AA942)&amp;"")</f>
        <v/>
      </c>
      <c r="I942">
        <f>IF($AA942="","",INDEX('Per Line'!$I$2:$I$7001,$AA942)&amp;"")</f>
        <v/>
      </c>
      <c r="J942">
        <f>IF($AA942="","",INDEX('Per Line'!$H$2:$H$7001,$AA942)&amp;"")</f>
        <v/>
      </c>
      <c r="K942">
        <f>IF($AA942="","",INDEX('Per Line'!$J$2:$J$7001,$AA942)&amp;"")</f>
        <v/>
      </c>
      <c r="L942">
        <f>IF($AA942="","",INDEX('Per Line'!$K$2:$K$7001,$AA942)&amp;"")</f>
        <v/>
      </c>
      <c r="M942">
        <f>IF($AA942="","",INDEX('Per Line'!$L$2:$L$7001,$AA942))</f>
        <v/>
      </c>
      <c r="N942" s="8">
        <f>IF($AA942="","",M942*Y942/100)</f>
        <v/>
      </c>
      <c r="O942">
        <f>IF($AA942="","",INDEX('Per Line'!$U$2:$U$7001,$AA942)&amp;"")</f>
        <v/>
      </c>
      <c r="P942" s="8">
        <f>IF($AA942="","",SUMIFS('Per Line'!$T$2:$T$7001,'Per Line'!$C$2:$C$7001,$A942,'Per Line'!$AL$2:$AL$7001,1))</f>
        <v/>
      </c>
      <c r="Q942">
        <f>IF($AA942="","",Settings!$C$7)</f>
        <v/>
      </c>
      <c r="R942" s="8">
        <f>IF($AA942="","",SUMIFS('Per Line'!$T$2:$T$7001,'Per Line'!$C$2:$C$7001,$A942,'Per Line'!$AK$2:$AK$7001,0,'Per Line'!$AL$2:$AL$7001,0))</f>
        <v/>
      </c>
      <c r="S942" s="8">
        <f>IF($AA942="","",R942*Q942)</f>
        <v/>
      </c>
      <c r="T942">
        <f>IF($AA942="","",Settings!$C$6)</f>
        <v/>
      </c>
      <c r="U942" s="8">
        <f>IF($AA942="","",SUMIFS('Per Line'!$T$2:$T$7001,'Per Line'!$C$2:$C$7001,$A942,'Per Line'!$AK$2:$AK$7001,1,'Per Line'!$AL$2:$AL$7001,0))</f>
        <v/>
      </c>
      <c r="V942" s="8">
        <f>IF($AA942="","",U942*T942)</f>
        <v/>
      </c>
      <c r="W942" s="8">
        <f>IF($AA942="","",V942+S942)</f>
        <v/>
      </c>
      <c r="X942" s="8">
        <f>IF($AA942="","",Y942-W942)</f>
        <v/>
      </c>
      <c r="Y942" s="8">
        <f>IF($AA942="","",R942+U942+P942)</f>
        <v/>
      </c>
      <c r="Z942" s="8">
        <f>IF($AA942="","",Y942-W942-N942)</f>
        <v/>
      </c>
      <c r="AA942" s="16">
        <f>IF(ROWS($AA$2:$AA942)&lt;=MAX('Per Line'!$AJ$2:$AJ$7001),MATCH(ROWS($AA$2:$AA942),'Per Line'!$AJ$2:$AJ$7001,0),"")</f>
        <v/>
      </c>
      <c r="AB942">
        <f>IF($AA942="","",C942&amp;"|"&amp;COUNTIF($C$2:$C942,C942))</f>
        <v/>
      </c>
    </row>
    <row r="943">
      <c r="A943">
        <f>IF($AA943="","",INDEX('Per Line'!$C$2:$C$7001,$AA943)&amp;"")</f>
        <v/>
      </c>
      <c r="B943" s="15" t="n"/>
      <c r="C943">
        <f>IF($AA943="","",IF(COUNTIF($I$2:$I$1301,I943)&lt;=Settings!$C$8,I943,I943&amp;" P"&amp;ROUNDUP(COUNTIF($I$2:$I943,I943)/Settings!$C$8,0)))</f>
        <v/>
      </c>
      <c r="D943">
        <f>IF($AA943="","",INDEX('Per Line'!$A$2:$A$7001,$AA943)&amp;"")</f>
        <v/>
      </c>
      <c r="E943">
        <f>IF($AA943="","",INDEX('Per Line'!$B$2:$B$7001,$AA943)&amp;"")</f>
        <v/>
      </c>
      <c r="F943">
        <f>IF($AA943="","",INDEX('Per Line'!$D$2:$D$7001,$AA943)&amp;"")</f>
        <v/>
      </c>
      <c r="G943" s="14">
        <f>IF($AA943="","",INDEX('Per Line'!$E$2:$E$7001,$AA943))</f>
        <v/>
      </c>
      <c r="H943">
        <f>IF($AA943="","",INDEX('Per Line'!$F$2:$F$7001,$AA943)&amp;"")</f>
        <v/>
      </c>
      <c r="I943">
        <f>IF($AA943="","",INDEX('Per Line'!$I$2:$I$7001,$AA943)&amp;"")</f>
        <v/>
      </c>
      <c r="J943">
        <f>IF($AA943="","",INDEX('Per Line'!$H$2:$H$7001,$AA943)&amp;"")</f>
        <v/>
      </c>
      <c r="K943">
        <f>IF($AA943="","",INDEX('Per Line'!$J$2:$J$7001,$AA943)&amp;"")</f>
        <v/>
      </c>
      <c r="L943">
        <f>IF($AA943="","",INDEX('Per Line'!$K$2:$K$7001,$AA943)&amp;"")</f>
        <v/>
      </c>
      <c r="M943">
        <f>IF($AA943="","",INDEX('Per Line'!$L$2:$L$7001,$AA943))</f>
        <v/>
      </c>
      <c r="N943" s="8">
        <f>IF($AA943="","",M943*Y943/100)</f>
        <v/>
      </c>
      <c r="O943">
        <f>IF($AA943="","",INDEX('Per Line'!$U$2:$U$7001,$AA943)&amp;"")</f>
        <v/>
      </c>
      <c r="P943" s="8">
        <f>IF($AA943="","",SUMIFS('Per Line'!$T$2:$T$7001,'Per Line'!$C$2:$C$7001,$A943,'Per Line'!$AL$2:$AL$7001,1))</f>
        <v/>
      </c>
      <c r="Q943">
        <f>IF($AA943="","",Settings!$C$7)</f>
        <v/>
      </c>
      <c r="R943" s="8">
        <f>IF($AA943="","",SUMIFS('Per Line'!$T$2:$T$7001,'Per Line'!$C$2:$C$7001,$A943,'Per Line'!$AK$2:$AK$7001,0,'Per Line'!$AL$2:$AL$7001,0))</f>
        <v/>
      </c>
      <c r="S943" s="8">
        <f>IF($AA943="","",R943*Q943)</f>
        <v/>
      </c>
      <c r="T943">
        <f>IF($AA943="","",Settings!$C$6)</f>
        <v/>
      </c>
      <c r="U943" s="8">
        <f>IF($AA943="","",SUMIFS('Per Line'!$T$2:$T$7001,'Per Line'!$C$2:$C$7001,$A943,'Per Line'!$AK$2:$AK$7001,1,'Per Line'!$AL$2:$AL$7001,0))</f>
        <v/>
      </c>
      <c r="V943" s="8">
        <f>IF($AA943="","",U943*T943)</f>
        <v/>
      </c>
      <c r="W943" s="8">
        <f>IF($AA943="","",V943+S943)</f>
        <v/>
      </c>
      <c r="X943" s="8">
        <f>IF($AA943="","",Y943-W943)</f>
        <v/>
      </c>
      <c r="Y943" s="8">
        <f>IF($AA943="","",R943+U943+P943)</f>
        <v/>
      </c>
      <c r="Z943" s="8">
        <f>IF($AA943="","",Y943-W943-N943)</f>
        <v/>
      </c>
      <c r="AA943" s="16">
        <f>IF(ROWS($AA$2:$AA943)&lt;=MAX('Per Line'!$AJ$2:$AJ$7001),MATCH(ROWS($AA$2:$AA943),'Per Line'!$AJ$2:$AJ$7001,0),"")</f>
        <v/>
      </c>
      <c r="AB943">
        <f>IF($AA943="","",C943&amp;"|"&amp;COUNTIF($C$2:$C943,C943))</f>
        <v/>
      </c>
    </row>
    <row r="944">
      <c r="A944">
        <f>IF($AA944="","",INDEX('Per Line'!$C$2:$C$7001,$AA944)&amp;"")</f>
        <v/>
      </c>
      <c r="B944" s="15" t="n"/>
      <c r="C944">
        <f>IF($AA944="","",IF(COUNTIF($I$2:$I$1301,I944)&lt;=Settings!$C$8,I944,I944&amp;" P"&amp;ROUNDUP(COUNTIF($I$2:$I944,I944)/Settings!$C$8,0)))</f>
        <v/>
      </c>
      <c r="D944">
        <f>IF($AA944="","",INDEX('Per Line'!$A$2:$A$7001,$AA944)&amp;"")</f>
        <v/>
      </c>
      <c r="E944">
        <f>IF($AA944="","",INDEX('Per Line'!$B$2:$B$7001,$AA944)&amp;"")</f>
        <v/>
      </c>
      <c r="F944">
        <f>IF($AA944="","",INDEX('Per Line'!$D$2:$D$7001,$AA944)&amp;"")</f>
        <v/>
      </c>
      <c r="G944" s="14">
        <f>IF($AA944="","",INDEX('Per Line'!$E$2:$E$7001,$AA944))</f>
        <v/>
      </c>
      <c r="H944">
        <f>IF($AA944="","",INDEX('Per Line'!$F$2:$F$7001,$AA944)&amp;"")</f>
        <v/>
      </c>
      <c r="I944">
        <f>IF($AA944="","",INDEX('Per Line'!$I$2:$I$7001,$AA944)&amp;"")</f>
        <v/>
      </c>
      <c r="J944">
        <f>IF($AA944="","",INDEX('Per Line'!$H$2:$H$7001,$AA944)&amp;"")</f>
        <v/>
      </c>
      <c r="K944">
        <f>IF($AA944="","",INDEX('Per Line'!$J$2:$J$7001,$AA944)&amp;"")</f>
        <v/>
      </c>
      <c r="L944">
        <f>IF($AA944="","",INDEX('Per Line'!$K$2:$K$7001,$AA944)&amp;"")</f>
        <v/>
      </c>
      <c r="M944">
        <f>IF($AA944="","",INDEX('Per Line'!$L$2:$L$7001,$AA944))</f>
        <v/>
      </c>
      <c r="N944" s="8">
        <f>IF($AA944="","",M944*Y944/100)</f>
        <v/>
      </c>
      <c r="O944">
        <f>IF($AA944="","",INDEX('Per Line'!$U$2:$U$7001,$AA944)&amp;"")</f>
        <v/>
      </c>
      <c r="P944" s="8">
        <f>IF($AA944="","",SUMIFS('Per Line'!$T$2:$T$7001,'Per Line'!$C$2:$C$7001,$A944,'Per Line'!$AL$2:$AL$7001,1))</f>
        <v/>
      </c>
      <c r="Q944">
        <f>IF($AA944="","",Settings!$C$7)</f>
        <v/>
      </c>
      <c r="R944" s="8">
        <f>IF($AA944="","",SUMIFS('Per Line'!$T$2:$T$7001,'Per Line'!$C$2:$C$7001,$A944,'Per Line'!$AK$2:$AK$7001,0,'Per Line'!$AL$2:$AL$7001,0))</f>
        <v/>
      </c>
      <c r="S944" s="8">
        <f>IF($AA944="","",R944*Q944)</f>
        <v/>
      </c>
      <c r="T944">
        <f>IF($AA944="","",Settings!$C$6)</f>
        <v/>
      </c>
      <c r="U944" s="8">
        <f>IF($AA944="","",SUMIFS('Per Line'!$T$2:$T$7001,'Per Line'!$C$2:$C$7001,$A944,'Per Line'!$AK$2:$AK$7001,1,'Per Line'!$AL$2:$AL$7001,0))</f>
        <v/>
      </c>
      <c r="V944" s="8">
        <f>IF($AA944="","",U944*T944)</f>
        <v/>
      </c>
      <c r="W944" s="8">
        <f>IF($AA944="","",V944+S944)</f>
        <v/>
      </c>
      <c r="X944" s="8">
        <f>IF($AA944="","",Y944-W944)</f>
        <v/>
      </c>
      <c r="Y944" s="8">
        <f>IF($AA944="","",R944+U944+P944)</f>
        <v/>
      </c>
      <c r="Z944" s="8">
        <f>IF($AA944="","",Y944-W944-N944)</f>
        <v/>
      </c>
      <c r="AA944" s="16">
        <f>IF(ROWS($AA$2:$AA944)&lt;=MAX('Per Line'!$AJ$2:$AJ$7001),MATCH(ROWS($AA$2:$AA944),'Per Line'!$AJ$2:$AJ$7001,0),"")</f>
        <v/>
      </c>
      <c r="AB944">
        <f>IF($AA944="","",C944&amp;"|"&amp;COUNTIF($C$2:$C944,C944))</f>
        <v/>
      </c>
    </row>
    <row r="945">
      <c r="A945">
        <f>IF($AA945="","",INDEX('Per Line'!$C$2:$C$7001,$AA945)&amp;"")</f>
        <v/>
      </c>
      <c r="B945" s="15" t="n"/>
      <c r="C945">
        <f>IF($AA945="","",IF(COUNTIF($I$2:$I$1301,I945)&lt;=Settings!$C$8,I945,I945&amp;" P"&amp;ROUNDUP(COUNTIF($I$2:$I945,I945)/Settings!$C$8,0)))</f>
        <v/>
      </c>
      <c r="D945">
        <f>IF($AA945="","",INDEX('Per Line'!$A$2:$A$7001,$AA945)&amp;"")</f>
        <v/>
      </c>
      <c r="E945">
        <f>IF($AA945="","",INDEX('Per Line'!$B$2:$B$7001,$AA945)&amp;"")</f>
        <v/>
      </c>
      <c r="F945">
        <f>IF($AA945="","",INDEX('Per Line'!$D$2:$D$7001,$AA945)&amp;"")</f>
        <v/>
      </c>
      <c r="G945" s="14">
        <f>IF($AA945="","",INDEX('Per Line'!$E$2:$E$7001,$AA945))</f>
        <v/>
      </c>
      <c r="H945">
        <f>IF($AA945="","",INDEX('Per Line'!$F$2:$F$7001,$AA945)&amp;"")</f>
        <v/>
      </c>
      <c r="I945">
        <f>IF($AA945="","",INDEX('Per Line'!$I$2:$I$7001,$AA945)&amp;"")</f>
        <v/>
      </c>
      <c r="J945">
        <f>IF($AA945="","",INDEX('Per Line'!$H$2:$H$7001,$AA945)&amp;"")</f>
        <v/>
      </c>
      <c r="K945">
        <f>IF($AA945="","",INDEX('Per Line'!$J$2:$J$7001,$AA945)&amp;"")</f>
        <v/>
      </c>
      <c r="L945">
        <f>IF($AA945="","",INDEX('Per Line'!$K$2:$K$7001,$AA945)&amp;"")</f>
        <v/>
      </c>
      <c r="M945">
        <f>IF($AA945="","",INDEX('Per Line'!$L$2:$L$7001,$AA945))</f>
        <v/>
      </c>
      <c r="N945" s="8">
        <f>IF($AA945="","",M945*Y945/100)</f>
        <v/>
      </c>
      <c r="O945">
        <f>IF($AA945="","",INDEX('Per Line'!$U$2:$U$7001,$AA945)&amp;"")</f>
        <v/>
      </c>
      <c r="P945" s="8">
        <f>IF($AA945="","",SUMIFS('Per Line'!$T$2:$T$7001,'Per Line'!$C$2:$C$7001,$A945,'Per Line'!$AL$2:$AL$7001,1))</f>
        <v/>
      </c>
      <c r="Q945">
        <f>IF($AA945="","",Settings!$C$7)</f>
        <v/>
      </c>
      <c r="R945" s="8">
        <f>IF($AA945="","",SUMIFS('Per Line'!$T$2:$T$7001,'Per Line'!$C$2:$C$7001,$A945,'Per Line'!$AK$2:$AK$7001,0,'Per Line'!$AL$2:$AL$7001,0))</f>
        <v/>
      </c>
      <c r="S945" s="8">
        <f>IF($AA945="","",R945*Q945)</f>
        <v/>
      </c>
      <c r="T945">
        <f>IF($AA945="","",Settings!$C$6)</f>
        <v/>
      </c>
      <c r="U945" s="8">
        <f>IF($AA945="","",SUMIFS('Per Line'!$T$2:$T$7001,'Per Line'!$C$2:$C$7001,$A945,'Per Line'!$AK$2:$AK$7001,1,'Per Line'!$AL$2:$AL$7001,0))</f>
        <v/>
      </c>
      <c r="V945" s="8">
        <f>IF($AA945="","",U945*T945)</f>
        <v/>
      </c>
      <c r="W945" s="8">
        <f>IF($AA945="","",V945+S945)</f>
        <v/>
      </c>
      <c r="X945" s="8">
        <f>IF($AA945="","",Y945-W945)</f>
        <v/>
      </c>
      <c r="Y945" s="8">
        <f>IF($AA945="","",R945+U945+P945)</f>
        <v/>
      </c>
      <c r="Z945" s="8">
        <f>IF($AA945="","",Y945-W945-N945)</f>
        <v/>
      </c>
      <c r="AA945" s="16">
        <f>IF(ROWS($AA$2:$AA945)&lt;=MAX('Per Line'!$AJ$2:$AJ$7001),MATCH(ROWS($AA$2:$AA945),'Per Line'!$AJ$2:$AJ$7001,0),"")</f>
        <v/>
      </c>
      <c r="AB945">
        <f>IF($AA945="","",C945&amp;"|"&amp;COUNTIF($C$2:$C945,C945))</f>
        <v/>
      </c>
    </row>
    <row r="946">
      <c r="A946">
        <f>IF($AA946="","",INDEX('Per Line'!$C$2:$C$7001,$AA946)&amp;"")</f>
        <v/>
      </c>
      <c r="B946" s="15" t="n"/>
      <c r="C946">
        <f>IF($AA946="","",IF(COUNTIF($I$2:$I$1301,I946)&lt;=Settings!$C$8,I946,I946&amp;" P"&amp;ROUNDUP(COUNTIF($I$2:$I946,I946)/Settings!$C$8,0)))</f>
        <v/>
      </c>
      <c r="D946">
        <f>IF($AA946="","",INDEX('Per Line'!$A$2:$A$7001,$AA946)&amp;"")</f>
        <v/>
      </c>
      <c r="E946">
        <f>IF($AA946="","",INDEX('Per Line'!$B$2:$B$7001,$AA946)&amp;"")</f>
        <v/>
      </c>
      <c r="F946">
        <f>IF($AA946="","",INDEX('Per Line'!$D$2:$D$7001,$AA946)&amp;"")</f>
        <v/>
      </c>
      <c r="G946" s="14">
        <f>IF($AA946="","",INDEX('Per Line'!$E$2:$E$7001,$AA946))</f>
        <v/>
      </c>
      <c r="H946">
        <f>IF($AA946="","",INDEX('Per Line'!$F$2:$F$7001,$AA946)&amp;"")</f>
        <v/>
      </c>
      <c r="I946">
        <f>IF($AA946="","",INDEX('Per Line'!$I$2:$I$7001,$AA946)&amp;"")</f>
        <v/>
      </c>
      <c r="J946">
        <f>IF($AA946="","",INDEX('Per Line'!$H$2:$H$7001,$AA946)&amp;"")</f>
        <v/>
      </c>
      <c r="K946">
        <f>IF($AA946="","",INDEX('Per Line'!$J$2:$J$7001,$AA946)&amp;"")</f>
        <v/>
      </c>
      <c r="L946">
        <f>IF($AA946="","",INDEX('Per Line'!$K$2:$K$7001,$AA946)&amp;"")</f>
        <v/>
      </c>
      <c r="M946">
        <f>IF($AA946="","",INDEX('Per Line'!$L$2:$L$7001,$AA946))</f>
        <v/>
      </c>
      <c r="N946" s="8">
        <f>IF($AA946="","",M946*Y946/100)</f>
        <v/>
      </c>
      <c r="O946">
        <f>IF($AA946="","",INDEX('Per Line'!$U$2:$U$7001,$AA946)&amp;"")</f>
        <v/>
      </c>
      <c r="P946" s="8">
        <f>IF($AA946="","",SUMIFS('Per Line'!$T$2:$T$7001,'Per Line'!$C$2:$C$7001,$A946,'Per Line'!$AL$2:$AL$7001,1))</f>
        <v/>
      </c>
      <c r="Q946">
        <f>IF($AA946="","",Settings!$C$7)</f>
        <v/>
      </c>
      <c r="R946" s="8">
        <f>IF($AA946="","",SUMIFS('Per Line'!$T$2:$T$7001,'Per Line'!$C$2:$C$7001,$A946,'Per Line'!$AK$2:$AK$7001,0,'Per Line'!$AL$2:$AL$7001,0))</f>
        <v/>
      </c>
      <c r="S946" s="8">
        <f>IF($AA946="","",R946*Q946)</f>
        <v/>
      </c>
      <c r="T946">
        <f>IF($AA946="","",Settings!$C$6)</f>
        <v/>
      </c>
      <c r="U946" s="8">
        <f>IF($AA946="","",SUMIFS('Per Line'!$T$2:$T$7001,'Per Line'!$C$2:$C$7001,$A946,'Per Line'!$AK$2:$AK$7001,1,'Per Line'!$AL$2:$AL$7001,0))</f>
        <v/>
      </c>
      <c r="V946" s="8">
        <f>IF($AA946="","",U946*T946)</f>
        <v/>
      </c>
      <c r="W946" s="8">
        <f>IF($AA946="","",V946+S946)</f>
        <v/>
      </c>
      <c r="X946" s="8">
        <f>IF($AA946="","",Y946-W946)</f>
        <v/>
      </c>
      <c r="Y946" s="8">
        <f>IF($AA946="","",R946+U946+P946)</f>
        <v/>
      </c>
      <c r="Z946" s="8">
        <f>IF($AA946="","",Y946-W946-N946)</f>
        <v/>
      </c>
      <c r="AA946" s="16">
        <f>IF(ROWS($AA$2:$AA946)&lt;=MAX('Per Line'!$AJ$2:$AJ$7001),MATCH(ROWS($AA$2:$AA946),'Per Line'!$AJ$2:$AJ$7001,0),"")</f>
        <v/>
      </c>
      <c r="AB946">
        <f>IF($AA946="","",C946&amp;"|"&amp;COUNTIF($C$2:$C946,C946))</f>
        <v/>
      </c>
    </row>
    <row r="947">
      <c r="A947">
        <f>IF($AA947="","",INDEX('Per Line'!$C$2:$C$7001,$AA947)&amp;"")</f>
        <v/>
      </c>
      <c r="B947" s="15" t="n"/>
      <c r="C947">
        <f>IF($AA947="","",IF(COUNTIF($I$2:$I$1301,I947)&lt;=Settings!$C$8,I947,I947&amp;" P"&amp;ROUNDUP(COUNTIF($I$2:$I947,I947)/Settings!$C$8,0)))</f>
        <v/>
      </c>
      <c r="D947">
        <f>IF($AA947="","",INDEX('Per Line'!$A$2:$A$7001,$AA947)&amp;"")</f>
        <v/>
      </c>
      <c r="E947">
        <f>IF($AA947="","",INDEX('Per Line'!$B$2:$B$7001,$AA947)&amp;"")</f>
        <v/>
      </c>
      <c r="F947">
        <f>IF($AA947="","",INDEX('Per Line'!$D$2:$D$7001,$AA947)&amp;"")</f>
        <v/>
      </c>
      <c r="G947" s="14">
        <f>IF($AA947="","",INDEX('Per Line'!$E$2:$E$7001,$AA947))</f>
        <v/>
      </c>
      <c r="H947">
        <f>IF($AA947="","",INDEX('Per Line'!$F$2:$F$7001,$AA947)&amp;"")</f>
        <v/>
      </c>
      <c r="I947">
        <f>IF($AA947="","",INDEX('Per Line'!$I$2:$I$7001,$AA947)&amp;"")</f>
        <v/>
      </c>
      <c r="J947">
        <f>IF($AA947="","",INDEX('Per Line'!$H$2:$H$7001,$AA947)&amp;"")</f>
        <v/>
      </c>
      <c r="K947">
        <f>IF($AA947="","",INDEX('Per Line'!$J$2:$J$7001,$AA947)&amp;"")</f>
        <v/>
      </c>
      <c r="L947">
        <f>IF($AA947="","",INDEX('Per Line'!$K$2:$K$7001,$AA947)&amp;"")</f>
        <v/>
      </c>
      <c r="M947">
        <f>IF($AA947="","",INDEX('Per Line'!$L$2:$L$7001,$AA947))</f>
        <v/>
      </c>
      <c r="N947" s="8">
        <f>IF($AA947="","",M947*Y947/100)</f>
        <v/>
      </c>
      <c r="O947">
        <f>IF($AA947="","",INDEX('Per Line'!$U$2:$U$7001,$AA947)&amp;"")</f>
        <v/>
      </c>
      <c r="P947" s="8">
        <f>IF($AA947="","",SUMIFS('Per Line'!$T$2:$T$7001,'Per Line'!$C$2:$C$7001,$A947,'Per Line'!$AL$2:$AL$7001,1))</f>
        <v/>
      </c>
      <c r="Q947">
        <f>IF($AA947="","",Settings!$C$7)</f>
        <v/>
      </c>
      <c r="R947" s="8">
        <f>IF($AA947="","",SUMIFS('Per Line'!$T$2:$T$7001,'Per Line'!$C$2:$C$7001,$A947,'Per Line'!$AK$2:$AK$7001,0,'Per Line'!$AL$2:$AL$7001,0))</f>
        <v/>
      </c>
      <c r="S947" s="8">
        <f>IF($AA947="","",R947*Q947)</f>
        <v/>
      </c>
      <c r="T947">
        <f>IF($AA947="","",Settings!$C$6)</f>
        <v/>
      </c>
      <c r="U947" s="8">
        <f>IF($AA947="","",SUMIFS('Per Line'!$T$2:$T$7001,'Per Line'!$C$2:$C$7001,$A947,'Per Line'!$AK$2:$AK$7001,1,'Per Line'!$AL$2:$AL$7001,0))</f>
        <v/>
      </c>
      <c r="V947" s="8">
        <f>IF($AA947="","",U947*T947)</f>
        <v/>
      </c>
      <c r="W947" s="8">
        <f>IF($AA947="","",V947+S947)</f>
        <v/>
      </c>
      <c r="X947" s="8">
        <f>IF($AA947="","",Y947-W947)</f>
        <v/>
      </c>
      <c r="Y947" s="8">
        <f>IF($AA947="","",R947+U947+P947)</f>
        <v/>
      </c>
      <c r="Z947" s="8">
        <f>IF($AA947="","",Y947-W947-N947)</f>
        <v/>
      </c>
      <c r="AA947" s="16">
        <f>IF(ROWS($AA$2:$AA947)&lt;=MAX('Per Line'!$AJ$2:$AJ$7001),MATCH(ROWS($AA$2:$AA947),'Per Line'!$AJ$2:$AJ$7001,0),"")</f>
        <v/>
      </c>
      <c r="AB947">
        <f>IF($AA947="","",C947&amp;"|"&amp;COUNTIF($C$2:$C947,C947))</f>
        <v/>
      </c>
    </row>
    <row r="948">
      <c r="A948">
        <f>IF($AA948="","",INDEX('Per Line'!$C$2:$C$7001,$AA948)&amp;"")</f>
        <v/>
      </c>
      <c r="B948" s="15" t="n"/>
      <c r="C948">
        <f>IF($AA948="","",IF(COUNTIF($I$2:$I$1301,I948)&lt;=Settings!$C$8,I948,I948&amp;" P"&amp;ROUNDUP(COUNTIF($I$2:$I948,I948)/Settings!$C$8,0)))</f>
        <v/>
      </c>
      <c r="D948">
        <f>IF($AA948="","",INDEX('Per Line'!$A$2:$A$7001,$AA948)&amp;"")</f>
        <v/>
      </c>
      <c r="E948">
        <f>IF($AA948="","",INDEX('Per Line'!$B$2:$B$7001,$AA948)&amp;"")</f>
        <v/>
      </c>
      <c r="F948">
        <f>IF($AA948="","",INDEX('Per Line'!$D$2:$D$7001,$AA948)&amp;"")</f>
        <v/>
      </c>
      <c r="G948" s="14">
        <f>IF($AA948="","",INDEX('Per Line'!$E$2:$E$7001,$AA948))</f>
        <v/>
      </c>
      <c r="H948">
        <f>IF($AA948="","",INDEX('Per Line'!$F$2:$F$7001,$AA948)&amp;"")</f>
        <v/>
      </c>
      <c r="I948">
        <f>IF($AA948="","",INDEX('Per Line'!$I$2:$I$7001,$AA948)&amp;"")</f>
        <v/>
      </c>
      <c r="J948">
        <f>IF($AA948="","",INDEX('Per Line'!$H$2:$H$7001,$AA948)&amp;"")</f>
        <v/>
      </c>
      <c r="K948">
        <f>IF($AA948="","",INDEX('Per Line'!$J$2:$J$7001,$AA948)&amp;"")</f>
        <v/>
      </c>
      <c r="L948">
        <f>IF($AA948="","",INDEX('Per Line'!$K$2:$K$7001,$AA948)&amp;"")</f>
        <v/>
      </c>
      <c r="M948">
        <f>IF($AA948="","",INDEX('Per Line'!$L$2:$L$7001,$AA948))</f>
        <v/>
      </c>
      <c r="N948" s="8">
        <f>IF($AA948="","",M948*Y948/100)</f>
        <v/>
      </c>
      <c r="O948">
        <f>IF($AA948="","",INDEX('Per Line'!$U$2:$U$7001,$AA948)&amp;"")</f>
        <v/>
      </c>
      <c r="P948" s="8">
        <f>IF($AA948="","",SUMIFS('Per Line'!$T$2:$T$7001,'Per Line'!$C$2:$C$7001,$A948,'Per Line'!$AL$2:$AL$7001,1))</f>
        <v/>
      </c>
      <c r="Q948">
        <f>IF($AA948="","",Settings!$C$7)</f>
        <v/>
      </c>
      <c r="R948" s="8">
        <f>IF($AA948="","",SUMIFS('Per Line'!$T$2:$T$7001,'Per Line'!$C$2:$C$7001,$A948,'Per Line'!$AK$2:$AK$7001,0,'Per Line'!$AL$2:$AL$7001,0))</f>
        <v/>
      </c>
      <c r="S948" s="8">
        <f>IF($AA948="","",R948*Q948)</f>
        <v/>
      </c>
      <c r="T948">
        <f>IF($AA948="","",Settings!$C$6)</f>
        <v/>
      </c>
      <c r="U948" s="8">
        <f>IF($AA948="","",SUMIFS('Per Line'!$T$2:$T$7001,'Per Line'!$C$2:$C$7001,$A948,'Per Line'!$AK$2:$AK$7001,1,'Per Line'!$AL$2:$AL$7001,0))</f>
        <v/>
      </c>
      <c r="V948" s="8">
        <f>IF($AA948="","",U948*T948)</f>
        <v/>
      </c>
      <c r="W948" s="8">
        <f>IF($AA948="","",V948+S948)</f>
        <v/>
      </c>
      <c r="X948" s="8">
        <f>IF($AA948="","",Y948-W948)</f>
        <v/>
      </c>
      <c r="Y948" s="8">
        <f>IF($AA948="","",R948+U948+P948)</f>
        <v/>
      </c>
      <c r="Z948" s="8">
        <f>IF($AA948="","",Y948-W948-N948)</f>
        <v/>
      </c>
      <c r="AA948" s="16">
        <f>IF(ROWS($AA$2:$AA948)&lt;=MAX('Per Line'!$AJ$2:$AJ$7001),MATCH(ROWS($AA$2:$AA948),'Per Line'!$AJ$2:$AJ$7001,0),"")</f>
        <v/>
      </c>
      <c r="AB948">
        <f>IF($AA948="","",C948&amp;"|"&amp;COUNTIF($C$2:$C948,C948))</f>
        <v/>
      </c>
    </row>
    <row r="949">
      <c r="A949">
        <f>IF($AA949="","",INDEX('Per Line'!$C$2:$C$7001,$AA949)&amp;"")</f>
        <v/>
      </c>
      <c r="B949" s="15" t="n"/>
      <c r="C949">
        <f>IF($AA949="","",IF(COUNTIF($I$2:$I$1301,I949)&lt;=Settings!$C$8,I949,I949&amp;" P"&amp;ROUNDUP(COUNTIF($I$2:$I949,I949)/Settings!$C$8,0)))</f>
        <v/>
      </c>
      <c r="D949">
        <f>IF($AA949="","",INDEX('Per Line'!$A$2:$A$7001,$AA949)&amp;"")</f>
        <v/>
      </c>
      <c r="E949">
        <f>IF($AA949="","",INDEX('Per Line'!$B$2:$B$7001,$AA949)&amp;"")</f>
        <v/>
      </c>
      <c r="F949">
        <f>IF($AA949="","",INDEX('Per Line'!$D$2:$D$7001,$AA949)&amp;"")</f>
        <v/>
      </c>
      <c r="G949" s="14">
        <f>IF($AA949="","",INDEX('Per Line'!$E$2:$E$7001,$AA949))</f>
        <v/>
      </c>
      <c r="H949">
        <f>IF($AA949="","",INDEX('Per Line'!$F$2:$F$7001,$AA949)&amp;"")</f>
        <v/>
      </c>
      <c r="I949">
        <f>IF($AA949="","",INDEX('Per Line'!$I$2:$I$7001,$AA949)&amp;"")</f>
        <v/>
      </c>
      <c r="J949">
        <f>IF($AA949="","",INDEX('Per Line'!$H$2:$H$7001,$AA949)&amp;"")</f>
        <v/>
      </c>
      <c r="K949">
        <f>IF($AA949="","",INDEX('Per Line'!$J$2:$J$7001,$AA949)&amp;"")</f>
        <v/>
      </c>
      <c r="L949">
        <f>IF($AA949="","",INDEX('Per Line'!$K$2:$K$7001,$AA949)&amp;"")</f>
        <v/>
      </c>
      <c r="M949">
        <f>IF($AA949="","",INDEX('Per Line'!$L$2:$L$7001,$AA949))</f>
        <v/>
      </c>
      <c r="N949" s="8">
        <f>IF($AA949="","",M949*Y949/100)</f>
        <v/>
      </c>
      <c r="O949">
        <f>IF($AA949="","",INDEX('Per Line'!$U$2:$U$7001,$AA949)&amp;"")</f>
        <v/>
      </c>
      <c r="P949" s="8">
        <f>IF($AA949="","",SUMIFS('Per Line'!$T$2:$T$7001,'Per Line'!$C$2:$C$7001,$A949,'Per Line'!$AL$2:$AL$7001,1))</f>
        <v/>
      </c>
      <c r="Q949">
        <f>IF($AA949="","",Settings!$C$7)</f>
        <v/>
      </c>
      <c r="R949" s="8">
        <f>IF($AA949="","",SUMIFS('Per Line'!$T$2:$T$7001,'Per Line'!$C$2:$C$7001,$A949,'Per Line'!$AK$2:$AK$7001,0,'Per Line'!$AL$2:$AL$7001,0))</f>
        <v/>
      </c>
      <c r="S949" s="8">
        <f>IF($AA949="","",R949*Q949)</f>
        <v/>
      </c>
      <c r="T949">
        <f>IF($AA949="","",Settings!$C$6)</f>
        <v/>
      </c>
      <c r="U949" s="8">
        <f>IF($AA949="","",SUMIFS('Per Line'!$T$2:$T$7001,'Per Line'!$C$2:$C$7001,$A949,'Per Line'!$AK$2:$AK$7001,1,'Per Line'!$AL$2:$AL$7001,0))</f>
        <v/>
      </c>
      <c r="V949" s="8">
        <f>IF($AA949="","",U949*T949)</f>
        <v/>
      </c>
      <c r="W949" s="8">
        <f>IF($AA949="","",V949+S949)</f>
        <v/>
      </c>
      <c r="X949" s="8">
        <f>IF($AA949="","",Y949-W949)</f>
        <v/>
      </c>
      <c r="Y949" s="8">
        <f>IF($AA949="","",R949+U949+P949)</f>
        <v/>
      </c>
      <c r="Z949" s="8">
        <f>IF($AA949="","",Y949-W949-N949)</f>
        <v/>
      </c>
      <c r="AA949" s="16">
        <f>IF(ROWS($AA$2:$AA949)&lt;=MAX('Per Line'!$AJ$2:$AJ$7001),MATCH(ROWS($AA$2:$AA949),'Per Line'!$AJ$2:$AJ$7001,0),"")</f>
        <v/>
      </c>
      <c r="AB949">
        <f>IF($AA949="","",C949&amp;"|"&amp;COUNTIF($C$2:$C949,C949))</f>
        <v/>
      </c>
    </row>
    <row r="950">
      <c r="A950">
        <f>IF($AA950="","",INDEX('Per Line'!$C$2:$C$7001,$AA950)&amp;"")</f>
        <v/>
      </c>
      <c r="B950" s="15" t="n"/>
      <c r="C950">
        <f>IF($AA950="","",IF(COUNTIF($I$2:$I$1301,I950)&lt;=Settings!$C$8,I950,I950&amp;" P"&amp;ROUNDUP(COUNTIF($I$2:$I950,I950)/Settings!$C$8,0)))</f>
        <v/>
      </c>
      <c r="D950">
        <f>IF($AA950="","",INDEX('Per Line'!$A$2:$A$7001,$AA950)&amp;"")</f>
        <v/>
      </c>
      <c r="E950">
        <f>IF($AA950="","",INDEX('Per Line'!$B$2:$B$7001,$AA950)&amp;"")</f>
        <v/>
      </c>
      <c r="F950">
        <f>IF($AA950="","",INDEX('Per Line'!$D$2:$D$7001,$AA950)&amp;"")</f>
        <v/>
      </c>
      <c r="G950" s="14">
        <f>IF($AA950="","",INDEX('Per Line'!$E$2:$E$7001,$AA950))</f>
        <v/>
      </c>
      <c r="H950">
        <f>IF($AA950="","",INDEX('Per Line'!$F$2:$F$7001,$AA950)&amp;"")</f>
        <v/>
      </c>
      <c r="I950">
        <f>IF($AA950="","",INDEX('Per Line'!$I$2:$I$7001,$AA950)&amp;"")</f>
        <v/>
      </c>
      <c r="J950">
        <f>IF($AA950="","",INDEX('Per Line'!$H$2:$H$7001,$AA950)&amp;"")</f>
        <v/>
      </c>
      <c r="K950">
        <f>IF($AA950="","",INDEX('Per Line'!$J$2:$J$7001,$AA950)&amp;"")</f>
        <v/>
      </c>
      <c r="L950">
        <f>IF($AA950="","",INDEX('Per Line'!$K$2:$K$7001,$AA950)&amp;"")</f>
        <v/>
      </c>
      <c r="M950">
        <f>IF($AA950="","",INDEX('Per Line'!$L$2:$L$7001,$AA950))</f>
        <v/>
      </c>
      <c r="N950" s="8">
        <f>IF($AA950="","",M950*Y950/100)</f>
        <v/>
      </c>
      <c r="O950">
        <f>IF($AA950="","",INDEX('Per Line'!$U$2:$U$7001,$AA950)&amp;"")</f>
        <v/>
      </c>
      <c r="P950" s="8">
        <f>IF($AA950="","",SUMIFS('Per Line'!$T$2:$T$7001,'Per Line'!$C$2:$C$7001,$A950,'Per Line'!$AL$2:$AL$7001,1))</f>
        <v/>
      </c>
      <c r="Q950">
        <f>IF($AA950="","",Settings!$C$7)</f>
        <v/>
      </c>
      <c r="R950" s="8">
        <f>IF($AA950="","",SUMIFS('Per Line'!$T$2:$T$7001,'Per Line'!$C$2:$C$7001,$A950,'Per Line'!$AK$2:$AK$7001,0,'Per Line'!$AL$2:$AL$7001,0))</f>
        <v/>
      </c>
      <c r="S950" s="8">
        <f>IF($AA950="","",R950*Q950)</f>
        <v/>
      </c>
      <c r="T950">
        <f>IF($AA950="","",Settings!$C$6)</f>
        <v/>
      </c>
      <c r="U950" s="8">
        <f>IF($AA950="","",SUMIFS('Per Line'!$T$2:$T$7001,'Per Line'!$C$2:$C$7001,$A950,'Per Line'!$AK$2:$AK$7001,1,'Per Line'!$AL$2:$AL$7001,0))</f>
        <v/>
      </c>
      <c r="V950" s="8">
        <f>IF($AA950="","",U950*T950)</f>
        <v/>
      </c>
      <c r="W950" s="8">
        <f>IF($AA950="","",V950+S950)</f>
        <v/>
      </c>
      <c r="X950" s="8">
        <f>IF($AA950="","",Y950-W950)</f>
        <v/>
      </c>
      <c r="Y950" s="8">
        <f>IF($AA950="","",R950+U950+P950)</f>
        <v/>
      </c>
      <c r="Z950" s="8">
        <f>IF($AA950="","",Y950-W950-N950)</f>
        <v/>
      </c>
      <c r="AA950" s="16">
        <f>IF(ROWS($AA$2:$AA950)&lt;=MAX('Per Line'!$AJ$2:$AJ$7001),MATCH(ROWS($AA$2:$AA950),'Per Line'!$AJ$2:$AJ$7001,0),"")</f>
        <v/>
      </c>
      <c r="AB950">
        <f>IF($AA950="","",C950&amp;"|"&amp;COUNTIF($C$2:$C950,C950))</f>
        <v/>
      </c>
    </row>
    <row r="951">
      <c r="A951">
        <f>IF($AA951="","",INDEX('Per Line'!$C$2:$C$7001,$AA951)&amp;"")</f>
        <v/>
      </c>
      <c r="B951" s="15" t="n"/>
      <c r="C951">
        <f>IF($AA951="","",IF(COUNTIF($I$2:$I$1301,I951)&lt;=Settings!$C$8,I951,I951&amp;" P"&amp;ROUNDUP(COUNTIF($I$2:$I951,I951)/Settings!$C$8,0)))</f>
        <v/>
      </c>
      <c r="D951">
        <f>IF($AA951="","",INDEX('Per Line'!$A$2:$A$7001,$AA951)&amp;"")</f>
        <v/>
      </c>
      <c r="E951">
        <f>IF($AA951="","",INDEX('Per Line'!$B$2:$B$7001,$AA951)&amp;"")</f>
        <v/>
      </c>
      <c r="F951">
        <f>IF($AA951="","",INDEX('Per Line'!$D$2:$D$7001,$AA951)&amp;"")</f>
        <v/>
      </c>
      <c r="G951" s="14">
        <f>IF($AA951="","",INDEX('Per Line'!$E$2:$E$7001,$AA951))</f>
        <v/>
      </c>
      <c r="H951">
        <f>IF($AA951="","",INDEX('Per Line'!$F$2:$F$7001,$AA951)&amp;"")</f>
        <v/>
      </c>
      <c r="I951">
        <f>IF($AA951="","",INDEX('Per Line'!$I$2:$I$7001,$AA951)&amp;"")</f>
        <v/>
      </c>
      <c r="J951">
        <f>IF($AA951="","",INDEX('Per Line'!$H$2:$H$7001,$AA951)&amp;"")</f>
        <v/>
      </c>
      <c r="K951">
        <f>IF($AA951="","",INDEX('Per Line'!$J$2:$J$7001,$AA951)&amp;"")</f>
        <v/>
      </c>
      <c r="L951">
        <f>IF($AA951="","",INDEX('Per Line'!$K$2:$K$7001,$AA951)&amp;"")</f>
        <v/>
      </c>
      <c r="M951">
        <f>IF($AA951="","",INDEX('Per Line'!$L$2:$L$7001,$AA951))</f>
        <v/>
      </c>
      <c r="N951" s="8">
        <f>IF($AA951="","",M951*Y951/100)</f>
        <v/>
      </c>
      <c r="O951">
        <f>IF($AA951="","",INDEX('Per Line'!$U$2:$U$7001,$AA951)&amp;"")</f>
        <v/>
      </c>
      <c r="P951" s="8">
        <f>IF($AA951="","",SUMIFS('Per Line'!$T$2:$T$7001,'Per Line'!$C$2:$C$7001,$A951,'Per Line'!$AL$2:$AL$7001,1))</f>
        <v/>
      </c>
      <c r="Q951">
        <f>IF($AA951="","",Settings!$C$7)</f>
        <v/>
      </c>
      <c r="R951" s="8">
        <f>IF($AA951="","",SUMIFS('Per Line'!$T$2:$T$7001,'Per Line'!$C$2:$C$7001,$A951,'Per Line'!$AK$2:$AK$7001,0,'Per Line'!$AL$2:$AL$7001,0))</f>
        <v/>
      </c>
      <c r="S951" s="8">
        <f>IF($AA951="","",R951*Q951)</f>
        <v/>
      </c>
      <c r="T951">
        <f>IF($AA951="","",Settings!$C$6)</f>
        <v/>
      </c>
      <c r="U951" s="8">
        <f>IF($AA951="","",SUMIFS('Per Line'!$T$2:$T$7001,'Per Line'!$C$2:$C$7001,$A951,'Per Line'!$AK$2:$AK$7001,1,'Per Line'!$AL$2:$AL$7001,0))</f>
        <v/>
      </c>
      <c r="V951" s="8">
        <f>IF($AA951="","",U951*T951)</f>
        <v/>
      </c>
      <c r="W951" s="8">
        <f>IF($AA951="","",V951+S951)</f>
        <v/>
      </c>
      <c r="X951" s="8">
        <f>IF($AA951="","",Y951-W951)</f>
        <v/>
      </c>
      <c r="Y951" s="8">
        <f>IF($AA951="","",R951+U951+P951)</f>
        <v/>
      </c>
      <c r="Z951" s="8">
        <f>IF($AA951="","",Y951-W951-N951)</f>
        <v/>
      </c>
      <c r="AA951" s="16">
        <f>IF(ROWS($AA$2:$AA951)&lt;=MAX('Per Line'!$AJ$2:$AJ$7001),MATCH(ROWS($AA$2:$AA951),'Per Line'!$AJ$2:$AJ$7001,0),"")</f>
        <v/>
      </c>
      <c r="AB951">
        <f>IF($AA951="","",C951&amp;"|"&amp;COUNTIF($C$2:$C951,C951))</f>
        <v/>
      </c>
    </row>
    <row r="952">
      <c r="A952">
        <f>IF($AA952="","",INDEX('Per Line'!$C$2:$C$7001,$AA952)&amp;"")</f>
        <v/>
      </c>
      <c r="B952" s="15" t="n"/>
      <c r="C952">
        <f>IF($AA952="","",IF(COUNTIF($I$2:$I$1301,I952)&lt;=Settings!$C$8,I952,I952&amp;" P"&amp;ROUNDUP(COUNTIF($I$2:$I952,I952)/Settings!$C$8,0)))</f>
        <v/>
      </c>
      <c r="D952">
        <f>IF($AA952="","",INDEX('Per Line'!$A$2:$A$7001,$AA952)&amp;"")</f>
        <v/>
      </c>
      <c r="E952">
        <f>IF($AA952="","",INDEX('Per Line'!$B$2:$B$7001,$AA952)&amp;"")</f>
        <v/>
      </c>
      <c r="F952">
        <f>IF($AA952="","",INDEX('Per Line'!$D$2:$D$7001,$AA952)&amp;"")</f>
        <v/>
      </c>
      <c r="G952" s="14">
        <f>IF($AA952="","",INDEX('Per Line'!$E$2:$E$7001,$AA952))</f>
        <v/>
      </c>
      <c r="H952">
        <f>IF($AA952="","",INDEX('Per Line'!$F$2:$F$7001,$AA952)&amp;"")</f>
        <v/>
      </c>
      <c r="I952">
        <f>IF($AA952="","",INDEX('Per Line'!$I$2:$I$7001,$AA952)&amp;"")</f>
        <v/>
      </c>
      <c r="J952">
        <f>IF($AA952="","",INDEX('Per Line'!$H$2:$H$7001,$AA952)&amp;"")</f>
        <v/>
      </c>
      <c r="K952">
        <f>IF($AA952="","",INDEX('Per Line'!$J$2:$J$7001,$AA952)&amp;"")</f>
        <v/>
      </c>
      <c r="L952">
        <f>IF($AA952="","",INDEX('Per Line'!$K$2:$K$7001,$AA952)&amp;"")</f>
        <v/>
      </c>
      <c r="M952">
        <f>IF($AA952="","",INDEX('Per Line'!$L$2:$L$7001,$AA952))</f>
        <v/>
      </c>
      <c r="N952" s="8">
        <f>IF($AA952="","",M952*Y952/100)</f>
        <v/>
      </c>
      <c r="O952">
        <f>IF($AA952="","",INDEX('Per Line'!$U$2:$U$7001,$AA952)&amp;"")</f>
        <v/>
      </c>
      <c r="P952" s="8">
        <f>IF($AA952="","",SUMIFS('Per Line'!$T$2:$T$7001,'Per Line'!$C$2:$C$7001,$A952,'Per Line'!$AL$2:$AL$7001,1))</f>
        <v/>
      </c>
      <c r="Q952">
        <f>IF($AA952="","",Settings!$C$7)</f>
        <v/>
      </c>
      <c r="R952" s="8">
        <f>IF($AA952="","",SUMIFS('Per Line'!$T$2:$T$7001,'Per Line'!$C$2:$C$7001,$A952,'Per Line'!$AK$2:$AK$7001,0,'Per Line'!$AL$2:$AL$7001,0))</f>
        <v/>
      </c>
      <c r="S952" s="8">
        <f>IF($AA952="","",R952*Q952)</f>
        <v/>
      </c>
      <c r="T952">
        <f>IF($AA952="","",Settings!$C$6)</f>
        <v/>
      </c>
      <c r="U952" s="8">
        <f>IF($AA952="","",SUMIFS('Per Line'!$T$2:$T$7001,'Per Line'!$C$2:$C$7001,$A952,'Per Line'!$AK$2:$AK$7001,1,'Per Line'!$AL$2:$AL$7001,0))</f>
        <v/>
      </c>
      <c r="V952" s="8">
        <f>IF($AA952="","",U952*T952)</f>
        <v/>
      </c>
      <c r="W952" s="8">
        <f>IF($AA952="","",V952+S952)</f>
        <v/>
      </c>
      <c r="X952" s="8">
        <f>IF($AA952="","",Y952-W952)</f>
        <v/>
      </c>
      <c r="Y952" s="8">
        <f>IF($AA952="","",R952+U952+P952)</f>
        <v/>
      </c>
      <c r="Z952" s="8">
        <f>IF($AA952="","",Y952-W952-N952)</f>
        <v/>
      </c>
      <c r="AA952" s="16">
        <f>IF(ROWS($AA$2:$AA952)&lt;=MAX('Per Line'!$AJ$2:$AJ$7001),MATCH(ROWS($AA$2:$AA952),'Per Line'!$AJ$2:$AJ$7001,0),"")</f>
        <v/>
      </c>
      <c r="AB952">
        <f>IF($AA952="","",C952&amp;"|"&amp;COUNTIF($C$2:$C952,C952))</f>
        <v/>
      </c>
    </row>
    <row r="953">
      <c r="A953">
        <f>IF($AA953="","",INDEX('Per Line'!$C$2:$C$7001,$AA953)&amp;"")</f>
        <v/>
      </c>
      <c r="B953" s="15" t="n"/>
      <c r="C953">
        <f>IF($AA953="","",IF(COUNTIF($I$2:$I$1301,I953)&lt;=Settings!$C$8,I953,I953&amp;" P"&amp;ROUNDUP(COUNTIF($I$2:$I953,I953)/Settings!$C$8,0)))</f>
        <v/>
      </c>
      <c r="D953">
        <f>IF($AA953="","",INDEX('Per Line'!$A$2:$A$7001,$AA953)&amp;"")</f>
        <v/>
      </c>
      <c r="E953">
        <f>IF($AA953="","",INDEX('Per Line'!$B$2:$B$7001,$AA953)&amp;"")</f>
        <v/>
      </c>
      <c r="F953">
        <f>IF($AA953="","",INDEX('Per Line'!$D$2:$D$7001,$AA953)&amp;"")</f>
        <v/>
      </c>
      <c r="G953" s="14">
        <f>IF($AA953="","",INDEX('Per Line'!$E$2:$E$7001,$AA953))</f>
        <v/>
      </c>
      <c r="H953">
        <f>IF($AA953="","",INDEX('Per Line'!$F$2:$F$7001,$AA953)&amp;"")</f>
        <v/>
      </c>
      <c r="I953">
        <f>IF($AA953="","",INDEX('Per Line'!$I$2:$I$7001,$AA953)&amp;"")</f>
        <v/>
      </c>
      <c r="J953">
        <f>IF($AA953="","",INDEX('Per Line'!$H$2:$H$7001,$AA953)&amp;"")</f>
        <v/>
      </c>
      <c r="K953">
        <f>IF($AA953="","",INDEX('Per Line'!$J$2:$J$7001,$AA953)&amp;"")</f>
        <v/>
      </c>
      <c r="L953">
        <f>IF($AA953="","",INDEX('Per Line'!$K$2:$K$7001,$AA953)&amp;"")</f>
        <v/>
      </c>
      <c r="M953">
        <f>IF($AA953="","",INDEX('Per Line'!$L$2:$L$7001,$AA953))</f>
        <v/>
      </c>
      <c r="N953" s="8">
        <f>IF($AA953="","",M953*Y953/100)</f>
        <v/>
      </c>
      <c r="O953">
        <f>IF($AA953="","",INDEX('Per Line'!$U$2:$U$7001,$AA953)&amp;"")</f>
        <v/>
      </c>
      <c r="P953" s="8">
        <f>IF($AA953="","",SUMIFS('Per Line'!$T$2:$T$7001,'Per Line'!$C$2:$C$7001,$A953,'Per Line'!$AL$2:$AL$7001,1))</f>
        <v/>
      </c>
      <c r="Q953">
        <f>IF($AA953="","",Settings!$C$7)</f>
        <v/>
      </c>
      <c r="R953" s="8">
        <f>IF($AA953="","",SUMIFS('Per Line'!$T$2:$T$7001,'Per Line'!$C$2:$C$7001,$A953,'Per Line'!$AK$2:$AK$7001,0,'Per Line'!$AL$2:$AL$7001,0))</f>
        <v/>
      </c>
      <c r="S953" s="8">
        <f>IF($AA953="","",R953*Q953)</f>
        <v/>
      </c>
      <c r="T953">
        <f>IF($AA953="","",Settings!$C$6)</f>
        <v/>
      </c>
      <c r="U953" s="8">
        <f>IF($AA953="","",SUMIFS('Per Line'!$T$2:$T$7001,'Per Line'!$C$2:$C$7001,$A953,'Per Line'!$AK$2:$AK$7001,1,'Per Line'!$AL$2:$AL$7001,0))</f>
        <v/>
      </c>
      <c r="V953" s="8">
        <f>IF($AA953="","",U953*T953)</f>
        <v/>
      </c>
      <c r="W953" s="8">
        <f>IF($AA953="","",V953+S953)</f>
        <v/>
      </c>
      <c r="X953" s="8">
        <f>IF($AA953="","",Y953-W953)</f>
        <v/>
      </c>
      <c r="Y953" s="8">
        <f>IF($AA953="","",R953+U953+P953)</f>
        <v/>
      </c>
      <c r="Z953" s="8">
        <f>IF($AA953="","",Y953-W953-N953)</f>
        <v/>
      </c>
      <c r="AA953" s="16">
        <f>IF(ROWS($AA$2:$AA953)&lt;=MAX('Per Line'!$AJ$2:$AJ$7001),MATCH(ROWS($AA$2:$AA953),'Per Line'!$AJ$2:$AJ$7001,0),"")</f>
        <v/>
      </c>
      <c r="AB953">
        <f>IF($AA953="","",C953&amp;"|"&amp;COUNTIF($C$2:$C953,C953))</f>
        <v/>
      </c>
    </row>
    <row r="954">
      <c r="A954">
        <f>IF($AA954="","",INDEX('Per Line'!$C$2:$C$7001,$AA954)&amp;"")</f>
        <v/>
      </c>
      <c r="B954" s="15" t="n"/>
      <c r="C954">
        <f>IF($AA954="","",IF(COUNTIF($I$2:$I$1301,I954)&lt;=Settings!$C$8,I954,I954&amp;" P"&amp;ROUNDUP(COUNTIF($I$2:$I954,I954)/Settings!$C$8,0)))</f>
        <v/>
      </c>
      <c r="D954">
        <f>IF($AA954="","",INDEX('Per Line'!$A$2:$A$7001,$AA954)&amp;"")</f>
        <v/>
      </c>
      <c r="E954">
        <f>IF($AA954="","",INDEX('Per Line'!$B$2:$B$7001,$AA954)&amp;"")</f>
        <v/>
      </c>
      <c r="F954">
        <f>IF($AA954="","",INDEX('Per Line'!$D$2:$D$7001,$AA954)&amp;"")</f>
        <v/>
      </c>
      <c r="G954" s="14">
        <f>IF($AA954="","",INDEX('Per Line'!$E$2:$E$7001,$AA954))</f>
        <v/>
      </c>
      <c r="H954">
        <f>IF($AA954="","",INDEX('Per Line'!$F$2:$F$7001,$AA954)&amp;"")</f>
        <v/>
      </c>
      <c r="I954">
        <f>IF($AA954="","",INDEX('Per Line'!$I$2:$I$7001,$AA954)&amp;"")</f>
        <v/>
      </c>
      <c r="J954">
        <f>IF($AA954="","",INDEX('Per Line'!$H$2:$H$7001,$AA954)&amp;"")</f>
        <v/>
      </c>
      <c r="K954">
        <f>IF($AA954="","",INDEX('Per Line'!$J$2:$J$7001,$AA954)&amp;"")</f>
        <v/>
      </c>
      <c r="L954">
        <f>IF($AA954="","",INDEX('Per Line'!$K$2:$K$7001,$AA954)&amp;"")</f>
        <v/>
      </c>
      <c r="M954">
        <f>IF($AA954="","",INDEX('Per Line'!$L$2:$L$7001,$AA954))</f>
        <v/>
      </c>
      <c r="N954" s="8">
        <f>IF($AA954="","",M954*Y954/100)</f>
        <v/>
      </c>
      <c r="O954">
        <f>IF($AA954="","",INDEX('Per Line'!$U$2:$U$7001,$AA954)&amp;"")</f>
        <v/>
      </c>
      <c r="P954" s="8">
        <f>IF($AA954="","",SUMIFS('Per Line'!$T$2:$T$7001,'Per Line'!$C$2:$C$7001,$A954,'Per Line'!$AL$2:$AL$7001,1))</f>
        <v/>
      </c>
      <c r="Q954">
        <f>IF($AA954="","",Settings!$C$7)</f>
        <v/>
      </c>
      <c r="R954" s="8">
        <f>IF($AA954="","",SUMIFS('Per Line'!$T$2:$T$7001,'Per Line'!$C$2:$C$7001,$A954,'Per Line'!$AK$2:$AK$7001,0,'Per Line'!$AL$2:$AL$7001,0))</f>
        <v/>
      </c>
      <c r="S954" s="8">
        <f>IF($AA954="","",R954*Q954)</f>
        <v/>
      </c>
      <c r="T954">
        <f>IF($AA954="","",Settings!$C$6)</f>
        <v/>
      </c>
      <c r="U954" s="8">
        <f>IF($AA954="","",SUMIFS('Per Line'!$T$2:$T$7001,'Per Line'!$C$2:$C$7001,$A954,'Per Line'!$AK$2:$AK$7001,1,'Per Line'!$AL$2:$AL$7001,0))</f>
        <v/>
      </c>
      <c r="V954" s="8">
        <f>IF($AA954="","",U954*T954)</f>
        <v/>
      </c>
      <c r="W954" s="8">
        <f>IF($AA954="","",V954+S954)</f>
        <v/>
      </c>
      <c r="X954" s="8">
        <f>IF($AA954="","",Y954-W954)</f>
        <v/>
      </c>
      <c r="Y954" s="8">
        <f>IF($AA954="","",R954+U954+P954)</f>
        <v/>
      </c>
      <c r="Z954" s="8">
        <f>IF($AA954="","",Y954-W954-N954)</f>
        <v/>
      </c>
      <c r="AA954" s="16">
        <f>IF(ROWS($AA$2:$AA954)&lt;=MAX('Per Line'!$AJ$2:$AJ$7001),MATCH(ROWS($AA$2:$AA954),'Per Line'!$AJ$2:$AJ$7001,0),"")</f>
        <v/>
      </c>
      <c r="AB954">
        <f>IF($AA954="","",C954&amp;"|"&amp;COUNTIF($C$2:$C954,C954))</f>
        <v/>
      </c>
    </row>
    <row r="955">
      <c r="A955">
        <f>IF($AA955="","",INDEX('Per Line'!$C$2:$C$7001,$AA955)&amp;"")</f>
        <v/>
      </c>
      <c r="B955" s="15" t="n"/>
      <c r="C955">
        <f>IF($AA955="","",IF(COUNTIF($I$2:$I$1301,I955)&lt;=Settings!$C$8,I955,I955&amp;" P"&amp;ROUNDUP(COUNTIF($I$2:$I955,I955)/Settings!$C$8,0)))</f>
        <v/>
      </c>
      <c r="D955">
        <f>IF($AA955="","",INDEX('Per Line'!$A$2:$A$7001,$AA955)&amp;"")</f>
        <v/>
      </c>
      <c r="E955">
        <f>IF($AA955="","",INDEX('Per Line'!$B$2:$B$7001,$AA955)&amp;"")</f>
        <v/>
      </c>
      <c r="F955">
        <f>IF($AA955="","",INDEX('Per Line'!$D$2:$D$7001,$AA955)&amp;"")</f>
        <v/>
      </c>
      <c r="G955" s="14">
        <f>IF($AA955="","",INDEX('Per Line'!$E$2:$E$7001,$AA955))</f>
        <v/>
      </c>
      <c r="H955">
        <f>IF($AA955="","",INDEX('Per Line'!$F$2:$F$7001,$AA955)&amp;"")</f>
        <v/>
      </c>
      <c r="I955">
        <f>IF($AA955="","",INDEX('Per Line'!$I$2:$I$7001,$AA955)&amp;"")</f>
        <v/>
      </c>
      <c r="J955">
        <f>IF($AA955="","",INDEX('Per Line'!$H$2:$H$7001,$AA955)&amp;"")</f>
        <v/>
      </c>
      <c r="K955">
        <f>IF($AA955="","",INDEX('Per Line'!$J$2:$J$7001,$AA955)&amp;"")</f>
        <v/>
      </c>
      <c r="L955">
        <f>IF($AA955="","",INDEX('Per Line'!$K$2:$K$7001,$AA955)&amp;"")</f>
        <v/>
      </c>
      <c r="M955">
        <f>IF($AA955="","",INDEX('Per Line'!$L$2:$L$7001,$AA955))</f>
        <v/>
      </c>
      <c r="N955" s="8">
        <f>IF($AA955="","",M955*Y955/100)</f>
        <v/>
      </c>
      <c r="O955">
        <f>IF($AA955="","",INDEX('Per Line'!$U$2:$U$7001,$AA955)&amp;"")</f>
        <v/>
      </c>
      <c r="P955" s="8">
        <f>IF($AA955="","",SUMIFS('Per Line'!$T$2:$T$7001,'Per Line'!$C$2:$C$7001,$A955,'Per Line'!$AL$2:$AL$7001,1))</f>
        <v/>
      </c>
      <c r="Q955">
        <f>IF($AA955="","",Settings!$C$7)</f>
        <v/>
      </c>
      <c r="R955" s="8">
        <f>IF($AA955="","",SUMIFS('Per Line'!$T$2:$T$7001,'Per Line'!$C$2:$C$7001,$A955,'Per Line'!$AK$2:$AK$7001,0,'Per Line'!$AL$2:$AL$7001,0))</f>
        <v/>
      </c>
      <c r="S955" s="8">
        <f>IF($AA955="","",R955*Q955)</f>
        <v/>
      </c>
      <c r="T955">
        <f>IF($AA955="","",Settings!$C$6)</f>
        <v/>
      </c>
      <c r="U955" s="8">
        <f>IF($AA955="","",SUMIFS('Per Line'!$T$2:$T$7001,'Per Line'!$C$2:$C$7001,$A955,'Per Line'!$AK$2:$AK$7001,1,'Per Line'!$AL$2:$AL$7001,0))</f>
        <v/>
      </c>
      <c r="V955" s="8">
        <f>IF($AA955="","",U955*T955)</f>
        <v/>
      </c>
      <c r="W955" s="8">
        <f>IF($AA955="","",V955+S955)</f>
        <v/>
      </c>
      <c r="X955" s="8">
        <f>IF($AA955="","",Y955-W955)</f>
        <v/>
      </c>
      <c r="Y955" s="8">
        <f>IF($AA955="","",R955+U955+P955)</f>
        <v/>
      </c>
      <c r="Z955" s="8">
        <f>IF($AA955="","",Y955-W955-N955)</f>
        <v/>
      </c>
      <c r="AA955" s="16">
        <f>IF(ROWS($AA$2:$AA955)&lt;=MAX('Per Line'!$AJ$2:$AJ$7001),MATCH(ROWS($AA$2:$AA955),'Per Line'!$AJ$2:$AJ$7001,0),"")</f>
        <v/>
      </c>
      <c r="AB955">
        <f>IF($AA955="","",C955&amp;"|"&amp;COUNTIF($C$2:$C955,C955))</f>
        <v/>
      </c>
    </row>
    <row r="956">
      <c r="A956">
        <f>IF($AA956="","",INDEX('Per Line'!$C$2:$C$7001,$AA956)&amp;"")</f>
        <v/>
      </c>
      <c r="B956" s="15" t="n"/>
      <c r="C956">
        <f>IF($AA956="","",IF(COUNTIF($I$2:$I$1301,I956)&lt;=Settings!$C$8,I956,I956&amp;" P"&amp;ROUNDUP(COUNTIF($I$2:$I956,I956)/Settings!$C$8,0)))</f>
        <v/>
      </c>
      <c r="D956">
        <f>IF($AA956="","",INDEX('Per Line'!$A$2:$A$7001,$AA956)&amp;"")</f>
        <v/>
      </c>
      <c r="E956">
        <f>IF($AA956="","",INDEX('Per Line'!$B$2:$B$7001,$AA956)&amp;"")</f>
        <v/>
      </c>
      <c r="F956">
        <f>IF($AA956="","",INDEX('Per Line'!$D$2:$D$7001,$AA956)&amp;"")</f>
        <v/>
      </c>
      <c r="G956" s="14">
        <f>IF($AA956="","",INDEX('Per Line'!$E$2:$E$7001,$AA956))</f>
        <v/>
      </c>
      <c r="H956">
        <f>IF($AA956="","",INDEX('Per Line'!$F$2:$F$7001,$AA956)&amp;"")</f>
        <v/>
      </c>
      <c r="I956">
        <f>IF($AA956="","",INDEX('Per Line'!$I$2:$I$7001,$AA956)&amp;"")</f>
        <v/>
      </c>
      <c r="J956">
        <f>IF($AA956="","",INDEX('Per Line'!$H$2:$H$7001,$AA956)&amp;"")</f>
        <v/>
      </c>
      <c r="K956">
        <f>IF($AA956="","",INDEX('Per Line'!$J$2:$J$7001,$AA956)&amp;"")</f>
        <v/>
      </c>
      <c r="L956">
        <f>IF($AA956="","",INDEX('Per Line'!$K$2:$K$7001,$AA956)&amp;"")</f>
        <v/>
      </c>
      <c r="M956">
        <f>IF($AA956="","",INDEX('Per Line'!$L$2:$L$7001,$AA956))</f>
        <v/>
      </c>
      <c r="N956" s="8">
        <f>IF($AA956="","",M956*Y956/100)</f>
        <v/>
      </c>
      <c r="O956">
        <f>IF($AA956="","",INDEX('Per Line'!$U$2:$U$7001,$AA956)&amp;"")</f>
        <v/>
      </c>
      <c r="P956" s="8">
        <f>IF($AA956="","",SUMIFS('Per Line'!$T$2:$T$7001,'Per Line'!$C$2:$C$7001,$A956,'Per Line'!$AL$2:$AL$7001,1))</f>
        <v/>
      </c>
      <c r="Q956">
        <f>IF($AA956="","",Settings!$C$7)</f>
        <v/>
      </c>
      <c r="R956" s="8">
        <f>IF($AA956="","",SUMIFS('Per Line'!$T$2:$T$7001,'Per Line'!$C$2:$C$7001,$A956,'Per Line'!$AK$2:$AK$7001,0,'Per Line'!$AL$2:$AL$7001,0))</f>
        <v/>
      </c>
      <c r="S956" s="8">
        <f>IF($AA956="","",R956*Q956)</f>
        <v/>
      </c>
      <c r="T956">
        <f>IF($AA956="","",Settings!$C$6)</f>
        <v/>
      </c>
      <c r="U956" s="8">
        <f>IF($AA956="","",SUMIFS('Per Line'!$T$2:$T$7001,'Per Line'!$C$2:$C$7001,$A956,'Per Line'!$AK$2:$AK$7001,1,'Per Line'!$AL$2:$AL$7001,0))</f>
        <v/>
      </c>
      <c r="V956" s="8">
        <f>IF($AA956="","",U956*T956)</f>
        <v/>
      </c>
      <c r="W956" s="8">
        <f>IF($AA956="","",V956+S956)</f>
        <v/>
      </c>
      <c r="X956" s="8">
        <f>IF($AA956="","",Y956-W956)</f>
        <v/>
      </c>
      <c r="Y956" s="8">
        <f>IF($AA956="","",R956+U956+P956)</f>
        <v/>
      </c>
      <c r="Z956" s="8">
        <f>IF($AA956="","",Y956-W956-N956)</f>
        <v/>
      </c>
      <c r="AA956" s="16">
        <f>IF(ROWS($AA$2:$AA956)&lt;=MAX('Per Line'!$AJ$2:$AJ$7001),MATCH(ROWS($AA$2:$AA956),'Per Line'!$AJ$2:$AJ$7001,0),"")</f>
        <v/>
      </c>
      <c r="AB956">
        <f>IF($AA956="","",C956&amp;"|"&amp;COUNTIF($C$2:$C956,C956))</f>
        <v/>
      </c>
    </row>
    <row r="957">
      <c r="A957">
        <f>IF($AA957="","",INDEX('Per Line'!$C$2:$C$7001,$AA957)&amp;"")</f>
        <v/>
      </c>
      <c r="B957" s="15" t="n"/>
      <c r="C957">
        <f>IF($AA957="","",IF(COUNTIF($I$2:$I$1301,I957)&lt;=Settings!$C$8,I957,I957&amp;" P"&amp;ROUNDUP(COUNTIF($I$2:$I957,I957)/Settings!$C$8,0)))</f>
        <v/>
      </c>
      <c r="D957">
        <f>IF($AA957="","",INDEX('Per Line'!$A$2:$A$7001,$AA957)&amp;"")</f>
        <v/>
      </c>
      <c r="E957">
        <f>IF($AA957="","",INDEX('Per Line'!$B$2:$B$7001,$AA957)&amp;"")</f>
        <v/>
      </c>
      <c r="F957">
        <f>IF($AA957="","",INDEX('Per Line'!$D$2:$D$7001,$AA957)&amp;"")</f>
        <v/>
      </c>
      <c r="G957" s="14">
        <f>IF($AA957="","",INDEX('Per Line'!$E$2:$E$7001,$AA957))</f>
        <v/>
      </c>
      <c r="H957">
        <f>IF($AA957="","",INDEX('Per Line'!$F$2:$F$7001,$AA957)&amp;"")</f>
        <v/>
      </c>
      <c r="I957">
        <f>IF($AA957="","",INDEX('Per Line'!$I$2:$I$7001,$AA957)&amp;"")</f>
        <v/>
      </c>
      <c r="J957">
        <f>IF($AA957="","",INDEX('Per Line'!$H$2:$H$7001,$AA957)&amp;"")</f>
        <v/>
      </c>
      <c r="K957">
        <f>IF($AA957="","",INDEX('Per Line'!$J$2:$J$7001,$AA957)&amp;"")</f>
        <v/>
      </c>
      <c r="L957">
        <f>IF($AA957="","",INDEX('Per Line'!$K$2:$K$7001,$AA957)&amp;"")</f>
        <v/>
      </c>
      <c r="M957">
        <f>IF($AA957="","",INDEX('Per Line'!$L$2:$L$7001,$AA957))</f>
        <v/>
      </c>
      <c r="N957" s="8">
        <f>IF($AA957="","",M957*Y957/100)</f>
        <v/>
      </c>
      <c r="O957">
        <f>IF($AA957="","",INDEX('Per Line'!$U$2:$U$7001,$AA957)&amp;"")</f>
        <v/>
      </c>
      <c r="P957" s="8">
        <f>IF($AA957="","",SUMIFS('Per Line'!$T$2:$T$7001,'Per Line'!$C$2:$C$7001,$A957,'Per Line'!$AL$2:$AL$7001,1))</f>
        <v/>
      </c>
      <c r="Q957">
        <f>IF($AA957="","",Settings!$C$7)</f>
        <v/>
      </c>
      <c r="R957" s="8">
        <f>IF($AA957="","",SUMIFS('Per Line'!$T$2:$T$7001,'Per Line'!$C$2:$C$7001,$A957,'Per Line'!$AK$2:$AK$7001,0,'Per Line'!$AL$2:$AL$7001,0))</f>
        <v/>
      </c>
      <c r="S957" s="8">
        <f>IF($AA957="","",R957*Q957)</f>
        <v/>
      </c>
      <c r="T957">
        <f>IF($AA957="","",Settings!$C$6)</f>
        <v/>
      </c>
      <c r="U957" s="8">
        <f>IF($AA957="","",SUMIFS('Per Line'!$T$2:$T$7001,'Per Line'!$C$2:$C$7001,$A957,'Per Line'!$AK$2:$AK$7001,1,'Per Line'!$AL$2:$AL$7001,0))</f>
        <v/>
      </c>
      <c r="V957" s="8">
        <f>IF($AA957="","",U957*T957)</f>
        <v/>
      </c>
      <c r="W957" s="8">
        <f>IF($AA957="","",V957+S957)</f>
        <v/>
      </c>
      <c r="X957" s="8">
        <f>IF($AA957="","",Y957-W957)</f>
        <v/>
      </c>
      <c r="Y957" s="8">
        <f>IF($AA957="","",R957+U957+P957)</f>
        <v/>
      </c>
      <c r="Z957" s="8">
        <f>IF($AA957="","",Y957-W957-N957)</f>
        <v/>
      </c>
      <c r="AA957" s="16">
        <f>IF(ROWS($AA$2:$AA957)&lt;=MAX('Per Line'!$AJ$2:$AJ$7001),MATCH(ROWS($AA$2:$AA957),'Per Line'!$AJ$2:$AJ$7001,0),"")</f>
        <v/>
      </c>
      <c r="AB957">
        <f>IF($AA957="","",C957&amp;"|"&amp;COUNTIF($C$2:$C957,C957))</f>
        <v/>
      </c>
    </row>
    <row r="958">
      <c r="A958">
        <f>IF($AA958="","",INDEX('Per Line'!$C$2:$C$7001,$AA958)&amp;"")</f>
        <v/>
      </c>
      <c r="B958" s="15" t="n"/>
      <c r="C958">
        <f>IF($AA958="","",IF(COUNTIF($I$2:$I$1301,I958)&lt;=Settings!$C$8,I958,I958&amp;" P"&amp;ROUNDUP(COUNTIF($I$2:$I958,I958)/Settings!$C$8,0)))</f>
        <v/>
      </c>
      <c r="D958">
        <f>IF($AA958="","",INDEX('Per Line'!$A$2:$A$7001,$AA958)&amp;"")</f>
        <v/>
      </c>
      <c r="E958">
        <f>IF($AA958="","",INDEX('Per Line'!$B$2:$B$7001,$AA958)&amp;"")</f>
        <v/>
      </c>
      <c r="F958">
        <f>IF($AA958="","",INDEX('Per Line'!$D$2:$D$7001,$AA958)&amp;"")</f>
        <v/>
      </c>
      <c r="G958" s="14">
        <f>IF($AA958="","",INDEX('Per Line'!$E$2:$E$7001,$AA958))</f>
        <v/>
      </c>
      <c r="H958">
        <f>IF($AA958="","",INDEX('Per Line'!$F$2:$F$7001,$AA958)&amp;"")</f>
        <v/>
      </c>
      <c r="I958">
        <f>IF($AA958="","",INDEX('Per Line'!$I$2:$I$7001,$AA958)&amp;"")</f>
        <v/>
      </c>
      <c r="J958">
        <f>IF($AA958="","",INDEX('Per Line'!$H$2:$H$7001,$AA958)&amp;"")</f>
        <v/>
      </c>
      <c r="K958">
        <f>IF($AA958="","",INDEX('Per Line'!$J$2:$J$7001,$AA958)&amp;"")</f>
        <v/>
      </c>
      <c r="L958">
        <f>IF($AA958="","",INDEX('Per Line'!$K$2:$K$7001,$AA958)&amp;"")</f>
        <v/>
      </c>
      <c r="M958">
        <f>IF($AA958="","",INDEX('Per Line'!$L$2:$L$7001,$AA958))</f>
        <v/>
      </c>
      <c r="N958" s="8">
        <f>IF($AA958="","",M958*Y958/100)</f>
        <v/>
      </c>
      <c r="O958">
        <f>IF($AA958="","",INDEX('Per Line'!$U$2:$U$7001,$AA958)&amp;"")</f>
        <v/>
      </c>
      <c r="P958" s="8">
        <f>IF($AA958="","",SUMIFS('Per Line'!$T$2:$T$7001,'Per Line'!$C$2:$C$7001,$A958,'Per Line'!$AL$2:$AL$7001,1))</f>
        <v/>
      </c>
      <c r="Q958">
        <f>IF($AA958="","",Settings!$C$7)</f>
        <v/>
      </c>
      <c r="R958" s="8">
        <f>IF($AA958="","",SUMIFS('Per Line'!$T$2:$T$7001,'Per Line'!$C$2:$C$7001,$A958,'Per Line'!$AK$2:$AK$7001,0,'Per Line'!$AL$2:$AL$7001,0))</f>
        <v/>
      </c>
      <c r="S958" s="8">
        <f>IF($AA958="","",R958*Q958)</f>
        <v/>
      </c>
      <c r="T958">
        <f>IF($AA958="","",Settings!$C$6)</f>
        <v/>
      </c>
      <c r="U958" s="8">
        <f>IF($AA958="","",SUMIFS('Per Line'!$T$2:$T$7001,'Per Line'!$C$2:$C$7001,$A958,'Per Line'!$AK$2:$AK$7001,1,'Per Line'!$AL$2:$AL$7001,0))</f>
        <v/>
      </c>
      <c r="V958" s="8">
        <f>IF($AA958="","",U958*T958)</f>
        <v/>
      </c>
      <c r="W958" s="8">
        <f>IF($AA958="","",V958+S958)</f>
        <v/>
      </c>
      <c r="X958" s="8">
        <f>IF($AA958="","",Y958-W958)</f>
        <v/>
      </c>
      <c r="Y958" s="8">
        <f>IF($AA958="","",R958+U958+P958)</f>
        <v/>
      </c>
      <c r="Z958" s="8">
        <f>IF($AA958="","",Y958-W958-N958)</f>
        <v/>
      </c>
      <c r="AA958" s="16">
        <f>IF(ROWS($AA$2:$AA958)&lt;=MAX('Per Line'!$AJ$2:$AJ$7001),MATCH(ROWS($AA$2:$AA958),'Per Line'!$AJ$2:$AJ$7001,0),"")</f>
        <v/>
      </c>
      <c r="AB958">
        <f>IF($AA958="","",C958&amp;"|"&amp;COUNTIF($C$2:$C958,C958))</f>
        <v/>
      </c>
    </row>
    <row r="959">
      <c r="A959">
        <f>IF($AA959="","",INDEX('Per Line'!$C$2:$C$7001,$AA959)&amp;"")</f>
        <v/>
      </c>
      <c r="B959" s="15" t="n"/>
      <c r="C959">
        <f>IF($AA959="","",IF(COUNTIF($I$2:$I$1301,I959)&lt;=Settings!$C$8,I959,I959&amp;" P"&amp;ROUNDUP(COUNTIF($I$2:$I959,I959)/Settings!$C$8,0)))</f>
        <v/>
      </c>
      <c r="D959">
        <f>IF($AA959="","",INDEX('Per Line'!$A$2:$A$7001,$AA959)&amp;"")</f>
        <v/>
      </c>
      <c r="E959">
        <f>IF($AA959="","",INDEX('Per Line'!$B$2:$B$7001,$AA959)&amp;"")</f>
        <v/>
      </c>
      <c r="F959">
        <f>IF($AA959="","",INDEX('Per Line'!$D$2:$D$7001,$AA959)&amp;"")</f>
        <v/>
      </c>
      <c r="G959" s="14">
        <f>IF($AA959="","",INDEX('Per Line'!$E$2:$E$7001,$AA959))</f>
        <v/>
      </c>
      <c r="H959">
        <f>IF($AA959="","",INDEX('Per Line'!$F$2:$F$7001,$AA959)&amp;"")</f>
        <v/>
      </c>
      <c r="I959">
        <f>IF($AA959="","",INDEX('Per Line'!$I$2:$I$7001,$AA959)&amp;"")</f>
        <v/>
      </c>
      <c r="J959">
        <f>IF($AA959="","",INDEX('Per Line'!$H$2:$H$7001,$AA959)&amp;"")</f>
        <v/>
      </c>
      <c r="K959">
        <f>IF($AA959="","",INDEX('Per Line'!$J$2:$J$7001,$AA959)&amp;"")</f>
        <v/>
      </c>
      <c r="L959">
        <f>IF($AA959="","",INDEX('Per Line'!$K$2:$K$7001,$AA959)&amp;"")</f>
        <v/>
      </c>
      <c r="M959">
        <f>IF($AA959="","",INDEX('Per Line'!$L$2:$L$7001,$AA959))</f>
        <v/>
      </c>
      <c r="N959" s="8">
        <f>IF($AA959="","",M959*Y959/100)</f>
        <v/>
      </c>
      <c r="O959">
        <f>IF($AA959="","",INDEX('Per Line'!$U$2:$U$7001,$AA959)&amp;"")</f>
        <v/>
      </c>
      <c r="P959" s="8">
        <f>IF($AA959="","",SUMIFS('Per Line'!$T$2:$T$7001,'Per Line'!$C$2:$C$7001,$A959,'Per Line'!$AL$2:$AL$7001,1))</f>
        <v/>
      </c>
      <c r="Q959">
        <f>IF($AA959="","",Settings!$C$7)</f>
        <v/>
      </c>
      <c r="R959" s="8">
        <f>IF($AA959="","",SUMIFS('Per Line'!$T$2:$T$7001,'Per Line'!$C$2:$C$7001,$A959,'Per Line'!$AK$2:$AK$7001,0,'Per Line'!$AL$2:$AL$7001,0))</f>
        <v/>
      </c>
      <c r="S959" s="8">
        <f>IF($AA959="","",R959*Q959)</f>
        <v/>
      </c>
      <c r="T959">
        <f>IF($AA959="","",Settings!$C$6)</f>
        <v/>
      </c>
      <c r="U959" s="8">
        <f>IF($AA959="","",SUMIFS('Per Line'!$T$2:$T$7001,'Per Line'!$C$2:$C$7001,$A959,'Per Line'!$AK$2:$AK$7001,1,'Per Line'!$AL$2:$AL$7001,0))</f>
        <v/>
      </c>
      <c r="V959" s="8">
        <f>IF($AA959="","",U959*T959)</f>
        <v/>
      </c>
      <c r="W959" s="8">
        <f>IF($AA959="","",V959+S959)</f>
        <v/>
      </c>
      <c r="X959" s="8">
        <f>IF($AA959="","",Y959-W959)</f>
        <v/>
      </c>
      <c r="Y959" s="8">
        <f>IF($AA959="","",R959+U959+P959)</f>
        <v/>
      </c>
      <c r="Z959" s="8">
        <f>IF($AA959="","",Y959-W959-N959)</f>
        <v/>
      </c>
      <c r="AA959" s="16">
        <f>IF(ROWS($AA$2:$AA959)&lt;=MAX('Per Line'!$AJ$2:$AJ$7001),MATCH(ROWS($AA$2:$AA959),'Per Line'!$AJ$2:$AJ$7001,0),"")</f>
        <v/>
      </c>
      <c r="AB959">
        <f>IF($AA959="","",C959&amp;"|"&amp;COUNTIF($C$2:$C959,C959))</f>
        <v/>
      </c>
    </row>
    <row r="960">
      <c r="A960">
        <f>IF($AA960="","",INDEX('Per Line'!$C$2:$C$7001,$AA960)&amp;"")</f>
        <v/>
      </c>
      <c r="B960" s="15" t="n"/>
      <c r="C960">
        <f>IF($AA960="","",IF(COUNTIF($I$2:$I$1301,I960)&lt;=Settings!$C$8,I960,I960&amp;" P"&amp;ROUNDUP(COUNTIF($I$2:$I960,I960)/Settings!$C$8,0)))</f>
        <v/>
      </c>
      <c r="D960">
        <f>IF($AA960="","",INDEX('Per Line'!$A$2:$A$7001,$AA960)&amp;"")</f>
        <v/>
      </c>
      <c r="E960">
        <f>IF($AA960="","",INDEX('Per Line'!$B$2:$B$7001,$AA960)&amp;"")</f>
        <v/>
      </c>
      <c r="F960">
        <f>IF($AA960="","",INDEX('Per Line'!$D$2:$D$7001,$AA960)&amp;"")</f>
        <v/>
      </c>
      <c r="G960" s="14">
        <f>IF($AA960="","",INDEX('Per Line'!$E$2:$E$7001,$AA960))</f>
        <v/>
      </c>
      <c r="H960">
        <f>IF($AA960="","",INDEX('Per Line'!$F$2:$F$7001,$AA960)&amp;"")</f>
        <v/>
      </c>
      <c r="I960">
        <f>IF($AA960="","",INDEX('Per Line'!$I$2:$I$7001,$AA960)&amp;"")</f>
        <v/>
      </c>
      <c r="J960">
        <f>IF($AA960="","",INDEX('Per Line'!$H$2:$H$7001,$AA960)&amp;"")</f>
        <v/>
      </c>
      <c r="K960">
        <f>IF($AA960="","",INDEX('Per Line'!$J$2:$J$7001,$AA960)&amp;"")</f>
        <v/>
      </c>
      <c r="L960">
        <f>IF($AA960="","",INDEX('Per Line'!$K$2:$K$7001,$AA960)&amp;"")</f>
        <v/>
      </c>
      <c r="M960">
        <f>IF($AA960="","",INDEX('Per Line'!$L$2:$L$7001,$AA960))</f>
        <v/>
      </c>
      <c r="N960" s="8">
        <f>IF($AA960="","",M960*Y960/100)</f>
        <v/>
      </c>
      <c r="O960">
        <f>IF($AA960="","",INDEX('Per Line'!$U$2:$U$7001,$AA960)&amp;"")</f>
        <v/>
      </c>
      <c r="P960" s="8">
        <f>IF($AA960="","",SUMIFS('Per Line'!$T$2:$T$7001,'Per Line'!$C$2:$C$7001,$A960,'Per Line'!$AL$2:$AL$7001,1))</f>
        <v/>
      </c>
      <c r="Q960">
        <f>IF($AA960="","",Settings!$C$7)</f>
        <v/>
      </c>
      <c r="R960" s="8">
        <f>IF($AA960="","",SUMIFS('Per Line'!$T$2:$T$7001,'Per Line'!$C$2:$C$7001,$A960,'Per Line'!$AK$2:$AK$7001,0,'Per Line'!$AL$2:$AL$7001,0))</f>
        <v/>
      </c>
      <c r="S960" s="8">
        <f>IF($AA960="","",R960*Q960)</f>
        <v/>
      </c>
      <c r="T960">
        <f>IF($AA960="","",Settings!$C$6)</f>
        <v/>
      </c>
      <c r="U960" s="8">
        <f>IF($AA960="","",SUMIFS('Per Line'!$T$2:$T$7001,'Per Line'!$C$2:$C$7001,$A960,'Per Line'!$AK$2:$AK$7001,1,'Per Line'!$AL$2:$AL$7001,0))</f>
        <v/>
      </c>
      <c r="V960" s="8">
        <f>IF($AA960="","",U960*T960)</f>
        <v/>
      </c>
      <c r="W960" s="8">
        <f>IF($AA960="","",V960+S960)</f>
        <v/>
      </c>
      <c r="X960" s="8">
        <f>IF($AA960="","",Y960-W960)</f>
        <v/>
      </c>
      <c r="Y960" s="8">
        <f>IF($AA960="","",R960+U960+P960)</f>
        <v/>
      </c>
      <c r="Z960" s="8">
        <f>IF($AA960="","",Y960-W960-N960)</f>
        <v/>
      </c>
      <c r="AA960" s="16">
        <f>IF(ROWS($AA$2:$AA960)&lt;=MAX('Per Line'!$AJ$2:$AJ$7001),MATCH(ROWS($AA$2:$AA960),'Per Line'!$AJ$2:$AJ$7001,0),"")</f>
        <v/>
      </c>
      <c r="AB960">
        <f>IF($AA960="","",C960&amp;"|"&amp;COUNTIF($C$2:$C960,C960))</f>
        <v/>
      </c>
    </row>
    <row r="961">
      <c r="A961">
        <f>IF($AA961="","",INDEX('Per Line'!$C$2:$C$7001,$AA961)&amp;"")</f>
        <v/>
      </c>
      <c r="B961" s="15" t="n"/>
      <c r="C961">
        <f>IF($AA961="","",IF(COUNTIF($I$2:$I$1301,I961)&lt;=Settings!$C$8,I961,I961&amp;" P"&amp;ROUNDUP(COUNTIF($I$2:$I961,I961)/Settings!$C$8,0)))</f>
        <v/>
      </c>
      <c r="D961">
        <f>IF($AA961="","",INDEX('Per Line'!$A$2:$A$7001,$AA961)&amp;"")</f>
        <v/>
      </c>
      <c r="E961">
        <f>IF($AA961="","",INDEX('Per Line'!$B$2:$B$7001,$AA961)&amp;"")</f>
        <v/>
      </c>
      <c r="F961">
        <f>IF($AA961="","",INDEX('Per Line'!$D$2:$D$7001,$AA961)&amp;"")</f>
        <v/>
      </c>
      <c r="G961" s="14">
        <f>IF($AA961="","",INDEX('Per Line'!$E$2:$E$7001,$AA961))</f>
        <v/>
      </c>
      <c r="H961">
        <f>IF($AA961="","",INDEX('Per Line'!$F$2:$F$7001,$AA961)&amp;"")</f>
        <v/>
      </c>
      <c r="I961">
        <f>IF($AA961="","",INDEX('Per Line'!$I$2:$I$7001,$AA961)&amp;"")</f>
        <v/>
      </c>
      <c r="J961">
        <f>IF($AA961="","",INDEX('Per Line'!$H$2:$H$7001,$AA961)&amp;"")</f>
        <v/>
      </c>
      <c r="K961">
        <f>IF($AA961="","",INDEX('Per Line'!$J$2:$J$7001,$AA961)&amp;"")</f>
        <v/>
      </c>
      <c r="L961">
        <f>IF($AA961="","",INDEX('Per Line'!$K$2:$K$7001,$AA961)&amp;"")</f>
        <v/>
      </c>
      <c r="M961">
        <f>IF($AA961="","",INDEX('Per Line'!$L$2:$L$7001,$AA961))</f>
        <v/>
      </c>
      <c r="N961" s="8">
        <f>IF($AA961="","",M961*Y961/100)</f>
        <v/>
      </c>
      <c r="O961">
        <f>IF($AA961="","",INDEX('Per Line'!$U$2:$U$7001,$AA961)&amp;"")</f>
        <v/>
      </c>
      <c r="P961" s="8">
        <f>IF($AA961="","",SUMIFS('Per Line'!$T$2:$T$7001,'Per Line'!$C$2:$C$7001,$A961,'Per Line'!$AL$2:$AL$7001,1))</f>
        <v/>
      </c>
      <c r="Q961">
        <f>IF($AA961="","",Settings!$C$7)</f>
        <v/>
      </c>
      <c r="R961" s="8">
        <f>IF($AA961="","",SUMIFS('Per Line'!$T$2:$T$7001,'Per Line'!$C$2:$C$7001,$A961,'Per Line'!$AK$2:$AK$7001,0,'Per Line'!$AL$2:$AL$7001,0))</f>
        <v/>
      </c>
      <c r="S961" s="8">
        <f>IF($AA961="","",R961*Q961)</f>
        <v/>
      </c>
      <c r="T961">
        <f>IF($AA961="","",Settings!$C$6)</f>
        <v/>
      </c>
      <c r="U961" s="8">
        <f>IF($AA961="","",SUMIFS('Per Line'!$T$2:$T$7001,'Per Line'!$C$2:$C$7001,$A961,'Per Line'!$AK$2:$AK$7001,1,'Per Line'!$AL$2:$AL$7001,0))</f>
        <v/>
      </c>
      <c r="V961" s="8">
        <f>IF($AA961="","",U961*T961)</f>
        <v/>
      </c>
      <c r="W961" s="8">
        <f>IF($AA961="","",V961+S961)</f>
        <v/>
      </c>
      <c r="X961" s="8">
        <f>IF($AA961="","",Y961-W961)</f>
        <v/>
      </c>
      <c r="Y961" s="8">
        <f>IF($AA961="","",R961+U961+P961)</f>
        <v/>
      </c>
      <c r="Z961" s="8">
        <f>IF($AA961="","",Y961-W961-N961)</f>
        <v/>
      </c>
      <c r="AA961" s="16">
        <f>IF(ROWS($AA$2:$AA961)&lt;=MAX('Per Line'!$AJ$2:$AJ$7001),MATCH(ROWS($AA$2:$AA961),'Per Line'!$AJ$2:$AJ$7001,0),"")</f>
        <v/>
      </c>
      <c r="AB961">
        <f>IF($AA961="","",C961&amp;"|"&amp;COUNTIF($C$2:$C961,C961))</f>
        <v/>
      </c>
    </row>
    <row r="962">
      <c r="A962">
        <f>IF($AA962="","",INDEX('Per Line'!$C$2:$C$7001,$AA962)&amp;"")</f>
        <v/>
      </c>
      <c r="B962" s="15" t="n"/>
      <c r="C962">
        <f>IF($AA962="","",IF(COUNTIF($I$2:$I$1301,I962)&lt;=Settings!$C$8,I962,I962&amp;" P"&amp;ROUNDUP(COUNTIF($I$2:$I962,I962)/Settings!$C$8,0)))</f>
        <v/>
      </c>
      <c r="D962">
        <f>IF($AA962="","",INDEX('Per Line'!$A$2:$A$7001,$AA962)&amp;"")</f>
        <v/>
      </c>
      <c r="E962">
        <f>IF($AA962="","",INDEX('Per Line'!$B$2:$B$7001,$AA962)&amp;"")</f>
        <v/>
      </c>
      <c r="F962">
        <f>IF($AA962="","",INDEX('Per Line'!$D$2:$D$7001,$AA962)&amp;"")</f>
        <v/>
      </c>
      <c r="G962" s="14">
        <f>IF($AA962="","",INDEX('Per Line'!$E$2:$E$7001,$AA962))</f>
        <v/>
      </c>
      <c r="H962">
        <f>IF($AA962="","",INDEX('Per Line'!$F$2:$F$7001,$AA962)&amp;"")</f>
        <v/>
      </c>
      <c r="I962">
        <f>IF($AA962="","",INDEX('Per Line'!$I$2:$I$7001,$AA962)&amp;"")</f>
        <v/>
      </c>
      <c r="J962">
        <f>IF($AA962="","",INDEX('Per Line'!$H$2:$H$7001,$AA962)&amp;"")</f>
        <v/>
      </c>
      <c r="K962">
        <f>IF($AA962="","",INDEX('Per Line'!$J$2:$J$7001,$AA962)&amp;"")</f>
        <v/>
      </c>
      <c r="L962">
        <f>IF($AA962="","",INDEX('Per Line'!$K$2:$K$7001,$AA962)&amp;"")</f>
        <v/>
      </c>
      <c r="M962">
        <f>IF($AA962="","",INDEX('Per Line'!$L$2:$L$7001,$AA962))</f>
        <v/>
      </c>
      <c r="N962" s="8">
        <f>IF($AA962="","",M962*Y962/100)</f>
        <v/>
      </c>
      <c r="O962">
        <f>IF($AA962="","",INDEX('Per Line'!$U$2:$U$7001,$AA962)&amp;"")</f>
        <v/>
      </c>
      <c r="P962" s="8">
        <f>IF($AA962="","",SUMIFS('Per Line'!$T$2:$T$7001,'Per Line'!$C$2:$C$7001,$A962,'Per Line'!$AL$2:$AL$7001,1))</f>
        <v/>
      </c>
      <c r="Q962">
        <f>IF($AA962="","",Settings!$C$7)</f>
        <v/>
      </c>
      <c r="R962" s="8">
        <f>IF($AA962="","",SUMIFS('Per Line'!$T$2:$T$7001,'Per Line'!$C$2:$C$7001,$A962,'Per Line'!$AK$2:$AK$7001,0,'Per Line'!$AL$2:$AL$7001,0))</f>
        <v/>
      </c>
      <c r="S962" s="8">
        <f>IF($AA962="","",R962*Q962)</f>
        <v/>
      </c>
      <c r="T962">
        <f>IF($AA962="","",Settings!$C$6)</f>
        <v/>
      </c>
      <c r="U962" s="8">
        <f>IF($AA962="","",SUMIFS('Per Line'!$T$2:$T$7001,'Per Line'!$C$2:$C$7001,$A962,'Per Line'!$AK$2:$AK$7001,1,'Per Line'!$AL$2:$AL$7001,0))</f>
        <v/>
      </c>
      <c r="V962" s="8">
        <f>IF($AA962="","",U962*T962)</f>
        <v/>
      </c>
      <c r="W962" s="8">
        <f>IF($AA962="","",V962+S962)</f>
        <v/>
      </c>
      <c r="X962" s="8">
        <f>IF($AA962="","",Y962-W962)</f>
        <v/>
      </c>
      <c r="Y962" s="8">
        <f>IF($AA962="","",R962+U962+P962)</f>
        <v/>
      </c>
      <c r="Z962" s="8">
        <f>IF($AA962="","",Y962-W962-N962)</f>
        <v/>
      </c>
      <c r="AA962" s="16">
        <f>IF(ROWS($AA$2:$AA962)&lt;=MAX('Per Line'!$AJ$2:$AJ$7001),MATCH(ROWS($AA$2:$AA962),'Per Line'!$AJ$2:$AJ$7001,0),"")</f>
        <v/>
      </c>
      <c r="AB962">
        <f>IF($AA962="","",C962&amp;"|"&amp;COUNTIF($C$2:$C962,C962))</f>
        <v/>
      </c>
    </row>
    <row r="963">
      <c r="A963">
        <f>IF($AA963="","",INDEX('Per Line'!$C$2:$C$7001,$AA963)&amp;"")</f>
        <v/>
      </c>
      <c r="B963" s="15" t="n"/>
      <c r="C963">
        <f>IF($AA963="","",IF(COUNTIF($I$2:$I$1301,I963)&lt;=Settings!$C$8,I963,I963&amp;" P"&amp;ROUNDUP(COUNTIF($I$2:$I963,I963)/Settings!$C$8,0)))</f>
        <v/>
      </c>
      <c r="D963">
        <f>IF($AA963="","",INDEX('Per Line'!$A$2:$A$7001,$AA963)&amp;"")</f>
        <v/>
      </c>
      <c r="E963">
        <f>IF($AA963="","",INDEX('Per Line'!$B$2:$B$7001,$AA963)&amp;"")</f>
        <v/>
      </c>
      <c r="F963">
        <f>IF($AA963="","",INDEX('Per Line'!$D$2:$D$7001,$AA963)&amp;"")</f>
        <v/>
      </c>
      <c r="G963" s="14">
        <f>IF($AA963="","",INDEX('Per Line'!$E$2:$E$7001,$AA963))</f>
        <v/>
      </c>
      <c r="H963">
        <f>IF($AA963="","",INDEX('Per Line'!$F$2:$F$7001,$AA963)&amp;"")</f>
        <v/>
      </c>
      <c r="I963">
        <f>IF($AA963="","",INDEX('Per Line'!$I$2:$I$7001,$AA963)&amp;"")</f>
        <v/>
      </c>
      <c r="J963">
        <f>IF($AA963="","",INDEX('Per Line'!$H$2:$H$7001,$AA963)&amp;"")</f>
        <v/>
      </c>
      <c r="K963">
        <f>IF($AA963="","",INDEX('Per Line'!$J$2:$J$7001,$AA963)&amp;"")</f>
        <v/>
      </c>
      <c r="L963">
        <f>IF($AA963="","",INDEX('Per Line'!$K$2:$K$7001,$AA963)&amp;"")</f>
        <v/>
      </c>
      <c r="M963">
        <f>IF($AA963="","",INDEX('Per Line'!$L$2:$L$7001,$AA963))</f>
        <v/>
      </c>
      <c r="N963" s="8">
        <f>IF($AA963="","",M963*Y963/100)</f>
        <v/>
      </c>
      <c r="O963">
        <f>IF($AA963="","",INDEX('Per Line'!$U$2:$U$7001,$AA963)&amp;"")</f>
        <v/>
      </c>
      <c r="P963" s="8">
        <f>IF($AA963="","",SUMIFS('Per Line'!$T$2:$T$7001,'Per Line'!$C$2:$C$7001,$A963,'Per Line'!$AL$2:$AL$7001,1))</f>
        <v/>
      </c>
      <c r="Q963">
        <f>IF($AA963="","",Settings!$C$7)</f>
        <v/>
      </c>
      <c r="R963" s="8">
        <f>IF($AA963="","",SUMIFS('Per Line'!$T$2:$T$7001,'Per Line'!$C$2:$C$7001,$A963,'Per Line'!$AK$2:$AK$7001,0,'Per Line'!$AL$2:$AL$7001,0))</f>
        <v/>
      </c>
      <c r="S963" s="8">
        <f>IF($AA963="","",R963*Q963)</f>
        <v/>
      </c>
      <c r="T963">
        <f>IF($AA963="","",Settings!$C$6)</f>
        <v/>
      </c>
      <c r="U963" s="8">
        <f>IF($AA963="","",SUMIFS('Per Line'!$T$2:$T$7001,'Per Line'!$C$2:$C$7001,$A963,'Per Line'!$AK$2:$AK$7001,1,'Per Line'!$AL$2:$AL$7001,0))</f>
        <v/>
      </c>
      <c r="V963" s="8">
        <f>IF($AA963="","",U963*T963)</f>
        <v/>
      </c>
      <c r="W963" s="8">
        <f>IF($AA963="","",V963+S963)</f>
        <v/>
      </c>
      <c r="X963" s="8">
        <f>IF($AA963="","",Y963-W963)</f>
        <v/>
      </c>
      <c r="Y963" s="8">
        <f>IF($AA963="","",R963+U963+P963)</f>
        <v/>
      </c>
      <c r="Z963" s="8">
        <f>IF($AA963="","",Y963-W963-N963)</f>
        <v/>
      </c>
      <c r="AA963" s="16">
        <f>IF(ROWS($AA$2:$AA963)&lt;=MAX('Per Line'!$AJ$2:$AJ$7001),MATCH(ROWS($AA$2:$AA963),'Per Line'!$AJ$2:$AJ$7001,0),"")</f>
        <v/>
      </c>
      <c r="AB963">
        <f>IF($AA963="","",C963&amp;"|"&amp;COUNTIF($C$2:$C963,C963))</f>
        <v/>
      </c>
    </row>
    <row r="964">
      <c r="A964">
        <f>IF($AA964="","",INDEX('Per Line'!$C$2:$C$7001,$AA964)&amp;"")</f>
        <v/>
      </c>
      <c r="B964" s="15" t="n"/>
      <c r="C964">
        <f>IF($AA964="","",IF(COUNTIF($I$2:$I$1301,I964)&lt;=Settings!$C$8,I964,I964&amp;" P"&amp;ROUNDUP(COUNTIF($I$2:$I964,I964)/Settings!$C$8,0)))</f>
        <v/>
      </c>
      <c r="D964">
        <f>IF($AA964="","",INDEX('Per Line'!$A$2:$A$7001,$AA964)&amp;"")</f>
        <v/>
      </c>
      <c r="E964">
        <f>IF($AA964="","",INDEX('Per Line'!$B$2:$B$7001,$AA964)&amp;"")</f>
        <v/>
      </c>
      <c r="F964">
        <f>IF($AA964="","",INDEX('Per Line'!$D$2:$D$7001,$AA964)&amp;"")</f>
        <v/>
      </c>
      <c r="G964" s="14">
        <f>IF($AA964="","",INDEX('Per Line'!$E$2:$E$7001,$AA964))</f>
        <v/>
      </c>
      <c r="H964">
        <f>IF($AA964="","",INDEX('Per Line'!$F$2:$F$7001,$AA964)&amp;"")</f>
        <v/>
      </c>
      <c r="I964">
        <f>IF($AA964="","",INDEX('Per Line'!$I$2:$I$7001,$AA964)&amp;"")</f>
        <v/>
      </c>
      <c r="J964">
        <f>IF($AA964="","",INDEX('Per Line'!$H$2:$H$7001,$AA964)&amp;"")</f>
        <v/>
      </c>
      <c r="K964">
        <f>IF($AA964="","",INDEX('Per Line'!$J$2:$J$7001,$AA964)&amp;"")</f>
        <v/>
      </c>
      <c r="L964">
        <f>IF($AA964="","",INDEX('Per Line'!$K$2:$K$7001,$AA964)&amp;"")</f>
        <v/>
      </c>
      <c r="M964">
        <f>IF($AA964="","",INDEX('Per Line'!$L$2:$L$7001,$AA964))</f>
        <v/>
      </c>
      <c r="N964" s="8">
        <f>IF($AA964="","",M964*Y964/100)</f>
        <v/>
      </c>
      <c r="O964">
        <f>IF($AA964="","",INDEX('Per Line'!$U$2:$U$7001,$AA964)&amp;"")</f>
        <v/>
      </c>
      <c r="P964" s="8">
        <f>IF($AA964="","",SUMIFS('Per Line'!$T$2:$T$7001,'Per Line'!$C$2:$C$7001,$A964,'Per Line'!$AL$2:$AL$7001,1))</f>
        <v/>
      </c>
      <c r="Q964">
        <f>IF($AA964="","",Settings!$C$7)</f>
        <v/>
      </c>
      <c r="R964" s="8">
        <f>IF($AA964="","",SUMIFS('Per Line'!$T$2:$T$7001,'Per Line'!$C$2:$C$7001,$A964,'Per Line'!$AK$2:$AK$7001,0,'Per Line'!$AL$2:$AL$7001,0))</f>
        <v/>
      </c>
      <c r="S964" s="8">
        <f>IF($AA964="","",R964*Q964)</f>
        <v/>
      </c>
      <c r="T964">
        <f>IF($AA964="","",Settings!$C$6)</f>
        <v/>
      </c>
      <c r="U964" s="8">
        <f>IF($AA964="","",SUMIFS('Per Line'!$T$2:$T$7001,'Per Line'!$C$2:$C$7001,$A964,'Per Line'!$AK$2:$AK$7001,1,'Per Line'!$AL$2:$AL$7001,0))</f>
        <v/>
      </c>
      <c r="V964" s="8">
        <f>IF($AA964="","",U964*T964)</f>
        <v/>
      </c>
      <c r="W964" s="8">
        <f>IF($AA964="","",V964+S964)</f>
        <v/>
      </c>
      <c r="X964" s="8">
        <f>IF($AA964="","",Y964-W964)</f>
        <v/>
      </c>
      <c r="Y964" s="8">
        <f>IF($AA964="","",R964+U964+P964)</f>
        <v/>
      </c>
      <c r="Z964" s="8">
        <f>IF($AA964="","",Y964-W964-N964)</f>
        <v/>
      </c>
      <c r="AA964" s="16">
        <f>IF(ROWS($AA$2:$AA964)&lt;=MAX('Per Line'!$AJ$2:$AJ$7001),MATCH(ROWS($AA$2:$AA964),'Per Line'!$AJ$2:$AJ$7001,0),"")</f>
        <v/>
      </c>
      <c r="AB964">
        <f>IF($AA964="","",C964&amp;"|"&amp;COUNTIF($C$2:$C964,C964))</f>
        <v/>
      </c>
    </row>
    <row r="965">
      <c r="A965">
        <f>IF($AA965="","",INDEX('Per Line'!$C$2:$C$7001,$AA965)&amp;"")</f>
        <v/>
      </c>
      <c r="B965" s="15" t="n"/>
      <c r="C965">
        <f>IF($AA965="","",IF(COUNTIF($I$2:$I$1301,I965)&lt;=Settings!$C$8,I965,I965&amp;" P"&amp;ROUNDUP(COUNTIF($I$2:$I965,I965)/Settings!$C$8,0)))</f>
        <v/>
      </c>
      <c r="D965">
        <f>IF($AA965="","",INDEX('Per Line'!$A$2:$A$7001,$AA965)&amp;"")</f>
        <v/>
      </c>
      <c r="E965">
        <f>IF($AA965="","",INDEX('Per Line'!$B$2:$B$7001,$AA965)&amp;"")</f>
        <v/>
      </c>
      <c r="F965">
        <f>IF($AA965="","",INDEX('Per Line'!$D$2:$D$7001,$AA965)&amp;"")</f>
        <v/>
      </c>
      <c r="G965" s="14">
        <f>IF($AA965="","",INDEX('Per Line'!$E$2:$E$7001,$AA965))</f>
        <v/>
      </c>
      <c r="H965">
        <f>IF($AA965="","",INDEX('Per Line'!$F$2:$F$7001,$AA965)&amp;"")</f>
        <v/>
      </c>
      <c r="I965">
        <f>IF($AA965="","",INDEX('Per Line'!$I$2:$I$7001,$AA965)&amp;"")</f>
        <v/>
      </c>
      <c r="J965">
        <f>IF($AA965="","",INDEX('Per Line'!$H$2:$H$7001,$AA965)&amp;"")</f>
        <v/>
      </c>
      <c r="K965">
        <f>IF($AA965="","",INDEX('Per Line'!$J$2:$J$7001,$AA965)&amp;"")</f>
        <v/>
      </c>
      <c r="L965">
        <f>IF($AA965="","",INDEX('Per Line'!$K$2:$K$7001,$AA965)&amp;"")</f>
        <v/>
      </c>
      <c r="M965">
        <f>IF($AA965="","",INDEX('Per Line'!$L$2:$L$7001,$AA965))</f>
        <v/>
      </c>
      <c r="N965" s="8">
        <f>IF($AA965="","",M965*Y965/100)</f>
        <v/>
      </c>
      <c r="O965">
        <f>IF($AA965="","",INDEX('Per Line'!$U$2:$U$7001,$AA965)&amp;"")</f>
        <v/>
      </c>
      <c r="P965" s="8">
        <f>IF($AA965="","",SUMIFS('Per Line'!$T$2:$T$7001,'Per Line'!$C$2:$C$7001,$A965,'Per Line'!$AL$2:$AL$7001,1))</f>
        <v/>
      </c>
      <c r="Q965">
        <f>IF($AA965="","",Settings!$C$7)</f>
        <v/>
      </c>
      <c r="R965" s="8">
        <f>IF($AA965="","",SUMIFS('Per Line'!$T$2:$T$7001,'Per Line'!$C$2:$C$7001,$A965,'Per Line'!$AK$2:$AK$7001,0,'Per Line'!$AL$2:$AL$7001,0))</f>
        <v/>
      </c>
      <c r="S965" s="8">
        <f>IF($AA965="","",R965*Q965)</f>
        <v/>
      </c>
      <c r="T965">
        <f>IF($AA965="","",Settings!$C$6)</f>
        <v/>
      </c>
      <c r="U965" s="8">
        <f>IF($AA965="","",SUMIFS('Per Line'!$T$2:$T$7001,'Per Line'!$C$2:$C$7001,$A965,'Per Line'!$AK$2:$AK$7001,1,'Per Line'!$AL$2:$AL$7001,0))</f>
        <v/>
      </c>
      <c r="V965" s="8">
        <f>IF($AA965="","",U965*T965)</f>
        <v/>
      </c>
      <c r="W965" s="8">
        <f>IF($AA965="","",V965+S965)</f>
        <v/>
      </c>
      <c r="X965" s="8">
        <f>IF($AA965="","",Y965-W965)</f>
        <v/>
      </c>
      <c r="Y965" s="8">
        <f>IF($AA965="","",R965+U965+P965)</f>
        <v/>
      </c>
      <c r="Z965" s="8">
        <f>IF($AA965="","",Y965-W965-N965)</f>
        <v/>
      </c>
      <c r="AA965" s="16">
        <f>IF(ROWS($AA$2:$AA965)&lt;=MAX('Per Line'!$AJ$2:$AJ$7001),MATCH(ROWS($AA$2:$AA965),'Per Line'!$AJ$2:$AJ$7001,0),"")</f>
        <v/>
      </c>
      <c r="AB965">
        <f>IF($AA965="","",C965&amp;"|"&amp;COUNTIF($C$2:$C965,C965))</f>
        <v/>
      </c>
    </row>
    <row r="966">
      <c r="A966">
        <f>IF($AA966="","",INDEX('Per Line'!$C$2:$C$7001,$AA966)&amp;"")</f>
        <v/>
      </c>
      <c r="B966" s="15" t="n"/>
      <c r="C966">
        <f>IF($AA966="","",IF(COUNTIF($I$2:$I$1301,I966)&lt;=Settings!$C$8,I966,I966&amp;" P"&amp;ROUNDUP(COUNTIF($I$2:$I966,I966)/Settings!$C$8,0)))</f>
        <v/>
      </c>
      <c r="D966">
        <f>IF($AA966="","",INDEX('Per Line'!$A$2:$A$7001,$AA966)&amp;"")</f>
        <v/>
      </c>
      <c r="E966">
        <f>IF($AA966="","",INDEX('Per Line'!$B$2:$B$7001,$AA966)&amp;"")</f>
        <v/>
      </c>
      <c r="F966">
        <f>IF($AA966="","",INDEX('Per Line'!$D$2:$D$7001,$AA966)&amp;"")</f>
        <v/>
      </c>
      <c r="G966" s="14">
        <f>IF($AA966="","",INDEX('Per Line'!$E$2:$E$7001,$AA966))</f>
        <v/>
      </c>
      <c r="H966">
        <f>IF($AA966="","",INDEX('Per Line'!$F$2:$F$7001,$AA966)&amp;"")</f>
        <v/>
      </c>
      <c r="I966">
        <f>IF($AA966="","",INDEX('Per Line'!$I$2:$I$7001,$AA966)&amp;"")</f>
        <v/>
      </c>
      <c r="J966">
        <f>IF($AA966="","",INDEX('Per Line'!$H$2:$H$7001,$AA966)&amp;"")</f>
        <v/>
      </c>
      <c r="K966">
        <f>IF($AA966="","",INDEX('Per Line'!$J$2:$J$7001,$AA966)&amp;"")</f>
        <v/>
      </c>
      <c r="L966">
        <f>IF($AA966="","",INDEX('Per Line'!$K$2:$K$7001,$AA966)&amp;"")</f>
        <v/>
      </c>
      <c r="M966">
        <f>IF($AA966="","",INDEX('Per Line'!$L$2:$L$7001,$AA966))</f>
        <v/>
      </c>
      <c r="N966" s="8">
        <f>IF($AA966="","",M966*Y966/100)</f>
        <v/>
      </c>
      <c r="O966">
        <f>IF($AA966="","",INDEX('Per Line'!$U$2:$U$7001,$AA966)&amp;"")</f>
        <v/>
      </c>
      <c r="P966" s="8">
        <f>IF($AA966="","",SUMIFS('Per Line'!$T$2:$T$7001,'Per Line'!$C$2:$C$7001,$A966,'Per Line'!$AL$2:$AL$7001,1))</f>
        <v/>
      </c>
      <c r="Q966">
        <f>IF($AA966="","",Settings!$C$7)</f>
        <v/>
      </c>
      <c r="R966" s="8">
        <f>IF($AA966="","",SUMIFS('Per Line'!$T$2:$T$7001,'Per Line'!$C$2:$C$7001,$A966,'Per Line'!$AK$2:$AK$7001,0,'Per Line'!$AL$2:$AL$7001,0))</f>
        <v/>
      </c>
      <c r="S966" s="8">
        <f>IF($AA966="","",R966*Q966)</f>
        <v/>
      </c>
      <c r="T966">
        <f>IF($AA966="","",Settings!$C$6)</f>
        <v/>
      </c>
      <c r="U966" s="8">
        <f>IF($AA966="","",SUMIFS('Per Line'!$T$2:$T$7001,'Per Line'!$C$2:$C$7001,$A966,'Per Line'!$AK$2:$AK$7001,1,'Per Line'!$AL$2:$AL$7001,0))</f>
        <v/>
      </c>
      <c r="V966" s="8">
        <f>IF($AA966="","",U966*T966)</f>
        <v/>
      </c>
      <c r="W966" s="8">
        <f>IF($AA966="","",V966+S966)</f>
        <v/>
      </c>
      <c r="X966" s="8">
        <f>IF($AA966="","",Y966-W966)</f>
        <v/>
      </c>
      <c r="Y966" s="8">
        <f>IF($AA966="","",R966+U966+P966)</f>
        <v/>
      </c>
      <c r="Z966" s="8">
        <f>IF($AA966="","",Y966-W966-N966)</f>
        <v/>
      </c>
      <c r="AA966" s="16">
        <f>IF(ROWS($AA$2:$AA966)&lt;=MAX('Per Line'!$AJ$2:$AJ$7001),MATCH(ROWS($AA$2:$AA966),'Per Line'!$AJ$2:$AJ$7001,0),"")</f>
        <v/>
      </c>
      <c r="AB966">
        <f>IF($AA966="","",C966&amp;"|"&amp;COUNTIF($C$2:$C966,C966))</f>
        <v/>
      </c>
    </row>
    <row r="967">
      <c r="A967">
        <f>IF($AA967="","",INDEX('Per Line'!$C$2:$C$7001,$AA967)&amp;"")</f>
        <v/>
      </c>
      <c r="B967" s="15" t="n"/>
      <c r="C967">
        <f>IF($AA967="","",IF(COUNTIF($I$2:$I$1301,I967)&lt;=Settings!$C$8,I967,I967&amp;" P"&amp;ROUNDUP(COUNTIF($I$2:$I967,I967)/Settings!$C$8,0)))</f>
        <v/>
      </c>
      <c r="D967">
        <f>IF($AA967="","",INDEX('Per Line'!$A$2:$A$7001,$AA967)&amp;"")</f>
        <v/>
      </c>
      <c r="E967">
        <f>IF($AA967="","",INDEX('Per Line'!$B$2:$B$7001,$AA967)&amp;"")</f>
        <v/>
      </c>
      <c r="F967">
        <f>IF($AA967="","",INDEX('Per Line'!$D$2:$D$7001,$AA967)&amp;"")</f>
        <v/>
      </c>
      <c r="G967" s="14">
        <f>IF($AA967="","",INDEX('Per Line'!$E$2:$E$7001,$AA967))</f>
        <v/>
      </c>
      <c r="H967">
        <f>IF($AA967="","",INDEX('Per Line'!$F$2:$F$7001,$AA967)&amp;"")</f>
        <v/>
      </c>
      <c r="I967">
        <f>IF($AA967="","",INDEX('Per Line'!$I$2:$I$7001,$AA967)&amp;"")</f>
        <v/>
      </c>
      <c r="J967">
        <f>IF($AA967="","",INDEX('Per Line'!$H$2:$H$7001,$AA967)&amp;"")</f>
        <v/>
      </c>
      <c r="K967">
        <f>IF($AA967="","",INDEX('Per Line'!$J$2:$J$7001,$AA967)&amp;"")</f>
        <v/>
      </c>
      <c r="L967">
        <f>IF($AA967="","",INDEX('Per Line'!$K$2:$K$7001,$AA967)&amp;"")</f>
        <v/>
      </c>
      <c r="M967">
        <f>IF($AA967="","",INDEX('Per Line'!$L$2:$L$7001,$AA967))</f>
        <v/>
      </c>
      <c r="N967" s="8">
        <f>IF($AA967="","",M967*Y967/100)</f>
        <v/>
      </c>
      <c r="O967">
        <f>IF($AA967="","",INDEX('Per Line'!$U$2:$U$7001,$AA967)&amp;"")</f>
        <v/>
      </c>
      <c r="P967" s="8">
        <f>IF($AA967="","",SUMIFS('Per Line'!$T$2:$T$7001,'Per Line'!$C$2:$C$7001,$A967,'Per Line'!$AL$2:$AL$7001,1))</f>
        <v/>
      </c>
      <c r="Q967">
        <f>IF($AA967="","",Settings!$C$7)</f>
        <v/>
      </c>
      <c r="R967" s="8">
        <f>IF($AA967="","",SUMIFS('Per Line'!$T$2:$T$7001,'Per Line'!$C$2:$C$7001,$A967,'Per Line'!$AK$2:$AK$7001,0,'Per Line'!$AL$2:$AL$7001,0))</f>
        <v/>
      </c>
      <c r="S967" s="8">
        <f>IF($AA967="","",R967*Q967)</f>
        <v/>
      </c>
      <c r="T967">
        <f>IF($AA967="","",Settings!$C$6)</f>
        <v/>
      </c>
      <c r="U967" s="8">
        <f>IF($AA967="","",SUMIFS('Per Line'!$T$2:$T$7001,'Per Line'!$C$2:$C$7001,$A967,'Per Line'!$AK$2:$AK$7001,1,'Per Line'!$AL$2:$AL$7001,0))</f>
        <v/>
      </c>
      <c r="V967" s="8">
        <f>IF($AA967="","",U967*T967)</f>
        <v/>
      </c>
      <c r="W967" s="8">
        <f>IF($AA967="","",V967+S967)</f>
        <v/>
      </c>
      <c r="X967" s="8">
        <f>IF($AA967="","",Y967-W967)</f>
        <v/>
      </c>
      <c r="Y967" s="8">
        <f>IF($AA967="","",R967+U967+P967)</f>
        <v/>
      </c>
      <c r="Z967" s="8">
        <f>IF($AA967="","",Y967-W967-N967)</f>
        <v/>
      </c>
      <c r="AA967" s="16">
        <f>IF(ROWS($AA$2:$AA967)&lt;=MAX('Per Line'!$AJ$2:$AJ$7001),MATCH(ROWS($AA$2:$AA967),'Per Line'!$AJ$2:$AJ$7001,0),"")</f>
        <v/>
      </c>
      <c r="AB967">
        <f>IF($AA967="","",C967&amp;"|"&amp;COUNTIF($C$2:$C967,C967))</f>
        <v/>
      </c>
    </row>
    <row r="968">
      <c r="A968">
        <f>IF($AA968="","",INDEX('Per Line'!$C$2:$C$7001,$AA968)&amp;"")</f>
        <v/>
      </c>
      <c r="B968" s="15" t="n"/>
      <c r="C968">
        <f>IF($AA968="","",IF(COUNTIF($I$2:$I$1301,I968)&lt;=Settings!$C$8,I968,I968&amp;" P"&amp;ROUNDUP(COUNTIF($I$2:$I968,I968)/Settings!$C$8,0)))</f>
        <v/>
      </c>
      <c r="D968">
        <f>IF($AA968="","",INDEX('Per Line'!$A$2:$A$7001,$AA968)&amp;"")</f>
        <v/>
      </c>
      <c r="E968">
        <f>IF($AA968="","",INDEX('Per Line'!$B$2:$B$7001,$AA968)&amp;"")</f>
        <v/>
      </c>
      <c r="F968">
        <f>IF($AA968="","",INDEX('Per Line'!$D$2:$D$7001,$AA968)&amp;"")</f>
        <v/>
      </c>
      <c r="G968" s="14">
        <f>IF($AA968="","",INDEX('Per Line'!$E$2:$E$7001,$AA968))</f>
        <v/>
      </c>
      <c r="H968">
        <f>IF($AA968="","",INDEX('Per Line'!$F$2:$F$7001,$AA968)&amp;"")</f>
        <v/>
      </c>
      <c r="I968">
        <f>IF($AA968="","",INDEX('Per Line'!$I$2:$I$7001,$AA968)&amp;"")</f>
        <v/>
      </c>
      <c r="J968">
        <f>IF($AA968="","",INDEX('Per Line'!$H$2:$H$7001,$AA968)&amp;"")</f>
        <v/>
      </c>
      <c r="K968">
        <f>IF($AA968="","",INDEX('Per Line'!$J$2:$J$7001,$AA968)&amp;"")</f>
        <v/>
      </c>
      <c r="L968">
        <f>IF($AA968="","",INDEX('Per Line'!$K$2:$K$7001,$AA968)&amp;"")</f>
        <v/>
      </c>
      <c r="M968">
        <f>IF($AA968="","",INDEX('Per Line'!$L$2:$L$7001,$AA968))</f>
        <v/>
      </c>
      <c r="N968" s="8">
        <f>IF($AA968="","",M968*Y968/100)</f>
        <v/>
      </c>
      <c r="O968">
        <f>IF($AA968="","",INDEX('Per Line'!$U$2:$U$7001,$AA968)&amp;"")</f>
        <v/>
      </c>
      <c r="P968" s="8">
        <f>IF($AA968="","",SUMIFS('Per Line'!$T$2:$T$7001,'Per Line'!$C$2:$C$7001,$A968,'Per Line'!$AL$2:$AL$7001,1))</f>
        <v/>
      </c>
      <c r="Q968">
        <f>IF($AA968="","",Settings!$C$7)</f>
        <v/>
      </c>
      <c r="R968" s="8">
        <f>IF($AA968="","",SUMIFS('Per Line'!$T$2:$T$7001,'Per Line'!$C$2:$C$7001,$A968,'Per Line'!$AK$2:$AK$7001,0,'Per Line'!$AL$2:$AL$7001,0))</f>
        <v/>
      </c>
      <c r="S968" s="8">
        <f>IF($AA968="","",R968*Q968)</f>
        <v/>
      </c>
      <c r="T968">
        <f>IF($AA968="","",Settings!$C$6)</f>
        <v/>
      </c>
      <c r="U968" s="8">
        <f>IF($AA968="","",SUMIFS('Per Line'!$T$2:$T$7001,'Per Line'!$C$2:$C$7001,$A968,'Per Line'!$AK$2:$AK$7001,1,'Per Line'!$AL$2:$AL$7001,0))</f>
        <v/>
      </c>
      <c r="V968" s="8">
        <f>IF($AA968="","",U968*T968)</f>
        <v/>
      </c>
      <c r="W968" s="8">
        <f>IF($AA968="","",V968+S968)</f>
        <v/>
      </c>
      <c r="X968" s="8">
        <f>IF($AA968="","",Y968-W968)</f>
        <v/>
      </c>
      <c r="Y968" s="8">
        <f>IF($AA968="","",R968+U968+P968)</f>
        <v/>
      </c>
      <c r="Z968" s="8">
        <f>IF($AA968="","",Y968-W968-N968)</f>
        <v/>
      </c>
      <c r="AA968" s="16">
        <f>IF(ROWS($AA$2:$AA968)&lt;=MAX('Per Line'!$AJ$2:$AJ$7001),MATCH(ROWS($AA$2:$AA968),'Per Line'!$AJ$2:$AJ$7001,0),"")</f>
        <v/>
      </c>
      <c r="AB968">
        <f>IF($AA968="","",C968&amp;"|"&amp;COUNTIF($C$2:$C968,C968))</f>
        <v/>
      </c>
    </row>
    <row r="969">
      <c r="A969">
        <f>IF($AA969="","",INDEX('Per Line'!$C$2:$C$7001,$AA969)&amp;"")</f>
        <v/>
      </c>
      <c r="B969" s="15" t="n"/>
      <c r="C969">
        <f>IF($AA969="","",IF(COUNTIF($I$2:$I$1301,I969)&lt;=Settings!$C$8,I969,I969&amp;" P"&amp;ROUNDUP(COUNTIF($I$2:$I969,I969)/Settings!$C$8,0)))</f>
        <v/>
      </c>
      <c r="D969">
        <f>IF($AA969="","",INDEX('Per Line'!$A$2:$A$7001,$AA969)&amp;"")</f>
        <v/>
      </c>
      <c r="E969">
        <f>IF($AA969="","",INDEX('Per Line'!$B$2:$B$7001,$AA969)&amp;"")</f>
        <v/>
      </c>
      <c r="F969">
        <f>IF($AA969="","",INDEX('Per Line'!$D$2:$D$7001,$AA969)&amp;"")</f>
        <v/>
      </c>
      <c r="G969" s="14">
        <f>IF($AA969="","",INDEX('Per Line'!$E$2:$E$7001,$AA969))</f>
        <v/>
      </c>
      <c r="H969">
        <f>IF($AA969="","",INDEX('Per Line'!$F$2:$F$7001,$AA969)&amp;"")</f>
        <v/>
      </c>
      <c r="I969">
        <f>IF($AA969="","",INDEX('Per Line'!$I$2:$I$7001,$AA969)&amp;"")</f>
        <v/>
      </c>
      <c r="J969">
        <f>IF($AA969="","",INDEX('Per Line'!$H$2:$H$7001,$AA969)&amp;"")</f>
        <v/>
      </c>
      <c r="K969">
        <f>IF($AA969="","",INDEX('Per Line'!$J$2:$J$7001,$AA969)&amp;"")</f>
        <v/>
      </c>
      <c r="L969">
        <f>IF($AA969="","",INDEX('Per Line'!$K$2:$K$7001,$AA969)&amp;"")</f>
        <v/>
      </c>
      <c r="M969">
        <f>IF($AA969="","",INDEX('Per Line'!$L$2:$L$7001,$AA969))</f>
        <v/>
      </c>
      <c r="N969" s="8">
        <f>IF($AA969="","",M969*Y969/100)</f>
        <v/>
      </c>
      <c r="O969">
        <f>IF($AA969="","",INDEX('Per Line'!$U$2:$U$7001,$AA969)&amp;"")</f>
        <v/>
      </c>
      <c r="P969" s="8">
        <f>IF($AA969="","",SUMIFS('Per Line'!$T$2:$T$7001,'Per Line'!$C$2:$C$7001,$A969,'Per Line'!$AL$2:$AL$7001,1))</f>
        <v/>
      </c>
      <c r="Q969">
        <f>IF($AA969="","",Settings!$C$7)</f>
        <v/>
      </c>
      <c r="R969" s="8">
        <f>IF($AA969="","",SUMIFS('Per Line'!$T$2:$T$7001,'Per Line'!$C$2:$C$7001,$A969,'Per Line'!$AK$2:$AK$7001,0,'Per Line'!$AL$2:$AL$7001,0))</f>
        <v/>
      </c>
      <c r="S969" s="8">
        <f>IF($AA969="","",R969*Q969)</f>
        <v/>
      </c>
      <c r="T969">
        <f>IF($AA969="","",Settings!$C$6)</f>
        <v/>
      </c>
      <c r="U969" s="8">
        <f>IF($AA969="","",SUMIFS('Per Line'!$T$2:$T$7001,'Per Line'!$C$2:$C$7001,$A969,'Per Line'!$AK$2:$AK$7001,1,'Per Line'!$AL$2:$AL$7001,0))</f>
        <v/>
      </c>
      <c r="V969" s="8">
        <f>IF($AA969="","",U969*T969)</f>
        <v/>
      </c>
      <c r="W969" s="8">
        <f>IF($AA969="","",V969+S969)</f>
        <v/>
      </c>
      <c r="X969" s="8">
        <f>IF($AA969="","",Y969-W969)</f>
        <v/>
      </c>
      <c r="Y969" s="8">
        <f>IF($AA969="","",R969+U969+P969)</f>
        <v/>
      </c>
      <c r="Z969" s="8">
        <f>IF($AA969="","",Y969-W969-N969)</f>
        <v/>
      </c>
      <c r="AA969" s="16">
        <f>IF(ROWS($AA$2:$AA969)&lt;=MAX('Per Line'!$AJ$2:$AJ$7001),MATCH(ROWS($AA$2:$AA969),'Per Line'!$AJ$2:$AJ$7001,0),"")</f>
        <v/>
      </c>
      <c r="AB969">
        <f>IF($AA969="","",C969&amp;"|"&amp;COUNTIF($C$2:$C969,C969))</f>
        <v/>
      </c>
    </row>
    <row r="970">
      <c r="A970">
        <f>IF($AA970="","",INDEX('Per Line'!$C$2:$C$7001,$AA970)&amp;"")</f>
        <v/>
      </c>
      <c r="B970" s="15" t="n"/>
      <c r="C970">
        <f>IF($AA970="","",IF(COUNTIF($I$2:$I$1301,I970)&lt;=Settings!$C$8,I970,I970&amp;" P"&amp;ROUNDUP(COUNTIF($I$2:$I970,I970)/Settings!$C$8,0)))</f>
        <v/>
      </c>
      <c r="D970">
        <f>IF($AA970="","",INDEX('Per Line'!$A$2:$A$7001,$AA970)&amp;"")</f>
        <v/>
      </c>
      <c r="E970">
        <f>IF($AA970="","",INDEX('Per Line'!$B$2:$B$7001,$AA970)&amp;"")</f>
        <v/>
      </c>
      <c r="F970">
        <f>IF($AA970="","",INDEX('Per Line'!$D$2:$D$7001,$AA970)&amp;"")</f>
        <v/>
      </c>
      <c r="G970" s="14">
        <f>IF($AA970="","",INDEX('Per Line'!$E$2:$E$7001,$AA970))</f>
        <v/>
      </c>
      <c r="H970">
        <f>IF($AA970="","",INDEX('Per Line'!$F$2:$F$7001,$AA970)&amp;"")</f>
        <v/>
      </c>
      <c r="I970">
        <f>IF($AA970="","",INDEX('Per Line'!$I$2:$I$7001,$AA970)&amp;"")</f>
        <v/>
      </c>
      <c r="J970">
        <f>IF($AA970="","",INDEX('Per Line'!$H$2:$H$7001,$AA970)&amp;"")</f>
        <v/>
      </c>
      <c r="K970">
        <f>IF($AA970="","",INDEX('Per Line'!$J$2:$J$7001,$AA970)&amp;"")</f>
        <v/>
      </c>
      <c r="L970">
        <f>IF($AA970="","",INDEX('Per Line'!$K$2:$K$7001,$AA970)&amp;"")</f>
        <v/>
      </c>
      <c r="M970">
        <f>IF($AA970="","",INDEX('Per Line'!$L$2:$L$7001,$AA970))</f>
        <v/>
      </c>
      <c r="N970" s="8">
        <f>IF($AA970="","",M970*Y970/100)</f>
        <v/>
      </c>
      <c r="O970">
        <f>IF($AA970="","",INDEX('Per Line'!$U$2:$U$7001,$AA970)&amp;"")</f>
        <v/>
      </c>
      <c r="P970" s="8">
        <f>IF($AA970="","",SUMIFS('Per Line'!$T$2:$T$7001,'Per Line'!$C$2:$C$7001,$A970,'Per Line'!$AL$2:$AL$7001,1))</f>
        <v/>
      </c>
      <c r="Q970">
        <f>IF($AA970="","",Settings!$C$7)</f>
        <v/>
      </c>
      <c r="R970" s="8">
        <f>IF($AA970="","",SUMIFS('Per Line'!$T$2:$T$7001,'Per Line'!$C$2:$C$7001,$A970,'Per Line'!$AK$2:$AK$7001,0,'Per Line'!$AL$2:$AL$7001,0))</f>
        <v/>
      </c>
      <c r="S970" s="8">
        <f>IF($AA970="","",R970*Q970)</f>
        <v/>
      </c>
      <c r="T970">
        <f>IF($AA970="","",Settings!$C$6)</f>
        <v/>
      </c>
      <c r="U970" s="8">
        <f>IF($AA970="","",SUMIFS('Per Line'!$T$2:$T$7001,'Per Line'!$C$2:$C$7001,$A970,'Per Line'!$AK$2:$AK$7001,1,'Per Line'!$AL$2:$AL$7001,0))</f>
        <v/>
      </c>
      <c r="V970" s="8">
        <f>IF($AA970="","",U970*T970)</f>
        <v/>
      </c>
      <c r="W970" s="8">
        <f>IF($AA970="","",V970+S970)</f>
        <v/>
      </c>
      <c r="X970" s="8">
        <f>IF($AA970="","",Y970-W970)</f>
        <v/>
      </c>
      <c r="Y970" s="8">
        <f>IF($AA970="","",R970+U970+P970)</f>
        <v/>
      </c>
      <c r="Z970" s="8">
        <f>IF($AA970="","",Y970-W970-N970)</f>
        <v/>
      </c>
      <c r="AA970" s="16">
        <f>IF(ROWS($AA$2:$AA970)&lt;=MAX('Per Line'!$AJ$2:$AJ$7001),MATCH(ROWS($AA$2:$AA970),'Per Line'!$AJ$2:$AJ$7001,0),"")</f>
        <v/>
      </c>
      <c r="AB970">
        <f>IF($AA970="","",C970&amp;"|"&amp;COUNTIF($C$2:$C970,C970))</f>
        <v/>
      </c>
    </row>
    <row r="971">
      <c r="A971">
        <f>IF($AA971="","",INDEX('Per Line'!$C$2:$C$7001,$AA971)&amp;"")</f>
        <v/>
      </c>
      <c r="B971" s="15" t="n"/>
      <c r="C971">
        <f>IF($AA971="","",IF(COUNTIF($I$2:$I$1301,I971)&lt;=Settings!$C$8,I971,I971&amp;" P"&amp;ROUNDUP(COUNTIF($I$2:$I971,I971)/Settings!$C$8,0)))</f>
        <v/>
      </c>
      <c r="D971">
        <f>IF($AA971="","",INDEX('Per Line'!$A$2:$A$7001,$AA971)&amp;"")</f>
        <v/>
      </c>
      <c r="E971">
        <f>IF($AA971="","",INDEX('Per Line'!$B$2:$B$7001,$AA971)&amp;"")</f>
        <v/>
      </c>
      <c r="F971">
        <f>IF($AA971="","",INDEX('Per Line'!$D$2:$D$7001,$AA971)&amp;"")</f>
        <v/>
      </c>
      <c r="G971" s="14">
        <f>IF($AA971="","",INDEX('Per Line'!$E$2:$E$7001,$AA971))</f>
        <v/>
      </c>
      <c r="H971">
        <f>IF($AA971="","",INDEX('Per Line'!$F$2:$F$7001,$AA971)&amp;"")</f>
        <v/>
      </c>
      <c r="I971">
        <f>IF($AA971="","",INDEX('Per Line'!$I$2:$I$7001,$AA971)&amp;"")</f>
        <v/>
      </c>
      <c r="J971">
        <f>IF($AA971="","",INDEX('Per Line'!$H$2:$H$7001,$AA971)&amp;"")</f>
        <v/>
      </c>
      <c r="K971">
        <f>IF($AA971="","",INDEX('Per Line'!$J$2:$J$7001,$AA971)&amp;"")</f>
        <v/>
      </c>
      <c r="L971">
        <f>IF($AA971="","",INDEX('Per Line'!$K$2:$K$7001,$AA971)&amp;"")</f>
        <v/>
      </c>
      <c r="M971">
        <f>IF($AA971="","",INDEX('Per Line'!$L$2:$L$7001,$AA971))</f>
        <v/>
      </c>
      <c r="N971" s="8">
        <f>IF($AA971="","",M971*Y971/100)</f>
        <v/>
      </c>
      <c r="O971">
        <f>IF($AA971="","",INDEX('Per Line'!$U$2:$U$7001,$AA971)&amp;"")</f>
        <v/>
      </c>
      <c r="P971" s="8">
        <f>IF($AA971="","",SUMIFS('Per Line'!$T$2:$T$7001,'Per Line'!$C$2:$C$7001,$A971,'Per Line'!$AL$2:$AL$7001,1))</f>
        <v/>
      </c>
      <c r="Q971">
        <f>IF($AA971="","",Settings!$C$7)</f>
        <v/>
      </c>
      <c r="R971" s="8">
        <f>IF($AA971="","",SUMIFS('Per Line'!$T$2:$T$7001,'Per Line'!$C$2:$C$7001,$A971,'Per Line'!$AK$2:$AK$7001,0,'Per Line'!$AL$2:$AL$7001,0))</f>
        <v/>
      </c>
      <c r="S971" s="8">
        <f>IF($AA971="","",R971*Q971)</f>
        <v/>
      </c>
      <c r="T971">
        <f>IF($AA971="","",Settings!$C$6)</f>
        <v/>
      </c>
      <c r="U971" s="8">
        <f>IF($AA971="","",SUMIFS('Per Line'!$T$2:$T$7001,'Per Line'!$C$2:$C$7001,$A971,'Per Line'!$AK$2:$AK$7001,1,'Per Line'!$AL$2:$AL$7001,0))</f>
        <v/>
      </c>
      <c r="V971" s="8">
        <f>IF($AA971="","",U971*T971)</f>
        <v/>
      </c>
      <c r="W971" s="8">
        <f>IF($AA971="","",V971+S971)</f>
        <v/>
      </c>
      <c r="X971" s="8">
        <f>IF($AA971="","",Y971-W971)</f>
        <v/>
      </c>
      <c r="Y971" s="8">
        <f>IF($AA971="","",R971+U971+P971)</f>
        <v/>
      </c>
      <c r="Z971" s="8">
        <f>IF($AA971="","",Y971-W971-N971)</f>
        <v/>
      </c>
      <c r="AA971" s="16">
        <f>IF(ROWS($AA$2:$AA971)&lt;=MAX('Per Line'!$AJ$2:$AJ$7001),MATCH(ROWS($AA$2:$AA971),'Per Line'!$AJ$2:$AJ$7001,0),"")</f>
        <v/>
      </c>
      <c r="AB971">
        <f>IF($AA971="","",C971&amp;"|"&amp;COUNTIF($C$2:$C971,C971))</f>
        <v/>
      </c>
    </row>
    <row r="972">
      <c r="A972">
        <f>IF($AA972="","",INDEX('Per Line'!$C$2:$C$7001,$AA972)&amp;"")</f>
        <v/>
      </c>
      <c r="B972" s="15" t="n"/>
      <c r="C972">
        <f>IF($AA972="","",IF(COUNTIF($I$2:$I$1301,I972)&lt;=Settings!$C$8,I972,I972&amp;" P"&amp;ROUNDUP(COUNTIF($I$2:$I972,I972)/Settings!$C$8,0)))</f>
        <v/>
      </c>
      <c r="D972">
        <f>IF($AA972="","",INDEX('Per Line'!$A$2:$A$7001,$AA972)&amp;"")</f>
        <v/>
      </c>
      <c r="E972">
        <f>IF($AA972="","",INDEX('Per Line'!$B$2:$B$7001,$AA972)&amp;"")</f>
        <v/>
      </c>
      <c r="F972">
        <f>IF($AA972="","",INDEX('Per Line'!$D$2:$D$7001,$AA972)&amp;"")</f>
        <v/>
      </c>
      <c r="G972" s="14">
        <f>IF($AA972="","",INDEX('Per Line'!$E$2:$E$7001,$AA972))</f>
        <v/>
      </c>
      <c r="H972">
        <f>IF($AA972="","",INDEX('Per Line'!$F$2:$F$7001,$AA972)&amp;"")</f>
        <v/>
      </c>
      <c r="I972">
        <f>IF($AA972="","",INDEX('Per Line'!$I$2:$I$7001,$AA972)&amp;"")</f>
        <v/>
      </c>
      <c r="J972">
        <f>IF($AA972="","",INDEX('Per Line'!$H$2:$H$7001,$AA972)&amp;"")</f>
        <v/>
      </c>
      <c r="K972">
        <f>IF($AA972="","",INDEX('Per Line'!$J$2:$J$7001,$AA972)&amp;"")</f>
        <v/>
      </c>
      <c r="L972">
        <f>IF($AA972="","",INDEX('Per Line'!$K$2:$K$7001,$AA972)&amp;"")</f>
        <v/>
      </c>
      <c r="M972">
        <f>IF($AA972="","",INDEX('Per Line'!$L$2:$L$7001,$AA972))</f>
        <v/>
      </c>
      <c r="N972" s="8">
        <f>IF($AA972="","",M972*Y972/100)</f>
        <v/>
      </c>
      <c r="O972">
        <f>IF($AA972="","",INDEX('Per Line'!$U$2:$U$7001,$AA972)&amp;"")</f>
        <v/>
      </c>
      <c r="P972" s="8">
        <f>IF($AA972="","",SUMIFS('Per Line'!$T$2:$T$7001,'Per Line'!$C$2:$C$7001,$A972,'Per Line'!$AL$2:$AL$7001,1))</f>
        <v/>
      </c>
      <c r="Q972">
        <f>IF($AA972="","",Settings!$C$7)</f>
        <v/>
      </c>
      <c r="R972" s="8">
        <f>IF($AA972="","",SUMIFS('Per Line'!$T$2:$T$7001,'Per Line'!$C$2:$C$7001,$A972,'Per Line'!$AK$2:$AK$7001,0,'Per Line'!$AL$2:$AL$7001,0))</f>
        <v/>
      </c>
      <c r="S972" s="8">
        <f>IF($AA972="","",R972*Q972)</f>
        <v/>
      </c>
      <c r="T972">
        <f>IF($AA972="","",Settings!$C$6)</f>
        <v/>
      </c>
      <c r="U972" s="8">
        <f>IF($AA972="","",SUMIFS('Per Line'!$T$2:$T$7001,'Per Line'!$C$2:$C$7001,$A972,'Per Line'!$AK$2:$AK$7001,1,'Per Line'!$AL$2:$AL$7001,0))</f>
        <v/>
      </c>
      <c r="V972" s="8">
        <f>IF($AA972="","",U972*T972)</f>
        <v/>
      </c>
      <c r="W972" s="8">
        <f>IF($AA972="","",V972+S972)</f>
        <v/>
      </c>
      <c r="X972" s="8">
        <f>IF($AA972="","",Y972-W972)</f>
        <v/>
      </c>
      <c r="Y972" s="8">
        <f>IF($AA972="","",R972+U972+P972)</f>
        <v/>
      </c>
      <c r="Z972" s="8">
        <f>IF($AA972="","",Y972-W972-N972)</f>
        <v/>
      </c>
      <c r="AA972" s="16">
        <f>IF(ROWS($AA$2:$AA972)&lt;=MAX('Per Line'!$AJ$2:$AJ$7001),MATCH(ROWS($AA$2:$AA972),'Per Line'!$AJ$2:$AJ$7001,0),"")</f>
        <v/>
      </c>
      <c r="AB972">
        <f>IF($AA972="","",C972&amp;"|"&amp;COUNTIF($C$2:$C972,C972))</f>
        <v/>
      </c>
    </row>
    <row r="973">
      <c r="A973">
        <f>IF($AA973="","",INDEX('Per Line'!$C$2:$C$7001,$AA973)&amp;"")</f>
        <v/>
      </c>
      <c r="B973" s="15" t="n"/>
      <c r="C973">
        <f>IF($AA973="","",IF(COUNTIF($I$2:$I$1301,I973)&lt;=Settings!$C$8,I973,I973&amp;" P"&amp;ROUNDUP(COUNTIF($I$2:$I973,I973)/Settings!$C$8,0)))</f>
        <v/>
      </c>
      <c r="D973">
        <f>IF($AA973="","",INDEX('Per Line'!$A$2:$A$7001,$AA973)&amp;"")</f>
        <v/>
      </c>
      <c r="E973">
        <f>IF($AA973="","",INDEX('Per Line'!$B$2:$B$7001,$AA973)&amp;"")</f>
        <v/>
      </c>
      <c r="F973">
        <f>IF($AA973="","",INDEX('Per Line'!$D$2:$D$7001,$AA973)&amp;"")</f>
        <v/>
      </c>
      <c r="G973" s="14">
        <f>IF($AA973="","",INDEX('Per Line'!$E$2:$E$7001,$AA973))</f>
        <v/>
      </c>
      <c r="H973">
        <f>IF($AA973="","",INDEX('Per Line'!$F$2:$F$7001,$AA973)&amp;"")</f>
        <v/>
      </c>
      <c r="I973">
        <f>IF($AA973="","",INDEX('Per Line'!$I$2:$I$7001,$AA973)&amp;"")</f>
        <v/>
      </c>
      <c r="J973">
        <f>IF($AA973="","",INDEX('Per Line'!$H$2:$H$7001,$AA973)&amp;"")</f>
        <v/>
      </c>
      <c r="K973">
        <f>IF($AA973="","",INDEX('Per Line'!$J$2:$J$7001,$AA973)&amp;"")</f>
        <v/>
      </c>
      <c r="L973">
        <f>IF($AA973="","",INDEX('Per Line'!$K$2:$K$7001,$AA973)&amp;"")</f>
        <v/>
      </c>
      <c r="M973">
        <f>IF($AA973="","",INDEX('Per Line'!$L$2:$L$7001,$AA973))</f>
        <v/>
      </c>
      <c r="N973" s="8">
        <f>IF($AA973="","",M973*Y973/100)</f>
        <v/>
      </c>
      <c r="O973">
        <f>IF($AA973="","",INDEX('Per Line'!$U$2:$U$7001,$AA973)&amp;"")</f>
        <v/>
      </c>
      <c r="P973" s="8">
        <f>IF($AA973="","",SUMIFS('Per Line'!$T$2:$T$7001,'Per Line'!$C$2:$C$7001,$A973,'Per Line'!$AL$2:$AL$7001,1))</f>
        <v/>
      </c>
      <c r="Q973">
        <f>IF($AA973="","",Settings!$C$7)</f>
        <v/>
      </c>
      <c r="R973" s="8">
        <f>IF($AA973="","",SUMIFS('Per Line'!$T$2:$T$7001,'Per Line'!$C$2:$C$7001,$A973,'Per Line'!$AK$2:$AK$7001,0,'Per Line'!$AL$2:$AL$7001,0))</f>
        <v/>
      </c>
      <c r="S973" s="8">
        <f>IF($AA973="","",R973*Q973)</f>
        <v/>
      </c>
      <c r="T973">
        <f>IF($AA973="","",Settings!$C$6)</f>
        <v/>
      </c>
      <c r="U973" s="8">
        <f>IF($AA973="","",SUMIFS('Per Line'!$T$2:$T$7001,'Per Line'!$C$2:$C$7001,$A973,'Per Line'!$AK$2:$AK$7001,1,'Per Line'!$AL$2:$AL$7001,0))</f>
        <v/>
      </c>
      <c r="V973" s="8">
        <f>IF($AA973="","",U973*T973)</f>
        <v/>
      </c>
      <c r="W973" s="8">
        <f>IF($AA973="","",V973+S973)</f>
        <v/>
      </c>
      <c r="X973" s="8">
        <f>IF($AA973="","",Y973-W973)</f>
        <v/>
      </c>
      <c r="Y973" s="8">
        <f>IF($AA973="","",R973+U973+P973)</f>
        <v/>
      </c>
      <c r="Z973" s="8">
        <f>IF($AA973="","",Y973-W973-N973)</f>
        <v/>
      </c>
      <c r="AA973" s="16">
        <f>IF(ROWS($AA$2:$AA973)&lt;=MAX('Per Line'!$AJ$2:$AJ$7001),MATCH(ROWS($AA$2:$AA973),'Per Line'!$AJ$2:$AJ$7001,0),"")</f>
        <v/>
      </c>
      <c r="AB973">
        <f>IF($AA973="","",C973&amp;"|"&amp;COUNTIF($C$2:$C973,C973))</f>
        <v/>
      </c>
    </row>
    <row r="974">
      <c r="A974">
        <f>IF($AA974="","",INDEX('Per Line'!$C$2:$C$7001,$AA974)&amp;"")</f>
        <v/>
      </c>
      <c r="B974" s="15" t="n"/>
      <c r="C974">
        <f>IF($AA974="","",IF(COUNTIF($I$2:$I$1301,I974)&lt;=Settings!$C$8,I974,I974&amp;" P"&amp;ROUNDUP(COUNTIF($I$2:$I974,I974)/Settings!$C$8,0)))</f>
        <v/>
      </c>
      <c r="D974">
        <f>IF($AA974="","",INDEX('Per Line'!$A$2:$A$7001,$AA974)&amp;"")</f>
        <v/>
      </c>
      <c r="E974">
        <f>IF($AA974="","",INDEX('Per Line'!$B$2:$B$7001,$AA974)&amp;"")</f>
        <v/>
      </c>
      <c r="F974">
        <f>IF($AA974="","",INDEX('Per Line'!$D$2:$D$7001,$AA974)&amp;"")</f>
        <v/>
      </c>
      <c r="G974" s="14">
        <f>IF($AA974="","",INDEX('Per Line'!$E$2:$E$7001,$AA974))</f>
        <v/>
      </c>
      <c r="H974">
        <f>IF($AA974="","",INDEX('Per Line'!$F$2:$F$7001,$AA974)&amp;"")</f>
        <v/>
      </c>
      <c r="I974">
        <f>IF($AA974="","",INDEX('Per Line'!$I$2:$I$7001,$AA974)&amp;"")</f>
        <v/>
      </c>
      <c r="J974">
        <f>IF($AA974="","",INDEX('Per Line'!$H$2:$H$7001,$AA974)&amp;"")</f>
        <v/>
      </c>
      <c r="K974">
        <f>IF($AA974="","",INDEX('Per Line'!$J$2:$J$7001,$AA974)&amp;"")</f>
        <v/>
      </c>
      <c r="L974">
        <f>IF($AA974="","",INDEX('Per Line'!$K$2:$K$7001,$AA974)&amp;"")</f>
        <v/>
      </c>
      <c r="M974">
        <f>IF($AA974="","",INDEX('Per Line'!$L$2:$L$7001,$AA974))</f>
        <v/>
      </c>
      <c r="N974" s="8">
        <f>IF($AA974="","",M974*Y974/100)</f>
        <v/>
      </c>
      <c r="O974">
        <f>IF($AA974="","",INDEX('Per Line'!$U$2:$U$7001,$AA974)&amp;"")</f>
        <v/>
      </c>
      <c r="P974" s="8">
        <f>IF($AA974="","",SUMIFS('Per Line'!$T$2:$T$7001,'Per Line'!$C$2:$C$7001,$A974,'Per Line'!$AL$2:$AL$7001,1))</f>
        <v/>
      </c>
      <c r="Q974">
        <f>IF($AA974="","",Settings!$C$7)</f>
        <v/>
      </c>
      <c r="R974" s="8">
        <f>IF($AA974="","",SUMIFS('Per Line'!$T$2:$T$7001,'Per Line'!$C$2:$C$7001,$A974,'Per Line'!$AK$2:$AK$7001,0,'Per Line'!$AL$2:$AL$7001,0))</f>
        <v/>
      </c>
      <c r="S974" s="8">
        <f>IF($AA974="","",R974*Q974)</f>
        <v/>
      </c>
      <c r="T974">
        <f>IF($AA974="","",Settings!$C$6)</f>
        <v/>
      </c>
      <c r="U974" s="8">
        <f>IF($AA974="","",SUMIFS('Per Line'!$T$2:$T$7001,'Per Line'!$C$2:$C$7001,$A974,'Per Line'!$AK$2:$AK$7001,1,'Per Line'!$AL$2:$AL$7001,0))</f>
        <v/>
      </c>
      <c r="V974" s="8">
        <f>IF($AA974="","",U974*T974)</f>
        <v/>
      </c>
      <c r="W974" s="8">
        <f>IF($AA974="","",V974+S974)</f>
        <v/>
      </c>
      <c r="X974" s="8">
        <f>IF($AA974="","",Y974-W974)</f>
        <v/>
      </c>
      <c r="Y974" s="8">
        <f>IF($AA974="","",R974+U974+P974)</f>
        <v/>
      </c>
      <c r="Z974" s="8">
        <f>IF($AA974="","",Y974-W974-N974)</f>
        <v/>
      </c>
      <c r="AA974" s="16">
        <f>IF(ROWS($AA$2:$AA974)&lt;=MAX('Per Line'!$AJ$2:$AJ$7001),MATCH(ROWS($AA$2:$AA974),'Per Line'!$AJ$2:$AJ$7001,0),"")</f>
        <v/>
      </c>
      <c r="AB974">
        <f>IF($AA974="","",C974&amp;"|"&amp;COUNTIF($C$2:$C974,C974))</f>
        <v/>
      </c>
    </row>
    <row r="975">
      <c r="A975">
        <f>IF($AA975="","",INDEX('Per Line'!$C$2:$C$7001,$AA975)&amp;"")</f>
        <v/>
      </c>
      <c r="B975" s="15" t="n"/>
      <c r="C975">
        <f>IF($AA975="","",IF(COUNTIF($I$2:$I$1301,I975)&lt;=Settings!$C$8,I975,I975&amp;" P"&amp;ROUNDUP(COUNTIF($I$2:$I975,I975)/Settings!$C$8,0)))</f>
        <v/>
      </c>
      <c r="D975">
        <f>IF($AA975="","",INDEX('Per Line'!$A$2:$A$7001,$AA975)&amp;"")</f>
        <v/>
      </c>
      <c r="E975">
        <f>IF($AA975="","",INDEX('Per Line'!$B$2:$B$7001,$AA975)&amp;"")</f>
        <v/>
      </c>
      <c r="F975">
        <f>IF($AA975="","",INDEX('Per Line'!$D$2:$D$7001,$AA975)&amp;"")</f>
        <v/>
      </c>
      <c r="G975" s="14">
        <f>IF($AA975="","",INDEX('Per Line'!$E$2:$E$7001,$AA975))</f>
        <v/>
      </c>
      <c r="H975">
        <f>IF($AA975="","",INDEX('Per Line'!$F$2:$F$7001,$AA975)&amp;"")</f>
        <v/>
      </c>
      <c r="I975">
        <f>IF($AA975="","",INDEX('Per Line'!$I$2:$I$7001,$AA975)&amp;"")</f>
        <v/>
      </c>
      <c r="J975">
        <f>IF($AA975="","",INDEX('Per Line'!$H$2:$H$7001,$AA975)&amp;"")</f>
        <v/>
      </c>
      <c r="K975">
        <f>IF($AA975="","",INDEX('Per Line'!$J$2:$J$7001,$AA975)&amp;"")</f>
        <v/>
      </c>
      <c r="L975">
        <f>IF($AA975="","",INDEX('Per Line'!$K$2:$K$7001,$AA975)&amp;"")</f>
        <v/>
      </c>
      <c r="M975">
        <f>IF($AA975="","",INDEX('Per Line'!$L$2:$L$7001,$AA975))</f>
        <v/>
      </c>
      <c r="N975" s="8">
        <f>IF($AA975="","",M975*Y975/100)</f>
        <v/>
      </c>
      <c r="O975">
        <f>IF($AA975="","",INDEX('Per Line'!$U$2:$U$7001,$AA975)&amp;"")</f>
        <v/>
      </c>
      <c r="P975" s="8">
        <f>IF($AA975="","",SUMIFS('Per Line'!$T$2:$T$7001,'Per Line'!$C$2:$C$7001,$A975,'Per Line'!$AL$2:$AL$7001,1))</f>
        <v/>
      </c>
      <c r="Q975">
        <f>IF($AA975="","",Settings!$C$7)</f>
        <v/>
      </c>
      <c r="R975" s="8">
        <f>IF($AA975="","",SUMIFS('Per Line'!$T$2:$T$7001,'Per Line'!$C$2:$C$7001,$A975,'Per Line'!$AK$2:$AK$7001,0,'Per Line'!$AL$2:$AL$7001,0))</f>
        <v/>
      </c>
      <c r="S975" s="8">
        <f>IF($AA975="","",R975*Q975)</f>
        <v/>
      </c>
      <c r="T975">
        <f>IF($AA975="","",Settings!$C$6)</f>
        <v/>
      </c>
      <c r="U975" s="8">
        <f>IF($AA975="","",SUMIFS('Per Line'!$T$2:$T$7001,'Per Line'!$C$2:$C$7001,$A975,'Per Line'!$AK$2:$AK$7001,1,'Per Line'!$AL$2:$AL$7001,0))</f>
        <v/>
      </c>
      <c r="V975" s="8">
        <f>IF($AA975="","",U975*T975)</f>
        <v/>
      </c>
      <c r="W975" s="8">
        <f>IF($AA975="","",V975+S975)</f>
        <v/>
      </c>
      <c r="X975" s="8">
        <f>IF($AA975="","",Y975-W975)</f>
        <v/>
      </c>
      <c r="Y975" s="8">
        <f>IF($AA975="","",R975+U975+P975)</f>
        <v/>
      </c>
      <c r="Z975" s="8">
        <f>IF($AA975="","",Y975-W975-N975)</f>
        <v/>
      </c>
      <c r="AA975" s="16">
        <f>IF(ROWS($AA$2:$AA975)&lt;=MAX('Per Line'!$AJ$2:$AJ$7001),MATCH(ROWS($AA$2:$AA975),'Per Line'!$AJ$2:$AJ$7001,0),"")</f>
        <v/>
      </c>
      <c r="AB975">
        <f>IF($AA975="","",C975&amp;"|"&amp;COUNTIF($C$2:$C975,C975))</f>
        <v/>
      </c>
    </row>
    <row r="976">
      <c r="A976">
        <f>IF($AA976="","",INDEX('Per Line'!$C$2:$C$7001,$AA976)&amp;"")</f>
        <v/>
      </c>
      <c r="B976" s="15" t="n"/>
      <c r="C976">
        <f>IF($AA976="","",IF(COUNTIF($I$2:$I$1301,I976)&lt;=Settings!$C$8,I976,I976&amp;" P"&amp;ROUNDUP(COUNTIF($I$2:$I976,I976)/Settings!$C$8,0)))</f>
        <v/>
      </c>
      <c r="D976">
        <f>IF($AA976="","",INDEX('Per Line'!$A$2:$A$7001,$AA976)&amp;"")</f>
        <v/>
      </c>
      <c r="E976">
        <f>IF($AA976="","",INDEX('Per Line'!$B$2:$B$7001,$AA976)&amp;"")</f>
        <v/>
      </c>
      <c r="F976">
        <f>IF($AA976="","",INDEX('Per Line'!$D$2:$D$7001,$AA976)&amp;"")</f>
        <v/>
      </c>
      <c r="G976" s="14">
        <f>IF($AA976="","",INDEX('Per Line'!$E$2:$E$7001,$AA976))</f>
        <v/>
      </c>
      <c r="H976">
        <f>IF($AA976="","",INDEX('Per Line'!$F$2:$F$7001,$AA976)&amp;"")</f>
        <v/>
      </c>
      <c r="I976">
        <f>IF($AA976="","",INDEX('Per Line'!$I$2:$I$7001,$AA976)&amp;"")</f>
        <v/>
      </c>
      <c r="J976">
        <f>IF($AA976="","",INDEX('Per Line'!$H$2:$H$7001,$AA976)&amp;"")</f>
        <v/>
      </c>
      <c r="K976">
        <f>IF($AA976="","",INDEX('Per Line'!$J$2:$J$7001,$AA976)&amp;"")</f>
        <v/>
      </c>
      <c r="L976">
        <f>IF($AA976="","",INDEX('Per Line'!$K$2:$K$7001,$AA976)&amp;"")</f>
        <v/>
      </c>
      <c r="M976">
        <f>IF($AA976="","",INDEX('Per Line'!$L$2:$L$7001,$AA976))</f>
        <v/>
      </c>
      <c r="N976" s="8">
        <f>IF($AA976="","",M976*Y976/100)</f>
        <v/>
      </c>
      <c r="O976">
        <f>IF($AA976="","",INDEX('Per Line'!$U$2:$U$7001,$AA976)&amp;"")</f>
        <v/>
      </c>
      <c r="P976" s="8">
        <f>IF($AA976="","",SUMIFS('Per Line'!$T$2:$T$7001,'Per Line'!$C$2:$C$7001,$A976,'Per Line'!$AL$2:$AL$7001,1))</f>
        <v/>
      </c>
      <c r="Q976">
        <f>IF($AA976="","",Settings!$C$7)</f>
        <v/>
      </c>
      <c r="R976" s="8">
        <f>IF($AA976="","",SUMIFS('Per Line'!$T$2:$T$7001,'Per Line'!$C$2:$C$7001,$A976,'Per Line'!$AK$2:$AK$7001,0,'Per Line'!$AL$2:$AL$7001,0))</f>
        <v/>
      </c>
      <c r="S976" s="8">
        <f>IF($AA976="","",R976*Q976)</f>
        <v/>
      </c>
      <c r="T976">
        <f>IF($AA976="","",Settings!$C$6)</f>
        <v/>
      </c>
      <c r="U976" s="8">
        <f>IF($AA976="","",SUMIFS('Per Line'!$T$2:$T$7001,'Per Line'!$C$2:$C$7001,$A976,'Per Line'!$AK$2:$AK$7001,1,'Per Line'!$AL$2:$AL$7001,0))</f>
        <v/>
      </c>
      <c r="V976" s="8">
        <f>IF($AA976="","",U976*T976)</f>
        <v/>
      </c>
      <c r="W976" s="8">
        <f>IF($AA976="","",V976+S976)</f>
        <v/>
      </c>
      <c r="X976" s="8">
        <f>IF($AA976="","",Y976-W976)</f>
        <v/>
      </c>
      <c r="Y976" s="8">
        <f>IF($AA976="","",R976+U976+P976)</f>
        <v/>
      </c>
      <c r="Z976" s="8">
        <f>IF($AA976="","",Y976-W976-N976)</f>
        <v/>
      </c>
      <c r="AA976" s="16">
        <f>IF(ROWS($AA$2:$AA976)&lt;=MAX('Per Line'!$AJ$2:$AJ$7001),MATCH(ROWS($AA$2:$AA976),'Per Line'!$AJ$2:$AJ$7001,0),"")</f>
        <v/>
      </c>
      <c r="AB976">
        <f>IF($AA976="","",C976&amp;"|"&amp;COUNTIF($C$2:$C976,C976))</f>
        <v/>
      </c>
    </row>
    <row r="977">
      <c r="A977">
        <f>IF($AA977="","",INDEX('Per Line'!$C$2:$C$7001,$AA977)&amp;"")</f>
        <v/>
      </c>
      <c r="B977" s="15" t="n"/>
      <c r="C977">
        <f>IF($AA977="","",IF(COUNTIF($I$2:$I$1301,I977)&lt;=Settings!$C$8,I977,I977&amp;" P"&amp;ROUNDUP(COUNTIF($I$2:$I977,I977)/Settings!$C$8,0)))</f>
        <v/>
      </c>
      <c r="D977">
        <f>IF($AA977="","",INDEX('Per Line'!$A$2:$A$7001,$AA977)&amp;"")</f>
        <v/>
      </c>
      <c r="E977">
        <f>IF($AA977="","",INDEX('Per Line'!$B$2:$B$7001,$AA977)&amp;"")</f>
        <v/>
      </c>
      <c r="F977">
        <f>IF($AA977="","",INDEX('Per Line'!$D$2:$D$7001,$AA977)&amp;"")</f>
        <v/>
      </c>
      <c r="G977" s="14">
        <f>IF($AA977="","",INDEX('Per Line'!$E$2:$E$7001,$AA977))</f>
        <v/>
      </c>
      <c r="H977">
        <f>IF($AA977="","",INDEX('Per Line'!$F$2:$F$7001,$AA977)&amp;"")</f>
        <v/>
      </c>
      <c r="I977">
        <f>IF($AA977="","",INDEX('Per Line'!$I$2:$I$7001,$AA977)&amp;"")</f>
        <v/>
      </c>
      <c r="J977">
        <f>IF($AA977="","",INDEX('Per Line'!$H$2:$H$7001,$AA977)&amp;"")</f>
        <v/>
      </c>
      <c r="K977">
        <f>IF($AA977="","",INDEX('Per Line'!$J$2:$J$7001,$AA977)&amp;"")</f>
        <v/>
      </c>
      <c r="L977">
        <f>IF($AA977="","",INDEX('Per Line'!$K$2:$K$7001,$AA977)&amp;"")</f>
        <v/>
      </c>
      <c r="M977">
        <f>IF($AA977="","",INDEX('Per Line'!$L$2:$L$7001,$AA977))</f>
        <v/>
      </c>
      <c r="N977" s="8">
        <f>IF($AA977="","",M977*Y977/100)</f>
        <v/>
      </c>
      <c r="O977">
        <f>IF($AA977="","",INDEX('Per Line'!$U$2:$U$7001,$AA977)&amp;"")</f>
        <v/>
      </c>
      <c r="P977" s="8">
        <f>IF($AA977="","",SUMIFS('Per Line'!$T$2:$T$7001,'Per Line'!$C$2:$C$7001,$A977,'Per Line'!$AL$2:$AL$7001,1))</f>
        <v/>
      </c>
      <c r="Q977">
        <f>IF($AA977="","",Settings!$C$7)</f>
        <v/>
      </c>
      <c r="R977" s="8">
        <f>IF($AA977="","",SUMIFS('Per Line'!$T$2:$T$7001,'Per Line'!$C$2:$C$7001,$A977,'Per Line'!$AK$2:$AK$7001,0,'Per Line'!$AL$2:$AL$7001,0))</f>
        <v/>
      </c>
      <c r="S977" s="8">
        <f>IF($AA977="","",R977*Q977)</f>
        <v/>
      </c>
      <c r="T977">
        <f>IF($AA977="","",Settings!$C$6)</f>
        <v/>
      </c>
      <c r="U977" s="8">
        <f>IF($AA977="","",SUMIFS('Per Line'!$T$2:$T$7001,'Per Line'!$C$2:$C$7001,$A977,'Per Line'!$AK$2:$AK$7001,1,'Per Line'!$AL$2:$AL$7001,0))</f>
        <v/>
      </c>
      <c r="V977" s="8">
        <f>IF($AA977="","",U977*T977)</f>
        <v/>
      </c>
      <c r="W977" s="8">
        <f>IF($AA977="","",V977+S977)</f>
        <v/>
      </c>
      <c r="X977" s="8">
        <f>IF($AA977="","",Y977-W977)</f>
        <v/>
      </c>
      <c r="Y977" s="8">
        <f>IF($AA977="","",R977+U977+P977)</f>
        <v/>
      </c>
      <c r="Z977" s="8">
        <f>IF($AA977="","",Y977-W977-N977)</f>
        <v/>
      </c>
      <c r="AA977" s="16">
        <f>IF(ROWS($AA$2:$AA977)&lt;=MAX('Per Line'!$AJ$2:$AJ$7001),MATCH(ROWS($AA$2:$AA977),'Per Line'!$AJ$2:$AJ$7001,0),"")</f>
        <v/>
      </c>
      <c r="AB977">
        <f>IF($AA977="","",C977&amp;"|"&amp;COUNTIF($C$2:$C977,C977))</f>
        <v/>
      </c>
    </row>
    <row r="978">
      <c r="A978">
        <f>IF($AA978="","",INDEX('Per Line'!$C$2:$C$7001,$AA978)&amp;"")</f>
        <v/>
      </c>
      <c r="B978" s="15" t="n"/>
      <c r="C978">
        <f>IF($AA978="","",IF(COUNTIF($I$2:$I$1301,I978)&lt;=Settings!$C$8,I978,I978&amp;" P"&amp;ROUNDUP(COUNTIF($I$2:$I978,I978)/Settings!$C$8,0)))</f>
        <v/>
      </c>
      <c r="D978">
        <f>IF($AA978="","",INDEX('Per Line'!$A$2:$A$7001,$AA978)&amp;"")</f>
        <v/>
      </c>
      <c r="E978">
        <f>IF($AA978="","",INDEX('Per Line'!$B$2:$B$7001,$AA978)&amp;"")</f>
        <v/>
      </c>
      <c r="F978">
        <f>IF($AA978="","",INDEX('Per Line'!$D$2:$D$7001,$AA978)&amp;"")</f>
        <v/>
      </c>
      <c r="G978" s="14">
        <f>IF($AA978="","",INDEX('Per Line'!$E$2:$E$7001,$AA978))</f>
        <v/>
      </c>
      <c r="H978">
        <f>IF($AA978="","",INDEX('Per Line'!$F$2:$F$7001,$AA978)&amp;"")</f>
        <v/>
      </c>
      <c r="I978">
        <f>IF($AA978="","",INDEX('Per Line'!$I$2:$I$7001,$AA978)&amp;"")</f>
        <v/>
      </c>
      <c r="J978">
        <f>IF($AA978="","",INDEX('Per Line'!$H$2:$H$7001,$AA978)&amp;"")</f>
        <v/>
      </c>
      <c r="K978">
        <f>IF($AA978="","",INDEX('Per Line'!$J$2:$J$7001,$AA978)&amp;"")</f>
        <v/>
      </c>
      <c r="L978">
        <f>IF($AA978="","",INDEX('Per Line'!$K$2:$K$7001,$AA978)&amp;"")</f>
        <v/>
      </c>
      <c r="M978">
        <f>IF($AA978="","",INDEX('Per Line'!$L$2:$L$7001,$AA978))</f>
        <v/>
      </c>
      <c r="N978" s="8">
        <f>IF($AA978="","",M978*Y978/100)</f>
        <v/>
      </c>
      <c r="O978">
        <f>IF($AA978="","",INDEX('Per Line'!$U$2:$U$7001,$AA978)&amp;"")</f>
        <v/>
      </c>
      <c r="P978" s="8">
        <f>IF($AA978="","",SUMIFS('Per Line'!$T$2:$T$7001,'Per Line'!$C$2:$C$7001,$A978,'Per Line'!$AL$2:$AL$7001,1))</f>
        <v/>
      </c>
      <c r="Q978">
        <f>IF($AA978="","",Settings!$C$7)</f>
        <v/>
      </c>
      <c r="R978" s="8">
        <f>IF($AA978="","",SUMIFS('Per Line'!$T$2:$T$7001,'Per Line'!$C$2:$C$7001,$A978,'Per Line'!$AK$2:$AK$7001,0,'Per Line'!$AL$2:$AL$7001,0))</f>
        <v/>
      </c>
      <c r="S978" s="8">
        <f>IF($AA978="","",R978*Q978)</f>
        <v/>
      </c>
      <c r="T978">
        <f>IF($AA978="","",Settings!$C$6)</f>
        <v/>
      </c>
      <c r="U978" s="8">
        <f>IF($AA978="","",SUMIFS('Per Line'!$T$2:$T$7001,'Per Line'!$C$2:$C$7001,$A978,'Per Line'!$AK$2:$AK$7001,1,'Per Line'!$AL$2:$AL$7001,0))</f>
        <v/>
      </c>
      <c r="V978" s="8">
        <f>IF($AA978="","",U978*T978)</f>
        <v/>
      </c>
      <c r="W978" s="8">
        <f>IF($AA978="","",V978+S978)</f>
        <v/>
      </c>
      <c r="X978" s="8">
        <f>IF($AA978="","",Y978-W978)</f>
        <v/>
      </c>
      <c r="Y978" s="8">
        <f>IF($AA978="","",R978+U978+P978)</f>
        <v/>
      </c>
      <c r="Z978" s="8">
        <f>IF($AA978="","",Y978-W978-N978)</f>
        <v/>
      </c>
      <c r="AA978" s="16">
        <f>IF(ROWS($AA$2:$AA978)&lt;=MAX('Per Line'!$AJ$2:$AJ$7001),MATCH(ROWS($AA$2:$AA978),'Per Line'!$AJ$2:$AJ$7001,0),"")</f>
        <v/>
      </c>
      <c r="AB978">
        <f>IF($AA978="","",C978&amp;"|"&amp;COUNTIF($C$2:$C978,C978))</f>
        <v/>
      </c>
    </row>
    <row r="979">
      <c r="A979">
        <f>IF($AA979="","",INDEX('Per Line'!$C$2:$C$7001,$AA979)&amp;"")</f>
        <v/>
      </c>
      <c r="B979" s="15" t="n"/>
      <c r="C979">
        <f>IF($AA979="","",IF(COUNTIF($I$2:$I$1301,I979)&lt;=Settings!$C$8,I979,I979&amp;" P"&amp;ROUNDUP(COUNTIF($I$2:$I979,I979)/Settings!$C$8,0)))</f>
        <v/>
      </c>
      <c r="D979">
        <f>IF($AA979="","",INDEX('Per Line'!$A$2:$A$7001,$AA979)&amp;"")</f>
        <v/>
      </c>
      <c r="E979">
        <f>IF($AA979="","",INDEX('Per Line'!$B$2:$B$7001,$AA979)&amp;"")</f>
        <v/>
      </c>
      <c r="F979">
        <f>IF($AA979="","",INDEX('Per Line'!$D$2:$D$7001,$AA979)&amp;"")</f>
        <v/>
      </c>
      <c r="G979" s="14">
        <f>IF($AA979="","",INDEX('Per Line'!$E$2:$E$7001,$AA979))</f>
        <v/>
      </c>
      <c r="H979">
        <f>IF($AA979="","",INDEX('Per Line'!$F$2:$F$7001,$AA979)&amp;"")</f>
        <v/>
      </c>
      <c r="I979">
        <f>IF($AA979="","",INDEX('Per Line'!$I$2:$I$7001,$AA979)&amp;"")</f>
        <v/>
      </c>
      <c r="J979">
        <f>IF($AA979="","",INDEX('Per Line'!$H$2:$H$7001,$AA979)&amp;"")</f>
        <v/>
      </c>
      <c r="K979">
        <f>IF($AA979="","",INDEX('Per Line'!$J$2:$J$7001,$AA979)&amp;"")</f>
        <v/>
      </c>
      <c r="L979">
        <f>IF($AA979="","",INDEX('Per Line'!$K$2:$K$7001,$AA979)&amp;"")</f>
        <v/>
      </c>
      <c r="M979">
        <f>IF($AA979="","",INDEX('Per Line'!$L$2:$L$7001,$AA979))</f>
        <v/>
      </c>
      <c r="N979" s="8">
        <f>IF($AA979="","",M979*Y979/100)</f>
        <v/>
      </c>
      <c r="O979">
        <f>IF($AA979="","",INDEX('Per Line'!$U$2:$U$7001,$AA979)&amp;"")</f>
        <v/>
      </c>
      <c r="P979" s="8">
        <f>IF($AA979="","",SUMIFS('Per Line'!$T$2:$T$7001,'Per Line'!$C$2:$C$7001,$A979,'Per Line'!$AL$2:$AL$7001,1))</f>
        <v/>
      </c>
      <c r="Q979">
        <f>IF($AA979="","",Settings!$C$7)</f>
        <v/>
      </c>
      <c r="R979" s="8">
        <f>IF($AA979="","",SUMIFS('Per Line'!$T$2:$T$7001,'Per Line'!$C$2:$C$7001,$A979,'Per Line'!$AK$2:$AK$7001,0,'Per Line'!$AL$2:$AL$7001,0))</f>
        <v/>
      </c>
      <c r="S979" s="8">
        <f>IF($AA979="","",R979*Q979)</f>
        <v/>
      </c>
      <c r="T979">
        <f>IF($AA979="","",Settings!$C$6)</f>
        <v/>
      </c>
      <c r="U979" s="8">
        <f>IF($AA979="","",SUMIFS('Per Line'!$T$2:$T$7001,'Per Line'!$C$2:$C$7001,$A979,'Per Line'!$AK$2:$AK$7001,1,'Per Line'!$AL$2:$AL$7001,0))</f>
        <v/>
      </c>
      <c r="V979" s="8">
        <f>IF($AA979="","",U979*T979)</f>
        <v/>
      </c>
      <c r="W979" s="8">
        <f>IF($AA979="","",V979+S979)</f>
        <v/>
      </c>
      <c r="X979" s="8">
        <f>IF($AA979="","",Y979-W979)</f>
        <v/>
      </c>
      <c r="Y979" s="8">
        <f>IF($AA979="","",R979+U979+P979)</f>
        <v/>
      </c>
      <c r="Z979" s="8">
        <f>IF($AA979="","",Y979-W979-N979)</f>
        <v/>
      </c>
      <c r="AA979" s="16">
        <f>IF(ROWS($AA$2:$AA979)&lt;=MAX('Per Line'!$AJ$2:$AJ$7001),MATCH(ROWS($AA$2:$AA979),'Per Line'!$AJ$2:$AJ$7001,0),"")</f>
        <v/>
      </c>
      <c r="AB979">
        <f>IF($AA979="","",C979&amp;"|"&amp;COUNTIF($C$2:$C979,C979))</f>
        <v/>
      </c>
    </row>
    <row r="980">
      <c r="A980">
        <f>IF($AA980="","",INDEX('Per Line'!$C$2:$C$7001,$AA980)&amp;"")</f>
        <v/>
      </c>
      <c r="B980" s="15" t="n"/>
      <c r="C980">
        <f>IF($AA980="","",IF(COUNTIF($I$2:$I$1301,I980)&lt;=Settings!$C$8,I980,I980&amp;" P"&amp;ROUNDUP(COUNTIF($I$2:$I980,I980)/Settings!$C$8,0)))</f>
        <v/>
      </c>
      <c r="D980">
        <f>IF($AA980="","",INDEX('Per Line'!$A$2:$A$7001,$AA980)&amp;"")</f>
        <v/>
      </c>
      <c r="E980">
        <f>IF($AA980="","",INDEX('Per Line'!$B$2:$B$7001,$AA980)&amp;"")</f>
        <v/>
      </c>
      <c r="F980">
        <f>IF($AA980="","",INDEX('Per Line'!$D$2:$D$7001,$AA980)&amp;"")</f>
        <v/>
      </c>
      <c r="G980" s="14">
        <f>IF($AA980="","",INDEX('Per Line'!$E$2:$E$7001,$AA980))</f>
        <v/>
      </c>
      <c r="H980">
        <f>IF($AA980="","",INDEX('Per Line'!$F$2:$F$7001,$AA980)&amp;"")</f>
        <v/>
      </c>
      <c r="I980">
        <f>IF($AA980="","",INDEX('Per Line'!$I$2:$I$7001,$AA980)&amp;"")</f>
        <v/>
      </c>
      <c r="J980">
        <f>IF($AA980="","",INDEX('Per Line'!$H$2:$H$7001,$AA980)&amp;"")</f>
        <v/>
      </c>
      <c r="K980">
        <f>IF($AA980="","",INDEX('Per Line'!$J$2:$J$7001,$AA980)&amp;"")</f>
        <v/>
      </c>
      <c r="L980">
        <f>IF($AA980="","",INDEX('Per Line'!$K$2:$K$7001,$AA980)&amp;"")</f>
        <v/>
      </c>
      <c r="M980">
        <f>IF($AA980="","",INDEX('Per Line'!$L$2:$L$7001,$AA980))</f>
        <v/>
      </c>
      <c r="N980" s="8">
        <f>IF($AA980="","",M980*Y980/100)</f>
        <v/>
      </c>
      <c r="O980">
        <f>IF($AA980="","",INDEX('Per Line'!$U$2:$U$7001,$AA980)&amp;"")</f>
        <v/>
      </c>
      <c r="P980" s="8">
        <f>IF($AA980="","",SUMIFS('Per Line'!$T$2:$T$7001,'Per Line'!$C$2:$C$7001,$A980,'Per Line'!$AL$2:$AL$7001,1))</f>
        <v/>
      </c>
      <c r="Q980">
        <f>IF($AA980="","",Settings!$C$7)</f>
        <v/>
      </c>
      <c r="R980" s="8">
        <f>IF($AA980="","",SUMIFS('Per Line'!$T$2:$T$7001,'Per Line'!$C$2:$C$7001,$A980,'Per Line'!$AK$2:$AK$7001,0,'Per Line'!$AL$2:$AL$7001,0))</f>
        <v/>
      </c>
      <c r="S980" s="8">
        <f>IF($AA980="","",R980*Q980)</f>
        <v/>
      </c>
      <c r="T980">
        <f>IF($AA980="","",Settings!$C$6)</f>
        <v/>
      </c>
      <c r="U980" s="8">
        <f>IF($AA980="","",SUMIFS('Per Line'!$T$2:$T$7001,'Per Line'!$C$2:$C$7001,$A980,'Per Line'!$AK$2:$AK$7001,1,'Per Line'!$AL$2:$AL$7001,0))</f>
        <v/>
      </c>
      <c r="V980" s="8">
        <f>IF($AA980="","",U980*T980)</f>
        <v/>
      </c>
      <c r="W980" s="8">
        <f>IF($AA980="","",V980+S980)</f>
        <v/>
      </c>
      <c r="X980" s="8">
        <f>IF($AA980="","",Y980-W980)</f>
        <v/>
      </c>
      <c r="Y980" s="8">
        <f>IF($AA980="","",R980+U980+P980)</f>
        <v/>
      </c>
      <c r="Z980" s="8">
        <f>IF($AA980="","",Y980-W980-N980)</f>
        <v/>
      </c>
      <c r="AA980" s="16">
        <f>IF(ROWS($AA$2:$AA980)&lt;=MAX('Per Line'!$AJ$2:$AJ$7001),MATCH(ROWS($AA$2:$AA980),'Per Line'!$AJ$2:$AJ$7001,0),"")</f>
        <v/>
      </c>
      <c r="AB980">
        <f>IF($AA980="","",C980&amp;"|"&amp;COUNTIF($C$2:$C980,C980))</f>
        <v/>
      </c>
    </row>
    <row r="981">
      <c r="A981">
        <f>IF($AA981="","",INDEX('Per Line'!$C$2:$C$7001,$AA981)&amp;"")</f>
        <v/>
      </c>
      <c r="B981" s="15" t="n"/>
      <c r="C981">
        <f>IF($AA981="","",IF(COUNTIF($I$2:$I$1301,I981)&lt;=Settings!$C$8,I981,I981&amp;" P"&amp;ROUNDUP(COUNTIF($I$2:$I981,I981)/Settings!$C$8,0)))</f>
        <v/>
      </c>
      <c r="D981">
        <f>IF($AA981="","",INDEX('Per Line'!$A$2:$A$7001,$AA981)&amp;"")</f>
        <v/>
      </c>
      <c r="E981">
        <f>IF($AA981="","",INDEX('Per Line'!$B$2:$B$7001,$AA981)&amp;"")</f>
        <v/>
      </c>
      <c r="F981">
        <f>IF($AA981="","",INDEX('Per Line'!$D$2:$D$7001,$AA981)&amp;"")</f>
        <v/>
      </c>
      <c r="G981" s="14">
        <f>IF($AA981="","",INDEX('Per Line'!$E$2:$E$7001,$AA981))</f>
        <v/>
      </c>
      <c r="H981">
        <f>IF($AA981="","",INDEX('Per Line'!$F$2:$F$7001,$AA981)&amp;"")</f>
        <v/>
      </c>
      <c r="I981">
        <f>IF($AA981="","",INDEX('Per Line'!$I$2:$I$7001,$AA981)&amp;"")</f>
        <v/>
      </c>
      <c r="J981">
        <f>IF($AA981="","",INDEX('Per Line'!$H$2:$H$7001,$AA981)&amp;"")</f>
        <v/>
      </c>
      <c r="K981">
        <f>IF($AA981="","",INDEX('Per Line'!$J$2:$J$7001,$AA981)&amp;"")</f>
        <v/>
      </c>
      <c r="L981">
        <f>IF($AA981="","",INDEX('Per Line'!$K$2:$K$7001,$AA981)&amp;"")</f>
        <v/>
      </c>
      <c r="M981">
        <f>IF($AA981="","",INDEX('Per Line'!$L$2:$L$7001,$AA981))</f>
        <v/>
      </c>
      <c r="N981" s="8">
        <f>IF($AA981="","",M981*Y981/100)</f>
        <v/>
      </c>
      <c r="O981">
        <f>IF($AA981="","",INDEX('Per Line'!$U$2:$U$7001,$AA981)&amp;"")</f>
        <v/>
      </c>
      <c r="P981" s="8">
        <f>IF($AA981="","",SUMIFS('Per Line'!$T$2:$T$7001,'Per Line'!$C$2:$C$7001,$A981,'Per Line'!$AL$2:$AL$7001,1))</f>
        <v/>
      </c>
      <c r="Q981">
        <f>IF($AA981="","",Settings!$C$7)</f>
        <v/>
      </c>
      <c r="R981" s="8">
        <f>IF($AA981="","",SUMIFS('Per Line'!$T$2:$T$7001,'Per Line'!$C$2:$C$7001,$A981,'Per Line'!$AK$2:$AK$7001,0,'Per Line'!$AL$2:$AL$7001,0))</f>
        <v/>
      </c>
      <c r="S981" s="8">
        <f>IF($AA981="","",R981*Q981)</f>
        <v/>
      </c>
      <c r="T981">
        <f>IF($AA981="","",Settings!$C$6)</f>
        <v/>
      </c>
      <c r="U981" s="8">
        <f>IF($AA981="","",SUMIFS('Per Line'!$T$2:$T$7001,'Per Line'!$C$2:$C$7001,$A981,'Per Line'!$AK$2:$AK$7001,1,'Per Line'!$AL$2:$AL$7001,0))</f>
        <v/>
      </c>
      <c r="V981" s="8">
        <f>IF($AA981="","",U981*T981)</f>
        <v/>
      </c>
      <c r="W981" s="8">
        <f>IF($AA981="","",V981+S981)</f>
        <v/>
      </c>
      <c r="X981" s="8">
        <f>IF($AA981="","",Y981-W981)</f>
        <v/>
      </c>
      <c r="Y981" s="8">
        <f>IF($AA981="","",R981+U981+P981)</f>
        <v/>
      </c>
      <c r="Z981" s="8">
        <f>IF($AA981="","",Y981-W981-N981)</f>
        <v/>
      </c>
      <c r="AA981" s="16">
        <f>IF(ROWS($AA$2:$AA981)&lt;=MAX('Per Line'!$AJ$2:$AJ$7001),MATCH(ROWS($AA$2:$AA981),'Per Line'!$AJ$2:$AJ$7001,0),"")</f>
        <v/>
      </c>
      <c r="AB981">
        <f>IF($AA981="","",C981&amp;"|"&amp;COUNTIF($C$2:$C981,C981))</f>
        <v/>
      </c>
    </row>
    <row r="982">
      <c r="A982">
        <f>IF($AA982="","",INDEX('Per Line'!$C$2:$C$7001,$AA982)&amp;"")</f>
        <v/>
      </c>
      <c r="B982" s="15" t="n"/>
      <c r="C982">
        <f>IF($AA982="","",IF(COUNTIF($I$2:$I$1301,I982)&lt;=Settings!$C$8,I982,I982&amp;" P"&amp;ROUNDUP(COUNTIF($I$2:$I982,I982)/Settings!$C$8,0)))</f>
        <v/>
      </c>
      <c r="D982">
        <f>IF($AA982="","",INDEX('Per Line'!$A$2:$A$7001,$AA982)&amp;"")</f>
        <v/>
      </c>
      <c r="E982">
        <f>IF($AA982="","",INDEX('Per Line'!$B$2:$B$7001,$AA982)&amp;"")</f>
        <v/>
      </c>
      <c r="F982">
        <f>IF($AA982="","",INDEX('Per Line'!$D$2:$D$7001,$AA982)&amp;"")</f>
        <v/>
      </c>
      <c r="G982" s="14">
        <f>IF($AA982="","",INDEX('Per Line'!$E$2:$E$7001,$AA982))</f>
        <v/>
      </c>
      <c r="H982">
        <f>IF($AA982="","",INDEX('Per Line'!$F$2:$F$7001,$AA982)&amp;"")</f>
        <v/>
      </c>
      <c r="I982">
        <f>IF($AA982="","",INDEX('Per Line'!$I$2:$I$7001,$AA982)&amp;"")</f>
        <v/>
      </c>
      <c r="J982">
        <f>IF($AA982="","",INDEX('Per Line'!$H$2:$H$7001,$AA982)&amp;"")</f>
        <v/>
      </c>
      <c r="K982">
        <f>IF($AA982="","",INDEX('Per Line'!$J$2:$J$7001,$AA982)&amp;"")</f>
        <v/>
      </c>
      <c r="L982">
        <f>IF($AA982="","",INDEX('Per Line'!$K$2:$K$7001,$AA982)&amp;"")</f>
        <v/>
      </c>
      <c r="M982">
        <f>IF($AA982="","",INDEX('Per Line'!$L$2:$L$7001,$AA982))</f>
        <v/>
      </c>
      <c r="N982" s="8">
        <f>IF($AA982="","",M982*Y982/100)</f>
        <v/>
      </c>
      <c r="O982">
        <f>IF($AA982="","",INDEX('Per Line'!$U$2:$U$7001,$AA982)&amp;"")</f>
        <v/>
      </c>
      <c r="P982" s="8">
        <f>IF($AA982="","",SUMIFS('Per Line'!$T$2:$T$7001,'Per Line'!$C$2:$C$7001,$A982,'Per Line'!$AL$2:$AL$7001,1))</f>
        <v/>
      </c>
      <c r="Q982">
        <f>IF($AA982="","",Settings!$C$7)</f>
        <v/>
      </c>
      <c r="R982" s="8">
        <f>IF($AA982="","",SUMIFS('Per Line'!$T$2:$T$7001,'Per Line'!$C$2:$C$7001,$A982,'Per Line'!$AK$2:$AK$7001,0,'Per Line'!$AL$2:$AL$7001,0))</f>
        <v/>
      </c>
      <c r="S982" s="8">
        <f>IF($AA982="","",R982*Q982)</f>
        <v/>
      </c>
      <c r="T982">
        <f>IF($AA982="","",Settings!$C$6)</f>
        <v/>
      </c>
      <c r="U982" s="8">
        <f>IF($AA982="","",SUMIFS('Per Line'!$T$2:$T$7001,'Per Line'!$C$2:$C$7001,$A982,'Per Line'!$AK$2:$AK$7001,1,'Per Line'!$AL$2:$AL$7001,0))</f>
        <v/>
      </c>
      <c r="V982" s="8">
        <f>IF($AA982="","",U982*T982)</f>
        <v/>
      </c>
      <c r="W982" s="8">
        <f>IF($AA982="","",V982+S982)</f>
        <v/>
      </c>
      <c r="X982" s="8">
        <f>IF($AA982="","",Y982-W982)</f>
        <v/>
      </c>
      <c r="Y982" s="8">
        <f>IF($AA982="","",R982+U982+P982)</f>
        <v/>
      </c>
      <c r="Z982" s="8">
        <f>IF($AA982="","",Y982-W982-N982)</f>
        <v/>
      </c>
      <c r="AA982" s="16">
        <f>IF(ROWS($AA$2:$AA982)&lt;=MAX('Per Line'!$AJ$2:$AJ$7001),MATCH(ROWS($AA$2:$AA982),'Per Line'!$AJ$2:$AJ$7001,0),"")</f>
        <v/>
      </c>
      <c r="AB982">
        <f>IF($AA982="","",C982&amp;"|"&amp;COUNTIF($C$2:$C982,C982))</f>
        <v/>
      </c>
    </row>
    <row r="983">
      <c r="A983">
        <f>IF($AA983="","",INDEX('Per Line'!$C$2:$C$7001,$AA983)&amp;"")</f>
        <v/>
      </c>
      <c r="B983" s="15" t="n"/>
      <c r="C983">
        <f>IF($AA983="","",IF(COUNTIF($I$2:$I$1301,I983)&lt;=Settings!$C$8,I983,I983&amp;" P"&amp;ROUNDUP(COUNTIF($I$2:$I983,I983)/Settings!$C$8,0)))</f>
        <v/>
      </c>
      <c r="D983">
        <f>IF($AA983="","",INDEX('Per Line'!$A$2:$A$7001,$AA983)&amp;"")</f>
        <v/>
      </c>
      <c r="E983">
        <f>IF($AA983="","",INDEX('Per Line'!$B$2:$B$7001,$AA983)&amp;"")</f>
        <v/>
      </c>
      <c r="F983">
        <f>IF($AA983="","",INDEX('Per Line'!$D$2:$D$7001,$AA983)&amp;"")</f>
        <v/>
      </c>
      <c r="G983" s="14">
        <f>IF($AA983="","",INDEX('Per Line'!$E$2:$E$7001,$AA983))</f>
        <v/>
      </c>
      <c r="H983">
        <f>IF($AA983="","",INDEX('Per Line'!$F$2:$F$7001,$AA983)&amp;"")</f>
        <v/>
      </c>
      <c r="I983">
        <f>IF($AA983="","",INDEX('Per Line'!$I$2:$I$7001,$AA983)&amp;"")</f>
        <v/>
      </c>
      <c r="J983">
        <f>IF($AA983="","",INDEX('Per Line'!$H$2:$H$7001,$AA983)&amp;"")</f>
        <v/>
      </c>
      <c r="K983">
        <f>IF($AA983="","",INDEX('Per Line'!$J$2:$J$7001,$AA983)&amp;"")</f>
        <v/>
      </c>
      <c r="L983">
        <f>IF($AA983="","",INDEX('Per Line'!$K$2:$K$7001,$AA983)&amp;"")</f>
        <v/>
      </c>
      <c r="M983">
        <f>IF($AA983="","",INDEX('Per Line'!$L$2:$L$7001,$AA983))</f>
        <v/>
      </c>
      <c r="N983" s="8">
        <f>IF($AA983="","",M983*Y983/100)</f>
        <v/>
      </c>
      <c r="O983">
        <f>IF($AA983="","",INDEX('Per Line'!$U$2:$U$7001,$AA983)&amp;"")</f>
        <v/>
      </c>
      <c r="P983" s="8">
        <f>IF($AA983="","",SUMIFS('Per Line'!$T$2:$T$7001,'Per Line'!$C$2:$C$7001,$A983,'Per Line'!$AL$2:$AL$7001,1))</f>
        <v/>
      </c>
      <c r="Q983">
        <f>IF($AA983="","",Settings!$C$7)</f>
        <v/>
      </c>
      <c r="R983" s="8">
        <f>IF($AA983="","",SUMIFS('Per Line'!$T$2:$T$7001,'Per Line'!$C$2:$C$7001,$A983,'Per Line'!$AK$2:$AK$7001,0,'Per Line'!$AL$2:$AL$7001,0))</f>
        <v/>
      </c>
      <c r="S983" s="8">
        <f>IF($AA983="","",R983*Q983)</f>
        <v/>
      </c>
      <c r="T983">
        <f>IF($AA983="","",Settings!$C$6)</f>
        <v/>
      </c>
      <c r="U983" s="8">
        <f>IF($AA983="","",SUMIFS('Per Line'!$T$2:$T$7001,'Per Line'!$C$2:$C$7001,$A983,'Per Line'!$AK$2:$AK$7001,1,'Per Line'!$AL$2:$AL$7001,0))</f>
        <v/>
      </c>
      <c r="V983" s="8">
        <f>IF($AA983="","",U983*T983)</f>
        <v/>
      </c>
      <c r="W983" s="8">
        <f>IF($AA983="","",V983+S983)</f>
        <v/>
      </c>
      <c r="X983" s="8">
        <f>IF($AA983="","",Y983-W983)</f>
        <v/>
      </c>
      <c r="Y983" s="8">
        <f>IF($AA983="","",R983+U983+P983)</f>
        <v/>
      </c>
      <c r="Z983" s="8">
        <f>IF($AA983="","",Y983-W983-N983)</f>
        <v/>
      </c>
      <c r="AA983" s="16">
        <f>IF(ROWS($AA$2:$AA983)&lt;=MAX('Per Line'!$AJ$2:$AJ$7001),MATCH(ROWS($AA$2:$AA983),'Per Line'!$AJ$2:$AJ$7001,0),"")</f>
        <v/>
      </c>
      <c r="AB983">
        <f>IF($AA983="","",C983&amp;"|"&amp;COUNTIF($C$2:$C983,C983))</f>
        <v/>
      </c>
    </row>
    <row r="984">
      <c r="A984">
        <f>IF($AA984="","",INDEX('Per Line'!$C$2:$C$7001,$AA984)&amp;"")</f>
        <v/>
      </c>
      <c r="B984" s="15" t="n"/>
      <c r="C984">
        <f>IF($AA984="","",IF(COUNTIF($I$2:$I$1301,I984)&lt;=Settings!$C$8,I984,I984&amp;" P"&amp;ROUNDUP(COUNTIF($I$2:$I984,I984)/Settings!$C$8,0)))</f>
        <v/>
      </c>
      <c r="D984">
        <f>IF($AA984="","",INDEX('Per Line'!$A$2:$A$7001,$AA984)&amp;"")</f>
        <v/>
      </c>
      <c r="E984">
        <f>IF($AA984="","",INDEX('Per Line'!$B$2:$B$7001,$AA984)&amp;"")</f>
        <v/>
      </c>
      <c r="F984">
        <f>IF($AA984="","",INDEX('Per Line'!$D$2:$D$7001,$AA984)&amp;"")</f>
        <v/>
      </c>
      <c r="G984" s="14">
        <f>IF($AA984="","",INDEX('Per Line'!$E$2:$E$7001,$AA984))</f>
        <v/>
      </c>
      <c r="H984">
        <f>IF($AA984="","",INDEX('Per Line'!$F$2:$F$7001,$AA984)&amp;"")</f>
        <v/>
      </c>
      <c r="I984">
        <f>IF($AA984="","",INDEX('Per Line'!$I$2:$I$7001,$AA984)&amp;"")</f>
        <v/>
      </c>
      <c r="J984">
        <f>IF($AA984="","",INDEX('Per Line'!$H$2:$H$7001,$AA984)&amp;"")</f>
        <v/>
      </c>
      <c r="K984">
        <f>IF($AA984="","",INDEX('Per Line'!$J$2:$J$7001,$AA984)&amp;"")</f>
        <v/>
      </c>
      <c r="L984">
        <f>IF($AA984="","",INDEX('Per Line'!$K$2:$K$7001,$AA984)&amp;"")</f>
        <v/>
      </c>
      <c r="M984">
        <f>IF($AA984="","",INDEX('Per Line'!$L$2:$L$7001,$AA984))</f>
        <v/>
      </c>
      <c r="N984" s="8">
        <f>IF($AA984="","",M984*Y984/100)</f>
        <v/>
      </c>
      <c r="O984">
        <f>IF($AA984="","",INDEX('Per Line'!$U$2:$U$7001,$AA984)&amp;"")</f>
        <v/>
      </c>
      <c r="P984" s="8">
        <f>IF($AA984="","",SUMIFS('Per Line'!$T$2:$T$7001,'Per Line'!$C$2:$C$7001,$A984,'Per Line'!$AL$2:$AL$7001,1))</f>
        <v/>
      </c>
      <c r="Q984">
        <f>IF($AA984="","",Settings!$C$7)</f>
        <v/>
      </c>
      <c r="R984" s="8">
        <f>IF($AA984="","",SUMIFS('Per Line'!$T$2:$T$7001,'Per Line'!$C$2:$C$7001,$A984,'Per Line'!$AK$2:$AK$7001,0,'Per Line'!$AL$2:$AL$7001,0))</f>
        <v/>
      </c>
      <c r="S984" s="8">
        <f>IF($AA984="","",R984*Q984)</f>
        <v/>
      </c>
      <c r="T984">
        <f>IF($AA984="","",Settings!$C$6)</f>
        <v/>
      </c>
      <c r="U984" s="8">
        <f>IF($AA984="","",SUMIFS('Per Line'!$T$2:$T$7001,'Per Line'!$C$2:$C$7001,$A984,'Per Line'!$AK$2:$AK$7001,1,'Per Line'!$AL$2:$AL$7001,0))</f>
        <v/>
      </c>
      <c r="V984" s="8">
        <f>IF($AA984="","",U984*T984)</f>
        <v/>
      </c>
      <c r="W984" s="8">
        <f>IF($AA984="","",V984+S984)</f>
        <v/>
      </c>
      <c r="X984" s="8">
        <f>IF($AA984="","",Y984-W984)</f>
        <v/>
      </c>
      <c r="Y984" s="8">
        <f>IF($AA984="","",R984+U984+P984)</f>
        <v/>
      </c>
      <c r="Z984" s="8">
        <f>IF($AA984="","",Y984-W984-N984)</f>
        <v/>
      </c>
      <c r="AA984" s="16">
        <f>IF(ROWS($AA$2:$AA984)&lt;=MAX('Per Line'!$AJ$2:$AJ$7001),MATCH(ROWS($AA$2:$AA984),'Per Line'!$AJ$2:$AJ$7001,0),"")</f>
        <v/>
      </c>
      <c r="AB984">
        <f>IF($AA984="","",C984&amp;"|"&amp;COUNTIF($C$2:$C984,C984))</f>
        <v/>
      </c>
    </row>
    <row r="985">
      <c r="A985">
        <f>IF($AA985="","",INDEX('Per Line'!$C$2:$C$7001,$AA985)&amp;"")</f>
        <v/>
      </c>
      <c r="B985" s="15" t="n"/>
      <c r="C985">
        <f>IF($AA985="","",IF(COUNTIF($I$2:$I$1301,I985)&lt;=Settings!$C$8,I985,I985&amp;" P"&amp;ROUNDUP(COUNTIF($I$2:$I985,I985)/Settings!$C$8,0)))</f>
        <v/>
      </c>
      <c r="D985">
        <f>IF($AA985="","",INDEX('Per Line'!$A$2:$A$7001,$AA985)&amp;"")</f>
        <v/>
      </c>
      <c r="E985">
        <f>IF($AA985="","",INDEX('Per Line'!$B$2:$B$7001,$AA985)&amp;"")</f>
        <v/>
      </c>
      <c r="F985">
        <f>IF($AA985="","",INDEX('Per Line'!$D$2:$D$7001,$AA985)&amp;"")</f>
        <v/>
      </c>
      <c r="G985" s="14">
        <f>IF($AA985="","",INDEX('Per Line'!$E$2:$E$7001,$AA985))</f>
        <v/>
      </c>
      <c r="H985">
        <f>IF($AA985="","",INDEX('Per Line'!$F$2:$F$7001,$AA985)&amp;"")</f>
        <v/>
      </c>
      <c r="I985">
        <f>IF($AA985="","",INDEX('Per Line'!$I$2:$I$7001,$AA985)&amp;"")</f>
        <v/>
      </c>
      <c r="J985">
        <f>IF($AA985="","",INDEX('Per Line'!$H$2:$H$7001,$AA985)&amp;"")</f>
        <v/>
      </c>
      <c r="K985">
        <f>IF($AA985="","",INDEX('Per Line'!$J$2:$J$7001,$AA985)&amp;"")</f>
        <v/>
      </c>
      <c r="L985">
        <f>IF($AA985="","",INDEX('Per Line'!$K$2:$K$7001,$AA985)&amp;"")</f>
        <v/>
      </c>
      <c r="M985">
        <f>IF($AA985="","",INDEX('Per Line'!$L$2:$L$7001,$AA985))</f>
        <v/>
      </c>
      <c r="N985" s="8">
        <f>IF($AA985="","",M985*Y985/100)</f>
        <v/>
      </c>
      <c r="O985">
        <f>IF($AA985="","",INDEX('Per Line'!$U$2:$U$7001,$AA985)&amp;"")</f>
        <v/>
      </c>
      <c r="P985" s="8">
        <f>IF($AA985="","",SUMIFS('Per Line'!$T$2:$T$7001,'Per Line'!$C$2:$C$7001,$A985,'Per Line'!$AL$2:$AL$7001,1))</f>
        <v/>
      </c>
      <c r="Q985">
        <f>IF($AA985="","",Settings!$C$7)</f>
        <v/>
      </c>
      <c r="R985" s="8">
        <f>IF($AA985="","",SUMIFS('Per Line'!$T$2:$T$7001,'Per Line'!$C$2:$C$7001,$A985,'Per Line'!$AK$2:$AK$7001,0,'Per Line'!$AL$2:$AL$7001,0))</f>
        <v/>
      </c>
      <c r="S985" s="8">
        <f>IF($AA985="","",R985*Q985)</f>
        <v/>
      </c>
      <c r="T985">
        <f>IF($AA985="","",Settings!$C$6)</f>
        <v/>
      </c>
      <c r="U985" s="8">
        <f>IF($AA985="","",SUMIFS('Per Line'!$T$2:$T$7001,'Per Line'!$C$2:$C$7001,$A985,'Per Line'!$AK$2:$AK$7001,1,'Per Line'!$AL$2:$AL$7001,0))</f>
        <v/>
      </c>
      <c r="V985" s="8">
        <f>IF($AA985="","",U985*T985)</f>
        <v/>
      </c>
      <c r="W985" s="8">
        <f>IF($AA985="","",V985+S985)</f>
        <v/>
      </c>
      <c r="X985" s="8">
        <f>IF($AA985="","",Y985-W985)</f>
        <v/>
      </c>
      <c r="Y985" s="8">
        <f>IF($AA985="","",R985+U985+P985)</f>
        <v/>
      </c>
      <c r="Z985" s="8">
        <f>IF($AA985="","",Y985-W985-N985)</f>
        <v/>
      </c>
      <c r="AA985" s="16">
        <f>IF(ROWS($AA$2:$AA985)&lt;=MAX('Per Line'!$AJ$2:$AJ$7001),MATCH(ROWS($AA$2:$AA985),'Per Line'!$AJ$2:$AJ$7001,0),"")</f>
        <v/>
      </c>
      <c r="AB985">
        <f>IF($AA985="","",C985&amp;"|"&amp;COUNTIF($C$2:$C985,C985))</f>
        <v/>
      </c>
    </row>
    <row r="986">
      <c r="A986">
        <f>IF($AA986="","",INDEX('Per Line'!$C$2:$C$7001,$AA986)&amp;"")</f>
        <v/>
      </c>
      <c r="B986" s="15" t="n"/>
      <c r="C986">
        <f>IF($AA986="","",IF(COUNTIF($I$2:$I$1301,I986)&lt;=Settings!$C$8,I986,I986&amp;" P"&amp;ROUNDUP(COUNTIF($I$2:$I986,I986)/Settings!$C$8,0)))</f>
        <v/>
      </c>
      <c r="D986">
        <f>IF($AA986="","",INDEX('Per Line'!$A$2:$A$7001,$AA986)&amp;"")</f>
        <v/>
      </c>
      <c r="E986">
        <f>IF($AA986="","",INDEX('Per Line'!$B$2:$B$7001,$AA986)&amp;"")</f>
        <v/>
      </c>
      <c r="F986">
        <f>IF($AA986="","",INDEX('Per Line'!$D$2:$D$7001,$AA986)&amp;"")</f>
        <v/>
      </c>
      <c r="G986" s="14">
        <f>IF($AA986="","",INDEX('Per Line'!$E$2:$E$7001,$AA986))</f>
        <v/>
      </c>
      <c r="H986">
        <f>IF($AA986="","",INDEX('Per Line'!$F$2:$F$7001,$AA986)&amp;"")</f>
        <v/>
      </c>
      <c r="I986">
        <f>IF($AA986="","",INDEX('Per Line'!$I$2:$I$7001,$AA986)&amp;"")</f>
        <v/>
      </c>
      <c r="J986">
        <f>IF($AA986="","",INDEX('Per Line'!$H$2:$H$7001,$AA986)&amp;"")</f>
        <v/>
      </c>
      <c r="K986">
        <f>IF($AA986="","",INDEX('Per Line'!$J$2:$J$7001,$AA986)&amp;"")</f>
        <v/>
      </c>
      <c r="L986">
        <f>IF($AA986="","",INDEX('Per Line'!$K$2:$K$7001,$AA986)&amp;"")</f>
        <v/>
      </c>
      <c r="M986">
        <f>IF($AA986="","",INDEX('Per Line'!$L$2:$L$7001,$AA986))</f>
        <v/>
      </c>
      <c r="N986" s="8">
        <f>IF($AA986="","",M986*Y986/100)</f>
        <v/>
      </c>
      <c r="O986">
        <f>IF($AA986="","",INDEX('Per Line'!$U$2:$U$7001,$AA986)&amp;"")</f>
        <v/>
      </c>
      <c r="P986" s="8">
        <f>IF($AA986="","",SUMIFS('Per Line'!$T$2:$T$7001,'Per Line'!$C$2:$C$7001,$A986,'Per Line'!$AL$2:$AL$7001,1))</f>
        <v/>
      </c>
      <c r="Q986">
        <f>IF($AA986="","",Settings!$C$7)</f>
        <v/>
      </c>
      <c r="R986" s="8">
        <f>IF($AA986="","",SUMIFS('Per Line'!$T$2:$T$7001,'Per Line'!$C$2:$C$7001,$A986,'Per Line'!$AK$2:$AK$7001,0,'Per Line'!$AL$2:$AL$7001,0))</f>
        <v/>
      </c>
      <c r="S986" s="8">
        <f>IF($AA986="","",R986*Q986)</f>
        <v/>
      </c>
      <c r="T986">
        <f>IF($AA986="","",Settings!$C$6)</f>
        <v/>
      </c>
      <c r="U986" s="8">
        <f>IF($AA986="","",SUMIFS('Per Line'!$T$2:$T$7001,'Per Line'!$C$2:$C$7001,$A986,'Per Line'!$AK$2:$AK$7001,1,'Per Line'!$AL$2:$AL$7001,0))</f>
        <v/>
      </c>
      <c r="V986" s="8">
        <f>IF($AA986="","",U986*T986)</f>
        <v/>
      </c>
      <c r="W986" s="8">
        <f>IF($AA986="","",V986+S986)</f>
        <v/>
      </c>
      <c r="X986" s="8">
        <f>IF($AA986="","",Y986-W986)</f>
        <v/>
      </c>
      <c r="Y986" s="8">
        <f>IF($AA986="","",R986+U986+P986)</f>
        <v/>
      </c>
      <c r="Z986" s="8">
        <f>IF($AA986="","",Y986-W986-N986)</f>
        <v/>
      </c>
      <c r="AA986" s="16">
        <f>IF(ROWS($AA$2:$AA986)&lt;=MAX('Per Line'!$AJ$2:$AJ$7001),MATCH(ROWS($AA$2:$AA986),'Per Line'!$AJ$2:$AJ$7001,0),"")</f>
        <v/>
      </c>
      <c r="AB986">
        <f>IF($AA986="","",C986&amp;"|"&amp;COUNTIF($C$2:$C986,C986))</f>
        <v/>
      </c>
    </row>
    <row r="987">
      <c r="A987">
        <f>IF($AA987="","",INDEX('Per Line'!$C$2:$C$7001,$AA987)&amp;"")</f>
        <v/>
      </c>
      <c r="B987" s="15" t="n"/>
      <c r="C987">
        <f>IF($AA987="","",IF(COUNTIF($I$2:$I$1301,I987)&lt;=Settings!$C$8,I987,I987&amp;" P"&amp;ROUNDUP(COUNTIF($I$2:$I987,I987)/Settings!$C$8,0)))</f>
        <v/>
      </c>
      <c r="D987">
        <f>IF($AA987="","",INDEX('Per Line'!$A$2:$A$7001,$AA987)&amp;"")</f>
        <v/>
      </c>
      <c r="E987">
        <f>IF($AA987="","",INDEX('Per Line'!$B$2:$B$7001,$AA987)&amp;"")</f>
        <v/>
      </c>
      <c r="F987">
        <f>IF($AA987="","",INDEX('Per Line'!$D$2:$D$7001,$AA987)&amp;"")</f>
        <v/>
      </c>
      <c r="G987" s="14">
        <f>IF($AA987="","",INDEX('Per Line'!$E$2:$E$7001,$AA987))</f>
        <v/>
      </c>
      <c r="H987">
        <f>IF($AA987="","",INDEX('Per Line'!$F$2:$F$7001,$AA987)&amp;"")</f>
        <v/>
      </c>
      <c r="I987">
        <f>IF($AA987="","",INDEX('Per Line'!$I$2:$I$7001,$AA987)&amp;"")</f>
        <v/>
      </c>
      <c r="J987">
        <f>IF($AA987="","",INDEX('Per Line'!$H$2:$H$7001,$AA987)&amp;"")</f>
        <v/>
      </c>
      <c r="K987">
        <f>IF($AA987="","",INDEX('Per Line'!$J$2:$J$7001,$AA987)&amp;"")</f>
        <v/>
      </c>
      <c r="L987">
        <f>IF($AA987="","",INDEX('Per Line'!$K$2:$K$7001,$AA987)&amp;"")</f>
        <v/>
      </c>
      <c r="M987">
        <f>IF($AA987="","",INDEX('Per Line'!$L$2:$L$7001,$AA987))</f>
        <v/>
      </c>
      <c r="N987" s="8">
        <f>IF($AA987="","",M987*Y987/100)</f>
        <v/>
      </c>
      <c r="O987">
        <f>IF($AA987="","",INDEX('Per Line'!$U$2:$U$7001,$AA987)&amp;"")</f>
        <v/>
      </c>
      <c r="P987" s="8">
        <f>IF($AA987="","",SUMIFS('Per Line'!$T$2:$T$7001,'Per Line'!$C$2:$C$7001,$A987,'Per Line'!$AL$2:$AL$7001,1))</f>
        <v/>
      </c>
      <c r="Q987">
        <f>IF($AA987="","",Settings!$C$7)</f>
        <v/>
      </c>
      <c r="R987" s="8">
        <f>IF($AA987="","",SUMIFS('Per Line'!$T$2:$T$7001,'Per Line'!$C$2:$C$7001,$A987,'Per Line'!$AK$2:$AK$7001,0,'Per Line'!$AL$2:$AL$7001,0))</f>
        <v/>
      </c>
      <c r="S987" s="8">
        <f>IF($AA987="","",R987*Q987)</f>
        <v/>
      </c>
      <c r="T987">
        <f>IF($AA987="","",Settings!$C$6)</f>
        <v/>
      </c>
      <c r="U987" s="8">
        <f>IF($AA987="","",SUMIFS('Per Line'!$T$2:$T$7001,'Per Line'!$C$2:$C$7001,$A987,'Per Line'!$AK$2:$AK$7001,1,'Per Line'!$AL$2:$AL$7001,0))</f>
        <v/>
      </c>
      <c r="V987" s="8">
        <f>IF($AA987="","",U987*T987)</f>
        <v/>
      </c>
      <c r="W987" s="8">
        <f>IF($AA987="","",V987+S987)</f>
        <v/>
      </c>
      <c r="X987" s="8">
        <f>IF($AA987="","",Y987-W987)</f>
        <v/>
      </c>
      <c r="Y987" s="8">
        <f>IF($AA987="","",R987+U987+P987)</f>
        <v/>
      </c>
      <c r="Z987" s="8">
        <f>IF($AA987="","",Y987-W987-N987)</f>
        <v/>
      </c>
      <c r="AA987" s="16">
        <f>IF(ROWS($AA$2:$AA987)&lt;=MAX('Per Line'!$AJ$2:$AJ$7001),MATCH(ROWS($AA$2:$AA987),'Per Line'!$AJ$2:$AJ$7001,0),"")</f>
        <v/>
      </c>
      <c r="AB987">
        <f>IF($AA987="","",C987&amp;"|"&amp;COUNTIF($C$2:$C987,C987))</f>
        <v/>
      </c>
    </row>
    <row r="988">
      <c r="A988">
        <f>IF($AA988="","",INDEX('Per Line'!$C$2:$C$7001,$AA988)&amp;"")</f>
        <v/>
      </c>
      <c r="B988" s="15" t="n"/>
      <c r="C988">
        <f>IF($AA988="","",IF(COUNTIF($I$2:$I$1301,I988)&lt;=Settings!$C$8,I988,I988&amp;" P"&amp;ROUNDUP(COUNTIF($I$2:$I988,I988)/Settings!$C$8,0)))</f>
        <v/>
      </c>
      <c r="D988">
        <f>IF($AA988="","",INDEX('Per Line'!$A$2:$A$7001,$AA988)&amp;"")</f>
        <v/>
      </c>
      <c r="E988">
        <f>IF($AA988="","",INDEX('Per Line'!$B$2:$B$7001,$AA988)&amp;"")</f>
        <v/>
      </c>
      <c r="F988">
        <f>IF($AA988="","",INDEX('Per Line'!$D$2:$D$7001,$AA988)&amp;"")</f>
        <v/>
      </c>
      <c r="G988" s="14">
        <f>IF($AA988="","",INDEX('Per Line'!$E$2:$E$7001,$AA988))</f>
        <v/>
      </c>
      <c r="H988">
        <f>IF($AA988="","",INDEX('Per Line'!$F$2:$F$7001,$AA988)&amp;"")</f>
        <v/>
      </c>
      <c r="I988">
        <f>IF($AA988="","",INDEX('Per Line'!$I$2:$I$7001,$AA988)&amp;"")</f>
        <v/>
      </c>
      <c r="J988">
        <f>IF($AA988="","",INDEX('Per Line'!$H$2:$H$7001,$AA988)&amp;"")</f>
        <v/>
      </c>
      <c r="K988">
        <f>IF($AA988="","",INDEX('Per Line'!$J$2:$J$7001,$AA988)&amp;"")</f>
        <v/>
      </c>
      <c r="L988">
        <f>IF($AA988="","",INDEX('Per Line'!$K$2:$K$7001,$AA988)&amp;"")</f>
        <v/>
      </c>
      <c r="M988">
        <f>IF($AA988="","",INDEX('Per Line'!$L$2:$L$7001,$AA988))</f>
        <v/>
      </c>
      <c r="N988" s="8">
        <f>IF($AA988="","",M988*Y988/100)</f>
        <v/>
      </c>
      <c r="O988">
        <f>IF($AA988="","",INDEX('Per Line'!$U$2:$U$7001,$AA988)&amp;"")</f>
        <v/>
      </c>
      <c r="P988" s="8">
        <f>IF($AA988="","",SUMIFS('Per Line'!$T$2:$T$7001,'Per Line'!$C$2:$C$7001,$A988,'Per Line'!$AL$2:$AL$7001,1))</f>
        <v/>
      </c>
      <c r="Q988">
        <f>IF($AA988="","",Settings!$C$7)</f>
        <v/>
      </c>
      <c r="R988" s="8">
        <f>IF($AA988="","",SUMIFS('Per Line'!$T$2:$T$7001,'Per Line'!$C$2:$C$7001,$A988,'Per Line'!$AK$2:$AK$7001,0,'Per Line'!$AL$2:$AL$7001,0))</f>
        <v/>
      </c>
      <c r="S988" s="8">
        <f>IF($AA988="","",R988*Q988)</f>
        <v/>
      </c>
      <c r="T988">
        <f>IF($AA988="","",Settings!$C$6)</f>
        <v/>
      </c>
      <c r="U988" s="8">
        <f>IF($AA988="","",SUMIFS('Per Line'!$T$2:$T$7001,'Per Line'!$C$2:$C$7001,$A988,'Per Line'!$AK$2:$AK$7001,1,'Per Line'!$AL$2:$AL$7001,0))</f>
        <v/>
      </c>
      <c r="V988" s="8">
        <f>IF($AA988="","",U988*T988)</f>
        <v/>
      </c>
      <c r="W988" s="8">
        <f>IF($AA988="","",V988+S988)</f>
        <v/>
      </c>
      <c r="X988" s="8">
        <f>IF($AA988="","",Y988-W988)</f>
        <v/>
      </c>
      <c r="Y988" s="8">
        <f>IF($AA988="","",R988+U988+P988)</f>
        <v/>
      </c>
      <c r="Z988" s="8">
        <f>IF($AA988="","",Y988-W988-N988)</f>
        <v/>
      </c>
      <c r="AA988" s="16">
        <f>IF(ROWS($AA$2:$AA988)&lt;=MAX('Per Line'!$AJ$2:$AJ$7001),MATCH(ROWS($AA$2:$AA988),'Per Line'!$AJ$2:$AJ$7001,0),"")</f>
        <v/>
      </c>
      <c r="AB988">
        <f>IF($AA988="","",C988&amp;"|"&amp;COUNTIF($C$2:$C988,C988))</f>
        <v/>
      </c>
    </row>
    <row r="989">
      <c r="A989">
        <f>IF($AA989="","",INDEX('Per Line'!$C$2:$C$7001,$AA989)&amp;"")</f>
        <v/>
      </c>
      <c r="B989" s="15" t="n"/>
      <c r="C989">
        <f>IF($AA989="","",IF(COUNTIF($I$2:$I$1301,I989)&lt;=Settings!$C$8,I989,I989&amp;" P"&amp;ROUNDUP(COUNTIF($I$2:$I989,I989)/Settings!$C$8,0)))</f>
        <v/>
      </c>
      <c r="D989">
        <f>IF($AA989="","",INDEX('Per Line'!$A$2:$A$7001,$AA989)&amp;"")</f>
        <v/>
      </c>
      <c r="E989">
        <f>IF($AA989="","",INDEX('Per Line'!$B$2:$B$7001,$AA989)&amp;"")</f>
        <v/>
      </c>
      <c r="F989">
        <f>IF($AA989="","",INDEX('Per Line'!$D$2:$D$7001,$AA989)&amp;"")</f>
        <v/>
      </c>
      <c r="G989" s="14">
        <f>IF($AA989="","",INDEX('Per Line'!$E$2:$E$7001,$AA989))</f>
        <v/>
      </c>
      <c r="H989">
        <f>IF($AA989="","",INDEX('Per Line'!$F$2:$F$7001,$AA989)&amp;"")</f>
        <v/>
      </c>
      <c r="I989">
        <f>IF($AA989="","",INDEX('Per Line'!$I$2:$I$7001,$AA989)&amp;"")</f>
        <v/>
      </c>
      <c r="J989">
        <f>IF($AA989="","",INDEX('Per Line'!$H$2:$H$7001,$AA989)&amp;"")</f>
        <v/>
      </c>
      <c r="K989">
        <f>IF($AA989="","",INDEX('Per Line'!$J$2:$J$7001,$AA989)&amp;"")</f>
        <v/>
      </c>
      <c r="L989">
        <f>IF($AA989="","",INDEX('Per Line'!$K$2:$K$7001,$AA989)&amp;"")</f>
        <v/>
      </c>
      <c r="M989">
        <f>IF($AA989="","",INDEX('Per Line'!$L$2:$L$7001,$AA989))</f>
        <v/>
      </c>
      <c r="N989" s="8">
        <f>IF($AA989="","",M989*Y989/100)</f>
        <v/>
      </c>
      <c r="O989">
        <f>IF($AA989="","",INDEX('Per Line'!$U$2:$U$7001,$AA989)&amp;"")</f>
        <v/>
      </c>
      <c r="P989" s="8">
        <f>IF($AA989="","",SUMIFS('Per Line'!$T$2:$T$7001,'Per Line'!$C$2:$C$7001,$A989,'Per Line'!$AL$2:$AL$7001,1))</f>
        <v/>
      </c>
      <c r="Q989">
        <f>IF($AA989="","",Settings!$C$7)</f>
        <v/>
      </c>
      <c r="R989" s="8">
        <f>IF($AA989="","",SUMIFS('Per Line'!$T$2:$T$7001,'Per Line'!$C$2:$C$7001,$A989,'Per Line'!$AK$2:$AK$7001,0,'Per Line'!$AL$2:$AL$7001,0))</f>
        <v/>
      </c>
      <c r="S989" s="8">
        <f>IF($AA989="","",R989*Q989)</f>
        <v/>
      </c>
      <c r="T989">
        <f>IF($AA989="","",Settings!$C$6)</f>
        <v/>
      </c>
      <c r="U989" s="8">
        <f>IF($AA989="","",SUMIFS('Per Line'!$T$2:$T$7001,'Per Line'!$C$2:$C$7001,$A989,'Per Line'!$AK$2:$AK$7001,1,'Per Line'!$AL$2:$AL$7001,0))</f>
        <v/>
      </c>
      <c r="V989" s="8">
        <f>IF($AA989="","",U989*T989)</f>
        <v/>
      </c>
      <c r="W989" s="8">
        <f>IF($AA989="","",V989+S989)</f>
        <v/>
      </c>
      <c r="X989" s="8">
        <f>IF($AA989="","",Y989-W989)</f>
        <v/>
      </c>
      <c r="Y989" s="8">
        <f>IF($AA989="","",R989+U989+P989)</f>
        <v/>
      </c>
      <c r="Z989" s="8">
        <f>IF($AA989="","",Y989-W989-N989)</f>
        <v/>
      </c>
      <c r="AA989" s="16">
        <f>IF(ROWS($AA$2:$AA989)&lt;=MAX('Per Line'!$AJ$2:$AJ$7001),MATCH(ROWS($AA$2:$AA989),'Per Line'!$AJ$2:$AJ$7001,0),"")</f>
        <v/>
      </c>
      <c r="AB989">
        <f>IF($AA989="","",C989&amp;"|"&amp;COUNTIF($C$2:$C989,C989))</f>
        <v/>
      </c>
    </row>
    <row r="990">
      <c r="A990">
        <f>IF($AA990="","",INDEX('Per Line'!$C$2:$C$7001,$AA990)&amp;"")</f>
        <v/>
      </c>
      <c r="B990" s="15" t="n"/>
      <c r="C990">
        <f>IF($AA990="","",IF(COUNTIF($I$2:$I$1301,I990)&lt;=Settings!$C$8,I990,I990&amp;" P"&amp;ROUNDUP(COUNTIF($I$2:$I990,I990)/Settings!$C$8,0)))</f>
        <v/>
      </c>
      <c r="D990">
        <f>IF($AA990="","",INDEX('Per Line'!$A$2:$A$7001,$AA990)&amp;"")</f>
        <v/>
      </c>
      <c r="E990">
        <f>IF($AA990="","",INDEX('Per Line'!$B$2:$B$7001,$AA990)&amp;"")</f>
        <v/>
      </c>
      <c r="F990">
        <f>IF($AA990="","",INDEX('Per Line'!$D$2:$D$7001,$AA990)&amp;"")</f>
        <v/>
      </c>
      <c r="G990" s="14">
        <f>IF($AA990="","",INDEX('Per Line'!$E$2:$E$7001,$AA990))</f>
        <v/>
      </c>
      <c r="H990">
        <f>IF($AA990="","",INDEX('Per Line'!$F$2:$F$7001,$AA990)&amp;"")</f>
        <v/>
      </c>
      <c r="I990">
        <f>IF($AA990="","",INDEX('Per Line'!$I$2:$I$7001,$AA990)&amp;"")</f>
        <v/>
      </c>
      <c r="J990">
        <f>IF($AA990="","",INDEX('Per Line'!$H$2:$H$7001,$AA990)&amp;"")</f>
        <v/>
      </c>
      <c r="K990">
        <f>IF($AA990="","",INDEX('Per Line'!$J$2:$J$7001,$AA990)&amp;"")</f>
        <v/>
      </c>
      <c r="L990">
        <f>IF($AA990="","",INDEX('Per Line'!$K$2:$K$7001,$AA990)&amp;"")</f>
        <v/>
      </c>
      <c r="M990">
        <f>IF($AA990="","",INDEX('Per Line'!$L$2:$L$7001,$AA990))</f>
        <v/>
      </c>
      <c r="N990" s="8">
        <f>IF($AA990="","",M990*Y990/100)</f>
        <v/>
      </c>
      <c r="O990">
        <f>IF($AA990="","",INDEX('Per Line'!$U$2:$U$7001,$AA990)&amp;"")</f>
        <v/>
      </c>
      <c r="P990" s="8">
        <f>IF($AA990="","",SUMIFS('Per Line'!$T$2:$T$7001,'Per Line'!$C$2:$C$7001,$A990,'Per Line'!$AL$2:$AL$7001,1))</f>
        <v/>
      </c>
      <c r="Q990">
        <f>IF($AA990="","",Settings!$C$7)</f>
        <v/>
      </c>
      <c r="R990" s="8">
        <f>IF($AA990="","",SUMIFS('Per Line'!$T$2:$T$7001,'Per Line'!$C$2:$C$7001,$A990,'Per Line'!$AK$2:$AK$7001,0,'Per Line'!$AL$2:$AL$7001,0))</f>
        <v/>
      </c>
      <c r="S990" s="8">
        <f>IF($AA990="","",R990*Q990)</f>
        <v/>
      </c>
      <c r="T990">
        <f>IF($AA990="","",Settings!$C$6)</f>
        <v/>
      </c>
      <c r="U990" s="8">
        <f>IF($AA990="","",SUMIFS('Per Line'!$T$2:$T$7001,'Per Line'!$C$2:$C$7001,$A990,'Per Line'!$AK$2:$AK$7001,1,'Per Line'!$AL$2:$AL$7001,0))</f>
        <v/>
      </c>
      <c r="V990" s="8">
        <f>IF($AA990="","",U990*T990)</f>
        <v/>
      </c>
      <c r="W990" s="8">
        <f>IF($AA990="","",V990+S990)</f>
        <v/>
      </c>
      <c r="X990" s="8">
        <f>IF($AA990="","",Y990-W990)</f>
        <v/>
      </c>
      <c r="Y990" s="8">
        <f>IF($AA990="","",R990+U990+P990)</f>
        <v/>
      </c>
      <c r="Z990" s="8">
        <f>IF($AA990="","",Y990-W990-N990)</f>
        <v/>
      </c>
      <c r="AA990" s="16">
        <f>IF(ROWS($AA$2:$AA990)&lt;=MAX('Per Line'!$AJ$2:$AJ$7001),MATCH(ROWS($AA$2:$AA990),'Per Line'!$AJ$2:$AJ$7001,0),"")</f>
        <v/>
      </c>
      <c r="AB990">
        <f>IF($AA990="","",C990&amp;"|"&amp;COUNTIF($C$2:$C990,C990))</f>
        <v/>
      </c>
    </row>
    <row r="991">
      <c r="A991">
        <f>IF($AA991="","",INDEX('Per Line'!$C$2:$C$7001,$AA991)&amp;"")</f>
        <v/>
      </c>
      <c r="B991" s="15" t="n"/>
      <c r="C991">
        <f>IF($AA991="","",IF(COUNTIF($I$2:$I$1301,I991)&lt;=Settings!$C$8,I991,I991&amp;" P"&amp;ROUNDUP(COUNTIF($I$2:$I991,I991)/Settings!$C$8,0)))</f>
        <v/>
      </c>
      <c r="D991">
        <f>IF($AA991="","",INDEX('Per Line'!$A$2:$A$7001,$AA991)&amp;"")</f>
        <v/>
      </c>
      <c r="E991">
        <f>IF($AA991="","",INDEX('Per Line'!$B$2:$B$7001,$AA991)&amp;"")</f>
        <v/>
      </c>
      <c r="F991">
        <f>IF($AA991="","",INDEX('Per Line'!$D$2:$D$7001,$AA991)&amp;"")</f>
        <v/>
      </c>
      <c r="G991" s="14">
        <f>IF($AA991="","",INDEX('Per Line'!$E$2:$E$7001,$AA991))</f>
        <v/>
      </c>
      <c r="H991">
        <f>IF($AA991="","",INDEX('Per Line'!$F$2:$F$7001,$AA991)&amp;"")</f>
        <v/>
      </c>
      <c r="I991">
        <f>IF($AA991="","",INDEX('Per Line'!$I$2:$I$7001,$AA991)&amp;"")</f>
        <v/>
      </c>
      <c r="J991">
        <f>IF($AA991="","",INDEX('Per Line'!$H$2:$H$7001,$AA991)&amp;"")</f>
        <v/>
      </c>
      <c r="K991">
        <f>IF($AA991="","",INDEX('Per Line'!$J$2:$J$7001,$AA991)&amp;"")</f>
        <v/>
      </c>
      <c r="L991">
        <f>IF($AA991="","",INDEX('Per Line'!$K$2:$K$7001,$AA991)&amp;"")</f>
        <v/>
      </c>
      <c r="M991">
        <f>IF($AA991="","",INDEX('Per Line'!$L$2:$L$7001,$AA991))</f>
        <v/>
      </c>
      <c r="N991" s="8">
        <f>IF($AA991="","",M991*Y991/100)</f>
        <v/>
      </c>
      <c r="O991">
        <f>IF($AA991="","",INDEX('Per Line'!$U$2:$U$7001,$AA991)&amp;"")</f>
        <v/>
      </c>
      <c r="P991" s="8">
        <f>IF($AA991="","",SUMIFS('Per Line'!$T$2:$T$7001,'Per Line'!$C$2:$C$7001,$A991,'Per Line'!$AL$2:$AL$7001,1))</f>
        <v/>
      </c>
      <c r="Q991">
        <f>IF($AA991="","",Settings!$C$7)</f>
        <v/>
      </c>
      <c r="R991" s="8">
        <f>IF($AA991="","",SUMIFS('Per Line'!$T$2:$T$7001,'Per Line'!$C$2:$C$7001,$A991,'Per Line'!$AK$2:$AK$7001,0,'Per Line'!$AL$2:$AL$7001,0))</f>
        <v/>
      </c>
      <c r="S991" s="8">
        <f>IF($AA991="","",R991*Q991)</f>
        <v/>
      </c>
      <c r="T991">
        <f>IF($AA991="","",Settings!$C$6)</f>
        <v/>
      </c>
      <c r="U991" s="8">
        <f>IF($AA991="","",SUMIFS('Per Line'!$T$2:$T$7001,'Per Line'!$C$2:$C$7001,$A991,'Per Line'!$AK$2:$AK$7001,1,'Per Line'!$AL$2:$AL$7001,0))</f>
        <v/>
      </c>
      <c r="V991" s="8">
        <f>IF($AA991="","",U991*T991)</f>
        <v/>
      </c>
      <c r="W991" s="8">
        <f>IF($AA991="","",V991+S991)</f>
        <v/>
      </c>
      <c r="X991" s="8">
        <f>IF($AA991="","",Y991-W991)</f>
        <v/>
      </c>
      <c r="Y991" s="8">
        <f>IF($AA991="","",R991+U991+P991)</f>
        <v/>
      </c>
      <c r="Z991" s="8">
        <f>IF($AA991="","",Y991-W991-N991)</f>
        <v/>
      </c>
      <c r="AA991" s="16">
        <f>IF(ROWS($AA$2:$AA991)&lt;=MAX('Per Line'!$AJ$2:$AJ$7001),MATCH(ROWS($AA$2:$AA991),'Per Line'!$AJ$2:$AJ$7001,0),"")</f>
        <v/>
      </c>
      <c r="AB991">
        <f>IF($AA991="","",C991&amp;"|"&amp;COUNTIF($C$2:$C991,C991))</f>
        <v/>
      </c>
    </row>
    <row r="992">
      <c r="A992">
        <f>IF($AA992="","",INDEX('Per Line'!$C$2:$C$7001,$AA992)&amp;"")</f>
        <v/>
      </c>
      <c r="B992" s="15" t="n"/>
      <c r="C992">
        <f>IF($AA992="","",IF(COUNTIF($I$2:$I$1301,I992)&lt;=Settings!$C$8,I992,I992&amp;" P"&amp;ROUNDUP(COUNTIF($I$2:$I992,I992)/Settings!$C$8,0)))</f>
        <v/>
      </c>
      <c r="D992">
        <f>IF($AA992="","",INDEX('Per Line'!$A$2:$A$7001,$AA992)&amp;"")</f>
        <v/>
      </c>
      <c r="E992">
        <f>IF($AA992="","",INDEX('Per Line'!$B$2:$B$7001,$AA992)&amp;"")</f>
        <v/>
      </c>
      <c r="F992">
        <f>IF($AA992="","",INDEX('Per Line'!$D$2:$D$7001,$AA992)&amp;"")</f>
        <v/>
      </c>
      <c r="G992" s="14">
        <f>IF($AA992="","",INDEX('Per Line'!$E$2:$E$7001,$AA992))</f>
        <v/>
      </c>
      <c r="H992">
        <f>IF($AA992="","",INDEX('Per Line'!$F$2:$F$7001,$AA992)&amp;"")</f>
        <v/>
      </c>
      <c r="I992">
        <f>IF($AA992="","",INDEX('Per Line'!$I$2:$I$7001,$AA992)&amp;"")</f>
        <v/>
      </c>
      <c r="J992">
        <f>IF($AA992="","",INDEX('Per Line'!$H$2:$H$7001,$AA992)&amp;"")</f>
        <v/>
      </c>
      <c r="K992">
        <f>IF($AA992="","",INDEX('Per Line'!$J$2:$J$7001,$AA992)&amp;"")</f>
        <v/>
      </c>
      <c r="L992">
        <f>IF($AA992="","",INDEX('Per Line'!$K$2:$K$7001,$AA992)&amp;"")</f>
        <v/>
      </c>
      <c r="M992">
        <f>IF($AA992="","",INDEX('Per Line'!$L$2:$L$7001,$AA992))</f>
        <v/>
      </c>
      <c r="N992" s="8">
        <f>IF($AA992="","",M992*Y992/100)</f>
        <v/>
      </c>
      <c r="O992">
        <f>IF($AA992="","",INDEX('Per Line'!$U$2:$U$7001,$AA992)&amp;"")</f>
        <v/>
      </c>
      <c r="P992" s="8">
        <f>IF($AA992="","",SUMIFS('Per Line'!$T$2:$T$7001,'Per Line'!$C$2:$C$7001,$A992,'Per Line'!$AL$2:$AL$7001,1))</f>
        <v/>
      </c>
      <c r="Q992">
        <f>IF($AA992="","",Settings!$C$7)</f>
        <v/>
      </c>
      <c r="R992" s="8">
        <f>IF($AA992="","",SUMIFS('Per Line'!$T$2:$T$7001,'Per Line'!$C$2:$C$7001,$A992,'Per Line'!$AK$2:$AK$7001,0,'Per Line'!$AL$2:$AL$7001,0))</f>
        <v/>
      </c>
      <c r="S992" s="8">
        <f>IF($AA992="","",R992*Q992)</f>
        <v/>
      </c>
      <c r="T992">
        <f>IF($AA992="","",Settings!$C$6)</f>
        <v/>
      </c>
      <c r="U992" s="8">
        <f>IF($AA992="","",SUMIFS('Per Line'!$T$2:$T$7001,'Per Line'!$C$2:$C$7001,$A992,'Per Line'!$AK$2:$AK$7001,1,'Per Line'!$AL$2:$AL$7001,0))</f>
        <v/>
      </c>
      <c r="V992" s="8">
        <f>IF($AA992="","",U992*T992)</f>
        <v/>
      </c>
      <c r="W992" s="8">
        <f>IF($AA992="","",V992+S992)</f>
        <v/>
      </c>
      <c r="X992" s="8">
        <f>IF($AA992="","",Y992-W992)</f>
        <v/>
      </c>
      <c r="Y992" s="8">
        <f>IF($AA992="","",R992+U992+P992)</f>
        <v/>
      </c>
      <c r="Z992" s="8">
        <f>IF($AA992="","",Y992-W992-N992)</f>
        <v/>
      </c>
      <c r="AA992" s="16">
        <f>IF(ROWS($AA$2:$AA992)&lt;=MAX('Per Line'!$AJ$2:$AJ$7001),MATCH(ROWS($AA$2:$AA992),'Per Line'!$AJ$2:$AJ$7001,0),"")</f>
        <v/>
      </c>
      <c r="AB992">
        <f>IF($AA992="","",C992&amp;"|"&amp;COUNTIF($C$2:$C992,C992))</f>
        <v/>
      </c>
    </row>
    <row r="993">
      <c r="A993">
        <f>IF($AA993="","",INDEX('Per Line'!$C$2:$C$7001,$AA993)&amp;"")</f>
        <v/>
      </c>
      <c r="B993" s="15" t="n"/>
      <c r="C993">
        <f>IF($AA993="","",IF(COUNTIF($I$2:$I$1301,I993)&lt;=Settings!$C$8,I993,I993&amp;" P"&amp;ROUNDUP(COUNTIF($I$2:$I993,I993)/Settings!$C$8,0)))</f>
        <v/>
      </c>
      <c r="D993">
        <f>IF($AA993="","",INDEX('Per Line'!$A$2:$A$7001,$AA993)&amp;"")</f>
        <v/>
      </c>
      <c r="E993">
        <f>IF($AA993="","",INDEX('Per Line'!$B$2:$B$7001,$AA993)&amp;"")</f>
        <v/>
      </c>
      <c r="F993">
        <f>IF($AA993="","",INDEX('Per Line'!$D$2:$D$7001,$AA993)&amp;"")</f>
        <v/>
      </c>
      <c r="G993" s="14">
        <f>IF($AA993="","",INDEX('Per Line'!$E$2:$E$7001,$AA993))</f>
        <v/>
      </c>
      <c r="H993">
        <f>IF($AA993="","",INDEX('Per Line'!$F$2:$F$7001,$AA993)&amp;"")</f>
        <v/>
      </c>
      <c r="I993">
        <f>IF($AA993="","",INDEX('Per Line'!$I$2:$I$7001,$AA993)&amp;"")</f>
        <v/>
      </c>
      <c r="J993">
        <f>IF($AA993="","",INDEX('Per Line'!$H$2:$H$7001,$AA993)&amp;"")</f>
        <v/>
      </c>
      <c r="K993">
        <f>IF($AA993="","",INDEX('Per Line'!$J$2:$J$7001,$AA993)&amp;"")</f>
        <v/>
      </c>
      <c r="L993">
        <f>IF($AA993="","",INDEX('Per Line'!$K$2:$K$7001,$AA993)&amp;"")</f>
        <v/>
      </c>
      <c r="M993">
        <f>IF($AA993="","",INDEX('Per Line'!$L$2:$L$7001,$AA993))</f>
        <v/>
      </c>
      <c r="N993" s="8">
        <f>IF($AA993="","",M993*Y993/100)</f>
        <v/>
      </c>
      <c r="O993">
        <f>IF($AA993="","",INDEX('Per Line'!$U$2:$U$7001,$AA993)&amp;"")</f>
        <v/>
      </c>
      <c r="P993" s="8">
        <f>IF($AA993="","",SUMIFS('Per Line'!$T$2:$T$7001,'Per Line'!$C$2:$C$7001,$A993,'Per Line'!$AL$2:$AL$7001,1))</f>
        <v/>
      </c>
      <c r="Q993">
        <f>IF($AA993="","",Settings!$C$7)</f>
        <v/>
      </c>
      <c r="R993" s="8">
        <f>IF($AA993="","",SUMIFS('Per Line'!$T$2:$T$7001,'Per Line'!$C$2:$C$7001,$A993,'Per Line'!$AK$2:$AK$7001,0,'Per Line'!$AL$2:$AL$7001,0))</f>
        <v/>
      </c>
      <c r="S993" s="8">
        <f>IF($AA993="","",R993*Q993)</f>
        <v/>
      </c>
      <c r="T993">
        <f>IF($AA993="","",Settings!$C$6)</f>
        <v/>
      </c>
      <c r="U993" s="8">
        <f>IF($AA993="","",SUMIFS('Per Line'!$T$2:$T$7001,'Per Line'!$C$2:$C$7001,$A993,'Per Line'!$AK$2:$AK$7001,1,'Per Line'!$AL$2:$AL$7001,0))</f>
        <v/>
      </c>
      <c r="V993" s="8">
        <f>IF($AA993="","",U993*T993)</f>
        <v/>
      </c>
      <c r="W993" s="8">
        <f>IF($AA993="","",V993+S993)</f>
        <v/>
      </c>
      <c r="X993" s="8">
        <f>IF($AA993="","",Y993-W993)</f>
        <v/>
      </c>
      <c r="Y993" s="8">
        <f>IF($AA993="","",R993+U993+P993)</f>
        <v/>
      </c>
      <c r="Z993" s="8">
        <f>IF($AA993="","",Y993-W993-N993)</f>
        <v/>
      </c>
      <c r="AA993" s="16">
        <f>IF(ROWS($AA$2:$AA993)&lt;=MAX('Per Line'!$AJ$2:$AJ$7001),MATCH(ROWS($AA$2:$AA993),'Per Line'!$AJ$2:$AJ$7001,0),"")</f>
        <v/>
      </c>
      <c r="AB993">
        <f>IF($AA993="","",C993&amp;"|"&amp;COUNTIF($C$2:$C993,C993))</f>
        <v/>
      </c>
    </row>
    <row r="994">
      <c r="A994">
        <f>IF($AA994="","",INDEX('Per Line'!$C$2:$C$7001,$AA994)&amp;"")</f>
        <v/>
      </c>
      <c r="B994" s="15" t="n"/>
      <c r="C994">
        <f>IF($AA994="","",IF(COUNTIF($I$2:$I$1301,I994)&lt;=Settings!$C$8,I994,I994&amp;" P"&amp;ROUNDUP(COUNTIF($I$2:$I994,I994)/Settings!$C$8,0)))</f>
        <v/>
      </c>
      <c r="D994">
        <f>IF($AA994="","",INDEX('Per Line'!$A$2:$A$7001,$AA994)&amp;"")</f>
        <v/>
      </c>
      <c r="E994">
        <f>IF($AA994="","",INDEX('Per Line'!$B$2:$B$7001,$AA994)&amp;"")</f>
        <v/>
      </c>
      <c r="F994">
        <f>IF($AA994="","",INDEX('Per Line'!$D$2:$D$7001,$AA994)&amp;"")</f>
        <v/>
      </c>
      <c r="G994" s="14">
        <f>IF($AA994="","",INDEX('Per Line'!$E$2:$E$7001,$AA994))</f>
        <v/>
      </c>
      <c r="H994">
        <f>IF($AA994="","",INDEX('Per Line'!$F$2:$F$7001,$AA994)&amp;"")</f>
        <v/>
      </c>
      <c r="I994">
        <f>IF($AA994="","",INDEX('Per Line'!$I$2:$I$7001,$AA994)&amp;"")</f>
        <v/>
      </c>
      <c r="J994">
        <f>IF($AA994="","",INDEX('Per Line'!$H$2:$H$7001,$AA994)&amp;"")</f>
        <v/>
      </c>
      <c r="K994">
        <f>IF($AA994="","",INDEX('Per Line'!$J$2:$J$7001,$AA994)&amp;"")</f>
        <v/>
      </c>
      <c r="L994">
        <f>IF($AA994="","",INDEX('Per Line'!$K$2:$K$7001,$AA994)&amp;"")</f>
        <v/>
      </c>
      <c r="M994">
        <f>IF($AA994="","",INDEX('Per Line'!$L$2:$L$7001,$AA994))</f>
        <v/>
      </c>
      <c r="N994" s="8">
        <f>IF($AA994="","",M994*Y994/100)</f>
        <v/>
      </c>
      <c r="O994">
        <f>IF($AA994="","",INDEX('Per Line'!$U$2:$U$7001,$AA994)&amp;"")</f>
        <v/>
      </c>
      <c r="P994" s="8">
        <f>IF($AA994="","",SUMIFS('Per Line'!$T$2:$T$7001,'Per Line'!$C$2:$C$7001,$A994,'Per Line'!$AL$2:$AL$7001,1))</f>
        <v/>
      </c>
      <c r="Q994">
        <f>IF($AA994="","",Settings!$C$7)</f>
        <v/>
      </c>
      <c r="R994" s="8">
        <f>IF($AA994="","",SUMIFS('Per Line'!$T$2:$T$7001,'Per Line'!$C$2:$C$7001,$A994,'Per Line'!$AK$2:$AK$7001,0,'Per Line'!$AL$2:$AL$7001,0))</f>
        <v/>
      </c>
      <c r="S994" s="8">
        <f>IF($AA994="","",R994*Q994)</f>
        <v/>
      </c>
      <c r="T994">
        <f>IF($AA994="","",Settings!$C$6)</f>
        <v/>
      </c>
      <c r="U994" s="8">
        <f>IF($AA994="","",SUMIFS('Per Line'!$T$2:$T$7001,'Per Line'!$C$2:$C$7001,$A994,'Per Line'!$AK$2:$AK$7001,1,'Per Line'!$AL$2:$AL$7001,0))</f>
        <v/>
      </c>
      <c r="V994" s="8">
        <f>IF($AA994="","",U994*T994)</f>
        <v/>
      </c>
      <c r="W994" s="8">
        <f>IF($AA994="","",V994+S994)</f>
        <v/>
      </c>
      <c r="X994" s="8">
        <f>IF($AA994="","",Y994-W994)</f>
        <v/>
      </c>
      <c r="Y994" s="8">
        <f>IF($AA994="","",R994+U994+P994)</f>
        <v/>
      </c>
      <c r="Z994" s="8">
        <f>IF($AA994="","",Y994-W994-N994)</f>
        <v/>
      </c>
      <c r="AA994" s="16">
        <f>IF(ROWS($AA$2:$AA994)&lt;=MAX('Per Line'!$AJ$2:$AJ$7001),MATCH(ROWS($AA$2:$AA994),'Per Line'!$AJ$2:$AJ$7001,0),"")</f>
        <v/>
      </c>
      <c r="AB994">
        <f>IF($AA994="","",C994&amp;"|"&amp;COUNTIF($C$2:$C994,C994))</f>
        <v/>
      </c>
    </row>
    <row r="995">
      <c r="A995">
        <f>IF($AA995="","",INDEX('Per Line'!$C$2:$C$7001,$AA995)&amp;"")</f>
        <v/>
      </c>
      <c r="B995" s="15" t="n"/>
      <c r="C995">
        <f>IF($AA995="","",IF(COUNTIF($I$2:$I$1301,I995)&lt;=Settings!$C$8,I995,I995&amp;" P"&amp;ROUNDUP(COUNTIF($I$2:$I995,I995)/Settings!$C$8,0)))</f>
        <v/>
      </c>
      <c r="D995">
        <f>IF($AA995="","",INDEX('Per Line'!$A$2:$A$7001,$AA995)&amp;"")</f>
        <v/>
      </c>
      <c r="E995">
        <f>IF($AA995="","",INDEX('Per Line'!$B$2:$B$7001,$AA995)&amp;"")</f>
        <v/>
      </c>
      <c r="F995">
        <f>IF($AA995="","",INDEX('Per Line'!$D$2:$D$7001,$AA995)&amp;"")</f>
        <v/>
      </c>
      <c r="G995" s="14">
        <f>IF($AA995="","",INDEX('Per Line'!$E$2:$E$7001,$AA995))</f>
        <v/>
      </c>
      <c r="H995">
        <f>IF($AA995="","",INDEX('Per Line'!$F$2:$F$7001,$AA995)&amp;"")</f>
        <v/>
      </c>
      <c r="I995">
        <f>IF($AA995="","",INDEX('Per Line'!$I$2:$I$7001,$AA995)&amp;"")</f>
        <v/>
      </c>
      <c r="J995">
        <f>IF($AA995="","",INDEX('Per Line'!$H$2:$H$7001,$AA995)&amp;"")</f>
        <v/>
      </c>
      <c r="K995">
        <f>IF($AA995="","",INDEX('Per Line'!$J$2:$J$7001,$AA995)&amp;"")</f>
        <v/>
      </c>
      <c r="L995">
        <f>IF($AA995="","",INDEX('Per Line'!$K$2:$K$7001,$AA995)&amp;"")</f>
        <v/>
      </c>
      <c r="M995">
        <f>IF($AA995="","",INDEX('Per Line'!$L$2:$L$7001,$AA995))</f>
        <v/>
      </c>
      <c r="N995" s="8">
        <f>IF($AA995="","",M995*Y995/100)</f>
        <v/>
      </c>
      <c r="O995">
        <f>IF($AA995="","",INDEX('Per Line'!$U$2:$U$7001,$AA995)&amp;"")</f>
        <v/>
      </c>
      <c r="P995" s="8">
        <f>IF($AA995="","",SUMIFS('Per Line'!$T$2:$T$7001,'Per Line'!$C$2:$C$7001,$A995,'Per Line'!$AL$2:$AL$7001,1))</f>
        <v/>
      </c>
      <c r="Q995">
        <f>IF($AA995="","",Settings!$C$7)</f>
        <v/>
      </c>
      <c r="R995" s="8">
        <f>IF($AA995="","",SUMIFS('Per Line'!$T$2:$T$7001,'Per Line'!$C$2:$C$7001,$A995,'Per Line'!$AK$2:$AK$7001,0,'Per Line'!$AL$2:$AL$7001,0))</f>
        <v/>
      </c>
      <c r="S995" s="8">
        <f>IF($AA995="","",R995*Q995)</f>
        <v/>
      </c>
      <c r="T995">
        <f>IF($AA995="","",Settings!$C$6)</f>
        <v/>
      </c>
      <c r="U995" s="8">
        <f>IF($AA995="","",SUMIFS('Per Line'!$T$2:$T$7001,'Per Line'!$C$2:$C$7001,$A995,'Per Line'!$AK$2:$AK$7001,1,'Per Line'!$AL$2:$AL$7001,0))</f>
        <v/>
      </c>
      <c r="V995" s="8">
        <f>IF($AA995="","",U995*T995)</f>
        <v/>
      </c>
      <c r="W995" s="8">
        <f>IF($AA995="","",V995+S995)</f>
        <v/>
      </c>
      <c r="X995" s="8">
        <f>IF($AA995="","",Y995-W995)</f>
        <v/>
      </c>
      <c r="Y995" s="8">
        <f>IF($AA995="","",R995+U995+P995)</f>
        <v/>
      </c>
      <c r="Z995" s="8">
        <f>IF($AA995="","",Y995-W995-N995)</f>
        <v/>
      </c>
      <c r="AA995" s="16">
        <f>IF(ROWS($AA$2:$AA995)&lt;=MAX('Per Line'!$AJ$2:$AJ$7001),MATCH(ROWS($AA$2:$AA995),'Per Line'!$AJ$2:$AJ$7001,0),"")</f>
        <v/>
      </c>
      <c r="AB995">
        <f>IF($AA995="","",C995&amp;"|"&amp;COUNTIF($C$2:$C995,C995))</f>
        <v/>
      </c>
    </row>
    <row r="996">
      <c r="A996">
        <f>IF($AA996="","",INDEX('Per Line'!$C$2:$C$7001,$AA996)&amp;"")</f>
        <v/>
      </c>
      <c r="B996" s="15" t="n"/>
      <c r="C996">
        <f>IF($AA996="","",IF(COUNTIF($I$2:$I$1301,I996)&lt;=Settings!$C$8,I996,I996&amp;" P"&amp;ROUNDUP(COUNTIF($I$2:$I996,I996)/Settings!$C$8,0)))</f>
        <v/>
      </c>
      <c r="D996">
        <f>IF($AA996="","",INDEX('Per Line'!$A$2:$A$7001,$AA996)&amp;"")</f>
        <v/>
      </c>
      <c r="E996">
        <f>IF($AA996="","",INDEX('Per Line'!$B$2:$B$7001,$AA996)&amp;"")</f>
        <v/>
      </c>
      <c r="F996">
        <f>IF($AA996="","",INDEX('Per Line'!$D$2:$D$7001,$AA996)&amp;"")</f>
        <v/>
      </c>
      <c r="G996" s="14">
        <f>IF($AA996="","",INDEX('Per Line'!$E$2:$E$7001,$AA996))</f>
        <v/>
      </c>
      <c r="H996">
        <f>IF($AA996="","",INDEX('Per Line'!$F$2:$F$7001,$AA996)&amp;"")</f>
        <v/>
      </c>
      <c r="I996">
        <f>IF($AA996="","",INDEX('Per Line'!$I$2:$I$7001,$AA996)&amp;"")</f>
        <v/>
      </c>
      <c r="J996">
        <f>IF($AA996="","",INDEX('Per Line'!$H$2:$H$7001,$AA996)&amp;"")</f>
        <v/>
      </c>
      <c r="K996">
        <f>IF($AA996="","",INDEX('Per Line'!$J$2:$J$7001,$AA996)&amp;"")</f>
        <v/>
      </c>
      <c r="L996">
        <f>IF($AA996="","",INDEX('Per Line'!$K$2:$K$7001,$AA996)&amp;"")</f>
        <v/>
      </c>
      <c r="M996">
        <f>IF($AA996="","",INDEX('Per Line'!$L$2:$L$7001,$AA996))</f>
        <v/>
      </c>
      <c r="N996" s="8">
        <f>IF($AA996="","",M996*Y996/100)</f>
        <v/>
      </c>
      <c r="O996">
        <f>IF($AA996="","",INDEX('Per Line'!$U$2:$U$7001,$AA996)&amp;"")</f>
        <v/>
      </c>
      <c r="P996" s="8">
        <f>IF($AA996="","",SUMIFS('Per Line'!$T$2:$T$7001,'Per Line'!$C$2:$C$7001,$A996,'Per Line'!$AL$2:$AL$7001,1))</f>
        <v/>
      </c>
      <c r="Q996">
        <f>IF($AA996="","",Settings!$C$7)</f>
        <v/>
      </c>
      <c r="R996" s="8">
        <f>IF($AA996="","",SUMIFS('Per Line'!$T$2:$T$7001,'Per Line'!$C$2:$C$7001,$A996,'Per Line'!$AK$2:$AK$7001,0,'Per Line'!$AL$2:$AL$7001,0))</f>
        <v/>
      </c>
      <c r="S996" s="8">
        <f>IF($AA996="","",R996*Q996)</f>
        <v/>
      </c>
      <c r="T996">
        <f>IF($AA996="","",Settings!$C$6)</f>
        <v/>
      </c>
      <c r="U996" s="8">
        <f>IF($AA996="","",SUMIFS('Per Line'!$T$2:$T$7001,'Per Line'!$C$2:$C$7001,$A996,'Per Line'!$AK$2:$AK$7001,1,'Per Line'!$AL$2:$AL$7001,0))</f>
        <v/>
      </c>
      <c r="V996" s="8">
        <f>IF($AA996="","",U996*T996)</f>
        <v/>
      </c>
      <c r="W996" s="8">
        <f>IF($AA996="","",V996+S996)</f>
        <v/>
      </c>
      <c r="X996" s="8">
        <f>IF($AA996="","",Y996-W996)</f>
        <v/>
      </c>
      <c r="Y996" s="8">
        <f>IF($AA996="","",R996+U996+P996)</f>
        <v/>
      </c>
      <c r="Z996" s="8">
        <f>IF($AA996="","",Y996-W996-N996)</f>
        <v/>
      </c>
      <c r="AA996" s="16">
        <f>IF(ROWS($AA$2:$AA996)&lt;=MAX('Per Line'!$AJ$2:$AJ$7001),MATCH(ROWS($AA$2:$AA996),'Per Line'!$AJ$2:$AJ$7001,0),"")</f>
        <v/>
      </c>
      <c r="AB996">
        <f>IF($AA996="","",C996&amp;"|"&amp;COUNTIF($C$2:$C996,C996))</f>
        <v/>
      </c>
    </row>
    <row r="997">
      <c r="A997">
        <f>IF($AA997="","",INDEX('Per Line'!$C$2:$C$7001,$AA997)&amp;"")</f>
        <v/>
      </c>
      <c r="B997" s="15" t="n"/>
      <c r="C997">
        <f>IF($AA997="","",IF(COUNTIF($I$2:$I$1301,I997)&lt;=Settings!$C$8,I997,I997&amp;" P"&amp;ROUNDUP(COUNTIF($I$2:$I997,I997)/Settings!$C$8,0)))</f>
        <v/>
      </c>
      <c r="D997">
        <f>IF($AA997="","",INDEX('Per Line'!$A$2:$A$7001,$AA997)&amp;"")</f>
        <v/>
      </c>
      <c r="E997">
        <f>IF($AA997="","",INDEX('Per Line'!$B$2:$B$7001,$AA997)&amp;"")</f>
        <v/>
      </c>
      <c r="F997">
        <f>IF($AA997="","",INDEX('Per Line'!$D$2:$D$7001,$AA997)&amp;"")</f>
        <v/>
      </c>
      <c r="G997" s="14">
        <f>IF($AA997="","",INDEX('Per Line'!$E$2:$E$7001,$AA997))</f>
        <v/>
      </c>
      <c r="H997">
        <f>IF($AA997="","",INDEX('Per Line'!$F$2:$F$7001,$AA997)&amp;"")</f>
        <v/>
      </c>
      <c r="I997">
        <f>IF($AA997="","",INDEX('Per Line'!$I$2:$I$7001,$AA997)&amp;"")</f>
        <v/>
      </c>
      <c r="J997">
        <f>IF($AA997="","",INDEX('Per Line'!$H$2:$H$7001,$AA997)&amp;"")</f>
        <v/>
      </c>
      <c r="K997">
        <f>IF($AA997="","",INDEX('Per Line'!$J$2:$J$7001,$AA997)&amp;"")</f>
        <v/>
      </c>
      <c r="L997">
        <f>IF($AA997="","",INDEX('Per Line'!$K$2:$K$7001,$AA997)&amp;"")</f>
        <v/>
      </c>
      <c r="M997">
        <f>IF($AA997="","",INDEX('Per Line'!$L$2:$L$7001,$AA997))</f>
        <v/>
      </c>
      <c r="N997" s="8">
        <f>IF($AA997="","",M997*Y997/100)</f>
        <v/>
      </c>
      <c r="O997">
        <f>IF($AA997="","",INDEX('Per Line'!$U$2:$U$7001,$AA997)&amp;"")</f>
        <v/>
      </c>
      <c r="P997" s="8">
        <f>IF($AA997="","",SUMIFS('Per Line'!$T$2:$T$7001,'Per Line'!$C$2:$C$7001,$A997,'Per Line'!$AL$2:$AL$7001,1))</f>
        <v/>
      </c>
      <c r="Q997">
        <f>IF($AA997="","",Settings!$C$7)</f>
        <v/>
      </c>
      <c r="R997" s="8">
        <f>IF($AA997="","",SUMIFS('Per Line'!$T$2:$T$7001,'Per Line'!$C$2:$C$7001,$A997,'Per Line'!$AK$2:$AK$7001,0,'Per Line'!$AL$2:$AL$7001,0))</f>
        <v/>
      </c>
      <c r="S997" s="8">
        <f>IF($AA997="","",R997*Q997)</f>
        <v/>
      </c>
      <c r="T997">
        <f>IF($AA997="","",Settings!$C$6)</f>
        <v/>
      </c>
      <c r="U997" s="8">
        <f>IF($AA997="","",SUMIFS('Per Line'!$T$2:$T$7001,'Per Line'!$C$2:$C$7001,$A997,'Per Line'!$AK$2:$AK$7001,1,'Per Line'!$AL$2:$AL$7001,0))</f>
        <v/>
      </c>
      <c r="V997" s="8">
        <f>IF($AA997="","",U997*T997)</f>
        <v/>
      </c>
      <c r="W997" s="8">
        <f>IF($AA997="","",V997+S997)</f>
        <v/>
      </c>
      <c r="X997" s="8">
        <f>IF($AA997="","",Y997-W997)</f>
        <v/>
      </c>
      <c r="Y997" s="8">
        <f>IF($AA997="","",R997+U997+P997)</f>
        <v/>
      </c>
      <c r="Z997" s="8">
        <f>IF($AA997="","",Y997-W997-N997)</f>
        <v/>
      </c>
      <c r="AA997" s="16">
        <f>IF(ROWS($AA$2:$AA997)&lt;=MAX('Per Line'!$AJ$2:$AJ$7001),MATCH(ROWS($AA$2:$AA997),'Per Line'!$AJ$2:$AJ$7001,0),"")</f>
        <v/>
      </c>
      <c r="AB997">
        <f>IF($AA997="","",C997&amp;"|"&amp;COUNTIF($C$2:$C997,C997))</f>
        <v/>
      </c>
    </row>
    <row r="998">
      <c r="A998">
        <f>IF($AA998="","",INDEX('Per Line'!$C$2:$C$7001,$AA998)&amp;"")</f>
        <v/>
      </c>
      <c r="B998" s="15" t="n"/>
      <c r="C998">
        <f>IF($AA998="","",IF(COUNTIF($I$2:$I$1301,I998)&lt;=Settings!$C$8,I998,I998&amp;" P"&amp;ROUNDUP(COUNTIF($I$2:$I998,I998)/Settings!$C$8,0)))</f>
        <v/>
      </c>
      <c r="D998">
        <f>IF($AA998="","",INDEX('Per Line'!$A$2:$A$7001,$AA998)&amp;"")</f>
        <v/>
      </c>
      <c r="E998">
        <f>IF($AA998="","",INDEX('Per Line'!$B$2:$B$7001,$AA998)&amp;"")</f>
        <v/>
      </c>
      <c r="F998">
        <f>IF($AA998="","",INDEX('Per Line'!$D$2:$D$7001,$AA998)&amp;"")</f>
        <v/>
      </c>
      <c r="G998" s="14">
        <f>IF($AA998="","",INDEX('Per Line'!$E$2:$E$7001,$AA998))</f>
        <v/>
      </c>
      <c r="H998">
        <f>IF($AA998="","",INDEX('Per Line'!$F$2:$F$7001,$AA998)&amp;"")</f>
        <v/>
      </c>
      <c r="I998">
        <f>IF($AA998="","",INDEX('Per Line'!$I$2:$I$7001,$AA998)&amp;"")</f>
        <v/>
      </c>
      <c r="J998">
        <f>IF($AA998="","",INDEX('Per Line'!$H$2:$H$7001,$AA998)&amp;"")</f>
        <v/>
      </c>
      <c r="K998">
        <f>IF($AA998="","",INDEX('Per Line'!$J$2:$J$7001,$AA998)&amp;"")</f>
        <v/>
      </c>
      <c r="L998">
        <f>IF($AA998="","",INDEX('Per Line'!$K$2:$K$7001,$AA998)&amp;"")</f>
        <v/>
      </c>
      <c r="M998">
        <f>IF($AA998="","",INDEX('Per Line'!$L$2:$L$7001,$AA998))</f>
        <v/>
      </c>
      <c r="N998" s="8">
        <f>IF($AA998="","",M998*Y998/100)</f>
        <v/>
      </c>
      <c r="O998">
        <f>IF($AA998="","",INDEX('Per Line'!$U$2:$U$7001,$AA998)&amp;"")</f>
        <v/>
      </c>
      <c r="P998" s="8">
        <f>IF($AA998="","",SUMIFS('Per Line'!$T$2:$T$7001,'Per Line'!$C$2:$C$7001,$A998,'Per Line'!$AL$2:$AL$7001,1))</f>
        <v/>
      </c>
      <c r="Q998">
        <f>IF($AA998="","",Settings!$C$7)</f>
        <v/>
      </c>
      <c r="R998" s="8">
        <f>IF($AA998="","",SUMIFS('Per Line'!$T$2:$T$7001,'Per Line'!$C$2:$C$7001,$A998,'Per Line'!$AK$2:$AK$7001,0,'Per Line'!$AL$2:$AL$7001,0))</f>
        <v/>
      </c>
      <c r="S998" s="8">
        <f>IF($AA998="","",R998*Q998)</f>
        <v/>
      </c>
      <c r="T998">
        <f>IF($AA998="","",Settings!$C$6)</f>
        <v/>
      </c>
      <c r="U998" s="8">
        <f>IF($AA998="","",SUMIFS('Per Line'!$T$2:$T$7001,'Per Line'!$C$2:$C$7001,$A998,'Per Line'!$AK$2:$AK$7001,1,'Per Line'!$AL$2:$AL$7001,0))</f>
        <v/>
      </c>
      <c r="V998" s="8">
        <f>IF($AA998="","",U998*T998)</f>
        <v/>
      </c>
      <c r="W998" s="8">
        <f>IF($AA998="","",V998+S998)</f>
        <v/>
      </c>
      <c r="X998" s="8">
        <f>IF($AA998="","",Y998-W998)</f>
        <v/>
      </c>
      <c r="Y998" s="8">
        <f>IF($AA998="","",R998+U998+P998)</f>
        <v/>
      </c>
      <c r="Z998" s="8">
        <f>IF($AA998="","",Y998-W998-N998)</f>
        <v/>
      </c>
      <c r="AA998" s="16">
        <f>IF(ROWS($AA$2:$AA998)&lt;=MAX('Per Line'!$AJ$2:$AJ$7001),MATCH(ROWS($AA$2:$AA998),'Per Line'!$AJ$2:$AJ$7001,0),"")</f>
        <v/>
      </c>
      <c r="AB998">
        <f>IF($AA998="","",C998&amp;"|"&amp;COUNTIF($C$2:$C998,C998))</f>
        <v/>
      </c>
    </row>
    <row r="999">
      <c r="A999">
        <f>IF($AA999="","",INDEX('Per Line'!$C$2:$C$7001,$AA999)&amp;"")</f>
        <v/>
      </c>
      <c r="B999" s="15" t="n"/>
      <c r="C999">
        <f>IF($AA999="","",IF(COUNTIF($I$2:$I$1301,I999)&lt;=Settings!$C$8,I999,I999&amp;" P"&amp;ROUNDUP(COUNTIF($I$2:$I999,I999)/Settings!$C$8,0)))</f>
        <v/>
      </c>
      <c r="D999">
        <f>IF($AA999="","",INDEX('Per Line'!$A$2:$A$7001,$AA999)&amp;"")</f>
        <v/>
      </c>
      <c r="E999">
        <f>IF($AA999="","",INDEX('Per Line'!$B$2:$B$7001,$AA999)&amp;"")</f>
        <v/>
      </c>
      <c r="F999">
        <f>IF($AA999="","",INDEX('Per Line'!$D$2:$D$7001,$AA999)&amp;"")</f>
        <v/>
      </c>
      <c r="G999" s="14">
        <f>IF($AA999="","",INDEX('Per Line'!$E$2:$E$7001,$AA999))</f>
        <v/>
      </c>
      <c r="H999">
        <f>IF($AA999="","",INDEX('Per Line'!$F$2:$F$7001,$AA999)&amp;"")</f>
        <v/>
      </c>
      <c r="I999">
        <f>IF($AA999="","",INDEX('Per Line'!$I$2:$I$7001,$AA999)&amp;"")</f>
        <v/>
      </c>
      <c r="J999">
        <f>IF($AA999="","",INDEX('Per Line'!$H$2:$H$7001,$AA999)&amp;"")</f>
        <v/>
      </c>
      <c r="K999">
        <f>IF($AA999="","",INDEX('Per Line'!$J$2:$J$7001,$AA999)&amp;"")</f>
        <v/>
      </c>
      <c r="L999">
        <f>IF($AA999="","",INDEX('Per Line'!$K$2:$K$7001,$AA999)&amp;"")</f>
        <v/>
      </c>
      <c r="M999">
        <f>IF($AA999="","",INDEX('Per Line'!$L$2:$L$7001,$AA999))</f>
        <v/>
      </c>
      <c r="N999" s="8">
        <f>IF($AA999="","",M999*Y999/100)</f>
        <v/>
      </c>
      <c r="O999">
        <f>IF($AA999="","",INDEX('Per Line'!$U$2:$U$7001,$AA999)&amp;"")</f>
        <v/>
      </c>
      <c r="P999" s="8">
        <f>IF($AA999="","",SUMIFS('Per Line'!$T$2:$T$7001,'Per Line'!$C$2:$C$7001,$A999,'Per Line'!$AL$2:$AL$7001,1))</f>
        <v/>
      </c>
      <c r="Q999">
        <f>IF($AA999="","",Settings!$C$7)</f>
        <v/>
      </c>
      <c r="R999" s="8">
        <f>IF($AA999="","",SUMIFS('Per Line'!$T$2:$T$7001,'Per Line'!$C$2:$C$7001,$A999,'Per Line'!$AK$2:$AK$7001,0,'Per Line'!$AL$2:$AL$7001,0))</f>
        <v/>
      </c>
      <c r="S999" s="8">
        <f>IF($AA999="","",R999*Q999)</f>
        <v/>
      </c>
      <c r="T999">
        <f>IF($AA999="","",Settings!$C$6)</f>
        <v/>
      </c>
      <c r="U999" s="8">
        <f>IF($AA999="","",SUMIFS('Per Line'!$T$2:$T$7001,'Per Line'!$C$2:$C$7001,$A999,'Per Line'!$AK$2:$AK$7001,1,'Per Line'!$AL$2:$AL$7001,0))</f>
        <v/>
      </c>
      <c r="V999" s="8">
        <f>IF($AA999="","",U999*T999)</f>
        <v/>
      </c>
      <c r="W999" s="8">
        <f>IF($AA999="","",V999+S999)</f>
        <v/>
      </c>
      <c r="X999" s="8">
        <f>IF($AA999="","",Y999-W999)</f>
        <v/>
      </c>
      <c r="Y999" s="8">
        <f>IF($AA999="","",R999+U999+P999)</f>
        <v/>
      </c>
      <c r="Z999" s="8">
        <f>IF($AA999="","",Y999-W999-N999)</f>
        <v/>
      </c>
      <c r="AA999" s="16">
        <f>IF(ROWS($AA$2:$AA999)&lt;=MAX('Per Line'!$AJ$2:$AJ$7001),MATCH(ROWS($AA$2:$AA999),'Per Line'!$AJ$2:$AJ$7001,0),"")</f>
        <v/>
      </c>
      <c r="AB999">
        <f>IF($AA999="","",C999&amp;"|"&amp;COUNTIF($C$2:$C999,C999))</f>
        <v/>
      </c>
    </row>
    <row r="1000">
      <c r="A1000">
        <f>IF($AA1000="","",INDEX('Per Line'!$C$2:$C$7001,$AA1000)&amp;"")</f>
        <v/>
      </c>
      <c r="B1000" s="15" t="n"/>
      <c r="C1000">
        <f>IF($AA1000="","",IF(COUNTIF($I$2:$I$1301,I1000)&lt;=Settings!$C$8,I1000,I1000&amp;" P"&amp;ROUNDUP(COUNTIF($I$2:$I1000,I1000)/Settings!$C$8,0)))</f>
        <v/>
      </c>
      <c r="D1000">
        <f>IF($AA1000="","",INDEX('Per Line'!$A$2:$A$7001,$AA1000)&amp;"")</f>
        <v/>
      </c>
      <c r="E1000">
        <f>IF($AA1000="","",INDEX('Per Line'!$B$2:$B$7001,$AA1000)&amp;"")</f>
        <v/>
      </c>
      <c r="F1000">
        <f>IF($AA1000="","",INDEX('Per Line'!$D$2:$D$7001,$AA1000)&amp;"")</f>
        <v/>
      </c>
      <c r="G1000" s="14">
        <f>IF($AA1000="","",INDEX('Per Line'!$E$2:$E$7001,$AA1000))</f>
        <v/>
      </c>
      <c r="H1000">
        <f>IF($AA1000="","",INDEX('Per Line'!$F$2:$F$7001,$AA1000)&amp;"")</f>
        <v/>
      </c>
      <c r="I1000">
        <f>IF($AA1000="","",INDEX('Per Line'!$I$2:$I$7001,$AA1000)&amp;"")</f>
        <v/>
      </c>
      <c r="J1000">
        <f>IF($AA1000="","",INDEX('Per Line'!$H$2:$H$7001,$AA1000)&amp;"")</f>
        <v/>
      </c>
      <c r="K1000">
        <f>IF($AA1000="","",INDEX('Per Line'!$J$2:$J$7001,$AA1000)&amp;"")</f>
        <v/>
      </c>
      <c r="L1000">
        <f>IF($AA1000="","",INDEX('Per Line'!$K$2:$K$7001,$AA1000)&amp;"")</f>
        <v/>
      </c>
      <c r="M1000">
        <f>IF($AA1000="","",INDEX('Per Line'!$L$2:$L$7001,$AA1000))</f>
        <v/>
      </c>
      <c r="N1000" s="8">
        <f>IF($AA1000="","",M1000*Y1000/100)</f>
        <v/>
      </c>
      <c r="O1000">
        <f>IF($AA1000="","",INDEX('Per Line'!$U$2:$U$7001,$AA1000)&amp;"")</f>
        <v/>
      </c>
      <c r="P1000" s="8">
        <f>IF($AA1000="","",SUMIFS('Per Line'!$T$2:$T$7001,'Per Line'!$C$2:$C$7001,$A1000,'Per Line'!$AL$2:$AL$7001,1))</f>
        <v/>
      </c>
      <c r="Q1000">
        <f>IF($AA1000="","",Settings!$C$7)</f>
        <v/>
      </c>
      <c r="R1000" s="8">
        <f>IF($AA1000="","",SUMIFS('Per Line'!$T$2:$T$7001,'Per Line'!$C$2:$C$7001,$A1000,'Per Line'!$AK$2:$AK$7001,0,'Per Line'!$AL$2:$AL$7001,0))</f>
        <v/>
      </c>
      <c r="S1000" s="8">
        <f>IF($AA1000="","",R1000*Q1000)</f>
        <v/>
      </c>
      <c r="T1000">
        <f>IF($AA1000="","",Settings!$C$6)</f>
        <v/>
      </c>
      <c r="U1000" s="8">
        <f>IF($AA1000="","",SUMIFS('Per Line'!$T$2:$T$7001,'Per Line'!$C$2:$C$7001,$A1000,'Per Line'!$AK$2:$AK$7001,1,'Per Line'!$AL$2:$AL$7001,0))</f>
        <v/>
      </c>
      <c r="V1000" s="8">
        <f>IF($AA1000="","",U1000*T1000)</f>
        <v/>
      </c>
      <c r="W1000" s="8">
        <f>IF($AA1000="","",V1000+S1000)</f>
        <v/>
      </c>
      <c r="X1000" s="8">
        <f>IF($AA1000="","",Y1000-W1000)</f>
        <v/>
      </c>
      <c r="Y1000" s="8">
        <f>IF($AA1000="","",R1000+U1000+P1000)</f>
        <v/>
      </c>
      <c r="Z1000" s="8">
        <f>IF($AA1000="","",Y1000-W1000-N1000)</f>
        <v/>
      </c>
      <c r="AA1000" s="16">
        <f>IF(ROWS($AA$2:$AA1000)&lt;=MAX('Per Line'!$AJ$2:$AJ$7001),MATCH(ROWS($AA$2:$AA1000),'Per Line'!$AJ$2:$AJ$7001,0),"")</f>
        <v/>
      </c>
      <c r="AB1000">
        <f>IF($AA1000="","",C1000&amp;"|"&amp;COUNTIF($C$2:$C1000,C1000))</f>
        <v/>
      </c>
    </row>
    <row r="1001">
      <c r="A1001">
        <f>IF($AA1001="","",INDEX('Per Line'!$C$2:$C$7001,$AA1001)&amp;"")</f>
        <v/>
      </c>
      <c r="B1001" s="15" t="n"/>
      <c r="C1001">
        <f>IF($AA1001="","",IF(COUNTIF($I$2:$I$1301,I1001)&lt;=Settings!$C$8,I1001,I1001&amp;" P"&amp;ROUNDUP(COUNTIF($I$2:$I1001,I1001)/Settings!$C$8,0)))</f>
        <v/>
      </c>
      <c r="D1001">
        <f>IF($AA1001="","",INDEX('Per Line'!$A$2:$A$7001,$AA1001)&amp;"")</f>
        <v/>
      </c>
      <c r="E1001">
        <f>IF($AA1001="","",INDEX('Per Line'!$B$2:$B$7001,$AA1001)&amp;"")</f>
        <v/>
      </c>
      <c r="F1001">
        <f>IF($AA1001="","",INDEX('Per Line'!$D$2:$D$7001,$AA1001)&amp;"")</f>
        <v/>
      </c>
      <c r="G1001" s="14">
        <f>IF($AA1001="","",INDEX('Per Line'!$E$2:$E$7001,$AA1001))</f>
        <v/>
      </c>
      <c r="H1001">
        <f>IF($AA1001="","",INDEX('Per Line'!$F$2:$F$7001,$AA1001)&amp;"")</f>
        <v/>
      </c>
      <c r="I1001">
        <f>IF($AA1001="","",INDEX('Per Line'!$I$2:$I$7001,$AA1001)&amp;"")</f>
        <v/>
      </c>
      <c r="J1001">
        <f>IF($AA1001="","",INDEX('Per Line'!$H$2:$H$7001,$AA1001)&amp;"")</f>
        <v/>
      </c>
      <c r="K1001">
        <f>IF($AA1001="","",INDEX('Per Line'!$J$2:$J$7001,$AA1001)&amp;"")</f>
        <v/>
      </c>
      <c r="L1001">
        <f>IF($AA1001="","",INDEX('Per Line'!$K$2:$K$7001,$AA1001)&amp;"")</f>
        <v/>
      </c>
      <c r="M1001">
        <f>IF($AA1001="","",INDEX('Per Line'!$L$2:$L$7001,$AA1001))</f>
        <v/>
      </c>
      <c r="N1001" s="8">
        <f>IF($AA1001="","",M1001*Y1001/100)</f>
        <v/>
      </c>
      <c r="O1001">
        <f>IF($AA1001="","",INDEX('Per Line'!$U$2:$U$7001,$AA1001)&amp;"")</f>
        <v/>
      </c>
      <c r="P1001" s="8">
        <f>IF($AA1001="","",SUMIFS('Per Line'!$T$2:$T$7001,'Per Line'!$C$2:$C$7001,$A1001,'Per Line'!$AL$2:$AL$7001,1))</f>
        <v/>
      </c>
      <c r="Q1001">
        <f>IF($AA1001="","",Settings!$C$7)</f>
        <v/>
      </c>
      <c r="R1001" s="8">
        <f>IF($AA1001="","",SUMIFS('Per Line'!$T$2:$T$7001,'Per Line'!$C$2:$C$7001,$A1001,'Per Line'!$AK$2:$AK$7001,0,'Per Line'!$AL$2:$AL$7001,0))</f>
        <v/>
      </c>
      <c r="S1001" s="8">
        <f>IF($AA1001="","",R1001*Q1001)</f>
        <v/>
      </c>
      <c r="T1001">
        <f>IF($AA1001="","",Settings!$C$6)</f>
        <v/>
      </c>
      <c r="U1001" s="8">
        <f>IF($AA1001="","",SUMIFS('Per Line'!$T$2:$T$7001,'Per Line'!$C$2:$C$7001,$A1001,'Per Line'!$AK$2:$AK$7001,1,'Per Line'!$AL$2:$AL$7001,0))</f>
        <v/>
      </c>
      <c r="V1001" s="8">
        <f>IF($AA1001="","",U1001*T1001)</f>
        <v/>
      </c>
      <c r="W1001" s="8">
        <f>IF($AA1001="","",V1001+S1001)</f>
        <v/>
      </c>
      <c r="X1001" s="8">
        <f>IF($AA1001="","",Y1001-W1001)</f>
        <v/>
      </c>
      <c r="Y1001" s="8">
        <f>IF($AA1001="","",R1001+U1001+P1001)</f>
        <v/>
      </c>
      <c r="Z1001" s="8">
        <f>IF($AA1001="","",Y1001-W1001-N1001)</f>
        <v/>
      </c>
      <c r="AA1001" s="16">
        <f>IF(ROWS($AA$2:$AA1001)&lt;=MAX('Per Line'!$AJ$2:$AJ$7001),MATCH(ROWS($AA$2:$AA1001),'Per Line'!$AJ$2:$AJ$7001,0),"")</f>
        <v/>
      </c>
      <c r="AB1001">
        <f>IF($AA1001="","",C1001&amp;"|"&amp;COUNTIF($C$2:$C1001,C1001))</f>
        <v/>
      </c>
    </row>
    <row r="1002">
      <c r="A1002">
        <f>IF($AA1002="","",INDEX('Per Line'!$C$2:$C$7001,$AA1002)&amp;"")</f>
        <v/>
      </c>
      <c r="B1002" s="15" t="n"/>
      <c r="C1002">
        <f>IF($AA1002="","",IF(COUNTIF($I$2:$I$1301,I1002)&lt;=Settings!$C$8,I1002,I1002&amp;" P"&amp;ROUNDUP(COUNTIF($I$2:$I1002,I1002)/Settings!$C$8,0)))</f>
        <v/>
      </c>
      <c r="D1002">
        <f>IF($AA1002="","",INDEX('Per Line'!$A$2:$A$7001,$AA1002)&amp;"")</f>
        <v/>
      </c>
      <c r="E1002">
        <f>IF($AA1002="","",INDEX('Per Line'!$B$2:$B$7001,$AA1002)&amp;"")</f>
        <v/>
      </c>
      <c r="F1002">
        <f>IF($AA1002="","",INDEX('Per Line'!$D$2:$D$7001,$AA1002)&amp;"")</f>
        <v/>
      </c>
      <c r="G1002" s="14">
        <f>IF($AA1002="","",INDEX('Per Line'!$E$2:$E$7001,$AA1002))</f>
        <v/>
      </c>
      <c r="H1002">
        <f>IF($AA1002="","",INDEX('Per Line'!$F$2:$F$7001,$AA1002)&amp;"")</f>
        <v/>
      </c>
      <c r="I1002">
        <f>IF($AA1002="","",INDEX('Per Line'!$I$2:$I$7001,$AA1002)&amp;"")</f>
        <v/>
      </c>
      <c r="J1002">
        <f>IF($AA1002="","",INDEX('Per Line'!$H$2:$H$7001,$AA1002)&amp;"")</f>
        <v/>
      </c>
      <c r="K1002">
        <f>IF($AA1002="","",INDEX('Per Line'!$J$2:$J$7001,$AA1002)&amp;"")</f>
        <v/>
      </c>
      <c r="L1002">
        <f>IF($AA1002="","",INDEX('Per Line'!$K$2:$K$7001,$AA1002)&amp;"")</f>
        <v/>
      </c>
      <c r="M1002">
        <f>IF($AA1002="","",INDEX('Per Line'!$L$2:$L$7001,$AA1002))</f>
        <v/>
      </c>
      <c r="N1002" s="8">
        <f>IF($AA1002="","",M1002*Y1002/100)</f>
        <v/>
      </c>
      <c r="O1002">
        <f>IF($AA1002="","",INDEX('Per Line'!$U$2:$U$7001,$AA1002)&amp;"")</f>
        <v/>
      </c>
      <c r="P1002" s="8">
        <f>IF($AA1002="","",SUMIFS('Per Line'!$T$2:$T$7001,'Per Line'!$C$2:$C$7001,$A1002,'Per Line'!$AL$2:$AL$7001,1))</f>
        <v/>
      </c>
      <c r="Q1002">
        <f>IF($AA1002="","",Settings!$C$7)</f>
        <v/>
      </c>
      <c r="R1002" s="8">
        <f>IF($AA1002="","",SUMIFS('Per Line'!$T$2:$T$7001,'Per Line'!$C$2:$C$7001,$A1002,'Per Line'!$AK$2:$AK$7001,0,'Per Line'!$AL$2:$AL$7001,0))</f>
        <v/>
      </c>
      <c r="S1002" s="8">
        <f>IF($AA1002="","",R1002*Q1002)</f>
        <v/>
      </c>
      <c r="T1002">
        <f>IF($AA1002="","",Settings!$C$6)</f>
        <v/>
      </c>
      <c r="U1002" s="8">
        <f>IF($AA1002="","",SUMIFS('Per Line'!$T$2:$T$7001,'Per Line'!$C$2:$C$7001,$A1002,'Per Line'!$AK$2:$AK$7001,1,'Per Line'!$AL$2:$AL$7001,0))</f>
        <v/>
      </c>
      <c r="V1002" s="8">
        <f>IF($AA1002="","",U1002*T1002)</f>
        <v/>
      </c>
      <c r="W1002" s="8">
        <f>IF($AA1002="","",V1002+S1002)</f>
        <v/>
      </c>
      <c r="X1002" s="8">
        <f>IF($AA1002="","",Y1002-W1002)</f>
        <v/>
      </c>
      <c r="Y1002" s="8">
        <f>IF($AA1002="","",R1002+U1002+P1002)</f>
        <v/>
      </c>
      <c r="Z1002" s="8">
        <f>IF($AA1002="","",Y1002-W1002-N1002)</f>
        <v/>
      </c>
      <c r="AA1002" s="16">
        <f>IF(ROWS($AA$2:$AA1002)&lt;=MAX('Per Line'!$AJ$2:$AJ$7001),MATCH(ROWS($AA$2:$AA1002),'Per Line'!$AJ$2:$AJ$7001,0),"")</f>
        <v/>
      </c>
      <c r="AB1002">
        <f>IF($AA1002="","",C1002&amp;"|"&amp;COUNTIF($C$2:$C1002,C1002))</f>
        <v/>
      </c>
    </row>
    <row r="1003">
      <c r="A1003">
        <f>IF($AA1003="","",INDEX('Per Line'!$C$2:$C$7001,$AA1003)&amp;"")</f>
        <v/>
      </c>
      <c r="B1003" s="15" t="n"/>
      <c r="C1003">
        <f>IF($AA1003="","",IF(COUNTIF($I$2:$I$1301,I1003)&lt;=Settings!$C$8,I1003,I1003&amp;" P"&amp;ROUNDUP(COUNTIF($I$2:$I1003,I1003)/Settings!$C$8,0)))</f>
        <v/>
      </c>
      <c r="D1003">
        <f>IF($AA1003="","",INDEX('Per Line'!$A$2:$A$7001,$AA1003)&amp;"")</f>
        <v/>
      </c>
      <c r="E1003">
        <f>IF($AA1003="","",INDEX('Per Line'!$B$2:$B$7001,$AA1003)&amp;"")</f>
        <v/>
      </c>
      <c r="F1003">
        <f>IF($AA1003="","",INDEX('Per Line'!$D$2:$D$7001,$AA1003)&amp;"")</f>
        <v/>
      </c>
      <c r="G1003" s="14">
        <f>IF($AA1003="","",INDEX('Per Line'!$E$2:$E$7001,$AA1003))</f>
        <v/>
      </c>
      <c r="H1003">
        <f>IF($AA1003="","",INDEX('Per Line'!$F$2:$F$7001,$AA1003)&amp;"")</f>
        <v/>
      </c>
      <c r="I1003">
        <f>IF($AA1003="","",INDEX('Per Line'!$I$2:$I$7001,$AA1003)&amp;"")</f>
        <v/>
      </c>
      <c r="J1003">
        <f>IF($AA1003="","",INDEX('Per Line'!$H$2:$H$7001,$AA1003)&amp;"")</f>
        <v/>
      </c>
      <c r="K1003">
        <f>IF($AA1003="","",INDEX('Per Line'!$J$2:$J$7001,$AA1003)&amp;"")</f>
        <v/>
      </c>
      <c r="L1003">
        <f>IF($AA1003="","",INDEX('Per Line'!$K$2:$K$7001,$AA1003)&amp;"")</f>
        <v/>
      </c>
      <c r="M1003">
        <f>IF($AA1003="","",INDEX('Per Line'!$L$2:$L$7001,$AA1003))</f>
        <v/>
      </c>
      <c r="N1003" s="8">
        <f>IF($AA1003="","",M1003*Y1003/100)</f>
        <v/>
      </c>
      <c r="O1003">
        <f>IF($AA1003="","",INDEX('Per Line'!$U$2:$U$7001,$AA1003)&amp;"")</f>
        <v/>
      </c>
      <c r="P1003" s="8">
        <f>IF($AA1003="","",SUMIFS('Per Line'!$T$2:$T$7001,'Per Line'!$C$2:$C$7001,$A1003,'Per Line'!$AL$2:$AL$7001,1))</f>
        <v/>
      </c>
      <c r="Q1003">
        <f>IF($AA1003="","",Settings!$C$7)</f>
        <v/>
      </c>
      <c r="R1003" s="8">
        <f>IF($AA1003="","",SUMIFS('Per Line'!$T$2:$T$7001,'Per Line'!$C$2:$C$7001,$A1003,'Per Line'!$AK$2:$AK$7001,0,'Per Line'!$AL$2:$AL$7001,0))</f>
        <v/>
      </c>
      <c r="S1003" s="8">
        <f>IF($AA1003="","",R1003*Q1003)</f>
        <v/>
      </c>
      <c r="T1003">
        <f>IF($AA1003="","",Settings!$C$6)</f>
        <v/>
      </c>
      <c r="U1003" s="8">
        <f>IF($AA1003="","",SUMIFS('Per Line'!$T$2:$T$7001,'Per Line'!$C$2:$C$7001,$A1003,'Per Line'!$AK$2:$AK$7001,1,'Per Line'!$AL$2:$AL$7001,0))</f>
        <v/>
      </c>
      <c r="V1003" s="8">
        <f>IF($AA1003="","",U1003*T1003)</f>
        <v/>
      </c>
      <c r="W1003" s="8">
        <f>IF($AA1003="","",V1003+S1003)</f>
        <v/>
      </c>
      <c r="X1003" s="8">
        <f>IF($AA1003="","",Y1003-W1003)</f>
        <v/>
      </c>
      <c r="Y1003" s="8">
        <f>IF($AA1003="","",R1003+U1003+P1003)</f>
        <v/>
      </c>
      <c r="Z1003" s="8">
        <f>IF($AA1003="","",Y1003-W1003-N1003)</f>
        <v/>
      </c>
      <c r="AA1003" s="16">
        <f>IF(ROWS($AA$2:$AA1003)&lt;=MAX('Per Line'!$AJ$2:$AJ$7001),MATCH(ROWS($AA$2:$AA1003),'Per Line'!$AJ$2:$AJ$7001,0),"")</f>
        <v/>
      </c>
      <c r="AB1003">
        <f>IF($AA1003="","",C1003&amp;"|"&amp;COUNTIF($C$2:$C1003,C1003))</f>
        <v/>
      </c>
    </row>
    <row r="1004">
      <c r="A1004">
        <f>IF($AA1004="","",INDEX('Per Line'!$C$2:$C$7001,$AA1004)&amp;"")</f>
        <v/>
      </c>
      <c r="B1004" s="15" t="n"/>
      <c r="C1004">
        <f>IF($AA1004="","",IF(COUNTIF($I$2:$I$1301,I1004)&lt;=Settings!$C$8,I1004,I1004&amp;" P"&amp;ROUNDUP(COUNTIF($I$2:$I1004,I1004)/Settings!$C$8,0)))</f>
        <v/>
      </c>
      <c r="D1004">
        <f>IF($AA1004="","",INDEX('Per Line'!$A$2:$A$7001,$AA1004)&amp;"")</f>
        <v/>
      </c>
      <c r="E1004">
        <f>IF($AA1004="","",INDEX('Per Line'!$B$2:$B$7001,$AA1004)&amp;"")</f>
        <v/>
      </c>
      <c r="F1004">
        <f>IF($AA1004="","",INDEX('Per Line'!$D$2:$D$7001,$AA1004)&amp;"")</f>
        <v/>
      </c>
      <c r="G1004" s="14">
        <f>IF($AA1004="","",INDEX('Per Line'!$E$2:$E$7001,$AA1004))</f>
        <v/>
      </c>
      <c r="H1004">
        <f>IF($AA1004="","",INDEX('Per Line'!$F$2:$F$7001,$AA1004)&amp;"")</f>
        <v/>
      </c>
      <c r="I1004">
        <f>IF($AA1004="","",INDEX('Per Line'!$I$2:$I$7001,$AA1004)&amp;"")</f>
        <v/>
      </c>
      <c r="J1004">
        <f>IF($AA1004="","",INDEX('Per Line'!$H$2:$H$7001,$AA1004)&amp;"")</f>
        <v/>
      </c>
      <c r="K1004">
        <f>IF($AA1004="","",INDEX('Per Line'!$J$2:$J$7001,$AA1004)&amp;"")</f>
        <v/>
      </c>
      <c r="L1004">
        <f>IF($AA1004="","",INDEX('Per Line'!$K$2:$K$7001,$AA1004)&amp;"")</f>
        <v/>
      </c>
      <c r="M1004">
        <f>IF($AA1004="","",INDEX('Per Line'!$L$2:$L$7001,$AA1004))</f>
        <v/>
      </c>
      <c r="N1004" s="8">
        <f>IF($AA1004="","",M1004*Y1004/100)</f>
        <v/>
      </c>
      <c r="O1004">
        <f>IF($AA1004="","",INDEX('Per Line'!$U$2:$U$7001,$AA1004)&amp;"")</f>
        <v/>
      </c>
      <c r="P1004" s="8">
        <f>IF($AA1004="","",SUMIFS('Per Line'!$T$2:$T$7001,'Per Line'!$C$2:$C$7001,$A1004,'Per Line'!$AL$2:$AL$7001,1))</f>
        <v/>
      </c>
      <c r="Q1004">
        <f>IF($AA1004="","",Settings!$C$7)</f>
        <v/>
      </c>
      <c r="R1004" s="8">
        <f>IF($AA1004="","",SUMIFS('Per Line'!$T$2:$T$7001,'Per Line'!$C$2:$C$7001,$A1004,'Per Line'!$AK$2:$AK$7001,0,'Per Line'!$AL$2:$AL$7001,0))</f>
        <v/>
      </c>
      <c r="S1004" s="8">
        <f>IF($AA1004="","",R1004*Q1004)</f>
        <v/>
      </c>
      <c r="T1004">
        <f>IF($AA1004="","",Settings!$C$6)</f>
        <v/>
      </c>
      <c r="U1004" s="8">
        <f>IF($AA1004="","",SUMIFS('Per Line'!$T$2:$T$7001,'Per Line'!$C$2:$C$7001,$A1004,'Per Line'!$AK$2:$AK$7001,1,'Per Line'!$AL$2:$AL$7001,0))</f>
        <v/>
      </c>
      <c r="V1004" s="8">
        <f>IF($AA1004="","",U1004*T1004)</f>
        <v/>
      </c>
      <c r="W1004" s="8">
        <f>IF($AA1004="","",V1004+S1004)</f>
        <v/>
      </c>
      <c r="X1004" s="8">
        <f>IF($AA1004="","",Y1004-W1004)</f>
        <v/>
      </c>
      <c r="Y1004" s="8">
        <f>IF($AA1004="","",R1004+U1004+P1004)</f>
        <v/>
      </c>
      <c r="Z1004" s="8">
        <f>IF($AA1004="","",Y1004-W1004-N1004)</f>
        <v/>
      </c>
      <c r="AA1004" s="16">
        <f>IF(ROWS($AA$2:$AA1004)&lt;=MAX('Per Line'!$AJ$2:$AJ$7001),MATCH(ROWS($AA$2:$AA1004),'Per Line'!$AJ$2:$AJ$7001,0),"")</f>
        <v/>
      </c>
      <c r="AB1004">
        <f>IF($AA1004="","",C1004&amp;"|"&amp;COUNTIF($C$2:$C1004,C1004))</f>
        <v/>
      </c>
    </row>
    <row r="1005">
      <c r="A1005">
        <f>IF($AA1005="","",INDEX('Per Line'!$C$2:$C$7001,$AA1005)&amp;"")</f>
        <v/>
      </c>
      <c r="B1005" s="15" t="n"/>
      <c r="C1005">
        <f>IF($AA1005="","",IF(COUNTIF($I$2:$I$1301,I1005)&lt;=Settings!$C$8,I1005,I1005&amp;" P"&amp;ROUNDUP(COUNTIF($I$2:$I1005,I1005)/Settings!$C$8,0)))</f>
        <v/>
      </c>
      <c r="D1005">
        <f>IF($AA1005="","",INDEX('Per Line'!$A$2:$A$7001,$AA1005)&amp;"")</f>
        <v/>
      </c>
      <c r="E1005">
        <f>IF($AA1005="","",INDEX('Per Line'!$B$2:$B$7001,$AA1005)&amp;"")</f>
        <v/>
      </c>
      <c r="F1005">
        <f>IF($AA1005="","",INDEX('Per Line'!$D$2:$D$7001,$AA1005)&amp;"")</f>
        <v/>
      </c>
      <c r="G1005" s="14">
        <f>IF($AA1005="","",INDEX('Per Line'!$E$2:$E$7001,$AA1005))</f>
        <v/>
      </c>
      <c r="H1005">
        <f>IF($AA1005="","",INDEX('Per Line'!$F$2:$F$7001,$AA1005)&amp;"")</f>
        <v/>
      </c>
      <c r="I1005">
        <f>IF($AA1005="","",INDEX('Per Line'!$I$2:$I$7001,$AA1005)&amp;"")</f>
        <v/>
      </c>
      <c r="J1005">
        <f>IF($AA1005="","",INDEX('Per Line'!$H$2:$H$7001,$AA1005)&amp;"")</f>
        <v/>
      </c>
      <c r="K1005">
        <f>IF($AA1005="","",INDEX('Per Line'!$J$2:$J$7001,$AA1005)&amp;"")</f>
        <v/>
      </c>
      <c r="L1005">
        <f>IF($AA1005="","",INDEX('Per Line'!$K$2:$K$7001,$AA1005)&amp;"")</f>
        <v/>
      </c>
      <c r="M1005">
        <f>IF($AA1005="","",INDEX('Per Line'!$L$2:$L$7001,$AA1005))</f>
        <v/>
      </c>
      <c r="N1005" s="8">
        <f>IF($AA1005="","",M1005*Y1005/100)</f>
        <v/>
      </c>
      <c r="O1005">
        <f>IF($AA1005="","",INDEX('Per Line'!$U$2:$U$7001,$AA1005)&amp;"")</f>
        <v/>
      </c>
      <c r="P1005" s="8">
        <f>IF($AA1005="","",SUMIFS('Per Line'!$T$2:$T$7001,'Per Line'!$C$2:$C$7001,$A1005,'Per Line'!$AL$2:$AL$7001,1))</f>
        <v/>
      </c>
      <c r="Q1005">
        <f>IF($AA1005="","",Settings!$C$7)</f>
        <v/>
      </c>
      <c r="R1005" s="8">
        <f>IF($AA1005="","",SUMIFS('Per Line'!$T$2:$T$7001,'Per Line'!$C$2:$C$7001,$A1005,'Per Line'!$AK$2:$AK$7001,0,'Per Line'!$AL$2:$AL$7001,0))</f>
        <v/>
      </c>
      <c r="S1005" s="8">
        <f>IF($AA1005="","",R1005*Q1005)</f>
        <v/>
      </c>
      <c r="T1005">
        <f>IF($AA1005="","",Settings!$C$6)</f>
        <v/>
      </c>
      <c r="U1005" s="8">
        <f>IF($AA1005="","",SUMIFS('Per Line'!$T$2:$T$7001,'Per Line'!$C$2:$C$7001,$A1005,'Per Line'!$AK$2:$AK$7001,1,'Per Line'!$AL$2:$AL$7001,0))</f>
        <v/>
      </c>
      <c r="V1005" s="8">
        <f>IF($AA1005="","",U1005*T1005)</f>
        <v/>
      </c>
      <c r="W1005" s="8">
        <f>IF($AA1005="","",V1005+S1005)</f>
        <v/>
      </c>
      <c r="X1005" s="8">
        <f>IF($AA1005="","",Y1005-W1005)</f>
        <v/>
      </c>
      <c r="Y1005" s="8">
        <f>IF($AA1005="","",R1005+U1005+P1005)</f>
        <v/>
      </c>
      <c r="Z1005" s="8">
        <f>IF($AA1005="","",Y1005-W1005-N1005)</f>
        <v/>
      </c>
      <c r="AA1005" s="16">
        <f>IF(ROWS($AA$2:$AA1005)&lt;=MAX('Per Line'!$AJ$2:$AJ$7001),MATCH(ROWS($AA$2:$AA1005),'Per Line'!$AJ$2:$AJ$7001,0),"")</f>
        <v/>
      </c>
      <c r="AB1005">
        <f>IF($AA1005="","",C1005&amp;"|"&amp;COUNTIF($C$2:$C1005,C1005))</f>
        <v/>
      </c>
    </row>
    <row r="1006">
      <c r="A1006">
        <f>IF($AA1006="","",INDEX('Per Line'!$C$2:$C$7001,$AA1006)&amp;"")</f>
        <v/>
      </c>
      <c r="B1006" s="15" t="n"/>
      <c r="C1006">
        <f>IF($AA1006="","",IF(COUNTIF($I$2:$I$1301,I1006)&lt;=Settings!$C$8,I1006,I1006&amp;" P"&amp;ROUNDUP(COUNTIF($I$2:$I1006,I1006)/Settings!$C$8,0)))</f>
        <v/>
      </c>
      <c r="D1006">
        <f>IF($AA1006="","",INDEX('Per Line'!$A$2:$A$7001,$AA1006)&amp;"")</f>
        <v/>
      </c>
      <c r="E1006">
        <f>IF($AA1006="","",INDEX('Per Line'!$B$2:$B$7001,$AA1006)&amp;"")</f>
        <v/>
      </c>
      <c r="F1006">
        <f>IF($AA1006="","",INDEX('Per Line'!$D$2:$D$7001,$AA1006)&amp;"")</f>
        <v/>
      </c>
      <c r="G1006" s="14">
        <f>IF($AA1006="","",INDEX('Per Line'!$E$2:$E$7001,$AA1006))</f>
        <v/>
      </c>
      <c r="H1006">
        <f>IF($AA1006="","",INDEX('Per Line'!$F$2:$F$7001,$AA1006)&amp;"")</f>
        <v/>
      </c>
      <c r="I1006">
        <f>IF($AA1006="","",INDEX('Per Line'!$I$2:$I$7001,$AA1006)&amp;"")</f>
        <v/>
      </c>
      <c r="J1006">
        <f>IF($AA1006="","",INDEX('Per Line'!$H$2:$H$7001,$AA1006)&amp;"")</f>
        <v/>
      </c>
      <c r="K1006">
        <f>IF($AA1006="","",INDEX('Per Line'!$J$2:$J$7001,$AA1006)&amp;"")</f>
        <v/>
      </c>
      <c r="L1006">
        <f>IF($AA1006="","",INDEX('Per Line'!$K$2:$K$7001,$AA1006)&amp;"")</f>
        <v/>
      </c>
      <c r="M1006">
        <f>IF($AA1006="","",INDEX('Per Line'!$L$2:$L$7001,$AA1006))</f>
        <v/>
      </c>
      <c r="N1006" s="8">
        <f>IF($AA1006="","",M1006*Y1006/100)</f>
        <v/>
      </c>
      <c r="O1006">
        <f>IF($AA1006="","",INDEX('Per Line'!$U$2:$U$7001,$AA1006)&amp;"")</f>
        <v/>
      </c>
      <c r="P1006" s="8">
        <f>IF($AA1006="","",SUMIFS('Per Line'!$T$2:$T$7001,'Per Line'!$C$2:$C$7001,$A1006,'Per Line'!$AL$2:$AL$7001,1))</f>
        <v/>
      </c>
      <c r="Q1006">
        <f>IF($AA1006="","",Settings!$C$7)</f>
        <v/>
      </c>
      <c r="R1006" s="8">
        <f>IF($AA1006="","",SUMIFS('Per Line'!$T$2:$T$7001,'Per Line'!$C$2:$C$7001,$A1006,'Per Line'!$AK$2:$AK$7001,0,'Per Line'!$AL$2:$AL$7001,0))</f>
        <v/>
      </c>
      <c r="S1006" s="8">
        <f>IF($AA1006="","",R1006*Q1006)</f>
        <v/>
      </c>
      <c r="T1006">
        <f>IF($AA1006="","",Settings!$C$6)</f>
        <v/>
      </c>
      <c r="U1006" s="8">
        <f>IF($AA1006="","",SUMIFS('Per Line'!$T$2:$T$7001,'Per Line'!$C$2:$C$7001,$A1006,'Per Line'!$AK$2:$AK$7001,1,'Per Line'!$AL$2:$AL$7001,0))</f>
        <v/>
      </c>
      <c r="V1006" s="8">
        <f>IF($AA1006="","",U1006*T1006)</f>
        <v/>
      </c>
      <c r="W1006" s="8">
        <f>IF($AA1006="","",V1006+S1006)</f>
        <v/>
      </c>
      <c r="X1006" s="8">
        <f>IF($AA1006="","",Y1006-W1006)</f>
        <v/>
      </c>
      <c r="Y1006" s="8">
        <f>IF($AA1006="","",R1006+U1006+P1006)</f>
        <v/>
      </c>
      <c r="Z1006" s="8">
        <f>IF($AA1006="","",Y1006-W1006-N1006)</f>
        <v/>
      </c>
      <c r="AA1006" s="16">
        <f>IF(ROWS($AA$2:$AA1006)&lt;=MAX('Per Line'!$AJ$2:$AJ$7001),MATCH(ROWS($AA$2:$AA1006),'Per Line'!$AJ$2:$AJ$7001,0),"")</f>
        <v/>
      </c>
      <c r="AB1006">
        <f>IF($AA1006="","",C1006&amp;"|"&amp;COUNTIF($C$2:$C1006,C1006))</f>
        <v/>
      </c>
    </row>
    <row r="1007">
      <c r="A1007">
        <f>IF($AA1007="","",INDEX('Per Line'!$C$2:$C$7001,$AA1007)&amp;"")</f>
        <v/>
      </c>
      <c r="B1007" s="15" t="n"/>
      <c r="C1007">
        <f>IF($AA1007="","",IF(COUNTIF($I$2:$I$1301,I1007)&lt;=Settings!$C$8,I1007,I1007&amp;" P"&amp;ROUNDUP(COUNTIF($I$2:$I1007,I1007)/Settings!$C$8,0)))</f>
        <v/>
      </c>
      <c r="D1007">
        <f>IF($AA1007="","",INDEX('Per Line'!$A$2:$A$7001,$AA1007)&amp;"")</f>
        <v/>
      </c>
      <c r="E1007">
        <f>IF($AA1007="","",INDEX('Per Line'!$B$2:$B$7001,$AA1007)&amp;"")</f>
        <v/>
      </c>
      <c r="F1007">
        <f>IF($AA1007="","",INDEX('Per Line'!$D$2:$D$7001,$AA1007)&amp;"")</f>
        <v/>
      </c>
      <c r="G1007" s="14">
        <f>IF($AA1007="","",INDEX('Per Line'!$E$2:$E$7001,$AA1007))</f>
        <v/>
      </c>
      <c r="H1007">
        <f>IF($AA1007="","",INDEX('Per Line'!$F$2:$F$7001,$AA1007)&amp;"")</f>
        <v/>
      </c>
      <c r="I1007">
        <f>IF($AA1007="","",INDEX('Per Line'!$I$2:$I$7001,$AA1007)&amp;"")</f>
        <v/>
      </c>
      <c r="J1007">
        <f>IF($AA1007="","",INDEX('Per Line'!$H$2:$H$7001,$AA1007)&amp;"")</f>
        <v/>
      </c>
      <c r="K1007">
        <f>IF($AA1007="","",INDEX('Per Line'!$J$2:$J$7001,$AA1007)&amp;"")</f>
        <v/>
      </c>
      <c r="L1007">
        <f>IF($AA1007="","",INDEX('Per Line'!$K$2:$K$7001,$AA1007)&amp;"")</f>
        <v/>
      </c>
      <c r="M1007">
        <f>IF($AA1007="","",INDEX('Per Line'!$L$2:$L$7001,$AA1007))</f>
        <v/>
      </c>
      <c r="N1007" s="8">
        <f>IF($AA1007="","",M1007*Y1007/100)</f>
        <v/>
      </c>
      <c r="O1007">
        <f>IF($AA1007="","",INDEX('Per Line'!$U$2:$U$7001,$AA1007)&amp;"")</f>
        <v/>
      </c>
      <c r="P1007" s="8">
        <f>IF($AA1007="","",SUMIFS('Per Line'!$T$2:$T$7001,'Per Line'!$C$2:$C$7001,$A1007,'Per Line'!$AL$2:$AL$7001,1))</f>
        <v/>
      </c>
      <c r="Q1007">
        <f>IF($AA1007="","",Settings!$C$7)</f>
        <v/>
      </c>
      <c r="R1007" s="8">
        <f>IF($AA1007="","",SUMIFS('Per Line'!$T$2:$T$7001,'Per Line'!$C$2:$C$7001,$A1007,'Per Line'!$AK$2:$AK$7001,0,'Per Line'!$AL$2:$AL$7001,0))</f>
        <v/>
      </c>
      <c r="S1007" s="8">
        <f>IF($AA1007="","",R1007*Q1007)</f>
        <v/>
      </c>
      <c r="T1007">
        <f>IF($AA1007="","",Settings!$C$6)</f>
        <v/>
      </c>
      <c r="U1007" s="8">
        <f>IF($AA1007="","",SUMIFS('Per Line'!$T$2:$T$7001,'Per Line'!$C$2:$C$7001,$A1007,'Per Line'!$AK$2:$AK$7001,1,'Per Line'!$AL$2:$AL$7001,0))</f>
        <v/>
      </c>
      <c r="V1007" s="8">
        <f>IF($AA1007="","",U1007*T1007)</f>
        <v/>
      </c>
      <c r="W1007" s="8">
        <f>IF($AA1007="","",V1007+S1007)</f>
        <v/>
      </c>
      <c r="X1007" s="8">
        <f>IF($AA1007="","",Y1007-W1007)</f>
        <v/>
      </c>
      <c r="Y1007" s="8">
        <f>IF($AA1007="","",R1007+U1007+P1007)</f>
        <v/>
      </c>
      <c r="Z1007" s="8">
        <f>IF($AA1007="","",Y1007-W1007-N1007)</f>
        <v/>
      </c>
      <c r="AA1007" s="16">
        <f>IF(ROWS($AA$2:$AA1007)&lt;=MAX('Per Line'!$AJ$2:$AJ$7001),MATCH(ROWS($AA$2:$AA1007),'Per Line'!$AJ$2:$AJ$7001,0),"")</f>
        <v/>
      </c>
      <c r="AB1007">
        <f>IF($AA1007="","",C1007&amp;"|"&amp;COUNTIF($C$2:$C1007,C1007))</f>
        <v/>
      </c>
    </row>
    <row r="1008">
      <c r="A1008">
        <f>IF($AA1008="","",INDEX('Per Line'!$C$2:$C$7001,$AA1008)&amp;"")</f>
        <v/>
      </c>
      <c r="B1008" s="15" t="n"/>
      <c r="C1008">
        <f>IF($AA1008="","",IF(COUNTIF($I$2:$I$1301,I1008)&lt;=Settings!$C$8,I1008,I1008&amp;" P"&amp;ROUNDUP(COUNTIF($I$2:$I1008,I1008)/Settings!$C$8,0)))</f>
        <v/>
      </c>
      <c r="D1008">
        <f>IF($AA1008="","",INDEX('Per Line'!$A$2:$A$7001,$AA1008)&amp;"")</f>
        <v/>
      </c>
      <c r="E1008">
        <f>IF($AA1008="","",INDEX('Per Line'!$B$2:$B$7001,$AA1008)&amp;"")</f>
        <v/>
      </c>
      <c r="F1008">
        <f>IF($AA1008="","",INDEX('Per Line'!$D$2:$D$7001,$AA1008)&amp;"")</f>
        <v/>
      </c>
      <c r="G1008" s="14">
        <f>IF($AA1008="","",INDEX('Per Line'!$E$2:$E$7001,$AA1008))</f>
        <v/>
      </c>
      <c r="H1008">
        <f>IF($AA1008="","",INDEX('Per Line'!$F$2:$F$7001,$AA1008)&amp;"")</f>
        <v/>
      </c>
      <c r="I1008">
        <f>IF($AA1008="","",INDEX('Per Line'!$I$2:$I$7001,$AA1008)&amp;"")</f>
        <v/>
      </c>
      <c r="J1008">
        <f>IF($AA1008="","",INDEX('Per Line'!$H$2:$H$7001,$AA1008)&amp;"")</f>
        <v/>
      </c>
      <c r="K1008">
        <f>IF($AA1008="","",INDEX('Per Line'!$J$2:$J$7001,$AA1008)&amp;"")</f>
        <v/>
      </c>
      <c r="L1008">
        <f>IF($AA1008="","",INDEX('Per Line'!$K$2:$K$7001,$AA1008)&amp;"")</f>
        <v/>
      </c>
      <c r="M1008">
        <f>IF($AA1008="","",INDEX('Per Line'!$L$2:$L$7001,$AA1008))</f>
        <v/>
      </c>
      <c r="N1008" s="8">
        <f>IF($AA1008="","",M1008*Y1008/100)</f>
        <v/>
      </c>
      <c r="O1008">
        <f>IF($AA1008="","",INDEX('Per Line'!$U$2:$U$7001,$AA1008)&amp;"")</f>
        <v/>
      </c>
      <c r="P1008" s="8">
        <f>IF($AA1008="","",SUMIFS('Per Line'!$T$2:$T$7001,'Per Line'!$C$2:$C$7001,$A1008,'Per Line'!$AL$2:$AL$7001,1))</f>
        <v/>
      </c>
      <c r="Q1008">
        <f>IF($AA1008="","",Settings!$C$7)</f>
        <v/>
      </c>
      <c r="R1008" s="8">
        <f>IF($AA1008="","",SUMIFS('Per Line'!$T$2:$T$7001,'Per Line'!$C$2:$C$7001,$A1008,'Per Line'!$AK$2:$AK$7001,0,'Per Line'!$AL$2:$AL$7001,0))</f>
        <v/>
      </c>
      <c r="S1008" s="8">
        <f>IF($AA1008="","",R1008*Q1008)</f>
        <v/>
      </c>
      <c r="T1008">
        <f>IF($AA1008="","",Settings!$C$6)</f>
        <v/>
      </c>
      <c r="U1008" s="8">
        <f>IF($AA1008="","",SUMIFS('Per Line'!$T$2:$T$7001,'Per Line'!$C$2:$C$7001,$A1008,'Per Line'!$AK$2:$AK$7001,1,'Per Line'!$AL$2:$AL$7001,0))</f>
        <v/>
      </c>
      <c r="V1008" s="8">
        <f>IF($AA1008="","",U1008*T1008)</f>
        <v/>
      </c>
      <c r="W1008" s="8">
        <f>IF($AA1008="","",V1008+S1008)</f>
        <v/>
      </c>
      <c r="X1008" s="8">
        <f>IF($AA1008="","",Y1008-W1008)</f>
        <v/>
      </c>
      <c r="Y1008" s="8">
        <f>IF($AA1008="","",R1008+U1008+P1008)</f>
        <v/>
      </c>
      <c r="Z1008" s="8">
        <f>IF($AA1008="","",Y1008-W1008-N1008)</f>
        <v/>
      </c>
      <c r="AA1008" s="16">
        <f>IF(ROWS($AA$2:$AA1008)&lt;=MAX('Per Line'!$AJ$2:$AJ$7001),MATCH(ROWS($AA$2:$AA1008),'Per Line'!$AJ$2:$AJ$7001,0),"")</f>
        <v/>
      </c>
      <c r="AB1008">
        <f>IF($AA1008="","",C1008&amp;"|"&amp;COUNTIF($C$2:$C1008,C1008))</f>
        <v/>
      </c>
    </row>
    <row r="1009">
      <c r="A1009">
        <f>IF($AA1009="","",INDEX('Per Line'!$C$2:$C$7001,$AA1009)&amp;"")</f>
        <v/>
      </c>
      <c r="B1009" s="15" t="n"/>
      <c r="C1009">
        <f>IF($AA1009="","",IF(COUNTIF($I$2:$I$1301,I1009)&lt;=Settings!$C$8,I1009,I1009&amp;" P"&amp;ROUNDUP(COUNTIF($I$2:$I1009,I1009)/Settings!$C$8,0)))</f>
        <v/>
      </c>
      <c r="D1009">
        <f>IF($AA1009="","",INDEX('Per Line'!$A$2:$A$7001,$AA1009)&amp;"")</f>
        <v/>
      </c>
      <c r="E1009">
        <f>IF($AA1009="","",INDEX('Per Line'!$B$2:$B$7001,$AA1009)&amp;"")</f>
        <v/>
      </c>
      <c r="F1009">
        <f>IF($AA1009="","",INDEX('Per Line'!$D$2:$D$7001,$AA1009)&amp;"")</f>
        <v/>
      </c>
      <c r="G1009" s="14">
        <f>IF($AA1009="","",INDEX('Per Line'!$E$2:$E$7001,$AA1009))</f>
        <v/>
      </c>
      <c r="H1009">
        <f>IF($AA1009="","",INDEX('Per Line'!$F$2:$F$7001,$AA1009)&amp;"")</f>
        <v/>
      </c>
      <c r="I1009">
        <f>IF($AA1009="","",INDEX('Per Line'!$I$2:$I$7001,$AA1009)&amp;"")</f>
        <v/>
      </c>
      <c r="J1009">
        <f>IF($AA1009="","",INDEX('Per Line'!$H$2:$H$7001,$AA1009)&amp;"")</f>
        <v/>
      </c>
      <c r="K1009">
        <f>IF($AA1009="","",INDEX('Per Line'!$J$2:$J$7001,$AA1009)&amp;"")</f>
        <v/>
      </c>
      <c r="L1009">
        <f>IF($AA1009="","",INDEX('Per Line'!$K$2:$K$7001,$AA1009)&amp;"")</f>
        <v/>
      </c>
      <c r="M1009">
        <f>IF($AA1009="","",INDEX('Per Line'!$L$2:$L$7001,$AA1009))</f>
        <v/>
      </c>
      <c r="N1009" s="8">
        <f>IF($AA1009="","",M1009*Y1009/100)</f>
        <v/>
      </c>
      <c r="O1009">
        <f>IF($AA1009="","",INDEX('Per Line'!$U$2:$U$7001,$AA1009)&amp;"")</f>
        <v/>
      </c>
      <c r="P1009" s="8">
        <f>IF($AA1009="","",SUMIFS('Per Line'!$T$2:$T$7001,'Per Line'!$C$2:$C$7001,$A1009,'Per Line'!$AL$2:$AL$7001,1))</f>
        <v/>
      </c>
      <c r="Q1009">
        <f>IF($AA1009="","",Settings!$C$7)</f>
        <v/>
      </c>
      <c r="R1009" s="8">
        <f>IF($AA1009="","",SUMIFS('Per Line'!$T$2:$T$7001,'Per Line'!$C$2:$C$7001,$A1009,'Per Line'!$AK$2:$AK$7001,0,'Per Line'!$AL$2:$AL$7001,0))</f>
        <v/>
      </c>
      <c r="S1009" s="8">
        <f>IF($AA1009="","",R1009*Q1009)</f>
        <v/>
      </c>
      <c r="T1009">
        <f>IF($AA1009="","",Settings!$C$6)</f>
        <v/>
      </c>
      <c r="U1009" s="8">
        <f>IF($AA1009="","",SUMIFS('Per Line'!$T$2:$T$7001,'Per Line'!$C$2:$C$7001,$A1009,'Per Line'!$AK$2:$AK$7001,1,'Per Line'!$AL$2:$AL$7001,0))</f>
        <v/>
      </c>
      <c r="V1009" s="8">
        <f>IF($AA1009="","",U1009*T1009)</f>
        <v/>
      </c>
      <c r="W1009" s="8">
        <f>IF($AA1009="","",V1009+S1009)</f>
        <v/>
      </c>
      <c r="X1009" s="8">
        <f>IF($AA1009="","",Y1009-W1009)</f>
        <v/>
      </c>
      <c r="Y1009" s="8">
        <f>IF($AA1009="","",R1009+U1009+P1009)</f>
        <v/>
      </c>
      <c r="Z1009" s="8">
        <f>IF($AA1009="","",Y1009-W1009-N1009)</f>
        <v/>
      </c>
      <c r="AA1009" s="16">
        <f>IF(ROWS($AA$2:$AA1009)&lt;=MAX('Per Line'!$AJ$2:$AJ$7001),MATCH(ROWS($AA$2:$AA1009),'Per Line'!$AJ$2:$AJ$7001,0),"")</f>
        <v/>
      </c>
      <c r="AB1009">
        <f>IF($AA1009="","",C1009&amp;"|"&amp;COUNTIF($C$2:$C1009,C1009))</f>
        <v/>
      </c>
    </row>
    <row r="1010">
      <c r="A1010">
        <f>IF($AA1010="","",INDEX('Per Line'!$C$2:$C$7001,$AA1010)&amp;"")</f>
        <v/>
      </c>
      <c r="B1010" s="15" t="n"/>
      <c r="C1010">
        <f>IF($AA1010="","",IF(COUNTIF($I$2:$I$1301,I1010)&lt;=Settings!$C$8,I1010,I1010&amp;" P"&amp;ROUNDUP(COUNTIF($I$2:$I1010,I1010)/Settings!$C$8,0)))</f>
        <v/>
      </c>
      <c r="D1010">
        <f>IF($AA1010="","",INDEX('Per Line'!$A$2:$A$7001,$AA1010)&amp;"")</f>
        <v/>
      </c>
      <c r="E1010">
        <f>IF($AA1010="","",INDEX('Per Line'!$B$2:$B$7001,$AA1010)&amp;"")</f>
        <v/>
      </c>
      <c r="F1010">
        <f>IF($AA1010="","",INDEX('Per Line'!$D$2:$D$7001,$AA1010)&amp;"")</f>
        <v/>
      </c>
      <c r="G1010" s="14">
        <f>IF($AA1010="","",INDEX('Per Line'!$E$2:$E$7001,$AA1010))</f>
        <v/>
      </c>
      <c r="H1010">
        <f>IF($AA1010="","",INDEX('Per Line'!$F$2:$F$7001,$AA1010)&amp;"")</f>
        <v/>
      </c>
      <c r="I1010">
        <f>IF($AA1010="","",INDEX('Per Line'!$I$2:$I$7001,$AA1010)&amp;"")</f>
        <v/>
      </c>
      <c r="J1010">
        <f>IF($AA1010="","",INDEX('Per Line'!$H$2:$H$7001,$AA1010)&amp;"")</f>
        <v/>
      </c>
      <c r="K1010">
        <f>IF($AA1010="","",INDEX('Per Line'!$J$2:$J$7001,$AA1010)&amp;"")</f>
        <v/>
      </c>
      <c r="L1010">
        <f>IF($AA1010="","",INDEX('Per Line'!$K$2:$K$7001,$AA1010)&amp;"")</f>
        <v/>
      </c>
      <c r="M1010">
        <f>IF($AA1010="","",INDEX('Per Line'!$L$2:$L$7001,$AA1010))</f>
        <v/>
      </c>
      <c r="N1010" s="8">
        <f>IF($AA1010="","",M1010*Y1010/100)</f>
        <v/>
      </c>
      <c r="O1010">
        <f>IF($AA1010="","",INDEX('Per Line'!$U$2:$U$7001,$AA1010)&amp;"")</f>
        <v/>
      </c>
      <c r="P1010" s="8">
        <f>IF($AA1010="","",SUMIFS('Per Line'!$T$2:$T$7001,'Per Line'!$C$2:$C$7001,$A1010,'Per Line'!$AL$2:$AL$7001,1))</f>
        <v/>
      </c>
      <c r="Q1010">
        <f>IF($AA1010="","",Settings!$C$7)</f>
        <v/>
      </c>
      <c r="R1010" s="8">
        <f>IF($AA1010="","",SUMIFS('Per Line'!$T$2:$T$7001,'Per Line'!$C$2:$C$7001,$A1010,'Per Line'!$AK$2:$AK$7001,0,'Per Line'!$AL$2:$AL$7001,0))</f>
        <v/>
      </c>
      <c r="S1010" s="8">
        <f>IF($AA1010="","",R1010*Q1010)</f>
        <v/>
      </c>
      <c r="T1010">
        <f>IF($AA1010="","",Settings!$C$6)</f>
        <v/>
      </c>
      <c r="U1010" s="8">
        <f>IF($AA1010="","",SUMIFS('Per Line'!$T$2:$T$7001,'Per Line'!$C$2:$C$7001,$A1010,'Per Line'!$AK$2:$AK$7001,1,'Per Line'!$AL$2:$AL$7001,0))</f>
        <v/>
      </c>
      <c r="V1010" s="8">
        <f>IF($AA1010="","",U1010*T1010)</f>
        <v/>
      </c>
      <c r="W1010" s="8">
        <f>IF($AA1010="","",V1010+S1010)</f>
        <v/>
      </c>
      <c r="X1010" s="8">
        <f>IF($AA1010="","",Y1010-W1010)</f>
        <v/>
      </c>
      <c r="Y1010" s="8">
        <f>IF($AA1010="","",R1010+U1010+P1010)</f>
        <v/>
      </c>
      <c r="Z1010" s="8">
        <f>IF($AA1010="","",Y1010-W1010-N1010)</f>
        <v/>
      </c>
      <c r="AA1010" s="16">
        <f>IF(ROWS($AA$2:$AA1010)&lt;=MAX('Per Line'!$AJ$2:$AJ$7001),MATCH(ROWS($AA$2:$AA1010),'Per Line'!$AJ$2:$AJ$7001,0),"")</f>
        <v/>
      </c>
      <c r="AB1010">
        <f>IF($AA1010="","",C1010&amp;"|"&amp;COUNTIF($C$2:$C1010,C1010))</f>
        <v/>
      </c>
    </row>
    <row r="1011">
      <c r="A1011">
        <f>IF($AA1011="","",INDEX('Per Line'!$C$2:$C$7001,$AA1011)&amp;"")</f>
        <v/>
      </c>
      <c r="B1011" s="15" t="n"/>
      <c r="C1011">
        <f>IF($AA1011="","",IF(COUNTIF($I$2:$I$1301,I1011)&lt;=Settings!$C$8,I1011,I1011&amp;" P"&amp;ROUNDUP(COUNTIF($I$2:$I1011,I1011)/Settings!$C$8,0)))</f>
        <v/>
      </c>
      <c r="D1011">
        <f>IF($AA1011="","",INDEX('Per Line'!$A$2:$A$7001,$AA1011)&amp;"")</f>
        <v/>
      </c>
      <c r="E1011">
        <f>IF($AA1011="","",INDEX('Per Line'!$B$2:$B$7001,$AA1011)&amp;"")</f>
        <v/>
      </c>
      <c r="F1011">
        <f>IF($AA1011="","",INDEX('Per Line'!$D$2:$D$7001,$AA1011)&amp;"")</f>
        <v/>
      </c>
      <c r="G1011" s="14">
        <f>IF($AA1011="","",INDEX('Per Line'!$E$2:$E$7001,$AA1011))</f>
        <v/>
      </c>
      <c r="H1011">
        <f>IF($AA1011="","",INDEX('Per Line'!$F$2:$F$7001,$AA1011)&amp;"")</f>
        <v/>
      </c>
      <c r="I1011">
        <f>IF($AA1011="","",INDEX('Per Line'!$I$2:$I$7001,$AA1011)&amp;"")</f>
        <v/>
      </c>
      <c r="J1011">
        <f>IF($AA1011="","",INDEX('Per Line'!$H$2:$H$7001,$AA1011)&amp;"")</f>
        <v/>
      </c>
      <c r="K1011">
        <f>IF($AA1011="","",INDEX('Per Line'!$J$2:$J$7001,$AA1011)&amp;"")</f>
        <v/>
      </c>
      <c r="L1011">
        <f>IF($AA1011="","",INDEX('Per Line'!$K$2:$K$7001,$AA1011)&amp;"")</f>
        <v/>
      </c>
      <c r="M1011">
        <f>IF($AA1011="","",INDEX('Per Line'!$L$2:$L$7001,$AA1011))</f>
        <v/>
      </c>
      <c r="N1011" s="8">
        <f>IF($AA1011="","",M1011*Y1011/100)</f>
        <v/>
      </c>
      <c r="O1011">
        <f>IF($AA1011="","",INDEX('Per Line'!$U$2:$U$7001,$AA1011)&amp;"")</f>
        <v/>
      </c>
      <c r="P1011" s="8">
        <f>IF($AA1011="","",SUMIFS('Per Line'!$T$2:$T$7001,'Per Line'!$C$2:$C$7001,$A1011,'Per Line'!$AL$2:$AL$7001,1))</f>
        <v/>
      </c>
      <c r="Q1011">
        <f>IF($AA1011="","",Settings!$C$7)</f>
        <v/>
      </c>
      <c r="R1011" s="8">
        <f>IF($AA1011="","",SUMIFS('Per Line'!$T$2:$T$7001,'Per Line'!$C$2:$C$7001,$A1011,'Per Line'!$AK$2:$AK$7001,0,'Per Line'!$AL$2:$AL$7001,0))</f>
        <v/>
      </c>
      <c r="S1011" s="8">
        <f>IF($AA1011="","",R1011*Q1011)</f>
        <v/>
      </c>
      <c r="T1011">
        <f>IF($AA1011="","",Settings!$C$6)</f>
        <v/>
      </c>
      <c r="U1011" s="8">
        <f>IF($AA1011="","",SUMIFS('Per Line'!$T$2:$T$7001,'Per Line'!$C$2:$C$7001,$A1011,'Per Line'!$AK$2:$AK$7001,1,'Per Line'!$AL$2:$AL$7001,0))</f>
        <v/>
      </c>
      <c r="V1011" s="8">
        <f>IF($AA1011="","",U1011*T1011)</f>
        <v/>
      </c>
      <c r="W1011" s="8">
        <f>IF($AA1011="","",V1011+S1011)</f>
        <v/>
      </c>
      <c r="X1011" s="8">
        <f>IF($AA1011="","",Y1011-W1011)</f>
        <v/>
      </c>
      <c r="Y1011" s="8">
        <f>IF($AA1011="","",R1011+U1011+P1011)</f>
        <v/>
      </c>
      <c r="Z1011" s="8">
        <f>IF($AA1011="","",Y1011-W1011-N1011)</f>
        <v/>
      </c>
      <c r="AA1011" s="16">
        <f>IF(ROWS($AA$2:$AA1011)&lt;=MAX('Per Line'!$AJ$2:$AJ$7001),MATCH(ROWS($AA$2:$AA1011),'Per Line'!$AJ$2:$AJ$7001,0),"")</f>
        <v/>
      </c>
      <c r="AB1011">
        <f>IF($AA1011="","",C1011&amp;"|"&amp;COUNTIF($C$2:$C1011,C1011))</f>
        <v/>
      </c>
    </row>
    <row r="1012">
      <c r="A1012">
        <f>IF($AA1012="","",INDEX('Per Line'!$C$2:$C$7001,$AA1012)&amp;"")</f>
        <v/>
      </c>
      <c r="B1012" s="15" t="n"/>
      <c r="C1012">
        <f>IF($AA1012="","",IF(COUNTIF($I$2:$I$1301,I1012)&lt;=Settings!$C$8,I1012,I1012&amp;" P"&amp;ROUNDUP(COUNTIF($I$2:$I1012,I1012)/Settings!$C$8,0)))</f>
        <v/>
      </c>
      <c r="D1012">
        <f>IF($AA1012="","",INDEX('Per Line'!$A$2:$A$7001,$AA1012)&amp;"")</f>
        <v/>
      </c>
      <c r="E1012">
        <f>IF($AA1012="","",INDEX('Per Line'!$B$2:$B$7001,$AA1012)&amp;"")</f>
        <v/>
      </c>
      <c r="F1012">
        <f>IF($AA1012="","",INDEX('Per Line'!$D$2:$D$7001,$AA1012)&amp;"")</f>
        <v/>
      </c>
      <c r="G1012" s="14">
        <f>IF($AA1012="","",INDEX('Per Line'!$E$2:$E$7001,$AA1012))</f>
        <v/>
      </c>
      <c r="H1012">
        <f>IF($AA1012="","",INDEX('Per Line'!$F$2:$F$7001,$AA1012)&amp;"")</f>
        <v/>
      </c>
      <c r="I1012">
        <f>IF($AA1012="","",INDEX('Per Line'!$I$2:$I$7001,$AA1012)&amp;"")</f>
        <v/>
      </c>
      <c r="J1012">
        <f>IF($AA1012="","",INDEX('Per Line'!$H$2:$H$7001,$AA1012)&amp;"")</f>
        <v/>
      </c>
      <c r="K1012">
        <f>IF($AA1012="","",INDEX('Per Line'!$J$2:$J$7001,$AA1012)&amp;"")</f>
        <v/>
      </c>
      <c r="L1012">
        <f>IF($AA1012="","",INDEX('Per Line'!$K$2:$K$7001,$AA1012)&amp;"")</f>
        <v/>
      </c>
      <c r="M1012">
        <f>IF($AA1012="","",INDEX('Per Line'!$L$2:$L$7001,$AA1012))</f>
        <v/>
      </c>
      <c r="N1012" s="8">
        <f>IF($AA1012="","",M1012*Y1012/100)</f>
        <v/>
      </c>
      <c r="O1012">
        <f>IF($AA1012="","",INDEX('Per Line'!$U$2:$U$7001,$AA1012)&amp;"")</f>
        <v/>
      </c>
      <c r="P1012" s="8">
        <f>IF($AA1012="","",SUMIFS('Per Line'!$T$2:$T$7001,'Per Line'!$C$2:$C$7001,$A1012,'Per Line'!$AL$2:$AL$7001,1))</f>
        <v/>
      </c>
      <c r="Q1012">
        <f>IF($AA1012="","",Settings!$C$7)</f>
        <v/>
      </c>
      <c r="R1012" s="8">
        <f>IF($AA1012="","",SUMIFS('Per Line'!$T$2:$T$7001,'Per Line'!$C$2:$C$7001,$A1012,'Per Line'!$AK$2:$AK$7001,0,'Per Line'!$AL$2:$AL$7001,0))</f>
        <v/>
      </c>
      <c r="S1012" s="8">
        <f>IF($AA1012="","",R1012*Q1012)</f>
        <v/>
      </c>
      <c r="T1012">
        <f>IF($AA1012="","",Settings!$C$6)</f>
        <v/>
      </c>
      <c r="U1012" s="8">
        <f>IF($AA1012="","",SUMIFS('Per Line'!$T$2:$T$7001,'Per Line'!$C$2:$C$7001,$A1012,'Per Line'!$AK$2:$AK$7001,1,'Per Line'!$AL$2:$AL$7001,0))</f>
        <v/>
      </c>
      <c r="V1012" s="8">
        <f>IF($AA1012="","",U1012*T1012)</f>
        <v/>
      </c>
      <c r="W1012" s="8">
        <f>IF($AA1012="","",V1012+S1012)</f>
        <v/>
      </c>
      <c r="X1012" s="8">
        <f>IF($AA1012="","",Y1012-W1012)</f>
        <v/>
      </c>
      <c r="Y1012" s="8">
        <f>IF($AA1012="","",R1012+U1012+P1012)</f>
        <v/>
      </c>
      <c r="Z1012" s="8">
        <f>IF($AA1012="","",Y1012-W1012-N1012)</f>
        <v/>
      </c>
      <c r="AA1012" s="16">
        <f>IF(ROWS($AA$2:$AA1012)&lt;=MAX('Per Line'!$AJ$2:$AJ$7001),MATCH(ROWS($AA$2:$AA1012),'Per Line'!$AJ$2:$AJ$7001,0),"")</f>
        <v/>
      </c>
      <c r="AB1012">
        <f>IF($AA1012="","",C1012&amp;"|"&amp;COUNTIF($C$2:$C1012,C1012))</f>
        <v/>
      </c>
    </row>
    <row r="1013">
      <c r="A1013">
        <f>IF($AA1013="","",INDEX('Per Line'!$C$2:$C$7001,$AA1013)&amp;"")</f>
        <v/>
      </c>
      <c r="B1013" s="15" t="n"/>
      <c r="C1013">
        <f>IF($AA1013="","",IF(COUNTIF($I$2:$I$1301,I1013)&lt;=Settings!$C$8,I1013,I1013&amp;" P"&amp;ROUNDUP(COUNTIF($I$2:$I1013,I1013)/Settings!$C$8,0)))</f>
        <v/>
      </c>
      <c r="D1013">
        <f>IF($AA1013="","",INDEX('Per Line'!$A$2:$A$7001,$AA1013)&amp;"")</f>
        <v/>
      </c>
      <c r="E1013">
        <f>IF($AA1013="","",INDEX('Per Line'!$B$2:$B$7001,$AA1013)&amp;"")</f>
        <v/>
      </c>
      <c r="F1013">
        <f>IF($AA1013="","",INDEX('Per Line'!$D$2:$D$7001,$AA1013)&amp;"")</f>
        <v/>
      </c>
      <c r="G1013" s="14">
        <f>IF($AA1013="","",INDEX('Per Line'!$E$2:$E$7001,$AA1013))</f>
        <v/>
      </c>
      <c r="H1013">
        <f>IF($AA1013="","",INDEX('Per Line'!$F$2:$F$7001,$AA1013)&amp;"")</f>
        <v/>
      </c>
      <c r="I1013">
        <f>IF($AA1013="","",INDEX('Per Line'!$I$2:$I$7001,$AA1013)&amp;"")</f>
        <v/>
      </c>
      <c r="J1013">
        <f>IF($AA1013="","",INDEX('Per Line'!$H$2:$H$7001,$AA1013)&amp;"")</f>
        <v/>
      </c>
      <c r="K1013">
        <f>IF($AA1013="","",INDEX('Per Line'!$J$2:$J$7001,$AA1013)&amp;"")</f>
        <v/>
      </c>
      <c r="L1013">
        <f>IF($AA1013="","",INDEX('Per Line'!$K$2:$K$7001,$AA1013)&amp;"")</f>
        <v/>
      </c>
      <c r="M1013">
        <f>IF($AA1013="","",INDEX('Per Line'!$L$2:$L$7001,$AA1013))</f>
        <v/>
      </c>
      <c r="N1013" s="8">
        <f>IF($AA1013="","",M1013*Y1013/100)</f>
        <v/>
      </c>
      <c r="O1013">
        <f>IF($AA1013="","",INDEX('Per Line'!$U$2:$U$7001,$AA1013)&amp;"")</f>
        <v/>
      </c>
      <c r="P1013" s="8">
        <f>IF($AA1013="","",SUMIFS('Per Line'!$T$2:$T$7001,'Per Line'!$C$2:$C$7001,$A1013,'Per Line'!$AL$2:$AL$7001,1))</f>
        <v/>
      </c>
      <c r="Q1013">
        <f>IF($AA1013="","",Settings!$C$7)</f>
        <v/>
      </c>
      <c r="R1013" s="8">
        <f>IF($AA1013="","",SUMIFS('Per Line'!$T$2:$T$7001,'Per Line'!$C$2:$C$7001,$A1013,'Per Line'!$AK$2:$AK$7001,0,'Per Line'!$AL$2:$AL$7001,0))</f>
        <v/>
      </c>
      <c r="S1013" s="8">
        <f>IF($AA1013="","",R1013*Q1013)</f>
        <v/>
      </c>
      <c r="T1013">
        <f>IF($AA1013="","",Settings!$C$6)</f>
        <v/>
      </c>
      <c r="U1013" s="8">
        <f>IF($AA1013="","",SUMIFS('Per Line'!$T$2:$T$7001,'Per Line'!$C$2:$C$7001,$A1013,'Per Line'!$AK$2:$AK$7001,1,'Per Line'!$AL$2:$AL$7001,0))</f>
        <v/>
      </c>
      <c r="V1013" s="8">
        <f>IF($AA1013="","",U1013*T1013)</f>
        <v/>
      </c>
      <c r="W1013" s="8">
        <f>IF($AA1013="","",V1013+S1013)</f>
        <v/>
      </c>
      <c r="X1013" s="8">
        <f>IF($AA1013="","",Y1013-W1013)</f>
        <v/>
      </c>
      <c r="Y1013" s="8">
        <f>IF($AA1013="","",R1013+U1013+P1013)</f>
        <v/>
      </c>
      <c r="Z1013" s="8">
        <f>IF($AA1013="","",Y1013-W1013-N1013)</f>
        <v/>
      </c>
      <c r="AA1013" s="16">
        <f>IF(ROWS($AA$2:$AA1013)&lt;=MAX('Per Line'!$AJ$2:$AJ$7001),MATCH(ROWS($AA$2:$AA1013),'Per Line'!$AJ$2:$AJ$7001,0),"")</f>
        <v/>
      </c>
      <c r="AB1013">
        <f>IF($AA1013="","",C1013&amp;"|"&amp;COUNTIF($C$2:$C1013,C1013))</f>
        <v/>
      </c>
    </row>
    <row r="1014">
      <c r="A1014">
        <f>IF($AA1014="","",INDEX('Per Line'!$C$2:$C$7001,$AA1014)&amp;"")</f>
        <v/>
      </c>
      <c r="B1014" s="15" t="n"/>
      <c r="C1014">
        <f>IF($AA1014="","",IF(COUNTIF($I$2:$I$1301,I1014)&lt;=Settings!$C$8,I1014,I1014&amp;" P"&amp;ROUNDUP(COUNTIF($I$2:$I1014,I1014)/Settings!$C$8,0)))</f>
        <v/>
      </c>
      <c r="D1014">
        <f>IF($AA1014="","",INDEX('Per Line'!$A$2:$A$7001,$AA1014)&amp;"")</f>
        <v/>
      </c>
      <c r="E1014">
        <f>IF($AA1014="","",INDEX('Per Line'!$B$2:$B$7001,$AA1014)&amp;"")</f>
        <v/>
      </c>
      <c r="F1014">
        <f>IF($AA1014="","",INDEX('Per Line'!$D$2:$D$7001,$AA1014)&amp;"")</f>
        <v/>
      </c>
      <c r="G1014" s="14">
        <f>IF($AA1014="","",INDEX('Per Line'!$E$2:$E$7001,$AA1014))</f>
        <v/>
      </c>
      <c r="H1014">
        <f>IF($AA1014="","",INDEX('Per Line'!$F$2:$F$7001,$AA1014)&amp;"")</f>
        <v/>
      </c>
      <c r="I1014">
        <f>IF($AA1014="","",INDEX('Per Line'!$I$2:$I$7001,$AA1014)&amp;"")</f>
        <v/>
      </c>
      <c r="J1014">
        <f>IF($AA1014="","",INDEX('Per Line'!$H$2:$H$7001,$AA1014)&amp;"")</f>
        <v/>
      </c>
      <c r="K1014">
        <f>IF($AA1014="","",INDEX('Per Line'!$J$2:$J$7001,$AA1014)&amp;"")</f>
        <v/>
      </c>
      <c r="L1014">
        <f>IF($AA1014="","",INDEX('Per Line'!$K$2:$K$7001,$AA1014)&amp;"")</f>
        <v/>
      </c>
      <c r="M1014">
        <f>IF($AA1014="","",INDEX('Per Line'!$L$2:$L$7001,$AA1014))</f>
        <v/>
      </c>
      <c r="N1014" s="8">
        <f>IF($AA1014="","",M1014*Y1014/100)</f>
        <v/>
      </c>
      <c r="O1014">
        <f>IF($AA1014="","",INDEX('Per Line'!$U$2:$U$7001,$AA1014)&amp;"")</f>
        <v/>
      </c>
      <c r="P1014" s="8">
        <f>IF($AA1014="","",SUMIFS('Per Line'!$T$2:$T$7001,'Per Line'!$C$2:$C$7001,$A1014,'Per Line'!$AL$2:$AL$7001,1))</f>
        <v/>
      </c>
      <c r="Q1014">
        <f>IF($AA1014="","",Settings!$C$7)</f>
        <v/>
      </c>
      <c r="R1014" s="8">
        <f>IF($AA1014="","",SUMIFS('Per Line'!$T$2:$T$7001,'Per Line'!$C$2:$C$7001,$A1014,'Per Line'!$AK$2:$AK$7001,0,'Per Line'!$AL$2:$AL$7001,0))</f>
        <v/>
      </c>
      <c r="S1014" s="8">
        <f>IF($AA1014="","",R1014*Q1014)</f>
        <v/>
      </c>
      <c r="T1014">
        <f>IF($AA1014="","",Settings!$C$6)</f>
        <v/>
      </c>
      <c r="U1014" s="8">
        <f>IF($AA1014="","",SUMIFS('Per Line'!$T$2:$T$7001,'Per Line'!$C$2:$C$7001,$A1014,'Per Line'!$AK$2:$AK$7001,1,'Per Line'!$AL$2:$AL$7001,0))</f>
        <v/>
      </c>
      <c r="V1014" s="8">
        <f>IF($AA1014="","",U1014*T1014)</f>
        <v/>
      </c>
      <c r="W1014" s="8">
        <f>IF($AA1014="","",V1014+S1014)</f>
        <v/>
      </c>
      <c r="X1014" s="8">
        <f>IF($AA1014="","",Y1014-W1014)</f>
        <v/>
      </c>
      <c r="Y1014" s="8">
        <f>IF($AA1014="","",R1014+U1014+P1014)</f>
        <v/>
      </c>
      <c r="Z1014" s="8">
        <f>IF($AA1014="","",Y1014-W1014-N1014)</f>
        <v/>
      </c>
      <c r="AA1014" s="16">
        <f>IF(ROWS($AA$2:$AA1014)&lt;=MAX('Per Line'!$AJ$2:$AJ$7001),MATCH(ROWS($AA$2:$AA1014),'Per Line'!$AJ$2:$AJ$7001,0),"")</f>
        <v/>
      </c>
      <c r="AB1014">
        <f>IF($AA1014="","",C1014&amp;"|"&amp;COUNTIF($C$2:$C1014,C1014))</f>
        <v/>
      </c>
    </row>
    <row r="1015">
      <c r="A1015">
        <f>IF($AA1015="","",INDEX('Per Line'!$C$2:$C$7001,$AA1015)&amp;"")</f>
        <v/>
      </c>
      <c r="B1015" s="15" t="n"/>
      <c r="C1015">
        <f>IF($AA1015="","",IF(COUNTIF($I$2:$I$1301,I1015)&lt;=Settings!$C$8,I1015,I1015&amp;" P"&amp;ROUNDUP(COUNTIF($I$2:$I1015,I1015)/Settings!$C$8,0)))</f>
        <v/>
      </c>
      <c r="D1015">
        <f>IF($AA1015="","",INDEX('Per Line'!$A$2:$A$7001,$AA1015)&amp;"")</f>
        <v/>
      </c>
      <c r="E1015">
        <f>IF($AA1015="","",INDEX('Per Line'!$B$2:$B$7001,$AA1015)&amp;"")</f>
        <v/>
      </c>
      <c r="F1015">
        <f>IF($AA1015="","",INDEX('Per Line'!$D$2:$D$7001,$AA1015)&amp;"")</f>
        <v/>
      </c>
      <c r="G1015" s="14">
        <f>IF($AA1015="","",INDEX('Per Line'!$E$2:$E$7001,$AA1015))</f>
        <v/>
      </c>
      <c r="H1015">
        <f>IF($AA1015="","",INDEX('Per Line'!$F$2:$F$7001,$AA1015)&amp;"")</f>
        <v/>
      </c>
      <c r="I1015">
        <f>IF($AA1015="","",INDEX('Per Line'!$I$2:$I$7001,$AA1015)&amp;"")</f>
        <v/>
      </c>
      <c r="J1015">
        <f>IF($AA1015="","",INDEX('Per Line'!$H$2:$H$7001,$AA1015)&amp;"")</f>
        <v/>
      </c>
      <c r="K1015">
        <f>IF($AA1015="","",INDEX('Per Line'!$J$2:$J$7001,$AA1015)&amp;"")</f>
        <v/>
      </c>
      <c r="L1015">
        <f>IF($AA1015="","",INDEX('Per Line'!$K$2:$K$7001,$AA1015)&amp;"")</f>
        <v/>
      </c>
      <c r="M1015">
        <f>IF($AA1015="","",INDEX('Per Line'!$L$2:$L$7001,$AA1015))</f>
        <v/>
      </c>
      <c r="N1015" s="8">
        <f>IF($AA1015="","",M1015*Y1015/100)</f>
        <v/>
      </c>
      <c r="O1015">
        <f>IF($AA1015="","",INDEX('Per Line'!$U$2:$U$7001,$AA1015)&amp;"")</f>
        <v/>
      </c>
      <c r="P1015" s="8">
        <f>IF($AA1015="","",SUMIFS('Per Line'!$T$2:$T$7001,'Per Line'!$C$2:$C$7001,$A1015,'Per Line'!$AL$2:$AL$7001,1))</f>
        <v/>
      </c>
      <c r="Q1015">
        <f>IF($AA1015="","",Settings!$C$7)</f>
        <v/>
      </c>
      <c r="R1015" s="8">
        <f>IF($AA1015="","",SUMIFS('Per Line'!$T$2:$T$7001,'Per Line'!$C$2:$C$7001,$A1015,'Per Line'!$AK$2:$AK$7001,0,'Per Line'!$AL$2:$AL$7001,0))</f>
        <v/>
      </c>
      <c r="S1015" s="8">
        <f>IF($AA1015="","",R1015*Q1015)</f>
        <v/>
      </c>
      <c r="T1015">
        <f>IF($AA1015="","",Settings!$C$6)</f>
        <v/>
      </c>
      <c r="U1015" s="8">
        <f>IF($AA1015="","",SUMIFS('Per Line'!$T$2:$T$7001,'Per Line'!$C$2:$C$7001,$A1015,'Per Line'!$AK$2:$AK$7001,1,'Per Line'!$AL$2:$AL$7001,0))</f>
        <v/>
      </c>
      <c r="V1015" s="8">
        <f>IF($AA1015="","",U1015*T1015)</f>
        <v/>
      </c>
      <c r="W1015" s="8">
        <f>IF($AA1015="","",V1015+S1015)</f>
        <v/>
      </c>
      <c r="X1015" s="8">
        <f>IF($AA1015="","",Y1015-W1015)</f>
        <v/>
      </c>
      <c r="Y1015" s="8">
        <f>IF($AA1015="","",R1015+U1015+P1015)</f>
        <v/>
      </c>
      <c r="Z1015" s="8">
        <f>IF($AA1015="","",Y1015-W1015-N1015)</f>
        <v/>
      </c>
      <c r="AA1015" s="16">
        <f>IF(ROWS($AA$2:$AA1015)&lt;=MAX('Per Line'!$AJ$2:$AJ$7001),MATCH(ROWS($AA$2:$AA1015),'Per Line'!$AJ$2:$AJ$7001,0),"")</f>
        <v/>
      </c>
      <c r="AB1015">
        <f>IF($AA1015="","",C1015&amp;"|"&amp;COUNTIF($C$2:$C1015,C1015))</f>
        <v/>
      </c>
    </row>
    <row r="1016">
      <c r="A1016">
        <f>IF($AA1016="","",INDEX('Per Line'!$C$2:$C$7001,$AA1016)&amp;"")</f>
        <v/>
      </c>
      <c r="B1016" s="15" t="n"/>
      <c r="C1016">
        <f>IF($AA1016="","",IF(COUNTIF($I$2:$I$1301,I1016)&lt;=Settings!$C$8,I1016,I1016&amp;" P"&amp;ROUNDUP(COUNTIF($I$2:$I1016,I1016)/Settings!$C$8,0)))</f>
        <v/>
      </c>
      <c r="D1016">
        <f>IF($AA1016="","",INDEX('Per Line'!$A$2:$A$7001,$AA1016)&amp;"")</f>
        <v/>
      </c>
      <c r="E1016">
        <f>IF($AA1016="","",INDEX('Per Line'!$B$2:$B$7001,$AA1016)&amp;"")</f>
        <v/>
      </c>
      <c r="F1016">
        <f>IF($AA1016="","",INDEX('Per Line'!$D$2:$D$7001,$AA1016)&amp;"")</f>
        <v/>
      </c>
      <c r="G1016" s="14">
        <f>IF($AA1016="","",INDEX('Per Line'!$E$2:$E$7001,$AA1016))</f>
        <v/>
      </c>
      <c r="H1016">
        <f>IF($AA1016="","",INDEX('Per Line'!$F$2:$F$7001,$AA1016)&amp;"")</f>
        <v/>
      </c>
      <c r="I1016">
        <f>IF($AA1016="","",INDEX('Per Line'!$I$2:$I$7001,$AA1016)&amp;"")</f>
        <v/>
      </c>
      <c r="J1016">
        <f>IF($AA1016="","",INDEX('Per Line'!$H$2:$H$7001,$AA1016)&amp;"")</f>
        <v/>
      </c>
      <c r="K1016">
        <f>IF($AA1016="","",INDEX('Per Line'!$J$2:$J$7001,$AA1016)&amp;"")</f>
        <v/>
      </c>
      <c r="L1016">
        <f>IF($AA1016="","",INDEX('Per Line'!$K$2:$K$7001,$AA1016)&amp;"")</f>
        <v/>
      </c>
      <c r="M1016">
        <f>IF($AA1016="","",INDEX('Per Line'!$L$2:$L$7001,$AA1016))</f>
        <v/>
      </c>
      <c r="N1016" s="8">
        <f>IF($AA1016="","",M1016*Y1016/100)</f>
        <v/>
      </c>
      <c r="O1016">
        <f>IF($AA1016="","",INDEX('Per Line'!$U$2:$U$7001,$AA1016)&amp;"")</f>
        <v/>
      </c>
      <c r="P1016" s="8">
        <f>IF($AA1016="","",SUMIFS('Per Line'!$T$2:$T$7001,'Per Line'!$C$2:$C$7001,$A1016,'Per Line'!$AL$2:$AL$7001,1))</f>
        <v/>
      </c>
      <c r="Q1016">
        <f>IF($AA1016="","",Settings!$C$7)</f>
        <v/>
      </c>
      <c r="R1016" s="8">
        <f>IF($AA1016="","",SUMIFS('Per Line'!$T$2:$T$7001,'Per Line'!$C$2:$C$7001,$A1016,'Per Line'!$AK$2:$AK$7001,0,'Per Line'!$AL$2:$AL$7001,0))</f>
        <v/>
      </c>
      <c r="S1016" s="8">
        <f>IF($AA1016="","",R1016*Q1016)</f>
        <v/>
      </c>
      <c r="T1016">
        <f>IF($AA1016="","",Settings!$C$6)</f>
        <v/>
      </c>
      <c r="U1016" s="8">
        <f>IF($AA1016="","",SUMIFS('Per Line'!$T$2:$T$7001,'Per Line'!$C$2:$C$7001,$A1016,'Per Line'!$AK$2:$AK$7001,1,'Per Line'!$AL$2:$AL$7001,0))</f>
        <v/>
      </c>
      <c r="V1016" s="8">
        <f>IF($AA1016="","",U1016*T1016)</f>
        <v/>
      </c>
      <c r="W1016" s="8">
        <f>IF($AA1016="","",V1016+S1016)</f>
        <v/>
      </c>
      <c r="X1016" s="8">
        <f>IF($AA1016="","",Y1016-W1016)</f>
        <v/>
      </c>
      <c r="Y1016" s="8">
        <f>IF($AA1016="","",R1016+U1016+P1016)</f>
        <v/>
      </c>
      <c r="Z1016" s="8">
        <f>IF($AA1016="","",Y1016-W1016-N1016)</f>
        <v/>
      </c>
      <c r="AA1016" s="16">
        <f>IF(ROWS($AA$2:$AA1016)&lt;=MAX('Per Line'!$AJ$2:$AJ$7001),MATCH(ROWS($AA$2:$AA1016),'Per Line'!$AJ$2:$AJ$7001,0),"")</f>
        <v/>
      </c>
      <c r="AB1016">
        <f>IF($AA1016="","",C1016&amp;"|"&amp;COUNTIF($C$2:$C1016,C1016))</f>
        <v/>
      </c>
    </row>
    <row r="1017">
      <c r="A1017">
        <f>IF($AA1017="","",INDEX('Per Line'!$C$2:$C$7001,$AA1017)&amp;"")</f>
        <v/>
      </c>
      <c r="B1017" s="15" t="n"/>
      <c r="C1017">
        <f>IF($AA1017="","",IF(COUNTIF($I$2:$I$1301,I1017)&lt;=Settings!$C$8,I1017,I1017&amp;" P"&amp;ROUNDUP(COUNTIF($I$2:$I1017,I1017)/Settings!$C$8,0)))</f>
        <v/>
      </c>
      <c r="D1017">
        <f>IF($AA1017="","",INDEX('Per Line'!$A$2:$A$7001,$AA1017)&amp;"")</f>
        <v/>
      </c>
      <c r="E1017">
        <f>IF($AA1017="","",INDEX('Per Line'!$B$2:$B$7001,$AA1017)&amp;"")</f>
        <v/>
      </c>
      <c r="F1017">
        <f>IF($AA1017="","",INDEX('Per Line'!$D$2:$D$7001,$AA1017)&amp;"")</f>
        <v/>
      </c>
      <c r="G1017" s="14">
        <f>IF($AA1017="","",INDEX('Per Line'!$E$2:$E$7001,$AA1017))</f>
        <v/>
      </c>
      <c r="H1017">
        <f>IF($AA1017="","",INDEX('Per Line'!$F$2:$F$7001,$AA1017)&amp;"")</f>
        <v/>
      </c>
      <c r="I1017">
        <f>IF($AA1017="","",INDEX('Per Line'!$I$2:$I$7001,$AA1017)&amp;"")</f>
        <v/>
      </c>
      <c r="J1017">
        <f>IF($AA1017="","",INDEX('Per Line'!$H$2:$H$7001,$AA1017)&amp;"")</f>
        <v/>
      </c>
      <c r="K1017">
        <f>IF($AA1017="","",INDEX('Per Line'!$J$2:$J$7001,$AA1017)&amp;"")</f>
        <v/>
      </c>
      <c r="L1017">
        <f>IF($AA1017="","",INDEX('Per Line'!$K$2:$K$7001,$AA1017)&amp;"")</f>
        <v/>
      </c>
      <c r="M1017">
        <f>IF($AA1017="","",INDEX('Per Line'!$L$2:$L$7001,$AA1017))</f>
        <v/>
      </c>
      <c r="N1017" s="8">
        <f>IF($AA1017="","",M1017*Y1017/100)</f>
        <v/>
      </c>
      <c r="O1017">
        <f>IF($AA1017="","",INDEX('Per Line'!$U$2:$U$7001,$AA1017)&amp;"")</f>
        <v/>
      </c>
      <c r="P1017" s="8">
        <f>IF($AA1017="","",SUMIFS('Per Line'!$T$2:$T$7001,'Per Line'!$C$2:$C$7001,$A1017,'Per Line'!$AL$2:$AL$7001,1))</f>
        <v/>
      </c>
      <c r="Q1017">
        <f>IF($AA1017="","",Settings!$C$7)</f>
        <v/>
      </c>
      <c r="R1017" s="8">
        <f>IF($AA1017="","",SUMIFS('Per Line'!$T$2:$T$7001,'Per Line'!$C$2:$C$7001,$A1017,'Per Line'!$AK$2:$AK$7001,0,'Per Line'!$AL$2:$AL$7001,0))</f>
        <v/>
      </c>
      <c r="S1017" s="8">
        <f>IF($AA1017="","",R1017*Q1017)</f>
        <v/>
      </c>
      <c r="T1017">
        <f>IF($AA1017="","",Settings!$C$6)</f>
        <v/>
      </c>
      <c r="U1017" s="8">
        <f>IF($AA1017="","",SUMIFS('Per Line'!$T$2:$T$7001,'Per Line'!$C$2:$C$7001,$A1017,'Per Line'!$AK$2:$AK$7001,1,'Per Line'!$AL$2:$AL$7001,0))</f>
        <v/>
      </c>
      <c r="V1017" s="8">
        <f>IF($AA1017="","",U1017*T1017)</f>
        <v/>
      </c>
      <c r="W1017" s="8">
        <f>IF($AA1017="","",V1017+S1017)</f>
        <v/>
      </c>
      <c r="X1017" s="8">
        <f>IF($AA1017="","",Y1017-W1017)</f>
        <v/>
      </c>
      <c r="Y1017" s="8">
        <f>IF($AA1017="","",R1017+U1017+P1017)</f>
        <v/>
      </c>
      <c r="Z1017" s="8">
        <f>IF($AA1017="","",Y1017-W1017-N1017)</f>
        <v/>
      </c>
      <c r="AA1017" s="16">
        <f>IF(ROWS($AA$2:$AA1017)&lt;=MAX('Per Line'!$AJ$2:$AJ$7001),MATCH(ROWS($AA$2:$AA1017),'Per Line'!$AJ$2:$AJ$7001,0),"")</f>
        <v/>
      </c>
      <c r="AB1017">
        <f>IF($AA1017="","",C1017&amp;"|"&amp;COUNTIF($C$2:$C1017,C1017))</f>
        <v/>
      </c>
    </row>
    <row r="1018">
      <c r="A1018">
        <f>IF($AA1018="","",INDEX('Per Line'!$C$2:$C$7001,$AA1018)&amp;"")</f>
        <v/>
      </c>
      <c r="B1018" s="15" t="n"/>
      <c r="C1018">
        <f>IF($AA1018="","",IF(COUNTIF($I$2:$I$1301,I1018)&lt;=Settings!$C$8,I1018,I1018&amp;" P"&amp;ROUNDUP(COUNTIF($I$2:$I1018,I1018)/Settings!$C$8,0)))</f>
        <v/>
      </c>
      <c r="D1018">
        <f>IF($AA1018="","",INDEX('Per Line'!$A$2:$A$7001,$AA1018)&amp;"")</f>
        <v/>
      </c>
      <c r="E1018">
        <f>IF($AA1018="","",INDEX('Per Line'!$B$2:$B$7001,$AA1018)&amp;"")</f>
        <v/>
      </c>
      <c r="F1018">
        <f>IF($AA1018="","",INDEX('Per Line'!$D$2:$D$7001,$AA1018)&amp;"")</f>
        <v/>
      </c>
      <c r="G1018" s="14">
        <f>IF($AA1018="","",INDEX('Per Line'!$E$2:$E$7001,$AA1018))</f>
        <v/>
      </c>
      <c r="H1018">
        <f>IF($AA1018="","",INDEX('Per Line'!$F$2:$F$7001,$AA1018)&amp;"")</f>
        <v/>
      </c>
      <c r="I1018">
        <f>IF($AA1018="","",INDEX('Per Line'!$I$2:$I$7001,$AA1018)&amp;"")</f>
        <v/>
      </c>
      <c r="J1018">
        <f>IF($AA1018="","",INDEX('Per Line'!$H$2:$H$7001,$AA1018)&amp;"")</f>
        <v/>
      </c>
      <c r="K1018">
        <f>IF($AA1018="","",INDEX('Per Line'!$J$2:$J$7001,$AA1018)&amp;"")</f>
        <v/>
      </c>
      <c r="L1018">
        <f>IF($AA1018="","",INDEX('Per Line'!$K$2:$K$7001,$AA1018)&amp;"")</f>
        <v/>
      </c>
      <c r="M1018">
        <f>IF($AA1018="","",INDEX('Per Line'!$L$2:$L$7001,$AA1018))</f>
        <v/>
      </c>
      <c r="N1018" s="8">
        <f>IF($AA1018="","",M1018*Y1018/100)</f>
        <v/>
      </c>
      <c r="O1018">
        <f>IF($AA1018="","",INDEX('Per Line'!$U$2:$U$7001,$AA1018)&amp;"")</f>
        <v/>
      </c>
      <c r="P1018" s="8">
        <f>IF($AA1018="","",SUMIFS('Per Line'!$T$2:$T$7001,'Per Line'!$C$2:$C$7001,$A1018,'Per Line'!$AL$2:$AL$7001,1))</f>
        <v/>
      </c>
      <c r="Q1018">
        <f>IF($AA1018="","",Settings!$C$7)</f>
        <v/>
      </c>
      <c r="R1018" s="8">
        <f>IF($AA1018="","",SUMIFS('Per Line'!$T$2:$T$7001,'Per Line'!$C$2:$C$7001,$A1018,'Per Line'!$AK$2:$AK$7001,0,'Per Line'!$AL$2:$AL$7001,0))</f>
        <v/>
      </c>
      <c r="S1018" s="8">
        <f>IF($AA1018="","",R1018*Q1018)</f>
        <v/>
      </c>
      <c r="T1018">
        <f>IF($AA1018="","",Settings!$C$6)</f>
        <v/>
      </c>
      <c r="U1018" s="8">
        <f>IF($AA1018="","",SUMIFS('Per Line'!$T$2:$T$7001,'Per Line'!$C$2:$C$7001,$A1018,'Per Line'!$AK$2:$AK$7001,1,'Per Line'!$AL$2:$AL$7001,0))</f>
        <v/>
      </c>
      <c r="V1018" s="8">
        <f>IF($AA1018="","",U1018*T1018)</f>
        <v/>
      </c>
      <c r="W1018" s="8">
        <f>IF($AA1018="","",V1018+S1018)</f>
        <v/>
      </c>
      <c r="X1018" s="8">
        <f>IF($AA1018="","",Y1018-W1018)</f>
        <v/>
      </c>
      <c r="Y1018" s="8">
        <f>IF($AA1018="","",R1018+U1018+P1018)</f>
        <v/>
      </c>
      <c r="Z1018" s="8">
        <f>IF($AA1018="","",Y1018-W1018-N1018)</f>
        <v/>
      </c>
      <c r="AA1018" s="16">
        <f>IF(ROWS($AA$2:$AA1018)&lt;=MAX('Per Line'!$AJ$2:$AJ$7001),MATCH(ROWS($AA$2:$AA1018),'Per Line'!$AJ$2:$AJ$7001,0),"")</f>
        <v/>
      </c>
      <c r="AB1018">
        <f>IF($AA1018="","",C1018&amp;"|"&amp;COUNTIF($C$2:$C1018,C1018))</f>
        <v/>
      </c>
    </row>
    <row r="1019">
      <c r="A1019">
        <f>IF($AA1019="","",INDEX('Per Line'!$C$2:$C$7001,$AA1019)&amp;"")</f>
        <v/>
      </c>
      <c r="B1019" s="15" t="n"/>
      <c r="C1019">
        <f>IF($AA1019="","",IF(COUNTIF($I$2:$I$1301,I1019)&lt;=Settings!$C$8,I1019,I1019&amp;" P"&amp;ROUNDUP(COUNTIF($I$2:$I1019,I1019)/Settings!$C$8,0)))</f>
        <v/>
      </c>
      <c r="D1019">
        <f>IF($AA1019="","",INDEX('Per Line'!$A$2:$A$7001,$AA1019)&amp;"")</f>
        <v/>
      </c>
      <c r="E1019">
        <f>IF($AA1019="","",INDEX('Per Line'!$B$2:$B$7001,$AA1019)&amp;"")</f>
        <v/>
      </c>
      <c r="F1019">
        <f>IF($AA1019="","",INDEX('Per Line'!$D$2:$D$7001,$AA1019)&amp;"")</f>
        <v/>
      </c>
      <c r="G1019" s="14">
        <f>IF($AA1019="","",INDEX('Per Line'!$E$2:$E$7001,$AA1019))</f>
        <v/>
      </c>
      <c r="H1019">
        <f>IF($AA1019="","",INDEX('Per Line'!$F$2:$F$7001,$AA1019)&amp;"")</f>
        <v/>
      </c>
      <c r="I1019">
        <f>IF($AA1019="","",INDEX('Per Line'!$I$2:$I$7001,$AA1019)&amp;"")</f>
        <v/>
      </c>
      <c r="J1019">
        <f>IF($AA1019="","",INDEX('Per Line'!$H$2:$H$7001,$AA1019)&amp;"")</f>
        <v/>
      </c>
      <c r="K1019">
        <f>IF($AA1019="","",INDEX('Per Line'!$J$2:$J$7001,$AA1019)&amp;"")</f>
        <v/>
      </c>
      <c r="L1019">
        <f>IF($AA1019="","",INDEX('Per Line'!$K$2:$K$7001,$AA1019)&amp;"")</f>
        <v/>
      </c>
      <c r="M1019">
        <f>IF($AA1019="","",INDEX('Per Line'!$L$2:$L$7001,$AA1019))</f>
        <v/>
      </c>
      <c r="N1019" s="8">
        <f>IF($AA1019="","",M1019*Y1019/100)</f>
        <v/>
      </c>
      <c r="O1019">
        <f>IF($AA1019="","",INDEX('Per Line'!$U$2:$U$7001,$AA1019)&amp;"")</f>
        <v/>
      </c>
      <c r="P1019" s="8">
        <f>IF($AA1019="","",SUMIFS('Per Line'!$T$2:$T$7001,'Per Line'!$C$2:$C$7001,$A1019,'Per Line'!$AL$2:$AL$7001,1))</f>
        <v/>
      </c>
      <c r="Q1019">
        <f>IF($AA1019="","",Settings!$C$7)</f>
        <v/>
      </c>
      <c r="R1019" s="8">
        <f>IF($AA1019="","",SUMIFS('Per Line'!$T$2:$T$7001,'Per Line'!$C$2:$C$7001,$A1019,'Per Line'!$AK$2:$AK$7001,0,'Per Line'!$AL$2:$AL$7001,0))</f>
        <v/>
      </c>
      <c r="S1019" s="8">
        <f>IF($AA1019="","",R1019*Q1019)</f>
        <v/>
      </c>
      <c r="T1019">
        <f>IF($AA1019="","",Settings!$C$6)</f>
        <v/>
      </c>
      <c r="U1019" s="8">
        <f>IF($AA1019="","",SUMIFS('Per Line'!$T$2:$T$7001,'Per Line'!$C$2:$C$7001,$A1019,'Per Line'!$AK$2:$AK$7001,1,'Per Line'!$AL$2:$AL$7001,0))</f>
        <v/>
      </c>
      <c r="V1019" s="8">
        <f>IF($AA1019="","",U1019*T1019)</f>
        <v/>
      </c>
      <c r="W1019" s="8">
        <f>IF($AA1019="","",V1019+S1019)</f>
        <v/>
      </c>
      <c r="X1019" s="8">
        <f>IF($AA1019="","",Y1019-W1019)</f>
        <v/>
      </c>
      <c r="Y1019" s="8">
        <f>IF($AA1019="","",R1019+U1019+P1019)</f>
        <v/>
      </c>
      <c r="Z1019" s="8">
        <f>IF($AA1019="","",Y1019-W1019-N1019)</f>
        <v/>
      </c>
      <c r="AA1019" s="16">
        <f>IF(ROWS($AA$2:$AA1019)&lt;=MAX('Per Line'!$AJ$2:$AJ$7001),MATCH(ROWS($AA$2:$AA1019),'Per Line'!$AJ$2:$AJ$7001,0),"")</f>
        <v/>
      </c>
      <c r="AB1019">
        <f>IF($AA1019="","",C1019&amp;"|"&amp;COUNTIF($C$2:$C1019,C1019))</f>
        <v/>
      </c>
    </row>
    <row r="1020">
      <c r="A1020">
        <f>IF($AA1020="","",INDEX('Per Line'!$C$2:$C$7001,$AA1020)&amp;"")</f>
        <v/>
      </c>
      <c r="B1020" s="15" t="n"/>
      <c r="C1020">
        <f>IF($AA1020="","",IF(COUNTIF($I$2:$I$1301,I1020)&lt;=Settings!$C$8,I1020,I1020&amp;" P"&amp;ROUNDUP(COUNTIF($I$2:$I1020,I1020)/Settings!$C$8,0)))</f>
        <v/>
      </c>
      <c r="D1020">
        <f>IF($AA1020="","",INDEX('Per Line'!$A$2:$A$7001,$AA1020)&amp;"")</f>
        <v/>
      </c>
      <c r="E1020">
        <f>IF($AA1020="","",INDEX('Per Line'!$B$2:$B$7001,$AA1020)&amp;"")</f>
        <v/>
      </c>
      <c r="F1020">
        <f>IF($AA1020="","",INDEX('Per Line'!$D$2:$D$7001,$AA1020)&amp;"")</f>
        <v/>
      </c>
      <c r="G1020" s="14">
        <f>IF($AA1020="","",INDEX('Per Line'!$E$2:$E$7001,$AA1020))</f>
        <v/>
      </c>
      <c r="H1020">
        <f>IF($AA1020="","",INDEX('Per Line'!$F$2:$F$7001,$AA1020)&amp;"")</f>
        <v/>
      </c>
      <c r="I1020">
        <f>IF($AA1020="","",INDEX('Per Line'!$I$2:$I$7001,$AA1020)&amp;"")</f>
        <v/>
      </c>
      <c r="J1020">
        <f>IF($AA1020="","",INDEX('Per Line'!$H$2:$H$7001,$AA1020)&amp;"")</f>
        <v/>
      </c>
      <c r="K1020">
        <f>IF($AA1020="","",INDEX('Per Line'!$J$2:$J$7001,$AA1020)&amp;"")</f>
        <v/>
      </c>
      <c r="L1020">
        <f>IF($AA1020="","",INDEX('Per Line'!$K$2:$K$7001,$AA1020)&amp;"")</f>
        <v/>
      </c>
      <c r="M1020">
        <f>IF($AA1020="","",INDEX('Per Line'!$L$2:$L$7001,$AA1020))</f>
        <v/>
      </c>
      <c r="N1020" s="8">
        <f>IF($AA1020="","",M1020*Y1020/100)</f>
        <v/>
      </c>
      <c r="O1020">
        <f>IF($AA1020="","",INDEX('Per Line'!$U$2:$U$7001,$AA1020)&amp;"")</f>
        <v/>
      </c>
      <c r="P1020" s="8">
        <f>IF($AA1020="","",SUMIFS('Per Line'!$T$2:$T$7001,'Per Line'!$C$2:$C$7001,$A1020,'Per Line'!$AL$2:$AL$7001,1))</f>
        <v/>
      </c>
      <c r="Q1020">
        <f>IF($AA1020="","",Settings!$C$7)</f>
        <v/>
      </c>
      <c r="R1020" s="8">
        <f>IF($AA1020="","",SUMIFS('Per Line'!$T$2:$T$7001,'Per Line'!$C$2:$C$7001,$A1020,'Per Line'!$AK$2:$AK$7001,0,'Per Line'!$AL$2:$AL$7001,0))</f>
        <v/>
      </c>
      <c r="S1020" s="8">
        <f>IF($AA1020="","",R1020*Q1020)</f>
        <v/>
      </c>
      <c r="T1020">
        <f>IF($AA1020="","",Settings!$C$6)</f>
        <v/>
      </c>
      <c r="U1020" s="8">
        <f>IF($AA1020="","",SUMIFS('Per Line'!$T$2:$T$7001,'Per Line'!$C$2:$C$7001,$A1020,'Per Line'!$AK$2:$AK$7001,1,'Per Line'!$AL$2:$AL$7001,0))</f>
        <v/>
      </c>
      <c r="V1020" s="8">
        <f>IF($AA1020="","",U1020*T1020)</f>
        <v/>
      </c>
      <c r="W1020" s="8">
        <f>IF($AA1020="","",V1020+S1020)</f>
        <v/>
      </c>
      <c r="X1020" s="8">
        <f>IF($AA1020="","",Y1020-W1020)</f>
        <v/>
      </c>
      <c r="Y1020" s="8">
        <f>IF($AA1020="","",R1020+U1020+P1020)</f>
        <v/>
      </c>
      <c r="Z1020" s="8">
        <f>IF($AA1020="","",Y1020-W1020-N1020)</f>
        <v/>
      </c>
      <c r="AA1020" s="16">
        <f>IF(ROWS($AA$2:$AA1020)&lt;=MAX('Per Line'!$AJ$2:$AJ$7001),MATCH(ROWS($AA$2:$AA1020),'Per Line'!$AJ$2:$AJ$7001,0),"")</f>
        <v/>
      </c>
      <c r="AB1020">
        <f>IF($AA1020="","",C1020&amp;"|"&amp;COUNTIF($C$2:$C1020,C1020))</f>
        <v/>
      </c>
    </row>
    <row r="1021">
      <c r="A1021">
        <f>IF($AA1021="","",INDEX('Per Line'!$C$2:$C$7001,$AA1021)&amp;"")</f>
        <v/>
      </c>
      <c r="B1021" s="15" t="n"/>
      <c r="C1021">
        <f>IF($AA1021="","",IF(COUNTIF($I$2:$I$1301,I1021)&lt;=Settings!$C$8,I1021,I1021&amp;" P"&amp;ROUNDUP(COUNTIF($I$2:$I1021,I1021)/Settings!$C$8,0)))</f>
        <v/>
      </c>
      <c r="D1021">
        <f>IF($AA1021="","",INDEX('Per Line'!$A$2:$A$7001,$AA1021)&amp;"")</f>
        <v/>
      </c>
      <c r="E1021">
        <f>IF($AA1021="","",INDEX('Per Line'!$B$2:$B$7001,$AA1021)&amp;"")</f>
        <v/>
      </c>
      <c r="F1021">
        <f>IF($AA1021="","",INDEX('Per Line'!$D$2:$D$7001,$AA1021)&amp;"")</f>
        <v/>
      </c>
      <c r="G1021" s="14">
        <f>IF($AA1021="","",INDEX('Per Line'!$E$2:$E$7001,$AA1021))</f>
        <v/>
      </c>
      <c r="H1021">
        <f>IF($AA1021="","",INDEX('Per Line'!$F$2:$F$7001,$AA1021)&amp;"")</f>
        <v/>
      </c>
      <c r="I1021">
        <f>IF($AA1021="","",INDEX('Per Line'!$I$2:$I$7001,$AA1021)&amp;"")</f>
        <v/>
      </c>
      <c r="J1021">
        <f>IF($AA1021="","",INDEX('Per Line'!$H$2:$H$7001,$AA1021)&amp;"")</f>
        <v/>
      </c>
      <c r="K1021">
        <f>IF($AA1021="","",INDEX('Per Line'!$J$2:$J$7001,$AA1021)&amp;"")</f>
        <v/>
      </c>
      <c r="L1021">
        <f>IF($AA1021="","",INDEX('Per Line'!$K$2:$K$7001,$AA1021)&amp;"")</f>
        <v/>
      </c>
      <c r="M1021">
        <f>IF($AA1021="","",INDEX('Per Line'!$L$2:$L$7001,$AA1021))</f>
        <v/>
      </c>
      <c r="N1021" s="8">
        <f>IF($AA1021="","",M1021*Y1021/100)</f>
        <v/>
      </c>
      <c r="O1021">
        <f>IF($AA1021="","",INDEX('Per Line'!$U$2:$U$7001,$AA1021)&amp;"")</f>
        <v/>
      </c>
      <c r="P1021" s="8">
        <f>IF($AA1021="","",SUMIFS('Per Line'!$T$2:$T$7001,'Per Line'!$C$2:$C$7001,$A1021,'Per Line'!$AL$2:$AL$7001,1))</f>
        <v/>
      </c>
      <c r="Q1021">
        <f>IF($AA1021="","",Settings!$C$7)</f>
        <v/>
      </c>
      <c r="R1021" s="8">
        <f>IF($AA1021="","",SUMIFS('Per Line'!$T$2:$T$7001,'Per Line'!$C$2:$C$7001,$A1021,'Per Line'!$AK$2:$AK$7001,0,'Per Line'!$AL$2:$AL$7001,0))</f>
        <v/>
      </c>
      <c r="S1021" s="8">
        <f>IF($AA1021="","",R1021*Q1021)</f>
        <v/>
      </c>
      <c r="T1021">
        <f>IF($AA1021="","",Settings!$C$6)</f>
        <v/>
      </c>
      <c r="U1021" s="8">
        <f>IF($AA1021="","",SUMIFS('Per Line'!$T$2:$T$7001,'Per Line'!$C$2:$C$7001,$A1021,'Per Line'!$AK$2:$AK$7001,1,'Per Line'!$AL$2:$AL$7001,0))</f>
        <v/>
      </c>
      <c r="V1021" s="8">
        <f>IF($AA1021="","",U1021*T1021)</f>
        <v/>
      </c>
      <c r="W1021" s="8">
        <f>IF($AA1021="","",V1021+S1021)</f>
        <v/>
      </c>
      <c r="X1021" s="8">
        <f>IF($AA1021="","",Y1021-W1021)</f>
        <v/>
      </c>
      <c r="Y1021" s="8">
        <f>IF($AA1021="","",R1021+U1021+P1021)</f>
        <v/>
      </c>
      <c r="Z1021" s="8">
        <f>IF($AA1021="","",Y1021-W1021-N1021)</f>
        <v/>
      </c>
      <c r="AA1021" s="16">
        <f>IF(ROWS($AA$2:$AA1021)&lt;=MAX('Per Line'!$AJ$2:$AJ$7001),MATCH(ROWS($AA$2:$AA1021),'Per Line'!$AJ$2:$AJ$7001,0),"")</f>
        <v/>
      </c>
      <c r="AB1021">
        <f>IF($AA1021="","",C1021&amp;"|"&amp;COUNTIF($C$2:$C1021,C1021))</f>
        <v/>
      </c>
    </row>
    <row r="1022">
      <c r="A1022">
        <f>IF($AA1022="","",INDEX('Per Line'!$C$2:$C$7001,$AA1022)&amp;"")</f>
        <v/>
      </c>
      <c r="B1022" s="15" t="n"/>
      <c r="C1022">
        <f>IF($AA1022="","",IF(COUNTIF($I$2:$I$1301,I1022)&lt;=Settings!$C$8,I1022,I1022&amp;" P"&amp;ROUNDUP(COUNTIF($I$2:$I1022,I1022)/Settings!$C$8,0)))</f>
        <v/>
      </c>
      <c r="D1022">
        <f>IF($AA1022="","",INDEX('Per Line'!$A$2:$A$7001,$AA1022)&amp;"")</f>
        <v/>
      </c>
      <c r="E1022">
        <f>IF($AA1022="","",INDEX('Per Line'!$B$2:$B$7001,$AA1022)&amp;"")</f>
        <v/>
      </c>
      <c r="F1022">
        <f>IF($AA1022="","",INDEX('Per Line'!$D$2:$D$7001,$AA1022)&amp;"")</f>
        <v/>
      </c>
      <c r="G1022" s="14">
        <f>IF($AA1022="","",INDEX('Per Line'!$E$2:$E$7001,$AA1022))</f>
        <v/>
      </c>
      <c r="H1022">
        <f>IF($AA1022="","",INDEX('Per Line'!$F$2:$F$7001,$AA1022)&amp;"")</f>
        <v/>
      </c>
      <c r="I1022">
        <f>IF($AA1022="","",INDEX('Per Line'!$I$2:$I$7001,$AA1022)&amp;"")</f>
        <v/>
      </c>
      <c r="J1022">
        <f>IF($AA1022="","",INDEX('Per Line'!$H$2:$H$7001,$AA1022)&amp;"")</f>
        <v/>
      </c>
      <c r="K1022">
        <f>IF($AA1022="","",INDEX('Per Line'!$J$2:$J$7001,$AA1022)&amp;"")</f>
        <v/>
      </c>
      <c r="L1022">
        <f>IF($AA1022="","",INDEX('Per Line'!$K$2:$K$7001,$AA1022)&amp;"")</f>
        <v/>
      </c>
      <c r="M1022">
        <f>IF($AA1022="","",INDEX('Per Line'!$L$2:$L$7001,$AA1022))</f>
        <v/>
      </c>
      <c r="N1022" s="8">
        <f>IF($AA1022="","",M1022*Y1022/100)</f>
        <v/>
      </c>
      <c r="O1022">
        <f>IF($AA1022="","",INDEX('Per Line'!$U$2:$U$7001,$AA1022)&amp;"")</f>
        <v/>
      </c>
      <c r="P1022" s="8">
        <f>IF($AA1022="","",SUMIFS('Per Line'!$T$2:$T$7001,'Per Line'!$C$2:$C$7001,$A1022,'Per Line'!$AL$2:$AL$7001,1))</f>
        <v/>
      </c>
      <c r="Q1022">
        <f>IF($AA1022="","",Settings!$C$7)</f>
        <v/>
      </c>
      <c r="R1022" s="8">
        <f>IF($AA1022="","",SUMIFS('Per Line'!$T$2:$T$7001,'Per Line'!$C$2:$C$7001,$A1022,'Per Line'!$AK$2:$AK$7001,0,'Per Line'!$AL$2:$AL$7001,0))</f>
        <v/>
      </c>
      <c r="S1022" s="8">
        <f>IF($AA1022="","",R1022*Q1022)</f>
        <v/>
      </c>
      <c r="T1022">
        <f>IF($AA1022="","",Settings!$C$6)</f>
        <v/>
      </c>
      <c r="U1022" s="8">
        <f>IF($AA1022="","",SUMIFS('Per Line'!$T$2:$T$7001,'Per Line'!$C$2:$C$7001,$A1022,'Per Line'!$AK$2:$AK$7001,1,'Per Line'!$AL$2:$AL$7001,0))</f>
        <v/>
      </c>
      <c r="V1022" s="8">
        <f>IF($AA1022="","",U1022*T1022)</f>
        <v/>
      </c>
      <c r="W1022" s="8">
        <f>IF($AA1022="","",V1022+S1022)</f>
        <v/>
      </c>
      <c r="X1022" s="8">
        <f>IF($AA1022="","",Y1022-W1022)</f>
        <v/>
      </c>
      <c r="Y1022" s="8">
        <f>IF($AA1022="","",R1022+U1022+P1022)</f>
        <v/>
      </c>
      <c r="Z1022" s="8">
        <f>IF($AA1022="","",Y1022-W1022-N1022)</f>
        <v/>
      </c>
      <c r="AA1022" s="16">
        <f>IF(ROWS($AA$2:$AA1022)&lt;=MAX('Per Line'!$AJ$2:$AJ$7001),MATCH(ROWS($AA$2:$AA1022),'Per Line'!$AJ$2:$AJ$7001,0),"")</f>
        <v/>
      </c>
      <c r="AB1022">
        <f>IF($AA1022="","",C1022&amp;"|"&amp;COUNTIF($C$2:$C1022,C1022))</f>
        <v/>
      </c>
    </row>
    <row r="1023">
      <c r="A1023">
        <f>IF($AA1023="","",INDEX('Per Line'!$C$2:$C$7001,$AA1023)&amp;"")</f>
        <v/>
      </c>
      <c r="B1023" s="15" t="n"/>
      <c r="C1023">
        <f>IF($AA1023="","",IF(COUNTIF($I$2:$I$1301,I1023)&lt;=Settings!$C$8,I1023,I1023&amp;" P"&amp;ROUNDUP(COUNTIF($I$2:$I1023,I1023)/Settings!$C$8,0)))</f>
        <v/>
      </c>
      <c r="D1023">
        <f>IF($AA1023="","",INDEX('Per Line'!$A$2:$A$7001,$AA1023)&amp;"")</f>
        <v/>
      </c>
      <c r="E1023">
        <f>IF($AA1023="","",INDEX('Per Line'!$B$2:$B$7001,$AA1023)&amp;"")</f>
        <v/>
      </c>
      <c r="F1023">
        <f>IF($AA1023="","",INDEX('Per Line'!$D$2:$D$7001,$AA1023)&amp;"")</f>
        <v/>
      </c>
      <c r="G1023" s="14">
        <f>IF($AA1023="","",INDEX('Per Line'!$E$2:$E$7001,$AA1023))</f>
        <v/>
      </c>
      <c r="H1023">
        <f>IF($AA1023="","",INDEX('Per Line'!$F$2:$F$7001,$AA1023)&amp;"")</f>
        <v/>
      </c>
      <c r="I1023">
        <f>IF($AA1023="","",INDEX('Per Line'!$I$2:$I$7001,$AA1023)&amp;"")</f>
        <v/>
      </c>
      <c r="J1023">
        <f>IF($AA1023="","",INDEX('Per Line'!$H$2:$H$7001,$AA1023)&amp;"")</f>
        <v/>
      </c>
      <c r="K1023">
        <f>IF($AA1023="","",INDEX('Per Line'!$J$2:$J$7001,$AA1023)&amp;"")</f>
        <v/>
      </c>
      <c r="L1023">
        <f>IF($AA1023="","",INDEX('Per Line'!$K$2:$K$7001,$AA1023)&amp;"")</f>
        <v/>
      </c>
      <c r="M1023">
        <f>IF($AA1023="","",INDEX('Per Line'!$L$2:$L$7001,$AA1023))</f>
        <v/>
      </c>
      <c r="N1023" s="8">
        <f>IF($AA1023="","",M1023*Y1023/100)</f>
        <v/>
      </c>
      <c r="O1023">
        <f>IF($AA1023="","",INDEX('Per Line'!$U$2:$U$7001,$AA1023)&amp;"")</f>
        <v/>
      </c>
      <c r="P1023" s="8">
        <f>IF($AA1023="","",SUMIFS('Per Line'!$T$2:$T$7001,'Per Line'!$C$2:$C$7001,$A1023,'Per Line'!$AL$2:$AL$7001,1))</f>
        <v/>
      </c>
      <c r="Q1023">
        <f>IF($AA1023="","",Settings!$C$7)</f>
        <v/>
      </c>
      <c r="R1023" s="8">
        <f>IF($AA1023="","",SUMIFS('Per Line'!$T$2:$T$7001,'Per Line'!$C$2:$C$7001,$A1023,'Per Line'!$AK$2:$AK$7001,0,'Per Line'!$AL$2:$AL$7001,0))</f>
        <v/>
      </c>
      <c r="S1023" s="8">
        <f>IF($AA1023="","",R1023*Q1023)</f>
        <v/>
      </c>
      <c r="T1023">
        <f>IF($AA1023="","",Settings!$C$6)</f>
        <v/>
      </c>
      <c r="U1023" s="8">
        <f>IF($AA1023="","",SUMIFS('Per Line'!$T$2:$T$7001,'Per Line'!$C$2:$C$7001,$A1023,'Per Line'!$AK$2:$AK$7001,1,'Per Line'!$AL$2:$AL$7001,0))</f>
        <v/>
      </c>
      <c r="V1023" s="8">
        <f>IF($AA1023="","",U1023*T1023)</f>
        <v/>
      </c>
      <c r="W1023" s="8">
        <f>IF($AA1023="","",V1023+S1023)</f>
        <v/>
      </c>
      <c r="X1023" s="8">
        <f>IF($AA1023="","",Y1023-W1023)</f>
        <v/>
      </c>
      <c r="Y1023" s="8">
        <f>IF($AA1023="","",R1023+U1023+P1023)</f>
        <v/>
      </c>
      <c r="Z1023" s="8">
        <f>IF($AA1023="","",Y1023-W1023-N1023)</f>
        <v/>
      </c>
      <c r="AA1023" s="16">
        <f>IF(ROWS($AA$2:$AA1023)&lt;=MAX('Per Line'!$AJ$2:$AJ$7001),MATCH(ROWS($AA$2:$AA1023),'Per Line'!$AJ$2:$AJ$7001,0),"")</f>
        <v/>
      </c>
      <c r="AB1023">
        <f>IF($AA1023="","",C1023&amp;"|"&amp;COUNTIF($C$2:$C1023,C1023))</f>
        <v/>
      </c>
    </row>
    <row r="1024">
      <c r="A1024">
        <f>IF($AA1024="","",INDEX('Per Line'!$C$2:$C$7001,$AA1024)&amp;"")</f>
        <v/>
      </c>
      <c r="B1024" s="15" t="n"/>
      <c r="C1024">
        <f>IF($AA1024="","",IF(COUNTIF($I$2:$I$1301,I1024)&lt;=Settings!$C$8,I1024,I1024&amp;" P"&amp;ROUNDUP(COUNTIF($I$2:$I1024,I1024)/Settings!$C$8,0)))</f>
        <v/>
      </c>
      <c r="D1024">
        <f>IF($AA1024="","",INDEX('Per Line'!$A$2:$A$7001,$AA1024)&amp;"")</f>
        <v/>
      </c>
      <c r="E1024">
        <f>IF($AA1024="","",INDEX('Per Line'!$B$2:$B$7001,$AA1024)&amp;"")</f>
        <v/>
      </c>
      <c r="F1024">
        <f>IF($AA1024="","",INDEX('Per Line'!$D$2:$D$7001,$AA1024)&amp;"")</f>
        <v/>
      </c>
      <c r="G1024" s="14">
        <f>IF($AA1024="","",INDEX('Per Line'!$E$2:$E$7001,$AA1024))</f>
        <v/>
      </c>
      <c r="H1024">
        <f>IF($AA1024="","",INDEX('Per Line'!$F$2:$F$7001,$AA1024)&amp;"")</f>
        <v/>
      </c>
      <c r="I1024">
        <f>IF($AA1024="","",INDEX('Per Line'!$I$2:$I$7001,$AA1024)&amp;"")</f>
        <v/>
      </c>
      <c r="J1024">
        <f>IF($AA1024="","",INDEX('Per Line'!$H$2:$H$7001,$AA1024)&amp;"")</f>
        <v/>
      </c>
      <c r="K1024">
        <f>IF($AA1024="","",INDEX('Per Line'!$J$2:$J$7001,$AA1024)&amp;"")</f>
        <v/>
      </c>
      <c r="L1024">
        <f>IF($AA1024="","",INDEX('Per Line'!$K$2:$K$7001,$AA1024)&amp;"")</f>
        <v/>
      </c>
      <c r="M1024">
        <f>IF($AA1024="","",INDEX('Per Line'!$L$2:$L$7001,$AA1024))</f>
        <v/>
      </c>
      <c r="N1024" s="8">
        <f>IF($AA1024="","",M1024*Y1024/100)</f>
        <v/>
      </c>
      <c r="O1024">
        <f>IF($AA1024="","",INDEX('Per Line'!$U$2:$U$7001,$AA1024)&amp;"")</f>
        <v/>
      </c>
      <c r="P1024" s="8">
        <f>IF($AA1024="","",SUMIFS('Per Line'!$T$2:$T$7001,'Per Line'!$C$2:$C$7001,$A1024,'Per Line'!$AL$2:$AL$7001,1))</f>
        <v/>
      </c>
      <c r="Q1024">
        <f>IF($AA1024="","",Settings!$C$7)</f>
        <v/>
      </c>
      <c r="R1024" s="8">
        <f>IF($AA1024="","",SUMIFS('Per Line'!$T$2:$T$7001,'Per Line'!$C$2:$C$7001,$A1024,'Per Line'!$AK$2:$AK$7001,0,'Per Line'!$AL$2:$AL$7001,0))</f>
        <v/>
      </c>
      <c r="S1024" s="8">
        <f>IF($AA1024="","",R1024*Q1024)</f>
        <v/>
      </c>
      <c r="T1024">
        <f>IF($AA1024="","",Settings!$C$6)</f>
        <v/>
      </c>
      <c r="U1024" s="8">
        <f>IF($AA1024="","",SUMIFS('Per Line'!$T$2:$T$7001,'Per Line'!$C$2:$C$7001,$A1024,'Per Line'!$AK$2:$AK$7001,1,'Per Line'!$AL$2:$AL$7001,0))</f>
        <v/>
      </c>
      <c r="V1024" s="8">
        <f>IF($AA1024="","",U1024*T1024)</f>
        <v/>
      </c>
      <c r="W1024" s="8">
        <f>IF($AA1024="","",V1024+S1024)</f>
        <v/>
      </c>
      <c r="X1024" s="8">
        <f>IF($AA1024="","",Y1024-W1024)</f>
        <v/>
      </c>
      <c r="Y1024" s="8">
        <f>IF($AA1024="","",R1024+U1024+P1024)</f>
        <v/>
      </c>
      <c r="Z1024" s="8">
        <f>IF($AA1024="","",Y1024-W1024-N1024)</f>
        <v/>
      </c>
      <c r="AA1024" s="16">
        <f>IF(ROWS($AA$2:$AA1024)&lt;=MAX('Per Line'!$AJ$2:$AJ$7001),MATCH(ROWS($AA$2:$AA1024),'Per Line'!$AJ$2:$AJ$7001,0),"")</f>
        <v/>
      </c>
      <c r="AB1024">
        <f>IF($AA1024="","",C1024&amp;"|"&amp;COUNTIF($C$2:$C1024,C1024))</f>
        <v/>
      </c>
    </row>
    <row r="1025">
      <c r="A1025">
        <f>IF($AA1025="","",INDEX('Per Line'!$C$2:$C$7001,$AA1025)&amp;"")</f>
        <v/>
      </c>
      <c r="B1025" s="15" t="n"/>
      <c r="C1025">
        <f>IF($AA1025="","",IF(COUNTIF($I$2:$I$1301,I1025)&lt;=Settings!$C$8,I1025,I1025&amp;" P"&amp;ROUNDUP(COUNTIF($I$2:$I1025,I1025)/Settings!$C$8,0)))</f>
        <v/>
      </c>
      <c r="D1025">
        <f>IF($AA1025="","",INDEX('Per Line'!$A$2:$A$7001,$AA1025)&amp;"")</f>
        <v/>
      </c>
      <c r="E1025">
        <f>IF($AA1025="","",INDEX('Per Line'!$B$2:$B$7001,$AA1025)&amp;"")</f>
        <v/>
      </c>
      <c r="F1025">
        <f>IF($AA1025="","",INDEX('Per Line'!$D$2:$D$7001,$AA1025)&amp;"")</f>
        <v/>
      </c>
      <c r="G1025" s="14">
        <f>IF($AA1025="","",INDEX('Per Line'!$E$2:$E$7001,$AA1025))</f>
        <v/>
      </c>
      <c r="H1025">
        <f>IF($AA1025="","",INDEX('Per Line'!$F$2:$F$7001,$AA1025)&amp;"")</f>
        <v/>
      </c>
      <c r="I1025">
        <f>IF($AA1025="","",INDEX('Per Line'!$I$2:$I$7001,$AA1025)&amp;"")</f>
        <v/>
      </c>
      <c r="J1025">
        <f>IF($AA1025="","",INDEX('Per Line'!$H$2:$H$7001,$AA1025)&amp;"")</f>
        <v/>
      </c>
      <c r="K1025">
        <f>IF($AA1025="","",INDEX('Per Line'!$J$2:$J$7001,$AA1025)&amp;"")</f>
        <v/>
      </c>
      <c r="L1025">
        <f>IF($AA1025="","",INDEX('Per Line'!$K$2:$K$7001,$AA1025)&amp;"")</f>
        <v/>
      </c>
      <c r="M1025">
        <f>IF($AA1025="","",INDEX('Per Line'!$L$2:$L$7001,$AA1025))</f>
        <v/>
      </c>
      <c r="N1025" s="8">
        <f>IF($AA1025="","",M1025*Y1025/100)</f>
        <v/>
      </c>
      <c r="O1025">
        <f>IF($AA1025="","",INDEX('Per Line'!$U$2:$U$7001,$AA1025)&amp;"")</f>
        <v/>
      </c>
      <c r="P1025" s="8">
        <f>IF($AA1025="","",SUMIFS('Per Line'!$T$2:$T$7001,'Per Line'!$C$2:$C$7001,$A1025,'Per Line'!$AL$2:$AL$7001,1))</f>
        <v/>
      </c>
      <c r="Q1025">
        <f>IF($AA1025="","",Settings!$C$7)</f>
        <v/>
      </c>
      <c r="R1025" s="8">
        <f>IF($AA1025="","",SUMIFS('Per Line'!$T$2:$T$7001,'Per Line'!$C$2:$C$7001,$A1025,'Per Line'!$AK$2:$AK$7001,0,'Per Line'!$AL$2:$AL$7001,0))</f>
        <v/>
      </c>
      <c r="S1025" s="8">
        <f>IF($AA1025="","",R1025*Q1025)</f>
        <v/>
      </c>
      <c r="T1025">
        <f>IF($AA1025="","",Settings!$C$6)</f>
        <v/>
      </c>
      <c r="U1025" s="8">
        <f>IF($AA1025="","",SUMIFS('Per Line'!$T$2:$T$7001,'Per Line'!$C$2:$C$7001,$A1025,'Per Line'!$AK$2:$AK$7001,1,'Per Line'!$AL$2:$AL$7001,0))</f>
        <v/>
      </c>
      <c r="V1025" s="8">
        <f>IF($AA1025="","",U1025*T1025)</f>
        <v/>
      </c>
      <c r="W1025" s="8">
        <f>IF($AA1025="","",V1025+S1025)</f>
        <v/>
      </c>
      <c r="X1025" s="8">
        <f>IF($AA1025="","",Y1025-W1025)</f>
        <v/>
      </c>
      <c r="Y1025" s="8">
        <f>IF($AA1025="","",R1025+U1025+P1025)</f>
        <v/>
      </c>
      <c r="Z1025" s="8">
        <f>IF($AA1025="","",Y1025-W1025-N1025)</f>
        <v/>
      </c>
      <c r="AA1025" s="16">
        <f>IF(ROWS($AA$2:$AA1025)&lt;=MAX('Per Line'!$AJ$2:$AJ$7001),MATCH(ROWS($AA$2:$AA1025),'Per Line'!$AJ$2:$AJ$7001,0),"")</f>
        <v/>
      </c>
      <c r="AB1025">
        <f>IF($AA1025="","",C1025&amp;"|"&amp;COUNTIF($C$2:$C1025,C1025))</f>
        <v/>
      </c>
    </row>
    <row r="1026">
      <c r="A1026">
        <f>IF($AA1026="","",INDEX('Per Line'!$C$2:$C$7001,$AA1026)&amp;"")</f>
        <v/>
      </c>
      <c r="B1026" s="15" t="n"/>
      <c r="C1026">
        <f>IF($AA1026="","",IF(COUNTIF($I$2:$I$1301,I1026)&lt;=Settings!$C$8,I1026,I1026&amp;" P"&amp;ROUNDUP(COUNTIF($I$2:$I1026,I1026)/Settings!$C$8,0)))</f>
        <v/>
      </c>
      <c r="D1026">
        <f>IF($AA1026="","",INDEX('Per Line'!$A$2:$A$7001,$AA1026)&amp;"")</f>
        <v/>
      </c>
      <c r="E1026">
        <f>IF($AA1026="","",INDEX('Per Line'!$B$2:$B$7001,$AA1026)&amp;"")</f>
        <v/>
      </c>
      <c r="F1026">
        <f>IF($AA1026="","",INDEX('Per Line'!$D$2:$D$7001,$AA1026)&amp;"")</f>
        <v/>
      </c>
      <c r="G1026" s="14">
        <f>IF($AA1026="","",INDEX('Per Line'!$E$2:$E$7001,$AA1026))</f>
        <v/>
      </c>
      <c r="H1026">
        <f>IF($AA1026="","",INDEX('Per Line'!$F$2:$F$7001,$AA1026)&amp;"")</f>
        <v/>
      </c>
      <c r="I1026">
        <f>IF($AA1026="","",INDEX('Per Line'!$I$2:$I$7001,$AA1026)&amp;"")</f>
        <v/>
      </c>
      <c r="J1026">
        <f>IF($AA1026="","",INDEX('Per Line'!$H$2:$H$7001,$AA1026)&amp;"")</f>
        <v/>
      </c>
      <c r="K1026">
        <f>IF($AA1026="","",INDEX('Per Line'!$J$2:$J$7001,$AA1026)&amp;"")</f>
        <v/>
      </c>
      <c r="L1026">
        <f>IF($AA1026="","",INDEX('Per Line'!$K$2:$K$7001,$AA1026)&amp;"")</f>
        <v/>
      </c>
      <c r="M1026">
        <f>IF($AA1026="","",INDEX('Per Line'!$L$2:$L$7001,$AA1026))</f>
        <v/>
      </c>
      <c r="N1026" s="8">
        <f>IF($AA1026="","",M1026*Y1026/100)</f>
        <v/>
      </c>
      <c r="O1026">
        <f>IF($AA1026="","",INDEX('Per Line'!$U$2:$U$7001,$AA1026)&amp;"")</f>
        <v/>
      </c>
      <c r="P1026" s="8">
        <f>IF($AA1026="","",SUMIFS('Per Line'!$T$2:$T$7001,'Per Line'!$C$2:$C$7001,$A1026,'Per Line'!$AL$2:$AL$7001,1))</f>
        <v/>
      </c>
      <c r="Q1026">
        <f>IF($AA1026="","",Settings!$C$7)</f>
        <v/>
      </c>
      <c r="R1026" s="8">
        <f>IF($AA1026="","",SUMIFS('Per Line'!$T$2:$T$7001,'Per Line'!$C$2:$C$7001,$A1026,'Per Line'!$AK$2:$AK$7001,0,'Per Line'!$AL$2:$AL$7001,0))</f>
        <v/>
      </c>
      <c r="S1026" s="8">
        <f>IF($AA1026="","",R1026*Q1026)</f>
        <v/>
      </c>
      <c r="T1026">
        <f>IF($AA1026="","",Settings!$C$6)</f>
        <v/>
      </c>
      <c r="U1026" s="8">
        <f>IF($AA1026="","",SUMIFS('Per Line'!$T$2:$T$7001,'Per Line'!$C$2:$C$7001,$A1026,'Per Line'!$AK$2:$AK$7001,1,'Per Line'!$AL$2:$AL$7001,0))</f>
        <v/>
      </c>
      <c r="V1026" s="8">
        <f>IF($AA1026="","",U1026*T1026)</f>
        <v/>
      </c>
      <c r="W1026" s="8">
        <f>IF($AA1026="","",V1026+S1026)</f>
        <v/>
      </c>
      <c r="X1026" s="8">
        <f>IF($AA1026="","",Y1026-W1026)</f>
        <v/>
      </c>
      <c r="Y1026" s="8">
        <f>IF($AA1026="","",R1026+U1026+P1026)</f>
        <v/>
      </c>
      <c r="Z1026" s="8">
        <f>IF($AA1026="","",Y1026-W1026-N1026)</f>
        <v/>
      </c>
      <c r="AA1026" s="16">
        <f>IF(ROWS($AA$2:$AA1026)&lt;=MAX('Per Line'!$AJ$2:$AJ$7001),MATCH(ROWS($AA$2:$AA1026),'Per Line'!$AJ$2:$AJ$7001,0),"")</f>
        <v/>
      </c>
      <c r="AB1026">
        <f>IF($AA1026="","",C1026&amp;"|"&amp;COUNTIF($C$2:$C1026,C1026))</f>
        <v/>
      </c>
    </row>
    <row r="1027">
      <c r="A1027">
        <f>IF($AA1027="","",INDEX('Per Line'!$C$2:$C$7001,$AA1027)&amp;"")</f>
        <v/>
      </c>
      <c r="B1027" s="15" t="n"/>
      <c r="C1027">
        <f>IF($AA1027="","",IF(COUNTIF($I$2:$I$1301,I1027)&lt;=Settings!$C$8,I1027,I1027&amp;" P"&amp;ROUNDUP(COUNTIF($I$2:$I1027,I1027)/Settings!$C$8,0)))</f>
        <v/>
      </c>
      <c r="D1027">
        <f>IF($AA1027="","",INDEX('Per Line'!$A$2:$A$7001,$AA1027)&amp;"")</f>
        <v/>
      </c>
      <c r="E1027">
        <f>IF($AA1027="","",INDEX('Per Line'!$B$2:$B$7001,$AA1027)&amp;"")</f>
        <v/>
      </c>
      <c r="F1027">
        <f>IF($AA1027="","",INDEX('Per Line'!$D$2:$D$7001,$AA1027)&amp;"")</f>
        <v/>
      </c>
      <c r="G1027" s="14">
        <f>IF($AA1027="","",INDEX('Per Line'!$E$2:$E$7001,$AA1027))</f>
        <v/>
      </c>
      <c r="H1027">
        <f>IF($AA1027="","",INDEX('Per Line'!$F$2:$F$7001,$AA1027)&amp;"")</f>
        <v/>
      </c>
      <c r="I1027">
        <f>IF($AA1027="","",INDEX('Per Line'!$I$2:$I$7001,$AA1027)&amp;"")</f>
        <v/>
      </c>
      <c r="J1027">
        <f>IF($AA1027="","",INDEX('Per Line'!$H$2:$H$7001,$AA1027)&amp;"")</f>
        <v/>
      </c>
      <c r="K1027">
        <f>IF($AA1027="","",INDEX('Per Line'!$J$2:$J$7001,$AA1027)&amp;"")</f>
        <v/>
      </c>
      <c r="L1027">
        <f>IF($AA1027="","",INDEX('Per Line'!$K$2:$K$7001,$AA1027)&amp;"")</f>
        <v/>
      </c>
      <c r="M1027">
        <f>IF($AA1027="","",INDEX('Per Line'!$L$2:$L$7001,$AA1027))</f>
        <v/>
      </c>
      <c r="N1027" s="8">
        <f>IF($AA1027="","",M1027*Y1027/100)</f>
        <v/>
      </c>
      <c r="O1027">
        <f>IF($AA1027="","",INDEX('Per Line'!$U$2:$U$7001,$AA1027)&amp;"")</f>
        <v/>
      </c>
      <c r="P1027" s="8">
        <f>IF($AA1027="","",SUMIFS('Per Line'!$T$2:$T$7001,'Per Line'!$C$2:$C$7001,$A1027,'Per Line'!$AL$2:$AL$7001,1))</f>
        <v/>
      </c>
      <c r="Q1027">
        <f>IF($AA1027="","",Settings!$C$7)</f>
        <v/>
      </c>
      <c r="R1027" s="8">
        <f>IF($AA1027="","",SUMIFS('Per Line'!$T$2:$T$7001,'Per Line'!$C$2:$C$7001,$A1027,'Per Line'!$AK$2:$AK$7001,0,'Per Line'!$AL$2:$AL$7001,0))</f>
        <v/>
      </c>
      <c r="S1027" s="8">
        <f>IF($AA1027="","",R1027*Q1027)</f>
        <v/>
      </c>
      <c r="T1027">
        <f>IF($AA1027="","",Settings!$C$6)</f>
        <v/>
      </c>
      <c r="U1027" s="8">
        <f>IF($AA1027="","",SUMIFS('Per Line'!$T$2:$T$7001,'Per Line'!$C$2:$C$7001,$A1027,'Per Line'!$AK$2:$AK$7001,1,'Per Line'!$AL$2:$AL$7001,0))</f>
        <v/>
      </c>
      <c r="V1027" s="8">
        <f>IF($AA1027="","",U1027*T1027)</f>
        <v/>
      </c>
      <c r="W1027" s="8">
        <f>IF($AA1027="","",V1027+S1027)</f>
        <v/>
      </c>
      <c r="X1027" s="8">
        <f>IF($AA1027="","",Y1027-W1027)</f>
        <v/>
      </c>
      <c r="Y1027" s="8">
        <f>IF($AA1027="","",R1027+U1027+P1027)</f>
        <v/>
      </c>
      <c r="Z1027" s="8">
        <f>IF($AA1027="","",Y1027-W1027-N1027)</f>
        <v/>
      </c>
      <c r="AA1027" s="16">
        <f>IF(ROWS($AA$2:$AA1027)&lt;=MAX('Per Line'!$AJ$2:$AJ$7001),MATCH(ROWS($AA$2:$AA1027),'Per Line'!$AJ$2:$AJ$7001,0),"")</f>
        <v/>
      </c>
      <c r="AB1027">
        <f>IF($AA1027="","",C1027&amp;"|"&amp;COUNTIF($C$2:$C1027,C1027))</f>
        <v/>
      </c>
    </row>
    <row r="1028">
      <c r="A1028">
        <f>IF($AA1028="","",INDEX('Per Line'!$C$2:$C$7001,$AA1028)&amp;"")</f>
        <v/>
      </c>
      <c r="B1028" s="15" t="n"/>
      <c r="C1028">
        <f>IF($AA1028="","",IF(COUNTIF($I$2:$I$1301,I1028)&lt;=Settings!$C$8,I1028,I1028&amp;" P"&amp;ROUNDUP(COUNTIF($I$2:$I1028,I1028)/Settings!$C$8,0)))</f>
        <v/>
      </c>
      <c r="D1028">
        <f>IF($AA1028="","",INDEX('Per Line'!$A$2:$A$7001,$AA1028)&amp;"")</f>
        <v/>
      </c>
      <c r="E1028">
        <f>IF($AA1028="","",INDEX('Per Line'!$B$2:$B$7001,$AA1028)&amp;"")</f>
        <v/>
      </c>
      <c r="F1028">
        <f>IF($AA1028="","",INDEX('Per Line'!$D$2:$D$7001,$AA1028)&amp;"")</f>
        <v/>
      </c>
      <c r="G1028" s="14">
        <f>IF($AA1028="","",INDEX('Per Line'!$E$2:$E$7001,$AA1028))</f>
        <v/>
      </c>
      <c r="H1028">
        <f>IF($AA1028="","",INDEX('Per Line'!$F$2:$F$7001,$AA1028)&amp;"")</f>
        <v/>
      </c>
      <c r="I1028">
        <f>IF($AA1028="","",INDEX('Per Line'!$I$2:$I$7001,$AA1028)&amp;"")</f>
        <v/>
      </c>
      <c r="J1028">
        <f>IF($AA1028="","",INDEX('Per Line'!$H$2:$H$7001,$AA1028)&amp;"")</f>
        <v/>
      </c>
      <c r="K1028">
        <f>IF($AA1028="","",INDEX('Per Line'!$J$2:$J$7001,$AA1028)&amp;"")</f>
        <v/>
      </c>
      <c r="L1028">
        <f>IF($AA1028="","",INDEX('Per Line'!$K$2:$K$7001,$AA1028)&amp;"")</f>
        <v/>
      </c>
      <c r="M1028">
        <f>IF($AA1028="","",INDEX('Per Line'!$L$2:$L$7001,$AA1028))</f>
        <v/>
      </c>
      <c r="N1028" s="8">
        <f>IF($AA1028="","",M1028*Y1028/100)</f>
        <v/>
      </c>
      <c r="O1028">
        <f>IF($AA1028="","",INDEX('Per Line'!$U$2:$U$7001,$AA1028)&amp;"")</f>
        <v/>
      </c>
      <c r="P1028" s="8">
        <f>IF($AA1028="","",SUMIFS('Per Line'!$T$2:$T$7001,'Per Line'!$C$2:$C$7001,$A1028,'Per Line'!$AL$2:$AL$7001,1))</f>
        <v/>
      </c>
      <c r="Q1028">
        <f>IF($AA1028="","",Settings!$C$7)</f>
        <v/>
      </c>
      <c r="R1028" s="8">
        <f>IF($AA1028="","",SUMIFS('Per Line'!$T$2:$T$7001,'Per Line'!$C$2:$C$7001,$A1028,'Per Line'!$AK$2:$AK$7001,0,'Per Line'!$AL$2:$AL$7001,0))</f>
        <v/>
      </c>
      <c r="S1028" s="8">
        <f>IF($AA1028="","",R1028*Q1028)</f>
        <v/>
      </c>
      <c r="T1028">
        <f>IF($AA1028="","",Settings!$C$6)</f>
        <v/>
      </c>
      <c r="U1028" s="8">
        <f>IF($AA1028="","",SUMIFS('Per Line'!$T$2:$T$7001,'Per Line'!$C$2:$C$7001,$A1028,'Per Line'!$AK$2:$AK$7001,1,'Per Line'!$AL$2:$AL$7001,0))</f>
        <v/>
      </c>
      <c r="V1028" s="8">
        <f>IF($AA1028="","",U1028*T1028)</f>
        <v/>
      </c>
      <c r="W1028" s="8">
        <f>IF($AA1028="","",V1028+S1028)</f>
        <v/>
      </c>
      <c r="X1028" s="8">
        <f>IF($AA1028="","",Y1028-W1028)</f>
        <v/>
      </c>
      <c r="Y1028" s="8">
        <f>IF($AA1028="","",R1028+U1028+P1028)</f>
        <v/>
      </c>
      <c r="Z1028" s="8">
        <f>IF($AA1028="","",Y1028-W1028-N1028)</f>
        <v/>
      </c>
      <c r="AA1028" s="16">
        <f>IF(ROWS($AA$2:$AA1028)&lt;=MAX('Per Line'!$AJ$2:$AJ$7001),MATCH(ROWS($AA$2:$AA1028),'Per Line'!$AJ$2:$AJ$7001,0),"")</f>
        <v/>
      </c>
      <c r="AB1028">
        <f>IF($AA1028="","",C1028&amp;"|"&amp;COUNTIF($C$2:$C1028,C1028))</f>
        <v/>
      </c>
    </row>
    <row r="1029">
      <c r="A1029">
        <f>IF($AA1029="","",INDEX('Per Line'!$C$2:$C$7001,$AA1029)&amp;"")</f>
        <v/>
      </c>
      <c r="B1029" s="15" t="n"/>
      <c r="C1029">
        <f>IF($AA1029="","",IF(COUNTIF($I$2:$I$1301,I1029)&lt;=Settings!$C$8,I1029,I1029&amp;" P"&amp;ROUNDUP(COUNTIF($I$2:$I1029,I1029)/Settings!$C$8,0)))</f>
        <v/>
      </c>
      <c r="D1029">
        <f>IF($AA1029="","",INDEX('Per Line'!$A$2:$A$7001,$AA1029)&amp;"")</f>
        <v/>
      </c>
      <c r="E1029">
        <f>IF($AA1029="","",INDEX('Per Line'!$B$2:$B$7001,$AA1029)&amp;"")</f>
        <v/>
      </c>
      <c r="F1029">
        <f>IF($AA1029="","",INDEX('Per Line'!$D$2:$D$7001,$AA1029)&amp;"")</f>
        <v/>
      </c>
      <c r="G1029" s="14">
        <f>IF($AA1029="","",INDEX('Per Line'!$E$2:$E$7001,$AA1029))</f>
        <v/>
      </c>
      <c r="H1029">
        <f>IF($AA1029="","",INDEX('Per Line'!$F$2:$F$7001,$AA1029)&amp;"")</f>
        <v/>
      </c>
      <c r="I1029">
        <f>IF($AA1029="","",INDEX('Per Line'!$I$2:$I$7001,$AA1029)&amp;"")</f>
        <v/>
      </c>
      <c r="J1029">
        <f>IF($AA1029="","",INDEX('Per Line'!$H$2:$H$7001,$AA1029)&amp;"")</f>
        <v/>
      </c>
      <c r="K1029">
        <f>IF($AA1029="","",INDEX('Per Line'!$J$2:$J$7001,$AA1029)&amp;"")</f>
        <v/>
      </c>
      <c r="L1029">
        <f>IF($AA1029="","",INDEX('Per Line'!$K$2:$K$7001,$AA1029)&amp;"")</f>
        <v/>
      </c>
      <c r="M1029">
        <f>IF($AA1029="","",INDEX('Per Line'!$L$2:$L$7001,$AA1029))</f>
        <v/>
      </c>
      <c r="N1029" s="8">
        <f>IF($AA1029="","",M1029*Y1029/100)</f>
        <v/>
      </c>
      <c r="O1029">
        <f>IF($AA1029="","",INDEX('Per Line'!$U$2:$U$7001,$AA1029)&amp;"")</f>
        <v/>
      </c>
      <c r="P1029" s="8">
        <f>IF($AA1029="","",SUMIFS('Per Line'!$T$2:$T$7001,'Per Line'!$C$2:$C$7001,$A1029,'Per Line'!$AL$2:$AL$7001,1))</f>
        <v/>
      </c>
      <c r="Q1029">
        <f>IF($AA1029="","",Settings!$C$7)</f>
        <v/>
      </c>
      <c r="R1029" s="8">
        <f>IF($AA1029="","",SUMIFS('Per Line'!$T$2:$T$7001,'Per Line'!$C$2:$C$7001,$A1029,'Per Line'!$AK$2:$AK$7001,0,'Per Line'!$AL$2:$AL$7001,0))</f>
        <v/>
      </c>
      <c r="S1029" s="8">
        <f>IF($AA1029="","",R1029*Q1029)</f>
        <v/>
      </c>
      <c r="T1029">
        <f>IF($AA1029="","",Settings!$C$6)</f>
        <v/>
      </c>
      <c r="U1029" s="8">
        <f>IF($AA1029="","",SUMIFS('Per Line'!$T$2:$T$7001,'Per Line'!$C$2:$C$7001,$A1029,'Per Line'!$AK$2:$AK$7001,1,'Per Line'!$AL$2:$AL$7001,0))</f>
        <v/>
      </c>
      <c r="V1029" s="8">
        <f>IF($AA1029="","",U1029*T1029)</f>
        <v/>
      </c>
      <c r="W1029" s="8">
        <f>IF($AA1029="","",V1029+S1029)</f>
        <v/>
      </c>
      <c r="X1029" s="8">
        <f>IF($AA1029="","",Y1029-W1029)</f>
        <v/>
      </c>
      <c r="Y1029" s="8">
        <f>IF($AA1029="","",R1029+U1029+P1029)</f>
        <v/>
      </c>
      <c r="Z1029" s="8">
        <f>IF($AA1029="","",Y1029-W1029-N1029)</f>
        <v/>
      </c>
      <c r="AA1029" s="16">
        <f>IF(ROWS($AA$2:$AA1029)&lt;=MAX('Per Line'!$AJ$2:$AJ$7001),MATCH(ROWS($AA$2:$AA1029),'Per Line'!$AJ$2:$AJ$7001,0),"")</f>
        <v/>
      </c>
      <c r="AB1029">
        <f>IF($AA1029="","",C1029&amp;"|"&amp;COUNTIF($C$2:$C1029,C1029))</f>
        <v/>
      </c>
    </row>
    <row r="1030">
      <c r="A1030">
        <f>IF($AA1030="","",INDEX('Per Line'!$C$2:$C$7001,$AA1030)&amp;"")</f>
        <v/>
      </c>
      <c r="B1030" s="15" t="n"/>
      <c r="C1030">
        <f>IF($AA1030="","",IF(COUNTIF($I$2:$I$1301,I1030)&lt;=Settings!$C$8,I1030,I1030&amp;" P"&amp;ROUNDUP(COUNTIF($I$2:$I1030,I1030)/Settings!$C$8,0)))</f>
        <v/>
      </c>
      <c r="D1030">
        <f>IF($AA1030="","",INDEX('Per Line'!$A$2:$A$7001,$AA1030)&amp;"")</f>
        <v/>
      </c>
      <c r="E1030">
        <f>IF($AA1030="","",INDEX('Per Line'!$B$2:$B$7001,$AA1030)&amp;"")</f>
        <v/>
      </c>
      <c r="F1030">
        <f>IF($AA1030="","",INDEX('Per Line'!$D$2:$D$7001,$AA1030)&amp;"")</f>
        <v/>
      </c>
      <c r="G1030" s="14">
        <f>IF($AA1030="","",INDEX('Per Line'!$E$2:$E$7001,$AA1030))</f>
        <v/>
      </c>
      <c r="H1030">
        <f>IF($AA1030="","",INDEX('Per Line'!$F$2:$F$7001,$AA1030)&amp;"")</f>
        <v/>
      </c>
      <c r="I1030">
        <f>IF($AA1030="","",INDEX('Per Line'!$I$2:$I$7001,$AA1030)&amp;"")</f>
        <v/>
      </c>
      <c r="J1030">
        <f>IF($AA1030="","",INDEX('Per Line'!$H$2:$H$7001,$AA1030)&amp;"")</f>
        <v/>
      </c>
      <c r="K1030">
        <f>IF($AA1030="","",INDEX('Per Line'!$J$2:$J$7001,$AA1030)&amp;"")</f>
        <v/>
      </c>
      <c r="L1030">
        <f>IF($AA1030="","",INDEX('Per Line'!$K$2:$K$7001,$AA1030)&amp;"")</f>
        <v/>
      </c>
      <c r="M1030">
        <f>IF($AA1030="","",INDEX('Per Line'!$L$2:$L$7001,$AA1030))</f>
        <v/>
      </c>
      <c r="N1030" s="8">
        <f>IF($AA1030="","",M1030*Y1030/100)</f>
        <v/>
      </c>
      <c r="O1030">
        <f>IF($AA1030="","",INDEX('Per Line'!$U$2:$U$7001,$AA1030)&amp;"")</f>
        <v/>
      </c>
      <c r="P1030" s="8">
        <f>IF($AA1030="","",SUMIFS('Per Line'!$T$2:$T$7001,'Per Line'!$C$2:$C$7001,$A1030,'Per Line'!$AL$2:$AL$7001,1))</f>
        <v/>
      </c>
      <c r="Q1030">
        <f>IF($AA1030="","",Settings!$C$7)</f>
        <v/>
      </c>
      <c r="R1030" s="8">
        <f>IF($AA1030="","",SUMIFS('Per Line'!$T$2:$T$7001,'Per Line'!$C$2:$C$7001,$A1030,'Per Line'!$AK$2:$AK$7001,0,'Per Line'!$AL$2:$AL$7001,0))</f>
        <v/>
      </c>
      <c r="S1030" s="8">
        <f>IF($AA1030="","",R1030*Q1030)</f>
        <v/>
      </c>
      <c r="T1030">
        <f>IF($AA1030="","",Settings!$C$6)</f>
        <v/>
      </c>
      <c r="U1030" s="8">
        <f>IF($AA1030="","",SUMIFS('Per Line'!$T$2:$T$7001,'Per Line'!$C$2:$C$7001,$A1030,'Per Line'!$AK$2:$AK$7001,1,'Per Line'!$AL$2:$AL$7001,0))</f>
        <v/>
      </c>
      <c r="V1030" s="8">
        <f>IF($AA1030="","",U1030*T1030)</f>
        <v/>
      </c>
      <c r="W1030" s="8">
        <f>IF($AA1030="","",V1030+S1030)</f>
        <v/>
      </c>
      <c r="X1030" s="8">
        <f>IF($AA1030="","",Y1030-W1030)</f>
        <v/>
      </c>
      <c r="Y1030" s="8">
        <f>IF($AA1030="","",R1030+U1030+P1030)</f>
        <v/>
      </c>
      <c r="Z1030" s="8">
        <f>IF($AA1030="","",Y1030-W1030-N1030)</f>
        <v/>
      </c>
      <c r="AA1030" s="16">
        <f>IF(ROWS($AA$2:$AA1030)&lt;=MAX('Per Line'!$AJ$2:$AJ$7001),MATCH(ROWS($AA$2:$AA1030),'Per Line'!$AJ$2:$AJ$7001,0),"")</f>
        <v/>
      </c>
      <c r="AB1030">
        <f>IF($AA1030="","",C1030&amp;"|"&amp;COUNTIF($C$2:$C1030,C1030))</f>
        <v/>
      </c>
    </row>
    <row r="1031">
      <c r="A1031">
        <f>IF($AA1031="","",INDEX('Per Line'!$C$2:$C$7001,$AA1031)&amp;"")</f>
        <v/>
      </c>
      <c r="B1031" s="15" t="n"/>
      <c r="C1031">
        <f>IF($AA1031="","",IF(COUNTIF($I$2:$I$1301,I1031)&lt;=Settings!$C$8,I1031,I1031&amp;" P"&amp;ROUNDUP(COUNTIF($I$2:$I1031,I1031)/Settings!$C$8,0)))</f>
        <v/>
      </c>
      <c r="D1031">
        <f>IF($AA1031="","",INDEX('Per Line'!$A$2:$A$7001,$AA1031)&amp;"")</f>
        <v/>
      </c>
      <c r="E1031">
        <f>IF($AA1031="","",INDEX('Per Line'!$B$2:$B$7001,$AA1031)&amp;"")</f>
        <v/>
      </c>
      <c r="F1031">
        <f>IF($AA1031="","",INDEX('Per Line'!$D$2:$D$7001,$AA1031)&amp;"")</f>
        <v/>
      </c>
      <c r="G1031" s="14">
        <f>IF($AA1031="","",INDEX('Per Line'!$E$2:$E$7001,$AA1031))</f>
        <v/>
      </c>
      <c r="H1031">
        <f>IF($AA1031="","",INDEX('Per Line'!$F$2:$F$7001,$AA1031)&amp;"")</f>
        <v/>
      </c>
      <c r="I1031">
        <f>IF($AA1031="","",INDEX('Per Line'!$I$2:$I$7001,$AA1031)&amp;"")</f>
        <v/>
      </c>
      <c r="J1031">
        <f>IF($AA1031="","",INDEX('Per Line'!$H$2:$H$7001,$AA1031)&amp;"")</f>
        <v/>
      </c>
      <c r="K1031">
        <f>IF($AA1031="","",INDEX('Per Line'!$J$2:$J$7001,$AA1031)&amp;"")</f>
        <v/>
      </c>
      <c r="L1031">
        <f>IF($AA1031="","",INDEX('Per Line'!$K$2:$K$7001,$AA1031)&amp;"")</f>
        <v/>
      </c>
      <c r="M1031">
        <f>IF($AA1031="","",INDEX('Per Line'!$L$2:$L$7001,$AA1031))</f>
        <v/>
      </c>
      <c r="N1031" s="8">
        <f>IF($AA1031="","",M1031*Y1031/100)</f>
        <v/>
      </c>
      <c r="O1031">
        <f>IF($AA1031="","",INDEX('Per Line'!$U$2:$U$7001,$AA1031)&amp;"")</f>
        <v/>
      </c>
      <c r="P1031" s="8">
        <f>IF($AA1031="","",SUMIFS('Per Line'!$T$2:$T$7001,'Per Line'!$C$2:$C$7001,$A1031,'Per Line'!$AL$2:$AL$7001,1))</f>
        <v/>
      </c>
      <c r="Q1031">
        <f>IF($AA1031="","",Settings!$C$7)</f>
        <v/>
      </c>
      <c r="R1031" s="8">
        <f>IF($AA1031="","",SUMIFS('Per Line'!$T$2:$T$7001,'Per Line'!$C$2:$C$7001,$A1031,'Per Line'!$AK$2:$AK$7001,0,'Per Line'!$AL$2:$AL$7001,0))</f>
        <v/>
      </c>
      <c r="S1031" s="8">
        <f>IF($AA1031="","",R1031*Q1031)</f>
        <v/>
      </c>
      <c r="T1031">
        <f>IF($AA1031="","",Settings!$C$6)</f>
        <v/>
      </c>
      <c r="U1031" s="8">
        <f>IF($AA1031="","",SUMIFS('Per Line'!$T$2:$T$7001,'Per Line'!$C$2:$C$7001,$A1031,'Per Line'!$AK$2:$AK$7001,1,'Per Line'!$AL$2:$AL$7001,0))</f>
        <v/>
      </c>
      <c r="V1031" s="8">
        <f>IF($AA1031="","",U1031*T1031)</f>
        <v/>
      </c>
      <c r="W1031" s="8">
        <f>IF($AA1031="","",V1031+S1031)</f>
        <v/>
      </c>
      <c r="X1031" s="8">
        <f>IF($AA1031="","",Y1031-W1031)</f>
        <v/>
      </c>
      <c r="Y1031" s="8">
        <f>IF($AA1031="","",R1031+U1031+P1031)</f>
        <v/>
      </c>
      <c r="Z1031" s="8">
        <f>IF($AA1031="","",Y1031-W1031-N1031)</f>
        <v/>
      </c>
      <c r="AA1031" s="16">
        <f>IF(ROWS($AA$2:$AA1031)&lt;=MAX('Per Line'!$AJ$2:$AJ$7001),MATCH(ROWS($AA$2:$AA1031),'Per Line'!$AJ$2:$AJ$7001,0),"")</f>
        <v/>
      </c>
      <c r="AB1031">
        <f>IF($AA1031="","",C1031&amp;"|"&amp;COUNTIF($C$2:$C1031,C1031))</f>
        <v/>
      </c>
    </row>
    <row r="1032">
      <c r="A1032">
        <f>IF($AA1032="","",INDEX('Per Line'!$C$2:$C$7001,$AA1032)&amp;"")</f>
        <v/>
      </c>
      <c r="B1032" s="15" t="n"/>
      <c r="C1032">
        <f>IF($AA1032="","",IF(COUNTIF($I$2:$I$1301,I1032)&lt;=Settings!$C$8,I1032,I1032&amp;" P"&amp;ROUNDUP(COUNTIF($I$2:$I1032,I1032)/Settings!$C$8,0)))</f>
        <v/>
      </c>
      <c r="D1032">
        <f>IF($AA1032="","",INDEX('Per Line'!$A$2:$A$7001,$AA1032)&amp;"")</f>
        <v/>
      </c>
      <c r="E1032">
        <f>IF($AA1032="","",INDEX('Per Line'!$B$2:$B$7001,$AA1032)&amp;"")</f>
        <v/>
      </c>
      <c r="F1032">
        <f>IF($AA1032="","",INDEX('Per Line'!$D$2:$D$7001,$AA1032)&amp;"")</f>
        <v/>
      </c>
      <c r="G1032" s="14">
        <f>IF($AA1032="","",INDEX('Per Line'!$E$2:$E$7001,$AA1032))</f>
        <v/>
      </c>
      <c r="H1032">
        <f>IF($AA1032="","",INDEX('Per Line'!$F$2:$F$7001,$AA1032)&amp;"")</f>
        <v/>
      </c>
      <c r="I1032">
        <f>IF($AA1032="","",INDEX('Per Line'!$I$2:$I$7001,$AA1032)&amp;"")</f>
        <v/>
      </c>
      <c r="J1032">
        <f>IF($AA1032="","",INDEX('Per Line'!$H$2:$H$7001,$AA1032)&amp;"")</f>
        <v/>
      </c>
      <c r="K1032">
        <f>IF($AA1032="","",INDEX('Per Line'!$J$2:$J$7001,$AA1032)&amp;"")</f>
        <v/>
      </c>
      <c r="L1032">
        <f>IF($AA1032="","",INDEX('Per Line'!$K$2:$K$7001,$AA1032)&amp;"")</f>
        <v/>
      </c>
      <c r="M1032">
        <f>IF($AA1032="","",INDEX('Per Line'!$L$2:$L$7001,$AA1032))</f>
        <v/>
      </c>
      <c r="N1032" s="8">
        <f>IF($AA1032="","",M1032*Y1032/100)</f>
        <v/>
      </c>
      <c r="O1032">
        <f>IF($AA1032="","",INDEX('Per Line'!$U$2:$U$7001,$AA1032)&amp;"")</f>
        <v/>
      </c>
      <c r="P1032" s="8">
        <f>IF($AA1032="","",SUMIFS('Per Line'!$T$2:$T$7001,'Per Line'!$C$2:$C$7001,$A1032,'Per Line'!$AL$2:$AL$7001,1))</f>
        <v/>
      </c>
      <c r="Q1032">
        <f>IF($AA1032="","",Settings!$C$7)</f>
        <v/>
      </c>
      <c r="R1032" s="8">
        <f>IF($AA1032="","",SUMIFS('Per Line'!$T$2:$T$7001,'Per Line'!$C$2:$C$7001,$A1032,'Per Line'!$AK$2:$AK$7001,0,'Per Line'!$AL$2:$AL$7001,0))</f>
        <v/>
      </c>
      <c r="S1032" s="8">
        <f>IF($AA1032="","",R1032*Q1032)</f>
        <v/>
      </c>
      <c r="T1032">
        <f>IF($AA1032="","",Settings!$C$6)</f>
        <v/>
      </c>
      <c r="U1032" s="8">
        <f>IF($AA1032="","",SUMIFS('Per Line'!$T$2:$T$7001,'Per Line'!$C$2:$C$7001,$A1032,'Per Line'!$AK$2:$AK$7001,1,'Per Line'!$AL$2:$AL$7001,0))</f>
        <v/>
      </c>
      <c r="V1032" s="8">
        <f>IF($AA1032="","",U1032*T1032)</f>
        <v/>
      </c>
      <c r="W1032" s="8">
        <f>IF($AA1032="","",V1032+S1032)</f>
        <v/>
      </c>
      <c r="X1032" s="8">
        <f>IF($AA1032="","",Y1032-W1032)</f>
        <v/>
      </c>
      <c r="Y1032" s="8">
        <f>IF($AA1032="","",R1032+U1032+P1032)</f>
        <v/>
      </c>
      <c r="Z1032" s="8">
        <f>IF($AA1032="","",Y1032-W1032-N1032)</f>
        <v/>
      </c>
      <c r="AA1032" s="16">
        <f>IF(ROWS($AA$2:$AA1032)&lt;=MAX('Per Line'!$AJ$2:$AJ$7001),MATCH(ROWS($AA$2:$AA1032),'Per Line'!$AJ$2:$AJ$7001,0),"")</f>
        <v/>
      </c>
      <c r="AB1032">
        <f>IF($AA1032="","",C1032&amp;"|"&amp;COUNTIF($C$2:$C1032,C1032))</f>
        <v/>
      </c>
    </row>
    <row r="1033">
      <c r="A1033">
        <f>IF($AA1033="","",INDEX('Per Line'!$C$2:$C$7001,$AA1033)&amp;"")</f>
        <v/>
      </c>
      <c r="B1033" s="15" t="n"/>
      <c r="C1033">
        <f>IF($AA1033="","",IF(COUNTIF($I$2:$I$1301,I1033)&lt;=Settings!$C$8,I1033,I1033&amp;" P"&amp;ROUNDUP(COUNTIF($I$2:$I1033,I1033)/Settings!$C$8,0)))</f>
        <v/>
      </c>
      <c r="D1033">
        <f>IF($AA1033="","",INDEX('Per Line'!$A$2:$A$7001,$AA1033)&amp;"")</f>
        <v/>
      </c>
      <c r="E1033">
        <f>IF($AA1033="","",INDEX('Per Line'!$B$2:$B$7001,$AA1033)&amp;"")</f>
        <v/>
      </c>
      <c r="F1033">
        <f>IF($AA1033="","",INDEX('Per Line'!$D$2:$D$7001,$AA1033)&amp;"")</f>
        <v/>
      </c>
      <c r="G1033" s="14">
        <f>IF($AA1033="","",INDEX('Per Line'!$E$2:$E$7001,$AA1033))</f>
        <v/>
      </c>
      <c r="H1033">
        <f>IF($AA1033="","",INDEX('Per Line'!$F$2:$F$7001,$AA1033)&amp;"")</f>
        <v/>
      </c>
      <c r="I1033">
        <f>IF($AA1033="","",INDEX('Per Line'!$I$2:$I$7001,$AA1033)&amp;"")</f>
        <v/>
      </c>
      <c r="J1033">
        <f>IF($AA1033="","",INDEX('Per Line'!$H$2:$H$7001,$AA1033)&amp;"")</f>
        <v/>
      </c>
      <c r="K1033">
        <f>IF($AA1033="","",INDEX('Per Line'!$J$2:$J$7001,$AA1033)&amp;"")</f>
        <v/>
      </c>
      <c r="L1033">
        <f>IF($AA1033="","",INDEX('Per Line'!$K$2:$K$7001,$AA1033)&amp;"")</f>
        <v/>
      </c>
      <c r="M1033">
        <f>IF($AA1033="","",INDEX('Per Line'!$L$2:$L$7001,$AA1033))</f>
        <v/>
      </c>
      <c r="N1033" s="8">
        <f>IF($AA1033="","",M1033*Y1033/100)</f>
        <v/>
      </c>
      <c r="O1033">
        <f>IF($AA1033="","",INDEX('Per Line'!$U$2:$U$7001,$AA1033)&amp;"")</f>
        <v/>
      </c>
      <c r="P1033" s="8">
        <f>IF($AA1033="","",SUMIFS('Per Line'!$T$2:$T$7001,'Per Line'!$C$2:$C$7001,$A1033,'Per Line'!$AL$2:$AL$7001,1))</f>
        <v/>
      </c>
      <c r="Q1033">
        <f>IF($AA1033="","",Settings!$C$7)</f>
        <v/>
      </c>
      <c r="R1033" s="8">
        <f>IF($AA1033="","",SUMIFS('Per Line'!$T$2:$T$7001,'Per Line'!$C$2:$C$7001,$A1033,'Per Line'!$AK$2:$AK$7001,0,'Per Line'!$AL$2:$AL$7001,0))</f>
        <v/>
      </c>
      <c r="S1033" s="8">
        <f>IF($AA1033="","",R1033*Q1033)</f>
        <v/>
      </c>
      <c r="T1033">
        <f>IF($AA1033="","",Settings!$C$6)</f>
        <v/>
      </c>
      <c r="U1033" s="8">
        <f>IF($AA1033="","",SUMIFS('Per Line'!$T$2:$T$7001,'Per Line'!$C$2:$C$7001,$A1033,'Per Line'!$AK$2:$AK$7001,1,'Per Line'!$AL$2:$AL$7001,0))</f>
        <v/>
      </c>
      <c r="V1033" s="8">
        <f>IF($AA1033="","",U1033*T1033)</f>
        <v/>
      </c>
      <c r="W1033" s="8">
        <f>IF($AA1033="","",V1033+S1033)</f>
        <v/>
      </c>
      <c r="X1033" s="8">
        <f>IF($AA1033="","",Y1033-W1033)</f>
        <v/>
      </c>
      <c r="Y1033" s="8">
        <f>IF($AA1033="","",R1033+U1033+P1033)</f>
        <v/>
      </c>
      <c r="Z1033" s="8">
        <f>IF($AA1033="","",Y1033-W1033-N1033)</f>
        <v/>
      </c>
      <c r="AA1033" s="16">
        <f>IF(ROWS($AA$2:$AA1033)&lt;=MAX('Per Line'!$AJ$2:$AJ$7001),MATCH(ROWS($AA$2:$AA1033),'Per Line'!$AJ$2:$AJ$7001,0),"")</f>
        <v/>
      </c>
      <c r="AB1033">
        <f>IF($AA1033="","",C1033&amp;"|"&amp;COUNTIF($C$2:$C1033,C1033))</f>
        <v/>
      </c>
    </row>
    <row r="1034">
      <c r="A1034">
        <f>IF($AA1034="","",INDEX('Per Line'!$C$2:$C$7001,$AA1034)&amp;"")</f>
        <v/>
      </c>
      <c r="B1034" s="15" t="n"/>
      <c r="C1034">
        <f>IF($AA1034="","",IF(COUNTIF($I$2:$I$1301,I1034)&lt;=Settings!$C$8,I1034,I1034&amp;" P"&amp;ROUNDUP(COUNTIF($I$2:$I1034,I1034)/Settings!$C$8,0)))</f>
        <v/>
      </c>
      <c r="D1034">
        <f>IF($AA1034="","",INDEX('Per Line'!$A$2:$A$7001,$AA1034)&amp;"")</f>
        <v/>
      </c>
      <c r="E1034">
        <f>IF($AA1034="","",INDEX('Per Line'!$B$2:$B$7001,$AA1034)&amp;"")</f>
        <v/>
      </c>
      <c r="F1034">
        <f>IF($AA1034="","",INDEX('Per Line'!$D$2:$D$7001,$AA1034)&amp;"")</f>
        <v/>
      </c>
      <c r="G1034" s="14">
        <f>IF($AA1034="","",INDEX('Per Line'!$E$2:$E$7001,$AA1034))</f>
        <v/>
      </c>
      <c r="H1034">
        <f>IF($AA1034="","",INDEX('Per Line'!$F$2:$F$7001,$AA1034)&amp;"")</f>
        <v/>
      </c>
      <c r="I1034">
        <f>IF($AA1034="","",INDEX('Per Line'!$I$2:$I$7001,$AA1034)&amp;"")</f>
        <v/>
      </c>
      <c r="J1034">
        <f>IF($AA1034="","",INDEX('Per Line'!$H$2:$H$7001,$AA1034)&amp;"")</f>
        <v/>
      </c>
      <c r="K1034">
        <f>IF($AA1034="","",INDEX('Per Line'!$J$2:$J$7001,$AA1034)&amp;"")</f>
        <v/>
      </c>
      <c r="L1034">
        <f>IF($AA1034="","",INDEX('Per Line'!$K$2:$K$7001,$AA1034)&amp;"")</f>
        <v/>
      </c>
      <c r="M1034">
        <f>IF($AA1034="","",INDEX('Per Line'!$L$2:$L$7001,$AA1034))</f>
        <v/>
      </c>
      <c r="N1034" s="8">
        <f>IF($AA1034="","",M1034*Y1034/100)</f>
        <v/>
      </c>
      <c r="O1034">
        <f>IF($AA1034="","",INDEX('Per Line'!$U$2:$U$7001,$AA1034)&amp;"")</f>
        <v/>
      </c>
      <c r="P1034" s="8">
        <f>IF($AA1034="","",SUMIFS('Per Line'!$T$2:$T$7001,'Per Line'!$C$2:$C$7001,$A1034,'Per Line'!$AL$2:$AL$7001,1))</f>
        <v/>
      </c>
      <c r="Q1034">
        <f>IF($AA1034="","",Settings!$C$7)</f>
        <v/>
      </c>
      <c r="R1034" s="8">
        <f>IF($AA1034="","",SUMIFS('Per Line'!$T$2:$T$7001,'Per Line'!$C$2:$C$7001,$A1034,'Per Line'!$AK$2:$AK$7001,0,'Per Line'!$AL$2:$AL$7001,0))</f>
        <v/>
      </c>
      <c r="S1034" s="8">
        <f>IF($AA1034="","",R1034*Q1034)</f>
        <v/>
      </c>
      <c r="T1034">
        <f>IF($AA1034="","",Settings!$C$6)</f>
        <v/>
      </c>
      <c r="U1034" s="8">
        <f>IF($AA1034="","",SUMIFS('Per Line'!$T$2:$T$7001,'Per Line'!$C$2:$C$7001,$A1034,'Per Line'!$AK$2:$AK$7001,1,'Per Line'!$AL$2:$AL$7001,0))</f>
        <v/>
      </c>
      <c r="V1034" s="8">
        <f>IF($AA1034="","",U1034*T1034)</f>
        <v/>
      </c>
      <c r="W1034" s="8">
        <f>IF($AA1034="","",V1034+S1034)</f>
        <v/>
      </c>
      <c r="X1034" s="8">
        <f>IF($AA1034="","",Y1034-W1034)</f>
        <v/>
      </c>
      <c r="Y1034" s="8">
        <f>IF($AA1034="","",R1034+U1034+P1034)</f>
        <v/>
      </c>
      <c r="Z1034" s="8">
        <f>IF($AA1034="","",Y1034-W1034-N1034)</f>
        <v/>
      </c>
      <c r="AA1034" s="16">
        <f>IF(ROWS($AA$2:$AA1034)&lt;=MAX('Per Line'!$AJ$2:$AJ$7001),MATCH(ROWS($AA$2:$AA1034),'Per Line'!$AJ$2:$AJ$7001,0),"")</f>
        <v/>
      </c>
      <c r="AB1034">
        <f>IF($AA1034="","",C1034&amp;"|"&amp;COUNTIF($C$2:$C1034,C1034))</f>
        <v/>
      </c>
    </row>
    <row r="1035">
      <c r="A1035">
        <f>IF($AA1035="","",INDEX('Per Line'!$C$2:$C$7001,$AA1035)&amp;"")</f>
        <v/>
      </c>
      <c r="B1035" s="15" t="n"/>
      <c r="C1035">
        <f>IF($AA1035="","",IF(COUNTIF($I$2:$I$1301,I1035)&lt;=Settings!$C$8,I1035,I1035&amp;" P"&amp;ROUNDUP(COUNTIF($I$2:$I1035,I1035)/Settings!$C$8,0)))</f>
        <v/>
      </c>
      <c r="D1035">
        <f>IF($AA1035="","",INDEX('Per Line'!$A$2:$A$7001,$AA1035)&amp;"")</f>
        <v/>
      </c>
      <c r="E1035">
        <f>IF($AA1035="","",INDEX('Per Line'!$B$2:$B$7001,$AA1035)&amp;"")</f>
        <v/>
      </c>
      <c r="F1035">
        <f>IF($AA1035="","",INDEX('Per Line'!$D$2:$D$7001,$AA1035)&amp;"")</f>
        <v/>
      </c>
      <c r="G1035" s="14">
        <f>IF($AA1035="","",INDEX('Per Line'!$E$2:$E$7001,$AA1035))</f>
        <v/>
      </c>
      <c r="H1035">
        <f>IF($AA1035="","",INDEX('Per Line'!$F$2:$F$7001,$AA1035)&amp;"")</f>
        <v/>
      </c>
      <c r="I1035">
        <f>IF($AA1035="","",INDEX('Per Line'!$I$2:$I$7001,$AA1035)&amp;"")</f>
        <v/>
      </c>
      <c r="J1035">
        <f>IF($AA1035="","",INDEX('Per Line'!$H$2:$H$7001,$AA1035)&amp;"")</f>
        <v/>
      </c>
      <c r="K1035">
        <f>IF($AA1035="","",INDEX('Per Line'!$J$2:$J$7001,$AA1035)&amp;"")</f>
        <v/>
      </c>
      <c r="L1035">
        <f>IF($AA1035="","",INDEX('Per Line'!$K$2:$K$7001,$AA1035)&amp;"")</f>
        <v/>
      </c>
      <c r="M1035">
        <f>IF($AA1035="","",INDEX('Per Line'!$L$2:$L$7001,$AA1035))</f>
        <v/>
      </c>
      <c r="N1035" s="8">
        <f>IF($AA1035="","",M1035*Y1035/100)</f>
        <v/>
      </c>
      <c r="O1035">
        <f>IF($AA1035="","",INDEX('Per Line'!$U$2:$U$7001,$AA1035)&amp;"")</f>
        <v/>
      </c>
      <c r="P1035" s="8">
        <f>IF($AA1035="","",SUMIFS('Per Line'!$T$2:$T$7001,'Per Line'!$C$2:$C$7001,$A1035,'Per Line'!$AL$2:$AL$7001,1))</f>
        <v/>
      </c>
      <c r="Q1035">
        <f>IF($AA1035="","",Settings!$C$7)</f>
        <v/>
      </c>
      <c r="R1035" s="8">
        <f>IF($AA1035="","",SUMIFS('Per Line'!$T$2:$T$7001,'Per Line'!$C$2:$C$7001,$A1035,'Per Line'!$AK$2:$AK$7001,0,'Per Line'!$AL$2:$AL$7001,0))</f>
        <v/>
      </c>
      <c r="S1035" s="8">
        <f>IF($AA1035="","",R1035*Q1035)</f>
        <v/>
      </c>
      <c r="T1035">
        <f>IF($AA1035="","",Settings!$C$6)</f>
        <v/>
      </c>
      <c r="U1035" s="8">
        <f>IF($AA1035="","",SUMIFS('Per Line'!$T$2:$T$7001,'Per Line'!$C$2:$C$7001,$A1035,'Per Line'!$AK$2:$AK$7001,1,'Per Line'!$AL$2:$AL$7001,0))</f>
        <v/>
      </c>
      <c r="V1035" s="8">
        <f>IF($AA1035="","",U1035*T1035)</f>
        <v/>
      </c>
      <c r="W1035" s="8">
        <f>IF($AA1035="","",V1035+S1035)</f>
        <v/>
      </c>
      <c r="X1035" s="8">
        <f>IF($AA1035="","",Y1035-W1035)</f>
        <v/>
      </c>
      <c r="Y1035" s="8">
        <f>IF($AA1035="","",R1035+U1035+P1035)</f>
        <v/>
      </c>
      <c r="Z1035" s="8">
        <f>IF($AA1035="","",Y1035-W1035-N1035)</f>
        <v/>
      </c>
      <c r="AA1035" s="16">
        <f>IF(ROWS($AA$2:$AA1035)&lt;=MAX('Per Line'!$AJ$2:$AJ$7001),MATCH(ROWS($AA$2:$AA1035),'Per Line'!$AJ$2:$AJ$7001,0),"")</f>
        <v/>
      </c>
      <c r="AB1035">
        <f>IF($AA1035="","",C1035&amp;"|"&amp;COUNTIF($C$2:$C1035,C1035))</f>
        <v/>
      </c>
    </row>
    <row r="1036">
      <c r="A1036">
        <f>IF($AA1036="","",INDEX('Per Line'!$C$2:$C$7001,$AA1036)&amp;"")</f>
        <v/>
      </c>
      <c r="B1036" s="15" t="n"/>
      <c r="C1036">
        <f>IF($AA1036="","",IF(COUNTIF($I$2:$I$1301,I1036)&lt;=Settings!$C$8,I1036,I1036&amp;" P"&amp;ROUNDUP(COUNTIF($I$2:$I1036,I1036)/Settings!$C$8,0)))</f>
        <v/>
      </c>
      <c r="D1036">
        <f>IF($AA1036="","",INDEX('Per Line'!$A$2:$A$7001,$AA1036)&amp;"")</f>
        <v/>
      </c>
      <c r="E1036">
        <f>IF($AA1036="","",INDEX('Per Line'!$B$2:$B$7001,$AA1036)&amp;"")</f>
        <v/>
      </c>
      <c r="F1036">
        <f>IF($AA1036="","",INDEX('Per Line'!$D$2:$D$7001,$AA1036)&amp;"")</f>
        <v/>
      </c>
      <c r="G1036" s="14">
        <f>IF($AA1036="","",INDEX('Per Line'!$E$2:$E$7001,$AA1036))</f>
        <v/>
      </c>
      <c r="H1036">
        <f>IF($AA1036="","",INDEX('Per Line'!$F$2:$F$7001,$AA1036)&amp;"")</f>
        <v/>
      </c>
      <c r="I1036">
        <f>IF($AA1036="","",INDEX('Per Line'!$I$2:$I$7001,$AA1036)&amp;"")</f>
        <v/>
      </c>
      <c r="J1036">
        <f>IF($AA1036="","",INDEX('Per Line'!$H$2:$H$7001,$AA1036)&amp;"")</f>
        <v/>
      </c>
      <c r="K1036">
        <f>IF($AA1036="","",INDEX('Per Line'!$J$2:$J$7001,$AA1036)&amp;"")</f>
        <v/>
      </c>
      <c r="L1036">
        <f>IF($AA1036="","",INDEX('Per Line'!$K$2:$K$7001,$AA1036)&amp;"")</f>
        <v/>
      </c>
      <c r="M1036">
        <f>IF($AA1036="","",INDEX('Per Line'!$L$2:$L$7001,$AA1036))</f>
        <v/>
      </c>
      <c r="N1036" s="8">
        <f>IF($AA1036="","",M1036*Y1036/100)</f>
        <v/>
      </c>
      <c r="O1036">
        <f>IF($AA1036="","",INDEX('Per Line'!$U$2:$U$7001,$AA1036)&amp;"")</f>
        <v/>
      </c>
      <c r="P1036" s="8">
        <f>IF($AA1036="","",SUMIFS('Per Line'!$T$2:$T$7001,'Per Line'!$C$2:$C$7001,$A1036,'Per Line'!$AL$2:$AL$7001,1))</f>
        <v/>
      </c>
      <c r="Q1036">
        <f>IF($AA1036="","",Settings!$C$7)</f>
        <v/>
      </c>
      <c r="R1036" s="8">
        <f>IF($AA1036="","",SUMIFS('Per Line'!$T$2:$T$7001,'Per Line'!$C$2:$C$7001,$A1036,'Per Line'!$AK$2:$AK$7001,0,'Per Line'!$AL$2:$AL$7001,0))</f>
        <v/>
      </c>
      <c r="S1036" s="8">
        <f>IF($AA1036="","",R1036*Q1036)</f>
        <v/>
      </c>
      <c r="T1036">
        <f>IF($AA1036="","",Settings!$C$6)</f>
        <v/>
      </c>
      <c r="U1036" s="8">
        <f>IF($AA1036="","",SUMIFS('Per Line'!$T$2:$T$7001,'Per Line'!$C$2:$C$7001,$A1036,'Per Line'!$AK$2:$AK$7001,1,'Per Line'!$AL$2:$AL$7001,0))</f>
        <v/>
      </c>
      <c r="V1036" s="8">
        <f>IF($AA1036="","",U1036*T1036)</f>
        <v/>
      </c>
      <c r="W1036" s="8">
        <f>IF($AA1036="","",V1036+S1036)</f>
        <v/>
      </c>
      <c r="X1036" s="8">
        <f>IF($AA1036="","",Y1036-W1036)</f>
        <v/>
      </c>
      <c r="Y1036" s="8">
        <f>IF($AA1036="","",R1036+U1036+P1036)</f>
        <v/>
      </c>
      <c r="Z1036" s="8">
        <f>IF($AA1036="","",Y1036-W1036-N1036)</f>
        <v/>
      </c>
      <c r="AA1036" s="16">
        <f>IF(ROWS($AA$2:$AA1036)&lt;=MAX('Per Line'!$AJ$2:$AJ$7001),MATCH(ROWS($AA$2:$AA1036),'Per Line'!$AJ$2:$AJ$7001,0),"")</f>
        <v/>
      </c>
      <c r="AB1036">
        <f>IF($AA1036="","",C1036&amp;"|"&amp;COUNTIF($C$2:$C1036,C1036))</f>
        <v/>
      </c>
    </row>
    <row r="1037">
      <c r="A1037">
        <f>IF($AA1037="","",INDEX('Per Line'!$C$2:$C$7001,$AA1037)&amp;"")</f>
        <v/>
      </c>
      <c r="B1037" s="15" t="n"/>
      <c r="C1037">
        <f>IF($AA1037="","",IF(COUNTIF($I$2:$I$1301,I1037)&lt;=Settings!$C$8,I1037,I1037&amp;" P"&amp;ROUNDUP(COUNTIF($I$2:$I1037,I1037)/Settings!$C$8,0)))</f>
        <v/>
      </c>
      <c r="D1037">
        <f>IF($AA1037="","",INDEX('Per Line'!$A$2:$A$7001,$AA1037)&amp;"")</f>
        <v/>
      </c>
      <c r="E1037">
        <f>IF($AA1037="","",INDEX('Per Line'!$B$2:$B$7001,$AA1037)&amp;"")</f>
        <v/>
      </c>
      <c r="F1037">
        <f>IF($AA1037="","",INDEX('Per Line'!$D$2:$D$7001,$AA1037)&amp;"")</f>
        <v/>
      </c>
      <c r="G1037" s="14">
        <f>IF($AA1037="","",INDEX('Per Line'!$E$2:$E$7001,$AA1037))</f>
        <v/>
      </c>
      <c r="H1037">
        <f>IF($AA1037="","",INDEX('Per Line'!$F$2:$F$7001,$AA1037)&amp;"")</f>
        <v/>
      </c>
      <c r="I1037">
        <f>IF($AA1037="","",INDEX('Per Line'!$I$2:$I$7001,$AA1037)&amp;"")</f>
        <v/>
      </c>
      <c r="J1037">
        <f>IF($AA1037="","",INDEX('Per Line'!$H$2:$H$7001,$AA1037)&amp;"")</f>
        <v/>
      </c>
      <c r="K1037">
        <f>IF($AA1037="","",INDEX('Per Line'!$J$2:$J$7001,$AA1037)&amp;"")</f>
        <v/>
      </c>
      <c r="L1037">
        <f>IF($AA1037="","",INDEX('Per Line'!$K$2:$K$7001,$AA1037)&amp;"")</f>
        <v/>
      </c>
      <c r="M1037">
        <f>IF($AA1037="","",INDEX('Per Line'!$L$2:$L$7001,$AA1037))</f>
        <v/>
      </c>
      <c r="N1037" s="8">
        <f>IF($AA1037="","",M1037*Y1037/100)</f>
        <v/>
      </c>
      <c r="O1037">
        <f>IF($AA1037="","",INDEX('Per Line'!$U$2:$U$7001,$AA1037)&amp;"")</f>
        <v/>
      </c>
      <c r="P1037" s="8">
        <f>IF($AA1037="","",SUMIFS('Per Line'!$T$2:$T$7001,'Per Line'!$C$2:$C$7001,$A1037,'Per Line'!$AL$2:$AL$7001,1))</f>
        <v/>
      </c>
      <c r="Q1037">
        <f>IF($AA1037="","",Settings!$C$7)</f>
        <v/>
      </c>
      <c r="R1037" s="8">
        <f>IF($AA1037="","",SUMIFS('Per Line'!$T$2:$T$7001,'Per Line'!$C$2:$C$7001,$A1037,'Per Line'!$AK$2:$AK$7001,0,'Per Line'!$AL$2:$AL$7001,0))</f>
        <v/>
      </c>
      <c r="S1037" s="8">
        <f>IF($AA1037="","",R1037*Q1037)</f>
        <v/>
      </c>
      <c r="T1037">
        <f>IF($AA1037="","",Settings!$C$6)</f>
        <v/>
      </c>
      <c r="U1037" s="8">
        <f>IF($AA1037="","",SUMIFS('Per Line'!$T$2:$T$7001,'Per Line'!$C$2:$C$7001,$A1037,'Per Line'!$AK$2:$AK$7001,1,'Per Line'!$AL$2:$AL$7001,0))</f>
        <v/>
      </c>
      <c r="V1037" s="8">
        <f>IF($AA1037="","",U1037*T1037)</f>
        <v/>
      </c>
      <c r="W1037" s="8">
        <f>IF($AA1037="","",V1037+S1037)</f>
        <v/>
      </c>
      <c r="X1037" s="8">
        <f>IF($AA1037="","",Y1037-W1037)</f>
        <v/>
      </c>
      <c r="Y1037" s="8">
        <f>IF($AA1037="","",R1037+U1037+P1037)</f>
        <v/>
      </c>
      <c r="Z1037" s="8">
        <f>IF($AA1037="","",Y1037-W1037-N1037)</f>
        <v/>
      </c>
      <c r="AA1037" s="16">
        <f>IF(ROWS($AA$2:$AA1037)&lt;=MAX('Per Line'!$AJ$2:$AJ$7001),MATCH(ROWS($AA$2:$AA1037),'Per Line'!$AJ$2:$AJ$7001,0),"")</f>
        <v/>
      </c>
      <c r="AB1037">
        <f>IF($AA1037="","",C1037&amp;"|"&amp;COUNTIF($C$2:$C1037,C1037))</f>
        <v/>
      </c>
    </row>
    <row r="1038">
      <c r="A1038">
        <f>IF($AA1038="","",INDEX('Per Line'!$C$2:$C$7001,$AA1038)&amp;"")</f>
        <v/>
      </c>
      <c r="B1038" s="15" t="n"/>
      <c r="C1038">
        <f>IF($AA1038="","",IF(COUNTIF($I$2:$I$1301,I1038)&lt;=Settings!$C$8,I1038,I1038&amp;" P"&amp;ROUNDUP(COUNTIF($I$2:$I1038,I1038)/Settings!$C$8,0)))</f>
        <v/>
      </c>
      <c r="D1038">
        <f>IF($AA1038="","",INDEX('Per Line'!$A$2:$A$7001,$AA1038)&amp;"")</f>
        <v/>
      </c>
      <c r="E1038">
        <f>IF($AA1038="","",INDEX('Per Line'!$B$2:$B$7001,$AA1038)&amp;"")</f>
        <v/>
      </c>
      <c r="F1038">
        <f>IF($AA1038="","",INDEX('Per Line'!$D$2:$D$7001,$AA1038)&amp;"")</f>
        <v/>
      </c>
      <c r="G1038" s="14">
        <f>IF($AA1038="","",INDEX('Per Line'!$E$2:$E$7001,$AA1038))</f>
        <v/>
      </c>
      <c r="H1038">
        <f>IF($AA1038="","",INDEX('Per Line'!$F$2:$F$7001,$AA1038)&amp;"")</f>
        <v/>
      </c>
      <c r="I1038">
        <f>IF($AA1038="","",INDEX('Per Line'!$I$2:$I$7001,$AA1038)&amp;"")</f>
        <v/>
      </c>
      <c r="J1038">
        <f>IF($AA1038="","",INDEX('Per Line'!$H$2:$H$7001,$AA1038)&amp;"")</f>
        <v/>
      </c>
      <c r="K1038">
        <f>IF($AA1038="","",INDEX('Per Line'!$J$2:$J$7001,$AA1038)&amp;"")</f>
        <v/>
      </c>
      <c r="L1038">
        <f>IF($AA1038="","",INDEX('Per Line'!$K$2:$K$7001,$AA1038)&amp;"")</f>
        <v/>
      </c>
      <c r="M1038">
        <f>IF($AA1038="","",INDEX('Per Line'!$L$2:$L$7001,$AA1038))</f>
        <v/>
      </c>
      <c r="N1038" s="8">
        <f>IF($AA1038="","",M1038*Y1038/100)</f>
        <v/>
      </c>
      <c r="O1038">
        <f>IF($AA1038="","",INDEX('Per Line'!$U$2:$U$7001,$AA1038)&amp;"")</f>
        <v/>
      </c>
      <c r="P1038" s="8">
        <f>IF($AA1038="","",SUMIFS('Per Line'!$T$2:$T$7001,'Per Line'!$C$2:$C$7001,$A1038,'Per Line'!$AL$2:$AL$7001,1))</f>
        <v/>
      </c>
      <c r="Q1038">
        <f>IF($AA1038="","",Settings!$C$7)</f>
        <v/>
      </c>
      <c r="R1038" s="8">
        <f>IF($AA1038="","",SUMIFS('Per Line'!$T$2:$T$7001,'Per Line'!$C$2:$C$7001,$A1038,'Per Line'!$AK$2:$AK$7001,0,'Per Line'!$AL$2:$AL$7001,0))</f>
        <v/>
      </c>
      <c r="S1038" s="8">
        <f>IF($AA1038="","",R1038*Q1038)</f>
        <v/>
      </c>
      <c r="T1038">
        <f>IF($AA1038="","",Settings!$C$6)</f>
        <v/>
      </c>
      <c r="U1038" s="8">
        <f>IF($AA1038="","",SUMIFS('Per Line'!$T$2:$T$7001,'Per Line'!$C$2:$C$7001,$A1038,'Per Line'!$AK$2:$AK$7001,1,'Per Line'!$AL$2:$AL$7001,0))</f>
        <v/>
      </c>
      <c r="V1038" s="8">
        <f>IF($AA1038="","",U1038*T1038)</f>
        <v/>
      </c>
      <c r="W1038" s="8">
        <f>IF($AA1038="","",V1038+S1038)</f>
        <v/>
      </c>
      <c r="X1038" s="8">
        <f>IF($AA1038="","",Y1038-W1038)</f>
        <v/>
      </c>
      <c r="Y1038" s="8">
        <f>IF($AA1038="","",R1038+U1038+P1038)</f>
        <v/>
      </c>
      <c r="Z1038" s="8">
        <f>IF($AA1038="","",Y1038-W1038-N1038)</f>
        <v/>
      </c>
      <c r="AA1038" s="16">
        <f>IF(ROWS($AA$2:$AA1038)&lt;=MAX('Per Line'!$AJ$2:$AJ$7001),MATCH(ROWS($AA$2:$AA1038),'Per Line'!$AJ$2:$AJ$7001,0),"")</f>
        <v/>
      </c>
      <c r="AB1038">
        <f>IF($AA1038="","",C1038&amp;"|"&amp;COUNTIF($C$2:$C1038,C1038))</f>
        <v/>
      </c>
    </row>
    <row r="1039">
      <c r="A1039">
        <f>IF($AA1039="","",INDEX('Per Line'!$C$2:$C$7001,$AA1039)&amp;"")</f>
        <v/>
      </c>
      <c r="B1039" s="15" t="n"/>
      <c r="C1039">
        <f>IF($AA1039="","",IF(COUNTIF($I$2:$I$1301,I1039)&lt;=Settings!$C$8,I1039,I1039&amp;" P"&amp;ROUNDUP(COUNTIF($I$2:$I1039,I1039)/Settings!$C$8,0)))</f>
        <v/>
      </c>
      <c r="D1039">
        <f>IF($AA1039="","",INDEX('Per Line'!$A$2:$A$7001,$AA1039)&amp;"")</f>
        <v/>
      </c>
      <c r="E1039">
        <f>IF($AA1039="","",INDEX('Per Line'!$B$2:$B$7001,$AA1039)&amp;"")</f>
        <v/>
      </c>
      <c r="F1039">
        <f>IF($AA1039="","",INDEX('Per Line'!$D$2:$D$7001,$AA1039)&amp;"")</f>
        <v/>
      </c>
      <c r="G1039" s="14">
        <f>IF($AA1039="","",INDEX('Per Line'!$E$2:$E$7001,$AA1039))</f>
        <v/>
      </c>
      <c r="H1039">
        <f>IF($AA1039="","",INDEX('Per Line'!$F$2:$F$7001,$AA1039)&amp;"")</f>
        <v/>
      </c>
      <c r="I1039">
        <f>IF($AA1039="","",INDEX('Per Line'!$I$2:$I$7001,$AA1039)&amp;"")</f>
        <v/>
      </c>
      <c r="J1039">
        <f>IF($AA1039="","",INDEX('Per Line'!$H$2:$H$7001,$AA1039)&amp;"")</f>
        <v/>
      </c>
      <c r="K1039">
        <f>IF($AA1039="","",INDEX('Per Line'!$J$2:$J$7001,$AA1039)&amp;"")</f>
        <v/>
      </c>
      <c r="L1039">
        <f>IF($AA1039="","",INDEX('Per Line'!$K$2:$K$7001,$AA1039)&amp;"")</f>
        <v/>
      </c>
      <c r="M1039">
        <f>IF($AA1039="","",INDEX('Per Line'!$L$2:$L$7001,$AA1039))</f>
        <v/>
      </c>
      <c r="N1039" s="8">
        <f>IF($AA1039="","",M1039*Y1039/100)</f>
        <v/>
      </c>
      <c r="O1039">
        <f>IF($AA1039="","",INDEX('Per Line'!$U$2:$U$7001,$AA1039)&amp;"")</f>
        <v/>
      </c>
      <c r="P1039" s="8">
        <f>IF($AA1039="","",SUMIFS('Per Line'!$T$2:$T$7001,'Per Line'!$C$2:$C$7001,$A1039,'Per Line'!$AL$2:$AL$7001,1))</f>
        <v/>
      </c>
      <c r="Q1039">
        <f>IF($AA1039="","",Settings!$C$7)</f>
        <v/>
      </c>
      <c r="R1039" s="8">
        <f>IF($AA1039="","",SUMIFS('Per Line'!$T$2:$T$7001,'Per Line'!$C$2:$C$7001,$A1039,'Per Line'!$AK$2:$AK$7001,0,'Per Line'!$AL$2:$AL$7001,0))</f>
        <v/>
      </c>
      <c r="S1039" s="8">
        <f>IF($AA1039="","",R1039*Q1039)</f>
        <v/>
      </c>
      <c r="T1039">
        <f>IF($AA1039="","",Settings!$C$6)</f>
        <v/>
      </c>
      <c r="U1039" s="8">
        <f>IF($AA1039="","",SUMIFS('Per Line'!$T$2:$T$7001,'Per Line'!$C$2:$C$7001,$A1039,'Per Line'!$AK$2:$AK$7001,1,'Per Line'!$AL$2:$AL$7001,0))</f>
        <v/>
      </c>
      <c r="V1039" s="8">
        <f>IF($AA1039="","",U1039*T1039)</f>
        <v/>
      </c>
      <c r="W1039" s="8">
        <f>IF($AA1039="","",V1039+S1039)</f>
        <v/>
      </c>
      <c r="X1039" s="8">
        <f>IF($AA1039="","",Y1039-W1039)</f>
        <v/>
      </c>
      <c r="Y1039" s="8">
        <f>IF($AA1039="","",R1039+U1039+P1039)</f>
        <v/>
      </c>
      <c r="Z1039" s="8">
        <f>IF($AA1039="","",Y1039-W1039-N1039)</f>
        <v/>
      </c>
      <c r="AA1039" s="16">
        <f>IF(ROWS($AA$2:$AA1039)&lt;=MAX('Per Line'!$AJ$2:$AJ$7001),MATCH(ROWS($AA$2:$AA1039),'Per Line'!$AJ$2:$AJ$7001,0),"")</f>
        <v/>
      </c>
      <c r="AB1039">
        <f>IF($AA1039="","",C1039&amp;"|"&amp;COUNTIF($C$2:$C1039,C1039))</f>
        <v/>
      </c>
    </row>
    <row r="1040">
      <c r="A1040">
        <f>IF($AA1040="","",INDEX('Per Line'!$C$2:$C$7001,$AA1040)&amp;"")</f>
        <v/>
      </c>
      <c r="B1040" s="15" t="n"/>
      <c r="C1040">
        <f>IF($AA1040="","",IF(COUNTIF($I$2:$I$1301,I1040)&lt;=Settings!$C$8,I1040,I1040&amp;" P"&amp;ROUNDUP(COUNTIF($I$2:$I1040,I1040)/Settings!$C$8,0)))</f>
        <v/>
      </c>
      <c r="D1040">
        <f>IF($AA1040="","",INDEX('Per Line'!$A$2:$A$7001,$AA1040)&amp;"")</f>
        <v/>
      </c>
      <c r="E1040">
        <f>IF($AA1040="","",INDEX('Per Line'!$B$2:$B$7001,$AA1040)&amp;"")</f>
        <v/>
      </c>
      <c r="F1040">
        <f>IF($AA1040="","",INDEX('Per Line'!$D$2:$D$7001,$AA1040)&amp;"")</f>
        <v/>
      </c>
      <c r="G1040" s="14">
        <f>IF($AA1040="","",INDEX('Per Line'!$E$2:$E$7001,$AA1040))</f>
        <v/>
      </c>
      <c r="H1040">
        <f>IF($AA1040="","",INDEX('Per Line'!$F$2:$F$7001,$AA1040)&amp;"")</f>
        <v/>
      </c>
      <c r="I1040">
        <f>IF($AA1040="","",INDEX('Per Line'!$I$2:$I$7001,$AA1040)&amp;"")</f>
        <v/>
      </c>
      <c r="J1040">
        <f>IF($AA1040="","",INDEX('Per Line'!$H$2:$H$7001,$AA1040)&amp;"")</f>
        <v/>
      </c>
      <c r="K1040">
        <f>IF($AA1040="","",INDEX('Per Line'!$J$2:$J$7001,$AA1040)&amp;"")</f>
        <v/>
      </c>
      <c r="L1040">
        <f>IF($AA1040="","",INDEX('Per Line'!$K$2:$K$7001,$AA1040)&amp;"")</f>
        <v/>
      </c>
      <c r="M1040">
        <f>IF($AA1040="","",INDEX('Per Line'!$L$2:$L$7001,$AA1040))</f>
        <v/>
      </c>
      <c r="N1040" s="8">
        <f>IF($AA1040="","",M1040*Y1040/100)</f>
        <v/>
      </c>
      <c r="O1040">
        <f>IF($AA1040="","",INDEX('Per Line'!$U$2:$U$7001,$AA1040)&amp;"")</f>
        <v/>
      </c>
      <c r="P1040" s="8">
        <f>IF($AA1040="","",SUMIFS('Per Line'!$T$2:$T$7001,'Per Line'!$C$2:$C$7001,$A1040,'Per Line'!$AL$2:$AL$7001,1))</f>
        <v/>
      </c>
      <c r="Q1040">
        <f>IF($AA1040="","",Settings!$C$7)</f>
        <v/>
      </c>
      <c r="R1040" s="8">
        <f>IF($AA1040="","",SUMIFS('Per Line'!$T$2:$T$7001,'Per Line'!$C$2:$C$7001,$A1040,'Per Line'!$AK$2:$AK$7001,0,'Per Line'!$AL$2:$AL$7001,0))</f>
        <v/>
      </c>
      <c r="S1040" s="8">
        <f>IF($AA1040="","",R1040*Q1040)</f>
        <v/>
      </c>
      <c r="T1040">
        <f>IF($AA1040="","",Settings!$C$6)</f>
        <v/>
      </c>
      <c r="U1040" s="8">
        <f>IF($AA1040="","",SUMIFS('Per Line'!$T$2:$T$7001,'Per Line'!$C$2:$C$7001,$A1040,'Per Line'!$AK$2:$AK$7001,1,'Per Line'!$AL$2:$AL$7001,0))</f>
        <v/>
      </c>
      <c r="V1040" s="8">
        <f>IF($AA1040="","",U1040*T1040)</f>
        <v/>
      </c>
      <c r="W1040" s="8">
        <f>IF($AA1040="","",V1040+S1040)</f>
        <v/>
      </c>
      <c r="X1040" s="8">
        <f>IF($AA1040="","",Y1040-W1040)</f>
        <v/>
      </c>
      <c r="Y1040" s="8">
        <f>IF($AA1040="","",R1040+U1040+P1040)</f>
        <v/>
      </c>
      <c r="Z1040" s="8">
        <f>IF($AA1040="","",Y1040-W1040-N1040)</f>
        <v/>
      </c>
      <c r="AA1040" s="16">
        <f>IF(ROWS($AA$2:$AA1040)&lt;=MAX('Per Line'!$AJ$2:$AJ$7001),MATCH(ROWS($AA$2:$AA1040),'Per Line'!$AJ$2:$AJ$7001,0),"")</f>
        <v/>
      </c>
      <c r="AB1040">
        <f>IF($AA1040="","",C1040&amp;"|"&amp;COUNTIF($C$2:$C1040,C1040))</f>
        <v/>
      </c>
    </row>
    <row r="1041">
      <c r="A1041">
        <f>IF($AA1041="","",INDEX('Per Line'!$C$2:$C$7001,$AA1041)&amp;"")</f>
        <v/>
      </c>
      <c r="B1041" s="15" t="n"/>
      <c r="C1041">
        <f>IF($AA1041="","",IF(COUNTIF($I$2:$I$1301,I1041)&lt;=Settings!$C$8,I1041,I1041&amp;" P"&amp;ROUNDUP(COUNTIF($I$2:$I1041,I1041)/Settings!$C$8,0)))</f>
        <v/>
      </c>
      <c r="D1041">
        <f>IF($AA1041="","",INDEX('Per Line'!$A$2:$A$7001,$AA1041)&amp;"")</f>
        <v/>
      </c>
      <c r="E1041">
        <f>IF($AA1041="","",INDEX('Per Line'!$B$2:$B$7001,$AA1041)&amp;"")</f>
        <v/>
      </c>
      <c r="F1041">
        <f>IF($AA1041="","",INDEX('Per Line'!$D$2:$D$7001,$AA1041)&amp;"")</f>
        <v/>
      </c>
      <c r="G1041" s="14">
        <f>IF($AA1041="","",INDEX('Per Line'!$E$2:$E$7001,$AA1041))</f>
        <v/>
      </c>
      <c r="H1041">
        <f>IF($AA1041="","",INDEX('Per Line'!$F$2:$F$7001,$AA1041)&amp;"")</f>
        <v/>
      </c>
      <c r="I1041">
        <f>IF($AA1041="","",INDEX('Per Line'!$I$2:$I$7001,$AA1041)&amp;"")</f>
        <v/>
      </c>
      <c r="J1041">
        <f>IF($AA1041="","",INDEX('Per Line'!$H$2:$H$7001,$AA1041)&amp;"")</f>
        <v/>
      </c>
      <c r="K1041">
        <f>IF($AA1041="","",INDEX('Per Line'!$J$2:$J$7001,$AA1041)&amp;"")</f>
        <v/>
      </c>
      <c r="L1041">
        <f>IF($AA1041="","",INDEX('Per Line'!$K$2:$K$7001,$AA1041)&amp;"")</f>
        <v/>
      </c>
      <c r="M1041">
        <f>IF($AA1041="","",INDEX('Per Line'!$L$2:$L$7001,$AA1041))</f>
        <v/>
      </c>
      <c r="N1041" s="8">
        <f>IF($AA1041="","",M1041*Y1041/100)</f>
        <v/>
      </c>
      <c r="O1041">
        <f>IF($AA1041="","",INDEX('Per Line'!$U$2:$U$7001,$AA1041)&amp;"")</f>
        <v/>
      </c>
      <c r="P1041" s="8">
        <f>IF($AA1041="","",SUMIFS('Per Line'!$T$2:$T$7001,'Per Line'!$C$2:$C$7001,$A1041,'Per Line'!$AL$2:$AL$7001,1))</f>
        <v/>
      </c>
      <c r="Q1041">
        <f>IF($AA1041="","",Settings!$C$7)</f>
        <v/>
      </c>
      <c r="R1041" s="8">
        <f>IF($AA1041="","",SUMIFS('Per Line'!$T$2:$T$7001,'Per Line'!$C$2:$C$7001,$A1041,'Per Line'!$AK$2:$AK$7001,0,'Per Line'!$AL$2:$AL$7001,0))</f>
        <v/>
      </c>
      <c r="S1041" s="8">
        <f>IF($AA1041="","",R1041*Q1041)</f>
        <v/>
      </c>
      <c r="T1041">
        <f>IF($AA1041="","",Settings!$C$6)</f>
        <v/>
      </c>
      <c r="U1041" s="8">
        <f>IF($AA1041="","",SUMIFS('Per Line'!$T$2:$T$7001,'Per Line'!$C$2:$C$7001,$A1041,'Per Line'!$AK$2:$AK$7001,1,'Per Line'!$AL$2:$AL$7001,0))</f>
        <v/>
      </c>
      <c r="V1041" s="8">
        <f>IF($AA1041="","",U1041*T1041)</f>
        <v/>
      </c>
      <c r="W1041" s="8">
        <f>IF($AA1041="","",V1041+S1041)</f>
        <v/>
      </c>
      <c r="X1041" s="8">
        <f>IF($AA1041="","",Y1041-W1041)</f>
        <v/>
      </c>
      <c r="Y1041" s="8">
        <f>IF($AA1041="","",R1041+U1041+P1041)</f>
        <v/>
      </c>
      <c r="Z1041" s="8">
        <f>IF($AA1041="","",Y1041-W1041-N1041)</f>
        <v/>
      </c>
      <c r="AA1041" s="16">
        <f>IF(ROWS($AA$2:$AA1041)&lt;=MAX('Per Line'!$AJ$2:$AJ$7001),MATCH(ROWS($AA$2:$AA1041),'Per Line'!$AJ$2:$AJ$7001,0),"")</f>
        <v/>
      </c>
      <c r="AB1041">
        <f>IF($AA1041="","",C1041&amp;"|"&amp;COUNTIF($C$2:$C1041,C1041))</f>
        <v/>
      </c>
    </row>
    <row r="1042">
      <c r="A1042">
        <f>IF($AA1042="","",INDEX('Per Line'!$C$2:$C$7001,$AA1042)&amp;"")</f>
        <v/>
      </c>
      <c r="B1042" s="15" t="n"/>
      <c r="C1042">
        <f>IF($AA1042="","",IF(COUNTIF($I$2:$I$1301,I1042)&lt;=Settings!$C$8,I1042,I1042&amp;" P"&amp;ROUNDUP(COUNTIF($I$2:$I1042,I1042)/Settings!$C$8,0)))</f>
        <v/>
      </c>
      <c r="D1042">
        <f>IF($AA1042="","",INDEX('Per Line'!$A$2:$A$7001,$AA1042)&amp;"")</f>
        <v/>
      </c>
      <c r="E1042">
        <f>IF($AA1042="","",INDEX('Per Line'!$B$2:$B$7001,$AA1042)&amp;"")</f>
        <v/>
      </c>
      <c r="F1042">
        <f>IF($AA1042="","",INDEX('Per Line'!$D$2:$D$7001,$AA1042)&amp;"")</f>
        <v/>
      </c>
      <c r="G1042" s="14">
        <f>IF($AA1042="","",INDEX('Per Line'!$E$2:$E$7001,$AA1042))</f>
        <v/>
      </c>
      <c r="H1042">
        <f>IF($AA1042="","",INDEX('Per Line'!$F$2:$F$7001,$AA1042)&amp;"")</f>
        <v/>
      </c>
      <c r="I1042">
        <f>IF($AA1042="","",INDEX('Per Line'!$I$2:$I$7001,$AA1042)&amp;"")</f>
        <v/>
      </c>
      <c r="J1042">
        <f>IF($AA1042="","",INDEX('Per Line'!$H$2:$H$7001,$AA1042)&amp;"")</f>
        <v/>
      </c>
      <c r="K1042">
        <f>IF($AA1042="","",INDEX('Per Line'!$J$2:$J$7001,$AA1042)&amp;"")</f>
        <v/>
      </c>
      <c r="L1042">
        <f>IF($AA1042="","",INDEX('Per Line'!$K$2:$K$7001,$AA1042)&amp;"")</f>
        <v/>
      </c>
      <c r="M1042">
        <f>IF($AA1042="","",INDEX('Per Line'!$L$2:$L$7001,$AA1042))</f>
        <v/>
      </c>
      <c r="N1042" s="8">
        <f>IF($AA1042="","",M1042*Y1042/100)</f>
        <v/>
      </c>
      <c r="O1042">
        <f>IF($AA1042="","",INDEX('Per Line'!$U$2:$U$7001,$AA1042)&amp;"")</f>
        <v/>
      </c>
      <c r="P1042" s="8">
        <f>IF($AA1042="","",SUMIFS('Per Line'!$T$2:$T$7001,'Per Line'!$C$2:$C$7001,$A1042,'Per Line'!$AL$2:$AL$7001,1))</f>
        <v/>
      </c>
      <c r="Q1042">
        <f>IF($AA1042="","",Settings!$C$7)</f>
        <v/>
      </c>
      <c r="R1042" s="8">
        <f>IF($AA1042="","",SUMIFS('Per Line'!$T$2:$T$7001,'Per Line'!$C$2:$C$7001,$A1042,'Per Line'!$AK$2:$AK$7001,0,'Per Line'!$AL$2:$AL$7001,0))</f>
        <v/>
      </c>
      <c r="S1042" s="8">
        <f>IF($AA1042="","",R1042*Q1042)</f>
        <v/>
      </c>
      <c r="T1042">
        <f>IF($AA1042="","",Settings!$C$6)</f>
        <v/>
      </c>
      <c r="U1042" s="8">
        <f>IF($AA1042="","",SUMIFS('Per Line'!$T$2:$T$7001,'Per Line'!$C$2:$C$7001,$A1042,'Per Line'!$AK$2:$AK$7001,1,'Per Line'!$AL$2:$AL$7001,0))</f>
        <v/>
      </c>
      <c r="V1042" s="8">
        <f>IF($AA1042="","",U1042*T1042)</f>
        <v/>
      </c>
      <c r="W1042" s="8">
        <f>IF($AA1042="","",V1042+S1042)</f>
        <v/>
      </c>
      <c r="X1042" s="8">
        <f>IF($AA1042="","",Y1042-W1042)</f>
        <v/>
      </c>
      <c r="Y1042" s="8">
        <f>IF($AA1042="","",R1042+U1042+P1042)</f>
        <v/>
      </c>
      <c r="Z1042" s="8">
        <f>IF($AA1042="","",Y1042-W1042-N1042)</f>
        <v/>
      </c>
      <c r="AA1042" s="16">
        <f>IF(ROWS($AA$2:$AA1042)&lt;=MAX('Per Line'!$AJ$2:$AJ$7001),MATCH(ROWS($AA$2:$AA1042),'Per Line'!$AJ$2:$AJ$7001,0),"")</f>
        <v/>
      </c>
      <c r="AB1042">
        <f>IF($AA1042="","",C1042&amp;"|"&amp;COUNTIF($C$2:$C1042,C1042))</f>
        <v/>
      </c>
    </row>
    <row r="1043">
      <c r="A1043">
        <f>IF($AA1043="","",INDEX('Per Line'!$C$2:$C$7001,$AA1043)&amp;"")</f>
        <v/>
      </c>
      <c r="B1043" s="15" t="n"/>
      <c r="C1043">
        <f>IF($AA1043="","",IF(COUNTIF($I$2:$I$1301,I1043)&lt;=Settings!$C$8,I1043,I1043&amp;" P"&amp;ROUNDUP(COUNTIF($I$2:$I1043,I1043)/Settings!$C$8,0)))</f>
        <v/>
      </c>
      <c r="D1043">
        <f>IF($AA1043="","",INDEX('Per Line'!$A$2:$A$7001,$AA1043)&amp;"")</f>
        <v/>
      </c>
      <c r="E1043">
        <f>IF($AA1043="","",INDEX('Per Line'!$B$2:$B$7001,$AA1043)&amp;"")</f>
        <v/>
      </c>
      <c r="F1043">
        <f>IF($AA1043="","",INDEX('Per Line'!$D$2:$D$7001,$AA1043)&amp;"")</f>
        <v/>
      </c>
      <c r="G1043" s="14">
        <f>IF($AA1043="","",INDEX('Per Line'!$E$2:$E$7001,$AA1043))</f>
        <v/>
      </c>
      <c r="H1043">
        <f>IF($AA1043="","",INDEX('Per Line'!$F$2:$F$7001,$AA1043)&amp;"")</f>
        <v/>
      </c>
      <c r="I1043">
        <f>IF($AA1043="","",INDEX('Per Line'!$I$2:$I$7001,$AA1043)&amp;"")</f>
        <v/>
      </c>
      <c r="J1043">
        <f>IF($AA1043="","",INDEX('Per Line'!$H$2:$H$7001,$AA1043)&amp;"")</f>
        <v/>
      </c>
      <c r="K1043">
        <f>IF($AA1043="","",INDEX('Per Line'!$J$2:$J$7001,$AA1043)&amp;"")</f>
        <v/>
      </c>
      <c r="L1043">
        <f>IF($AA1043="","",INDEX('Per Line'!$K$2:$K$7001,$AA1043)&amp;"")</f>
        <v/>
      </c>
      <c r="M1043">
        <f>IF($AA1043="","",INDEX('Per Line'!$L$2:$L$7001,$AA1043))</f>
        <v/>
      </c>
      <c r="N1043" s="8">
        <f>IF($AA1043="","",M1043*Y1043/100)</f>
        <v/>
      </c>
      <c r="O1043">
        <f>IF($AA1043="","",INDEX('Per Line'!$U$2:$U$7001,$AA1043)&amp;"")</f>
        <v/>
      </c>
      <c r="P1043" s="8">
        <f>IF($AA1043="","",SUMIFS('Per Line'!$T$2:$T$7001,'Per Line'!$C$2:$C$7001,$A1043,'Per Line'!$AL$2:$AL$7001,1))</f>
        <v/>
      </c>
      <c r="Q1043">
        <f>IF($AA1043="","",Settings!$C$7)</f>
        <v/>
      </c>
      <c r="R1043" s="8">
        <f>IF($AA1043="","",SUMIFS('Per Line'!$T$2:$T$7001,'Per Line'!$C$2:$C$7001,$A1043,'Per Line'!$AK$2:$AK$7001,0,'Per Line'!$AL$2:$AL$7001,0))</f>
        <v/>
      </c>
      <c r="S1043" s="8">
        <f>IF($AA1043="","",R1043*Q1043)</f>
        <v/>
      </c>
      <c r="T1043">
        <f>IF($AA1043="","",Settings!$C$6)</f>
        <v/>
      </c>
      <c r="U1043" s="8">
        <f>IF($AA1043="","",SUMIFS('Per Line'!$T$2:$T$7001,'Per Line'!$C$2:$C$7001,$A1043,'Per Line'!$AK$2:$AK$7001,1,'Per Line'!$AL$2:$AL$7001,0))</f>
        <v/>
      </c>
      <c r="V1043" s="8">
        <f>IF($AA1043="","",U1043*T1043)</f>
        <v/>
      </c>
      <c r="W1043" s="8">
        <f>IF($AA1043="","",V1043+S1043)</f>
        <v/>
      </c>
      <c r="X1043" s="8">
        <f>IF($AA1043="","",Y1043-W1043)</f>
        <v/>
      </c>
      <c r="Y1043" s="8">
        <f>IF($AA1043="","",R1043+U1043+P1043)</f>
        <v/>
      </c>
      <c r="Z1043" s="8">
        <f>IF($AA1043="","",Y1043-W1043-N1043)</f>
        <v/>
      </c>
      <c r="AA1043" s="16">
        <f>IF(ROWS($AA$2:$AA1043)&lt;=MAX('Per Line'!$AJ$2:$AJ$7001),MATCH(ROWS($AA$2:$AA1043),'Per Line'!$AJ$2:$AJ$7001,0),"")</f>
        <v/>
      </c>
      <c r="AB1043">
        <f>IF($AA1043="","",C1043&amp;"|"&amp;COUNTIF($C$2:$C1043,C1043))</f>
        <v/>
      </c>
    </row>
    <row r="1044">
      <c r="A1044">
        <f>IF($AA1044="","",INDEX('Per Line'!$C$2:$C$7001,$AA1044)&amp;"")</f>
        <v/>
      </c>
      <c r="B1044" s="15" t="n"/>
      <c r="C1044">
        <f>IF($AA1044="","",IF(COUNTIF($I$2:$I$1301,I1044)&lt;=Settings!$C$8,I1044,I1044&amp;" P"&amp;ROUNDUP(COUNTIF($I$2:$I1044,I1044)/Settings!$C$8,0)))</f>
        <v/>
      </c>
      <c r="D1044">
        <f>IF($AA1044="","",INDEX('Per Line'!$A$2:$A$7001,$AA1044)&amp;"")</f>
        <v/>
      </c>
      <c r="E1044">
        <f>IF($AA1044="","",INDEX('Per Line'!$B$2:$B$7001,$AA1044)&amp;"")</f>
        <v/>
      </c>
      <c r="F1044">
        <f>IF($AA1044="","",INDEX('Per Line'!$D$2:$D$7001,$AA1044)&amp;"")</f>
        <v/>
      </c>
      <c r="G1044" s="14">
        <f>IF($AA1044="","",INDEX('Per Line'!$E$2:$E$7001,$AA1044))</f>
        <v/>
      </c>
      <c r="H1044">
        <f>IF($AA1044="","",INDEX('Per Line'!$F$2:$F$7001,$AA1044)&amp;"")</f>
        <v/>
      </c>
      <c r="I1044">
        <f>IF($AA1044="","",INDEX('Per Line'!$I$2:$I$7001,$AA1044)&amp;"")</f>
        <v/>
      </c>
      <c r="J1044">
        <f>IF($AA1044="","",INDEX('Per Line'!$H$2:$H$7001,$AA1044)&amp;"")</f>
        <v/>
      </c>
      <c r="K1044">
        <f>IF($AA1044="","",INDEX('Per Line'!$J$2:$J$7001,$AA1044)&amp;"")</f>
        <v/>
      </c>
      <c r="L1044">
        <f>IF($AA1044="","",INDEX('Per Line'!$K$2:$K$7001,$AA1044)&amp;"")</f>
        <v/>
      </c>
      <c r="M1044">
        <f>IF($AA1044="","",INDEX('Per Line'!$L$2:$L$7001,$AA1044))</f>
        <v/>
      </c>
      <c r="N1044" s="8">
        <f>IF($AA1044="","",M1044*Y1044/100)</f>
        <v/>
      </c>
      <c r="O1044">
        <f>IF($AA1044="","",INDEX('Per Line'!$U$2:$U$7001,$AA1044)&amp;"")</f>
        <v/>
      </c>
      <c r="P1044" s="8">
        <f>IF($AA1044="","",SUMIFS('Per Line'!$T$2:$T$7001,'Per Line'!$C$2:$C$7001,$A1044,'Per Line'!$AL$2:$AL$7001,1))</f>
        <v/>
      </c>
      <c r="Q1044">
        <f>IF($AA1044="","",Settings!$C$7)</f>
        <v/>
      </c>
      <c r="R1044" s="8">
        <f>IF($AA1044="","",SUMIFS('Per Line'!$T$2:$T$7001,'Per Line'!$C$2:$C$7001,$A1044,'Per Line'!$AK$2:$AK$7001,0,'Per Line'!$AL$2:$AL$7001,0))</f>
        <v/>
      </c>
      <c r="S1044" s="8">
        <f>IF($AA1044="","",R1044*Q1044)</f>
        <v/>
      </c>
      <c r="T1044">
        <f>IF($AA1044="","",Settings!$C$6)</f>
        <v/>
      </c>
      <c r="U1044" s="8">
        <f>IF($AA1044="","",SUMIFS('Per Line'!$T$2:$T$7001,'Per Line'!$C$2:$C$7001,$A1044,'Per Line'!$AK$2:$AK$7001,1,'Per Line'!$AL$2:$AL$7001,0))</f>
        <v/>
      </c>
      <c r="V1044" s="8">
        <f>IF($AA1044="","",U1044*T1044)</f>
        <v/>
      </c>
      <c r="W1044" s="8">
        <f>IF($AA1044="","",V1044+S1044)</f>
        <v/>
      </c>
      <c r="X1044" s="8">
        <f>IF($AA1044="","",Y1044-W1044)</f>
        <v/>
      </c>
      <c r="Y1044" s="8">
        <f>IF($AA1044="","",R1044+U1044+P1044)</f>
        <v/>
      </c>
      <c r="Z1044" s="8">
        <f>IF($AA1044="","",Y1044-W1044-N1044)</f>
        <v/>
      </c>
      <c r="AA1044" s="16">
        <f>IF(ROWS($AA$2:$AA1044)&lt;=MAX('Per Line'!$AJ$2:$AJ$7001),MATCH(ROWS($AA$2:$AA1044),'Per Line'!$AJ$2:$AJ$7001,0),"")</f>
        <v/>
      </c>
      <c r="AB1044">
        <f>IF($AA1044="","",C1044&amp;"|"&amp;COUNTIF($C$2:$C1044,C1044))</f>
        <v/>
      </c>
    </row>
    <row r="1045">
      <c r="A1045">
        <f>IF($AA1045="","",INDEX('Per Line'!$C$2:$C$7001,$AA1045)&amp;"")</f>
        <v/>
      </c>
      <c r="B1045" s="15" t="n"/>
      <c r="C1045">
        <f>IF($AA1045="","",IF(COUNTIF($I$2:$I$1301,I1045)&lt;=Settings!$C$8,I1045,I1045&amp;" P"&amp;ROUNDUP(COUNTIF($I$2:$I1045,I1045)/Settings!$C$8,0)))</f>
        <v/>
      </c>
      <c r="D1045">
        <f>IF($AA1045="","",INDEX('Per Line'!$A$2:$A$7001,$AA1045)&amp;"")</f>
        <v/>
      </c>
      <c r="E1045">
        <f>IF($AA1045="","",INDEX('Per Line'!$B$2:$B$7001,$AA1045)&amp;"")</f>
        <v/>
      </c>
      <c r="F1045">
        <f>IF($AA1045="","",INDEX('Per Line'!$D$2:$D$7001,$AA1045)&amp;"")</f>
        <v/>
      </c>
      <c r="G1045" s="14">
        <f>IF($AA1045="","",INDEX('Per Line'!$E$2:$E$7001,$AA1045))</f>
        <v/>
      </c>
      <c r="H1045">
        <f>IF($AA1045="","",INDEX('Per Line'!$F$2:$F$7001,$AA1045)&amp;"")</f>
        <v/>
      </c>
      <c r="I1045">
        <f>IF($AA1045="","",INDEX('Per Line'!$I$2:$I$7001,$AA1045)&amp;"")</f>
        <v/>
      </c>
      <c r="J1045">
        <f>IF($AA1045="","",INDEX('Per Line'!$H$2:$H$7001,$AA1045)&amp;"")</f>
        <v/>
      </c>
      <c r="K1045">
        <f>IF($AA1045="","",INDEX('Per Line'!$J$2:$J$7001,$AA1045)&amp;"")</f>
        <v/>
      </c>
      <c r="L1045">
        <f>IF($AA1045="","",INDEX('Per Line'!$K$2:$K$7001,$AA1045)&amp;"")</f>
        <v/>
      </c>
      <c r="M1045">
        <f>IF($AA1045="","",INDEX('Per Line'!$L$2:$L$7001,$AA1045))</f>
        <v/>
      </c>
      <c r="N1045" s="8">
        <f>IF($AA1045="","",M1045*Y1045/100)</f>
        <v/>
      </c>
      <c r="O1045">
        <f>IF($AA1045="","",INDEX('Per Line'!$U$2:$U$7001,$AA1045)&amp;"")</f>
        <v/>
      </c>
      <c r="P1045" s="8">
        <f>IF($AA1045="","",SUMIFS('Per Line'!$T$2:$T$7001,'Per Line'!$C$2:$C$7001,$A1045,'Per Line'!$AL$2:$AL$7001,1))</f>
        <v/>
      </c>
      <c r="Q1045">
        <f>IF($AA1045="","",Settings!$C$7)</f>
        <v/>
      </c>
      <c r="R1045" s="8">
        <f>IF($AA1045="","",SUMIFS('Per Line'!$T$2:$T$7001,'Per Line'!$C$2:$C$7001,$A1045,'Per Line'!$AK$2:$AK$7001,0,'Per Line'!$AL$2:$AL$7001,0))</f>
        <v/>
      </c>
      <c r="S1045" s="8">
        <f>IF($AA1045="","",R1045*Q1045)</f>
        <v/>
      </c>
      <c r="T1045">
        <f>IF($AA1045="","",Settings!$C$6)</f>
        <v/>
      </c>
      <c r="U1045" s="8">
        <f>IF($AA1045="","",SUMIFS('Per Line'!$T$2:$T$7001,'Per Line'!$C$2:$C$7001,$A1045,'Per Line'!$AK$2:$AK$7001,1,'Per Line'!$AL$2:$AL$7001,0))</f>
        <v/>
      </c>
      <c r="V1045" s="8">
        <f>IF($AA1045="","",U1045*T1045)</f>
        <v/>
      </c>
      <c r="W1045" s="8">
        <f>IF($AA1045="","",V1045+S1045)</f>
        <v/>
      </c>
      <c r="X1045" s="8">
        <f>IF($AA1045="","",Y1045-W1045)</f>
        <v/>
      </c>
      <c r="Y1045" s="8">
        <f>IF($AA1045="","",R1045+U1045+P1045)</f>
        <v/>
      </c>
      <c r="Z1045" s="8">
        <f>IF($AA1045="","",Y1045-W1045-N1045)</f>
        <v/>
      </c>
      <c r="AA1045" s="16">
        <f>IF(ROWS($AA$2:$AA1045)&lt;=MAX('Per Line'!$AJ$2:$AJ$7001),MATCH(ROWS($AA$2:$AA1045),'Per Line'!$AJ$2:$AJ$7001,0),"")</f>
        <v/>
      </c>
      <c r="AB1045">
        <f>IF($AA1045="","",C1045&amp;"|"&amp;COUNTIF($C$2:$C1045,C1045))</f>
        <v/>
      </c>
    </row>
    <row r="1046">
      <c r="A1046">
        <f>IF($AA1046="","",INDEX('Per Line'!$C$2:$C$7001,$AA1046)&amp;"")</f>
        <v/>
      </c>
      <c r="B1046" s="15" t="n"/>
      <c r="C1046">
        <f>IF($AA1046="","",IF(COUNTIF($I$2:$I$1301,I1046)&lt;=Settings!$C$8,I1046,I1046&amp;" P"&amp;ROUNDUP(COUNTIF($I$2:$I1046,I1046)/Settings!$C$8,0)))</f>
        <v/>
      </c>
      <c r="D1046">
        <f>IF($AA1046="","",INDEX('Per Line'!$A$2:$A$7001,$AA1046)&amp;"")</f>
        <v/>
      </c>
      <c r="E1046">
        <f>IF($AA1046="","",INDEX('Per Line'!$B$2:$B$7001,$AA1046)&amp;"")</f>
        <v/>
      </c>
      <c r="F1046">
        <f>IF($AA1046="","",INDEX('Per Line'!$D$2:$D$7001,$AA1046)&amp;"")</f>
        <v/>
      </c>
      <c r="G1046" s="14">
        <f>IF($AA1046="","",INDEX('Per Line'!$E$2:$E$7001,$AA1046))</f>
        <v/>
      </c>
      <c r="H1046">
        <f>IF($AA1046="","",INDEX('Per Line'!$F$2:$F$7001,$AA1046)&amp;"")</f>
        <v/>
      </c>
      <c r="I1046">
        <f>IF($AA1046="","",INDEX('Per Line'!$I$2:$I$7001,$AA1046)&amp;"")</f>
        <v/>
      </c>
      <c r="J1046">
        <f>IF($AA1046="","",INDEX('Per Line'!$H$2:$H$7001,$AA1046)&amp;"")</f>
        <v/>
      </c>
      <c r="K1046">
        <f>IF($AA1046="","",INDEX('Per Line'!$J$2:$J$7001,$AA1046)&amp;"")</f>
        <v/>
      </c>
      <c r="L1046">
        <f>IF($AA1046="","",INDEX('Per Line'!$K$2:$K$7001,$AA1046)&amp;"")</f>
        <v/>
      </c>
      <c r="M1046">
        <f>IF($AA1046="","",INDEX('Per Line'!$L$2:$L$7001,$AA1046))</f>
        <v/>
      </c>
      <c r="N1046" s="8">
        <f>IF($AA1046="","",M1046*Y1046/100)</f>
        <v/>
      </c>
      <c r="O1046">
        <f>IF($AA1046="","",INDEX('Per Line'!$U$2:$U$7001,$AA1046)&amp;"")</f>
        <v/>
      </c>
      <c r="P1046" s="8">
        <f>IF($AA1046="","",SUMIFS('Per Line'!$T$2:$T$7001,'Per Line'!$C$2:$C$7001,$A1046,'Per Line'!$AL$2:$AL$7001,1))</f>
        <v/>
      </c>
      <c r="Q1046">
        <f>IF($AA1046="","",Settings!$C$7)</f>
        <v/>
      </c>
      <c r="R1046" s="8">
        <f>IF($AA1046="","",SUMIFS('Per Line'!$T$2:$T$7001,'Per Line'!$C$2:$C$7001,$A1046,'Per Line'!$AK$2:$AK$7001,0,'Per Line'!$AL$2:$AL$7001,0))</f>
        <v/>
      </c>
      <c r="S1046" s="8">
        <f>IF($AA1046="","",R1046*Q1046)</f>
        <v/>
      </c>
      <c r="T1046">
        <f>IF($AA1046="","",Settings!$C$6)</f>
        <v/>
      </c>
      <c r="U1046" s="8">
        <f>IF($AA1046="","",SUMIFS('Per Line'!$T$2:$T$7001,'Per Line'!$C$2:$C$7001,$A1046,'Per Line'!$AK$2:$AK$7001,1,'Per Line'!$AL$2:$AL$7001,0))</f>
        <v/>
      </c>
      <c r="V1046" s="8">
        <f>IF($AA1046="","",U1046*T1046)</f>
        <v/>
      </c>
      <c r="W1046" s="8">
        <f>IF($AA1046="","",V1046+S1046)</f>
        <v/>
      </c>
      <c r="X1046" s="8">
        <f>IF($AA1046="","",Y1046-W1046)</f>
        <v/>
      </c>
      <c r="Y1046" s="8">
        <f>IF($AA1046="","",R1046+U1046+P1046)</f>
        <v/>
      </c>
      <c r="Z1046" s="8">
        <f>IF($AA1046="","",Y1046-W1046-N1046)</f>
        <v/>
      </c>
      <c r="AA1046" s="16">
        <f>IF(ROWS($AA$2:$AA1046)&lt;=MAX('Per Line'!$AJ$2:$AJ$7001),MATCH(ROWS($AA$2:$AA1046),'Per Line'!$AJ$2:$AJ$7001,0),"")</f>
        <v/>
      </c>
      <c r="AB1046">
        <f>IF($AA1046="","",C1046&amp;"|"&amp;COUNTIF($C$2:$C1046,C1046))</f>
        <v/>
      </c>
    </row>
    <row r="1047">
      <c r="A1047">
        <f>IF($AA1047="","",INDEX('Per Line'!$C$2:$C$7001,$AA1047)&amp;"")</f>
        <v/>
      </c>
      <c r="B1047" s="15" t="n"/>
      <c r="C1047">
        <f>IF($AA1047="","",IF(COUNTIF($I$2:$I$1301,I1047)&lt;=Settings!$C$8,I1047,I1047&amp;" P"&amp;ROUNDUP(COUNTIF($I$2:$I1047,I1047)/Settings!$C$8,0)))</f>
        <v/>
      </c>
      <c r="D1047">
        <f>IF($AA1047="","",INDEX('Per Line'!$A$2:$A$7001,$AA1047)&amp;"")</f>
        <v/>
      </c>
      <c r="E1047">
        <f>IF($AA1047="","",INDEX('Per Line'!$B$2:$B$7001,$AA1047)&amp;"")</f>
        <v/>
      </c>
      <c r="F1047">
        <f>IF($AA1047="","",INDEX('Per Line'!$D$2:$D$7001,$AA1047)&amp;"")</f>
        <v/>
      </c>
      <c r="G1047" s="14">
        <f>IF($AA1047="","",INDEX('Per Line'!$E$2:$E$7001,$AA1047))</f>
        <v/>
      </c>
      <c r="H1047">
        <f>IF($AA1047="","",INDEX('Per Line'!$F$2:$F$7001,$AA1047)&amp;"")</f>
        <v/>
      </c>
      <c r="I1047">
        <f>IF($AA1047="","",INDEX('Per Line'!$I$2:$I$7001,$AA1047)&amp;"")</f>
        <v/>
      </c>
      <c r="J1047">
        <f>IF($AA1047="","",INDEX('Per Line'!$H$2:$H$7001,$AA1047)&amp;"")</f>
        <v/>
      </c>
      <c r="K1047">
        <f>IF($AA1047="","",INDEX('Per Line'!$J$2:$J$7001,$AA1047)&amp;"")</f>
        <v/>
      </c>
      <c r="L1047">
        <f>IF($AA1047="","",INDEX('Per Line'!$K$2:$K$7001,$AA1047)&amp;"")</f>
        <v/>
      </c>
      <c r="M1047">
        <f>IF($AA1047="","",INDEX('Per Line'!$L$2:$L$7001,$AA1047))</f>
        <v/>
      </c>
      <c r="N1047" s="8">
        <f>IF($AA1047="","",M1047*Y1047/100)</f>
        <v/>
      </c>
      <c r="O1047">
        <f>IF($AA1047="","",INDEX('Per Line'!$U$2:$U$7001,$AA1047)&amp;"")</f>
        <v/>
      </c>
      <c r="P1047" s="8">
        <f>IF($AA1047="","",SUMIFS('Per Line'!$T$2:$T$7001,'Per Line'!$C$2:$C$7001,$A1047,'Per Line'!$AL$2:$AL$7001,1))</f>
        <v/>
      </c>
      <c r="Q1047">
        <f>IF($AA1047="","",Settings!$C$7)</f>
        <v/>
      </c>
      <c r="R1047" s="8">
        <f>IF($AA1047="","",SUMIFS('Per Line'!$T$2:$T$7001,'Per Line'!$C$2:$C$7001,$A1047,'Per Line'!$AK$2:$AK$7001,0,'Per Line'!$AL$2:$AL$7001,0))</f>
        <v/>
      </c>
      <c r="S1047" s="8">
        <f>IF($AA1047="","",R1047*Q1047)</f>
        <v/>
      </c>
      <c r="T1047">
        <f>IF($AA1047="","",Settings!$C$6)</f>
        <v/>
      </c>
      <c r="U1047" s="8">
        <f>IF($AA1047="","",SUMIFS('Per Line'!$T$2:$T$7001,'Per Line'!$C$2:$C$7001,$A1047,'Per Line'!$AK$2:$AK$7001,1,'Per Line'!$AL$2:$AL$7001,0))</f>
        <v/>
      </c>
      <c r="V1047" s="8">
        <f>IF($AA1047="","",U1047*T1047)</f>
        <v/>
      </c>
      <c r="W1047" s="8">
        <f>IF($AA1047="","",V1047+S1047)</f>
        <v/>
      </c>
      <c r="X1047" s="8">
        <f>IF($AA1047="","",Y1047-W1047)</f>
        <v/>
      </c>
      <c r="Y1047" s="8">
        <f>IF($AA1047="","",R1047+U1047+P1047)</f>
        <v/>
      </c>
      <c r="Z1047" s="8">
        <f>IF($AA1047="","",Y1047-W1047-N1047)</f>
        <v/>
      </c>
      <c r="AA1047" s="16">
        <f>IF(ROWS($AA$2:$AA1047)&lt;=MAX('Per Line'!$AJ$2:$AJ$7001),MATCH(ROWS($AA$2:$AA1047),'Per Line'!$AJ$2:$AJ$7001,0),"")</f>
        <v/>
      </c>
      <c r="AB1047">
        <f>IF($AA1047="","",C1047&amp;"|"&amp;COUNTIF($C$2:$C1047,C1047))</f>
        <v/>
      </c>
    </row>
    <row r="1048">
      <c r="A1048">
        <f>IF($AA1048="","",INDEX('Per Line'!$C$2:$C$7001,$AA1048)&amp;"")</f>
        <v/>
      </c>
      <c r="B1048" s="15" t="n"/>
      <c r="C1048">
        <f>IF($AA1048="","",IF(COUNTIF($I$2:$I$1301,I1048)&lt;=Settings!$C$8,I1048,I1048&amp;" P"&amp;ROUNDUP(COUNTIF($I$2:$I1048,I1048)/Settings!$C$8,0)))</f>
        <v/>
      </c>
      <c r="D1048">
        <f>IF($AA1048="","",INDEX('Per Line'!$A$2:$A$7001,$AA1048)&amp;"")</f>
        <v/>
      </c>
      <c r="E1048">
        <f>IF($AA1048="","",INDEX('Per Line'!$B$2:$B$7001,$AA1048)&amp;"")</f>
        <v/>
      </c>
      <c r="F1048">
        <f>IF($AA1048="","",INDEX('Per Line'!$D$2:$D$7001,$AA1048)&amp;"")</f>
        <v/>
      </c>
      <c r="G1048" s="14">
        <f>IF($AA1048="","",INDEX('Per Line'!$E$2:$E$7001,$AA1048))</f>
        <v/>
      </c>
      <c r="H1048">
        <f>IF($AA1048="","",INDEX('Per Line'!$F$2:$F$7001,$AA1048)&amp;"")</f>
        <v/>
      </c>
      <c r="I1048">
        <f>IF($AA1048="","",INDEX('Per Line'!$I$2:$I$7001,$AA1048)&amp;"")</f>
        <v/>
      </c>
      <c r="J1048">
        <f>IF($AA1048="","",INDEX('Per Line'!$H$2:$H$7001,$AA1048)&amp;"")</f>
        <v/>
      </c>
      <c r="K1048">
        <f>IF($AA1048="","",INDEX('Per Line'!$J$2:$J$7001,$AA1048)&amp;"")</f>
        <v/>
      </c>
      <c r="L1048">
        <f>IF($AA1048="","",INDEX('Per Line'!$K$2:$K$7001,$AA1048)&amp;"")</f>
        <v/>
      </c>
      <c r="M1048">
        <f>IF($AA1048="","",INDEX('Per Line'!$L$2:$L$7001,$AA1048))</f>
        <v/>
      </c>
      <c r="N1048" s="8">
        <f>IF($AA1048="","",M1048*Y1048/100)</f>
        <v/>
      </c>
      <c r="O1048">
        <f>IF($AA1048="","",INDEX('Per Line'!$U$2:$U$7001,$AA1048)&amp;"")</f>
        <v/>
      </c>
      <c r="P1048" s="8">
        <f>IF($AA1048="","",SUMIFS('Per Line'!$T$2:$T$7001,'Per Line'!$C$2:$C$7001,$A1048,'Per Line'!$AL$2:$AL$7001,1))</f>
        <v/>
      </c>
      <c r="Q1048">
        <f>IF($AA1048="","",Settings!$C$7)</f>
        <v/>
      </c>
      <c r="R1048" s="8">
        <f>IF($AA1048="","",SUMIFS('Per Line'!$T$2:$T$7001,'Per Line'!$C$2:$C$7001,$A1048,'Per Line'!$AK$2:$AK$7001,0,'Per Line'!$AL$2:$AL$7001,0))</f>
        <v/>
      </c>
      <c r="S1048" s="8">
        <f>IF($AA1048="","",R1048*Q1048)</f>
        <v/>
      </c>
      <c r="T1048">
        <f>IF($AA1048="","",Settings!$C$6)</f>
        <v/>
      </c>
      <c r="U1048" s="8">
        <f>IF($AA1048="","",SUMIFS('Per Line'!$T$2:$T$7001,'Per Line'!$C$2:$C$7001,$A1048,'Per Line'!$AK$2:$AK$7001,1,'Per Line'!$AL$2:$AL$7001,0))</f>
        <v/>
      </c>
      <c r="V1048" s="8">
        <f>IF($AA1048="","",U1048*T1048)</f>
        <v/>
      </c>
      <c r="W1048" s="8">
        <f>IF($AA1048="","",V1048+S1048)</f>
        <v/>
      </c>
      <c r="X1048" s="8">
        <f>IF($AA1048="","",Y1048-W1048)</f>
        <v/>
      </c>
      <c r="Y1048" s="8">
        <f>IF($AA1048="","",R1048+U1048+P1048)</f>
        <v/>
      </c>
      <c r="Z1048" s="8">
        <f>IF($AA1048="","",Y1048-W1048-N1048)</f>
        <v/>
      </c>
      <c r="AA1048" s="16">
        <f>IF(ROWS($AA$2:$AA1048)&lt;=MAX('Per Line'!$AJ$2:$AJ$7001),MATCH(ROWS($AA$2:$AA1048),'Per Line'!$AJ$2:$AJ$7001,0),"")</f>
        <v/>
      </c>
      <c r="AB1048">
        <f>IF($AA1048="","",C1048&amp;"|"&amp;COUNTIF($C$2:$C1048,C1048))</f>
        <v/>
      </c>
    </row>
    <row r="1049">
      <c r="A1049">
        <f>IF($AA1049="","",INDEX('Per Line'!$C$2:$C$7001,$AA1049)&amp;"")</f>
        <v/>
      </c>
      <c r="B1049" s="15" t="n"/>
      <c r="C1049">
        <f>IF($AA1049="","",IF(COUNTIF($I$2:$I$1301,I1049)&lt;=Settings!$C$8,I1049,I1049&amp;" P"&amp;ROUNDUP(COUNTIF($I$2:$I1049,I1049)/Settings!$C$8,0)))</f>
        <v/>
      </c>
      <c r="D1049">
        <f>IF($AA1049="","",INDEX('Per Line'!$A$2:$A$7001,$AA1049)&amp;"")</f>
        <v/>
      </c>
      <c r="E1049">
        <f>IF($AA1049="","",INDEX('Per Line'!$B$2:$B$7001,$AA1049)&amp;"")</f>
        <v/>
      </c>
      <c r="F1049">
        <f>IF($AA1049="","",INDEX('Per Line'!$D$2:$D$7001,$AA1049)&amp;"")</f>
        <v/>
      </c>
      <c r="G1049" s="14">
        <f>IF($AA1049="","",INDEX('Per Line'!$E$2:$E$7001,$AA1049))</f>
        <v/>
      </c>
      <c r="H1049">
        <f>IF($AA1049="","",INDEX('Per Line'!$F$2:$F$7001,$AA1049)&amp;"")</f>
        <v/>
      </c>
      <c r="I1049">
        <f>IF($AA1049="","",INDEX('Per Line'!$I$2:$I$7001,$AA1049)&amp;"")</f>
        <v/>
      </c>
      <c r="J1049">
        <f>IF($AA1049="","",INDEX('Per Line'!$H$2:$H$7001,$AA1049)&amp;"")</f>
        <v/>
      </c>
      <c r="K1049">
        <f>IF($AA1049="","",INDEX('Per Line'!$J$2:$J$7001,$AA1049)&amp;"")</f>
        <v/>
      </c>
      <c r="L1049">
        <f>IF($AA1049="","",INDEX('Per Line'!$K$2:$K$7001,$AA1049)&amp;"")</f>
        <v/>
      </c>
      <c r="M1049">
        <f>IF($AA1049="","",INDEX('Per Line'!$L$2:$L$7001,$AA1049))</f>
        <v/>
      </c>
      <c r="N1049" s="8">
        <f>IF($AA1049="","",M1049*Y1049/100)</f>
        <v/>
      </c>
      <c r="O1049">
        <f>IF($AA1049="","",INDEX('Per Line'!$U$2:$U$7001,$AA1049)&amp;"")</f>
        <v/>
      </c>
      <c r="P1049" s="8">
        <f>IF($AA1049="","",SUMIFS('Per Line'!$T$2:$T$7001,'Per Line'!$C$2:$C$7001,$A1049,'Per Line'!$AL$2:$AL$7001,1))</f>
        <v/>
      </c>
      <c r="Q1049">
        <f>IF($AA1049="","",Settings!$C$7)</f>
        <v/>
      </c>
      <c r="R1049" s="8">
        <f>IF($AA1049="","",SUMIFS('Per Line'!$T$2:$T$7001,'Per Line'!$C$2:$C$7001,$A1049,'Per Line'!$AK$2:$AK$7001,0,'Per Line'!$AL$2:$AL$7001,0))</f>
        <v/>
      </c>
      <c r="S1049" s="8">
        <f>IF($AA1049="","",R1049*Q1049)</f>
        <v/>
      </c>
      <c r="T1049">
        <f>IF($AA1049="","",Settings!$C$6)</f>
        <v/>
      </c>
      <c r="U1049" s="8">
        <f>IF($AA1049="","",SUMIFS('Per Line'!$T$2:$T$7001,'Per Line'!$C$2:$C$7001,$A1049,'Per Line'!$AK$2:$AK$7001,1,'Per Line'!$AL$2:$AL$7001,0))</f>
        <v/>
      </c>
      <c r="V1049" s="8">
        <f>IF($AA1049="","",U1049*T1049)</f>
        <v/>
      </c>
      <c r="W1049" s="8">
        <f>IF($AA1049="","",V1049+S1049)</f>
        <v/>
      </c>
      <c r="X1049" s="8">
        <f>IF($AA1049="","",Y1049-W1049)</f>
        <v/>
      </c>
      <c r="Y1049" s="8">
        <f>IF($AA1049="","",R1049+U1049+P1049)</f>
        <v/>
      </c>
      <c r="Z1049" s="8">
        <f>IF($AA1049="","",Y1049-W1049-N1049)</f>
        <v/>
      </c>
      <c r="AA1049" s="16">
        <f>IF(ROWS($AA$2:$AA1049)&lt;=MAX('Per Line'!$AJ$2:$AJ$7001),MATCH(ROWS($AA$2:$AA1049),'Per Line'!$AJ$2:$AJ$7001,0),"")</f>
        <v/>
      </c>
      <c r="AB1049">
        <f>IF($AA1049="","",C1049&amp;"|"&amp;COUNTIF($C$2:$C1049,C1049))</f>
        <v/>
      </c>
    </row>
    <row r="1050">
      <c r="A1050">
        <f>IF($AA1050="","",INDEX('Per Line'!$C$2:$C$7001,$AA1050)&amp;"")</f>
        <v/>
      </c>
      <c r="B1050" s="15" t="n"/>
      <c r="C1050">
        <f>IF($AA1050="","",IF(COUNTIF($I$2:$I$1301,I1050)&lt;=Settings!$C$8,I1050,I1050&amp;" P"&amp;ROUNDUP(COUNTIF($I$2:$I1050,I1050)/Settings!$C$8,0)))</f>
        <v/>
      </c>
      <c r="D1050">
        <f>IF($AA1050="","",INDEX('Per Line'!$A$2:$A$7001,$AA1050)&amp;"")</f>
        <v/>
      </c>
      <c r="E1050">
        <f>IF($AA1050="","",INDEX('Per Line'!$B$2:$B$7001,$AA1050)&amp;"")</f>
        <v/>
      </c>
      <c r="F1050">
        <f>IF($AA1050="","",INDEX('Per Line'!$D$2:$D$7001,$AA1050)&amp;"")</f>
        <v/>
      </c>
      <c r="G1050" s="14">
        <f>IF($AA1050="","",INDEX('Per Line'!$E$2:$E$7001,$AA1050))</f>
        <v/>
      </c>
      <c r="H1050">
        <f>IF($AA1050="","",INDEX('Per Line'!$F$2:$F$7001,$AA1050)&amp;"")</f>
        <v/>
      </c>
      <c r="I1050">
        <f>IF($AA1050="","",INDEX('Per Line'!$I$2:$I$7001,$AA1050)&amp;"")</f>
        <v/>
      </c>
      <c r="J1050">
        <f>IF($AA1050="","",INDEX('Per Line'!$H$2:$H$7001,$AA1050)&amp;"")</f>
        <v/>
      </c>
      <c r="K1050">
        <f>IF($AA1050="","",INDEX('Per Line'!$J$2:$J$7001,$AA1050)&amp;"")</f>
        <v/>
      </c>
      <c r="L1050">
        <f>IF($AA1050="","",INDEX('Per Line'!$K$2:$K$7001,$AA1050)&amp;"")</f>
        <v/>
      </c>
      <c r="M1050">
        <f>IF($AA1050="","",INDEX('Per Line'!$L$2:$L$7001,$AA1050))</f>
        <v/>
      </c>
      <c r="N1050" s="8">
        <f>IF($AA1050="","",M1050*Y1050/100)</f>
        <v/>
      </c>
      <c r="O1050">
        <f>IF($AA1050="","",INDEX('Per Line'!$U$2:$U$7001,$AA1050)&amp;"")</f>
        <v/>
      </c>
      <c r="P1050" s="8">
        <f>IF($AA1050="","",SUMIFS('Per Line'!$T$2:$T$7001,'Per Line'!$C$2:$C$7001,$A1050,'Per Line'!$AL$2:$AL$7001,1))</f>
        <v/>
      </c>
      <c r="Q1050">
        <f>IF($AA1050="","",Settings!$C$7)</f>
        <v/>
      </c>
      <c r="R1050" s="8">
        <f>IF($AA1050="","",SUMIFS('Per Line'!$T$2:$T$7001,'Per Line'!$C$2:$C$7001,$A1050,'Per Line'!$AK$2:$AK$7001,0,'Per Line'!$AL$2:$AL$7001,0))</f>
        <v/>
      </c>
      <c r="S1050" s="8">
        <f>IF($AA1050="","",R1050*Q1050)</f>
        <v/>
      </c>
      <c r="T1050">
        <f>IF($AA1050="","",Settings!$C$6)</f>
        <v/>
      </c>
      <c r="U1050" s="8">
        <f>IF($AA1050="","",SUMIFS('Per Line'!$T$2:$T$7001,'Per Line'!$C$2:$C$7001,$A1050,'Per Line'!$AK$2:$AK$7001,1,'Per Line'!$AL$2:$AL$7001,0))</f>
        <v/>
      </c>
      <c r="V1050" s="8">
        <f>IF($AA1050="","",U1050*T1050)</f>
        <v/>
      </c>
      <c r="W1050" s="8">
        <f>IF($AA1050="","",V1050+S1050)</f>
        <v/>
      </c>
      <c r="X1050" s="8">
        <f>IF($AA1050="","",Y1050-W1050)</f>
        <v/>
      </c>
      <c r="Y1050" s="8">
        <f>IF($AA1050="","",R1050+U1050+P1050)</f>
        <v/>
      </c>
      <c r="Z1050" s="8">
        <f>IF($AA1050="","",Y1050-W1050-N1050)</f>
        <v/>
      </c>
      <c r="AA1050" s="16">
        <f>IF(ROWS($AA$2:$AA1050)&lt;=MAX('Per Line'!$AJ$2:$AJ$7001),MATCH(ROWS($AA$2:$AA1050),'Per Line'!$AJ$2:$AJ$7001,0),"")</f>
        <v/>
      </c>
      <c r="AB1050">
        <f>IF($AA1050="","",C1050&amp;"|"&amp;COUNTIF($C$2:$C1050,C1050))</f>
        <v/>
      </c>
    </row>
    <row r="1051">
      <c r="A1051">
        <f>IF($AA1051="","",INDEX('Per Line'!$C$2:$C$7001,$AA1051)&amp;"")</f>
        <v/>
      </c>
      <c r="B1051" s="15" t="n"/>
      <c r="C1051">
        <f>IF($AA1051="","",IF(COUNTIF($I$2:$I$1301,I1051)&lt;=Settings!$C$8,I1051,I1051&amp;" P"&amp;ROUNDUP(COUNTIF($I$2:$I1051,I1051)/Settings!$C$8,0)))</f>
        <v/>
      </c>
      <c r="D1051">
        <f>IF($AA1051="","",INDEX('Per Line'!$A$2:$A$7001,$AA1051)&amp;"")</f>
        <v/>
      </c>
      <c r="E1051">
        <f>IF($AA1051="","",INDEX('Per Line'!$B$2:$B$7001,$AA1051)&amp;"")</f>
        <v/>
      </c>
      <c r="F1051">
        <f>IF($AA1051="","",INDEX('Per Line'!$D$2:$D$7001,$AA1051)&amp;"")</f>
        <v/>
      </c>
      <c r="G1051" s="14">
        <f>IF($AA1051="","",INDEX('Per Line'!$E$2:$E$7001,$AA1051))</f>
        <v/>
      </c>
      <c r="H1051">
        <f>IF($AA1051="","",INDEX('Per Line'!$F$2:$F$7001,$AA1051)&amp;"")</f>
        <v/>
      </c>
      <c r="I1051">
        <f>IF($AA1051="","",INDEX('Per Line'!$I$2:$I$7001,$AA1051)&amp;"")</f>
        <v/>
      </c>
      <c r="J1051">
        <f>IF($AA1051="","",INDEX('Per Line'!$H$2:$H$7001,$AA1051)&amp;"")</f>
        <v/>
      </c>
      <c r="K1051">
        <f>IF($AA1051="","",INDEX('Per Line'!$J$2:$J$7001,$AA1051)&amp;"")</f>
        <v/>
      </c>
      <c r="L1051">
        <f>IF($AA1051="","",INDEX('Per Line'!$K$2:$K$7001,$AA1051)&amp;"")</f>
        <v/>
      </c>
      <c r="M1051">
        <f>IF($AA1051="","",INDEX('Per Line'!$L$2:$L$7001,$AA1051))</f>
        <v/>
      </c>
      <c r="N1051" s="8">
        <f>IF($AA1051="","",M1051*Y1051/100)</f>
        <v/>
      </c>
      <c r="O1051">
        <f>IF($AA1051="","",INDEX('Per Line'!$U$2:$U$7001,$AA1051)&amp;"")</f>
        <v/>
      </c>
      <c r="P1051" s="8">
        <f>IF($AA1051="","",SUMIFS('Per Line'!$T$2:$T$7001,'Per Line'!$C$2:$C$7001,$A1051,'Per Line'!$AL$2:$AL$7001,1))</f>
        <v/>
      </c>
      <c r="Q1051">
        <f>IF($AA1051="","",Settings!$C$7)</f>
        <v/>
      </c>
      <c r="R1051" s="8">
        <f>IF($AA1051="","",SUMIFS('Per Line'!$T$2:$T$7001,'Per Line'!$C$2:$C$7001,$A1051,'Per Line'!$AK$2:$AK$7001,0,'Per Line'!$AL$2:$AL$7001,0))</f>
        <v/>
      </c>
      <c r="S1051" s="8">
        <f>IF($AA1051="","",R1051*Q1051)</f>
        <v/>
      </c>
      <c r="T1051">
        <f>IF($AA1051="","",Settings!$C$6)</f>
        <v/>
      </c>
      <c r="U1051" s="8">
        <f>IF($AA1051="","",SUMIFS('Per Line'!$T$2:$T$7001,'Per Line'!$C$2:$C$7001,$A1051,'Per Line'!$AK$2:$AK$7001,1,'Per Line'!$AL$2:$AL$7001,0))</f>
        <v/>
      </c>
      <c r="V1051" s="8">
        <f>IF($AA1051="","",U1051*T1051)</f>
        <v/>
      </c>
      <c r="W1051" s="8">
        <f>IF($AA1051="","",V1051+S1051)</f>
        <v/>
      </c>
      <c r="X1051" s="8">
        <f>IF($AA1051="","",Y1051-W1051)</f>
        <v/>
      </c>
      <c r="Y1051" s="8">
        <f>IF($AA1051="","",R1051+U1051+P1051)</f>
        <v/>
      </c>
      <c r="Z1051" s="8">
        <f>IF($AA1051="","",Y1051-W1051-N1051)</f>
        <v/>
      </c>
      <c r="AA1051" s="16">
        <f>IF(ROWS($AA$2:$AA1051)&lt;=MAX('Per Line'!$AJ$2:$AJ$7001),MATCH(ROWS($AA$2:$AA1051),'Per Line'!$AJ$2:$AJ$7001,0),"")</f>
        <v/>
      </c>
      <c r="AB1051">
        <f>IF($AA1051="","",C1051&amp;"|"&amp;COUNTIF($C$2:$C1051,C1051))</f>
        <v/>
      </c>
    </row>
    <row r="1052">
      <c r="A1052">
        <f>IF($AA1052="","",INDEX('Per Line'!$C$2:$C$7001,$AA1052)&amp;"")</f>
        <v/>
      </c>
      <c r="B1052" s="15" t="n"/>
      <c r="C1052">
        <f>IF($AA1052="","",IF(COUNTIF($I$2:$I$1301,I1052)&lt;=Settings!$C$8,I1052,I1052&amp;" P"&amp;ROUNDUP(COUNTIF($I$2:$I1052,I1052)/Settings!$C$8,0)))</f>
        <v/>
      </c>
      <c r="D1052">
        <f>IF($AA1052="","",INDEX('Per Line'!$A$2:$A$7001,$AA1052)&amp;"")</f>
        <v/>
      </c>
      <c r="E1052">
        <f>IF($AA1052="","",INDEX('Per Line'!$B$2:$B$7001,$AA1052)&amp;"")</f>
        <v/>
      </c>
      <c r="F1052">
        <f>IF($AA1052="","",INDEX('Per Line'!$D$2:$D$7001,$AA1052)&amp;"")</f>
        <v/>
      </c>
      <c r="G1052" s="14">
        <f>IF($AA1052="","",INDEX('Per Line'!$E$2:$E$7001,$AA1052))</f>
        <v/>
      </c>
      <c r="H1052">
        <f>IF($AA1052="","",INDEX('Per Line'!$F$2:$F$7001,$AA1052)&amp;"")</f>
        <v/>
      </c>
      <c r="I1052">
        <f>IF($AA1052="","",INDEX('Per Line'!$I$2:$I$7001,$AA1052)&amp;"")</f>
        <v/>
      </c>
      <c r="J1052">
        <f>IF($AA1052="","",INDEX('Per Line'!$H$2:$H$7001,$AA1052)&amp;"")</f>
        <v/>
      </c>
      <c r="K1052">
        <f>IF($AA1052="","",INDEX('Per Line'!$J$2:$J$7001,$AA1052)&amp;"")</f>
        <v/>
      </c>
      <c r="L1052">
        <f>IF($AA1052="","",INDEX('Per Line'!$K$2:$K$7001,$AA1052)&amp;"")</f>
        <v/>
      </c>
      <c r="M1052">
        <f>IF($AA1052="","",INDEX('Per Line'!$L$2:$L$7001,$AA1052))</f>
        <v/>
      </c>
      <c r="N1052" s="8">
        <f>IF($AA1052="","",M1052*Y1052/100)</f>
        <v/>
      </c>
      <c r="O1052">
        <f>IF($AA1052="","",INDEX('Per Line'!$U$2:$U$7001,$AA1052)&amp;"")</f>
        <v/>
      </c>
      <c r="P1052" s="8">
        <f>IF($AA1052="","",SUMIFS('Per Line'!$T$2:$T$7001,'Per Line'!$C$2:$C$7001,$A1052,'Per Line'!$AL$2:$AL$7001,1))</f>
        <v/>
      </c>
      <c r="Q1052">
        <f>IF($AA1052="","",Settings!$C$7)</f>
        <v/>
      </c>
      <c r="R1052" s="8">
        <f>IF($AA1052="","",SUMIFS('Per Line'!$T$2:$T$7001,'Per Line'!$C$2:$C$7001,$A1052,'Per Line'!$AK$2:$AK$7001,0,'Per Line'!$AL$2:$AL$7001,0))</f>
        <v/>
      </c>
      <c r="S1052" s="8">
        <f>IF($AA1052="","",R1052*Q1052)</f>
        <v/>
      </c>
      <c r="T1052">
        <f>IF($AA1052="","",Settings!$C$6)</f>
        <v/>
      </c>
      <c r="U1052" s="8">
        <f>IF($AA1052="","",SUMIFS('Per Line'!$T$2:$T$7001,'Per Line'!$C$2:$C$7001,$A1052,'Per Line'!$AK$2:$AK$7001,1,'Per Line'!$AL$2:$AL$7001,0))</f>
        <v/>
      </c>
      <c r="V1052" s="8">
        <f>IF($AA1052="","",U1052*T1052)</f>
        <v/>
      </c>
      <c r="W1052" s="8">
        <f>IF($AA1052="","",V1052+S1052)</f>
        <v/>
      </c>
      <c r="X1052" s="8">
        <f>IF($AA1052="","",Y1052-W1052)</f>
        <v/>
      </c>
      <c r="Y1052" s="8">
        <f>IF($AA1052="","",R1052+U1052+P1052)</f>
        <v/>
      </c>
      <c r="Z1052" s="8">
        <f>IF($AA1052="","",Y1052-W1052-N1052)</f>
        <v/>
      </c>
      <c r="AA1052" s="16">
        <f>IF(ROWS($AA$2:$AA1052)&lt;=MAX('Per Line'!$AJ$2:$AJ$7001),MATCH(ROWS($AA$2:$AA1052),'Per Line'!$AJ$2:$AJ$7001,0),"")</f>
        <v/>
      </c>
      <c r="AB1052">
        <f>IF($AA1052="","",C1052&amp;"|"&amp;COUNTIF($C$2:$C1052,C1052))</f>
        <v/>
      </c>
    </row>
    <row r="1053">
      <c r="A1053">
        <f>IF($AA1053="","",INDEX('Per Line'!$C$2:$C$7001,$AA1053)&amp;"")</f>
        <v/>
      </c>
      <c r="B1053" s="15" t="n"/>
      <c r="C1053">
        <f>IF($AA1053="","",IF(COUNTIF($I$2:$I$1301,I1053)&lt;=Settings!$C$8,I1053,I1053&amp;" P"&amp;ROUNDUP(COUNTIF($I$2:$I1053,I1053)/Settings!$C$8,0)))</f>
        <v/>
      </c>
      <c r="D1053">
        <f>IF($AA1053="","",INDEX('Per Line'!$A$2:$A$7001,$AA1053)&amp;"")</f>
        <v/>
      </c>
      <c r="E1053">
        <f>IF($AA1053="","",INDEX('Per Line'!$B$2:$B$7001,$AA1053)&amp;"")</f>
        <v/>
      </c>
      <c r="F1053">
        <f>IF($AA1053="","",INDEX('Per Line'!$D$2:$D$7001,$AA1053)&amp;"")</f>
        <v/>
      </c>
      <c r="G1053" s="14">
        <f>IF($AA1053="","",INDEX('Per Line'!$E$2:$E$7001,$AA1053))</f>
        <v/>
      </c>
      <c r="H1053">
        <f>IF($AA1053="","",INDEX('Per Line'!$F$2:$F$7001,$AA1053)&amp;"")</f>
        <v/>
      </c>
      <c r="I1053">
        <f>IF($AA1053="","",INDEX('Per Line'!$I$2:$I$7001,$AA1053)&amp;"")</f>
        <v/>
      </c>
      <c r="J1053">
        <f>IF($AA1053="","",INDEX('Per Line'!$H$2:$H$7001,$AA1053)&amp;"")</f>
        <v/>
      </c>
      <c r="K1053">
        <f>IF($AA1053="","",INDEX('Per Line'!$J$2:$J$7001,$AA1053)&amp;"")</f>
        <v/>
      </c>
      <c r="L1053">
        <f>IF($AA1053="","",INDEX('Per Line'!$K$2:$K$7001,$AA1053)&amp;"")</f>
        <v/>
      </c>
      <c r="M1053">
        <f>IF($AA1053="","",INDEX('Per Line'!$L$2:$L$7001,$AA1053))</f>
        <v/>
      </c>
      <c r="N1053" s="8">
        <f>IF($AA1053="","",M1053*Y1053/100)</f>
        <v/>
      </c>
      <c r="O1053">
        <f>IF($AA1053="","",INDEX('Per Line'!$U$2:$U$7001,$AA1053)&amp;"")</f>
        <v/>
      </c>
      <c r="P1053" s="8">
        <f>IF($AA1053="","",SUMIFS('Per Line'!$T$2:$T$7001,'Per Line'!$C$2:$C$7001,$A1053,'Per Line'!$AL$2:$AL$7001,1))</f>
        <v/>
      </c>
      <c r="Q1053">
        <f>IF($AA1053="","",Settings!$C$7)</f>
        <v/>
      </c>
      <c r="R1053" s="8">
        <f>IF($AA1053="","",SUMIFS('Per Line'!$T$2:$T$7001,'Per Line'!$C$2:$C$7001,$A1053,'Per Line'!$AK$2:$AK$7001,0,'Per Line'!$AL$2:$AL$7001,0))</f>
        <v/>
      </c>
      <c r="S1053" s="8">
        <f>IF($AA1053="","",R1053*Q1053)</f>
        <v/>
      </c>
      <c r="T1053">
        <f>IF($AA1053="","",Settings!$C$6)</f>
        <v/>
      </c>
      <c r="U1053" s="8">
        <f>IF($AA1053="","",SUMIFS('Per Line'!$T$2:$T$7001,'Per Line'!$C$2:$C$7001,$A1053,'Per Line'!$AK$2:$AK$7001,1,'Per Line'!$AL$2:$AL$7001,0))</f>
        <v/>
      </c>
      <c r="V1053" s="8">
        <f>IF($AA1053="","",U1053*T1053)</f>
        <v/>
      </c>
      <c r="W1053" s="8">
        <f>IF($AA1053="","",V1053+S1053)</f>
        <v/>
      </c>
      <c r="X1053" s="8">
        <f>IF($AA1053="","",Y1053-W1053)</f>
        <v/>
      </c>
      <c r="Y1053" s="8">
        <f>IF($AA1053="","",R1053+U1053+P1053)</f>
        <v/>
      </c>
      <c r="Z1053" s="8">
        <f>IF($AA1053="","",Y1053-W1053-N1053)</f>
        <v/>
      </c>
      <c r="AA1053" s="16">
        <f>IF(ROWS($AA$2:$AA1053)&lt;=MAX('Per Line'!$AJ$2:$AJ$7001),MATCH(ROWS($AA$2:$AA1053),'Per Line'!$AJ$2:$AJ$7001,0),"")</f>
        <v/>
      </c>
      <c r="AB1053">
        <f>IF($AA1053="","",C1053&amp;"|"&amp;COUNTIF($C$2:$C1053,C1053))</f>
        <v/>
      </c>
    </row>
    <row r="1054">
      <c r="A1054">
        <f>IF($AA1054="","",INDEX('Per Line'!$C$2:$C$7001,$AA1054)&amp;"")</f>
        <v/>
      </c>
      <c r="B1054" s="15" t="n"/>
      <c r="C1054">
        <f>IF($AA1054="","",IF(COUNTIF($I$2:$I$1301,I1054)&lt;=Settings!$C$8,I1054,I1054&amp;" P"&amp;ROUNDUP(COUNTIF($I$2:$I1054,I1054)/Settings!$C$8,0)))</f>
        <v/>
      </c>
      <c r="D1054">
        <f>IF($AA1054="","",INDEX('Per Line'!$A$2:$A$7001,$AA1054)&amp;"")</f>
        <v/>
      </c>
      <c r="E1054">
        <f>IF($AA1054="","",INDEX('Per Line'!$B$2:$B$7001,$AA1054)&amp;"")</f>
        <v/>
      </c>
      <c r="F1054">
        <f>IF($AA1054="","",INDEX('Per Line'!$D$2:$D$7001,$AA1054)&amp;"")</f>
        <v/>
      </c>
      <c r="G1054" s="14">
        <f>IF($AA1054="","",INDEX('Per Line'!$E$2:$E$7001,$AA1054))</f>
        <v/>
      </c>
      <c r="H1054">
        <f>IF($AA1054="","",INDEX('Per Line'!$F$2:$F$7001,$AA1054)&amp;"")</f>
        <v/>
      </c>
      <c r="I1054">
        <f>IF($AA1054="","",INDEX('Per Line'!$I$2:$I$7001,$AA1054)&amp;"")</f>
        <v/>
      </c>
      <c r="J1054">
        <f>IF($AA1054="","",INDEX('Per Line'!$H$2:$H$7001,$AA1054)&amp;"")</f>
        <v/>
      </c>
      <c r="K1054">
        <f>IF($AA1054="","",INDEX('Per Line'!$J$2:$J$7001,$AA1054)&amp;"")</f>
        <v/>
      </c>
      <c r="L1054">
        <f>IF($AA1054="","",INDEX('Per Line'!$K$2:$K$7001,$AA1054)&amp;"")</f>
        <v/>
      </c>
      <c r="M1054">
        <f>IF($AA1054="","",INDEX('Per Line'!$L$2:$L$7001,$AA1054))</f>
        <v/>
      </c>
      <c r="N1054" s="8">
        <f>IF($AA1054="","",M1054*Y1054/100)</f>
        <v/>
      </c>
      <c r="O1054">
        <f>IF($AA1054="","",INDEX('Per Line'!$U$2:$U$7001,$AA1054)&amp;"")</f>
        <v/>
      </c>
      <c r="P1054" s="8">
        <f>IF($AA1054="","",SUMIFS('Per Line'!$T$2:$T$7001,'Per Line'!$C$2:$C$7001,$A1054,'Per Line'!$AL$2:$AL$7001,1))</f>
        <v/>
      </c>
      <c r="Q1054">
        <f>IF($AA1054="","",Settings!$C$7)</f>
        <v/>
      </c>
      <c r="R1054" s="8">
        <f>IF($AA1054="","",SUMIFS('Per Line'!$T$2:$T$7001,'Per Line'!$C$2:$C$7001,$A1054,'Per Line'!$AK$2:$AK$7001,0,'Per Line'!$AL$2:$AL$7001,0))</f>
        <v/>
      </c>
      <c r="S1054" s="8">
        <f>IF($AA1054="","",R1054*Q1054)</f>
        <v/>
      </c>
      <c r="T1054">
        <f>IF($AA1054="","",Settings!$C$6)</f>
        <v/>
      </c>
      <c r="U1054" s="8">
        <f>IF($AA1054="","",SUMIFS('Per Line'!$T$2:$T$7001,'Per Line'!$C$2:$C$7001,$A1054,'Per Line'!$AK$2:$AK$7001,1,'Per Line'!$AL$2:$AL$7001,0))</f>
        <v/>
      </c>
      <c r="V1054" s="8">
        <f>IF($AA1054="","",U1054*T1054)</f>
        <v/>
      </c>
      <c r="W1054" s="8">
        <f>IF($AA1054="","",V1054+S1054)</f>
        <v/>
      </c>
      <c r="X1054" s="8">
        <f>IF($AA1054="","",Y1054-W1054)</f>
        <v/>
      </c>
      <c r="Y1054" s="8">
        <f>IF($AA1054="","",R1054+U1054+P1054)</f>
        <v/>
      </c>
      <c r="Z1054" s="8">
        <f>IF($AA1054="","",Y1054-W1054-N1054)</f>
        <v/>
      </c>
      <c r="AA1054" s="16">
        <f>IF(ROWS($AA$2:$AA1054)&lt;=MAX('Per Line'!$AJ$2:$AJ$7001),MATCH(ROWS($AA$2:$AA1054),'Per Line'!$AJ$2:$AJ$7001,0),"")</f>
        <v/>
      </c>
      <c r="AB1054">
        <f>IF($AA1054="","",C1054&amp;"|"&amp;COUNTIF($C$2:$C1054,C1054))</f>
        <v/>
      </c>
    </row>
    <row r="1055">
      <c r="A1055">
        <f>IF($AA1055="","",INDEX('Per Line'!$C$2:$C$7001,$AA1055)&amp;"")</f>
        <v/>
      </c>
      <c r="B1055" s="15" t="n"/>
      <c r="C1055">
        <f>IF($AA1055="","",IF(COUNTIF($I$2:$I$1301,I1055)&lt;=Settings!$C$8,I1055,I1055&amp;" P"&amp;ROUNDUP(COUNTIF($I$2:$I1055,I1055)/Settings!$C$8,0)))</f>
        <v/>
      </c>
      <c r="D1055">
        <f>IF($AA1055="","",INDEX('Per Line'!$A$2:$A$7001,$AA1055)&amp;"")</f>
        <v/>
      </c>
      <c r="E1055">
        <f>IF($AA1055="","",INDEX('Per Line'!$B$2:$B$7001,$AA1055)&amp;"")</f>
        <v/>
      </c>
      <c r="F1055">
        <f>IF($AA1055="","",INDEX('Per Line'!$D$2:$D$7001,$AA1055)&amp;"")</f>
        <v/>
      </c>
      <c r="G1055" s="14">
        <f>IF($AA1055="","",INDEX('Per Line'!$E$2:$E$7001,$AA1055))</f>
        <v/>
      </c>
      <c r="H1055">
        <f>IF($AA1055="","",INDEX('Per Line'!$F$2:$F$7001,$AA1055)&amp;"")</f>
        <v/>
      </c>
      <c r="I1055">
        <f>IF($AA1055="","",INDEX('Per Line'!$I$2:$I$7001,$AA1055)&amp;"")</f>
        <v/>
      </c>
      <c r="J1055">
        <f>IF($AA1055="","",INDEX('Per Line'!$H$2:$H$7001,$AA1055)&amp;"")</f>
        <v/>
      </c>
      <c r="K1055">
        <f>IF($AA1055="","",INDEX('Per Line'!$J$2:$J$7001,$AA1055)&amp;"")</f>
        <v/>
      </c>
      <c r="L1055">
        <f>IF($AA1055="","",INDEX('Per Line'!$K$2:$K$7001,$AA1055)&amp;"")</f>
        <v/>
      </c>
      <c r="M1055">
        <f>IF($AA1055="","",INDEX('Per Line'!$L$2:$L$7001,$AA1055))</f>
        <v/>
      </c>
      <c r="N1055" s="8">
        <f>IF($AA1055="","",M1055*Y1055/100)</f>
        <v/>
      </c>
      <c r="O1055">
        <f>IF($AA1055="","",INDEX('Per Line'!$U$2:$U$7001,$AA1055)&amp;"")</f>
        <v/>
      </c>
      <c r="P1055" s="8">
        <f>IF($AA1055="","",SUMIFS('Per Line'!$T$2:$T$7001,'Per Line'!$C$2:$C$7001,$A1055,'Per Line'!$AL$2:$AL$7001,1))</f>
        <v/>
      </c>
      <c r="Q1055">
        <f>IF($AA1055="","",Settings!$C$7)</f>
        <v/>
      </c>
      <c r="R1055" s="8">
        <f>IF($AA1055="","",SUMIFS('Per Line'!$T$2:$T$7001,'Per Line'!$C$2:$C$7001,$A1055,'Per Line'!$AK$2:$AK$7001,0,'Per Line'!$AL$2:$AL$7001,0))</f>
        <v/>
      </c>
      <c r="S1055" s="8">
        <f>IF($AA1055="","",R1055*Q1055)</f>
        <v/>
      </c>
      <c r="T1055">
        <f>IF($AA1055="","",Settings!$C$6)</f>
        <v/>
      </c>
      <c r="U1055" s="8">
        <f>IF($AA1055="","",SUMIFS('Per Line'!$T$2:$T$7001,'Per Line'!$C$2:$C$7001,$A1055,'Per Line'!$AK$2:$AK$7001,1,'Per Line'!$AL$2:$AL$7001,0))</f>
        <v/>
      </c>
      <c r="V1055" s="8">
        <f>IF($AA1055="","",U1055*T1055)</f>
        <v/>
      </c>
      <c r="W1055" s="8">
        <f>IF($AA1055="","",V1055+S1055)</f>
        <v/>
      </c>
      <c r="X1055" s="8">
        <f>IF($AA1055="","",Y1055-W1055)</f>
        <v/>
      </c>
      <c r="Y1055" s="8">
        <f>IF($AA1055="","",R1055+U1055+P1055)</f>
        <v/>
      </c>
      <c r="Z1055" s="8">
        <f>IF($AA1055="","",Y1055-W1055-N1055)</f>
        <v/>
      </c>
      <c r="AA1055" s="16">
        <f>IF(ROWS($AA$2:$AA1055)&lt;=MAX('Per Line'!$AJ$2:$AJ$7001),MATCH(ROWS($AA$2:$AA1055),'Per Line'!$AJ$2:$AJ$7001,0),"")</f>
        <v/>
      </c>
      <c r="AB1055">
        <f>IF($AA1055="","",C1055&amp;"|"&amp;COUNTIF($C$2:$C1055,C1055))</f>
        <v/>
      </c>
    </row>
    <row r="1056">
      <c r="A1056">
        <f>IF($AA1056="","",INDEX('Per Line'!$C$2:$C$7001,$AA1056)&amp;"")</f>
        <v/>
      </c>
      <c r="B1056" s="15" t="n"/>
      <c r="C1056">
        <f>IF($AA1056="","",IF(COUNTIF($I$2:$I$1301,I1056)&lt;=Settings!$C$8,I1056,I1056&amp;" P"&amp;ROUNDUP(COUNTIF($I$2:$I1056,I1056)/Settings!$C$8,0)))</f>
        <v/>
      </c>
      <c r="D1056">
        <f>IF($AA1056="","",INDEX('Per Line'!$A$2:$A$7001,$AA1056)&amp;"")</f>
        <v/>
      </c>
      <c r="E1056">
        <f>IF($AA1056="","",INDEX('Per Line'!$B$2:$B$7001,$AA1056)&amp;"")</f>
        <v/>
      </c>
      <c r="F1056">
        <f>IF($AA1056="","",INDEX('Per Line'!$D$2:$D$7001,$AA1056)&amp;"")</f>
        <v/>
      </c>
      <c r="G1056" s="14">
        <f>IF($AA1056="","",INDEX('Per Line'!$E$2:$E$7001,$AA1056))</f>
        <v/>
      </c>
      <c r="H1056">
        <f>IF($AA1056="","",INDEX('Per Line'!$F$2:$F$7001,$AA1056)&amp;"")</f>
        <v/>
      </c>
      <c r="I1056">
        <f>IF($AA1056="","",INDEX('Per Line'!$I$2:$I$7001,$AA1056)&amp;"")</f>
        <v/>
      </c>
      <c r="J1056">
        <f>IF($AA1056="","",INDEX('Per Line'!$H$2:$H$7001,$AA1056)&amp;"")</f>
        <v/>
      </c>
      <c r="K1056">
        <f>IF($AA1056="","",INDEX('Per Line'!$J$2:$J$7001,$AA1056)&amp;"")</f>
        <v/>
      </c>
      <c r="L1056">
        <f>IF($AA1056="","",INDEX('Per Line'!$K$2:$K$7001,$AA1056)&amp;"")</f>
        <v/>
      </c>
      <c r="M1056">
        <f>IF($AA1056="","",INDEX('Per Line'!$L$2:$L$7001,$AA1056))</f>
        <v/>
      </c>
      <c r="N1056" s="8">
        <f>IF($AA1056="","",M1056*Y1056/100)</f>
        <v/>
      </c>
      <c r="O1056">
        <f>IF($AA1056="","",INDEX('Per Line'!$U$2:$U$7001,$AA1056)&amp;"")</f>
        <v/>
      </c>
      <c r="P1056" s="8">
        <f>IF($AA1056="","",SUMIFS('Per Line'!$T$2:$T$7001,'Per Line'!$C$2:$C$7001,$A1056,'Per Line'!$AL$2:$AL$7001,1))</f>
        <v/>
      </c>
      <c r="Q1056">
        <f>IF($AA1056="","",Settings!$C$7)</f>
        <v/>
      </c>
      <c r="R1056" s="8">
        <f>IF($AA1056="","",SUMIFS('Per Line'!$T$2:$T$7001,'Per Line'!$C$2:$C$7001,$A1056,'Per Line'!$AK$2:$AK$7001,0,'Per Line'!$AL$2:$AL$7001,0))</f>
        <v/>
      </c>
      <c r="S1056" s="8">
        <f>IF($AA1056="","",R1056*Q1056)</f>
        <v/>
      </c>
      <c r="T1056">
        <f>IF($AA1056="","",Settings!$C$6)</f>
        <v/>
      </c>
      <c r="U1056" s="8">
        <f>IF($AA1056="","",SUMIFS('Per Line'!$T$2:$T$7001,'Per Line'!$C$2:$C$7001,$A1056,'Per Line'!$AK$2:$AK$7001,1,'Per Line'!$AL$2:$AL$7001,0))</f>
        <v/>
      </c>
      <c r="V1056" s="8">
        <f>IF($AA1056="","",U1056*T1056)</f>
        <v/>
      </c>
      <c r="W1056" s="8">
        <f>IF($AA1056="","",V1056+S1056)</f>
        <v/>
      </c>
      <c r="X1056" s="8">
        <f>IF($AA1056="","",Y1056-W1056)</f>
        <v/>
      </c>
      <c r="Y1056" s="8">
        <f>IF($AA1056="","",R1056+U1056+P1056)</f>
        <v/>
      </c>
      <c r="Z1056" s="8">
        <f>IF($AA1056="","",Y1056-W1056-N1056)</f>
        <v/>
      </c>
      <c r="AA1056" s="16">
        <f>IF(ROWS($AA$2:$AA1056)&lt;=MAX('Per Line'!$AJ$2:$AJ$7001),MATCH(ROWS($AA$2:$AA1056),'Per Line'!$AJ$2:$AJ$7001,0),"")</f>
        <v/>
      </c>
      <c r="AB1056">
        <f>IF($AA1056="","",C1056&amp;"|"&amp;COUNTIF($C$2:$C1056,C1056))</f>
        <v/>
      </c>
    </row>
    <row r="1057">
      <c r="A1057">
        <f>IF($AA1057="","",INDEX('Per Line'!$C$2:$C$7001,$AA1057)&amp;"")</f>
        <v/>
      </c>
      <c r="B1057" s="15" t="n"/>
      <c r="C1057">
        <f>IF($AA1057="","",IF(COUNTIF($I$2:$I$1301,I1057)&lt;=Settings!$C$8,I1057,I1057&amp;" P"&amp;ROUNDUP(COUNTIF($I$2:$I1057,I1057)/Settings!$C$8,0)))</f>
        <v/>
      </c>
      <c r="D1057">
        <f>IF($AA1057="","",INDEX('Per Line'!$A$2:$A$7001,$AA1057)&amp;"")</f>
        <v/>
      </c>
      <c r="E1057">
        <f>IF($AA1057="","",INDEX('Per Line'!$B$2:$B$7001,$AA1057)&amp;"")</f>
        <v/>
      </c>
      <c r="F1057">
        <f>IF($AA1057="","",INDEX('Per Line'!$D$2:$D$7001,$AA1057)&amp;"")</f>
        <v/>
      </c>
      <c r="G1057" s="14">
        <f>IF($AA1057="","",INDEX('Per Line'!$E$2:$E$7001,$AA1057))</f>
        <v/>
      </c>
      <c r="H1057">
        <f>IF($AA1057="","",INDEX('Per Line'!$F$2:$F$7001,$AA1057)&amp;"")</f>
        <v/>
      </c>
      <c r="I1057">
        <f>IF($AA1057="","",INDEX('Per Line'!$I$2:$I$7001,$AA1057)&amp;"")</f>
        <v/>
      </c>
      <c r="J1057">
        <f>IF($AA1057="","",INDEX('Per Line'!$H$2:$H$7001,$AA1057)&amp;"")</f>
        <v/>
      </c>
      <c r="K1057">
        <f>IF($AA1057="","",INDEX('Per Line'!$J$2:$J$7001,$AA1057)&amp;"")</f>
        <v/>
      </c>
      <c r="L1057">
        <f>IF($AA1057="","",INDEX('Per Line'!$K$2:$K$7001,$AA1057)&amp;"")</f>
        <v/>
      </c>
      <c r="M1057">
        <f>IF($AA1057="","",INDEX('Per Line'!$L$2:$L$7001,$AA1057))</f>
        <v/>
      </c>
      <c r="N1057" s="8">
        <f>IF($AA1057="","",M1057*Y1057/100)</f>
        <v/>
      </c>
      <c r="O1057">
        <f>IF($AA1057="","",INDEX('Per Line'!$U$2:$U$7001,$AA1057)&amp;"")</f>
        <v/>
      </c>
      <c r="P1057" s="8">
        <f>IF($AA1057="","",SUMIFS('Per Line'!$T$2:$T$7001,'Per Line'!$C$2:$C$7001,$A1057,'Per Line'!$AL$2:$AL$7001,1))</f>
        <v/>
      </c>
      <c r="Q1057">
        <f>IF($AA1057="","",Settings!$C$7)</f>
        <v/>
      </c>
      <c r="R1057" s="8">
        <f>IF($AA1057="","",SUMIFS('Per Line'!$T$2:$T$7001,'Per Line'!$C$2:$C$7001,$A1057,'Per Line'!$AK$2:$AK$7001,0,'Per Line'!$AL$2:$AL$7001,0))</f>
        <v/>
      </c>
      <c r="S1057" s="8">
        <f>IF($AA1057="","",R1057*Q1057)</f>
        <v/>
      </c>
      <c r="T1057">
        <f>IF($AA1057="","",Settings!$C$6)</f>
        <v/>
      </c>
      <c r="U1057" s="8">
        <f>IF($AA1057="","",SUMIFS('Per Line'!$T$2:$T$7001,'Per Line'!$C$2:$C$7001,$A1057,'Per Line'!$AK$2:$AK$7001,1,'Per Line'!$AL$2:$AL$7001,0))</f>
        <v/>
      </c>
      <c r="V1057" s="8">
        <f>IF($AA1057="","",U1057*T1057)</f>
        <v/>
      </c>
      <c r="W1057" s="8">
        <f>IF($AA1057="","",V1057+S1057)</f>
        <v/>
      </c>
      <c r="X1057" s="8">
        <f>IF($AA1057="","",Y1057-W1057)</f>
        <v/>
      </c>
      <c r="Y1057" s="8">
        <f>IF($AA1057="","",R1057+U1057+P1057)</f>
        <v/>
      </c>
      <c r="Z1057" s="8">
        <f>IF($AA1057="","",Y1057-W1057-N1057)</f>
        <v/>
      </c>
      <c r="AA1057" s="16">
        <f>IF(ROWS($AA$2:$AA1057)&lt;=MAX('Per Line'!$AJ$2:$AJ$7001),MATCH(ROWS($AA$2:$AA1057),'Per Line'!$AJ$2:$AJ$7001,0),"")</f>
        <v/>
      </c>
      <c r="AB1057">
        <f>IF($AA1057="","",C1057&amp;"|"&amp;COUNTIF($C$2:$C1057,C1057))</f>
        <v/>
      </c>
    </row>
    <row r="1058">
      <c r="A1058">
        <f>IF($AA1058="","",INDEX('Per Line'!$C$2:$C$7001,$AA1058)&amp;"")</f>
        <v/>
      </c>
      <c r="B1058" s="15" t="n"/>
      <c r="C1058">
        <f>IF($AA1058="","",IF(COUNTIF($I$2:$I$1301,I1058)&lt;=Settings!$C$8,I1058,I1058&amp;" P"&amp;ROUNDUP(COUNTIF($I$2:$I1058,I1058)/Settings!$C$8,0)))</f>
        <v/>
      </c>
      <c r="D1058">
        <f>IF($AA1058="","",INDEX('Per Line'!$A$2:$A$7001,$AA1058)&amp;"")</f>
        <v/>
      </c>
      <c r="E1058">
        <f>IF($AA1058="","",INDEX('Per Line'!$B$2:$B$7001,$AA1058)&amp;"")</f>
        <v/>
      </c>
      <c r="F1058">
        <f>IF($AA1058="","",INDEX('Per Line'!$D$2:$D$7001,$AA1058)&amp;"")</f>
        <v/>
      </c>
      <c r="G1058" s="14">
        <f>IF($AA1058="","",INDEX('Per Line'!$E$2:$E$7001,$AA1058))</f>
        <v/>
      </c>
      <c r="H1058">
        <f>IF($AA1058="","",INDEX('Per Line'!$F$2:$F$7001,$AA1058)&amp;"")</f>
        <v/>
      </c>
      <c r="I1058">
        <f>IF($AA1058="","",INDEX('Per Line'!$I$2:$I$7001,$AA1058)&amp;"")</f>
        <v/>
      </c>
      <c r="J1058">
        <f>IF($AA1058="","",INDEX('Per Line'!$H$2:$H$7001,$AA1058)&amp;"")</f>
        <v/>
      </c>
      <c r="K1058">
        <f>IF($AA1058="","",INDEX('Per Line'!$J$2:$J$7001,$AA1058)&amp;"")</f>
        <v/>
      </c>
      <c r="L1058">
        <f>IF($AA1058="","",INDEX('Per Line'!$K$2:$K$7001,$AA1058)&amp;"")</f>
        <v/>
      </c>
      <c r="M1058">
        <f>IF($AA1058="","",INDEX('Per Line'!$L$2:$L$7001,$AA1058))</f>
        <v/>
      </c>
      <c r="N1058" s="8">
        <f>IF($AA1058="","",M1058*Y1058/100)</f>
        <v/>
      </c>
      <c r="O1058">
        <f>IF($AA1058="","",INDEX('Per Line'!$U$2:$U$7001,$AA1058)&amp;"")</f>
        <v/>
      </c>
      <c r="P1058" s="8">
        <f>IF($AA1058="","",SUMIFS('Per Line'!$T$2:$T$7001,'Per Line'!$C$2:$C$7001,$A1058,'Per Line'!$AL$2:$AL$7001,1))</f>
        <v/>
      </c>
      <c r="Q1058">
        <f>IF($AA1058="","",Settings!$C$7)</f>
        <v/>
      </c>
      <c r="R1058" s="8">
        <f>IF($AA1058="","",SUMIFS('Per Line'!$T$2:$T$7001,'Per Line'!$C$2:$C$7001,$A1058,'Per Line'!$AK$2:$AK$7001,0,'Per Line'!$AL$2:$AL$7001,0))</f>
        <v/>
      </c>
      <c r="S1058" s="8">
        <f>IF($AA1058="","",R1058*Q1058)</f>
        <v/>
      </c>
      <c r="T1058">
        <f>IF($AA1058="","",Settings!$C$6)</f>
        <v/>
      </c>
      <c r="U1058" s="8">
        <f>IF($AA1058="","",SUMIFS('Per Line'!$T$2:$T$7001,'Per Line'!$C$2:$C$7001,$A1058,'Per Line'!$AK$2:$AK$7001,1,'Per Line'!$AL$2:$AL$7001,0))</f>
        <v/>
      </c>
      <c r="V1058" s="8">
        <f>IF($AA1058="","",U1058*T1058)</f>
        <v/>
      </c>
      <c r="W1058" s="8">
        <f>IF($AA1058="","",V1058+S1058)</f>
        <v/>
      </c>
      <c r="X1058" s="8">
        <f>IF($AA1058="","",Y1058-W1058)</f>
        <v/>
      </c>
      <c r="Y1058" s="8">
        <f>IF($AA1058="","",R1058+U1058+P1058)</f>
        <v/>
      </c>
      <c r="Z1058" s="8">
        <f>IF($AA1058="","",Y1058-W1058-N1058)</f>
        <v/>
      </c>
      <c r="AA1058" s="16">
        <f>IF(ROWS($AA$2:$AA1058)&lt;=MAX('Per Line'!$AJ$2:$AJ$7001),MATCH(ROWS($AA$2:$AA1058),'Per Line'!$AJ$2:$AJ$7001,0),"")</f>
        <v/>
      </c>
      <c r="AB1058">
        <f>IF($AA1058="","",C1058&amp;"|"&amp;COUNTIF($C$2:$C1058,C1058))</f>
        <v/>
      </c>
    </row>
    <row r="1059">
      <c r="A1059">
        <f>IF($AA1059="","",INDEX('Per Line'!$C$2:$C$7001,$AA1059)&amp;"")</f>
        <v/>
      </c>
      <c r="B1059" s="15" t="n"/>
      <c r="C1059">
        <f>IF($AA1059="","",IF(COUNTIF($I$2:$I$1301,I1059)&lt;=Settings!$C$8,I1059,I1059&amp;" P"&amp;ROUNDUP(COUNTIF($I$2:$I1059,I1059)/Settings!$C$8,0)))</f>
        <v/>
      </c>
      <c r="D1059">
        <f>IF($AA1059="","",INDEX('Per Line'!$A$2:$A$7001,$AA1059)&amp;"")</f>
        <v/>
      </c>
      <c r="E1059">
        <f>IF($AA1059="","",INDEX('Per Line'!$B$2:$B$7001,$AA1059)&amp;"")</f>
        <v/>
      </c>
      <c r="F1059">
        <f>IF($AA1059="","",INDEX('Per Line'!$D$2:$D$7001,$AA1059)&amp;"")</f>
        <v/>
      </c>
      <c r="G1059" s="14">
        <f>IF($AA1059="","",INDEX('Per Line'!$E$2:$E$7001,$AA1059))</f>
        <v/>
      </c>
      <c r="H1059">
        <f>IF($AA1059="","",INDEX('Per Line'!$F$2:$F$7001,$AA1059)&amp;"")</f>
        <v/>
      </c>
      <c r="I1059">
        <f>IF($AA1059="","",INDEX('Per Line'!$I$2:$I$7001,$AA1059)&amp;"")</f>
        <v/>
      </c>
      <c r="J1059">
        <f>IF($AA1059="","",INDEX('Per Line'!$H$2:$H$7001,$AA1059)&amp;"")</f>
        <v/>
      </c>
      <c r="K1059">
        <f>IF($AA1059="","",INDEX('Per Line'!$J$2:$J$7001,$AA1059)&amp;"")</f>
        <v/>
      </c>
      <c r="L1059">
        <f>IF($AA1059="","",INDEX('Per Line'!$K$2:$K$7001,$AA1059)&amp;"")</f>
        <v/>
      </c>
      <c r="M1059">
        <f>IF($AA1059="","",INDEX('Per Line'!$L$2:$L$7001,$AA1059))</f>
        <v/>
      </c>
      <c r="N1059" s="8">
        <f>IF($AA1059="","",M1059*Y1059/100)</f>
        <v/>
      </c>
      <c r="O1059">
        <f>IF($AA1059="","",INDEX('Per Line'!$U$2:$U$7001,$AA1059)&amp;"")</f>
        <v/>
      </c>
      <c r="P1059" s="8">
        <f>IF($AA1059="","",SUMIFS('Per Line'!$T$2:$T$7001,'Per Line'!$C$2:$C$7001,$A1059,'Per Line'!$AL$2:$AL$7001,1))</f>
        <v/>
      </c>
      <c r="Q1059">
        <f>IF($AA1059="","",Settings!$C$7)</f>
        <v/>
      </c>
      <c r="R1059" s="8">
        <f>IF($AA1059="","",SUMIFS('Per Line'!$T$2:$T$7001,'Per Line'!$C$2:$C$7001,$A1059,'Per Line'!$AK$2:$AK$7001,0,'Per Line'!$AL$2:$AL$7001,0))</f>
        <v/>
      </c>
      <c r="S1059" s="8">
        <f>IF($AA1059="","",R1059*Q1059)</f>
        <v/>
      </c>
      <c r="T1059">
        <f>IF($AA1059="","",Settings!$C$6)</f>
        <v/>
      </c>
      <c r="U1059" s="8">
        <f>IF($AA1059="","",SUMIFS('Per Line'!$T$2:$T$7001,'Per Line'!$C$2:$C$7001,$A1059,'Per Line'!$AK$2:$AK$7001,1,'Per Line'!$AL$2:$AL$7001,0))</f>
        <v/>
      </c>
      <c r="V1059" s="8">
        <f>IF($AA1059="","",U1059*T1059)</f>
        <v/>
      </c>
      <c r="W1059" s="8">
        <f>IF($AA1059="","",V1059+S1059)</f>
        <v/>
      </c>
      <c r="X1059" s="8">
        <f>IF($AA1059="","",Y1059-W1059)</f>
        <v/>
      </c>
      <c r="Y1059" s="8">
        <f>IF($AA1059="","",R1059+U1059+P1059)</f>
        <v/>
      </c>
      <c r="Z1059" s="8">
        <f>IF($AA1059="","",Y1059-W1059-N1059)</f>
        <v/>
      </c>
      <c r="AA1059" s="16">
        <f>IF(ROWS($AA$2:$AA1059)&lt;=MAX('Per Line'!$AJ$2:$AJ$7001),MATCH(ROWS($AA$2:$AA1059),'Per Line'!$AJ$2:$AJ$7001,0),"")</f>
        <v/>
      </c>
      <c r="AB1059">
        <f>IF($AA1059="","",C1059&amp;"|"&amp;COUNTIF($C$2:$C1059,C1059))</f>
        <v/>
      </c>
    </row>
    <row r="1060">
      <c r="A1060">
        <f>IF($AA1060="","",INDEX('Per Line'!$C$2:$C$7001,$AA1060)&amp;"")</f>
        <v/>
      </c>
      <c r="B1060" s="15" t="n"/>
      <c r="C1060">
        <f>IF($AA1060="","",IF(COUNTIF($I$2:$I$1301,I1060)&lt;=Settings!$C$8,I1060,I1060&amp;" P"&amp;ROUNDUP(COUNTIF($I$2:$I1060,I1060)/Settings!$C$8,0)))</f>
        <v/>
      </c>
      <c r="D1060">
        <f>IF($AA1060="","",INDEX('Per Line'!$A$2:$A$7001,$AA1060)&amp;"")</f>
        <v/>
      </c>
      <c r="E1060">
        <f>IF($AA1060="","",INDEX('Per Line'!$B$2:$B$7001,$AA1060)&amp;"")</f>
        <v/>
      </c>
      <c r="F1060">
        <f>IF($AA1060="","",INDEX('Per Line'!$D$2:$D$7001,$AA1060)&amp;"")</f>
        <v/>
      </c>
      <c r="G1060" s="14">
        <f>IF($AA1060="","",INDEX('Per Line'!$E$2:$E$7001,$AA1060))</f>
        <v/>
      </c>
      <c r="H1060">
        <f>IF($AA1060="","",INDEX('Per Line'!$F$2:$F$7001,$AA1060)&amp;"")</f>
        <v/>
      </c>
      <c r="I1060">
        <f>IF($AA1060="","",INDEX('Per Line'!$I$2:$I$7001,$AA1060)&amp;"")</f>
        <v/>
      </c>
      <c r="J1060">
        <f>IF($AA1060="","",INDEX('Per Line'!$H$2:$H$7001,$AA1060)&amp;"")</f>
        <v/>
      </c>
      <c r="K1060">
        <f>IF($AA1060="","",INDEX('Per Line'!$J$2:$J$7001,$AA1060)&amp;"")</f>
        <v/>
      </c>
      <c r="L1060">
        <f>IF($AA1060="","",INDEX('Per Line'!$K$2:$K$7001,$AA1060)&amp;"")</f>
        <v/>
      </c>
      <c r="M1060">
        <f>IF($AA1060="","",INDEX('Per Line'!$L$2:$L$7001,$AA1060))</f>
        <v/>
      </c>
      <c r="N1060" s="8">
        <f>IF($AA1060="","",M1060*Y1060/100)</f>
        <v/>
      </c>
      <c r="O1060">
        <f>IF($AA1060="","",INDEX('Per Line'!$U$2:$U$7001,$AA1060)&amp;"")</f>
        <v/>
      </c>
      <c r="P1060" s="8">
        <f>IF($AA1060="","",SUMIFS('Per Line'!$T$2:$T$7001,'Per Line'!$C$2:$C$7001,$A1060,'Per Line'!$AL$2:$AL$7001,1))</f>
        <v/>
      </c>
      <c r="Q1060">
        <f>IF($AA1060="","",Settings!$C$7)</f>
        <v/>
      </c>
      <c r="R1060" s="8">
        <f>IF($AA1060="","",SUMIFS('Per Line'!$T$2:$T$7001,'Per Line'!$C$2:$C$7001,$A1060,'Per Line'!$AK$2:$AK$7001,0,'Per Line'!$AL$2:$AL$7001,0))</f>
        <v/>
      </c>
      <c r="S1060" s="8">
        <f>IF($AA1060="","",R1060*Q1060)</f>
        <v/>
      </c>
      <c r="T1060">
        <f>IF($AA1060="","",Settings!$C$6)</f>
        <v/>
      </c>
      <c r="U1060" s="8">
        <f>IF($AA1060="","",SUMIFS('Per Line'!$T$2:$T$7001,'Per Line'!$C$2:$C$7001,$A1060,'Per Line'!$AK$2:$AK$7001,1,'Per Line'!$AL$2:$AL$7001,0))</f>
        <v/>
      </c>
      <c r="V1060" s="8">
        <f>IF($AA1060="","",U1060*T1060)</f>
        <v/>
      </c>
      <c r="W1060" s="8">
        <f>IF($AA1060="","",V1060+S1060)</f>
        <v/>
      </c>
      <c r="X1060" s="8">
        <f>IF($AA1060="","",Y1060-W1060)</f>
        <v/>
      </c>
      <c r="Y1060" s="8">
        <f>IF($AA1060="","",R1060+U1060+P1060)</f>
        <v/>
      </c>
      <c r="Z1060" s="8">
        <f>IF($AA1060="","",Y1060-W1060-N1060)</f>
        <v/>
      </c>
      <c r="AA1060" s="16">
        <f>IF(ROWS($AA$2:$AA1060)&lt;=MAX('Per Line'!$AJ$2:$AJ$7001),MATCH(ROWS($AA$2:$AA1060),'Per Line'!$AJ$2:$AJ$7001,0),"")</f>
        <v/>
      </c>
      <c r="AB1060">
        <f>IF($AA1060="","",C1060&amp;"|"&amp;COUNTIF($C$2:$C1060,C1060))</f>
        <v/>
      </c>
    </row>
    <row r="1061">
      <c r="A1061">
        <f>IF($AA1061="","",INDEX('Per Line'!$C$2:$C$7001,$AA1061)&amp;"")</f>
        <v/>
      </c>
      <c r="B1061" s="15" t="n"/>
      <c r="C1061">
        <f>IF($AA1061="","",IF(COUNTIF($I$2:$I$1301,I1061)&lt;=Settings!$C$8,I1061,I1061&amp;" P"&amp;ROUNDUP(COUNTIF($I$2:$I1061,I1061)/Settings!$C$8,0)))</f>
        <v/>
      </c>
      <c r="D1061">
        <f>IF($AA1061="","",INDEX('Per Line'!$A$2:$A$7001,$AA1061)&amp;"")</f>
        <v/>
      </c>
      <c r="E1061">
        <f>IF($AA1061="","",INDEX('Per Line'!$B$2:$B$7001,$AA1061)&amp;"")</f>
        <v/>
      </c>
      <c r="F1061">
        <f>IF($AA1061="","",INDEX('Per Line'!$D$2:$D$7001,$AA1061)&amp;"")</f>
        <v/>
      </c>
      <c r="G1061" s="14">
        <f>IF($AA1061="","",INDEX('Per Line'!$E$2:$E$7001,$AA1061))</f>
        <v/>
      </c>
      <c r="H1061">
        <f>IF($AA1061="","",INDEX('Per Line'!$F$2:$F$7001,$AA1061)&amp;"")</f>
        <v/>
      </c>
      <c r="I1061">
        <f>IF($AA1061="","",INDEX('Per Line'!$I$2:$I$7001,$AA1061)&amp;"")</f>
        <v/>
      </c>
      <c r="J1061">
        <f>IF($AA1061="","",INDEX('Per Line'!$H$2:$H$7001,$AA1061)&amp;"")</f>
        <v/>
      </c>
      <c r="K1061">
        <f>IF($AA1061="","",INDEX('Per Line'!$J$2:$J$7001,$AA1061)&amp;"")</f>
        <v/>
      </c>
      <c r="L1061">
        <f>IF($AA1061="","",INDEX('Per Line'!$K$2:$K$7001,$AA1061)&amp;"")</f>
        <v/>
      </c>
      <c r="M1061">
        <f>IF($AA1061="","",INDEX('Per Line'!$L$2:$L$7001,$AA1061))</f>
        <v/>
      </c>
      <c r="N1061" s="8">
        <f>IF($AA1061="","",M1061*Y1061/100)</f>
        <v/>
      </c>
      <c r="O1061">
        <f>IF($AA1061="","",INDEX('Per Line'!$U$2:$U$7001,$AA1061)&amp;"")</f>
        <v/>
      </c>
      <c r="P1061" s="8">
        <f>IF($AA1061="","",SUMIFS('Per Line'!$T$2:$T$7001,'Per Line'!$C$2:$C$7001,$A1061,'Per Line'!$AL$2:$AL$7001,1))</f>
        <v/>
      </c>
      <c r="Q1061">
        <f>IF($AA1061="","",Settings!$C$7)</f>
        <v/>
      </c>
      <c r="R1061" s="8">
        <f>IF($AA1061="","",SUMIFS('Per Line'!$T$2:$T$7001,'Per Line'!$C$2:$C$7001,$A1061,'Per Line'!$AK$2:$AK$7001,0,'Per Line'!$AL$2:$AL$7001,0))</f>
        <v/>
      </c>
      <c r="S1061" s="8">
        <f>IF($AA1061="","",R1061*Q1061)</f>
        <v/>
      </c>
      <c r="T1061">
        <f>IF($AA1061="","",Settings!$C$6)</f>
        <v/>
      </c>
      <c r="U1061" s="8">
        <f>IF($AA1061="","",SUMIFS('Per Line'!$T$2:$T$7001,'Per Line'!$C$2:$C$7001,$A1061,'Per Line'!$AK$2:$AK$7001,1,'Per Line'!$AL$2:$AL$7001,0))</f>
        <v/>
      </c>
      <c r="V1061" s="8">
        <f>IF($AA1061="","",U1061*T1061)</f>
        <v/>
      </c>
      <c r="W1061" s="8">
        <f>IF($AA1061="","",V1061+S1061)</f>
        <v/>
      </c>
      <c r="X1061" s="8">
        <f>IF($AA1061="","",Y1061-W1061)</f>
        <v/>
      </c>
      <c r="Y1061" s="8">
        <f>IF($AA1061="","",R1061+U1061+P1061)</f>
        <v/>
      </c>
      <c r="Z1061" s="8">
        <f>IF($AA1061="","",Y1061-W1061-N1061)</f>
        <v/>
      </c>
      <c r="AA1061" s="16">
        <f>IF(ROWS($AA$2:$AA1061)&lt;=MAX('Per Line'!$AJ$2:$AJ$7001),MATCH(ROWS($AA$2:$AA1061),'Per Line'!$AJ$2:$AJ$7001,0),"")</f>
        <v/>
      </c>
      <c r="AB1061">
        <f>IF($AA1061="","",C1061&amp;"|"&amp;COUNTIF($C$2:$C1061,C1061))</f>
        <v/>
      </c>
    </row>
    <row r="1062">
      <c r="A1062">
        <f>IF($AA1062="","",INDEX('Per Line'!$C$2:$C$7001,$AA1062)&amp;"")</f>
        <v/>
      </c>
      <c r="B1062" s="15" t="n"/>
      <c r="C1062">
        <f>IF($AA1062="","",IF(COUNTIF($I$2:$I$1301,I1062)&lt;=Settings!$C$8,I1062,I1062&amp;" P"&amp;ROUNDUP(COUNTIF($I$2:$I1062,I1062)/Settings!$C$8,0)))</f>
        <v/>
      </c>
      <c r="D1062">
        <f>IF($AA1062="","",INDEX('Per Line'!$A$2:$A$7001,$AA1062)&amp;"")</f>
        <v/>
      </c>
      <c r="E1062">
        <f>IF($AA1062="","",INDEX('Per Line'!$B$2:$B$7001,$AA1062)&amp;"")</f>
        <v/>
      </c>
      <c r="F1062">
        <f>IF($AA1062="","",INDEX('Per Line'!$D$2:$D$7001,$AA1062)&amp;"")</f>
        <v/>
      </c>
      <c r="G1062" s="14">
        <f>IF($AA1062="","",INDEX('Per Line'!$E$2:$E$7001,$AA1062))</f>
        <v/>
      </c>
      <c r="H1062">
        <f>IF($AA1062="","",INDEX('Per Line'!$F$2:$F$7001,$AA1062)&amp;"")</f>
        <v/>
      </c>
      <c r="I1062">
        <f>IF($AA1062="","",INDEX('Per Line'!$I$2:$I$7001,$AA1062)&amp;"")</f>
        <v/>
      </c>
      <c r="J1062">
        <f>IF($AA1062="","",INDEX('Per Line'!$H$2:$H$7001,$AA1062)&amp;"")</f>
        <v/>
      </c>
      <c r="K1062">
        <f>IF($AA1062="","",INDEX('Per Line'!$J$2:$J$7001,$AA1062)&amp;"")</f>
        <v/>
      </c>
      <c r="L1062">
        <f>IF($AA1062="","",INDEX('Per Line'!$K$2:$K$7001,$AA1062)&amp;"")</f>
        <v/>
      </c>
      <c r="M1062">
        <f>IF($AA1062="","",INDEX('Per Line'!$L$2:$L$7001,$AA1062))</f>
        <v/>
      </c>
      <c r="N1062" s="8">
        <f>IF($AA1062="","",M1062*Y1062/100)</f>
        <v/>
      </c>
      <c r="O1062">
        <f>IF($AA1062="","",INDEX('Per Line'!$U$2:$U$7001,$AA1062)&amp;"")</f>
        <v/>
      </c>
      <c r="P1062" s="8">
        <f>IF($AA1062="","",SUMIFS('Per Line'!$T$2:$T$7001,'Per Line'!$C$2:$C$7001,$A1062,'Per Line'!$AL$2:$AL$7001,1))</f>
        <v/>
      </c>
      <c r="Q1062">
        <f>IF($AA1062="","",Settings!$C$7)</f>
        <v/>
      </c>
      <c r="R1062" s="8">
        <f>IF($AA1062="","",SUMIFS('Per Line'!$T$2:$T$7001,'Per Line'!$C$2:$C$7001,$A1062,'Per Line'!$AK$2:$AK$7001,0,'Per Line'!$AL$2:$AL$7001,0))</f>
        <v/>
      </c>
      <c r="S1062" s="8">
        <f>IF($AA1062="","",R1062*Q1062)</f>
        <v/>
      </c>
      <c r="T1062">
        <f>IF($AA1062="","",Settings!$C$6)</f>
        <v/>
      </c>
      <c r="U1062" s="8">
        <f>IF($AA1062="","",SUMIFS('Per Line'!$T$2:$T$7001,'Per Line'!$C$2:$C$7001,$A1062,'Per Line'!$AK$2:$AK$7001,1,'Per Line'!$AL$2:$AL$7001,0))</f>
        <v/>
      </c>
      <c r="V1062" s="8">
        <f>IF($AA1062="","",U1062*T1062)</f>
        <v/>
      </c>
      <c r="W1062" s="8">
        <f>IF($AA1062="","",V1062+S1062)</f>
        <v/>
      </c>
      <c r="X1062" s="8">
        <f>IF($AA1062="","",Y1062-W1062)</f>
        <v/>
      </c>
      <c r="Y1062" s="8">
        <f>IF($AA1062="","",R1062+U1062+P1062)</f>
        <v/>
      </c>
      <c r="Z1062" s="8">
        <f>IF($AA1062="","",Y1062-W1062-N1062)</f>
        <v/>
      </c>
      <c r="AA1062" s="16">
        <f>IF(ROWS($AA$2:$AA1062)&lt;=MAX('Per Line'!$AJ$2:$AJ$7001),MATCH(ROWS($AA$2:$AA1062),'Per Line'!$AJ$2:$AJ$7001,0),"")</f>
        <v/>
      </c>
      <c r="AB1062">
        <f>IF($AA1062="","",C1062&amp;"|"&amp;COUNTIF($C$2:$C1062,C1062))</f>
        <v/>
      </c>
    </row>
    <row r="1063">
      <c r="A1063">
        <f>IF($AA1063="","",INDEX('Per Line'!$C$2:$C$7001,$AA1063)&amp;"")</f>
        <v/>
      </c>
      <c r="B1063" s="15" t="n"/>
      <c r="C1063">
        <f>IF($AA1063="","",IF(COUNTIF($I$2:$I$1301,I1063)&lt;=Settings!$C$8,I1063,I1063&amp;" P"&amp;ROUNDUP(COUNTIF($I$2:$I1063,I1063)/Settings!$C$8,0)))</f>
        <v/>
      </c>
      <c r="D1063">
        <f>IF($AA1063="","",INDEX('Per Line'!$A$2:$A$7001,$AA1063)&amp;"")</f>
        <v/>
      </c>
      <c r="E1063">
        <f>IF($AA1063="","",INDEX('Per Line'!$B$2:$B$7001,$AA1063)&amp;"")</f>
        <v/>
      </c>
      <c r="F1063">
        <f>IF($AA1063="","",INDEX('Per Line'!$D$2:$D$7001,$AA1063)&amp;"")</f>
        <v/>
      </c>
      <c r="G1063" s="14">
        <f>IF($AA1063="","",INDEX('Per Line'!$E$2:$E$7001,$AA1063))</f>
        <v/>
      </c>
      <c r="H1063">
        <f>IF($AA1063="","",INDEX('Per Line'!$F$2:$F$7001,$AA1063)&amp;"")</f>
        <v/>
      </c>
      <c r="I1063">
        <f>IF($AA1063="","",INDEX('Per Line'!$I$2:$I$7001,$AA1063)&amp;"")</f>
        <v/>
      </c>
      <c r="J1063">
        <f>IF($AA1063="","",INDEX('Per Line'!$H$2:$H$7001,$AA1063)&amp;"")</f>
        <v/>
      </c>
      <c r="K1063">
        <f>IF($AA1063="","",INDEX('Per Line'!$J$2:$J$7001,$AA1063)&amp;"")</f>
        <v/>
      </c>
      <c r="L1063">
        <f>IF($AA1063="","",INDEX('Per Line'!$K$2:$K$7001,$AA1063)&amp;"")</f>
        <v/>
      </c>
      <c r="M1063">
        <f>IF($AA1063="","",INDEX('Per Line'!$L$2:$L$7001,$AA1063))</f>
        <v/>
      </c>
      <c r="N1063" s="8">
        <f>IF($AA1063="","",M1063*Y1063/100)</f>
        <v/>
      </c>
      <c r="O1063">
        <f>IF($AA1063="","",INDEX('Per Line'!$U$2:$U$7001,$AA1063)&amp;"")</f>
        <v/>
      </c>
      <c r="P1063" s="8">
        <f>IF($AA1063="","",SUMIFS('Per Line'!$T$2:$T$7001,'Per Line'!$C$2:$C$7001,$A1063,'Per Line'!$AL$2:$AL$7001,1))</f>
        <v/>
      </c>
      <c r="Q1063">
        <f>IF($AA1063="","",Settings!$C$7)</f>
        <v/>
      </c>
      <c r="R1063" s="8">
        <f>IF($AA1063="","",SUMIFS('Per Line'!$T$2:$T$7001,'Per Line'!$C$2:$C$7001,$A1063,'Per Line'!$AK$2:$AK$7001,0,'Per Line'!$AL$2:$AL$7001,0))</f>
        <v/>
      </c>
      <c r="S1063" s="8">
        <f>IF($AA1063="","",R1063*Q1063)</f>
        <v/>
      </c>
      <c r="T1063">
        <f>IF($AA1063="","",Settings!$C$6)</f>
        <v/>
      </c>
      <c r="U1063" s="8">
        <f>IF($AA1063="","",SUMIFS('Per Line'!$T$2:$T$7001,'Per Line'!$C$2:$C$7001,$A1063,'Per Line'!$AK$2:$AK$7001,1,'Per Line'!$AL$2:$AL$7001,0))</f>
        <v/>
      </c>
      <c r="V1063" s="8">
        <f>IF($AA1063="","",U1063*T1063)</f>
        <v/>
      </c>
      <c r="W1063" s="8">
        <f>IF($AA1063="","",V1063+S1063)</f>
        <v/>
      </c>
      <c r="X1063" s="8">
        <f>IF($AA1063="","",Y1063-W1063)</f>
        <v/>
      </c>
      <c r="Y1063" s="8">
        <f>IF($AA1063="","",R1063+U1063+P1063)</f>
        <v/>
      </c>
      <c r="Z1063" s="8">
        <f>IF($AA1063="","",Y1063-W1063-N1063)</f>
        <v/>
      </c>
      <c r="AA1063" s="16">
        <f>IF(ROWS($AA$2:$AA1063)&lt;=MAX('Per Line'!$AJ$2:$AJ$7001),MATCH(ROWS($AA$2:$AA1063),'Per Line'!$AJ$2:$AJ$7001,0),"")</f>
        <v/>
      </c>
      <c r="AB1063">
        <f>IF($AA1063="","",C1063&amp;"|"&amp;COUNTIF($C$2:$C1063,C1063))</f>
        <v/>
      </c>
    </row>
    <row r="1064">
      <c r="A1064">
        <f>IF($AA1064="","",INDEX('Per Line'!$C$2:$C$7001,$AA1064)&amp;"")</f>
        <v/>
      </c>
      <c r="B1064" s="15" t="n"/>
      <c r="C1064">
        <f>IF($AA1064="","",IF(COUNTIF($I$2:$I$1301,I1064)&lt;=Settings!$C$8,I1064,I1064&amp;" P"&amp;ROUNDUP(COUNTIF($I$2:$I1064,I1064)/Settings!$C$8,0)))</f>
        <v/>
      </c>
      <c r="D1064">
        <f>IF($AA1064="","",INDEX('Per Line'!$A$2:$A$7001,$AA1064)&amp;"")</f>
        <v/>
      </c>
      <c r="E1064">
        <f>IF($AA1064="","",INDEX('Per Line'!$B$2:$B$7001,$AA1064)&amp;"")</f>
        <v/>
      </c>
      <c r="F1064">
        <f>IF($AA1064="","",INDEX('Per Line'!$D$2:$D$7001,$AA1064)&amp;"")</f>
        <v/>
      </c>
      <c r="G1064" s="14">
        <f>IF($AA1064="","",INDEX('Per Line'!$E$2:$E$7001,$AA1064))</f>
        <v/>
      </c>
      <c r="H1064">
        <f>IF($AA1064="","",INDEX('Per Line'!$F$2:$F$7001,$AA1064)&amp;"")</f>
        <v/>
      </c>
      <c r="I1064">
        <f>IF($AA1064="","",INDEX('Per Line'!$I$2:$I$7001,$AA1064)&amp;"")</f>
        <v/>
      </c>
      <c r="J1064">
        <f>IF($AA1064="","",INDEX('Per Line'!$H$2:$H$7001,$AA1064)&amp;"")</f>
        <v/>
      </c>
      <c r="K1064">
        <f>IF($AA1064="","",INDEX('Per Line'!$J$2:$J$7001,$AA1064)&amp;"")</f>
        <v/>
      </c>
      <c r="L1064">
        <f>IF($AA1064="","",INDEX('Per Line'!$K$2:$K$7001,$AA1064)&amp;"")</f>
        <v/>
      </c>
      <c r="M1064">
        <f>IF($AA1064="","",INDEX('Per Line'!$L$2:$L$7001,$AA1064))</f>
        <v/>
      </c>
      <c r="N1064" s="8">
        <f>IF($AA1064="","",M1064*Y1064/100)</f>
        <v/>
      </c>
      <c r="O1064">
        <f>IF($AA1064="","",INDEX('Per Line'!$U$2:$U$7001,$AA1064)&amp;"")</f>
        <v/>
      </c>
      <c r="P1064" s="8">
        <f>IF($AA1064="","",SUMIFS('Per Line'!$T$2:$T$7001,'Per Line'!$C$2:$C$7001,$A1064,'Per Line'!$AL$2:$AL$7001,1))</f>
        <v/>
      </c>
      <c r="Q1064">
        <f>IF($AA1064="","",Settings!$C$7)</f>
        <v/>
      </c>
      <c r="R1064" s="8">
        <f>IF($AA1064="","",SUMIFS('Per Line'!$T$2:$T$7001,'Per Line'!$C$2:$C$7001,$A1064,'Per Line'!$AK$2:$AK$7001,0,'Per Line'!$AL$2:$AL$7001,0))</f>
        <v/>
      </c>
      <c r="S1064" s="8">
        <f>IF($AA1064="","",R1064*Q1064)</f>
        <v/>
      </c>
      <c r="T1064">
        <f>IF($AA1064="","",Settings!$C$6)</f>
        <v/>
      </c>
      <c r="U1064" s="8">
        <f>IF($AA1064="","",SUMIFS('Per Line'!$T$2:$T$7001,'Per Line'!$C$2:$C$7001,$A1064,'Per Line'!$AK$2:$AK$7001,1,'Per Line'!$AL$2:$AL$7001,0))</f>
        <v/>
      </c>
      <c r="V1064" s="8">
        <f>IF($AA1064="","",U1064*T1064)</f>
        <v/>
      </c>
      <c r="W1064" s="8">
        <f>IF($AA1064="","",V1064+S1064)</f>
        <v/>
      </c>
      <c r="X1064" s="8">
        <f>IF($AA1064="","",Y1064-W1064)</f>
        <v/>
      </c>
      <c r="Y1064" s="8">
        <f>IF($AA1064="","",R1064+U1064+P1064)</f>
        <v/>
      </c>
      <c r="Z1064" s="8">
        <f>IF($AA1064="","",Y1064-W1064-N1064)</f>
        <v/>
      </c>
      <c r="AA1064" s="16">
        <f>IF(ROWS($AA$2:$AA1064)&lt;=MAX('Per Line'!$AJ$2:$AJ$7001),MATCH(ROWS($AA$2:$AA1064),'Per Line'!$AJ$2:$AJ$7001,0),"")</f>
        <v/>
      </c>
      <c r="AB1064">
        <f>IF($AA1064="","",C1064&amp;"|"&amp;COUNTIF($C$2:$C1064,C1064))</f>
        <v/>
      </c>
    </row>
    <row r="1065">
      <c r="A1065">
        <f>IF($AA1065="","",INDEX('Per Line'!$C$2:$C$7001,$AA1065)&amp;"")</f>
        <v/>
      </c>
      <c r="B1065" s="15" t="n"/>
      <c r="C1065">
        <f>IF($AA1065="","",IF(COUNTIF($I$2:$I$1301,I1065)&lt;=Settings!$C$8,I1065,I1065&amp;" P"&amp;ROUNDUP(COUNTIF($I$2:$I1065,I1065)/Settings!$C$8,0)))</f>
        <v/>
      </c>
      <c r="D1065">
        <f>IF($AA1065="","",INDEX('Per Line'!$A$2:$A$7001,$AA1065)&amp;"")</f>
        <v/>
      </c>
      <c r="E1065">
        <f>IF($AA1065="","",INDEX('Per Line'!$B$2:$B$7001,$AA1065)&amp;"")</f>
        <v/>
      </c>
      <c r="F1065">
        <f>IF($AA1065="","",INDEX('Per Line'!$D$2:$D$7001,$AA1065)&amp;"")</f>
        <v/>
      </c>
      <c r="G1065" s="14">
        <f>IF($AA1065="","",INDEX('Per Line'!$E$2:$E$7001,$AA1065))</f>
        <v/>
      </c>
      <c r="H1065">
        <f>IF($AA1065="","",INDEX('Per Line'!$F$2:$F$7001,$AA1065)&amp;"")</f>
        <v/>
      </c>
      <c r="I1065">
        <f>IF($AA1065="","",INDEX('Per Line'!$I$2:$I$7001,$AA1065)&amp;"")</f>
        <v/>
      </c>
      <c r="J1065">
        <f>IF($AA1065="","",INDEX('Per Line'!$H$2:$H$7001,$AA1065)&amp;"")</f>
        <v/>
      </c>
      <c r="K1065">
        <f>IF($AA1065="","",INDEX('Per Line'!$J$2:$J$7001,$AA1065)&amp;"")</f>
        <v/>
      </c>
      <c r="L1065">
        <f>IF($AA1065="","",INDEX('Per Line'!$K$2:$K$7001,$AA1065)&amp;"")</f>
        <v/>
      </c>
      <c r="M1065">
        <f>IF($AA1065="","",INDEX('Per Line'!$L$2:$L$7001,$AA1065))</f>
        <v/>
      </c>
      <c r="N1065" s="8">
        <f>IF($AA1065="","",M1065*Y1065/100)</f>
        <v/>
      </c>
      <c r="O1065">
        <f>IF($AA1065="","",INDEX('Per Line'!$U$2:$U$7001,$AA1065)&amp;"")</f>
        <v/>
      </c>
      <c r="P1065" s="8">
        <f>IF($AA1065="","",SUMIFS('Per Line'!$T$2:$T$7001,'Per Line'!$C$2:$C$7001,$A1065,'Per Line'!$AL$2:$AL$7001,1))</f>
        <v/>
      </c>
      <c r="Q1065">
        <f>IF($AA1065="","",Settings!$C$7)</f>
        <v/>
      </c>
      <c r="R1065" s="8">
        <f>IF($AA1065="","",SUMIFS('Per Line'!$T$2:$T$7001,'Per Line'!$C$2:$C$7001,$A1065,'Per Line'!$AK$2:$AK$7001,0,'Per Line'!$AL$2:$AL$7001,0))</f>
        <v/>
      </c>
      <c r="S1065" s="8">
        <f>IF($AA1065="","",R1065*Q1065)</f>
        <v/>
      </c>
      <c r="T1065">
        <f>IF($AA1065="","",Settings!$C$6)</f>
        <v/>
      </c>
      <c r="U1065" s="8">
        <f>IF($AA1065="","",SUMIFS('Per Line'!$T$2:$T$7001,'Per Line'!$C$2:$C$7001,$A1065,'Per Line'!$AK$2:$AK$7001,1,'Per Line'!$AL$2:$AL$7001,0))</f>
        <v/>
      </c>
      <c r="V1065" s="8">
        <f>IF($AA1065="","",U1065*T1065)</f>
        <v/>
      </c>
      <c r="W1065" s="8">
        <f>IF($AA1065="","",V1065+S1065)</f>
        <v/>
      </c>
      <c r="X1065" s="8">
        <f>IF($AA1065="","",Y1065-W1065)</f>
        <v/>
      </c>
      <c r="Y1065" s="8">
        <f>IF($AA1065="","",R1065+U1065+P1065)</f>
        <v/>
      </c>
      <c r="Z1065" s="8">
        <f>IF($AA1065="","",Y1065-W1065-N1065)</f>
        <v/>
      </c>
      <c r="AA1065" s="16">
        <f>IF(ROWS($AA$2:$AA1065)&lt;=MAX('Per Line'!$AJ$2:$AJ$7001),MATCH(ROWS($AA$2:$AA1065),'Per Line'!$AJ$2:$AJ$7001,0),"")</f>
        <v/>
      </c>
      <c r="AB1065">
        <f>IF($AA1065="","",C1065&amp;"|"&amp;COUNTIF($C$2:$C1065,C1065))</f>
        <v/>
      </c>
    </row>
    <row r="1066">
      <c r="A1066">
        <f>IF($AA1066="","",INDEX('Per Line'!$C$2:$C$7001,$AA1066)&amp;"")</f>
        <v/>
      </c>
      <c r="B1066" s="15" t="n"/>
      <c r="C1066">
        <f>IF($AA1066="","",IF(COUNTIF($I$2:$I$1301,I1066)&lt;=Settings!$C$8,I1066,I1066&amp;" P"&amp;ROUNDUP(COUNTIF($I$2:$I1066,I1066)/Settings!$C$8,0)))</f>
        <v/>
      </c>
      <c r="D1066">
        <f>IF($AA1066="","",INDEX('Per Line'!$A$2:$A$7001,$AA1066)&amp;"")</f>
        <v/>
      </c>
      <c r="E1066">
        <f>IF($AA1066="","",INDEX('Per Line'!$B$2:$B$7001,$AA1066)&amp;"")</f>
        <v/>
      </c>
      <c r="F1066">
        <f>IF($AA1066="","",INDEX('Per Line'!$D$2:$D$7001,$AA1066)&amp;"")</f>
        <v/>
      </c>
      <c r="G1066" s="14">
        <f>IF($AA1066="","",INDEX('Per Line'!$E$2:$E$7001,$AA1066))</f>
        <v/>
      </c>
      <c r="H1066">
        <f>IF($AA1066="","",INDEX('Per Line'!$F$2:$F$7001,$AA1066)&amp;"")</f>
        <v/>
      </c>
      <c r="I1066">
        <f>IF($AA1066="","",INDEX('Per Line'!$I$2:$I$7001,$AA1066)&amp;"")</f>
        <v/>
      </c>
      <c r="J1066">
        <f>IF($AA1066="","",INDEX('Per Line'!$H$2:$H$7001,$AA1066)&amp;"")</f>
        <v/>
      </c>
      <c r="K1066">
        <f>IF($AA1066="","",INDEX('Per Line'!$J$2:$J$7001,$AA1066)&amp;"")</f>
        <v/>
      </c>
      <c r="L1066">
        <f>IF($AA1066="","",INDEX('Per Line'!$K$2:$K$7001,$AA1066)&amp;"")</f>
        <v/>
      </c>
      <c r="M1066">
        <f>IF($AA1066="","",INDEX('Per Line'!$L$2:$L$7001,$AA1066))</f>
        <v/>
      </c>
      <c r="N1066" s="8">
        <f>IF($AA1066="","",M1066*Y1066/100)</f>
        <v/>
      </c>
      <c r="O1066">
        <f>IF($AA1066="","",INDEX('Per Line'!$U$2:$U$7001,$AA1066)&amp;"")</f>
        <v/>
      </c>
      <c r="P1066" s="8">
        <f>IF($AA1066="","",SUMIFS('Per Line'!$T$2:$T$7001,'Per Line'!$C$2:$C$7001,$A1066,'Per Line'!$AL$2:$AL$7001,1))</f>
        <v/>
      </c>
      <c r="Q1066">
        <f>IF($AA1066="","",Settings!$C$7)</f>
        <v/>
      </c>
      <c r="R1066" s="8">
        <f>IF($AA1066="","",SUMIFS('Per Line'!$T$2:$T$7001,'Per Line'!$C$2:$C$7001,$A1066,'Per Line'!$AK$2:$AK$7001,0,'Per Line'!$AL$2:$AL$7001,0))</f>
        <v/>
      </c>
      <c r="S1066" s="8">
        <f>IF($AA1066="","",R1066*Q1066)</f>
        <v/>
      </c>
      <c r="T1066">
        <f>IF($AA1066="","",Settings!$C$6)</f>
        <v/>
      </c>
      <c r="U1066" s="8">
        <f>IF($AA1066="","",SUMIFS('Per Line'!$T$2:$T$7001,'Per Line'!$C$2:$C$7001,$A1066,'Per Line'!$AK$2:$AK$7001,1,'Per Line'!$AL$2:$AL$7001,0))</f>
        <v/>
      </c>
      <c r="V1066" s="8">
        <f>IF($AA1066="","",U1066*T1066)</f>
        <v/>
      </c>
      <c r="W1066" s="8">
        <f>IF($AA1066="","",V1066+S1066)</f>
        <v/>
      </c>
      <c r="X1066" s="8">
        <f>IF($AA1066="","",Y1066-W1066)</f>
        <v/>
      </c>
      <c r="Y1066" s="8">
        <f>IF($AA1066="","",R1066+U1066+P1066)</f>
        <v/>
      </c>
      <c r="Z1066" s="8">
        <f>IF($AA1066="","",Y1066-W1066-N1066)</f>
        <v/>
      </c>
      <c r="AA1066" s="16">
        <f>IF(ROWS($AA$2:$AA1066)&lt;=MAX('Per Line'!$AJ$2:$AJ$7001),MATCH(ROWS($AA$2:$AA1066),'Per Line'!$AJ$2:$AJ$7001,0),"")</f>
        <v/>
      </c>
      <c r="AB1066">
        <f>IF($AA1066="","",C1066&amp;"|"&amp;COUNTIF($C$2:$C1066,C1066))</f>
        <v/>
      </c>
    </row>
    <row r="1067">
      <c r="A1067">
        <f>IF($AA1067="","",INDEX('Per Line'!$C$2:$C$7001,$AA1067)&amp;"")</f>
        <v/>
      </c>
      <c r="B1067" s="15" t="n"/>
      <c r="C1067">
        <f>IF($AA1067="","",IF(COUNTIF($I$2:$I$1301,I1067)&lt;=Settings!$C$8,I1067,I1067&amp;" P"&amp;ROUNDUP(COUNTIF($I$2:$I1067,I1067)/Settings!$C$8,0)))</f>
        <v/>
      </c>
      <c r="D1067">
        <f>IF($AA1067="","",INDEX('Per Line'!$A$2:$A$7001,$AA1067)&amp;"")</f>
        <v/>
      </c>
      <c r="E1067">
        <f>IF($AA1067="","",INDEX('Per Line'!$B$2:$B$7001,$AA1067)&amp;"")</f>
        <v/>
      </c>
      <c r="F1067">
        <f>IF($AA1067="","",INDEX('Per Line'!$D$2:$D$7001,$AA1067)&amp;"")</f>
        <v/>
      </c>
      <c r="G1067" s="14">
        <f>IF($AA1067="","",INDEX('Per Line'!$E$2:$E$7001,$AA1067))</f>
        <v/>
      </c>
      <c r="H1067">
        <f>IF($AA1067="","",INDEX('Per Line'!$F$2:$F$7001,$AA1067)&amp;"")</f>
        <v/>
      </c>
      <c r="I1067">
        <f>IF($AA1067="","",INDEX('Per Line'!$I$2:$I$7001,$AA1067)&amp;"")</f>
        <v/>
      </c>
      <c r="J1067">
        <f>IF($AA1067="","",INDEX('Per Line'!$H$2:$H$7001,$AA1067)&amp;"")</f>
        <v/>
      </c>
      <c r="K1067">
        <f>IF($AA1067="","",INDEX('Per Line'!$J$2:$J$7001,$AA1067)&amp;"")</f>
        <v/>
      </c>
      <c r="L1067">
        <f>IF($AA1067="","",INDEX('Per Line'!$K$2:$K$7001,$AA1067)&amp;"")</f>
        <v/>
      </c>
      <c r="M1067">
        <f>IF($AA1067="","",INDEX('Per Line'!$L$2:$L$7001,$AA1067))</f>
        <v/>
      </c>
      <c r="N1067" s="8">
        <f>IF($AA1067="","",M1067*Y1067/100)</f>
        <v/>
      </c>
      <c r="O1067">
        <f>IF($AA1067="","",INDEX('Per Line'!$U$2:$U$7001,$AA1067)&amp;"")</f>
        <v/>
      </c>
      <c r="P1067" s="8">
        <f>IF($AA1067="","",SUMIFS('Per Line'!$T$2:$T$7001,'Per Line'!$C$2:$C$7001,$A1067,'Per Line'!$AL$2:$AL$7001,1))</f>
        <v/>
      </c>
      <c r="Q1067">
        <f>IF($AA1067="","",Settings!$C$7)</f>
        <v/>
      </c>
      <c r="R1067" s="8">
        <f>IF($AA1067="","",SUMIFS('Per Line'!$T$2:$T$7001,'Per Line'!$C$2:$C$7001,$A1067,'Per Line'!$AK$2:$AK$7001,0,'Per Line'!$AL$2:$AL$7001,0))</f>
        <v/>
      </c>
      <c r="S1067" s="8">
        <f>IF($AA1067="","",R1067*Q1067)</f>
        <v/>
      </c>
      <c r="T1067">
        <f>IF($AA1067="","",Settings!$C$6)</f>
        <v/>
      </c>
      <c r="U1067" s="8">
        <f>IF($AA1067="","",SUMIFS('Per Line'!$T$2:$T$7001,'Per Line'!$C$2:$C$7001,$A1067,'Per Line'!$AK$2:$AK$7001,1,'Per Line'!$AL$2:$AL$7001,0))</f>
        <v/>
      </c>
      <c r="V1067" s="8">
        <f>IF($AA1067="","",U1067*T1067)</f>
        <v/>
      </c>
      <c r="W1067" s="8">
        <f>IF($AA1067="","",V1067+S1067)</f>
        <v/>
      </c>
      <c r="X1067" s="8">
        <f>IF($AA1067="","",Y1067-W1067)</f>
        <v/>
      </c>
      <c r="Y1067" s="8">
        <f>IF($AA1067="","",R1067+U1067+P1067)</f>
        <v/>
      </c>
      <c r="Z1067" s="8">
        <f>IF($AA1067="","",Y1067-W1067-N1067)</f>
        <v/>
      </c>
      <c r="AA1067" s="16">
        <f>IF(ROWS($AA$2:$AA1067)&lt;=MAX('Per Line'!$AJ$2:$AJ$7001),MATCH(ROWS($AA$2:$AA1067),'Per Line'!$AJ$2:$AJ$7001,0),"")</f>
        <v/>
      </c>
      <c r="AB1067">
        <f>IF($AA1067="","",C1067&amp;"|"&amp;COUNTIF($C$2:$C1067,C1067))</f>
        <v/>
      </c>
    </row>
    <row r="1068">
      <c r="A1068">
        <f>IF($AA1068="","",INDEX('Per Line'!$C$2:$C$7001,$AA1068)&amp;"")</f>
        <v/>
      </c>
      <c r="B1068" s="15" t="n"/>
      <c r="C1068">
        <f>IF($AA1068="","",IF(COUNTIF($I$2:$I$1301,I1068)&lt;=Settings!$C$8,I1068,I1068&amp;" P"&amp;ROUNDUP(COUNTIF($I$2:$I1068,I1068)/Settings!$C$8,0)))</f>
        <v/>
      </c>
      <c r="D1068">
        <f>IF($AA1068="","",INDEX('Per Line'!$A$2:$A$7001,$AA1068)&amp;"")</f>
        <v/>
      </c>
      <c r="E1068">
        <f>IF($AA1068="","",INDEX('Per Line'!$B$2:$B$7001,$AA1068)&amp;"")</f>
        <v/>
      </c>
      <c r="F1068">
        <f>IF($AA1068="","",INDEX('Per Line'!$D$2:$D$7001,$AA1068)&amp;"")</f>
        <v/>
      </c>
      <c r="G1068" s="14">
        <f>IF($AA1068="","",INDEX('Per Line'!$E$2:$E$7001,$AA1068))</f>
        <v/>
      </c>
      <c r="H1068">
        <f>IF($AA1068="","",INDEX('Per Line'!$F$2:$F$7001,$AA1068)&amp;"")</f>
        <v/>
      </c>
      <c r="I1068">
        <f>IF($AA1068="","",INDEX('Per Line'!$I$2:$I$7001,$AA1068)&amp;"")</f>
        <v/>
      </c>
      <c r="J1068">
        <f>IF($AA1068="","",INDEX('Per Line'!$H$2:$H$7001,$AA1068)&amp;"")</f>
        <v/>
      </c>
      <c r="K1068">
        <f>IF($AA1068="","",INDEX('Per Line'!$J$2:$J$7001,$AA1068)&amp;"")</f>
        <v/>
      </c>
      <c r="L1068">
        <f>IF($AA1068="","",INDEX('Per Line'!$K$2:$K$7001,$AA1068)&amp;"")</f>
        <v/>
      </c>
      <c r="M1068">
        <f>IF($AA1068="","",INDEX('Per Line'!$L$2:$L$7001,$AA1068))</f>
        <v/>
      </c>
      <c r="N1068" s="8">
        <f>IF($AA1068="","",M1068*Y1068/100)</f>
        <v/>
      </c>
      <c r="O1068">
        <f>IF($AA1068="","",INDEX('Per Line'!$U$2:$U$7001,$AA1068)&amp;"")</f>
        <v/>
      </c>
      <c r="P1068" s="8">
        <f>IF($AA1068="","",SUMIFS('Per Line'!$T$2:$T$7001,'Per Line'!$C$2:$C$7001,$A1068,'Per Line'!$AL$2:$AL$7001,1))</f>
        <v/>
      </c>
      <c r="Q1068">
        <f>IF($AA1068="","",Settings!$C$7)</f>
        <v/>
      </c>
      <c r="R1068" s="8">
        <f>IF($AA1068="","",SUMIFS('Per Line'!$T$2:$T$7001,'Per Line'!$C$2:$C$7001,$A1068,'Per Line'!$AK$2:$AK$7001,0,'Per Line'!$AL$2:$AL$7001,0))</f>
        <v/>
      </c>
      <c r="S1068" s="8">
        <f>IF($AA1068="","",R1068*Q1068)</f>
        <v/>
      </c>
      <c r="T1068">
        <f>IF($AA1068="","",Settings!$C$6)</f>
        <v/>
      </c>
      <c r="U1068" s="8">
        <f>IF($AA1068="","",SUMIFS('Per Line'!$T$2:$T$7001,'Per Line'!$C$2:$C$7001,$A1068,'Per Line'!$AK$2:$AK$7001,1,'Per Line'!$AL$2:$AL$7001,0))</f>
        <v/>
      </c>
      <c r="V1068" s="8">
        <f>IF($AA1068="","",U1068*T1068)</f>
        <v/>
      </c>
      <c r="W1068" s="8">
        <f>IF($AA1068="","",V1068+S1068)</f>
        <v/>
      </c>
      <c r="X1068" s="8">
        <f>IF($AA1068="","",Y1068-W1068)</f>
        <v/>
      </c>
      <c r="Y1068" s="8">
        <f>IF($AA1068="","",R1068+U1068+P1068)</f>
        <v/>
      </c>
      <c r="Z1068" s="8">
        <f>IF($AA1068="","",Y1068-W1068-N1068)</f>
        <v/>
      </c>
      <c r="AA1068" s="16">
        <f>IF(ROWS($AA$2:$AA1068)&lt;=MAX('Per Line'!$AJ$2:$AJ$7001),MATCH(ROWS($AA$2:$AA1068),'Per Line'!$AJ$2:$AJ$7001,0),"")</f>
        <v/>
      </c>
      <c r="AB1068">
        <f>IF($AA1068="","",C1068&amp;"|"&amp;COUNTIF($C$2:$C1068,C1068))</f>
        <v/>
      </c>
    </row>
    <row r="1069">
      <c r="A1069">
        <f>IF($AA1069="","",INDEX('Per Line'!$C$2:$C$7001,$AA1069)&amp;"")</f>
        <v/>
      </c>
      <c r="B1069" s="15" t="n"/>
      <c r="C1069">
        <f>IF($AA1069="","",IF(COUNTIF($I$2:$I$1301,I1069)&lt;=Settings!$C$8,I1069,I1069&amp;" P"&amp;ROUNDUP(COUNTIF($I$2:$I1069,I1069)/Settings!$C$8,0)))</f>
        <v/>
      </c>
      <c r="D1069">
        <f>IF($AA1069="","",INDEX('Per Line'!$A$2:$A$7001,$AA1069)&amp;"")</f>
        <v/>
      </c>
      <c r="E1069">
        <f>IF($AA1069="","",INDEX('Per Line'!$B$2:$B$7001,$AA1069)&amp;"")</f>
        <v/>
      </c>
      <c r="F1069">
        <f>IF($AA1069="","",INDEX('Per Line'!$D$2:$D$7001,$AA1069)&amp;"")</f>
        <v/>
      </c>
      <c r="G1069" s="14">
        <f>IF($AA1069="","",INDEX('Per Line'!$E$2:$E$7001,$AA1069))</f>
        <v/>
      </c>
      <c r="H1069">
        <f>IF($AA1069="","",INDEX('Per Line'!$F$2:$F$7001,$AA1069)&amp;"")</f>
        <v/>
      </c>
      <c r="I1069">
        <f>IF($AA1069="","",INDEX('Per Line'!$I$2:$I$7001,$AA1069)&amp;"")</f>
        <v/>
      </c>
      <c r="J1069">
        <f>IF($AA1069="","",INDEX('Per Line'!$H$2:$H$7001,$AA1069)&amp;"")</f>
        <v/>
      </c>
      <c r="K1069">
        <f>IF($AA1069="","",INDEX('Per Line'!$J$2:$J$7001,$AA1069)&amp;"")</f>
        <v/>
      </c>
      <c r="L1069">
        <f>IF($AA1069="","",INDEX('Per Line'!$K$2:$K$7001,$AA1069)&amp;"")</f>
        <v/>
      </c>
      <c r="M1069">
        <f>IF($AA1069="","",INDEX('Per Line'!$L$2:$L$7001,$AA1069))</f>
        <v/>
      </c>
      <c r="N1069" s="8">
        <f>IF($AA1069="","",M1069*Y1069/100)</f>
        <v/>
      </c>
      <c r="O1069">
        <f>IF($AA1069="","",INDEX('Per Line'!$U$2:$U$7001,$AA1069)&amp;"")</f>
        <v/>
      </c>
      <c r="P1069" s="8">
        <f>IF($AA1069="","",SUMIFS('Per Line'!$T$2:$T$7001,'Per Line'!$C$2:$C$7001,$A1069,'Per Line'!$AL$2:$AL$7001,1))</f>
        <v/>
      </c>
      <c r="Q1069">
        <f>IF($AA1069="","",Settings!$C$7)</f>
        <v/>
      </c>
      <c r="R1069" s="8">
        <f>IF($AA1069="","",SUMIFS('Per Line'!$T$2:$T$7001,'Per Line'!$C$2:$C$7001,$A1069,'Per Line'!$AK$2:$AK$7001,0,'Per Line'!$AL$2:$AL$7001,0))</f>
        <v/>
      </c>
      <c r="S1069" s="8">
        <f>IF($AA1069="","",R1069*Q1069)</f>
        <v/>
      </c>
      <c r="T1069">
        <f>IF($AA1069="","",Settings!$C$6)</f>
        <v/>
      </c>
      <c r="U1069" s="8">
        <f>IF($AA1069="","",SUMIFS('Per Line'!$T$2:$T$7001,'Per Line'!$C$2:$C$7001,$A1069,'Per Line'!$AK$2:$AK$7001,1,'Per Line'!$AL$2:$AL$7001,0))</f>
        <v/>
      </c>
      <c r="V1069" s="8">
        <f>IF($AA1069="","",U1069*T1069)</f>
        <v/>
      </c>
      <c r="W1069" s="8">
        <f>IF($AA1069="","",V1069+S1069)</f>
        <v/>
      </c>
      <c r="X1069" s="8">
        <f>IF($AA1069="","",Y1069-W1069)</f>
        <v/>
      </c>
      <c r="Y1069" s="8">
        <f>IF($AA1069="","",R1069+U1069+P1069)</f>
        <v/>
      </c>
      <c r="Z1069" s="8">
        <f>IF($AA1069="","",Y1069-W1069-N1069)</f>
        <v/>
      </c>
      <c r="AA1069" s="16">
        <f>IF(ROWS($AA$2:$AA1069)&lt;=MAX('Per Line'!$AJ$2:$AJ$7001),MATCH(ROWS($AA$2:$AA1069),'Per Line'!$AJ$2:$AJ$7001,0),"")</f>
        <v/>
      </c>
      <c r="AB1069">
        <f>IF($AA1069="","",C1069&amp;"|"&amp;COUNTIF($C$2:$C1069,C1069))</f>
        <v/>
      </c>
    </row>
    <row r="1070">
      <c r="A1070">
        <f>IF($AA1070="","",INDEX('Per Line'!$C$2:$C$7001,$AA1070)&amp;"")</f>
        <v/>
      </c>
      <c r="B1070" s="15" t="n"/>
      <c r="C1070">
        <f>IF($AA1070="","",IF(COUNTIF($I$2:$I$1301,I1070)&lt;=Settings!$C$8,I1070,I1070&amp;" P"&amp;ROUNDUP(COUNTIF($I$2:$I1070,I1070)/Settings!$C$8,0)))</f>
        <v/>
      </c>
      <c r="D1070">
        <f>IF($AA1070="","",INDEX('Per Line'!$A$2:$A$7001,$AA1070)&amp;"")</f>
        <v/>
      </c>
      <c r="E1070">
        <f>IF($AA1070="","",INDEX('Per Line'!$B$2:$B$7001,$AA1070)&amp;"")</f>
        <v/>
      </c>
      <c r="F1070">
        <f>IF($AA1070="","",INDEX('Per Line'!$D$2:$D$7001,$AA1070)&amp;"")</f>
        <v/>
      </c>
      <c r="G1070" s="14">
        <f>IF($AA1070="","",INDEX('Per Line'!$E$2:$E$7001,$AA1070))</f>
        <v/>
      </c>
      <c r="H1070">
        <f>IF($AA1070="","",INDEX('Per Line'!$F$2:$F$7001,$AA1070)&amp;"")</f>
        <v/>
      </c>
      <c r="I1070">
        <f>IF($AA1070="","",INDEX('Per Line'!$I$2:$I$7001,$AA1070)&amp;"")</f>
        <v/>
      </c>
      <c r="J1070">
        <f>IF($AA1070="","",INDEX('Per Line'!$H$2:$H$7001,$AA1070)&amp;"")</f>
        <v/>
      </c>
      <c r="K1070">
        <f>IF($AA1070="","",INDEX('Per Line'!$J$2:$J$7001,$AA1070)&amp;"")</f>
        <v/>
      </c>
      <c r="L1070">
        <f>IF($AA1070="","",INDEX('Per Line'!$K$2:$K$7001,$AA1070)&amp;"")</f>
        <v/>
      </c>
      <c r="M1070">
        <f>IF($AA1070="","",INDEX('Per Line'!$L$2:$L$7001,$AA1070))</f>
        <v/>
      </c>
      <c r="N1070" s="8">
        <f>IF($AA1070="","",M1070*Y1070/100)</f>
        <v/>
      </c>
      <c r="O1070">
        <f>IF($AA1070="","",INDEX('Per Line'!$U$2:$U$7001,$AA1070)&amp;"")</f>
        <v/>
      </c>
      <c r="P1070" s="8">
        <f>IF($AA1070="","",SUMIFS('Per Line'!$T$2:$T$7001,'Per Line'!$C$2:$C$7001,$A1070,'Per Line'!$AL$2:$AL$7001,1))</f>
        <v/>
      </c>
      <c r="Q1070">
        <f>IF($AA1070="","",Settings!$C$7)</f>
        <v/>
      </c>
      <c r="R1070" s="8">
        <f>IF($AA1070="","",SUMIFS('Per Line'!$T$2:$T$7001,'Per Line'!$C$2:$C$7001,$A1070,'Per Line'!$AK$2:$AK$7001,0,'Per Line'!$AL$2:$AL$7001,0))</f>
        <v/>
      </c>
      <c r="S1070" s="8">
        <f>IF($AA1070="","",R1070*Q1070)</f>
        <v/>
      </c>
      <c r="T1070">
        <f>IF($AA1070="","",Settings!$C$6)</f>
        <v/>
      </c>
      <c r="U1070" s="8">
        <f>IF($AA1070="","",SUMIFS('Per Line'!$T$2:$T$7001,'Per Line'!$C$2:$C$7001,$A1070,'Per Line'!$AK$2:$AK$7001,1,'Per Line'!$AL$2:$AL$7001,0))</f>
        <v/>
      </c>
      <c r="V1070" s="8">
        <f>IF($AA1070="","",U1070*T1070)</f>
        <v/>
      </c>
      <c r="W1070" s="8">
        <f>IF($AA1070="","",V1070+S1070)</f>
        <v/>
      </c>
      <c r="X1070" s="8">
        <f>IF($AA1070="","",Y1070-W1070)</f>
        <v/>
      </c>
      <c r="Y1070" s="8">
        <f>IF($AA1070="","",R1070+U1070+P1070)</f>
        <v/>
      </c>
      <c r="Z1070" s="8">
        <f>IF($AA1070="","",Y1070-W1070-N1070)</f>
        <v/>
      </c>
      <c r="AA1070" s="16">
        <f>IF(ROWS($AA$2:$AA1070)&lt;=MAX('Per Line'!$AJ$2:$AJ$7001),MATCH(ROWS($AA$2:$AA1070),'Per Line'!$AJ$2:$AJ$7001,0),"")</f>
        <v/>
      </c>
      <c r="AB1070">
        <f>IF($AA1070="","",C1070&amp;"|"&amp;COUNTIF($C$2:$C1070,C1070))</f>
        <v/>
      </c>
    </row>
    <row r="1071">
      <c r="A1071">
        <f>IF($AA1071="","",INDEX('Per Line'!$C$2:$C$7001,$AA1071)&amp;"")</f>
        <v/>
      </c>
      <c r="B1071" s="15" t="n"/>
      <c r="C1071">
        <f>IF($AA1071="","",IF(COUNTIF($I$2:$I$1301,I1071)&lt;=Settings!$C$8,I1071,I1071&amp;" P"&amp;ROUNDUP(COUNTIF($I$2:$I1071,I1071)/Settings!$C$8,0)))</f>
        <v/>
      </c>
      <c r="D1071">
        <f>IF($AA1071="","",INDEX('Per Line'!$A$2:$A$7001,$AA1071)&amp;"")</f>
        <v/>
      </c>
      <c r="E1071">
        <f>IF($AA1071="","",INDEX('Per Line'!$B$2:$B$7001,$AA1071)&amp;"")</f>
        <v/>
      </c>
      <c r="F1071">
        <f>IF($AA1071="","",INDEX('Per Line'!$D$2:$D$7001,$AA1071)&amp;"")</f>
        <v/>
      </c>
      <c r="G1071" s="14">
        <f>IF($AA1071="","",INDEX('Per Line'!$E$2:$E$7001,$AA1071))</f>
        <v/>
      </c>
      <c r="H1071">
        <f>IF($AA1071="","",INDEX('Per Line'!$F$2:$F$7001,$AA1071)&amp;"")</f>
        <v/>
      </c>
      <c r="I1071">
        <f>IF($AA1071="","",INDEX('Per Line'!$I$2:$I$7001,$AA1071)&amp;"")</f>
        <v/>
      </c>
      <c r="J1071">
        <f>IF($AA1071="","",INDEX('Per Line'!$H$2:$H$7001,$AA1071)&amp;"")</f>
        <v/>
      </c>
      <c r="K1071">
        <f>IF($AA1071="","",INDEX('Per Line'!$J$2:$J$7001,$AA1071)&amp;"")</f>
        <v/>
      </c>
      <c r="L1071">
        <f>IF($AA1071="","",INDEX('Per Line'!$K$2:$K$7001,$AA1071)&amp;"")</f>
        <v/>
      </c>
      <c r="M1071">
        <f>IF($AA1071="","",INDEX('Per Line'!$L$2:$L$7001,$AA1071))</f>
        <v/>
      </c>
      <c r="N1071" s="8">
        <f>IF($AA1071="","",M1071*Y1071/100)</f>
        <v/>
      </c>
      <c r="O1071">
        <f>IF($AA1071="","",INDEX('Per Line'!$U$2:$U$7001,$AA1071)&amp;"")</f>
        <v/>
      </c>
      <c r="P1071" s="8">
        <f>IF($AA1071="","",SUMIFS('Per Line'!$T$2:$T$7001,'Per Line'!$C$2:$C$7001,$A1071,'Per Line'!$AL$2:$AL$7001,1))</f>
        <v/>
      </c>
      <c r="Q1071">
        <f>IF($AA1071="","",Settings!$C$7)</f>
        <v/>
      </c>
      <c r="R1071" s="8">
        <f>IF($AA1071="","",SUMIFS('Per Line'!$T$2:$T$7001,'Per Line'!$C$2:$C$7001,$A1071,'Per Line'!$AK$2:$AK$7001,0,'Per Line'!$AL$2:$AL$7001,0))</f>
        <v/>
      </c>
      <c r="S1071" s="8">
        <f>IF($AA1071="","",R1071*Q1071)</f>
        <v/>
      </c>
      <c r="T1071">
        <f>IF($AA1071="","",Settings!$C$6)</f>
        <v/>
      </c>
      <c r="U1071" s="8">
        <f>IF($AA1071="","",SUMIFS('Per Line'!$T$2:$T$7001,'Per Line'!$C$2:$C$7001,$A1071,'Per Line'!$AK$2:$AK$7001,1,'Per Line'!$AL$2:$AL$7001,0))</f>
        <v/>
      </c>
      <c r="V1071" s="8">
        <f>IF($AA1071="","",U1071*T1071)</f>
        <v/>
      </c>
      <c r="W1071" s="8">
        <f>IF($AA1071="","",V1071+S1071)</f>
        <v/>
      </c>
      <c r="X1071" s="8">
        <f>IF($AA1071="","",Y1071-W1071)</f>
        <v/>
      </c>
      <c r="Y1071" s="8">
        <f>IF($AA1071="","",R1071+U1071+P1071)</f>
        <v/>
      </c>
      <c r="Z1071" s="8">
        <f>IF($AA1071="","",Y1071-W1071-N1071)</f>
        <v/>
      </c>
      <c r="AA1071" s="16">
        <f>IF(ROWS($AA$2:$AA1071)&lt;=MAX('Per Line'!$AJ$2:$AJ$7001),MATCH(ROWS($AA$2:$AA1071),'Per Line'!$AJ$2:$AJ$7001,0),"")</f>
        <v/>
      </c>
      <c r="AB1071">
        <f>IF($AA1071="","",C1071&amp;"|"&amp;COUNTIF($C$2:$C1071,C1071))</f>
        <v/>
      </c>
    </row>
    <row r="1072">
      <c r="A1072">
        <f>IF($AA1072="","",INDEX('Per Line'!$C$2:$C$7001,$AA1072)&amp;"")</f>
        <v/>
      </c>
      <c r="B1072" s="15" t="n"/>
      <c r="C1072">
        <f>IF($AA1072="","",IF(COUNTIF($I$2:$I$1301,I1072)&lt;=Settings!$C$8,I1072,I1072&amp;" P"&amp;ROUNDUP(COUNTIF($I$2:$I1072,I1072)/Settings!$C$8,0)))</f>
        <v/>
      </c>
      <c r="D1072">
        <f>IF($AA1072="","",INDEX('Per Line'!$A$2:$A$7001,$AA1072)&amp;"")</f>
        <v/>
      </c>
      <c r="E1072">
        <f>IF($AA1072="","",INDEX('Per Line'!$B$2:$B$7001,$AA1072)&amp;"")</f>
        <v/>
      </c>
      <c r="F1072">
        <f>IF($AA1072="","",INDEX('Per Line'!$D$2:$D$7001,$AA1072)&amp;"")</f>
        <v/>
      </c>
      <c r="G1072" s="14">
        <f>IF($AA1072="","",INDEX('Per Line'!$E$2:$E$7001,$AA1072))</f>
        <v/>
      </c>
      <c r="H1072">
        <f>IF($AA1072="","",INDEX('Per Line'!$F$2:$F$7001,$AA1072)&amp;"")</f>
        <v/>
      </c>
      <c r="I1072">
        <f>IF($AA1072="","",INDEX('Per Line'!$I$2:$I$7001,$AA1072)&amp;"")</f>
        <v/>
      </c>
      <c r="J1072">
        <f>IF($AA1072="","",INDEX('Per Line'!$H$2:$H$7001,$AA1072)&amp;"")</f>
        <v/>
      </c>
      <c r="K1072">
        <f>IF($AA1072="","",INDEX('Per Line'!$J$2:$J$7001,$AA1072)&amp;"")</f>
        <v/>
      </c>
      <c r="L1072">
        <f>IF($AA1072="","",INDEX('Per Line'!$K$2:$K$7001,$AA1072)&amp;"")</f>
        <v/>
      </c>
      <c r="M1072">
        <f>IF($AA1072="","",INDEX('Per Line'!$L$2:$L$7001,$AA1072))</f>
        <v/>
      </c>
      <c r="N1072" s="8">
        <f>IF($AA1072="","",M1072*Y1072/100)</f>
        <v/>
      </c>
      <c r="O1072">
        <f>IF($AA1072="","",INDEX('Per Line'!$U$2:$U$7001,$AA1072)&amp;"")</f>
        <v/>
      </c>
      <c r="P1072" s="8">
        <f>IF($AA1072="","",SUMIFS('Per Line'!$T$2:$T$7001,'Per Line'!$C$2:$C$7001,$A1072,'Per Line'!$AL$2:$AL$7001,1))</f>
        <v/>
      </c>
      <c r="Q1072">
        <f>IF($AA1072="","",Settings!$C$7)</f>
        <v/>
      </c>
      <c r="R1072" s="8">
        <f>IF($AA1072="","",SUMIFS('Per Line'!$T$2:$T$7001,'Per Line'!$C$2:$C$7001,$A1072,'Per Line'!$AK$2:$AK$7001,0,'Per Line'!$AL$2:$AL$7001,0))</f>
        <v/>
      </c>
      <c r="S1072" s="8">
        <f>IF($AA1072="","",R1072*Q1072)</f>
        <v/>
      </c>
      <c r="T1072">
        <f>IF($AA1072="","",Settings!$C$6)</f>
        <v/>
      </c>
      <c r="U1072" s="8">
        <f>IF($AA1072="","",SUMIFS('Per Line'!$T$2:$T$7001,'Per Line'!$C$2:$C$7001,$A1072,'Per Line'!$AK$2:$AK$7001,1,'Per Line'!$AL$2:$AL$7001,0))</f>
        <v/>
      </c>
      <c r="V1072" s="8">
        <f>IF($AA1072="","",U1072*T1072)</f>
        <v/>
      </c>
      <c r="W1072" s="8">
        <f>IF($AA1072="","",V1072+S1072)</f>
        <v/>
      </c>
      <c r="X1072" s="8">
        <f>IF($AA1072="","",Y1072-W1072)</f>
        <v/>
      </c>
      <c r="Y1072" s="8">
        <f>IF($AA1072="","",R1072+U1072+P1072)</f>
        <v/>
      </c>
      <c r="Z1072" s="8">
        <f>IF($AA1072="","",Y1072-W1072-N1072)</f>
        <v/>
      </c>
      <c r="AA1072" s="16">
        <f>IF(ROWS($AA$2:$AA1072)&lt;=MAX('Per Line'!$AJ$2:$AJ$7001),MATCH(ROWS($AA$2:$AA1072),'Per Line'!$AJ$2:$AJ$7001,0),"")</f>
        <v/>
      </c>
      <c r="AB1072">
        <f>IF($AA1072="","",C1072&amp;"|"&amp;COUNTIF($C$2:$C1072,C1072))</f>
        <v/>
      </c>
    </row>
    <row r="1073">
      <c r="A1073">
        <f>IF($AA1073="","",INDEX('Per Line'!$C$2:$C$7001,$AA1073)&amp;"")</f>
        <v/>
      </c>
      <c r="B1073" s="15" t="n"/>
      <c r="C1073">
        <f>IF($AA1073="","",IF(COUNTIF($I$2:$I$1301,I1073)&lt;=Settings!$C$8,I1073,I1073&amp;" P"&amp;ROUNDUP(COUNTIF($I$2:$I1073,I1073)/Settings!$C$8,0)))</f>
        <v/>
      </c>
      <c r="D1073">
        <f>IF($AA1073="","",INDEX('Per Line'!$A$2:$A$7001,$AA1073)&amp;"")</f>
        <v/>
      </c>
      <c r="E1073">
        <f>IF($AA1073="","",INDEX('Per Line'!$B$2:$B$7001,$AA1073)&amp;"")</f>
        <v/>
      </c>
      <c r="F1073">
        <f>IF($AA1073="","",INDEX('Per Line'!$D$2:$D$7001,$AA1073)&amp;"")</f>
        <v/>
      </c>
      <c r="G1073" s="14">
        <f>IF($AA1073="","",INDEX('Per Line'!$E$2:$E$7001,$AA1073))</f>
        <v/>
      </c>
      <c r="H1073">
        <f>IF($AA1073="","",INDEX('Per Line'!$F$2:$F$7001,$AA1073)&amp;"")</f>
        <v/>
      </c>
      <c r="I1073">
        <f>IF($AA1073="","",INDEX('Per Line'!$I$2:$I$7001,$AA1073)&amp;"")</f>
        <v/>
      </c>
      <c r="J1073">
        <f>IF($AA1073="","",INDEX('Per Line'!$H$2:$H$7001,$AA1073)&amp;"")</f>
        <v/>
      </c>
      <c r="K1073">
        <f>IF($AA1073="","",INDEX('Per Line'!$J$2:$J$7001,$AA1073)&amp;"")</f>
        <v/>
      </c>
      <c r="L1073">
        <f>IF($AA1073="","",INDEX('Per Line'!$K$2:$K$7001,$AA1073)&amp;"")</f>
        <v/>
      </c>
      <c r="M1073">
        <f>IF($AA1073="","",INDEX('Per Line'!$L$2:$L$7001,$AA1073))</f>
        <v/>
      </c>
      <c r="N1073" s="8">
        <f>IF($AA1073="","",M1073*Y1073/100)</f>
        <v/>
      </c>
      <c r="O1073">
        <f>IF($AA1073="","",INDEX('Per Line'!$U$2:$U$7001,$AA1073)&amp;"")</f>
        <v/>
      </c>
      <c r="P1073" s="8">
        <f>IF($AA1073="","",SUMIFS('Per Line'!$T$2:$T$7001,'Per Line'!$C$2:$C$7001,$A1073,'Per Line'!$AL$2:$AL$7001,1))</f>
        <v/>
      </c>
      <c r="Q1073">
        <f>IF($AA1073="","",Settings!$C$7)</f>
        <v/>
      </c>
      <c r="R1073" s="8">
        <f>IF($AA1073="","",SUMIFS('Per Line'!$T$2:$T$7001,'Per Line'!$C$2:$C$7001,$A1073,'Per Line'!$AK$2:$AK$7001,0,'Per Line'!$AL$2:$AL$7001,0))</f>
        <v/>
      </c>
      <c r="S1073" s="8">
        <f>IF($AA1073="","",R1073*Q1073)</f>
        <v/>
      </c>
      <c r="T1073">
        <f>IF($AA1073="","",Settings!$C$6)</f>
        <v/>
      </c>
      <c r="U1073" s="8">
        <f>IF($AA1073="","",SUMIFS('Per Line'!$T$2:$T$7001,'Per Line'!$C$2:$C$7001,$A1073,'Per Line'!$AK$2:$AK$7001,1,'Per Line'!$AL$2:$AL$7001,0))</f>
        <v/>
      </c>
      <c r="V1073" s="8">
        <f>IF($AA1073="","",U1073*T1073)</f>
        <v/>
      </c>
      <c r="W1073" s="8">
        <f>IF($AA1073="","",V1073+S1073)</f>
        <v/>
      </c>
      <c r="X1073" s="8">
        <f>IF($AA1073="","",Y1073-W1073)</f>
        <v/>
      </c>
      <c r="Y1073" s="8">
        <f>IF($AA1073="","",R1073+U1073+P1073)</f>
        <v/>
      </c>
      <c r="Z1073" s="8">
        <f>IF($AA1073="","",Y1073-W1073-N1073)</f>
        <v/>
      </c>
      <c r="AA1073" s="16">
        <f>IF(ROWS($AA$2:$AA1073)&lt;=MAX('Per Line'!$AJ$2:$AJ$7001),MATCH(ROWS($AA$2:$AA1073),'Per Line'!$AJ$2:$AJ$7001,0),"")</f>
        <v/>
      </c>
      <c r="AB1073">
        <f>IF($AA1073="","",C1073&amp;"|"&amp;COUNTIF($C$2:$C1073,C1073))</f>
        <v/>
      </c>
    </row>
    <row r="1074">
      <c r="A1074">
        <f>IF($AA1074="","",INDEX('Per Line'!$C$2:$C$7001,$AA1074)&amp;"")</f>
        <v/>
      </c>
      <c r="B1074" s="15" t="n"/>
      <c r="C1074">
        <f>IF($AA1074="","",IF(COUNTIF($I$2:$I$1301,I1074)&lt;=Settings!$C$8,I1074,I1074&amp;" P"&amp;ROUNDUP(COUNTIF($I$2:$I1074,I1074)/Settings!$C$8,0)))</f>
        <v/>
      </c>
      <c r="D1074">
        <f>IF($AA1074="","",INDEX('Per Line'!$A$2:$A$7001,$AA1074)&amp;"")</f>
        <v/>
      </c>
      <c r="E1074">
        <f>IF($AA1074="","",INDEX('Per Line'!$B$2:$B$7001,$AA1074)&amp;"")</f>
        <v/>
      </c>
      <c r="F1074">
        <f>IF($AA1074="","",INDEX('Per Line'!$D$2:$D$7001,$AA1074)&amp;"")</f>
        <v/>
      </c>
      <c r="G1074" s="14">
        <f>IF($AA1074="","",INDEX('Per Line'!$E$2:$E$7001,$AA1074))</f>
        <v/>
      </c>
      <c r="H1074">
        <f>IF($AA1074="","",INDEX('Per Line'!$F$2:$F$7001,$AA1074)&amp;"")</f>
        <v/>
      </c>
      <c r="I1074">
        <f>IF($AA1074="","",INDEX('Per Line'!$I$2:$I$7001,$AA1074)&amp;"")</f>
        <v/>
      </c>
      <c r="J1074">
        <f>IF($AA1074="","",INDEX('Per Line'!$H$2:$H$7001,$AA1074)&amp;"")</f>
        <v/>
      </c>
      <c r="K1074">
        <f>IF($AA1074="","",INDEX('Per Line'!$J$2:$J$7001,$AA1074)&amp;"")</f>
        <v/>
      </c>
      <c r="L1074">
        <f>IF($AA1074="","",INDEX('Per Line'!$K$2:$K$7001,$AA1074)&amp;"")</f>
        <v/>
      </c>
      <c r="M1074">
        <f>IF($AA1074="","",INDEX('Per Line'!$L$2:$L$7001,$AA1074))</f>
        <v/>
      </c>
      <c r="N1074" s="8">
        <f>IF($AA1074="","",M1074*Y1074/100)</f>
        <v/>
      </c>
      <c r="O1074">
        <f>IF($AA1074="","",INDEX('Per Line'!$U$2:$U$7001,$AA1074)&amp;"")</f>
        <v/>
      </c>
      <c r="P1074" s="8">
        <f>IF($AA1074="","",SUMIFS('Per Line'!$T$2:$T$7001,'Per Line'!$C$2:$C$7001,$A1074,'Per Line'!$AL$2:$AL$7001,1))</f>
        <v/>
      </c>
      <c r="Q1074">
        <f>IF($AA1074="","",Settings!$C$7)</f>
        <v/>
      </c>
      <c r="R1074" s="8">
        <f>IF($AA1074="","",SUMIFS('Per Line'!$T$2:$T$7001,'Per Line'!$C$2:$C$7001,$A1074,'Per Line'!$AK$2:$AK$7001,0,'Per Line'!$AL$2:$AL$7001,0))</f>
        <v/>
      </c>
      <c r="S1074" s="8">
        <f>IF($AA1074="","",R1074*Q1074)</f>
        <v/>
      </c>
      <c r="T1074">
        <f>IF($AA1074="","",Settings!$C$6)</f>
        <v/>
      </c>
      <c r="U1074" s="8">
        <f>IF($AA1074="","",SUMIFS('Per Line'!$T$2:$T$7001,'Per Line'!$C$2:$C$7001,$A1074,'Per Line'!$AK$2:$AK$7001,1,'Per Line'!$AL$2:$AL$7001,0))</f>
        <v/>
      </c>
      <c r="V1074" s="8">
        <f>IF($AA1074="","",U1074*T1074)</f>
        <v/>
      </c>
      <c r="W1074" s="8">
        <f>IF($AA1074="","",V1074+S1074)</f>
        <v/>
      </c>
      <c r="X1074" s="8">
        <f>IF($AA1074="","",Y1074-W1074)</f>
        <v/>
      </c>
      <c r="Y1074" s="8">
        <f>IF($AA1074="","",R1074+U1074+P1074)</f>
        <v/>
      </c>
      <c r="Z1074" s="8">
        <f>IF($AA1074="","",Y1074-W1074-N1074)</f>
        <v/>
      </c>
      <c r="AA1074" s="16">
        <f>IF(ROWS($AA$2:$AA1074)&lt;=MAX('Per Line'!$AJ$2:$AJ$7001),MATCH(ROWS($AA$2:$AA1074),'Per Line'!$AJ$2:$AJ$7001,0),"")</f>
        <v/>
      </c>
      <c r="AB1074">
        <f>IF($AA1074="","",C1074&amp;"|"&amp;COUNTIF($C$2:$C1074,C1074))</f>
        <v/>
      </c>
    </row>
    <row r="1075">
      <c r="A1075">
        <f>IF($AA1075="","",INDEX('Per Line'!$C$2:$C$7001,$AA1075)&amp;"")</f>
        <v/>
      </c>
      <c r="B1075" s="15" t="n"/>
      <c r="C1075">
        <f>IF($AA1075="","",IF(COUNTIF($I$2:$I$1301,I1075)&lt;=Settings!$C$8,I1075,I1075&amp;" P"&amp;ROUNDUP(COUNTIF($I$2:$I1075,I1075)/Settings!$C$8,0)))</f>
        <v/>
      </c>
      <c r="D1075">
        <f>IF($AA1075="","",INDEX('Per Line'!$A$2:$A$7001,$AA1075)&amp;"")</f>
        <v/>
      </c>
      <c r="E1075">
        <f>IF($AA1075="","",INDEX('Per Line'!$B$2:$B$7001,$AA1075)&amp;"")</f>
        <v/>
      </c>
      <c r="F1075">
        <f>IF($AA1075="","",INDEX('Per Line'!$D$2:$D$7001,$AA1075)&amp;"")</f>
        <v/>
      </c>
      <c r="G1075" s="14">
        <f>IF($AA1075="","",INDEX('Per Line'!$E$2:$E$7001,$AA1075))</f>
        <v/>
      </c>
      <c r="H1075">
        <f>IF($AA1075="","",INDEX('Per Line'!$F$2:$F$7001,$AA1075)&amp;"")</f>
        <v/>
      </c>
      <c r="I1075">
        <f>IF($AA1075="","",INDEX('Per Line'!$I$2:$I$7001,$AA1075)&amp;"")</f>
        <v/>
      </c>
      <c r="J1075">
        <f>IF($AA1075="","",INDEX('Per Line'!$H$2:$H$7001,$AA1075)&amp;"")</f>
        <v/>
      </c>
      <c r="K1075">
        <f>IF($AA1075="","",INDEX('Per Line'!$J$2:$J$7001,$AA1075)&amp;"")</f>
        <v/>
      </c>
      <c r="L1075">
        <f>IF($AA1075="","",INDEX('Per Line'!$K$2:$K$7001,$AA1075)&amp;"")</f>
        <v/>
      </c>
      <c r="M1075">
        <f>IF($AA1075="","",INDEX('Per Line'!$L$2:$L$7001,$AA1075))</f>
        <v/>
      </c>
      <c r="N1075" s="8">
        <f>IF($AA1075="","",M1075*Y1075/100)</f>
        <v/>
      </c>
      <c r="O1075">
        <f>IF($AA1075="","",INDEX('Per Line'!$U$2:$U$7001,$AA1075)&amp;"")</f>
        <v/>
      </c>
      <c r="P1075" s="8">
        <f>IF($AA1075="","",SUMIFS('Per Line'!$T$2:$T$7001,'Per Line'!$C$2:$C$7001,$A1075,'Per Line'!$AL$2:$AL$7001,1))</f>
        <v/>
      </c>
      <c r="Q1075">
        <f>IF($AA1075="","",Settings!$C$7)</f>
        <v/>
      </c>
      <c r="R1075" s="8">
        <f>IF($AA1075="","",SUMIFS('Per Line'!$T$2:$T$7001,'Per Line'!$C$2:$C$7001,$A1075,'Per Line'!$AK$2:$AK$7001,0,'Per Line'!$AL$2:$AL$7001,0))</f>
        <v/>
      </c>
      <c r="S1075" s="8">
        <f>IF($AA1075="","",R1075*Q1075)</f>
        <v/>
      </c>
      <c r="T1075">
        <f>IF($AA1075="","",Settings!$C$6)</f>
        <v/>
      </c>
      <c r="U1075" s="8">
        <f>IF($AA1075="","",SUMIFS('Per Line'!$T$2:$T$7001,'Per Line'!$C$2:$C$7001,$A1075,'Per Line'!$AK$2:$AK$7001,1,'Per Line'!$AL$2:$AL$7001,0))</f>
        <v/>
      </c>
      <c r="V1075" s="8">
        <f>IF($AA1075="","",U1075*T1075)</f>
        <v/>
      </c>
      <c r="W1075" s="8">
        <f>IF($AA1075="","",V1075+S1075)</f>
        <v/>
      </c>
      <c r="X1075" s="8">
        <f>IF($AA1075="","",Y1075-W1075)</f>
        <v/>
      </c>
      <c r="Y1075" s="8">
        <f>IF($AA1075="","",R1075+U1075+P1075)</f>
        <v/>
      </c>
      <c r="Z1075" s="8">
        <f>IF($AA1075="","",Y1075-W1075-N1075)</f>
        <v/>
      </c>
      <c r="AA1075" s="16">
        <f>IF(ROWS($AA$2:$AA1075)&lt;=MAX('Per Line'!$AJ$2:$AJ$7001),MATCH(ROWS($AA$2:$AA1075),'Per Line'!$AJ$2:$AJ$7001,0),"")</f>
        <v/>
      </c>
      <c r="AB1075">
        <f>IF($AA1075="","",C1075&amp;"|"&amp;COUNTIF($C$2:$C1075,C1075))</f>
        <v/>
      </c>
    </row>
    <row r="1076">
      <c r="A1076">
        <f>IF($AA1076="","",INDEX('Per Line'!$C$2:$C$7001,$AA1076)&amp;"")</f>
        <v/>
      </c>
      <c r="B1076" s="15" t="n"/>
      <c r="C1076">
        <f>IF($AA1076="","",IF(COUNTIF($I$2:$I$1301,I1076)&lt;=Settings!$C$8,I1076,I1076&amp;" P"&amp;ROUNDUP(COUNTIF($I$2:$I1076,I1076)/Settings!$C$8,0)))</f>
        <v/>
      </c>
      <c r="D1076">
        <f>IF($AA1076="","",INDEX('Per Line'!$A$2:$A$7001,$AA1076)&amp;"")</f>
        <v/>
      </c>
      <c r="E1076">
        <f>IF($AA1076="","",INDEX('Per Line'!$B$2:$B$7001,$AA1076)&amp;"")</f>
        <v/>
      </c>
      <c r="F1076">
        <f>IF($AA1076="","",INDEX('Per Line'!$D$2:$D$7001,$AA1076)&amp;"")</f>
        <v/>
      </c>
      <c r="G1076" s="14">
        <f>IF($AA1076="","",INDEX('Per Line'!$E$2:$E$7001,$AA1076))</f>
        <v/>
      </c>
      <c r="H1076">
        <f>IF($AA1076="","",INDEX('Per Line'!$F$2:$F$7001,$AA1076)&amp;"")</f>
        <v/>
      </c>
      <c r="I1076">
        <f>IF($AA1076="","",INDEX('Per Line'!$I$2:$I$7001,$AA1076)&amp;"")</f>
        <v/>
      </c>
      <c r="J1076">
        <f>IF($AA1076="","",INDEX('Per Line'!$H$2:$H$7001,$AA1076)&amp;"")</f>
        <v/>
      </c>
      <c r="K1076">
        <f>IF($AA1076="","",INDEX('Per Line'!$J$2:$J$7001,$AA1076)&amp;"")</f>
        <v/>
      </c>
      <c r="L1076">
        <f>IF($AA1076="","",INDEX('Per Line'!$K$2:$K$7001,$AA1076)&amp;"")</f>
        <v/>
      </c>
      <c r="M1076">
        <f>IF($AA1076="","",INDEX('Per Line'!$L$2:$L$7001,$AA1076))</f>
        <v/>
      </c>
      <c r="N1076" s="8">
        <f>IF($AA1076="","",M1076*Y1076/100)</f>
        <v/>
      </c>
      <c r="O1076">
        <f>IF($AA1076="","",INDEX('Per Line'!$U$2:$U$7001,$AA1076)&amp;"")</f>
        <v/>
      </c>
      <c r="P1076" s="8">
        <f>IF($AA1076="","",SUMIFS('Per Line'!$T$2:$T$7001,'Per Line'!$C$2:$C$7001,$A1076,'Per Line'!$AL$2:$AL$7001,1))</f>
        <v/>
      </c>
      <c r="Q1076">
        <f>IF($AA1076="","",Settings!$C$7)</f>
        <v/>
      </c>
      <c r="R1076" s="8">
        <f>IF($AA1076="","",SUMIFS('Per Line'!$T$2:$T$7001,'Per Line'!$C$2:$C$7001,$A1076,'Per Line'!$AK$2:$AK$7001,0,'Per Line'!$AL$2:$AL$7001,0))</f>
        <v/>
      </c>
      <c r="S1076" s="8">
        <f>IF($AA1076="","",R1076*Q1076)</f>
        <v/>
      </c>
      <c r="T1076">
        <f>IF($AA1076="","",Settings!$C$6)</f>
        <v/>
      </c>
      <c r="U1076" s="8">
        <f>IF($AA1076="","",SUMIFS('Per Line'!$T$2:$T$7001,'Per Line'!$C$2:$C$7001,$A1076,'Per Line'!$AK$2:$AK$7001,1,'Per Line'!$AL$2:$AL$7001,0))</f>
        <v/>
      </c>
      <c r="V1076" s="8">
        <f>IF($AA1076="","",U1076*T1076)</f>
        <v/>
      </c>
      <c r="W1076" s="8">
        <f>IF($AA1076="","",V1076+S1076)</f>
        <v/>
      </c>
      <c r="X1076" s="8">
        <f>IF($AA1076="","",Y1076-W1076)</f>
        <v/>
      </c>
      <c r="Y1076" s="8">
        <f>IF($AA1076="","",R1076+U1076+P1076)</f>
        <v/>
      </c>
      <c r="Z1076" s="8">
        <f>IF($AA1076="","",Y1076-W1076-N1076)</f>
        <v/>
      </c>
      <c r="AA1076" s="16">
        <f>IF(ROWS($AA$2:$AA1076)&lt;=MAX('Per Line'!$AJ$2:$AJ$7001),MATCH(ROWS($AA$2:$AA1076),'Per Line'!$AJ$2:$AJ$7001,0),"")</f>
        <v/>
      </c>
      <c r="AB1076">
        <f>IF($AA1076="","",C1076&amp;"|"&amp;COUNTIF($C$2:$C1076,C1076))</f>
        <v/>
      </c>
    </row>
    <row r="1077">
      <c r="A1077">
        <f>IF($AA1077="","",INDEX('Per Line'!$C$2:$C$7001,$AA1077)&amp;"")</f>
        <v/>
      </c>
      <c r="B1077" s="15" t="n"/>
      <c r="C1077">
        <f>IF($AA1077="","",IF(COUNTIF($I$2:$I$1301,I1077)&lt;=Settings!$C$8,I1077,I1077&amp;" P"&amp;ROUNDUP(COUNTIF($I$2:$I1077,I1077)/Settings!$C$8,0)))</f>
        <v/>
      </c>
      <c r="D1077">
        <f>IF($AA1077="","",INDEX('Per Line'!$A$2:$A$7001,$AA1077)&amp;"")</f>
        <v/>
      </c>
      <c r="E1077">
        <f>IF($AA1077="","",INDEX('Per Line'!$B$2:$B$7001,$AA1077)&amp;"")</f>
        <v/>
      </c>
      <c r="F1077">
        <f>IF($AA1077="","",INDEX('Per Line'!$D$2:$D$7001,$AA1077)&amp;"")</f>
        <v/>
      </c>
      <c r="G1077" s="14">
        <f>IF($AA1077="","",INDEX('Per Line'!$E$2:$E$7001,$AA1077))</f>
        <v/>
      </c>
      <c r="H1077">
        <f>IF($AA1077="","",INDEX('Per Line'!$F$2:$F$7001,$AA1077)&amp;"")</f>
        <v/>
      </c>
      <c r="I1077">
        <f>IF($AA1077="","",INDEX('Per Line'!$I$2:$I$7001,$AA1077)&amp;"")</f>
        <v/>
      </c>
      <c r="J1077">
        <f>IF($AA1077="","",INDEX('Per Line'!$H$2:$H$7001,$AA1077)&amp;"")</f>
        <v/>
      </c>
      <c r="K1077">
        <f>IF($AA1077="","",INDEX('Per Line'!$J$2:$J$7001,$AA1077)&amp;"")</f>
        <v/>
      </c>
      <c r="L1077">
        <f>IF($AA1077="","",INDEX('Per Line'!$K$2:$K$7001,$AA1077)&amp;"")</f>
        <v/>
      </c>
      <c r="M1077">
        <f>IF($AA1077="","",INDEX('Per Line'!$L$2:$L$7001,$AA1077))</f>
        <v/>
      </c>
      <c r="N1077" s="8">
        <f>IF($AA1077="","",M1077*Y1077/100)</f>
        <v/>
      </c>
      <c r="O1077">
        <f>IF($AA1077="","",INDEX('Per Line'!$U$2:$U$7001,$AA1077)&amp;"")</f>
        <v/>
      </c>
      <c r="P1077" s="8">
        <f>IF($AA1077="","",SUMIFS('Per Line'!$T$2:$T$7001,'Per Line'!$C$2:$C$7001,$A1077,'Per Line'!$AL$2:$AL$7001,1))</f>
        <v/>
      </c>
      <c r="Q1077">
        <f>IF($AA1077="","",Settings!$C$7)</f>
        <v/>
      </c>
      <c r="R1077" s="8">
        <f>IF($AA1077="","",SUMIFS('Per Line'!$T$2:$T$7001,'Per Line'!$C$2:$C$7001,$A1077,'Per Line'!$AK$2:$AK$7001,0,'Per Line'!$AL$2:$AL$7001,0))</f>
        <v/>
      </c>
      <c r="S1077" s="8">
        <f>IF($AA1077="","",R1077*Q1077)</f>
        <v/>
      </c>
      <c r="T1077">
        <f>IF($AA1077="","",Settings!$C$6)</f>
        <v/>
      </c>
      <c r="U1077" s="8">
        <f>IF($AA1077="","",SUMIFS('Per Line'!$T$2:$T$7001,'Per Line'!$C$2:$C$7001,$A1077,'Per Line'!$AK$2:$AK$7001,1,'Per Line'!$AL$2:$AL$7001,0))</f>
        <v/>
      </c>
      <c r="V1077" s="8">
        <f>IF($AA1077="","",U1077*T1077)</f>
        <v/>
      </c>
      <c r="W1077" s="8">
        <f>IF($AA1077="","",V1077+S1077)</f>
        <v/>
      </c>
      <c r="X1077" s="8">
        <f>IF($AA1077="","",Y1077-W1077)</f>
        <v/>
      </c>
      <c r="Y1077" s="8">
        <f>IF($AA1077="","",R1077+U1077+P1077)</f>
        <v/>
      </c>
      <c r="Z1077" s="8">
        <f>IF($AA1077="","",Y1077-W1077-N1077)</f>
        <v/>
      </c>
      <c r="AA1077" s="16">
        <f>IF(ROWS($AA$2:$AA1077)&lt;=MAX('Per Line'!$AJ$2:$AJ$7001),MATCH(ROWS($AA$2:$AA1077),'Per Line'!$AJ$2:$AJ$7001,0),"")</f>
        <v/>
      </c>
      <c r="AB1077">
        <f>IF($AA1077="","",C1077&amp;"|"&amp;COUNTIF($C$2:$C1077,C1077))</f>
        <v/>
      </c>
    </row>
    <row r="1078">
      <c r="A1078">
        <f>IF($AA1078="","",INDEX('Per Line'!$C$2:$C$7001,$AA1078)&amp;"")</f>
        <v/>
      </c>
      <c r="B1078" s="15" t="n"/>
      <c r="C1078">
        <f>IF($AA1078="","",IF(COUNTIF($I$2:$I$1301,I1078)&lt;=Settings!$C$8,I1078,I1078&amp;" P"&amp;ROUNDUP(COUNTIF($I$2:$I1078,I1078)/Settings!$C$8,0)))</f>
        <v/>
      </c>
      <c r="D1078">
        <f>IF($AA1078="","",INDEX('Per Line'!$A$2:$A$7001,$AA1078)&amp;"")</f>
        <v/>
      </c>
      <c r="E1078">
        <f>IF($AA1078="","",INDEX('Per Line'!$B$2:$B$7001,$AA1078)&amp;"")</f>
        <v/>
      </c>
      <c r="F1078">
        <f>IF($AA1078="","",INDEX('Per Line'!$D$2:$D$7001,$AA1078)&amp;"")</f>
        <v/>
      </c>
      <c r="G1078" s="14">
        <f>IF($AA1078="","",INDEX('Per Line'!$E$2:$E$7001,$AA1078))</f>
        <v/>
      </c>
      <c r="H1078">
        <f>IF($AA1078="","",INDEX('Per Line'!$F$2:$F$7001,$AA1078)&amp;"")</f>
        <v/>
      </c>
      <c r="I1078">
        <f>IF($AA1078="","",INDEX('Per Line'!$I$2:$I$7001,$AA1078)&amp;"")</f>
        <v/>
      </c>
      <c r="J1078">
        <f>IF($AA1078="","",INDEX('Per Line'!$H$2:$H$7001,$AA1078)&amp;"")</f>
        <v/>
      </c>
      <c r="K1078">
        <f>IF($AA1078="","",INDEX('Per Line'!$J$2:$J$7001,$AA1078)&amp;"")</f>
        <v/>
      </c>
      <c r="L1078">
        <f>IF($AA1078="","",INDEX('Per Line'!$K$2:$K$7001,$AA1078)&amp;"")</f>
        <v/>
      </c>
      <c r="M1078">
        <f>IF($AA1078="","",INDEX('Per Line'!$L$2:$L$7001,$AA1078))</f>
        <v/>
      </c>
      <c r="N1078" s="8">
        <f>IF($AA1078="","",M1078*Y1078/100)</f>
        <v/>
      </c>
      <c r="O1078">
        <f>IF($AA1078="","",INDEX('Per Line'!$U$2:$U$7001,$AA1078)&amp;"")</f>
        <v/>
      </c>
      <c r="P1078" s="8">
        <f>IF($AA1078="","",SUMIFS('Per Line'!$T$2:$T$7001,'Per Line'!$C$2:$C$7001,$A1078,'Per Line'!$AL$2:$AL$7001,1))</f>
        <v/>
      </c>
      <c r="Q1078">
        <f>IF($AA1078="","",Settings!$C$7)</f>
        <v/>
      </c>
      <c r="R1078" s="8">
        <f>IF($AA1078="","",SUMIFS('Per Line'!$T$2:$T$7001,'Per Line'!$C$2:$C$7001,$A1078,'Per Line'!$AK$2:$AK$7001,0,'Per Line'!$AL$2:$AL$7001,0))</f>
        <v/>
      </c>
      <c r="S1078" s="8">
        <f>IF($AA1078="","",R1078*Q1078)</f>
        <v/>
      </c>
      <c r="T1078">
        <f>IF($AA1078="","",Settings!$C$6)</f>
        <v/>
      </c>
      <c r="U1078" s="8">
        <f>IF($AA1078="","",SUMIFS('Per Line'!$T$2:$T$7001,'Per Line'!$C$2:$C$7001,$A1078,'Per Line'!$AK$2:$AK$7001,1,'Per Line'!$AL$2:$AL$7001,0))</f>
        <v/>
      </c>
      <c r="V1078" s="8">
        <f>IF($AA1078="","",U1078*T1078)</f>
        <v/>
      </c>
      <c r="W1078" s="8">
        <f>IF($AA1078="","",V1078+S1078)</f>
        <v/>
      </c>
      <c r="X1078" s="8">
        <f>IF($AA1078="","",Y1078-W1078)</f>
        <v/>
      </c>
      <c r="Y1078" s="8">
        <f>IF($AA1078="","",R1078+U1078+P1078)</f>
        <v/>
      </c>
      <c r="Z1078" s="8">
        <f>IF($AA1078="","",Y1078-W1078-N1078)</f>
        <v/>
      </c>
      <c r="AA1078" s="16">
        <f>IF(ROWS($AA$2:$AA1078)&lt;=MAX('Per Line'!$AJ$2:$AJ$7001),MATCH(ROWS($AA$2:$AA1078),'Per Line'!$AJ$2:$AJ$7001,0),"")</f>
        <v/>
      </c>
      <c r="AB1078">
        <f>IF($AA1078="","",C1078&amp;"|"&amp;COUNTIF($C$2:$C1078,C1078))</f>
        <v/>
      </c>
    </row>
    <row r="1079">
      <c r="A1079">
        <f>IF($AA1079="","",INDEX('Per Line'!$C$2:$C$7001,$AA1079)&amp;"")</f>
        <v/>
      </c>
      <c r="B1079" s="15" t="n"/>
      <c r="C1079">
        <f>IF($AA1079="","",IF(COUNTIF($I$2:$I$1301,I1079)&lt;=Settings!$C$8,I1079,I1079&amp;" P"&amp;ROUNDUP(COUNTIF($I$2:$I1079,I1079)/Settings!$C$8,0)))</f>
        <v/>
      </c>
      <c r="D1079">
        <f>IF($AA1079="","",INDEX('Per Line'!$A$2:$A$7001,$AA1079)&amp;"")</f>
        <v/>
      </c>
      <c r="E1079">
        <f>IF($AA1079="","",INDEX('Per Line'!$B$2:$B$7001,$AA1079)&amp;"")</f>
        <v/>
      </c>
      <c r="F1079">
        <f>IF($AA1079="","",INDEX('Per Line'!$D$2:$D$7001,$AA1079)&amp;"")</f>
        <v/>
      </c>
      <c r="G1079" s="14">
        <f>IF($AA1079="","",INDEX('Per Line'!$E$2:$E$7001,$AA1079))</f>
        <v/>
      </c>
      <c r="H1079">
        <f>IF($AA1079="","",INDEX('Per Line'!$F$2:$F$7001,$AA1079)&amp;"")</f>
        <v/>
      </c>
      <c r="I1079">
        <f>IF($AA1079="","",INDEX('Per Line'!$I$2:$I$7001,$AA1079)&amp;"")</f>
        <v/>
      </c>
      <c r="J1079">
        <f>IF($AA1079="","",INDEX('Per Line'!$H$2:$H$7001,$AA1079)&amp;"")</f>
        <v/>
      </c>
      <c r="K1079">
        <f>IF($AA1079="","",INDEX('Per Line'!$J$2:$J$7001,$AA1079)&amp;"")</f>
        <v/>
      </c>
      <c r="L1079">
        <f>IF($AA1079="","",INDEX('Per Line'!$K$2:$K$7001,$AA1079)&amp;"")</f>
        <v/>
      </c>
      <c r="M1079">
        <f>IF($AA1079="","",INDEX('Per Line'!$L$2:$L$7001,$AA1079))</f>
        <v/>
      </c>
      <c r="N1079" s="8">
        <f>IF($AA1079="","",M1079*Y1079/100)</f>
        <v/>
      </c>
      <c r="O1079">
        <f>IF($AA1079="","",INDEX('Per Line'!$U$2:$U$7001,$AA1079)&amp;"")</f>
        <v/>
      </c>
      <c r="P1079" s="8">
        <f>IF($AA1079="","",SUMIFS('Per Line'!$T$2:$T$7001,'Per Line'!$C$2:$C$7001,$A1079,'Per Line'!$AL$2:$AL$7001,1))</f>
        <v/>
      </c>
      <c r="Q1079">
        <f>IF($AA1079="","",Settings!$C$7)</f>
        <v/>
      </c>
      <c r="R1079" s="8">
        <f>IF($AA1079="","",SUMIFS('Per Line'!$T$2:$T$7001,'Per Line'!$C$2:$C$7001,$A1079,'Per Line'!$AK$2:$AK$7001,0,'Per Line'!$AL$2:$AL$7001,0))</f>
        <v/>
      </c>
      <c r="S1079" s="8">
        <f>IF($AA1079="","",R1079*Q1079)</f>
        <v/>
      </c>
      <c r="T1079">
        <f>IF($AA1079="","",Settings!$C$6)</f>
        <v/>
      </c>
      <c r="U1079" s="8">
        <f>IF($AA1079="","",SUMIFS('Per Line'!$T$2:$T$7001,'Per Line'!$C$2:$C$7001,$A1079,'Per Line'!$AK$2:$AK$7001,1,'Per Line'!$AL$2:$AL$7001,0))</f>
        <v/>
      </c>
      <c r="V1079" s="8">
        <f>IF($AA1079="","",U1079*T1079)</f>
        <v/>
      </c>
      <c r="W1079" s="8">
        <f>IF($AA1079="","",V1079+S1079)</f>
        <v/>
      </c>
      <c r="X1079" s="8">
        <f>IF($AA1079="","",Y1079-W1079)</f>
        <v/>
      </c>
      <c r="Y1079" s="8">
        <f>IF($AA1079="","",R1079+U1079+P1079)</f>
        <v/>
      </c>
      <c r="Z1079" s="8">
        <f>IF($AA1079="","",Y1079-W1079-N1079)</f>
        <v/>
      </c>
      <c r="AA1079" s="16">
        <f>IF(ROWS($AA$2:$AA1079)&lt;=MAX('Per Line'!$AJ$2:$AJ$7001),MATCH(ROWS($AA$2:$AA1079),'Per Line'!$AJ$2:$AJ$7001,0),"")</f>
        <v/>
      </c>
      <c r="AB1079">
        <f>IF($AA1079="","",C1079&amp;"|"&amp;COUNTIF($C$2:$C1079,C1079))</f>
        <v/>
      </c>
    </row>
    <row r="1080">
      <c r="A1080">
        <f>IF($AA1080="","",INDEX('Per Line'!$C$2:$C$7001,$AA1080)&amp;"")</f>
        <v/>
      </c>
      <c r="B1080" s="15" t="n"/>
      <c r="C1080">
        <f>IF($AA1080="","",IF(COUNTIF($I$2:$I$1301,I1080)&lt;=Settings!$C$8,I1080,I1080&amp;" P"&amp;ROUNDUP(COUNTIF($I$2:$I1080,I1080)/Settings!$C$8,0)))</f>
        <v/>
      </c>
      <c r="D1080">
        <f>IF($AA1080="","",INDEX('Per Line'!$A$2:$A$7001,$AA1080)&amp;"")</f>
        <v/>
      </c>
      <c r="E1080">
        <f>IF($AA1080="","",INDEX('Per Line'!$B$2:$B$7001,$AA1080)&amp;"")</f>
        <v/>
      </c>
      <c r="F1080">
        <f>IF($AA1080="","",INDEX('Per Line'!$D$2:$D$7001,$AA1080)&amp;"")</f>
        <v/>
      </c>
      <c r="G1080" s="14">
        <f>IF($AA1080="","",INDEX('Per Line'!$E$2:$E$7001,$AA1080))</f>
        <v/>
      </c>
      <c r="H1080">
        <f>IF($AA1080="","",INDEX('Per Line'!$F$2:$F$7001,$AA1080)&amp;"")</f>
        <v/>
      </c>
      <c r="I1080">
        <f>IF($AA1080="","",INDEX('Per Line'!$I$2:$I$7001,$AA1080)&amp;"")</f>
        <v/>
      </c>
      <c r="J1080">
        <f>IF($AA1080="","",INDEX('Per Line'!$H$2:$H$7001,$AA1080)&amp;"")</f>
        <v/>
      </c>
      <c r="K1080">
        <f>IF($AA1080="","",INDEX('Per Line'!$J$2:$J$7001,$AA1080)&amp;"")</f>
        <v/>
      </c>
      <c r="L1080">
        <f>IF($AA1080="","",INDEX('Per Line'!$K$2:$K$7001,$AA1080)&amp;"")</f>
        <v/>
      </c>
      <c r="M1080">
        <f>IF($AA1080="","",INDEX('Per Line'!$L$2:$L$7001,$AA1080))</f>
        <v/>
      </c>
      <c r="N1080" s="8">
        <f>IF($AA1080="","",M1080*Y1080/100)</f>
        <v/>
      </c>
      <c r="O1080">
        <f>IF($AA1080="","",INDEX('Per Line'!$U$2:$U$7001,$AA1080)&amp;"")</f>
        <v/>
      </c>
      <c r="P1080" s="8">
        <f>IF($AA1080="","",SUMIFS('Per Line'!$T$2:$T$7001,'Per Line'!$C$2:$C$7001,$A1080,'Per Line'!$AL$2:$AL$7001,1))</f>
        <v/>
      </c>
      <c r="Q1080">
        <f>IF($AA1080="","",Settings!$C$7)</f>
        <v/>
      </c>
      <c r="R1080" s="8">
        <f>IF($AA1080="","",SUMIFS('Per Line'!$T$2:$T$7001,'Per Line'!$C$2:$C$7001,$A1080,'Per Line'!$AK$2:$AK$7001,0,'Per Line'!$AL$2:$AL$7001,0))</f>
        <v/>
      </c>
      <c r="S1080" s="8">
        <f>IF($AA1080="","",R1080*Q1080)</f>
        <v/>
      </c>
      <c r="T1080">
        <f>IF($AA1080="","",Settings!$C$6)</f>
        <v/>
      </c>
      <c r="U1080" s="8">
        <f>IF($AA1080="","",SUMIFS('Per Line'!$T$2:$T$7001,'Per Line'!$C$2:$C$7001,$A1080,'Per Line'!$AK$2:$AK$7001,1,'Per Line'!$AL$2:$AL$7001,0))</f>
        <v/>
      </c>
      <c r="V1080" s="8">
        <f>IF($AA1080="","",U1080*T1080)</f>
        <v/>
      </c>
      <c r="W1080" s="8">
        <f>IF($AA1080="","",V1080+S1080)</f>
        <v/>
      </c>
      <c r="X1080" s="8">
        <f>IF($AA1080="","",Y1080-W1080)</f>
        <v/>
      </c>
      <c r="Y1080" s="8">
        <f>IF($AA1080="","",R1080+U1080+P1080)</f>
        <v/>
      </c>
      <c r="Z1080" s="8">
        <f>IF($AA1080="","",Y1080-W1080-N1080)</f>
        <v/>
      </c>
      <c r="AA1080" s="16">
        <f>IF(ROWS($AA$2:$AA1080)&lt;=MAX('Per Line'!$AJ$2:$AJ$7001),MATCH(ROWS($AA$2:$AA1080),'Per Line'!$AJ$2:$AJ$7001,0),"")</f>
        <v/>
      </c>
      <c r="AB1080">
        <f>IF($AA1080="","",C1080&amp;"|"&amp;COUNTIF($C$2:$C1080,C1080))</f>
        <v/>
      </c>
    </row>
    <row r="1081">
      <c r="A1081">
        <f>IF($AA1081="","",INDEX('Per Line'!$C$2:$C$7001,$AA1081)&amp;"")</f>
        <v/>
      </c>
      <c r="B1081" s="15" t="n"/>
      <c r="C1081">
        <f>IF($AA1081="","",IF(COUNTIF($I$2:$I$1301,I1081)&lt;=Settings!$C$8,I1081,I1081&amp;" P"&amp;ROUNDUP(COUNTIF($I$2:$I1081,I1081)/Settings!$C$8,0)))</f>
        <v/>
      </c>
      <c r="D1081">
        <f>IF($AA1081="","",INDEX('Per Line'!$A$2:$A$7001,$AA1081)&amp;"")</f>
        <v/>
      </c>
      <c r="E1081">
        <f>IF($AA1081="","",INDEX('Per Line'!$B$2:$B$7001,$AA1081)&amp;"")</f>
        <v/>
      </c>
      <c r="F1081">
        <f>IF($AA1081="","",INDEX('Per Line'!$D$2:$D$7001,$AA1081)&amp;"")</f>
        <v/>
      </c>
      <c r="G1081" s="14">
        <f>IF($AA1081="","",INDEX('Per Line'!$E$2:$E$7001,$AA1081))</f>
        <v/>
      </c>
      <c r="H1081">
        <f>IF($AA1081="","",INDEX('Per Line'!$F$2:$F$7001,$AA1081)&amp;"")</f>
        <v/>
      </c>
      <c r="I1081">
        <f>IF($AA1081="","",INDEX('Per Line'!$I$2:$I$7001,$AA1081)&amp;"")</f>
        <v/>
      </c>
      <c r="J1081">
        <f>IF($AA1081="","",INDEX('Per Line'!$H$2:$H$7001,$AA1081)&amp;"")</f>
        <v/>
      </c>
      <c r="K1081">
        <f>IF($AA1081="","",INDEX('Per Line'!$J$2:$J$7001,$AA1081)&amp;"")</f>
        <v/>
      </c>
      <c r="L1081">
        <f>IF($AA1081="","",INDEX('Per Line'!$K$2:$K$7001,$AA1081)&amp;"")</f>
        <v/>
      </c>
      <c r="M1081">
        <f>IF($AA1081="","",INDEX('Per Line'!$L$2:$L$7001,$AA1081))</f>
        <v/>
      </c>
      <c r="N1081" s="8">
        <f>IF($AA1081="","",M1081*Y1081/100)</f>
        <v/>
      </c>
      <c r="O1081">
        <f>IF($AA1081="","",INDEX('Per Line'!$U$2:$U$7001,$AA1081)&amp;"")</f>
        <v/>
      </c>
      <c r="P1081" s="8">
        <f>IF($AA1081="","",SUMIFS('Per Line'!$T$2:$T$7001,'Per Line'!$C$2:$C$7001,$A1081,'Per Line'!$AL$2:$AL$7001,1))</f>
        <v/>
      </c>
      <c r="Q1081">
        <f>IF($AA1081="","",Settings!$C$7)</f>
        <v/>
      </c>
      <c r="R1081" s="8">
        <f>IF($AA1081="","",SUMIFS('Per Line'!$T$2:$T$7001,'Per Line'!$C$2:$C$7001,$A1081,'Per Line'!$AK$2:$AK$7001,0,'Per Line'!$AL$2:$AL$7001,0))</f>
        <v/>
      </c>
      <c r="S1081" s="8">
        <f>IF($AA1081="","",R1081*Q1081)</f>
        <v/>
      </c>
      <c r="T1081">
        <f>IF($AA1081="","",Settings!$C$6)</f>
        <v/>
      </c>
      <c r="U1081" s="8">
        <f>IF($AA1081="","",SUMIFS('Per Line'!$T$2:$T$7001,'Per Line'!$C$2:$C$7001,$A1081,'Per Line'!$AK$2:$AK$7001,1,'Per Line'!$AL$2:$AL$7001,0))</f>
        <v/>
      </c>
      <c r="V1081" s="8">
        <f>IF($AA1081="","",U1081*T1081)</f>
        <v/>
      </c>
      <c r="W1081" s="8">
        <f>IF($AA1081="","",V1081+S1081)</f>
        <v/>
      </c>
      <c r="X1081" s="8">
        <f>IF($AA1081="","",Y1081-W1081)</f>
        <v/>
      </c>
      <c r="Y1081" s="8">
        <f>IF($AA1081="","",R1081+U1081+P1081)</f>
        <v/>
      </c>
      <c r="Z1081" s="8">
        <f>IF($AA1081="","",Y1081-W1081-N1081)</f>
        <v/>
      </c>
      <c r="AA1081" s="16">
        <f>IF(ROWS($AA$2:$AA1081)&lt;=MAX('Per Line'!$AJ$2:$AJ$7001),MATCH(ROWS($AA$2:$AA1081),'Per Line'!$AJ$2:$AJ$7001,0),"")</f>
        <v/>
      </c>
      <c r="AB1081">
        <f>IF($AA1081="","",C1081&amp;"|"&amp;COUNTIF($C$2:$C1081,C1081))</f>
        <v/>
      </c>
    </row>
    <row r="1082">
      <c r="A1082">
        <f>IF($AA1082="","",INDEX('Per Line'!$C$2:$C$7001,$AA1082)&amp;"")</f>
        <v/>
      </c>
      <c r="B1082" s="15" t="n"/>
      <c r="C1082">
        <f>IF($AA1082="","",IF(COUNTIF($I$2:$I$1301,I1082)&lt;=Settings!$C$8,I1082,I1082&amp;" P"&amp;ROUNDUP(COUNTIF($I$2:$I1082,I1082)/Settings!$C$8,0)))</f>
        <v/>
      </c>
      <c r="D1082">
        <f>IF($AA1082="","",INDEX('Per Line'!$A$2:$A$7001,$AA1082)&amp;"")</f>
        <v/>
      </c>
      <c r="E1082">
        <f>IF($AA1082="","",INDEX('Per Line'!$B$2:$B$7001,$AA1082)&amp;"")</f>
        <v/>
      </c>
      <c r="F1082">
        <f>IF($AA1082="","",INDEX('Per Line'!$D$2:$D$7001,$AA1082)&amp;"")</f>
        <v/>
      </c>
      <c r="G1082" s="14">
        <f>IF($AA1082="","",INDEX('Per Line'!$E$2:$E$7001,$AA1082))</f>
        <v/>
      </c>
      <c r="H1082">
        <f>IF($AA1082="","",INDEX('Per Line'!$F$2:$F$7001,$AA1082)&amp;"")</f>
        <v/>
      </c>
      <c r="I1082">
        <f>IF($AA1082="","",INDEX('Per Line'!$I$2:$I$7001,$AA1082)&amp;"")</f>
        <v/>
      </c>
      <c r="J1082">
        <f>IF($AA1082="","",INDEX('Per Line'!$H$2:$H$7001,$AA1082)&amp;"")</f>
        <v/>
      </c>
      <c r="K1082">
        <f>IF($AA1082="","",INDEX('Per Line'!$J$2:$J$7001,$AA1082)&amp;"")</f>
        <v/>
      </c>
      <c r="L1082">
        <f>IF($AA1082="","",INDEX('Per Line'!$K$2:$K$7001,$AA1082)&amp;"")</f>
        <v/>
      </c>
      <c r="M1082">
        <f>IF($AA1082="","",INDEX('Per Line'!$L$2:$L$7001,$AA1082))</f>
        <v/>
      </c>
      <c r="N1082" s="8">
        <f>IF($AA1082="","",M1082*Y1082/100)</f>
        <v/>
      </c>
      <c r="O1082">
        <f>IF($AA1082="","",INDEX('Per Line'!$U$2:$U$7001,$AA1082)&amp;"")</f>
        <v/>
      </c>
      <c r="P1082" s="8">
        <f>IF($AA1082="","",SUMIFS('Per Line'!$T$2:$T$7001,'Per Line'!$C$2:$C$7001,$A1082,'Per Line'!$AL$2:$AL$7001,1))</f>
        <v/>
      </c>
      <c r="Q1082">
        <f>IF($AA1082="","",Settings!$C$7)</f>
        <v/>
      </c>
      <c r="R1082" s="8">
        <f>IF($AA1082="","",SUMIFS('Per Line'!$T$2:$T$7001,'Per Line'!$C$2:$C$7001,$A1082,'Per Line'!$AK$2:$AK$7001,0,'Per Line'!$AL$2:$AL$7001,0))</f>
        <v/>
      </c>
      <c r="S1082" s="8">
        <f>IF($AA1082="","",R1082*Q1082)</f>
        <v/>
      </c>
      <c r="T1082">
        <f>IF($AA1082="","",Settings!$C$6)</f>
        <v/>
      </c>
      <c r="U1082" s="8">
        <f>IF($AA1082="","",SUMIFS('Per Line'!$T$2:$T$7001,'Per Line'!$C$2:$C$7001,$A1082,'Per Line'!$AK$2:$AK$7001,1,'Per Line'!$AL$2:$AL$7001,0))</f>
        <v/>
      </c>
      <c r="V1082" s="8">
        <f>IF($AA1082="","",U1082*T1082)</f>
        <v/>
      </c>
      <c r="W1082" s="8">
        <f>IF($AA1082="","",V1082+S1082)</f>
        <v/>
      </c>
      <c r="X1082" s="8">
        <f>IF($AA1082="","",Y1082-W1082)</f>
        <v/>
      </c>
      <c r="Y1082" s="8">
        <f>IF($AA1082="","",R1082+U1082+P1082)</f>
        <v/>
      </c>
      <c r="Z1082" s="8">
        <f>IF($AA1082="","",Y1082-W1082-N1082)</f>
        <v/>
      </c>
      <c r="AA1082" s="16">
        <f>IF(ROWS($AA$2:$AA1082)&lt;=MAX('Per Line'!$AJ$2:$AJ$7001),MATCH(ROWS($AA$2:$AA1082),'Per Line'!$AJ$2:$AJ$7001,0),"")</f>
        <v/>
      </c>
      <c r="AB1082">
        <f>IF($AA1082="","",C1082&amp;"|"&amp;COUNTIF($C$2:$C1082,C1082))</f>
        <v/>
      </c>
    </row>
    <row r="1083">
      <c r="A1083">
        <f>IF($AA1083="","",INDEX('Per Line'!$C$2:$C$7001,$AA1083)&amp;"")</f>
        <v/>
      </c>
      <c r="B1083" s="15" t="n"/>
      <c r="C1083">
        <f>IF($AA1083="","",IF(COUNTIF($I$2:$I$1301,I1083)&lt;=Settings!$C$8,I1083,I1083&amp;" P"&amp;ROUNDUP(COUNTIF($I$2:$I1083,I1083)/Settings!$C$8,0)))</f>
        <v/>
      </c>
      <c r="D1083">
        <f>IF($AA1083="","",INDEX('Per Line'!$A$2:$A$7001,$AA1083)&amp;"")</f>
        <v/>
      </c>
      <c r="E1083">
        <f>IF($AA1083="","",INDEX('Per Line'!$B$2:$B$7001,$AA1083)&amp;"")</f>
        <v/>
      </c>
      <c r="F1083">
        <f>IF($AA1083="","",INDEX('Per Line'!$D$2:$D$7001,$AA1083)&amp;"")</f>
        <v/>
      </c>
      <c r="G1083" s="14">
        <f>IF($AA1083="","",INDEX('Per Line'!$E$2:$E$7001,$AA1083))</f>
        <v/>
      </c>
      <c r="H1083">
        <f>IF($AA1083="","",INDEX('Per Line'!$F$2:$F$7001,$AA1083)&amp;"")</f>
        <v/>
      </c>
      <c r="I1083">
        <f>IF($AA1083="","",INDEX('Per Line'!$I$2:$I$7001,$AA1083)&amp;"")</f>
        <v/>
      </c>
      <c r="J1083">
        <f>IF($AA1083="","",INDEX('Per Line'!$H$2:$H$7001,$AA1083)&amp;"")</f>
        <v/>
      </c>
      <c r="K1083">
        <f>IF($AA1083="","",INDEX('Per Line'!$J$2:$J$7001,$AA1083)&amp;"")</f>
        <v/>
      </c>
      <c r="L1083">
        <f>IF($AA1083="","",INDEX('Per Line'!$K$2:$K$7001,$AA1083)&amp;"")</f>
        <v/>
      </c>
      <c r="M1083">
        <f>IF($AA1083="","",INDEX('Per Line'!$L$2:$L$7001,$AA1083))</f>
        <v/>
      </c>
      <c r="N1083" s="8">
        <f>IF($AA1083="","",M1083*Y1083/100)</f>
        <v/>
      </c>
      <c r="O1083">
        <f>IF($AA1083="","",INDEX('Per Line'!$U$2:$U$7001,$AA1083)&amp;"")</f>
        <v/>
      </c>
      <c r="P1083" s="8">
        <f>IF($AA1083="","",SUMIFS('Per Line'!$T$2:$T$7001,'Per Line'!$C$2:$C$7001,$A1083,'Per Line'!$AL$2:$AL$7001,1))</f>
        <v/>
      </c>
      <c r="Q1083">
        <f>IF($AA1083="","",Settings!$C$7)</f>
        <v/>
      </c>
      <c r="R1083" s="8">
        <f>IF($AA1083="","",SUMIFS('Per Line'!$T$2:$T$7001,'Per Line'!$C$2:$C$7001,$A1083,'Per Line'!$AK$2:$AK$7001,0,'Per Line'!$AL$2:$AL$7001,0))</f>
        <v/>
      </c>
      <c r="S1083" s="8">
        <f>IF($AA1083="","",R1083*Q1083)</f>
        <v/>
      </c>
      <c r="T1083">
        <f>IF($AA1083="","",Settings!$C$6)</f>
        <v/>
      </c>
      <c r="U1083" s="8">
        <f>IF($AA1083="","",SUMIFS('Per Line'!$T$2:$T$7001,'Per Line'!$C$2:$C$7001,$A1083,'Per Line'!$AK$2:$AK$7001,1,'Per Line'!$AL$2:$AL$7001,0))</f>
        <v/>
      </c>
      <c r="V1083" s="8">
        <f>IF($AA1083="","",U1083*T1083)</f>
        <v/>
      </c>
      <c r="W1083" s="8">
        <f>IF($AA1083="","",V1083+S1083)</f>
        <v/>
      </c>
      <c r="X1083" s="8">
        <f>IF($AA1083="","",Y1083-W1083)</f>
        <v/>
      </c>
      <c r="Y1083" s="8">
        <f>IF($AA1083="","",R1083+U1083+P1083)</f>
        <v/>
      </c>
      <c r="Z1083" s="8">
        <f>IF($AA1083="","",Y1083-W1083-N1083)</f>
        <v/>
      </c>
      <c r="AA1083" s="16">
        <f>IF(ROWS($AA$2:$AA1083)&lt;=MAX('Per Line'!$AJ$2:$AJ$7001),MATCH(ROWS($AA$2:$AA1083),'Per Line'!$AJ$2:$AJ$7001,0),"")</f>
        <v/>
      </c>
      <c r="AB1083">
        <f>IF($AA1083="","",C1083&amp;"|"&amp;COUNTIF($C$2:$C1083,C1083))</f>
        <v/>
      </c>
    </row>
    <row r="1084">
      <c r="A1084">
        <f>IF($AA1084="","",INDEX('Per Line'!$C$2:$C$7001,$AA1084)&amp;"")</f>
        <v/>
      </c>
      <c r="B1084" s="15" t="n"/>
      <c r="C1084">
        <f>IF($AA1084="","",IF(COUNTIF($I$2:$I$1301,I1084)&lt;=Settings!$C$8,I1084,I1084&amp;" P"&amp;ROUNDUP(COUNTIF($I$2:$I1084,I1084)/Settings!$C$8,0)))</f>
        <v/>
      </c>
      <c r="D1084">
        <f>IF($AA1084="","",INDEX('Per Line'!$A$2:$A$7001,$AA1084)&amp;"")</f>
        <v/>
      </c>
      <c r="E1084">
        <f>IF($AA1084="","",INDEX('Per Line'!$B$2:$B$7001,$AA1084)&amp;"")</f>
        <v/>
      </c>
      <c r="F1084">
        <f>IF($AA1084="","",INDEX('Per Line'!$D$2:$D$7001,$AA1084)&amp;"")</f>
        <v/>
      </c>
      <c r="G1084" s="14">
        <f>IF($AA1084="","",INDEX('Per Line'!$E$2:$E$7001,$AA1084))</f>
        <v/>
      </c>
      <c r="H1084">
        <f>IF($AA1084="","",INDEX('Per Line'!$F$2:$F$7001,$AA1084)&amp;"")</f>
        <v/>
      </c>
      <c r="I1084">
        <f>IF($AA1084="","",INDEX('Per Line'!$I$2:$I$7001,$AA1084)&amp;"")</f>
        <v/>
      </c>
      <c r="J1084">
        <f>IF($AA1084="","",INDEX('Per Line'!$H$2:$H$7001,$AA1084)&amp;"")</f>
        <v/>
      </c>
      <c r="K1084">
        <f>IF($AA1084="","",INDEX('Per Line'!$J$2:$J$7001,$AA1084)&amp;"")</f>
        <v/>
      </c>
      <c r="L1084">
        <f>IF($AA1084="","",INDEX('Per Line'!$K$2:$K$7001,$AA1084)&amp;"")</f>
        <v/>
      </c>
      <c r="M1084">
        <f>IF($AA1084="","",INDEX('Per Line'!$L$2:$L$7001,$AA1084))</f>
        <v/>
      </c>
      <c r="N1084" s="8">
        <f>IF($AA1084="","",M1084*Y1084/100)</f>
        <v/>
      </c>
      <c r="O1084">
        <f>IF($AA1084="","",INDEX('Per Line'!$U$2:$U$7001,$AA1084)&amp;"")</f>
        <v/>
      </c>
      <c r="P1084" s="8">
        <f>IF($AA1084="","",SUMIFS('Per Line'!$T$2:$T$7001,'Per Line'!$C$2:$C$7001,$A1084,'Per Line'!$AL$2:$AL$7001,1))</f>
        <v/>
      </c>
      <c r="Q1084">
        <f>IF($AA1084="","",Settings!$C$7)</f>
        <v/>
      </c>
      <c r="R1084" s="8">
        <f>IF($AA1084="","",SUMIFS('Per Line'!$T$2:$T$7001,'Per Line'!$C$2:$C$7001,$A1084,'Per Line'!$AK$2:$AK$7001,0,'Per Line'!$AL$2:$AL$7001,0))</f>
        <v/>
      </c>
      <c r="S1084" s="8">
        <f>IF($AA1084="","",R1084*Q1084)</f>
        <v/>
      </c>
      <c r="T1084">
        <f>IF($AA1084="","",Settings!$C$6)</f>
        <v/>
      </c>
      <c r="U1084" s="8">
        <f>IF($AA1084="","",SUMIFS('Per Line'!$T$2:$T$7001,'Per Line'!$C$2:$C$7001,$A1084,'Per Line'!$AK$2:$AK$7001,1,'Per Line'!$AL$2:$AL$7001,0))</f>
        <v/>
      </c>
      <c r="V1084" s="8">
        <f>IF($AA1084="","",U1084*T1084)</f>
        <v/>
      </c>
      <c r="W1084" s="8">
        <f>IF($AA1084="","",V1084+S1084)</f>
        <v/>
      </c>
      <c r="X1084" s="8">
        <f>IF($AA1084="","",Y1084-W1084)</f>
        <v/>
      </c>
      <c r="Y1084" s="8">
        <f>IF($AA1084="","",R1084+U1084+P1084)</f>
        <v/>
      </c>
      <c r="Z1084" s="8">
        <f>IF($AA1084="","",Y1084-W1084-N1084)</f>
        <v/>
      </c>
      <c r="AA1084" s="16">
        <f>IF(ROWS($AA$2:$AA1084)&lt;=MAX('Per Line'!$AJ$2:$AJ$7001),MATCH(ROWS($AA$2:$AA1084),'Per Line'!$AJ$2:$AJ$7001,0),"")</f>
        <v/>
      </c>
      <c r="AB1084">
        <f>IF($AA1084="","",C1084&amp;"|"&amp;COUNTIF($C$2:$C1084,C1084))</f>
        <v/>
      </c>
    </row>
    <row r="1085">
      <c r="A1085">
        <f>IF($AA1085="","",INDEX('Per Line'!$C$2:$C$7001,$AA1085)&amp;"")</f>
        <v/>
      </c>
      <c r="B1085" s="15" t="n"/>
      <c r="C1085">
        <f>IF($AA1085="","",IF(COUNTIF($I$2:$I$1301,I1085)&lt;=Settings!$C$8,I1085,I1085&amp;" P"&amp;ROUNDUP(COUNTIF($I$2:$I1085,I1085)/Settings!$C$8,0)))</f>
        <v/>
      </c>
      <c r="D1085">
        <f>IF($AA1085="","",INDEX('Per Line'!$A$2:$A$7001,$AA1085)&amp;"")</f>
        <v/>
      </c>
      <c r="E1085">
        <f>IF($AA1085="","",INDEX('Per Line'!$B$2:$B$7001,$AA1085)&amp;"")</f>
        <v/>
      </c>
      <c r="F1085">
        <f>IF($AA1085="","",INDEX('Per Line'!$D$2:$D$7001,$AA1085)&amp;"")</f>
        <v/>
      </c>
      <c r="G1085" s="14">
        <f>IF($AA1085="","",INDEX('Per Line'!$E$2:$E$7001,$AA1085))</f>
        <v/>
      </c>
      <c r="H1085">
        <f>IF($AA1085="","",INDEX('Per Line'!$F$2:$F$7001,$AA1085)&amp;"")</f>
        <v/>
      </c>
      <c r="I1085">
        <f>IF($AA1085="","",INDEX('Per Line'!$I$2:$I$7001,$AA1085)&amp;"")</f>
        <v/>
      </c>
      <c r="J1085">
        <f>IF($AA1085="","",INDEX('Per Line'!$H$2:$H$7001,$AA1085)&amp;"")</f>
        <v/>
      </c>
      <c r="K1085">
        <f>IF($AA1085="","",INDEX('Per Line'!$J$2:$J$7001,$AA1085)&amp;"")</f>
        <v/>
      </c>
      <c r="L1085">
        <f>IF($AA1085="","",INDEX('Per Line'!$K$2:$K$7001,$AA1085)&amp;"")</f>
        <v/>
      </c>
      <c r="M1085">
        <f>IF($AA1085="","",INDEX('Per Line'!$L$2:$L$7001,$AA1085))</f>
        <v/>
      </c>
      <c r="N1085" s="8">
        <f>IF($AA1085="","",M1085*Y1085/100)</f>
        <v/>
      </c>
      <c r="O1085">
        <f>IF($AA1085="","",INDEX('Per Line'!$U$2:$U$7001,$AA1085)&amp;"")</f>
        <v/>
      </c>
      <c r="P1085" s="8">
        <f>IF($AA1085="","",SUMIFS('Per Line'!$T$2:$T$7001,'Per Line'!$C$2:$C$7001,$A1085,'Per Line'!$AL$2:$AL$7001,1))</f>
        <v/>
      </c>
      <c r="Q1085">
        <f>IF($AA1085="","",Settings!$C$7)</f>
        <v/>
      </c>
      <c r="R1085" s="8">
        <f>IF($AA1085="","",SUMIFS('Per Line'!$T$2:$T$7001,'Per Line'!$C$2:$C$7001,$A1085,'Per Line'!$AK$2:$AK$7001,0,'Per Line'!$AL$2:$AL$7001,0))</f>
        <v/>
      </c>
      <c r="S1085" s="8">
        <f>IF($AA1085="","",R1085*Q1085)</f>
        <v/>
      </c>
      <c r="T1085">
        <f>IF($AA1085="","",Settings!$C$6)</f>
        <v/>
      </c>
      <c r="U1085" s="8">
        <f>IF($AA1085="","",SUMIFS('Per Line'!$T$2:$T$7001,'Per Line'!$C$2:$C$7001,$A1085,'Per Line'!$AK$2:$AK$7001,1,'Per Line'!$AL$2:$AL$7001,0))</f>
        <v/>
      </c>
      <c r="V1085" s="8">
        <f>IF($AA1085="","",U1085*T1085)</f>
        <v/>
      </c>
      <c r="W1085" s="8">
        <f>IF($AA1085="","",V1085+S1085)</f>
        <v/>
      </c>
      <c r="X1085" s="8">
        <f>IF($AA1085="","",Y1085-W1085)</f>
        <v/>
      </c>
      <c r="Y1085" s="8">
        <f>IF($AA1085="","",R1085+U1085+P1085)</f>
        <v/>
      </c>
      <c r="Z1085" s="8">
        <f>IF($AA1085="","",Y1085-W1085-N1085)</f>
        <v/>
      </c>
      <c r="AA1085" s="16">
        <f>IF(ROWS($AA$2:$AA1085)&lt;=MAX('Per Line'!$AJ$2:$AJ$7001),MATCH(ROWS($AA$2:$AA1085),'Per Line'!$AJ$2:$AJ$7001,0),"")</f>
        <v/>
      </c>
      <c r="AB1085">
        <f>IF($AA1085="","",C1085&amp;"|"&amp;COUNTIF($C$2:$C1085,C1085))</f>
        <v/>
      </c>
    </row>
    <row r="1086">
      <c r="A1086">
        <f>IF($AA1086="","",INDEX('Per Line'!$C$2:$C$7001,$AA1086)&amp;"")</f>
        <v/>
      </c>
      <c r="B1086" s="15" t="n"/>
      <c r="C1086">
        <f>IF($AA1086="","",IF(COUNTIF($I$2:$I$1301,I1086)&lt;=Settings!$C$8,I1086,I1086&amp;" P"&amp;ROUNDUP(COUNTIF($I$2:$I1086,I1086)/Settings!$C$8,0)))</f>
        <v/>
      </c>
      <c r="D1086">
        <f>IF($AA1086="","",INDEX('Per Line'!$A$2:$A$7001,$AA1086)&amp;"")</f>
        <v/>
      </c>
      <c r="E1086">
        <f>IF($AA1086="","",INDEX('Per Line'!$B$2:$B$7001,$AA1086)&amp;"")</f>
        <v/>
      </c>
      <c r="F1086">
        <f>IF($AA1086="","",INDEX('Per Line'!$D$2:$D$7001,$AA1086)&amp;"")</f>
        <v/>
      </c>
      <c r="G1086" s="14">
        <f>IF($AA1086="","",INDEX('Per Line'!$E$2:$E$7001,$AA1086))</f>
        <v/>
      </c>
      <c r="H1086">
        <f>IF($AA1086="","",INDEX('Per Line'!$F$2:$F$7001,$AA1086)&amp;"")</f>
        <v/>
      </c>
      <c r="I1086">
        <f>IF($AA1086="","",INDEX('Per Line'!$I$2:$I$7001,$AA1086)&amp;"")</f>
        <v/>
      </c>
      <c r="J1086">
        <f>IF($AA1086="","",INDEX('Per Line'!$H$2:$H$7001,$AA1086)&amp;"")</f>
        <v/>
      </c>
      <c r="K1086">
        <f>IF($AA1086="","",INDEX('Per Line'!$J$2:$J$7001,$AA1086)&amp;"")</f>
        <v/>
      </c>
      <c r="L1086">
        <f>IF($AA1086="","",INDEX('Per Line'!$K$2:$K$7001,$AA1086)&amp;"")</f>
        <v/>
      </c>
      <c r="M1086">
        <f>IF($AA1086="","",INDEX('Per Line'!$L$2:$L$7001,$AA1086))</f>
        <v/>
      </c>
      <c r="N1086" s="8">
        <f>IF($AA1086="","",M1086*Y1086/100)</f>
        <v/>
      </c>
      <c r="O1086">
        <f>IF($AA1086="","",INDEX('Per Line'!$U$2:$U$7001,$AA1086)&amp;"")</f>
        <v/>
      </c>
      <c r="P1086" s="8">
        <f>IF($AA1086="","",SUMIFS('Per Line'!$T$2:$T$7001,'Per Line'!$C$2:$C$7001,$A1086,'Per Line'!$AL$2:$AL$7001,1))</f>
        <v/>
      </c>
      <c r="Q1086">
        <f>IF($AA1086="","",Settings!$C$7)</f>
        <v/>
      </c>
      <c r="R1086" s="8">
        <f>IF($AA1086="","",SUMIFS('Per Line'!$T$2:$T$7001,'Per Line'!$C$2:$C$7001,$A1086,'Per Line'!$AK$2:$AK$7001,0,'Per Line'!$AL$2:$AL$7001,0))</f>
        <v/>
      </c>
      <c r="S1086" s="8">
        <f>IF($AA1086="","",R1086*Q1086)</f>
        <v/>
      </c>
      <c r="T1086">
        <f>IF($AA1086="","",Settings!$C$6)</f>
        <v/>
      </c>
      <c r="U1086" s="8">
        <f>IF($AA1086="","",SUMIFS('Per Line'!$T$2:$T$7001,'Per Line'!$C$2:$C$7001,$A1086,'Per Line'!$AK$2:$AK$7001,1,'Per Line'!$AL$2:$AL$7001,0))</f>
        <v/>
      </c>
      <c r="V1086" s="8">
        <f>IF($AA1086="","",U1086*T1086)</f>
        <v/>
      </c>
      <c r="W1086" s="8">
        <f>IF($AA1086="","",V1086+S1086)</f>
        <v/>
      </c>
      <c r="X1086" s="8">
        <f>IF($AA1086="","",Y1086-W1086)</f>
        <v/>
      </c>
      <c r="Y1086" s="8">
        <f>IF($AA1086="","",R1086+U1086+P1086)</f>
        <v/>
      </c>
      <c r="Z1086" s="8">
        <f>IF($AA1086="","",Y1086-W1086-N1086)</f>
        <v/>
      </c>
      <c r="AA1086" s="16">
        <f>IF(ROWS($AA$2:$AA1086)&lt;=MAX('Per Line'!$AJ$2:$AJ$7001),MATCH(ROWS($AA$2:$AA1086),'Per Line'!$AJ$2:$AJ$7001,0),"")</f>
        <v/>
      </c>
      <c r="AB1086">
        <f>IF($AA1086="","",C1086&amp;"|"&amp;COUNTIF($C$2:$C1086,C1086))</f>
        <v/>
      </c>
    </row>
    <row r="1087">
      <c r="A1087">
        <f>IF($AA1087="","",INDEX('Per Line'!$C$2:$C$7001,$AA1087)&amp;"")</f>
        <v/>
      </c>
      <c r="B1087" s="15" t="n"/>
      <c r="C1087">
        <f>IF($AA1087="","",IF(COUNTIF($I$2:$I$1301,I1087)&lt;=Settings!$C$8,I1087,I1087&amp;" P"&amp;ROUNDUP(COUNTIF($I$2:$I1087,I1087)/Settings!$C$8,0)))</f>
        <v/>
      </c>
      <c r="D1087">
        <f>IF($AA1087="","",INDEX('Per Line'!$A$2:$A$7001,$AA1087)&amp;"")</f>
        <v/>
      </c>
      <c r="E1087">
        <f>IF($AA1087="","",INDEX('Per Line'!$B$2:$B$7001,$AA1087)&amp;"")</f>
        <v/>
      </c>
      <c r="F1087">
        <f>IF($AA1087="","",INDEX('Per Line'!$D$2:$D$7001,$AA1087)&amp;"")</f>
        <v/>
      </c>
      <c r="G1087" s="14">
        <f>IF($AA1087="","",INDEX('Per Line'!$E$2:$E$7001,$AA1087))</f>
        <v/>
      </c>
      <c r="H1087">
        <f>IF($AA1087="","",INDEX('Per Line'!$F$2:$F$7001,$AA1087)&amp;"")</f>
        <v/>
      </c>
      <c r="I1087">
        <f>IF($AA1087="","",INDEX('Per Line'!$I$2:$I$7001,$AA1087)&amp;"")</f>
        <v/>
      </c>
      <c r="J1087">
        <f>IF($AA1087="","",INDEX('Per Line'!$H$2:$H$7001,$AA1087)&amp;"")</f>
        <v/>
      </c>
      <c r="K1087">
        <f>IF($AA1087="","",INDEX('Per Line'!$J$2:$J$7001,$AA1087)&amp;"")</f>
        <v/>
      </c>
      <c r="L1087">
        <f>IF($AA1087="","",INDEX('Per Line'!$K$2:$K$7001,$AA1087)&amp;"")</f>
        <v/>
      </c>
      <c r="M1087">
        <f>IF($AA1087="","",INDEX('Per Line'!$L$2:$L$7001,$AA1087))</f>
        <v/>
      </c>
      <c r="N1087" s="8">
        <f>IF($AA1087="","",M1087*Y1087/100)</f>
        <v/>
      </c>
      <c r="O1087">
        <f>IF($AA1087="","",INDEX('Per Line'!$U$2:$U$7001,$AA1087)&amp;"")</f>
        <v/>
      </c>
      <c r="P1087" s="8">
        <f>IF($AA1087="","",SUMIFS('Per Line'!$T$2:$T$7001,'Per Line'!$C$2:$C$7001,$A1087,'Per Line'!$AL$2:$AL$7001,1))</f>
        <v/>
      </c>
      <c r="Q1087">
        <f>IF($AA1087="","",Settings!$C$7)</f>
        <v/>
      </c>
      <c r="R1087" s="8">
        <f>IF($AA1087="","",SUMIFS('Per Line'!$T$2:$T$7001,'Per Line'!$C$2:$C$7001,$A1087,'Per Line'!$AK$2:$AK$7001,0,'Per Line'!$AL$2:$AL$7001,0))</f>
        <v/>
      </c>
      <c r="S1087" s="8">
        <f>IF($AA1087="","",R1087*Q1087)</f>
        <v/>
      </c>
      <c r="T1087">
        <f>IF($AA1087="","",Settings!$C$6)</f>
        <v/>
      </c>
      <c r="U1087" s="8">
        <f>IF($AA1087="","",SUMIFS('Per Line'!$T$2:$T$7001,'Per Line'!$C$2:$C$7001,$A1087,'Per Line'!$AK$2:$AK$7001,1,'Per Line'!$AL$2:$AL$7001,0))</f>
        <v/>
      </c>
      <c r="V1087" s="8">
        <f>IF($AA1087="","",U1087*T1087)</f>
        <v/>
      </c>
      <c r="W1087" s="8">
        <f>IF($AA1087="","",V1087+S1087)</f>
        <v/>
      </c>
      <c r="X1087" s="8">
        <f>IF($AA1087="","",Y1087-W1087)</f>
        <v/>
      </c>
      <c r="Y1087" s="8">
        <f>IF($AA1087="","",R1087+U1087+P1087)</f>
        <v/>
      </c>
      <c r="Z1087" s="8">
        <f>IF($AA1087="","",Y1087-W1087-N1087)</f>
        <v/>
      </c>
      <c r="AA1087" s="16">
        <f>IF(ROWS($AA$2:$AA1087)&lt;=MAX('Per Line'!$AJ$2:$AJ$7001),MATCH(ROWS($AA$2:$AA1087),'Per Line'!$AJ$2:$AJ$7001,0),"")</f>
        <v/>
      </c>
      <c r="AB1087">
        <f>IF($AA1087="","",C1087&amp;"|"&amp;COUNTIF($C$2:$C1087,C1087))</f>
        <v/>
      </c>
    </row>
    <row r="1088">
      <c r="A1088">
        <f>IF($AA1088="","",INDEX('Per Line'!$C$2:$C$7001,$AA1088)&amp;"")</f>
        <v/>
      </c>
      <c r="B1088" s="15" t="n"/>
      <c r="C1088">
        <f>IF($AA1088="","",IF(COUNTIF($I$2:$I$1301,I1088)&lt;=Settings!$C$8,I1088,I1088&amp;" P"&amp;ROUNDUP(COUNTIF($I$2:$I1088,I1088)/Settings!$C$8,0)))</f>
        <v/>
      </c>
      <c r="D1088">
        <f>IF($AA1088="","",INDEX('Per Line'!$A$2:$A$7001,$AA1088)&amp;"")</f>
        <v/>
      </c>
      <c r="E1088">
        <f>IF($AA1088="","",INDEX('Per Line'!$B$2:$B$7001,$AA1088)&amp;"")</f>
        <v/>
      </c>
      <c r="F1088">
        <f>IF($AA1088="","",INDEX('Per Line'!$D$2:$D$7001,$AA1088)&amp;"")</f>
        <v/>
      </c>
      <c r="G1088" s="14">
        <f>IF($AA1088="","",INDEX('Per Line'!$E$2:$E$7001,$AA1088))</f>
        <v/>
      </c>
      <c r="H1088">
        <f>IF($AA1088="","",INDEX('Per Line'!$F$2:$F$7001,$AA1088)&amp;"")</f>
        <v/>
      </c>
      <c r="I1088">
        <f>IF($AA1088="","",INDEX('Per Line'!$I$2:$I$7001,$AA1088)&amp;"")</f>
        <v/>
      </c>
      <c r="J1088">
        <f>IF($AA1088="","",INDEX('Per Line'!$H$2:$H$7001,$AA1088)&amp;"")</f>
        <v/>
      </c>
      <c r="K1088">
        <f>IF($AA1088="","",INDEX('Per Line'!$J$2:$J$7001,$AA1088)&amp;"")</f>
        <v/>
      </c>
      <c r="L1088">
        <f>IF($AA1088="","",INDEX('Per Line'!$K$2:$K$7001,$AA1088)&amp;"")</f>
        <v/>
      </c>
      <c r="M1088">
        <f>IF($AA1088="","",INDEX('Per Line'!$L$2:$L$7001,$AA1088))</f>
        <v/>
      </c>
      <c r="N1088" s="8">
        <f>IF($AA1088="","",M1088*Y1088/100)</f>
        <v/>
      </c>
      <c r="O1088">
        <f>IF($AA1088="","",INDEX('Per Line'!$U$2:$U$7001,$AA1088)&amp;"")</f>
        <v/>
      </c>
      <c r="P1088" s="8">
        <f>IF($AA1088="","",SUMIFS('Per Line'!$T$2:$T$7001,'Per Line'!$C$2:$C$7001,$A1088,'Per Line'!$AL$2:$AL$7001,1))</f>
        <v/>
      </c>
      <c r="Q1088">
        <f>IF($AA1088="","",Settings!$C$7)</f>
        <v/>
      </c>
      <c r="R1088" s="8">
        <f>IF($AA1088="","",SUMIFS('Per Line'!$T$2:$T$7001,'Per Line'!$C$2:$C$7001,$A1088,'Per Line'!$AK$2:$AK$7001,0,'Per Line'!$AL$2:$AL$7001,0))</f>
        <v/>
      </c>
      <c r="S1088" s="8">
        <f>IF($AA1088="","",R1088*Q1088)</f>
        <v/>
      </c>
      <c r="T1088">
        <f>IF($AA1088="","",Settings!$C$6)</f>
        <v/>
      </c>
      <c r="U1088" s="8">
        <f>IF($AA1088="","",SUMIFS('Per Line'!$T$2:$T$7001,'Per Line'!$C$2:$C$7001,$A1088,'Per Line'!$AK$2:$AK$7001,1,'Per Line'!$AL$2:$AL$7001,0))</f>
        <v/>
      </c>
      <c r="V1088" s="8">
        <f>IF($AA1088="","",U1088*T1088)</f>
        <v/>
      </c>
      <c r="W1088" s="8">
        <f>IF($AA1088="","",V1088+S1088)</f>
        <v/>
      </c>
      <c r="X1088" s="8">
        <f>IF($AA1088="","",Y1088-W1088)</f>
        <v/>
      </c>
      <c r="Y1088" s="8">
        <f>IF($AA1088="","",R1088+U1088+P1088)</f>
        <v/>
      </c>
      <c r="Z1088" s="8">
        <f>IF($AA1088="","",Y1088-W1088-N1088)</f>
        <v/>
      </c>
      <c r="AA1088" s="16">
        <f>IF(ROWS($AA$2:$AA1088)&lt;=MAX('Per Line'!$AJ$2:$AJ$7001),MATCH(ROWS($AA$2:$AA1088),'Per Line'!$AJ$2:$AJ$7001,0),"")</f>
        <v/>
      </c>
      <c r="AB1088">
        <f>IF($AA1088="","",C1088&amp;"|"&amp;COUNTIF($C$2:$C1088,C1088))</f>
        <v/>
      </c>
    </row>
    <row r="1089">
      <c r="A1089">
        <f>IF($AA1089="","",INDEX('Per Line'!$C$2:$C$7001,$AA1089)&amp;"")</f>
        <v/>
      </c>
      <c r="B1089" s="15" t="n"/>
      <c r="C1089">
        <f>IF($AA1089="","",IF(COUNTIF($I$2:$I$1301,I1089)&lt;=Settings!$C$8,I1089,I1089&amp;" P"&amp;ROUNDUP(COUNTIF($I$2:$I1089,I1089)/Settings!$C$8,0)))</f>
        <v/>
      </c>
      <c r="D1089">
        <f>IF($AA1089="","",INDEX('Per Line'!$A$2:$A$7001,$AA1089)&amp;"")</f>
        <v/>
      </c>
      <c r="E1089">
        <f>IF($AA1089="","",INDEX('Per Line'!$B$2:$B$7001,$AA1089)&amp;"")</f>
        <v/>
      </c>
      <c r="F1089">
        <f>IF($AA1089="","",INDEX('Per Line'!$D$2:$D$7001,$AA1089)&amp;"")</f>
        <v/>
      </c>
      <c r="G1089" s="14">
        <f>IF($AA1089="","",INDEX('Per Line'!$E$2:$E$7001,$AA1089))</f>
        <v/>
      </c>
      <c r="H1089">
        <f>IF($AA1089="","",INDEX('Per Line'!$F$2:$F$7001,$AA1089)&amp;"")</f>
        <v/>
      </c>
      <c r="I1089">
        <f>IF($AA1089="","",INDEX('Per Line'!$I$2:$I$7001,$AA1089)&amp;"")</f>
        <v/>
      </c>
      <c r="J1089">
        <f>IF($AA1089="","",INDEX('Per Line'!$H$2:$H$7001,$AA1089)&amp;"")</f>
        <v/>
      </c>
      <c r="K1089">
        <f>IF($AA1089="","",INDEX('Per Line'!$J$2:$J$7001,$AA1089)&amp;"")</f>
        <v/>
      </c>
      <c r="L1089">
        <f>IF($AA1089="","",INDEX('Per Line'!$K$2:$K$7001,$AA1089)&amp;"")</f>
        <v/>
      </c>
      <c r="M1089">
        <f>IF($AA1089="","",INDEX('Per Line'!$L$2:$L$7001,$AA1089))</f>
        <v/>
      </c>
      <c r="N1089" s="8">
        <f>IF($AA1089="","",M1089*Y1089/100)</f>
        <v/>
      </c>
      <c r="O1089">
        <f>IF($AA1089="","",INDEX('Per Line'!$U$2:$U$7001,$AA1089)&amp;"")</f>
        <v/>
      </c>
      <c r="P1089" s="8">
        <f>IF($AA1089="","",SUMIFS('Per Line'!$T$2:$T$7001,'Per Line'!$C$2:$C$7001,$A1089,'Per Line'!$AL$2:$AL$7001,1))</f>
        <v/>
      </c>
      <c r="Q1089">
        <f>IF($AA1089="","",Settings!$C$7)</f>
        <v/>
      </c>
      <c r="R1089" s="8">
        <f>IF($AA1089="","",SUMIFS('Per Line'!$T$2:$T$7001,'Per Line'!$C$2:$C$7001,$A1089,'Per Line'!$AK$2:$AK$7001,0,'Per Line'!$AL$2:$AL$7001,0))</f>
        <v/>
      </c>
      <c r="S1089" s="8">
        <f>IF($AA1089="","",R1089*Q1089)</f>
        <v/>
      </c>
      <c r="T1089">
        <f>IF($AA1089="","",Settings!$C$6)</f>
        <v/>
      </c>
      <c r="U1089" s="8">
        <f>IF($AA1089="","",SUMIFS('Per Line'!$T$2:$T$7001,'Per Line'!$C$2:$C$7001,$A1089,'Per Line'!$AK$2:$AK$7001,1,'Per Line'!$AL$2:$AL$7001,0))</f>
        <v/>
      </c>
      <c r="V1089" s="8">
        <f>IF($AA1089="","",U1089*T1089)</f>
        <v/>
      </c>
      <c r="W1089" s="8">
        <f>IF($AA1089="","",V1089+S1089)</f>
        <v/>
      </c>
      <c r="X1089" s="8">
        <f>IF($AA1089="","",Y1089-W1089)</f>
        <v/>
      </c>
      <c r="Y1089" s="8">
        <f>IF($AA1089="","",R1089+U1089+P1089)</f>
        <v/>
      </c>
      <c r="Z1089" s="8">
        <f>IF($AA1089="","",Y1089-W1089-N1089)</f>
        <v/>
      </c>
      <c r="AA1089" s="16">
        <f>IF(ROWS($AA$2:$AA1089)&lt;=MAX('Per Line'!$AJ$2:$AJ$7001),MATCH(ROWS($AA$2:$AA1089),'Per Line'!$AJ$2:$AJ$7001,0),"")</f>
        <v/>
      </c>
      <c r="AB1089">
        <f>IF($AA1089="","",C1089&amp;"|"&amp;COUNTIF($C$2:$C1089,C1089))</f>
        <v/>
      </c>
    </row>
    <row r="1090">
      <c r="A1090">
        <f>IF($AA1090="","",INDEX('Per Line'!$C$2:$C$7001,$AA1090)&amp;"")</f>
        <v/>
      </c>
      <c r="B1090" s="15" t="n"/>
      <c r="C1090">
        <f>IF($AA1090="","",IF(COUNTIF($I$2:$I$1301,I1090)&lt;=Settings!$C$8,I1090,I1090&amp;" P"&amp;ROUNDUP(COUNTIF($I$2:$I1090,I1090)/Settings!$C$8,0)))</f>
        <v/>
      </c>
      <c r="D1090">
        <f>IF($AA1090="","",INDEX('Per Line'!$A$2:$A$7001,$AA1090)&amp;"")</f>
        <v/>
      </c>
      <c r="E1090">
        <f>IF($AA1090="","",INDEX('Per Line'!$B$2:$B$7001,$AA1090)&amp;"")</f>
        <v/>
      </c>
      <c r="F1090">
        <f>IF($AA1090="","",INDEX('Per Line'!$D$2:$D$7001,$AA1090)&amp;"")</f>
        <v/>
      </c>
      <c r="G1090" s="14">
        <f>IF($AA1090="","",INDEX('Per Line'!$E$2:$E$7001,$AA1090))</f>
        <v/>
      </c>
      <c r="H1090">
        <f>IF($AA1090="","",INDEX('Per Line'!$F$2:$F$7001,$AA1090)&amp;"")</f>
        <v/>
      </c>
      <c r="I1090">
        <f>IF($AA1090="","",INDEX('Per Line'!$I$2:$I$7001,$AA1090)&amp;"")</f>
        <v/>
      </c>
      <c r="J1090">
        <f>IF($AA1090="","",INDEX('Per Line'!$H$2:$H$7001,$AA1090)&amp;"")</f>
        <v/>
      </c>
      <c r="K1090">
        <f>IF($AA1090="","",INDEX('Per Line'!$J$2:$J$7001,$AA1090)&amp;"")</f>
        <v/>
      </c>
      <c r="L1090">
        <f>IF($AA1090="","",INDEX('Per Line'!$K$2:$K$7001,$AA1090)&amp;"")</f>
        <v/>
      </c>
      <c r="M1090">
        <f>IF($AA1090="","",INDEX('Per Line'!$L$2:$L$7001,$AA1090))</f>
        <v/>
      </c>
      <c r="N1090" s="8">
        <f>IF($AA1090="","",M1090*Y1090/100)</f>
        <v/>
      </c>
      <c r="O1090">
        <f>IF($AA1090="","",INDEX('Per Line'!$U$2:$U$7001,$AA1090)&amp;"")</f>
        <v/>
      </c>
      <c r="P1090" s="8">
        <f>IF($AA1090="","",SUMIFS('Per Line'!$T$2:$T$7001,'Per Line'!$C$2:$C$7001,$A1090,'Per Line'!$AL$2:$AL$7001,1))</f>
        <v/>
      </c>
      <c r="Q1090">
        <f>IF($AA1090="","",Settings!$C$7)</f>
        <v/>
      </c>
      <c r="R1090" s="8">
        <f>IF($AA1090="","",SUMIFS('Per Line'!$T$2:$T$7001,'Per Line'!$C$2:$C$7001,$A1090,'Per Line'!$AK$2:$AK$7001,0,'Per Line'!$AL$2:$AL$7001,0))</f>
        <v/>
      </c>
      <c r="S1090" s="8">
        <f>IF($AA1090="","",R1090*Q1090)</f>
        <v/>
      </c>
      <c r="T1090">
        <f>IF($AA1090="","",Settings!$C$6)</f>
        <v/>
      </c>
      <c r="U1090" s="8">
        <f>IF($AA1090="","",SUMIFS('Per Line'!$T$2:$T$7001,'Per Line'!$C$2:$C$7001,$A1090,'Per Line'!$AK$2:$AK$7001,1,'Per Line'!$AL$2:$AL$7001,0))</f>
        <v/>
      </c>
      <c r="V1090" s="8">
        <f>IF($AA1090="","",U1090*T1090)</f>
        <v/>
      </c>
      <c r="W1090" s="8">
        <f>IF($AA1090="","",V1090+S1090)</f>
        <v/>
      </c>
      <c r="X1090" s="8">
        <f>IF($AA1090="","",Y1090-W1090)</f>
        <v/>
      </c>
      <c r="Y1090" s="8">
        <f>IF($AA1090="","",R1090+U1090+P1090)</f>
        <v/>
      </c>
      <c r="Z1090" s="8">
        <f>IF($AA1090="","",Y1090-W1090-N1090)</f>
        <v/>
      </c>
      <c r="AA1090" s="16">
        <f>IF(ROWS($AA$2:$AA1090)&lt;=MAX('Per Line'!$AJ$2:$AJ$7001),MATCH(ROWS($AA$2:$AA1090),'Per Line'!$AJ$2:$AJ$7001,0),"")</f>
        <v/>
      </c>
      <c r="AB1090">
        <f>IF($AA1090="","",C1090&amp;"|"&amp;COUNTIF($C$2:$C1090,C1090))</f>
        <v/>
      </c>
    </row>
    <row r="1091">
      <c r="A1091">
        <f>IF($AA1091="","",INDEX('Per Line'!$C$2:$C$7001,$AA1091)&amp;"")</f>
        <v/>
      </c>
      <c r="B1091" s="15" t="n"/>
      <c r="C1091">
        <f>IF($AA1091="","",IF(COUNTIF($I$2:$I$1301,I1091)&lt;=Settings!$C$8,I1091,I1091&amp;" P"&amp;ROUNDUP(COUNTIF($I$2:$I1091,I1091)/Settings!$C$8,0)))</f>
        <v/>
      </c>
      <c r="D1091">
        <f>IF($AA1091="","",INDEX('Per Line'!$A$2:$A$7001,$AA1091)&amp;"")</f>
        <v/>
      </c>
      <c r="E1091">
        <f>IF($AA1091="","",INDEX('Per Line'!$B$2:$B$7001,$AA1091)&amp;"")</f>
        <v/>
      </c>
      <c r="F1091">
        <f>IF($AA1091="","",INDEX('Per Line'!$D$2:$D$7001,$AA1091)&amp;"")</f>
        <v/>
      </c>
      <c r="G1091" s="14">
        <f>IF($AA1091="","",INDEX('Per Line'!$E$2:$E$7001,$AA1091))</f>
        <v/>
      </c>
      <c r="H1091">
        <f>IF($AA1091="","",INDEX('Per Line'!$F$2:$F$7001,$AA1091)&amp;"")</f>
        <v/>
      </c>
      <c r="I1091">
        <f>IF($AA1091="","",INDEX('Per Line'!$I$2:$I$7001,$AA1091)&amp;"")</f>
        <v/>
      </c>
      <c r="J1091">
        <f>IF($AA1091="","",INDEX('Per Line'!$H$2:$H$7001,$AA1091)&amp;"")</f>
        <v/>
      </c>
      <c r="K1091">
        <f>IF($AA1091="","",INDEX('Per Line'!$J$2:$J$7001,$AA1091)&amp;"")</f>
        <v/>
      </c>
      <c r="L1091">
        <f>IF($AA1091="","",INDEX('Per Line'!$K$2:$K$7001,$AA1091)&amp;"")</f>
        <v/>
      </c>
      <c r="M1091">
        <f>IF($AA1091="","",INDEX('Per Line'!$L$2:$L$7001,$AA1091))</f>
        <v/>
      </c>
      <c r="N1091" s="8">
        <f>IF($AA1091="","",M1091*Y1091/100)</f>
        <v/>
      </c>
      <c r="O1091">
        <f>IF($AA1091="","",INDEX('Per Line'!$U$2:$U$7001,$AA1091)&amp;"")</f>
        <v/>
      </c>
      <c r="P1091" s="8">
        <f>IF($AA1091="","",SUMIFS('Per Line'!$T$2:$T$7001,'Per Line'!$C$2:$C$7001,$A1091,'Per Line'!$AL$2:$AL$7001,1))</f>
        <v/>
      </c>
      <c r="Q1091">
        <f>IF($AA1091="","",Settings!$C$7)</f>
        <v/>
      </c>
      <c r="R1091" s="8">
        <f>IF($AA1091="","",SUMIFS('Per Line'!$T$2:$T$7001,'Per Line'!$C$2:$C$7001,$A1091,'Per Line'!$AK$2:$AK$7001,0,'Per Line'!$AL$2:$AL$7001,0))</f>
        <v/>
      </c>
      <c r="S1091" s="8">
        <f>IF($AA1091="","",R1091*Q1091)</f>
        <v/>
      </c>
      <c r="T1091">
        <f>IF($AA1091="","",Settings!$C$6)</f>
        <v/>
      </c>
      <c r="U1091" s="8">
        <f>IF($AA1091="","",SUMIFS('Per Line'!$T$2:$T$7001,'Per Line'!$C$2:$C$7001,$A1091,'Per Line'!$AK$2:$AK$7001,1,'Per Line'!$AL$2:$AL$7001,0))</f>
        <v/>
      </c>
      <c r="V1091" s="8">
        <f>IF($AA1091="","",U1091*T1091)</f>
        <v/>
      </c>
      <c r="W1091" s="8">
        <f>IF($AA1091="","",V1091+S1091)</f>
        <v/>
      </c>
      <c r="X1091" s="8">
        <f>IF($AA1091="","",Y1091-W1091)</f>
        <v/>
      </c>
      <c r="Y1091" s="8">
        <f>IF($AA1091="","",R1091+U1091+P1091)</f>
        <v/>
      </c>
      <c r="Z1091" s="8">
        <f>IF($AA1091="","",Y1091-W1091-N1091)</f>
        <v/>
      </c>
      <c r="AA1091" s="16">
        <f>IF(ROWS($AA$2:$AA1091)&lt;=MAX('Per Line'!$AJ$2:$AJ$7001),MATCH(ROWS($AA$2:$AA1091),'Per Line'!$AJ$2:$AJ$7001,0),"")</f>
        <v/>
      </c>
      <c r="AB1091">
        <f>IF($AA1091="","",C1091&amp;"|"&amp;COUNTIF($C$2:$C1091,C1091))</f>
        <v/>
      </c>
    </row>
    <row r="1092">
      <c r="A1092">
        <f>IF($AA1092="","",INDEX('Per Line'!$C$2:$C$7001,$AA1092)&amp;"")</f>
        <v/>
      </c>
      <c r="B1092" s="15" t="n"/>
      <c r="C1092">
        <f>IF($AA1092="","",IF(COUNTIF($I$2:$I$1301,I1092)&lt;=Settings!$C$8,I1092,I1092&amp;" P"&amp;ROUNDUP(COUNTIF($I$2:$I1092,I1092)/Settings!$C$8,0)))</f>
        <v/>
      </c>
      <c r="D1092">
        <f>IF($AA1092="","",INDEX('Per Line'!$A$2:$A$7001,$AA1092)&amp;"")</f>
        <v/>
      </c>
      <c r="E1092">
        <f>IF($AA1092="","",INDEX('Per Line'!$B$2:$B$7001,$AA1092)&amp;"")</f>
        <v/>
      </c>
      <c r="F1092">
        <f>IF($AA1092="","",INDEX('Per Line'!$D$2:$D$7001,$AA1092)&amp;"")</f>
        <v/>
      </c>
      <c r="G1092" s="14">
        <f>IF($AA1092="","",INDEX('Per Line'!$E$2:$E$7001,$AA1092))</f>
        <v/>
      </c>
      <c r="H1092">
        <f>IF($AA1092="","",INDEX('Per Line'!$F$2:$F$7001,$AA1092)&amp;"")</f>
        <v/>
      </c>
      <c r="I1092">
        <f>IF($AA1092="","",INDEX('Per Line'!$I$2:$I$7001,$AA1092)&amp;"")</f>
        <v/>
      </c>
      <c r="J1092">
        <f>IF($AA1092="","",INDEX('Per Line'!$H$2:$H$7001,$AA1092)&amp;"")</f>
        <v/>
      </c>
      <c r="K1092">
        <f>IF($AA1092="","",INDEX('Per Line'!$J$2:$J$7001,$AA1092)&amp;"")</f>
        <v/>
      </c>
      <c r="L1092">
        <f>IF($AA1092="","",INDEX('Per Line'!$K$2:$K$7001,$AA1092)&amp;"")</f>
        <v/>
      </c>
      <c r="M1092">
        <f>IF($AA1092="","",INDEX('Per Line'!$L$2:$L$7001,$AA1092))</f>
        <v/>
      </c>
      <c r="N1092" s="8">
        <f>IF($AA1092="","",M1092*Y1092/100)</f>
        <v/>
      </c>
      <c r="O1092">
        <f>IF($AA1092="","",INDEX('Per Line'!$U$2:$U$7001,$AA1092)&amp;"")</f>
        <v/>
      </c>
      <c r="P1092" s="8">
        <f>IF($AA1092="","",SUMIFS('Per Line'!$T$2:$T$7001,'Per Line'!$C$2:$C$7001,$A1092,'Per Line'!$AL$2:$AL$7001,1))</f>
        <v/>
      </c>
      <c r="Q1092">
        <f>IF($AA1092="","",Settings!$C$7)</f>
        <v/>
      </c>
      <c r="R1092" s="8">
        <f>IF($AA1092="","",SUMIFS('Per Line'!$T$2:$T$7001,'Per Line'!$C$2:$C$7001,$A1092,'Per Line'!$AK$2:$AK$7001,0,'Per Line'!$AL$2:$AL$7001,0))</f>
        <v/>
      </c>
      <c r="S1092" s="8">
        <f>IF($AA1092="","",R1092*Q1092)</f>
        <v/>
      </c>
      <c r="T1092">
        <f>IF($AA1092="","",Settings!$C$6)</f>
        <v/>
      </c>
      <c r="U1092" s="8">
        <f>IF($AA1092="","",SUMIFS('Per Line'!$T$2:$T$7001,'Per Line'!$C$2:$C$7001,$A1092,'Per Line'!$AK$2:$AK$7001,1,'Per Line'!$AL$2:$AL$7001,0))</f>
        <v/>
      </c>
      <c r="V1092" s="8">
        <f>IF($AA1092="","",U1092*T1092)</f>
        <v/>
      </c>
      <c r="W1092" s="8">
        <f>IF($AA1092="","",V1092+S1092)</f>
        <v/>
      </c>
      <c r="X1092" s="8">
        <f>IF($AA1092="","",Y1092-W1092)</f>
        <v/>
      </c>
      <c r="Y1092" s="8">
        <f>IF($AA1092="","",R1092+U1092+P1092)</f>
        <v/>
      </c>
      <c r="Z1092" s="8">
        <f>IF($AA1092="","",Y1092-W1092-N1092)</f>
        <v/>
      </c>
      <c r="AA1092" s="16">
        <f>IF(ROWS($AA$2:$AA1092)&lt;=MAX('Per Line'!$AJ$2:$AJ$7001),MATCH(ROWS($AA$2:$AA1092),'Per Line'!$AJ$2:$AJ$7001,0),"")</f>
        <v/>
      </c>
      <c r="AB1092">
        <f>IF($AA1092="","",C1092&amp;"|"&amp;COUNTIF($C$2:$C1092,C1092))</f>
        <v/>
      </c>
    </row>
    <row r="1093">
      <c r="A1093">
        <f>IF($AA1093="","",INDEX('Per Line'!$C$2:$C$7001,$AA1093)&amp;"")</f>
        <v/>
      </c>
      <c r="B1093" s="15" t="n"/>
      <c r="C1093">
        <f>IF($AA1093="","",IF(COUNTIF($I$2:$I$1301,I1093)&lt;=Settings!$C$8,I1093,I1093&amp;" P"&amp;ROUNDUP(COUNTIF($I$2:$I1093,I1093)/Settings!$C$8,0)))</f>
        <v/>
      </c>
      <c r="D1093">
        <f>IF($AA1093="","",INDEX('Per Line'!$A$2:$A$7001,$AA1093)&amp;"")</f>
        <v/>
      </c>
      <c r="E1093">
        <f>IF($AA1093="","",INDEX('Per Line'!$B$2:$B$7001,$AA1093)&amp;"")</f>
        <v/>
      </c>
      <c r="F1093">
        <f>IF($AA1093="","",INDEX('Per Line'!$D$2:$D$7001,$AA1093)&amp;"")</f>
        <v/>
      </c>
      <c r="G1093" s="14">
        <f>IF($AA1093="","",INDEX('Per Line'!$E$2:$E$7001,$AA1093))</f>
        <v/>
      </c>
      <c r="H1093">
        <f>IF($AA1093="","",INDEX('Per Line'!$F$2:$F$7001,$AA1093)&amp;"")</f>
        <v/>
      </c>
      <c r="I1093">
        <f>IF($AA1093="","",INDEX('Per Line'!$I$2:$I$7001,$AA1093)&amp;"")</f>
        <v/>
      </c>
      <c r="J1093">
        <f>IF($AA1093="","",INDEX('Per Line'!$H$2:$H$7001,$AA1093)&amp;"")</f>
        <v/>
      </c>
      <c r="K1093">
        <f>IF($AA1093="","",INDEX('Per Line'!$J$2:$J$7001,$AA1093)&amp;"")</f>
        <v/>
      </c>
      <c r="L1093">
        <f>IF($AA1093="","",INDEX('Per Line'!$K$2:$K$7001,$AA1093)&amp;"")</f>
        <v/>
      </c>
      <c r="M1093">
        <f>IF($AA1093="","",INDEX('Per Line'!$L$2:$L$7001,$AA1093))</f>
        <v/>
      </c>
      <c r="N1093" s="8">
        <f>IF($AA1093="","",M1093*Y1093/100)</f>
        <v/>
      </c>
      <c r="O1093">
        <f>IF($AA1093="","",INDEX('Per Line'!$U$2:$U$7001,$AA1093)&amp;"")</f>
        <v/>
      </c>
      <c r="P1093" s="8">
        <f>IF($AA1093="","",SUMIFS('Per Line'!$T$2:$T$7001,'Per Line'!$C$2:$C$7001,$A1093,'Per Line'!$AL$2:$AL$7001,1))</f>
        <v/>
      </c>
      <c r="Q1093">
        <f>IF($AA1093="","",Settings!$C$7)</f>
        <v/>
      </c>
      <c r="R1093" s="8">
        <f>IF($AA1093="","",SUMIFS('Per Line'!$T$2:$T$7001,'Per Line'!$C$2:$C$7001,$A1093,'Per Line'!$AK$2:$AK$7001,0,'Per Line'!$AL$2:$AL$7001,0))</f>
        <v/>
      </c>
      <c r="S1093" s="8">
        <f>IF($AA1093="","",R1093*Q1093)</f>
        <v/>
      </c>
      <c r="T1093">
        <f>IF($AA1093="","",Settings!$C$6)</f>
        <v/>
      </c>
      <c r="U1093" s="8">
        <f>IF($AA1093="","",SUMIFS('Per Line'!$T$2:$T$7001,'Per Line'!$C$2:$C$7001,$A1093,'Per Line'!$AK$2:$AK$7001,1,'Per Line'!$AL$2:$AL$7001,0))</f>
        <v/>
      </c>
      <c r="V1093" s="8">
        <f>IF($AA1093="","",U1093*T1093)</f>
        <v/>
      </c>
      <c r="W1093" s="8">
        <f>IF($AA1093="","",V1093+S1093)</f>
        <v/>
      </c>
      <c r="X1093" s="8">
        <f>IF($AA1093="","",Y1093-W1093)</f>
        <v/>
      </c>
      <c r="Y1093" s="8">
        <f>IF($AA1093="","",R1093+U1093+P1093)</f>
        <v/>
      </c>
      <c r="Z1093" s="8">
        <f>IF($AA1093="","",Y1093-W1093-N1093)</f>
        <v/>
      </c>
      <c r="AA1093" s="16">
        <f>IF(ROWS($AA$2:$AA1093)&lt;=MAX('Per Line'!$AJ$2:$AJ$7001),MATCH(ROWS($AA$2:$AA1093),'Per Line'!$AJ$2:$AJ$7001,0),"")</f>
        <v/>
      </c>
      <c r="AB1093">
        <f>IF($AA1093="","",C1093&amp;"|"&amp;COUNTIF($C$2:$C1093,C1093))</f>
        <v/>
      </c>
    </row>
    <row r="1094">
      <c r="A1094">
        <f>IF($AA1094="","",INDEX('Per Line'!$C$2:$C$7001,$AA1094)&amp;"")</f>
        <v/>
      </c>
      <c r="B1094" s="15" t="n"/>
      <c r="C1094">
        <f>IF($AA1094="","",IF(COUNTIF($I$2:$I$1301,I1094)&lt;=Settings!$C$8,I1094,I1094&amp;" P"&amp;ROUNDUP(COUNTIF($I$2:$I1094,I1094)/Settings!$C$8,0)))</f>
        <v/>
      </c>
      <c r="D1094">
        <f>IF($AA1094="","",INDEX('Per Line'!$A$2:$A$7001,$AA1094)&amp;"")</f>
        <v/>
      </c>
      <c r="E1094">
        <f>IF($AA1094="","",INDEX('Per Line'!$B$2:$B$7001,$AA1094)&amp;"")</f>
        <v/>
      </c>
      <c r="F1094">
        <f>IF($AA1094="","",INDEX('Per Line'!$D$2:$D$7001,$AA1094)&amp;"")</f>
        <v/>
      </c>
      <c r="G1094" s="14">
        <f>IF($AA1094="","",INDEX('Per Line'!$E$2:$E$7001,$AA1094))</f>
        <v/>
      </c>
      <c r="H1094">
        <f>IF($AA1094="","",INDEX('Per Line'!$F$2:$F$7001,$AA1094)&amp;"")</f>
        <v/>
      </c>
      <c r="I1094">
        <f>IF($AA1094="","",INDEX('Per Line'!$I$2:$I$7001,$AA1094)&amp;"")</f>
        <v/>
      </c>
      <c r="J1094">
        <f>IF($AA1094="","",INDEX('Per Line'!$H$2:$H$7001,$AA1094)&amp;"")</f>
        <v/>
      </c>
      <c r="K1094">
        <f>IF($AA1094="","",INDEX('Per Line'!$J$2:$J$7001,$AA1094)&amp;"")</f>
        <v/>
      </c>
      <c r="L1094">
        <f>IF($AA1094="","",INDEX('Per Line'!$K$2:$K$7001,$AA1094)&amp;"")</f>
        <v/>
      </c>
      <c r="M1094">
        <f>IF($AA1094="","",INDEX('Per Line'!$L$2:$L$7001,$AA1094))</f>
        <v/>
      </c>
      <c r="N1094" s="8">
        <f>IF($AA1094="","",M1094*Y1094/100)</f>
        <v/>
      </c>
      <c r="O1094">
        <f>IF($AA1094="","",INDEX('Per Line'!$U$2:$U$7001,$AA1094)&amp;"")</f>
        <v/>
      </c>
      <c r="P1094" s="8">
        <f>IF($AA1094="","",SUMIFS('Per Line'!$T$2:$T$7001,'Per Line'!$C$2:$C$7001,$A1094,'Per Line'!$AL$2:$AL$7001,1))</f>
        <v/>
      </c>
      <c r="Q1094">
        <f>IF($AA1094="","",Settings!$C$7)</f>
        <v/>
      </c>
      <c r="R1094" s="8">
        <f>IF($AA1094="","",SUMIFS('Per Line'!$T$2:$T$7001,'Per Line'!$C$2:$C$7001,$A1094,'Per Line'!$AK$2:$AK$7001,0,'Per Line'!$AL$2:$AL$7001,0))</f>
        <v/>
      </c>
      <c r="S1094" s="8">
        <f>IF($AA1094="","",R1094*Q1094)</f>
        <v/>
      </c>
      <c r="T1094">
        <f>IF($AA1094="","",Settings!$C$6)</f>
        <v/>
      </c>
      <c r="U1094" s="8">
        <f>IF($AA1094="","",SUMIFS('Per Line'!$T$2:$T$7001,'Per Line'!$C$2:$C$7001,$A1094,'Per Line'!$AK$2:$AK$7001,1,'Per Line'!$AL$2:$AL$7001,0))</f>
        <v/>
      </c>
      <c r="V1094" s="8">
        <f>IF($AA1094="","",U1094*T1094)</f>
        <v/>
      </c>
      <c r="W1094" s="8">
        <f>IF($AA1094="","",V1094+S1094)</f>
        <v/>
      </c>
      <c r="X1094" s="8">
        <f>IF($AA1094="","",Y1094-W1094)</f>
        <v/>
      </c>
      <c r="Y1094" s="8">
        <f>IF($AA1094="","",R1094+U1094+P1094)</f>
        <v/>
      </c>
      <c r="Z1094" s="8">
        <f>IF($AA1094="","",Y1094-W1094-N1094)</f>
        <v/>
      </c>
      <c r="AA1094" s="16">
        <f>IF(ROWS($AA$2:$AA1094)&lt;=MAX('Per Line'!$AJ$2:$AJ$7001),MATCH(ROWS($AA$2:$AA1094),'Per Line'!$AJ$2:$AJ$7001,0),"")</f>
        <v/>
      </c>
      <c r="AB1094">
        <f>IF($AA1094="","",C1094&amp;"|"&amp;COUNTIF($C$2:$C1094,C1094))</f>
        <v/>
      </c>
    </row>
    <row r="1095">
      <c r="A1095">
        <f>IF($AA1095="","",INDEX('Per Line'!$C$2:$C$7001,$AA1095)&amp;"")</f>
        <v/>
      </c>
      <c r="B1095" s="15" t="n"/>
      <c r="C1095">
        <f>IF($AA1095="","",IF(COUNTIF($I$2:$I$1301,I1095)&lt;=Settings!$C$8,I1095,I1095&amp;" P"&amp;ROUNDUP(COUNTIF($I$2:$I1095,I1095)/Settings!$C$8,0)))</f>
        <v/>
      </c>
      <c r="D1095">
        <f>IF($AA1095="","",INDEX('Per Line'!$A$2:$A$7001,$AA1095)&amp;"")</f>
        <v/>
      </c>
      <c r="E1095">
        <f>IF($AA1095="","",INDEX('Per Line'!$B$2:$B$7001,$AA1095)&amp;"")</f>
        <v/>
      </c>
      <c r="F1095">
        <f>IF($AA1095="","",INDEX('Per Line'!$D$2:$D$7001,$AA1095)&amp;"")</f>
        <v/>
      </c>
      <c r="G1095" s="14">
        <f>IF($AA1095="","",INDEX('Per Line'!$E$2:$E$7001,$AA1095))</f>
        <v/>
      </c>
      <c r="H1095">
        <f>IF($AA1095="","",INDEX('Per Line'!$F$2:$F$7001,$AA1095)&amp;"")</f>
        <v/>
      </c>
      <c r="I1095">
        <f>IF($AA1095="","",INDEX('Per Line'!$I$2:$I$7001,$AA1095)&amp;"")</f>
        <v/>
      </c>
      <c r="J1095">
        <f>IF($AA1095="","",INDEX('Per Line'!$H$2:$H$7001,$AA1095)&amp;"")</f>
        <v/>
      </c>
      <c r="K1095">
        <f>IF($AA1095="","",INDEX('Per Line'!$J$2:$J$7001,$AA1095)&amp;"")</f>
        <v/>
      </c>
      <c r="L1095">
        <f>IF($AA1095="","",INDEX('Per Line'!$K$2:$K$7001,$AA1095)&amp;"")</f>
        <v/>
      </c>
      <c r="M1095">
        <f>IF($AA1095="","",INDEX('Per Line'!$L$2:$L$7001,$AA1095))</f>
        <v/>
      </c>
      <c r="N1095" s="8">
        <f>IF($AA1095="","",M1095*Y1095/100)</f>
        <v/>
      </c>
      <c r="O1095">
        <f>IF($AA1095="","",INDEX('Per Line'!$U$2:$U$7001,$AA1095)&amp;"")</f>
        <v/>
      </c>
      <c r="P1095" s="8">
        <f>IF($AA1095="","",SUMIFS('Per Line'!$T$2:$T$7001,'Per Line'!$C$2:$C$7001,$A1095,'Per Line'!$AL$2:$AL$7001,1))</f>
        <v/>
      </c>
      <c r="Q1095">
        <f>IF($AA1095="","",Settings!$C$7)</f>
        <v/>
      </c>
      <c r="R1095" s="8">
        <f>IF($AA1095="","",SUMIFS('Per Line'!$T$2:$T$7001,'Per Line'!$C$2:$C$7001,$A1095,'Per Line'!$AK$2:$AK$7001,0,'Per Line'!$AL$2:$AL$7001,0))</f>
        <v/>
      </c>
      <c r="S1095" s="8">
        <f>IF($AA1095="","",R1095*Q1095)</f>
        <v/>
      </c>
      <c r="T1095">
        <f>IF($AA1095="","",Settings!$C$6)</f>
        <v/>
      </c>
      <c r="U1095" s="8">
        <f>IF($AA1095="","",SUMIFS('Per Line'!$T$2:$T$7001,'Per Line'!$C$2:$C$7001,$A1095,'Per Line'!$AK$2:$AK$7001,1,'Per Line'!$AL$2:$AL$7001,0))</f>
        <v/>
      </c>
      <c r="V1095" s="8">
        <f>IF($AA1095="","",U1095*T1095)</f>
        <v/>
      </c>
      <c r="W1095" s="8">
        <f>IF($AA1095="","",V1095+S1095)</f>
        <v/>
      </c>
      <c r="X1095" s="8">
        <f>IF($AA1095="","",Y1095-W1095)</f>
        <v/>
      </c>
      <c r="Y1095" s="8">
        <f>IF($AA1095="","",R1095+U1095+P1095)</f>
        <v/>
      </c>
      <c r="Z1095" s="8">
        <f>IF($AA1095="","",Y1095-W1095-N1095)</f>
        <v/>
      </c>
      <c r="AA1095" s="16">
        <f>IF(ROWS($AA$2:$AA1095)&lt;=MAX('Per Line'!$AJ$2:$AJ$7001),MATCH(ROWS($AA$2:$AA1095),'Per Line'!$AJ$2:$AJ$7001,0),"")</f>
        <v/>
      </c>
      <c r="AB1095">
        <f>IF($AA1095="","",C1095&amp;"|"&amp;COUNTIF($C$2:$C1095,C1095))</f>
        <v/>
      </c>
    </row>
    <row r="1096">
      <c r="A1096">
        <f>IF($AA1096="","",INDEX('Per Line'!$C$2:$C$7001,$AA1096)&amp;"")</f>
        <v/>
      </c>
      <c r="B1096" s="15" t="n"/>
      <c r="C1096">
        <f>IF($AA1096="","",IF(COUNTIF($I$2:$I$1301,I1096)&lt;=Settings!$C$8,I1096,I1096&amp;" P"&amp;ROUNDUP(COUNTIF($I$2:$I1096,I1096)/Settings!$C$8,0)))</f>
        <v/>
      </c>
      <c r="D1096">
        <f>IF($AA1096="","",INDEX('Per Line'!$A$2:$A$7001,$AA1096)&amp;"")</f>
        <v/>
      </c>
      <c r="E1096">
        <f>IF($AA1096="","",INDEX('Per Line'!$B$2:$B$7001,$AA1096)&amp;"")</f>
        <v/>
      </c>
      <c r="F1096">
        <f>IF($AA1096="","",INDEX('Per Line'!$D$2:$D$7001,$AA1096)&amp;"")</f>
        <v/>
      </c>
      <c r="G1096" s="14">
        <f>IF($AA1096="","",INDEX('Per Line'!$E$2:$E$7001,$AA1096))</f>
        <v/>
      </c>
      <c r="H1096">
        <f>IF($AA1096="","",INDEX('Per Line'!$F$2:$F$7001,$AA1096)&amp;"")</f>
        <v/>
      </c>
      <c r="I1096">
        <f>IF($AA1096="","",INDEX('Per Line'!$I$2:$I$7001,$AA1096)&amp;"")</f>
        <v/>
      </c>
      <c r="J1096">
        <f>IF($AA1096="","",INDEX('Per Line'!$H$2:$H$7001,$AA1096)&amp;"")</f>
        <v/>
      </c>
      <c r="K1096">
        <f>IF($AA1096="","",INDEX('Per Line'!$J$2:$J$7001,$AA1096)&amp;"")</f>
        <v/>
      </c>
      <c r="L1096">
        <f>IF($AA1096="","",INDEX('Per Line'!$K$2:$K$7001,$AA1096)&amp;"")</f>
        <v/>
      </c>
      <c r="M1096">
        <f>IF($AA1096="","",INDEX('Per Line'!$L$2:$L$7001,$AA1096))</f>
        <v/>
      </c>
      <c r="N1096" s="8">
        <f>IF($AA1096="","",M1096*Y1096/100)</f>
        <v/>
      </c>
      <c r="O1096">
        <f>IF($AA1096="","",INDEX('Per Line'!$U$2:$U$7001,$AA1096)&amp;"")</f>
        <v/>
      </c>
      <c r="P1096" s="8">
        <f>IF($AA1096="","",SUMIFS('Per Line'!$T$2:$T$7001,'Per Line'!$C$2:$C$7001,$A1096,'Per Line'!$AL$2:$AL$7001,1))</f>
        <v/>
      </c>
      <c r="Q1096">
        <f>IF($AA1096="","",Settings!$C$7)</f>
        <v/>
      </c>
      <c r="R1096" s="8">
        <f>IF($AA1096="","",SUMIFS('Per Line'!$T$2:$T$7001,'Per Line'!$C$2:$C$7001,$A1096,'Per Line'!$AK$2:$AK$7001,0,'Per Line'!$AL$2:$AL$7001,0))</f>
        <v/>
      </c>
      <c r="S1096" s="8">
        <f>IF($AA1096="","",R1096*Q1096)</f>
        <v/>
      </c>
      <c r="T1096">
        <f>IF($AA1096="","",Settings!$C$6)</f>
        <v/>
      </c>
      <c r="U1096" s="8">
        <f>IF($AA1096="","",SUMIFS('Per Line'!$T$2:$T$7001,'Per Line'!$C$2:$C$7001,$A1096,'Per Line'!$AK$2:$AK$7001,1,'Per Line'!$AL$2:$AL$7001,0))</f>
        <v/>
      </c>
      <c r="V1096" s="8">
        <f>IF($AA1096="","",U1096*T1096)</f>
        <v/>
      </c>
      <c r="W1096" s="8">
        <f>IF($AA1096="","",V1096+S1096)</f>
        <v/>
      </c>
      <c r="X1096" s="8">
        <f>IF($AA1096="","",Y1096-W1096)</f>
        <v/>
      </c>
      <c r="Y1096" s="8">
        <f>IF($AA1096="","",R1096+U1096+P1096)</f>
        <v/>
      </c>
      <c r="Z1096" s="8">
        <f>IF($AA1096="","",Y1096-W1096-N1096)</f>
        <v/>
      </c>
      <c r="AA1096" s="16">
        <f>IF(ROWS($AA$2:$AA1096)&lt;=MAX('Per Line'!$AJ$2:$AJ$7001),MATCH(ROWS($AA$2:$AA1096),'Per Line'!$AJ$2:$AJ$7001,0),"")</f>
        <v/>
      </c>
      <c r="AB1096">
        <f>IF($AA1096="","",C1096&amp;"|"&amp;COUNTIF($C$2:$C1096,C1096))</f>
        <v/>
      </c>
    </row>
    <row r="1097">
      <c r="A1097">
        <f>IF($AA1097="","",INDEX('Per Line'!$C$2:$C$7001,$AA1097)&amp;"")</f>
        <v/>
      </c>
      <c r="B1097" s="15" t="n"/>
      <c r="C1097">
        <f>IF($AA1097="","",IF(COUNTIF($I$2:$I$1301,I1097)&lt;=Settings!$C$8,I1097,I1097&amp;" P"&amp;ROUNDUP(COUNTIF($I$2:$I1097,I1097)/Settings!$C$8,0)))</f>
        <v/>
      </c>
      <c r="D1097">
        <f>IF($AA1097="","",INDEX('Per Line'!$A$2:$A$7001,$AA1097)&amp;"")</f>
        <v/>
      </c>
      <c r="E1097">
        <f>IF($AA1097="","",INDEX('Per Line'!$B$2:$B$7001,$AA1097)&amp;"")</f>
        <v/>
      </c>
      <c r="F1097">
        <f>IF($AA1097="","",INDEX('Per Line'!$D$2:$D$7001,$AA1097)&amp;"")</f>
        <v/>
      </c>
      <c r="G1097" s="14">
        <f>IF($AA1097="","",INDEX('Per Line'!$E$2:$E$7001,$AA1097))</f>
        <v/>
      </c>
      <c r="H1097">
        <f>IF($AA1097="","",INDEX('Per Line'!$F$2:$F$7001,$AA1097)&amp;"")</f>
        <v/>
      </c>
      <c r="I1097">
        <f>IF($AA1097="","",INDEX('Per Line'!$I$2:$I$7001,$AA1097)&amp;"")</f>
        <v/>
      </c>
      <c r="J1097">
        <f>IF($AA1097="","",INDEX('Per Line'!$H$2:$H$7001,$AA1097)&amp;"")</f>
        <v/>
      </c>
      <c r="K1097">
        <f>IF($AA1097="","",INDEX('Per Line'!$J$2:$J$7001,$AA1097)&amp;"")</f>
        <v/>
      </c>
      <c r="L1097">
        <f>IF($AA1097="","",INDEX('Per Line'!$K$2:$K$7001,$AA1097)&amp;"")</f>
        <v/>
      </c>
      <c r="M1097">
        <f>IF($AA1097="","",INDEX('Per Line'!$L$2:$L$7001,$AA1097))</f>
        <v/>
      </c>
      <c r="N1097" s="8">
        <f>IF($AA1097="","",M1097*Y1097/100)</f>
        <v/>
      </c>
      <c r="O1097">
        <f>IF($AA1097="","",INDEX('Per Line'!$U$2:$U$7001,$AA1097)&amp;"")</f>
        <v/>
      </c>
      <c r="P1097" s="8">
        <f>IF($AA1097="","",SUMIFS('Per Line'!$T$2:$T$7001,'Per Line'!$C$2:$C$7001,$A1097,'Per Line'!$AL$2:$AL$7001,1))</f>
        <v/>
      </c>
      <c r="Q1097">
        <f>IF($AA1097="","",Settings!$C$7)</f>
        <v/>
      </c>
      <c r="R1097" s="8">
        <f>IF($AA1097="","",SUMIFS('Per Line'!$T$2:$T$7001,'Per Line'!$C$2:$C$7001,$A1097,'Per Line'!$AK$2:$AK$7001,0,'Per Line'!$AL$2:$AL$7001,0))</f>
        <v/>
      </c>
      <c r="S1097" s="8">
        <f>IF($AA1097="","",R1097*Q1097)</f>
        <v/>
      </c>
      <c r="T1097">
        <f>IF($AA1097="","",Settings!$C$6)</f>
        <v/>
      </c>
      <c r="U1097" s="8">
        <f>IF($AA1097="","",SUMIFS('Per Line'!$T$2:$T$7001,'Per Line'!$C$2:$C$7001,$A1097,'Per Line'!$AK$2:$AK$7001,1,'Per Line'!$AL$2:$AL$7001,0))</f>
        <v/>
      </c>
      <c r="V1097" s="8">
        <f>IF($AA1097="","",U1097*T1097)</f>
        <v/>
      </c>
      <c r="W1097" s="8">
        <f>IF($AA1097="","",V1097+S1097)</f>
        <v/>
      </c>
      <c r="X1097" s="8">
        <f>IF($AA1097="","",Y1097-W1097)</f>
        <v/>
      </c>
      <c r="Y1097" s="8">
        <f>IF($AA1097="","",R1097+U1097+P1097)</f>
        <v/>
      </c>
      <c r="Z1097" s="8">
        <f>IF($AA1097="","",Y1097-W1097-N1097)</f>
        <v/>
      </c>
      <c r="AA1097" s="16">
        <f>IF(ROWS($AA$2:$AA1097)&lt;=MAX('Per Line'!$AJ$2:$AJ$7001),MATCH(ROWS($AA$2:$AA1097),'Per Line'!$AJ$2:$AJ$7001,0),"")</f>
        <v/>
      </c>
      <c r="AB1097">
        <f>IF($AA1097="","",C1097&amp;"|"&amp;COUNTIF($C$2:$C1097,C1097))</f>
        <v/>
      </c>
    </row>
    <row r="1098">
      <c r="A1098">
        <f>IF($AA1098="","",INDEX('Per Line'!$C$2:$C$7001,$AA1098)&amp;"")</f>
        <v/>
      </c>
      <c r="B1098" s="15" t="n"/>
      <c r="C1098">
        <f>IF($AA1098="","",IF(COUNTIF($I$2:$I$1301,I1098)&lt;=Settings!$C$8,I1098,I1098&amp;" P"&amp;ROUNDUP(COUNTIF($I$2:$I1098,I1098)/Settings!$C$8,0)))</f>
        <v/>
      </c>
      <c r="D1098">
        <f>IF($AA1098="","",INDEX('Per Line'!$A$2:$A$7001,$AA1098)&amp;"")</f>
        <v/>
      </c>
      <c r="E1098">
        <f>IF($AA1098="","",INDEX('Per Line'!$B$2:$B$7001,$AA1098)&amp;"")</f>
        <v/>
      </c>
      <c r="F1098">
        <f>IF($AA1098="","",INDEX('Per Line'!$D$2:$D$7001,$AA1098)&amp;"")</f>
        <v/>
      </c>
      <c r="G1098" s="14">
        <f>IF($AA1098="","",INDEX('Per Line'!$E$2:$E$7001,$AA1098))</f>
        <v/>
      </c>
      <c r="H1098">
        <f>IF($AA1098="","",INDEX('Per Line'!$F$2:$F$7001,$AA1098)&amp;"")</f>
        <v/>
      </c>
      <c r="I1098">
        <f>IF($AA1098="","",INDEX('Per Line'!$I$2:$I$7001,$AA1098)&amp;"")</f>
        <v/>
      </c>
      <c r="J1098">
        <f>IF($AA1098="","",INDEX('Per Line'!$H$2:$H$7001,$AA1098)&amp;"")</f>
        <v/>
      </c>
      <c r="K1098">
        <f>IF($AA1098="","",INDEX('Per Line'!$J$2:$J$7001,$AA1098)&amp;"")</f>
        <v/>
      </c>
      <c r="L1098">
        <f>IF($AA1098="","",INDEX('Per Line'!$K$2:$K$7001,$AA1098)&amp;"")</f>
        <v/>
      </c>
      <c r="M1098">
        <f>IF($AA1098="","",INDEX('Per Line'!$L$2:$L$7001,$AA1098))</f>
        <v/>
      </c>
      <c r="N1098" s="8">
        <f>IF($AA1098="","",M1098*Y1098/100)</f>
        <v/>
      </c>
      <c r="O1098">
        <f>IF($AA1098="","",INDEX('Per Line'!$U$2:$U$7001,$AA1098)&amp;"")</f>
        <v/>
      </c>
      <c r="P1098" s="8">
        <f>IF($AA1098="","",SUMIFS('Per Line'!$T$2:$T$7001,'Per Line'!$C$2:$C$7001,$A1098,'Per Line'!$AL$2:$AL$7001,1))</f>
        <v/>
      </c>
      <c r="Q1098">
        <f>IF($AA1098="","",Settings!$C$7)</f>
        <v/>
      </c>
      <c r="R1098" s="8">
        <f>IF($AA1098="","",SUMIFS('Per Line'!$T$2:$T$7001,'Per Line'!$C$2:$C$7001,$A1098,'Per Line'!$AK$2:$AK$7001,0,'Per Line'!$AL$2:$AL$7001,0))</f>
        <v/>
      </c>
      <c r="S1098" s="8">
        <f>IF($AA1098="","",R1098*Q1098)</f>
        <v/>
      </c>
      <c r="T1098">
        <f>IF($AA1098="","",Settings!$C$6)</f>
        <v/>
      </c>
      <c r="U1098" s="8">
        <f>IF($AA1098="","",SUMIFS('Per Line'!$T$2:$T$7001,'Per Line'!$C$2:$C$7001,$A1098,'Per Line'!$AK$2:$AK$7001,1,'Per Line'!$AL$2:$AL$7001,0))</f>
        <v/>
      </c>
      <c r="V1098" s="8">
        <f>IF($AA1098="","",U1098*T1098)</f>
        <v/>
      </c>
      <c r="W1098" s="8">
        <f>IF($AA1098="","",V1098+S1098)</f>
        <v/>
      </c>
      <c r="X1098" s="8">
        <f>IF($AA1098="","",Y1098-W1098)</f>
        <v/>
      </c>
      <c r="Y1098" s="8">
        <f>IF($AA1098="","",R1098+U1098+P1098)</f>
        <v/>
      </c>
      <c r="Z1098" s="8">
        <f>IF($AA1098="","",Y1098-W1098-N1098)</f>
        <v/>
      </c>
      <c r="AA1098" s="16">
        <f>IF(ROWS($AA$2:$AA1098)&lt;=MAX('Per Line'!$AJ$2:$AJ$7001),MATCH(ROWS($AA$2:$AA1098),'Per Line'!$AJ$2:$AJ$7001,0),"")</f>
        <v/>
      </c>
      <c r="AB1098">
        <f>IF($AA1098="","",C1098&amp;"|"&amp;COUNTIF($C$2:$C1098,C1098))</f>
        <v/>
      </c>
    </row>
    <row r="1099">
      <c r="A1099">
        <f>IF($AA1099="","",INDEX('Per Line'!$C$2:$C$7001,$AA1099)&amp;"")</f>
        <v/>
      </c>
      <c r="B1099" s="15" t="n"/>
      <c r="C1099">
        <f>IF($AA1099="","",IF(COUNTIF($I$2:$I$1301,I1099)&lt;=Settings!$C$8,I1099,I1099&amp;" P"&amp;ROUNDUP(COUNTIF($I$2:$I1099,I1099)/Settings!$C$8,0)))</f>
        <v/>
      </c>
      <c r="D1099">
        <f>IF($AA1099="","",INDEX('Per Line'!$A$2:$A$7001,$AA1099)&amp;"")</f>
        <v/>
      </c>
      <c r="E1099">
        <f>IF($AA1099="","",INDEX('Per Line'!$B$2:$B$7001,$AA1099)&amp;"")</f>
        <v/>
      </c>
      <c r="F1099">
        <f>IF($AA1099="","",INDEX('Per Line'!$D$2:$D$7001,$AA1099)&amp;"")</f>
        <v/>
      </c>
      <c r="G1099" s="14">
        <f>IF($AA1099="","",INDEX('Per Line'!$E$2:$E$7001,$AA1099))</f>
        <v/>
      </c>
      <c r="H1099">
        <f>IF($AA1099="","",INDEX('Per Line'!$F$2:$F$7001,$AA1099)&amp;"")</f>
        <v/>
      </c>
      <c r="I1099">
        <f>IF($AA1099="","",INDEX('Per Line'!$I$2:$I$7001,$AA1099)&amp;"")</f>
        <v/>
      </c>
      <c r="J1099">
        <f>IF($AA1099="","",INDEX('Per Line'!$H$2:$H$7001,$AA1099)&amp;"")</f>
        <v/>
      </c>
      <c r="K1099">
        <f>IF($AA1099="","",INDEX('Per Line'!$J$2:$J$7001,$AA1099)&amp;"")</f>
        <v/>
      </c>
      <c r="L1099">
        <f>IF($AA1099="","",INDEX('Per Line'!$K$2:$K$7001,$AA1099)&amp;"")</f>
        <v/>
      </c>
      <c r="M1099">
        <f>IF($AA1099="","",INDEX('Per Line'!$L$2:$L$7001,$AA1099))</f>
        <v/>
      </c>
      <c r="N1099" s="8">
        <f>IF($AA1099="","",M1099*Y1099/100)</f>
        <v/>
      </c>
      <c r="O1099">
        <f>IF($AA1099="","",INDEX('Per Line'!$U$2:$U$7001,$AA1099)&amp;"")</f>
        <v/>
      </c>
      <c r="P1099" s="8">
        <f>IF($AA1099="","",SUMIFS('Per Line'!$T$2:$T$7001,'Per Line'!$C$2:$C$7001,$A1099,'Per Line'!$AL$2:$AL$7001,1))</f>
        <v/>
      </c>
      <c r="Q1099">
        <f>IF($AA1099="","",Settings!$C$7)</f>
        <v/>
      </c>
      <c r="R1099" s="8">
        <f>IF($AA1099="","",SUMIFS('Per Line'!$T$2:$T$7001,'Per Line'!$C$2:$C$7001,$A1099,'Per Line'!$AK$2:$AK$7001,0,'Per Line'!$AL$2:$AL$7001,0))</f>
        <v/>
      </c>
      <c r="S1099" s="8">
        <f>IF($AA1099="","",R1099*Q1099)</f>
        <v/>
      </c>
      <c r="T1099">
        <f>IF($AA1099="","",Settings!$C$6)</f>
        <v/>
      </c>
      <c r="U1099" s="8">
        <f>IF($AA1099="","",SUMIFS('Per Line'!$T$2:$T$7001,'Per Line'!$C$2:$C$7001,$A1099,'Per Line'!$AK$2:$AK$7001,1,'Per Line'!$AL$2:$AL$7001,0))</f>
        <v/>
      </c>
      <c r="V1099" s="8">
        <f>IF($AA1099="","",U1099*T1099)</f>
        <v/>
      </c>
      <c r="W1099" s="8">
        <f>IF($AA1099="","",V1099+S1099)</f>
        <v/>
      </c>
      <c r="X1099" s="8">
        <f>IF($AA1099="","",Y1099-W1099)</f>
        <v/>
      </c>
      <c r="Y1099" s="8">
        <f>IF($AA1099="","",R1099+U1099+P1099)</f>
        <v/>
      </c>
      <c r="Z1099" s="8">
        <f>IF($AA1099="","",Y1099-W1099-N1099)</f>
        <v/>
      </c>
      <c r="AA1099" s="16">
        <f>IF(ROWS($AA$2:$AA1099)&lt;=MAX('Per Line'!$AJ$2:$AJ$7001),MATCH(ROWS($AA$2:$AA1099),'Per Line'!$AJ$2:$AJ$7001,0),"")</f>
        <v/>
      </c>
      <c r="AB1099">
        <f>IF($AA1099="","",C1099&amp;"|"&amp;COUNTIF($C$2:$C1099,C1099))</f>
        <v/>
      </c>
    </row>
    <row r="1100">
      <c r="A1100">
        <f>IF($AA1100="","",INDEX('Per Line'!$C$2:$C$7001,$AA1100)&amp;"")</f>
        <v/>
      </c>
      <c r="B1100" s="15" t="n"/>
      <c r="C1100">
        <f>IF($AA1100="","",IF(COUNTIF($I$2:$I$1301,I1100)&lt;=Settings!$C$8,I1100,I1100&amp;" P"&amp;ROUNDUP(COUNTIF($I$2:$I1100,I1100)/Settings!$C$8,0)))</f>
        <v/>
      </c>
      <c r="D1100">
        <f>IF($AA1100="","",INDEX('Per Line'!$A$2:$A$7001,$AA1100)&amp;"")</f>
        <v/>
      </c>
      <c r="E1100">
        <f>IF($AA1100="","",INDEX('Per Line'!$B$2:$B$7001,$AA1100)&amp;"")</f>
        <v/>
      </c>
      <c r="F1100">
        <f>IF($AA1100="","",INDEX('Per Line'!$D$2:$D$7001,$AA1100)&amp;"")</f>
        <v/>
      </c>
      <c r="G1100" s="14">
        <f>IF($AA1100="","",INDEX('Per Line'!$E$2:$E$7001,$AA1100))</f>
        <v/>
      </c>
      <c r="H1100">
        <f>IF($AA1100="","",INDEX('Per Line'!$F$2:$F$7001,$AA1100)&amp;"")</f>
        <v/>
      </c>
      <c r="I1100">
        <f>IF($AA1100="","",INDEX('Per Line'!$I$2:$I$7001,$AA1100)&amp;"")</f>
        <v/>
      </c>
      <c r="J1100">
        <f>IF($AA1100="","",INDEX('Per Line'!$H$2:$H$7001,$AA1100)&amp;"")</f>
        <v/>
      </c>
      <c r="K1100">
        <f>IF($AA1100="","",INDEX('Per Line'!$J$2:$J$7001,$AA1100)&amp;"")</f>
        <v/>
      </c>
      <c r="L1100">
        <f>IF($AA1100="","",INDEX('Per Line'!$K$2:$K$7001,$AA1100)&amp;"")</f>
        <v/>
      </c>
      <c r="M1100">
        <f>IF($AA1100="","",INDEX('Per Line'!$L$2:$L$7001,$AA1100))</f>
        <v/>
      </c>
      <c r="N1100" s="8">
        <f>IF($AA1100="","",M1100*Y1100/100)</f>
        <v/>
      </c>
      <c r="O1100">
        <f>IF($AA1100="","",INDEX('Per Line'!$U$2:$U$7001,$AA1100)&amp;"")</f>
        <v/>
      </c>
      <c r="P1100" s="8">
        <f>IF($AA1100="","",SUMIFS('Per Line'!$T$2:$T$7001,'Per Line'!$C$2:$C$7001,$A1100,'Per Line'!$AL$2:$AL$7001,1))</f>
        <v/>
      </c>
      <c r="Q1100">
        <f>IF($AA1100="","",Settings!$C$7)</f>
        <v/>
      </c>
      <c r="R1100" s="8">
        <f>IF($AA1100="","",SUMIFS('Per Line'!$T$2:$T$7001,'Per Line'!$C$2:$C$7001,$A1100,'Per Line'!$AK$2:$AK$7001,0,'Per Line'!$AL$2:$AL$7001,0))</f>
        <v/>
      </c>
      <c r="S1100" s="8">
        <f>IF($AA1100="","",R1100*Q1100)</f>
        <v/>
      </c>
      <c r="T1100">
        <f>IF($AA1100="","",Settings!$C$6)</f>
        <v/>
      </c>
      <c r="U1100" s="8">
        <f>IF($AA1100="","",SUMIFS('Per Line'!$T$2:$T$7001,'Per Line'!$C$2:$C$7001,$A1100,'Per Line'!$AK$2:$AK$7001,1,'Per Line'!$AL$2:$AL$7001,0))</f>
        <v/>
      </c>
      <c r="V1100" s="8">
        <f>IF($AA1100="","",U1100*T1100)</f>
        <v/>
      </c>
      <c r="W1100" s="8">
        <f>IF($AA1100="","",V1100+S1100)</f>
        <v/>
      </c>
      <c r="X1100" s="8">
        <f>IF($AA1100="","",Y1100-W1100)</f>
        <v/>
      </c>
      <c r="Y1100" s="8">
        <f>IF($AA1100="","",R1100+U1100+P1100)</f>
        <v/>
      </c>
      <c r="Z1100" s="8">
        <f>IF($AA1100="","",Y1100-W1100-N1100)</f>
        <v/>
      </c>
      <c r="AA1100" s="16">
        <f>IF(ROWS($AA$2:$AA1100)&lt;=MAX('Per Line'!$AJ$2:$AJ$7001),MATCH(ROWS($AA$2:$AA1100),'Per Line'!$AJ$2:$AJ$7001,0),"")</f>
        <v/>
      </c>
      <c r="AB1100">
        <f>IF($AA1100="","",C1100&amp;"|"&amp;COUNTIF($C$2:$C1100,C1100))</f>
        <v/>
      </c>
    </row>
    <row r="1101">
      <c r="A1101">
        <f>IF($AA1101="","",INDEX('Per Line'!$C$2:$C$7001,$AA1101)&amp;"")</f>
        <v/>
      </c>
      <c r="B1101" s="15" t="n"/>
      <c r="C1101">
        <f>IF($AA1101="","",IF(COUNTIF($I$2:$I$1301,I1101)&lt;=Settings!$C$8,I1101,I1101&amp;" P"&amp;ROUNDUP(COUNTIF($I$2:$I1101,I1101)/Settings!$C$8,0)))</f>
        <v/>
      </c>
      <c r="D1101">
        <f>IF($AA1101="","",INDEX('Per Line'!$A$2:$A$7001,$AA1101)&amp;"")</f>
        <v/>
      </c>
      <c r="E1101">
        <f>IF($AA1101="","",INDEX('Per Line'!$B$2:$B$7001,$AA1101)&amp;"")</f>
        <v/>
      </c>
      <c r="F1101">
        <f>IF($AA1101="","",INDEX('Per Line'!$D$2:$D$7001,$AA1101)&amp;"")</f>
        <v/>
      </c>
      <c r="G1101" s="14">
        <f>IF($AA1101="","",INDEX('Per Line'!$E$2:$E$7001,$AA1101))</f>
        <v/>
      </c>
      <c r="H1101">
        <f>IF($AA1101="","",INDEX('Per Line'!$F$2:$F$7001,$AA1101)&amp;"")</f>
        <v/>
      </c>
      <c r="I1101">
        <f>IF($AA1101="","",INDEX('Per Line'!$I$2:$I$7001,$AA1101)&amp;"")</f>
        <v/>
      </c>
      <c r="J1101">
        <f>IF($AA1101="","",INDEX('Per Line'!$H$2:$H$7001,$AA1101)&amp;"")</f>
        <v/>
      </c>
      <c r="K1101">
        <f>IF($AA1101="","",INDEX('Per Line'!$J$2:$J$7001,$AA1101)&amp;"")</f>
        <v/>
      </c>
      <c r="L1101">
        <f>IF($AA1101="","",INDEX('Per Line'!$K$2:$K$7001,$AA1101)&amp;"")</f>
        <v/>
      </c>
      <c r="M1101">
        <f>IF($AA1101="","",INDEX('Per Line'!$L$2:$L$7001,$AA1101))</f>
        <v/>
      </c>
      <c r="N1101" s="8">
        <f>IF($AA1101="","",M1101*Y1101/100)</f>
        <v/>
      </c>
      <c r="O1101">
        <f>IF($AA1101="","",INDEX('Per Line'!$U$2:$U$7001,$AA1101)&amp;"")</f>
        <v/>
      </c>
      <c r="P1101" s="8">
        <f>IF($AA1101="","",SUMIFS('Per Line'!$T$2:$T$7001,'Per Line'!$C$2:$C$7001,$A1101,'Per Line'!$AL$2:$AL$7001,1))</f>
        <v/>
      </c>
      <c r="Q1101">
        <f>IF($AA1101="","",Settings!$C$7)</f>
        <v/>
      </c>
      <c r="R1101" s="8">
        <f>IF($AA1101="","",SUMIFS('Per Line'!$T$2:$T$7001,'Per Line'!$C$2:$C$7001,$A1101,'Per Line'!$AK$2:$AK$7001,0,'Per Line'!$AL$2:$AL$7001,0))</f>
        <v/>
      </c>
      <c r="S1101" s="8">
        <f>IF($AA1101="","",R1101*Q1101)</f>
        <v/>
      </c>
      <c r="T1101">
        <f>IF($AA1101="","",Settings!$C$6)</f>
        <v/>
      </c>
      <c r="U1101" s="8">
        <f>IF($AA1101="","",SUMIFS('Per Line'!$T$2:$T$7001,'Per Line'!$C$2:$C$7001,$A1101,'Per Line'!$AK$2:$AK$7001,1,'Per Line'!$AL$2:$AL$7001,0))</f>
        <v/>
      </c>
      <c r="V1101" s="8">
        <f>IF($AA1101="","",U1101*T1101)</f>
        <v/>
      </c>
      <c r="W1101" s="8">
        <f>IF($AA1101="","",V1101+S1101)</f>
        <v/>
      </c>
      <c r="X1101" s="8">
        <f>IF($AA1101="","",Y1101-W1101)</f>
        <v/>
      </c>
      <c r="Y1101" s="8">
        <f>IF($AA1101="","",R1101+U1101+P1101)</f>
        <v/>
      </c>
      <c r="Z1101" s="8">
        <f>IF($AA1101="","",Y1101-W1101-N1101)</f>
        <v/>
      </c>
      <c r="AA1101" s="16">
        <f>IF(ROWS($AA$2:$AA1101)&lt;=MAX('Per Line'!$AJ$2:$AJ$7001),MATCH(ROWS($AA$2:$AA1101),'Per Line'!$AJ$2:$AJ$7001,0),"")</f>
        <v/>
      </c>
      <c r="AB1101">
        <f>IF($AA1101="","",C1101&amp;"|"&amp;COUNTIF($C$2:$C1101,C1101))</f>
        <v/>
      </c>
    </row>
    <row r="1102">
      <c r="A1102">
        <f>IF($AA1102="","",INDEX('Per Line'!$C$2:$C$7001,$AA1102)&amp;"")</f>
        <v/>
      </c>
      <c r="B1102" s="15" t="n"/>
      <c r="C1102">
        <f>IF($AA1102="","",IF(COUNTIF($I$2:$I$1301,I1102)&lt;=Settings!$C$8,I1102,I1102&amp;" P"&amp;ROUNDUP(COUNTIF($I$2:$I1102,I1102)/Settings!$C$8,0)))</f>
        <v/>
      </c>
      <c r="D1102">
        <f>IF($AA1102="","",INDEX('Per Line'!$A$2:$A$7001,$AA1102)&amp;"")</f>
        <v/>
      </c>
      <c r="E1102">
        <f>IF($AA1102="","",INDEX('Per Line'!$B$2:$B$7001,$AA1102)&amp;"")</f>
        <v/>
      </c>
      <c r="F1102">
        <f>IF($AA1102="","",INDEX('Per Line'!$D$2:$D$7001,$AA1102)&amp;"")</f>
        <v/>
      </c>
      <c r="G1102" s="14">
        <f>IF($AA1102="","",INDEX('Per Line'!$E$2:$E$7001,$AA1102))</f>
        <v/>
      </c>
      <c r="H1102">
        <f>IF($AA1102="","",INDEX('Per Line'!$F$2:$F$7001,$AA1102)&amp;"")</f>
        <v/>
      </c>
      <c r="I1102">
        <f>IF($AA1102="","",INDEX('Per Line'!$I$2:$I$7001,$AA1102)&amp;"")</f>
        <v/>
      </c>
      <c r="J1102">
        <f>IF($AA1102="","",INDEX('Per Line'!$H$2:$H$7001,$AA1102)&amp;"")</f>
        <v/>
      </c>
      <c r="K1102">
        <f>IF($AA1102="","",INDEX('Per Line'!$J$2:$J$7001,$AA1102)&amp;"")</f>
        <v/>
      </c>
      <c r="L1102">
        <f>IF($AA1102="","",INDEX('Per Line'!$K$2:$K$7001,$AA1102)&amp;"")</f>
        <v/>
      </c>
      <c r="M1102">
        <f>IF($AA1102="","",INDEX('Per Line'!$L$2:$L$7001,$AA1102))</f>
        <v/>
      </c>
      <c r="N1102" s="8">
        <f>IF($AA1102="","",M1102*Y1102/100)</f>
        <v/>
      </c>
      <c r="O1102">
        <f>IF($AA1102="","",INDEX('Per Line'!$U$2:$U$7001,$AA1102)&amp;"")</f>
        <v/>
      </c>
      <c r="P1102" s="8">
        <f>IF($AA1102="","",SUMIFS('Per Line'!$T$2:$T$7001,'Per Line'!$C$2:$C$7001,$A1102,'Per Line'!$AL$2:$AL$7001,1))</f>
        <v/>
      </c>
      <c r="Q1102">
        <f>IF($AA1102="","",Settings!$C$7)</f>
        <v/>
      </c>
      <c r="R1102" s="8">
        <f>IF($AA1102="","",SUMIFS('Per Line'!$T$2:$T$7001,'Per Line'!$C$2:$C$7001,$A1102,'Per Line'!$AK$2:$AK$7001,0,'Per Line'!$AL$2:$AL$7001,0))</f>
        <v/>
      </c>
      <c r="S1102" s="8">
        <f>IF($AA1102="","",R1102*Q1102)</f>
        <v/>
      </c>
      <c r="T1102">
        <f>IF($AA1102="","",Settings!$C$6)</f>
        <v/>
      </c>
      <c r="U1102" s="8">
        <f>IF($AA1102="","",SUMIFS('Per Line'!$T$2:$T$7001,'Per Line'!$C$2:$C$7001,$A1102,'Per Line'!$AK$2:$AK$7001,1,'Per Line'!$AL$2:$AL$7001,0))</f>
        <v/>
      </c>
      <c r="V1102" s="8">
        <f>IF($AA1102="","",U1102*T1102)</f>
        <v/>
      </c>
      <c r="W1102" s="8">
        <f>IF($AA1102="","",V1102+S1102)</f>
        <v/>
      </c>
      <c r="X1102" s="8">
        <f>IF($AA1102="","",Y1102-W1102)</f>
        <v/>
      </c>
      <c r="Y1102" s="8">
        <f>IF($AA1102="","",R1102+U1102+P1102)</f>
        <v/>
      </c>
      <c r="Z1102" s="8">
        <f>IF($AA1102="","",Y1102-W1102-N1102)</f>
        <v/>
      </c>
      <c r="AA1102" s="16">
        <f>IF(ROWS($AA$2:$AA1102)&lt;=MAX('Per Line'!$AJ$2:$AJ$7001),MATCH(ROWS($AA$2:$AA1102),'Per Line'!$AJ$2:$AJ$7001,0),"")</f>
        <v/>
      </c>
      <c r="AB1102">
        <f>IF($AA1102="","",C1102&amp;"|"&amp;COUNTIF($C$2:$C1102,C1102))</f>
        <v/>
      </c>
    </row>
    <row r="1103">
      <c r="A1103">
        <f>IF($AA1103="","",INDEX('Per Line'!$C$2:$C$7001,$AA1103)&amp;"")</f>
        <v/>
      </c>
      <c r="B1103" s="15" t="n"/>
      <c r="C1103">
        <f>IF($AA1103="","",IF(COUNTIF($I$2:$I$1301,I1103)&lt;=Settings!$C$8,I1103,I1103&amp;" P"&amp;ROUNDUP(COUNTIF($I$2:$I1103,I1103)/Settings!$C$8,0)))</f>
        <v/>
      </c>
      <c r="D1103">
        <f>IF($AA1103="","",INDEX('Per Line'!$A$2:$A$7001,$AA1103)&amp;"")</f>
        <v/>
      </c>
      <c r="E1103">
        <f>IF($AA1103="","",INDEX('Per Line'!$B$2:$B$7001,$AA1103)&amp;"")</f>
        <v/>
      </c>
      <c r="F1103">
        <f>IF($AA1103="","",INDEX('Per Line'!$D$2:$D$7001,$AA1103)&amp;"")</f>
        <v/>
      </c>
      <c r="G1103" s="14">
        <f>IF($AA1103="","",INDEX('Per Line'!$E$2:$E$7001,$AA1103))</f>
        <v/>
      </c>
      <c r="H1103">
        <f>IF($AA1103="","",INDEX('Per Line'!$F$2:$F$7001,$AA1103)&amp;"")</f>
        <v/>
      </c>
      <c r="I1103">
        <f>IF($AA1103="","",INDEX('Per Line'!$I$2:$I$7001,$AA1103)&amp;"")</f>
        <v/>
      </c>
      <c r="J1103">
        <f>IF($AA1103="","",INDEX('Per Line'!$H$2:$H$7001,$AA1103)&amp;"")</f>
        <v/>
      </c>
      <c r="K1103">
        <f>IF($AA1103="","",INDEX('Per Line'!$J$2:$J$7001,$AA1103)&amp;"")</f>
        <v/>
      </c>
      <c r="L1103">
        <f>IF($AA1103="","",INDEX('Per Line'!$K$2:$K$7001,$AA1103)&amp;"")</f>
        <v/>
      </c>
      <c r="M1103">
        <f>IF($AA1103="","",INDEX('Per Line'!$L$2:$L$7001,$AA1103))</f>
        <v/>
      </c>
      <c r="N1103" s="8">
        <f>IF($AA1103="","",M1103*Y1103/100)</f>
        <v/>
      </c>
      <c r="O1103">
        <f>IF($AA1103="","",INDEX('Per Line'!$U$2:$U$7001,$AA1103)&amp;"")</f>
        <v/>
      </c>
      <c r="P1103" s="8">
        <f>IF($AA1103="","",SUMIFS('Per Line'!$T$2:$T$7001,'Per Line'!$C$2:$C$7001,$A1103,'Per Line'!$AL$2:$AL$7001,1))</f>
        <v/>
      </c>
      <c r="Q1103">
        <f>IF($AA1103="","",Settings!$C$7)</f>
        <v/>
      </c>
      <c r="R1103" s="8">
        <f>IF($AA1103="","",SUMIFS('Per Line'!$T$2:$T$7001,'Per Line'!$C$2:$C$7001,$A1103,'Per Line'!$AK$2:$AK$7001,0,'Per Line'!$AL$2:$AL$7001,0))</f>
        <v/>
      </c>
      <c r="S1103" s="8">
        <f>IF($AA1103="","",R1103*Q1103)</f>
        <v/>
      </c>
      <c r="T1103">
        <f>IF($AA1103="","",Settings!$C$6)</f>
        <v/>
      </c>
      <c r="U1103" s="8">
        <f>IF($AA1103="","",SUMIFS('Per Line'!$T$2:$T$7001,'Per Line'!$C$2:$C$7001,$A1103,'Per Line'!$AK$2:$AK$7001,1,'Per Line'!$AL$2:$AL$7001,0))</f>
        <v/>
      </c>
      <c r="V1103" s="8">
        <f>IF($AA1103="","",U1103*T1103)</f>
        <v/>
      </c>
      <c r="W1103" s="8">
        <f>IF($AA1103="","",V1103+S1103)</f>
        <v/>
      </c>
      <c r="X1103" s="8">
        <f>IF($AA1103="","",Y1103-W1103)</f>
        <v/>
      </c>
      <c r="Y1103" s="8">
        <f>IF($AA1103="","",R1103+U1103+P1103)</f>
        <v/>
      </c>
      <c r="Z1103" s="8">
        <f>IF($AA1103="","",Y1103-W1103-N1103)</f>
        <v/>
      </c>
      <c r="AA1103" s="16">
        <f>IF(ROWS($AA$2:$AA1103)&lt;=MAX('Per Line'!$AJ$2:$AJ$7001),MATCH(ROWS($AA$2:$AA1103),'Per Line'!$AJ$2:$AJ$7001,0),"")</f>
        <v/>
      </c>
      <c r="AB1103">
        <f>IF($AA1103="","",C1103&amp;"|"&amp;COUNTIF($C$2:$C1103,C1103))</f>
        <v/>
      </c>
    </row>
    <row r="1104">
      <c r="A1104">
        <f>IF($AA1104="","",INDEX('Per Line'!$C$2:$C$7001,$AA1104)&amp;"")</f>
        <v/>
      </c>
      <c r="B1104" s="15" t="n"/>
      <c r="C1104">
        <f>IF($AA1104="","",IF(COUNTIF($I$2:$I$1301,I1104)&lt;=Settings!$C$8,I1104,I1104&amp;" P"&amp;ROUNDUP(COUNTIF($I$2:$I1104,I1104)/Settings!$C$8,0)))</f>
        <v/>
      </c>
      <c r="D1104">
        <f>IF($AA1104="","",INDEX('Per Line'!$A$2:$A$7001,$AA1104)&amp;"")</f>
        <v/>
      </c>
      <c r="E1104">
        <f>IF($AA1104="","",INDEX('Per Line'!$B$2:$B$7001,$AA1104)&amp;"")</f>
        <v/>
      </c>
      <c r="F1104">
        <f>IF($AA1104="","",INDEX('Per Line'!$D$2:$D$7001,$AA1104)&amp;"")</f>
        <v/>
      </c>
      <c r="G1104" s="14">
        <f>IF($AA1104="","",INDEX('Per Line'!$E$2:$E$7001,$AA1104))</f>
        <v/>
      </c>
      <c r="H1104">
        <f>IF($AA1104="","",INDEX('Per Line'!$F$2:$F$7001,$AA1104)&amp;"")</f>
        <v/>
      </c>
      <c r="I1104">
        <f>IF($AA1104="","",INDEX('Per Line'!$I$2:$I$7001,$AA1104)&amp;"")</f>
        <v/>
      </c>
      <c r="J1104">
        <f>IF($AA1104="","",INDEX('Per Line'!$H$2:$H$7001,$AA1104)&amp;"")</f>
        <v/>
      </c>
      <c r="K1104">
        <f>IF($AA1104="","",INDEX('Per Line'!$J$2:$J$7001,$AA1104)&amp;"")</f>
        <v/>
      </c>
      <c r="L1104">
        <f>IF($AA1104="","",INDEX('Per Line'!$K$2:$K$7001,$AA1104)&amp;"")</f>
        <v/>
      </c>
      <c r="M1104">
        <f>IF($AA1104="","",INDEX('Per Line'!$L$2:$L$7001,$AA1104))</f>
        <v/>
      </c>
      <c r="N1104" s="8">
        <f>IF($AA1104="","",M1104*Y1104/100)</f>
        <v/>
      </c>
      <c r="O1104">
        <f>IF($AA1104="","",INDEX('Per Line'!$U$2:$U$7001,$AA1104)&amp;"")</f>
        <v/>
      </c>
      <c r="P1104" s="8">
        <f>IF($AA1104="","",SUMIFS('Per Line'!$T$2:$T$7001,'Per Line'!$C$2:$C$7001,$A1104,'Per Line'!$AL$2:$AL$7001,1))</f>
        <v/>
      </c>
      <c r="Q1104">
        <f>IF($AA1104="","",Settings!$C$7)</f>
        <v/>
      </c>
      <c r="R1104" s="8">
        <f>IF($AA1104="","",SUMIFS('Per Line'!$T$2:$T$7001,'Per Line'!$C$2:$C$7001,$A1104,'Per Line'!$AK$2:$AK$7001,0,'Per Line'!$AL$2:$AL$7001,0))</f>
        <v/>
      </c>
      <c r="S1104" s="8">
        <f>IF($AA1104="","",R1104*Q1104)</f>
        <v/>
      </c>
      <c r="T1104">
        <f>IF($AA1104="","",Settings!$C$6)</f>
        <v/>
      </c>
      <c r="U1104" s="8">
        <f>IF($AA1104="","",SUMIFS('Per Line'!$T$2:$T$7001,'Per Line'!$C$2:$C$7001,$A1104,'Per Line'!$AK$2:$AK$7001,1,'Per Line'!$AL$2:$AL$7001,0))</f>
        <v/>
      </c>
      <c r="V1104" s="8">
        <f>IF($AA1104="","",U1104*T1104)</f>
        <v/>
      </c>
      <c r="W1104" s="8">
        <f>IF($AA1104="","",V1104+S1104)</f>
        <v/>
      </c>
      <c r="X1104" s="8">
        <f>IF($AA1104="","",Y1104-W1104)</f>
        <v/>
      </c>
      <c r="Y1104" s="8">
        <f>IF($AA1104="","",R1104+U1104+P1104)</f>
        <v/>
      </c>
      <c r="Z1104" s="8">
        <f>IF($AA1104="","",Y1104-W1104-N1104)</f>
        <v/>
      </c>
      <c r="AA1104" s="16">
        <f>IF(ROWS($AA$2:$AA1104)&lt;=MAX('Per Line'!$AJ$2:$AJ$7001),MATCH(ROWS($AA$2:$AA1104),'Per Line'!$AJ$2:$AJ$7001,0),"")</f>
        <v/>
      </c>
      <c r="AB1104">
        <f>IF($AA1104="","",C1104&amp;"|"&amp;COUNTIF($C$2:$C1104,C1104))</f>
        <v/>
      </c>
    </row>
    <row r="1105">
      <c r="A1105">
        <f>IF($AA1105="","",INDEX('Per Line'!$C$2:$C$7001,$AA1105)&amp;"")</f>
        <v/>
      </c>
      <c r="B1105" s="15" t="n"/>
      <c r="C1105">
        <f>IF($AA1105="","",IF(COUNTIF($I$2:$I$1301,I1105)&lt;=Settings!$C$8,I1105,I1105&amp;" P"&amp;ROUNDUP(COUNTIF($I$2:$I1105,I1105)/Settings!$C$8,0)))</f>
        <v/>
      </c>
      <c r="D1105">
        <f>IF($AA1105="","",INDEX('Per Line'!$A$2:$A$7001,$AA1105)&amp;"")</f>
        <v/>
      </c>
      <c r="E1105">
        <f>IF($AA1105="","",INDEX('Per Line'!$B$2:$B$7001,$AA1105)&amp;"")</f>
        <v/>
      </c>
      <c r="F1105">
        <f>IF($AA1105="","",INDEX('Per Line'!$D$2:$D$7001,$AA1105)&amp;"")</f>
        <v/>
      </c>
      <c r="G1105" s="14">
        <f>IF($AA1105="","",INDEX('Per Line'!$E$2:$E$7001,$AA1105))</f>
        <v/>
      </c>
      <c r="H1105">
        <f>IF($AA1105="","",INDEX('Per Line'!$F$2:$F$7001,$AA1105)&amp;"")</f>
        <v/>
      </c>
      <c r="I1105">
        <f>IF($AA1105="","",INDEX('Per Line'!$I$2:$I$7001,$AA1105)&amp;"")</f>
        <v/>
      </c>
      <c r="J1105">
        <f>IF($AA1105="","",INDEX('Per Line'!$H$2:$H$7001,$AA1105)&amp;"")</f>
        <v/>
      </c>
      <c r="K1105">
        <f>IF($AA1105="","",INDEX('Per Line'!$J$2:$J$7001,$AA1105)&amp;"")</f>
        <v/>
      </c>
      <c r="L1105">
        <f>IF($AA1105="","",INDEX('Per Line'!$K$2:$K$7001,$AA1105)&amp;"")</f>
        <v/>
      </c>
      <c r="M1105">
        <f>IF($AA1105="","",INDEX('Per Line'!$L$2:$L$7001,$AA1105))</f>
        <v/>
      </c>
      <c r="N1105" s="8">
        <f>IF($AA1105="","",M1105*Y1105/100)</f>
        <v/>
      </c>
      <c r="O1105">
        <f>IF($AA1105="","",INDEX('Per Line'!$U$2:$U$7001,$AA1105)&amp;"")</f>
        <v/>
      </c>
      <c r="P1105" s="8">
        <f>IF($AA1105="","",SUMIFS('Per Line'!$T$2:$T$7001,'Per Line'!$C$2:$C$7001,$A1105,'Per Line'!$AL$2:$AL$7001,1))</f>
        <v/>
      </c>
      <c r="Q1105">
        <f>IF($AA1105="","",Settings!$C$7)</f>
        <v/>
      </c>
      <c r="R1105" s="8">
        <f>IF($AA1105="","",SUMIFS('Per Line'!$T$2:$T$7001,'Per Line'!$C$2:$C$7001,$A1105,'Per Line'!$AK$2:$AK$7001,0,'Per Line'!$AL$2:$AL$7001,0))</f>
        <v/>
      </c>
      <c r="S1105" s="8">
        <f>IF($AA1105="","",R1105*Q1105)</f>
        <v/>
      </c>
      <c r="T1105">
        <f>IF($AA1105="","",Settings!$C$6)</f>
        <v/>
      </c>
      <c r="U1105" s="8">
        <f>IF($AA1105="","",SUMIFS('Per Line'!$T$2:$T$7001,'Per Line'!$C$2:$C$7001,$A1105,'Per Line'!$AK$2:$AK$7001,1,'Per Line'!$AL$2:$AL$7001,0))</f>
        <v/>
      </c>
      <c r="V1105" s="8">
        <f>IF($AA1105="","",U1105*T1105)</f>
        <v/>
      </c>
      <c r="W1105" s="8">
        <f>IF($AA1105="","",V1105+S1105)</f>
        <v/>
      </c>
      <c r="X1105" s="8">
        <f>IF($AA1105="","",Y1105-W1105)</f>
        <v/>
      </c>
      <c r="Y1105" s="8">
        <f>IF($AA1105="","",R1105+U1105+P1105)</f>
        <v/>
      </c>
      <c r="Z1105" s="8">
        <f>IF($AA1105="","",Y1105-W1105-N1105)</f>
        <v/>
      </c>
      <c r="AA1105" s="16">
        <f>IF(ROWS($AA$2:$AA1105)&lt;=MAX('Per Line'!$AJ$2:$AJ$7001),MATCH(ROWS($AA$2:$AA1105),'Per Line'!$AJ$2:$AJ$7001,0),"")</f>
        <v/>
      </c>
      <c r="AB1105">
        <f>IF($AA1105="","",C1105&amp;"|"&amp;COUNTIF($C$2:$C1105,C1105))</f>
        <v/>
      </c>
    </row>
    <row r="1106">
      <c r="A1106">
        <f>IF($AA1106="","",INDEX('Per Line'!$C$2:$C$7001,$AA1106)&amp;"")</f>
        <v/>
      </c>
      <c r="B1106" s="15" t="n"/>
      <c r="C1106">
        <f>IF($AA1106="","",IF(COUNTIF($I$2:$I$1301,I1106)&lt;=Settings!$C$8,I1106,I1106&amp;" P"&amp;ROUNDUP(COUNTIF($I$2:$I1106,I1106)/Settings!$C$8,0)))</f>
        <v/>
      </c>
      <c r="D1106">
        <f>IF($AA1106="","",INDEX('Per Line'!$A$2:$A$7001,$AA1106)&amp;"")</f>
        <v/>
      </c>
      <c r="E1106">
        <f>IF($AA1106="","",INDEX('Per Line'!$B$2:$B$7001,$AA1106)&amp;"")</f>
        <v/>
      </c>
      <c r="F1106">
        <f>IF($AA1106="","",INDEX('Per Line'!$D$2:$D$7001,$AA1106)&amp;"")</f>
        <v/>
      </c>
      <c r="G1106" s="14">
        <f>IF($AA1106="","",INDEX('Per Line'!$E$2:$E$7001,$AA1106))</f>
        <v/>
      </c>
      <c r="H1106">
        <f>IF($AA1106="","",INDEX('Per Line'!$F$2:$F$7001,$AA1106)&amp;"")</f>
        <v/>
      </c>
      <c r="I1106">
        <f>IF($AA1106="","",INDEX('Per Line'!$I$2:$I$7001,$AA1106)&amp;"")</f>
        <v/>
      </c>
      <c r="J1106">
        <f>IF($AA1106="","",INDEX('Per Line'!$H$2:$H$7001,$AA1106)&amp;"")</f>
        <v/>
      </c>
      <c r="K1106">
        <f>IF($AA1106="","",INDEX('Per Line'!$J$2:$J$7001,$AA1106)&amp;"")</f>
        <v/>
      </c>
      <c r="L1106">
        <f>IF($AA1106="","",INDEX('Per Line'!$K$2:$K$7001,$AA1106)&amp;"")</f>
        <v/>
      </c>
      <c r="M1106">
        <f>IF($AA1106="","",INDEX('Per Line'!$L$2:$L$7001,$AA1106))</f>
        <v/>
      </c>
      <c r="N1106" s="8">
        <f>IF($AA1106="","",M1106*Y1106/100)</f>
        <v/>
      </c>
      <c r="O1106">
        <f>IF($AA1106="","",INDEX('Per Line'!$U$2:$U$7001,$AA1106)&amp;"")</f>
        <v/>
      </c>
      <c r="P1106" s="8">
        <f>IF($AA1106="","",SUMIFS('Per Line'!$T$2:$T$7001,'Per Line'!$C$2:$C$7001,$A1106,'Per Line'!$AL$2:$AL$7001,1))</f>
        <v/>
      </c>
      <c r="Q1106">
        <f>IF($AA1106="","",Settings!$C$7)</f>
        <v/>
      </c>
      <c r="R1106" s="8">
        <f>IF($AA1106="","",SUMIFS('Per Line'!$T$2:$T$7001,'Per Line'!$C$2:$C$7001,$A1106,'Per Line'!$AK$2:$AK$7001,0,'Per Line'!$AL$2:$AL$7001,0))</f>
        <v/>
      </c>
      <c r="S1106" s="8">
        <f>IF($AA1106="","",R1106*Q1106)</f>
        <v/>
      </c>
      <c r="T1106">
        <f>IF($AA1106="","",Settings!$C$6)</f>
        <v/>
      </c>
      <c r="U1106" s="8">
        <f>IF($AA1106="","",SUMIFS('Per Line'!$T$2:$T$7001,'Per Line'!$C$2:$C$7001,$A1106,'Per Line'!$AK$2:$AK$7001,1,'Per Line'!$AL$2:$AL$7001,0))</f>
        <v/>
      </c>
      <c r="V1106" s="8">
        <f>IF($AA1106="","",U1106*T1106)</f>
        <v/>
      </c>
      <c r="W1106" s="8">
        <f>IF($AA1106="","",V1106+S1106)</f>
        <v/>
      </c>
      <c r="X1106" s="8">
        <f>IF($AA1106="","",Y1106-W1106)</f>
        <v/>
      </c>
      <c r="Y1106" s="8">
        <f>IF($AA1106="","",R1106+U1106+P1106)</f>
        <v/>
      </c>
      <c r="Z1106" s="8">
        <f>IF($AA1106="","",Y1106-W1106-N1106)</f>
        <v/>
      </c>
      <c r="AA1106" s="16">
        <f>IF(ROWS($AA$2:$AA1106)&lt;=MAX('Per Line'!$AJ$2:$AJ$7001),MATCH(ROWS($AA$2:$AA1106),'Per Line'!$AJ$2:$AJ$7001,0),"")</f>
        <v/>
      </c>
      <c r="AB1106">
        <f>IF($AA1106="","",C1106&amp;"|"&amp;COUNTIF($C$2:$C1106,C1106))</f>
        <v/>
      </c>
    </row>
    <row r="1107">
      <c r="A1107">
        <f>IF($AA1107="","",INDEX('Per Line'!$C$2:$C$7001,$AA1107)&amp;"")</f>
        <v/>
      </c>
      <c r="B1107" s="15" t="n"/>
      <c r="C1107">
        <f>IF($AA1107="","",IF(COUNTIF($I$2:$I$1301,I1107)&lt;=Settings!$C$8,I1107,I1107&amp;" P"&amp;ROUNDUP(COUNTIF($I$2:$I1107,I1107)/Settings!$C$8,0)))</f>
        <v/>
      </c>
      <c r="D1107">
        <f>IF($AA1107="","",INDEX('Per Line'!$A$2:$A$7001,$AA1107)&amp;"")</f>
        <v/>
      </c>
      <c r="E1107">
        <f>IF($AA1107="","",INDEX('Per Line'!$B$2:$B$7001,$AA1107)&amp;"")</f>
        <v/>
      </c>
      <c r="F1107">
        <f>IF($AA1107="","",INDEX('Per Line'!$D$2:$D$7001,$AA1107)&amp;"")</f>
        <v/>
      </c>
      <c r="G1107" s="14">
        <f>IF($AA1107="","",INDEX('Per Line'!$E$2:$E$7001,$AA1107))</f>
        <v/>
      </c>
      <c r="H1107">
        <f>IF($AA1107="","",INDEX('Per Line'!$F$2:$F$7001,$AA1107)&amp;"")</f>
        <v/>
      </c>
      <c r="I1107">
        <f>IF($AA1107="","",INDEX('Per Line'!$I$2:$I$7001,$AA1107)&amp;"")</f>
        <v/>
      </c>
      <c r="J1107">
        <f>IF($AA1107="","",INDEX('Per Line'!$H$2:$H$7001,$AA1107)&amp;"")</f>
        <v/>
      </c>
      <c r="K1107">
        <f>IF($AA1107="","",INDEX('Per Line'!$J$2:$J$7001,$AA1107)&amp;"")</f>
        <v/>
      </c>
      <c r="L1107">
        <f>IF($AA1107="","",INDEX('Per Line'!$K$2:$K$7001,$AA1107)&amp;"")</f>
        <v/>
      </c>
      <c r="M1107">
        <f>IF($AA1107="","",INDEX('Per Line'!$L$2:$L$7001,$AA1107))</f>
        <v/>
      </c>
      <c r="N1107" s="8">
        <f>IF($AA1107="","",M1107*Y1107/100)</f>
        <v/>
      </c>
      <c r="O1107">
        <f>IF($AA1107="","",INDEX('Per Line'!$U$2:$U$7001,$AA1107)&amp;"")</f>
        <v/>
      </c>
      <c r="P1107" s="8">
        <f>IF($AA1107="","",SUMIFS('Per Line'!$T$2:$T$7001,'Per Line'!$C$2:$C$7001,$A1107,'Per Line'!$AL$2:$AL$7001,1))</f>
        <v/>
      </c>
      <c r="Q1107">
        <f>IF($AA1107="","",Settings!$C$7)</f>
        <v/>
      </c>
      <c r="R1107" s="8">
        <f>IF($AA1107="","",SUMIFS('Per Line'!$T$2:$T$7001,'Per Line'!$C$2:$C$7001,$A1107,'Per Line'!$AK$2:$AK$7001,0,'Per Line'!$AL$2:$AL$7001,0))</f>
        <v/>
      </c>
      <c r="S1107" s="8">
        <f>IF($AA1107="","",R1107*Q1107)</f>
        <v/>
      </c>
      <c r="T1107">
        <f>IF($AA1107="","",Settings!$C$6)</f>
        <v/>
      </c>
      <c r="U1107" s="8">
        <f>IF($AA1107="","",SUMIFS('Per Line'!$T$2:$T$7001,'Per Line'!$C$2:$C$7001,$A1107,'Per Line'!$AK$2:$AK$7001,1,'Per Line'!$AL$2:$AL$7001,0))</f>
        <v/>
      </c>
      <c r="V1107" s="8">
        <f>IF($AA1107="","",U1107*T1107)</f>
        <v/>
      </c>
      <c r="W1107" s="8">
        <f>IF($AA1107="","",V1107+S1107)</f>
        <v/>
      </c>
      <c r="X1107" s="8">
        <f>IF($AA1107="","",Y1107-W1107)</f>
        <v/>
      </c>
      <c r="Y1107" s="8">
        <f>IF($AA1107="","",R1107+U1107+P1107)</f>
        <v/>
      </c>
      <c r="Z1107" s="8">
        <f>IF($AA1107="","",Y1107-W1107-N1107)</f>
        <v/>
      </c>
      <c r="AA1107" s="16">
        <f>IF(ROWS($AA$2:$AA1107)&lt;=MAX('Per Line'!$AJ$2:$AJ$7001),MATCH(ROWS($AA$2:$AA1107),'Per Line'!$AJ$2:$AJ$7001,0),"")</f>
        <v/>
      </c>
      <c r="AB1107">
        <f>IF($AA1107="","",C1107&amp;"|"&amp;COUNTIF($C$2:$C1107,C1107))</f>
        <v/>
      </c>
    </row>
    <row r="1108">
      <c r="A1108">
        <f>IF($AA1108="","",INDEX('Per Line'!$C$2:$C$7001,$AA1108)&amp;"")</f>
        <v/>
      </c>
      <c r="B1108" s="15" t="n"/>
      <c r="C1108">
        <f>IF($AA1108="","",IF(COUNTIF($I$2:$I$1301,I1108)&lt;=Settings!$C$8,I1108,I1108&amp;" P"&amp;ROUNDUP(COUNTIF($I$2:$I1108,I1108)/Settings!$C$8,0)))</f>
        <v/>
      </c>
      <c r="D1108">
        <f>IF($AA1108="","",INDEX('Per Line'!$A$2:$A$7001,$AA1108)&amp;"")</f>
        <v/>
      </c>
      <c r="E1108">
        <f>IF($AA1108="","",INDEX('Per Line'!$B$2:$B$7001,$AA1108)&amp;"")</f>
        <v/>
      </c>
      <c r="F1108">
        <f>IF($AA1108="","",INDEX('Per Line'!$D$2:$D$7001,$AA1108)&amp;"")</f>
        <v/>
      </c>
      <c r="G1108" s="14">
        <f>IF($AA1108="","",INDEX('Per Line'!$E$2:$E$7001,$AA1108))</f>
        <v/>
      </c>
      <c r="H1108">
        <f>IF($AA1108="","",INDEX('Per Line'!$F$2:$F$7001,$AA1108)&amp;"")</f>
        <v/>
      </c>
      <c r="I1108">
        <f>IF($AA1108="","",INDEX('Per Line'!$I$2:$I$7001,$AA1108)&amp;"")</f>
        <v/>
      </c>
      <c r="J1108">
        <f>IF($AA1108="","",INDEX('Per Line'!$H$2:$H$7001,$AA1108)&amp;"")</f>
        <v/>
      </c>
      <c r="K1108">
        <f>IF($AA1108="","",INDEX('Per Line'!$J$2:$J$7001,$AA1108)&amp;"")</f>
        <v/>
      </c>
      <c r="L1108">
        <f>IF($AA1108="","",INDEX('Per Line'!$K$2:$K$7001,$AA1108)&amp;"")</f>
        <v/>
      </c>
      <c r="M1108">
        <f>IF($AA1108="","",INDEX('Per Line'!$L$2:$L$7001,$AA1108))</f>
        <v/>
      </c>
      <c r="N1108" s="8">
        <f>IF($AA1108="","",M1108*Y1108/100)</f>
        <v/>
      </c>
      <c r="O1108">
        <f>IF($AA1108="","",INDEX('Per Line'!$U$2:$U$7001,$AA1108)&amp;"")</f>
        <v/>
      </c>
      <c r="P1108" s="8">
        <f>IF($AA1108="","",SUMIFS('Per Line'!$T$2:$T$7001,'Per Line'!$C$2:$C$7001,$A1108,'Per Line'!$AL$2:$AL$7001,1))</f>
        <v/>
      </c>
      <c r="Q1108">
        <f>IF($AA1108="","",Settings!$C$7)</f>
        <v/>
      </c>
      <c r="R1108" s="8">
        <f>IF($AA1108="","",SUMIFS('Per Line'!$T$2:$T$7001,'Per Line'!$C$2:$C$7001,$A1108,'Per Line'!$AK$2:$AK$7001,0,'Per Line'!$AL$2:$AL$7001,0))</f>
        <v/>
      </c>
      <c r="S1108" s="8">
        <f>IF($AA1108="","",R1108*Q1108)</f>
        <v/>
      </c>
      <c r="T1108">
        <f>IF($AA1108="","",Settings!$C$6)</f>
        <v/>
      </c>
      <c r="U1108" s="8">
        <f>IF($AA1108="","",SUMIFS('Per Line'!$T$2:$T$7001,'Per Line'!$C$2:$C$7001,$A1108,'Per Line'!$AK$2:$AK$7001,1,'Per Line'!$AL$2:$AL$7001,0))</f>
        <v/>
      </c>
      <c r="V1108" s="8">
        <f>IF($AA1108="","",U1108*T1108)</f>
        <v/>
      </c>
      <c r="W1108" s="8">
        <f>IF($AA1108="","",V1108+S1108)</f>
        <v/>
      </c>
      <c r="X1108" s="8">
        <f>IF($AA1108="","",Y1108-W1108)</f>
        <v/>
      </c>
      <c r="Y1108" s="8">
        <f>IF($AA1108="","",R1108+U1108+P1108)</f>
        <v/>
      </c>
      <c r="Z1108" s="8">
        <f>IF($AA1108="","",Y1108-W1108-N1108)</f>
        <v/>
      </c>
      <c r="AA1108" s="16">
        <f>IF(ROWS($AA$2:$AA1108)&lt;=MAX('Per Line'!$AJ$2:$AJ$7001),MATCH(ROWS($AA$2:$AA1108),'Per Line'!$AJ$2:$AJ$7001,0),"")</f>
        <v/>
      </c>
      <c r="AB1108">
        <f>IF($AA1108="","",C1108&amp;"|"&amp;COUNTIF($C$2:$C1108,C1108))</f>
        <v/>
      </c>
    </row>
    <row r="1109">
      <c r="A1109">
        <f>IF($AA1109="","",INDEX('Per Line'!$C$2:$C$7001,$AA1109)&amp;"")</f>
        <v/>
      </c>
      <c r="B1109" s="15" t="n"/>
      <c r="C1109">
        <f>IF($AA1109="","",IF(COUNTIF($I$2:$I$1301,I1109)&lt;=Settings!$C$8,I1109,I1109&amp;" P"&amp;ROUNDUP(COUNTIF($I$2:$I1109,I1109)/Settings!$C$8,0)))</f>
        <v/>
      </c>
      <c r="D1109">
        <f>IF($AA1109="","",INDEX('Per Line'!$A$2:$A$7001,$AA1109)&amp;"")</f>
        <v/>
      </c>
      <c r="E1109">
        <f>IF($AA1109="","",INDEX('Per Line'!$B$2:$B$7001,$AA1109)&amp;"")</f>
        <v/>
      </c>
      <c r="F1109">
        <f>IF($AA1109="","",INDEX('Per Line'!$D$2:$D$7001,$AA1109)&amp;"")</f>
        <v/>
      </c>
      <c r="G1109" s="14">
        <f>IF($AA1109="","",INDEX('Per Line'!$E$2:$E$7001,$AA1109))</f>
        <v/>
      </c>
      <c r="H1109">
        <f>IF($AA1109="","",INDEX('Per Line'!$F$2:$F$7001,$AA1109)&amp;"")</f>
        <v/>
      </c>
      <c r="I1109">
        <f>IF($AA1109="","",INDEX('Per Line'!$I$2:$I$7001,$AA1109)&amp;"")</f>
        <v/>
      </c>
      <c r="J1109">
        <f>IF($AA1109="","",INDEX('Per Line'!$H$2:$H$7001,$AA1109)&amp;"")</f>
        <v/>
      </c>
      <c r="K1109">
        <f>IF($AA1109="","",INDEX('Per Line'!$J$2:$J$7001,$AA1109)&amp;"")</f>
        <v/>
      </c>
      <c r="L1109">
        <f>IF($AA1109="","",INDEX('Per Line'!$K$2:$K$7001,$AA1109)&amp;"")</f>
        <v/>
      </c>
      <c r="M1109">
        <f>IF($AA1109="","",INDEX('Per Line'!$L$2:$L$7001,$AA1109))</f>
        <v/>
      </c>
      <c r="N1109" s="8">
        <f>IF($AA1109="","",M1109*Y1109/100)</f>
        <v/>
      </c>
      <c r="O1109">
        <f>IF($AA1109="","",INDEX('Per Line'!$U$2:$U$7001,$AA1109)&amp;"")</f>
        <v/>
      </c>
      <c r="P1109" s="8">
        <f>IF($AA1109="","",SUMIFS('Per Line'!$T$2:$T$7001,'Per Line'!$C$2:$C$7001,$A1109,'Per Line'!$AL$2:$AL$7001,1))</f>
        <v/>
      </c>
      <c r="Q1109">
        <f>IF($AA1109="","",Settings!$C$7)</f>
        <v/>
      </c>
      <c r="R1109" s="8">
        <f>IF($AA1109="","",SUMIFS('Per Line'!$T$2:$T$7001,'Per Line'!$C$2:$C$7001,$A1109,'Per Line'!$AK$2:$AK$7001,0,'Per Line'!$AL$2:$AL$7001,0))</f>
        <v/>
      </c>
      <c r="S1109" s="8">
        <f>IF($AA1109="","",R1109*Q1109)</f>
        <v/>
      </c>
      <c r="T1109">
        <f>IF($AA1109="","",Settings!$C$6)</f>
        <v/>
      </c>
      <c r="U1109" s="8">
        <f>IF($AA1109="","",SUMIFS('Per Line'!$T$2:$T$7001,'Per Line'!$C$2:$C$7001,$A1109,'Per Line'!$AK$2:$AK$7001,1,'Per Line'!$AL$2:$AL$7001,0))</f>
        <v/>
      </c>
      <c r="V1109" s="8">
        <f>IF($AA1109="","",U1109*T1109)</f>
        <v/>
      </c>
      <c r="W1109" s="8">
        <f>IF($AA1109="","",V1109+S1109)</f>
        <v/>
      </c>
      <c r="X1109" s="8">
        <f>IF($AA1109="","",Y1109-W1109)</f>
        <v/>
      </c>
      <c r="Y1109" s="8">
        <f>IF($AA1109="","",R1109+U1109+P1109)</f>
        <v/>
      </c>
      <c r="Z1109" s="8">
        <f>IF($AA1109="","",Y1109-W1109-N1109)</f>
        <v/>
      </c>
      <c r="AA1109" s="16">
        <f>IF(ROWS($AA$2:$AA1109)&lt;=MAX('Per Line'!$AJ$2:$AJ$7001),MATCH(ROWS($AA$2:$AA1109),'Per Line'!$AJ$2:$AJ$7001,0),"")</f>
        <v/>
      </c>
      <c r="AB1109">
        <f>IF($AA1109="","",C1109&amp;"|"&amp;COUNTIF($C$2:$C1109,C1109))</f>
        <v/>
      </c>
    </row>
    <row r="1110">
      <c r="A1110">
        <f>IF($AA1110="","",INDEX('Per Line'!$C$2:$C$7001,$AA1110)&amp;"")</f>
        <v/>
      </c>
      <c r="B1110" s="15" t="n"/>
      <c r="C1110">
        <f>IF($AA1110="","",IF(COUNTIF($I$2:$I$1301,I1110)&lt;=Settings!$C$8,I1110,I1110&amp;" P"&amp;ROUNDUP(COUNTIF($I$2:$I1110,I1110)/Settings!$C$8,0)))</f>
        <v/>
      </c>
      <c r="D1110">
        <f>IF($AA1110="","",INDEX('Per Line'!$A$2:$A$7001,$AA1110)&amp;"")</f>
        <v/>
      </c>
      <c r="E1110">
        <f>IF($AA1110="","",INDEX('Per Line'!$B$2:$B$7001,$AA1110)&amp;"")</f>
        <v/>
      </c>
      <c r="F1110">
        <f>IF($AA1110="","",INDEX('Per Line'!$D$2:$D$7001,$AA1110)&amp;"")</f>
        <v/>
      </c>
      <c r="G1110" s="14">
        <f>IF($AA1110="","",INDEX('Per Line'!$E$2:$E$7001,$AA1110))</f>
        <v/>
      </c>
      <c r="H1110">
        <f>IF($AA1110="","",INDEX('Per Line'!$F$2:$F$7001,$AA1110)&amp;"")</f>
        <v/>
      </c>
      <c r="I1110">
        <f>IF($AA1110="","",INDEX('Per Line'!$I$2:$I$7001,$AA1110)&amp;"")</f>
        <v/>
      </c>
      <c r="J1110">
        <f>IF($AA1110="","",INDEX('Per Line'!$H$2:$H$7001,$AA1110)&amp;"")</f>
        <v/>
      </c>
      <c r="K1110">
        <f>IF($AA1110="","",INDEX('Per Line'!$J$2:$J$7001,$AA1110)&amp;"")</f>
        <v/>
      </c>
      <c r="L1110">
        <f>IF($AA1110="","",INDEX('Per Line'!$K$2:$K$7001,$AA1110)&amp;"")</f>
        <v/>
      </c>
      <c r="M1110">
        <f>IF($AA1110="","",INDEX('Per Line'!$L$2:$L$7001,$AA1110))</f>
        <v/>
      </c>
      <c r="N1110" s="8">
        <f>IF($AA1110="","",M1110*Y1110/100)</f>
        <v/>
      </c>
      <c r="O1110">
        <f>IF($AA1110="","",INDEX('Per Line'!$U$2:$U$7001,$AA1110)&amp;"")</f>
        <v/>
      </c>
      <c r="P1110" s="8">
        <f>IF($AA1110="","",SUMIFS('Per Line'!$T$2:$T$7001,'Per Line'!$C$2:$C$7001,$A1110,'Per Line'!$AL$2:$AL$7001,1))</f>
        <v/>
      </c>
      <c r="Q1110">
        <f>IF($AA1110="","",Settings!$C$7)</f>
        <v/>
      </c>
      <c r="R1110" s="8">
        <f>IF($AA1110="","",SUMIFS('Per Line'!$T$2:$T$7001,'Per Line'!$C$2:$C$7001,$A1110,'Per Line'!$AK$2:$AK$7001,0,'Per Line'!$AL$2:$AL$7001,0))</f>
        <v/>
      </c>
      <c r="S1110" s="8">
        <f>IF($AA1110="","",R1110*Q1110)</f>
        <v/>
      </c>
      <c r="T1110">
        <f>IF($AA1110="","",Settings!$C$6)</f>
        <v/>
      </c>
      <c r="U1110" s="8">
        <f>IF($AA1110="","",SUMIFS('Per Line'!$T$2:$T$7001,'Per Line'!$C$2:$C$7001,$A1110,'Per Line'!$AK$2:$AK$7001,1,'Per Line'!$AL$2:$AL$7001,0))</f>
        <v/>
      </c>
      <c r="V1110" s="8">
        <f>IF($AA1110="","",U1110*T1110)</f>
        <v/>
      </c>
      <c r="W1110" s="8">
        <f>IF($AA1110="","",V1110+S1110)</f>
        <v/>
      </c>
      <c r="X1110" s="8">
        <f>IF($AA1110="","",Y1110-W1110)</f>
        <v/>
      </c>
      <c r="Y1110" s="8">
        <f>IF($AA1110="","",R1110+U1110+P1110)</f>
        <v/>
      </c>
      <c r="Z1110" s="8">
        <f>IF($AA1110="","",Y1110-W1110-N1110)</f>
        <v/>
      </c>
      <c r="AA1110" s="16">
        <f>IF(ROWS($AA$2:$AA1110)&lt;=MAX('Per Line'!$AJ$2:$AJ$7001),MATCH(ROWS($AA$2:$AA1110),'Per Line'!$AJ$2:$AJ$7001,0),"")</f>
        <v/>
      </c>
      <c r="AB1110">
        <f>IF($AA1110="","",C1110&amp;"|"&amp;COUNTIF($C$2:$C1110,C1110))</f>
        <v/>
      </c>
    </row>
    <row r="1111">
      <c r="A1111">
        <f>IF($AA1111="","",INDEX('Per Line'!$C$2:$C$7001,$AA1111)&amp;"")</f>
        <v/>
      </c>
      <c r="B1111" s="15" t="n"/>
      <c r="C1111">
        <f>IF($AA1111="","",IF(COUNTIF($I$2:$I$1301,I1111)&lt;=Settings!$C$8,I1111,I1111&amp;" P"&amp;ROUNDUP(COUNTIF($I$2:$I1111,I1111)/Settings!$C$8,0)))</f>
        <v/>
      </c>
      <c r="D1111">
        <f>IF($AA1111="","",INDEX('Per Line'!$A$2:$A$7001,$AA1111)&amp;"")</f>
        <v/>
      </c>
      <c r="E1111">
        <f>IF($AA1111="","",INDEX('Per Line'!$B$2:$B$7001,$AA1111)&amp;"")</f>
        <v/>
      </c>
      <c r="F1111">
        <f>IF($AA1111="","",INDEX('Per Line'!$D$2:$D$7001,$AA1111)&amp;"")</f>
        <v/>
      </c>
      <c r="G1111" s="14">
        <f>IF($AA1111="","",INDEX('Per Line'!$E$2:$E$7001,$AA1111))</f>
        <v/>
      </c>
      <c r="H1111">
        <f>IF($AA1111="","",INDEX('Per Line'!$F$2:$F$7001,$AA1111)&amp;"")</f>
        <v/>
      </c>
      <c r="I1111">
        <f>IF($AA1111="","",INDEX('Per Line'!$I$2:$I$7001,$AA1111)&amp;"")</f>
        <v/>
      </c>
      <c r="J1111">
        <f>IF($AA1111="","",INDEX('Per Line'!$H$2:$H$7001,$AA1111)&amp;"")</f>
        <v/>
      </c>
      <c r="K1111">
        <f>IF($AA1111="","",INDEX('Per Line'!$J$2:$J$7001,$AA1111)&amp;"")</f>
        <v/>
      </c>
      <c r="L1111">
        <f>IF($AA1111="","",INDEX('Per Line'!$K$2:$K$7001,$AA1111)&amp;"")</f>
        <v/>
      </c>
      <c r="M1111">
        <f>IF($AA1111="","",INDEX('Per Line'!$L$2:$L$7001,$AA1111))</f>
        <v/>
      </c>
      <c r="N1111" s="8">
        <f>IF($AA1111="","",M1111*Y1111/100)</f>
        <v/>
      </c>
      <c r="O1111">
        <f>IF($AA1111="","",INDEX('Per Line'!$U$2:$U$7001,$AA1111)&amp;"")</f>
        <v/>
      </c>
      <c r="P1111" s="8">
        <f>IF($AA1111="","",SUMIFS('Per Line'!$T$2:$T$7001,'Per Line'!$C$2:$C$7001,$A1111,'Per Line'!$AL$2:$AL$7001,1))</f>
        <v/>
      </c>
      <c r="Q1111">
        <f>IF($AA1111="","",Settings!$C$7)</f>
        <v/>
      </c>
      <c r="R1111" s="8">
        <f>IF($AA1111="","",SUMIFS('Per Line'!$T$2:$T$7001,'Per Line'!$C$2:$C$7001,$A1111,'Per Line'!$AK$2:$AK$7001,0,'Per Line'!$AL$2:$AL$7001,0))</f>
        <v/>
      </c>
      <c r="S1111" s="8">
        <f>IF($AA1111="","",R1111*Q1111)</f>
        <v/>
      </c>
      <c r="T1111">
        <f>IF($AA1111="","",Settings!$C$6)</f>
        <v/>
      </c>
      <c r="U1111" s="8">
        <f>IF($AA1111="","",SUMIFS('Per Line'!$T$2:$T$7001,'Per Line'!$C$2:$C$7001,$A1111,'Per Line'!$AK$2:$AK$7001,1,'Per Line'!$AL$2:$AL$7001,0))</f>
        <v/>
      </c>
      <c r="V1111" s="8">
        <f>IF($AA1111="","",U1111*T1111)</f>
        <v/>
      </c>
      <c r="W1111" s="8">
        <f>IF($AA1111="","",V1111+S1111)</f>
        <v/>
      </c>
      <c r="X1111" s="8">
        <f>IF($AA1111="","",Y1111-W1111)</f>
        <v/>
      </c>
      <c r="Y1111" s="8">
        <f>IF($AA1111="","",R1111+U1111+P1111)</f>
        <v/>
      </c>
      <c r="Z1111" s="8">
        <f>IF($AA1111="","",Y1111-W1111-N1111)</f>
        <v/>
      </c>
      <c r="AA1111" s="16">
        <f>IF(ROWS($AA$2:$AA1111)&lt;=MAX('Per Line'!$AJ$2:$AJ$7001),MATCH(ROWS($AA$2:$AA1111),'Per Line'!$AJ$2:$AJ$7001,0),"")</f>
        <v/>
      </c>
      <c r="AB1111">
        <f>IF($AA1111="","",C1111&amp;"|"&amp;COUNTIF($C$2:$C1111,C1111))</f>
        <v/>
      </c>
    </row>
    <row r="1112">
      <c r="A1112">
        <f>IF($AA1112="","",INDEX('Per Line'!$C$2:$C$7001,$AA1112)&amp;"")</f>
        <v/>
      </c>
      <c r="B1112" s="15" t="n"/>
      <c r="C1112">
        <f>IF($AA1112="","",IF(COUNTIF($I$2:$I$1301,I1112)&lt;=Settings!$C$8,I1112,I1112&amp;" P"&amp;ROUNDUP(COUNTIF($I$2:$I1112,I1112)/Settings!$C$8,0)))</f>
        <v/>
      </c>
      <c r="D1112">
        <f>IF($AA1112="","",INDEX('Per Line'!$A$2:$A$7001,$AA1112)&amp;"")</f>
        <v/>
      </c>
      <c r="E1112">
        <f>IF($AA1112="","",INDEX('Per Line'!$B$2:$B$7001,$AA1112)&amp;"")</f>
        <v/>
      </c>
      <c r="F1112">
        <f>IF($AA1112="","",INDEX('Per Line'!$D$2:$D$7001,$AA1112)&amp;"")</f>
        <v/>
      </c>
      <c r="G1112" s="14">
        <f>IF($AA1112="","",INDEX('Per Line'!$E$2:$E$7001,$AA1112))</f>
        <v/>
      </c>
      <c r="H1112">
        <f>IF($AA1112="","",INDEX('Per Line'!$F$2:$F$7001,$AA1112)&amp;"")</f>
        <v/>
      </c>
      <c r="I1112">
        <f>IF($AA1112="","",INDEX('Per Line'!$I$2:$I$7001,$AA1112)&amp;"")</f>
        <v/>
      </c>
      <c r="J1112">
        <f>IF($AA1112="","",INDEX('Per Line'!$H$2:$H$7001,$AA1112)&amp;"")</f>
        <v/>
      </c>
      <c r="K1112">
        <f>IF($AA1112="","",INDEX('Per Line'!$J$2:$J$7001,$AA1112)&amp;"")</f>
        <v/>
      </c>
      <c r="L1112">
        <f>IF($AA1112="","",INDEX('Per Line'!$K$2:$K$7001,$AA1112)&amp;"")</f>
        <v/>
      </c>
      <c r="M1112">
        <f>IF($AA1112="","",INDEX('Per Line'!$L$2:$L$7001,$AA1112))</f>
        <v/>
      </c>
      <c r="N1112" s="8">
        <f>IF($AA1112="","",M1112*Y1112/100)</f>
        <v/>
      </c>
      <c r="O1112">
        <f>IF($AA1112="","",INDEX('Per Line'!$U$2:$U$7001,$AA1112)&amp;"")</f>
        <v/>
      </c>
      <c r="P1112" s="8">
        <f>IF($AA1112="","",SUMIFS('Per Line'!$T$2:$T$7001,'Per Line'!$C$2:$C$7001,$A1112,'Per Line'!$AL$2:$AL$7001,1))</f>
        <v/>
      </c>
      <c r="Q1112">
        <f>IF($AA1112="","",Settings!$C$7)</f>
        <v/>
      </c>
      <c r="R1112" s="8">
        <f>IF($AA1112="","",SUMIFS('Per Line'!$T$2:$T$7001,'Per Line'!$C$2:$C$7001,$A1112,'Per Line'!$AK$2:$AK$7001,0,'Per Line'!$AL$2:$AL$7001,0))</f>
        <v/>
      </c>
      <c r="S1112" s="8">
        <f>IF($AA1112="","",R1112*Q1112)</f>
        <v/>
      </c>
      <c r="T1112">
        <f>IF($AA1112="","",Settings!$C$6)</f>
        <v/>
      </c>
      <c r="U1112" s="8">
        <f>IF($AA1112="","",SUMIFS('Per Line'!$T$2:$T$7001,'Per Line'!$C$2:$C$7001,$A1112,'Per Line'!$AK$2:$AK$7001,1,'Per Line'!$AL$2:$AL$7001,0))</f>
        <v/>
      </c>
      <c r="V1112" s="8">
        <f>IF($AA1112="","",U1112*T1112)</f>
        <v/>
      </c>
      <c r="W1112" s="8">
        <f>IF($AA1112="","",V1112+S1112)</f>
        <v/>
      </c>
      <c r="X1112" s="8">
        <f>IF($AA1112="","",Y1112-W1112)</f>
        <v/>
      </c>
      <c r="Y1112" s="8">
        <f>IF($AA1112="","",R1112+U1112+P1112)</f>
        <v/>
      </c>
      <c r="Z1112" s="8">
        <f>IF($AA1112="","",Y1112-W1112-N1112)</f>
        <v/>
      </c>
      <c r="AA1112" s="16">
        <f>IF(ROWS($AA$2:$AA1112)&lt;=MAX('Per Line'!$AJ$2:$AJ$7001),MATCH(ROWS($AA$2:$AA1112),'Per Line'!$AJ$2:$AJ$7001,0),"")</f>
        <v/>
      </c>
      <c r="AB1112">
        <f>IF($AA1112="","",C1112&amp;"|"&amp;COUNTIF($C$2:$C1112,C1112))</f>
        <v/>
      </c>
    </row>
    <row r="1113">
      <c r="A1113">
        <f>IF($AA1113="","",INDEX('Per Line'!$C$2:$C$7001,$AA1113)&amp;"")</f>
        <v/>
      </c>
      <c r="B1113" s="15" t="n"/>
      <c r="C1113">
        <f>IF($AA1113="","",IF(COUNTIF($I$2:$I$1301,I1113)&lt;=Settings!$C$8,I1113,I1113&amp;" P"&amp;ROUNDUP(COUNTIF($I$2:$I1113,I1113)/Settings!$C$8,0)))</f>
        <v/>
      </c>
      <c r="D1113">
        <f>IF($AA1113="","",INDEX('Per Line'!$A$2:$A$7001,$AA1113)&amp;"")</f>
        <v/>
      </c>
      <c r="E1113">
        <f>IF($AA1113="","",INDEX('Per Line'!$B$2:$B$7001,$AA1113)&amp;"")</f>
        <v/>
      </c>
      <c r="F1113">
        <f>IF($AA1113="","",INDEX('Per Line'!$D$2:$D$7001,$AA1113)&amp;"")</f>
        <v/>
      </c>
      <c r="G1113" s="14">
        <f>IF($AA1113="","",INDEX('Per Line'!$E$2:$E$7001,$AA1113))</f>
        <v/>
      </c>
      <c r="H1113">
        <f>IF($AA1113="","",INDEX('Per Line'!$F$2:$F$7001,$AA1113)&amp;"")</f>
        <v/>
      </c>
      <c r="I1113">
        <f>IF($AA1113="","",INDEX('Per Line'!$I$2:$I$7001,$AA1113)&amp;"")</f>
        <v/>
      </c>
      <c r="J1113">
        <f>IF($AA1113="","",INDEX('Per Line'!$H$2:$H$7001,$AA1113)&amp;"")</f>
        <v/>
      </c>
      <c r="K1113">
        <f>IF($AA1113="","",INDEX('Per Line'!$J$2:$J$7001,$AA1113)&amp;"")</f>
        <v/>
      </c>
      <c r="L1113">
        <f>IF($AA1113="","",INDEX('Per Line'!$K$2:$K$7001,$AA1113)&amp;"")</f>
        <v/>
      </c>
      <c r="M1113">
        <f>IF($AA1113="","",INDEX('Per Line'!$L$2:$L$7001,$AA1113))</f>
        <v/>
      </c>
      <c r="N1113" s="8">
        <f>IF($AA1113="","",M1113*Y1113/100)</f>
        <v/>
      </c>
      <c r="O1113">
        <f>IF($AA1113="","",INDEX('Per Line'!$U$2:$U$7001,$AA1113)&amp;"")</f>
        <v/>
      </c>
      <c r="P1113" s="8">
        <f>IF($AA1113="","",SUMIFS('Per Line'!$T$2:$T$7001,'Per Line'!$C$2:$C$7001,$A1113,'Per Line'!$AL$2:$AL$7001,1))</f>
        <v/>
      </c>
      <c r="Q1113">
        <f>IF($AA1113="","",Settings!$C$7)</f>
        <v/>
      </c>
      <c r="R1113" s="8">
        <f>IF($AA1113="","",SUMIFS('Per Line'!$T$2:$T$7001,'Per Line'!$C$2:$C$7001,$A1113,'Per Line'!$AK$2:$AK$7001,0,'Per Line'!$AL$2:$AL$7001,0))</f>
        <v/>
      </c>
      <c r="S1113" s="8">
        <f>IF($AA1113="","",R1113*Q1113)</f>
        <v/>
      </c>
      <c r="T1113">
        <f>IF($AA1113="","",Settings!$C$6)</f>
        <v/>
      </c>
      <c r="U1113" s="8">
        <f>IF($AA1113="","",SUMIFS('Per Line'!$T$2:$T$7001,'Per Line'!$C$2:$C$7001,$A1113,'Per Line'!$AK$2:$AK$7001,1,'Per Line'!$AL$2:$AL$7001,0))</f>
        <v/>
      </c>
      <c r="V1113" s="8">
        <f>IF($AA1113="","",U1113*T1113)</f>
        <v/>
      </c>
      <c r="W1113" s="8">
        <f>IF($AA1113="","",V1113+S1113)</f>
        <v/>
      </c>
      <c r="X1113" s="8">
        <f>IF($AA1113="","",Y1113-W1113)</f>
        <v/>
      </c>
      <c r="Y1113" s="8">
        <f>IF($AA1113="","",R1113+U1113+P1113)</f>
        <v/>
      </c>
      <c r="Z1113" s="8">
        <f>IF($AA1113="","",Y1113-W1113-N1113)</f>
        <v/>
      </c>
      <c r="AA1113" s="16">
        <f>IF(ROWS($AA$2:$AA1113)&lt;=MAX('Per Line'!$AJ$2:$AJ$7001),MATCH(ROWS($AA$2:$AA1113),'Per Line'!$AJ$2:$AJ$7001,0),"")</f>
        <v/>
      </c>
      <c r="AB1113">
        <f>IF($AA1113="","",C1113&amp;"|"&amp;COUNTIF($C$2:$C1113,C1113))</f>
        <v/>
      </c>
    </row>
    <row r="1114">
      <c r="A1114">
        <f>IF($AA1114="","",INDEX('Per Line'!$C$2:$C$7001,$AA1114)&amp;"")</f>
        <v/>
      </c>
      <c r="B1114" s="15" t="n"/>
      <c r="C1114">
        <f>IF($AA1114="","",IF(COUNTIF($I$2:$I$1301,I1114)&lt;=Settings!$C$8,I1114,I1114&amp;" P"&amp;ROUNDUP(COUNTIF($I$2:$I1114,I1114)/Settings!$C$8,0)))</f>
        <v/>
      </c>
      <c r="D1114">
        <f>IF($AA1114="","",INDEX('Per Line'!$A$2:$A$7001,$AA1114)&amp;"")</f>
        <v/>
      </c>
      <c r="E1114">
        <f>IF($AA1114="","",INDEX('Per Line'!$B$2:$B$7001,$AA1114)&amp;"")</f>
        <v/>
      </c>
      <c r="F1114">
        <f>IF($AA1114="","",INDEX('Per Line'!$D$2:$D$7001,$AA1114)&amp;"")</f>
        <v/>
      </c>
      <c r="G1114" s="14">
        <f>IF($AA1114="","",INDEX('Per Line'!$E$2:$E$7001,$AA1114))</f>
        <v/>
      </c>
      <c r="H1114">
        <f>IF($AA1114="","",INDEX('Per Line'!$F$2:$F$7001,$AA1114)&amp;"")</f>
        <v/>
      </c>
      <c r="I1114">
        <f>IF($AA1114="","",INDEX('Per Line'!$I$2:$I$7001,$AA1114)&amp;"")</f>
        <v/>
      </c>
      <c r="J1114">
        <f>IF($AA1114="","",INDEX('Per Line'!$H$2:$H$7001,$AA1114)&amp;"")</f>
        <v/>
      </c>
      <c r="K1114">
        <f>IF($AA1114="","",INDEX('Per Line'!$J$2:$J$7001,$AA1114)&amp;"")</f>
        <v/>
      </c>
      <c r="L1114">
        <f>IF($AA1114="","",INDEX('Per Line'!$K$2:$K$7001,$AA1114)&amp;"")</f>
        <v/>
      </c>
      <c r="M1114">
        <f>IF($AA1114="","",INDEX('Per Line'!$L$2:$L$7001,$AA1114))</f>
        <v/>
      </c>
      <c r="N1114" s="8">
        <f>IF($AA1114="","",M1114*Y1114/100)</f>
        <v/>
      </c>
      <c r="O1114">
        <f>IF($AA1114="","",INDEX('Per Line'!$U$2:$U$7001,$AA1114)&amp;"")</f>
        <v/>
      </c>
      <c r="P1114" s="8">
        <f>IF($AA1114="","",SUMIFS('Per Line'!$T$2:$T$7001,'Per Line'!$C$2:$C$7001,$A1114,'Per Line'!$AL$2:$AL$7001,1))</f>
        <v/>
      </c>
      <c r="Q1114">
        <f>IF($AA1114="","",Settings!$C$7)</f>
        <v/>
      </c>
      <c r="R1114" s="8">
        <f>IF($AA1114="","",SUMIFS('Per Line'!$T$2:$T$7001,'Per Line'!$C$2:$C$7001,$A1114,'Per Line'!$AK$2:$AK$7001,0,'Per Line'!$AL$2:$AL$7001,0))</f>
        <v/>
      </c>
      <c r="S1114" s="8">
        <f>IF($AA1114="","",R1114*Q1114)</f>
        <v/>
      </c>
      <c r="T1114">
        <f>IF($AA1114="","",Settings!$C$6)</f>
        <v/>
      </c>
      <c r="U1114" s="8">
        <f>IF($AA1114="","",SUMIFS('Per Line'!$T$2:$T$7001,'Per Line'!$C$2:$C$7001,$A1114,'Per Line'!$AK$2:$AK$7001,1,'Per Line'!$AL$2:$AL$7001,0))</f>
        <v/>
      </c>
      <c r="V1114" s="8">
        <f>IF($AA1114="","",U1114*T1114)</f>
        <v/>
      </c>
      <c r="W1114" s="8">
        <f>IF($AA1114="","",V1114+S1114)</f>
        <v/>
      </c>
      <c r="X1114" s="8">
        <f>IF($AA1114="","",Y1114-W1114)</f>
        <v/>
      </c>
      <c r="Y1114" s="8">
        <f>IF($AA1114="","",R1114+U1114+P1114)</f>
        <v/>
      </c>
      <c r="Z1114" s="8">
        <f>IF($AA1114="","",Y1114-W1114-N1114)</f>
        <v/>
      </c>
      <c r="AA1114" s="16">
        <f>IF(ROWS($AA$2:$AA1114)&lt;=MAX('Per Line'!$AJ$2:$AJ$7001),MATCH(ROWS($AA$2:$AA1114),'Per Line'!$AJ$2:$AJ$7001,0),"")</f>
        <v/>
      </c>
      <c r="AB1114">
        <f>IF($AA1114="","",C1114&amp;"|"&amp;COUNTIF($C$2:$C1114,C1114))</f>
        <v/>
      </c>
    </row>
    <row r="1115">
      <c r="A1115">
        <f>IF($AA1115="","",INDEX('Per Line'!$C$2:$C$7001,$AA1115)&amp;"")</f>
        <v/>
      </c>
      <c r="B1115" s="15" t="n"/>
      <c r="C1115">
        <f>IF($AA1115="","",IF(COUNTIF($I$2:$I$1301,I1115)&lt;=Settings!$C$8,I1115,I1115&amp;" P"&amp;ROUNDUP(COUNTIF($I$2:$I1115,I1115)/Settings!$C$8,0)))</f>
        <v/>
      </c>
      <c r="D1115">
        <f>IF($AA1115="","",INDEX('Per Line'!$A$2:$A$7001,$AA1115)&amp;"")</f>
        <v/>
      </c>
      <c r="E1115">
        <f>IF($AA1115="","",INDEX('Per Line'!$B$2:$B$7001,$AA1115)&amp;"")</f>
        <v/>
      </c>
      <c r="F1115">
        <f>IF($AA1115="","",INDEX('Per Line'!$D$2:$D$7001,$AA1115)&amp;"")</f>
        <v/>
      </c>
      <c r="G1115" s="14">
        <f>IF($AA1115="","",INDEX('Per Line'!$E$2:$E$7001,$AA1115))</f>
        <v/>
      </c>
      <c r="H1115">
        <f>IF($AA1115="","",INDEX('Per Line'!$F$2:$F$7001,$AA1115)&amp;"")</f>
        <v/>
      </c>
      <c r="I1115">
        <f>IF($AA1115="","",INDEX('Per Line'!$I$2:$I$7001,$AA1115)&amp;"")</f>
        <v/>
      </c>
      <c r="J1115">
        <f>IF($AA1115="","",INDEX('Per Line'!$H$2:$H$7001,$AA1115)&amp;"")</f>
        <v/>
      </c>
      <c r="K1115">
        <f>IF($AA1115="","",INDEX('Per Line'!$J$2:$J$7001,$AA1115)&amp;"")</f>
        <v/>
      </c>
      <c r="L1115">
        <f>IF($AA1115="","",INDEX('Per Line'!$K$2:$K$7001,$AA1115)&amp;"")</f>
        <v/>
      </c>
      <c r="M1115">
        <f>IF($AA1115="","",INDEX('Per Line'!$L$2:$L$7001,$AA1115))</f>
        <v/>
      </c>
      <c r="N1115" s="8">
        <f>IF($AA1115="","",M1115*Y1115/100)</f>
        <v/>
      </c>
      <c r="O1115">
        <f>IF($AA1115="","",INDEX('Per Line'!$U$2:$U$7001,$AA1115)&amp;"")</f>
        <v/>
      </c>
      <c r="P1115" s="8">
        <f>IF($AA1115="","",SUMIFS('Per Line'!$T$2:$T$7001,'Per Line'!$C$2:$C$7001,$A1115,'Per Line'!$AL$2:$AL$7001,1))</f>
        <v/>
      </c>
      <c r="Q1115">
        <f>IF($AA1115="","",Settings!$C$7)</f>
        <v/>
      </c>
      <c r="R1115" s="8">
        <f>IF($AA1115="","",SUMIFS('Per Line'!$T$2:$T$7001,'Per Line'!$C$2:$C$7001,$A1115,'Per Line'!$AK$2:$AK$7001,0,'Per Line'!$AL$2:$AL$7001,0))</f>
        <v/>
      </c>
      <c r="S1115" s="8">
        <f>IF($AA1115="","",R1115*Q1115)</f>
        <v/>
      </c>
      <c r="T1115">
        <f>IF($AA1115="","",Settings!$C$6)</f>
        <v/>
      </c>
      <c r="U1115" s="8">
        <f>IF($AA1115="","",SUMIFS('Per Line'!$T$2:$T$7001,'Per Line'!$C$2:$C$7001,$A1115,'Per Line'!$AK$2:$AK$7001,1,'Per Line'!$AL$2:$AL$7001,0))</f>
        <v/>
      </c>
      <c r="V1115" s="8">
        <f>IF($AA1115="","",U1115*T1115)</f>
        <v/>
      </c>
      <c r="W1115" s="8">
        <f>IF($AA1115="","",V1115+S1115)</f>
        <v/>
      </c>
      <c r="X1115" s="8">
        <f>IF($AA1115="","",Y1115-W1115)</f>
        <v/>
      </c>
      <c r="Y1115" s="8">
        <f>IF($AA1115="","",R1115+U1115+P1115)</f>
        <v/>
      </c>
      <c r="Z1115" s="8">
        <f>IF($AA1115="","",Y1115-W1115-N1115)</f>
        <v/>
      </c>
      <c r="AA1115" s="16">
        <f>IF(ROWS($AA$2:$AA1115)&lt;=MAX('Per Line'!$AJ$2:$AJ$7001),MATCH(ROWS($AA$2:$AA1115),'Per Line'!$AJ$2:$AJ$7001,0),"")</f>
        <v/>
      </c>
      <c r="AB1115">
        <f>IF($AA1115="","",C1115&amp;"|"&amp;COUNTIF($C$2:$C1115,C1115))</f>
        <v/>
      </c>
    </row>
    <row r="1116">
      <c r="A1116">
        <f>IF($AA1116="","",INDEX('Per Line'!$C$2:$C$7001,$AA1116)&amp;"")</f>
        <v/>
      </c>
      <c r="B1116" s="15" t="n"/>
      <c r="C1116">
        <f>IF($AA1116="","",IF(COUNTIF($I$2:$I$1301,I1116)&lt;=Settings!$C$8,I1116,I1116&amp;" P"&amp;ROUNDUP(COUNTIF($I$2:$I1116,I1116)/Settings!$C$8,0)))</f>
        <v/>
      </c>
      <c r="D1116">
        <f>IF($AA1116="","",INDEX('Per Line'!$A$2:$A$7001,$AA1116)&amp;"")</f>
        <v/>
      </c>
      <c r="E1116">
        <f>IF($AA1116="","",INDEX('Per Line'!$B$2:$B$7001,$AA1116)&amp;"")</f>
        <v/>
      </c>
      <c r="F1116">
        <f>IF($AA1116="","",INDEX('Per Line'!$D$2:$D$7001,$AA1116)&amp;"")</f>
        <v/>
      </c>
      <c r="G1116" s="14">
        <f>IF($AA1116="","",INDEX('Per Line'!$E$2:$E$7001,$AA1116))</f>
        <v/>
      </c>
      <c r="H1116">
        <f>IF($AA1116="","",INDEX('Per Line'!$F$2:$F$7001,$AA1116)&amp;"")</f>
        <v/>
      </c>
      <c r="I1116">
        <f>IF($AA1116="","",INDEX('Per Line'!$I$2:$I$7001,$AA1116)&amp;"")</f>
        <v/>
      </c>
      <c r="J1116">
        <f>IF($AA1116="","",INDEX('Per Line'!$H$2:$H$7001,$AA1116)&amp;"")</f>
        <v/>
      </c>
      <c r="K1116">
        <f>IF($AA1116="","",INDEX('Per Line'!$J$2:$J$7001,$AA1116)&amp;"")</f>
        <v/>
      </c>
      <c r="L1116">
        <f>IF($AA1116="","",INDEX('Per Line'!$K$2:$K$7001,$AA1116)&amp;"")</f>
        <v/>
      </c>
      <c r="M1116">
        <f>IF($AA1116="","",INDEX('Per Line'!$L$2:$L$7001,$AA1116))</f>
        <v/>
      </c>
      <c r="N1116" s="8">
        <f>IF($AA1116="","",M1116*Y1116/100)</f>
        <v/>
      </c>
      <c r="O1116">
        <f>IF($AA1116="","",INDEX('Per Line'!$U$2:$U$7001,$AA1116)&amp;"")</f>
        <v/>
      </c>
      <c r="P1116" s="8">
        <f>IF($AA1116="","",SUMIFS('Per Line'!$T$2:$T$7001,'Per Line'!$C$2:$C$7001,$A1116,'Per Line'!$AL$2:$AL$7001,1))</f>
        <v/>
      </c>
      <c r="Q1116">
        <f>IF($AA1116="","",Settings!$C$7)</f>
        <v/>
      </c>
      <c r="R1116" s="8">
        <f>IF($AA1116="","",SUMIFS('Per Line'!$T$2:$T$7001,'Per Line'!$C$2:$C$7001,$A1116,'Per Line'!$AK$2:$AK$7001,0,'Per Line'!$AL$2:$AL$7001,0))</f>
        <v/>
      </c>
      <c r="S1116" s="8">
        <f>IF($AA1116="","",R1116*Q1116)</f>
        <v/>
      </c>
      <c r="T1116">
        <f>IF($AA1116="","",Settings!$C$6)</f>
        <v/>
      </c>
      <c r="U1116" s="8">
        <f>IF($AA1116="","",SUMIFS('Per Line'!$T$2:$T$7001,'Per Line'!$C$2:$C$7001,$A1116,'Per Line'!$AK$2:$AK$7001,1,'Per Line'!$AL$2:$AL$7001,0))</f>
        <v/>
      </c>
      <c r="V1116" s="8">
        <f>IF($AA1116="","",U1116*T1116)</f>
        <v/>
      </c>
      <c r="W1116" s="8">
        <f>IF($AA1116="","",V1116+S1116)</f>
        <v/>
      </c>
      <c r="X1116" s="8">
        <f>IF($AA1116="","",Y1116-W1116)</f>
        <v/>
      </c>
      <c r="Y1116" s="8">
        <f>IF($AA1116="","",R1116+U1116+P1116)</f>
        <v/>
      </c>
      <c r="Z1116" s="8">
        <f>IF($AA1116="","",Y1116-W1116-N1116)</f>
        <v/>
      </c>
      <c r="AA1116" s="16">
        <f>IF(ROWS($AA$2:$AA1116)&lt;=MAX('Per Line'!$AJ$2:$AJ$7001),MATCH(ROWS($AA$2:$AA1116),'Per Line'!$AJ$2:$AJ$7001,0),"")</f>
        <v/>
      </c>
      <c r="AB1116">
        <f>IF($AA1116="","",C1116&amp;"|"&amp;COUNTIF($C$2:$C1116,C1116))</f>
        <v/>
      </c>
    </row>
    <row r="1117">
      <c r="A1117">
        <f>IF($AA1117="","",INDEX('Per Line'!$C$2:$C$7001,$AA1117)&amp;"")</f>
        <v/>
      </c>
      <c r="B1117" s="15" t="n"/>
      <c r="C1117">
        <f>IF($AA1117="","",IF(COUNTIF($I$2:$I$1301,I1117)&lt;=Settings!$C$8,I1117,I1117&amp;" P"&amp;ROUNDUP(COUNTIF($I$2:$I1117,I1117)/Settings!$C$8,0)))</f>
        <v/>
      </c>
      <c r="D1117">
        <f>IF($AA1117="","",INDEX('Per Line'!$A$2:$A$7001,$AA1117)&amp;"")</f>
        <v/>
      </c>
      <c r="E1117">
        <f>IF($AA1117="","",INDEX('Per Line'!$B$2:$B$7001,$AA1117)&amp;"")</f>
        <v/>
      </c>
      <c r="F1117">
        <f>IF($AA1117="","",INDEX('Per Line'!$D$2:$D$7001,$AA1117)&amp;"")</f>
        <v/>
      </c>
      <c r="G1117" s="14">
        <f>IF($AA1117="","",INDEX('Per Line'!$E$2:$E$7001,$AA1117))</f>
        <v/>
      </c>
      <c r="H1117">
        <f>IF($AA1117="","",INDEX('Per Line'!$F$2:$F$7001,$AA1117)&amp;"")</f>
        <v/>
      </c>
      <c r="I1117">
        <f>IF($AA1117="","",INDEX('Per Line'!$I$2:$I$7001,$AA1117)&amp;"")</f>
        <v/>
      </c>
      <c r="J1117">
        <f>IF($AA1117="","",INDEX('Per Line'!$H$2:$H$7001,$AA1117)&amp;"")</f>
        <v/>
      </c>
      <c r="K1117">
        <f>IF($AA1117="","",INDEX('Per Line'!$J$2:$J$7001,$AA1117)&amp;"")</f>
        <v/>
      </c>
      <c r="L1117">
        <f>IF($AA1117="","",INDEX('Per Line'!$K$2:$K$7001,$AA1117)&amp;"")</f>
        <v/>
      </c>
      <c r="M1117">
        <f>IF($AA1117="","",INDEX('Per Line'!$L$2:$L$7001,$AA1117))</f>
        <v/>
      </c>
      <c r="N1117" s="8">
        <f>IF($AA1117="","",M1117*Y1117/100)</f>
        <v/>
      </c>
      <c r="O1117">
        <f>IF($AA1117="","",INDEX('Per Line'!$U$2:$U$7001,$AA1117)&amp;"")</f>
        <v/>
      </c>
      <c r="P1117" s="8">
        <f>IF($AA1117="","",SUMIFS('Per Line'!$T$2:$T$7001,'Per Line'!$C$2:$C$7001,$A1117,'Per Line'!$AL$2:$AL$7001,1))</f>
        <v/>
      </c>
      <c r="Q1117">
        <f>IF($AA1117="","",Settings!$C$7)</f>
        <v/>
      </c>
      <c r="R1117" s="8">
        <f>IF($AA1117="","",SUMIFS('Per Line'!$T$2:$T$7001,'Per Line'!$C$2:$C$7001,$A1117,'Per Line'!$AK$2:$AK$7001,0,'Per Line'!$AL$2:$AL$7001,0))</f>
        <v/>
      </c>
      <c r="S1117" s="8">
        <f>IF($AA1117="","",R1117*Q1117)</f>
        <v/>
      </c>
      <c r="T1117">
        <f>IF($AA1117="","",Settings!$C$6)</f>
        <v/>
      </c>
      <c r="U1117" s="8">
        <f>IF($AA1117="","",SUMIFS('Per Line'!$T$2:$T$7001,'Per Line'!$C$2:$C$7001,$A1117,'Per Line'!$AK$2:$AK$7001,1,'Per Line'!$AL$2:$AL$7001,0))</f>
        <v/>
      </c>
      <c r="V1117" s="8">
        <f>IF($AA1117="","",U1117*T1117)</f>
        <v/>
      </c>
      <c r="W1117" s="8">
        <f>IF($AA1117="","",V1117+S1117)</f>
        <v/>
      </c>
      <c r="X1117" s="8">
        <f>IF($AA1117="","",Y1117-W1117)</f>
        <v/>
      </c>
      <c r="Y1117" s="8">
        <f>IF($AA1117="","",R1117+U1117+P1117)</f>
        <v/>
      </c>
      <c r="Z1117" s="8">
        <f>IF($AA1117="","",Y1117-W1117-N1117)</f>
        <v/>
      </c>
      <c r="AA1117" s="16">
        <f>IF(ROWS($AA$2:$AA1117)&lt;=MAX('Per Line'!$AJ$2:$AJ$7001),MATCH(ROWS($AA$2:$AA1117),'Per Line'!$AJ$2:$AJ$7001,0),"")</f>
        <v/>
      </c>
      <c r="AB1117">
        <f>IF($AA1117="","",C1117&amp;"|"&amp;COUNTIF($C$2:$C1117,C1117))</f>
        <v/>
      </c>
    </row>
    <row r="1118">
      <c r="A1118">
        <f>IF($AA1118="","",INDEX('Per Line'!$C$2:$C$7001,$AA1118)&amp;"")</f>
        <v/>
      </c>
      <c r="B1118" s="15" t="n"/>
      <c r="C1118">
        <f>IF($AA1118="","",IF(COUNTIF($I$2:$I$1301,I1118)&lt;=Settings!$C$8,I1118,I1118&amp;" P"&amp;ROUNDUP(COUNTIF($I$2:$I1118,I1118)/Settings!$C$8,0)))</f>
        <v/>
      </c>
      <c r="D1118">
        <f>IF($AA1118="","",INDEX('Per Line'!$A$2:$A$7001,$AA1118)&amp;"")</f>
        <v/>
      </c>
      <c r="E1118">
        <f>IF($AA1118="","",INDEX('Per Line'!$B$2:$B$7001,$AA1118)&amp;"")</f>
        <v/>
      </c>
      <c r="F1118">
        <f>IF($AA1118="","",INDEX('Per Line'!$D$2:$D$7001,$AA1118)&amp;"")</f>
        <v/>
      </c>
      <c r="G1118" s="14">
        <f>IF($AA1118="","",INDEX('Per Line'!$E$2:$E$7001,$AA1118))</f>
        <v/>
      </c>
      <c r="H1118">
        <f>IF($AA1118="","",INDEX('Per Line'!$F$2:$F$7001,$AA1118)&amp;"")</f>
        <v/>
      </c>
      <c r="I1118">
        <f>IF($AA1118="","",INDEX('Per Line'!$I$2:$I$7001,$AA1118)&amp;"")</f>
        <v/>
      </c>
      <c r="J1118">
        <f>IF($AA1118="","",INDEX('Per Line'!$H$2:$H$7001,$AA1118)&amp;"")</f>
        <v/>
      </c>
      <c r="K1118">
        <f>IF($AA1118="","",INDEX('Per Line'!$J$2:$J$7001,$AA1118)&amp;"")</f>
        <v/>
      </c>
      <c r="L1118">
        <f>IF($AA1118="","",INDEX('Per Line'!$K$2:$K$7001,$AA1118)&amp;"")</f>
        <v/>
      </c>
      <c r="M1118">
        <f>IF($AA1118="","",INDEX('Per Line'!$L$2:$L$7001,$AA1118))</f>
        <v/>
      </c>
      <c r="N1118" s="8">
        <f>IF($AA1118="","",M1118*Y1118/100)</f>
        <v/>
      </c>
      <c r="O1118">
        <f>IF($AA1118="","",INDEX('Per Line'!$U$2:$U$7001,$AA1118)&amp;"")</f>
        <v/>
      </c>
      <c r="P1118" s="8">
        <f>IF($AA1118="","",SUMIFS('Per Line'!$T$2:$T$7001,'Per Line'!$C$2:$C$7001,$A1118,'Per Line'!$AL$2:$AL$7001,1))</f>
        <v/>
      </c>
      <c r="Q1118">
        <f>IF($AA1118="","",Settings!$C$7)</f>
        <v/>
      </c>
      <c r="R1118" s="8">
        <f>IF($AA1118="","",SUMIFS('Per Line'!$T$2:$T$7001,'Per Line'!$C$2:$C$7001,$A1118,'Per Line'!$AK$2:$AK$7001,0,'Per Line'!$AL$2:$AL$7001,0))</f>
        <v/>
      </c>
      <c r="S1118" s="8">
        <f>IF($AA1118="","",R1118*Q1118)</f>
        <v/>
      </c>
      <c r="T1118">
        <f>IF($AA1118="","",Settings!$C$6)</f>
        <v/>
      </c>
      <c r="U1118" s="8">
        <f>IF($AA1118="","",SUMIFS('Per Line'!$T$2:$T$7001,'Per Line'!$C$2:$C$7001,$A1118,'Per Line'!$AK$2:$AK$7001,1,'Per Line'!$AL$2:$AL$7001,0))</f>
        <v/>
      </c>
      <c r="V1118" s="8">
        <f>IF($AA1118="","",U1118*T1118)</f>
        <v/>
      </c>
      <c r="W1118" s="8">
        <f>IF($AA1118="","",V1118+S1118)</f>
        <v/>
      </c>
      <c r="X1118" s="8">
        <f>IF($AA1118="","",Y1118-W1118)</f>
        <v/>
      </c>
      <c r="Y1118" s="8">
        <f>IF($AA1118="","",R1118+U1118+P1118)</f>
        <v/>
      </c>
      <c r="Z1118" s="8">
        <f>IF($AA1118="","",Y1118-W1118-N1118)</f>
        <v/>
      </c>
      <c r="AA1118" s="16">
        <f>IF(ROWS($AA$2:$AA1118)&lt;=MAX('Per Line'!$AJ$2:$AJ$7001),MATCH(ROWS($AA$2:$AA1118),'Per Line'!$AJ$2:$AJ$7001,0),"")</f>
        <v/>
      </c>
      <c r="AB1118">
        <f>IF($AA1118="","",C1118&amp;"|"&amp;COUNTIF($C$2:$C1118,C1118))</f>
        <v/>
      </c>
    </row>
    <row r="1119">
      <c r="A1119">
        <f>IF($AA1119="","",INDEX('Per Line'!$C$2:$C$7001,$AA1119)&amp;"")</f>
        <v/>
      </c>
      <c r="B1119" s="15" t="n"/>
      <c r="C1119">
        <f>IF($AA1119="","",IF(COUNTIF($I$2:$I$1301,I1119)&lt;=Settings!$C$8,I1119,I1119&amp;" P"&amp;ROUNDUP(COUNTIF($I$2:$I1119,I1119)/Settings!$C$8,0)))</f>
        <v/>
      </c>
      <c r="D1119">
        <f>IF($AA1119="","",INDEX('Per Line'!$A$2:$A$7001,$AA1119)&amp;"")</f>
        <v/>
      </c>
      <c r="E1119">
        <f>IF($AA1119="","",INDEX('Per Line'!$B$2:$B$7001,$AA1119)&amp;"")</f>
        <v/>
      </c>
      <c r="F1119">
        <f>IF($AA1119="","",INDEX('Per Line'!$D$2:$D$7001,$AA1119)&amp;"")</f>
        <v/>
      </c>
      <c r="G1119" s="14">
        <f>IF($AA1119="","",INDEX('Per Line'!$E$2:$E$7001,$AA1119))</f>
        <v/>
      </c>
      <c r="H1119">
        <f>IF($AA1119="","",INDEX('Per Line'!$F$2:$F$7001,$AA1119)&amp;"")</f>
        <v/>
      </c>
      <c r="I1119">
        <f>IF($AA1119="","",INDEX('Per Line'!$I$2:$I$7001,$AA1119)&amp;"")</f>
        <v/>
      </c>
      <c r="J1119">
        <f>IF($AA1119="","",INDEX('Per Line'!$H$2:$H$7001,$AA1119)&amp;"")</f>
        <v/>
      </c>
      <c r="K1119">
        <f>IF($AA1119="","",INDEX('Per Line'!$J$2:$J$7001,$AA1119)&amp;"")</f>
        <v/>
      </c>
      <c r="L1119">
        <f>IF($AA1119="","",INDEX('Per Line'!$K$2:$K$7001,$AA1119)&amp;"")</f>
        <v/>
      </c>
      <c r="M1119">
        <f>IF($AA1119="","",INDEX('Per Line'!$L$2:$L$7001,$AA1119))</f>
        <v/>
      </c>
      <c r="N1119" s="8">
        <f>IF($AA1119="","",M1119*Y1119/100)</f>
        <v/>
      </c>
      <c r="O1119">
        <f>IF($AA1119="","",INDEX('Per Line'!$U$2:$U$7001,$AA1119)&amp;"")</f>
        <v/>
      </c>
      <c r="P1119" s="8">
        <f>IF($AA1119="","",SUMIFS('Per Line'!$T$2:$T$7001,'Per Line'!$C$2:$C$7001,$A1119,'Per Line'!$AL$2:$AL$7001,1))</f>
        <v/>
      </c>
      <c r="Q1119">
        <f>IF($AA1119="","",Settings!$C$7)</f>
        <v/>
      </c>
      <c r="R1119" s="8">
        <f>IF($AA1119="","",SUMIFS('Per Line'!$T$2:$T$7001,'Per Line'!$C$2:$C$7001,$A1119,'Per Line'!$AK$2:$AK$7001,0,'Per Line'!$AL$2:$AL$7001,0))</f>
        <v/>
      </c>
      <c r="S1119" s="8">
        <f>IF($AA1119="","",R1119*Q1119)</f>
        <v/>
      </c>
      <c r="T1119">
        <f>IF($AA1119="","",Settings!$C$6)</f>
        <v/>
      </c>
      <c r="U1119" s="8">
        <f>IF($AA1119="","",SUMIFS('Per Line'!$T$2:$T$7001,'Per Line'!$C$2:$C$7001,$A1119,'Per Line'!$AK$2:$AK$7001,1,'Per Line'!$AL$2:$AL$7001,0))</f>
        <v/>
      </c>
      <c r="V1119" s="8">
        <f>IF($AA1119="","",U1119*T1119)</f>
        <v/>
      </c>
      <c r="W1119" s="8">
        <f>IF($AA1119="","",V1119+S1119)</f>
        <v/>
      </c>
      <c r="X1119" s="8">
        <f>IF($AA1119="","",Y1119-W1119)</f>
        <v/>
      </c>
      <c r="Y1119" s="8">
        <f>IF($AA1119="","",R1119+U1119+P1119)</f>
        <v/>
      </c>
      <c r="Z1119" s="8">
        <f>IF($AA1119="","",Y1119-W1119-N1119)</f>
        <v/>
      </c>
      <c r="AA1119" s="16">
        <f>IF(ROWS($AA$2:$AA1119)&lt;=MAX('Per Line'!$AJ$2:$AJ$7001),MATCH(ROWS($AA$2:$AA1119),'Per Line'!$AJ$2:$AJ$7001,0),"")</f>
        <v/>
      </c>
      <c r="AB1119">
        <f>IF($AA1119="","",C1119&amp;"|"&amp;COUNTIF($C$2:$C1119,C1119))</f>
        <v/>
      </c>
    </row>
    <row r="1120">
      <c r="A1120">
        <f>IF($AA1120="","",INDEX('Per Line'!$C$2:$C$7001,$AA1120)&amp;"")</f>
        <v/>
      </c>
      <c r="B1120" s="15" t="n"/>
      <c r="C1120">
        <f>IF($AA1120="","",IF(COUNTIF($I$2:$I$1301,I1120)&lt;=Settings!$C$8,I1120,I1120&amp;" P"&amp;ROUNDUP(COUNTIF($I$2:$I1120,I1120)/Settings!$C$8,0)))</f>
        <v/>
      </c>
      <c r="D1120">
        <f>IF($AA1120="","",INDEX('Per Line'!$A$2:$A$7001,$AA1120)&amp;"")</f>
        <v/>
      </c>
      <c r="E1120">
        <f>IF($AA1120="","",INDEX('Per Line'!$B$2:$B$7001,$AA1120)&amp;"")</f>
        <v/>
      </c>
      <c r="F1120">
        <f>IF($AA1120="","",INDEX('Per Line'!$D$2:$D$7001,$AA1120)&amp;"")</f>
        <v/>
      </c>
      <c r="G1120" s="14">
        <f>IF($AA1120="","",INDEX('Per Line'!$E$2:$E$7001,$AA1120))</f>
        <v/>
      </c>
      <c r="H1120">
        <f>IF($AA1120="","",INDEX('Per Line'!$F$2:$F$7001,$AA1120)&amp;"")</f>
        <v/>
      </c>
      <c r="I1120">
        <f>IF($AA1120="","",INDEX('Per Line'!$I$2:$I$7001,$AA1120)&amp;"")</f>
        <v/>
      </c>
      <c r="J1120">
        <f>IF($AA1120="","",INDEX('Per Line'!$H$2:$H$7001,$AA1120)&amp;"")</f>
        <v/>
      </c>
      <c r="K1120">
        <f>IF($AA1120="","",INDEX('Per Line'!$J$2:$J$7001,$AA1120)&amp;"")</f>
        <v/>
      </c>
      <c r="L1120">
        <f>IF($AA1120="","",INDEX('Per Line'!$K$2:$K$7001,$AA1120)&amp;"")</f>
        <v/>
      </c>
      <c r="M1120">
        <f>IF($AA1120="","",INDEX('Per Line'!$L$2:$L$7001,$AA1120))</f>
        <v/>
      </c>
      <c r="N1120" s="8">
        <f>IF($AA1120="","",M1120*Y1120/100)</f>
        <v/>
      </c>
      <c r="O1120">
        <f>IF($AA1120="","",INDEX('Per Line'!$U$2:$U$7001,$AA1120)&amp;"")</f>
        <v/>
      </c>
      <c r="P1120" s="8">
        <f>IF($AA1120="","",SUMIFS('Per Line'!$T$2:$T$7001,'Per Line'!$C$2:$C$7001,$A1120,'Per Line'!$AL$2:$AL$7001,1))</f>
        <v/>
      </c>
      <c r="Q1120">
        <f>IF($AA1120="","",Settings!$C$7)</f>
        <v/>
      </c>
      <c r="R1120" s="8">
        <f>IF($AA1120="","",SUMIFS('Per Line'!$T$2:$T$7001,'Per Line'!$C$2:$C$7001,$A1120,'Per Line'!$AK$2:$AK$7001,0,'Per Line'!$AL$2:$AL$7001,0))</f>
        <v/>
      </c>
      <c r="S1120" s="8">
        <f>IF($AA1120="","",R1120*Q1120)</f>
        <v/>
      </c>
      <c r="T1120">
        <f>IF($AA1120="","",Settings!$C$6)</f>
        <v/>
      </c>
      <c r="U1120" s="8">
        <f>IF($AA1120="","",SUMIFS('Per Line'!$T$2:$T$7001,'Per Line'!$C$2:$C$7001,$A1120,'Per Line'!$AK$2:$AK$7001,1,'Per Line'!$AL$2:$AL$7001,0))</f>
        <v/>
      </c>
      <c r="V1120" s="8">
        <f>IF($AA1120="","",U1120*T1120)</f>
        <v/>
      </c>
      <c r="W1120" s="8">
        <f>IF($AA1120="","",V1120+S1120)</f>
        <v/>
      </c>
      <c r="X1120" s="8">
        <f>IF($AA1120="","",Y1120-W1120)</f>
        <v/>
      </c>
      <c r="Y1120" s="8">
        <f>IF($AA1120="","",R1120+U1120+P1120)</f>
        <v/>
      </c>
      <c r="Z1120" s="8">
        <f>IF($AA1120="","",Y1120-W1120-N1120)</f>
        <v/>
      </c>
      <c r="AA1120" s="16">
        <f>IF(ROWS($AA$2:$AA1120)&lt;=MAX('Per Line'!$AJ$2:$AJ$7001),MATCH(ROWS($AA$2:$AA1120),'Per Line'!$AJ$2:$AJ$7001,0),"")</f>
        <v/>
      </c>
      <c r="AB1120">
        <f>IF($AA1120="","",C1120&amp;"|"&amp;COUNTIF($C$2:$C1120,C1120))</f>
        <v/>
      </c>
    </row>
    <row r="1121">
      <c r="A1121">
        <f>IF($AA1121="","",INDEX('Per Line'!$C$2:$C$7001,$AA1121)&amp;"")</f>
        <v/>
      </c>
      <c r="B1121" s="15" t="n"/>
      <c r="C1121">
        <f>IF($AA1121="","",IF(COUNTIF($I$2:$I$1301,I1121)&lt;=Settings!$C$8,I1121,I1121&amp;" P"&amp;ROUNDUP(COUNTIF($I$2:$I1121,I1121)/Settings!$C$8,0)))</f>
        <v/>
      </c>
      <c r="D1121">
        <f>IF($AA1121="","",INDEX('Per Line'!$A$2:$A$7001,$AA1121)&amp;"")</f>
        <v/>
      </c>
      <c r="E1121">
        <f>IF($AA1121="","",INDEX('Per Line'!$B$2:$B$7001,$AA1121)&amp;"")</f>
        <v/>
      </c>
      <c r="F1121">
        <f>IF($AA1121="","",INDEX('Per Line'!$D$2:$D$7001,$AA1121)&amp;"")</f>
        <v/>
      </c>
      <c r="G1121" s="14">
        <f>IF($AA1121="","",INDEX('Per Line'!$E$2:$E$7001,$AA1121))</f>
        <v/>
      </c>
      <c r="H1121">
        <f>IF($AA1121="","",INDEX('Per Line'!$F$2:$F$7001,$AA1121)&amp;"")</f>
        <v/>
      </c>
      <c r="I1121">
        <f>IF($AA1121="","",INDEX('Per Line'!$I$2:$I$7001,$AA1121)&amp;"")</f>
        <v/>
      </c>
      <c r="J1121">
        <f>IF($AA1121="","",INDEX('Per Line'!$H$2:$H$7001,$AA1121)&amp;"")</f>
        <v/>
      </c>
      <c r="K1121">
        <f>IF($AA1121="","",INDEX('Per Line'!$J$2:$J$7001,$AA1121)&amp;"")</f>
        <v/>
      </c>
      <c r="L1121">
        <f>IF($AA1121="","",INDEX('Per Line'!$K$2:$K$7001,$AA1121)&amp;"")</f>
        <v/>
      </c>
      <c r="M1121">
        <f>IF($AA1121="","",INDEX('Per Line'!$L$2:$L$7001,$AA1121))</f>
        <v/>
      </c>
      <c r="N1121" s="8">
        <f>IF($AA1121="","",M1121*Y1121/100)</f>
        <v/>
      </c>
      <c r="O1121">
        <f>IF($AA1121="","",INDEX('Per Line'!$U$2:$U$7001,$AA1121)&amp;"")</f>
        <v/>
      </c>
      <c r="P1121" s="8">
        <f>IF($AA1121="","",SUMIFS('Per Line'!$T$2:$T$7001,'Per Line'!$C$2:$C$7001,$A1121,'Per Line'!$AL$2:$AL$7001,1))</f>
        <v/>
      </c>
      <c r="Q1121">
        <f>IF($AA1121="","",Settings!$C$7)</f>
        <v/>
      </c>
      <c r="R1121" s="8">
        <f>IF($AA1121="","",SUMIFS('Per Line'!$T$2:$T$7001,'Per Line'!$C$2:$C$7001,$A1121,'Per Line'!$AK$2:$AK$7001,0,'Per Line'!$AL$2:$AL$7001,0))</f>
        <v/>
      </c>
      <c r="S1121" s="8">
        <f>IF($AA1121="","",R1121*Q1121)</f>
        <v/>
      </c>
      <c r="T1121">
        <f>IF($AA1121="","",Settings!$C$6)</f>
        <v/>
      </c>
      <c r="U1121" s="8">
        <f>IF($AA1121="","",SUMIFS('Per Line'!$T$2:$T$7001,'Per Line'!$C$2:$C$7001,$A1121,'Per Line'!$AK$2:$AK$7001,1,'Per Line'!$AL$2:$AL$7001,0))</f>
        <v/>
      </c>
      <c r="V1121" s="8">
        <f>IF($AA1121="","",U1121*T1121)</f>
        <v/>
      </c>
      <c r="W1121" s="8">
        <f>IF($AA1121="","",V1121+S1121)</f>
        <v/>
      </c>
      <c r="X1121" s="8">
        <f>IF($AA1121="","",Y1121-W1121)</f>
        <v/>
      </c>
      <c r="Y1121" s="8">
        <f>IF($AA1121="","",R1121+U1121+P1121)</f>
        <v/>
      </c>
      <c r="Z1121" s="8">
        <f>IF($AA1121="","",Y1121-W1121-N1121)</f>
        <v/>
      </c>
      <c r="AA1121" s="16">
        <f>IF(ROWS($AA$2:$AA1121)&lt;=MAX('Per Line'!$AJ$2:$AJ$7001),MATCH(ROWS($AA$2:$AA1121),'Per Line'!$AJ$2:$AJ$7001,0),"")</f>
        <v/>
      </c>
      <c r="AB1121">
        <f>IF($AA1121="","",C1121&amp;"|"&amp;COUNTIF($C$2:$C1121,C1121))</f>
        <v/>
      </c>
    </row>
    <row r="1122">
      <c r="A1122">
        <f>IF($AA1122="","",INDEX('Per Line'!$C$2:$C$7001,$AA1122)&amp;"")</f>
        <v/>
      </c>
      <c r="B1122" s="15" t="n"/>
      <c r="C1122">
        <f>IF($AA1122="","",IF(COUNTIF($I$2:$I$1301,I1122)&lt;=Settings!$C$8,I1122,I1122&amp;" P"&amp;ROUNDUP(COUNTIF($I$2:$I1122,I1122)/Settings!$C$8,0)))</f>
        <v/>
      </c>
      <c r="D1122">
        <f>IF($AA1122="","",INDEX('Per Line'!$A$2:$A$7001,$AA1122)&amp;"")</f>
        <v/>
      </c>
      <c r="E1122">
        <f>IF($AA1122="","",INDEX('Per Line'!$B$2:$B$7001,$AA1122)&amp;"")</f>
        <v/>
      </c>
      <c r="F1122">
        <f>IF($AA1122="","",INDEX('Per Line'!$D$2:$D$7001,$AA1122)&amp;"")</f>
        <v/>
      </c>
      <c r="G1122" s="14">
        <f>IF($AA1122="","",INDEX('Per Line'!$E$2:$E$7001,$AA1122))</f>
        <v/>
      </c>
      <c r="H1122">
        <f>IF($AA1122="","",INDEX('Per Line'!$F$2:$F$7001,$AA1122)&amp;"")</f>
        <v/>
      </c>
      <c r="I1122">
        <f>IF($AA1122="","",INDEX('Per Line'!$I$2:$I$7001,$AA1122)&amp;"")</f>
        <v/>
      </c>
      <c r="J1122">
        <f>IF($AA1122="","",INDEX('Per Line'!$H$2:$H$7001,$AA1122)&amp;"")</f>
        <v/>
      </c>
      <c r="K1122">
        <f>IF($AA1122="","",INDEX('Per Line'!$J$2:$J$7001,$AA1122)&amp;"")</f>
        <v/>
      </c>
      <c r="L1122">
        <f>IF($AA1122="","",INDEX('Per Line'!$K$2:$K$7001,$AA1122)&amp;"")</f>
        <v/>
      </c>
      <c r="M1122">
        <f>IF($AA1122="","",INDEX('Per Line'!$L$2:$L$7001,$AA1122))</f>
        <v/>
      </c>
      <c r="N1122" s="8">
        <f>IF($AA1122="","",M1122*Y1122/100)</f>
        <v/>
      </c>
      <c r="O1122">
        <f>IF($AA1122="","",INDEX('Per Line'!$U$2:$U$7001,$AA1122)&amp;"")</f>
        <v/>
      </c>
      <c r="P1122" s="8">
        <f>IF($AA1122="","",SUMIFS('Per Line'!$T$2:$T$7001,'Per Line'!$C$2:$C$7001,$A1122,'Per Line'!$AL$2:$AL$7001,1))</f>
        <v/>
      </c>
      <c r="Q1122">
        <f>IF($AA1122="","",Settings!$C$7)</f>
        <v/>
      </c>
      <c r="R1122" s="8">
        <f>IF($AA1122="","",SUMIFS('Per Line'!$T$2:$T$7001,'Per Line'!$C$2:$C$7001,$A1122,'Per Line'!$AK$2:$AK$7001,0,'Per Line'!$AL$2:$AL$7001,0))</f>
        <v/>
      </c>
      <c r="S1122" s="8">
        <f>IF($AA1122="","",R1122*Q1122)</f>
        <v/>
      </c>
      <c r="T1122">
        <f>IF($AA1122="","",Settings!$C$6)</f>
        <v/>
      </c>
      <c r="U1122" s="8">
        <f>IF($AA1122="","",SUMIFS('Per Line'!$T$2:$T$7001,'Per Line'!$C$2:$C$7001,$A1122,'Per Line'!$AK$2:$AK$7001,1,'Per Line'!$AL$2:$AL$7001,0))</f>
        <v/>
      </c>
      <c r="V1122" s="8">
        <f>IF($AA1122="","",U1122*T1122)</f>
        <v/>
      </c>
      <c r="W1122" s="8">
        <f>IF($AA1122="","",V1122+S1122)</f>
        <v/>
      </c>
      <c r="X1122" s="8">
        <f>IF($AA1122="","",Y1122-W1122)</f>
        <v/>
      </c>
      <c r="Y1122" s="8">
        <f>IF($AA1122="","",R1122+U1122+P1122)</f>
        <v/>
      </c>
      <c r="Z1122" s="8">
        <f>IF($AA1122="","",Y1122-W1122-N1122)</f>
        <v/>
      </c>
      <c r="AA1122" s="16">
        <f>IF(ROWS($AA$2:$AA1122)&lt;=MAX('Per Line'!$AJ$2:$AJ$7001),MATCH(ROWS($AA$2:$AA1122),'Per Line'!$AJ$2:$AJ$7001,0),"")</f>
        <v/>
      </c>
      <c r="AB1122">
        <f>IF($AA1122="","",C1122&amp;"|"&amp;COUNTIF($C$2:$C1122,C1122))</f>
        <v/>
      </c>
    </row>
    <row r="1123">
      <c r="A1123">
        <f>IF($AA1123="","",INDEX('Per Line'!$C$2:$C$7001,$AA1123)&amp;"")</f>
        <v/>
      </c>
      <c r="B1123" s="15" t="n"/>
      <c r="C1123">
        <f>IF($AA1123="","",IF(COUNTIF($I$2:$I$1301,I1123)&lt;=Settings!$C$8,I1123,I1123&amp;" P"&amp;ROUNDUP(COUNTIF($I$2:$I1123,I1123)/Settings!$C$8,0)))</f>
        <v/>
      </c>
      <c r="D1123">
        <f>IF($AA1123="","",INDEX('Per Line'!$A$2:$A$7001,$AA1123)&amp;"")</f>
        <v/>
      </c>
      <c r="E1123">
        <f>IF($AA1123="","",INDEX('Per Line'!$B$2:$B$7001,$AA1123)&amp;"")</f>
        <v/>
      </c>
      <c r="F1123">
        <f>IF($AA1123="","",INDEX('Per Line'!$D$2:$D$7001,$AA1123)&amp;"")</f>
        <v/>
      </c>
      <c r="G1123" s="14">
        <f>IF($AA1123="","",INDEX('Per Line'!$E$2:$E$7001,$AA1123))</f>
        <v/>
      </c>
      <c r="H1123">
        <f>IF($AA1123="","",INDEX('Per Line'!$F$2:$F$7001,$AA1123)&amp;"")</f>
        <v/>
      </c>
      <c r="I1123">
        <f>IF($AA1123="","",INDEX('Per Line'!$I$2:$I$7001,$AA1123)&amp;"")</f>
        <v/>
      </c>
      <c r="J1123">
        <f>IF($AA1123="","",INDEX('Per Line'!$H$2:$H$7001,$AA1123)&amp;"")</f>
        <v/>
      </c>
      <c r="K1123">
        <f>IF($AA1123="","",INDEX('Per Line'!$J$2:$J$7001,$AA1123)&amp;"")</f>
        <v/>
      </c>
      <c r="L1123">
        <f>IF($AA1123="","",INDEX('Per Line'!$K$2:$K$7001,$AA1123)&amp;"")</f>
        <v/>
      </c>
      <c r="M1123">
        <f>IF($AA1123="","",INDEX('Per Line'!$L$2:$L$7001,$AA1123))</f>
        <v/>
      </c>
      <c r="N1123" s="8">
        <f>IF($AA1123="","",M1123*Y1123/100)</f>
        <v/>
      </c>
      <c r="O1123">
        <f>IF($AA1123="","",INDEX('Per Line'!$U$2:$U$7001,$AA1123)&amp;"")</f>
        <v/>
      </c>
      <c r="P1123" s="8">
        <f>IF($AA1123="","",SUMIFS('Per Line'!$T$2:$T$7001,'Per Line'!$C$2:$C$7001,$A1123,'Per Line'!$AL$2:$AL$7001,1))</f>
        <v/>
      </c>
      <c r="Q1123">
        <f>IF($AA1123="","",Settings!$C$7)</f>
        <v/>
      </c>
      <c r="R1123" s="8">
        <f>IF($AA1123="","",SUMIFS('Per Line'!$T$2:$T$7001,'Per Line'!$C$2:$C$7001,$A1123,'Per Line'!$AK$2:$AK$7001,0,'Per Line'!$AL$2:$AL$7001,0))</f>
        <v/>
      </c>
      <c r="S1123" s="8">
        <f>IF($AA1123="","",R1123*Q1123)</f>
        <v/>
      </c>
      <c r="T1123">
        <f>IF($AA1123="","",Settings!$C$6)</f>
        <v/>
      </c>
      <c r="U1123" s="8">
        <f>IF($AA1123="","",SUMIFS('Per Line'!$T$2:$T$7001,'Per Line'!$C$2:$C$7001,$A1123,'Per Line'!$AK$2:$AK$7001,1,'Per Line'!$AL$2:$AL$7001,0))</f>
        <v/>
      </c>
      <c r="V1123" s="8">
        <f>IF($AA1123="","",U1123*T1123)</f>
        <v/>
      </c>
      <c r="W1123" s="8">
        <f>IF($AA1123="","",V1123+S1123)</f>
        <v/>
      </c>
      <c r="X1123" s="8">
        <f>IF($AA1123="","",Y1123-W1123)</f>
        <v/>
      </c>
      <c r="Y1123" s="8">
        <f>IF($AA1123="","",R1123+U1123+P1123)</f>
        <v/>
      </c>
      <c r="Z1123" s="8">
        <f>IF($AA1123="","",Y1123-W1123-N1123)</f>
        <v/>
      </c>
      <c r="AA1123" s="16">
        <f>IF(ROWS($AA$2:$AA1123)&lt;=MAX('Per Line'!$AJ$2:$AJ$7001),MATCH(ROWS($AA$2:$AA1123),'Per Line'!$AJ$2:$AJ$7001,0),"")</f>
        <v/>
      </c>
      <c r="AB1123">
        <f>IF($AA1123="","",C1123&amp;"|"&amp;COUNTIF($C$2:$C1123,C1123))</f>
        <v/>
      </c>
    </row>
    <row r="1124">
      <c r="A1124">
        <f>IF($AA1124="","",INDEX('Per Line'!$C$2:$C$7001,$AA1124)&amp;"")</f>
        <v/>
      </c>
      <c r="B1124" s="15" t="n"/>
      <c r="C1124">
        <f>IF($AA1124="","",IF(COUNTIF($I$2:$I$1301,I1124)&lt;=Settings!$C$8,I1124,I1124&amp;" P"&amp;ROUNDUP(COUNTIF($I$2:$I1124,I1124)/Settings!$C$8,0)))</f>
        <v/>
      </c>
      <c r="D1124">
        <f>IF($AA1124="","",INDEX('Per Line'!$A$2:$A$7001,$AA1124)&amp;"")</f>
        <v/>
      </c>
      <c r="E1124">
        <f>IF($AA1124="","",INDEX('Per Line'!$B$2:$B$7001,$AA1124)&amp;"")</f>
        <v/>
      </c>
      <c r="F1124">
        <f>IF($AA1124="","",INDEX('Per Line'!$D$2:$D$7001,$AA1124)&amp;"")</f>
        <v/>
      </c>
      <c r="G1124" s="14">
        <f>IF($AA1124="","",INDEX('Per Line'!$E$2:$E$7001,$AA1124))</f>
        <v/>
      </c>
      <c r="H1124">
        <f>IF($AA1124="","",INDEX('Per Line'!$F$2:$F$7001,$AA1124)&amp;"")</f>
        <v/>
      </c>
      <c r="I1124">
        <f>IF($AA1124="","",INDEX('Per Line'!$I$2:$I$7001,$AA1124)&amp;"")</f>
        <v/>
      </c>
      <c r="J1124">
        <f>IF($AA1124="","",INDEX('Per Line'!$H$2:$H$7001,$AA1124)&amp;"")</f>
        <v/>
      </c>
      <c r="K1124">
        <f>IF($AA1124="","",INDEX('Per Line'!$J$2:$J$7001,$AA1124)&amp;"")</f>
        <v/>
      </c>
      <c r="L1124">
        <f>IF($AA1124="","",INDEX('Per Line'!$K$2:$K$7001,$AA1124)&amp;"")</f>
        <v/>
      </c>
      <c r="M1124">
        <f>IF($AA1124="","",INDEX('Per Line'!$L$2:$L$7001,$AA1124))</f>
        <v/>
      </c>
      <c r="N1124" s="8">
        <f>IF($AA1124="","",M1124*Y1124/100)</f>
        <v/>
      </c>
      <c r="O1124">
        <f>IF($AA1124="","",INDEX('Per Line'!$U$2:$U$7001,$AA1124)&amp;"")</f>
        <v/>
      </c>
      <c r="P1124" s="8">
        <f>IF($AA1124="","",SUMIFS('Per Line'!$T$2:$T$7001,'Per Line'!$C$2:$C$7001,$A1124,'Per Line'!$AL$2:$AL$7001,1))</f>
        <v/>
      </c>
      <c r="Q1124">
        <f>IF($AA1124="","",Settings!$C$7)</f>
        <v/>
      </c>
      <c r="R1124" s="8">
        <f>IF($AA1124="","",SUMIFS('Per Line'!$T$2:$T$7001,'Per Line'!$C$2:$C$7001,$A1124,'Per Line'!$AK$2:$AK$7001,0,'Per Line'!$AL$2:$AL$7001,0))</f>
        <v/>
      </c>
      <c r="S1124" s="8">
        <f>IF($AA1124="","",R1124*Q1124)</f>
        <v/>
      </c>
      <c r="T1124">
        <f>IF($AA1124="","",Settings!$C$6)</f>
        <v/>
      </c>
      <c r="U1124" s="8">
        <f>IF($AA1124="","",SUMIFS('Per Line'!$T$2:$T$7001,'Per Line'!$C$2:$C$7001,$A1124,'Per Line'!$AK$2:$AK$7001,1,'Per Line'!$AL$2:$AL$7001,0))</f>
        <v/>
      </c>
      <c r="V1124" s="8">
        <f>IF($AA1124="","",U1124*T1124)</f>
        <v/>
      </c>
      <c r="W1124" s="8">
        <f>IF($AA1124="","",V1124+S1124)</f>
        <v/>
      </c>
      <c r="X1124" s="8">
        <f>IF($AA1124="","",Y1124-W1124)</f>
        <v/>
      </c>
      <c r="Y1124" s="8">
        <f>IF($AA1124="","",R1124+U1124+P1124)</f>
        <v/>
      </c>
      <c r="Z1124" s="8">
        <f>IF($AA1124="","",Y1124-W1124-N1124)</f>
        <v/>
      </c>
      <c r="AA1124" s="16">
        <f>IF(ROWS($AA$2:$AA1124)&lt;=MAX('Per Line'!$AJ$2:$AJ$7001),MATCH(ROWS($AA$2:$AA1124),'Per Line'!$AJ$2:$AJ$7001,0),"")</f>
        <v/>
      </c>
      <c r="AB1124">
        <f>IF($AA1124="","",C1124&amp;"|"&amp;COUNTIF($C$2:$C1124,C1124))</f>
        <v/>
      </c>
    </row>
    <row r="1125">
      <c r="A1125">
        <f>IF($AA1125="","",INDEX('Per Line'!$C$2:$C$7001,$AA1125)&amp;"")</f>
        <v/>
      </c>
      <c r="B1125" s="15" t="n"/>
      <c r="C1125">
        <f>IF($AA1125="","",IF(COUNTIF($I$2:$I$1301,I1125)&lt;=Settings!$C$8,I1125,I1125&amp;" P"&amp;ROUNDUP(COUNTIF($I$2:$I1125,I1125)/Settings!$C$8,0)))</f>
        <v/>
      </c>
      <c r="D1125">
        <f>IF($AA1125="","",INDEX('Per Line'!$A$2:$A$7001,$AA1125)&amp;"")</f>
        <v/>
      </c>
      <c r="E1125">
        <f>IF($AA1125="","",INDEX('Per Line'!$B$2:$B$7001,$AA1125)&amp;"")</f>
        <v/>
      </c>
      <c r="F1125">
        <f>IF($AA1125="","",INDEX('Per Line'!$D$2:$D$7001,$AA1125)&amp;"")</f>
        <v/>
      </c>
      <c r="G1125" s="14">
        <f>IF($AA1125="","",INDEX('Per Line'!$E$2:$E$7001,$AA1125))</f>
        <v/>
      </c>
      <c r="H1125">
        <f>IF($AA1125="","",INDEX('Per Line'!$F$2:$F$7001,$AA1125)&amp;"")</f>
        <v/>
      </c>
      <c r="I1125">
        <f>IF($AA1125="","",INDEX('Per Line'!$I$2:$I$7001,$AA1125)&amp;"")</f>
        <v/>
      </c>
      <c r="J1125">
        <f>IF($AA1125="","",INDEX('Per Line'!$H$2:$H$7001,$AA1125)&amp;"")</f>
        <v/>
      </c>
      <c r="K1125">
        <f>IF($AA1125="","",INDEX('Per Line'!$J$2:$J$7001,$AA1125)&amp;"")</f>
        <v/>
      </c>
      <c r="L1125">
        <f>IF($AA1125="","",INDEX('Per Line'!$K$2:$K$7001,$AA1125)&amp;"")</f>
        <v/>
      </c>
      <c r="M1125">
        <f>IF($AA1125="","",INDEX('Per Line'!$L$2:$L$7001,$AA1125))</f>
        <v/>
      </c>
      <c r="N1125" s="8">
        <f>IF($AA1125="","",M1125*Y1125/100)</f>
        <v/>
      </c>
      <c r="O1125">
        <f>IF($AA1125="","",INDEX('Per Line'!$U$2:$U$7001,$AA1125)&amp;"")</f>
        <v/>
      </c>
      <c r="P1125" s="8">
        <f>IF($AA1125="","",SUMIFS('Per Line'!$T$2:$T$7001,'Per Line'!$C$2:$C$7001,$A1125,'Per Line'!$AL$2:$AL$7001,1))</f>
        <v/>
      </c>
      <c r="Q1125">
        <f>IF($AA1125="","",Settings!$C$7)</f>
        <v/>
      </c>
      <c r="R1125" s="8">
        <f>IF($AA1125="","",SUMIFS('Per Line'!$T$2:$T$7001,'Per Line'!$C$2:$C$7001,$A1125,'Per Line'!$AK$2:$AK$7001,0,'Per Line'!$AL$2:$AL$7001,0))</f>
        <v/>
      </c>
      <c r="S1125" s="8">
        <f>IF($AA1125="","",R1125*Q1125)</f>
        <v/>
      </c>
      <c r="T1125">
        <f>IF($AA1125="","",Settings!$C$6)</f>
        <v/>
      </c>
      <c r="U1125" s="8">
        <f>IF($AA1125="","",SUMIFS('Per Line'!$T$2:$T$7001,'Per Line'!$C$2:$C$7001,$A1125,'Per Line'!$AK$2:$AK$7001,1,'Per Line'!$AL$2:$AL$7001,0))</f>
        <v/>
      </c>
      <c r="V1125" s="8">
        <f>IF($AA1125="","",U1125*T1125)</f>
        <v/>
      </c>
      <c r="W1125" s="8">
        <f>IF($AA1125="","",V1125+S1125)</f>
        <v/>
      </c>
      <c r="X1125" s="8">
        <f>IF($AA1125="","",Y1125-W1125)</f>
        <v/>
      </c>
      <c r="Y1125" s="8">
        <f>IF($AA1125="","",R1125+U1125+P1125)</f>
        <v/>
      </c>
      <c r="Z1125" s="8">
        <f>IF($AA1125="","",Y1125-W1125-N1125)</f>
        <v/>
      </c>
      <c r="AA1125" s="16">
        <f>IF(ROWS($AA$2:$AA1125)&lt;=MAX('Per Line'!$AJ$2:$AJ$7001),MATCH(ROWS($AA$2:$AA1125),'Per Line'!$AJ$2:$AJ$7001,0),"")</f>
        <v/>
      </c>
      <c r="AB1125">
        <f>IF($AA1125="","",C1125&amp;"|"&amp;COUNTIF($C$2:$C1125,C1125))</f>
        <v/>
      </c>
    </row>
    <row r="1126">
      <c r="A1126">
        <f>IF($AA1126="","",INDEX('Per Line'!$C$2:$C$7001,$AA1126)&amp;"")</f>
        <v/>
      </c>
      <c r="B1126" s="15" t="n"/>
      <c r="C1126">
        <f>IF($AA1126="","",IF(COUNTIF($I$2:$I$1301,I1126)&lt;=Settings!$C$8,I1126,I1126&amp;" P"&amp;ROUNDUP(COUNTIF($I$2:$I1126,I1126)/Settings!$C$8,0)))</f>
        <v/>
      </c>
      <c r="D1126">
        <f>IF($AA1126="","",INDEX('Per Line'!$A$2:$A$7001,$AA1126)&amp;"")</f>
        <v/>
      </c>
      <c r="E1126">
        <f>IF($AA1126="","",INDEX('Per Line'!$B$2:$B$7001,$AA1126)&amp;"")</f>
        <v/>
      </c>
      <c r="F1126">
        <f>IF($AA1126="","",INDEX('Per Line'!$D$2:$D$7001,$AA1126)&amp;"")</f>
        <v/>
      </c>
      <c r="G1126" s="14">
        <f>IF($AA1126="","",INDEX('Per Line'!$E$2:$E$7001,$AA1126))</f>
        <v/>
      </c>
      <c r="H1126">
        <f>IF($AA1126="","",INDEX('Per Line'!$F$2:$F$7001,$AA1126)&amp;"")</f>
        <v/>
      </c>
      <c r="I1126">
        <f>IF($AA1126="","",INDEX('Per Line'!$I$2:$I$7001,$AA1126)&amp;"")</f>
        <v/>
      </c>
      <c r="J1126">
        <f>IF($AA1126="","",INDEX('Per Line'!$H$2:$H$7001,$AA1126)&amp;"")</f>
        <v/>
      </c>
      <c r="K1126">
        <f>IF($AA1126="","",INDEX('Per Line'!$J$2:$J$7001,$AA1126)&amp;"")</f>
        <v/>
      </c>
      <c r="L1126">
        <f>IF($AA1126="","",INDEX('Per Line'!$K$2:$K$7001,$AA1126)&amp;"")</f>
        <v/>
      </c>
      <c r="M1126">
        <f>IF($AA1126="","",INDEX('Per Line'!$L$2:$L$7001,$AA1126))</f>
        <v/>
      </c>
      <c r="N1126" s="8">
        <f>IF($AA1126="","",M1126*Y1126/100)</f>
        <v/>
      </c>
      <c r="O1126">
        <f>IF($AA1126="","",INDEX('Per Line'!$U$2:$U$7001,$AA1126)&amp;"")</f>
        <v/>
      </c>
      <c r="P1126" s="8">
        <f>IF($AA1126="","",SUMIFS('Per Line'!$T$2:$T$7001,'Per Line'!$C$2:$C$7001,$A1126,'Per Line'!$AL$2:$AL$7001,1))</f>
        <v/>
      </c>
      <c r="Q1126">
        <f>IF($AA1126="","",Settings!$C$7)</f>
        <v/>
      </c>
      <c r="R1126" s="8">
        <f>IF($AA1126="","",SUMIFS('Per Line'!$T$2:$T$7001,'Per Line'!$C$2:$C$7001,$A1126,'Per Line'!$AK$2:$AK$7001,0,'Per Line'!$AL$2:$AL$7001,0))</f>
        <v/>
      </c>
      <c r="S1126" s="8">
        <f>IF($AA1126="","",R1126*Q1126)</f>
        <v/>
      </c>
      <c r="T1126">
        <f>IF($AA1126="","",Settings!$C$6)</f>
        <v/>
      </c>
      <c r="U1126" s="8">
        <f>IF($AA1126="","",SUMIFS('Per Line'!$T$2:$T$7001,'Per Line'!$C$2:$C$7001,$A1126,'Per Line'!$AK$2:$AK$7001,1,'Per Line'!$AL$2:$AL$7001,0))</f>
        <v/>
      </c>
      <c r="V1126" s="8">
        <f>IF($AA1126="","",U1126*T1126)</f>
        <v/>
      </c>
      <c r="W1126" s="8">
        <f>IF($AA1126="","",V1126+S1126)</f>
        <v/>
      </c>
      <c r="X1126" s="8">
        <f>IF($AA1126="","",Y1126-W1126)</f>
        <v/>
      </c>
      <c r="Y1126" s="8">
        <f>IF($AA1126="","",R1126+U1126+P1126)</f>
        <v/>
      </c>
      <c r="Z1126" s="8">
        <f>IF($AA1126="","",Y1126-W1126-N1126)</f>
        <v/>
      </c>
      <c r="AA1126" s="16">
        <f>IF(ROWS($AA$2:$AA1126)&lt;=MAX('Per Line'!$AJ$2:$AJ$7001),MATCH(ROWS($AA$2:$AA1126),'Per Line'!$AJ$2:$AJ$7001,0),"")</f>
        <v/>
      </c>
      <c r="AB1126">
        <f>IF($AA1126="","",C1126&amp;"|"&amp;COUNTIF($C$2:$C1126,C1126))</f>
        <v/>
      </c>
    </row>
    <row r="1127">
      <c r="A1127">
        <f>IF($AA1127="","",INDEX('Per Line'!$C$2:$C$7001,$AA1127)&amp;"")</f>
        <v/>
      </c>
      <c r="B1127" s="15" t="n"/>
      <c r="C1127">
        <f>IF($AA1127="","",IF(COUNTIF($I$2:$I$1301,I1127)&lt;=Settings!$C$8,I1127,I1127&amp;" P"&amp;ROUNDUP(COUNTIF($I$2:$I1127,I1127)/Settings!$C$8,0)))</f>
        <v/>
      </c>
      <c r="D1127">
        <f>IF($AA1127="","",INDEX('Per Line'!$A$2:$A$7001,$AA1127)&amp;"")</f>
        <v/>
      </c>
      <c r="E1127">
        <f>IF($AA1127="","",INDEX('Per Line'!$B$2:$B$7001,$AA1127)&amp;"")</f>
        <v/>
      </c>
      <c r="F1127">
        <f>IF($AA1127="","",INDEX('Per Line'!$D$2:$D$7001,$AA1127)&amp;"")</f>
        <v/>
      </c>
      <c r="G1127" s="14">
        <f>IF($AA1127="","",INDEX('Per Line'!$E$2:$E$7001,$AA1127))</f>
        <v/>
      </c>
      <c r="H1127">
        <f>IF($AA1127="","",INDEX('Per Line'!$F$2:$F$7001,$AA1127)&amp;"")</f>
        <v/>
      </c>
      <c r="I1127">
        <f>IF($AA1127="","",INDEX('Per Line'!$I$2:$I$7001,$AA1127)&amp;"")</f>
        <v/>
      </c>
      <c r="J1127">
        <f>IF($AA1127="","",INDEX('Per Line'!$H$2:$H$7001,$AA1127)&amp;"")</f>
        <v/>
      </c>
      <c r="K1127">
        <f>IF($AA1127="","",INDEX('Per Line'!$J$2:$J$7001,$AA1127)&amp;"")</f>
        <v/>
      </c>
      <c r="L1127">
        <f>IF($AA1127="","",INDEX('Per Line'!$K$2:$K$7001,$AA1127)&amp;"")</f>
        <v/>
      </c>
      <c r="M1127">
        <f>IF($AA1127="","",INDEX('Per Line'!$L$2:$L$7001,$AA1127))</f>
        <v/>
      </c>
      <c r="N1127" s="8">
        <f>IF($AA1127="","",M1127*Y1127/100)</f>
        <v/>
      </c>
      <c r="O1127">
        <f>IF($AA1127="","",INDEX('Per Line'!$U$2:$U$7001,$AA1127)&amp;"")</f>
        <v/>
      </c>
      <c r="P1127" s="8">
        <f>IF($AA1127="","",SUMIFS('Per Line'!$T$2:$T$7001,'Per Line'!$C$2:$C$7001,$A1127,'Per Line'!$AL$2:$AL$7001,1))</f>
        <v/>
      </c>
      <c r="Q1127">
        <f>IF($AA1127="","",Settings!$C$7)</f>
        <v/>
      </c>
      <c r="R1127" s="8">
        <f>IF($AA1127="","",SUMIFS('Per Line'!$T$2:$T$7001,'Per Line'!$C$2:$C$7001,$A1127,'Per Line'!$AK$2:$AK$7001,0,'Per Line'!$AL$2:$AL$7001,0))</f>
        <v/>
      </c>
      <c r="S1127" s="8">
        <f>IF($AA1127="","",R1127*Q1127)</f>
        <v/>
      </c>
      <c r="T1127">
        <f>IF($AA1127="","",Settings!$C$6)</f>
        <v/>
      </c>
      <c r="U1127" s="8">
        <f>IF($AA1127="","",SUMIFS('Per Line'!$T$2:$T$7001,'Per Line'!$C$2:$C$7001,$A1127,'Per Line'!$AK$2:$AK$7001,1,'Per Line'!$AL$2:$AL$7001,0))</f>
        <v/>
      </c>
      <c r="V1127" s="8">
        <f>IF($AA1127="","",U1127*T1127)</f>
        <v/>
      </c>
      <c r="W1127" s="8">
        <f>IF($AA1127="","",V1127+S1127)</f>
        <v/>
      </c>
      <c r="X1127" s="8">
        <f>IF($AA1127="","",Y1127-W1127)</f>
        <v/>
      </c>
      <c r="Y1127" s="8">
        <f>IF($AA1127="","",R1127+U1127+P1127)</f>
        <v/>
      </c>
      <c r="Z1127" s="8">
        <f>IF($AA1127="","",Y1127-W1127-N1127)</f>
        <v/>
      </c>
      <c r="AA1127" s="16">
        <f>IF(ROWS($AA$2:$AA1127)&lt;=MAX('Per Line'!$AJ$2:$AJ$7001),MATCH(ROWS($AA$2:$AA1127),'Per Line'!$AJ$2:$AJ$7001,0),"")</f>
        <v/>
      </c>
      <c r="AB1127">
        <f>IF($AA1127="","",C1127&amp;"|"&amp;COUNTIF($C$2:$C1127,C1127))</f>
        <v/>
      </c>
    </row>
    <row r="1128">
      <c r="A1128">
        <f>IF($AA1128="","",INDEX('Per Line'!$C$2:$C$7001,$AA1128)&amp;"")</f>
        <v/>
      </c>
      <c r="B1128" s="15" t="n"/>
      <c r="C1128">
        <f>IF($AA1128="","",IF(COUNTIF($I$2:$I$1301,I1128)&lt;=Settings!$C$8,I1128,I1128&amp;" P"&amp;ROUNDUP(COUNTIF($I$2:$I1128,I1128)/Settings!$C$8,0)))</f>
        <v/>
      </c>
      <c r="D1128">
        <f>IF($AA1128="","",INDEX('Per Line'!$A$2:$A$7001,$AA1128)&amp;"")</f>
        <v/>
      </c>
      <c r="E1128">
        <f>IF($AA1128="","",INDEX('Per Line'!$B$2:$B$7001,$AA1128)&amp;"")</f>
        <v/>
      </c>
      <c r="F1128">
        <f>IF($AA1128="","",INDEX('Per Line'!$D$2:$D$7001,$AA1128)&amp;"")</f>
        <v/>
      </c>
      <c r="G1128" s="14">
        <f>IF($AA1128="","",INDEX('Per Line'!$E$2:$E$7001,$AA1128))</f>
        <v/>
      </c>
      <c r="H1128">
        <f>IF($AA1128="","",INDEX('Per Line'!$F$2:$F$7001,$AA1128)&amp;"")</f>
        <v/>
      </c>
      <c r="I1128">
        <f>IF($AA1128="","",INDEX('Per Line'!$I$2:$I$7001,$AA1128)&amp;"")</f>
        <v/>
      </c>
      <c r="J1128">
        <f>IF($AA1128="","",INDEX('Per Line'!$H$2:$H$7001,$AA1128)&amp;"")</f>
        <v/>
      </c>
      <c r="K1128">
        <f>IF($AA1128="","",INDEX('Per Line'!$J$2:$J$7001,$AA1128)&amp;"")</f>
        <v/>
      </c>
      <c r="L1128">
        <f>IF($AA1128="","",INDEX('Per Line'!$K$2:$K$7001,$AA1128)&amp;"")</f>
        <v/>
      </c>
      <c r="M1128">
        <f>IF($AA1128="","",INDEX('Per Line'!$L$2:$L$7001,$AA1128))</f>
        <v/>
      </c>
      <c r="N1128" s="8">
        <f>IF($AA1128="","",M1128*Y1128/100)</f>
        <v/>
      </c>
      <c r="O1128">
        <f>IF($AA1128="","",INDEX('Per Line'!$U$2:$U$7001,$AA1128)&amp;"")</f>
        <v/>
      </c>
      <c r="P1128" s="8">
        <f>IF($AA1128="","",SUMIFS('Per Line'!$T$2:$T$7001,'Per Line'!$C$2:$C$7001,$A1128,'Per Line'!$AL$2:$AL$7001,1))</f>
        <v/>
      </c>
      <c r="Q1128">
        <f>IF($AA1128="","",Settings!$C$7)</f>
        <v/>
      </c>
      <c r="R1128" s="8">
        <f>IF($AA1128="","",SUMIFS('Per Line'!$T$2:$T$7001,'Per Line'!$C$2:$C$7001,$A1128,'Per Line'!$AK$2:$AK$7001,0,'Per Line'!$AL$2:$AL$7001,0))</f>
        <v/>
      </c>
      <c r="S1128" s="8">
        <f>IF($AA1128="","",R1128*Q1128)</f>
        <v/>
      </c>
      <c r="T1128">
        <f>IF($AA1128="","",Settings!$C$6)</f>
        <v/>
      </c>
      <c r="U1128" s="8">
        <f>IF($AA1128="","",SUMIFS('Per Line'!$T$2:$T$7001,'Per Line'!$C$2:$C$7001,$A1128,'Per Line'!$AK$2:$AK$7001,1,'Per Line'!$AL$2:$AL$7001,0))</f>
        <v/>
      </c>
      <c r="V1128" s="8">
        <f>IF($AA1128="","",U1128*T1128)</f>
        <v/>
      </c>
      <c r="W1128" s="8">
        <f>IF($AA1128="","",V1128+S1128)</f>
        <v/>
      </c>
      <c r="X1128" s="8">
        <f>IF($AA1128="","",Y1128-W1128)</f>
        <v/>
      </c>
      <c r="Y1128" s="8">
        <f>IF($AA1128="","",R1128+U1128+P1128)</f>
        <v/>
      </c>
      <c r="Z1128" s="8">
        <f>IF($AA1128="","",Y1128-W1128-N1128)</f>
        <v/>
      </c>
      <c r="AA1128" s="16">
        <f>IF(ROWS($AA$2:$AA1128)&lt;=MAX('Per Line'!$AJ$2:$AJ$7001),MATCH(ROWS($AA$2:$AA1128),'Per Line'!$AJ$2:$AJ$7001,0),"")</f>
        <v/>
      </c>
      <c r="AB1128">
        <f>IF($AA1128="","",C1128&amp;"|"&amp;COUNTIF($C$2:$C1128,C1128))</f>
        <v/>
      </c>
    </row>
    <row r="1129">
      <c r="A1129">
        <f>IF($AA1129="","",INDEX('Per Line'!$C$2:$C$7001,$AA1129)&amp;"")</f>
        <v/>
      </c>
      <c r="B1129" s="15" t="n"/>
      <c r="C1129">
        <f>IF($AA1129="","",IF(COUNTIF($I$2:$I$1301,I1129)&lt;=Settings!$C$8,I1129,I1129&amp;" P"&amp;ROUNDUP(COUNTIF($I$2:$I1129,I1129)/Settings!$C$8,0)))</f>
        <v/>
      </c>
      <c r="D1129">
        <f>IF($AA1129="","",INDEX('Per Line'!$A$2:$A$7001,$AA1129)&amp;"")</f>
        <v/>
      </c>
      <c r="E1129">
        <f>IF($AA1129="","",INDEX('Per Line'!$B$2:$B$7001,$AA1129)&amp;"")</f>
        <v/>
      </c>
      <c r="F1129">
        <f>IF($AA1129="","",INDEX('Per Line'!$D$2:$D$7001,$AA1129)&amp;"")</f>
        <v/>
      </c>
      <c r="G1129" s="14">
        <f>IF($AA1129="","",INDEX('Per Line'!$E$2:$E$7001,$AA1129))</f>
        <v/>
      </c>
      <c r="H1129">
        <f>IF($AA1129="","",INDEX('Per Line'!$F$2:$F$7001,$AA1129)&amp;"")</f>
        <v/>
      </c>
      <c r="I1129">
        <f>IF($AA1129="","",INDEX('Per Line'!$I$2:$I$7001,$AA1129)&amp;"")</f>
        <v/>
      </c>
      <c r="J1129">
        <f>IF($AA1129="","",INDEX('Per Line'!$H$2:$H$7001,$AA1129)&amp;"")</f>
        <v/>
      </c>
      <c r="K1129">
        <f>IF($AA1129="","",INDEX('Per Line'!$J$2:$J$7001,$AA1129)&amp;"")</f>
        <v/>
      </c>
      <c r="L1129">
        <f>IF($AA1129="","",INDEX('Per Line'!$K$2:$K$7001,$AA1129)&amp;"")</f>
        <v/>
      </c>
      <c r="M1129">
        <f>IF($AA1129="","",INDEX('Per Line'!$L$2:$L$7001,$AA1129))</f>
        <v/>
      </c>
      <c r="N1129" s="8">
        <f>IF($AA1129="","",M1129*Y1129/100)</f>
        <v/>
      </c>
      <c r="O1129">
        <f>IF($AA1129="","",INDEX('Per Line'!$U$2:$U$7001,$AA1129)&amp;"")</f>
        <v/>
      </c>
      <c r="P1129" s="8">
        <f>IF($AA1129="","",SUMIFS('Per Line'!$T$2:$T$7001,'Per Line'!$C$2:$C$7001,$A1129,'Per Line'!$AL$2:$AL$7001,1))</f>
        <v/>
      </c>
      <c r="Q1129">
        <f>IF($AA1129="","",Settings!$C$7)</f>
        <v/>
      </c>
      <c r="R1129" s="8">
        <f>IF($AA1129="","",SUMIFS('Per Line'!$T$2:$T$7001,'Per Line'!$C$2:$C$7001,$A1129,'Per Line'!$AK$2:$AK$7001,0,'Per Line'!$AL$2:$AL$7001,0))</f>
        <v/>
      </c>
      <c r="S1129" s="8">
        <f>IF($AA1129="","",R1129*Q1129)</f>
        <v/>
      </c>
      <c r="T1129">
        <f>IF($AA1129="","",Settings!$C$6)</f>
        <v/>
      </c>
      <c r="U1129" s="8">
        <f>IF($AA1129="","",SUMIFS('Per Line'!$T$2:$T$7001,'Per Line'!$C$2:$C$7001,$A1129,'Per Line'!$AK$2:$AK$7001,1,'Per Line'!$AL$2:$AL$7001,0))</f>
        <v/>
      </c>
      <c r="V1129" s="8">
        <f>IF($AA1129="","",U1129*T1129)</f>
        <v/>
      </c>
      <c r="W1129" s="8">
        <f>IF($AA1129="","",V1129+S1129)</f>
        <v/>
      </c>
      <c r="X1129" s="8">
        <f>IF($AA1129="","",Y1129-W1129)</f>
        <v/>
      </c>
      <c r="Y1129" s="8">
        <f>IF($AA1129="","",R1129+U1129+P1129)</f>
        <v/>
      </c>
      <c r="Z1129" s="8">
        <f>IF($AA1129="","",Y1129-W1129-N1129)</f>
        <v/>
      </c>
      <c r="AA1129" s="16">
        <f>IF(ROWS($AA$2:$AA1129)&lt;=MAX('Per Line'!$AJ$2:$AJ$7001),MATCH(ROWS($AA$2:$AA1129),'Per Line'!$AJ$2:$AJ$7001,0),"")</f>
        <v/>
      </c>
      <c r="AB1129">
        <f>IF($AA1129="","",C1129&amp;"|"&amp;COUNTIF($C$2:$C1129,C1129))</f>
        <v/>
      </c>
    </row>
    <row r="1130">
      <c r="A1130">
        <f>IF($AA1130="","",INDEX('Per Line'!$C$2:$C$7001,$AA1130)&amp;"")</f>
        <v/>
      </c>
      <c r="B1130" s="15" t="n"/>
      <c r="C1130">
        <f>IF($AA1130="","",IF(COUNTIF($I$2:$I$1301,I1130)&lt;=Settings!$C$8,I1130,I1130&amp;" P"&amp;ROUNDUP(COUNTIF($I$2:$I1130,I1130)/Settings!$C$8,0)))</f>
        <v/>
      </c>
      <c r="D1130">
        <f>IF($AA1130="","",INDEX('Per Line'!$A$2:$A$7001,$AA1130)&amp;"")</f>
        <v/>
      </c>
      <c r="E1130">
        <f>IF($AA1130="","",INDEX('Per Line'!$B$2:$B$7001,$AA1130)&amp;"")</f>
        <v/>
      </c>
      <c r="F1130">
        <f>IF($AA1130="","",INDEX('Per Line'!$D$2:$D$7001,$AA1130)&amp;"")</f>
        <v/>
      </c>
      <c r="G1130" s="14">
        <f>IF($AA1130="","",INDEX('Per Line'!$E$2:$E$7001,$AA1130))</f>
        <v/>
      </c>
      <c r="H1130">
        <f>IF($AA1130="","",INDEX('Per Line'!$F$2:$F$7001,$AA1130)&amp;"")</f>
        <v/>
      </c>
      <c r="I1130">
        <f>IF($AA1130="","",INDEX('Per Line'!$I$2:$I$7001,$AA1130)&amp;"")</f>
        <v/>
      </c>
      <c r="J1130">
        <f>IF($AA1130="","",INDEX('Per Line'!$H$2:$H$7001,$AA1130)&amp;"")</f>
        <v/>
      </c>
      <c r="K1130">
        <f>IF($AA1130="","",INDEX('Per Line'!$J$2:$J$7001,$AA1130)&amp;"")</f>
        <v/>
      </c>
      <c r="L1130">
        <f>IF($AA1130="","",INDEX('Per Line'!$K$2:$K$7001,$AA1130)&amp;"")</f>
        <v/>
      </c>
      <c r="M1130">
        <f>IF($AA1130="","",INDEX('Per Line'!$L$2:$L$7001,$AA1130))</f>
        <v/>
      </c>
      <c r="N1130" s="8">
        <f>IF($AA1130="","",M1130*Y1130/100)</f>
        <v/>
      </c>
      <c r="O1130">
        <f>IF($AA1130="","",INDEX('Per Line'!$U$2:$U$7001,$AA1130)&amp;"")</f>
        <v/>
      </c>
      <c r="P1130" s="8">
        <f>IF($AA1130="","",SUMIFS('Per Line'!$T$2:$T$7001,'Per Line'!$C$2:$C$7001,$A1130,'Per Line'!$AL$2:$AL$7001,1))</f>
        <v/>
      </c>
      <c r="Q1130">
        <f>IF($AA1130="","",Settings!$C$7)</f>
        <v/>
      </c>
      <c r="R1130" s="8">
        <f>IF($AA1130="","",SUMIFS('Per Line'!$T$2:$T$7001,'Per Line'!$C$2:$C$7001,$A1130,'Per Line'!$AK$2:$AK$7001,0,'Per Line'!$AL$2:$AL$7001,0))</f>
        <v/>
      </c>
      <c r="S1130" s="8">
        <f>IF($AA1130="","",R1130*Q1130)</f>
        <v/>
      </c>
      <c r="T1130">
        <f>IF($AA1130="","",Settings!$C$6)</f>
        <v/>
      </c>
      <c r="U1130" s="8">
        <f>IF($AA1130="","",SUMIFS('Per Line'!$T$2:$T$7001,'Per Line'!$C$2:$C$7001,$A1130,'Per Line'!$AK$2:$AK$7001,1,'Per Line'!$AL$2:$AL$7001,0))</f>
        <v/>
      </c>
      <c r="V1130" s="8">
        <f>IF($AA1130="","",U1130*T1130)</f>
        <v/>
      </c>
      <c r="W1130" s="8">
        <f>IF($AA1130="","",V1130+S1130)</f>
        <v/>
      </c>
      <c r="X1130" s="8">
        <f>IF($AA1130="","",Y1130-W1130)</f>
        <v/>
      </c>
      <c r="Y1130" s="8">
        <f>IF($AA1130="","",R1130+U1130+P1130)</f>
        <v/>
      </c>
      <c r="Z1130" s="8">
        <f>IF($AA1130="","",Y1130-W1130-N1130)</f>
        <v/>
      </c>
      <c r="AA1130" s="16">
        <f>IF(ROWS($AA$2:$AA1130)&lt;=MAX('Per Line'!$AJ$2:$AJ$7001),MATCH(ROWS($AA$2:$AA1130),'Per Line'!$AJ$2:$AJ$7001,0),"")</f>
        <v/>
      </c>
      <c r="AB1130">
        <f>IF($AA1130="","",C1130&amp;"|"&amp;COUNTIF($C$2:$C1130,C1130))</f>
        <v/>
      </c>
    </row>
    <row r="1131">
      <c r="A1131">
        <f>IF($AA1131="","",INDEX('Per Line'!$C$2:$C$7001,$AA1131)&amp;"")</f>
        <v/>
      </c>
      <c r="B1131" s="15" t="n"/>
      <c r="C1131">
        <f>IF($AA1131="","",IF(COUNTIF($I$2:$I$1301,I1131)&lt;=Settings!$C$8,I1131,I1131&amp;" P"&amp;ROUNDUP(COUNTIF($I$2:$I1131,I1131)/Settings!$C$8,0)))</f>
        <v/>
      </c>
      <c r="D1131">
        <f>IF($AA1131="","",INDEX('Per Line'!$A$2:$A$7001,$AA1131)&amp;"")</f>
        <v/>
      </c>
      <c r="E1131">
        <f>IF($AA1131="","",INDEX('Per Line'!$B$2:$B$7001,$AA1131)&amp;"")</f>
        <v/>
      </c>
      <c r="F1131">
        <f>IF($AA1131="","",INDEX('Per Line'!$D$2:$D$7001,$AA1131)&amp;"")</f>
        <v/>
      </c>
      <c r="G1131" s="14">
        <f>IF($AA1131="","",INDEX('Per Line'!$E$2:$E$7001,$AA1131))</f>
        <v/>
      </c>
      <c r="H1131">
        <f>IF($AA1131="","",INDEX('Per Line'!$F$2:$F$7001,$AA1131)&amp;"")</f>
        <v/>
      </c>
      <c r="I1131">
        <f>IF($AA1131="","",INDEX('Per Line'!$I$2:$I$7001,$AA1131)&amp;"")</f>
        <v/>
      </c>
      <c r="J1131">
        <f>IF($AA1131="","",INDEX('Per Line'!$H$2:$H$7001,$AA1131)&amp;"")</f>
        <v/>
      </c>
      <c r="K1131">
        <f>IF($AA1131="","",INDEX('Per Line'!$J$2:$J$7001,$AA1131)&amp;"")</f>
        <v/>
      </c>
      <c r="L1131">
        <f>IF($AA1131="","",INDEX('Per Line'!$K$2:$K$7001,$AA1131)&amp;"")</f>
        <v/>
      </c>
      <c r="M1131">
        <f>IF($AA1131="","",INDEX('Per Line'!$L$2:$L$7001,$AA1131))</f>
        <v/>
      </c>
      <c r="N1131" s="8">
        <f>IF($AA1131="","",M1131*Y1131/100)</f>
        <v/>
      </c>
      <c r="O1131">
        <f>IF($AA1131="","",INDEX('Per Line'!$U$2:$U$7001,$AA1131)&amp;"")</f>
        <v/>
      </c>
      <c r="P1131" s="8">
        <f>IF($AA1131="","",SUMIFS('Per Line'!$T$2:$T$7001,'Per Line'!$C$2:$C$7001,$A1131,'Per Line'!$AL$2:$AL$7001,1))</f>
        <v/>
      </c>
      <c r="Q1131">
        <f>IF($AA1131="","",Settings!$C$7)</f>
        <v/>
      </c>
      <c r="R1131" s="8">
        <f>IF($AA1131="","",SUMIFS('Per Line'!$T$2:$T$7001,'Per Line'!$C$2:$C$7001,$A1131,'Per Line'!$AK$2:$AK$7001,0,'Per Line'!$AL$2:$AL$7001,0))</f>
        <v/>
      </c>
      <c r="S1131" s="8">
        <f>IF($AA1131="","",R1131*Q1131)</f>
        <v/>
      </c>
      <c r="T1131">
        <f>IF($AA1131="","",Settings!$C$6)</f>
        <v/>
      </c>
      <c r="U1131" s="8">
        <f>IF($AA1131="","",SUMIFS('Per Line'!$T$2:$T$7001,'Per Line'!$C$2:$C$7001,$A1131,'Per Line'!$AK$2:$AK$7001,1,'Per Line'!$AL$2:$AL$7001,0))</f>
        <v/>
      </c>
      <c r="V1131" s="8">
        <f>IF($AA1131="","",U1131*T1131)</f>
        <v/>
      </c>
      <c r="W1131" s="8">
        <f>IF($AA1131="","",V1131+S1131)</f>
        <v/>
      </c>
      <c r="X1131" s="8">
        <f>IF($AA1131="","",Y1131-W1131)</f>
        <v/>
      </c>
      <c r="Y1131" s="8">
        <f>IF($AA1131="","",R1131+U1131+P1131)</f>
        <v/>
      </c>
      <c r="Z1131" s="8">
        <f>IF($AA1131="","",Y1131-W1131-N1131)</f>
        <v/>
      </c>
      <c r="AA1131" s="16">
        <f>IF(ROWS($AA$2:$AA1131)&lt;=MAX('Per Line'!$AJ$2:$AJ$7001),MATCH(ROWS($AA$2:$AA1131),'Per Line'!$AJ$2:$AJ$7001,0),"")</f>
        <v/>
      </c>
      <c r="AB1131">
        <f>IF($AA1131="","",C1131&amp;"|"&amp;COUNTIF($C$2:$C1131,C1131))</f>
        <v/>
      </c>
    </row>
    <row r="1132">
      <c r="A1132">
        <f>IF($AA1132="","",INDEX('Per Line'!$C$2:$C$7001,$AA1132)&amp;"")</f>
        <v/>
      </c>
      <c r="B1132" s="15" t="n"/>
      <c r="C1132">
        <f>IF($AA1132="","",IF(COUNTIF($I$2:$I$1301,I1132)&lt;=Settings!$C$8,I1132,I1132&amp;" P"&amp;ROUNDUP(COUNTIF($I$2:$I1132,I1132)/Settings!$C$8,0)))</f>
        <v/>
      </c>
      <c r="D1132">
        <f>IF($AA1132="","",INDEX('Per Line'!$A$2:$A$7001,$AA1132)&amp;"")</f>
        <v/>
      </c>
      <c r="E1132">
        <f>IF($AA1132="","",INDEX('Per Line'!$B$2:$B$7001,$AA1132)&amp;"")</f>
        <v/>
      </c>
      <c r="F1132">
        <f>IF($AA1132="","",INDEX('Per Line'!$D$2:$D$7001,$AA1132)&amp;"")</f>
        <v/>
      </c>
      <c r="G1132" s="14">
        <f>IF($AA1132="","",INDEX('Per Line'!$E$2:$E$7001,$AA1132))</f>
        <v/>
      </c>
      <c r="H1132">
        <f>IF($AA1132="","",INDEX('Per Line'!$F$2:$F$7001,$AA1132)&amp;"")</f>
        <v/>
      </c>
      <c r="I1132">
        <f>IF($AA1132="","",INDEX('Per Line'!$I$2:$I$7001,$AA1132)&amp;"")</f>
        <v/>
      </c>
      <c r="J1132">
        <f>IF($AA1132="","",INDEX('Per Line'!$H$2:$H$7001,$AA1132)&amp;"")</f>
        <v/>
      </c>
      <c r="K1132">
        <f>IF($AA1132="","",INDEX('Per Line'!$J$2:$J$7001,$AA1132)&amp;"")</f>
        <v/>
      </c>
      <c r="L1132">
        <f>IF($AA1132="","",INDEX('Per Line'!$K$2:$K$7001,$AA1132)&amp;"")</f>
        <v/>
      </c>
      <c r="M1132">
        <f>IF($AA1132="","",INDEX('Per Line'!$L$2:$L$7001,$AA1132))</f>
        <v/>
      </c>
      <c r="N1132" s="8">
        <f>IF($AA1132="","",M1132*Y1132/100)</f>
        <v/>
      </c>
      <c r="O1132">
        <f>IF($AA1132="","",INDEX('Per Line'!$U$2:$U$7001,$AA1132)&amp;"")</f>
        <v/>
      </c>
      <c r="P1132" s="8">
        <f>IF($AA1132="","",SUMIFS('Per Line'!$T$2:$T$7001,'Per Line'!$C$2:$C$7001,$A1132,'Per Line'!$AL$2:$AL$7001,1))</f>
        <v/>
      </c>
      <c r="Q1132">
        <f>IF($AA1132="","",Settings!$C$7)</f>
        <v/>
      </c>
      <c r="R1132" s="8">
        <f>IF($AA1132="","",SUMIFS('Per Line'!$T$2:$T$7001,'Per Line'!$C$2:$C$7001,$A1132,'Per Line'!$AK$2:$AK$7001,0,'Per Line'!$AL$2:$AL$7001,0))</f>
        <v/>
      </c>
      <c r="S1132" s="8">
        <f>IF($AA1132="","",R1132*Q1132)</f>
        <v/>
      </c>
      <c r="T1132">
        <f>IF($AA1132="","",Settings!$C$6)</f>
        <v/>
      </c>
      <c r="U1132" s="8">
        <f>IF($AA1132="","",SUMIFS('Per Line'!$T$2:$T$7001,'Per Line'!$C$2:$C$7001,$A1132,'Per Line'!$AK$2:$AK$7001,1,'Per Line'!$AL$2:$AL$7001,0))</f>
        <v/>
      </c>
      <c r="V1132" s="8">
        <f>IF($AA1132="","",U1132*T1132)</f>
        <v/>
      </c>
      <c r="W1132" s="8">
        <f>IF($AA1132="","",V1132+S1132)</f>
        <v/>
      </c>
      <c r="X1132" s="8">
        <f>IF($AA1132="","",Y1132-W1132)</f>
        <v/>
      </c>
      <c r="Y1132" s="8">
        <f>IF($AA1132="","",R1132+U1132+P1132)</f>
        <v/>
      </c>
      <c r="Z1132" s="8">
        <f>IF($AA1132="","",Y1132-W1132-N1132)</f>
        <v/>
      </c>
      <c r="AA1132" s="16">
        <f>IF(ROWS($AA$2:$AA1132)&lt;=MAX('Per Line'!$AJ$2:$AJ$7001),MATCH(ROWS($AA$2:$AA1132),'Per Line'!$AJ$2:$AJ$7001,0),"")</f>
        <v/>
      </c>
      <c r="AB1132">
        <f>IF($AA1132="","",C1132&amp;"|"&amp;COUNTIF($C$2:$C1132,C1132))</f>
        <v/>
      </c>
    </row>
    <row r="1133">
      <c r="A1133">
        <f>IF($AA1133="","",INDEX('Per Line'!$C$2:$C$7001,$AA1133)&amp;"")</f>
        <v/>
      </c>
      <c r="B1133" s="15" t="n"/>
      <c r="C1133">
        <f>IF($AA1133="","",IF(COUNTIF($I$2:$I$1301,I1133)&lt;=Settings!$C$8,I1133,I1133&amp;" P"&amp;ROUNDUP(COUNTIF($I$2:$I1133,I1133)/Settings!$C$8,0)))</f>
        <v/>
      </c>
      <c r="D1133">
        <f>IF($AA1133="","",INDEX('Per Line'!$A$2:$A$7001,$AA1133)&amp;"")</f>
        <v/>
      </c>
      <c r="E1133">
        <f>IF($AA1133="","",INDEX('Per Line'!$B$2:$B$7001,$AA1133)&amp;"")</f>
        <v/>
      </c>
      <c r="F1133">
        <f>IF($AA1133="","",INDEX('Per Line'!$D$2:$D$7001,$AA1133)&amp;"")</f>
        <v/>
      </c>
      <c r="G1133" s="14">
        <f>IF($AA1133="","",INDEX('Per Line'!$E$2:$E$7001,$AA1133))</f>
        <v/>
      </c>
      <c r="H1133">
        <f>IF($AA1133="","",INDEX('Per Line'!$F$2:$F$7001,$AA1133)&amp;"")</f>
        <v/>
      </c>
      <c r="I1133">
        <f>IF($AA1133="","",INDEX('Per Line'!$I$2:$I$7001,$AA1133)&amp;"")</f>
        <v/>
      </c>
      <c r="J1133">
        <f>IF($AA1133="","",INDEX('Per Line'!$H$2:$H$7001,$AA1133)&amp;"")</f>
        <v/>
      </c>
      <c r="K1133">
        <f>IF($AA1133="","",INDEX('Per Line'!$J$2:$J$7001,$AA1133)&amp;"")</f>
        <v/>
      </c>
      <c r="L1133">
        <f>IF($AA1133="","",INDEX('Per Line'!$K$2:$K$7001,$AA1133)&amp;"")</f>
        <v/>
      </c>
      <c r="M1133">
        <f>IF($AA1133="","",INDEX('Per Line'!$L$2:$L$7001,$AA1133))</f>
        <v/>
      </c>
      <c r="N1133" s="8">
        <f>IF($AA1133="","",M1133*Y1133/100)</f>
        <v/>
      </c>
      <c r="O1133">
        <f>IF($AA1133="","",INDEX('Per Line'!$U$2:$U$7001,$AA1133)&amp;"")</f>
        <v/>
      </c>
      <c r="P1133" s="8">
        <f>IF($AA1133="","",SUMIFS('Per Line'!$T$2:$T$7001,'Per Line'!$C$2:$C$7001,$A1133,'Per Line'!$AL$2:$AL$7001,1))</f>
        <v/>
      </c>
      <c r="Q1133">
        <f>IF($AA1133="","",Settings!$C$7)</f>
        <v/>
      </c>
      <c r="R1133" s="8">
        <f>IF($AA1133="","",SUMIFS('Per Line'!$T$2:$T$7001,'Per Line'!$C$2:$C$7001,$A1133,'Per Line'!$AK$2:$AK$7001,0,'Per Line'!$AL$2:$AL$7001,0))</f>
        <v/>
      </c>
      <c r="S1133" s="8">
        <f>IF($AA1133="","",R1133*Q1133)</f>
        <v/>
      </c>
      <c r="T1133">
        <f>IF($AA1133="","",Settings!$C$6)</f>
        <v/>
      </c>
      <c r="U1133" s="8">
        <f>IF($AA1133="","",SUMIFS('Per Line'!$T$2:$T$7001,'Per Line'!$C$2:$C$7001,$A1133,'Per Line'!$AK$2:$AK$7001,1,'Per Line'!$AL$2:$AL$7001,0))</f>
        <v/>
      </c>
      <c r="V1133" s="8">
        <f>IF($AA1133="","",U1133*T1133)</f>
        <v/>
      </c>
      <c r="W1133" s="8">
        <f>IF($AA1133="","",V1133+S1133)</f>
        <v/>
      </c>
      <c r="X1133" s="8">
        <f>IF($AA1133="","",Y1133-W1133)</f>
        <v/>
      </c>
      <c r="Y1133" s="8">
        <f>IF($AA1133="","",R1133+U1133+P1133)</f>
        <v/>
      </c>
      <c r="Z1133" s="8">
        <f>IF($AA1133="","",Y1133-W1133-N1133)</f>
        <v/>
      </c>
      <c r="AA1133" s="16">
        <f>IF(ROWS($AA$2:$AA1133)&lt;=MAX('Per Line'!$AJ$2:$AJ$7001),MATCH(ROWS($AA$2:$AA1133),'Per Line'!$AJ$2:$AJ$7001,0),"")</f>
        <v/>
      </c>
      <c r="AB1133">
        <f>IF($AA1133="","",C1133&amp;"|"&amp;COUNTIF($C$2:$C1133,C1133))</f>
        <v/>
      </c>
    </row>
    <row r="1134">
      <c r="A1134">
        <f>IF($AA1134="","",INDEX('Per Line'!$C$2:$C$7001,$AA1134)&amp;"")</f>
        <v/>
      </c>
      <c r="B1134" s="15" t="n"/>
      <c r="C1134">
        <f>IF($AA1134="","",IF(COUNTIF($I$2:$I$1301,I1134)&lt;=Settings!$C$8,I1134,I1134&amp;" P"&amp;ROUNDUP(COUNTIF($I$2:$I1134,I1134)/Settings!$C$8,0)))</f>
        <v/>
      </c>
      <c r="D1134">
        <f>IF($AA1134="","",INDEX('Per Line'!$A$2:$A$7001,$AA1134)&amp;"")</f>
        <v/>
      </c>
      <c r="E1134">
        <f>IF($AA1134="","",INDEX('Per Line'!$B$2:$B$7001,$AA1134)&amp;"")</f>
        <v/>
      </c>
      <c r="F1134">
        <f>IF($AA1134="","",INDEX('Per Line'!$D$2:$D$7001,$AA1134)&amp;"")</f>
        <v/>
      </c>
      <c r="G1134" s="14">
        <f>IF($AA1134="","",INDEX('Per Line'!$E$2:$E$7001,$AA1134))</f>
        <v/>
      </c>
      <c r="H1134">
        <f>IF($AA1134="","",INDEX('Per Line'!$F$2:$F$7001,$AA1134)&amp;"")</f>
        <v/>
      </c>
      <c r="I1134">
        <f>IF($AA1134="","",INDEX('Per Line'!$I$2:$I$7001,$AA1134)&amp;"")</f>
        <v/>
      </c>
      <c r="J1134">
        <f>IF($AA1134="","",INDEX('Per Line'!$H$2:$H$7001,$AA1134)&amp;"")</f>
        <v/>
      </c>
      <c r="K1134">
        <f>IF($AA1134="","",INDEX('Per Line'!$J$2:$J$7001,$AA1134)&amp;"")</f>
        <v/>
      </c>
      <c r="L1134">
        <f>IF($AA1134="","",INDEX('Per Line'!$K$2:$K$7001,$AA1134)&amp;"")</f>
        <v/>
      </c>
      <c r="M1134">
        <f>IF($AA1134="","",INDEX('Per Line'!$L$2:$L$7001,$AA1134))</f>
        <v/>
      </c>
      <c r="N1134" s="8">
        <f>IF($AA1134="","",M1134*Y1134/100)</f>
        <v/>
      </c>
      <c r="O1134">
        <f>IF($AA1134="","",INDEX('Per Line'!$U$2:$U$7001,$AA1134)&amp;"")</f>
        <v/>
      </c>
      <c r="P1134" s="8">
        <f>IF($AA1134="","",SUMIFS('Per Line'!$T$2:$T$7001,'Per Line'!$C$2:$C$7001,$A1134,'Per Line'!$AL$2:$AL$7001,1))</f>
        <v/>
      </c>
      <c r="Q1134">
        <f>IF($AA1134="","",Settings!$C$7)</f>
        <v/>
      </c>
      <c r="R1134" s="8">
        <f>IF($AA1134="","",SUMIFS('Per Line'!$T$2:$T$7001,'Per Line'!$C$2:$C$7001,$A1134,'Per Line'!$AK$2:$AK$7001,0,'Per Line'!$AL$2:$AL$7001,0))</f>
        <v/>
      </c>
      <c r="S1134" s="8">
        <f>IF($AA1134="","",R1134*Q1134)</f>
        <v/>
      </c>
      <c r="T1134">
        <f>IF($AA1134="","",Settings!$C$6)</f>
        <v/>
      </c>
      <c r="U1134" s="8">
        <f>IF($AA1134="","",SUMIFS('Per Line'!$T$2:$T$7001,'Per Line'!$C$2:$C$7001,$A1134,'Per Line'!$AK$2:$AK$7001,1,'Per Line'!$AL$2:$AL$7001,0))</f>
        <v/>
      </c>
      <c r="V1134" s="8">
        <f>IF($AA1134="","",U1134*T1134)</f>
        <v/>
      </c>
      <c r="W1134" s="8">
        <f>IF($AA1134="","",V1134+S1134)</f>
        <v/>
      </c>
      <c r="X1134" s="8">
        <f>IF($AA1134="","",Y1134-W1134)</f>
        <v/>
      </c>
      <c r="Y1134" s="8">
        <f>IF($AA1134="","",R1134+U1134+P1134)</f>
        <v/>
      </c>
      <c r="Z1134" s="8">
        <f>IF($AA1134="","",Y1134-W1134-N1134)</f>
        <v/>
      </c>
      <c r="AA1134" s="16">
        <f>IF(ROWS($AA$2:$AA1134)&lt;=MAX('Per Line'!$AJ$2:$AJ$7001),MATCH(ROWS($AA$2:$AA1134),'Per Line'!$AJ$2:$AJ$7001,0),"")</f>
        <v/>
      </c>
      <c r="AB1134">
        <f>IF($AA1134="","",C1134&amp;"|"&amp;COUNTIF($C$2:$C1134,C1134))</f>
        <v/>
      </c>
    </row>
    <row r="1135">
      <c r="A1135">
        <f>IF($AA1135="","",INDEX('Per Line'!$C$2:$C$7001,$AA1135)&amp;"")</f>
        <v/>
      </c>
      <c r="B1135" s="15" t="n"/>
      <c r="C1135">
        <f>IF($AA1135="","",IF(COUNTIF($I$2:$I$1301,I1135)&lt;=Settings!$C$8,I1135,I1135&amp;" P"&amp;ROUNDUP(COUNTIF($I$2:$I1135,I1135)/Settings!$C$8,0)))</f>
        <v/>
      </c>
      <c r="D1135">
        <f>IF($AA1135="","",INDEX('Per Line'!$A$2:$A$7001,$AA1135)&amp;"")</f>
        <v/>
      </c>
      <c r="E1135">
        <f>IF($AA1135="","",INDEX('Per Line'!$B$2:$B$7001,$AA1135)&amp;"")</f>
        <v/>
      </c>
      <c r="F1135">
        <f>IF($AA1135="","",INDEX('Per Line'!$D$2:$D$7001,$AA1135)&amp;"")</f>
        <v/>
      </c>
      <c r="G1135" s="14">
        <f>IF($AA1135="","",INDEX('Per Line'!$E$2:$E$7001,$AA1135))</f>
        <v/>
      </c>
      <c r="H1135">
        <f>IF($AA1135="","",INDEX('Per Line'!$F$2:$F$7001,$AA1135)&amp;"")</f>
        <v/>
      </c>
      <c r="I1135">
        <f>IF($AA1135="","",INDEX('Per Line'!$I$2:$I$7001,$AA1135)&amp;"")</f>
        <v/>
      </c>
      <c r="J1135">
        <f>IF($AA1135="","",INDEX('Per Line'!$H$2:$H$7001,$AA1135)&amp;"")</f>
        <v/>
      </c>
      <c r="K1135">
        <f>IF($AA1135="","",INDEX('Per Line'!$J$2:$J$7001,$AA1135)&amp;"")</f>
        <v/>
      </c>
      <c r="L1135">
        <f>IF($AA1135="","",INDEX('Per Line'!$K$2:$K$7001,$AA1135)&amp;"")</f>
        <v/>
      </c>
      <c r="M1135">
        <f>IF($AA1135="","",INDEX('Per Line'!$L$2:$L$7001,$AA1135))</f>
        <v/>
      </c>
      <c r="N1135" s="8">
        <f>IF($AA1135="","",M1135*Y1135/100)</f>
        <v/>
      </c>
      <c r="O1135">
        <f>IF($AA1135="","",INDEX('Per Line'!$U$2:$U$7001,$AA1135)&amp;"")</f>
        <v/>
      </c>
      <c r="P1135" s="8">
        <f>IF($AA1135="","",SUMIFS('Per Line'!$T$2:$T$7001,'Per Line'!$C$2:$C$7001,$A1135,'Per Line'!$AL$2:$AL$7001,1))</f>
        <v/>
      </c>
      <c r="Q1135">
        <f>IF($AA1135="","",Settings!$C$7)</f>
        <v/>
      </c>
      <c r="R1135" s="8">
        <f>IF($AA1135="","",SUMIFS('Per Line'!$T$2:$T$7001,'Per Line'!$C$2:$C$7001,$A1135,'Per Line'!$AK$2:$AK$7001,0,'Per Line'!$AL$2:$AL$7001,0))</f>
        <v/>
      </c>
      <c r="S1135" s="8">
        <f>IF($AA1135="","",R1135*Q1135)</f>
        <v/>
      </c>
      <c r="T1135">
        <f>IF($AA1135="","",Settings!$C$6)</f>
        <v/>
      </c>
      <c r="U1135" s="8">
        <f>IF($AA1135="","",SUMIFS('Per Line'!$T$2:$T$7001,'Per Line'!$C$2:$C$7001,$A1135,'Per Line'!$AK$2:$AK$7001,1,'Per Line'!$AL$2:$AL$7001,0))</f>
        <v/>
      </c>
      <c r="V1135" s="8">
        <f>IF($AA1135="","",U1135*T1135)</f>
        <v/>
      </c>
      <c r="W1135" s="8">
        <f>IF($AA1135="","",V1135+S1135)</f>
        <v/>
      </c>
      <c r="X1135" s="8">
        <f>IF($AA1135="","",Y1135-W1135)</f>
        <v/>
      </c>
      <c r="Y1135" s="8">
        <f>IF($AA1135="","",R1135+U1135+P1135)</f>
        <v/>
      </c>
      <c r="Z1135" s="8">
        <f>IF($AA1135="","",Y1135-W1135-N1135)</f>
        <v/>
      </c>
      <c r="AA1135" s="16">
        <f>IF(ROWS($AA$2:$AA1135)&lt;=MAX('Per Line'!$AJ$2:$AJ$7001),MATCH(ROWS($AA$2:$AA1135),'Per Line'!$AJ$2:$AJ$7001,0),"")</f>
        <v/>
      </c>
      <c r="AB1135">
        <f>IF($AA1135="","",C1135&amp;"|"&amp;COUNTIF($C$2:$C1135,C1135))</f>
        <v/>
      </c>
    </row>
    <row r="1136">
      <c r="A1136">
        <f>IF($AA1136="","",INDEX('Per Line'!$C$2:$C$7001,$AA1136)&amp;"")</f>
        <v/>
      </c>
      <c r="B1136" s="15" t="n"/>
      <c r="C1136">
        <f>IF($AA1136="","",IF(COUNTIF($I$2:$I$1301,I1136)&lt;=Settings!$C$8,I1136,I1136&amp;" P"&amp;ROUNDUP(COUNTIF($I$2:$I1136,I1136)/Settings!$C$8,0)))</f>
        <v/>
      </c>
      <c r="D1136">
        <f>IF($AA1136="","",INDEX('Per Line'!$A$2:$A$7001,$AA1136)&amp;"")</f>
        <v/>
      </c>
      <c r="E1136">
        <f>IF($AA1136="","",INDEX('Per Line'!$B$2:$B$7001,$AA1136)&amp;"")</f>
        <v/>
      </c>
      <c r="F1136">
        <f>IF($AA1136="","",INDEX('Per Line'!$D$2:$D$7001,$AA1136)&amp;"")</f>
        <v/>
      </c>
      <c r="G1136" s="14">
        <f>IF($AA1136="","",INDEX('Per Line'!$E$2:$E$7001,$AA1136))</f>
        <v/>
      </c>
      <c r="H1136">
        <f>IF($AA1136="","",INDEX('Per Line'!$F$2:$F$7001,$AA1136)&amp;"")</f>
        <v/>
      </c>
      <c r="I1136">
        <f>IF($AA1136="","",INDEX('Per Line'!$I$2:$I$7001,$AA1136)&amp;"")</f>
        <v/>
      </c>
      <c r="J1136">
        <f>IF($AA1136="","",INDEX('Per Line'!$H$2:$H$7001,$AA1136)&amp;"")</f>
        <v/>
      </c>
      <c r="K1136">
        <f>IF($AA1136="","",INDEX('Per Line'!$J$2:$J$7001,$AA1136)&amp;"")</f>
        <v/>
      </c>
      <c r="L1136">
        <f>IF($AA1136="","",INDEX('Per Line'!$K$2:$K$7001,$AA1136)&amp;"")</f>
        <v/>
      </c>
      <c r="M1136">
        <f>IF($AA1136="","",INDEX('Per Line'!$L$2:$L$7001,$AA1136))</f>
        <v/>
      </c>
      <c r="N1136" s="8">
        <f>IF($AA1136="","",M1136*Y1136/100)</f>
        <v/>
      </c>
      <c r="O1136">
        <f>IF($AA1136="","",INDEX('Per Line'!$U$2:$U$7001,$AA1136)&amp;"")</f>
        <v/>
      </c>
      <c r="P1136" s="8">
        <f>IF($AA1136="","",SUMIFS('Per Line'!$T$2:$T$7001,'Per Line'!$C$2:$C$7001,$A1136,'Per Line'!$AL$2:$AL$7001,1))</f>
        <v/>
      </c>
      <c r="Q1136">
        <f>IF($AA1136="","",Settings!$C$7)</f>
        <v/>
      </c>
      <c r="R1136" s="8">
        <f>IF($AA1136="","",SUMIFS('Per Line'!$T$2:$T$7001,'Per Line'!$C$2:$C$7001,$A1136,'Per Line'!$AK$2:$AK$7001,0,'Per Line'!$AL$2:$AL$7001,0))</f>
        <v/>
      </c>
      <c r="S1136" s="8">
        <f>IF($AA1136="","",R1136*Q1136)</f>
        <v/>
      </c>
      <c r="T1136">
        <f>IF($AA1136="","",Settings!$C$6)</f>
        <v/>
      </c>
      <c r="U1136" s="8">
        <f>IF($AA1136="","",SUMIFS('Per Line'!$T$2:$T$7001,'Per Line'!$C$2:$C$7001,$A1136,'Per Line'!$AK$2:$AK$7001,1,'Per Line'!$AL$2:$AL$7001,0))</f>
        <v/>
      </c>
      <c r="V1136" s="8">
        <f>IF($AA1136="","",U1136*T1136)</f>
        <v/>
      </c>
      <c r="W1136" s="8">
        <f>IF($AA1136="","",V1136+S1136)</f>
        <v/>
      </c>
      <c r="X1136" s="8">
        <f>IF($AA1136="","",Y1136-W1136)</f>
        <v/>
      </c>
      <c r="Y1136" s="8">
        <f>IF($AA1136="","",R1136+U1136+P1136)</f>
        <v/>
      </c>
      <c r="Z1136" s="8">
        <f>IF($AA1136="","",Y1136-W1136-N1136)</f>
        <v/>
      </c>
      <c r="AA1136" s="16">
        <f>IF(ROWS($AA$2:$AA1136)&lt;=MAX('Per Line'!$AJ$2:$AJ$7001),MATCH(ROWS($AA$2:$AA1136),'Per Line'!$AJ$2:$AJ$7001,0),"")</f>
        <v/>
      </c>
      <c r="AB1136">
        <f>IF($AA1136="","",C1136&amp;"|"&amp;COUNTIF($C$2:$C1136,C1136))</f>
        <v/>
      </c>
    </row>
    <row r="1137">
      <c r="A1137">
        <f>IF($AA1137="","",INDEX('Per Line'!$C$2:$C$7001,$AA1137)&amp;"")</f>
        <v/>
      </c>
      <c r="B1137" s="15" t="n"/>
      <c r="C1137">
        <f>IF($AA1137="","",IF(COUNTIF($I$2:$I$1301,I1137)&lt;=Settings!$C$8,I1137,I1137&amp;" P"&amp;ROUNDUP(COUNTIF($I$2:$I1137,I1137)/Settings!$C$8,0)))</f>
        <v/>
      </c>
      <c r="D1137">
        <f>IF($AA1137="","",INDEX('Per Line'!$A$2:$A$7001,$AA1137)&amp;"")</f>
        <v/>
      </c>
      <c r="E1137">
        <f>IF($AA1137="","",INDEX('Per Line'!$B$2:$B$7001,$AA1137)&amp;"")</f>
        <v/>
      </c>
      <c r="F1137">
        <f>IF($AA1137="","",INDEX('Per Line'!$D$2:$D$7001,$AA1137)&amp;"")</f>
        <v/>
      </c>
      <c r="G1137" s="14">
        <f>IF($AA1137="","",INDEX('Per Line'!$E$2:$E$7001,$AA1137))</f>
        <v/>
      </c>
      <c r="H1137">
        <f>IF($AA1137="","",INDEX('Per Line'!$F$2:$F$7001,$AA1137)&amp;"")</f>
        <v/>
      </c>
      <c r="I1137">
        <f>IF($AA1137="","",INDEX('Per Line'!$I$2:$I$7001,$AA1137)&amp;"")</f>
        <v/>
      </c>
      <c r="J1137">
        <f>IF($AA1137="","",INDEX('Per Line'!$H$2:$H$7001,$AA1137)&amp;"")</f>
        <v/>
      </c>
      <c r="K1137">
        <f>IF($AA1137="","",INDEX('Per Line'!$J$2:$J$7001,$AA1137)&amp;"")</f>
        <v/>
      </c>
      <c r="L1137">
        <f>IF($AA1137="","",INDEX('Per Line'!$K$2:$K$7001,$AA1137)&amp;"")</f>
        <v/>
      </c>
      <c r="M1137">
        <f>IF($AA1137="","",INDEX('Per Line'!$L$2:$L$7001,$AA1137))</f>
        <v/>
      </c>
      <c r="N1137" s="8">
        <f>IF($AA1137="","",M1137*Y1137/100)</f>
        <v/>
      </c>
      <c r="O1137">
        <f>IF($AA1137="","",INDEX('Per Line'!$U$2:$U$7001,$AA1137)&amp;"")</f>
        <v/>
      </c>
      <c r="P1137" s="8">
        <f>IF($AA1137="","",SUMIFS('Per Line'!$T$2:$T$7001,'Per Line'!$C$2:$C$7001,$A1137,'Per Line'!$AL$2:$AL$7001,1))</f>
        <v/>
      </c>
      <c r="Q1137">
        <f>IF($AA1137="","",Settings!$C$7)</f>
        <v/>
      </c>
      <c r="R1137" s="8">
        <f>IF($AA1137="","",SUMIFS('Per Line'!$T$2:$T$7001,'Per Line'!$C$2:$C$7001,$A1137,'Per Line'!$AK$2:$AK$7001,0,'Per Line'!$AL$2:$AL$7001,0))</f>
        <v/>
      </c>
      <c r="S1137" s="8">
        <f>IF($AA1137="","",R1137*Q1137)</f>
        <v/>
      </c>
      <c r="T1137">
        <f>IF($AA1137="","",Settings!$C$6)</f>
        <v/>
      </c>
      <c r="U1137" s="8">
        <f>IF($AA1137="","",SUMIFS('Per Line'!$T$2:$T$7001,'Per Line'!$C$2:$C$7001,$A1137,'Per Line'!$AK$2:$AK$7001,1,'Per Line'!$AL$2:$AL$7001,0))</f>
        <v/>
      </c>
      <c r="V1137" s="8">
        <f>IF($AA1137="","",U1137*T1137)</f>
        <v/>
      </c>
      <c r="W1137" s="8">
        <f>IF($AA1137="","",V1137+S1137)</f>
        <v/>
      </c>
      <c r="X1137" s="8">
        <f>IF($AA1137="","",Y1137-W1137)</f>
        <v/>
      </c>
      <c r="Y1137" s="8">
        <f>IF($AA1137="","",R1137+U1137+P1137)</f>
        <v/>
      </c>
      <c r="Z1137" s="8">
        <f>IF($AA1137="","",Y1137-W1137-N1137)</f>
        <v/>
      </c>
      <c r="AA1137" s="16">
        <f>IF(ROWS($AA$2:$AA1137)&lt;=MAX('Per Line'!$AJ$2:$AJ$7001),MATCH(ROWS($AA$2:$AA1137),'Per Line'!$AJ$2:$AJ$7001,0),"")</f>
        <v/>
      </c>
      <c r="AB1137">
        <f>IF($AA1137="","",C1137&amp;"|"&amp;COUNTIF($C$2:$C1137,C1137))</f>
        <v/>
      </c>
    </row>
    <row r="1138">
      <c r="A1138">
        <f>IF($AA1138="","",INDEX('Per Line'!$C$2:$C$7001,$AA1138)&amp;"")</f>
        <v/>
      </c>
      <c r="B1138" s="15" t="n"/>
      <c r="C1138">
        <f>IF($AA1138="","",IF(COUNTIF($I$2:$I$1301,I1138)&lt;=Settings!$C$8,I1138,I1138&amp;" P"&amp;ROUNDUP(COUNTIF($I$2:$I1138,I1138)/Settings!$C$8,0)))</f>
        <v/>
      </c>
      <c r="D1138">
        <f>IF($AA1138="","",INDEX('Per Line'!$A$2:$A$7001,$AA1138)&amp;"")</f>
        <v/>
      </c>
      <c r="E1138">
        <f>IF($AA1138="","",INDEX('Per Line'!$B$2:$B$7001,$AA1138)&amp;"")</f>
        <v/>
      </c>
      <c r="F1138">
        <f>IF($AA1138="","",INDEX('Per Line'!$D$2:$D$7001,$AA1138)&amp;"")</f>
        <v/>
      </c>
      <c r="G1138" s="14">
        <f>IF($AA1138="","",INDEX('Per Line'!$E$2:$E$7001,$AA1138))</f>
        <v/>
      </c>
      <c r="H1138">
        <f>IF($AA1138="","",INDEX('Per Line'!$F$2:$F$7001,$AA1138)&amp;"")</f>
        <v/>
      </c>
      <c r="I1138">
        <f>IF($AA1138="","",INDEX('Per Line'!$I$2:$I$7001,$AA1138)&amp;"")</f>
        <v/>
      </c>
      <c r="J1138">
        <f>IF($AA1138="","",INDEX('Per Line'!$H$2:$H$7001,$AA1138)&amp;"")</f>
        <v/>
      </c>
      <c r="K1138">
        <f>IF($AA1138="","",INDEX('Per Line'!$J$2:$J$7001,$AA1138)&amp;"")</f>
        <v/>
      </c>
      <c r="L1138">
        <f>IF($AA1138="","",INDEX('Per Line'!$K$2:$K$7001,$AA1138)&amp;"")</f>
        <v/>
      </c>
      <c r="M1138">
        <f>IF($AA1138="","",INDEX('Per Line'!$L$2:$L$7001,$AA1138))</f>
        <v/>
      </c>
      <c r="N1138" s="8">
        <f>IF($AA1138="","",M1138*Y1138/100)</f>
        <v/>
      </c>
      <c r="O1138">
        <f>IF($AA1138="","",INDEX('Per Line'!$U$2:$U$7001,$AA1138)&amp;"")</f>
        <v/>
      </c>
      <c r="P1138" s="8">
        <f>IF($AA1138="","",SUMIFS('Per Line'!$T$2:$T$7001,'Per Line'!$C$2:$C$7001,$A1138,'Per Line'!$AL$2:$AL$7001,1))</f>
        <v/>
      </c>
      <c r="Q1138">
        <f>IF($AA1138="","",Settings!$C$7)</f>
        <v/>
      </c>
      <c r="R1138" s="8">
        <f>IF($AA1138="","",SUMIFS('Per Line'!$T$2:$T$7001,'Per Line'!$C$2:$C$7001,$A1138,'Per Line'!$AK$2:$AK$7001,0,'Per Line'!$AL$2:$AL$7001,0))</f>
        <v/>
      </c>
      <c r="S1138" s="8">
        <f>IF($AA1138="","",R1138*Q1138)</f>
        <v/>
      </c>
      <c r="T1138">
        <f>IF($AA1138="","",Settings!$C$6)</f>
        <v/>
      </c>
      <c r="U1138" s="8">
        <f>IF($AA1138="","",SUMIFS('Per Line'!$T$2:$T$7001,'Per Line'!$C$2:$C$7001,$A1138,'Per Line'!$AK$2:$AK$7001,1,'Per Line'!$AL$2:$AL$7001,0))</f>
        <v/>
      </c>
      <c r="V1138" s="8">
        <f>IF($AA1138="","",U1138*T1138)</f>
        <v/>
      </c>
      <c r="W1138" s="8">
        <f>IF($AA1138="","",V1138+S1138)</f>
        <v/>
      </c>
      <c r="X1138" s="8">
        <f>IF($AA1138="","",Y1138-W1138)</f>
        <v/>
      </c>
      <c r="Y1138" s="8">
        <f>IF($AA1138="","",R1138+U1138+P1138)</f>
        <v/>
      </c>
      <c r="Z1138" s="8">
        <f>IF($AA1138="","",Y1138-W1138-N1138)</f>
        <v/>
      </c>
      <c r="AA1138" s="16">
        <f>IF(ROWS($AA$2:$AA1138)&lt;=MAX('Per Line'!$AJ$2:$AJ$7001),MATCH(ROWS($AA$2:$AA1138),'Per Line'!$AJ$2:$AJ$7001,0),"")</f>
        <v/>
      </c>
      <c r="AB1138">
        <f>IF($AA1138="","",C1138&amp;"|"&amp;COUNTIF($C$2:$C1138,C1138))</f>
        <v/>
      </c>
    </row>
    <row r="1139">
      <c r="A1139">
        <f>IF($AA1139="","",INDEX('Per Line'!$C$2:$C$7001,$AA1139)&amp;"")</f>
        <v/>
      </c>
      <c r="B1139" s="15" t="n"/>
      <c r="C1139">
        <f>IF($AA1139="","",IF(COUNTIF($I$2:$I$1301,I1139)&lt;=Settings!$C$8,I1139,I1139&amp;" P"&amp;ROUNDUP(COUNTIF($I$2:$I1139,I1139)/Settings!$C$8,0)))</f>
        <v/>
      </c>
      <c r="D1139">
        <f>IF($AA1139="","",INDEX('Per Line'!$A$2:$A$7001,$AA1139)&amp;"")</f>
        <v/>
      </c>
      <c r="E1139">
        <f>IF($AA1139="","",INDEX('Per Line'!$B$2:$B$7001,$AA1139)&amp;"")</f>
        <v/>
      </c>
      <c r="F1139">
        <f>IF($AA1139="","",INDEX('Per Line'!$D$2:$D$7001,$AA1139)&amp;"")</f>
        <v/>
      </c>
      <c r="G1139" s="14">
        <f>IF($AA1139="","",INDEX('Per Line'!$E$2:$E$7001,$AA1139))</f>
        <v/>
      </c>
      <c r="H1139">
        <f>IF($AA1139="","",INDEX('Per Line'!$F$2:$F$7001,$AA1139)&amp;"")</f>
        <v/>
      </c>
      <c r="I1139">
        <f>IF($AA1139="","",INDEX('Per Line'!$I$2:$I$7001,$AA1139)&amp;"")</f>
        <v/>
      </c>
      <c r="J1139">
        <f>IF($AA1139="","",INDEX('Per Line'!$H$2:$H$7001,$AA1139)&amp;"")</f>
        <v/>
      </c>
      <c r="K1139">
        <f>IF($AA1139="","",INDEX('Per Line'!$J$2:$J$7001,$AA1139)&amp;"")</f>
        <v/>
      </c>
      <c r="L1139">
        <f>IF($AA1139="","",INDEX('Per Line'!$K$2:$K$7001,$AA1139)&amp;"")</f>
        <v/>
      </c>
      <c r="M1139">
        <f>IF($AA1139="","",INDEX('Per Line'!$L$2:$L$7001,$AA1139))</f>
        <v/>
      </c>
      <c r="N1139" s="8">
        <f>IF($AA1139="","",M1139*Y1139/100)</f>
        <v/>
      </c>
      <c r="O1139">
        <f>IF($AA1139="","",INDEX('Per Line'!$U$2:$U$7001,$AA1139)&amp;"")</f>
        <v/>
      </c>
      <c r="P1139" s="8">
        <f>IF($AA1139="","",SUMIFS('Per Line'!$T$2:$T$7001,'Per Line'!$C$2:$C$7001,$A1139,'Per Line'!$AL$2:$AL$7001,1))</f>
        <v/>
      </c>
      <c r="Q1139">
        <f>IF($AA1139="","",Settings!$C$7)</f>
        <v/>
      </c>
      <c r="R1139" s="8">
        <f>IF($AA1139="","",SUMIFS('Per Line'!$T$2:$T$7001,'Per Line'!$C$2:$C$7001,$A1139,'Per Line'!$AK$2:$AK$7001,0,'Per Line'!$AL$2:$AL$7001,0))</f>
        <v/>
      </c>
      <c r="S1139" s="8">
        <f>IF($AA1139="","",R1139*Q1139)</f>
        <v/>
      </c>
      <c r="T1139">
        <f>IF($AA1139="","",Settings!$C$6)</f>
        <v/>
      </c>
      <c r="U1139" s="8">
        <f>IF($AA1139="","",SUMIFS('Per Line'!$T$2:$T$7001,'Per Line'!$C$2:$C$7001,$A1139,'Per Line'!$AK$2:$AK$7001,1,'Per Line'!$AL$2:$AL$7001,0))</f>
        <v/>
      </c>
      <c r="V1139" s="8">
        <f>IF($AA1139="","",U1139*T1139)</f>
        <v/>
      </c>
      <c r="W1139" s="8">
        <f>IF($AA1139="","",V1139+S1139)</f>
        <v/>
      </c>
      <c r="X1139" s="8">
        <f>IF($AA1139="","",Y1139-W1139)</f>
        <v/>
      </c>
      <c r="Y1139" s="8">
        <f>IF($AA1139="","",R1139+U1139+P1139)</f>
        <v/>
      </c>
      <c r="Z1139" s="8">
        <f>IF($AA1139="","",Y1139-W1139-N1139)</f>
        <v/>
      </c>
      <c r="AA1139" s="16">
        <f>IF(ROWS($AA$2:$AA1139)&lt;=MAX('Per Line'!$AJ$2:$AJ$7001),MATCH(ROWS($AA$2:$AA1139),'Per Line'!$AJ$2:$AJ$7001,0),"")</f>
        <v/>
      </c>
      <c r="AB1139">
        <f>IF($AA1139="","",C1139&amp;"|"&amp;COUNTIF($C$2:$C1139,C1139))</f>
        <v/>
      </c>
    </row>
    <row r="1140">
      <c r="A1140">
        <f>IF($AA1140="","",INDEX('Per Line'!$C$2:$C$7001,$AA1140)&amp;"")</f>
        <v/>
      </c>
      <c r="B1140" s="15" t="n"/>
      <c r="C1140">
        <f>IF($AA1140="","",IF(COUNTIF($I$2:$I$1301,I1140)&lt;=Settings!$C$8,I1140,I1140&amp;" P"&amp;ROUNDUP(COUNTIF($I$2:$I1140,I1140)/Settings!$C$8,0)))</f>
        <v/>
      </c>
      <c r="D1140">
        <f>IF($AA1140="","",INDEX('Per Line'!$A$2:$A$7001,$AA1140)&amp;"")</f>
        <v/>
      </c>
      <c r="E1140">
        <f>IF($AA1140="","",INDEX('Per Line'!$B$2:$B$7001,$AA1140)&amp;"")</f>
        <v/>
      </c>
      <c r="F1140">
        <f>IF($AA1140="","",INDEX('Per Line'!$D$2:$D$7001,$AA1140)&amp;"")</f>
        <v/>
      </c>
      <c r="G1140" s="14">
        <f>IF($AA1140="","",INDEX('Per Line'!$E$2:$E$7001,$AA1140))</f>
        <v/>
      </c>
      <c r="H1140">
        <f>IF($AA1140="","",INDEX('Per Line'!$F$2:$F$7001,$AA1140)&amp;"")</f>
        <v/>
      </c>
      <c r="I1140">
        <f>IF($AA1140="","",INDEX('Per Line'!$I$2:$I$7001,$AA1140)&amp;"")</f>
        <v/>
      </c>
      <c r="J1140">
        <f>IF($AA1140="","",INDEX('Per Line'!$H$2:$H$7001,$AA1140)&amp;"")</f>
        <v/>
      </c>
      <c r="K1140">
        <f>IF($AA1140="","",INDEX('Per Line'!$J$2:$J$7001,$AA1140)&amp;"")</f>
        <v/>
      </c>
      <c r="L1140">
        <f>IF($AA1140="","",INDEX('Per Line'!$K$2:$K$7001,$AA1140)&amp;"")</f>
        <v/>
      </c>
      <c r="M1140">
        <f>IF($AA1140="","",INDEX('Per Line'!$L$2:$L$7001,$AA1140))</f>
        <v/>
      </c>
      <c r="N1140" s="8">
        <f>IF($AA1140="","",M1140*Y1140/100)</f>
        <v/>
      </c>
      <c r="O1140">
        <f>IF($AA1140="","",INDEX('Per Line'!$U$2:$U$7001,$AA1140)&amp;"")</f>
        <v/>
      </c>
      <c r="P1140" s="8">
        <f>IF($AA1140="","",SUMIFS('Per Line'!$T$2:$T$7001,'Per Line'!$C$2:$C$7001,$A1140,'Per Line'!$AL$2:$AL$7001,1))</f>
        <v/>
      </c>
      <c r="Q1140">
        <f>IF($AA1140="","",Settings!$C$7)</f>
        <v/>
      </c>
      <c r="R1140" s="8">
        <f>IF($AA1140="","",SUMIFS('Per Line'!$T$2:$T$7001,'Per Line'!$C$2:$C$7001,$A1140,'Per Line'!$AK$2:$AK$7001,0,'Per Line'!$AL$2:$AL$7001,0))</f>
        <v/>
      </c>
      <c r="S1140" s="8">
        <f>IF($AA1140="","",R1140*Q1140)</f>
        <v/>
      </c>
      <c r="T1140">
        <f>IF($AA1140="","",Settings!$C$6)</f>
        <v/>
      </c>
      <c r="U1140" s="8">
        <f>IF($AA1140="","",SUMIFS('Per Line'!$T$2:$T$7001,'Per Line'!$C$2:$C$7001,$A1140,'Per Line'!$AK$2:$AK$7001,1,'Per Line'!$AL$2:$AL$7001,0))</f>
        <v/>
      </c>
      <c r="V1140" s="8">
        <f>IF($AA1140="","",U1140*T1140)</f>
        <v/>
      </c>
      <c r="W1140" s="8">
        <f>IF($AA1140="","",V1140+S1140)</f>
        <v/>
      </c>
      <c r="X1140" s="8">
        <f>IF($AA1140="","",Y1140-W1140)</f>
        <v/>
      </c>
      <c r="Y1140" s="8">
        <f>IF($AA1140="","",R1140+U1140+P1140)</f>
        <v/>
      </c>
      <c r="Z1140" s="8">
        <f>IF($AA1140="","",Y1140-W1140-N1140)</f>
        <v/>
      </c>
      <c r="AA1140" s="16">
        <f>IF(ROWS($AA$2:$AA1140)&lt;=MAX('Per Line'!$AJ$2:$AJ$7001),MATCH(ROWS($AA$2:$AA1140),'Per Line'!$AJ$2:$AJ$7001,0),"")</f>
        <v/>
      </c>
      <c r="AB1140">
        <f>IF($AA1140="","",C1140&amp;"|"&amp;COUNTIF($C$2:$C1140,C1140))</f>
        <v/>
      </c>
    </row>
    <row r="1141">
      <c r="A1141">
        <f>IF($AA1141="","",INDEX('Per Line'!$C$2:$C$7001,$AA1141)&amp;"")</f>
        <v/>
      </c>
      <c r="B1141" s="15" t="n"/>
      <c r="C1141">
        <f>IF($AA1141="","",IF(COUNTIF($I$2:$I$1301,I1141)&lt;=Settings!$C$8,I1141,I1141&amp;" P"&amp;ROUNDUP(COUNTIF($I$2:$I1141,I1141)/Settings!$C$8,0)))</f>
        <v/>
      </c>
      <c r="D1141">
        <f>IF($AA1141="","",INDEX('Per Line'!$A$2:$A$7001,$AA1141)&amp;"")</f>
        <v/>
      </c>
      <c r="E1141">
        <f>IF($AA1141="","",INDEX('Per Line'!$B$2:$B$7001,$AA1141)&amp;"")</f>
        <v/>
      </c>
      <c r="F1141">
        <f>IF($AA1141="","",INDEX('Per Line'!$D$2:$D$7001,$AA1141)&amp;"")</f>
        <v/>
      </c>
      <c r="G1141" s="14">
        <f>IF($AA1141="","",INDEX('Per Line'!$E$2:$E$7001,$AA1141))</f>
        <v/>
      </c>
      <c r="H1141">
        <f>IF($AA1141="","",INDEX('Per Line'!$F$2:$F$7001,$AA1141)&amp;"")</f>
        <v/>
      </c>
      <c r="I1141">
        <f>IF($AA1141="","",INDEX('Per Line'!$I$2:$I$7001,$AA1141)&amp;"")</f>
        <v/>
      </c>
      <c r="J1141">
        <f>IF($AA1141="","",INDEX('Per Line'!$H$2:$H$7001,$AA1141)&amp;"")</f>
        <v/>
      </c>
      <c r="K1141">
        <f>IF($AA1141="","",INDEX('Per Line'!$J$2:$J$7001,$AA1141)&amp;"")</f>
        <v/>
      </c>
      <c r="L1141">
        <f>IF($AA1141="","",INDEX('Per Line'!$K$2:$K$7001,$AA1141)&amp;"")</f>
        <v/>
      </c>
      <c r="M1141">
        <f>IF($AA1141="","",INDEX('Per Line'!$L$2:$L$7001,$AA1141))</f>
        <v/>
      </c>
      <c r="N1141" s="8">
        <f>IF($AA1141="","",M1141*Y1141/100)</f>
        <v/>
      </c>
      <c r="O1141">
        <f>IF($AA1141="","",INDEX('Per Line'!$U$2:$U$7001,$AA1141)&amp;"")</f>
        <v/>
      </c>
      <c r="P1141" s="8">
        <f>IF($AA1141="","",SUMIFS('Per Line'!$T$2:$T$7001,'Per Line'!$C$2:$C$7001,$A1141,'Per Line'!$AL$2:$AL$7001,1))</f>
        <v/>
      </c>
      <c r="Q1141">
        <f>IF($AA1141="","",Settings!$C$7)</f>
        <v/>
      </c>
      <c r="R1141" s="8">
        <f>IF($AA1141="","",SUMIFS('Per Line'!$T$2:$T$7001,'Per Line'!$C$2:$C$7001,$A1141,'Per Line'!$AK$2:$AK$7001,0,'Per Line'!$AL$2:$AL$7001,0))</f>
        <v/>
      </c>
      <c r="S1141" s="8">
        <f>IF($AA1141="","",R1141*Q1141)</f>
        <v/>
      </c>
      <c r="T1141">
        <f>IF($AA1141="","",Settings!$C$6)</f>
        <v/>
      </c>
      <c r="U1141" s="8">
        <f>IF($AA1141="","",SUMIFS('Per Line'!$T$2:$T$7001,'Per Line'!$C$2:$C$7001,$A1141,'Per Line'!$AK$2:$AK$7001,1,'Per Line'!$AL$2:$AL$7001,0))</f>
        <v/>
      </c>
      <c r="V1141" s="8">
        <f>IF($AA1141="","",U1141*T1141)</f>
        <v/>
      </c>
      <c r="W1141" s="8">
        <f>IF($AA1141="","",V1141+S1141)</f>
        <v/>
      </c>
      <c r="X1141" s="8">
        <f>IF($AA1141="","",Y1141-W1141)</f>
        <v/>
      </c>
      <c r="Y1141" s="8">
        <f>IF($AA1141="","",R1141+U1141+P1141)</f>
        <v/>
      </c>
      <c r="Z1141" s="8">
        <f>IF($AA1141="","",Y1141-W1141-N1141)</f>
        <v/>
      </c>
      <c r="AA1141" s="16">
        <f>IF(ROWS($AA$2:$AA1141)&lt;=MAX('Per Line'!$AJ$2:$AJ$7001),MATCH(ROWS($AA$2:$AA1141),'Per Line'!$AJ$2:$AJ$7001,0),"")</f>
        <v/>
      </c>
      <c r="AB1141">
        <f>IF($AA1141="","",C1141&amp;"|"&amp;COUNTIF($C$2:$C1141,C1141))</f>
        <v/>
      </c>
    </row>
    <row r="1142">
      <c r="A1142">
        <f>IF($AA1142="","",INDEX('Per Line'!$C$2:$C$7001,$AA1142)&amp;"")</f>
        <v/>
      </c>
      <c r="B1142" s="15" t="n"/>
      <c r="C1142">
        <f>IF($AA1142="","",IF(COUNTIF($I$2:$I$1301,I1142)&lt;=Settings!$C$8,I1142,I1142&amp;" P"&amp;ROUNDUP(COUNTIF($I$2:$I1142,I1142)/Settings!$C$8,0)))</f>
        <v/>
      </c>
      <c r="D1142">
        <f>IF($AA1142="","",INDEX('Per Line'!$A$2:$A$7001,$AA1142)&amp;"")</f>
        <v/>
      </c>
      <c r="E1142">
        <f>IF($AA1142="","",INDEX('Per Line'!$B$2:$B$7001,$AA1142)&amp;"")</f>
        <v/>
      </c>
      <c r="F1142">
        <f>IF($AA1142="","",INDEX('Per Line'!$D$2:$D$7001,$AA1142)&amp;"")</f>
        <v/>
      </c>
      <c r="G1142" s="14">
        <f>IF($AA1142="","",INDEX('Per Line'!$E$2:$E$7001,$AA1142))</f>
        <v/>
      </c>
      <c r="H1142">
        <f>IF($AA1142="","",INDEX('Per Line'!$F$2:$F$7001,$AA1142)&amp;"")</f>
        <v/>
      </c>
      <c r="I1142">
        <f>IF($AA1142="","",INDEX('Per Line'!$I$2:$I$7001,$AA1142)&amp;"")</f>
        <v/>
      </c>
      <c r="J1142">
        <f>IF($AA1142="","",INDEX('Per Line'!$H$2:$H$7001,$AA1142)&amp;"")</f>
        <v/>
      </c>
      <c r="K1142">
        <f>IF($AA1142="","",INDEX('Per Line'!$J$2:$J$7001,$AA1142)&amp;"")</f>
        <v/>
      </c>
      <c r="L1142">
        <f>IF($AA1142="","",INDEX('Per Line'!$K$2:$K$7001,$AA1142)&amp;"")</f>
        <v/>
      </c>
      <c r="M1142">
        <f>IF($AA1142="","",INDEX('Per Line'!$L$2:$L$7001,$AA1142))</f>
        <v/>
      </c>
      <c r="N1142" s="8">
        <f>IF($AA1142="","",M1142*Y1142/100)</f>
        <v/>
      </c>
      <c r="O1142">
        <f>IF($AA1142="","",INDEX('Per Line'!$U$2:$U$7001,$AA1142)&amp;"")</f>
        <v/>
      </c>
      <c r="P1142" s="8">
        <f>IF($AA1142="","",SUMIFS('Per Line'!$T$2:$T$7001,'Per Line'!$C$2:$C$7001,$A1142,'Per Line'!$AL$2:$AL$7001,1))</f>
        <v/>
      </c>
      <c r="Q1142">
        <f>IF($AA1142="","",Settings!$C$7)</f>
        <v/>
      </c>
      <c r="R1142" s="8">
        <f>IF($AA1142="","",SUMIFS('Per Line'!$T$2:$T$7001,'Per Line'!$C$2:$C$7001,$A1142,'Per Line'!$AK$2:$AK$7001,0,'Per Line'!$AL$2:$AL$7001,0))</f>
        <v/>
      </c>
      <c r="S1142" s="8">
        <f>IF($AA1142="","",R1142*Q1142)</f>
        <v/>
      </c>
      <c r="T1142">
        <f>IF($AA1142="","",Settings!$C$6)</f>
        <v/>
      </c>
      <c r="U1142" s="8">
        <f>IF($AA1142="","",SUMIFS('Per Line'!$T$2:$T$7001,'Per Line'!$C$2:$C$7001,$A1142,'Per Line'!$AK$2:$AK$7001,1,'Per Line'!$AL$2:$AL$7001,0))</f>
        <v/>
      </c>
      <c r="V1142" s="8">
        <f>IF($AA1142="","",U1142*T1142)</f>
        <v/>
      </c>
      <c r="W1142" s="8">
        <f>IF($AA1142="","",V1142+S1142)</f>
        <v/>
      </c>
      <c r="X1142" s="8">
        <f>IF($AA1142="","",Y1142-W1142)</f>
        <v/>
      </c>
      <c r="Y1142" s="8">
        <f>IF($AA1142="","",R1142+U1142+P1142)</f>
        <v/>
      </c>
      <c r="Z1142" s="8">
        <f>IF($AA1142="","",Y1142-W1142-N1142)</f>
        <v/>
      </c>
      <c r="AA1142" s="16">
        <f>IF(ROWS($AA$2:$AA1142)&lt;=MAX('Per Line'!$AJ$2:$AJ$7001),MATCH(ROWS($AA$2:$AA1142),'Per Line'!$AJ$2:$AJ$7001,0),"")</f>
        <v/>
      </c>
      <c r="AB1142">
        <f>IF($AA1142="","",C1142&amp;"|"&amp;COUNTIF($C$2:$C1142,C1142))</f>
        <v/>
      </c>
    </row>
    <row r="1143">
      <c r="A1143">
        <f>IF($AA1143="","",INDEX('Per Line'!$C$2:$C$7001,$AA1143)&amp;"")</f>
        <v/>
      </c>
      <c r="B1143" s="15" t="n"/>
      <c r="C1143">
        <f>IF($AA1143="","",IF(COUNTIF($I$2:$I$1301,I1143)&lt;=Settings!$C$8,I1143,I1143&amp;" P"&amp;ROUNDUP(COUNTIF($I$2:$I1143,I1143)/Settings!$C$8,0)))</f>
        <v/>
      </c>
      <c r="D1143">
        <f>IF($AA1143="","",INDEX('Per Line'!$A$2:$A$7001,$AA1143)&amp;"")</f>
        <v/>
      </c>
      <c r="E1143">
        <f>IF($AA1143="","",INDEX('Per Line'!$B$2:$B$7001,$AA1143)&amp;"")</f>
        <v/>
      </c>
      <c r="F1143">
        <f>IF($AA1143="","",INDEX('Per Line'!$D$2:$D$7001,$AA1143)&amp;"")</f>
        <v/>
      </c>
      <c r="G1143" s="14">
        <f>IF($AA1143="","",INDEX('Per Line'!$E$2:$E$7001,$AA1143))</f>
        <v/>
      </c>
      <c r="H1143">
        <f>IF($AA1143="","",INDEX('Per Line'!$F$2:$F$7001,$AA1143)&amp;"")</f>
        <v/>
      </c>
      <c r="I1143">
        <f>IF($AA1143="","",INDEX('Per Line'!$I$2:$I$7001,$AA1143)&amp;"")</f>
        <v/>
      </c>
      <c r="J1143">
        <f>IF($AA1143="","",INDEX('Per Line'!$H$2:$H$7001,$AA1143)&amp;"")</f>
        <v/>
      </c>
      <c r="K1143">
        <f>IF($AA1143="","",INDEX('Per Line'!$J$2:$J$7001,$AA1143)&amp;"")</f>
        <v/>
      </c>
      <c r="L1143">
        <f>IF($AA1143="","",INDEX('Per Line'!$K$2:$K$7001,$AA1143)&amp;"")</f>
        <v/>
      </c>
      <c r="M1143">
        <f>IF($AA1143="","",INDEX('Per Line'!$L$2:$L$7001,$AA1143))</f>
        <v/>
      </c>
      <c r="N1143" s="8">
        <f>IF($AA1143="","",M1143*Y1143/100)</f>
        <v/>
      </c>
      <c r="O1143">
        <f>IF($AA1143="","",INDEX('Per Line'!$U$2:$U$7001,$AA1143)&amp;"")</f>
        <v/>
      </c>
      <c r="P1143" s="8">
        <f>IF($AA1143="","",SUMIFS('Per Line'!$T$2:$T$7001,'Per Line'!$C$2:$C$7001,$A1143,'Per Line'!$AL$2:$AL$7001,1))</f>
        <v/>
      </c>
      <c r="Q1143">
        <f>IF($AA1143="","",Settings!$C$7)</f>
        <v/>
      </c>
      <c r="R1143" s="8">
        <f>IF($AA1143="","",SUMIFS('Per Line'!$T$2:$T$7001,'Per Line'!$C$2:$C$7001,$A1143,'Per Line'!$AK$2:$AK$7001,0,'Per Line'!$AL$2:$AL$7001,0))</f>
        <v/>
      </c>
      <c r="S1143" s="8">
        <f>IF($AA1143="","",R1143*Q1143)</f>
        <v/>
      </c>
      <c r="T1143">
        <f>IF($AA1143="","",Settings!$C$6)</f>
        <v/>
      </c>
      <c r="U1143" s="8">
        <f>IF($AA1143="","",SUMIFS('Per Line'!$T$2:$T$7001,'Per Line'!$C$2:$C$7001,$A1143,'Per Line'!$AK$2:$AK$7001,1,'Per Line'!$AL$2:$AL$7001,0))</f>
        <v/>
      </c>
      <c r="V1143" s="8">
        <f>IF($AA1143="","",U1143*T1143)</f>
        <v/>
      </c>
      <c r="W1143" s="8">
        <f>IF($AA1143="","",V1143+S1143)</f>
        <v/>
      </c>
      <c r="X1143" s="8">
        <f>IF($AA1143="","",Y1143-W1143)</f>
        <v/>
      </c>
      <c r="Y1143" s="8">
        <f>IF($AA1143="","",R1143+U1143+P1143)</f>
        <v/>
      </c>
      <c r="Z1143" s="8">
        <f>IF($AA1143="","",Y1143-W1143-N1143)</f>
        <v/>
      </c>
      <c r="AA1143" s="16">
        <f>IF(ROWS($AA$2:$AA1143)&lt;=MAX('Per Line'!$AJ$2:$AJ$7001),MATCH(ROWS($AA$2:$AA1143),'Per Line'!$AJ$2:$AJ$7001,0),"")</f>
        <v/>
      </c>
      <c r="AB1143">
        <f>IF($AA1143="","",C1143&amp;"|"&amp;COUNTIF($C$2:$C1143,C1143))</f>
        <v/>
      </c>
    </row>
    <row r="1144">
      <c r="A1144">
        <f>IF($AA1144="","",INDEX('Per Line'!$C$2:$C$7001,$AA1144)&amp;"")</f>
        <v/>
      </c>
      <c r="B1144" s="15" t="n"/>
      <c r="C1144">
        <f>IF($AA1144="","",IF(COUNTIF($I$2:$I$1301,I1144)&lt;=Settings!$C$8,I1144,I1144&amp;" P"&amp;ROUNDUP(COUNTIF($I$2:$I1144,I1144)/Settings!$C$8,0)))</f>
        <v/>
      </c>
      <c r="D1144">
        <f>IF($AA1144="","",INDEX('Per Line'!$A$2:$A$7001,$AA1144)&amp;"")</f>
        <v/>
      </c>
      <c r="E1144">
        <f>IF($AA1144="","",INDEX('Per Line'!$B$2:$B$7001,$AA1144)&amp;"")</f>
        <v/>
      </c>
      <c r="F1144">
        <f>IF($AA1144="","",INDEX('Per Line'!$D$2:$D$7001,$AA1144)&amp;"")</f>
        <v/>
      </c>
      <c r="G1144" s="14">
        <f>IF($AA1144="","",INDEX('Per Line'!$E$2:$E$7001,$AA1144))</f>
        <v/>
      </c>
      <c r="H1144">
        <f>IF($AA1144="","",INDEX('Per Line'!$F$2:$F$7001,$AA1144)&amp;"")</f>
        <v/>
      </c>
      <c r="I1144">
        <f>IF($AA1144="","",INDEX('Per Line'!$I$2:$I$7001,$AA1144)&amp;"")</f>
        <v/>
      </c>
      <c r="J1144">
        <f>IF($AA1144="","",INDEX('Per Line'!$H$2:$H$7001,$AA1144)&amp;"")</f>
        <v/>
      </c>
      <c r="K1144">
        <f>IF($AA1144="","",INDEX('Per Line'!$J$2:$J$7001,$AA1144)&amp;"")</f>
        <v/>
      </c>
      <c r="L1144">
        <f>IF($AA1144="","",INDEX('Per Line'!$K$2:$K$7001,$AA1144)&amp;"")</f>
        <v/>
      </c>
      <c r="M1144">
        <f>IF($AA1144="","",INDEX('Per Line'!$L$2:$L$7001,$AA1144))</f>
        <v/>
      </c>
      <c r="N1144" s="8">
        <f>IF($AA1144="","",M1144*Y1144/100)</f>
        <v/>
      </c>
      <c r="O1144">
        <f>IF($AA1144="","",INDEX('Per Line'!$U$2:$U$7001,$AA1144)&amp;"")</f>
        <v/>
      </c>
      <c r="P1144" s="8">
        <f>IF($AA1144="","",SUMIFS('Per Line'!$T$2:$T$7001,'Per Line'!$C$2:$C$7001,$A1144,'Per Line'!$AL$2:$AL$7001,1))</f>
        <v/>
      </c>
      <c r="Q1144">
        <f>IF($AA1144="","",Settings!$C$7)</f>
        <v/>
      </c>
      <c r="R1144" s="8">
        <f>IF($AA1144="","",SUMIFS('Per Line'!$T$2:$T$7001,'Per Line'!$C$2:$C$7001,$A1144,'Per Line'!$AK$2:$AK$7001,0,'Per Line'!$AL$2:$AL$7001,0))</f>
        <v/>
      </c>
      <c r="S1144" s="8">
        <f>IF($AA1144="","",R1144*Q1144)</f>
        <v/>
      </c>
      <c r="T1144">
        <f>IF($AA1144="","",Settings!$C$6)</f>
        <v/>
      </c>
      <c r="U1144" s="8">
        <f>IF($AA1144="","",SUMIFS('Per Line'!$T$2:$T$7001,'Per Line'!$C$2:$C$7001,$A1144,'Per Line'!$AK$2:$AK$7001,1,'Per Line'!$AL$2:$AL$7001,0))</f>
        <v/>
      </c>
      <c r="V1144" s="8">
        <f>IF($AA1144="","",U1144*T1144)</f>
        <v/>
      </c>
      <c r="W1144" s="8">
        <f>IF($AA1144="","",V1144+S1144)</f>
        <v/>
      </c>
      <c r="X1144" s="8">
        <f>IF($AA1144="","",Y1144-W1144)</f>
        <v/>
      </c>
      <c r="Y1144" s="8">
        <f>IF($AA1144="","",R1144+U1144+P1144)</f>
        <v/>
      </c>
      <c r="Z1144" s="8">
        <f>IF($AA1144="","",Y1144-W1144-N1144)</f>
        <v/>
      </c>
      <c r="AA1144" s="16">
        <f>IF(ROWS($AA$2:$AA1144)&lt;=MAX('Per Line'!$AJ$2:$AJ$7001),MATCH(ROWS($AA$2:$AA1144),'Per Line'!$AJ$2:$AJ$7001,0),"")</f>
        <v/>
      </c>
      <c r="AB1144">
        <f>IF($AA1144="","",C1144&amp;"|"&amp;COUNTIF($C$2:$C1144,C1144))</f>
        <v/>
      </c>
    </row>
    <row r="1145">
      <c r="A1145">
        <f>IF($AA1145="","",INDEX('Per Line'!$C$2:$C$7001,$AA1145)&amp;"")</f>
        <v/>
      </c>
      <c r="B1145" s="15" t="n"/>
      <c r="C1145">
        <f>IF($AA1145="","",IF(COUNTIF($I$2:$I$1301,I1145)&lt;=Settings!$C$8,I1145,I1145&amp;" P"&amp;ROUNDUP(COUNTIF($I$2:$I1145,I1145)/Settings!$C$8,0)))</f>
        <v/>
      </c>
      <c r="D1145">
        <f>IF($AA1145="","",INDEX('Per Line'!$A$2:$A$7001,$AA1145)&amp;"")</f>
        <v/>
      </c>
      <c r="E1145">
        <f>IF($AA1145="","",INDEX('Per Line'!$B$2:$B$7001,$AA1145)&amp;"")</f>
        <v/>
      </c>
      <c r="F1145">
        <f>IF($AA1145="","",INDEX('Per Line'!$D$2:$D$7001,$AA1145)&amp;"")</f>
        <v/>
      </c>
      <c r="G1145" s="14">
        <f>IF($AA1145="","",INDEX('Per Line'!$E$2:$E$7001,$AA1145))</f>
        <v/>
      </c>
      <c r="H1145">
        <f>IF($AA1145="","",INDEX('Per Line'!$F$2:$F$7001,$AA1145)&amp;"")</f>
        <v/>
      </c>
      <c r="I1145">
        <f>IF($AA1145="","",INDEX('Per Line'!$I$2:$I$7001,$AA1145)&amp;"")</f>
        <v/>
      </c>
      <c r="J1145">
        <f>IF($AA1145="","",INDEX('Per Line'!$H$2:$H$7001,$AA1145)&amp;"")</f>
        <v/>
      </c>
      <c r="K1145">
        <f>IF($AA1145="","",INDEX('Per Line'!$J$2:$J$7001,$AA1145)&amp;"")</f>
        <v/>
      </c>
      <c r="L1145">
        <f>IF($AA1145="","",INDEX('Per Line'!$K$2:$K$7001,$AA1145)&amp;"")</f>
        <v/>
      </c>
      <c r="M1145">
        <f>IF($AA1145="","",INDEX('Per Line'!$L$2:$L$7001,$AA1145))</f>
        <v/>
      </c>
      <c r="N1145" s="8">
        <f>IF($AA1145="","",M1145*Y1145/100)</f>
        <v/>
      </c>
      <c r="O1145">
        <f>IF($AA1145="","",INDEX('Per Line'!$U$2:$U$7001,$AA1145)&amp;"")</f>
        <v/>
      </c>
      <c r="P1145" s="8">
        <f>IF($AA1145="","",SUMIFS('Per Line'!$T$2:$T$7001,'Per Line'!$C$2:$C$7001,$A1145,'Per Line'!$AL$2:$AL$7001,1))</f>
        <v/>
      </c>
      <c r="Q1145">
        <f>IF($AA1145="","",Settings!$C$7)</f>
        <v/>
      </c>
      <c r="R1145" s="8">
        <f>IF($AA1145="","",SUMIFS('Per Line'!$T$2:$T$7001,'Per Line'!$C$2:$C$7001,$A1145,'Per Line'!$AK$2:$AK$7001,0,'Per Line'!$AL$2:$AL$7001,0))</f>
        <v/>
      </c>
      <c r="S1145" s="8">
        <f>IF($AA1145="","",R1145*Q1145)</f>
        <v/>
      </c>
      <c r="T1145">
        <f>IF($AA1145="","",Settings!$C$6)</f>
        <v/>
      </c>
      <c r="U1145" s="8">
        <f>IF($AA1145="","",SUMIFS('Per Line'!$T$2:$T$7001,'Per Line'!$C$2:$C$7001,$A1145,'Per Line'!$AK$2:$AK$7001,1,'Per Line'!$AL$2:$AL$7001,0))</f>
        <v/>
      </c>
      <c r="V1145" s="8">
        <f>IF($AA1145="","",U1145*T1145)</f>
        <v/>
      </c>
      <c r="W1145" s="8">
        <f>IF($AA1145="","",V1145+S1145)</f>
        <v/>
      </c>
      <c r="X1145" s="8">
        <f>IF($AA1145="","",Y1145-W1145)</f>
        <v/>
      </c>
      <c r="Y1145" s="8">
        <f>IF($AA1145="","",R1145+U1145+P1145)</f>
        <v/>
      </c>
      <c r="Z1145" s="8">
        <f>IF($AA1145="","",Y1145-W1145-N1145)</f>
        <v/>
      </c>
      <c r="AA1145" s="16">
        <f>IF(ROWS($AA$2:$AA1145)&lt;=MAX('Per Line'!$AJ$2:$AJ$7001),MATCH(ROWS($AA$2:$AA1145),'Per Line'!$AJ$2:$AJ$7001,0),"")</f>
        <v/>
      </c>
      <c r="AB1145">
        <f>IF($AA1145="","",C1145&amp;"|"&amp;COUNTIF($C$2:$C1145,C1145))</f>
        <v/>
      </c>
    </row>
    <row r="1146">
      <c r="A1146">
        <f>IF($AA1146="","",INDEX('Per Line'!$C$2:$C$7001,$AA1146)&amp;"")</f>
        <v/>
      </c>
      <c r="B1146" s="15" t="n"/>
      <c r="C1146">
        <f>IF($AA1146="","",IF(COUNTIF($I$2:$I$1301,I1146)&lt;=Settings!$C$8,I1146,I1146&amp;" P"&amp;ROUNDUP(COUNTIF($I$2:$I1146,I1146)/Settings!$C$8,0)))</f>
        <v/>
      </c>
      <c r="D1146">
        <f>IF($AA1146="","",INDEX('Per Line'!$A$2:$A$7001,$AA1146)&amp;"")</f>
        <v/>
      </c>
      <c r="E1146">
        <f>IF($AA1146="","",INDEX('Per Line'!$B$2:$B$7001,$AA1146)&amp;"")</f>
        <v/>
      </c>
      <c r="F1146">
        <f>IF($AA1146="","",INDEX('Per Line'!$D$2:$D$7001,$AA1146)&amp;"")</f>
        <v/>
      </c>
      <c r="G1146" s="14">
        <f>IF($AA1146="","",INDEX('Per Line'!$E$2:$E$7001,$AA1146))</f>
        <v/>
      </c>
      <c r="H1146">
        <f>IF($AA1146="","",INDEX('Per Line'!$F$2:$F$7001,$AA1146)&amp;"")</f>
        <v/>
      </c>
      <c r="I1146">
        <f>IF($AA1146="","",INDEX('Per Line'!$I$2:$I$7001,$AA1146)&amp;"")</f>
        <v/>
      </c>
      <c r="J1146">
        <f>IF($AA1146="","",INDEX('Per Line'!$H$2:$H$7001,$AA1146)&amp;"")</f>
        <v/>
      </c>
      <c r="K1146">
        <f>IF($AA1146="","",INDEX('Per Line'!$J$2:$J$7001,$AA1146)&amp;"")</f>
        <v/>
      </c>
      <c r="L1146">
        <f>IF($AA1146="","",INDEX('Per Line'!$K$2:$K$7001,$AA1146)&amp;"")</f>
        <v/>
      </c>
      <c r="M1146">
        <f>IF($AA1146="","",INDEX('Per Line'!$L$2:$L$7001,$AA1146))</f>
        <v/>
      </c>
      <c r="N1146" s="8">
        <f>IF($AA1146="","",M1146*Y1146/100)</f>
        <v/>
      </c>
      <c r="O1146">
        <f>IF($AA1146="","",INDEX('Per Line'!$U$2:$U$7001,$AA1146)&amp;"")</f>
        <v/>
      </c>
      <c r="P1146" s="8">
        <f>IF($AA1146="","",SUMIFS('Per Line'!$T$2:$T$7001,'Per Line'!$C$2:$C$7001,$A1146,'Per Line'!$AL$2:$AL$7001,1))</f>
        <v/>
      </c>
      <c r="Q1146">
        <f>IF($AA1146="","",Settings!$C$7)</f>
        <v/>
      </c>
      <c r="R1146" s="8">
        <f>IF($AA1146="","",SUMIFS('Per Line'!$T$2:$T$7001,'Per Line'!$C$2:$C$7001,$A1146,'Per Line'!$AK$2:$AK$7001,0,'Per Line'!$AL$2:$AL$7001,0))</f>
        <v/>
      </c>
      <c r="S1146" s="8">
        <f>IF($AA1146="","",R1146*Q1146)</f>
        <v/>
      </c>
      <c r="T1146">
        <f>IF($AA1146="","",Settings!$C$6)</f>
        <v/>
      </c>
      <c r="U1146" s="8">
        <f>IF($AA1146="","",SUMIFS('Per Line'!$T$2:$T$7001,'Per Line'!$C$2:$C$7001,$A1146,'Per Line'!$AK$2:$AK$7001,1,'Per Line'!$AL$2:$AL$7001,0))</f>
        <v/>
      </c>
      <c r="V1146" s="8">
        <f>IF($AA1146="","",U1146*T1146)</f>
        <v/>
      </c>
      <c r="W1146" s="8">
        <f>IF($AA1146="","",V1146+S1146)</f>
        <v/>
      </c>
      <c r="X1146" s="8">
        <f>IF($AA1146="","",Y1146-W1146)</f>
        <v/>
      </c>
      <c r="Y1146" s="8">
        <f>IF($AA1146="","",R1146+U1146+P1146)</f>
        <v/>
      </c>
      <c r="Z1146" s="8">
        <f>IF($AA1146="","",Y1146-W1146-N1146)</f>
        <v/>
      </c>
      <c r="AA1146" s="16">
        <f>IF(ROWS($AA$2:$AA1146)&lt;=MAX('Per Line'!$AJ$2:$AJ$7001),MATCH(ROWS($AA$2:$AA1146),'Per Line'!$AJ$2:$AJ$7001,0),"")</f>
        <v/>
      </c>
      <c r="AB1146">
        <f>IF($AA1146="","",C1146&amp;"|"&amp;COUNTIF($C$2:$C1146,C1146))</f>
        <v/>
      </c>
    </row>
    <row r="1147">
      <c r="A1147">
        <f>IF($AA1147="","",INDEX('Per Line'!$C$2:$C$7001,$AA1147)&amp;"")</f>
        <v/>
      </c>
      <c r="B1147" s="15" t="n"/>
      <c r="C1147">
        <f>IF($AA1147="","",IF(COUNTIF($I$2:$I$1301,I1147)&lt;=Settings!$C$8,I1147,I1147&amp;" P"&amp;ROUNDUP(COUNTIF($I$2:$I1147,I1147)/Settings!$C$8,0)))</f>
        <v/>
      </c>
      <c r="D1147">
        <f>IF($AA1147="","",INDEX('Per Line'!$A$2:$A$7001,$AA1147)&amp;"")</f>
        <v/>
      </c>
      <c r="E1147">
        <f>IF($AA1147="","",INDEX('Per Line'!$B$2:$B$7001,$AA1147)&amp;"")</f>
        <v/>
      </c>
      <c r="F1147">
        <f>IF($AA1147="","",INDEX('Per Line'!$D$2:$D$7001,$AA1147)&amp;"")</f>
        <v/>
      </c>
      <c r="G1147" s="14">
        <f>IF($AA1147="","",INDEX('Per Line'!$E$2:$E$7001,$AA1147))</f>
        <v/>
      </c>
      <c r="H1147">
        <f>IF($AA1147="","",INDEX('Per Line'!$F$2:$F$7001,$AA1147)&amp;"")</f>
        <v/>
      </c>
      <c r="I1147">
        <f>IF($AA1147="","",INDEX('Per Line'!$I$2:$I$7001,$AA1147)&amp;"")</f>
        <v/>
      </c>
      <c r="J1147">
        <f>IF($AA1147="","",INDEX('Per Line'!$H$2:$H$7001,$AA1147)&amp;"")</f>
        <v/>
      </c>
      <c r="K1147">
        <f>IF($AA1147="","",INDEX('Per Line'!$J$2:$J$7001,$AA1147)&amp;"")</f>
        <v/>
      </c>
      <c r="L1147">
        <f>IF($AA1147="","",INDEX('Per Line'!$K$2:$K$7001,$AA1147)&amp;"")</f>
        <v/>
      </c>
      <c r="M1147">
        <f>IF($AA1147="","",INDEX('Per Line'!$L$2:$L$7001,$AA1147))</f>
        <v/>
      </c>
      <c r="N1147" s="8">
        <f>IF($AA1147="","",M1147*Y1147/100)</f>
        <v/>
      </c>
      <c r="O1147">
        <f>IF($AA1147="","",INDEX('Per Line'!$U$2:$U$7001,$AA1147)&amp;"")</f>
        <v/>
      </c>
      <c r="P1147" s="8">
        <f>IF($AA1147="","",SUMIFS('Per Line'!$T$2:$T$7001,'Per Line'!$C$2:$C$7001,$A1147,'Per Line'!$AL$2:$AL$7001,1))</f>
        <v/>
      </c>
      <c r="Q1147">
        <f>IF($AA1147="","",Settings!$C$7)</f>
        <v/>
      </c>
      <c r="R1147" s="8">
        <f>IF($AA1147="","",SUMIFS('Per Line'!$T$2:$T$7001,'Per Line'!$C$2:$C$7001,$A1147,'Per Line'!$AK$2:$AK$7001,0,'Per Line'!$AL$2:$AL$7001,0))</f>
        <v/>
      </c>
      <c r="S1147" s="8">
        <f>IF($AA1147="","",R1147*Q1147)</f>
        <v/>
      </c>
      <c r="T1147">
        <f>IF($AA1147="","",Settings!$C$6)</f>
        <v/>
      </c>
      <c r="U1147" s="8">
        <f>IF($AA1147="","",SUMIFS('Per Line'!$T$2:$T$7001,'Per Line'!$C$2:$C$7001,$A1147,'Per Line'!$AK$2:$AK$7001,1,'Per Line'!$AL$2:$AL$7001,0))</f>
        <v/>
      </c>
      <c r="V1147" s="8">
        <f>IF($AA1147="","",U1147*T1147)</f>
        <v/>
      </c>
      <c r="W1147" s="8">
        <f>IF($AA1147="","",V1147+S1147)</f>
        <v/>
      </c>
      <c r="X1147" s="8">
        <f>IF($AA1147="","",Y1147-W1147)</f>
        <v/>
      </c>
      <c r="Y1147" s="8">
        <f>IF($AA1147="","",R1147+U1147+P1147)</f>
        <v/>
      </c>
      <c r="Z1147" s="8">
        <f>IF($AA1147="","",Y1147-W1147-N1147)</f>
        <v/>
      </c>
      <c r="AA1147" s="16">
        <f>IF(ROWS($AA$2:$AA1147)&lt;=MAX('Per Line'!$AJ$2:$AJ$7001),MATCH(ROWS($AA$2:$AA1147),'Per Line'!$AJ$2:$AJ$7001,0),"")</f>
        <v/>
      </c>
      <c r="AB1147">
        <f>IF($AA1147="","",C1147&amp;"|"&amp;COUNTIF($C$2:$C1147,C1147))</f>
        <v/>
      </c>
    </row>
    <row r="1148">
      <c r="A1148">
        <f>IF($AA1148="","",INDEX('Per Line'!$C$2:$C$7001,$AA1148)&amp;"")</f>
        <v/>
      </c>
      <c r="B1148" s="15" t="n"/>
      <c r="C1148">
        <f>IF($AA1148="","",IF(COUNTIF($I$2:$I$1301,I1148)&lt;=Settings!$C$8,I1148,I1148&amp;" P"&amp;ROUNDUP(COUNTIF($I$2:$I1148,I1148)/Settings!$C$8,0)))</f>
        <v/>
      </c>
      <c r="D1148">
        <f>IF($AA1148="","",INDEX('Per Line'!$A$2:$A$7001,$AA1148)&amp;"")</f>
        <v/>
      </c>
      <c r="E1148">
        <f>IF($AA1148="","",INDEX('Per Line'!$B$2:$B$7001,$AA1148)&amp;"")</f>
        <v/>
      </c>
      <c r="F1148">
        <f>IF($AA1148="","",INDEX('Per Line'!$D$2:$D$7001,$AA1148)&amp;"")</f>
        <v/>
      </c>
      <c r="G1148" s="14">
        <f>IF($AA1148="","",INDEX('Per Line'!$E$2:$E$7001,$AA1148))</f>
        <v/>
      </c>
      <c r="H1148">
        <f>IF($AA1148="","",INDEX('Per Line'!$F$2:$F$7001,$AA1148)&amp;"")</f>
        <v/>
      </c>
      <c r="I1148">
        <f>IF($AA1148="","",INDEX('Per Line'!$I$2:$I$7001,$AA1148)&amp;"")</f>
        <v/>
      </c>
      <c r="J1148">
        <f>IF($AA1148="","",INDEX('Per Line'!$H$2:$H$7001,$AA1148)&amp;"")</f>
        <v/>
      </c>
      <c r="K1148">
        <f>IF($AA1148="","",INDEX('Per Line'!$J$2:$J$7001,$AA1148)&amp;"")</f>
        <v/>
      </c>
      <c r="L1148">
        <f>IF($AA1148="","",INDEX('Per Line'!$K$2:$K$7001,$AA1148)&amp;"")</f>
        <v/>
      </c>
      <c r="M1148">
        <f>IF($AA1148="","",INDEX('Per Line'!$L$2:$L$7001,$AA1148))</f>
        <v/>
      </c>
      <c r="N1148" s="8">
        <f>IF($AA1148="","",M1148*Y1148/100)</f>
        <v/>
      </c>
      <c r="O1148">
        <f>IF($AA1148="","",INDEX('Per Line'!$U$2:$U$7001,$AA1148)&amp;"")</f>
        <v/>
      </c>
      <c r="P1148" s="8">
        <f>IF($AA1148="","",SUMIFS('Per Line'!$T$2:$T$7001,'Per Line'!$C$2:$C$7001,$A1148,'Per Line'!$AL$2:$AL$7001,1))</f>
        <v/>
      </c>
      <c r="Q1148">
        <f>IF($AA1148="","",Settings!$C$7)</f>
        <v/>
      </c>
      <c r="R1148" s="8">
        <f>IF($AA1148="","",SUMIFS('Per Line'!$T$2:$T$7001,'Per Line'!$C$2:$C$7001,$A1148,'Per Line'!$AK$2:$AK$7001,0,'Per Line'!$AL$2:$AL$7001,0))</f>
        <v/>
      </c>
      <c r="S1148" s="8">
        <f>IF($AA1148="","",R1148*Q1148)</f>
        <v/>
      </c>
      <c r="T1148">
        <f>IF($AA1148="","",Settings!$C$6)</f>
        <v/>
      </c>
      <c r="U1148" s="8">
        <f>IF($AA1148="","",SUMIFS('Per Line'!$T$2:$T$7001,'Per Line'!$C$2:$C$7001,$A1148,'Per Line'!$AK$2:$AK$7001,1,'Per Line'!$AL$2:$AL$7001,0))</f>
        <v/>
      </c>
      <c r="V1148" s="8">
        <f>IF($AA1148="","",U1148*T1148)</f>
        <v/>
      </c>
      <c r="W1148" s="8">
        <f>IF($AA1148="","",V1148+S1148)</f>
        <v/>
      </c>
      <c r="X1148" s="8">
        <f>IF($AA1148="","",Y1148-W1148)</f>
        <v/>
      </c>
      <c r="Y1148" s="8">
        <f>IF($AA1148="","",R1148+U1148+P1148)</f>
        <v/>
      </c>
      <c r="Z1148" s="8">
        <f>IF($AA1148="","",Y1148-W1148-N1148)</f>
        <v/>
      </c>
      <c r="AA1148" s="16">
        <f>IF(ROWS($AA$2:$AA1148)&lt;=MAX('Per Line'!$AJ$2:$AJ$7001),MATCH(ROWS($AA$2:$AA1148),'Per Line'!$AJ$2:$AJ$7001,0),"")</f>
        <v/>
      </c>
      <c r="AB1148">
        <f>IF($AA1148="","",C1148&amp;"|"&amp;COUNTIF($C$2:$C1148,C1148))</f>
        <v/>
      </c>
    </row>
    <row r="1149">
      <c r="A1149">
        <f>IF($AA1149="","",INDEX('Per Line'!$C$2:$C$7001,$AA1149)&amp;"")</f>
        <v/>
      </c>
      <c r="B1149" s="15" t="n"/>
      <c r="C1149">
        <f>IF($AA1149="","",IF(COUNTIF($I$2:$I$1301,I1149)&lt;=Settings!$C$8,I1149,I1149&amp;" P"&amp;ROUNDUP(COUNTIF($I$2:$I1149,I1149)/Settings!$C$8,0)))</f>
        <v/>
      </c>
      <c r="D1149">
        <f>IF($AA1149="","",INDEX('Per Line'!$A$2:$A$7001,$AA1149)&amp;"")</f>
        <v/>
      </c>
      <c r="E1149">
        <f>IF($AA1149="","",INDEX('Per Line'!$B$2:$B$7001,$AA1149)&amp;"")</f>
        <v/>
      </c>
      <c r="F1149">
        <f>IF($AA1149="","",INDEX('Per Line'!$D$2:$D$7001,$AA1149)&amp;"")</f>
        <v/>
      </c>
      <c r="G1149" s="14">
        <f>IF($AA1149="","",INDEX('Per Line'!$E$2:$E$7001,$AA1149))</f>
        <v/>
      </c>
      <c r="H1149">
        <f>IF($AA1149="","",INDEX('Per Line'!$F$2:$F$7001,$AA1149)&amp;"")</f>
        <v/>
      </c>
      <c r="I1149">
        <f>IF($AA1149="","",INDEX('Per Line'!$I$2:$I$7001,$AA1149)&amp;"")</f>
        <v/>
      </c>
      <c r="J1149">
        <f>IF($AA1149="","",INDEX('Per Line'!$H$2:$H$7001,$AA1149)&amp;"")</f>
        <v/>
      </c>
      <c r="K1149">
        <f>IF($AA1149="","",INDEX('Per Line'!$J$2:$J$7001,$AA1149)&amp;"")</f>
        <v/>
      </c>
      <c r="L1149">
        <f>IF($AA1149="","",INDEX('Per Line'!$K$2:$K$7001,$AA1149)&amp;"")</f>
        <v/>
      </c>
      <c r="M1149">
        <f>IF($AA1149="","",INDEX('Per Line'!$L$2:$L$7001,$AA1149))</f>
        <v/>
      </c>
      <c r="N1149" s="8">
        <f>IF($AA1149="","",M1149*Y1149/100)</f>
        <v/>
      </c>
      <c r="O1149">
        <f>IF($AA1149="","",INDEX('Per Line'!$U$2:$U$7001,$AA1149)&amp;"")</f>
        <v/>
      </c>
      <c r="P1149" s="8">
        <f>IF($AA1149="","",SUMIFS('Per Line'!$T$2:$T$7001,'Per Line'!$C$2:$C$7001,$A1149,'Per Line'!$AL$2:$AL$7001,1))</f>
        <v/>
      </c>
      <c r="Q1149">
        <f>IF($AA1149="","",Settings!$C$7)</f>
        <v/>
      </c>
      <c r="R1149" s="8">
        <f>IF($AA1149="","",SUMIFS('Per Line'!$T$2:$T$7001,'Per Line'!$C$2:$C$7001,$A1149,'Per Line'!$AK$2:$AK$7001,0,'Per Line'!$AL$2:$AL$7001,0))</f>
        <v/>
      </c>
      <c r="S1149" s="8">
        <f>IF($AA1149="","",R1149*Q1149)</f>
        <v/>
      </c>
      <c r="T1149">
        <f>IF($AA1149="","",Settings!$C$6)</f>
        <v/>
      </c>
      <c r="U1149" s="8">
        <f>IF($AA1149="","",SUMIFS('Per Line'!$T$2:$T$7001,'Per Line'!$C$2:$C$7001,$A1149,'Per Line'!$AK$2:$AK$7001,1,'Per Line'!$AL$2:$AL$7001,0))</f>
        <v/>
      </c>
      <c r="V1149" s="8">
        <f>IF($AA1149="","",U1149*T1149)</f>
        <v/>
      </c>
      <c r="W1149" s="8">
        <f>IF($AA1149="","",V1149+S1149)</f>
        <v/>
      </c>
      <c r="X1149" s="8">
        <f>IF($AA1149="","",Y1149-W1149)</f>
        <v/>
      </c>
      <c r="Y1149" s="8">
        <f>IF($AA1149="","",R1149+U1149+P1149)</f>
        <v/>
      </c>
      <c r="Z1149" s="8">
        <f>IF($AA1149="","",Y1149-W1149-N1149)</f>
        <v/>
      </c>
      <c r="AA1149" s="16">
        <f>IF(ROWS($AA$2:$AA1149)&lt;=MAX('Per Line'!$AJ$2:$AJ$7001),MATCH(ROWS($AA$2:$AA1149),'Per Line'!$AJ$2:$AJ$7001,0),"")</f>
        <v/>
      </c>
      <c r="AB1149">
        <f>IF($AA1149="","",C1149&amp;"|"&amp;COUNTIF($C$2:$C1149,C1149))</f>
        <v/>
      </c>
    </row>
    <row r="1150">
      <c r="A1150">
        <f>IF($AA1150="","",INDEX('Per Line'!$C$2:$C$7001,$AA1150)&amp;"")</f>
        <v/>
      </c>
      <c r="B1150" s="15" t="n"/>
      <c r="C1150">
        <f>IF($AA1150="","",IF(COUNTIF($I$2:$I$1301,I1150)&lt;=Settings!$C$8,I1150,I1150&amp;" P"&amp;ROUNDUP(COUNTIF($I$2:$I1150,I1150)/Settings!$C$8,0)))</f>
        <v/>
      </c>
      <c r="D1150">
        <f>IF($AA1150="","",INDEX('Per Line'!$A$2:$A$7001,$AA1150)&amp;"")</f>
        <v/>
      </c>
      <c r="E1150">
        <f>IF($AA1150="","",INDEX('Per Line'!$B$2:$B$7001,$AA1150)&amp;"")</f>
        <v/>
      </c>
      <c r="F1150">
        <f>IF($AA1150="","",INDEX('Per Line'!$D$2:$D$7001,$AA1150)&amp;"")</f>
        <v/>
      </c>
      <c r="G1150" s="14">
        <f>IF($AA1150="","",INDEX('Per Line'!$E$2:$E$7001,$AA1150))</f>
        <v/>
      </c>
      <c r="H1150">
        <f>IF($AA1150="","",INDEX('Per Line'!$F$2:$F$7001,$AA1150)&amp;"")</f>
        <v/>
      </c>
      <c r="I1150">
        <f>IF($AA1150="","",INDEX('Per Line'!$I$2:$I$7001,$AA1150)&amp;"")</f>
        <v/>
      </c>
      <c r="J1150">
        <f>IF($AA1150="","",INDEX('Per Line'!$H$2:$H$7001,$AA1150)&amp;"")</f>
        <v/>
      </c>
      <c r="K1150">
        <f>IF($AA1150="","",INDEX('Per Line'!$J$2:$J$7001,$AA1150)&amp;"")</f>
        <v/>
      </c>
      <c r="L1150">
        <f>IF($AA1150="","",INDEX('Per Line'!$K$2:$K$7001,$AA1150)&amp;"")</f>
        <v/>
      </c>
      <c r="M1150">
        <f>IF($AA1150="","",INDEX('Per Line'!$L$2:$L$7001,$AA1150))</f>
        <v/>
      </c>
      <c r="N1150" s="8">
        <f>IF($AA1150="","",M1150*Y1150/100)</f>
        <v/>
      </c>
      <c r="O1150">
        <f>IF($AA1150="","",INDEX('Per Line'!$U$2:$U$7001,$AA1150)&amp;"")</f>
        <v/>
      </c>
      <c r="P1150" s="8">
        <f>IF($AA1150="","",SUMIFS('Per Line'!$T$2:$T$7001,'Per Line'!$C$2:$C$7001,$A1150,'Per Line'!$AL$2:$AL$7001,1))</f>
        <v/>
      </c>
      <c r="Q1150">
        <f>IF($AA1150="","",Settings!$C$7)</f>
        <v/>
      </c>
      <c r="R1150" s="8">
        <f>IF($AA1150="","",SUMIFS('Per Line'!$T$2:$T$7001,'Per Line'!$C$2:$C$7001,$A1150,'Per Line'!$AK$2:$AK$7001,0,'Per Line'!$AL$2:$AL$7001,0))</f>
        <v/>
      </c>
      <c r="S1150" s="8">
        <f>IF($AA1150="","",R1150*Q1150)</f>
        <v/>
      </c>
      <c r="T1150">
        <f>IF($AA1150="","",Settings!$C$6)</f>
        <v/>
      </c>
      <c r="U1150" s="8">
        <f>IF($AA1150="","",SUMIFS('Per Line'!$T$2:$T$7001,'Per Line'!$C$2:$C$7001,$A1150,'Per Line'!$AK$2:$AK$7001,1,'Per Line'!$AL$2:$AL$7001,0))</f>
        <v/>
      </c>
      <c r="V1150" s="8">
        <f>IF($AA1150="","",U1150*T1150)</f>
        <v/>
      </c>
      <c r="W1150" s="8">
        <f>IF($AA1150="","",V1150+S1150)</f>
        <v/>
      </c>
      <c r="X1150" s="8">
        <f>IF($AA1150="","",Y1150-W1150)</f>
        <v/>
      </c>
      <c r="Y1150" s="8">
        <f>IF($AA1150="","",R1150+U1150+P1150)</f>
        <v/>
      </c>
      <c r="Z1150" s="8">
        <f>IF($AA1150="","",Y1150-W1150-N1150)</f>
        <v/>
      </c>
      <c r="AA1150" s="16">
        <f>IF(ROWS($AA$2:$AA1150)&lt;=MAX('Per Line'!$AJ$2:$AJ$7001),MATCH(ROWS($AA$2:$AA1150),'Per Line'!$AJ$2:$AJ$7001,0),"")</f>
        <v/>
      </c>
      <c r="AB1150">
        <f>IF($AA1150="","",C1150&amp;"|"&amp;COUNTIF($C$2:$C1150,C1150))</f>
        <v/>
      </c>
    </row>
    <row r="1151">
      <c r="A1151">
        <f>IF($AA1151="","",INDEX('Per Line'!$C$2:$C$7001,$AA1151)&amp;"")</f>
        <v/>
      </c>
      <c r="B1151" s="15" t="n"/>
      <c r="C1151">
        <f>IF($AA1151="","",IF(COUNTIF($I$2:$I$1301,I1151)&lt;=Settings!$C$8,I1151,I1151&amp;" P"&amp;ROUNDUP(COUNTIF($I$2:$I1151,I1151)/Settings!$C$8,0)))</f>
        <v/>
      </c>
      <c r="D1151">
        <f>IF($AA1151="","",INDEX('Per Line'!$A$2:$A$7001,$AA1151)&amp;"")</f>
        <v/>
      </c>
      <c r="E1151">
        <f>IF($AA1151="","",INDEX('Per Line'!$B$2:$B$7001,$AA1151)&amp;"")</f>
        <v/>
      </c>
      <c r="F1151">
        <f>IF($AA1151="","",INDEX('Per Line'!$D$2:$D$7001,$AA1151)&amp;"")</f>
        <v/>
      </c>
      <c r="G1151" s="14">
        <f>IF($AA1151="","",INDEX('Per Line'!$E$2:$E$7001,$AA1151))</f>
        <v/>
      </c>
      <c r="H1151">
        <f>IF($AA1151="","",INDEX('Per Line'!$F$2:$F$7001,$AA1151)&amp;"")</f>
        <v/>
      </c>
      <c r="I1151">
        <f>IF($AA1151="","",INDEX('Per Line'!$I$2:$I$7001,$AA1151)&amp;"")</f>
        <v/>
      </c>
      <c r="J1151">
        <f>IF($AA1151="","",INDEX('Per Line'!$H$2:$H$7001,$AA1151)&amp;"")</f>
        <v/>
      </c>
      <c r="K1151">
        <f>IF($AA1151="","",INDEX('Per Line'!$J$2:$J$7001,$AA1151)&amp;"")</f>
        <v/>
      </c>
      <c r="L1151">
        <f>IF($AA1151="","",INDEX('Per Line'!$K$2:$K$7001,$AA1151)&amp;"")</f>
        <v/>
      </c>
      <c r="M1151">
        <f>IF($AA1151="","",INDEX('Per Line'!$L$2:$L$7001,$AA1151))</f>
        <v/>
      </c>
      <c r="N1151" s="8">
        <f>IF($AA1151="","",M1151*Y1151/100)</f>
        <v/>
      </c>
      <c r="O1151">
        <f>IF($AA1151="","",INDEX('Per Line'!$U$2:$U$7001,$AA1151)&amp;"")</f>
        <v/>
      </c>
      <c r="P1151" s="8">
        <f>IF($AA1151="","",SUMIFS('Per Line'!$T$2:$T$7001,'Per Line'!$C$2:$C$7001,$A1151,'Per Line'!$AL$2:$AL$7001,1))</f>
        <v/>
      </c>
      <c r="Q1151">
        <f>IF($AA1151="","",Settings!$C$7)</f>
        <v/>
      </c>
      <c r="R1151" s="8">
        <f>IF($AA1151="","",SUMIFS('Per Line'!$T$2:$T$7001,'Per Line'!$C$2:$C$7001,$A1151,'Per Line'!$AK$2:$AK$7001,0,'Per Line'!$AL$2:$AL$7001,0))</f>
        <v/>
      </c>
      <c r="S1151" s="8">
        <f>IF($AA1151="","",R1151*Q1151)</f>
        <v/>
      </c>
      <c r="T1151">
        <f>IF($AA1151="","",Settings!$C$6)</f>
        <v/>
      </c>
      <c r="U1151" s="8">
        <f>IF($AA1151="","",SUMIFS('Per Line'!$T$2:$T$7001,'Per Line'!$C$2:$C$7001,$A1151,'Per Line'!$AK$2:$AK$7001,1,'Per Line'!$AL$2:$AL$7001,0))</f>
        <v/>
      </c>
      <c r="V1151" s="8">
        <f>IF($AA1151="","",U1151*T1151)</f>
        <v/>
      </c>
      <c r="W1151" s="8">
        <f>IF($AA1151="","",V1151+S1151)</f>
        <v/>
      </c>
      <c r="X1151" s="8">
        <f>IF($AA1151="","",Y1151-W1151)</f>
        <v/>
      </c>
      <c r="Y1151" s="8">
        <f>IF($AA1151="","",R1151+U1151+P1151)</f>
        <v/>
      </c>
      <c r="Z1151" s="8">
        <f>IF($AA1151="","",Y1151-W1151-N1151)</f>
        <v/>
      </c>
      <c r="AA1151" s="16">
        <f>IF(ROWS($AA$2:$AA1151)&lt;=MAX('Per Line'!$AJ$2:$AJ$7001),MATCH(ROWS($AA$2:$AA1151),'Per Line'!$AJ$2:$AJ$7001,0),"")</f>
        <v/>
      </c>
      <c r="AB1151">
        <f>IF($AA1151="","",C1151&amp;"|"&amp;COUNTIF($C$2:$C1151,C1151))</f>
        <v/>
      </c>
    </row>
    <row r="1152">
      <c r="A1152">
        <f>IF($AA1152="","",INDEX('Per Line'!$C$2:$C$7001,$AA1152)&amp;"")</f>
        <v/>
      </c>
      <c r="B1152" s="15" t="n"/>
      <c r="C1152">
        <f>IF($AA1152="","",IF(COUNTIF($I$2:$I$1301,I1152)&lt;=Settings!$C$8,I1152,I1152&amp;" P"&amp;ROUNDUP(COUNTIF($I$2:$I1152,I1152)/Settings!$C$8,0)))</f>
        <v/>
      </c>
      <c r="D1152">
        <f>IF($AA1152="","",INDEX('Per Line'!$A$2:$A$7001,$AA1152)&amp;"")</f>
        <v/>
      </c>
      <c r="E1152">
        <f>IF($AA1152="","",INDEX('Per Line'!$B$2:$B$7001,$AA1152)&amp;"")</f>
        <v/>
      </c>
      <c r="F1152">
        <f>IF($AA1152="","",INDEX('Per Line'!$D$2:$D$7001,$AA1152)&amp;"")</f>
        <v/>
      </c>
      <c r="G1152" s="14">
        <f>IF($AA1152="","",INDEX('Per Line'!$E$2:$E$7001,$AA1152))</f>
        <v/>
      </c>
      <c r="H1152">
        <f>IF($AA1152="","",INDEX('Per Line'!$F$2:$F$7001,$AA1152)&amp;"")</f>
        <v/>
      </c>
      <c r="I1152">
        <f>IF($AA1152="","",INDEX('Per Line'!$I$2:$I$7001,$AA1152)&amp;"")</f>
        <v/>
      </c>
      <c r="J1152">
        <f>IF($AA1152="","",INDEX('Per Line'!$H$2:$H$7001,$AA1152)&amp;"")</f>
        <v/>
      </c>
      <c r="K1152">
        <f>IF($AA1152="","",INDEX('Per Line'!$J$2:$J$7001,$AA1152)&amp;"")</f>
        <v/>
      </c>
      <c r="L1152">
        <f>IF($AA1152="","",INDEX('Per Line'!$K$2:$K$7001,$AA1152)&amp;"")</f>
        <v/>
      </c>
      <c r="M1152">
        <f>IF($AA1152="","",INDEX('Per Line'!$L$2:$L$7001,$AA1152))</f>
        <v/>
      </c>
      <c r="N1152" s="8">
        <f>IF($AA1152="","",M1152*Y1152/100)</f>
        <v/>
      </c>
      <c r="O1152">
        <f>IF($AA1152="","",INDEX('Per Line'!$U$2:$U$7001,$AA1152)&amp;"")</f>
        <v/>
      </c>
      <c r="P1152" s="8">
        <f>IF($AA1152="","",SUMIFS('Per Line'!$T$2:$T$7001,'Per Line'!$C$2:$C$7001,$A1152,'Per Line'!$AL$2:$AL$7001,1))</f>
        <v/>
      </c>
      <c r="Q1152">
        <f>IF($AA1152="","",Settings!$C$7)</f>
        <v/>
      </c>
      <c r="R1152" s="8">
        <f>IF($AA1152="","",SUMIFS('Per Line'!$T$2:$T$7001,'Per Line'!$C$2:$C$7001,$A1152,'Per Line'!$AK$2:$AK$7001,0,'Per Line'!$AL$2:$AL$7001,0))</f>
        <v/>
      </c>
      <c r="S1152" s="8">
        <f>IF($AA1152="","",R1152*Q1152)</f>
        <v/>
      </c>
      <c r="T1152">
        <f>IF($AA1152="","",Settings!$C$6)</f>
        <v/>
      </c>
      <c r="U1152" s="8">
        <f>IF($AA1152="","",SUMIFS('Per Line'!$T$2:$T$7001,'Per Line'!$C$2:$C$7001,$A1152,'Per Line'!$AK$2:$AK$7001,1,'Per Line'!$AL$2:$AL$7001,0))</f>
        <v/>
      </c>
      <c r="V1152" s="8">
        <f>IF($AA1152="","",U1152*T1152)</f>
        <v/>
      </c>
      <c r="W1152" s="8">
        <f>IF($AA1152="","",V1152+S1152)</f>
        <v/>
      </c>
      <c r="X1152" s="8">
        <f>IF($AA1152="","",Y1152-W1152)</f>
        <v/>
      </c>
      <c r="Y1152" s="8">
        <f>IF($AA1152="","",R1152+U1152+P1152)</f>
        <v/>
      </c>
      <c r="Z1152" s="8">
        <f>IF($AA1152="","",Y1152-W1152-N1152)</f>
        <v/>
      </c>
      <c r="AA1152" s="16">
        <f>IF(ROWS($AA$2:$AA1152)&lt;=MAX('Per Line'!$AJ$2:$AJ$7001),MATCH(ROWS($AA$2:$AA1152),'Per Line'!$AJ$2:$AJ$7001,0),"")</f>
        <v/>
      </c>
      <c r="AB1152">
        <f>IF($AA1152="","",C1152&amp;"|"&amp;COUNTIF($C$2:$C1152,C1152))</f>
        <v/>
      </c>
    </row>
    <row r="1153">
      <c r="A1153">
        <f>IF($AA1153="","",INDEX('Per Line'!$C$2:$C$7001,$AA1153)&amp;"")</f>
        <v/>
      </c>
      <c r="B1153" s="15" t="n"/>
      <c r="C1153">
        <f>IF($AA1153="","",IF(COUNTIF($I$2:$I$1301,I1153)&lt;=Settings!$C$8,I1153,I1153&amp;" P"&amp;ROUNDUP(COUNTIF($I$2:$I1153,I1153)/Settings!$C$8,0)))</f>
        <v/>
      </c>
      <c r="D1153">
        <f>IF($AA1153="","",INDEX('Per Line'!$A$2:$A$7001,$AA1153)&amp;"")</f>
        <v/>
      </c>
      <c r="E1153">
        <f>IF($AA1153="","",INDEX('Per Line'!$B$2:$B$7001,$AA1153)&amp;"")</f>
        <v/>
      </c>
      <c r="F1153">
        <f>IF($AA1153="","",INDEX('Per Line'!$D$2:$D$7001,$AA1153)&amp;"")</f>
        <v/>
      </c>
      <c r="G1153" s="14">
        <f>IF($AA1153="","",INDEX('Per Line'!$E$2:$E$7001,$AA1153))</f>
        <v/>
      </c>
      <c r="H1153">
        <f>IF($AA1153="","",INDEX('Per Line'!$F$2:$F$7001,$AA1153)&amp;"")</f>
        <v/>
      </c>
      <c r="I1153">
        <f>IF($AA1153="","",INDEX('Per Line'!$I$2:$I$7001,$AA1153)&amp;"")</f>
        <v/>
      </c>
      <c r="J1153">
        <f>IF($AA1153="","",INDEX('Per Line'!$H$2:$H$7001,$AA1153)&amp;"")</f>
        <v/>
      </c>
      <c r="K1153">
        <f>IF($AA1153="","",INDEX('Per Line'!$J$2:$J$7001,$AA1153)&amp;"")</f>
        <v/>
      </c>
      <c r="L1153">
        <f>IF($AA1153="","",INDEX('Per Line'!$K$2:$K$7001,$AA1153)&amp;"")</f>
        <v/>
      </c>
      <c r="M1153">
        <f>IF($AA1153="","",INDEX('Per Line'!$L$2:$L$7001,$AA1153))</f>
        <v/>
      </c>
      <c r="N1153" s="8">
        <f>IF($AA1153="","",M1153*Y1153/100)</f>
        <v/>
      </c>
      <c r="O1153">
        <f>IF($AA1153="","",INDEX('Per Line'!$U$2:$U$7001,$AA1153)&amp;"")</f>
        <v/>
      </c>
      <c r="P1153" s="8">
        <f>IF($AA1153="","",SUMIFS('Per Line'!$T$2:$T$7001,'Per Line'!$C$2:$C$7001,$A1153,'Per Line'!$AL$2:$AL$7001,1))</f>
        <v/>
      </c>
      <c r="Q1153">
        <f>IF($AA1153="","",Settings!$C$7)</f>
        <v/>
      </c>
      <c r="R1153" s="8">
        <f>IF($AA1153="","",SUMIFS('Per Line'!$T$2:$T$7001,'Per Line'!$C$2:$C$7001,$A1153,'Per Line'!$AK$2:$AK$7001,0,'Per Line'!$AL$2:$AL$7001,0))</f>
        <v/>
      </c>
      <c r="S1153" s="8">
        <f>IF($AA1153="","",R1153*Q1153)</f>
        <v/>
      </c>
      <c r="T1153">
        <f>IF($AA1153="","",Settings!$C$6)</f>
        <v/>
      </c>
      <c r="U1153" s="8">
        <f>IF($AA1153="","",SUMIFS('Per Line'!$T$2:$T$7001,'Per Line'!$C$2:$C$7001,$A1153,'Per Line'!$AK$2:$AK$7001,1,'Per Line'!$AL$2:$AL$7001,0))</f>
        <v/>
      </c>
      <c r="V1153" s="8">
        <f>IF($AA1153="","",U1153*T1153)</f>
        <v/>
      </c>
      <c r="W1153" s="8">
        <f>IF($AA1153="","",V1153+S1153)</f>
        <v/>
      </c>
      <c r="X1153" s="8">
        <f>IF($AA1153="","",Y1153-W1153)</f>
        <v/>
      </c>
      <c r="Y1153" s="8">
        <f>IF($AA1153="","",R1153+U1153+P1153)</f>
        <v/>
      </c>
      <c r="Z1153" s="8">
        <f>IF($AA1153="","",Y1153-W1153-N1153)</f>
        <v/>
      </c>
      <c r="AA1153" s="16">
        <f>IF(ROWS($AA$2:$AA1153)&lt;=MAX('Per Line'!$AJ$2:$AJ$7001),MATCH(ROWS($AA$2:$AA1153),'Per Line'!$AJ$2:$AJ$7001,0),"")</f>
        <v/>
      </c>
      <c r="AB1153">
        <f>IF($AA1153="","",C1153&amp;"|"&amp;COUNTIF($C$2:$C1153,C1153))</f>
        <v/>
      </c>
    </row>
    <row r="1154">
      <c r="A1154">
        <f>IF($AA1154="","",INDEX('Per Line'!$C$2:$C$7001,$AA1154)&amp;"")</f>
        <v/>
      </c>
      <c r="B1154" s="15" t="n"/>
      <c r="C1154">
        <f>IF($AA1154="","",IF(COUNTIF($I$2:$I$1301,I1154)&lt;=Settings!$C$8,I1154,I1154&amp;" P"&amp;ROUNDUP(COUNTIF($I$2:$I1154,I1154)/Settings!$C$8,0)))</f>
        <v/>
      </c>
      <c r="D1154">
        <f>IF($AA1154="","",INDEX('Per Line'!$A$2:$A$7001,$AA1154)&amp;"")</f>
        <v/>
      </c>
      <c r="E1154">
        <f>IF($AA1154="","",INDEX('Per Line'!$B$2:$B$7001,$AA1154)&amp;"")</f>
        <v/>
      </c>
      <c r="F1154">
        <f>IF($AA1154="","",INDEX('Per Line'!$D$2:$D$7001,$AA1154)&amp;"")</f>
        <v/>
      </c>
      <c r="G1154" s="14">
        <f>IF($AA1154="","",INDEX('Per Line'!$E$2:$E$7001,$AA1154))</f>
        <v/>
      </c>
      <c r="H1154">
        <f>IF($AA1154="","",INDEX('Per Line'!$F$2:$F$7001,$AA1154)&amp;"")</f>
        <v/>
      </c>
      <c r="I1154">
        <f>IF($AA1154="","",INDEX('Per Line'!$I$2:$I$7001,$AA1154)&amp;"")</f>
        <v/>
      </c>
      <c r="J1154">
        <f>IF($AA1154="","",INDEX('Per Line'!$H$2:$H$7001,$AA1154)&amp;"")</f>
        <v/>
      </c>
      <c r="K1154">
        <f>IF($AA1154="","",INDEX('Per Line'!$J$2:$J$7001,$AA1154)&amp;"")</f>
        <v/>
      </c>
      <c r="L1154">
        <f>IF($AA1154="","",INDEX('Per Line'!$K$2:$K$7001,$AA1154)&amp;"")</f>
        <v/>
      </c>
      <c r="M1154">
        <f>IF($AA1154="","",INDEX('Per Line'!$L$2:$L$7001,$AA1154))</f>
        <v/>
      </c>
      <c r="N1154" s="8">
        <f>IF($AA1154="","",M1154*Y1154/100)</f>
        <v/>
      </c>
      <c r="O1154">
        <f>IF($AA1154="","",INDEX('Per Line'!$U$2:$U$7001,$AA1154)&amp;"")</f>
        <v/>
      </c>
      <c r="P1154" s="8">
        <f>IF($AA1154="","",SUMIFS('Per Line'!$T$2:$T$7001,'Per Line'!$C$2:$C$7001,$A1154,'Per Line'!$AL$2:$AL$7001,1))</f>
        <v/>
      </c>
      <c r="Q1154">
        <f>IF($AA1154="","",Settings!$C$7)</f>
        <v/>
      </c>
      <c r="R1154" s="8">
        <f>IF($AA1154="","",SUMIFS('Per Line'!$T$2:$T$7001,'Per Line'!$C$2:$C$7001,$A1154,'Per Line'!$AK$2:$AK$7001,0,'Per Line'!$AL$2:$AL$7001,0))</f>
        <v/>
      </c>
      <c r="S1154" s="8">
        <f>IF($AA1154="","",R1154*Q1154)</f>
        <v/>
      </c>
      <c r="T1154">
        <f>IF($AA1154="","",Settings!$C$6)</f>
        <v/>
      </c>
      <c r="U1154" s="8">
        <f>IF($AA1154="","",SUMIFS('Per Line'!$T$2:$T$7001,'Per Line'!$C$2:$C$7001,$A1154,'Per Line'!$AK$2:$AK$7001,1,'Per Line'!$AL$2:$AL$7001,0))</f>
        <v/>
      </c>
      <c r="V1154" s="8">
        <f>IF($AA1154="","",U1154*T1154)</f>
        <v/>
      </c>
      <c r="W1154" s="8">
        <f>IF($AA1154="","",V1154+S1154)</f>
        <v/>
      </c>
      <c r="X1154" s="8">
        <f>IF($AA1154="","",Y1154-W1154)</f>
        <v/>
      </c>
      <c r="Y1154" s="8">
        <f>IF($AA1154="","",R1154+U1154+P1154)</f>
        <v/>
      </c>
      <c r="Z1154" s="8">
        <f>IF($AA1154="","",Y1154-W1154-N1154)</f>
        <v/>
      </c>
      <c r="AA1154" s="16">
        <f>IF(ROWS($AA$2:$AA1154)&lt;=MAX('Per Line'!$AJ$2:$AJ$7001),MATCH(ROWS($AA$2:$AA1154),'Per Line'!$AJ$2:$AJ$7001,0),"")</f>
        <v/>
      </c>
      <c r="AB1154">
        <f>IF($AA1154="","",C1154&amp;"|"&amp;COUNTIF($C$2:$C1154,C1154))</f>
        <v/>
      </c>
    </row>
    <row r="1155">
      <c r="A1155">
        <f>IF($AA1155="","",INDEX('Per Line'!$C$2:$C$7001,$AA1155)&amp;"")</f>
        <v/>
      </c>
      <c r="B1155" s="15" t="n"/>
      <c r="C1155">
        <f>IF($AA1155="","",IF(COUNTIF($I$2:$I$1301,I1155)&lt;=Settings!$C$8,I1155,I1155&amp;" P"&amp;ROUNDUP(COUNTIF($I$2:$I1155,I1155)/Settings!$C$8,0)))</f>
        <v/>
      </c>
      <c r="D1155">
        <f>IF($AA1155="","",INDEX('Per Line'!$A$2:$A$7001,$AA1155)&amp;"")</f>
        <v/>
      </c>
      <c r="E1155">
        <f>IF($AA1155="","",INDEX('Per Line'!$B$2:$B$7001,$AA1155)&amp;"")</f>
        <v/>
      </c>
      <c r="F1155">
        <f>IF($AA1155="","",INDEX('Per Line'!$D$2:$D$7001,$AA1155)&amp;"")</f>
        <v/>
      </c>
      <c r="G1155" s="14">
        <f>IF($AA1155="","",INDEX('Per Line'!$E$2:$E$7001,$AA1155))</f>
        <v/>
      </c>
      <c r="H1155">
        <f>IF($AA1155="","",INDEX('Per Line'!$F$2:$F$7001,$AA1155)&amp;"")</f>
        <v/>
      </c>
      <c r="I1155">
        <f>IF($AA1155="","",INDEX('Per Line'!$I$2:$I$7001,$AA1155)&amp;"")</f>
        <v/>
      </c>
      <c r="J1155">
        <f>IF($AA1155="","",INDEX('Per Line'!$H$2:$H$7001,$AA1155)&amp;"")</f>
        <v/>
      </c>
      <c r="K1155">
        <f>IF($AA1155="","",INDEX('Per Line'!$J$2:$J$7001,$AA1155)&amp;"")</f>
        <v/>
      </c>
      <c r="L1155">
        <f>IF($AA1155="","",INDEX('Per Line'!$K$2:$K$7001,$AA1155)&amp;"")</f>
        <v/>
      </c>
      <c r="M1155">
        <f>IF($AA1155="","",INDEX('Per Line'!$L$2:$L$7001,$AA1155))</f>
        <v/>
      </c>
      <c r="N1155" s="8">
        <f>IF($AA1155="","",M1155*Y1155/100)</f>
        <v/>
      </c>
      <c r="O1155">
        <f>IF($AA1155="","",INDEX('Per Line'!$U$2:$U$7001,$AA1155)&amp;"")</f>
        <v/>
      </c>
      <c r="P1155" s="8">
        <f>IF($AA1155="","",SUMIFS('Per Line'!$T$2:$T$7001,'Per Line'!$C$2:$C$7001,$A1155,'Per Line'!$AL$2:$AL$7001,1))</f>
        <v/>
      </c>
      <c r="Q1155">
        <f>IF($AA1155="","",Settings!$C$7)</f>
        <v/>
      </c>
      <c r="R1155" s="8">
        <f>IF($AA1155="","",SUMIFS('Per Line'!$T$2:$T$7001,'Per Line'!$C$2:$C$7001,$A1155,'Per Line'!$AK$2:$AK$7001,0,'Per Line'!$AL$2:$AL$7001,0))</f>
        <v/>
      </c>
      <c r="S1155" s="8">
        <f>IF($AA1155="","",R1155*Q1155)</f>
        <v/>
      </c>
      <c r="T1155">
        <f>IF($AA1155="","",Settings!$C$6)</f>
        <v/>
      </c>
      <c r="U1155" s="8">
        <f>IF($AA1155="","",SUMIFS('Per Line'!$T$2:$T$7001,'Per Line'!$C$2:$C$7001,$A1155,'Per Line'!$AK$2:$AK$7001,1,'Per Line'!$AL$2:$AL$7001,0))</f>
        <v/>
      </c>
      <c r="V1155" s="8">
        <f>IF($AA1155="","",U1155*T1155)</f>
        <v/>
      </c>
      <c r="W1155" s="8">
        <f>IF($AA1155="","",V1155+S1155)</f>
        <v/>
      </c>
      <c r="X1155" s="8">
        <f>IF($AA1155="","",Y1155-W1155)</f>
        <v/>
      </c>
      <c r="Y1155" s="8">
        <f>IF($AA1155="","",R1155+U1155+P1155)</f>
        <v/>
      </c>
      <c r="Z1155" s="8">
        <f>IF($AA1155="","",Y1155-W1155-N1155)</f>
        <v/>
      </c>
      <c r="AA1155" s="16">
        <f>IF(ROWS($AA$2:$AA1155)&lt;=MAX('Per Line'!$AJ$2:$AJ$7001),MATCH(ROWS($AA$2:$AA1155),'Per Line'!$AJ$2:$AJ$7001,0),"")</f>
        <v/>
      </c>
      <c r="AB1155">
        <f>IF($AA1155="","",C1155&amp;"|"&amp;COUNTIF($C$2:$C1155,C1155))</f>
        <v/>
      </c>
    </row>
    <row r="1156">
      <c r="A1156">
        <f>IF($AA1156="","",INDEX('Per Line'!$C$2:$C$7001,$AA1156)&amp;"")</f>
        <v/>
      </c>
      <c r="B1156" s="15" t="n"/>
      <c r="C1156">
        <f>IF($AA1156="","",IF(COUNTIF($I$2:$I$1301,I1156)&lt;=Settings!$C$8,I1156,I1156&amp;" P"&amp;ROUNDUP(COUNTIF($I$2:$I1156,I1156)/Settings!$C$8,0)))</f>
        <v/>
      </c>
      <c r="D1156">
        <f>IF($AA1156="","",INDEX('Per Line'!$A$2:$A$7001,$AA1156)&amp;"")</f>
        <v/>
      </c>
      <c r="E1156">
        <f>IF($AA1156="","",INDEX('Per Line'!$B$2:$B$7001,$AA1156)&amp;"")</f>
        <v/>
      </c>
      <c r="F1156">
        <f>IF($AA1156="","",INDEX('Per Line'!$D$2:$D$7001,$AA1156)&amp;"")</f>
        <v/>
      </c>
      <c r="G1156" s="14">
        <f>IF($AA1156="","",INDEX('Per Line'!$E$2:$E$7001,$AA1156))</f>
        <v/>
      </c>
      <c r="H1156">
        <f>IF($AA1156="","",INDEX('Per Line'!$F$2:$F$7001,$AA1156)&amp;"")</f>
        <v/>
      </c>
      <c r="I1156">
        <f>IF($AA1156="","",INDEX('Per Line'!$I$2:$I$7001,$AA1156)&amp;"")</f>
        <v/>
      </c>
      <c r="J1156">
        <f>IF($AA1156="","",INDEX('Per Line'!$H$2:$H$7001,$AA1156)&amp;"")</f>
        <v/>
      </c>
      <c r="K1156">
        <f>IF($AA1156="","",INDEX('Per Line'!$J$2:$J$7001,$AA1156)&amp;"")</f>
        <v/>
      </c>
      <c r="L1156">
        <f>IF($AA1156="","",INDEX('Per Line'!$K$2:$K$7001,$AA1156)&amp;"")</f>
        <v/>
      </c>
      <c r="M1156">
        <f>IF($AA1156="","",INDEX('Per Line'!$L$2:$L$7001,$AA1156))</f>
        <v/>
      </c>
      <c r="N1156" s="8">
        <f>IF($AA1156="","",M1156*Y1156/100)</f>
        <v/>
      </c>
      <c r="O1156">
        <f>IF($AA1156="","",INDEX('Per Line'!$U$2:$U$7001,$AA1156)&amp;"")</f>
        <v/>
      </c>
      <c r="P1156" s="8">
        <f>IF($AA1156="","",SUMIFS('Per Line'!$T$2:$T$7001,'Per Line'!$C$2:$C$7001,$A1156,'Per Line'!$AL$2:$AL$7001,1))</f>
        <v/>
      </c>
      <c r="Q1156">
        <f>IF($AA1156="","",Settings!$C$7)</f>
        <v/>
      </c>
      <c r="R1156" s="8">
        <f>IF($AA1156="","",SUMIFS('Per Line'!$T$2:$T$7001,'Per Line'!$C$2:$C$7001,$A1156,'Per Line'!$AK$2:$AK$7001,0,'Per Line'!$AL$2:$AL$7001,0))</f>
        <v/>
      </c>
      <c r="S1156" s="8">
        <f>IF($AA1156="","",R1156*Q1156)</f>
        <v/>
      </c>
      <c r="T1156">
        <f>IF($AA1156="","",Settings!$C$6)</f>
        <v/>
      </c>
      <c r="U1156" s="8">
        <f>IF($AA1156="","",SUMIFS('Per Line'!$T$2:$T$7001,'Per Line'!$C$2:$C$7001,$A1156,'Per Line'!$AK$2:$AK$7001,1,'Per Line'!$AL$2:$AL$7001,0))</f>
        <v/>
      </c>
      <c r="V1156" s="8">
        <f>IF($AA1156="","",U1156*T1156)</f>
        <v/>
      </c>
      <c r="W1156" s="8">
        <f>IF($AA1156="","",V1156+S1156)</f>
        <v/>
      </c>
      <c r="X1156" s="8">
        <f>IF($AA1156="","",Y1156-W1156)</f>
        <v/>
      </c>
      <c r="Y1156" s="8">
        <f>IF($AA1156="","",R1156+U1156+P1156)</f>
        <v/>
      </c>
      <c r="Z1156" s="8">
        <f>IF($AA1156="","",Y1156-W1156-N1156)</f>
        <v/>
      </c>
      <c r="AA1156" s="16">
        <f>IF(ROWS($AA$2:$AA1156)&lt;=MAX('Per Line'!$AJ$2:$AJ$7001),MATCH(ROWS($AA$2:$AA1156),'Per Line'!$AJ$2:$AJ$7001,0),"")</f>
        <v/>
      </c>
      <c r="AB1156">
        <f>IF($AA1156="","",C1156&amp;"|"&amp;COUNTIF($C$2:$C1156,C1156))</f>
        <v/>
      </c>
    </row>
    <row r="1157">
      <c r="A1157">
        <f>IF($AA1157="","",INDEX('Per Line'!$C$2:$C$7001,$AA1157)&amp;"")</f>
        <v/>
      </c>
      <c r="B1157" s="15" t="n"/>
      <c r="C1157">
        <f>IF($AA1157="","",IF(COUNTIF($I$2:$I$1301,I1157)&lt;=Settings!$C$8,I1157,I1157&amp;" P"&amp;ROUNDUP(COUNTIF($I$2:$I1157,I1157)/Settings!$C$8,0)))</f>
        <v/>
      </c>
      <c r="D1157">
        <f>IF($AA1157="","",INDEX('Per Line'!$A$2:$A$7001,$AA1157)&amp;"")</f>
        <v/>
      </c>
      <c r="E1157">
        <f>IF($AA1157="","",INDEX('Per Line'!$B$2:$B$7001,$AA1157)&amp;"")</f>
        <v/>
      </c>
      <c r="F1157">
        <f>IF($AA1157="","",INDEX('Per Line'!$D$2:$D$7001,$AA1157)&amp;"")</f>
        <v/>
      </c>
      <c r="G1157" s="14">
        <f>IF($AA1157="","",INDEX('Per Line'!$E$2:$E$7001,$AA1157))</f>
        <v/>
      </c>
      <c r="H1157">
        <f>IF($AA1157="","",INDEX('Per Line'!$F$2:$F$7001,$AA1157)&amp;"")</f>
        <v/>
      </c>
      <c r="I1157">
        <f>IF($AA1157="","",INDEX('Per Line'!$I$2:$I$7001,$AA1157)&amp;"")</f>
        <v/>
      </c>
      <c r="J1157">
        <f>IF($AA1157="","",INDEX('Per Line'!$H$2:$H$7001,$AA1157)&amp;"")</f>
        <v/>
      </c>
      <c r="K1157">
        <f>IF($AA1157="","",INDEX('Per Line'!$J$2:$J$7001,$AA1157)&amp;"")</f>
        <v/>
      </c>
      <c r="L1157">
        <f>IF($AA1157="","",INDEX('Per Line'!$K$2:$K$7001,$AA1157)&amp;"")</f>
        <v/>
      </c>
      <c r="M1157">
        <f>IF($AA1157="","",INDEX('Per Line'!$L$2:$L$7001,$AA1157))</f>
        <v/>
      </c>
      <c r="N1157" s="8">
        <f>IF($AA1157="","",M1157*Y1157/100)</f>
        <v/>
      </c>
      <c r="O1157">
        <f>IF($AA1157="","",INDEX('Per Line'!$U$2:$U$7001,$AA1157)&amp;"")</f>
        <v/>
      </c>
      <c r="P1157" s="8">
        <f>IF($AA1157="","",SUMIFS('Per Line'!$T$2:$T$7001,'Per Line'!$C$2:$C$7001,$A1157,'Per Line'!$AL$2:$AL$7001,1))</f>
        <v/>
      </c>
      <c r="Q1157">
        <f>IF($AA1157="","",Settings!$C$7)</f>
        <v/>
      </c>
      <c r="R1157" s="8">
        <f>IF($AA1157="","",SUMIFS('Per Line'!$T$2:$T$7001,'Per Line'!$C$2:$C$7001,$A1157,'Per Line'!$AK$2:$AK$7001,0,'Per Line'!$AL$2:$AL$7001,0))</f>
        <v/>
      </c>
      <c r="S1157" s="8">
        <f>IF($AA1157="","",R1157*Q1157)</f>
        <v/>
      </c>
      <c r="T1157">
        <f>IF($AA1157="","",Settings!$C$6)</f>
        <v/>
      </c>
      <c r="U1157" s="8">
        <f>IF($AA1157="","",SUMIFS('Per Line'!$T$2:$T$7001,'Per Line'!$C$2:$C$7001,$A1157,'Per Line'!$AK$2:$AK$7001,1,'Per Line'!$AL$2:$AL$7001,0))</f>
        <v/>
      </c>
      <c r="V1157" s="8">
        <f>IF($AA1157="","",U1157*T1157)</f>
        <v/>
      </c>
      <c r="W1157" s="8">
        <f>IF($AA1157="","",V1157+S1157)</f>
        <v/>
      </c>
      <c r="X1157" s="8">
        <f>IF($AA1157="","",Y1157-W1157)</f>
        <v/>
      </c>
      <c r="Y1157" s="8">
        <f>IF($AA1157="","",R1157+U1157+P1157)</f>
        <v/>
      </c>
      <c r="Z1157" s="8">
        <f>IF($AA1157="","",Y1157-W1157-N1157)</f>
        <v/>
      </c>
      <c r="AA1157" s="16">
        <f>IF(ROWS($AA$2:$AA1157)&lt;=MAX('Per Line'!$AJ$2:$AJ$7001),MATCH(ROWS($AA$2:$AA1157),'Per Line'!$AJ$2:$AJ$7001,0),"")</f>
        <v/>
      </c>
      <c r="AB1157">
        <f>IF($AA1157="","",C1157&amp;"|"&amp;COUNTIF($C$2:$C1157,C1157))</f>
        <v/>
      </c>
    </row>
    <row r="1158">
      <c r="A1158">
        <f>IF($AA1158="","",INDEX('Per Line'!$C$2:$C$7001,$AA1158)&amp;"")</f>
        <v/>
      </c>
      <c r="B1158" s="15" t="n"/>
      <c r="C1158">
        <f>IF($AA1158="","",IF(COUNTIF($I$2:$I$1301,I1158)&lt;=Settings!$C$8,I1158,I1158&amp;" P"&amp;ROUNDUP(COUNTIF($I$2:$I1158,I1158)/Settings!$C$8,0)))</f>
        <v/>
      </c>
      <c r="D1158">
        <f>IF($AA1158="","",INDEX('Per Line'!$A$2:$A$7001,$AA1158)&amp;"")</f>
        <v/>
      </c>
      <c r="E1158">
        <f>IF($AA1158="","",INDEX('Per Line'!$B$2:$B$7001,$AA1158)&amp;"")</f>
        <v/>
      </c>
      <c r="F1158">
        <f>IF($AA1158="","",INDEX('Per Line'!$D$2:$D$7001,$AA1158)&amp;"")</f>
        <v/>
      </c>
      <c r="G1158" s="14">
        <f>IF($AA1158="","",INDEX('Per Line'!$E$2:$E$7001,$AA1158))</f>
        <v/>
      </c>
      <c r="H1158">
        <f>IF($AA1158="","",INDEX('Per Line'!$F$2:$F$7001,$AA1158)&amp;"")</f>
        <v/>
      </c>
      <c r="I1158">
        <f>IF($AA1158="","",INDEX('Per Line'!$I$2:$I$7001,$AA1158)&amp;"")</f>
        <v/>
      </c>
      <c r="J1158">
        <f>IF($AA1158="","",INDEX('Per Line'!$H$2:$H$7001,$AA1158)&amp;"")</f>
        <v/>
      </c>
      <c r="K1158">
        <f>IF($AA1158="","",INDEX('Per Line'!$J$2:$J$7001,$AA1158)&amp;"")</f>
        <v/>
      </c>
      <c r="L1158">
        <f>IF($AA1158="","",INDEX('Per Line'!$K$2:$K$7001,$AA1158)&amp;"")</f>
        <v/>
      </c>
      <c r="M1158">
        <f>IF($AA1158="","",INDEX('Per Line'!$L$2:$L$7001,$AA1158))</f>
        <v/>
      </c>
      <c r="N1158" s="8">
        <f>IF($AA1158="","",M1158*Y1158/100)</f>
        <v/>
      </c>
      <c r="O1158">
        <f>IF($AA1158="","",INDEX('Per Line'!$U$2:$U$7001,$AA1158)&amp;"")</f>
        <v/>
      </c>
      <c r="P1158" s="8">
        <f>IF($AA1158="","",SUMIFS('Per Line'!$T$2:$T$7001,'Per Line'!$C$2:$C$7001,$A1158,'Per Line'!$AL$2:$AL$7001,1))</f>
        <v/>
      </c>
      <c r="Q1158">
        <f>IF($AA1158="","",Settings!$C$7)</f>
        <v/>
      </c>
      <c r="R1158" s="8">
        <f>IF($AA1158="","",SUMIFS('Per Line'!$T$2:$T$7001,'Per Line'!$C$2:$C$7001,$A1158,'Per Line'!$AK$2:$AK$7001,0,'Per Line'!$AL$2:$AL$7001,0))</f>
        <v/>
      </c>
      <c r="S1158" s="8">
        <f>IF($AA1158="","",R1158*Q1158)</f>
        <v/>
      </c>
      <c r="T1158">
        <f>IF($AA1158="","",Settings!$C$6)</f>
        <v/>
      </c>
      <c r="U1158" s="8">
        <f>IF($AA1158="","",SUMIFS('Per Line'!$T$2:$T$7001,'Per Line'!$C$2:$C$7001,$A1158,'Per Line'!$AK$2:$AK$7001,1,'Per Line'!$AL$2:$AL$7001,0))</f>
        <v/>
      </c>
      <c r="V1158" s="8">
        <f>IF($AA1158="","",U1158*T1158)</f>
        <v/>
      </c>
      <c r="W1158" s="8">
        <f>IF($AA1158="","",V1158+S1158)</f>
        <v/>
      </c>
      <c r="X1158" s="8">
        <f>IF($AA1158="","",Y1158-W1158)</f>
        <v/>
      </c>
      <c r="Y1158" s="8">
        <f>IF($AA1158="","",R1158+U1158+P1158)</f>
        <v/>
      </c>
      <c r="Z1158" s="8">
        <f>IF($AA1158="","",Y1158-W1158-N1158)</f>
        <v/>
      </c>
      <c r="AA1158" s="16">
        <f>IF(ROWS($AA$2:$AA1158)&lt;=MAX('Per Line'!$AJ$2:$AJ$7001),MATCH(ROWS($AA$2:$AA1158),'Per Line'!$AJ$2:$AJ$7001,0),"")</f>
        <v/>
      </c>
      <c r="AB1158">
        <f>IF($AA1158="","",C1158&amp;"|"&amp;COUNTIF($C$2:$C1158,C1158))</f>
        <v/>
      </c>
    </row>
    <row r="1159">
      <c r="A1159">
        <f>IF($AA1159="","",INDEX('Per Line'!$C$2:$C$7001,$AA1159)&amp;"")</f>
        <v/>
      </c>
      <c r="B1159" s="15" t="n"/>
      <c r="C1159">
        <f>IF($AA1159="","",IF(COUNTIF($I$2:$I$1301,I1159)&lt;=Settings!$C$8,I1159,I1159&amp;" P"&amp;ROUNDUP(COUNTIF($I$2:$I1159,I1159)/Settings!$C$8,0)))</f>
        <v/>
      </c>
      <c r="D1159">
        <f>IF($AA1159="","",INDEX('Per Line'!$A$2:$A$7001,$AA1159)&amp;"")</f>
        <v/>
      </c>
      <c r="E1159">
        <f>IF($AA1159="","",INDEX('Per Line'!$B$2:$B$7001,$AA1159)&amp;"")</f>
        <v/>
      </c>
      <c r="F1159">
        <f>IF($AA1159="","",INDEX('Per Line'!$D$2:$D$7001,$AA1159)&amp;"")</f>
        <v/>
      </c>
      <c r="G1159" s="14">
        <f>IF($AA1159="","",INDEX('Per Line'!$E$2:$E$7001,$AA1159))</f>
        <v/>
      </c>
      <c r="H1159">
        <f>IF($AA1159="","",INDEX('Per Line'!$F$2:$F$7001,$AA1159)&amp;"")</f>
        <v/>
      </c>
      <c r="I1159">
        <f>IF($AA1159="","",INDEX('Per Line'!$I$2:$I$7001,$AA1159)&amp;"")</f>
        <v/>
      </c>
      <c r="J1159">
        <f>IF($AA1159="","",INDEX('Per Line'!$H$2:$H$7001,$AA1159)&amp;"")</f>
        <v/>
      </c>
      <c r="K1159">
        <f>IF($AA1159="","",INDEX('Per Line'!$J$2:$J$7001,$AA1159)&amp;"")</f>
        <v/>
      </c>
      <c r="L1159">
        <f>IF($AA1159="","",INDEX('Per Line'!$K$2:$K$7001,$AA1159)&amp;"")</f>
        <v/>
      </c>
      <c r="M1159">
        <f>IF($AA1159="","",INDEX('Per Line'!$L$2:$L$7001,$AA1159))</f>
        <v/>
      </c>
      <c r="N1159" s="8">
        <f>IF($AA1159="","",M1159*Y1159/100)</f>
        <v/>
      </c>
      <c r="O1159">
        <f>IF($AA1159="","",INDEX('Per Line'!$U$2:$U$7001,$AA1159)&amp;"")</f>
        <v/>
      </c>
      <c r="P1159" s="8">
        <f>IF($AA1159="","",SUMIFS('Per Line'!$T$2:$T$7001,'Per Line'!$C$2:$C$7001,$A1159,'Per Line'!$AL$2:$AL$7001,1))</f>
        <v/>
      </c>
      <c r="Q1159">
        <f>IF($AA1159="","",Settings!$C$7)</f>
        <v/>
      </c>
      <c r="R1159" s="8">
        <f>IF($AA1159="","",SUMIFS('Per Line'!$T$2:$T$7001,'Per Line'!$C$2:$C$7001,$A1159,'Per Line'!$AK$2:$AK$7001,0,'Per Line'!$AL$2:$AL$7001,0))</f>
        <v/>
      </c>
      <c r="S1159" s="8">
        <f>IF($AA1159="","",R1159*Q1159)</f>
        <v/>
      </c>
      <c r="T1159">
        <f>IF($AA1159="","",Settings!$C$6)</f>
        <v/>
      </c>
      <c r="U1159" s="8">
        <f>IF($AA1159="","",SUMIFS('Per Line'!$T$2:$T$7001,'Per Line'!$C$2:$C$7001,$A1159,'Per Line'!$AK$2:$AK$7001,1,'Per Line'!$AL$2:$AL$7001,0))</f>
        <v/>
      </c>
      <c r="V1159" s="8">
        <f>IF($AA1159="","",U1159*T1159)</f>
        <v/>
      </c>
      <c r="W1159" s="8">
        <f>IF($AA1159="","",V1159+S1159)</f>
        <v/>
      </c>
      <c r="X1159" s="8">
        <f>IF($AA1159="","",Y1159-W1159)</f>
        <v/>
      </c>
      <c r="Y1159" s="8">
        <f>IF($AA1159="","",R1159+U1159+P1159)</f>
        <v/>
      </c>
      <c r="Z1159" s="8">
        <f>IF($AA1159="","",Y1159-W1159-N1159)</f>
        <v/>
      </c>
      <c r="AA1159" s="16">
        <f>IF(ROWS($AA$2:$AA1159)&lt;=MAX('Per Line'!$AJ$2:$AJ$7001),MATCH(ROWS($AA$2:$AA1159),'Per Line'!$AJ$2:$AJ$7001,0),"")</f>
        <v/>
      </c>
      <c r="AB1159">
        <f>IF($AA1159="","",C1159&amp;"|"&amp;COUNTIF($C$2:$C1159,C1159))</f>
        <v/>
      </c>
    </row>
    <row r="1160">
      <c r="A1160">
        <f>IF($AA1160="","",INDEX('Per Line'!$C$2:$C$7001,$AA1160)&amp;"")</f>
        <v/>
      </c>
      <c r="B1160" s="15" t="n"/>
      <c r="C1160">
        <f>IF($AA1160="","",IF(COUNTIF($I$2:$I$1301,I1160)&lt;=Settings!$C$8,I1160,I1160&amp;" P"&amp;ROUNDUP(COUNTIF($I$2:$I1160,I1160)/Settings!$C$8,0)))</f>
        <v/>
      </c>
      <c r="D1160">
        <f>IF($AA1160="","",INDEX('Per Line'!$A$2:$A$7001,$AA1160)&amp;"")</f>
        <v/>
      </c>
      <c r="E1160">
        <f>IF($AA1160="","",INDEX('Per Line'!$B$2:$B$7001,$AA1160)&amp;"")</f>
        <v/>
      </c>
      <c r="F1160">
        <f>IF($AA1160="","",INDEX('Per Line'!$D$2:$D$7001,$AA1160)&amp;"")</f>
        <v/>
      </c>
      <c r="G1160" s="14">
        <f>IF($AA1160="","",INDEX('Per Line'!$E$2:$E$7001,$AA1160))</f>
        <v/>
      </c>
      <c r="H1160">
        <f>IF($AA1160="","",INDEX('Per Line'!$F$2:$F$7001,$AA1160)&amp;"")</f>
        <v/>
      </c>
      <c r="I1160">
        <f>IF($AA1160="","",INDEX('Per Line'!$I$2:$I$7001,$AA1160)&amp;"")</f>
        <v/>
      </c>
      <c r="J1160">
        <f>IF($AA1160="","",INDEX('Per Line'!$H$2:$H$7001,$AA1160)&amp;"")</f>
        <v/>
      </c>
      <c r="K1160">
        <f>IF($AA1160="","",INDEX('Per Line'!$J$2:$J$7001,$AA1160)&amp;"")</f>
        <v/>
      </c>
      <c r="L1160">
        <f>IF($AA1160="","",INDEX('Per Line'!$K$2:$K$7001,$AA1160)&amp;"")</f>
        <v/>
      </c>
      <c r="M1160">
        <f>IF($AA1160="","",INDEX('Per Line'!$L$2:$L$7001,$AA1160))</f>
        <v/>
      </c>
      <c r="N1160" s="8">
        <f>IF($AA1160="","",M1160*Y1160/100)</f>
        <v/>
      </c>
      <c r="O1160">
        <f>IF($AA1160="","",INDEX('Per Line'!$U$2:$U$7001,$AA1160)&amp;"")</f>
        <v/>
      </c>
      <c r="P1160" s="8">
        <f>IF($AA1160="","",SUMIFS('Per Line'!$T$2:$T$7001,'Per Line'!$C$2:$C$7001,$A1160,'Per Line'!$AL$2:$AL$7001,1))</f>
        <v/>
      </c>
      <c r="Q1160">
        <f>IF($AA1160="","",Settings!$C$7)</f>
        <v/>
      </c>
      <c r="R1160" s="8">
        <f>IF($AA1160="","",SUMIFS('Per Line'!$T$2:$T$7001,'Per Line'!$C$2:$C$7001,$A1160,'Per Line'!$AK$2:$AK$7001,0,'Per Line'!$AL$2:$AL$7001,0))</f>
        <v/>
      </c>
      <c r="S1160" s="8">
        <f>IF($AA1160="","",R1160*Q1160)</f>
        <v/>
      </c>
      <c r="T1160">
        <f>IF($AA1160="","",Settings!$C$6)</f>
        <v/>
      </c>
      <c r="U1160" s="8">
        <f>IF($AA1160="","",SUMIFS('Per Line'!$T$2:$T$7001,'Per Line'!$C$2:$C$7001,$A1160,'Per Line'!$AK$2:$AK$7001,1,'Per Line'!$AL$2:$AL$7001,0))</f>
        <v/>
      </c>
      <c r="V1160" s="8">
        <f>IF($AA1160="","",U1160*T1160)</f>
        <v/>
      </c>
      <c r="W1160" s="8">
        <f>IF($AA1160="","",V1160+S1160)</f>
        <v/>
      </c>
      <c r="X1160" s="8">
        <f>IF($AA1160="","",Y1160-W1160)</f>
        <v/>
      </c>
      <c r="Y1160" s="8">
        <f>IF($AA1160="","",R1160+U1160+P1160)</f>
        <v/>
      </c>
      <c r="Z1160" s="8">
        <f>IF($AA1160="","",Y1160-W1160-N1160)</f>
        <v/>
      </c>
      <c r="AA1160" s="16">
        <f>IF(ROWS($AA$2:$AA1160)&lt;=MAX('Per Line'!$AJ$2:$AJ$7001),MATCH(ROWS($AA$2:$AA1160),'Per Line'!$AJ$2:$AJ$7001,0),"")</f>
        <v/>
      </c>
      <c r="AB1160">
        <f>IF($AA1160="","",C1160&amp;"|"&amp;COUNTIF($C$2:$C1160,C1160))</f>
        <v/>
      </c>
    </row>
    <row r="1161">
      <c r="A1161">
        <f>IF($AA1161="","",INDEX('Per Line'!$C$2:$C$7001,$AA1161)&amp;"")</f>
        <v/>
      </c>
      <c r="B1161" s="15" t="n"/>
      <c r="C1161">
        <f>IF($AA1161="","",IF(COUNTIF($I$2:$I$1301,I1161)&lt;=Settings!$C$8,I1161,I1161&amp;" P"&amp;ROUNDUP(COUNTIF($I$2:$I1161,I1161)/Settings!$C$8,0)))</f>
        <v/>
      </c>
      <c r="D1161">
        <f>IF($AA1161="","",INDEX('Per Line'!$A$2:$A$7001,$AA1161)&amp;"")</f>
        <v/>
      </c>
      <c r="E1161">
        <f>IF($AA1161="","",INDEX('Per Line'!$B$2:$B$7001,$AA1161)&amp;"")</f>
        <v/>
      </c>
      <c r="F1161">
        <f>IF($AA1161="","",INDEX('Per Line'!$D$2:$D$7001,$AA1161)&amp;"")</f>
        <v/>
      </c>
      <c r="G1161" s="14">
        <f>IF($AA1161="","",INDEX('Per Line'!$E$2:$E$7001,$AA1161))</f>
        <v/>
      </c>
      <c r="H1161">
        <f>IF($AA1161="","",INDEX('Per Line'!$F$2:$F$7001,$AA1161)&amp;"")</f>
        <v/>
      </c>
      <c r="I1161">
        <f>IF($AA1161="","",INDEX('Per Line'!$I$2:$I$7001,$AA1161)&amp;"")</f>
        <v/>
      </c>
      <c r="J1161">
        <f>IF($AA1161="","",INDEX('Per Line'!$H$2:$H$7001,$AA1161)&amp;"")</f>
        <v/>
      </c>
      <c r="K1161">
        <f>IF($AA1161="","",INDEX('Per Line'!$J$2:$J$7001,$AA1161)&amp;"")</f>
        <v/>
      </c>
      <c r="L1161">
        <f>IF($AA1161="","",INDEX('Per Line'!$K$2:$K$7001,$AA1161)&amp;"")</f>
        <v/>
      </c>
      <c r="M1161">
        <f>IF($AA1161="","",INDEX('Per Line'!$L$2:$L$7001,$AA1161))</f>
        <v/>
      </c>
      <c r="N1161" s="8">
        <f>IF($AA1161="","",M1161*Y1161/100)</f>
        <v/>
      </c>
      <c r="O1161">
        <f>IF($AA1161="","",INDEX('Per Line'!$U$2:$U$7001,$AA1161)&amp;"")</f>
        <v/>
      </c>
      <c r="P1161" s="8">
        <f>IF($AA1161="","",SUMIFS('Per Line'!$T$2:$T$7001,'Per Line'!$C$2:$C$7001,$A1161,'Per Line'!$AL$2:$AL$7001,1))</f>
        <v/>
      </c>
      <c r="Q1161">
        <f>IF($AA1161="","",Settings!$C$7)</f>
        <v/>
      </c>
      <c r="R1161" s="8">
        <f>IF($AA1161="","",SUMIFS('Per Line'!$T$2:$T$7001,'Per Line'!$C$2:$C$7001,$A1161,'Per Line'!$AK$2:$AK$7001,0,'Per Line'!$AL$2:$AL$7001,0))</f>
        <v/>
      </c>
      <c r="S1161" s="8">
        <f>IF($AA1161="","",R1161*Q1161)</f>
        <v/>
      </c>
      <c r="T1161">
        <f>IF($AA1161="","",Settings!$C$6)</f>
        <v/>
      </c>
      <c r="U1161" s="8">
        <f>IF($AA1161="","",SUMIFS('Per Line'!$T$2:$T$7001,'Per Line'!$C$2:$C$7001,$A1161,'Per Line'!$AK$2:$AK$7001,1,'Per Line'!$AL$2:$AL$7001,0))</f>
        <v/>
      </c>
      <c r="V1161" s="8">
        <f>IF($AA1161="","",U1161*T1161)</f>
        <v/>
      </c>
      <c r="W1161" s="8">
        <f>IF($AA1161="","",V1161+S1161)</f>
        <v/>
      </c>
      <c r="X1161" s="8">
        <f>IF($AA1161="","",Y1161-W1161)</f>
        <v/>
      </c>
      <c r="Y1161" s="8">
        <f>IF($AA1161="","",R1161+U1161+P1161)</f>
        <v/>
      </c>
      <c r="Z1161" s="8">
        <f>IF($AA1161="","",Y1161-W1161-N1161)</f>
        <v/>
      </c>
      <c r="AA1161" s="16">
        <f>IF(ROWS($AA$2:$AA1161)&lt;=MAX('Per Line'!$AJ$2:$AJ$7001),MATCH(ROWS($AA$2:$AA1161),'Per Line'!$AJ$2:$AJ$7001,0),"")</f>
        <v/>
      </c>
      <c r="AB1161">
        <f>IF($AA1161="","",C1161&amp;"|"&amp;COUNTIF($C$2:$C1161,C1161))</f>
        <v/>
      </c>
    </row>
    <row r="1162">
      <c r="A1162">
        <f>IF($AA1162="","",INDEX('Per Line'!$C$2:$C$7001,$AA1162)&amp;"")</f>
        <v/>
      </c>
      <c r="B1162" s="15" t="n"/>
      <c r="C1162">
        <f>IF($AA1162="","",IF(COUNTIF($I$2:$I$1301,I1162)&lt;=Settings!$C$8,I1162,I1162&amp;" P"&amp;ROUNDUP(COUNTIF($I$2:$I1162,I1162)/Settings!$C$8,0)))</f>
        <v/>
      </c>
      <c r="D1162">
        <f>IF($AA1162="","",INDEX('Per Line'!$A$2:$A$7001,$AA1162)&amp;"")</f>
        <v/>
      </c>
      <c r="E1162">
        <f>IF($AA1162="","",INDEX('Per Line'!$B$2:$B$7001,$AA1162)&amp;"")</f>
        <v/>
      </c>
      <c r="F1162">
        <f>IF($AA1162="","",INDEX('Per Line'!$D$2:$D$7001,$AA1162)&amp;"")</f>
        <v/>
      </c>
      <c r="G1162" s="14">
        <f>IF($AA1162="","",INDEX('Per Line'!$E$2:$E$7001,$AA1162))</f>
        <v/>
      </c>
      <c r="H1162">
        <f>IF($AA1162="","",INDEX('Per Line'!$F$2:$F$7001,$AA1162)&amp;"")</f>
        <v/>
      </c>
      <c r="I1162">
        <f>IF($AA1162="","",INDEX('Per Line'!$I$2:$I$7001,$AA1162)&amp;"")</f>
        <v/>
      </c>
      <c r="J1162">
        <f>IF($AA1162="","",INDEX('Per Line'!$H$2:$H$7001,$AA1162)&amp;"")</f>
        <v/>
      </c>
      <c r="K1162">
        <f>IF($AA1162="","",INDEX('Per Line'!$J$2:$J$7001,$AA1162)&amp;"")</f>
        <v/>
      </c>
      <c r="L1162">
        <f>IF($AA1162="","",INDEX('Per Line'!$K$2:$K$7001,$AA1162)&amp;"")</f>
        <v/>
      </c>
      <c r="M1162">
        <f>IF($AA1162="","",INDEX('Per Line'!$L$2:$L$7001,$AA1162))</f>
        <v/>
      </c>
      <c r="N1162" s="8">
        <f>IF($AA1162="","",M1162*Y1162/100)</f>
        <v/>
      </c>
      <c r="O1162">
        <f>IF($AA1162="","",INDEX('Per Line'!$U$2:$U$7001,$AA1162)&amp;"")</f>
        <v/>
      </c>
      <c r="P1162" s="8">
        <f>IF($AA1162="","",SUMIFS('Per Line'!$T$2:$T$7001,'Per Line'!$C$2:$C$7001,$A1162,'Per Line'!$AL$2:$AL$7001,1))</f>
        <v/>
      </c>
      <c r="Q1162">
        <f>IF($AA1162="","",Settings!$C$7)</f>
        <v/>
      </c>
      <c r="R1162" s="8">
        <f>IF($AA1162="","",SUMIFS('Per Line'!$T$2:$T$7001,'Per Line'!$C$2:$C$7001,$A1162,'Per Line'!$AK$2:$AK$7001,0,'Per Line'!$AL$2:$AL$7001,0))</f>
        <v/>
      </c>
      <c r="S1162" s="8">
        <f>IF($AA1162="","",R1162*Q1162)</f>
        <v/>
      </c>
      <c r="T1162">
        <f>IF($AA1162="","",Settings!$C$6)</f>
        <v/>
      </c>
      <c r="U1162" s="8">
        <f>IF($AA1162="","",SUMIFS('Per Line'!$T$2:$T$7001,'Per Line'!$C$2:$C$7001,$A1162,'Per Line'!$AK$2:$AK$7001,1,'Per Line'!$AL$2:$AL$7001,0))</f>
        <v/>
      </c>
      <c r="V1162" s="8">
        <f>IF($AA1162="","",U1162*T1162)</f>
        <v/>
      </c>
      <c r="W1162" s="8">
        <f>IF($AA1162="","",V1162+S1162)</f>
        <v/>
      </c>
      <c r="X1162" s="8">
        <f>IF($AA1162="","",Y1162-W1162)</f>
        <v/>
      </c>
      <c r="Y1162" s="8">
        <f>IF($AA1162="","",R1162+U1162+P1162)</f>
        <v/>
      </c>
      <c r="Z1162" s="8">
        <f>IF($AA1162="","",Y1162-W1162-N1162)</f>
        <v/>
      </c>
      <c r="AA1162" s="16">
        <f>IF(ROWS($AA$2:$AA1162)&lt;=MAX('Per Line'!$AJ$2:$AJ$7001),MATCH(ROWS($AA$2:$AA1162),'Per Line'!$AJ$2:$AJ$7001,0),"")</f>
        <v/>
      </c>
      <c r="AB1162">
        <f>IF($AA1162="","",C1162&amp;"|"&amp;COUNTIF($C$2:$C1162,C1162))</f>
        <v/>
      </c>
    </row>
    <row r="1163">
      <c r="A1163">
        <f>IF($AA1163="","",INDEX('Per Line'!$C$2:$C$7001,$AA1163)&amp;"")</f>
        <v/>
      </c>
      <c r="B1163" s="15" t="n"/>
      <c r="C1163">
        <f>IF($AA1163="","",IF(COUNTIF($I$2:$I$1301,I1163)&lt;=Settings!$C$8,I1163,I1163&amp;" P"&amp;ROUNDUP(COUNTIF($I$2:$I1163,I1163)/Settings!$C$8,0)))</f>
        <v/>
      </c>
      <c r="D1163">
        <f>IF($AA1163="","",INDEX('Per Line'!$A$2:$A$7001,$AA1163)&amp;"")</f>
        <v/>
      </c>
      <c r="E1163">
        <f>IF($AA1163="","",INDEX('Per Line'!$B$2:$B$7001,$AA1163)&amp;"")</f>
        <v/>
      </c>
      <c r="F1163">
        <f>IF($AA1163="","",INDEX('Per Line'!$D$2:$D$7001,$AA1163)&amp;"")</f>
        <v/>
      </c>
      <c r="G1163" s="14">
        <f>IF($AA1163="","",INDEX('Per Line'!$E$2:$E$7001,$AA1163))</f>
        <v/>
      </c>
      <c r="H1163">
        <f>IF($AA1163="","",INDEX('Per Line'!$F$2:$F$7001,$AA1163)&amp;"")</f>
        <v/>
      </c>
      <c r="I1163">
        <f>IF($AA1163="","",INDEX('Per Line'!$I$2:$I$7001,$AA1163)&amp;"")</f>
        <v/>
      </c>
      <c r="J1163">
        <f>IF($AA1163="","",INDEX('Per Line'!$H$2:$H$7001,$AA1163)&amp;"")</f>
        <v/>
      </c>
      <c r="K1163">
        <f>IF($AA1163="","",INDEX('Per Line'!$J$2:$J$7001,$AA1163)&amp;"")</f>
        <v/>
      </c>
      <c r="L1163">
        <f>IF($AA1163="","",INDEX('Per Line'!$K$2:$K$7001,$AA1163)&amp;"")</f>
        <v/>
      </c>
      <c r="M1163">
        <f>IF($AA1163="","",INDEX('Per Line'!$L$2:$L$7001,$AA1163))</f>
        <v/>
      </c>
      <c r="N1163" s="8">
        <f>IF($AA1163="","",M1163*Y1163/100)</f>
        <v/>
      </c>
      <c r="O1163">
        <f>IF($AA1163="","",INDEX('Per Line'!$U$2:$U$7001,$AA1163)&amp;"")</f>
        <v/>
      </c>
      <c r="P1163" s="8">
        <f>IF($AA1163="","",SUMIFS('Per Line'!$T$2:$T$7001,'Per Line'!$C$2:$C$7001,$A1163,'Per Line'!$AL$2:$AL$7001,1))</f>
        <v/>
      </c>
      <c r="Q1163">
        <f>IF($AA1163="","",Settings!$C$7)</f>
        <v/>
      </c>
      <c r="R1163" s="8">
        <f>IF($AA1163="","",SUMIFS('Per Line'!$T$2:$T$7001,'Per Line'!$C$2:$C$7001,$A1163,'Per Line'!$AK$2:$AK$7001,0,'Per Line'!$AL$2:$AL$7001,0))</f>
        <v/>
      </c>
      <c r="S1163" s="8">
        <f>IF($AA1163="","",R1163*Q1163)</f>
        <v/>
      </c>
      <c r="T1163">
        <f>IF($AA1163="","",Settings!$C$6)</f>
        <v/>
      </c>
      <c r="U1163" s="8">
        <f>IF($AA1163="","",SUMIFS('Per Line'!$T$2:$T$7001,'Per Line'!$C$2:$C$7001,$A1163,'Per Line'!$AK$2:$AK$7001,1,'Per Line'!$AL$2:$AL$7001,0))</f>
        <v/>
      </c>
      <c r="V1163" s="8">
        <f>IF($AA1163="","",U1163*T1163)</f>
        <v/>
      </c>
      <c r="W1163" s="8">
        <f>IF($AA1163="","",V1163+S1163)</f>
        <v/>
      </c>
      <c r="X1163" s="8">
        <f>IF($AA1163="","",Y1163-W1163)</f>
        <v/>
      </c>
      <c r="Y1163" s="8">
        <f>IF($AA1163="","",R1163+U1163+P1163)</f>
        <v/>
      </c>
      <c r="Z1163" s="8">
        <f>IF($AA1163="","",Y1163-W1163-N1163)</f>
        <v/>
      </c>
      <c r="AA1163" s="16">
        <f>IF(ROWS($AA$2:$AA1163)&lt;=MAX('Per Line'!$AJ$2:$AJ$7001),MATCH(ROWS($AA$2:$AA1163),'Per Line'!$AJ$2:$AJ$7001,0),"")</f>
        <v/>
      </c>
      <c r="AB1163">
        <f>IF($AA1163="","",C1163&amp;"|"&amp;COUNTIF($C$2:$C1163,C1163))</f>
        <v/>
      </c>
    </row>
    <row r="1164">
      <c r="A1164">
        <f>IF($AA1164="","",INDEX('Per Line'!$C$2:$C$7001,$AA1164)&amp;"")</f>
        <v/>
      </c>
      <c r="B1164" s="15" t="n"/>
      <c r="C1164">
        <f>IF($AA1164="","",IF(COUNTIF($I$2:$I$1301,I1164)&lt;=Settings!$C$8,I1164,I1164&amp;" P"&amp;ROUNDUP(COUNTIF($I$2:$I1164,I1164)/Settings!$C$8,0)))</f>
        <v/>
      </c>
      <c r="D1164">
        <f>IF($AA1164="","",INDEX('Per Line'!$A$2:$A$7001,$AA1164)&amp;"")</f>
        <v/>
      </c>
      <c r="E1164">
        <f>IF($AA1164="","",INDEX('Per Line'!$B$2:$B$7001,$AA1164)&amp;"")</f>
        <v/>
      </c>
      <c r="F1164">
        <f>IF($AA1164="","",INDEX('Per Line'!$D$2:$D$7001,$AA1164)&amp;"")</f>
        <v/>
      </c>
      <c r="G1164" s="14">
        <f>IF($AA1164="","",INDEX('Per Line'!$E$2:$E$7001,$AA1164))</f>
        <v/>
      </c>
      <c r="H1164">
        <f>IF($AA1164="","",INDEX('Per Line'!$F$2:$F$7001,$AA1164)&amp;"")</f>
        <v/>
      </c>
      <c r="I1164">
        <f>IF($AA1164="","",INDEX('Per Line'!$I$2:$I$7001,$AA1164)&amp;"")</f>
        <v/>
      </c>
      <c r="J1164">
        <f>IF($AA1164="","",INDEX('Per Line'!$H$2:$H$7001,$AA1164)&amp;"")</f>
        <v/>
      </c>
      <c r="K1164">
        <f>IF($AA1164="","",INDEX('Per Line'!$J$2:$J$7001,$AA1164)&amp;"")</f>
        <v/>
      </c>
      <c r="L1164">
        <f>IF($AA1164="","",INDEX('Per Line'!$K$2:$K$7001,$AA1164)&amp;"")</f>
        <v/>
      </c>
      <c r="M1164">
        <f>IF($AA1164="","",INDEX('Per Line'!$L$2:$L$7001,$AA1164))</f>
        <v/>
      </c>
      <c r="N1164" s="8">
        <f>IF($AA1164="","",M1164*Y1164/100)</f>
        <v/>
      </c>
      <c r="O1164">
        <f>IF($AA1164="","",INDEX('Per Line'!$U$2:$U$7001,$AA1164)&amp;"")</f>
        <v/>
      </c>
      <c r="P1164" s="8">
        <f>IF($AA1164="","",SUMIFS('Per Line'!$T$2:$T$7001,'Per Line'!$C$2:$C$7001,$A1164,'Per Line'!$AL$2:$AL$7001,1))</f>
        <v/>
      </c>
      <c r="Q1164">
        <f>IF($AA1164="","",Settings!$C$7)</f>
        <v/>
      </c>
      <c r="R1164" s="8">
        <f>IF($AA1164="","",SUMIFS('Per Line'!$T$2:$T$7001,'Per Line'!$C$2:$C$7001,$A1164,'Per Line'!$AK$2:$AK$7001,0,'Per Line'!$AL$2:$AL$7001,0))</f>
        <v/>
      </c>
      <c r="S1164" s="8">
        <f>IF($AA1164="","",R1164*Q1164)</f>
        <v/>
      </c>
      <c r="T1164">
        <f>IF($AA1164="","",Settings!$C$6)</f>
        <v/>
      </c>
      <c r="U1164" s="8">
        <f>IF($AA1164="","",SUMIFS('Per Line'!$T$2:$T$7001,'Per Line'!$C$2:$C$7001,$A1164,'Per Line'!$AK$2:$AK$7001,1,'Per Line'!$AL$2:$AL$7001,0))</f>
        <v/>
      </c>
      <c r="V1164" s="8">
        <f>IF($AA1164="","",U1164*T1164)</f>
        <v/>
      </c>
      <c r="W1164" s="8">
        <f>IF($AA1164="","",V1164+S1164)</f>
        <v/>
      </c>
      <c r="X1164" s="8">
        <f>IF($AA1164="","",Y1164-W1164)</f>
        <v/>
      </c>
      <c r="Y1164" s="8">
        <f>IF($AA1164="","",R1164+U1164+P1164)</f>
        <v/>
      </c>
      <c r="Z1164" s="8">
        <f>IF($AA1164="","",Y1164-W1164-N1164)</f>
        <v/>
      </c>
      <c r="AA1164" s="16">
        <f>IF(ROWS($AA$2:$AA1164)&lt;=MAX('Per Line'!$AJ$2:$AJ$7001),MATCH(ROWS($AA$2:$AA1164),'Per Line'!$AJ$2:$AJ$7001,0),"")</f>
        <v/>
      </c>
      <c r="AB1164">
        <f>IF($AA1164="","",C1164&amp;"|"&amp;COUNTIF($C$2:$C1164,C1164))</f>
        <v/>
      </c>
    </row>
    <row r="1165">
      <c r="A1165">
        <f>IF($AA1165="","",INDEX('Per Line'!$C$2:$C$7001,$AA1165)&amp;"")</f>
        <v/>
      </c>
      <c r="B1165" s="15" t="n"/>
      <c r="C1165">
        <f>IF($AA1165="","",IF(COUNTIF($I$2:$I$1301,I1165)&lt;=Settings!$C$8,I1165,I1165&amp;" P"&amp;ROUNDUP(COUNTIF($I$2:$I1165,I1165)/Settings!$C$8,0)))</f>
        <v/>
      </c>
      <c r="D1165">
        <f>IF($AA1165="","",INDEX('Per Line'!$A$2:$A$7001,$AA1165)&amp;"")</f>
        <v/>
      </c>
      <c r="E1165">
        <f>IF($AA1165="","",INDEX('Per Line'!$B$2:$B$7001,$AA1165)&amp;"")</f>
        <v/>
      </c>
      <c r="F1165">
        <f>IF($AA1165="","",INDEX('Per Line'!$D$2:$D$7001,$AA1165)&amp;"")</f>
        <v/>
      </c>
      <c r="G1165" s="14">
        <f>IF($AA1165="","",INDEX('Per Line'!$E$2:$E$7001,$AA1165))</f>
        <v/>
      </c>
      <c r="H1165">
        <f>IF($AA1165="","",INDEX('Per Line'!$F$2:$F$7001,$AA1165)&amp;"")</f>
        <v/>
      </c>
      <c r="I1165">
        <f>IF($AA1165="","",INDEX('Per Line'!$I$2:$I$7001,$AA1165)&amp;"")</f>
        <v/>
      </c>
      <c r="J1165">
        <f>IF($AA1165="","",INDEX('Per Line'!$H$2:$H$7001,$AA1165)&amp;"")</f>
        <v/>
      </c>
      <c r="K1165">
        <f>IF($AA1165="","",INDEX('Per Line'!$J$2:$J$7001,$AA1165)&amp;"")</f>
        <v/>
      </c>
      <c r="L1165">
        <f>IF($AA1165="","",INDEX('Per Line'!$K$2:$K$7001,$AA1165)&amp;"")</f>
        <v/>
      </c>
      <c r="M1165">
        <f>IF($AA1165="","",INDEX('Per Line'!$L$2:$L$7001,$AA1165))</f>
        <v/>
      </c>
      <c r="N1165" s="8">
        <f>IF($AA1165="","",M1165*Y1165/100)</f>
        <v/>
      </c>
      <c r="O1165">
        <f>IF($AA1165="","",INDEX('Per Line'!$U$2:$U$7001,$AA1165)&amp;"")</f>
        <v/>
      </c>
      <c r="P1165" s="8">
        <f>IF($AA1165="","",SUMIFS('Per Line'!$T$2:$T$7001,'Per Line'!$C$2:$C$7001,$A1165,'Per Line'!$AL$2:$AL$7001,1))</f>
        <v/>
      </c>
      <c r="Q1165">
        <f>IF($AA1165="","",Settings!$C$7)</f>
        <v/>
      </c>
      <c r="R1165" s="8">
        <f>IF($AA1165="","",SUMIFS('Per Line'!$T$2:$T$7001,'Per Line'!$C$2:$C$7001,$A1165,'Per Line'!$AK$2:$AK$7001,0,'Per Line'!$AL$2:$AL$7001,0))</f>
        <v/>
      </c>
      <c r="S1165" s="8">
        <f>IF($AA1165="","",R1165*Q1165)</f>
        <v/>
      </c>
      <c r="T1165">
        <f>IF($AA1165="","",Settings!$C$6)</f>
        <v/>
      </c>
      <c r="U1165" s="8">
        <f>IF($AA1165="","",SUMIFS('Per Line'!$T$2:$T$7001,'Per Line'!$C$2:$C$7001,$A1165,'Per Line'!$AK$2:$AK$7001,1,'Per Line'!$AL$2:$AL$7001,0))</f>
        <v/>
      </c>
      <c r="V1165" s="8">
        <f>IF($AA1165="","",U1165*T1165)</f>
        <v/>
      </c>
      <c r="W1165" s="8">
        <f>IF($AA1165="","",V1165+S1165)</f>
        <v/>
      </c>
      <c r="X1165" s="8">
        <f>IF($AA1165="","",Y1165-W1165)</f>
        <v/>
      </c>
      <c r="Y1165" s="8">
        <f>IF($AA1165="","",R1165+U1165+P1165)</f>
        <v/>
      </c>
      <c r="Z1165" s="8">
        <f>IF($AA1165="","",Y1165-W1165-N1165)</f>
        <v/>
      </c>
      <c r="AA1165" s="16">
        <f>IF(ROWS($AA$2:$AA1165)&lt;=MAX('Per Line'!$AJ$2:$AJ$7001),MATCH(ROWS($AA$2:$AA1165),'Per Line'!$AJ$2:$AJ$7001,0),"")</f>
        <v/>
      </c>
      <c r="AB1165">
        <f>IF($AA1165="","",C1165&amp;"|"&amp;COUNTIF($C$2:$C1165,C1165))</f>
        <v/>
      </c>
    </row>
    <row r="1166">
      <c r="A1166">
        <f>IF($AA1166="","",INDEX('Per Line'!$C$2:$C$7001,$AA1166)&amp;"")</f>
        <v/>
      </c>
      <c r="B1166" s="15" t="n"/>
      <c r="C1166">
        <f>IF($AA1166="","",IF(COUNTIF($I$2:$I$1301,I1166)&lt;=Settings!$C$8,I1166,I1166&amp;" P"&amp;ROUNDUP(COUNTIF($I$2:$I1166,I1166)/Settings!$C$8,0)))</f>
        <v/>
      </c>
      <c r="D1166">
        <f>IF($AA1166="","",INDEX('Per Line'!$A$2:$A$7001,$AA1166)&amp;"")</f>
        <v/>
      </c>
      <c r="E1166">
        <f>IF($AA1166="","",INDEX('Per Line'!$B$2:$B$7001,$AA1166)&amp;"")</f>
        <v/>
      </c>
      <c r="F1166">
        <f>IF($AA1166="","",INDEX('Per Line'!$D$2:$D$7001,$AA1166)&amp;"")</f>
        <v/>
      </c>
      <c r="G1166" s="14">
        <f>IF($AA1166="","",INDEX('Per Line'!$E$2:$E$7001,$AA1166))</f>
        <v/>
      </c>
      <c r="H1166">
        <f>IF($AA1166="","",INDEX('Per Line'!$F$2:$F$7001,$AA1166)&amp;"")</f>
        <v/>
      </c>
      <c r="I1166">
        <f>IF($AA1166="","",INDEX('Per Line'!$I$2:$I$7001,$AA1166)&amp;"")</f>
        <v/>
      </c>
      <c r="J1166">
        <f>IF($AA1166="","",INDEX('Per Line'!$H$2:$H$7001,$AA1166)&amp;"")</f>
        <v/>
      </c>
      <c r="K1166">
        <f>IF($AA1166="","",INDEX('Per Line'!$J$2:$J$7001,$AA1166)&amp;"")</f>
        <v/>
      </c>
      <c r="L1166">
        <f>IF($AA1166="","",INDEX('Per Line'!$K$2:$K$7001,$AA1166)&amp;"")</f>
        <v/>
      </c>
      <c r="M1166">
        <f>IF($AA1166="","",INDEX('Per Line'!$L$2:$L$7001,$AA1166))</f>
        <v/>
      </c>
      <c r="N1166" s="8">
        <f>IF($AA1166="","",M1166*Y1166/100)</f>
        <v/>
      </c>
      <c r="O1166">
        <f>IF($AA1166="","",INDEX('Per Line'!$U$2:$U$7001,$AA1166)&amp;"")</f>
        <v/>
      </c>
      <c r="P1166" s="8">
        <f>IF($AA1166="","",SUMIFS('Per Line'!$T$2:$T$7001,'Per Line'!$C$2:$C$7001,$A1166,'Per Line'!$AL$2:$AL$7001,1))</f>
        <v/>
      </c>
      <c r="Q1166">
        <f>IF($AA1166="","",Settings!$C$7)</f>
        <v/>
      </c>
      <c r="R1166" s="8">
        <f>IF($AA1166="","",SUMIFS('Per Line'!$T$2:$T$7001,'Per Line'!$C$2:$C$7001,$A1166,'Per Line'!$AK$2:$AK$7001,0,'Per Line'!$AL$2:$AL$7001,0))</f>
        <v/>
      </c>
      <c r="S1166" s="8">
        <f>IF($AA1166="","",R1166*Q1166)</f>
        <v/>
      </c>
      <c r="T1166">
        <f>IF($AA1166="","",Settings!$C$6)</f>
        <v/>
      </c>
      <c r="U1166" s="8">
        <f>IF($AA1166="","",SUMIFS('Per Line'!$T$2:$T$7001,'Per Line'!$C$2:$C$7001,$A1166,'Per Line'!$AK$2:$AK$7001,1,'Per Line'!$AL$2:$AL$7001,0))</f>
        <v/>
      </c>
      <c r="V1166" s="8">
        <f>IF($AA1166="","",U1166*T1166)</f>
        <v/>
      </c>
      <c r="W1166" s="8">
        <f>IF($AA1166="","",V1166+S1166)</f>
        <v/>
      </c>
      <c r="X1166" s="8">
        <f>IF($AA1166="","",Y1166-W1166)</f>
        <v/>
      </c>
      <c r="Y1166" s="8">
        <f>IF($AA1166="","",R1166+U1166+P1166)</f>
        <v/>
      </c>
      <c r="Z1166" s="8">
        <f>IF($AA1166="","",Y1166-W1166-N1166)</f>
        <v/>
      </c>
      <c r="AA1166" s="16">
        <f>IF(ROWS($AA$2:$AA1166)&lt;=MAX('Per Line'!$AJ$2:$AJ$7001),MATCH(ROWS($AA$2:$AA1166),'Per Line'!$AJ$2:$AJ$7001,0),"")</f>
        <v/>
      </c>
      <c r="AB1166">
        <f>IF($AA1166="","",C1166&amp;"|"&amp;COUNTIF($C$2:$C1166,C1166))</f>
        <v/>
      </c>
    </row>
    <row r="1167">
      <c r="A1167">
        <f>IF($AA1167="","",INDEX('Per Line'!$C$2:$C$7001,$AA1167)&amp;"")</f>
        <v/>
      </c>
      <c r="B1167" s="15" t="n"/>
      <c r="C1167">
        <f>IF($AA1167="","",IF(COUNTIF($I$2:$I$1301,I1167)&lt;=Settings!$C$8,I1167,I1167&amp;" P"&amp;ROUNDUP(COUNTIF($I$2:$I1167,I1167)/Settings!$C$8,0)))</f>
        <v/>
      </c>
      <c r="D1167">
        <f>IF($AA1167="","",INDEX('Per Line'!$A$2:$A$7001,$AA1167)&amp;"")</f>
        <v/>
      </c>
      <c r="E1167">
        <f>IF($AA1167="","",INDEX('Per Line'!$B$2:$B$7001,$AA1167)&amp;"")</f>
        <v/>
      </c>
      <c r="F1167">
        <f>IF($AA1167="","",INDEX('Per Line'!$D$2:$D$7001,$AA1167)&amp;"")</f>
        <v/>
      </c>
      <c r="G1167" s="14">
        <f>IF($AA1167="","",INDEX('Per Line'!$E$2:$E$7001,$AA1167))</f>
        <v/>
      </c>
      <c r="H1167">
        <f>IF($AA1167="","",INDEX('Per Line'!$F$2:$F$7001,$AA1167)&amp;"")</f>
        <v/>
      </c>
      <c r="I1167">
        <f>IF($AA1167="","",INDEX('Per Line'!$I$2:$I$7001,$AA1167)&amp;"")</f>
        <v/>
      </c>
      <c r="J1167">
        <f>IF($AA1167="","",INDEX('Per Line'!$H$2:$H$7001,$AA1167)&amp;"")</f>
        <v/>
      </c>
      <c r="K1167">
        <f>IF($AA1167="","",INDEX('Per Line'!$J$2:$J$7001,$AA1167)&amp;"")</f>
        <v/>
      </c>
      <c r="L1167">
        <f>IF($AA1167="","",INDEX('Per Line'!$K$2:$K$7001,$AA1167)&amp;"")</f>
        <v/>
      </c>
      <c r="M1167">
        <f>IF($AA1167="","",INDEX('Per Line'!$L$2:$L$7001,$AA1167))</f>
        <v/>
      </c>
      <c r="N1167" s="8">
        <f>IF($AA1167="","",M1167*Y1167/100)</f>
        <v/>
      </c>
      <c r="O1167">
        <f>IF($AA1167="","",INDEX('Per Line'!$U$2:$U$7001,$AA1167)&amp;"")</f>
        <v/>
      </c>
      <c r="P1167" s="8">
        <f>IF($AA1167="","",SUMIFS('Per Line'!$T$2:$T$7001,'Per Line'!$C$2:$C$7001,$A1167,'Per Line'!$AL$2:$AL$7001,1))</f>
        <v/>
      </c>
      <c r="Q1167">
        <f>IF($AA1167="","",Settings!$C$7)</f>
        <v/>
      </c>
      <c r="R1167" s="8">
        <f>IF($AA1167="","",SUMIFS('Per Line'!$T$2:$T$7001,'Per Line'!$C$2:$C$7001,$A1167,'Per Line'!$AK$2:$AK$7001,0,'Per Line'!$AL$2:$AL$7001,0))</f>
        <v/>
      </c>
      <c r="S1167" s="8">
        <f>IF($AA1167="","",R1167*Q1167)</f>
        <v/>
      </c>
      <c r="T1167">
        <f>IF($AA1167="","",Settings!$C$6)</f>
        <v/>
      </c>
      <c r="U1167" s="8">
        <f>IF($AA1167="","",SUMIFS('Per Line'!$T$2:$T$7001,'Per Line'!$C$2:$C$7001,$A1167,'Per Line'!$AK$2:$AK$7001,1,'Per Line'!$AL$2:$AL$7001,0))</f>
        <v/>
      </c>
      <c r="V1167" s="8">
        <f>IF($AA1167="","",U1167*T1167)</f>
        <v/>
      </c>
      <c r="W1167" s="8">
        <f>IF($AA1167="","",V1167+S1167)</f>
        <v/>
      </c>
      <c r="X1167" s="8">
        <f>IF($AA1167="","",Y1167-W1167)</f>
        <v/>
      </c>
      <c r="Y1167" s="8">
        <f>IF($AA1167="","",R1167+U1167+P1167)</f>
        <v/>
      </c>
      <c r="Z1167" s="8">
        <f>IF($AA1167="","",Y1167-W1167-N1167)</f>
        <v/>
      </c>
      <c r="AA1167" s="16">
        <f>IF(ROWS($AA$2:$AA1167)&lt;=MAX('Per Line'!$AJ$2:$AJ$7001),MATCH(ROWS($AA$2:$AA1167),'Per Line'!$AJ$2:$AJ$7001,0),"")</f>
        <v/>
      </c>
      <c r="AB1167">
        <f>IF($AA1167="","",C1167&amp;"|"&amp;COUNTIF($C$2:$C1167,C1167))</f>
        <v/>
      </c>
    </row>
    <row r="1168">
      <c r="A1168">
        <f>IF($AA1168="","",INDEX('Per Line'!$C$2:$C$7001,$AA1168)&amp;"")</f>
        <v/>
      </c>
      <c r="B1168" s="15" t="n"/>
      <c r="C1168">
        <f>IF($AA1168="","",IF(COUNTIF($I$2:$I$1301,I1168)&lt;=Settings!$C$8,I1168,I1168&amp;" P"&amp;ROUNDUP(COUNTIF($I$2:$I1168,I1168)/Settings!$C$8,0)))</f>
        <v/>
      </c>
      <c r="D1168">
        <f>IF($AA1168="","",INDEX('Per Line'!$A$2:$A$7001,$AA1168)&amp;"")</f>
        <v/>
      </c>
      <c r="E1168">
        <f>IF($AA1168="","",INDEX('Per Line'!$B$2:$B$7001,$AA1168)&amp;"")</f>
        <v/>
      </c>
      <c r="F1168">
        <f>IF($AA1168="","",INDEX('Per Line'!$D$2:$D$7001,$AA1168)&amp;"")</f>
        <v/>
      </c>
      <c r="G1168" s="14">
        <f>IF($AA1168="","",INDEX('Per Line'!$E$2:$E$7001,$AA1168))</f>
        <v/>
      </c>
      <c r="H1168">
        <f>IF($AA1168="","",INDEX('Per Line'!$F$2:$F$7001,$AA1168)&amp;"")</f>
        <v/>
      </c>
      <c r="I1168">
        <f>IF($AA1168="","",INDEX('Per Line'!$I$2:$I$7001,$AA1168)&amp;"")</f>
        <v/>
      </c>
      <c r="J1168">
        <f>IF($AA1168="","",INDEX('Per Line'!$H$2:$H$7001,$AA1168)&amp;"")</f>
        <v/>
      </c>
      <c r="K1168">
        <f>IF($AA1168="","",INDEX('Per Line'!$J$2:$J$7001,$AA1168)&amp;"")</f>
        <v/>
      </c>
      <c r="L1168">
        <f>IF($AA1168="","",INDEX('Per Line'!$K$2:$K$7001,$AA1168)&amp;"")</f>
        <v/>
      </c>
      <c r="M1168">
        <f>IF($AA1168="","",INDEX('Per Line'!$L$2:$L$7001,$AA1168))</f>
        <v/>
      </c>
      <c r="N1168" s="8">
        <f>IF($AA1168="","",M1168*Y1168/100)</f>
        <v/>
      </c>
      <c r="O1168">
        <f>IF($AA1168="","",INDEX('Per Line'!$U$2:$U$7001,$AA1168)&amp;"")</f>
        <v/>
      </c>
      <c r="P1168" s="8">
        <f>IF($AA1168="","",SUMIFS('Per Line'!$T$2:$T$7001,'Per Line'!$C$2:$C$7001,$A1168,'Per Line'!$AL$2:$AL$7001,1))</f>
        <v/>
      </c>
      <c r="Q1168">
        <f>IF($AA1168="","",Settings!$C$7)</f>
        <v/>
      </c>
      <c r="R1168" s="8">
        <f>IF($AA1168="","",SUMIFS('Per Line'!$T$2:$T$7001,'Per Line'!$C$2:$C$7001,$A1168,'Per Line'!$AK$2:$AK$7001,0,'Per Line'!$AL$2:$AL$7001,0))</f>
        <v/>
      </c>
      <c r="S1168" s="8">
        <f>IF($AA1168="","",R1168*Q1168)</f>
        <v/>
      </c>
      <c r="T1168">
        <f>IF($AA1168="","",Settings!$C$6)</f>
        <v/>
      </c>
      <c r="U1168" s="8">
        <f>IF($AA1168="","",SUMIFS('Per Line'!$T$2:$T$7001,'Per Line'!$C$2:$C$7001,$A1168,'Per Line'!$AK$2:$AK$7001,1,'Per Line'!$AL$2:$AL$7001,0))</f>
        <v/>
      </c>
      <c r="V1168" s="8">
        <f>IF($AA1168="","",U1168*T1168)</f>
        <v/>
      </c>
      <c r="W1168" s="8">
        <f>IF($AA1168="","",V1168+S1168)</f>
        <v/>
      </c>
      <c r="X1168" s="8">
        <f>IF($AA1168="","",Y1168-W1168)</f>
        <v/>
      </c>
      <c r="Y1168" s="8">
        <f>IF($AA1168="","",R1168+U1168+P1168)</f>
        <v/>
      </c>
      <c r="Z1168" s="8">
        <f>IF($AA1168="","",Y1168-W1168-N1168)</f>
        <v/>
      </c>
      <c r="AA1168" s="16">
        <f>IF(ROWS($AA$2:$AA1168)&lt;=MAX('Per Line'!$AJ$2:$AJ$7001),MATCH(ROWS($AA$2:$AA1168),'Per Line'!$AJ$2:$AJ$7001,0),"")</f>
        <v/>
      </c>
      <c r="AB1168">
        <f>IF($AA1168="","",C1168&amp;"|"&amp;COUNTIF($C$2:$C1168,C1168))</f>
        <v/>
      </c>
    </row>
    <row r="1169">
      <c r="A1169">
        <f>IF($AA1169="","",INDEX('Per Line'!$C$2:$C$7001,$AA1169)&amp;"")</f>
        <v/>
      </c>
      <c r="B1169" s="15" t="n"/>
      <c r="C1169">
        <f>IF($AA1169="","",IF(COUNTIF($I$2:$I$1301,I1169)&lt;=Settings!$C$8,I1169,I1169&amp;" P"&amp;ROUNDUP(COUNTIF($I$2:$I1169,I1169)/Settings!$C$8,0)))</f>
        <v/>
      </c>
      <c r="D1169">
        <f>IF($AA1169="","",INDEX('Per Line'!$A$2:$A$7001,$AA1169)&amp;"")</f>
        <v/>
      </c>
      <c r="E1169">
        <f>IF($AA1169="","",INDEX('Per Line'!$B$2:$B$7001,$AA1169)&amp;"")</f>
        <v/>
      </c>
      <c r="F1169">
        <f>IF($AA1169="","",INDEX('Per Line'!$D$2:$D$7001,$AA1169)&amp;"")</f>
        <v/>
      </c>
      <c r="G1169" s="14">
        <f>IF($AA1169="","",INDEX('Per Line'!$E$2:$E$7001,$AA1169))</f>
        <v/>
      </c>
      <c r="H1169">
        <f>IF($AA1169="","",INDEX('Per Line'!$F$2:$F$7001,$AA1169)&amp;"")</f>
        <v/>
      </c>
      <c r="I1169">
        <f>IF($AA1169="","",INDEX('Per Line'!$I$2:$I$7001,$AA1169)&amp;"")</f>
        <v/>
      </c>
      <c r="J1169">
        <f>IF($AA1169="","",INDEX('Per Line'!$H$2:$H$7001,$AA1169)&amp;"")</f>
        <v/>
      </c>
      <c r="K1169">
        <f>IF($AA1169="","",INDEX('Per Line'!$J$2:$J$7001,$AA1169)&amp;"")</f>
        <v/>
      </c>
      <c r="L1169">
        <f>IF($AA1169="","",INDEX('Per Line'!$K$2:$K$7001,$AA1169)&amp;"")</f>
        <v/>
      </c>
      <c r="M1169">
        <f>IF($AA1169="","",INDEX('Per Line'!$L$2:$L$7001,$AA1169))</f>
        <v/>
      </c>
      <c r="N1169" s="8">
        <f>IF($AA1169="","",M1169*Y1169/100)</f>
        <v/>
      </c>
      <c r="O1169">
        <f>IF($AA1169="","",INDEX('Per Line'!$U$2:$U$7001,$AA1169)&amp;"")</f>
        <v/>
      </c>
      <c r="P1169" s="8">
        <f>IF($AA1169="","",SUMIFS('Per Line'!$T$2:$T$7001,'Per Line'!$C$2:$C$7001,$A1169,'Per Line'!$AL$2:$AL$7001,1))</f>
        <v/>
      </c>
      <c r="Q1169">
        <f>IF($AA1169="","",Settings!$C$7)</f>
        <v/>
      </c>
      <c r="R1169" s="8">
        <f>IF($AA1169="","",SUMIFS('Per Line'!$T$2:$T$7001,'Per Line'!$C$2:$C$7001,$A1169,'Per Line'!$AK$2:$AK$7001,0,'Per Line'!$AL$2:$AL$7001,0))</f>
        <v/>
      </c>
      <c r="S1169" s="8">
        <f>IF($AA1169="","",R1169*Q1169)</f>
        <v/>
      </c>
      <c r="T1169">
        <f>IF($AA1169="","",Settings!$C$6)</f>
        <v/>
      </c>
      <c r="U1169" s="8">
        <f>IF($AA1169="","",SUMIFS('Per Line'!$T$2:$T$7001,'Per Line'!$C$2:$C$7001,$A1169,'Per Line'!$AK$2:$AK$7001,1,'Per Line'!$AL$2:$AL$7001,0))</f>
        <v/>
      </c>
      <c r="V1169" s="8">
        <f>IF($AA1169="","",U1169*T1169)</f>
        <v/>
      </c>
      <c r="W1169" s="8">
        <f>IF($AA1169="","",V1169+S1169)</f>
        <v/>
      </c>
      <c r="X1169" s="8">
        <f>IF($AA1169="","",Y1169-W1169)</f>
        <v/>
      </c>
      <c r="Y1169" s="8">
        <f>IF($AA1169="","",R1169+U1169+P1169)</f>
        <v/>
      </c>
      <c r="Z1169" s="8">
        <f>IF($AA1169="","",Y1169-W1169-N1169)</f>
        <v/>
      </c>
      <c r="AA1169" s="16">
        <f>IF(ROWS($AA$2:$AA1169)&lt;=MAX('Per Line'!$AJ$2:$AJ$7001),MATCH(ROWS($AA$2:$AA1169),'Per Line'!$AJ$2:$AJ$7001,0),"")</f>
        <v/>
      </c>
      <c r="AB1169">
        <f>IF($AA1169="","",C1169&amp;"|"&amp;COUNTIF($C$2:$C1169,C1169))</f>
        <v/>
      </c>
    </row>
    <row r="1170">
      <c r="A1170">
        <f>IF($AA1170="","",INDEX('Per Line'!$C$2:$C$7001,$AA1170)&amp;"")</f>
        <v/>
      </c>
      <c r="B1170" s="15" t="n"/>
      <c r="C1170">
        <f>IF($AA1170="","",IF(COUNTIF($I$2:$I$1301,I1170)&lt;=Settings!$C$8,I1170,I1170&amp;" P"&amp;ROUNDUP(COUNTIF($I$2:$I1170,I1170)/Settings!$C$8,0)))</f>
        <v/>
      </c>
      <c r="D1170">
        <f>IF($AA1170="","",INDEX('Per Line'!$A$2:$A$7001,$AA1170)&amp;"")</f>
        <v/>
      </c>
      <c r="E1170">
        <f>IF($AA1170="","",INDEX('Per Line'!$B$2:$B$7001,$AA1170)&amp;"")</f>
        <v/>
      </c>
      <c r="F1170">
        <f>IF($AA1170="","",INDEX('Per Line'!$D$2:$D$7001,$AA1170)&amp;"")</f>
        <v/>
      </c>
      <c r="G1170" s="14">
        <f>IF($AA1170="","",INDEX('Per Line'!$E$2:$E$7001,$AA1170))</f>
        <v/>
      </c>
      <c r="H1170">
        <f>IF($AA1170="","",INDEX('Per Line'!$F$2:$F$7001,$AA1170)&amp;"")</f>
        <v/>
      </c>
      <c r="I1170">
        <f>IF($AA1170="","",INDEX('Per Line'!$I$2:$I$7001,$AA1170)&amp;"")</f>
        <v/>
      </c>
      <c r="J1170">
        <f>IF($AA1170="","",INDEX('Per Line'!$H$2:$H$7001,$AA1170)&amp;"")</f>
        <v/>
      </c>
      <c r="K1170">
        <f>IF($AA1170="","",INDEX('Per Line'!$J$2:$J$7001,$AA1170)&amp;"")</f>
        <v/>
      </c>
      <c r="L1170">
        <f>IF($AA1170="","",INDEX('Per Line'!$K$2:$K$7001,$AA1170)&amp;"")</f>
        <v/>
      </c>
      <c r="M1170">
        <f>IF($AA1170="","",INDEX('Per Line'!$L$2:$L$7001,$AA1170))</f>
        <v/>
      </c>
      <c r="N1170" s="8">
        <f>IF($AA1170="","",M1170*Y1170/100)</f>
        <v/>
      </c>
      <c r="O1170">
        <f>IF($AA1170="","",INDEX('Per Line'!$U$2:$U$7001,$AA1170)&amp;"")</f>
        <v/>
      </c>
      <c r="P1170" s="8">
        <f>IF($AA1170="","",SUMIFS('Per Line'!$T$2:$T$7001,'Per Line'!$C$2:$C$7001,$A1170,'Per Line'!$AL$2:$AL$7001,1))</f>
        <v/>
      </c>
      <c r="Q1170">
        <f>IF($AA1170="","",Settings!$C$7)</f>
        <v/>
      </c>
      <c r="R1170" s="8">
        <f>IF($AA1170="","",SUMIFS('Per Line'!$T$2:$T$7001,'Per Line'!$C$2:$C$7001,$A1170,'Per Line'!$AK$2:$AK$7001,0,'Per Line'!$AL$2:$AL$7001,0))</f>
        <v/>
      </c>
      <c r="S1170" s="8">
        <f>IF($AA1170="","",R1170*Q1170)</f>
        <v/>
      </c>
      <c r="T1170">
        <f>IF($AA1170="","",Settings!$C$6)</f>
        <v/>
      </c>
      <c r="U1170" s="8">
        <f>IF($AA1170="","",SUMIFS('Per Line'!$T$2:$T$7001,'Per Line'!$C$2:$C$7001,$A1170,'Per Line'!$AK$2:$AK$7001,1,'Per Line'!$AL$2:$AL$7001,0))</f>
        <v/>
      </c>
      <c r="V1170" s="8">
        <f>IF($AA1170="","",U1170*T1170)</f>
        <v/>
      </c>
      <c r="W1170" s="8">
        <f>IF($AA1170="","",V1170+S1170)</f>
        <v/>
      </c>
      <c r="X1170" s="8">
        <f>IF($AA1170="","",Y1170-W1170)</f>
        <v/>
      </c>
      <c r="Y1170" s="8">
        <f>IF($AA1170="","",R1170+U1170+P1170)</f>
        <v/>
      </c>
      <c r="Z1170" s="8">
        <f>IF($AA1170="","",Y1170-W1170-N1170)</f>
        <v/>
      </c>
      <c r="AA1170" s="16">
        <f>IF(ROWS($AA$2:$AA1170)&lt;=MAX('Per Line'!$AJ$2:$AJ$7001),MATCH(ROWS($AA$2:$AA1170),'Per Line'!$AJ$2:$AJ$7001,0),"")</f>
        <v/>
      </c>
      <c r="AB1170">
        <f>IF($AA1170="","",C1170&amp;"|"&amp;COUNTIF($C$2:$C1170,C1170))</f>
        <v/>
      </c>
    </row>
    <row r="1171">
      <c r="A1171">
        <f>IF($AA1171="","",INDEX('Per Line'!$C$2:$C$7001,$AA1171)&amp;"")</f>
        <v/>
      </c>
      <c r="B1171" s="15" t="n"/>
      <c r="C1171">
        <f>IF($AA1171="","",IF(COUNTIF($I$2:$I$1301,I1171)&lt;=Settings!$C$8,I1171,I1171&amp;" P"&amp;ROUNDUP(COUNTIF($I$2:$I1171,I1171)/Settings!$C$8,0)))</f>
        <v/>
      </c>
      <c r="D1171">
        <f>IF($AA1171="","",INDEX('Per Line'!$A$2:$A$7001,$AA1171)&amp;"")</f>
        <v/>
      </c>
      <c r="E1171">
        <f>IF($AA1171="","",INDEX('Per Line'!$B$2:$B$7001,$AA1171)&amp;"")</f>
        <v/>
      </c>
      <c r="F1171">
        <f>IF($AA1171="","",INDEX('Per Line'!$D$2:$D$7001,$AA1171)&amp;"")</f>
        <v/>
      </c>
      <c r="G1171" s="14">
        <f>IF($AA1171="","",INDEX('Per Line'!$E$2:$E$7001,$AA1171))</f>
        <v/>
      </c>
      <c r="H1171">
        <f>IF($AA1171="","",INDEX('Per Line'!$F$2:$F$7001,$AA1171)&amp;"")</f>
        <v/>
      </c>
      <c r="I1171">
        <f>IF($AA1171="","",INDEX('Per Line'!$I$2:$I$7001,$AA1171)&amp;"")</f>
        <v/>
      </c>
      <c r="J1171">
        <f>IF($AA1171="","",INDEX('Per Line'!$H$2:$H$7001,$AA1171)&amp;"")</f>
        <v/>
      </c>
      <c r="K1171">
        <f>IF($AA1171="","",INDEX('Per Line'!$J$2:$J$7001,$AA1171)&amp;"")</f>
        <v/>
      </c>
      <c r="L1171">
        <f>IF($AA1171="","",INDEX('Per Line'!$K$2:$K$7001,$AA1171)&amp;"")</f>
        <v/>
      </c>
      <c r="M1171">
        <f>IF($AA1171="","",INDEX('Per Line'!$L$2:$L$7001,$AA1171))</f>
        <v/>
      </c>
      <c r="N1171" s="8">
        <f>IF($AA1171="","",M1171*Y1171/100)</f>
        <v/>
      </c>
      <c r="O1171">
        <f>IF($AA1171="","",INDEX('Per Line'!$U$2:$U$7001,$AA1171)&amp;"")</f>
        <v/>
      </c>
      <c r="P1171" s="8">
        <f>IF($AA1171="","",SUMIFS('Per Line'!$T$2:$T$7001,'Per Line'!$C$2:$C$7001,$A1171,'Per Line'!$AL$2:$AL$7001,1))</f>
        <v/>
      </c>
      <c r="Q1171">
        <f>IF($AA1171="","",Settings!$C$7)</f>
        <v/>
      </c>
      <c r="R1171" s="8">
        <f>IF($AA1171="","",SUMIFS('Per Line'!$T$2:$T$7001,'Per Line'!$C$2:$C$7001,$A1171,'Per Line'!$AK$2:$AK$7001,0,'Per Line'!$AL$2:$AL$7001,0))</f>
        <v/>
      </c>
      <c r="S1171" s="8">
        <f>IF($AA1171="","",R1171*Q1171)</f>
        <v/>
      </c>
      <c r="T1171">
        <f>IF($AA1171="","",Settings!$C$6)</f>
        <v/>
      </c>
      <c r="U1171" s="8">
        <f>IF($AA1171="","",SUMIFS('Per Line'!$T$2:$T$7001,'Per Line'!$C$2:$C$7001,$A1171,'Per Line'!$AK$2:$AK$7001,1,'Per Line'!$AL$2:$AL$7001,0))</f>
        <v/>
      </c>
      <c r="V1171" s="8">
        <f>IF($AA1171="","",U1171*T1171)</f>
        <v/>
      </c>
      <c r="W1171" s="8">
        <f>IF($AA1171="","",V1171+S1171)</f>
        <v/>
      </c>
      <c r="X1171" s="8">
        <f>IF($AA1171="","",Y1171-W1171)</f>
        <v/>
      </c>
      <c r="Y1171" s="8">
        <f>IF($AA1171="","",R1171+U1171+P1171)</f>
        <v/>
      </c>
      <c r="Z1171" s="8">
        <f>IF($AA1171="","",Y1171-W1171-N1171)</f>
        <v/>
      </c>
      <c r="AA1171" s="16">
        <f>IF(ROWS($AA$2:$AA1171)&lt;=MAX('Per Line'!$AJ$2:$AJ$7001),MATCH(ROWS($AA$2:$AA1171),'Per Line'!$AJ$2:$AJ$7001,0),"")</f>
        <v/>
      </c>
      <c r="AB1171">
        <f>IF($AA1171="","",C1171&amp;"|"&amp;COUNTIF($C$2:$C1171,C1171))</f>
        <v/>
      </c>
    </row>
    <row r="1172">
      <c r="A1172">
        <f>IF($AA1172="","",INDEX('Per Line'!$C$2:$C$7001,$AA1172)&amp;"")</f>
        <v/>
      </c>
      <c r="B1172" s="15" t="n"/>
      <c r="C1172">
        <f>IF($AA1172="","",IF(COUNTIF($I$2:$I$1301,I1172)&lt;=Settings!$C$8,I1172,I1172&amp;" P"&amp;ROUNDUP(COUNTIF($I$2:$I1172,I1172)/Settings!$C$8,0)))</f>
        <v/>
      </c>
      <c r="D1172">
        <f>IF($AA1172="","",INDEX('Per Line'!$A$2:$A$7001,$AA1172)&amp;"")</f>
        <v/>
      </c>
      <c r="E1172">
        <f>IF($AA1172="","",INDEX('Per Line'!$B$2:$B$7001,$AA1172)&amp;"")</f>
        <v/>
      </c>
      <c r="F1172">
        <f>IF($AA1172="","",INDEX('Per Line'!$D$2:$D$7001,$AA1172)&amp;"")</f>
        <v/>
      </c>
      <c r="G1172" s="14">
        <f>IF($AA1172="","",INDEX('Per Line'!$E$2:$E$7001,$AA1172))</f>
        <v/>
      </c>
      <c r="H1172">
        <f>IF($AA1172="","",INDEX('Per Line'!$F$2:$F$7001,$AA1172)&amp;"")</f>
        <v/>
      </c>
      <c r="I1172">
        <f>IF($AA1172="","",INDEX('Per Line'!$I$2:$I$7001,$AA1172)&amp;"")</f>
        <v/>
      </c>
      <c r="J1172">
        <f>IF($AA1172="","",INDEX('Per Line'!$H$2:$H$7001,$AA1172)&amp;"")</f>
        <v/>
      </c>
      <c r="K1172">
        <f>IF($AA1172="","",INDEX('Per Line'!$J$2:$J$7001,$AA1172)&amp;"")</f>
        <v/>
      </c>
      <c r="L1172">
        <f>IF($AA1172="","",INDEX('Per Line'!$K$2:$K$7001,$AA1172)&amp;"")</f>
        <v/>
      </c>
      <c r="M1172">
        <f>IF($AA1172="","",INDEX('Per Line'!$L$2:$L$7001,$AA1172))</f>
        <v/>
      </c>
      <c r="N1172" s="8">
        <f>IF($AA1172="","",M1172*Y1172/100)</f>
        <v/>
      </c>
      <c r="O1172">
        <f>IF($AA1172="","",INDEX('Per Line'!$U$2:$U$7001,$AA1172)&amp;"")</f>
        <v/>
      </c>
      <c r="P1172" s="8">
        <f>IF($AA1172="","",SUMIFS('Per Line'!$T$2:$T$7001,'Per Line'!$C$2:$C$7001,$A1172,'Per Line'!$AL$2:$AL$7001,1))</f>
        <v/>
      </c>
      <c r="Q1172">
        <f>IF($AA1172="","",Settings!$C$7)</f>
        <v/>
      </c>
      <c r="R1172" s="8">
        <f>IF($AA1172="","",SUMIFS('Per Line'!$T$2:$T$7001,'Per Line'!$C$2:$C$7001,$A1172,'Per Line'!$AK$2:$AK$7001,0,'Per Line'!$AL$2:$AL$7001,0))</f>
        <v/>
      </c>
      <c r="S1172" s="8">
        <f>IF($AA1172="","",R1172*Q1172)</f>
        <v/>
      </c>
      <c r="T1172">
        <f>IF($AA1172="","",Settings!$C$6)</f>
        <v/>
      </c>
      <c r="U1172" s="8">
        <f>IF($AA1172="","",SUMIFS('Per Line'!$T$2:$T$7001,'Per Line'!$C$2:$C$7001,$A1172,'Per Line'!$AK$2:$AK$7001,1,'Per Line'!$AL$2:$AL$7001,0))</f>
        <v/>
      </c>
      <c r="V1172" s="8">
        <f>IF($AA1172="","",U1172*T1172)</f>
        <v/>
      </c>
      <c r="W1172" s="8">
        <f>IF($AA1172="","",V1172+S1172)</f>
        <v/>
      </c>
      <c r="X1172" s="8">
        <f>IF($AA1172="","",Y1172-W1172)</f>
        <v/>
      </c>
      <c r="Y1172" s="8">
        <f>IF($AA1172="","",R1172+U1172+P1172)</f>
        <v/>
      </c>
      <c r="Z1172" s="8">
        <f>IF($AA1172="","",Y1172-W1172-N1172)</f>
        <v/>
      </c>
      <c r="AA1172" s="16">
        <f>IF(ROWS($AA$2:$AA1172)&lt;=MAX('Per Line'!$AJ$2:$AJ$7001),MATCH(ROWS($AA$2:$AA1172),'Per Line'!$AJ$2:$AJ$7001,0),"")</f>
        <v/>
      </c>
      <c r="AB1172">
        <f>IF($AA1172="","",C1172&amp;"|"&amp;COUNTIF($C$2:$C1172,C1172))</f>
        <v/>
      </c>
    </row>
    <row r="1173">
      <c r="A1173">
        <f>IF($AA1173="","",INDEX('Per Line'!$C$2:$C$7001,$AA1173)&amp;"")</f>
        <v/>
      </c>
      <c r="B1173" s="15" t="n"/>
      <c r="C1173">
        <f>IF($AA1173="","",IF(COUNTIF($I$2:$I$1301,I1173)&lt;=Settings!$C$8,I1173,I1173&amp;" P"&amp;ROUNDUP(COUNTIF($I$2:$I1173,I1173)/Settings!$C$8,0)))</f>
        <v/>
      </c>
      <c r="D1173">
        <f>IF($AA1173="","",INDEX('Per Line'!$A$2:$A$7001,$AA1173)&amp;"")</f>
        <v/>
      </c>
      <c r="E1173">
        <f>IF($AA1173="","",INDEX('Per Line'!$B$2:$B$7001,$AA1173)&amp;"")</f>
        <v/>
      </c>
      <c r="F1173">
        <f>IF($AA1173="","",INDEX('Per Line'!$D$2:$D$7001,$AA1173)&amp;"")</f>
        <v/>
      </c>
      <c r="G1173" s="14">
        <f>IF($AA1173="","",INDEX('Per Line'!$E$2:$E$7001,$AA1173))</f>
        <v/>
      </c>
      <c r="H1173">
        <f>IF($AA1173="","",INDEX('Per Line'!$F$2:$F$7001,$AA1173)&amp;"")</f>
        <v/>
      </c>
      <c r="I1173">
        <f>IF($AA1173="","",INDEX('Per Line'!$I$2:$I$7001,$AA1173)&amp;"")</f>
        <v/>
      </c>
      <c r="J1173">
        <f>IF($AA1173="","",INDEX('Per Line'!$H$2:$H$7001,$AA1173)&amp;"")</f>
        <v/>
      </c>
      <c r="K1173">
        <f>IF($AA1173="","",INDEX('Per Line'!$J$2:$J$7001,$AA1173)&amp;"")</f>
        <v/>
      </c>
      <c r="L1173">
        <f>IF($AA1173="","",INDEX('Per Line'!$K$2:$K$7001,$AA1173)&amp;"")</f>
        <v/>
      </c>
      <c r="M1173">
        <f>IF($AA1173="","",INDEX('Per Line'!$L$2:$L$7001,$AA1173))</f>
        <v/>
      </c>
      <c r="N1173" s="8">
        <f>IF($AA1173="","",M1173*Y1173/100)</f>
        <v/>
      </c>
      <c r="O1173">
        <f>IF($AA1173="","",INDEX('Per Line'!$U$2:$U$7001,$AA1173)&amp;"")</f>
        <v/>
      </c>
      <c r="P1173" s="8">
        <f>IF($AA1173="","",SUMIFS('Per Line'!$T$2:$T$7001,'Per Line'!$C$2:$C$7001,$A1173,'Per Line'!$AL$2:$AL$7001,1))</f>
        <v/>
      </c>
      <c r="Q1173">
        <f>IF($AA1173="","",Settings!$C$7)</f>
        <v/>
      </c>
      <c r="R1173" s="8">
        <f>IF($AA1173="","",SUMIFS('Per Line'!$T$2:$T$7001,'Per Line'!$C$2:$C$7001,$A1173,'Per Line'!$AK$2:$AK$7001,0,'Per Line'!$AL$2:$AL$7001,0))</f>
        <v/>
      </c>
      <c r="S1173" s="8">
        <f>IF($AA1173="","",R1173*Q1173)</f>
        <v/>
      </c>
      <c r="T1173">
        <f>IF($AA1173="","",Settings!$C$6)</f>
        <v/>
      </c>
      <c r="U1173" s="8">
        <f>IF($AA1173="","",SUMIFS('Per Line'!$T$2:$T$7001,'Per Line'!$C$2:$C$7001,$A1173,'Per Line'!$AK$2:$AK$7001,1,'Per Line'!$AL$2:$AL$7001,0))</f>
        <v/>
      </c>
      <c r="V1173" s="8">
        <f>IF($AA1173="","",U1173*T1173)</f>
        <v/>
      </c>
      <c r="W1173" s="8">
        <f>IF($AA1173="","",V1173+S1173)</f>
        <v/>
      </c>
      <c r="X1173" s="8">
        <f>IF($AA1173="","",Y1173-W1173)</f>
        <v/>
      </c>
      <c r="Y1173" s="8">
        <f>IF($AA1173="","",R1173+U1173+P1173)</f>
        <v/>
      </c>
      <c r="Z1173" s="8">
        <f>IF($AA1173="","",Y1173-W1173-N1173)</f>
        <v/>
      </c>
      <c r="AA1173" s="16">
        <f>IF(ROWS($AA$2:$AA1173)&lt;=MAX('Per Line'!$AJ$2:$AJ$7001),MATCH(ROWS($AA$2:$AA1173),'Per Line'!$AJ$2:$AJ$7001,0),"")</f>
        <v/>
      </c>
      <c r="AB1173">
        <f>IF($AA1173="","",C1173&amp;"|"&amp;COUNTIF($C$2:$C1173,C1173))</f>
        <v/>
      </c>
    </row>
    <row r="1174">
      <c r="A1174">
        <f>IF($AA1174="","",INDEX('Per Line'!$C$2:$C$7001,$AA1174)&amp;"")</f>
        <v/>
      </c>
      <c r="B1174" s="15" t="n"/>
      <c r="C1174">
        <f>IF($AA1174="","",IF(COUNTIF($I$2:$I$1301,I1174)&lt;=Settings!$C$8,I1174,I1174&amp;" P"&amp;ROUNDUP(COUNTIF($I$2:$I1174,I1174)/Settings!$C$8,0)))</f>
        <v/>
      </c>
      <c r="D1174">
        <f>IF($AA1174="","",INDEX('Per Line'!$A$2:$A$7001,$AA1174)&amp;"")</f>
        <v/>
      </c>
      <c r="E1174">
        <f>IF($AA1174="","",INDEX('Per Line'!$B$2:$B$7001,$AA1174)&amp;"")</f>
        <v/>
      </c>
      <c r="F1174">
        <f>IF($AA1174="","",INDEX('Per Line'!$D$2:$D$7001,$AA1174)&amp;"")</f>
        <v/>
      </c>
      <c r="G1174" s="14">
        <f>IF($AA1174="","",INDEX('Per Line'!$E$2:$E$7001,$AA1174))</f>
        <v/>
      </c>
      <c r="H1174">
        <f>IF($AA1174="","",INDEX('Per Line'!$F$2:$F$7001,$AA1174)&amp;"")</f>
        <v/>
      </c>
      <c r="I1174">
        <f>IF($AA1174="","",INDEX('Per Line'!$I$2:$I$7001,$AA1174)&amp;"")</f>
        <v/>
      </c>
      <c r="J1174">
        <f>IF($AA1174="","",INDEX('Per Line'!$H$2:$H$7001,$AA1174)&amp;"")</f>
        <v/>
      </c>
      <c r="K1174">
        <f>IF($AA1174="","",INDEX('Per Line'!$J$2:$J$7001,$AA1174)&amp;"")</f>
        <v/>
      </c>
      <c r="L1174">
        <f>IF($AA1174="","",INDEX('Per Line'!$K$2:$K$7001,$AA1174)&amp;"")</f>
        <v/>
      </c>
      <c r="M1174">
        <f>IF($AA1174="","",INDEX('Per Line'!$L$2:$L$7001,$AA1174))</f>
        <v/>
      </c>
      <c r="N1174" s="8">
        <f>IF($AA1174="","",M1174*Y1174/100)</f>
        <v/>
      </c>
      <c r="O1174">
        <f>IF($AA1174="","",INDEX('Per Line'!$U$2:$U$7001,$AA1174)&amp;"")</f>
        <v/>
      </c>
      <c r="P1174" s="8">
        <f>IF($AA1174="","",SUMIFS('Per Line'!$T$2:$T$7001,'Per Line'!$C$2:$C$7001,$A1174,'Per Line'!$AL$2:$AL$7001,1))</f>
        <v/>
      </c>
      <c r="Q1174">
        <f>IF($AA1174="","",Settings!$C$7)</f>
        <v/>
      </c>
      <c r="R1174" s="8">
        <f>IF($AA1174="","",SUMIFS('Per Line'!$T$2:$T$7001,'Per Line'!$C$2:$C$7001,$A1174,'Per Line'!$AK$2:$AK$7001,0,'Per Line'!$AL$2:$AL$7001,0))</f>
        <v/>
      </c>
      <c r="S1174" s="8">
        <f>IF($AA1174="","",R1174*Q1174)</f>
        <v/>
      </c>
      <c r="T1174">
        <f>IF($AA1174="","",Settings!$C$6)</f>
        <v/>
      </c>
      <c r="U1174" s="8">
        <f>IF($AA1174="","",SUMIFS('Per Line'!$T$2:$T$7001,'Per Line'!$C$2:$C$7001,$A1174,'Per Line'!$AK$2:$AK$7001,1,'Per Line'!$AL$2:$AL$7001,0))</f>
        <v/>
      </c>
      <c r="V1174" s="8">
        <f>IF($AA1174="","",U1174*T1174)</f>
        <v/>
      </c>
      <c r="W1174" s="8">
        <f>IF($AA1174="","",V1174+S1174)</f>
        <v/>
      </c>
      <c r="X1174" s="8">
        <f>IF($AA1174="","",Y1174-W1174)</f>
        <v/>
      </c>
      <c r="Y1174" s="8">
        <f>IF($AA1174="","",R1174+U1174+P1174)</f>
        <v/>
      </c>
      <c r="Z1174" s="8">
        <f>IF($AA1174="","",Y1174-W1174-N1174)</f>
        <v/>
      </c>
      <c r="AA1174" s="16">
        <f>IF(ROWS($AA$2:$AA1174)&lt;=MAX('Per Line'!$AJ$2:$AJ$7001),MATCH(ROWS($AA$2:$AA1174),'Per Line'!$AJ$2:$AJ$7001,0),"")</f>
        <v/>
      </c>
      <c r="AB1174">
        <f>IF($AA1174="","",C1174&amp;"|"&amp;COUNTIF($C$2:$C1174,C1174))</f>
        <v/>
      </c>
    </row>
    <row r="1175">
      <c r="A1175">
        <f>IF($AA1175="","",INDEX('Per Line'!$C$2:$C$7001,$AA1175)&amp;"")</f>
        <v/>
      </c>
      <c r="B1175" s="15" t="n"/>
      <c r="C1175">
        <f>IF($AA1175="","",IF(COUNTIF($I$2:$I$1301,I1175)&lt;=Settings!$C$8,I1175,I1175&amp;" P"&amp;ROUNDUP(COUNTIF($I$2:$I1175,I1175)/Settings!$C$8,0)))</f>
        <v/>
      </c>
      <c r="D1175">
        <f>IF($AA1175="","",INDEX('Per Line'!$A$2:$A$7001,$AA1175)&amp;"")</f>
        <v/>
      </c>
      <c r="E1175">
        <f>IF($AA1175="","",INDEX('Per Line'!$B$2:$B$7001,$AA1175)&amp;"")</f>
        <v/>
      </c>
      <c r="F1175">
        <f>IF($AA1175="","",INDEX('Per Line'!$D$2:$D$7001,$AA1175)&amp;"")</f>
        <v/>
      </c>
      <c r="G1175" s="14">
        <f>IF($AA1175="","",INDEX('Per Line'!$E$2:$E$7001,$AA1175))</f>
        <v/>
      </c>
      <c r="H1175">
        <f>IF($AA1175="","",INDEX('Per Line'!$F$2:$F$7001,$AA1175)&amp;"")</f>
        <v/>
      </c>
      <c r="I1175">
        <f>IF($AA1175="","",INDEX('Per Line'!$I$2:$I$7001,$AA1175)&amp;"")</f>
        <v/>
      </c>
      <c r="J1175">
        <f>IF($AA1175="","",INDEX('Per Line'!$H$2:$H$7001,$AA1175)&amp;"")</f>
        <v/>
      </c>
      <c r="K1175">
        <f>IF($AA1175="","",INDEX('Per Line'!$J$2:$J$7001,$AA1175)&amp;"")</f>
        <v/>
      </c>
      <c r="L1175">
        <f>IF($AA1175="","",INDEX('Per Line'!$K$2:$K$7001,$AA1175)&amp;"")</f>
        <v/>
      </c>
      <c r="M1175">
        <f>IF($AA1175="","",INDEX('Per Line'!$L$2:$L$7001,$AA1175))</f>
        <v/>
      </c>
      <c r="N1175" s="8">
        <f>IF($AA1175="","",M1175*Y1175/100)</f>
        <v/>
      </c>
      <c r="O1175">
        <f>IF($AA1175="","",INDEX('Per Line'!$U$2:$U$7001,$AA1175)&amp;"")</f>
        <v/>
      </c>
      <c r="P1175" s="8">
        <f>IF($AA1175="","",SUMIFS('Per Line'!$T$2:$T$7001,'Per Line'!$C$2:$C$7001,$A1175,'Per Line'!$AL$2:$AL$7001,1))</f>
        <v/>
      </c>
      <c r="Q1175">
        <f>IF($AA1175="","",Settings!$C$7)</f>
        <v/>
      </c>
      <c r="R1175" s="8">
        <f>IF($AA1175="","",SUMIFS('Per Line'!$T$2:$T$7001,'Per Line'!$C$2:$C$7001,$A1175,'Per Line'!$AK$2:$AK$7001,0,'Per Line'!$AL$2:$AL$7001,0))</f>
        <v/>
      </c>
      <c r="S1175" s="8">
        <f>IF($AA1175="","",R1175*Q1175)</f>
        <v/>
      </c>
      <c r="T1175">
        <f>IF($AA1175="","",Settings!$C$6)</f>
        <v/>
      </c>
      <c r="U1175" s="8">
        <f>IF($AA1175="","",SUMIFS('Per Line'!$T$2:$T$7001,'Per Line'!$C$2:$C$7001,$A1175,'Per Line'!$AK$2:$AK$7001,1,'Per Line'!$AL$2:$AL$7001,0))</f>
        <v/>
      </c>
      <c r="V1175" s="8">
        <f>IF($AA1175="","",U1175*T1175)</f>
        <v/>
      </c>
      <c r="W1175" s="8">
        <f>IF($AA1175="","",V1175+S1175)</f>
        <v/>
      </c>
      <c r="X1175" s="8">
        <f>IF($AA1175="","",Y1175-W1175)</f>
        <v/>
      </c>
      <c r="Y1175" s="8">
        <f>IF($AA1175="","",R1175+U1175+P1175)</f>
        <v/>
      </c>
      <c r="Z1175" s="8">
        <f>IF($AA1175="","",Y1175-W1175-N1175)</f>
        <v/>
      </c>
      <c r="AA1175" s="16">
        <f>IF(ROWS($AA$2:$AA1175)&lt;=MAX('Per Line'!$AJ$2:$AJ$7001),MATCH(ROWS($AA$2:$AA1175),'Per Line'!$AJ$2:$AJ$7001,0),"")</f>
        <v/>
      </c>
      <c r="AB1175">
        <f>IF($AA1175="","",C1175&amp;"|"&amp;COUNTIF($C$2:$C1175,C1175))</f>
        <v/>
      </c>
    </row>
    <row r="1176">
      <c r="A1176">
        <f>IF($AA1176="","",INDEX('Per Line'!$C$2:$C$7001,$AA1176)&amp;"")</f>
        <v/>
      </c>
      <c r="B1176" s="15" t="n"/>
      <c r="C1176">
        <f>IF($AA1176="","",IF(COUNTIF($I$2:$I$1301,I1176)&lt;=Settings!$C$8,I1176,I1176&amp;" P"&amp;ROUNDUP(COUNTIF($I$2:$I1176,I1176)/Settings!$C$8,0)))</f>
        <v/>
      </c>
      <c r="D1176">
        <f>IF($AA1176="","",INDEX('Per Line'!$A$2:$A$7001,$AA1176)&amp;"")</f>
        <v/>
      </c>
      <c r="E1176">
        <f>IF($AA1176="","",INDEX('Per Line'!$B$2:$B$7001,$AA1176)&amp;"")</f>
        <v/>
      </c>
      <c r="F1176">
        <f>IF($AA1176="","",INDEX('Per Line'!$D$2:$D$7001,$AA1176)&amp;"")</f>
        <v/>
      </c>
      <c r="G1176" s="14">
        <f>IF($AA1176="","",INDEX('Per Line'!$E$2:$E$7001,$AA1176))</f>
        <v/>
      </c>
      <c r="H1176">
        <f>IF($AA1176="","",INDEX('Per Line'!$F$2:$F$7001,$AA1176)&amp;"")</f>
        <v/>
      </c>
      <c r="I1176">
        <f>IF($AA1176="","",INDEX('Per Line'!$I$2:$I$7001,$AA1176)&amp;"")</f>
        <v/>
      </c>
      <c r="J1176">
        <f>IF($AA1176="","",INDEX('Per Line'!$H$2:$H$7001,$AA1176)&amp;"")</f>
        <v/>
      </c>
      <c r="K1176">
        <f>IF($AA1176="","",INDEX('Per Line'!$J$2:$J$7001,$AA1176)&amp;"")</f>
        <v/>
      </c>
      <c r="L1176">
        <f>IF($AA1176="","",INDEX('Per Line'!$K$2:$K$7001,$AA1176)&amp;"")</f>
        <v/>
      </c>
      <c r="M1176">
        <f>IF($AA1176="","",INDEX('Per Line'!$L$2:$L$7001,$AA1176))</f>
        <v/>
      </c>
      <c r="N1176" s="8">
        <f>IF($AA1176="","",M1176*Y1176/100)</f>
        <v/>
      </c>
      <c r="O1176">
        <f>IF($AA1176="","",INDEX('Per Line'!$U$2:$U$7001,$AA1176)&amp;"")</f>
        <v/>
      </c>
      <c r="P1176" s="8">
        <f>IF($AA1176="","",SUMIFS('Per Line'!$T$2:$T$7001,'Per Line'!$C$2:$C$7001,$A1176,'Per Line'!$AL$2:$AL$7001,1))</f>
        <v/>
      </c>
      <c r="Q1176">
        <f>IF($AA1176="","",Settings!$C$7)</f>
        <v/>
      </c>
      <c r="R1176" s="8">
        <f>IF($AA1176="","",SUMIFS('Per Line'!$T$2:$T$7001,'Per Line'!$C$2:$C$7001,$A1176,'Per Line'!$AK$2:$AK$7001,0,'Per Line'!$AL$2:$AL$7001,0))</f>
        <v/>
      </c>
      <c r="S1176" s="8">
        <f>IF($AA1176="","",R1176*Q1176)</f>
        <v/>
      </c>
      <c r="T1176">
        <f>IF($AA1176="","",Settings!$C$6)</f>
        <v/>
      </c>
      <c r="U1176" s="8">
        <f>IF($AA1176="","",SUMIFS('Per Line'!$T$2:$T$7001,'Per Line'!$C$2:$C$7001,$A1176,'Per Line'!$AK$2:$AK$7001,1,'Per Line'!$AL$2:$AL$7001,0))</f>
        <v/>
      </c>
      <c r="V1176" s="8">
        <f>IF($AA1176="","",U1176*T1176)</f>
        <v/>
      </c>
      <c r="W1176" s="8">
        <f>IF($AA1176="","",V1176+S1176)</f>
        <v/>
      </c>
      <c r="X1176" s="8">
        <f>IF($AA1176="","",Y1176-W1176)</f>
        <v/>
      </c>
      <c r="Y1176" s="8">
        <f>IF($AA1176="","",R1176+U1176+P1176)</f>
        <v/>
      </c>
      <c r="Z1176" s="8">
        <f>IF($AA1176="","",Y1176-W1176-N1176)</f>
        <v/>
      </c>
      <c r="AA1176" s="16">
        <f>IF(ROWS($AA$2:$AA1176)&lt;=MAX('Per Line'!$AJ$2:$AJ$7001),MATCH(ROWS($AA$2:$AA1176),'Per Line'!$AJ$2:$AJ$7001,0),"")</f>
        <v/>
      </c>
      <c r="AB1176">
        <f>IF($AA1176="","",C1176&amp;"|"&amp;COUNTIF($C$2:$C1176,C1176))</f>
        <v/>
      </c>
    </row>
    <row r="1177">
      <c r="A1177">
        <f>IF($AA1177="","",INDEX('Per Line'!$C$2:$C$7001,$AA1177)&amp;"")</f>
        <v/>
      </c>
      <c r="B1177" s="15" t="n"/>
      <c r="C1177">
        <f>IF($AA1177="","",IF(COUNTIF($I$2:$I$1301,I1177)&lt;=Settings!$C$8,I1177,I1177&amp;" P"&amp;ROUNDUP(COUNTIF($I$2:$I1177,I1177)/Settings!$C$8,0)))</f>
        <v/>
      </c>
      <c r="D1177">
        <f>IF($AA1177="","",INDEX('Per Line'!$A$2:$A$7001,$AA1177)&amp;"")</f>
        <v/>
      </c>
      <c r="E1177">
        <f>IF($AA1177="","",INDEX('Per Line'!$B$2:$B$7001,$AA1177)&amp;"")</f>
        <v/>
      </c>
      <c r="F1177">
        <f>IF($AA1177="","",INDEX('Per Line'!$D$2:$D$7001,$AA1177)&amp;"")</f>
        <v/>
      </c>
      <c r="G1177" s="14">
        <f>IF($AA1177="","",INDEX('Per Line'!$E$2:$E$7001,$AA1177))</f>
        <v/>
      </c>
      <c r="H1177">
        <f>IF($AA1177="","",INDEX('Per Line'!$F$2:$F$7001,$AA1177)&amp;"")</f>
        <v/>
      </c>
      <c r="I1177">
        <f>IF($AA1177="","",INDEX('Per Line'!$I$2:$I$7001,$AA1177)&amp;"")</f>
        <v/>
      </c>
      <c r="J1177">
        <f>IF($AA1177="","",INDEX('Per Line'!$H$2:$H$7001,$AA1177)&amp;"")</f>
        <v/>
      </c>
      <c r="K1177">
        <f>IF($AA1177="","",INDEX('Per Line'!$J$2:$J$7001,$AA1177)&amp;"")</f>
        <v/>
      </c>
      <c r="L1177">
        <f>IF($AA1177="","",INDEX('Per Line'!$K$2:$K$7001,$AA1177)&amp;"")</f>
        <v/>
      </c>
      <c r="M1177">
        <f>IF($AA1177="","",INDEX('Per Line'!$L$2:$L$7001,$AA1177))</f>
        <v/>
      </c>
      <c r="N1177" s="8">
        <f>IF($AA1177="","",M1177*Y1177/100)</f>
        <v/>
      </c>
      <c r="O1177">
        <f>IF($AA1177="","",INDEX('Per Line'!$U$2:$U$7001,$AA1177)&amp;"")</f>
        <v/>
      </c>
      <c r="P1177" s="8">
        <f>IF($AA1177="","",SUMIFS('Per Line'!$T$2:$T$7001,'Per Line'!$C$2:$C$7001,$A1177,'Per Line'!$AL$2:$AL$7001,1))</f>
        <v/>
      </c>
      <c r="Q1177">
        <f>IF($AA1177="","",Settings!$C$7)</f>
        <v/>
      </c>
      <c r="R1177" s="8">
        <f>IF($AA1177="","",SUMIFS('Per Line'!$T$2:$T$7001,'Per Line'!$C$2:$C$7001,$A1177,'Per Line'!$AK$2:$AK$7001,0,'Per Line'!$AL$2:$AL$7001,0))</f>
        <v/>
      </c>
      <c r="S1177" s="8">
        <f>IF($AA1177="","",R1177*Q1177)</f>
        <v/>
      </c>
      <c r="T1177">
        <f>IF($AA1177="","",Settings!$C$6)</f>
        <v/>
      </c>
      <c r="U1177" s="8">
        <f>IF($AA1177="","",SUMIFS('Per Line'!$T$2:$T$7001,'Per Line'!$C$2:$C$7001,$A1177,'Per Line'!$AK$2:$AK$7001,1,'Per Line'!$AL$2:$AL$7001,0))</f>
        <v/>
      </c>
      <c r="V1177" s="8">
        <f>IF($AA1177="","",U1177*T1177)</f>
        <v/>
      </c>
      <c r="W1177" s="8">
        <f>IF($AA1177="","",V1177+S1177)</f>
        <v/>
      </c>
      <c r="X1177" s="8">
        <f>IF($AA1177="","",Y1177-W1177)</f>
        <v/>
      </c>
      <c r="Y1177" s="8">
        <f>IF($AA1177="","",R1177+U1177+P1177)</f>
        <v/>
      </c>
      <c r="Z1177" s="8">
        <f>IF($AA1177="","",Y1177-W1177-N1177)</f>
        <v/>
      </c>
      <c r="AA1177" s="16">
        <f>IF(ROWS($AA$2:$AA1177)&lt;=MAX('Per Line'!$AJ$2:$AJ$7001),MATCH(ROWS($AA$2:$AA1177),'Per Line'!$AJ$2:$AJ$7001,0),"")</f>
        <v/>
      </c>
      <c r="AB1177">
        <f>IF($AA1177="","",C1177&amp;"|"&amp;COUNTIF($C$2:$C1177,C1177))</f>
        <v/>
      </c>
    </row>
    <row r="1178">
      <c r="A1178">
        <f>IF($AA1178="","",INDEX('Per Line'!$C$2:$C$7001,$AA1178)&amp;"")</f>
        <v/>
      </c>
      <c r="B1178" s="15" t="n"/>
      <c r="C1178">
        <f>IF($AA1178="","",IF(COUNTIF($I$2:$I$1301,I1178)&lt;=Settings!$C$8,I1178,I1178&amp;" P"&amp;ROUNDUP(COUNTIF($I$2:$I1178,I1178)/Settings!$C$8,0)))</f>
        <v/>
      </c>
      <c r="D1178">
        <f>IF($AA1178="","",INDEX('Per Line'!$A$2:$A$7001,$AA1178)&amp;"")</f>
        <v/>
      </c>
      <c r="E1178">
        <f>IF($AA1178="","",INDEX('Per Line'!$B$2:$B$7001,$AA1178)&amp;"")</f>
        <v/>
      </c>
      <c r="F1178">
        <f>IF($AA1178="","",INDEX('Per Line'!$D$2:$D$7001,$AA1178)&amp;"")</f>
        <v/>
      </c>
      <c r="G1178" s="14">
        <f>IF($AA1178="","",INDEX('Per Line'!$E$2:$E$7001,$AA1178))</f>
        <v/>
      </c>
      <c r="H1178">
        <f>IF($AA1178="","",INDEX('Per Line'!$F$2:$F$7001,$AA1178)&amp;"")</f>
        <v/>
      </c>
      <c r="I1178">
        <f>IF($AA1178="","",INDEX('Per Line'!$I$2:$I$7001,$AA1178)&amp;"")</f>
        <v/>
      </c>
      <c r="J1178">
        <f>IF($AA1178="","",INDEX('Per Line'!$H$2:$H$7001,$AA1178)&amp;"")</f>
        <v/>
      </c>
      <c r="K1178">
        <f>IF($AA1178="","",INDEX('Per Line'!$J$2:$J$7001,$AA1178)&amp;"")</f>
        <v/>
      </c>
      <c r="L1178">
        <f>IF($AA1178="","",INDEX('Per Line'!$K$2:$K$7001,$AA1178)&amp;"")</f>
        <v/>
      </c>
      <c r="M1178">
        <f>IF($AA1178="","",INDEX('Per Line'!$L$2:$L$7001,$AA1178))</f>
        <v/>
      </c>
      <c r="N1178" s="8">
        <f>IF($AA1178="","",M1178*Y1178/100)</f>
        <v/>
      </c>
      <c r="O1178">
        <f>IF($AA1178="","",INDEX('Per Line'!$U$2:$U$7001,$AA1178)&amp;"")</f>
        <v/>
      </c>
      <c r="P1178" s="8">
        <f>IF($AA1178="","",SUMIFS('Per Line'!$T$2:$T$7001,'Per Line'!$C$2:$C$7001,$A1178,'Per Line'!$AL$2:$AL$7001,1))</f>
        <v/>
      </c>
      <c r="Q1178">
        <f>IF($AA1178="","",Settings!$C$7)</f>
        <v/>
      </c>
      <c r="R1178" s="8">
        <f>IF($AA1178="","",SUMIFS('Per Line'!$T$2:$T$7001,'Per Line'!$C$2:$C$7001,$A1178,'Per Line'!$AK$2:$AK$7001,0,'Per Line'!$AL$2:$AL$7001,0))</f>
        <v/>
      </c>
      <c r="S1178" s="8">
        <f>IF($AA1178="","",R1178*Q1178)</f>
        <v/>
      </c>
      <c r="T1178">
        <f>IF($AA1178="","",Settings!$C$6)</f>
        <v/>
      </c>
      <c r="U1178" s="8">
        <f>IF($AA1178="","",SUMIFS('Per Line'!$T$2:$T$7001,'Per Line'!$C$2:$C$7001,$A1178,'Per Line'!$AK$2:$AK$7001,1,'Per Line'!$AL$2:$AL$7001,0))</f>
        <v/>
      </c>
      <c r="V1178" s="8">
        <f>IF($AA1178="","",U1178*T1178)</f>
        <v/>
      </c>
      <c r="W1178" s="8">
        <f>IF($AA1178="","",V1178+S1178)</f>
        <v/>
      </c>
      <c r="X1178" s="8">
        <f>IF($AA1178="","",Y1178-W1178)</f>
        <v/>
      </c>
      <c r="Y1178" s="8">
        <f>IF($AA1178="","",R1178+U1178+P1178)</f>
        <v/>
      </c>
      <c r="Z1178" s="8">
        <f>IF($AA1178="","",Y1178-W1178-N1178)</f>
        <v/>
      </c>
      <c r="AA1178" s="16">
        <f>IF(ROWS($AA$2:$AA1178)&lt;=MAX('Per Line'!$AJ$2:$AJ$7001),MATCH(ROWS($AA$2:$AA1178),'Per Line'!$AJ$2:$AJ$7001,0),"")</f>
        <v/>
      </c>
      <c r="AB1178">
        <f>IF($AA1178="","",C1178&amp;"|"&amp;COUNTIF($C$2:$C1178,C1178))</f>
        <v/>
      </c>
    </row>
    <row r="1179">
      <c r="A1179">
        <f>IF($AA1179="","",INDEX('Per Line'!$C$2:$C$7001,$AA1179)&amp;"")</f>
        <v/>
      </c>
      <c r="B1179" s="15" t="n"/>
      <c r="C1179">
        <f>IF($AA1179="","",IF(COUNTIF($I$2:$I$1301,I1179)&lt;=Settings!$C$8,I1179,I1179&amp;" P"&amp;ROUNDUP(COUNTIF($I$2:$I1179,I1179)/Settings!$C$8,0)))</f>
        <v/>
      </c>
      <c r="D1179">
        <f>IF($AA1179="","",INDEX('Per Line'!$A$2:$A$7001,$AA1179)&amp;"")</f>
        <v/>
      </c>
      <c r="E1179">
        <f>IF($AA1179="","",INDEX('Per Line'!$B$2:$B$7001,$AA1179)&amp;"")</f>
        <v/>
      </c>
      <c r="F1179">
        <f>IF($AA1179="","",INDEX('Per Line'!$D$2:$D$7001,$AA1179)&amp;"")</f>
        <v/>
      </c>
      <c r="G1179" s="14">
        <f>IF($AA1179="","",INDEX('Per Line'!$E$2:$E$7001,$AA1179))</f>
        <v/>
      </c>
      <c r="H1179">
        <f>IF($AA1179="","",INDEX('Per Line'!$F$2:$F$7001,$AA1179)&amp;"")</f>
        <v/>
      </c>
      <c r="I1179">
        <f>IF($AA1179="","",INDEX('Per Line'!$I$2:$I$7001,$AA1179)&amp;"")</f>
        <v/>
      </c>
      <c r="J1179">
        <f>IF($AA1179="","",INDEX('Per Line'!$H$2:$H$7001,$AA1179)&amp;"")</f>
        <v/>
      </c>
      <c r="K1179">
        <f>IF($AA1179="","",INDEX('Per Line'!$J$2:$J$7001,$AA1179)&amp;"")</f>
        <v/>
      </c>
      <c r="L1179">
        <f>IF($AA1179="","",INDEX('Per Line'!$K$2:$K$7001,$AA1179)&amp;"")</f>
        <v/>
      </c>
      <c r="M1179">
        <f>IF($AA1179="","",INDEX('Per Line'!$L$2:$L$7001,$AA1179))</f>
        <v/>
      </c>
      <c r="N1179" s="8">
        <f>IF($AA1179="","",M1179*Y1179/100)</f>
        <v/>
      </c>
      <c r="O1179">
        <f>IF($AA1179="","",INDEX('Per Line'!$U$2:$U$7001,$AA1179)&amp;"")</f>
        <v/>
      </c>
      <c r="P1179" s="8">
        <f>IF($AA1179="","",SUMIFS('Per Line'!$T$2:$T$7001,'Per Line'!$C$2:$C$7001,$A1179,'Per Line'!$AL$2:$AL$7001,1))</f>
        <v/>
      </c>
      <c r="Q1179">
        <f>IF($AA1179="","",Settings!$C$7)</f>
        <v/>
      </c>
      <c r="R1179" s="8">
        <f>IF($AA1179="","",SUMIFS('Per Line'!$T$2:$T$7001,'Per Line'!$C$2:$C$7001,$A1179,'Per Line'!$AK$2:$AK$7001,0,'Per Line'!$AL$2:$AL$7001,0))</f>
        <v/>
      </c>
      <c r="S1179" s="8">
        <f>IF($AA1179="","",R1179*Q1179)</f>
        <v/>
      </c>
      <c r="T1179">
        <f>IF($AA1179="","",Settings!$C$6)</f>
        <v/>
      </c>
      <c r="U1179" s="8">
        <f>IF($AA1179="","",SUMIFS('Per Line'!$T$2:$T$7001,'Per Line'!$C$2:$C$7001,$A1179,'Per Line'!$AK$2:$AK$7001,1,'Per Line'!$AL$2:$AL$7001,0))</f>
        <v/>
      </c>
      <c r="V1179" s="8">
        <f>IF($AA1179="","",U1179*T1179)</f>
        <v/>
      </c>
      <c r="W1179" s="8">
        <f>IF($AA1179="","",V1179+S1179)</f>
        <v/>
      </c>
      <c r="X1179" s="8">
        <f>IF($AA1179="","",Y1179-W1179)</f>
        <v/>
      </c>
      <c r="Y1179" s="8">
        <f>IF($AA1179="","",R1179+U1179+P1179)</f>
        <v/>
      </c>
      <c r="Z1179" s="8">
        <f>IF($AA1179="","",Y1179-W1179-N1179)</f>
        <v/>
      </c>
      <c r="AA1179" s="16">
        <f>IF(ROWS($AA$2:$AA1179)&lt;=MAX('Per Line'!$AJ$2:$AJ$7001),MATCH(ROWS($AA$2:$AA1179),'Per Line'!$AJ$2:$AJ$7001,0),"")</f>
        <v/>
      </c>
      <c r="AB1179">
        <f>IF($AA1179="","",C1179&amp;"|"&amp;COUNTIF($C$2:$C1179,C1179))</f>
        <v/>
      </c>
    </row>
    <row r="1180">
      <c r="A1180">
        <f>IF($AA1180="","",INDEX('Per Line'!$C$2:$C$7001,$AA1180)&amp;"")</f>
        <v/>
      </c>
      <c r="B1180" s="15" t="n"/>
      <c r="C1180">
        <f>IF($AA1180="","",IF(COUNTIF($I$2:$I$1301,I1180)&lt;=Settings!$C$8,I1180,I1180&amp;" P"&amp;ROUNDUP(COUNTIF($I$2:$I1180,I1180)/Settings!$C$8,0)))</f>
        <v/>
      </c>
      <c r="D1180">
        <f>IF($AA1180="","",INDEX('Per Line'!$A$2:$A$7001,$AA1180)&amp;"")</f>
        <v/>
      </c>
      <c r="E1180">
        <f>IF($AA1180="","",INDEX('Per Line'!$B$2:$B$7001,$AA1180)&amp;"")</f>
        <v/>
      </c>
      <c r="F1180">
        <f>IF($AA1180="","",INDEX('Per Line'!$D$2:$D$7001,$AA1180)&amp;"")</f>
        <v/>
      </c>
      <c r="G1180" s="14">
        <f>IF($AA1180="","",INDEX('Per Line'!$E$2:$E$7001,$AA1180))</f>
        <v/>
      </c>
      <c r="H1180">
        <f>IF($AA1180="","",INDEX('Per Line'!$F$2:$F$7001,$AA1180)&amp;"")</f>
        <v/>
      </c>
      <c r="I1180">
        <f>IF($AA1180="","",INDEX('Per Line'!$I$2:$I$7001,$AA1180)&amp;"")</f>
        <v/>
      </c>
      <c r="J1180">
        <f>IF($AA1180="","",INDEX('Per Line'!$H$2:$H$7001,$AA1180)&amp;"")</f>
        <v/>
      </c>
      <c r="K1180">
        <f>IF($AA1180="","",INDEX('Per Line'!$J$2:$J$7001,$AA1180)&amp;"")</f>
        <v/>
      </c>
      <c r="L1180">
        <f>IF($AA1180="","",INDEX('Per Line'!$K$2:$K$7001,$AA1180)&amp;"")</f>
        <v/>
      </c>
      <c r="M1180">
        <f>IF($AA1180="","",INDEX('Per Line'!$L$2:$L$7001,$AA1180))</f>
        <v/>
      </c>
      <c r="N1180" s="8">
        <f>IF($AA1180="","",M1180*Y1180/100)</f>
        <v/>
      </c>
      <c r="O1180">
        <f>IF($AA1180="","",INDEX('Per Line'!$U$2:$U$7001,$AA1180)&amp;"")</f>
        <v/>
      </c>
      <c r="P1180" s="8">
        <f>IF($AA1180="","",SUMIFS('Per Line'!$T$2:$T$7001,'Per Line'!$C$2:$C$7001,$A1180,'Per Line'!$AL$2:$AL$7001,1))</f>
        <v/>
      </c>
      <c r="Q1180">
        <f>IF($AA1180="","",Settings!$C$7)</f>
        <v/>
      </c>
      <c r="R1180" s="8">
        <f>IF($AA1180="","",SUMIFS('Per Line'!$T$2:$T$7001,'Per Line'!$C$2:$C$7001,$A1180,'Per Line'!$AK$2:$AK$7001,0,'Per Line'!$AL$2:$AL$7001,0))</f>
        <v/>
      </c>
      <c r="S1180" s="8">
        <f>IF($AA1180="","",R1180*Q1180)</f>
        <v/>
      </c>
      <c r="T1180">
        <f>IF($AA1180="","",Settings!$C$6)</f>
        <v/>
      </c>
      <c r="U1180" s="8">
        <f>IF($AA1180="","",SUMIFS('Per Line'!$T$2:$T$7001,'Per Line'!$C$2:$C$7001,$A1180,'Per Line'!$AK$2:$AK$7001,1,'Per Line'!$AL$2:$AL$7001,0))</f>
        <v/>
      </c>
      <c r="V1180" s="8">
        <f>IF($AA1180="","",U1180*T1180)</f>
        <v/>
      </c>
      <c r="W1180" s="8">
        <f>IF($AA1180="","",V1180+S1180)</f>
        <v/>
      </c>
      <c r="X1180" s="8">
        <f>IF($AA1180="","",Y1180-W1180)</f>
        <v/>
      </c>
      <c r="Y1180" s="8">
        <f>IF($AA1180="","",R1180+U1180+P1180)</f>
        <v/>
      </c>
      <c r="Z1180" s="8">
        <f>IF($AA1180="","",Y1180-W1180-N1180)</f>
        <v/>
      </c>
      <c r="AA1180" s="16">
        <f>IF(ROWS($AA$2:$AA1180)&lt;=MAX('Per Line'!$AJ$2:$AJ$7001),MATCH(ROWS($AA$2:$AA1180),'Per Line'!$AJ$2:$AJ$7001,0),"")</f>
        <v/>
      </c>
      <c r="AB1180">
        <f>IF($AA1180="","",C1180&amp;"|"&amp;COUNTIF($C$2:$C1180,C1180))</f>
        <v/>
      </c>
    </row>
    <row r="1181">
      <c r="A1181">
        <f>IF($AA1181="","",INDEX('Per Line'!$C$2:$C$7001,$AA1181)&amp;"")</f>
        <v/>
      </c>
      <c r="B1181" s="15" t="n"/>
      <c r="C1181">
        <f>IF($AA1181="","",IF(COUNTIF($I$2:$I$1301,I1181)&lt;=Settings!$C$8,I1181,I1181&amp;" P"&amp;ROUNDUP(COUNTIF($I$2:$I1181,I1181)/Settings!$C$8,0)))</f>
        <v/>
      </c>
      <c r="D1181">
        <f>IF($AA1181="","",INDEX('Per Line'!$A$2:$A$7001,$AA1181)&amp;"")</f>
        <v/>
      </c>
      <c r="E1181">
        <f>IF($AA1181="","",INDEX('Per Line'!$B$2:$B$7001,$AA1181)&amp;"")</f>
        <v/>
      </c>
      <c r="F1181">
        <f>IF($AA1181="","",INDEX('Per Line'!$D$2:$D$7001,$AA1181)&amp;"")</f>
        <v/>
      </c>
      <c r="G1181" s="14">
        <f>IF($AA1181="","",INDEX('Per Line'!$E$2:$E$7001,$AA1181))</f>
        <v/>
      </c>
      <c r="H1181">
        <f>IF($AA1181="","",INDEX('Per Line'!$F$2:$F$7001,$AA1181)&amp;"")</f>
        <v/>
      </c>
      <c r="I1181">
        <f>IF($AA1181="","",INDEX('Per Line'!$I$2:$I$7001,$AA1181)&amp;"")</f>
        <v/>
      </c>
      <c r="J1181">
        <f>IF($AA1181="","",INDEX('Per Line'!$H$2:$H$7001,$AA1181)&amp;"")</f>
        <v/>
      </c>
      <c r="K1181">
        <f>IF($AA1181="","",INDEX('Per Line'!$J$2:$J$7001,$AA1181)&amp;"")</f>
        <v/>
      </c>
      <c r="L1181">
        <f>IF($AA1181="","",INDEX('Per Line'!$K$2:$K$7001,$AA1181)&amp;"")</f>
        <v/>
      </c>
      <c r="M1181">
        <f>IF($AA1181="","",INDEX('Per Line'!$L$2:$L$7001,$AA1181))</f>
        <v/>
      </c>
      <c r="N1181" s="8">
        <f>IF($AA1181="","",M1181*Y1181/100)</f>
        <v/>
      </c>
      <c r="O1181">
        <f>IF($AA1181="","",INDEX('Per Line'!$U$2:$U$7001,$AA1181)&amp;"")</f>
        <v/>
      </c>
      <c r="P1181" s="8">
        <f>IF($AA1181="","",SUMIFS('Per Line'!$T$2:$T$7001,'Per Line'!$C$2:$C$7001,$A1181,'Per Line'!$AL$2:$AL$7001,1))</f>
        <v/>
      </c>
      <c r="Q1181">
        <f>IF($AA1181="","",Settings!$C$7)</f>
        <v/>
      </c>
      <c r="R1181" s="8">
        <f>IF($AA1181="","",SUMIFS('Per Line'!$T$2:$T$7001,'Per Line'!$C$2:$C$7001,$A1181,'Per Line'!$AK$2:$AK$7001,0,'Per Line'!$AL$2:$AL$7001,0))</f>
        <v/>
      </c>
      <c r="S1181" s="8">
        <f>IF($AA1181="","",R1181*Q1181)</f>
        <v/>
      </c>
      <c r="T1181">
        <f>IF($AA1181="","",Settings!$C$6)</f>
        <v/>
      </c>
      <c r="U1181" s="8">
        <f>IF($AA1181="","",SUMIFS('Per Line'!$T$2:$T$7001,'Per Line'!$C$2:$C$7001,$A1181,'Per Line'!$AK$2:$AK$7001,1,'Per Line'!$AL$2:$AL$7001,0))</f>
        <v/>
      </c>
      <c r="V1181" s="8">
        <f>IF($AA1181="","",U1181*T1181)</f>
        <v/>
      </c>
      <c r="W1181" s="8">
        <f>IF($AA1181="","",V1181+S1181)</f>
        <v/>
      </c>
      <c r="X1181" s="8">
        <f>IF($AA1181="","",Y1181-W1181)</f>
        <v/>
      </c>
      <c r="Y1181" s="8">
        <f>IF($AA1181="","",R1181+U1181+P1181)</f>
        <v/>
      </c>
      <c r="Z1181" s="8">
        <f>IF($AA1181="","",Y1181-W1181-N1181)</f>
        <v/>
      </c>
      <c r="AA1181" s="16">
        <f>IF(ROWS($AA$2:$AA1181)&lt;=MAX('Per Line'!$AJ$2:$AJ$7001),MATCH(ROWS($AA$2:$AA1181),'Per Line'!$AJ$2:$AJ$7001,0),"")</f>
        <v/>
      </c>
      <c r="AB1181">
        <f>IF($AA1181="","",C1181&amp;"|"&amp;COUNTIF($C$2:$C1181,C1181))</f>
        <v/>
      </c>
    </row>
    <row r="1182">
      <c r="A1182">
        <f>IF($AA1182="","",INDEX('Per Line'!$C$2:$C$7001,$AA1182)&amp;"")</f>
        <v/>
      </c>
      <c r="B1182" s="15" t="n"/>
      <c r="C1182">
        <f>IF($AA1182="","",IF(COUNTIF($I$2:$I$1301,I1182)&lt;=Settings!$C$8,I1182,I1182&amp;" P"&amp;ROUNDUP(COUNTIF($I$2:$I1182,I1182)/Settings!$C$8,0)))</f>
        <v/>
      </c>
      <c r="D1182">
        <f>IF($AA1182="","",INDEX('Per Line'!$A$2:$A$7001,$AA1182)&amp;"")</f>
        <v/>
      </c>
      <c r="E1182">
        <f>IF($AA1182="","",INDEX('Per Line'!$B$2:$B$7001,$AA1182)&amp;"")</f>
        <v/>
      </c>
      <c r="F1182">
        <f>IF($AA1182="","",INDEX('Per Line'!$D$2:$D$7001,$AA1182)&amp;"")</f>
        <v/>
      </c>
      <c r="G1182" s="14">
        <f>IF($AA1182="","",INDEX('Per Line'!$E$2:$E$7001,$AA1182))</f>
        <v/>
      </c>
      <c r="H1182">
        <f>IF($AA1182="","",INDEX('Per Line'!$F$2:$F$7001,$AA1182)&amp;"")</f>
        <v/>
      </c>
      <c r="I1182">
        <f>IF($AA1182="","",INDEX('Per Line'!$I$2:$I$7001,$AA1182)&amp;"")</f>
        <v/>
      </c>
      <c r="J1182">
        <f>IF($AA1182="","",INDEX('Per Line'!$H$2:$H$7001,$AA1182)&amp;"")</f>
        <v/>
      </c>
      <c r="K1182">
        <f>IF($AA1182="","",INDEX('Per Line'!$J$2:$J$7001,$AA1182)&amp;"")</f>
        <v/>
      </c>
      <c r="L1182">
        <f>IF($AA1182="","",INDEX('Per Line'!$K$2:$K$7001,$AA1182)&amp;"")</f>
        <v/>
      </c>
      <c r="M1182">
        <f>IF($AA1182="","",INDEX('Per Line'!$L$2:$L$7001,$AA1182))</f>
        <v/>
      </c>
      <c r="N1182" s="8">
        <f>IF($AA1182="","",M1182*Y1182/100)</f>
        <v/>
      </c>
      <c r="O1182">
        <f>IF($AA1182="","",INDEX('Per Line'!$U$2:$U$7001,$AA1182)&amp;"")</f>
        <v/>
      </c>
      <c r="P1182" s="8">
        <f>IF($AA1182="","",SUMIFS('Per Line'!$T$2:$T$7001,'Per Line'!$C$2:$C$7001,$A1182,'Per Line'!$AL$2:$AL$7001,1))</f>
        <v/>
      </c>
      <c r="Q1182">
        <f>IF($AA1182="","",Settings!$C$7)</f>
        <v/>
      </c>
      <c r="R1182" s="8">
        <f>IF($AA1182="","",SUMIFS('Per Line'!$T$2:$T$7001,'Per Line'!$C$2:$C$7001,$A1182,'Per Line'!$AK$2:$AK$7001,0,'Per Line'!$AL$2:$AL$7001,0))</f>
        <v/>
      </c>
      <c r="S1182" s="8">
        <f>IF($AA1182="","",R1182*Q1182)</f>
        <v/>
      </c>
      <c r="T1182">
        <f>IF($AA1182="","",Settings!$C$6)</f>
        <v/>
      </c>
      <c r="U1182" s="8">
        <f>IF($AA1182="","",SUMIFS('Per Line'!$T$2:$T$7001,'Per Line'!$C$2:$C$7001,$A1182,'Per Line'!$AK$2:$AK$7001,1,'Per Line'!$AL$2:$AL$7001,0))</f>
        <v/>
      </c>
      <c r="V1182" s="8">
        <f>IF($AA1182="","",U1182*T1182)</f>
        <v/>
      </c>
      <c r="W1182" s="8">
        <f>IF($AA1182="","",V1182+S1182)</f>
        <v/>
      </c>
      <c r="X1182" s="8">
        <f>IF($AA1182="","",Y1182-W1182)</f>
        <v/>
      </c>
      <c r="Y1182" s="8">
        <f>IF($AA1182="","",R1182+U1182+P1182)</f>
        <v/>
      </c>
      <c r="Z1182" s="8">
        <f>IF($AA1182="","",Y1182-W1182-N1182)</f>
        <v/>
      </c>
      <c r="AA1182" s="16">
        <f>IF(ROWS($AA$2:$AA1182)&lt;=MAX('Per Line'!$AJ$2:$AJ$7001),MATCH(ROWS($AA$2:$AA1182),'Per Line'!$AJ$2:$AJ$7001,0),"")</f>
        <v/>
      </c>
      <c r="AB1182">
        <f>IF($AA1182="","",C1182&amp;"|"&amp;COUNTIF($C$2:$C1182,C1182))</f>
        <v/>
      </c>
    </row>
    <row r="1183">
      <c r="A1183">
        <f>IF($AA1183="","",INDEX('Per Line'!$C$2:$C$7001,$AA1183)&amp;"")</f>
        <v/>
      </c>
      <c r="B1183" s="15" t="n"/>
      <c r="C1183">
        <f>IF($AA1183="","",IF(COUNTIF($I$2:$I$1301,I1183)&lt;=Settings!$C$8,I1183,I1183&amp;" P"&amp;ROUNDUP(COUNTIF($I$2:$I1183,I1183)/Settings!$C$8,0)))</f>
        <v/>
      </c>
      <c r="D1183">
        <f>IF($AA1183="","",INDEX('Per Line'!$A$2:$A$7001,$AA1183)&amp;"")</f>
        <v/>
      </c>
      <c r="E1183">
        <f>IF($AA1183="","",INDEX('Per Line'!$B$2:$B$7001,$AA1183)&amp;"")</f>
        <v/>
      </c>
      <c r="F1183">
        <f>IF($AA1183="","",INDEX('Per Line'!$D$2:$D$7001,$AA1183)&amp;"")</f>
        <v/>
      </c>
      <c r="G1183" s="14">
        <f>IF($AA1183="","",INDEX('Per Line'!$E$2:$E$7001,$AA1183))</f>
        <v/>
      </c>
      <c r="H1183">
        <f>IF($AA1183="","",INDEX('Per Line'!$F$2:$F$7001,$AA1183)&amp;"")</f>
        <v/>
      </c>
      <c r="I1183">
        <f>IF($AA1183="","",INDEX('Per Line'!$I$2:$I$7001,$AA1183)&amp;"")</f>
        <v/>
      </c>
      <c r="J1183">
        <f>IF($AA1183="","",INDEX('Per Line'!$H$2:$H$7001,$AA1183)&amp;"")</f>
        <v/>
      </c>
      <c r="K1183">
        <f>IF($AA1183="","",INDEX('Per Line'!$J$2:$J$7001,$AA1183)&amp;"")</f>
        <v/>
      </c>
      <c r="L1183">
        <f>IF($AA1183="","",INDEX('Per Line'!$K$2:$K$7001,$AA1183)&amp;"")</f>
        <v/>
      </c>
      <c r="M1183">
        <f>IF($AA1183="","",INDEX('Per Line'!$L$2:$L$7001,$AA1183))</f>
        <v/>
      </c>
      <c r="N1183" s="8">
        <f>IF($AA1183="","",M1183*Y1183/100)</f>
        <v/>
      </c>
      <c r="O1183">
        <f>IF($AA1183="","",INDEX('Per Line'!$U$2:$U$7001,$AA1183)&amp;"")</f>
        <v/>
      </c>
      <c r="P1183" s="8">
        <f>IF($AA1183="","",SUMIFS('Per Line'!$T$2:$T$7001,'Per Line'!$C$2:$C$7001,$A1183,'Per Line'!$AL$2:$AL$7001,1))</f>
        <v/>
      </c>
      <c r="Q1183">
        <f>IF($AA1183="","",Settings!$C$7)</f>
        <v/>
      </c>
      <c r="R1183" s="8">
        <f>IF($AA1183="","",SUMIFS('Per Line'!$T$2:$T$7001,'Per Line'!$C$2:$C$7001,$A1183,'Per Line'!$AK$2:$AK$7001,0,'Per Line'!$AL$2:$AL$7001,0))</f>
        <v/>
      </c>
      <c r="S1183" s="8">
        <f>IF($AA1183="","",R1183*Q1183)</f>
        <v/>
      </c>
      <c r="T1183">
        <f>IF($AA1183="","",Settings!$C$6)</f>
        <v/>
      </c>
      <c r="U1183" s="8">
        <f>IF($AA1183="","",SUMIFS('Per Line'!$T$2:$T$7001,'Per Line'!$C$2:$C$7001,$A1183,'Per Line'!$AK$2:$AK$7001,1,'Per Line'!$AL$2:$AL$7001,0))</f>
        <v/>
      </c>
      <c r="V1183" s="8">
        <f>IF($AA1183="","",U1183*T1183)</f>
        <v/>
      </c>
      <c r="W1183" s="8">
        <f>IF($AA1183="","",V1183+S1183)</f>
        <v/>
      </c>
      <c r="X1183" s="8">
        <f>IF($AA1183="","",Y1183-W1183)</f>
        <v/>
      </c>
      <c r="Y1183" s="8">
        <f>IF($AA1183="","",R1183+U1183+P1183)</f>
        <v/>
      </c>
      <c r="Z1183" s="8">
        <f>IF($AA1183="","",Y1183-W1183-N1183)</f>
        <v/>
      </c>
      <c r="AA1183" s="16">
        <f>IF(ROWS($AA$2:$AA1183)&lt;=MAX('Per Line'!$AJ$2:$AJ$7001),MATCH(ROWS($AA$2:$AA1183),'Per Line'!$AJ$2:$AJ$7001,0),"")</f>
        <v/>
      </c>
      <c r="AB1183">
        <f>IF($AA1183="","",C1183&amp;"|"&amp;COUNTIF($C$2:$C1183,C1183))</f>
        <v/>
      </c>
    </row>
    <row r="1184">
      <c r="A1184">
        <f>IF($AA1184="","",INDEX('Per Line'!$C$2:$C$7001,$AA1184)&amp;"")</f>
        <v/>
      </c>
      <c r="B1184" s="15" t="n"/>
      <c r="C1184">
        <f>IF($AA1184="","",IF(COUNTIF($I$2:$I$1301,I1184)&lt;=Settings!$C$8,I1184,I1184&amp;" P"&amp;ROUNDUP(COUNTIF($I$2:$I1184,I1184)/Settings!$C$8,0)))</f>
        <v/>
      </c>
      <c r="D1184">
        <f>IF($AA1184="","",INDEX('Per Line'!$A$2:$A$7001,$AA1184)&amp;"")</f>
        <v/>
      </c>
      <c r="E1184">
        <f>IF($AA1184="","",INDEX('Per Line'!$B$2:$B$7001,$AA1184)&amp;"")</f>
        <v/>
      </c>
      <c r="F1184">
        <f>IF($AA1184="","",INDEX('Per Line'!$D$2:$D$7001,$AA1184)&amp;"")</f>
        <v/>
      </c>
      <c r="G1184" s="14">
        <f>IF($AA1184="","",INDEX('Per Line'!$E$2:$E$7001,$AA1184))</f>
        <v/>
      </c>
      <c r="H1184">
        <f>IF($AA1184="","",INDEX('Per Line'!$F$2:$F$7001,$AA1184)&amp;"")</f>
        <v/>
      </c>
      <c r="I1184">
        <f>IF($AA1184="","",INDEX('Per Line'!$I$2:$I$7001,$AA1184)&amp;"")</f>
        <v/>
      </c>
      <c r="J1184">
        <f>IF($AA1184="","",INDEX('Per Line'!$H$2:$H$7001,$AA1184)&amp;"")</f>
        <v/>
      </c>
      <c r="K1184">
        <f>IF($AA1184="","",INDEX('Per Line'!$J$2:$J$7001,$AA1184)&amp;"")</f>
        <v/>
      </c>
      <c r="L1184">
        <f>IF($AA1184="","",INDEX('Per Line'!$K$2:$K$7001,$AA1184)&amp;"")</f>
        <v/>
      </c>
      <c r="M1184">
        <f>IF($AA1184="","",INDEX('Per Line'!$L$2:$L$7001,$AA1184))</f>
        <v/>
      </c>
      <c r="N1184" s="8">
        <f>IF($AA1184="","",M1184*Y1184/100)</f>
        <v/>
      </c>
      <c r="O1184">
        <f>IF($AA1184="","",INDEX('Per Line'!$U$2:$U$7001,$AA1184)&amp;"")</f>
        <v/>
      </c>
      <c r="P1184" s="8">
        <f>IF($AA1184="","",SUMIFS('Per Line'!$T$2:$T$7001,'Per Line'!$C$2:$C$7001,$A1184,'Per Line'!$AL$2:$AL$7001,1))</f>
        <v/>
      </c>
      <c r="Q1184">
        <f>IF($AA1184="","",Settings!$C$7)</f>
        <v/>
      </c>
      <c r="R1184" s="8">
        <f>IF($AA1184="","",SUMIFS('Per Line'!$T$2:$T$7001,'Per Line'!$C$2:$C$7001,$A1184,'Per Line'!$AK$2:$AK$7001,0,'Per Line'!$AL$2:$AL$7001,0))</f>
        <v/>
      </c>
      <c r="S1184" s="8">
        <f>IF($AA1184="","",R1184*Q1184)</f>
        <v/>
      </c>
      <c r="T1184">
        <f>IF($AA1184="","",Settings!$C$6)</f>
        <v/>
      </c>
      <c r="U1184" s="8">
        <f>IF($AA1184="","",SUMIFS('Per Line'!$T$2:$T$7001,'Per Line'!$C$2:$C$7001,$A1184,'Per Line'!$AK$2:$AK$7001,1,'Per Line'!$AL$2:$AL$7001,0))</f>
        <v/>
      </c>
      <c r="V1184" s="8">
        <f>IF($AA1184="","",U1184*T1184)</f>
        <v/>
      </c>
      <c r="W1184" s="8">
        <f>IF($AA1184="","",V1184+S1184)</f>
        <v/>
      </c>
      <c r="X1184" s="8">
        <f>IF($AA1184="","",Y1184-W1184)</f>
        <v/>
      </c>
      <c r="Y1184" s="8">
        <f>IF($AA1184="","",R1184+U1184+P1184)</f>
        <v/>
      </c>
      <c r="Z1184" s="8">
        <f>IF($AA1184="","",Y1184-W1184-N1184)</f>
        <v/>
      </c>
      <c r="AA1184" s="16">
        <f>IF(ROWS($AA$2:$AA1184)&lt;=MAX('Per Line'!$AJ$2:$AJ$7001),MATCH(ROWS($AA$2:$AA1184),'Per Line'!$AJ$2:$AJ$7001,0),"")</f>
        <v/>
      </c>
      <c r="AB1184">
        <f>IF($AA1184="","",C1184&amp;"|"&amp;COUNTIF($C$2:$C1184,C1184))</f>
        <v/>
      </c>
    </row>
    <row r="1185">
      <c r="A1185">
        <f>IF($AA1185="","",INDEX('Per Line'!$C$2:$C$7001,$AA1185)&amp;"")</f>
        <v/>
      </c>
      <c r="B1185" s="15" t="n"/>
      <c r="C1185">
        <f>IF($AA1185="","",IF(COUNTIF($I$2:$I$1301,I1185)&lt;=Settings!$C$8,I1185,I1185&amp;" P"&amp;ROUNDUP(COUNTIF($I$2:$I1185,I1185)/Settings!$C$8,0)))</f>
        <v/>
      </c>
      <c r="D1185">
        <f>IF($AA1185="","",INDEX('Per Line'!$A$2:$A$7001,$AA1185)&amp;"")</f>
        <v/>
      </c>
      <c r="E1185">
        <f>IF($AA1185="","",INDEX('Per Line'!$B$2:$B$7001,$AA1185)&amp;"")</f>
        <v/>
      </c>
      <c r="F1185">
        <f>IF($AA1185="","",INDEX('Per Line'!$D$2:$D$7001,$AA1185)&amp;"")</f>
        <v/>
      </c>
      <c r="G1185" s="14">
        <f>IF($AA1185="","",INDEX('Per Line'!$E$2:$E$7001,$AA1185))</f>
        <v/>
      </c>
      <c r="H1185">
        <f>IF($AA1185="","",INDEX('Per Line'!$F$2:$F$7001,$AA1185)&amp;"")</f>
        <v/>
      </c>
      <c r="I1185">
        <f>IF($AA1185="","",INDEX('Per Line'!$I$2:$I$7001,$AA1185)&amp;"")</f>
        <v/>
      </c>
      <c r="J1185">
        <f>IF($AA1185="","",INDEX('Per Line'!$H$2:$H$7001,$AA1185)&amp;"")</f>
        <v/>
      </c>
      <c r="K1185">
        <f>IF($AA1185="","",INDEX('Per Line'!$J$2:$J$7001,$AA1185)&amp;"")</f>
        <v/>
      </c>
      <c r="L1185">
        <f>IF($AA1185="","",INDEX('Per Line'!$K$2:$K$7001,$AA1185)&amp;"")</f>
        <v/>
      </c>
      <c r="M1185">
        <f>IF($AA1185="","",INDEX('Per Line'!$L$2:$L$7001,$AA1185))</f>
        <v/>
      </c>
      <c r="N1185" s="8">
        <f>IF($AA1185="","",M1185*Y1185/100)</f>
        <v/>
      </c>
      <c r="O1185">
        <f>IF($AA1185="","",INDEX('Per Line'!$U$2:$U$7001,$AA1185)&amp;"")</f>
        <v/>
      </c>
      <c r="P1185" s="8">
        <f>IF($AA1185="","",SUMIFS('Per Line'!$T$2:$T$7001,'Per Line'!$C$2:$C$7001,$A1185,'Per Line'!$AL$2:$AL$7001,1))</f>
        <v/>
      </c>
      <c r="Q1185">
        <f>IF($AA1185="","",Settings!$C$7)</f>
        <v/>
      </c>
      <c r="R1185" s="8">
        <f>IF($AA1185="","",SUMIFS('Per Line'!$T$2:$T$7001,'Per Line'!$C$2:$C$7001,$A1185,'Per Line'!$AK$2:$AK$7001,0,'Per Line'!$AL$2:$AL$7001,0))</f>
        <v/>
      </c>
      <c r="S1185" s="8">
        <f>IF($AA1185="","",R1185*Q1185)</f>
        <v/>
      </c>
      <c r="T1185">
        <f>IF($AA1185="","",Settings!$C$6)</f>
        <v/>
      </c>
      <c r="U1185" s="8">
        <f>IF($AA1185="","",SUMIFS('Per Line'!$T$2:$T$7001,'Per Line'!$C$2:$C$7001,$A1185,'Per Line'!$AK$2:$AK$7001,1,'Per Line'!$AL$2:$AL$7001,0))</f>
        <v/>
      </c>
      <c r="V1185" s="8">
        <f>IF($AA1185="","",U1185*T1185)</f>
        <v/>
      </c>
      <c r="W1185" s="8">
        <f>IF($AA1185="","",V1185+S1185)</f>
        <v/>
      </c>
      <c r="X1185" s="8">
        <f>IF($AA1185="","",Y1185-W1185)</f>
        <v/>
      </c>
      <c r="Y1185" s="8">
        <f>IF($AA1185="","",R1185+U1185+P1185)</f>
        <v/>
      </c>
      <c r="Z1185" s="8">
        <f>IF($AA1185="","",Y1185-W1185-N1185)</f>
        <v/>
      </c>
      <c r="AA1185" s="16">
        <f>IF(ROWS($AA$2:$AA1185)&lt;=MAX('Per Line'!$AJ$2:$AJ$7001),MATCH(ROWS($AA$2:$AA1185),'Per Line'!$AJ$2:$AJ$7001,0),"")</f>
        <v/>
      </c>
      <c r="AB1185">
        <f>IF($AA1185="","",C1185&amp;"|"&amp;COUNTIF($C$2:$C1185,C1185))</f>
        <v/>
      </c>
    </row>
    <row r="1186">
      <c r="A1186">
        <f>IF($AA1186="","",INDEX('Per Line'!$C$2:$C$7001,$AA1186)&amp;"")</f>
        <v/>
      </c>
      <c r="B1186" s="15" t="n"/>
      <c r="C1186">
        <f>IF($AA1186="","",IF(COUNTIF($I$2:$I$1301,I1186)&lt;=Settings!$C$8,I1186,I1186&amp;" P"&amp;ROUNDUP(COUNTIF($I$2:$I1186,I1186)/Settings!$C$8,0)))</f>
        <v/>
      </c>
      <c r="D1186">
        <f>IF($AA1186="","",INDEX('Per Line'!$A$2:$A$7001,$AA1186)&amp;"")</f>
        <v/>
      </c>
      <c r="E1186">
        <f>IF($AA1186="","",INDEX('Per Line'!$B$2:$B$7001,$AA1186)&amp;"")</f>
        <v/>
      </c>
      <c r="F1186">
        <f>IF($AA1186="","",INDEX('Per Line'!$D$2:$D$7001,$AA1186)&amp;"")</f>
        <v/>
      </c>
      <c r="G1186" s="14">
        <f>IF($AA1186="","",INDEX('Per Line'!$E$2:$E$7001,$AA1186))</f>
        <v/>
      </c>
      <c r="H1186">
        <f>IF($AA1186="","",INDEX('Per Line'!$F$2:$F$7001,$AA1186)&amp;"")</f>
        <v/>
      </c>
      <c r="I1186">
        <f>IF($AA1186="","",INDEX('Per Line'!$I$2:$I$7001,$AA1186)&amp;"")</f>
        <v/>
      </c>
      <c r="J1186">
        <f>IF($AA1186="","",INDEX('Per Line'!$H$2:$H$7001,$AA1186)&amp;"")</f>
        <v/>
      </c>
      <c r="K1186">
        <f>IF($AA1186="","",INDEX('Per Line'!$J$2:$J$7001,$AA1186)&amp;"")</f>
        <v/>
      </c>
      <c r="L1186">
        <f>IF($AA1186="","",INDEX('Per Line'!$K$2:$K$7001,$AA1186)&amp;"")</f>
        <v/>
      </c>
      <c r="M1186">
        <f>IF($AA1186="","",INDEX('Per Line'!$L$2:$L$7001,$AA1186))</f>
        <v/>
      </c>
      <c r="N1186" s="8">
        <f>IF($AA1186="","",M1186*Y1186/100)</f>
        <v/>
      </c>
      <c r="O1186">
        <f>IF($AA1186="","",INDEX('Per Line'!$U$2:$U$7001,$AA1186)&amp;"")</f>
        <v/>
      </c>
      <c r="P1186" s="8">
        <f>IF($AA1186="","",SUMIFS('Per Line'!$T$2:$T$7001,'Per Line'!$C$2:$C$7001,$A1186,'Per Line'!$AL$2:$AL$7001,1))</f>
        <v/>
      </c>
      <c r="Q1186">
        <f>IF($AA1186="","",Settings!$C$7)</f>
        <v/>
      </c>
      <c r="R1186" s="8">
        <f>IF($AA1186="","",SUMIFS('Per Line'!$T$2:$T$7001,'Per Line'!$C$2:$C$7001,$A1186,'Per Line'!$AK$2:$AK$7001,0,'Per Line'!$AL$2:$AL$7001,0))</f>
        <v/>
      </c>
      <c r="S1186" s="8">
        <f>IF($AA1186="","",R1186*Q1186)</f>
        <v/>
      </c>
      <c r="T1186">
        <f>IF($AA1186="","",Settings!$C$6)</f>
        <v/>
      </c>
      <c r="U1186" s="8">
        <f>IF($AA1186="","",SUMIFS('Per Line'!$T$2:$T$7001,'Per Line'!$C$2:$C$7001,$A1186,'Per Line'!$AK$2:$AK$7001,1,'Per Line'!$AL$2:$AL$7001,0))</f>
        <v/>
      </c>
      <c r="V1186" s="8">
        <f>IF($AA1186="","",U1186*T1186)</f>
        <v/>
      </c>
      <c r="W1186" s="8">
        <f>IF($AA1186="","",V1186+S1186)</f>
        <v/>
      </c>
      <c r="X1186" s="8">
        <f>IF($AA1186="","",Y1186-W1186)</f>
        <v/>
      </c>
      <c r="Y1186" s="8">
        <f>IF($AA1186="","",R1186+U1186+P1186)</f>
        <v/>
      </c>
      <c r="Z1186" s="8">
        <f>IF($AA1186="","",Y1186-W1186-N1186)</f>
        <v/>
      </c>
      <c r="AA1186" s="16">
        <f>IF(ROWS($AA$2:$AA1186)&lt;=MAX('Per Line'!$AJ$2:$AJ$7001),MATCH(ROWS($AA$2:$AA1186),'Per Line'!$AJ$2:$AJ$7001,0),"")</f>
        <v/>
      </c>
      <c r="AB1186">
        <f>IF($AA1186="","",C1186&amp;"|"&amp;COUNTIF($C$2:$C1186,C1186))</f>
        <v/>
      </c>
    </row>
    <row r="1187">
      <c r="A1187">
        <f>IF($AA1187="","",INDEX('Per Line'!$C$2:$C$7001,$AA1187)&amp;"")</f>
        <v/>
      </c>
      <c r="B1187" s="15" t="n"/>
      <c r="C1187">
        <f>IF($AA1187="","",IF(COUNTIF($I$2:$I$1301,I1187)&lt;=Settings!$C$8,I1187,I1187&amp;" P"&amp;ROUNDUP(COUNTIF($I$2:$I1187,I1187)/Settings!$C$8,0)))</f>
        <v/>
      </c>
      <c r="D1187">
        <f>IF($AA1187="","",INDEX('Per Line'!$A$2:$A$7001,$AA1187)&amp;"")</f>
        <v/>
      </c>
      <c r="E1187">
        <f>IF($AA1187="","",INDEX('Per Line'!$B$2:$B$7001,$AA1187)&amp;"")</f>
        <v/>
      </c>
      <c r="F1187">
        <f>IF($AA1187="","",INDEX('Per Line'!$D$2:$D$7001,$AA1187)&amp;"")</f>
        <v/>
      </c>
      <c r="G1187" s="14">
        <f>IF($AA1187="","",INDEX('Per Line'!$E$2:$E$7001,$AA1187))</f>
        <v/>
      </c>
      <c r="H1187">
        <f>IF($AA1187="","",INDEX('Per Line'!$F$2:$F$7001,$AA1187)&amp;"")</f>
        <v/>
      </c>
      <c r="I1187">
        <f>IF($AA1187="","",INDEX('Per Line'!$I$2:$I$7001,$AA1187)&amp;"")</f>
        <v/>
      </c>
      <c r="J1187">
        <f>IF($AA1187="","",INDEX('Per Line'!$H$2:$H$7001,$AA1187)&amp;"")</f>
        <v/>
      </c>
      <c r="K1187">
        <f>IF($AA1187="","",INDEX('Per Line'!$J$2:$J$7001,$AA1187)&amp;"")</f>
        <v/>
      </c>
      <c r="L1187">
        <f>IF($AA1187="","",INDEX('Per Line'!$K$2:$K$7001,$AA1187)&amp;"")</f>
        <v/>
      </c>
      <c r="M1187">
        <f>IF($AA1187="","",INDEX('Per Line'!$L$2:$L$7001,$AA1187))</f>
        <v/>
      </c>
      <c r="N1187" s="8">
        <f>IF($AA1187="","",M1187*Y1187/100)</f>
        <v/>
      </c>
      <c r="O1187">
        <f>IF($AA1187="","",INDEX('Per Line'!$U$2:$U$7001,$AA1187)&amp;"")</f>
        <v/>
      </c>
      <c r="P1187" s="8">
        <f>IF($AA1187="","",SUMIFS('Per Line'!$T$2:$T$7001,'Per Line'!$C$2:$C$7001,$A1187,'Per Line'!$AL$2:$AL$7001,1))</f>
        <v/>
      </c>
      <c r="Q1187">
        <f>IF($AA1187="","",Settings!$C$7)</f>
        <v/>
      </c>
      <c r="R1187" s="8">
        <f>IF($AA1187="","",SUMIFS('Per Line'!$T$2:$T$7001,'Per Line'!$C$2:$C$7001,$A1187,'Per Line'!$AK$2:$AK$7001,0,'Per Line'!$AL$2:$AL$7001,0))</f>
        <v/>
      </c>
      <c r="S1187" s="8">
        <f>IF($AA1187="","",R1187*Q1187)</f>
        <v/>
      </c>
      <c r="T1187">
        <f>IF($AA1187="","",Settings!$C$6)</f>
        <v/>
      </c>
      <c r="U1187" s="8">
        <f>IF($AA1187="","",SUMIFS('Per Line'!$T$2:$T$7001,'Per Line'!$C$2:$C$7001,$A1187,'Per Line'!$AK$2:$AK$7001,1,'Per Line'!$AL$2:$AL$7001,0))</f>
        <v/>
      </c>
      <c r="V1187" s="8">
        <f>IF($AA1187="","",U1187*T1187)</f>
        <v/>
      </c>
      <c r="W1187" s="8">
        <f>IF($AA1187="","",V1187+S1187)</f>
        <v/>
      </c>
      <c r="X1187" s="8">
        <f>IF($AA1187="","",Y1187-W1187)</f>
        <v/>
      </c>
      <c r="Y1187" s="8">
        <f>IF($AA1187="","",R1187+U1187+P1187)</f>
        <v/>
      </c>
      <c r="Z1187" s="8">
        <f>IF($AA1187="","",Y1187-W1187-N1187)</f>
        <v/>
      </c>
      <c r="AA1187" s="16">
        <f>IF(ROWS($AA$2:$AA1187)&lt;=MAX('Per Line'!$AJ$2:$AJ$7001),MATCH(ROWS($AA$2:$AA1187),'Per Line'!$AJ$2:$AJ$7001,0),"")</f>
        <v/>
      </c>
      <c r="AB1187">
        <f>IF($AA1187="","",C1187&amp;"|"&amp;COUNTIF($C$2:$C1187,C1187))</f>
        <v/>
      </c>
    </row>
    <row r="1188">
      <c r="A1188">
        <f>IF($AA1188="","",INDEX('Per Line'!$C$2:$C$7001,$AA1188)&amp;"")</f>
        <v/>
      </c>
      <c r="B1188" s="15" t="n"/>
      <c r="C1188">
        <f>IF($AA1188="","",IF(COUNTIF($I$2:$I$1301,I1188)&lt;=Settings!$C$8,I1188,I1188&amp;" P"&amp;ROUNDUP(COUNTIF($I$2:$I1188,I1188)/Settings!$C$8,0)))</f>
        <v/>
      </c>
      <c r="D1188">
        <f>IF($AA1188="","",INDEX('Per Line'!$A$2:$A$7001,$AA1188)&amp;"")</f>
        <v/>
      </c>
      <c r="E1188">
        <f>IF($AA1188="","",INDEX('Per Line'!$B$2:$B$7001,$AA1188)&amp;"")</f>
        <v/>
      </c>
      <c r="F1188">
        <f>IF($AA1188="","",INDEX('Per Line'!$D$2:$D$7001,$AA1188)&amp;"")</f>
        <v/>
      </c>
      <c r="G1188" s="14">
        <f>IF($AA1188="","",INDEX('Per Line'!$E$2:$E$7001,$AA1188))</f>
        <v/>
      </c>
      <c r="H1188">
        <f>IF($AA1188="","",INDEX('Per Line'!$F$2:$F$7001,$AA1188)&amp;"")</f>
        <v/>
      </c>
      <c r="I1188">
        <f>IF($AA1188="","",INDEX('Per Line'!$I$2:$I$7001,$AA1188)&amp;"")</f>
        <v/>
      </c>
      <c r="J1188">
        <f>IF($AA1188="","",INDEX('Per Line'!$H$2:$H$7001,$AA1188)&amp;"")</f>
        <v/>
      </c>
      <c r="K1188">
        <f>IF($AA1188="","",INDEX('Per Line'!$J$2:$J$7001,$AA1188)&amp;"")</f>
        <v/>
      </c>
      <c r="L1188">
        <f>IF($AA1188="","",INDEX('Per Line'!$K$2:$K$7001,$AA1188)&amp;"")</f>
        <v/>
      </c>
      <c r="M1188">
        <f>IF($AA1188="","",INDEX('Per Line'!$L$2:$L$7001,$AA1188))</f>
        <v/>
      </c>
      <c r="N1188" s="8">
        <f>IF($AA1188="","",M1188*Y1188/100)</f>
        <v/>
      </c>
      <c r="O1188">
        <f>IF($AA1188="","",INDEX('Per Line'!$U$2:$U$7001,$AA1188)&amp;"")</f>
        <v/>
      </c>
      <c r="P1188" s="8">
        <f>IF($AA1188="","",SUMIFS('Per Line'!$T$2:$T$7001,'Per Line'!$C$2:$C$7001,$A1188,'Per Line'!$AL$2:$AL$7001,1))</f>
        <v/>
      </c>
      <c r="Q1188">
        <f>IF($AA1188="","",Settings!$C$7)</f>
        <v/>
      </c>
      <c r="R1188" s="8">
        <f>IF($AA1188="","",SUMIFS('Per Line'!$T$2:$T$7001,'Per Line'!$C$2:$C$7001,$A1188,'Per Line'!$AK$2:$AK$7001,0,'Per Line'!$AL$2:$AL$7001,0))</f>
        <v/>
      </c>
      <c r="S1188" s="8">
        <f>IF($AA1188="","",R1188*Q1188)</f>
        <v/>
      </c>
      <c r="T1188">
        <f>IF($AA1188="","",Settings!$C$6)</f>
        <v/>
      </c>
      <c r="U1188" s="8">
        <f>IF($AA1188="","",SUMIFS('Per Line'!$T$2:$T$7001,'Per Line'!$C$2:$C$7001,$A1188,'Per Line'!$AK$2:$AK$7001,1,'Per Line'!$AL$2:$AL$7001,0))</f>
        <v/>
      </c>
      <c r="V1188" s="8">
        <f>IF($AA1188="","",U1188*T1188)</f>
        <v/>
      </c>
      <c r="W1188" s="8">
        <f>IF($AA1188="","",V1188+S1188)</f>
        <v/>
      </c>
      <c r="X1188" s="8">
        <f>IF($AA1188="","",Y1188-W1188)</f>
        <v/>
      </c>
      <c r="Y1188" s="8">
        <f>IF($AA1188="","",R1188+U1188+P1188)</f>
        <v/>
      </c>
      <c r="Z1188" s="8">
        <f>IF($AA1188="","",Y1188-W1188-N1188)</f>
        <v/>
      </c>
      <c r="AA1188" s="16">
        <f>IF(ROWS($AA$2:$AA1188)&lt;=MAX('Per Line'!$AJ$2:$AJ$7001),MATCH(ROWS($AA$2:$AA1188),'Per Line'!$AJ$2:$AJ$7001,0),"")</f>
        <v/>
      </c>
      <c r="AB1188">
        <f>IF($AA1188="","",C1188&amp;"|"&amp;COUNTIF($C$2:$C1188,C1188))</f>
        <v/>
      </c>
    </row>
    <row r="1189">
      <c r="A1189">
        <f>IF($AA1189="","",INDEX('Per Line'!$C$2:$C$7001,$AA1189)&amp;"")</f>
        <v/>
      </c>
      <c r="B1189" s="15" t="n"/>
      <c r="C1189">
        <f>IF($AA1189="","",IF(COUNTIF($I$2:$I$1301,I1189)&lt;=Settings!$C$8,I1189,I1189&amp;" P"&amp;ROUNDUP(COUNTIF($I$2:$I1189,I1189)/Settings!$C$8,0)))</f>
        <v/>
      </c>
      <c r="D1189">
        <f>IF($AA1189="","",INDEX('Per Line'!$A$2:$A$7001,$AA1189)&amp;"")</f>
        <v/>
      </c>
      <c r="E1189">
        <f>IF($AA1189="","",INDEX('Per Line'!$B$2:$B$7001,$AA1189)&amp;"")</f>
        <v/>
      </c>
      <c r="F1189">
        <f>IF($AA1189="","",INDEX('Per Line'!$D$2:$D$7001,$AA1189)&amp;"")</f>
        <v/>
      </c>
      <c r="G1189" s="14">
        <f>IF($AA1189="","",INDEX('Per Line'!$E$2:$E$7001,$AA1189))</f>
        <v/>
      </c>
      <c r="H1189">
        <f>IF($AA1189="","",INDEX('Per Line'!$F$2:$F$7001,$AA1189)&amp;"")</f>
        <v/>
      </c>
      <c r="I1189">
        <f>IF($AA1189="","",INDEX('Per Line'!$I$2:$I$7001,$AA1189)&amp;"")</f>
        <v/>
      </c>
      <c r="J1189">
        <f>IF($AA1189="","",INDEX('Per Line'!$H$2:$H$7001,$AA1189)&amp;"")</f>
        <v/>
      </c>
      <c r="K1189">
        <f>IF($AA1189="","",INDEX('Per Line'!$J$2:$J$7001,$AA1189)&amp;"")</f>
        <v/>
      </c>
      <c r="L1189">
        <f>IF($AA1189="","",INDEX('Per Line'!$K$2:$K$7001,$AA1189)&amp;"")</f>
        <v/>
      </c>
      <c r="M1189">
        <f>IF($AA1189="","",INDEX('Per Line'!$L$2:$L$7001,$AA1189))</f>
        <v/>
      </c>
      <c r="N1189" s="8">
        <f>IF($AA1189="","",M1189*Y1189/100)</f>
        <v/>
      </c>
      <c r="O1189">
        <f>IF($AA1189="","",INDEX('Per Line'!$U$2:$U$7001,$AA1189)&amp;"")</f>
        <v/>
      </c>
      <c r="P1189" s="8">
        <f>IF($AA1189="","",SUMIFS('Per Line'!$T$2:$T$7001,'Per Line'!$C$2:$C$7001,$A1189,'Per Line'!$AL$2:$AL$7001,1))</f>
        <v/>
      </c>
      <c r="Q1189">
        <f>IF($AA1189="","",Settings!$C$7)</f>
        <v/>
      </c>
      <c r="R1189" s="8">
        <f>IF($AA1189="","",SUMIFS('Per Line'!$T$2:$T$7001,'Per Line'!$C$2:$C$7001,$A1189,'Per Line'!$AK$2:$AK$7001,0,'Per Line'!$AL$2:$AL$7001,0))</f>
        <v/>
      </c>
      <c r="S1189" s="8">
        <f>IF($AA1189="","",R1189*Q1189)</f>
        <v/>
      </c>
      <c r="T1189">
        <f>IF($AA1189="","",Settings!$C$6)</f>
        <v/>
      </c>
      <c r="U1189" s="8">
        <f>IF($AA1189="","",SUMIFS('Per Line'!$T$2:$T$7001,'Per Line'!$C$2:$C$7001,$A1189,'Per Line'!$AK$2:$AK$7001,1,'Per Line'!$AL$2:$AL$7001,0))</f>
        <v/>
      </c>
      <c r="V1189" s="8">
        <f>IF($AA1189="","",U1189*T1189)</f>
        <v/>
      </c>
      <c r="W1189" s="8">
        <f>IF($AA1189="","",V1189+S1189)</f>
        <v/>
      </c>
      <c r="X1189" s="8">
        <f>IF($AA1189="","",Y1189-W1189)</f>
        <v/>
      </c>
      <c r="Y1189" s="8">
        <f>IF($AA1189="","",R1189+U1189+P1189)</f>
        <v/>
      </c>
      <c r="Z1189" s="8">
        <f>IF($AA1189="","",Y1189-W1189-N1189)</f>
        <v/>
      </c>
      <c r="AA1189" s="16">
        <f>IF(ROWS($AA$2:$AA1189)&lt;=MAX('Per Line'!$AJ$2:$AJ$7001),MATCH(ROWS($AA$2:$AA1189),'Per Line'!$AJ$2:$AJ$7001,0),"")</f>
        <v/>
      </c>
      <c r="AB1189">
        <f>IF($AA1189="","",C1189&amp;"|"&amp;COUNTIF($C$2:$C1189,C1189))</f>
        <v/>
      </c>
    </row>
    <row r="1190">
      <c r="A1190">
        <f>IF($AA1190="","",INDEX('Per Line'!$C$2:$C$7001,$AA1190)&amp;"")</f>
        <v/>
      </c>
      <c r="B1190" s="15" t="n"/>
      <c r="C1190">
        <f>IF($AA1190="","",IF(COUNTIF($I$2:$I$1301,I1190)&lt;=Settings!$C$8,I1190,I1190&amp;" P"&amp;ROUNDUP(COUNTIF($I$2:$I1190,I1190)/Settings!$C$8,0)))</f>
        <v/>
      </c>
      <c r="D1190">
        <f>IF($AA1190="","",INDEX('Per Line'!$A$2:$A$7001,$AA1190)&amp;"")</f>
        <v/>
      </c>
      <c r="E1190">
        <f>IF($AA1190="","",INDEX('Per Line'!$B$2:$B$7001,$AA1190)&amp;"")</f>
        <v/>
      </c>
      <c r="F1190">
        <f>IF($AA1190="","",INDEX('Per Line'!$D$2:$D$7001,$AA1190)&amp;"")</f>
        <v/>
      </c>
      <c r="G1190" s="14">
        <f>IF($AA1190="","",INDEX('Per Line'!$E$2:$E$7001,$AA1190))</f>
        <v/>
      </c>
      <c r="H1190">
        <f>IF($AA1190="","",INDEX('Per Line'!$F$2:$F$7001,$AA1190)&amp;"")</f>
        <v/>
      </c>
      <c r="I1190">
        <f>IF($AA1190="","",INDEX('Per Line'!$I$2:$I$7001,$AA1190)&amp;"")</f>
        <v/>
      </c>
      <c r="J1190">
        <f>IF($AA1190="","",INDEX('Per Line'!$H$2:$H$7001,$AA1190)&amp;"")</f>
        <v/>
      </c>
      <c r="K1190">
        <f>IF($AA1190="","",INDEX('Per Line'!$J$2:$J$7001,$AA1190)&amp;"")</f>
        <v/>
      </c>
      <c r="L1190">
        <f>IF($AA1190="","",INDEX('Per Line'!$K$2:$K$7001,$AA1190)&amp;"")</f>
        <v/>
      </c>
      <c r="M1190">
        <f>IF($AA1190="","",INDEX('Per Line'!$L$2:$L$7001,$AA1190))</f>
        <v/>
      </c>
      <c r="N1190" s="8">
        <f>IF($AA1190="","",M1190*Y1190/100)</f>
        <v/>
      </c>
      <c r="O1190">
        <f>IF($AA1190="","",INDEX('Per Line'!$U$2:$U$7001,$AA1190)&amp;"")</f>
        <v/>
      </c>
      <c r="P1190" s="8">
        <f>IF($AA1190="","",SUMIFS('Per Line'!$T$2:$T$7001,'Per Line'!$C$2:$C$7001,$A1190,'Per Line'!$AL$2:$AL$7001,1))</f>
        <v/>
      </c>
      <c r="Q1190">
        <f>IF($AA1190="","",Settings!$C$7)</f>
        <v/>
      </c>
      <c r="R1190" s="8">
        <f>IF($AA1190="","",SUMIFS('Per Line'!$T$2:$T$7001,'Per Line'!$C$2:$C$7001,$A1190,'Per Line'!$AK$2:$AK$7001,0,'Per Line'!$AL$2:$AL$7001,0))</f>
        <v/>
      </c>
      <c r="S1190" s="8">
        <f>IF($AA1190="","",R1190*Q1190)</f>
        <v/>
      </c>
      <c r="T1190">
        <f>IF($AA1190="","",Settings!$C$6)</f>
        <v/>
      </c>
      <c r="U1190" s="8">
        <f>IF($AA1190="","",SUMIFS('Per Line'!$T$2:$T$7001,'Per Line'!$C$2:$C$7001,$A1190,'Per Line'!$AK$2:$AK$7001,1,'Per Line'!$AL$2:$AL$7001,0))</f>
        <v/>
      </c>
      <c r="V1190" s="8">
        <f>IF($AA1190="","",U1190*T1190)</f>
        <v/>
      </c>
      <c r="W1190" s="8">
        <f>IF($AA1190="","",V1190+S1190)</f>
        <v/>
      </c>
      <c r="X1190" s="8">
        <f>IF($AA1190="","",Y1190-W1190)</f>
        <v/>
      </c>
      <c r="Y1190" s="8">
        <f>IF($AA1190="","",R1190+U1190+P1190)</f>
        <v/>
      </c>
      <c r="Z1190" s="8">
        <f>IF($AA1190="","",Y1190-W1190-N1190)</f>
        <v/>
      </c>
      <c r="AA1190" s="16">
        <f>IF(ROWS($AA$2:$AA1190)&lt;=MAX('Per Line'!$AJ$2:$AJ$7001),MATCH(ROWS($AA$2:$AA1190),'Per Line'!$AJ$2:$AJ$7001,0),"")</f>
        <v/>
      </c>
      <c r="AB1190">
        <f>IF($AA1190="","",C1190&amp;"|"&amp;COUNTIF($C$2:$C1190,C1190))</f>
        <v/>
      </c>
    </row>
    <row r="1191">
      <c r="A1191">
        <f>IF($AA1191="","",INDEX('Per Line'!$C$2:$C$7001,$AA1191)&amp;"")</f>
        <v/>
      </c>
      <c r="B1191" s="15" t="n"/>
      <c r="C1191">
        <f>IF($AA1191="","",IF(COUNTIF($I$2:$I$1301,I1191)&lt;=Settings!$C$8,I1191,I1191&amp;" P"&amp;ROUNDUP(COUNTIF($I$2:$I1191,I1191)/Settings!$C$8,0)))</f>
        <v/>
      </c>
      <c r="D1191">
        <f>IF($AA1191="","",INDEX('Per Line'!$A$2:$A$7001,$AA1191)&amp;"")</f>
        <v/>
      </c>
      <c r="E1191">
        <f>IF($AA1191="","",INDEX('Per Line'!$B$2:$B$7001,$AA1191)&amp;"")</f>
        <v/>
      </c>
      <c r="F1191">
        <f>IF($AA1191="","",INDEX('Per Line'!$D$2:$D$7001,$AA1191)&amp;"")</f>
        <v/>
      </c>
      <c r="G1191" s="14">
        <f>IF($AA1191="","",INDEX('Per Line'!$E$2:$E$7001,$AA1191))</f>
        <v/>
      </c>
      <c r="H1191">
        <f>IF($AA1191="","",INDEX('Per Line'!$F$2:$F$7001,$AA1191)&amp;"")</f>
        <v/>
      </c>
      <c r="I1191">
        <f>IF($AA1191="","",INDEX('Per Line'!$I$2:$I$7001,$AA1191)&amp;"")</f>
        <v/>
      </c>
      <c r="J1191">
        <f>IF($AA1191="","",INDEX('Per Line'!$H$2:$H$7001,$AA1191)&amp;"")</f>
        <v/>
      </c>
      <c r="K1191">
        <f>IF($AA1191="","",INDEX('Per Line'!$J$2:$J$7001,$AA1191)&amp;"")</f>
        <v/>
      </c>
      <c r="L1191">
        <f>IF($AA1191="","",INDEX('Per Line'!$K$2:$K$7001,$AA1191)&amp;"")</f>
        <v/>
      </c>
      <c r="M1191">
        <f>IF($AA1191="","",INDEX('Per Line'!$L$2:$L$7001,$AA1191))</f>
        <v/>
      </c>
      <c r="N1191" s="8">
        <f>IF($AA1191="","",M1191*Y1191/100)</f>
        <v/>
      </c>
      <c r="O1191">
        <f>IF($AA1191="","",INDEX('Per Line'!$U$2:$U$7001,$AA1191)&amp;"")</f>
        <v/>
      </c>
      <c r="P1191" s="8">
        <f>IF($AA1191="","",SUMIFS('Per Line'!$T$2:$T$7001,'Per Line'!$C$2:$C$7001,$A1191,'Per Line'!$AL$2:$AL$7001,1))</f>
        <v/>
      </c>
      <c r="Q1191">
        <f>IF($AA1191="","",Settings!$C$7)</f>
        <v/>
      </c>
      <c r="R1191" s="8">
        <f>IF($AA1191="","",SUMIFS('Per Line'!$T$2:$T$7001,'Per Line'!$C$2:$C$7001,$A1191,'Per Line'!$AK$2:$AK$7001,0,'Per Line'!$AL$2:$AL$7001,0))</f>
        <v/>
      </c>
      <c r="S1191" s="8">
        <f>IF($AA1191="","",R1191*Q1191)</f>
        <v/>
      </c>
      <c r="T1191">
        <f>IF($AA1191="","",Settings!$C$6)</f>
        <v/>
      </c>
      <c r="U1191" s="8">
        <f>IF($AA1191="","",SUMIFS('Per Line'!$T$2:$T$7001,'Per Line'!$C$2:$C$7001,$A1191,'Per Line'!$AK$2:$AK$7001,1,'Per Line'!$AL$2:$AL$7001,0))</f>
        <v/>
      </c>
      <c r="V1191" s="8">
        <f>IF($AA1191="","",U1191*T1191)</f>
        <v/>
      </c>
      <c r="W1191" s="8">
        <f>IF($AA1191="","",V1191+S1191)</f>
        <v/>
      </c>
      <c r="X1191" s="8">
        <f>IF($AA1191="","",Y1191-W1191)</f>
        <v/>
      </c>
      <c r="Y1191" s="8">
        <f>IF($AA1191="","",R1191+U1191+P1191)</f>
        <v/>
      </c>
      <c r="Z1191" s="8">
        <f>IF($AA1191="","",Y1191-W1191-N1191)</f>
        <v/>
      </c>
      <c r="AA1191" s="16">
        <f>IF(ROWS($AA$2:$AA1191)&lt;=MAX('Per Line'!$AJ$2:$AJ$7001),MATCH(ROWS($AA$2:$AA1191),'Per Line'!$AJ$2:$AJ$7001,0),"")</f>
        <v/>
      </c>
      <c r="AB1191">
        <f>IF($AA1191="","",C1191&amp;"|"&amp;COUNTIF($C$2:$C1191,C1191))</f>
        <v/>
      </c>
    </row>
    <row r="1192">
      <c r="A1192">
        <f>IF($AA1192="","",INDEX('Per Line'!$C$2:$C$7001,$AA1192)&amp;"")</f>
        <v/>
      </c>
      <c r="B1192" s="15" t="n"/>
      <c r="C1192">
        <f>IF($AA1192="","",IF(COUNTIF($I$2:$I$1301,I1192)&lt;=Settings!$C$8,I1192,I1192&amp;" P"&amp;ROUNDUP(COUNTIF($I$2:$I1192,I1192)/Settings!$C$8,0)))</f>
        <v/>
      </c>
      <c r="D1192">
        <f>IF($AA1192="","",INDEX('Per Line'!$A$2:$A$7001,$AA1192)&amp;"")</f>
        <v/>
      </c>
      <c r="E1192">
        <f>IF($AA1192="","",INDEX('Per Line'!$B$2:$B$7001,$AA1192)&amp;"")</f>
        <v/>
      </c>
      <c r="F1192">
        <f>IF($AA1192="","",INDEX('Per Line'!$D$2:$D$7001,$AA1192)&amp;"")</f>
        <v/>
      </c>
      <c r="G1192" s="14">
        <f>IF($AA1192="","",INDEX('Per Line'!$E$2:$E$7001,$AA1192))</f>
        <v/>
      </c>
      <c r="H1192">
        <f>IF($AA1192="","",INDEX('Per Line'!$F$2:$F$7001,$AA1192)&amp;"")</f>
        <v/>
      </c>
      <c r="I1192">
        <f>IF($AA1192="","",INDEX('Per Line'!$I$2:$I$7001,$AA1192)&amp;"")</f>
        <v/>
      </c>
      <c r="J1192">
        <f>IF($AA1192="","",INDEX('Per Line'!$H$2:$H$7001,$AA1192)&amp;"")</f>
        <v/>
      </c>
      <c r="K1192">
        <f>IF($AA1192="","",INDEX('Per Line'!$J$2:$J$7001,$AA1192)&amp;"")</f>
        <v/>
      </c>
      <c r="L1192">
        <f>IF($AA1192="","",INDEX('Per Line'!$K$2:$K$7001,$AA1192)&amp;"")</f>
        <v/>
      </c>
      <c r="M1192">
        <f>IF($AA1192="","",INDEX('Per Line'!$L$2:$L$7001,$AA1192))</f>
        <v/>
      </c>
      <c r="N1192" s="8">
        <f>IF($AA1192="","",M1192*Y1192/100)</f>
        <v/>
      </c>
      <c r="O1192">
        <f>IF($AA1192="","",INDEX('Per Line'!$U$2:$U$7001,$AA1192)&amp;"")</f>
        <v/>
      </c>
      <c r="P1192" s="8">
        <f>IF($AA1192="","",SUMIFS('Per Line'!$T$2:$T$7001,'Per Line'!$C$2:$C$7001,$A1192,'Per Line'!$AL$2:$AL$7001,1))</f>
        <v/>
      </c>
      <c r="Q1192">
        <f>IF($AA1192="","",Settings!$C$7)</f>
        <v/>
      </c>
      <c r="R1192" s="8">
        <f>IF($AA1192="","",SUMIFS('Per Line'!$T$2:$T$7001,'Per Line'!$C$2:$C$7001,$A1192,'Per Line'!$AK$2:$AK$7001,0,'Per Line'!$AL$2:$AL$7001,0))</f>
        <v/>
      </c>
      <c r="S1192" s="8">
        <f>IF($AA1192="","",R1192*Q1192)</f>
        <v/>
      </c>
      <c r="T1192">
        <f>IF($AA1192="","",Settings!$C$6)</f>
        <v/>
      </c>
      <c r="U1192" s="8">
        <f>IF($AA1192="","",SUMIFS('Per Line'!$T$2:$T$7001,'Per Line'!$C$2:$C$7001,$A1192,'Per Line'!$AK$2:$AK$7001,1,'Per Line'!$AL$2:$AL$7001,0))</f>
        <v/>
      </c>
      <c r="V1192" s="8">
        <f>IF($AA1192="","",U1192*T1192)</f>
        <v/>
      </c>
      <c r="W1192" s="8">
        <f>IF($AA1192="","",V1192+S1192)</f>
        <v/>
      </c>
      <c r="X1192" s="8">
        <f>IF($AA1192="","",Y1192-W1192)</f>
        <v/>
      </c>
      <c r="Y1192" s="8">
        <f>IF($AA1192="","",R1192+U1192+P1192)</f>
        <v/>
      </c>
      <c r="Z1192" s="8">
        <f>IF($AA1192="","",Y1192-W1192-N1192)</f>
        <v/>
      </c>
      <c r="AA1192" s="16">
        <f>IF(ROWS($AA$2:$AA1192)&lt;=MAX('Per Line'!$AJ$2:$AJ$7001),MATCH(ROWS($AA$2:$AA1192),'Per Line'!$AJ$2:$AJ$7001,0),"")</f>
        <v/>
      </c>
      <c r="AB1192">
        <f>IF($AA1192="","",C1192&amp;"|"&amp;COUNTIF($C$2:$C1192,C1192))</f>
        <v/>
      </c>
    </row>
    <row r="1193">
      <c r="A1193">
        <f>IF($AA1193="","",INDEX('Per Line'!$C$2:$C$7001,$AA1193)&amp;"")</f>
        <v/>
      </c>
      <c r="B1193" s="15" t="n"/>
      <c r="C1193">
        <f>IF($AA1193="","",IF(COUNTIF($I$2:$I$1301,I1193)&lt;=Settings!$C$8,I1193,I1193&amp;" P"&amp;ROUNDUP(COUNTIF($I$2:$I1193,I1193)/Settings!$C$8,0)))</f>
        <v/>
      </c>
      <c r="D1193">
        <f>IF($AA1193="","",INDEX('Per Line'!$A$2:$A$7001,$AA1193)&amp;"")</f>
        <v/>
      </c>
      <c r="E1193">
        <f>IF($AA1193="","",INDEX('Per Line'!$B$2:$B$7001,$AA1193)&amp;"")</f>
        <v/>
      </c>
      <c r="F1193">
        <f>IF($AA1193="","",INDEX('Per Line'!$D$2:$D$7001,$AA1193)&amp;"")</f>
        <v/>
      </c>
      <c r="G1193" s="14">
        <f>IF($AA1193="","",INDEX('Per Line'!$E$2:$E$7001,$AA1193))</f>
        <v/>
      </c>
      <c r="H1193">
        <f>IF($AA1193="","",INDEX('Per Line'!$F$2:$F$7001,$AA1193)&amp;"")</f>
        <v/>
      </c>
      <c r="I1193">
        <f>IF($AA1193="","",INDEX('Per Line'!$I$2:$I$7001,$AA1193)&amp;"")</f>
        <v/>
      </c>
      <c r="J1193">
        <f>IF($AA1193="","",INDEX('Per Line'!$H$2:$H$7001,$AA1193)&amp;"")</f>
        <v/>
      </c>
      <c r="K1193">
        <f>IF($AA1193="","",INDEX('Per Line'!$J$2:$J$7001,$AA1193)&amp;"")</f>
        <v/>
      </c>
      <c r="L1193">
        <f>IF($AA1193="","",INDEX('Per Line'!$K$2:$K$7001,$AA1193)&amp;"")</f>
        <v/>
      </c>
      <c r="M1193">
        <f>IF($AA1193="","",INDEX('Per Line'!$L$2:$L$7001,$AA1193))</f>
        <v/>
      </c>
      <c r="N1193" s="8">
        <f>IF($AA1193="","",M1193*Y1193/100)</f>
        <v/>
      </c>
      <c r="O1193">
        <f>IF($AA1193="","",INDEX('Per Line'!$U$2:$U$7001,$AA1193)&amp;"")</f>
        <v/>
      </c>
      <c r="P1193" s="8">
        <f>IF($AA1193="","",SUMIFS('Per Line'!$T$2:$T$7001,'Per Line'!$C$2:$C$7001,$A1193,'Per Line'!$AL$2:$AL$7001,1))</f>
        <v/>
      </c>
      <c r="Q1193">
        <f>IF($AA1193="","",Settings!$C$7)</f>
        <v/>
      </c>
      <c r="R1193" s="8">
        <f>IF($AA1193="","",SUMIFS('Per Line'!$T$2:$T$7001,'Per Line'!$C$2:$C$7001,$A1193,'Per Line'!$AK$2:$AK$7001,0,'Per Line'!$AL$2:$AL$7001,0))</f>
        <v/>
      </c>
      <c r="S1193" s="8">
        <f>IF($AA1193="","",R1193*Q1193)</f>
        <v/>
      </c>
      <c r="T1193">
        <f>IF($AA1193="","",Settings!$C$6)</f>
        <v/>
      </c>
      <c r="U1193" s="8">
        <f>IF($AA1193="","",SUMIFS('Per Line'!$T$2:$T$7001,'Per Line'!$C$2:$C$7001,$A1193,'Per Line'!$AK$2:$AK$7001,1,'Per Line'!$AL$2:$AL$7001,0))</f>
        <v/>
      </c>
      <c r="V1193" s="8">
        <f>IF($AA1193="","",U1193*T1193)</f>
        <v/>
      </c>
      <c r="W1193" s="8">
        <f>IF($AA1193="","",V1193+S1193)</f>
        <v/>
      </c>
      <c r="X1193" s="8">
        <f>IF($AA1193="","",Y1193-W1193)</f>
        <v/>
      </c>
      <c r="Y1193" s="8">
        <f>IF($AA1193="","",R1193+U1193+P1193)</f>
        <v/>
      </c>
      <c r="Z1193" s="8">
        <f>IF($AA1193="","",Y1193-W1193-N1193)</f>
        <v/>
      </c>
      <c r="AA1193" s="16">
        <f>IF(ROWS($AA$2:$AA1193)&lt;=MAX('Per Line'!$AJ$2:$AJ$7001),MATCH(ROWS($AA$2:$AA1193),'Per Line'!$AJ$2:$AJ$7001,0),"")</f>
        <v/>
      </c>
      <c r="AB1193">
        <f>IF($AA1193="","",C1193&amp;"|"&amp;COUNTIF($C$2:$C1193,C1193))</f>
        <v/>
      </c>
    </row>
    <row r="1194">
      <c r="A1194">
        <f>IF($AA1194="","",INDEX('Per Line'!$C$2:$C$7001,$AA1194)&amp;"")</f>
        <v/>
      </c>
      <c r="B1194" s="15" t="n"/>
      <c r="C1194">
        <f>IF($AA1194="","",IF(COUNTIF($I$2:$I$1301,I1194)&lt;=Settings!$C$8,I1194,I1194&amp;" P"&amp;ROUNDUP(COUNTIF($I$2:$I1194,I1194)/Settings!$C$8,0)))</f>
        <v/>
      </c>
      <c r="D1194">
        <f>IF($AA1194="","",INDEX('Per Line'!$A$2:$A$7001,$AA1194)&amp;"")</f>
        <v/>
      </c>
      <c r="E1194">
        <f>IF($AA1194="","",INDEX('Per Line'!$B$2:$B$7001,$AA1194)&amp;"")</f>
        <v/>
      </c>
      <c r="F1194">
        <f>IF($AA1194="","",INDEX('Per Line'!$D$2:$D$7001,$AA1194)&amp;"")</f>
        <v/>
      </c>
      <c r="G1194" s="14">
        <f>IF($AA1194="","",INDEX('Per Line'!$E$2:$E$7001,$AA1194))</f>
        <v/>
      </c>
      <c r="H1194">
        <f>IF($AA1194="","",INDEX('Per Line'!$F$2:$F$7001,$AA1194)&amp;"")</f>
        <v/>
      </c>
      <c r="I1194">
        <f>IF($AA1194="","",INDEX('Per Line'!$I$2:$I$7001,$AA1194)&amp;"")</f>
        <v/>
      </c>
      <c r="J1194">
        <f>IF($AA1194="","",INDEX('Per Line'!$H$2:$H$7001,$AA1194)&amp;"")</f>
        <v/>
      </c>
      <c r="K1194">
        <f>IF($AA1194="","",INDEX('Per Line'!$J$2:$J$7001,$AA1194)&amp;"")</f>
        <v/>
      </c>
      <c r="L1194">
        <f>IF($AA1194="","",INDEX('Per Line'!$K$2:$K$7001,$AA1194)&amp;"")</f>
        <v/>
      </c>
      <c r="M1194">
        <f>IF($AA1194="","",INDEX('Per Line'!$L$2:$L$7001,$AA1194))</f>
        <v/>
      </c>
      <c r="N1194" s="8">
        <f>IF($AA1194="","",M1194*Y1194/100)</f>
        <v/>
      </c>
      <c r="O1194">
        <f>IF($AA1194="","",INDEX('Per Line'!$U$2:$U$7001,$AA1194)&amp;"")</f>
        <v/>
      </c>
      <c r="P1194" s="8">
        <f>IF($AA1194="","",SUMIFS('Per Line'!$T$2:$T$7001,'Per Line'!$C$2:$C$7001,$A1194,'Per Line'!$AL$2:$AL$7001,1))</f>
        <v/>
      </c>
      <c r="Q1194">
        <f>IF($AA1194="","",Settings!$C$7)</f>
        <v/>
      </c>
      <c r="R1194" s="8">
        <f>IF($AA1194="","",SUMIFS('Per Line'!$T$2:$T$7001,'Per Line'!$C$2:$C$7001,$A1194,'Per Line'!$AK$2:$AK$7001,0,'Per Line'!$AL$2:$AL$7001,0))</f>
        <v/>
      </c>
      <c r="S1194" s="8">
        <f>IF($AA1194="","",R1194*Q1194)</f>
        <v/>
      </c>
      <c r="T1194">
        <f>IF($AA1194="","",Settings!$C$6)</f>
        <v/>
      </c>
      <c r="U1194" s="8">
        <f>IF($AA1194="","",SUMIFS('Per Line'!$T$2:$T$7001,'Per Line'!$C$2:$C$7001,$A1194,'Per Line'!$AK$2:$AK$7001,1,'Per Line'!$AL$2:$AL$7001,0))</f>
        <v/>
      </c>
      <c r="V1194" s="8">
        <f>IF($AA1194="","",U1194*T1194)</f>
        <v/>
      </c>
      <c r="W1194" s="8">
        <f>IF($AA1194="","",V1194+S1194)</f>
        <v/>
      </c>
      <c r="X1194" s="8">
        <f>IF($AA1194="","",Y1194-W1194)</f>
        <v/>
      </c>
      <c r="Y1194" s="8">
        <f>IF($AA1194="","",R1194+U1194+P1194)</f>
        <v/>
      </c>
      <c r="Z1194" s="8">
        <f>IF($AA1194="","",Y1194-W1194-N1194)</f>
        <v/>
      </c>
      <c r="AA1194" s="16">
        <f>IF(ROWS($AA$2:$AA1194)&lt;=MAX('Per Line'!$AJ$2:$AJ$7001),MATCH(ROWS($AA$2:$AA1194),'Per Line'!$AJ$2:$AJ$7001,0),"")</f>
        <v/>
      </c>
      <c r="AB1194">
        <f>IF($AA1194="","",C1194&amp;"|"&amp;COUNTIF($C$2:$C1194,C1194))</f>
        <v/>
      </c>
    </row>
    <row r="1195">
      <c r="A1195">
        <f>IF($AA1195="","",INDEX('Per Line'!$C$2:$C$7001,$AA1195)&amp;"")</f>
        <v/>
      </c>
      <c r="B1195" s="15" t="n"/>
      <c r="C1195">
        <f>IF($AA1195="","",IF(COUNTIF($I$2:$I$1301,I1195)&lt;=Settings!$C$8,I1195,I1195&amp;" P"&amp;ROUNDUP(COUNTIF($I$2:$I1195,I1195)/Settings!$C$8,0)))</f>
        <v/>
      </c>
      <c r="D1195">
        <f>IF($AA1195="","",INDEX('Per Line'!$A$2:$A$7001,$AA1195)&amp;"")</f>
        <v/>
      </c>
      <c r="E1195">
        <f>IF($AA1195="","",INDEX('Per Line'!$B$2:$B$7001,$AA1195)&amp;"")</f>
        <v/>
      </c>
      <c r="F1195">
        <f>IF($AA1195="","",INDEX('Per Line'!$D$2:$D$7001,$AA1195)&amp;"")</f>
        <v/>
      </c>
      <c r="G1195" s="14">
        <f>IF($AA1195="","",INDEX('Per Line'!$E$2:$E$7001,$AA1195))</f>
        <v/>
      </c>
      <c r="H1195">
        <f>IF($AA1195="","",INDEX('Per Line'!$F$2:$F$7001,$AA1195)&amp;"")</f>
        <v/>
      </c>
      <c r="I1195">
        <f>IF($AA1195="","",INDEX('Per Line'!$I$2:$I$7001,$AA1195)&amp;"")</f>
        <v/>
      </c>
      <c r="J1195">
        <f>IF($AA1195="","",INDEX('Per Line'!$H$2:$H$7001,$AA1195)&amp;"")</f>
        <v/>
      </c>
      <c r="K1195">
        <f>IF($AA1195="","",INDEX('Per Line'!$J$2:$J$7001,$AA1195)&amp;"")</f>
        <v/>
      </c>
      <c r="L1195">
        <f>IF($AA1195="","",INDEX('Per Line'!$K$2:$K$7001,$AA1195)&amp;"")</f>
        <v/>
      </c>
      <c r="M1195">
        <f>IF($AA1195="","",INDEX('Per Line'!$L$2:$L$7001,$AA1195))</f>
        <v/>
      </c>
      <c r="N1195" s="8">
        <f>IF($AA1195="","",M1195*Y1195/100)</f>
        <v/>
      </c>
      <c r="O1195">
        <f>IF($AA1195="","",INDEX('Per Line'!$U$2:$U$7001,$AA1195)&amp;"")</f>
        <v/>
      </c>
      <c r="P1195" s="8">
        <f>IF($AA1195="","",SUMIFS('Per Line'!$T$2:$T$7001,'Per Line'!$C$2:$C$7001,$A1195,'Per Line'!$AL$2:$AL$7001,1))</f>
        <v/>
      </c>
      <c r="Q1195">
        <f>IF($AA1195="","",Settings!$C$7)</f>
        <v/>
      </c>
      <c r="R1195" s="8">
        <f>IF($AA1195="","",SUMIFS('Per Line'!$T$2:$T$7001,'Per Line'!$C$2:$C$7001,$A1195,'Per Line'!$AK$2:$AK$7001,0,'Per Line'!$AL$2:$AL$7001,0))</f>
        <v/>
      </c>
      <c r="S1195" s="8">
        <f>IF($AA1195="","",R1195*Q1195)</f>
        <v/>
      </c>
      <c r="T1195">
        <f>IF($AA1195="","",Settings!$C$6)</f>
        <v/>
      </c>
      <c r="U1195" s="8">
        <f>IF($AA1195="","",SUMIFS('Per Line'!$T$2:$T$7001,'Per Line'!$C$2:$C$7001,$A1195,'Per Line'!$AK$2:$AK$7001,1,'Per Line'!$AL$2:$AL$7001,0))</f>
        <v/>
      </c>
      <c r="V1195" s="8">
        <f>IF($AA1195="","",U1195*T1195)</f>
        <v/>
      </c>
      <c r="W1195" s="8">
        <f>IF($AA1195="","",V1195+S1195)</f>
        <v/>
      </c>
      <c r="X1195" s="8">
        <f>IF($AA1195="","",Y1195-W1195)</f>
        <v/>
      </c>
      <c r="Y1195" s="8">
        <f>IF($AA1195="","",R1195+U1195+P1195)</f>
        <v/>
      </c>
      <c r="Z1195" s="8">
        <f>IF($AA1195="","",Y1195-W1195-N1195)</f>
        <v/>
      </c>
      <c r="AA1195" s="16">
        <f>IF(ROWS($AA$2:$AA1195)&lt;=MAX('Per Line'!$AJ$2:$AJ$7001),MATCH(ROWS($AA$2:$AA1195),'Per Line'!$AJ$2:$AJ$7001,0),"")</f>
        <v/>
      </c>
      <c r="AB1195">
        <f>IF($AA1195="","",C1195&amp;"|"&amp;COUNTIF($C$2:$C1195,C1195))</f>
        <v/>
      </c>
    </row>
    <row r="1196">
      <c r="A1196">
        <f>IF($AA1196="","",INDEX('Per Line'!$C$2:$C$7001,$AA1196)&amp;"")</f>
        <v/>
      </c>
      <c r="B1196" s="15" t="n"/>
      <c r="C1196">
        <f>IF($AA1196="","",IF(COUNTIF($I$2:$I$1301,I1196)&lt;=Settings!$C$8,I1196,I1196&amp;" P"&amp;ROUNDUP(COUNTIF($I$2:$I1196,I1196)/Settings!$C$8,0)))</f>
        <v/>
      </c>
      <c r="D1196">
        <f>IF($AA1196="","",INDEX('Per Line'!$A$2:$A$7001,$AA1196)&amp;"")</f>
        <v/>
      </c>
      <c r="E1196">
        <f>IF($AA1196="","",INDEX('Per Line'!$B$2:$B$7001,$AA1196)&amp;"")</f>
        <v/>
      </c>
      <c r="F1196">
        <f>IF($AA1196="","",INDEX('Per Line'!$D$2:$D$7001,$AA1196)&amp;"")</f>
        <v/>
      </c>
      <c r="G1196" s="14">
        <f>IF($AA1196="","",INDEX('Per Line'!$E$2:$E$7001,$AA1196))</f>
        <v/>
      </c>
      <c r="H1196">
        <f>IF($AA1196="","",INDEX('Per Line'!$F$2:$F$7001,$AA1196)&amp;"")</f>
        <v/>
      </c>
      <c r="I1196">
        <f>IF($AA1196="","",INDEX('Per Line'!$I$2:$I$7001,$AA1196)&amp;"")</f>
        <v/>
      </c>
      <c r="J1196">
        <f>IF($AA1196="","",INDEX('Per Line'!$H$2:$H$7001,$AA1196)&amp;"")</f>
        <v/>
      </c>
      <c r="K1196">
        <f>IF($AA1196="","",INDEX('Per Line'!$J$2:$J$7001,$AA1196)&amp;"")</f>
        <v/>
      </c>
      <c r="L1196">
        <f>IF($AA1196="","",INDEX('Per Line'!$K$2:$K$7001,$AA1196)&amp;"")</f>
        <v/>
      </c>
      <c r="M1196">
        <f>IF($AA1196="","",INDEX('Per Line'!$L$2:$L$7001,$AA1196))</f>
        <v/>
      </c>
      <c r="N1196" s="8">
        <f>IF($AA1196="","",M1196*Y1196/100)</f>
        <v/>
      </c>
      <c r="O1196">
        <f>IF($AA1196="","",INDEX('Per Line'!$U$2:$U$7001,$AA1196)&amp;"")</f>
        <v/>
      </c>
      <c r="P1196" s="8">
        <f>IF($AA1196="","",SUMIFS('Per Line'!$T$2:$T$7001,'Per Line'!$C$2:$C$7001,$A1196,'Per Line'!$AL$2:$AL$7001,1))</f>
        <v/>
      </c>
      <c r="Q1196">
        <f>IF($AA1196="","",Settings!$C$7)</f>
        <v/>
      </c>
      <c r="R1196" s="8">
        <f>IF($AA1196="","",SUMIFS('Per Line'!$T$2:$T$7001,'Per Line'!$C$2:$C$7001,$A1196,'Per Line'!$AK$2:$AK$7001,0,'Per Line'!$AL$2:$AL$7001,0))</f>
        <v/>
      </c>
      <c r="S1196" s="8">
        <f>IF($AA1196="","",R1196*Q1196)</f>
        <v/>
      </c>
      <c r="T1196">
        <f>IF($AA1196="","",Settings!$C$6)</f>
        <v/>
      </c>
      <c r="U1196" s="8">
        <f>IF($AA1196="","",SUMIFS('Per Line'!$T$2:$T$7001,'Per Line'!$C$2:$C$7001,$A1196,'Per Line'!$AK$2:$AK$7001,1,'Per Line'!$AL$2:$AL$7001,0))</f>
        <v/>
      </c>
      <c r="V1196" s="8">
        <f>IF($AA1196="","",U1196*T1196)</f>
        <v/>
      </c>
      <c r="W1196" s="8">
        <f>IF($AA1196="","",V1196+S1196)</f>
        <v/>
      </c>
      <c r="X1196" s="8">
        <f>IF($AA1196="","",Y1196-W1196)</f>
        <v/>
      </c>
      <c r="Y1196" s="8">
        <f>IF($AA1196="","",R1196+U1196+P1196)</f>
        <v/>
      </c>
      <c r="Z1196" s="8">
        <f>IF($AA1196="","",Y1196-W1196-N1196)</f>
        <v/>
      </c>
      <c r="AA1196" s="16">
        <f>IF(ROWS($AA$2:$AA1196)&lt;=MAX('Per Line'!$AJ$2:$AJ$7001),MATCH(ROWS($AA$2:$AA1196),'Per Line'!$AJ$2:$AJ$7001,0),"")</f>
        <v/>
      </c>
      <c r="AB1196">
        <f>IF($AA1196="","",C1196&amp;"|"&amp;COUNTIF($C$2:$C1196,C1196))</f>
        <v/>
      </c>
    </row>
    <row r="1197">
      <c r="A1197">
        <f>IF($AA1197="","",INDEX('Per Line'!$C$2:$C$7001,$AA1197)&amp;"")</f>
        <v/>
      </c>
      <c r="B1197" s="15" t="n"/>
      <c r="C1197">
        <f>IF($AA1197="","",IF(COUNTIF($I$2:$I$1301,I1197)&lt;=Settings!$C$8,I1197,I1197&amp;" P"&amp;ROUNDUP(COUNTIF($I$2:$I1197,I1197)/Settings!$C$8,0)))</f>
        <v/>
      </c>
      <c r="D1197">
        <f>IF($AA1197="","",INDEX('Per Line'!$A$2:$A$7001,$AA1197)&amp;"")</f>
        <v/>
      </c>
      <c r="E1197">
        <f>IF($AA1197="","",INDEX('Per Line'!$B$2:$B$7001,$AA1197)&amp;"")</f>
        <v/>
      </c>
      <c r="F1197">
        <f>IF($AA1197="","",INDEX('Per Line'!$D$2:$D$7001,$AA1197)&amp;"")</f>
        <v/>
      </c>
      <c r="G1197" s="14">
        <f>IF($AA1197="","",INDEX('Per Line'!$E$2:$E$7001,$AA1197))</f>
        <v/>
      </c>
      <c r="H1197">
        <f>IF($AA1197="","",INDEX('Per Line'!$F$2:$F$7001,$AA1197)&amp;"")</f>
        <v/>
      </c>
      <c r="I1197">
        <f>IF($AA1197="","",INDEX('Per Line'!$I$2:$I$7001,$AA1197)&amp;"")</f>
        <v/>
      </c>
      <c r="J1197">
        <f>IF($AA1197="","",INDEX('Per Line'!$H$2:$H$7001,$AA1197)&amp;"")</f>
        <v/>
      </c>
      <c r="K1197">
        <f>IF($AA1197="","",INDEX('Per Line'!$J$2:$J$7001,$AA1197)&amp;"")</f>
        <v/>
      </c>
      <c r="L1197">
        <f>IF($AA1197="","",INDEX('Per Line'!$K$2:$K$7001,$AA1197)&amp;"")</f>
        <v/>
      </c>
      <c r="M1197">
        <f>IF($AA1197="","",INDEX('Per Line'!$L$2:$L$7001,$AA1197))</f>
        <v/>
      </c>
      <c r="N1197" s="8">
        <f>IF($AA1197="","",M1197*Y1197/100)</f>
        <v/>
      </c>
      <c r="O1197">
        <f>IF($AA1197="","",INDEX('Per Line'!$U$2:$U$7001,$AA1197)&amp;"")</f>
        <v/>
      </c>
      <c r="P1197" s="8">
        <f>IF($AA1197="","",SUMIFS('Per Line'!$T$2:$T$7001,'Per Line'!$C$2:$C$7001,$A1197,'Per Line'!$AL$2:$AL$7001,1))</f>
        <v/>
      </c>
      <c r="Q1197">
        <f>IF($AA1197="","",Settings!$C$7)</f>
        <v/>
      </c>
      <c r="R1197" s="8">
        <f>IF($AA1197="","",SUMIFS('Per Line'!$T$2:$T$7001,'Per Line'!$C$2:$C$7001,$A1197,'Per Line'!$AK$2:$AK$7001,0,'Per Line'!$AL$2:$AL$7001,0))</f>
        <v/>
      </c>
      <c r="S1197" s="8">
        <f>IF($AA1197="","",R1197*Q1197)</f>
        <v/>
      </c>
      <c r="T1197">
        <f>IF($AA1197="","",Settings!$C$6)</f>
        <v/>
      </c>
      <c r="U1197" s="8">
        <f>IF($AA1197="","",SUMIFS('Per Line'!$T$2:$T$7001,'Per Line'!$C$2:$C$7001,$A1197,'Per Line'!$AK$2:$AK$7001,1,'Per Line'!$AL$2:$AL$7001,0))</f>
        <v/>
      </c>
      <c r="V1197" s="8">
        <f>IF($AA1197="","",U1197*T1197)</f>
        <v/>
      </c>
      <c r="W1197" s="8">
        <f>IF($AA1197="","",V1197+S1197)</f>
        <v/>
      </c>
      <c r="X1197" s="8">
        <f>IF($AA1197="","",Y1197-W1197)</f>
        <v/>
      </c>
      <c r="Y1197" s="8">
        <f>IF($AA1197="","",R1197+U1197+P1197)</f>
        <v/>
      </c>
      <c r="Z1197" s="8">
        <f>IF($AA1197="","",Y1197-W1197-N1197)</f>
        <v/>
      </c>
      <c r="AA1197" s="16">
        <f>IF(ROWS($AA$2:$AA1197)&lt;=MAX('Per Line'!$AJ$2:$AJ$7001),MATCH(ROWS($AA$2:$AA1197),'Per Line'!$AJ$2:$AJ$7001,0),"")</f>
        <v/>
      </c>
      <c r="AB1197">
        <f>IF($AA1197="","",C1197&amp;"|"&amp;COUNTIF($C$2:$C1197,C1197))</f>
        <v/>
      </c>
    </row>
    <row r="1198">
      <c r="A1198">
        <f>IF($AA1198="","",INDEX('Per Line'!$C$2:$C$7001,$AA1198)&amp;"")</f>
        <v/>
      </c>
      <c r="B1198" s="15" t="n"/>
      <c r="C1198">
        <f>IF($AA1198="","",IF(COUNTIF($I$2:$I$1301,I1198)&lt;=Settings!$C$8,I1198,I1198&amp;" P"&amp;ROUNDUP(COUNTIF($I$2:$I1198,I1198)/Settings!$C$8,0)))</f>
        <v/>
      </c>
      <c r="D1198">
        <f>IF($AA1198="","",INDEX('Per Line'!$A$2:$A$7001,$AA1198)&amp;"")</f>
        <v/>
      </c>
      <c r="E1198">
        <f>IF($AA1198="","",INDEX('Per Line'!$B$2:$B$7001,$AA1198)&amp;"")</f>
        <v/>
      </c>
      <c r="F1198">
        <f>IF($AA1198="","",INDEX('Per Line'!$D$2:$D$7001,$AA1198)&amp;"")</f>
        <v/>
      </c>
      <c r="G1198" s="14">
        <f>IF($AA1198="","",INDEX('Per Line'!$E$2:$E$7001,$AA1198))</f>
        <v/>
      </c>
      <c r="H1198">
        <f>IF($AA1198="","",INDEX('Per Line'!$F$2:$F$7001,$AA1198)&amp;"")</f>
        <v/>
      </c>
      <c r="I1198">
        <f>IF($AA1198="","",INDEX('Per Line'!$I$2:$I$7001,$AA1198)&amp;"")</f>
        <v/>
      </c>
      <c r="J1198">
        <f>IF($AA1198="","",INDEX('Per Line'!$H$2:$H$7001,$AA1198)&amp;"")</f>
        <v/>
      </c>
      <c r="K1198">
        <f>IF($AA1198="","",INDEX('Per Line'!$J$2:$J$7001,$AA1198)&amp;"")</f>
        <v/>
      </c>
      <c r="L1198">
        <f>IF($AA1198="","",INDEX('Per Line'!$K$2:$K$7001,$AA1198)&amp;"")</f>
        <v/>
      </c>
      <c r="M1198">
        <f>IF($AA1198="","",INDEX('Per Line'!$L$2:$L$7001,$AA1198))</f>
        <v/>
      </c>
      <c r="N1198" s="8">
        <f>IF($AA1198="","",M1198*Y1198/100)</f>
        <v/>
      </c>
      <c r="O1198">
        <f>IF($AA1198="","",INDEX('Per Line'!$U$2:$U$7001,$AA1198)&amp;"")</f>
        <v/>
      </c>
      <c r="P1198" s="8">
        <f>IF($AA1198="","",SUMIFS('Per Line'!$T$2:$T$7001,'Per Line'!$C$2:$C$7001,$A1198,'Per Line'!$AL$2:$AL$7001,1))</f>
        <v/>
      </c>
      <c r="Q1198">
        <f>IF($AA1198="","",Settings!$C$7)</f>
        <v/>
      </c>
      <c r="R1198" s="8">
        <f>IF($AA1198="","",SUMIFS('Per Line'!$T$2:$T$7001,'Per Line'!$C$2:$C$7001,$A1198,'Per Line'!$AK$2:$AK$7001,0,'Per Line'!$AL$2:$AL$7001,0))</f>
        <v/>
      </c>
      <c r="S1198" s="8">
        <f>IF($AA1198="","",R1198*Q1198)</f>
        <v/>
      </c>
      <c r="T1198">
        <f>IF($AA1198="","",Settings!$C$6)</f>
        <v/>
      </c>
      <c r="U1198" s="8">
        <f>IF($AA1198="","",SUMIFS('Per Line'!$T$2:$T$7001,'Per Line'!$C$2:$C$7001,$A1198,'Per Line'!$AK$2:$AK$7001,1,'Per Line'!$AL$2:$AL$7001,0))</f>
        <v/>
      </c>
      <c r="V1198" s="8">
        <f>IF($AA1198="","",U1198*T1198)</f>
        <v/>
      </c>
      <c r="W1198" s="8">
        <f>IF($AA1198="","",V1198+S1198)</f>
        <v/>
      </c>
      <c r="X1198" s="8">
        <f>IF($AA1198="","",Y1198-W1198)</f>
        <v/>
      </c>
      <c r="Y1198" s="8">
        <f>IF($AA1198="","",R1198+U1198+P1198)</f>
        <v/>
      </c>
      <c r="Z1198" s="8">
        <f>IF($AA1198="","",Y1198-W1198-N1198)</f>
        <v/>
      </c>
      <c r="AA1198" s="16">
        <f>IF(ROWS($AA$2:$AA1198)&lt;=MAX('Per Line'!$AJ$2:$AJ$7001),MATCH(ROWS($AA$2:$AA1198),'Per Line'!$AJ$2:$AJ$7001,0),"")</f>
        <v/>
      </c>
      <c r="AB1198">
        <f>IF($AA1198="","",C1198&amp;"|"&amp;COUNTIF($C$2:$C1198,C1198))</f>
        <v/>
      </c>
    </row>
    <row r="1199">
      <c r="A1199">
        <f>IF($AA1199="","",INDEX('Per Line'!$C$2:$C$7001,$AA1199)&amp;"")</f>
        <v/>
      </c>
      <c r="B1199" s="15" t="n"/>
      <c r="C1199">
        <f>IF($AA1199="","",IF(COUNTIF($I$2:$I$1301,I1199)&lt;=Settings!$C$8,I1199,I1199&amp;" P"&amp;ROUNDUP(COUNTIF($I$2:$I1199,I1199)/Settings!$C$8,0)))</f>
        <v/>
      </c>
      <c r="D1199">
        <f>IF($AA1199="","",INDEX('Per Line'!$A$2:$A$7001,$AA1199)&amp;"")</f>
        <v/>
      </c>
      <c r="E1199">
        <f>IF($AA1199="","",INDEX('Per Line'!$B$2:$B$7001,$AA1199)&amp;"")</f>
        <v/>
      </c>
      <c r="F1199">
        <f>IF($AA1199="","",INDEX('Per Line'!$D$2:$D$7001,$AA1199)&amp;"")</f>
        <v/>
      </c>
      <c r="G1199" s="14">
        <f>IF($AA1199="","",INDEX('Per Line'!$E$2:$E$7001,$AA1199))</f>
        <v/>
      </c>
      <c r="H1199">
        <f>IF($AA1199="","",INDEX('Per Line'!$F$2:$F$7001,$AA1199)&amp;"")</f>
        <v/>
      </c>
      <c r="I1199">
        <f>IF($AA1199="","",INDEX('Per Line'!$I$2:$I$7001,$AA1199)&amp;"")</f>
        <v/>
      </c>
      <c r="J1199">
        <f>IF($AA1199="","",INDEX('Per Line'!$H$2:$H$7001,$AA1199)&amp;"")</f>
        <v/>
      </c>
      <c r="K1199">
        <f>IF($AA1199="","",INDEX('Per Line'!$J$2:$J$7001,$AA1199)&amp;"")</f>
        <v/>
      </c>
      <c r="L1199">
        <f>IF($AA1199="","",INDEX('Per Line'!$K$2:$K$7001,$AA1199)&amp;"")</f>
        <v/>
      </c>
      <c r="M1199">
        <f>IF($AA1199="","",INDEX('Per Line'!$L$2:$L$7001,$AA1199))</f>
        <v/>
      </c>
      <c r="N1199" s="8">
        <f>IF($AA1199="","",M1199*Y1199/100)</f>
        <v/>
      </c>
      <c r="O1199">
        <f>IF($AA1199="","",INDEX('Per Line'!$U$2:$U$7001,$AA1199)&amp;"")</f>
        <v/>
      </c>
      <c r="P1199" s="8">
        <f>IF($AA1199="","",SUMIFS('Per Line'!$T$2:$T$7001,'Per Line'!$C$2:$C$7001,$A1199,'Per Line'!$AL$2:$AL$7001,1))</f>
        <v/>
      </c>
      <c r="Q1199">
        <f>IF($AA1199="","",Settings!$C$7)</f>
        <v/>
      </c>
      <c r="R1199" s="8">
        <f>IF($AA1199="","",SUMIFS('Per Line'!$T$2:$T$7001,'Per Line'!$C$2:$C$7001,$A1199,'Per Line'!$AK$2:$AK$7001,0,'Per Line'!$AL$2:$AL$7001,0))</f>
        <v/>
      </c>
      <c r="S1199" s="8">
        <f>IF($AA1199="","",R1199*Q1199)</f>
        <v/>
      </c>
      <c r="T1199">
        <f>IF($AA1199="","",Settings!$C$6)</f>
        <v/>
      </c>
      <c r="U1199" s="8">
        <f>IF($AA1199="","",SUMIFS('Per Line'!$T$2:$T$7001,'Per Line'!$C$2:$C$7001,$A1199,'Per Line'!$AK$2:$AK$7001,1,'Per Line'!$AL$2:$AL$7001,0))</f>
        <v/>
      </c>
      <c r="V1199" s="8">
        <f>IF($AA1199="","",U1199*T1199)</f>
        <v/>
      </c>
      <c r="W1199" s="8">
        <f>IF($AA1199="","",V1199+S1199)</f>
        <v/>
      </c>
      <c r="X1199" s="8">
        <f>IF($AA1199="","",Y1199-W1199)</f>
        <v/>
      </c>
      <c r="Y1199" s="8">
        <f>IF($AA1199="","",R1199+U1199+P1199)</f>
        <v/>
      </c>
      <c r="Z1199" s="8">
        <f>IF($AA1199="","",Y1199-W1199-N1199)</f>
        <v/>
      </c>
      <c r="AA1199" s="16">
        <f>IF(ROWS($AA$2:$AA1199)&lt;=MAX('Per Line'!$AJ$2:$AJ$7001),MATCH(ROWS($AA$2:$AA1199),'Per Line'!$AJ$2:$AJ$7001,0),"")</f>
        <v/>
      </c>
      <c r="AB1199">
        <f>IF($AA1199="","",C1199&amp;"|"&amp;COUNTIF($C$2:$C1199,C1199))</f>
        <v/>
      </c>
    </row>
    <row r="1200">
      <c r="A1200">
        <f>IF($AA1200="","",INDEX('Per Line'!$C$2:$C$7001,$AA1200)&amp;"")</f>
        <v/>
      </c>
      <c r="B1200" s="15" t="n"/>
      <c r="C1200">
        <f>IF($AA1200="","",IF(COUNTIF($I$2:$I$1301,I1200)&lt;=Settings!$C$8,I1200,I1200&amp;" P"&amp;ROUNDUP(COUNTIF($I$2:$I1200,I1200)/Settings!$C$8,0)))</f>
        <v/>
      </c>
      <c r="D1200">
        <f>IF($AA1200="","",INDEX('Per Line'!$A$2:$A$7001,$AA1200)&amp;"")</f>
        <v/>
      </c>
      <c r="E1200">
        <f>IF($AA1200="","",INDEX('Per Line'!$B$2:$B$7001,$AA1200)&amp;"")</f>
        <v/>
      </c>
      <c r="F1200">
        <f>IF($AA1200="","",INDEX('Per Line'!$D$2:$D$7001,$AA1200)&amp;"")</f>
        <v/>
      </c>
      <c r="G1200" s="14">
        <f>IF($AA1200="","",INDEX('Per Line'!$E$2:$E$7001,$AA1200))</f>
        <v/>
      </c>
      <c r="H1200">
        <f>IF($AA1200="","",INDEX('Per Line'!$F$2:$F$7001,$AA1200)&amp;"")</f>
        <v/>
      </c>
      <c r="I1200">
        <f>IF($AA1200="","",INDEX('Per Line'!$I$2:$I$7001,$AA1200)&amp;"")</f>
        <v/>
      </c>
      <c r="J1200">
        <f>IF($AA1200="","",INDEX('Per Line'!$H$2:$H$7001,$AA1200)&amp;"")</f>
        <v/>
      </c>
      <c r="K1200">
        <f>IF($AA1200="","",INDEX('Per Line'!$J$2:$J$7001,$AA1200)&amp;"")</f>
        <v/>
      </c>
      <c r="L1200">
        <f>IF($AA1200="","",INDEX('Per Line'!$K$2:$K$7001,$AA1200)&amp;"")</f>
        <v/>
      </c>
      <c r="M1200">
        <f>IF($AA1200="","",INDEX('Per Line'!$L$2:$L$7001,$AA1200))</f>
        <v/>
      </c>
      <c r="N1200" s="8">
        <f>IF($AA1200="","",M1200*Y1200/100)</f>
        <v/>
      </c>
      <c r="O1200">
        <f>IF($AA1200="","",INDEX('Per Line'!$U$2:$U$7001,$AA1200)&amp;"")</f>
        <v/>
      </c>
      <c r="P1200" s="8">
        <f>IF($AA1200="","",SUMIFS('Per Line'!$T$2:$T$7001,'Per Line'!$C$2:$C$7001,$A1200,'Per Line'!$AL$2:$AL$7001,1))</f>
        <v/>
      </c>
      <c r="Q1200">
        <f>IF($AA1200="","",Settings!$C$7)</f>
        <v/>
      </c>
      <c r="R1200" s="8">
        <f>IF($AA1200="","",SUMIFS('Per Line'!$T$2:$T$7001,'Per Line'!$C$2:$C$7001,$A1200,'Per Line'!$AK$2:$AK$7001,0,'Per Line'!$AL$2:$AL$7001,0))</f>
        <v/>
      </c>
      <c r="S1200" s="8">
        <f>IF($AA1200="","",R1200*Q1200)</f>
        <v/>
      </c>
      <c r="T1200">
        <f>IF($AA1200="","",Settings!$C$6)</f>
        <v/>
      </c>
      <c r="U1200" s="8">
        <f>IF($AA1200="","",SUMIFS('Per Line'!$T$2:$T$7001,'Per Line'!$C$2:$C$7001,$A1200,'Per Line'!$AK$2:$AK$7001,1,'Per Line'!$AL$2:$AL$7001,0))</f>
        <v/>
      </c>
      <c r="V1200" s="8">
        <f>IF($AA1200="","",U1200*T1200)</f>
        <v/>
      </c>
      <c r="W1200" s="8">
        <f>IF($AA1200="","",V1200+S1200)</f>
        <v/>
      </c>
      <c r="X1200" s="8">
        <f>IF($AA1200="","",Y1200-W1200)</f>
        <v/>
      </c>
      <c r="Y1200" s="8">
        <f>IF($AA1200="","",R1200+U1200+P1200)</f>
        <v/>
      </c>
      <c r="Z1200" s="8">
        <f>IF($AA1200="","",Y1200-W1200-N1200)</f>
        <v/>
      </c>
      <c r="AA1200" s="16">
        <f>IF(ROWS($AA$2:$AA1200)&lt;=MAX('Per Line'!$AJ$2:$AJ$7001),MATCH(ROWS($AA$2:$AA1200),'Per Line'!$AJ$2:$AJ$7001,0),"")</f>
        <v/>
      </c>
      <c r="AB1200">
        <f>IF($AA1200="","",C1200&amp;"|"&amp;COUNTIF($C$2:$C1200,C1200))</f>
        <v/>
      </c>
    </row>
    <row r="1201">
      <c r="A1201">
        <f>IF($AA1201="","",INDEX('Per Line'!$C$2:$C$7001,$AA1201)&amp;"")</f>
        <v/>
      </c>
      <c r="B1201" s="15" t="n"/>
      <c r="C1201">
        <f>IF($AA1201="","",IF(COUNTIF($I$2:$I$1301,I1201)&lt;=Settings!$C$8,I1201,I1201&amp;" P"&amp;ROUNDUP(COUNTIF($I$2:$I1201,I1201)/Settings!$C$8,0)))</f>
        <v/>
      </c>
      <c r="D1201">
        <f>IF($AA1201="","",INDEX('Per Line'!$A$2:$A$7001,$AA1201)&amp;"")</f>
        <v/>
      </c>
      <c r="E1201">
        <f>IF($AA1201="","",INDEX('Per Line'!$B$2:$B$7001,$AA1201)&amp;"")</f>
        <v/>
      </c>
      <c r="F1201">
        <f>IF($AA1201="","",INDEX('Per Line'!$D$2:$D$7001,$AA1201)&amp;"")</f>
        <v/>
      </c>
      <c r="G1201" s="14">
        <f>IF($AA1201="","",INDEX('Per Line'!$E$2:$E$7001,$AA1201))</f>
        <v/>
      </c>
      <c r="H1201">
        <f>IF($AA1201="","",INDEX('Per Line'!$F$2:$F$7001,$AA1201)&amp;"")</f>
        <v/>
      </c>
      <c r="I1201">
        <f>IF($AA1201="","",INDEX('Per Line'!$I$2:$I$7001,$AA1201)&amp;"")</f>
        <v/>
      </c>
      <c r="J1201">
        <f>IF($AA1201="","",INDEX('Per Line'!$H$2:$H$7001,$AA1201)&amp;"")</f>
        <v/>
      </c>
      <c r="K1201">
        <f>IF($AA1201="","",INDEX('Per Line'!$J$2:$J$7001,$AA1201)&amp;"")</f>
        <v/>
      </c>
      <c r="L1201">
        <f>IF($AA1201="","",INDEX('Per Line'!$K$2:$K$7001,$AA1201)&amp;"")</f>
        <v/>
      </c>
      <c r="M1201">
        <f>IF($AA1201="","",INDEX('Per Line'!$L$2:$L$7001,$AA1201))</f>
        <v/>
      </c>
      <c r="N1201" s="8">
        <f>IF($AA1201="","",M1201*Y1201/100)</f>
        <v/>
      </c>
      <c r="O1201">
        <f>IF($AA1201="","",INDEX('Per Line'!$U$2:$U$7001,$AA1201)&amp;"")</f>
        <v/>
      </c>
      <c r="P1201" s="8">
        <f>IF($AA1201="","",SUMIFS('Per Line'!$T$2:$T$7001,'Per Line'!$C$2:$C$7001,$A1201,'Per Line'!$AL$2:$AL$7001,1))</f>
        <v/>
      </c>
      <c r="Q1201">
        <f>IF($AA1201="","",Settings!$C$7)</f>
        <v/>
      </c>
      <c r="R1201" s="8">
        <f>IF($AA1201="","",SUMIFS('Per Line'!$T$2:$T$7001,'Per Line'!$C$2:$C$7001,$A1201,'Per Line'!$AK$2:$AK$7001,0,'Per Line'!$AL$2:$AL$7001,0))</f>
        <v/>
      </c>
      <c r="S1201" s="8">
        <f>IF($AA1201="","",R1201*Q1201)</f>
        <v/>
      </c>
      <c r="T1201">
        <f>IF($AA1201="","",Settings!$C$6)</f>
        <v/>
      </c>
      <c r="U1201" s="8">
        <f>IF($AA1201="","",SUMIFS('Per Line'!$T$2:$T$7001,'Per Line'!$C$2:$C$7001,$A1201,'Per Line'!$AK$2:$AK$7001,1,'Per Line'!$AL$2:$AL$7001,0))</f>
        <v/>
      </c>
      <c r="V1201" s="8">
        <f>IF($AA1201="","",U1201*T1201)</f>
        <v/>
      </c>
      <c r="W1201" s="8">
        <f>IF($AA1201="","",V1201+S1201)</f>
        <v/>
      </c>
      <c r="X1201" s="8">
        <f>IF($AA1201="","",Y1201-W1201)</f>
        <v/>
      </c>
      <c r="Y1201" s="8">
        <f>IF($AA1201="","",R1201+U1201+P1201)</f>
        <v/>
      </c>
      <c r="Z1201" s="8">
        <f>IF($AA1201="","",Y1201-W1201-N1201)</f>
        <v/>
      </c>
      <c r="AA1201" s="16">
        <f>IF(ROWS($AA$2:$AA1201)&lt;=MAX('Per Line'!$AJ$2:$AJ$7001),MATCH(ROWS($AA$2:$AA1201),'Per Line'!$AJ$2:$AJ$7001,0),"")</f>
        <v/>
      </c>
      <c r="AB1201">
        <f>IF($AA1201="","",C1201&amp;"|"&amp;COUNTIF($C$2:$C1201,C1201))</f>
        <v/>
      </c>
    </row>
    <row r="1202">
      <c r="A1202">
        <f>IF($AA1202="","",INDEX('Per Line'!$C$2:$C$7001,$AA1202)&amp;"")</f>
        <v/>
      </c>
      <c r="B1202" s="15" t="n"/>
      <c r="C1202">
        <f>IF($AA1202="","",IF(COUNTIF($I$2:$I$1301,I1202)&lt;=Settings!$C$8,I1202,I1202&amp;" P"&amp;ROUNDUP(COUNTIF($I$2:$I1202,I1202)/Settings!$C$8,0)))</f>
        <v/>
      </c>
      <c r="D1202">
        <f>IF($AA1202="","",INDEX('Per Line'!$A$2:$A$7001,$AA1202)&amp;"")</f>
        <v/>
      </c>
      <c r="E1202">
        <f>IF($AA1202="","",INDEX('Per Line'!$B$2:$B$7001,$AA1202)&amp;"")</f>
        <v/>
      </c>
      <c r="F1202">
        <f>IF($AA1202="","",INDEX('Per Line'!$D$2:$D$7001,$AA1202)&amp;"")</f>
        <v/>
      </c>
      <c r="G1202" s="14">
        <f>IF($AA1202="","",INDEX('Per Line'!$E$2:$E$7001,$AA1202))</f>
        <v/>
      </c>
      <c r="H1202">
        <f>IF($AA1202="","",INDEX('Per Line'!$F$2:$F$7001,$AA1202)&amp;"")</f>
        <v/>
      </c>
      <c r="I1202">
        <f>IF($AA1202="","",INDEX('Per Line'!$I$2:$I$7001,$AA1202)&amp;"")</f>
        <v/>
      </c>
      <c r="J1202">
        <f>IF($AA1202="","",INDEX('Per Line'!$H$2:$H$7001,$AA1202)&amp;"")</f>
        <v/>
      </c>
      <c r="K1202">
        <f>IF($AA1202="","",INDEX('Per Line'!$J$2:$J$7001,$AA1202)&amp;"")</f>
        <v/>
      </c>
      <c r="L1202">
        <f>IF($AA1202="","",INDEX('Per Line'!$K$2:$K$7001,$AA1202)&amp;"")</f>
        <v/>
      </c>
      <c r="M1202">
        <f>IF($AA1202="","",INDEX('Per Line'!$L$2:$L$7001,$AA1202))</f>
        <v/>
      </c>
      <c r="N1202" s="8">
        <f>IF($AA1202="","",M1202*Y1202/100)</f>
        <v/>
      </c>
      <c r="O1202">
        <f>IF($AA1202="","",INDEX('Per Line'!$U$2:$U$7001,$AA1202)&amp;"")</f>
        <v/>
      </c>
      <c r="P1202" s="8">
        <f>IF($AA1202="","",SUMIFS('Per Line'!$T$2:$T$7001,'Per Line'!$C$2:$C$7001,$A1202,'Per Line'!$AL$2:$AL$7001,1))</f>
        <v/>
      </c>
      <c r="Q1202">
        <f>IF($AA1202="","",Settings!$C$7)</f>
        <v/>
      </c>
      <c r="R1202" s="8">
        <f>IF($AA1202="","",SUMIFS('Per Line'!$T$2:$T$7001,'Per Line'!$C$2:$C$7001,$A1202,'Per Line'!$AK$2:$AK$7001,0,'Per Line'!$AL$2:$AL$7001,0))</f>
        <v/>
      </c>
      <c r="S1202" s="8">
        <f>IF($AA1202="","",R1202*Q1202)</f>
        <v/>
      </c>
      <c r="T1202">
        <f>IF($AA1202="","",Settings!$C$6)</f>
        <v/>
      </c>
      <c r="U1202" s="8">
        <f>IF($AA1202="","",SUMIFS('Per Line'!$T$2:$T$7001,'Per Line'!$C$2:$C$7001,$A1202,'Per Line'!$AK$2:$AK$7001,1,'Per Line'!$AL$2:$AL$7001,0))</f>
        <v/>
      </c>
      <c r="V1202" s="8">
        <f>IF($AA1202="","",U1202*T1202)</f>
        <v/>
      </c>
      <c r="W1202" s="8">
        <f>IF($AA1202="","",V1202+S1202)</f>
        <v/>
      </c>
      <c r="X1202" s="8">
        <f>IF($AA1202="","",Y1202-W1202)</f>
        <v/>
      </c>
      <c r="Y1202" s="8">
        <f>IF($AA1202="","",R1202+U1202+P1202)</f>
        <v/>
      </c>
      <c r="Z1202" s="8">
        <f>IF($AA1202="","",Y1202-W1202-N1202)</f>
        <v/>
      </c>
      <c r="AA1202" s="16">
        <f>IF(ROWS($AA$2:$AA1202)&lt;=MAX('Per Line'!$AJ$2:$AJ$7001),MATCH(ROWS($AA$2:$AA1202),'Per Line'!$AJ$2:$AJ$7001,0),"")</f>
        <v/>
      </c>
      <c r="AB1202">
        <f>IF($AA1202="","",C1202&amp;"|"&amp;COUNTIF($C$2:$C1202,C1202))</f>
        <v/>
      </c>
    </row>
    <row r="1203">
      <c r="A1203">
        <f>IF($AA1203="","",INDEX('Per Line'!$C$2:$C$7001,$AA1203)&amp;"")</f>
        <v/>
      </c>
      <c r="B1203" s="15" t="n"/>
      <c r="C1203">
        <f>IF($AA1203="","",IF(COUNTIF($I$2:$I$1301,I1203)&lt;=Settings!$C$8,I1203,I1203&amp;" P"&amp;ROUNDUP(COUNTIF($I$2:$I1203,I1203)/Settings!$C$8,0)))</f>
        <v/>
      </c>
      <c r="D1203">
        <f>IF($AA1203="","",INDEX('Per Line'!$A$2:$A$7001,$AA1203)&amp;"")</f>
        <v/>
      </c>
      <c r="E1203">
        <f>IF($AA1203="","",INDEX('Per Line'!$B$2:$B$7001,$AA1203)&amp;"")</f>
        <v/>
      </c>
      <c r="F1203">
        <f>IF($AA1203="","",INDEX('Per Line'!$D$2:$D$7001,$AA1203)&amp;"")</f>
        <v/>
      </c>
      <c r="G1203" s="14">
        <f>IF($AA1203="","",INDEX('Per Line'!$E$2:$E$7001,$AA1203))</f>
        <v/>
      </c>
      <c r="H1203">
        <f>IF($AA1203="","",INDEX('Per Line'!$F$2:$F$7001,$AA1203)&amp;"")</f>
        <v/>
      </c>
      <c r="I1203">
        <f>IF($AA1203="","",INDEX('Per Line'!$I$2:$I$7001,$AA1203)&amp;"")</f>
        <v/>
      </c>
      <c r="J1203">
        <f>IF($AA1203="","",INDEX('Per Line'!$H$2:$H$7001,$AA1203)&amp;"")</f>
        <v/>
      </c>
      <c r="K1203">
        <f>IF($AA1203="","",INDEX('Per Line'!$J$2:$J$7001,$AA1203)&amp;"")</f>
        <v/>
      </c>
      <c r="L1203">
        <f>IF($AA1203="","",INDEX('Per Line'!$K$2:$K$7001,$AA1203)&amp;"")</f>
        <v/>
      </c>
      <c r="M1203">
        <f>IF($AA1203="","",INDEX('Per Line'!$L$2:$L$7001,$AA1203))</f>
        <v/>
      </c>
      <c r="N1203" s="8">
        <f>IF($AA1203="","",M1203*Y1203/100)</f>
        <v/>
      </c>
      <c r="O1203">
        <f>IF($AA1203="","",INDEX('Per Line'!$U$2:$U$7001,$AA1203)&amp;"")</f>
        <v/>
      </c>
      <c r="P1203" s="8">
        <f>IF($AA1203="","",SUMIFS('Per Line'!$T$2:$T$7001,'Per Line'!$C$2:$C$7001,$A1203,'Per Line'!$AL$2:$AL$7001,1))</f>
        <v/>
      </c>
      <c r="Q1203">
        <f>IF($AA1203="","",Settings!$C$7)</f>
        <v/>
      </c>
      <c r="R1203" s="8">
        <f>IF($AA1203="","",SUMIFS('Per Line'!$T$2:$T$7001,'Per Line'!$C$2:$C$7001,$A1203,'Per Line'!$AK$2:$AK$7001,0,'Per Line'!$AL$2:$AL$7001,0))</f>
        <v/>
      </c>
      <c r="S1203" s="8">
        <f>IF($AA1203="","",R1203*Q1203)</f>
        <v/>
      </c>
      <c r="T1203">
        <f>IF($AA1203="","",Settings!$C$6)</f>
        <v/>
      </c>
      <c r="U1203" s="8">
        <f>IF($AA1203="","",SUMIFS('Per Line'!$T$2:$T$7001,'Per Line'!$C$2:$C$7001,$A1203,'Per Line'!$AK$2:$AK$7001,1,'Per Line'!$AL$2:$AL$7001,0))</f>
        <v/>
      </c>
      <c r="V1203" s="8">
        <f>IF($AA1203="","",U1203*T1203)</f>
        <v/>
      </c>
      <c r="W1203" s="8">
        <f>IF($AA1203="","",V1203+S1203)</f>
        <v/>
      </c>
      <c r="X1203" s="8">
        <f>IF($AA1203="","",Y1203-W1203)</f>
        <v/>
      </c>
      <c r="Y1203" s="8">
        <f>IF($AA1203="","",R1203+U1203+P1203)</f>
        <v/>
      </c>
      <c r="Z1203" s="8">
        <f>IF($AA1203="","",Y1203-W1203-N1203)</f>
        <v/>
      </c>
      <c r="AA1203" s="16">
        <f>IF(ROWS($AA$2:$AA1203)&lt;=MAX('Per Line'!$AJ$2:$AJ$7001),MATCH(ROWS($AA$2:$AA1203),'Per Line'!$AJ$2:$AJ$7001,0),"")</f>
        <v/>
      </c>
      <c r="AB1203">
        <f>IF($AA1203="","",C1203&amp;"|"&amp;COUNTIF($C$2:$C1203,C1203))</f>
        <v/>
      </c>
    </row>
    <row r="1204">
      <c r="A1204">
        <f>IF($AA1204="","",INDEX('Per Line'!$C$2:$C$7001,$AA1204)&amp;"")</f>
        <v/>
      </c>
      <c r="B1204" s="15" t="n"/>
      <c r="C1204">
        <f>IF($AA1204="","",IF(COUNTIF($I$2:$I$1301,I1204)&lt;=Settings!$C$8,I1204,I1204&amp;" P"&amp;ROUNDUP(COUNTIF($I$2:$I1204,I1204)/Settings!$C$8,0)))</f>
        <v/>
      </c>
      <c r="D1204">
        <f>IF($AA1204="","",INDEX('Per Line'!$A$2:$A$7001,$AA1204)&amp;"")</f>
        <v/>
      </c>
      <c r="E1204">
        <f>IF($AA1204="","",INDEX('Per Line'!$B$2:$B$7001,$AA1204)&amp;"")</f>
        <v/>
      </c>
      <c r="F1204">
        <f>IF($AA1204="","",INDEX('Per Line'!$D$2:$D$7001,$AA1204)&amp;"")</f>
        <v/>
      </c>
      <c r="G1204" s="14">
        <f>IF($AA1204="","",INDEX('Per Line'!$E$2:$E$7001,$AA1204))</f>
        <v/>
      </c>
      <c r="H1204">
        <f>IF($AA1204="","",INDEX('Per Line'!$F$2:$F$7001,$AA1204)&amp;"")</f>
        <v/>
      </c>
      <c r="I1204">
        <f>IF($AA1204="","",INDEX('Per Line'!$I$2:$I$7001,$AA1204)&amp;"")</f>
        <v/>
      </c>
      <c r="J1204">
        <f>IF($AA1204="","",INDEX('Per Line'!$H$2:$H$7001,$AA1204)&amp;"")</f>
        <v/>
      </c>
      <c r="K1204">
        <f>IF($AA1204="","",INDEX('Per Line'!$J$2:$J$7001,$AA1204)&amp;"")</f>
        <v/>
      </c>
      <c r="L1204">
        <f>IF($AA1204="","",INDEX('Per Line'!$K$2:$K$7001,$AA1204)&amp;"")</f>
        <v/>
      </c>
      <c r="M1204">
        <f>IF($AA1204="","",INDEX('Per Line'!$L$2:$L$7001,$AA1204))</f>
        <v/>
      </c>
      <c r="N1204" s="8">
        <f>IF($AA1204="","",M1204*Y1204/100)</f>
        <v/>
      </c>
      <c r="O1204">
        <f>IF($AA1204="","",INDEX('Per Line'!$U$2:$U$7001,$AA1204)&amp;"")</f>
        <v/>
      </c>
      <c r="P1204" s="8">
        <f>IF($AA1204="","",SUMIFS('Per Line'!$T$2:$T$7001,'Per Line'!$C$2:$C$7001,$A1204,'Per Line'!$AL$2:$AL$7001,1))</f>
        <v/>
      </c>
      <c r="Q1204">
        <f>IF($AA1204="","",Settings!$C$7)</f>
        <v/>
      </c>
      <c r="R1204" s="8">
        <f>IF($AA1204="","",SUMIFS('Per Line'!$T$2:$T$7001,'Per Line'!$C$2:$C$7001,$A1204,'Per Line'!$AK$2:$AK$7001,0,'Per Line'!$AL$2:$AL$7001,0))</f>
        <v/>
      </c>
      <c r="S1204" s="8">
        <f>IF($AA1204="","",R1204*Q1204)</f>
        <v/>
      </c>
      <c r="T1204">
        <f>IF($AA1204="","",Settings!$C$6)</f>
        <v/>
      </c>
      <c r="U1204" s="8">
        <f>IF($AA1204="","",SUMIFS('Per Line'!$T$2:$T$7001,'Per Line'!$C$2:$C$7001,$A1204,'Per Line'!$AK$2:$AK$7001,1,'Per Line'!$AL$2:$AL$7001,0))</f>
        <v/>
      </c>
      <c r="V1204" s="8">
        <f>IF($AA1204="","",U1204*T1204)</f>
        <v/>
      </c>
      <c r="W1204" s="8">
        <f>IF($AA1204="","",V1204+S1204)</f>
        <v/>
      </c>
      <c r="X1204" s="8">
        <f>IF($AA1204="","",Y1204-W1204)</f>
        <v/>
      </c>
      <c r="Y1204" s="8">
        <f>IF($AA1204="","",R1204+U1204+P1204)</f>
        <v/>
      </c>
      <c r="Z1204" s="8">
        <f>IF($AA1204="","",Y1204-W1204-N1204)</f>
        <v/>
      </c>
      <c r="AA1204" s="16">
        <f>IF(ROWS($AA$2:$AA1204)&lt;=MAX('Per Line'!$AJ$2:$AJ$7001),MATCH(ROWS($AA$2:$AA1204),'Per Line'!$AJ$2:$AJ$7001,0),"")</f>
        <v/>
      </c>
      <c r="AB1204">
        <f>IF($AA1204="","",C1204&amp;"|"&amp;COUNTIF($C$2:$C1204,C1204))</f>
        <v/>
      </c>
    </row>
    <row r="1205">
      <c r="A1205">
        <f>IF($AA1205="","",INDEX('Per Line'!$C$2:$C$7001,$AA1205)&amp;"")</f>
        <v/>
      </c>
      <c r="B1205" s="15" t="n"/>
      <c r="C1205">
        <f>IF($AA1205="","",IF(COUNTIF($I$2:$I$1301,I1205)&lt;=Settings!$C$8,I1205,I1205&amp;" P"&amp;ROUNDUP(COUNTIF($I$2:$I1205,I1205)/Settings!$C$8,0)))</f>
        <v/>
      </c>
      <c r="D1205">
        <f>IF($AA1205="","",INDEX('Per Line'!$A$2:$A$7001,$AA1205)&amp;"")</f>
        <v/>
      </c>
      <c r="E1205">
        <f>IF($AA1205="","",INDEX('Per Line'!$B$2:$B$7001,$AA1205)&amp;"")</f>
        <v/>
      </c>
      <c r="F1205">
        <f>IF($AA1205="","",INDEX('Per Line'!$D$2:$D$7001,$AA1205)&amp;"")</f>
        <v/>
      </c>
      <c r="G1205" s="14">
        <f>IF($AA1205="","",INDEX('Per Line'!$E$2:$E$7001,$AA1205))</f>
        <v/>
      </c>
      <c r="H1205">
        <f>IF($AA1205="","",INDEX('Per Line'!$F$2:$F$7001,$AA1205)&amp;"")</f>
        <v/>
      </c>
      <c r="I1205">
        <f>IF($AA1205="","",INDEX('Per Line'!$I$2:$I$7001,$AA1205)&amp;"")</f>
        <v/>
      </c>
      <c r="J1205">
        <f>IF($AA1205="","",INDEX('Per Line'!$H$2:$H$7001,$AA1205)&amp;"")</f>
        <v/>
      </c>
      <c r="K1205">
        <f>IF($AA1205="","",INDEX('Per Line'!$J$2:$J$7001,$AA1205)&amp;"")</f>
        <v/>
      </c>
      <c r="L1205">
        <f>IF($AA1205="","",INDEX('Per Line'!$K$2:$K$7001,$AA1205)&amp;"")</f>
        <v/>
      </c>
      <c r="M1205">
        <f>IF($AA1205="","",INDEX('Per Line'!$L$2:$L$7001,$AA1205))</f>
        <v/>
      </c>
      <c r="N1205" s="8">
        <f>IF($AA1205="","",M1205*Y1205/100)</f>
        <v/>
      </c>
      <c r="O1205">
        <f>IF($AA1205="","",INDEX('Per Line'!$U$2:$U$7001,$AA1205)&amp;"")</f>
        <v/>
      </c>
      <c r="P1205" s="8">
        <f>IF($AA1205="","",SUMIFS('Per Line'!$T$2:$T$7001,'Per Line'!$C$2:$C$7001,$A1205,'Per Line'!$AL$2:$AL$7001,1))</f>
        <v/>
      </c>
      <c r="Q1205">
        <f>IF($AA1205="","",Settings!$C$7)</f>
        <v/>
      </c>
      <c r="R1205" s="8">
        <f>IF($AA1205="","",SUMIFS('Per Line'!$T$2:$T$7001,'Per Line'!$C$2:$C$7001,$A1205,'Per Line'!$AK$2:$AK$7001,0,'Per Line'!$AL$2:$AL$7001,0))</f>
        <v/>
      </c>
      <c r="S1205" s="8">
        <f>IF($AA1205="","",R1205*Q1205)</f>
        <v/>
      </c>
      <c r="T1205">
        <f>IF($AA1205="","",Settings!$C$6)</f>
        <v/>
      </c>
      <c r="U1205" s="8">
        <f>IF($AA1205="","",SUMIFS('Per Line'!$T$2:$T$7001,'Per Line'!$C$2:$C$7001,$A1205,'Per Line'!$AK$2:$AK$7001,1,'Per Line'!$AL$2:$AL$7001,0))</f>
        <v/>
      </c>
      <c r="V1205" s="8">
        <f>IF($AA1205="","",U1205*T1205)</f>
        <v/>
      </c>
      <c r="W1205" s="8">
        <f>IF($AA1205="","",V1205+S1205)</f>
        <v/>
      </c>
      <c r="X1205" s="8">
        <f>IF($AA1205="","",Y1205-W1205)</f>
        <v/>
      </c>
      <c r="Y1205" s="8">
        <f>IF($AA1205="","",R1205+U1205+P1205)</f>
        <v/>
      </c>
      <c r="Z1205" s="8">
        <f>IF($AA1205="","",Y1205-W1205-N1205)</f>
        <v/>
      </c>
      <c r="AA1205" s="16">
        <f>IF(ROWS($AA$2:$AA1205)&lt;=MAX('Per Line'!$AJ$2:$AJ$7001),MATCH(ROWS($AA$2:$AA1205),'Per Line'!$AJ$2:$AJ$7001,0),"")</f>
        <v/>
      </c>
      <c r="AB1205">
        <f>IF($AA1205="","",C1205&amp;"|"&amp;COUNTIF($C$2:$C1205,C1205))</f>
        <v/>
      </c>
    </row>
    <row r="1206">
      <c r="A1206">
        <f>IF($AA1206="","",INDEX('Per Line'!$C$2:$C$7001,$AA1206)&amp;"")</f>
        <v/>
      </c>
      <c r="B1206" s="15" t="n"/>
      <c r="C1206">
        <f>IF($AA1206="","",IF(COUNTIF($I$2:$I$1301,I1206)&lt;=Settings!$C$8,I1206,I1206&amp;" P"&amp;ROUNDUP(COUNTIF($I$2:$I1206,I1206)/Settings!$C$8,0)))</f>
        <v/>
      </c>
      <c r="D1206">
        <f>IF($AA1206="","",INDEX('Per Line'!$A$2:$A$7001,$AA1206)&amp;"")</f>
        <v/>
      </c>
      <c r="E1206">
        <f>IF($AA1206="","",INDEX('Per Line'!$B$2:$B$7001,$AA1206)&amp;"")</f>
        <v/>
      </c>
      <c r="F1206">
        <f>IF($AA1206="","",INDEX('Per Line'!$D$2:$D$7001,$AA1206)&amp;"")</f>
        <v/>
      </c>
      <c r="G1206" s="14">
        <f>IF($AA1206="","",INDEX('Per Line'!$E$2:$E$7001,$AA1206))</f>
        <v/>
      </c>
      <c r="H1206">
        <f>IF($AA1206="","",INDEX('Per Line'!$F$2:$F$7001,$AA1206)&amp;"")</f>
        <v/>
      </c>
      <c r="I1206">
        <f>IF($AA1206="","",INDEX('Per Line'!$I$2:$I$7001,$AA1206)&amp;"")</f>
        <v/>
      </c>
      <c r="J1206">
        <f>IF($AA1206="","",INDEX('Per Line'!$H$2:$H$7001,$AA1206)&amp;"")</f>
        <v/>
      </c>
      <c r="K1206">
        <f>IF($AA1206="","",INDEX('Per Line'!$J$2:$J$7001,$AA1206)&amp;"")</f>
        <v/>
      </c>
      <c r="L1206">
        <f>IF($AA1206="","",INDEX('Per Line'!$K$2:$K$7001,$AA1206)&amp;"")</f>
        <v/>
      </c>
      <c r="M1206">
        <f>IF($AA1206="","",INDEX('Per Line'!$L$2:$L$7001,$AA1206))</f>
        <v/>
      </c>
      <c r="N1206" s="8">
        <f>IF($AA1206="","",M1206*Y1206/100)</f>
        <v/>
      </c>
      <c r="O1206">
        <f>IF($AA1206="","",INDEX('Per Line'!$U$2:$U$7001,$AA1206)&amp;"")</f>
        <v/>
      </c>
      <c r="P1206" s="8">
        <f>IF($AA1206="","",SUMIFS('Per Line'!$T$2:$T$7001,'Per Line'!$C$2:$C$7001,$A1206,'Per Line'!$AL$2:$AL$7001,1))</f>
        <v/>
      </c>
      <c r="Q1206">
        <f>IF($AA1206="","",Settings!$C$7)</f>
        <v/>
      </c>
      <c r="R1206" s="8">
        <f>IF($AA1206="","",SUMIFS('Per Line'!$T$2:$T$7001,'Per Line'!$C$2:$C$7001,$A1206,'Per Line'!$AK$2:$AK$7001,0,'Per Line'!$AL$2:$AL$7001,0))</f>
        <v/>
      </c>
      <c r="S1206" s="8">
        <f>IF($AA1206="","",R1206*Q1206)</f>
        <v/>
      </c>
      <c r="T1206">
        <f>IF($AA1206="","",Settings!$C$6)</f>
        <v/>
      </c>
      <c r="U1206" s="8">
        <f>IF($AA1206="","",SUMIFS('Per Line'!$T$2:$T$7001,'Per Line'!$C$2:$C$7001,$A1206,'Per Line'!$AK$2:$AK$7001,1,'Per Line'!$AL$2:$AL$7001,0))</f>
        <v/>
      </c>
      <c r="V1206" s="8">
        <f>IF($AA1206="","",U1206*T1206)</f>
        <v/>
      </c>
      <c r="W1206" s="8">
        <f>IF($AA1206="","",V1206+S1206)</f>
        <v/>
      </c>
      <c r="X1206" s="8">
        <f>IF($AA1206="","",Y1206-W1206)</f>
        <v/>
      </c>
      <c r="Y1206" s="8">
        <f>IF($AA1206="","",R1206+U1206+P1206)</f>
        <v/>
      </c>
      <c r="Z1206" s="8">
        <f>IF($AA1206="","",Y1206-W1206-N1206)</f>
        <v/>
      </c>
      <c r="AA1206" s="16">
        <f>IF(ROWS($AA$2:$AA1206)&lt;=MAX('Per Line'!$AJ$2:$AJ$7001),MATCH(ROWS($AA$2:$AA1206),'Per Line'!$AJ$2:$AJ$7001,0),"")</f>
        <v/>
      </c>
      <c r="AB1206">
        <f>IF($AA1206="","",C1206&amp;"|"&amp;COUNTIF($C$2:$C1206,C1206))</f>
        <v/>
      </c>
    </row>
    <row r="1207">
      <c r="A1207">
        <f>IF($AA1207="","",INDEX('Per Line'!$C$2:$C$7001,$AA1207)&amp;"")</f>
        <v/>
      </c>
      <c r="B1207" s="15" t="n"/>
      <c r="C1207">
        <f>IF($AA1207="","",IF(COUNTIF($I$2:$I$1301,I1207)&lt;=Settings!$C$8,I1207,I1207&amp;" P"&amp;ROUNDUP(COUNTIF($I$2:$I1207,I1207)/Settings!$C$8,0)))</f>
        <v/>
      </c>
      <c r="D1207">
        <f>IF($AA1207="","",INDEX('Per Line'!$A$2:$A$7001,$AA1207)&amp;"")</f>
        <v/>
      </c>
      <c r="E1207">
        <f>IF($AA1207="","",INDEX('Per Line'!$B$2:$B$7001,$AA1207)&amp;"")</f>
        <v/>
      </c>
      <c r="F1207">
        <f>IF($AA1207="","",INDEX('Per Line'!$D$2:$D$7001,$AA1207)&amp;"")</f>
        <v/>
      </c>
      <c r="G1207" s="14">
        <f>IF($AA1207="","",INDEX('Per Line'!$E$2:$E$7001,$AA1207))</f>
        <v/>
      </c>
      <c r="H1207">
        <f>IF($AA1207="","",INDEX('Per Line'!$F$2:$F$7001,$AA1207)&amp;"")</f>
        <v/>
      </c>
      <c r="I1207">
        <f>IF($AA1207="","",INDEX('Per Line'!$I$2:$I$7001,$AA1207)&amp;"")</f>
        <v/>
      </c>
      <c r="J1207">
        <f>IF($AA1207="","",INDEX('Per Line'!$H$2:$H$7001,$AA1207)&amp;"")</f>
        <v/>
      </c>
      <c r="K1207">
        <f>IF($AA1207="","",INDEX('Per Line'!$J$2:$J$7001,$AA1207)&amp;"")</f>
        <v/>
      </c>
      <c r="L1207">
        <f>IF($AA1207="","",INDEX('Per Line'!$K$2:$K$7001,$AA1207)&amp;"")</f>
        <v/>
      </c>
      <c r="M1207">
        <f>IF($AA1207="","",INDEX('Per Line'!$L$2:$L$7001,$AA1207))</f>
        <v/>
      </c>
      <c r="N1207" s="8">
        <f>IF($AA1207="","",M1207*Y1207/100)</f>
        <v/>
      </c>
      <c r="O1207">
        <f>IF($AA1207="","",INDEX('Per Line'!$U$2:$U$7001,$AA1207)&amp;"")</f>
        <v/>
      </c>
      <c r="P1207" s="8">
        <f>IF($AA1207="","",SUMIFS('Per Line'!$T$2:$T$7001,'Per Line'!$C$2:$C$7001,$A1207,'Per Line'!$AL$2:$AL$7001,1))</f>
        <v/>
      </c>
      <c r="Q1207">
        <f>IF($AA1207="","",Settings!$C$7)</f>
        <v/>
      </c>
      <c r="R1207" s="8">
        <f>IF($AA1207="","",SUMIFS('Per Line'!$T$2:$T$7001,'Per Line'!$C$2:$C$7001,$A1207,'Per Line'!$AK$2:$AK$7001,0,'Per Line'!$AL$2:$AL$7001,0))</f>
        <v/>
      </c>
      <c r="S1207" s="8">
        <f>IF($AA1207="","",R1207*Q1207)</f>
        <v/>
      </c>
      <c r="T1207">
        <f>IF($AA1207="","",Settings!$C$6)</f>
        <v/>
      </c>
      <c r="U1207" s="8">
        <f>IF($AA1207="","",SUMIFS('Per Line'!$T$2:$T$7001,'Per Line'!$C$2:$C$7001,$A1207,'Per Line'!$AK$2:$AK$7001,1,'Per Line'!$AL$2:$AL$7001,0))</f>
        <v/>
      </c>
      <c r="V1207" s="8">
        <f>IF($AA1207="","",U1207*T1207)</f>
        <v/>
      </c>
      <c r="W1207" s="8">
        <f>IF($AA1207="","",V1207+S1207)</f>
        <v/>
      </c>
      <c r="X1207" s="8">
        <f>IF($AA1207="","",Y1207-W1207)</f>
        <v/>
      </c>
      <c r="Y1207" s="8">
        <f>IF($AA1207="","",R1207+U1207+P1207)</f>
        <v/>
      </c>
      <c r="Z1207" s="8">
        <f>IF($AA1207="","",Y1207-W1207-N1207)</f>
        <v/>
      </c>
      <c r="AA1207" s="16">
        <f>IF(ROWS($AA$2:$AA1207)&lt;=MAX('Per Line'!$AJ$2:$AJ$7001),MATCH(ROWS($AA$2:$AA1207),'Per Line'!$AJ$2:$AJ$7001,0),"")</f>
        <v/>
      </c>
      <c r="AB1207">
        <f>IF($AA1207="","",C1207&amp;"|"&amp;COUNTIF($C$2:$C1207,C1207))</f>
        <v/>
      </c>
    </row>
    <row r="1208">
      <c r="A1208">
        <f>IF($AA1208="","",INDEX('Per Line'!$C$2:$C$7001,$AA1208)&amp;"")</f>
        <v/>
      </c>
      <c r="B1208" s="15" t="n"/>
      <c r="C1208">
        <f>IF($AA1208="","",IF(COUNTIF($I$2:$I$1301,I1208)&lt;=Settings!$C$8,I1208,I1208&amp;" P"&amp;ROUNDUP(COUNTIF($I$2:$I1208,I1208)/Settings!$C$8,0)))</f>
        <v/>
      </c>
      <c r="D1208">
        <f>IF($AA1208="","",INDEX('Per Line'!$A$2:$A$7001,$AA1208)&amp;"")</f>
        <v/>
      </c>
      <c r="E1208">
        <f>IF($AA1208="","",INDEX('Per Line'!$B$2:$B$7001,$AA1208)&amp;"")</f>
        <v/>
      </c>
      <c r="F1208">
        <f>IF($AA1208="","",INDEX('Per Line'!$D$2:$D$7001,$AA1208)&amp;"")</f>
        <v/>
      </c>
      <c r="G1208" s="14">
        <f>IF($AA1208="","",INDEX('Per Line'!$E$2:$E$7001,$AA1208))</f>
        <v/>
      </c>
      <c r="H1208">
        <f>IF($AA1208="","",INDEX('Per Line'!$F$2:$F$7001,$AA1208)&amp;"")</f>
        <v/>
      </c>
      <c r="I1208">
        <f>IF($AA1208="","",INDEX('Per Line'!$I$2:$I$7001,$AA1208)&amp;"")</f>
        <v/>
      </c>
      <c r="J1208">
        <f>IF($AA1208="","",INDEX('Per Line'!$H$2:$H$7001,$AA1208)&amp;"")</f>
        <v/>
      </c>
      <c r="K1208">
        <f>IF($AA1208="","",INDEX('Per Line'!$J$2:$J$7001,$AA1208)&amp;"")</f>
        <v/>
      </c>
      <c r="L1208">
        <f>IF($AA1208="","",INDEX('Per Line'!$K$2:$K$7001,$AA1208)&amp;"")</f>
        <v/>
      </c>
      <c r="M1208">
        <f>IF($AA1208="","",INDEX('Per Line'!$L$2:$L$7001,$AA1208))</f>
        <v/>
      </c>
      <c r="N1208" s="8">
        <f>IF($AA1208="","",M1208*Y1208/100)</f>
        <v/>
      </c>
      <c r="O1208">
        <f>IF($AA1208="","",INDEX('Per Line'!$U$2:$U$7001,$AA1208)&amp;"")</f>
        <v/>
      </c>
      <c r="P1208" s="8">
        <f>IF($AA1208="","",SUMIFS('Per Line'!$T$2:$T$7001,'Per Line'!$C$2:$C$7001,$A1208,'Per Line'!$AL$2:$AL$7001,1))</f>
        <v/>
      </c>
      <c r="Q1208">
        <f>IF($AA1208="","",Settings!$C$7)</f>
        <v/>
      </c>
      <c r="R1208" s="8">
        <f>IF($AA1208="","",SUMIFS('Per Line'!$T$2:$T$7001,'Per Line'!$C$2:$C$7001,$A1208,'Per Line'!$AK$2:$AK$7001,0,'Per Line'!$AL$2:$AL$7001,0))</f>
        <v/>
      </c>
      <c r="S1208" s="8">
        <f>IF($AA1208="","",R1208*Q1208)</f>
        <v/>
      </c>
      <c r="T1208">
        <f>IF($AA1208="","",Settings!$C$6)</f>
        <v/>
      </c>
      <c r="U1208" s="8">
        <f>IF($AA1208="","",SUMIFS('Per Line'!$T$2:$T$7001,'Per Line'!$C$2:$C$7001,$A1208,'Per Line'!$AK$2:$AK$7001,1,'Per Line'!$AL$2:$AL$7001,0))</f>
        <v/>
      </c>
      <c r="V1208" s="8">
        <f>IF($AA1208="","",U1208*T1208)</f>
        <v/>
      </c>
      <c r="W1208" s="8">
        <f>IF($AA1208="","",V1208+S1208)</f>
        <v/>
      </c>
      <c r="X1208" s="8">
        <f>IF($AA1208="","",Y1208-W1208)</f>
        <v/>
      </c>
      <c r="Y1208" s="8">
        <f>IF($AA1208="","",R1208+U1208+P1208)</f>
        <v/>
      </c>
      <c r="Z1208" s="8">
        <f>IF($AA1208="","",Y1208-W1208-N1208)</f>
        <v/>
      </c>
      <c r="AA1208" s="16">
        <f>IF(ROWS($AA$2:$AA1208)&lt;=MAX('Per Line'!$AJ$2:$AJ$7001),MATCH(ROWS($AA$2:$AA1208),'Per Line'!$AJ$2:$AJ$7001,0),"")</f>
        <v/>
      </c>
      <c r="AB1208">
        <f>IF($AA1208="","",C1208&amp;"|"&amp;COUNTIF($C$2:$C1208,C1208))</f>
        <v/>
      </c>
    </row>
    <row r="1209">
      <c r="A1209">
        <f>IF($AA1209="","",INDEX('Per Line'!$C$2:$C$7001,$AA1209)&amp;"")</f>
        <v/>
      </c>
      <c r="B1209" s="15" t="n"/>
      <c r="C1209">
        <f>IF($AA1209="","",IF(COUNTIF($I$2:$I$1301,I1209)&lt;=Settings!$C$8,I1209,I1209&amp;" P"&amp;ROUNDUP(COUNTIF($I$2:$I1209,I1209)/Settings!$C$8,0)))</f>
        <v/>
      </c>
      <c r="D1209">
        <f>IF($AA1209="","",INDEX('Per Line'!$A$2:$A$7001,$AA1209)&amp;"")</f>
        <v/>
      </c>
      <c r="E1209">
        <f>IF($AA1209="","",INDEX('Per Line'!$B$2:$B$7001,$AA1209)&amp;"")</f>
        <v/>
      </c>
      <c r="F1209">
        <f>IF($AA1209="","",INDEX('Per Line'!$D$2:$D$7001,$AA1209)&amp;"")</f>
        <v/>
      </c>
      <c r="G1209" s="14">
        <f>IF($AA1209="","",INDEX('Per Line'!$E$2:$E$7001,$AA1209))</f>
        <v/>
      </c>
      <c r="H1209">
        <f>IF($AA1209="","",INDEX('Per Line'!$F$2:$F$7001,$AA1209)&amp;"")</f>
        <v/>
      </c>
      <c r="I1209">
        <f>IF($AA1209="","",INDEX('Per Line'!$I$2:$I$7001,$AA1209)&amp;"")</f>
        <v/>
      </c>
      <c r="J1209">
        <f>IF($AA1209="","",INDEX('Per Line'!$H$2:$H$7001,$AA1209)&amp;"")</f>
        <v/>
      </c>
      <c r="K1209">
        <f>IF($AA1209="","",INDEX('Per Line'!$J$2:$J$7001,$AA1209)&amp;"")</f>
        <v/>
      </c>
      <c r="L1209">
        <f>IF($AA1209="","",INDEX('Per Line'!$K$2:$K$7001,$AA1209)&amp;"")</f>
        <v/>
      </c>
      <c r="M1209">
        <f>IF($AA1209="","",INDEX('Per Line'!$L$2:$L$7001,$AA1209))</f>
        <v/>
      </c>
      <c r="N1209" s="8">
        <f>IF($AA1209="","",M1209*Y1209/100)</f>
        <v/>
      </c>
      <c r="O1209">
        <f>IF($AA1209="","",INDEX('Per Line'!$U$2:$U$7001,$AA1209)&amp;"")</f>
        <v/>
      </c>
      <c r="P1209" s="8">
        <f>IF($AA1209="","",SUMIFS('Per Line'!$T$2:$T$7001,'Per Line'!$C$2:$C$7001,$A1209,'Per Line'!$AL$2:$AL$7001,1))</f>
        <v/>
      </c>
      <c r="Q1209">
        <f>IF($AA1209="","",Settings!$C$7)</f>
        <v/>
      </c>
      <c r="R1209" s="8">
        <f>IF($AA1209="","",SUMIFS('Per Line'!$T$2:$T$7001,'Per Line'!$C$2:$C$7001,$A1209,'Per Line'!$AK$2:$AK$7001,0,'Per Line'!$AL$2:$AL$7001,0))</f>
        <v/>
      </c>
      <c r="S1209" s="8">
        <f>IF($AA1209="","",R1209*Q1209)</f>
        <v/>
      </c>
      <c r="T1209">
        <f>IF($AA1209="","",Settings!$C$6)</f>
        <v/>
      </c>
      <c r="U1209" s="8">
        <f>IF($AA1209="","",SUMIFS('Per Line'!$T$2:$T$7001,'Per Line'!$C$2:$C$7001,$A1209,'Per Line'!$AK$2:$AK$7001,1,'Per Line'!$AL$2:$AL$7001,0))</f>
        <v/>
      </c>
      <c r="V1209" s="8">
        <f>IF($AA1209="","",U1209*T1209)</f>
        <v/>
      </c>
      <c r="W1209" s="8">
        <f>IF($AA1209="","",V1209+S1209)</f>
        <v/>
      </c>
      <c r="X1209" s="8">
        <f>IF($AA1209="","",Y1209-W1209)</f>
        <v/>
      </c>
      <c r="Y1209" s="8">
        <f>IF($AA1209="","",R1209+U1209+P1209)</f>
        <v/>
      </c>
      <c r="Z1209" s="8">
        <f>IF($AA1209="","",Y1209-W1209-N1209)</f>
        <v/>
      </c>
      <c r="AA1209" s="16">
        <f>IF(ROWS($AA$2:$AA1209)&lt;=MAX('Per Line'!$AJ$2:$AJ$7001),MATCH(ROWS($AA$2:$AA1209),'Per Line'!$AJ$2:$AJ$7001,0),"")</f>
        <v/>
      </c>
      <c r="AB1209">
        <f>IF($AA1209="","",C1209&amp;"|"&amp;COUNTIF($C$2:$C1209,C1209))</f>
        <v/>
      </c>
    </row>
    <row r="1210">
      <c r="A1210">
        <f>IF($AA1210="","",INDEX('Per Line'!$C$2:$C$7001,$AA1210)&amp;"")</f>
        <v/>
      </c>
      <c r="B1210" s="15" t="n"/>
      <c r="C1210">
        <f>IF($AA1210="","",IF(COUNTIF($I$2:$I$1301,I1210)&lt;=Settings!$C$8,I1210,I1210&amp;" P"&amp;ROUNDUP(COUNTIF($I$2:$I1210,I1210)/Settings!$C$8,0)))</f>
        <v/>
      </c>
      <c r="D1210">
        <f>IF($AA1210="","",INDEX('Per Line'!$A$2:$A$7001,$AA1210)&amp;"")</f>
        <v/>
      </c>
      <c r="E1210">
        <f>IF($AA1210="","",INDEX('Per Line'!$B$2:$B$7001,$AA1210)&amp;"")</f>
        <v/>
      </c>
      <c r="F1210">
        <f>IF($AA1210="","",INDEX('Per Line'!$D$2:$D$7001,$AA1210)&amp;"")</f>
        <v/>
      </c>
      <c r="G1210" s="14">
        <f>IF($AA1210="","",INDEX('Per Line'!$E$2:$E$7001,$AA1210))</f>
        <v/>
      </c>
      <c r="H1210">
        <f>IF($AA1210="","",INDEX('Per Line'!$F$2:$F$7001,$AA1210)&amp;"")</f>
        <v/>
      </c>
      <c r="I1210">
        <f>IF($AA1210="","",INDEX('Per Line'!$I$2:$I$7001,$AA1210)&amp;"")</f>
        <v/>
      </c>
      <c r="J1210">
        <f>IF($AA1210="","",INDEX('Per Line'!$H$2:$H$7001,$AA1210)&amp;"")</f>
        <v/>
      </c>
      <c r="K1210">
        <f>IF($AA1210="","",INDEX('Per Line'!$J$2:$J$7001,$AA1210)&amp;"")</f>
        <v/>
      </c>
      <c r="L1210">
        <f>IF($AA1210="","",INDEX('Per Line'!$K$2:$K$7001,$AA1210)&amp;"")</f>
        <v/>
      </c>
      <c r="M1210">
        <f>IF($AA1210="","",INDEX('Per Line'!$L$2:$L$7001,$AA1210))</f>
        <v/>
      </c>
      <c r="N1210" s="8">
        <f>IF($AA1210="","",M1210*Y1210/100)</f>
        <v/>
      </c>
      <c r="O1210">
        <f>IF($AA1210="","",INDEX('Per Line'!$U$2:$U$7001,$AA1210)&amp;"")</f>
        <v/>
      </c>
      <c r="P1210" s="8">
        <f>IF($AA1210="","",SUMIFS('Per Line'!$T$2:$T$7001,'Per Line'!$C$2:$C$7001,$A1210,'Per Line'!$AL$2:$AL$7001,1))</f>
        <v/>
      </c>
      <c r="Q1210">
        <f>IF($AA1210="","",Settings!$C$7)</f>
        <v/>
      </c>
      <c r="R1210" s="8">
        <f>IF($AA1210="","",SUMIFS('Per Line'!$T$2:$T$7001,'Per Line'!$C$2:$C$7001,$A1210,'Per Line'!$AK$2:$AK$7001,0,'Per Line'!$AL$2:$AL$7001,0))</f>
        <v/>
      </c>
      <c r="S1210" s="8">
        <f>IF($AA1210="","",R1210*Q1210)</f>
        <v/>
      </c>
      <c r="T1210">
        <f>IF($AA1210="","",Settings!$C$6)</f>
        <v/>
      </c>
      <c r="U1210" s="8">
        <f>IF($AA1210="","",SUMIFS('Per Line'!$T$2:$T$7001,'Per Line'!$C$2:$C$7001,$A1210,'Per Line'!$AK$2:$AK$7001,1,'Per Line'!$AL$2:$AL$7001,0))</f>
        <v/>
      </c>
      <c r="V1210" s="8">
        <f>IF($AA1210="","",U1210*T1210)</f>
        <v/>
      </c>
      <c r="W1210" s="8">
        <f>IF($AA1210="","",V1210+S1210)</f>
        <v/>
      </c>
      <c r="X1210" s="8">
        <f>IF($AA1210="","",Y1210-W1210)</f>
        <v/>
      </c>
      <c r="Y1210" s="8">
        <f>IF($AA1210="","",R1210+U1210+P1210)</f>
        <v/>
      </c>
      <c r="Z1210" s="8">
        <f>IF($AA1210="","",Y1210-W1210-N1210)</f>
        <v/>
      </c>
      <c r="AA1210" s="16">
        <f>IF(ROWS($AA$2:$AA1210)&lt;=MAX('Per Line'!$AJ$2:$AJ$7001),MATCH(ROWS($AA$2:$AA1210),'Per Line'!$AJ$2:$AJ$7001,0),"")</f>
        <v/>
      </c>
      <c r="AB1210">
        <f>IF($AA1210="","",C1210&amp;"|"&amp;COUNTIF($C$2:$C1210,C1210))</f>
        <v/>
      </c>
    </row>
    <row r="1211">
      <c r="A1211">
        <f>IF($AA1211="","",INDEX('Per Line'!$C$2:$C$7001,$AA1211)&amp;"")</f>
        <v/>
      </c>
      <c r="B1211" s="15" t="n"/>
      <c r="C1211">
        <f>IF($AA1211="","",IF(COUNTIF($I$2:$I$1301,I1211)&lt;=Settings!$C$8,I1211,I1211&amp;" P"&amp;ROUNDUP(COUNTIF($I$2:$I1211,I1211)/Settings!$C$8,0)))</f>
        <v/>
      </c>
      <c r="D1211">
        <f>IF($AA1211="","",INDEX('Per Line'!$A$2:$A$7001,$AA1211)&amp;"")</f>
        <v/>
      </c>
      <c r="E1211">
        <f>IF($AA1211="","",INDEX('Per Line'!$B$2:$B$7001,$AA1211)&amp;"")</f>
        <v/>
      </c>
      <c r="F1211">
        <f>IF($AA1211="","",INDEX('Per Line'!$D$2:$D$7001,$AA1211)&amp;"")</f>
        <v/>
      </c>
      <c r="G1211" s="14">
        <f>IF($AA1211="","",INDEX('Per Line'!$E$2:$E$7001,$AA1211))</f>
        <v/>
      </c>
      <c r="H1211">
        <f>IF($AA1211="","",INDEX('Per Line'!$F$2:$F$7001,$AA1211)&amp;"")</f>
        <v/>
      </c>
      <c r="I1211">
        <f>IF($AA1211="","",INDEX('Per Line'!$I$2:$I$7001,$AA1211)&amp;"")</f>
        <v/>
      </c>
      <c r="J1211">
        <f>IF($AA1211="","",INDEX('Per Line'!$H$2:$H$7001,$AA1211)&amp;"")</f>
        <v/>
      </c>
      <c r="K1211">
        <f>IF($AA1211="","",INDEX('Per Line'!$J$2:$J$7001,$AA1211)&amp;"")</f>
        <v/>
      </c>
      <c r="L1211">
        <f>IF($AA1211="","",INDEX('Per Line'!$K$2:$K$7001,$AA1211)&amp;"")</f>
        <v/>
      </c>
      <c r="M1211">
        <f>IF($AA1211="","",INDEX('Per Line'!$L$2:$L$7001,$AA1211))</f>
        <v/>
      </c>
      <c r="N1211" s="8">
        <f>IF($AA1211="","",M1211*Y1211/100)</f>
        <v/>
      </c>
      <c r="O1211">
        <f>IF($AA1211="","",INDEX('Per Line'!$U$2:$U$7001,$AA1211)&amp;"")</f>
        <v/>
      </c>
      <c r="P1211" s="8">
        <f>IF($AA1211="","",SUMIFS('Per Line'!$T$2:$T$7001,'Per Line'!$C$2:$C$7001,$A1211,'Per Line'!$AL$2:$AL$7001,1))</f>
        <v/>
      </c>
      <c r="Q1211">
        <f>IF($AA1211="","",Settings!$C$7)</f>
        <v/>
      </c>
      <c r="R1211" s="8">
        <f>IF($AA1211="","",SUMIFS('Per Line'!$T$2:$T$7001,'Per Line'!$C$2:$C$7001,$A1211,'Per Line'!$AK$2:$AK$7001,0,'Per Line'!$AL$2:$AL$7001,0))</f>
        <v/>
      </c>
      <c r="S1211" s="8">
        <f>IF($AA1211="","",R1211*Q1211)</f>
        <v/>
      </c>
      <c r="T1211">
        <f>IF($AA1211="","",Settings!$C$6)</f>
        <v/>
      </c>
      <c r="U1211" s="8">
        <f>IF($AA1211="","",SUMIFS('Per Line'!$T$2:$T$7001,'Per Line'!$C$2:$C$7001,$A1211,'Per Line'!$AK$2:$AK$7001,1,'Per Line'!$AL$2:$AL$7001,0))</f>
        <v/>
      </c>
      <c r="V1211" s="8">
        <f>IF($AA1211="","",U1211*T1211)</f>
        <v/>
      </c>
      <c r="W1211" s="8">
        <f>IF($AA1211="","",V1211+S1211)</f>
        <v/>
      </c>
      <c r="X1211" s="8">
        <f>IF($AA1211="","",Y1211-W1211)</f>
        <v/>
      </c>
      <c r="Y1211" s="8">
        <f>IF($AA1211="","",R1211+U1211+P1211)</f>
        <v/>
      </c>
      <c r="Z1211" s="8">
        <f>IF($AA1211="","",Y1211-W1211-N1211)</f>
        <v/>
      </c>
      <c r="AA1211" s="16">
        <f>IF(ROWS($AA$2:$AA1211)&lt;=MAX('Per Line'!$AJ$2:$AJ$7001),MATCH(ROWS($AA$2:$AA1211),'Per Line'!$AJ$2:$AJ$7001,0),"")</f>
        <v/>
      </c>
      <c r="AB1211">
        <f>IF($AA1211="","",C1211&amp;"|"&amp;COUNTIF($C$2:$C1211,C1211))</f>
        <v/>
      </c>
    </row>
    <row r="1212">
      <c r="A1212">
        <f>IF($AA1212="","",INDEX('Per Line'!$C$2:$C$7001,$AA1212)&amp;"")</f>
        <v/>
      </c>
      <c r="B1212" s="15" t="n"/>
      <c r="C1212">
        <f>IF($AA1212="","",IF(COUNTIF($I$2:$I$1301,I1212)&lt;=Settings!$C$8,I1212,I1212&amp;" P"&amp;ROUNDUP(COUNTIF($I$2:$I1212,I1212)/Settings!$C$8,0)))</f>
        <v/>
      </c>
      <c r="D1212">
        <f>IF($AA1212="","",INDEX('Per Line'!$A$2:$A$7001,$AA1212)&amp;"")</f>
        <v/>
      </c>
      <c r="E1212">
        <f>IF($AA1212="","",INDEX('Per Line'!$B$2:$B$7001,$AA1212)&amp;"")</f>
        <v/>
      </c>
      <c r="F1212">
        <f>IF($AA1212="","",INDEX('Per Line'!$D$2:$D$7001,$AA1212)&amp;"")</f>
        <v/>
      </c>
      <c r="G1212" s="14">
        <f>IF($AA1212="","",INDEX('Per Line'!$E$2:$E$7001,$AA1212))</f>
        <v/>
      </c>
      <c r="H1212">
        <f>IF($AA1212="","",INDEX('Per Line'!$F$2:$F$7001,$AA1212)&amp;"")</f>
        <v/>
      </c>
      <c r="I1212">
        <f>IF($AA1212="","",INDEX('Per Line'!$I$2:$I$7001,$AA1212)&amp;"")</f>
        <v/>
      </c>
      <c r="J1212">
        <f>IF($AA1212="","",INDEX('Per Line'!$H$2:$H$7001,$AA1212)&amp;"")</f>
        <v/>
      </c>
      <c r="K1212">
        <f>IF($AA1212="","",INDEX('Per Line'!$J$2:$J$7001,$AA1212)&amp;"")</f>
        <v/>
      </c>
      <c r="L1212">
        <f>IF($AA1212="","",INDEX('Per Line'!$K$2:$K$7001,$AA1212)&amp;"")</f>
        <v/>
      </c>
      <c r="M1212">
        <f>IF($AA1212="","",INDEX('Per Line'!$L$2:$L$7001,$AA1212))</f>
        <v/>
      </c>
      <c r="N1212" s="8">
        <f>IF($AA1212="","",M1212*Y1212/100)</f>
        <v/>
      </c>
      <c r="O1212">
        <f>IF($AA1212="","",INDEX('Per Line'!$U$2:$U$7001,$AA1212)&amp;"")</f>
        <v/>
      </c>
      <c r="P1212" s="8">
        <f>IF($AA1212="","",SUMIFS('Per Line'!$T$2:$T$7001,'Per Line'!$C$2:$C$7001,$A1212,'Per Line'!$AL$2:$AL$7001,1))</f>
        <v/>
      </c>
      <c r="Q1212">
        <f>IF($AA1212="","",Settings!$C$7)</f>
        <v/>
      </c>
      <c r="R1212" s="8">
        <f>IF($AA1212="","",SUMIFS('Per Line'!$T$2:$T$7001,'Per Line'!$C$2:$C$7001,$A1212,'Per Line'!$AK$2:$AK$7001,0,'Per Line'!$AL$2:$AL$7001,0))</f>
        <v/>
      </c>
      <c r="S1212" s="8">
        <f>IF($AA1212="","",R1212*Q1212)</f>
        <v/>
      </c>
      <c r="T1212">
        <f>IF($AA1212="","",Settings!$C$6)</f>
        <v/>
      </c>
      <c r="U1212" s="8">
        <f>IF($AA1212="","",SUMIFS('Per Line'!$T$2:$T$7001,'Per Line'!$C$2:$C$7001,$A1212,'Per Line'!$AK$2:$AK$7001,1,'Per Line'!$AL$2:$AL$7001,0))</f>
        <v/>
      </c>
      <c r="V1212" s="8">
        <f>IF($AA1212="","",U1212*T1212)</f>
        <v/>
      </c>
      <c r="W1212" s="8">
        <f>IF($AA1212="","",V1212+S1212)</f>
        <v/>
      </c>
      <c r="X1212" s="8">
        <f>IF($AA1212="","",Y1212-W1212)</f>
        <v/>
      </c>
      <c r="Y1212" s="8">
        <f>IF($AA1212="","",R1212+U1212+P1212)</f>
        <v/>
      </c>
      <c r="Z1212" s="8">
        <f>IF($AA1212="","",Y1212-W1212-N1212)</f>
        <v/>
      </c>
      <c r="AA1212" s="16">
        <f>IF(ROWS($AA$2:$AA1212)&lt;=MAX('Per Line'!$AJ$2:$AJ$7001),MATCH(ROWS($AA$2:$AA1212),'Per Line'!$AJ$2:$AJ$7001,0),"")</f>
        <v/>
      </c>
      <c r="AB1212">
        <f>IF($AA1212="","",C1212&amp;"|"&amp;COUNTIF($C$2:$C1212,C1212))</f>
        <v/>
      </c>
    </row>
    <row r="1213">
      <c r="A1213">
        <f>IF($AA1213="","",INDEX('Per Line'!$C$2:$C$7001,$AA1213)&amp;"")</f>
        <v/>
      </c>
      <c r="B1213" s="15" t="n"/>
      <c r="C1213">
        <f>IF($AA1213="","",IF(COUNTIF($I$2:$I$1301,I1213)&lt;=Settings!$C$8,I1213,I1213&amp;" P"&amp;ROUNDUP(COUNTIF($I$2:$I1213,I1213)/Settings!$C$8,0)))</f>
        <v/>
      </c>
      <c r="D1213">
        <f>IF($AA1213="","",INDEX('Per Line'!$A$2:$A$7001,$AA1213)&amp;"")</f>
        <v/>
      </c>
      <c r="E1213">
        <f>IF($AA1213="","",INDEX('Per Line'!$B$2:$B$7001,$AA1213)&amp;"")</f>
        <v/>
      </c>
      <c r="F1213">
        <f>IF($AA1213="","",INDEX('Per Line'!$D$2:$D$7001,$AA1213)&amp;"")</f>
        <v/>
      </c>
      <c r="G1213" s="14">
        <f>IF($AA1213="","",INDEX('Per Line'!$E$2:$E$7001,$AA1213))</f>
        <v/>
      </c>
      <c r="H1213">
        <f>IF($AA1213="","",INDEX('Per Line'!$F$2:$F$7001,$AA1213)&amp;"")</f>
        <v/>
      </c>
      <c r="I1213">
        <f>IF($AA1213="","",INDEX('Per Line'!$I$2:$I$7001,$AA1213)&amp;"")</f>
        <v/>
      </c>
      <c r="J1213">
        <f>IF($AA1213="","",INDEX('Per Line'!$H$2:$H$7001,$AA1213)&amp;"")</f>
        <v/>
      </c>
      <c r="K1213">
        <f>IF($AA1213="","",INDEX('Per Line'!$J$2:$J$7001,$AA1213)&amp;"")</f>
        <v/>
      </c>
      <c r="L1213">
        <f>IF($AA1213="","",INDEX('Per Line'!$K$2:$K$7001,$AA1213)&amp;"")</f>
        <v/>
      </c>
      <c r="M1213">
        <f>IF($AA1213="","",INDEX('Per Line'!$L$2:$L$7001,$AA1213))</f>
        <v/>
      </c>
      <c r="N1213" s="8">
        <f>IF($AA1213="","",M1213*Y1213/100)</f>
        <v/>
      </c>
      <c r="O1213">
        <f>IF($AA1213="","",INDEX('Per Line'!$U$2:$U$7001,$AA1213)&amp;"")</f>
        <v/>
      </c>
      <c r="P1213" s="8">
        <f>IF($AA1213="","",SUMIFS('Per Line'!$T$2:$T$7001,'Per Line'!$C$2:$C$7001,$A1213,'Per Line'!$AL$2:$AL$7001,1))</f>
        <v/>
      </c>
      <c r="Q1213">
        <f>IF($AA1213="","",Settings!$C$7)</f>
        <v/>
      </c>
      <c r="R1213" s="8">
        <f>IF($AA1213="","",SUMIFS('Per Line'!$T$2:$T$7001,'Per Line'!$C$2:$C$7001,$A1213,'Per Line'!$AK$2:$AK$7001,0,'Per Line'!$AL$2:$AL$7001,0))</f>
        <v/>
      </c>
      <c r="S1213" s="8">
        <f>IF($AA1213="","",R1213*Q1213)</f>
        <v/>
      </c>
      <c r="T1213">
        <f>IF($AA1213="","",Settings!$C$6)</f>
        <v/>
      </c>
      <c r="U1213" s="8">
        <f>IF($AA1213="","",SUMIFS('Per Line'!$T$2:$T$7001,'Per Line'!$C$2:$C$7001,$A1213,'Per Line'!$AK$2:$AK$7001,1,'Per Line'!$AL$2:$AL$7001,0))</f>
        <v/>
      </c>
      <c r="V1213" s="8">
        <f>IF($AA1213="","",U1213*T1213)</f>
        <v/>
      </c>
      <c r="W1213" s="8">
        <f>IF($AA1213="","",V1213+S1213)</f>
        <v/>
      </c>
      <c r="X1213" s="8">
        <f>IF($AA1213="","",Y1213-W1213)</f>
        <v/>
      </c>
      <c r="Y1213" s="8">
        <f>IF($AA1213="","",R1213+U1213+P1213)</f>
        <v/>
      </c>
      <c r="Z1213" s="8">
        <f>IF($AA1213="","",Y1213-W1213-N1213)</f>
        <v/>
      </c>
      <c r="AA1213" s="16">
        <f>IF(ROWS($AA$2:$AA1213)&lt;=MAX('Per Line'!$AJ$2:$AJ$7001),MATCH(ROWS($AA$2:$AA1213),'Per Line'!$AJ$2:$AJ$7001,0),"")</f>
        <v/>
      </c>
      <c r="AB1213">
        <f>IF($AA1213="","",C1213&amp;"|"&amp;COUNTIF($C$2:$C1213,C1213))</f>
        <v/>
      </c>
    </row>
    <row r="1214">
      <c r="A1214">
        <f>IF($AA1214="","",INDEX('Per Line'!$C$2:$C$7001,$AA1214)&amp;"")</f>
        <v/>
      </c>
      <c r="B1214" s="15" t="n"/>
      <c r="C1214">
        <f>IF($AA1214="","",IF(COUNTIF($I$2:$I$1301,I1214)&lt;=Settings!$C$8,I1214,I1214&amp;" P"&amp;ROUNDUP(COUNTIF($I$2:$I1214,I1214)/Settings!$C$8,0)))</f>
        <v/>
      </c>
      <c r="D1214">
        <f>IF($AA1214="","",INDEX('Per Line'!$A$2:$A$7001,$AA1214)&amp;"")</f>
        <v/>
      </c>
      <c r="E1214">
        <f>IF($AA1214="","",INDEX('Per Line'!$B$2:$B$7001,$AA1214)&amp;"")</f>
        <v/>
      </c>
      <c r="F1214">
        <f>IF($AA1214="","",INDEX('Per Line'!$D$2:$D$7001,$AA1214)&amp;"")</f>
        <v/>
      </c>
      <c r="G1214" s="14">
        <f>IF($AA1214="","",INDEX('Per Line'!$E$2:$E$7001,$AA1214))</f>
        <v/>
      </c>
      <c r="H1214">
        <f>IF($AA1214="","",INDEX('Per Line'!$F$2:$F$7001,$AA1214)&amp;"")</f>
        <v/>
      </c>
      <c r="I1214">
        <f>IF($AA1214="","",INDEX('Per Line'!$I$2:$I$7001,$AA1214)&amp;"")</f>
        <v/>
      </c>
      <c r="J1214">
        <f>IF($AA1214="","",INDEX('Per Line'!$H$2:$H$7001,$AA1214)&amp;"")</f>
        <v/>
      </c>
      <c r="K1214">
        <f>IF($AA1214="","",INDEX('Per Line'!$J$2:$J$7001,$AA1214)&amp;"")</f>
        <v/>
      </c>
      <c r="L1214">
        <f>IF($AA1214="","",INDEX('Per Line'!$K$2:$K$7001,$AA1214)&amp;"")</f>
        <v/>
      </c>
      <c r="M1214">
        <f>IF($AA1214="","",INDEX('Per Line'!$L$2:$L$7001,$AA1214))</f>
        <v/>
      </c>
      <c r="N1214" s="8">
        <f>IF($AA1214="","",M1214*Y1214/100)</f>
        <v/>
      </c>
      <c r="O1214">
        <f>IF($AA1214="","",INDEX('Per Line'!$U$2:$U$7001,$AA1214)&amp;"")</f>
        <v/>
      </c>
      <c r="P1214" s="8">
        <f>IF($AA1214="","",SUMIFS('Per Line'!$T$2:$T$7001,'Per Line'!$C$2:$C$7001,$A1214,'Per Line'!$AL$2:$AL$7001,1))</f>
        <v/>
      </c>
      <c r="Q1214">
        <f>IF($AA1214="","",Settings!$C$7)</f>
        <v/>
      </c>
      <c r="R1214" s="8">
        <f>IF($AA1214="","",SUMIFS('Per Line'!$T$2:$T$7001,'Per Line'!$C$2:$C$7001,$A1214,'Per Line'!$AK$2:$AK$7001,0,'Per Line'!$AL$2:$AL$7001,0))</f>
        <v/>
      </c>
      <c r="S1214" s="8">
        <f>IF($AA1214="","",R1214*Q1214)</f>
        <v/>
      </c>
      <c r="T1214">
        <f>IF($AA1214="","",Settings!$C$6)</f>
        <v/>
      </c>
      <c r="U1214" s="8">
        <f>IF($AA1214="","",SUMIFS('Per Line'!$T$2:$T$7001,'Per Line'!$C$2:$C$7001,$A1214,'Per Line'!$AK$2:$AK$7001,1,'Per Line'!$AL$2:$AL$7001,0))</f>
        <v/>
      </c>
      <c r="V1214" s="8">
        <f>IF($AA1214="","",U1214*T1214)</f>
        <v/>
      </c>
      <c r="W1214" s="8">
        <f>IF($AA1214="","",V1214+S1214)</f>
        <v/>
      </c>
      <c r="X1214" s="8">
        <f>IF($AA1214="","",Y1214-W1214)</f>
        <v/>
      </c>
      <c r="Y1214" s="8">
        <f>IF($AA1214="","",R1214+U1214+P1214)</f>
        <v/>
      </c>
      <c r="Z1214" s="8">
        <f>IF($AA1214="","",Y1214-W1214-N1214)</f>
        <v/>
      </c>
      <c r="AA1214" s="16">
        <f>IF(ROWS($AA$2:$AA1214)&lt;=MAX('Per Line'!$AJ$2:$AJ$7001),MATCH(ROWS($AA$2:$AA1214),'Per Line'!$AJ$2:$AJ$7001,0),"")</f>
        <v/>
      </c>
      <c r="AB1214">
        <f>IF($AA1214="","",C1214&amp;"|"&amp;COUNTIF($C$2:$C1214,C1214))</f>
        <v/>
      </c>
    </row>
    <row r="1215">
      <c r="A1215">
        <f>IF($AA1215="","",INDEX('Per Line'!$C$2:$C$7001,$AA1215)&amp;"")</f>
        <v/>
      </c>
      <c r="B1215" s="15" t="n"/>
      <c r="C1215">
        <f>IF($AA1215="","",IF(COUNTIF($I$2:$I$1301,I1215)&lt;=Settings!$C$8,I1215,I1215&amp;" P"&amp;ROUNDUP(COUNTIF($I$2:$I1215,I1215)/Settings!$C$8,0)))</f>
        <v/>
      </c>
      <c r="D1215">
        <f>IF($AA1215="","",INDEX('Per Line'!$A$2:$A$7001,$AA1215)&amp;"")</f>
        <v/>
      </c>
      <c r="E1215">
        <f>IF($AA1215="","",INDEX('Per Line'!$B$2:$B$7001,$AA1215)&amp;"")</f>
        <v/>
      </c>
      <c r="F1215">
        <f>IF($AA1215="","",INDEX('Per Line'!$D$2:$D$7001,$AA1215)&amp;"")</f>
        <v/>
      </c>
      <c r="G1215" s="14">
        <f>IF($AA1215="","",INDEX('Per Line'!$E$2:$E$7001,$AA1215))</f>
        <v/>
      </c>
      <c r="H1215">
        <f>IF($AA1215="","",INDEX('Per Line'!$F$2:$F$7001,$AA1215)&amp;"")</f>
        <v/>
      </c>
      <c r="I1215">
        <f>IF($AA1215="","",INDEX('Per Line'!$I$2:$I$7001,$AA1215)&amp;"")</f>
        <v/>
      </c>
      <c r="J1215">
        <f>IF($AA1215="","",INDEX('Per Line'!$H$2:$H$7001,$AA1215)&amp;"")</f>
        <v/>
      </c>
      <c r="K1215">
        <f>IF($AA1215="","",INDEX('Per Line'!$J$2:$J$7001,$AA1215)&amp;"")</f>
        <v/>
      </c>
      <c r="L1215">
        <f>IF($AA1215="","",INDEX('Per Line'!$K$2:$K$7001,$AA1215)&amp;"")</f>
        <v/>
      </c>
      <c r="M1215">
        <f>IF($AA1215="","",INDEX('Per Line'!$L$2:$L$7001,$AA1215))</f>
        <v/>
      </c>
      <c r="N1215" s="8">
        <f>IF($AA1215="","",M1215*Y1215/100)</f>
        <v/>
      </c>
      <c r="O1215">
        <f>IF($AA1215="","",INDEX('Per Line'!$U$2:$U$7001,$AA1215)&amp;"")</f>
        <v/>
      </c>
      <c r="P1215" s="8">
        <f>IF($AA1215="","",SUMIFS('Per Line'!$T$2:$T$7001,'Per Line'!$C$2:$C$7001,$A1215,'Per Line'!$AL$2:$AL$7001,1))</f>
        <v/>
      </c>
      <c r="Q1215">
        <f>IF($AA1215="","",Settings!$C$7)</f>
        <v/>
      </c>
      <c r="R1215" s="8">
        <f>IF($AA1215="","",SUMIFS('Per Line'!$T$2:$T$7001,'Per Line'!$C$2:$C$7001,$A1215,'Per Line'!$AK$2:$AK$7001,0,'Per Line'!$AL$2:$AL$7001,0))</f>
        <v/>
      </c>
      <c r="S1215" s="8">
        <f>IF($AA1215="","",R1215*Q1215)</f>
        <v/>
      </c>
      <c r="T1215">
        <f>IF($AA1215="","",Settings!$C$6)</f>
        <v/>
      </c>
      <c r="U1215" s="8">
        <f>IF($AA1215="","",SUMIFS('Per Line'!$T$2:$T$7001,'Per Line'!$C$2:$C$7001,$A1215,'Per Line'!$AK$2:$AK$7001,1,'Per Line'!$AL$2:$AL$7001,0))</f>
        <v/>
      </c>
      <c r="V1215" s="8">
        <f>IF($AA1215="","",U1215*T1215)</f>
        <v/>
      </c>
      <c r="W1215" s="8">
        <f>IF($AA1215="","",V1215+S1215)</f>
        <v/>
      </c>
      <c r="X1215" s="8">
        <f>IF($AA1215="","",Y1215-W1215)</f>
        <v/>
      </c>
      <c r="Y1215" s="8">
        <f>IF($AA1215="","",R1215+U1215+P1215)</f>
        <v/>
      </c>
      <c r="Z1215" s="8">
        <f>IF($AA1215="","",Y1215-W1215-N1215)</f>
        <v/>
      </c>
      <c r="AA1215" s="16">
        <f>IF(ROWS($AA$2:$AA1215)&lt;=MAX('Per Line'!$AJ$2:$AJ$7001),MATCH(ROWS($AA$2:$AA1215),'Per Line'!$AJ$2:$AJ$7001,0),"")</f>
        <v/>
      </c>
      <c r="AB1215">
        <f>IF($AA1215="","",C1215&amp;"|"&amp;COUNTIF($C$2:$C1215,C1215))</f>
        <v/>
      </c>
    </row>
    <row r="1216">
      <c r="A1216">
        <f>IF($AA1216="","",INDEX('Per Line'!$C$2:$C$7001,$AA1216)&amp;"")</f>
        <v/>
      </c>
      <c r="B1216" s="15" t="n"/>
      <c r="C1216">
        <f>IF($AA1216="","",IF(COUNTIF($I$2:$I$1301,I1216)&lt;=Settings!$C$8,I1216,I1216&amp;" P"&amp;ROUNDUP(COUNTIF($I$2:$I1216,I1216)/Settings!$C$8,0)))</f>
        <v/>
      </c>
      <c r="D1216">
        <f>IF($AA1216="","",INDEX('Per Line'!$A$2:$A$7001,$AA1216)&amp;"")</f>
        <v/>
      </c>
      <c r="E1216">
        <f>IF($AA1216="","",INDEX('Per Line'!$B$2:$B$7001,$AA1216)&amp;"")</f>
        <v/>
      </c>
      <c r="F1216">
        <f>IF($AA1216="","",INDEX('Per Line'!$D$2:$D$7001,$AA1216)&amp;"")</f>
        <v/>
      </c>
      <c r="G1216" s="14">
        <f>IF($AA1216="","",INDEX('Per Line'!$E$2:$E$7001,$AA1216))</f>
        <v/>
      </c>
      <c r="H1216">
        <f>IF($AA1216="","",INDEX('Per Line'!$F$2:$F$7001,$AA1216)&amp;"")</f>
        <v/>
      </c>
      <c r="I1216">
        <f>IF($AA1216="","",INDEX('Per Line'!$I$2:$I$7001,$AA1216)&amp;"")</f>
        <v/>
      </c>
      <c r="J1216">
        <f>IF($AA1216="","",INDEX('Per Line'!$H$2:$H$7001,$AA1216)&amp;"")</f>
        <v/>
      </c>
      <c r="K1216">
        <f>IF($AA1216="","",INDEX('Per Line'!$J$2:$J$7001,$AA1216)&amp;"")</f>
        <v/>
      </c>
      <c r="L1216">
        <f>IF($AA1216="","",INDEX('Per Line'!$K$2:$K$7001,$AA1216)&amp;"")</f>
        <v/>
      </c>
      <c r="M1216">
        <f>IF($AA1216="","",INDEX('Per Line'!$L$2:$L$7001,$AA1216))</f>
        <v/>
      </c>
      <c r="N1216" s="8">
        <f>IF($AA1216="","",M1216*Y1216/100)</f>
        <v/>
      </c>
      <c r="O1216">
        <f>IF($AA1216="","",INDEX('Per Line'!$U$2:$U$7001,$AA1216)&amp;"")</f>
        <v/>
      </c>
      <c r="P1216" s="8">
        <f>IF($AA1216="","",SUMIFS('Per Line'!$T$2:$T$7001,'Per Line'!$C$2:$C$7001,$A1216,'Per Line'!$AL$2:$AL$7001,1))</f>
        <v/>
      </c>
      <c r="Q1216">
        <f>IF($AA1216="","",Settings!$C$7)</f>
        <v/>
      </c>
      <c r="R1216" s="8">
        <f>IF($AA1216="","",SUMIFS('Per Line'!$T$2:$T$7001,'Per Line'!$C$2:$C$7001,$A1216,'Per Line'!$AK$2:$AK$7001,0,'Per Line'!$AL$2:$AL$7001,0))</f>
        <v/>
      </c>
      <c r="S1216" s="8">
        <f>IF($AA1216="","",R1216*Q1216)</f>
        <v/>
      </c>
      <c r="T1216">
        <f>IF($AA1216="","",Settings!$C$6)</f>
        <v/>
      </c>
      <c r="U1216" s="8">
        <f>IF($AA1216="","",SUMIFS('Per Line'!$T$2:$T$7001,'Per Line'!$C$2:$C$7001,$A1216,'Per Line'!$AK$2:$AK$7001,1,'Per Line'!$AL$2:$AL$7001,0))</f>
        <v/>
      </c>
      <c r="V1216" s="8">
        <f>IF($AA1216="","",U1216*T1216)</f>
        <v/>
      </c>
      <c r="W1216" s="8">
        <f>IF($AA1216="","",V1216+S1216)</f>
        <v/>
      </c>
      <c r="X1216" s="8">
        <f>IF($AA1216="","",Y1216-W1216)</f>
        <v/>
      </c>
      <c r="Y1216" s="8">
        <f>IF($AA1216="","",R1216+U1216+P1216)</f>
        <v/>
      </c>
      <c r="Z1216" s="8">
        <f>IF($AA1216="","",Y1216-W1216-N1216)</f>
        <v/>
      </c>
      <c r="AA1216" s="16">
        <f>IF(ROWS($AA$2:$AA1216)&lt;=MAX('Per Line'!$AJ$2:$AJ$7001),MATCH(ROWS($AA$2:$AA1216),'Per Line'!$AJ$2:$AJ$7001,0),"")</f>
        <v/>
      </c>
      <c r="AB1216">
        <f>IF($AA1216="","",C1216&amp;"|"&amp;COUNTIF($C$2:$C1216,C1216))</f>
        <v/>
      </c>
    </row>
    <row r="1217">
      <c r="A1217">
        <f>IF($AA1217="","",INDEX('Per Line'!$C$2:$C$7001,$AA1217)&amp;"")</f>
        <v/>
      </c>
      <c r="B1217" s="15" t="n"/>
      <c r="C1217">
        <f>IF($AA1217="","",IF(COUNTIF($I$2:$I$1301,I1217)&lt;=Settings!$C$8,I1217,I1217&amp;" P"&amp;ROUNDUP(COUNTIF($I$2:$I1217,I1217)/Settings!$C$8,0)))</f>
        <v/>
      </c>
      <c r="D1217">
        <f>IF($AA1217="","",INDEX('Per Line'!$A$2:$A$7001,$AA1217)&amp;"")</f>
        <v/>
      </c>
      <c r="E1217">
        <f>IF($AA1217="","",INDEX('Per Line'!$B$2:$B$7001,$AA1217)&amp;"")</f>
        <v/>
      </c>
      <c r="F1217">
        <f>IF($AA1217="","",INDEX('Per Line'!$D$2:$D$7001,$AA1217)&amp;"")</f>
        <v/>
      </c>
      <c r="G1217" s="14">
        <f>IF($AA1217="","",INDEX('Per Line'!$E$2:$E$7001,$AA1217))</f>
        <v/>
      </c>
      <c r="H1217">
        <f>IF($AA1217="","",INDEX('Per Line'!$F$2:$F$7001,$AA1217)&amp;"")</f>
        <v/>
      </c>
      <c r="I1217">
        <f>IF($AA1217="","",INDEX('Per Line'!$I$2:$I$7001,$AA1217)&amp;"")</f>
        <v/>
      </c>
      <c r="J1217">
        <f>IF($AA1217="","",INDEX('Per Line'!$H$2:$H$7001,$AA1217)&amp;"")</f>
        <v/>
      </c>
      <c r="K1217">
        <f>IF($AA1217="","",INDEX('Per Line'!$J$2:$J$7001,$AA1217)&amp;"")</f>
        <v/>
      </c>
      <c r="L1217">
        <f>IF($AA1217="","",INDEX('Per Line'!$K$2:$K$7001,$AA1217)&amp;"")</f>
        <v/>
      </c>
      <c r="M1217">
        <f>IF($AA1217="","",INDEX('Per Line'!$L$2:$L$7001,$AA1217))</f>
        <v/>
      </c>
      <c r="N1217" s="8">
        <f>IF($AA1217="","",M1217*Y1217/100)</f>
        <v/>
      </c>
      <c r="O1217">
        <f>IF($AA1217="","",INDEX('Per Line'!$U$2:$U$7001,$AA1217)&amp;"")</f>
        <v/>
      </c>
      <c r="P1217" s="8">
        <f>IF($AA1217="","",SUMIFS('Per Line'!$T$2:$T$7001,'Per Line'!$C$2:$C$7001,$A1217,'Per Line'!$AL$2:$AL$7001,1))</f>
        <v/>
      </c>
      <c r="Q1217">
        <f>IF($AA1217="","",Settings!$C$7)</f>
        <v/>
      </c>
      <c r="R1217" s="8">
        <f>IF($AA1217="","",SUMIFS('Per Line'!$T$2:$T$7001,'Per Line'!$C$2:$C$7001,$A1217,'Per Line'!$AK$2:$AK$7001,0,'Per Line'!$AL$2:$AL$7001,0))</f>
        <v/>
      </c>
      <c r="S1217" s="8">
        <f>IF($AA1217="","",R1217*Q1217)</f>
        <v/>
      </c>
      <c r="T1217">
        <f>IF($AA1217="","",Settings!$C$6)</f>
        <v/>
      </c>
      <c r="U1217" s="8">
        <f>IF($AA1217="","",SUMIFS('Per Line'!$T$2:$T$7001,'Per Line'!$C$2:$C$7001,$A1217,'Per Line'!$AK$2:$AK$7001,1,'Per Line'!$AL$2:$AL$7001,0))</f>
        <v/>
      </c>
      <c r="V1217" s="8">
        <f>IF($AA1217="","",U1217*T1217)</f>
        <v/>
      </c>
      <c r="W1217" s="8">
        <f>IF($AA1217="","",V1217+S1217)</f>
        <v/>
      </c>
      <c r="X1217" s="8">
        <f>IF($AA1217="","",Y1217-W1217)</f>
        <v/>
      </c>
      <c r="Y1217" s="8">
        <f>IF($AA1217="","",R1217+U1217+P1217)</f>
        <v/>
      </c>
      <c r="Z1217" s="8">
        <f>IF($AA1217="","",Y1217-W1217-N1217)</f>
        <v/>
      </c>
      <c r="AA1217" s="16">
        <f>IF(ROWS($AA$2:$AA1217)&lt;=MAX('Per Line'!$AJ$2:$AJ$7001),MATCH(ROWS($AA$2:$AA1217),'Per Line'!$AJ$2:$AJ$7001,0),"")</f>
        <v/>
      </c>
      <c r="AB1217">
        <f>IF($AA1217="","",C1217&amp;"|"&amp;COUNTIF($C$2:$C1217,C1217))</f>
        <v/>
      </c>
    </row>
    <row r="1218">
      <c r="A1218">
        <f>IF($AA1218="","",INDEX('Per Line'!$C$2:$C$7001,$AA1218)&amp;"")</f>
        <v/>
      </c>
      <c r="B1218" s="15" t="n"/>
      <c r="C1218">
        <f>IF($AA1218="","",IF(COUNTIF($I$2:$I$1301,I1218)&lt;=Settings!$C$8,I1218,I1218&amp;" P"&amp;ROUNDUP(COUNTIF($I$2:$I1218,I1218)/Settings!$C$8,0)))</f>
        <v/>
      </c>
      <c r="D1218">
        <f>IF($AA1218="","",INDEX('Per Line'!$A$2:$A$7001,$AA1218)&amp;"")</f>
        <v/>
      </c>
      <c r="E1218">
        <f>IF($AA1218="","",INDEX('Per Line'!$B$2:$B$7001,$AA1218)&amp;"")</f>
        <v/>
      </c>
      <c r="F1218">
        <f>IF($AA1218="","",INDEX('Per Line'!$D$2:$D$7001,$AA1218)&amp;"")</f>
        <v/>
      </c>
      <c r="G1218" s="14">
        <f>IF($AA1218="","",INDEX('Per Line'!$E$2:$E$7001,$AA1218))</f>
        <v/>
      </c>
      <c r="H1218">
        <f>IF($AA1218="","",INDEX('Per Line'!$F$2:$F$7001,$AA1218)&amp;"")</f>
        <v/>
      </c>
      <c r="I1218">
        <f>IF($AA1218="","",INDEX('Per Line'!$I$2:$I$7001,$AA1218)&amp;"")</f>
        <v/>
      </c>
      <c r="J1218">
        <f>IF($AA1218="","",INDEX('Per Line'!$H$2:$H$7001,$AA1218)&amp;"")</f>
        <v/>
      </c>
      <c r="K1218">
        <f>IF($AA1218="","",INDEX('Per Line'!$J$2:$J$7001,$AA1218)&amp;"")</f>
        <v/>
      </c>
      <c r="L1218">
        <f>IF($AA1218="","",INDEX('Per Line'!$K$2:$K$7001,$AA1218)&amp;"")</f>
        <v/>
      </c>
      <c r="M1218">
        <f>IF($AA1218="","",INDEX('Per Line'!$L$2:$L$7001,$AA1218))</f>
        <v/>
      </c>
      <c r="N1218" s="8">
        <f>IF($AA1218="","",M1218*Y1218/100)</f>
        <v/>
      </c>
      <c r="O1218">
        <f>IF($AA1218="","",INDEX('Per Line'!$U$2:$U$7001,$AA1218)&amp;"")</f>
        <v/>
      </c>
      <c r="P1218" s="8">
        <f>IF($AA1218="","",SUMIFS('Per Line'!$T$2:$T$7001,'Per Line'!$C$2:$C$7001,$A1218,'Per Line'!$AL$2:$AL$7001,1))</f>
        <v/>
      </c>
      <c r="Q1218">
        <f>IF($AA1218="","",Settings!$C$7)</f>
        <v/>
      </c>
      <c r="R1218" s="8">
        <f>IF($AA1218="","",SUMIFS('Per Line'!$T$2:$T$7001,'Per Line'!$C$2:$C$7001,$A1218,'Per Line'!$AK$2:$AK$7001,0,'Per Line'!$AL$2:$AL$7001,0))</f>
        <v/>
      </c>
      <c r="S1218" s="8">
        <f>IF($AA1218="","",R1218*Q1218)</f>
        <v/>
      </c>
      <c r="T1218">
        <f>IF($AA1218="","",Settings!$C$6)</f>
        <v/>
      </c>
      <c r="U1218" s="8">
        <f>IF($AA1218="","",SUMIFS('Per Line'!$T$2:$T$7001,'Per Line'!$C$2:$C$7001,$A1218,'Per Line'!$AK$2:$AK$7001,1,'Per Line'!$AL$2:$AL$7001,0))</f>
        <v/>
      </c>
      <c r="V1218" s="8">
        <f>IF($AA1218="","",U1218*T1218)</f>
        <v/>
      </c>
      <c r="W1218" s="8">
        <f>IF($AA1218="","",V1218+S1218)</f>
        <v/>
      </c>
      <c r="X1218" s="8">
        <f>IF($AA1218="","",Y1218-W1218)</f>
        <v/>
      </c>
      <c r="Y1218" s="8">
        <f>IF($AA1218="","",R1218+U1218+P1218)</f>
        <v/>
      </c>
      <c r="Z1218" s="8">
        <f>IF($AA1218="","",Y1218-W1218-N1218)</f>
        <v/>
      </c>
      <c r="AA1218" s="16">
        <f>IF(ROWS($AA$2:$AA1218)&lt;=MAX('Per Line'!$AJ$2:$AJ$7001),MATCH(ROWS($AA$2:$AA1218),'Per Line'!$AJ$2:$AJ$7001,0),"")</f>
        <v/>
      </c>
      <c r="AB1218">
        <f>IF($AA1218="","",C1218&amp;"|"&amp;COUNTIF($C$2:$C1218,C1218))</f>
        <v/>
      </c>
    </row>
    <row r="1219">
      <c r="A1219">
        <f>IF($AA1219="","",INDEX('Per Line'!$C$2:$C$7001,$AA1219)&amp;"")</f>
        <v/>
      </c>
      <c r="B1219" s="15" t="n"/>
      <c r="C1219">
        <f>IF($AA1219="","",IF(COUNTIF($I$2:$I$1301,I1219)&lt;=Settings!$C$8,I1219,I1219&amp;" P"&amp;ROUNDUP(COUNTIF($I$2:$I1219,I1219)/Settings!$C$8,0)))</f>
        <v/>
      </c>
      <c r="D1219">
        <f>IF($AA1219="","",INDEX('Per Line'!$A$2:$A$7001,$AA1219)&amp;"")</f>
        <v/>
      </c>
      <c r="E1219">
        <f>IF($AA1219="","",INDEX('Per Line'!$B$2:$B$7001,$AA1219)&amp;"")</f>
        <v/>
      </c>
      <c r="F1219">
        <f>IF($AA1219="","",INDEX('Per Line'!$D$2:$D$7001,$AA1219)&amp;"")</f>
        <v/>
      </c>
      <c r="G1219" s="14">
        <f>IF($AA1219="","",INDEX('Per Line'!$E$2:$E$7001,$AA1219))</f>
        <v/>
      </c>
      <c r="H1219">
        <f>IF($AA1219="","",INDEX('Per Line'!$F$2:$F$7001,$AA1219)&amp;"")</f>
        <v/>
      </c>
      <c r="I1219">
        <f>IF($AA1219="","",INDEX('Per Line'!$I$2:$I$7001,$AA1219)&amp;"")</f>
        <v/>
      </c>
      <c r="J1219">
        <f>IF($AA1219="","",INDEX('Per Line'!$H$2:$H$7001,$AA1219)&amp;"")</f>
        <v/>
      </c>
      <c r="K1219">
        <f>IF($AA1219="","",INDEX('Per Line'!$J$2:$J$7001,$AA1219)&amp;"")</f>
        <v/>
      </c>
      <c r="L1219">
        <f>IF($AA1219="","",INDEX('Per Line'!$K$2:$K$7001,$AA1219)&amp;"")</f>
        <v/>
      </c>
      <c r="M1219">
        <f>IF($AA1219="","",INDEX('Per Line'!$L$2:$L$7001,$AA1219))</f>
        <v/>
      </c>
      <c r="N1219" s="8">
        <f>IF($AA1219="","",M1219*Y1219/100)</f>
        <v/>
      </c>
      <c r="O1219">
        <f>IF($AA1219="","",INDEX('Per Line'!$U$2:$U$7001,$AA1219)&amp;"")</f>
        <v/>
      </c>
      <c r="P1219" s="8">
        <f>IF($AA1219="","",SUMIFS('Per Line'!$T$2:$T$7001,'Per Line'!$C$2:$C$7001,$A1219,'Per Line'!$AL$2:$AL$7001,1))</f>
        <v/>
      </c>
      <c r="Q1219">
        <f>IF($AA1219="","",Settings!$C$7)</f>
        <v/>
      </c>
      <c r="R1219" s="8">
        <f>IF($AA1219="","",SUMIFS('Per Line'!$T$2:$T$7001,'Per Line'!$C$2:$C$7001,$A1219,'Per Line'!$AK$2:$AK$7001,0,'Per Line'!$AL$2:$AL$7001,0))</f>
        <v/>
      </c>
      <c r="S1219" s="8">
        <f>IF($AA1219="","",R1219*Q1219)</f>
        <v/>
      </c>
      <c r="T1219">
        <f>IF($AA1219="","",Settings!$C$6)</f>
        <v/>
      </c>
      <c r="U1219" s="8">
        <f>IF($AA1219="","",SUMIFS('Per Line'!$T$2:$T$7001,'Per Line'!$C$2:$C$7001,$A1219,'Per Line'!$AK$2:$AK$7001,1,'Per Line'!$AL$2:$AL$7001,0))</f>
        <v/>
      </c>
      <c r="V1219" s="8">
        <f>IF($AA1219="","",U1219*T1219)</f>
        <v/>
      </c>
      <c r="W1219" s="8">
        <f>IF($AA1219="","",V1219+S1219)</f>
        <v/>
      </c>
      <c r="X1219" s="8">
        <f>IF($AA1219="","",Y1219-W1219)</f>
        <v/>
      </c>
      <c r="Y1219" s="8">
        <f>IF($AA1219="","",R1219+U1219+P1219)</f>
        <v/>
      </c>
      <c r="Z1219" s="8">
        <f>IF($AA1219="","",Y1219-W1219-N1219)</f>
        <v/>
      </c>
      <c r="AA1219" s="16">
        <f>IF(ROWS($AA$2:$AA1219)&lt;=MAX('Per Line'!$AJ$2:$AJ$7001),MATCH(ROWS($AA$2:$AA1219),'Per Line'!$AJ$2:$AJ$7001,0),"")</f>
        <v/>
      </c>
      <c r="AB1219">
        <f>IF($AA1219="","",C1219&amp;"|"&amp;COUNTIF($C$2:$C1219,C1219))</f>
        <v/>
      </c>
    </row>
    <row r="1220">
      <c r="A1220">
        <f>IF($AA1220="","",INDEX('Per Line'!$C$2:$C$7001,$AA1220)&amp;"")</f>
        <v/>
      </c>
      <c r="B1220" s="15" t="n"/>
      <c r="C1220">
        <f>IF($AA1220="","",IF(COUNTIF($I$2:$I$1301,I1220)&lt;=Settings!$C$8,I1220,I1220&amp;" P"&amp;ROUNDUP(COUNTIF($I$2:$I1220,I1220)/Settings!$C$8,0)))</f>
        <v/>
      </c>
      <c r="D1220">
        <f>IF($AA1220="","",INDEX('Per Line'!$A$2:$A$7001,$AA1220)&amp;"")</f>
        <v/>
      </c>
      <c r="E1220">
        <f>IF($AA1220="","",INDEX('Per Line'!$B$2:$B$7001,$AA1220)&amp;"")</f>
        <v/>
      </c>
      <c r="F1220">
        <f>IF($AA1220="","",INDEX('Per Line'!$D$2:$D$7001,$AA1220)&amp;"")</f>
        <v/>
      </c>
      <c r="G1220" s="14">
        <f>IF($AA1220="","",INDEX('Per Line'!$E$2:$E$7001,$AA1220))</f>
        <v/>
      </c>
      <c r="H1220">
        <f>IF($AA1220="","",INDEX('Per Line'!$F$2:$F$7001,$AA1220)&amp;"")</f>
        <v/>
      </c>
      <c r="I1220">
        <f>IF($AA1220="","",INDEX('Per Line'!$I$2:$I$7001,$AA1220)&amp;"")</f>
        <v/>
      </c>
      <c r="J1220">
        <f>IF($AA1220="","",INDEX('Per Line'!$H$2:$H$7001,$AA1220)&amp;"")</f>
        <v/>
      </c>
      <c r="K1220">
        <f>IF($AA1220="","",INDEX('Per Line'!$J$2:$J$7001,$AA1220)&amp;"")</f>
        <v/>
      </c>
      <c r="L1220">
        <f>IF($AA1220="","",INDEX('Per Line'!$K$2:$K$7001,$AA1220)&amp;"")</f>
        <v/>
      </c>
      <c r="M1220">
        <f>IF($AA1220="","",INDEX('Per Line'!$L$2:$L$7001,$AA1220))</f>
        <v/>
      </c>
      <c r="N1220" s="8">
        <f>IF($AA1220="","",M1220*Y1220/100)</f>
        <v/>
      </c>
      <c r="O1220">
        <f>IF($AA1220="","",INDEX('Per Line'!$U$2:$U$7001,$AA1220)&amp;"")</f>
        <v/>
      </c>
      <c r="P1220" s="8">
        <f>IF($AA1220="","",SUMIFS('Per Line'!$T$2:$T$7001,'Per Line'!$C$2:$C$7001,$A1220,'Per Line'!$AL$2:$AL$7001,1))</f>
        <v/>
      </c>
      <c r="Q1220">
        <f>IF($AA1220="","",Settings!$C$7)</f>
        <v/>
      </c>
      <c r="R1220" s="8">
        <f>IF($AA1220="","",SUMIFS('Per Line'!$T$2:$T$7001,'Per Line'!$C$2:$C$7001,$A1220,'Per Line'!$AK$2:$AK$7001,0,'Per Line'!$AL$2:$AL$7001,0))</f>
        <v/>
      </c>
      <c r="S1220" s="8">
        <f>IF($AA1220="","",R1220*Q1220)</f>
        <v/>
      </c>
      <c r="T1220">
        <f>IF($AA1220="","",Settings!$C$6)</f>
        <v/>
      </c>
      <c r="U1220" s="8">
        <f>IF($AA1220="","",SUMIFS('Per Line'!$T$2:$T$7001,'Per Line'!$C$2:$C$7001,$A1220,'Per Line'!$AK$2:$AK$7001,1,'Per Line'!$AL$2:$AL$7001,0))</f>
        <v/>
      </c>
      <c r="V1220" s="8">
        <f>IF($AA1220="","",U1220*T1220)</f>
        <v/>
      </c>
      <c r="W1220" s="8">
        <f>IF($AA1220="","",V1220+S1220)</f>
        <v/>
      </c>
      <c r="X1220" s="8">
        <f>IF($AA1220="","",Y1220-W1220)</f>
        <v/>
      </c>
      <c r="Y1220" s="8">
        <f>IF($AA1220="","",R1220+U1220+P1220)</f>
        <v/>
      </c>
      <c r="Z1220" s="8">
        <f>IF($AA1220="","",Y1220-W1220-N1220)</f>
        <v/>
      </c>
      <c r="AA1220" s="16">
        <f>IF(ROWS($AA$2:$AA1220)&lt;=MAX('Per Line'!$AJ$2:$AJ$7001),MATCH(ROWS($AA$2:$AA1220),'Per Line'!$AJ$2:$AJ$7001,0),"")</f>
        <v/>
      </c>
      <c r="AB1220">
        <f>IF($AA1220="","",C1220&amp;"|"&amp;COUNTIF($C$2:$C1220,C1220))</f>
        <v/>
      </c>
    </row>
    <row r="1221">
      <c r="A1221">
        <f>IF($AA1221="","",INDEX('Per Line'!$C$2:$C$7001,$AA1221)&amp;"")</f>
        <v/>
      </c>
      <c r="B1221" s="15" t="n"/>
      <c r="C1221">
        <f>IF($AA1221="","",IF(COUNTIF($I$2:$I$1301,I1221)&lt;=Settings!$C$8,I1221,I1221&amp;" P"&amp;ROUNDUP(COUNTIF($I$2:$I1221,I1221)/Settings!$C$8,0)))</f>
        <v/>
      </c>
      <c r="D1221">
        <f>IF($AA1221="","",INDEX('Per Line'!$A$2:$A$7001,$AA1221)&amp;"")</f>
        <v/>
      </c>
      <c r="E1221">
        <f>IF($AA1221="","",INDEX('Per Line'!$B$2:$B$7001,$AA1221)&amp;"")</f>
        <v/>
      </c>
      <c r="F1221">
        <f>IF($AA1221="","",INDEX('Per Line'!$D$2:$D$7001,$AA1221)&amp;"")</f>
        <v/>
      </c>
      <c r="G1221" s="14">
        <f>IF($AA1221="","",INDEX('Per Line'!$E$2:$E$7001,$AA1221))</f>
        <v/>
      </c>
      <c r="H1221">
        <f>IF($AA1221="","",INDEX('Per Line'!$F$2:$F$7001,$AA1221)&amp;"")</f>
        <v/>
      </c>
      <c r="I1221">
        <f>IF($AA1221="","",INDEX('Per Line'!$I$2:$I$7001,$AA1221)&amp;"")</f>
        <v/>
      </c>
      <c r="J1221">
        <f>IF($AA1221="","",INDEX('Per Line'!$H$2:$H$7001,$AA1221)&amp;"")</f>
        <v/>
      </c>
      <c r="K1221">
        <f>IF($AA1221="","",INDEX('Per Line'!$J$2:$J$7001,$AA1221)&amp;"")</f>
        <v/>
      </c>
      <c r="L1221">
        <f>IF($AA1221="","",INDEX('Per Line'!$K$2:$K$7001,$AA1221)&amp;"")</f>
        <v/>
      </c>
      <c r="M1221">
        <f>IF($AA1221="","",INDEX('Per Line'!$L$2:$L$7001,$AA1221))</f>
        <v/>
      </c>
      <c r="N1221" s="8">
        <f>IF($AA1221="","",M1221*Y1221/100)</f>
        <v/>
      </c>
      <c r="O1221">
        <f>IF($AA1221="","",INDEX('Per Line'!$U$2:$U$7001,$AA1221)&amp;"")</f>
        <v/>
      </c>
      <c r="P1221" s="8">
        <f>IF($AA1221="","",SUMIFS('Per Line'!$T$2:$T$7001,'Per Line'!$C$2:$C$7001,$A1221,'Per Line'!$AL$2:$AL$7001,1))</f>
        <v/>
      </c>
      <c r="Q1221">
        <f>IF($AA1221="","",Settings!$C$7)</f>
        <v/>
      </c>
      <c r="R1221" s="8">
        <f>IF($AA1221="","",SUMIFS('Per Line'!$T$2:$T$7001,'Per Line'!$C$2:$C$7001,$A1221,'Per Line'!$AK$2:$AK$7001,0,'Per Line'!$AL$2:$AL$7001,0))</f>
        <v/>
      </c>
      <c r="S1221" s="8">
        <f>IF($AA1221="","",R1221*Q1221)</f>
        <v/>
      </c>
      <c r="T1221">
        <f>IF($AA1221="","",Settings!$C$6)</f>
        <v/>
      </c>
      <c r="U1221" s="8">
        <f>IF($AA1221="","",SUMIFS('Per Line'!$T$2:$T$7001,'Per Line'!$C$2:$C$7001,$A1221,'Per Line'!$AK$2:$AK$7001,1,'Per Line'!$AL$2:$AL$7001,0))</f>
        <v/>
      </c>
      <c r="V1221" s="8">
        <f>IF($AA1221="","",U1221*T1221)</f>
        <v/>
      </c>
      <c r="W1221" s="8">
        <f>IF($AA1221="","",V1221+S1221)</f>
        <v/>
      </c>
      <c r="X1221" s="8">
        <f>IF($AA1221="","",Y1221-W1221)</f>
        <v/>
      </c>
      <c r="Y1221" s="8">
        <f>IF($AA1221="","",R1221+U1221+P1221)</f>
        <v/>
      </c>
      <c r="Z1221" s="8">
        <f>IF($AA1221="","",Y1221-W1221-N1221)</f>
        <v/>
      </c>
      <c r="AA1221" s="16">
        <f>IF(ROWS($AA$2:$AA1221)&lt;=MAX('Per Line'!$AJ$2:$AJ$7001),MATCH(ROWS($AA$2:$AA1221),'Per Line'!$AJ$2:$AJ$7001,0),"")</f>
        <v/>
      </c>
      <c r="AB1221">
        <f>IF($AA1221="","",C1221&amp;"|"&amp;COUNTIF($C$2:$C1221,C1221))</f>
        <v/>
      </c>
    </row>
    <row r="1222">
      <c r="A1222">
        <f>IF($AA1222="","",INDEX('Per Line'!$C$2:$C$7001,$AA1222)&amp;"")</f>
        <v/>
      </c>
      <c r="B1222" s="15" t="n"/>
      <c r="C1222">
        <f>IF($AA1222="","",IF(COUNTIF($I$2:$I$1301,I1222)&lt;=Settings!$C$8,I1222,I1222&amp;" P"&amp;ROUNDUP(COUNTIF($I$2:$I1222,I1222)/Settings!$C$8,0)))</f>
        <v/>
      </c>
      <c r="D1222">
        <f>IF($AA1222="","",INDEX('Per Line'!$A$2:$A$7001,$AA1222)&amp;"")</f>
        <v/>
      </c>
      <c r="E1222">
        <f>IF($AA1222="","",INDEX('Per Line'!$B$2:$B$7001,$AA1222)&amp;"")</f>
        <v/>
      </c>
      <c r="F1222">
        <f>IF($AA1222="","",INDEX('Per Line'!$D$2:$D$7001,$AA1222)&amp;"")</f>
        <v/>
      </c>
      <c r="G1222" s="14">
        <f>IF($AA1222="","",INDEX('Per Line'!$E$2:$E$7001,$AA1222))</f>
        <v/>
      </c>
      <c r="H1222">
        <f>IF($AA1222="","",INDEX('Per Line'!$F$2:$F$7001,$AA1222)&amp;"")</f>
        <v/>
      </c>
      <c r="I1222">
        <f>IF($AA1222="","",INDEX('Per Line'!$I$2:$I$7001,$AA1222)&amp;"")</f>
        <v/>
      </c>
      <c r="J1222">
        <f>IF($AA1222="","",INDEX('Per Line'!$H$2:$H$7001,$AA1222)&amp;"")</f>
        <v/>
      </c>
      <c r="K1222">
        <f>IF($AA1222="","",INDEX('Per Line'!$J$2:$J$7001,$AA1222)&amp;"")</f>
        <v/>
      </c>
      <c r="L1222">
        <f>IF($AA1222="","",INDEX('Per Line'!$K$2:$K$7001,$AA1222)&amp;"")</f>
        <v/>
      </c>
      <c r="M1222">
        <f>IF($AA1222="","",INDEX('Per Line'!$L$2:$L$7001,$AA1222))</f>
        <v/>
      </c>
      <c r="N1222" s="8">
        <f>IF($AA1222="","",M1222*Y1222/100)</f>
        <v/>
      </c>
      <c r="O1222">
        <f>IF($AA1222="","",INDEX('Per Line'!$U$2:$U$7001,$AA1222)&amp;"")</f>
        <v/>
      </c>
      <c r="P1222" s="8">
        <f>IF($AA1222="","",SUMIFS('Per Line'!$T$2:$T$7001,'Per Line'!$C$2:$C$7001,$A1222,'Per Line'!$AL$2:$AL$7001,1))</f>
        <v/>
      </c>
      <c r="Q1222">
        <f>IF($AA1222="","",Settings!$C$7)</f>
        <v/>
      </c>
      <c r="R1222" s="8">
        <f>IF($AA1222="","",SUMIFS('Per Line'!$T$2:$T$7001,'Per Line'!$C$2:$C$7001,$A1222,'Per Line'!$AK$2:$AK$7001,0,'Per Line'!$AL$2:$AL$7001,0))</f>
        <v/>
      </c>
      <c r="S1222" s="8">
        <f>IF($AA1222="","",R1222*Q1222)</f>
        <v/>
      </c>
      <c r="T1222">
        <f>IF($AA1222="","",Settings!$C$6)</f>
        <v/>
      </c>
      <c r="U1222" s="8">
        <f>IF($AA1222="","",SUMIFS('Per Line'!$T$2:$T$7001,'Per Line'!$C$2:$C$7001,$A1222,'Per Line'!$AK$2:$AK$7001,1,'Per Line'!$AL$2:$AL$7001,0))</f>
        <v/>
      </c>
      <c r="V1222" s="8">
        <f>IF($AA1222="","",U1222*T1222)</f>
        <v/>
      </c>
      <c r="W1222" s="8">
        <f>IF($AA1222="","",V1222+S1222)</f>
        <v/>
      </c>
      <c r="X1222" s="8">
        <f>IF($AA1222="","",Y1222-W1222)</f>
        <v/>
      </c>
      <c r="Y1222" s="8">
        <f>IF($AA1222="","",R1222+U1222+P1222)</f>
        <v/>
      </c>
      <c r="Z1222" s="8">
        <f>IF($AA1222="","",Y1222-W1222-N1222)</f>
        <v/>
      </c>
      <c r="AA1222" s="16">
        <f>IF(ROWS($AA$2:$AA1222)&lt;=MAX('Per Line'!$AJ$2:$AJ$7001),MATCH(ROWS($AA$2:$AA1222),'Per Line'!$AJ$2:$AJ$7001,0),"")</f>
        <v/>
      </c>
      <c r="AB1222">
        <f>IF($AA1222="","",C1222&amp;"|"&amp;COUNTIF($C$2:$C1222,C1222))</f>
        <v/>
      </c>
    </row>
    <row r="1223">
      <c r="A1223">
        <f>IF($AA1223="","",INDEX('Per Line'!$C$2:$C$7001,$AA1223)&amp;"")</f>
        <v/>
      </c>
      <c r="B1223" s="15" t="n"/>
      <c r="C1223">
        <f>IF($AA1223="","",IF(COUNTIF($I$2:$I$1301,I1223)&lt;=Settings!$C$8,I1223,I1223&amp;" P"&amp;ROUNDUP(COUNTIF($I$2:$I1223,I1223)/Settings!$C$8,0)))</f>
        <v/>
      </c>
      <c r="D1223">
        <f>IF($AA1223="","",INDEX('Per Line'!$A$2:$A$7001,$AA1223)&amp;"")</f>
        <v/>
      </c>
      <c r="E1223">
        <f>IF($AA1223="","",INDEX('Per Line'!$B$2:$B$7001,$AA1223)&amp;"")</f>
        <v/>
      </c>
      <c r="F1223">
        <f>IF($AA1223="","",INDEX('Per Line'!$D$2:$D$7001,$AA1223)&amp;"")</f>
        <v/>
      </c>
      <c r="G1223" s="14">
        <f>IF($AA1223="","",INDEX('Per Line'!$E$2:$E$7001,$AA1223))</f>
        <v/>
      </c>
      <c r="H1223">
        <f>IF($AA1223="","",INDEX('Per Line'!$F$2:$F$7001,$AA1223)&amp;"")</f>
        <v/>
      </c>
      <c r="I1223">
        <f>IF($AA1223="","",INDEX('Per Line'!$I$2:$I$7001,$AA1223)&amp;"")</f>
        <v/>
      </c>
      <c r="J1223">
        <f>IF($AA1223="","",INDEX('Per Line'!$H$2:$H$7001,$AA1223)&amp;"")</f>
        <v/>
      </c>
      <c r="K1223">
        <f>IF($AA1223="","",INDEX('Per Line'!$J$2:$J$7001,$AA1223)&amp;"")</f>
        <v/>
      </c>
      <c r="L1223">
        <f>IF($AA1223="","",INDEX('Per Line'!$K$2:$K$7001,$AA1223)&amp;"")</f>
        <v/>
      </c>
      <c r="M1223">
        <f>IF($AA1223="","",INDEX('Per Line'!$L$2:$L$7001,$AA1223))</f>
        <v/>
      </c>
      <c r="N1223" s="8">
        <f>IF($AA1223="","",M1223*Y1223/100)</f>
        <v/>
      </c>
      <c r="O1223">
        <f>IF($AA1223="","",INDEX('Per Line'!$U$2:$U$7001,$AA1223)&amp;"")</f>
        <v/>
      </c>
      <c r="P1223" s="8">
        <f>IF($AA1223="","",SUMIFS('Per Line'!$T$2:$T$7001,'Per Line'!$C$2:$C$7001,$A1223,'Per Line'!$AL$2:$AL$7001,1))</f>
        <v/>
      </c>
      <c r="Q1223">
        <f>IF($AA1223="","",Settings!$C$7)</f>
        <v/>
      </c>
      <c r="R1223" s="8">
        <f>IF($AA1223="","",SUMIFS('Per Line'!$T$2:$T$7001,'Per Line'!$C$2:$C$7001,$A1223,'Per Line'!$AK$2:$AK$7001,0,'Per Line'!$AL$2:$AL$7001,0))</f>
        <v/>
      </c>
      <c r="S1223" s="8">
        <f>IF($AA1223="","",R1223*Q1223)</f>
        <v/>
      </c>
      <c r="T1223">
        <f>IF($AA1223="","",Settings!$C$6)</f>
        <v/>
      </c>
      <c r="U1223" s="8">
        <f>IF($AA1223="","",SUMIFS('Per Line'!$T$2:$T$7001,'Per Line'!$C$2:$C$7001,$A1223,'Per Line'!$AK$2:$AK$7001,1,'Per Line'!$AL$2:$AL$7001,0))</f>
        <v/>
      </c>
      <c r="V1223" s="8">
        <f>IF($AA1223="","",U1223*T1223)</f>
        <v/>
      </c>
      <c r="W1223" s="8">
        <f>IF($AA1223="","",V1223+S1223)</f>
        <v/>
      </c>
      <c r="X1223" s="8">
        <f>IF($AA1223="","",Y1223-W1223)</f>
        <v/>
      </c>
      <c r="Y1223" s="8">
        <f>IF($AA1223="","",R1223+U1223+P1223)</f>
        <v/>
      </c>
      <c r="Z1223" s="8">
        <f>IF($AA1223="","",Y1223-W1223-N1223)</f>
        <v/>
      </c>
      <c r="AA1223" s="16">
        <f>IF(ROWS($AA$2:$AA1223)&lt;=MAX('Per Line'!$AJ$2:$AJ$7001),MATCH(ROWS($AA$2:$AA1223),'Per Line'!$AJ$2:$AJ$7001,0),"")</f>
        <v/>
      </c>
      <c r="AB1223">
        <f>IF($AA1223="","",C1223&amp;"|"&amp;COUNTIF($C$2:$C1223,C1223))</f>
        <v/>
      </c>
    </row>
    <row r="1224">
      <c r="A1224">
        <f>IF($AA1224="","",INDEX('Per Line'!$C$2:$C$7001,$AA1224)&amp;"")</f>
        <v/>
      </c>
      <c r="B1224" s="15" t="n"/>
      <c r="C1224">
        <f>IF($AA1224="","",IF(COUNTIF($I$2:$I$1301,I1224)&lt;=Settings!$C$8,I1224,I1224&amp;" P"&amp;ROUNDUP(COUNTIF($I$2:$I1224,I1224)/Settings!$C$8,0)))</f>
        <v/>
      </c>
      <c r="D1224">
        <f>IF($AA1224="","",INDEX('Per Line'!$A$2:$A$7001,$AA1224)&amp;"")</f>
        <v/>
      </c>
      <c r="E1224">
        <f>IF($AA1224="","",INDEX('Per Line'!$B$2:$B$7001,$AA1224)&amp;"")</f>
        <v/>
      </c>
      <c r="F1224">
        <f>IF($AA1224="","",INDEX('Per Line'!$D$2:$D$7001,$AA1224)&amp;"")</f>
        <v/>
      </c>
      <c r="G1224" s="14">
        <f>IF($AA1224="","",INDEX('Per Line'!$E$2:$E$7001,$AA1224))</f>
        <v/>
      </c>
      <c r="H1224">
        <f>IF($AA1224="","",INDEX('Per Line'!$F$2:$F$7001,$AA1224)&amp;"")</f>
        <v/>
      </c>
      <c r="I1224">
        <f>IF($AA1224="","",INDEX('Per Line'!$I$2:$I$7001,$AA1224)&amp;"")</f>
        <v/>
      </c>
      <c r="J1224">
        <f>IF($AA1224="","",INDEX('Per Line'!$H$2:$H$7001,$AA1224)&amp;"")</f>
        <v/>
      </c>
      <c r="K1224">
        <f>IF($AA1224="","",INDEX('Per Line'!$J$2:$J$7001,$AA1224)&amp;"")</f>
        <v/>
      </c>
      <c r="L1224">
        <f>IF($AA1224="","",INDEX('Per Line'!$K$2:$K$7001,$AA1224)&amp;"")</f>
        <v/>
      </c>
      <c r="M1224">
        <f>IF($AA1224="","",INDEX('Per Line'!$L$2:$L$7001,$AA1224))</f>
        <v/>
      </c>
      <c r="N1224" s="8">
        <f>IF($AA1224="","",M1224*Y1224/100)</f>
        <v/>
      </c>
      <c r="O1224">
        <f>IF($AA1224="","",INDEX('Per Line'!$U$2:$U$7001,$AA1224)&amp;"")</f>
        <v/>
      </c>
      <c r="P1224" s="8">
        <f>IF($AA1224="","",SUMIFS('Per Line'!$T$2:$T$7001,'Per Line'!$C$2:$C$7001,$A1224,'Per Line'!$AL$2:$AL$7001,1))</f>
        <v/>
      </c>
      <c r="Q1224">
        <f>IF($AA1224="","",Settings!$C$7)</f>
        <v/>
      </c>
      <c r="R1224" s="8">
        <f>IF($AA1224="","",SUMIFS('Per Line'!$T$2:$T$7001,'Per Line'!$C$2:$C$7001,$A1224,'Per Line'!$AK$2:$AK$7001,0,'Per Line'!$AL$2:$AL$7001,0))</f>
        <v/>
      </c>
      <c r="S1224" s="8">
        <f>IF($AA1224="","",R1224*Q1224)</f>
        <v/>
      </c>
      <c r="T1224">
        <f>IF($AA1224="","",Settings!$C$6)</f>
        <v/>
      </c>
      <c r="U1224" s="8">
        <f>IF($AA1224="","",SUMIFS('Per Line'!$T$2:$T$7001,'Per Line'!$C$2:$C$7001,$A1224,'Per Line'!$AK$2:$AK$7001,1,'Per Line'!$AL$2:$AL$7001,0))</f>
        <v/>
      </c>
      <c r="V1224" s="8">
        <f>IF($AA1224="","",U1224*T1224)</f>
        <v/>
      </c>
      <c r="W1224" s="8">
        <f>IF($AA1224="","",V1224+S1224)</f>
        <v/>
      </c>
      <c r="X1224" s="8">
        <f>IF($AA1224="","",Y1224-W1224)</f>
        <v/>
      </c>
      <c r="Y1224" s="8">
        <f>IF($AA1224="","",R1224+U1224+P1224)</f>
        <v/>
      </c>
      <c r="Z1224" s="8">
        <f>IF($AA1224="","",Y1224-W1224-N1224)</f>
        <v/>
      </c>
      <c r="AA1224" s="16">
        <f>IF(ROWS($AA$2:$AA1224)&lt;=MAX('Per Line'!$AJ$2:$AJ$7001),MATCH(ROWS($AA$2:$AA1224),'Per Line'!$AJ$2:$AJ$7001,0),"")</f>
        <v/>
      </c>
      <c r="AB1224">
        <f>IF($AA1224="","",C1224&amp;"|"&amp;COUNTIF($C$2:$C1224,C1224))</f>
        <v/>
      </c>
    </row>
    <row r="1225">
      <c r="A1225">
        <f>IF($AA1225="","",INDEX('Per Line'!$C$2:$C$7001,$AA1225)&amp;"")</f>
        <v/>
      </c>
      <c r="B1225" s="15" t="n"/>
      <c r="C1225">
        <f>IF($AA1225="","",IF(COUNTIF($I$2:$I$1301,I1225)&lt;=Settings!$C$8,I1225,I1225&amp;" P"&amp;ROUNDUP(COUNTIF($I$2:$I1225,I1225)/Settings!$C$8,0)))</f>
        <v/>
      </c>
      <c r="D1225">
        <f>IF($AA1225="","",INDEX('Per Line'!$A$2:$A$7001,$AA1225)&amp;"")</f>
        <v/>
      </c>
      <c r="E1225">
        <f>IF($AA1225="","",INDEX('Per Line'!$B$2:$B$7001,$AA1225)&amp;"")</f>
        <v/>
      </c>
      <c r="F1225">
        <f>IF($AA1225="","",INDEX('Per Line'!$D$2:$D$7001,$AA1225)&amp;"")</f>
        <v/>
      </c>
      <c r="G1225" s="14">
        <f>IF($AA1225="","",INDEX('Per Line'!$E$2:$E$7001,$AA1225))</f>
        <v/>
      </c>
      <c r="H1225">
        <f>IF($AA1225="","",INDEX('Per Line'!$F$2:$F$7001,$AA1225)&amp;"")</f>
        <v/>
      </c>
      <c r="I1225">
        <f>IF($AA1225="","",INDEX('Per Line'!$I$2:$I$7001,$AA1225)&amp;"")</f>
        <v/>
      </c>
      <c r="J1225">
        <f>IF($AA1225="","",INDEX('Per Line'!$H$2:$H$7001,$AA1225)&amp;"")</f>
        <v/>
      </c>
      <c r="K1225">
        <f>IF($AA1225="","",INDEX('Per Line'!$J$2:$J$7001,$AA1225)&amp;"")</f>
        <v/>
      </c>
      <c r="L1225">
        <f>IF($AA1225="","",INDEX('Per Line'!$K$2:$K$7001,$AA1225)&amp;"")</f>
        <v/>
      </c>
      <c r="M1225">
        <f>IF($AA1225="","",INDEX('Per Line'!$L$2:$L$7001,$AA1225))</f>
        <v/>
      </c>
      <c r="N1225" s="8">
        <f>IF($AA1225="","",M1225*Y1225/100)</f>
        <v/>
      </c>
      <c r="O1225">
        <f>IF($AA1225="","",INDEX('Per Line'!$U$2:$U$7001,$AA1225)&amp;"")</f>
        <v/>
      </c>
      <c r="P1225" s="8">
        <f>IF($AA1225="","",SUMIFS('Per Line'!$T$2:$T$7001,'Per Line'!$C$2:$C$7001,$A1225,'Per Line'!$AL$2:$AL$7001,1))</f>
        <v/>
      </c>
      <c r="Q1225">
        <f>IF($AA1225="","",Settings!$C$7)</f>
        <v/>
      </c>
      <c r="R1225" s="8">
        <f>IF($AA1225="","",SUMIFS('Per Line'!$T$2:$T$7001,'Per Line'!$C$2:$C$7001,$A1225,'Per Line'!$AK$2:$AK$7001,0,'Per Line'!$AL$2:$AL$7001,0))</f>
        <v/>
      </c>
      <c r="S1225" s="8">
        <f>IF($AA1225="","",R1225*Q1225)</f>
        <v/>
      </c>
      <c r="T1225">
        <f>IF($AA1225="","",Settings!$C$6)</f>
        <v/>
      </c>
      <c r="U1225" s="8">
        <f>IF($AA1225="","",SUMIFS('Per Line'!$T$2:$T$7001,'Per Line'!$C$2:$C$7001,$A1225,'Per Line'!$AK$2:$AK$7001,1,'Per Line'!$AL$2:$AL$7001,0))</f>
        <v/>
      </c>
      <c r="V1225" s="8">
        <f>IF($AA1225="","",U1225*T1225)</f>
        <v/>
      </c>
      <c r="W1225" s="8">
        <f>IF($AA1225="","",V1225+S1225)</f>
        <v/>
      </c>
      <c r="X1225" s="8">
        <f>IF($AA1225="","",Y1225-W1225)</f>
        <v/>
      </c>
      <c r="Y1225" s="8">
        <f>IF($AA1225="","",R1225+U1225+P1225)</f>
        <v/>
      </c>
      <c r="Z1225" s="8">
        <f>IF($AA1225="","",Y1225-W1225-N1225)</f>
        <v/>
      </c>
      <c r="AA1225" s="16">
        <f>IF(ROWS($AA$2:$AA1225)&lt;=MAX('Per Line'!$AJ$2:$AJ$7001),MATCH(ROWS($AA$2:$AA1225),'Per Line'!$AJ$2:$AJ$7001,0),"")</f>
        <v/>
      </c>
      <c r="AB1225">
        <f>IF($AA1225="","",C1225&amp;"|"&amp;COUNTIF($C$2:$C1225,C1225))</f>
        <v/>
      </c>
    </row>
    <row r="1226">
      <c r="A1226">
        <f>IF($AA1226="","",INDEX('Per Line'!$C$2:$C$7001,$AA1226)&amp;"")</f>
        <v/>
      </c>
      <c r="B1226" s="15" t="n"/>
      <c r="C1226">
        <f>IF($AA1226="","",IF(COUNTIF($I$2:$I$1301,I1226)&lt;=Settings!$C$8,I1226,I1226&amp;" P"&amp;ROUNDUP(COUNTIF($I$2:$I1226,I1226)/Settings!$C$8,0)))</f>
        <v/>
      </c>
      <c r="D1226">
        <f>IF($AA1226="","",INDEX('Per Line'!$A$2:$A$7001,$AA1226)&amp;"")</f>
        <v/>
      </c>
      <c r="E1226">
        <f>IF($AA1226="","",INDEX('Per Line'!$B$2:$B$7001,$AA1226)&amp;"")</f>
        <v/>
      </c>
      <c r="F1226">
        <f>IF($AA1226="","",INDEX('Per Line'!$D$2:$D$7001,$AA1226)&amp;"")</f>
        <v/>
      </c>
      <c r="G1226" s="14">
        <f>IF($AA1226="","",INDEX('Per Line'!$E$2:$E$7001,$AA1226))</f>
        <v/>
      </c>
      <c r="H1226">
        <f>IF($AA1226="","",INDEX('Per Line'!$F$2:$F$7001,$AA1226)&amp;"")</f>
        <v/>
      </c>
      <c r="I1226">
        <f>IF($AA1226="","",INDEX('Per Line'!$I$2:$I$7001,$AA1226)&amp;"")</f>
        <v/>
      </c>
      <c r="J1226">
        <f>IF($AA1226="","",INDEX('Per Line'!$H$2:$H$7001,$AA1226)&amp;"")</f>
        <v/>
      </c>
      <c r="K1226">
        <f>IF($AA1226="","",INDEX('Per Line'!$J$2:$J$7001,$AA1226)&amp;"")</f>
        <v/>
      </c>
      <c r="L1226">
        <f>IF($AA1226="","",INDEX('Per Line'!$K$2:$K$7001,$AA1226)&amp;"")</f>
        <v/>
      </c>
      <c r="M1226">
        <f>IF($AA1226="","",INDEX('Per Line'!$L$2:$L$7001,$AA1226))</f>
        <v/>
      </c>
      <c r="N1226" s="8">
        <f>IF($AA1226="","",M1226*Y1226/100)</f>
        <v/>
      </c>
      <c r="O1226">
        <f>IF($AA1226="","",INDEX('Per Line'!$U$2:$U$7001,$AA1226)&amp;"")</f>
        <v/>
      </c>
      <c r="P1226" s="8">
        <f>IF($AA1226="","",SUMIFS('Per Line'!$T$2:$T$7001,'Per Line'!$C$2:$C$7001,$A1226,'Per Line'!$AL$2:$AL$7001,1))</f>
        <v/>
      </c>
      <c r="Q1226">
        <f>IF($AA1226="","",Settings!$C$7)</f>
        <v/>
      </c>
      <c r="R1226" s="8">
        <f>IF($AA1226="","",SUMIFS('Per Line'!$T$2:$T$7001,'Per Line'!$C$2:$C$7001,$A1226,'Per Line'!$AK$2:$AK$7001,0,'Per Line'!$AL$2:$AL$7001,0))</f>
        <v/>
      </c>
      <c r="S1226" s="8">
        <f>IF($AA1226="","",R1226*Q1226)</f>
        <v/>
      </c>
      <c r="T1226">
        <f>IF($AA1226="","",Settings!$C$6)</f>
        <v/>
      </c>
      <c r="U1226" s="8">
        <f>IF($AA1226="","",SUMIFS('Per Line'!$T$2:$T$7001,'Per Line'!$C$2:$C$7001,$A1226,'Per Line'!$AK$2:$AK$7001,1,'Per Line'!$AL$2:$AL$7001,0))</f>
        <v/>
      </c>
      <c r="V1226" s="8">
        <f>IF($AA1226="","",U1226*T1226)</f>
        <v/>
      </c>
      <c r="W1226" s="8">
        <f>IF($AA1226="","",V1226+S1226)</f>
        <v/>
      </c>
      <c r="X1226" s="8">
        <f>IF($AA1226="","",Y1226-W1226)</f>
        <v/>
      </c>
      <c r="Y1226" s="8">
        <f>IF($AA1226="","",R1226+U1226+P1226)</f>
        <v/>
      </c>
      <c r="Z1226" s="8">
        <f>IF($AA1226="","",Y1226-W1226-N1226)</f>
        <v/>
      </c>
      <c r="AA1226" s="16">
        <f>IF(ROWS($AA$2:$AA1226)&lt;=MAX('Per Line'!$AJ$2:$AJ$7001),MATCH(ROWS($AA$2:$AA1226),'Per Line'!$AJ$2:$AJ$7001,0),"")</f>
        <v/>
      </c>
      <c r="AB1226">
        <f>IF($AA1226="","",C1226&amp;"|"&amp;COUNTIF($C$2:$C1226,C1226))</f>
        <v/>
      </c>
    </row>
    <row r="1227">
      <c r="A1227">
        <f>IF($AA1227="","",INDEX('Per Line'!$C$2:$C$7001,$AA1227)&amp;"")</f>
        <v/>
      </c>
      <c r="B1227" s="15" t="n"/>
      <c r="C1227">
        <f>IF($AA1227="","",IF(COUNTIF($I$2:$I$1301,I1227)&lt;=Settings!$C$8,I1227,I1227&amp;" P"&amp;ROUNDUP(COUNTIF($I$2:$I1227,I1227)/Settings!$C$8,0)))</f>
        <v/>
      </c>
      <c r="D1227">
        <f>IF($AA1227="","",INDEX('Per Line'!$A$2:$A$7001,$AA1227)&amp;"")</f>
        <v/>
      </c>
      <c r="E1227">
        <f>IF($AA1227="","",INDEX('Per Line'!$B$2:$B$7001,$AA1227)&amp;"")</f>
        <v/>
      </c>
      <c r="F1227">
        <f>IF($AA1227="","",INDEX('Per Line'!$D$2:$D$7001,$AA1227)&amp;"")</f>
        <v/>
      </c>
      <c r="G1227" s="14">
        <f>IF($AA1227="","",INDEX('Per Line'!$E$2:$E$7001,$AA1227))</f>
        <v/>
      </c>
      <c r="H1227">
        <f>IF($AA1227="","",INDEX('Per Line'!$F$2:$F$7001,$AA1227)&amp;"")</f>
        <v/>
      </c>
      <c r="I1227">
        <f>IF($AA1227="","",INDEX('Per Line'!$I$2:$I$7001,$AA1227)&amp;"")</f>
        <v/>
      </c>
      <c r="J1227">
        <f>IF($AA1227="","",INDEX('Per Line'!$H$2:$H$7001,$AA1227)&amp;"")</f>
        <v/>
      </c>
      <c r="K1227">
        <f>IF($AA1227="","",INDEX('Per Line'!$J$2:$J$7001,$AA1227)&amp;"")</f>
        <v/>
      </c>
      <c r="L1227">
        <f>IF($AA1227="","",INDEX('Per Line'!$K$2:$K$7001,$AA1227)&amp;"")</f>
        <v/>
      </c>
      <c r="M1227">
        <f>IF($AA1227="","",INDEX('Per Line'!$L$2:$L$7001,$AA1227))</f>
        <v/>
      </c>
      <c r="N1227" s="8">
        <f>IF($AA1227="","",M1227*Y1227/100)</f>
        <v/>
      </c>
      <c r="O1227">
        <f>IF($AA1227="","",INDEX('Per Line'!$U$2:$U$7001,$AA1227)&amp;"")</f>
        <v/>
      </c>
      <c r="P1227" s="8">
        <f>IF($AA1227="","",SUMIFS('Per Line'!$T$2:$T$7001,'Per Line'!$C$2:$C$7001,$A1227,'Per Line'!$AL$2:$AL$7001,1))</f>
        <v/>
      </c>
      <c r="Q1227">
        <f>IF($AA1227="","",Settings!$C$7)</f>
        <v/>
      </c>
      <c r="R1227" s="8">
        <f>IF($AA1227="","",SUMIFS('Per Line'!$T$2:$T$7001,'Per Line'!$C$2:$C$7001,$A1227,'Per Line'!$AK$2:$AK$7001,0,'Per Line'!$AL$2:$AL$7001,0))</f>
        <v/>
      </c>
      <c r="S1227" s="8">
        <f>IF($AA1227="","",R1227*Q1227)</f>
        <v/>
      </c>
      <c r="T1227">
        <f>IF($AA1227="","",Settings!$C$6)</f>
        <v/>
      </c>
      <c r="U1227" s="8">
        <f>IF($AA1227="","",SUMIFS('Per Line'!$T$2:$T$7001,'Per Line'!$C$2:$C$7001,$A1227,'Per Line'!$AK$2:$AK$7001,1,'Per Line'!$AL$2:$AL$7001,0))</f>
        <v/>
      </c>
      <c r="V1227" s="8">
        <f>IF($AA1227="","",U1227*T1227)</f>
        <v/>
      </c>
      <c r="W1227" s="8">
        <f>IF($AA1227="","",V1227+S1227)</f>
        <v/>
      </c>
      <c r="X1227" s="8">
        <f>IF($AA1227="","",Y1227-W1227)</f>
        <v/>
      </c>
      <c r="Y1227" s="8">
        <f>IF($AA1227="","",R1227+U1227+P1227)</f>
        <v/>
      </c>
      <c r="Z1227" s="8">
        <f>IF($AA1227="","",Y1227-W1227-N1227)</f>
        <v/>
      </c>
      <c r="AA1227" s="16">
        <f>IF(ROWS($AA$2:$AA1227)&lt;=MAX('Per Line'!$AJ$2:$AJ$7001),MATCH(ROWS($AA$2:$AA1227),'Per Line'!$AJ$2:$AJ$7001,0),"")</f>
        <v/>
      </c>
      <c r="AB1227">
        <f>IF($AA1227="","",C1227&amp;"|"&amp;COUNTIF($C$2:$C1227,C1227))</f>
        <v/>
      </c>
    </row>
    <row r="1228">
      <c r="A1228">
        <f>IF($AA1228="","",INDEX('Per Line'!$C$2:$C$7001,$AA1228)&amp;"")</f>
        <v/>
      </c>
      <c r="B1228" s="15" t="n"/>
      <c r="C1228">
        <f>IF($AA1228="","",IF(COUNTIF($I$2:$I$1301,I1228)&lt;=Settings!$C$8,I1228,I1228&amp;" P"&amp;ROUNDUP(COUNTIF($I$2:$I1228,I1228)/Settings!$C$8,0)))</f>
        <v/>
      </c>
      <c r="D1228">
        <f>IF($AA1228="","",INDEX('Per Line'!$A$2:$A$7001,$AA1228)&amp;"")</f>
        <v/>
      </c>
      <c r="E1228">
        <f>IF($AA1228="","",INDEX('Per Line'!$B$2:$B$7001,$AA1228)&amp;"")</f>
        <v/>
      </c>
      <c r="F1228">
        <f>IF($AA1228="","",INDEX('Per Line'!$D$2:$D$7001,$AA1228)&amp;"")</f>
        <v/>
      </c>
      <c r="G1228" s="14">
        <f>IF($AA1228="","",INDEX('Per Line'!$E$2:$E$7001,$AA1228))</f>
        <v/>
      </c>
      <c r="H1228">
        <f>IF($AA1228="","",INDEX('Per Line'!$F$2:$F$7001,$AA1228)&amp;"")</f>
        <v/>
      </c>
      <c r="I1228">
        <f>IF($AA1228="","",INDEX('Per Line'!$I$2:$I$7001,$AA1228)&amp;"")</f>
        <v/>
      </c>
      <c r="J1228">
        <f>IF($AA1228="","",INDEX('Per Line'!$H$2:$H$7001,$AA1228)&amp;"")</f>
        <v/>
      </c>
      <c r="K1228">
        <f>IF($AA1228="","",INDEX('Per Line'!$J$2:$J$7001,$AA1228)&amp;"")</f>
        <v/>
      </c>
      <c r="L1228">
        <f>IF($AA1228="","",INDEX('Per Line'!$K$2:$K$7001,$AA1228)&amp;"")</f>
        <v/>
      </c>
      <c r="M1228">
        <f>IF($AA1228="","",INDEX('Per Line'!$L$2:$L$7001,$AA1228))</f>
        <v/>
      </c>
      <c r="N1228" s="8">
        <f>IF($AA1228="","",M1228*Y1228/100)</f>
        <v/>
      </c>
      <c r="O1228">
        <f>IF($AA1228="","",INDEX('Per Line'!$U$2:$U$7001,$AA1228)&amp;"")</f>
        <v/>
      </c>
      <c r="P1228" s="8">
        <f>IF($AA1228="","",SUMIFS('Per Line'!$T$2:$T$7001,'Per Line'!$C$2:$C$7001,$A1228,'Per Line'!$AL$2:$AL$7001,1))</f>
        <v/>
      </c>
      <c r="Q1228">
        <f>IF($AA1228="","",Settings!$C$7)</f>
        <v/>
      </c>
      <c r="R1228" s="8">
        <f>IF($AA1228="","",SUMIFS('Per Line'!$T$2:$T$7001,'Per Line'!$C$2:$C$7001,$A1228,'Per Line'!$AK$2:$AK$7001,0,'Per Line'!$AL$2:$AL$7001,0))</f>
        <v/>
      </c>
      <c r="S1228" s="8">
        <f>IF($AA1228="","",R1228*Q1228)</f>
        <v/>
      </c>
      <c r="T1228">
        <f>IF($AA1228="","",Settings!$C$6)</f>
        <v/>
      </c>
      <c r="U1228" s="8">
        <f>IF($AA1228="","",SUMIFS('Per Line'!$T$2:$T$7001,'Per Line'!$C$2:$C$7001,$A1228,'Per Line'!$AK$2:$AK$7001,1,'Per Line'!$AL$2:$AL$7001,0))</f>
        <v/>
      </c>
      <c r="V1228" s="8">
        <f>IF($AA1228="","",U1228*T1228)</f>
        <v/>
      </c>
      <c r="W1228" s="8">
        <f>IF($AA1228="","",V1228+S1228)</f>
        <v/>
      </c>
      <c r="X1228" s="8">
        <f>IF($AA1228="","",Y1228-W1228)</f>
        <v/>
      </c>
      <c r="Y1228" s="8">
        <f>IF($AA1228="","",R1228+U1228+P1228)</f>
        <v/>
      </c>
      <c r="Z1228" s="8">
        <f>IF($AA1228="","",Y1228-W1228-N1228)</f>
        <v/>
      </c>
      <c r="AA1228" s="16">
        <f>IF(ROWS($AA$2:$AA1228)&lt;=MAX('Per Line'!$AJ$2:$AJ$7001),MATCH(ROWS($AA$2:$AA1228),'Per Line'!$AJ$2:$AJ$7001,0),"")</f>
        <v/>
      </c>
      <c r="AB1228">
        <f>IF($AA1228="","",C1228&amp;"|"&amp;COUNTIF($C$2:$C1228,C1228))</f>
        <v/>
      </c>
    </row>
    <row r="1229">
      <c r="A1229">
        <f>IF($AA1229="","",INDEX('Per Line'!$C$2:$C$7001,$AA1229)&amp;"")</f>
        <v/>
      </c>
      <c r="B1229" s="15" t="n"/>
      <c r="C1229">
        <f>IF($AA1229="","",IF(COUNTIF($I$2:$I$1301,I1229)&lt;=Settings!$C$8,I1229,I1229&amp;" P"&amp;ROUNDUP(COUNTIF($I$2:$I1229,I1229)/Settings!$C$8,0)))</f>
        <v/>
      </c>
      <c r="D1229">
        <f>IF($AA1229="","",INDEX('Per Line'!$A$2:$A$7001,$AA1229)&amp;"")</f>
        <v/>
      </c>
      <c r="E1229">
        <f>IF($AA1229="","",INDEX('Per Line'!$B$2:$B$7001,$AA1229)&amp;"")</f>
        <v/>
      </c>
      <c r="F1229">
        <f>IF($AA1229="","",INDEX('Per Line'!$D$2:$D$7001,$AA1229)&amp;"")</f>
        <v/>
      </c>
      <c r="G1229" s="14">
        <f>IF($AA1229="","",INDEX('Per Line'!$E$2:$E$7001,$AA1229))</f>
        <v/>
      </c>
      <c r="H1229">
        <f>IF($AA1229="","",INDEX('Per Line'!$F$2:$F$7001,$AA1229)&amp;"")</f>
        <v/>
      </c>
      <c r="I1229">
        <f>IF($AA1229="","",INDEX('Per Line'!$I$2:$I$7001,$AA1229)&amp;"")</f>
        <v/>
      </c>
      <c r="J1229">
        <f>IF($AA1229="","",INDEX('Per Line'!$H$2:$H$7001,$AA1229)&amp;"")</f>
        <v/>
      </c>
      <c r="K1229">
        <f>IF($AA1229="","",INDEX('Per Line'!$J$2:$J$7001,$AA1229)&amp;"")</f>
        <v/>
      </c>
      <c r="L1229">
        <f>IF($AA1229="","",INDEX('Per Line'!$K$2:$K$7001,$AA1229)&amp;"")</f>
        <v/>
      </c>
      <c r="M1229">
        <f>IF($AA1229="","",INDEX('Per Line'!$L$2:$L$7001,$AA1229))</f>
        <v/>
      </c>
      <c r="N1229" s="8">
        <f>IF($AA1229="","",M1229*Y1229/100)</f>
        <v/>
      </c>
      <c r="O1229">
        <f>IF($AA1229="","",INDEX('Per Line'!$U$2:$U$7001,$AA1229)&amp;"")</f>
        <v/>
      </c>
      <c r="P1229" s="8">
        <f>IF($AA1229="","",SUMIFS('Per Line'!$T$2:$T$7001,'Per Line'!$C$2:$C$7001,$A1229,'Per Line'!$AL$2:$AL$7001,1))</f>
        <v/>
      </c>
      <c r="Q1229">
        <f>IF($AA1229="","",Settings!$C$7)</f>
        <v/>
      </c>
      <c r="R1229" s="8">
        <f>IF($AA1229="","",SUMIFS('Per Line'!$T$2:$T$7001,'Per Line'!$C$2:$C$7001,$A1229,'Per Line'!$AK$2:$AK$7001,0,'Per Line'!$AL$2:$AL$7001,0))</f>
        <v/>
      </c>
      <c r="S1229" s="8">
        <f>IF($AA1229="","",R1229*Q1229)</f>
        <v/>
      </c>
      <c r="T1229">
        <f>IF($AA1229="","",Settings!$C$6)</f>
        <v/>
      </c>
      <c r="U1229" s="8">
        <f>IF($AA1229="","",SUMIFS('Per Line'!$T$2:$T$7001,'Per Line'!$C$2:$C$7001,$A1229,'Per Line'!$AK$2:$AK$7001,1,'Per Line'!$AL$2:$AL$7001,0))</f>
        <v/>
      </c>
      <c r="V1229" s="8">
        <f>IF($AA1229="","",U1229*T1229)</f>
        <v/>
      </c>
      <c r="W1229" s="8">
        <f>IF($AA1229="","",V1229+S1229)</f>
        <v/>
      </c>
      <c r="X1229" s="8">
        <f>IF($AA1229="","",Y1229-W1229)</f>
        <v/>
      </c>
      <c r="Y1229" s="8">
        <f>IF($AA1229="","",R1229+U1229+P1229)</f>
        <v/>
      </c>
      <c r="Z1229" s="8">
        <f>IF($AA1229="","",Y1229-W1229-N1229)</f>
        <v/>
      </c>
      <c r="AA1229" s="16">
        <f>IF(ROWS($AA$2:$AA1229)&lt;=MAX('Per Line'!$AJ$2:$AJ$7001),MATCH(ROWS($AA$2:$AA1229),'Per Line'!$AJ$2:$AJ$7001,0),"")</f>
        <v/>
      </c>
      <c r="AB1229">
        <f>IF($AA1229="","",C1229&amp;"|"&amp;COUNTIF($C$2:$C1229,C1229))</f>
        <v/>
      </c>
    </row>
    <row r="1230">
      <c r="A1230">
        <f>IF($AA1230="","",INDEX('Per Line'!$C$2:$C$7001,$AA1230)&amp;"")</f>
        <v/>
      </c>
      <c r="B1230" s="15" t="n"/>
      <c r="C1230">
        <f>IF($AA1230="","",IF(COUNTIF($I$2:$I$1301,I1230)&lt;=Settings!$C$8,I1230,I1230&amp;" P"&amp;ROUNDUP(COUNTIF($I$2:$I1230,I1230)/Settings!$C$8,0)))</f>
        <v/>
      </c>
      <c r="D1230">
        <f>IF($AA1230="","",INDEX('Per Line'!$A$2:$A$7001,$AA1230)&amp;"")</f>
        <v/>
      </c>
      <c r="E1230">
        <f>IF($AA1230="","",INDEX('Per Line'!$B$2:$B$7001,$AA1230)&amp;"")</f>
        <v/>
      </c>
      <c r="F1230">
        <f>IF($AA1230="","",INDEX('Per Line'!$D$2:$D$7001,$AA1230)&amp;"")</f>
        <v/>
      </c>
      <c r="G1230" s="14">
        <f>IF($AA1230="","",INDEX('Per Line'!$E$2:$E$7001,$AA1230))</f>
        <v/>
      </c>
      <c r="H1230">
        <f>IF($AA1230="","",INDEX('Per Line'!$F$2:$F$7001,$AA1230)&amp;"")</f>
        <v/>
      </c>
      <c r="I1230">
        <f>IF($AA1230="","",INDEX('Per Line'!$I$2:$I$7001,$AA1230)&amp;"")</f>
        <v/>
      </c>
      <c r="J1230">
        <f>IF($AA1230="","",INDEX('Per Line'!$H$2:$H$7001,$AA1230)&amp;"")</f>
        <v/>
      </c>
      <c r="K1230">
        <f>IF($AA1230="","",INDEX('Per Line'!$J$2:$J$7001,$AA1230)&amp;"")</f>
        <v/>
      </c>
      <c r="L1230">
        <f>IF($AA1230="","",INDEX('Per Line'!$K$2:$K$7001,$AA1230)&amp;"")</f>
        <v/>
      </c>
      <c r="M1230">
        <f>IF($AA1230="","",INDEX('Per Line'!$L$2:$L$7001,$AA1230))</f>
        <v/>
      </c>
      <c r="N1230" s="8">
        <f>IF($AA1230="","",M1230*Y1230/100)</f>
        <v/>
      </c>
      <c r="O1230">
        <f>IF($AA1230="","",INDEX('Per Line'!$U$2:$U$7001,$AA1230)&amp;"")</f>
        <v/>
      </c>
      <c r="P1230" s="8">
        <f>IF($AA1230="","",SUMIFS('Per Line'!$T$2:$T$7001,'Per Line'!$C$2:$C$7001,$A1230,'Per Line'!$AL$2:$AL$7001,1))</f>
        <v/>
      </c>
      <c r="Q1230">
        <f>IF($AA1230="","",Settings!$C$7)</f>
        <v/>
      </c>
      <c r="R1230" s="8">
        <f>IF($AA1230="","",SUMIFS('Per Line'!$T$2:$T$7001,'Per Line'!$C$2:$C$7001,$A1230,'Per Line'!$AK$2:$AK$7001,0,'Per Line'!$AL$2:$AL$7001,0))</f>
        <v/>
      </c>
      <c r="S1230" s="8">
        <f>IF($AA1230="","",R1230*Q1230)</f>
        <v/>
      </c>
      <c r="T1230">
        <f>IF($AA1230="","",Settings!$C$6)</f>
        <v/>
      </c>
      <c r="U1230" s="8">
        <f>IF($AA1230="","",SUMIFS('Per Line'!$T$2:$T$7001,'Per Line'!$C$2:$C$7001,$A1230,'Per Line'!$AK$2:$AK$7001,1,'Per Line'!$AL$2:$AL$7001,0))</f>
        <v/>
      </c>
      <c r="V1230" s="8">
        <f>IF($AA1230="","",U1230*T1230)</f>
        <v/>
      </c>
      <c r="W1230" s="8">
        <f>IF($AA1230="","",V1230+S1230)</f>
        <v/>
      </c>
      <c r="X1230" s="8">
        <f>IF($AA1230="","",Y1230-W1230)</f>
        <v/>
      </c>
      <c r="Y1230" s="8">
        <f>IF($AA1230="","",R1230+U1230+P1230)</f>
        <v/>
      </c>
      <c r="Z1230" s="8">
        <f>IF($AA1230="","",Y1230-W1230-N1230)</f>
        <v/>
      </c>
      <c r="AA1230" s="16">
        <f>IF(ROWS($AA$2:$AA1230)&lt;=MAX('Per Line'!$AJ$2:$AJ$7001),MATCH(ROWS($AA$2:$AA1230),'Per Line'!$AJ$2:$AJ$7001,0),"")</f>
        <v/>
      </c>
      <c r="AB1230">
        <f>IF($AA1230="","",C1230&amp;"|"&amp;COUNTIF($C$2:$C1230,C1230))</f>
        <v/>
      </c>
    </row>
    <row r="1231">
      <c r="A1231">
        <f>IF($AA1231="","",INDEX('Per Line'!$C$2:$C$7001,$AA1231)&amp;"")</f>
        <v/>
      </c>
      <c r="B1231" s="15" t="n"/>
      <c r="C1231">
        <f>IF($AA1231="","",IF(COUNTIF($I$2:$I$1301,I1231)&lt;=Settings!$C$8,I1231,I1231&amp;" P"&amp;ROUNDUP(COUNTIF($I$2:$I1231,I1231)/Settings!$C$8,0)))</f>
        <v/>
      </c>
      <c r="D1231">
        <f>IF($AA1231="","",INDEX('Per Line'!$A$2:$A$7001,$AA1231)&amp;"")</f>
        <v/>
      </c>
      <c r="E1231">
        <f>IF($AA1231="","",INDEX('Per Line'!$B$2:$B$7001,$AA1231)&amp;"")</f>
        <v/>
      </c>
      <c r="F1231">
        <f>IF($AA1231="","",INDEX('Per Line'!$D$2:$D$7001,$AA1231)&amp;"")</f>
        <v/>
      </c>
      <c r="G1231" s="14">
        <f>IF($AA1231="","",INDEX('Per Line'!$E$2:$E$7001,$AA1231))</f>
        <v/>
      </c>
      <c r="H1231">
        <f>IF($AA1231="","",INDEX('Per Line'!$F$2:$F$7001,$AA1231)&amp;"")</f>
        <v/>
      </c>
      <c r="I1231">
        <f>IF($AA1231="","",INDEX('Per Line'!$I$2:$I$7001,$AA1231)&amp;"")</f>
        <v/>
      </c>
      <c r="J1231">
        <f>IF($AA1231="","",INDEX('Per Line'!$H$2:$H$7001,$AA1231)&amp;"")</f>
        <v/>
      </c>
      <c r="K1231">
        <f>IF($AA1231="","",INDEX('Per Line'!$J$2:$J$7001,$AA1231)&amp;"")</f>
        <v/>
      </c>
      <c r="L1231">
        <f>IF($AA1231="","",INDEX('Per Line'!$K$2:$K$7001,$AA1231)&amp;"")</f>
        <v/>
      </c>
      <c r="M1231">
        <f>IF($AA1231="","",INDEX('Per Line'!$L$2:$L$7001,$AA1231))</f>
        <v/>
      </c>
      <c r="N1231" s="8">
        <f>IF($AA1231="","",M1231*Y1231/100)</f>
        <v/>
      </c>
      <c r="O1231">
        <f>IF($AA1231="","",INDEX('Per Line'!$U$2:$U$7001,$AA1231)&amp;"")</f>
        <v/>
      </c>
      <c r="P1231" s="8">
        <f>IF($AA1231="","",SUMIFS('Per Line'!$T$2:$T$7001,'Per Line'!$C$2:$C$7001,$A1231,'Per Line'!$AL$2:$AL$7001,1))</f>
        <v/>
      </c>
      <c r="Q1231">
        <f>IF($AA1231="","",Settings!$C$7)</f>
        <v/>
      </c>
      <c r="R1231" s="8">
        <f>IF($AA1231="","",SUMIFS('Per Line'!$T$2:$T$7001,'Per Line'!$C$2:$C$7001,$A1231,'Per Line'!$AK$2:$AK$7001,0,'Per Line'!$AL$2:$AL$7001,0))</f>
        <v/>
      </c>
      <c r="S1231" s="8">
        <f>IF($AA1231="","",R1231*Q1231)</f>
        <v/>
      </c>
      <c r="T1231">
        <f>IF($AA1231="","",Settings!$C$6)</f>
        <v/>
      </c>
      <c r="U1231" s="8">
        <f>IF($AA1231="","",SUMIFS('Per Line'!$T$2:$T$7001,'Per Line'!$C$2:$C$7001,$A1231,'Per Line'!$AK$2:$AK$7001,1,'Per Line'!$AL$2:$AL$7001,0))</f>
        <v/>
      </c>
      <c r="V1231" s="8">
        <f>IF($AA1231="","",U1231*T1231)</f>
        <v/>
      </c>
      <c r="W1231" s="8">
        <f>IF($AA1231="","",V1231+S1231)</f>
        <v/>
      </c>
      <c r="X1231" s="8">
        <f>IF($AA1231="","",Y1231-W1231)</f>
        <v/>
      </c>
      <c r="Y1231" s="8">
        <f>IF($AA1231="","",R1231+U1231+P1231)</f>
        <v/>
      </c>
      <c r="Z1231" s="8">
        <f>IF($AA1231="","",Y1231-W1231-N1231)</f>
        <v/>
      </c>
      <c r="AA1231" s="16">
        <f>IF(ROWS($AA$2:$AA1231)&lt;=MAX('Per Line'!$AJ$2:$AJ$7001),MATCH(ROWS($AA$2:$AA1231),'Per Line'!$AJ$2:$AJ$7001,0),"")</f>
        <v/>
      </c>
      <c r="AB1231">
        <f>IF($AA1231="","",C1231&amp;"|"&amp;COUNTIF($C$2:$C1231,C1231))</f>
        <v/>
      </c>
    </row>
    <row r="1232">
      <c r="A1232">
        <f>IF($AA1232="","",INDEX('Per Line'!$C$2:$C$7001,$AA1232)&amp;"")</f>
        <v/>
      </c>
      <c r="B1232" s="15" t="n"/>
      <c r="C1232">
        <f>IF($AA1232="","",IF(COUNTIF($I$2:$I$1301,I1232)&lt;=Settings!$C$8,I1232,I1232&amp;" P"&amp;ROUNDUP(COUNTIF($I$2:$I1232,I1232)/Settings!$C$8,0)))</f>
        <v/>
      </c>
      <c r="D1232">
        <f>IF($AA1232="","",INDEX('Per Line'!$A$2:$A$7001,$AA1232)&amp;"")</f>
        <v/>
      </c>
      <c r="E1232">
        <f>IF($AA1232="","",INDEX('Per Line'!$B$2:$B$7001,$AA1232)&amp;"")</f>
        <v/>
      </c>
      <c r="F1232">
        <f>IF($AA1232="","",INDEX('Per Line'!$D$2:$D$7001,$AA1232)&amp;"")</f>
        <v/>
      </c>
      <c r="G1232" s="14">
        <f>IF($AA1232="","",INDEX('Per Line'!$E$2:$E$7001,$AA1232))</f>
        <v/>
      </c>
      <c r="H1232">
        <f>IF($AA1232="","",INDEX('Per Line'!$F$2:$F$7001,$AA1232)&amp;"")</f>
        <v/>
      </c>
      <c r="I1232">
        <f>IF($AA1232="","",INDEX('Per Line'!$I$2:$I$7001,$AA1232)&amp;"")</f>
        <v/>
      </c>
      <c r="J1232">
        <f>IF($AA1232="","",INDEX('Per Line'!$H$2:$H$7001,$AA1232)&amp;"")</f>
        <v/>
      </c>
      <c r="K1232">
        <f>IF($AA1232="","",INDEX('Per Line'!$J$2:$J$7001,$AA1232)&amp;"")</f>
        <v/>
      </c>
      <c r="L1232">
        <f>IF($AA1232="","",INDEX('Per Line'!$K$2:$K$7001,$AA1232)&amp;"")</f>
        <v/>
      </c>
      <c r="M1232">
        <f>IF($AA1232="","",INDEX('Per Line'!$L$2:$L$7001,$AA1232))</f>
        <v/>
      </c>
      <c r="N1232" s="8">
        <f>IF($AA1232="","",M1232*Y1232/100)</f>
        <v/>
      </c>
      <c r="O1232">
        <f>IF($AA1232="","",INDEX('Per Line'!$U$2:$U$7001,$AA1232)&amp;"")</f>
        <v/>
      </c>
      <c r="P1232" s="8">
        <f>IF($AA1232="","",SUMIFS('Per Line'!$T$2:$T$7001,'Per Line'!$C$2:$C$7001,$A1232,'Per Line'!$AL$2:$AL$7001,1))</f>
        <v/>
      </c>
      <c r="Q1232">
        <f>IF($AA1232="","",Settings!$C$7)</f>
        <v/>
      </c>
      <c r="R1232" s="8">
        <f>IF($AA1232="","",SUMIFS('Per Line'!$T$2:$T$7001,'Per Line'!$C$2:$C$7001,$A1232,'Per Line'!$AK$2:$AK$7001,0,'Per Line'!$AL$2:$AL$7001,0))</f>
        <v/>
      </c>
      <c r="S1232" s="8">
        <f>IF($AA1232="","",R1232*Q1232)</f>
        <v/>
      </c>
      <c r="T1232">
        <f>IF($AA1232="","",Settings!$C$6)</f>
        <v/>
      </c>
      <c r="U1232" s="8">
        <f>IF($AA1232="","",SUMIFS('Per Line'!$T$2:$T$7001,'Per Line'!$C$2:$C$7001,$A1232,'Per Line'!$AK$2:$AK$7001,1,'Per Line'!$AL$2:$AL$7001,0))</f>
        <v/>
      </c>
      <c r="V1232" s="8">
        <f>IF($AA1232="","",U1232*T1232)</f>
        <v/>
      </c>
      <c r="W1232" s="8">
        <f>IF($AA1232="","",V1232+S1232)</f>
        <v/>
      </c>
      <c r="X1232" s="8">
        <f>IF($AA1232="","",Y1232-W1232)</f>
        <v/>
      </c>
      <c r="Y1232" s="8">
        <f>IF($AA1232="","",R1232+U1232+P1232)</f>
        <v/>
      </c>
      <c r="Z1232" s="8">
        <f>IF($AA1232="","",Y1232-W1232-N1232)</f>
        <v/>
      </c>
      <c r="AA1232" s="16">
        <f>IF(ROWS($AA$2:$AA1232)&lt;=MAX('Per Line'!$AJ$2:$AJ$7001),MATCH(ROWS($AA$2:$AA1232),'Per Line'!$AJ$2:$AJ$7001,0),"")</f>
        <v/>
      </c>
      <c r="AB1232">
        <f>IF($AA1232="","",C1232&amp;"|"&amp;COUNTIF($C$2:$C1232,C1232))</f>
        <v/>
      </c>
    </row>
    <row r="1233">
      <c r="A1233">
        <f>IF($AA1233="","",INDEX('Per Line'!$C$2:$C$7001,$AA1233)&amp;"")</f>
        <v/>
      </c>
      <c r="B1233" s="15" t="n"/>
      <c r="C1233">
        <f>IF($AA1233="","",IF(COUNTIF($I$2:$I$1301,I1233)&lt;=Settings!$C$8,I1233,I1233&amp;" P"&amp;ROUNDUP(COUNTIF($I$2:$I1233,I1233)/Settings!$C$8,0)))</f>
        <v/>
      </c>
      <c r="D1233">
        <f>IF($AA1233="","",INDEX('Per Line'!$A$2:$A$7001,$AA1233)&amp;"")</f>
        <v/>
      </c>
      <c r="E1233">
        <f>IF($AA1233="","",INDEX('Per Line'!$B$2:$B$7001,$AA1233)&amp;"")</f>
        <v/>
      </c>
      <c r="F1233">
        <f>IF($AA1233="","",INDEX('Per Line'!$D$2:$D$7001,$AA1233)&amp;"")</f>
        <v/>
      </c>
      <c r="G1233" s="14">
        <f>IF($AA1233="","",INDEX('Per Line'!$E$2:$E$7001,$AA1233))</f>
        <v/>
      </c>
      <c r="H1233">
        <f>IF($AA1233="","",INDEX('Per Line'!$F$2:$F$7001,$AA1233)&amp;"")</f>
        <v/>
      </c>
      <c r="I1233">
        <f>IF($AA1233="","",INDEX('Per Line'!$I$2:$I$7001,$AA1233)&amp;"")</f>
        <v/>
      </c>
      <c r="J1233">
        <f>IF($AA1233="","",INDEX('Per Line'!$H$2:$H$7001,$AA1233)&amp;"")</f>
        <v/>
      </c>
      <c r="K1233">
        <f>IF($AA1233="","",INDEX('Per Line'!$J$2:$J$7001,$AA1233)&amp;"")</f>
        <v/>
      </c>
      <c r="L1233">
        <f>IF($AA1233="","",INDEX('Per Line'!$K$2:$K$7001,$AA1233)&amp;"")</f>
        <v/>
      </c>
      <c r="M1233">
        <f>IF($AA1233="","",INDEX('Per Line'!$L$2:$L$7001,$AA1233))</f>
        <v/>
      </c>
      <c r="N1233" s="8">
        <f>IF($AA1233="","",M1233*Y1233/100)</f>
        <v/>
      </c>
      <c r="O1233">
        <f>IF($AA1233="","",INDEX('Per Line'!$U$2:$U$7001,$AA1233)&amp;"")</f>
        <v/>
      </c>
      <c r="P1233" s="8">
        <f>IF($AA1233="","",SUMIFS('Per Line'!$T$2:$T$7001,'Per Line'!$C$2:$C$7001,$A1233,'Per Line'!$AL$2:$AL$7001,1))</f>
        <v/>
      </c>
      <c r="Q1233">
        <f>IF($AA1233="","",Settings!$C$7)</f>
        <v/>
      </c>
      <c r="R1233" s="8">
        <f>IF($AA1233="","",SUMIFS('Per Line'!$T$2:$T$7001,'Per Line'!$C$2:$C$7001,$A1233,'Per Line'!$AK$2:$AK$7001,0,'Per Line'!$AL$2:$AL$7001,0))</f>
        <v/>
      </c>
      <c r="S1233" s="8">
        <f>IF($AA1233="","",R1233*Q1233)</f>
        <v/>
      </c>
      <c r="T1233">
        <f>IF($AA1233="","",Settings!$C$6)</f>
        <v/>
      </c>
      <c r="U1233" s="8">
        <f>IF($AA1233="","",SUMIFS('Per Line'!$T$2:$T$7001,'Per Line'!$C$2:$C$7001,$A1233,'Per Line'!$AK$2:$AK$7001,1,'Per Line'!$AL$2:$AL$7001,0))</f>
        <v/>
      </c>
      <c r="V1233" s="8">
        <f>IF($AA1233="","",U1233*T1233)</f>
        <v/>
      </c>
      <c r="W1233" s="8">
        <f>IF($AA1233="","",V1233+S1233)</f>
        <v/>
      </c>
      <c r="X1233" s="8">
        <f>IF($AA1233="","",Y1233-W1233)</f>
        <v/>
      </c>
      <c r="Y1233" s="8">
        <f>IF($AA1233="","",R1233+U1233+P1233)</f>
        <v/>
      </c>
      <c r="Z1233" s="8">
        <f>IF($AA1233="","",Y1233-W1233-N1233)</f>
        <v/>
      </c>
      <c r="AA1233" s="16">
        <f>IF(ROWS($AA$2:$AA1233)&lt;=MAX('Per Line'!$AJ$2:$AJ$7001),MATCH(ROWS($AA$2:$AA1233),'Per Line'!$AJ$2:$AJ$7001,0),"")</f>
        <v/>
      </c>
      <c r="AB1233">
        <f>IF($AA1233="","",C1233&amp;"|"&amp;COUNTIF($C$2:$C1233,C1233))</f>
        <v/>
      </c>
    </row>
    <row r="1234">
      <c r="A1234">
        <f>IF($AA1234="","",INDEX('Per Line'!$C$2:$C$7001,$AA1234)&amp;"")</f>
        <v/>
      </c>
      <c r="B1234" s="15" t="n"/>
      <c r="C1234">
        <f>IF($AA1234="","",IF(COUNTIF($I$2:$I$1301,I1234)&lt;=Settings!$C$8,I1234,I1234&amp;" P"&amp;ROUNDUP(COUNTIF($I$2:$I1234,I1234)/Settings!$C$8,0)))</f>
        <v/>
      </c>
      <c r="D1234">
        <f>IF($AA1234="","",INDEX('Per Line'!$A$2:$A$7001,$AA1234)&amp;"")</f>
        <v/>
      </c>
      <c r="E1234">
        <f>IF($AA1234="","",INDEX('Per Line'!$B$2:$B$7001,$AA1234)&amp;"")</f>
        <v/>
      </c>
      <c r="F1234">
        <f>IF($AA1234="","",INDEX('Per Line'!$D$2:$D$7001,$AA1234)&amp;"")</f>
        <v/>
      </c>
      <c r="G1234" s="14">
        <f>IF($AA1234="","",INDEX('Per Line'!$E$2:$E$7001,$AA1234))</f>
        <v/>
      </c>
      <c r="H1234">
        <f>IF($AA1234="","",INDEX('Per Line'!$F$2:$F$7001,$AA1234)&amp;"")</f>
        <v/>
      </c>
      <c r="I1234">
        <f>IF($AA1234="","",INDEX('Per Line'!$I$2:$I$7001,$AA1234)&amp;"")</f>
        <v/>
      </c>
      <c r="J1234">
        <f>IF($AA1234="","",INDEX('Per Line'!$H$2:$H$7001,$AA1234)&amp;"")</f>
        <v/>
      </c>
      <c r="K1234">
        <f>IF($AA1234="","",INDEX('Per Line'!$J$2:$J$7001,$AA1234)&amp;"")</f>
        <v/>
      </c>
      <c r="L1234">
        <f>IF($AA1234="","",INDEX('Per Line'!$K$2:$K$7001,$AA1234)&amp;"")</f>
        <v/>
      </c>
      <c r="M1234">
        <f>IF($AA1234="","",INDEX('Per Line'!$L$2:$L$7001,$AA1234))</f>
        <v/>
      </c>
      <c r="N1234" s="8">
        <f>IF($AA1234="","",M1234*Y1234/100)</f>
        <v/>
      </c>
      <c r="O1234">
        <f>IF($AA1234="","",INDEX('Per Line'!$U$2:$U$7001,$AA1234)&amp;"")</f>
        <v/>
      </c>
      <c r="P1234" s="8">
        <f>IF($AA1234="","",SUMIFS('Per Line'!$T$2:$T$7001,'Per Line'!$C$2:$C$7001,$A1234,'Per Line'!$AL$2:$AL$7001,1))</f>
        <v/>
      </c>
      <c r="Q1234">
        <f>IF($AA1234="","",Settings!$C$7)</f>
        <v/>
      </c>
      <c r="R1234" s="8">
        <f>IF($AA1234="","",SUMIFS('Per Line'!$T$2:$T$7001,'Per Line'!$C$2:$C$7001,$A1234,'Per Line'!$AK$2:$AK$7001,0,'Per Line'!$AL$2:$AL$7001,0))</f>
        <v/>
      </c>
      <c r="S1234" s="8">
        <f>IF($AA1234="","",R1234*Q1234)</f>
        <v/>
      </c>
      <c r="T1234">
        <f>IF($AA1234="","",Settings!$C$6)</f>
        <v/>
      </c>
      <c r="U1234" s="8">
        <f>IF($AA1234="","",SUMIFS('Per Line'!$T$2:$T$7001,'Per Line'!$C$2:$C$7001,$A1234,'Per Line'!$AK$2:$AK$7001,1,'Per Line'!$AL$2:$AL$7001,0))</f>
        <v/>
      </c>
      <c r="V1234" s="8">
        <f>IF($AA1234="","",U1234*T1234)</f>
        <v/>
      </c>
      <c r="W1234" s="8">
        <f>IF($AA1234="","",V1234+S1234)</f>
        <v/>
      </c>
      <c r="X1234" s="8">
        <f>IF($AA1234="","",Y1234-W1234)</f>
        <v/>
      </c>
      <c r="Y1234" s="8">
        <f>IF($AA1234="","",R1234+U1234+P1234)</f>
        <v/>
      </c>
      <c r="Z1234" s="8">
        <f>IF($AA1234="","",Y1234-W1234-N1234)</f>
        <v/>
      </c>
      <c r="AA1234" s="16">
        <f>IF(ROWS($AA$2:$AA1234)&lt;=MAX('Per Line'!$AJ$2:$AJ$7001),MATCH(ROWS($AA$2:$AA1234),'Per Line'!$AJ$2:$AJ$7001,0),"")</f>
        <v/>
      </c>
      <c r="AB1234">
        <f>IF($AA1234="","",C1234&amp;"|"&amp;COUNTIF($C$2:$C1234,C1234))</f>
        <v/>
      </c>
    </row>
    <row r="1235">
      <c r="A1235">
        <f>IF($AA1235="","",INDEX('Per Line'!$C$2:$C$7001,$AA1235)&amp;"")</f>
        <v/>
      </c>
      <c r="B1235" s="15" t="n"/>
      <c r="C1235">
        <f>IF($AA1235="","",IF(COUNTIF($I$2:$I$1301,I1235)&lt;=Settings!$C$8,I1235,I1235&amp;" P"&amp;ROUNDUP(COUNTIF($I$2:$I1235,I1235)/Settings!$C$8,0)))</f>
        <v/>
      </c>
      <c r="D1235">
        <f>IF($AA1235="","",INDEX('Per Line'!$A$2:$A$7001,$AA1235)&amp;"")</f>
        <v/>
      </c>
      <c r="E1235">
        <f>IF($AA1235="","",INDEX('Per Line'!$B$2:$B$7001,$AA1235)&amp;"")</f>
        <v/>
      </c>
      <c r="F1235">
        <f>IF($AA1235="","",INDEX('Per Line'!$D$2:$D$7001,$AA1235)&amp;"")</f>
        <v/>
      </c>
      <c r="G1235" s="14">
        <f>IF($AA1235="","",INDEX('Per Line'!$E$2:$E$7001,$AA1235))</f>
        <v/>
      </c>
      <c r="H1235">
        <f>IF($AA1235="","",INDEX('Per Line'!$F$2:$F$7001,$AA1235)&amp;"")</f>
        <v/>
      </c>
      <c r="I1235">
        <f>IF($AA1235="","",INDEX('Per Line'!$I$2:$I$7001,$AA1235)&amp;"")</f>
        <v/>
      </c>
      <c r="J1235">
        <f>IF($AA1235="","",INDEX('Per Line'!$H$2:$H$7001,$AA1235)&amp;"")</f>
        <v/>
      </c>
      <c r="K1235">
        <f>IF($AA1235="","",INDEX('Per Line'!$J$2:$J$7001,$AA1235)&amp;"")</f>
        <v/>
      </c>
      <c r="L1235">
        <f>IF($AA1235="","",INDEX('Per Line'!$K$2:$K$7001,$AA1235)&amp;"")</f>
        <v/>
      </c>
      <c r="M1235">
        <f>IF($AA1235="","",INDEX('Per Line'!$L$2:$L$7001,$AA1235))</f>
        <v/>
      </c>
      <c r="N1235" s="8">
        <f>IF($AA1235="","",M1235*Y1235/100)</f>
        <v/>
      </c>
      <c r="O1235">
        <f>IF($AA1235="","",INDEX('Per Line'!$U$2:$U$7001,$AA1235)&amp;"")</f>
        <v/>
      </c>
      <c r="P1235" s="8">
        <f>IF($AA1235="","",SUMIFS('Per Line'!$T$2:$T$7001,'Per Line'!$C$2:$C$7001,$A1235,'Per Line'!$AL$2:$AL$7001,1))</f>
        <v/>
      </c>
      <c r="Q1235">
        <f>IF($AA1235="","",Settings!$C$7)</f>
        <v/>
      </c>
      <c r="R1235" s="8">
        <f>IF($AA1235="","",SUMIFS('Per Line'!$T$2:$T$7001,'Per Line'!$C$2:$C$7001,$A1235,'Per Line'!$AK$2:$AK$7001,0,'Per Line'!$AL$2:$AL$7001,0))</f>
        <v/>
      </c>
      <c r="S1235" s="8">
        <f>IF($AA1235="","",R1235*Q1235)</f>
        <v/>
      </c>
      <c r="T1235">
        <f>IF($AA1235="","",Settings!$C$6)</f>
        <v/>
      </c>
      <c r="U1235" s="8">
        <f>IF($AA1235="","",SUMIFS('Per Line'!$T$2:$T$7001,'Per Line'!$C$2:$C$7001,$A1235,'Per Line'!$AK$2:$AK$7001,1,'Per Line'!$AL$2:$AL$7001,0))</f>
        <v/>
      </c>
      <c r="V1235" s="8">
        <f>IF($AA1235="","",U1235*T1235)</f>
        <v/>
      </c>
      <c r="W1235" s="8">
        <f>IF($AA1235="","",V1235+S1235)</f>
        <v/>
      </c>
      <c r="X1235" s="8">
        <f>IF($AA1235="","",Y1235-W1235)</f>
        <v/>
      </c>
      <c r="Y1235" s="8">
        <f>IF($AA1235="","",R1235+U1235+P1235)</f>
        <v/>
      </c>
      <c r="Z1235" s="8">
        <f>IF($AA1235="","",Y1235-W1235-N1235)</f>
        <v/>
      </c>
      <c r="AA1235" s="16">
        <f>IF(ROWS($AA$2:$AA1235)&lt;=MAX('Per Line'!$AJ$2:$AJ$7001),MATCH(ROWS($AA$2:$AA1235),'Per Line'!$AJ$2:$AJ$7001,0),"")</f>
        <v/>
      </c>
      <c r="AB1235">
        <f>IF($AA1235="","",C1235&amp;"|"&amp;COUNTIF($C$2:$C1235,C1235))</f>
        <v/>
      </c>
    </row>
    <row r="1236">
      <c r="A1236">
        <f>IF($AA1236="","",INDEX('Per Line'!$C$2:$C$7001,$AA1236)&amp;"")</f>
        <v/>
      </c>
      <c r="B1236" s="15" t="n"/>
      <c r="C1236">
        <f>IF($AA1236="","",IF(COUNTIF($I$2:$I$1301,I1236)&lt;=Settings!$C$8,I1236,I1236&amp;" P"&amp;ROUNDUP(COUNTIF($I$2:$I1236,I1236)/Settings!$C$8,0)))</f>
        <v/>
      </c>
      <c r="D1236">
        <f>IF($AA1236="","",INDEX('Per Line'!$A$2:$A$7001,$AA1236)&amp;"")</f>
        <v/>
      </c>
      <c r="E1236">
        <f>IF($AA1236="","",INDEX('Per Line'!$B$2:$B$7001,$AA1236)&amp;"")</f>
        <v/>
      </c>
      <c r="F1236">
        <f>IF($AA1236="","",INDEX('Per Line'!$D$2:$D$7001,$AA1236)&amp;"")</f>
        <v/>
      </c>
      <c r="G1236" s="14">
        <f>IF($AA1236="","",INDEX('Per Line'!$E$2:$E$7001,$AA1236))</f>
        <v/>
      </c>
      <c r="H1236">
        <f>IF($AA1236="","",INDEX('Per Line'!$F$2:$F$7001,$AA1236)&amp;"")</f>
        <v/>
      </c>
      <c r="I1236">
        <f>IF($AA1236="","",INDEX('Per Line'!$I$2:$I$7001,$AA1236)&amp;"")</f>
        <v/>
      </c>
      <c r="J1236">
        <f>IF($AA1236="","",INDEX('Per Line'!$H$2:$H$7001,$AA1236)&amp;"")</f>
        <v/>
      </c>
      <c r="K1236">
        <f>IF($AA1236="","",INDEX('Per Line'!$J$2:$J$7001,$AA1236)&amp;"")</f>
        <v/>
      </c>
      <c r="L1236">
        <f>IF($AA1236="","",INDEX('Per Line'!$K$2:$K$7001,$AA1236)&amp;"")</f>
        <v/>
      </c>
      <c r="M1236">
        <f>IF($AA1236="","",INDEX('Per Line'!$L$2:$L$7001,$AA1236))</f>
        <v/>
      </c>
      <c r="N1236" s="8">
        <f>IF($AA1236="","",M1236*Y1236/100)</f>
        <v/>
      </c>
      <c r="O1236">
        <f>IF($AA1236="","",INDEX('Per Line'!$U$2:$U$7001,$AA1236)&amp;"")</f>
        <v/>
      </c>
      <c r="P1236" s="8">
        <f>IF($AA1236="","",SUMIFS('Per Line'!$T$2:$T$7001,'Per Line'!$C$2:$C$7001,$A1236,'Per Line'!$AL$2:$AL$7001,1))</f>
        <v/>
      </c>
      <c r="Q1236">
        <f>IF($AA1236="","",Settings!$C$7)</f>
        <v/>
      </c>
      <c r="R1236" s="8">
        <f>IF($AA1236="","",SUMIFS('Per Line'!$T$2:$T$7001,'Per Line'!$C$2:$C$7001,$A1236,'Per Line'!$AK$2:$AK$7001,0,'Per Line'!$AL$2:$AL$7001,0))</f>
        <v/>
      </c>
      <c r="S1236" s="8">
        <f>IF($AA1236="","",R1236*Q1236)</f>
        <v/>
      </c>
      <c r="T1236">
        <f>IF($AA1236="","",Settings!$C$6)</f>
        <v/>
      </c>
      <c r="U1236" s="8">
        <f>IF($AA1236="","",SUMIFS('Per Line'!$T$2:$T$7001,'Per Line'!$C$2:$C$7001,$A1236,'Per Line'!$AK$2:$AK$7001,1,'Per Line'!$AL$2:$AL$7001,0))</f>
        <v/>
      </c>
      <c r="V1236" s="8">
        <f>IF($AA1236="","",U1236*T1236)</f>
        <v/>
      </c>
      <c r="W1236" s="8">
        <f>IF($AA1236="","",V1236+S1236)</f>
        <v/>
      </c>
      <c r="X1236" s="8">
        <f>IF($AA1236="","",Y1236-W1236)</f>
        <v/>
      </c>
      <c r="Y1236" s="8">
        <f>IF($AA1236="","",R1236+U1236+P1236)</f>
        <v/>
      </c>
      <c r="Z1236" s="8">
        <f>IF($AA1236="","",Y1236-W1236-N1236)</f>
        <v/>
      </c>
      <c r="AA1236" s="16">
        <f>IF(ROWS($AA$2:$AA1236)&lt;=MAX('Per Line'!$AJ$2:$AJ$7001),MATCH(ROWS($AA$2:$AA1236),'Per Line'!$AJ$2:$AJ$7001,0),"")</f>
        <v/>
      </c>
      <c r="AB1236">
        <f>IF($AA1236="","",C1236&amp;"|"&amp;COUNTIF($C$2:$C1236,C1236))</f>
        <v/>
      </c>
    </row>
    <row r="1237">
      <c r="A1237">
        <f>IF($AA1237="","",INDEX('Per Line'!$C$2:$C$7001,$AA1237)&amp;"")</f>
        <v/>
      </c>
      <c r="B1237" s="15" t="n"/>
      <c r="C1237">
        <f>IF($AA1237="","",IF(COUNTIF($I$2:$I$1301,I1237)&lt;=Settings!$C$8,I1237,I1237&amp;" P"&amp;ROUNDUP(COUNTIF($I$2:$I1237,I1237)/Settings!$C$8,0)))</f>
        <v/>
      </c>
      <c r="D1237">
        <f>IF($AA1237="","",INDEX('Per Line'!$A$2:$A$7001,$AA1237)&amp;"")</f>
        <v/>
      </c>
      <c r="E1237">
        <f>IF($AA1237="","",INDEX('Per Line'!$B$2:$B$7001,$AA1237)&amp;"")</f>
        <v/>
      </c>
      <c r="F1237">
        <f>IF($AA1237="","",INDEX('Per Line'!$D$2:$D$7001,$AA1237)&amp;"")</f>
        <v/>
      </c>
      <c r="G1237" s="14">
        <f>IF($AA1237="","",INDEX('Per Line'!$E$2:$E$7001,$AA1237))</f>
        <v/>
      </c>
      <c r="H1237">
        <f>IF($AA1237="","",INDEX('Per Line'!$F$2:$F$7001,$AA1237)&amp;"")</f>
        <v/>
      </c>
      <c r="I1237">
        <f>IF($AA1237="","",INDEX('Per Line'!$I$2:$I$7001,$AA1237)&amp;"")</f>
        <v/>
      </c>
      <c r="J1237">
        <f>IF($AA1237="","",INDEX('Per Line'!$H$2:$H$7001,$AA1237)&amp;"")</f>
        <v/>
      </c>
      <c r="K1237">
        <f>IF($AA1237="","",INDEX('Per Line'!$J$2:$J$7001,$AA1237)&amp;"")</f>
        <v/>
      </c>
      <c r="L1237">
        <f>IF($AA1237="","",INDEX('Per Line'!$K$2:$K$7001,$AA1237)&amp;"")</f>
        <v/>
      </c>
      <c r="M1237">
        <f>IF($AA1237="","",INDEX('Per Line'!$L$2:$L$7001,$AA1237))</f>
        <v/>
      </c>
      <c r="N1237" s="8">
        <f>IF($AA1237="","",M1237*Y1237/100)</f>
        <v/>
      </c>
      <c r="O1237">
        <f>IF($AA1237="","",INDEX('Per Line'!$U$2:$U$7001,$AA1237)&amp;"")</f>
        <v/>
      </c>
      <c r="P1237" s="8">
        <f>IF($AA1237="","",SUMIFS('Per Line'!$T$2:$T$7001,'Per Line'!$C$2:$C$7001,$A1237,'Per Line'!$AL$2:$AL$7001,1))</f>
        <v/>
      </c>
      <c r="Q1237">
        <f>IF($AA1237="","",Settings!$C$7)</f>
        <v/>
      </c>
      <c r="R1237" s="8">
        <f>IF($AA1237="","",SUMIFS('Per Line'!$T$2:$T$7001,'Per Line'!$C$2:$C$7001,$A1237,'Per Line'!$AK$2:$AK$7001,0,'Per Line'!$AL$2:$AL$7001,0))</f>
        <v/>
      </c>
      <c r="S1237" s="8">
        <f>IF($AA1237="","",R1237*Q1237)</f>
        <v/>
      </c>
      <c r="T1237">
        <f>IF($AA1237="","",Settings!$C$6)</f>
        <v/>
      </c>
      <c r="U1237" s="8">
        <f>IF($AA1237="","",SUMIFS('Per Line'!$T$2:$T$7001,'Per Line'!$C$2:$C$7001,$A1237,'Per Line'!$AK$2:$AK$7001,1,'Per Line'!$AL$2:$AL$7001,0))</f>
        <v/>
      </c>
      <c r="V1237" s="8">
        <f>IF($AA1237="","",U1237*T1237)</f>
        <v/>
      </c>
      <c r="W1237" s="8">
        <f>IF($AA1237="","",V1237+S1237)</f>
        <v/>
      </c>
      <c r="X1237" s="8">
        <f>IF($AA1237="","",Y1237-W1237)</f>
        <v/>
      </c>
      <c r="Y1237" s="8">
        <f>IF($AA1237="","",R1237+U1237+P1237)</f>
        <v/>
      </c>
      <c r="Z1237" s="8">
        <f>IF($AA1237="","",Y1237-W1237-N1237)</f>
        <v/>
      </c>
      <c r="AA1237" s="16">
        <f>IF(ROWS($AA$2:$AA1237)&lt;=MAX('Per Line'!$AJ$2:$AJ$7001),MATCH(ROWS($AA$2:$AA1237),'Per Line'!$AJ$2:$AJ$7001,0),"")</f>
        <v/>
      </c>
      <c r="AB1237">
        <f>IF($AA1237="","",C1237&amp;"|"&amp;COUNTIF($C$2:$C1237,C1237))</f>
        <v/>
      </c>
    </row>
    <row r="1238">
      <c r="A1238">
        <f>IF($AA1238="","",INDEX('Per Line'!$C$2:$C$7001,$AA1238)&amp;"")</f>
        <v/>
      </c>
      <c r="B1238" s="15" t="n"/>
      <c r="C1238">
        <f>IF($AA1238="","",IF(COUNTIF($I$2:$I$1301,I1238)&lt;=Settings!$C$8,I1238,I1238&amp;" P"&amp;ROUNDUP(COUNTIF($I$2:$I1238,I1238)/Settings!$C$8,0)))</f>
        <v/>
      </c>
      <c r="D1238">
        <f>IF($AA1238="","",INDEX('Per Line'!$A$2:$A$7001,$AA1238)&amp;"")</f>
        <v/>
      </c>
      <c r="E1238">
        <f>IF($AA1238="","",INDEX('Per Line'!$B$2:$B$7001,$AA1238)&amp;"")</f>
        <v/>
      </c>
      <c r="F1238">
        <f>IF($AA1238="","",INDEX('Per Line'!$D$2:$D$7001,$AA1238)&amp;"")</f>
        <v/>
      </c>
      <c r="G1238" s="14">
        <f>IF($AA1238="","",INDEX('Per Line'!$E$2:$E$7001,$AA1238))</f>
        <v/>
      </c>
      <c r="H1238">
        <f>IF($AA1238="","",INDEX('Per Line'!$F$2:$F$7001,$AA1238)&amp;"")</f>
        <v/>
      </c>
      <c r="I1238">
        <f>IF($AA1238="","",INDEX('Per Line'!$I$2:$I$7001,$AA1238)&amp;"")</f>
        <v/>
      </c>
      <c r="J1238">
        <f>IF($AA1238="","",INDEX('Per Line'!$H$2:$H$7001,$AA1238)&amp;"")</f>
        <v/>
      </c>
      <c r="K1238">
        <f>IF($AA1238="","",INDEX('Per Line'!$J$2:$J$7001,$AA1238)&amp;"")</f>
        <v/>
      </c>
      <c r="L1238">
        <f>IF($AA1238="","",INDEX('Per Line'!$K$2:$K$7001,$AA1238)&amp;"")</f>
        <v/>
      </c>
      <c r="M1238">
        <f>IF($AA1238="","",INDEX('Per Line'!$L$2:$L$7001,$AA1238))</f>
        <v/>
      </c>
      <c r="N1238" s="8">
        <f>IF($AA1238="","",M1238*Y1238/100)</f>
        <v/>
      </c>
      <c r="O1238">
        <f>IF($AA1238="","",INDEX('Per Line'!$U$2:$U$7001,$AA1238)&amp;"")</f>
        <v/>
      </c>
      <c r="P1238" s="8">
        <f>IF($AA1238="","",SUMIFS('Per Line'!$T$2:$T$7001,'Per Line'!$C$2:$C$7001,$A1238,'Per Line'!$AL$2:$AL$7001,1))</f>
        <v/>
      </c>
      <c r="Q1238">
        <f>IF($AA1238="","",Settings!$C$7)</f>
        <v/>
      </c>
      <c r="R1238" s="8">
        <f>IF($AA1238="","",SUMIFS('Per Line'!$T$2:$T$7001,'Per Line'!$C$2:$C$7001,$A1238,'Per Line'!$AK$2:$AK$7001,0,'Per Line'!$AL$2:$AL$7001,0))</f>
        <v/>
      </c>
      <c r="S1238" s="8">
        <f>IF($AA1238="","",R1238*Q1238)</f>
        <v/>
      </c>
      <c r="T1238">
        <f>IF($AA1238="","",Settings!$C$6)</f>
        <v/>
      </c>
      <c r="U1238" s="8">
        <f>IF($AA1238="","",SUMIFS('Per Line'!$T$2:$T$7001,'Per Line'!$C$2:$C$7001,$A1238,'Per Line'!$AK$2:$AK$7001,1,'Per Line'!$AL$2:$AL$7001,0))</f>
        <v/>
      </c>
      <c r="V1238" s="8">
        <f>IF($AA1238="","",U1238*T1238)</f>
        <v/>
      </c>
      <c r="W1238" s="8">
        <f>IF($AA1238="","",V1238+S1238)</f>
        <v/>
      </c>
      <c r="X1238" s="8">
        <f>IF($AA1238="","",Y1238-W1238)</f>
        <v/>
      </c>
      <c r="Y1238" s="8">
        <f>IF($AA1238="","",R1238+U1238+P1238)</f>
        <v/>
      </c>
      <c r="Z1238" s="8">
        <f>IF($AA1238="","",Y1238-W1238-N1238)</f>
        <v/>
      </c>
      <c r="AA1238" s="16">
        <f>IF(ROWS($AA$2:$AA1238)&lt;=MAX('Per Line'!$AJ$2:$AJ$7001),MATCH(ROWS($AA$2:$AA1238),'Per Line'!$AJ$2:$AJ$7001,0),"")</f>
        <v/>
      </c>
      <c r="AB1238">
        <f>IF($AA1238="","",C1238&amp;"|"&amp;COUNTIF($C$2:$C1238,C1238))</f>
        <v/>
      </c>
    </row>
    <row r="1239">
      <c r="A1239">
        <f>IF($AA1239="","",INDEX('Per Line'!$C$2:$C$7001,$AA1239)&amp;"")</f>
        <v/>
      </c>
      <c r="B1239" s="15" t="n"/>
      <c r="C1239">
        <f>IF($AA1239="","",IF(COUNTIF($I$2:$I$1301,I1239)&lt;=Settings!$C$8,I1239,I1239&amp;" P"&amp;ROUNDUP(COUNTIF($I$2:$I1239,I1239)/Settings!$C$8,0)))</f>
        <v/>
      </c>
      <c r="D1239">
        <f>IF($AA1239="","",INDEX('Per Line'!$A$2:$A$7001,$AA1239)&amp;"")</f>
        <v/>
      </c>
      <c r="E1239">
        <f>IF($AA1239="","",INDEX('Per Line'!$B$2:$B$7001,$AA1239)&amp;"")</f>
        <v/>
      </c>
      <c r="F1239">
        <f>IF($AA1239="","",INDEX('Per Line'!$D$2:$D$7001,$AA1239)&amp;"")</f>
        <v/>
      </c>
      <c r="G1239" s="14">
        <f>IF($AA1239="","",INDEX('Per Line'!$E$2:$E$7001,$AA1239))</f>
        <v/>
      </c>
      <c r="H1239">
        <f>IF($AA1239="","",INDEX('Per Line'!$F$2:$F$7001,$AA1239)&amp;"")</f>
        <v/>
      </c>
      <c r="I1239">
        <f>IF($AA1239="","",INDEX('Per Line'!$I$2:$I$7001,$AA1239)&amp;"")</f>
        <v/>
      </c>
      <c r="J1239">
        <f>IF($AA1239="","",INDEX('Per Line'!$H$2:$H$7001,$AA1239)&amp;"")</f>
        <v/>
      </c>
      <c r="K1239">
        <f>IF($AA1239="","",INDEX('Per Line'!$J$2:$J$7001,$AA1239)&amp;"")</f>
        <v/>
      </c>
      <c r="L1239">
        <f>IF($AA1239="","",INDEX('Per Line'!$K$2:$K$7001,$AA1239)&amp;"")</f>
        <v/>
      </c>
      <c r="M1239">
        <f>IF($AA1239="","",INDEX('Per Line'!$L$2:$L$7001,$AA1239))</f>
        <v/>
      </c>
      <c r="N1239" s="8">
        <f>IF($AA1239="","",M1239*Y1239/100)</f>
        <v/>
      </c>
      <c r="O1239">
        <f>IF($AA1239="","",INDEX('Per Line'!$U$2:$U$7001,$AA1239)&amp;"")</f>
        <v/>
      </c>
      <c r="P1239" s="8">
        <f>IF($AA1239="","",SUMIFS('Per Line'!$T$2:$T$7001,'Per Line'!$C$2:$C$7001,$A1239,'Per Line'!$AL$2:$AL$7001,1))</f>
        <v/>
      </c>
      <c r="Q1239">
        <f>IF($AA1239="","",Settings!$C$7)</f>
        <v/>
      </c>
      <c r="R1239" s="8">
        <f>IF($AA1239="","",SUMIFS('Per Line'!$T$2:$T$7001,'Per Line'!$C$2:$C$7001,$A1239,'Per Line'!$AK$2:$AK$7001,0,'Per Line'!$AL$2:$AL$7001,0))</f>
        <v/>
      </c>
      <c r="S1239" s="8">
        <f>IF($AA1239="","",R1239*Q1239)</f>
        <v/>
      </c>
      <c r="T1239">
        <f>IF($AA1239="","",Settings!$C$6)</f>
        <v/>
      </c>
      <c r="U1239" s="8">
        <f>IF($AA1239="","",SUMIFS('Per Line'!$T$2:$T$7001,'Per Line'!$C$2:$C$7001,$A1239,'Per Line'!$AK$2:$AK$7001,1,'Per Line'!$AL$2:$AL$7001,0))</f>
        <v/>
      </c>
      <c r="V1239" s="8">
        <f>IF($AA1239="","",U1239*T1239)</f>
        <v/>
      </c>
      <c r="W1239" s="8">
        <f>IF($AA1239="","",V1239+S1239)</f>
        <v/>
      </c>
      <c r="X1239" s="8">
        <f>IF($AA1239="","",Y1239-W1239)</f>
        <v/>
      </c>
      <c r="Y1239" s="8">
        <f>IF($AA1239="","",R1239+U1239+P1239)</f>
        <v/>
      </c>
      <c r="Z1239" s="8">
        <f>IF($AA1239="","",Y1239-W1239-N1239)</f>
        <v/>
      </c>
      <c r="AA1239" s="16">
        <f>IF(ROWS($AA$2:$AA1239)&lt;=MAX('Per Line'!$AJ$2:$AJ$7001),MATCH(ROWS($AA$2:$AA1239),'Per Line'!$AJ$2:$AJ$7001,0),"")</f>
        <v/>
      </c>
      <c r="AB1239">
        <f>IF($AA1239="","",C1239&amp;"|"&amp;COUNTIF($C$2:$C1239,C1239))</f>
        <v/>
      </c>
    </row>
    <row r="1240">
      <c r="A1240">
        <f>IF($AA1240="","",INDEX('Per Line'!$C$2:$C$7001,$AA1240)&amp;"")</f>
        <v/>
      </c>
      <c r="B1240" s="15" t="n"/>
      <c r="C1240">
        <f>IF($AA1240="","",IF(COUNTIF($I$2:$I$1301,I1240)&lt;=Settings!$C$8,I1240,I1240&amp;" P"&amp;ROUNDUP(COUNTIF($I$2:$I1240,I1240)/Settings!$C$8,0)))</f>
        <v/>
      </c>
      <c r="D1240">
        <f>IF($AA1240="","",INDEX('Per Line'!$A$2:$A$7001,$AA1240)&amp;"")</f>
        <v/>
      </c>
      <c r="E1240">
        <f>IF($AA1240="","",INDEX('Per Line'!$B$2:$B$7001,$AA1240)&amp;"")</f>
        <v/>
      </c>
      <c r="F1240">
        <f>IF($AA1240="","",INDEX('Per Line'!$D$2:$D$7001,$AA1240)&amp;"")</f>
        <v/>
      </c>
      <c r="G1240" s="14">
        <f>IF($AA1240="","",INDEX('Per Line'!$E$2:$E$7001,$AA1240))</f>
        <v/>
      </c>
      <c r="H1240">
        <f>IF($AA1240="","",INDEX('Per Line'!$F$2:$F$7001,$AA1240)&amp;"")</f>
        <v/>
      </c>
      <c r="I1240">
        <f>IF($AA1240="","",INDEX('Per Line'!$I$2:$I$7001,$AA1240)&amp;"")</f>
        <v/>
      </c>
      <c r="J1240">
        <f>IF($AA1240="","",INDEX('Per Line'!$H$2:$H$7001,$AA1240)&amp;"")</f>
        <v/>
      </c>
      <c r="K1240">
        <f>IF($AA1240="","",INDEX('Per Line'!$J$2:$J$7001,$AA1240)&amp;"")</f>
        <v/>
      </c>
      <c r="L1240">
        <f>IF($AA1240="","",INDEX('Per Line'!$K$2:$K$7001,$AA1240)&amp;"")</f>
        <v/>
      </c>
      <c r="M1240">
        <f>IF($AA1240="","",INDEX('Per Line'!$L$2:$L$7001,$AA1240))</f>
        <v/>
      </c>
      <c r="N1240" s="8">
        <f>IF($AA1240="","",M1240*Y1240/100)</f>
        <v/>
      </c>
      <c r="O1240">
        <f>IF($AA1240="","",INDEX('Per Line'!$U$2:$U$7001,$AA1240)&amp;"")</f>
        <v/>
      </c>
      <c r="P1240" s="8">
        <f>IF($AA1240="","",SUMIFS('Per Line'!$T$2:$T$7001,'Per Line'!$C$2:$C$7001,$A1240,'Per Line'!$AL$2:$AL$7001,1))</f>
        <v/>
      </c>
      <c r="Q1240">
        <f>IF($AA1240="","",Settings!$C$7)</f>
        <v/>
      </c>
      <c r="R1240" s="8">
        <f>IF($AA1240="","",SUMIFS('Per Line'!$T$2:$T$7001,'Per Line'!$C$2:$C$7001,$A1240,'Per Line'!$AK$2:$AK$7001,0,'Per Line'!$AL$2:$AL$7001,0))</f>
        <v/>
      </c>
      <c r="S1240" s="8">
        <f>IF($AA1240="","",R1240*Q1240)</f>
        <v/>
      </c>
      <c r="T1240">
        <f>IF($AA1240="","",Settings!$C$6)</f>
        <v/>
      </c>
      <c r="U1240" s="8">
        <f>IF($AA1240="","",SUMIFS('Per Line'!$T$2:$T$7001,'Per Line'!$C$2:$C$7001,$A1240,'Per Line'!$AK$2:$AK$7001,1,'Per Line'!$AL$2:$AL$7001,0))</f>
        <v/>
      </c>
      <c r="V1240" s="8">
        <f>IF($AA1240="","",U1240*T1240)</f>
        <v/>
      </c>
      <c r="W1240" s="8">
        <f>IF($AA1240="","",V1240+S1240)</f>
        <v/>
      </c>
      <c r="X1240" s="8">
        <f>IF($AA1240="","",Y1240-W1240)</f>
        <v/>
      </c>
      <c r="Y1240" s="8">
        <f>IF($AA1240="","",R1240+U1240+P1240)</f>
        <v/>
      </c>
      <c r="Z1240" s="8">
        <f>IF($AA1240="","",Y1240-W1240-N1240)</f>
        <v/>
      </c>
      <c r="AA1240" s="16">
        <f>IF(ROWS($AA$2:$AA1240)&lt;=MAX('Per Line'!$AJ$2:$AJ$7001),MATCH(ROWS($AA$2:$AA1240),'Per Line'!$AJ$2:$AJ$7001,0),"")</f>
        <v/>
      </c>
      <c r="AB1240">
        <f>IF($AA1240="","",C1240&amp;"|"&amp;COUNTIF($C$2:$C1240,C1240))</f>
        <v/>
      </c>
    </row>
    <row r="1241">
      <c r="A1241">
        <f>IF($AA1241="","",INDEX('Per Line'!$C$2:$C$7001,$AA1241)&amp;"")</f>
        <v/>
      </c>
      <c r="B1241" s="15" t="n"/>
      <c r="C1241">
        <f>IF($AA1241="","",IF(COUNTIF($I$2:$I$1301,I1241)&lt;=Settings!$C$8,I1241,I1241&amp;" P"&amp;ROUNDUP(COUNTIF($I$2:$I1241,I1241)/Settings!$C$8,0)))</f>
        <v/>
      </c>
      <c r="D1241">
        <f>IF($AA1241="","",INDEX('Per Line'!$A$2:$A$7001,$AA1241)&amp;"")</f>
        <v/>
      </c>
      <c r="E1241">
        <f>IF($AA1241="","",INDEX('Per Line'!$B$2:$B$7001,$AA1241)&amp;"")</f>
        <v/>
      </c>
      <c r="F1241">
        <f>IF($AA1241="","",INDEX('Per Line'!$D$2:$D$7001,$AA1241)&amp;"")</f>
        <v/>
      </c>
      <c r="G1241" s="14">
        <f>IF($AA1241="","",INDEX('Per Line'!$E$2:$E$7001,$AA1241))</f>
        <v/>
      </c>
      <c r="H1241">
        <f>IF($AA1241="","",INDEX('Per Line'!$F$2:$F$7001,$AA1241)&amp;"")</f>
        <v/>
      </c>
      <c r="I1241">
        <f>IF($AA1241="","",INDEX('Per Line'!$I$2:$I$7001,$AA1241)&amp;"")</f>
        <v/>
      </c>
      <c r="J1241">
        <f>IF($AA1241="","",INDEX('Per Line'!$H$2:$H$7001,$AA1241)&amp;"")</f>
        <v/>
      </c>
      <c r="K1241">
        <f>IF($AA1241="","",INDEX('Per Line'!$J$2:$J$7001,$AA1241)&amp;"")</f>
        <v/>
      </c>
      <c r="L1241">
        <f>IF($AA1241="","",INDEX('Per Line'!$K$2:$K$7001,$AA1241)&amp;"")</f>
        <v/>
      </c>
      <c r="M1241">
        <f>IF($AA1241="","",INDEX('Per Line'!$L$2:$L$7001,$AA1241))</f>
        <v/>
      </c>
      <c r="N1241" s="8">
        <f>IF($AA1241="","",M1241*Y1241/100)</f>
        <v/>
      </c>
      <c r="O1241">
        <f>IF($AA1241="","",INDEX('Per Line'!$U$2:$U$7001,$AA1241)&amp;"")</f>
        <v/>
      </c>
      <c r="P1241" s="8">
        <f>IF($AA1241="","",SUMIFS('Per Line'!$T$2:$T$7001,'Per Line'!$C$2:$C$7001,$A1241,'Per Line'!$AL$2:$AL$7001,1))</f>
        <v/>
      </c>
      <c r="Q1241">
        <f>IF($AA1241="","",Settings!$C$7)</f>
        <v/>
      </c>
      <c r="R1241" s="8">
        <f>IF($AA1241="","",SUMIFS('Per Line'!$T$2:$T$7001,'Per Line'!$C$2:$C$7001,$A1241,'Per Line'!$AK$2:$AK$7001,0,'Per Line'!$AL$2:$AL$7001,0))</f>
        <v/>
      </c>
      <c r="S1241" s="8">
        <f>IF($AA1241="","",R1241*Q1241)</f>
        <v/>
      </c>
      <c r="T1241">
        <f>IF($AA1241="","",Settings!$C$6)</f>
        <v/>
      </c>
      <c r="U1241" s="8">
        <f>IF($AA1241="","",SUMIFS('Per Line'!$T$2:$T$7001,'Per Line'!$C$2:$C$7001,$A1241,'Per Line'!$AK$2:$AK$7001,1,'Per Line'!$AL$2:$AL$7001,0))</f>
        <v/>
      </c>
      <c r="V1241" s="8">
        <f>IF($AA1241="","",U1241*T1241)</f>
        <v/>
      </c>
      <c r="W1241" s="8">
        <f>IF($AA1241="","",V1241+S1241)</f>
        <v/>
      </c>
      <c r="X1241" s="8">
        <f>IF($AA1241="","",Y1241-W1241)</f>
        <v/>
      </c>
      <c r="Y1241" s="8">
        <f>IF($AA1241="","",R1241+U1241+P1241)</f>
        <v/>
      </c>
      <c r="Z1241" s="8">
        <f>IF($AA1241="","",Y1241-W1241-N1241)</f>
        <v/>
      </c>
      <c r="AA1241" s="16">
        <f>IF(ROWS($AA$2:$AA1241)&lt;=MAX('Per Line'!$AJ$2:$AJ$7001),MATCH(ROWS($AA$2:$AA1241),'Per Line'!$AJ$2:$AJ$7001,0),"")</f>
        <v/>
      </c>
      <c r="AB1241">
        <f>IF($AA1241="","",C1241&amp;"|"&amp;COUNTIF($C$2:$C1241,C1241))</f>
        <v/>
      </c>
    </row>
    <row r="1242">
      <c r="A1242">
        <f>IF($AA1242="","",INDEX('Per Line'!$C$2:$C$7001,$AA1242)&amp;"")</f>
        <v/>
      </c>
      <c r="B1242" s="15" t="n"/>
      <c r="C1242">
        <f>IF($AA1242="","",IF(COUNTIF($I$2:$I$1301,I1242)&lt;=Settings!$C$8,I1242,I1242&amp;" P"&amp;ROUNDUP(COUNTIF($I$2:$I1242,I1242)/Settings!$C$8,0)))</f>
        <v/>
      </c>
      <c r="D1242">
        <f>IF($AA1242="","",INDEX('Per Line'!$A$2:$A$7001,$AA1242)&amp;"")</f>
        <v/>
      </c>
      <c r="E1242">
        <f>IF($AA1242="","",INDEX('Per Line'!$B$2:$B$7001,$AA1242)&amp;"")</f>
        <v/>
      </c>
      <c r="F1242">
        <f>IF($AA1242="","",INDEX('Per Line'!$D$2:$D$7001,$AA1242)&amp;"")</f>
        <v/>
      </c>
      <c r="G1242" s="14">
        <f>IF($AA1242="","",INDEX('Per Line'!$E$2:$E$7001,$AA1242))</f>
        <v/>
      </c>
      <c r="H1242">
        <f>IF($AA1242="","",INDEX('Per Line'!$F$2:$F$7001,$AA1242)&amp;"")</f>
        <v/>
      </c>
      <c r="I1242">
        <f>IF($AA1242="","",INDEX('Per Line'!$I$2:$I$7001,$AA1242)&amp;"")</f>
        <v/>
      </c>
      <c r="J1242">
        <f>IF($AA1242="","",INDEX('Per Line'!$H$2:$H$7001,$AA1242)&amp;"")</f>
        <v/>
      </c>
      <c r="K1242">
        <f>IF($AA1242="","",INDEX('Per Line'!$J$2:$J$7001,$AA1242)&amp;"")</f>
        <v/>
      </c>
      <c r="L1242">
        <f>IF($AA1242="","",INDEX('Per Line'!$K$2:$K$7001,$AA1242)&amp;"")</f>
        <v/>
      </c>
      <c r="M1242">
        <f>IF($AA1242="","",INDEX('Per Line'!$L$2:$L$7001,$AA1242))</f>
        <v/>
      </c>
      <c r="N1242" s="8">
        <f>IF($AA1242="","",M1242*Y1242/100)</f>
        <v/>
      </c>
      <c r="O1242">
        <f>IF($AA1242="","",INDEX('Per Line'!$U$2:$U$7001,$AA1242)&amp;"")</f>
        <v/>
      </c>
      <c r="P1242" s="8">
        <f>IF($AA1242="","",SUMIFS('Per Line'!$T$2:$T$7001,'Per Line'!$C$2:$C$7001,$A1242,'Per Line'!$AL$2:$AL$7001,1))</f>
        <v/>
      </c>
      <c r="Q1242">
        <f>IF($AA1242="","",Settings!$C$7)</f>
        <v/>
      </c>
      <c r="R1242" s="8">
        <f>IF($AA1242="","",SUMIFS('Per Line'!$T$2:$T$7001,'Per Line'!$C$2:$C$7001,$A1242,'Per Line'!$AK$2:$AK$7001,0,'Per Line'!$AL$2:$AL$7001,0))</f>
        <v/>
      </c>
      <c r="S1242" s="8">
        <f>IF($AA1242="","",R1242*Q1242)</f>
        <v/>
      </c>
      <c r="T1242">
        <f>IF($AA1242="","",Settings!$C$6)</f>
        <v/>
      </c>
      <c r="U1242" s="8">
        <f>IF($AA1242="","",SUMIFS('Per Line'!$T$2:$T$7001,'Per Line'!$C$2:$C$7001,$A1242,'Per Line'!$AK$2:$AK$7001,1,'Per Line'!$AL$2:$AL$7001,0))</f>
        <v/>
      </c>
      <c r="V1242" s="8">
        <f>IF($AA1242="","",U1242*T1242)</f>
        <v/>
      </c>
      <c r="W1242" s="8">
        <f>IF($AA1242="","",V1242+S1242)</f>
        <v/>
      </c>
      <c r="X1242" s="8">
        <f>IF($AA1242="","",Y1242-W1242)</f>
        <v/>
      </c>
      <c r="Y1242" s="8">
        <f>IF($AA1242="","",R1242+U1242+P1242)</f>
        <v/>
      </c>
      <c r="Z1242" s="8">
        <f>IF($AA1242="","",Y1242-W1242-N1242)</f>
        <v/>
      </c>
      <c r="AA1242" s="16">
        <f>IF(ROWS($AA$2:$AA1242)&lt;=MAX('Per Line'!$AJ$2:$AJ$7001),MATCH(ROWS($AA$2:$AA1242),'Per Line'!$AJ$2:$AJ$7001,0),"")</f>
        <v/>
      </c>
      <c r="AB1242">
        <f>IF($AA1242="","",C1242&amp;"|"&amp;COUNTIF($C$2:$C1242,C1242))</f>
        <v/>
      </c>
    </row>
    <row r="1243">
      <c r="A1243">
        <f>IF($AA1243="","",INDEX('Per Line'!$C$2:$C$7001,$AA1243)&amp;"")</f>
        <v/>
      </c>
      <c r="B1243" s="15" t="n"/>
      <c r="C1243">
        <f>IF($AA1243="","",IF(COUNTIF($I$2:$I$1301,I1243)&lt;=Settings!$C$8,I1243,I1243&amp;" P"&amp;ROUNDUP(COUNTIF($I$2:$I1243,I1243)/Settings!$C$8,0)))</f>
        <v/>
      </c>
      <c r="D1243">
        <f>IF($AA1243="","",INDEX('Per Line'!$A$2:$A$7001,$AA1243)&amp;"")</f>
        <v/>
      </c>
      <c r="E1243">
        <f>IF($AA1243="","",INDEX('Per Line'!$B$2:$B$7001,$AA1243)&amp;"")</f>
        <v/>
      </c>
      <c r="F1243">
        <f>IF($AA1243="","",INDEX('Per Line'!$D$2:$D$7001,$AA1243)&amp;"")</f>
        <v/>
      </c>
      <c r="G1243" s="14">
        <f>IF($AA1243="","",INDEX('Per Line'!$E$2:$E$7001,$AA1243))</f>
        <v/>
      </c>
      <c r="H1243">
        <f>IF($AA1243="","",INDEX('Per Line'!$F$2:$F$7001,$AA1243)&amp;"")</f>
        <v/>
      </c>
      <c r="I1243">
        <f>IF($AA1243="","",INDEX('Per Line'!$I$2:$I$7001,$AA1243)&amp;"")</f>
        <v/>
      </c>
      <c r="J1243">
        <f>IF($AA1243="","",INDEX('Per Line'!$H$2:$H$7001,$AA1243)&amp;"")</f>
        <v/>
      </c>
      <c r="K1243">
        <f>IF($AA1243="","",INDEX('Per Line'!$J$2:$J$7001,$AA1243)&amp;"")</f>
        <v/>
      </c>
      <c r="L1243">
        <f>IF($AA1243="","",INDEX('Per Line'!$K$2:$K$7001,$AA1243)&amp;"")</f>
        <v/>
      </c>
      <c r="M1243">
        <f>IF($AA1243="","",INDEX('Per Line'!$L$2:$L$7001,$AA1243))</f>
        <v/>
      </c>
      <c r="N1243" s="8">
        <f>IF($AA1243="","",M1243*Y1243/100)</f>
        <v/>
      </c>
      <c r="O1243">
        <f>IF($AA1243="","",INDEX('Per Line'!$U$2:$U$7001,$AA1243)&amp;"")</f>
        <v/>
      </c>
      <c r="P1243" s="8">
        <f>IF($AA1243="","",SUMIFS('Per Line'!$T$2:$T$7001,'Per Line'!$C$2:$C$7001,$A1243,'Per Line'!$AL$2:$AL$7001,1))</f>
        <v/>
      </c>
      <c r="Q1243">
        <f>IF($AA1243="","",Settings!$C$7)</f>
        <v/>
      </c>
      <c r="R1243" s="8">
        <f>IF($AA1243="","",SUMIFS('Per Line'!$T$2:$T$7001,'Per Line'!$C$2:$C$7001,$A1243,'Per Line'!$AK$2:$AK$7001,0,'Per Line'!$AL$2:$AL$7001,0))</f>
        <v/>
      </c>
      <c r="S1243" s="8">
        <f>IF($AA1243="","",R1243*Q1243)</f>
        <v/>
      </c>
      <c r="T1243">
        <f>IF($AA1243="","",Settings!$C$6)</f>
        <v/>
      </c>
      <c r="U1243" s="8">
        <f>IF($AA1243="","",SUMIFS('Per Line'!$T$2:$T$7001,'Per Line'!$C$2:$C$7001,$A1243,'Per Line'!$AK$2:$AK$7001,1,'Per Line'!$AL$2:$AL$7001,0))</f>
        <v/>
      </c>
      <c r="V1243" s="8">
        <f>IF($AA1243="","",U1243*T1243)</f>
        <v/>
      </c>
      <c r="W1243" s="8">
        <f>IF($AA1243="","",V1243+S1243)</f>
        <v/>
      </c>
      <c r="X1243" s="8">
        <f>IF($AA1243="","",Y1243-W1243)</f>
        <v/>
      </c>
      <c r="Y1243" s="8">
        <f>IF($AA1243="","",R1243+U1243+P1243)</f>
        <v/>
      </c>
      <c r="Z1243" s="8">
        <f>IF($AA1243="","",Y1243-W1243-N1243)</f>
        <v/>
      </c>
      <c r="AA1243" s="16">
        <f>IF(ROWS($AA$2:$AA1243)&lt;=MAX('Per Line'!$AJ$2:$AJ$7001),MATCH(ROWS($AA$2:$AA1243),'Per Line'!$AJ$2:$AJ$7001,0),"")</f>
        <v/>
      </c>
      <c r="AB1243">
        <f>IF($AA1243="","",C1243&amp;"|"&amp;COUNTIF($C$2:$C1243,C1243))</f>
        <v/>
      </c>
    </row>
    <row r="1244">
      <c r="A1244">
        <f>IF($AA1244="","",INDEX('Per Line'!$C$2:$C$7001,$AA1244)&amp;"")</f>
        <v/>
      </c>
      <c r="B1244" s="15" t="n"/>
      <c r="C1244">
        <f>IF($AA1244="","",IF(COUNTIF($I$2:$I$1301,I1244)&lt;=Settings!$C$8,I1244,I1244&amp;" P"&amp;ROUNDUP(COUNTIF($I$2:$I1244,I1244)/Settings!$C$8,0)))</f>
        <v/>
      </c>
      <c r="D1244">
        <f>IF($AA1244="","",INDEX('Per Line'!$A$2:$A$7001,$AA1244)&amp;"")</f>
        <v/>
      </c>
      <c r="E1244">
        <f>IF($AA1244="","",INDEX('Per Line'!$B$2:$B$7001,$AA1244)&amp;"")</f>
        <v/>
      </c>
      <c r="F1244">
        <f>IF($AA1244="","",INDEX('Per Line'!$D$2:$D$7001,$AA1244)&amp;"")</f>
        <v/>
      </c>
      <c r="G1244" s="14">
        <f>IF($AA1244="","",INDEX('Per Line'!$E$2:$E$7001,$AA1244))</f>
        <v/>
      </c>
      <c r="H1244">
        <f>IF($AA1244="","",INDEX('Per Line'!$F$2:$F$7001,$AA1244)&amp;"")</f>
        <v/>
      </c>
      <c r="I1244">
        <f>IF($AA1244="","",INDEX('Per Line'!$I$2:$I$7001,$AA1244)&amp;"")</f>
        <v/>
      </c>
      <c r="J1244">
        <f>IF($AA1244="","",INDEX('Per Line'!$H$2:$H$7001,$AA1244)&amp;"")</f>
        <v/>
      </c>
      <c r="K1244">
        <f>IF($AA1244="","",INDEX('Per Line'!$J$2:$J$7001,$AA1244)&amp;"")</f>
        <v/>
      </c>
      <c r="L1244">
        <f>IF($AA1244="","",INDEX('Per Line'!$K$2:$K$7001,$AA1244)&amp;"")</f>
        <v/>
      </c>
      <c r="M1244">
        <f>IF($AA1244="","",INDEX('Per Line'!$L$2:$L$7001,$AA1244))</f>
        <v/>
      </c>
      <c r="N1244" s="8">
        <f>IF($AA1244="","",M1244*Y1244/100)</f>
        <v/>
      </c>
      <c r="O1244">
        <f>IF($AA1244="","",INDEX('Per Line'!$U$2:$U$7001,$AA1244)&amp;"")</f>
        <v/>
      </c>
      <c r="P1244" s="8">
        <f>IF($AA1244="","",SUMIFS('Per Line'!$T$2:$T$7001,'Per Line'!$C$2:$C$7001,$A1244,'Per Line'!$AL$2:$AL$7001,1))</f>
        <v/>
      </c>
      <c r="Q1244">
        <f>IF($AA1244="","",Settings!$C$7)</f>
        <v/>
      </c>
      <c r="R1244" s="8">
        <f>IF($AA1244="","",SUMIFS('Per Line'!$T$2:$T$7001,'Per Line'!$C$2:$C$7001,$A1244,'Per Line'!$AK$2:$AK$7001,0,'Per Line'!$AL$2:$AL$7001,0))</f>
        <v/>
      </c>
      <c r="S1244" s="8">
        <f>IF($AA1244="","",R1244*Q1244)</f>
        <v/>
      </c>
      <c r="T1244">
        <f>IF($AA1244="","",Settings!$C$6)</f>
        <v/>
      </c>
      <c r="U1244" s="8">
        <f>IF($AA1244="","",SUMIFS('Per Line'!$T$2:$T$7001,'Per Line'!$C$2:$C$7001,$A1244,'Per Line'!$AK$2:$AK$7001,1,'Per Line'!$AL$2:$AL$7001,0))</f>
        <v/>
      </c>
      <c r="V1244" s="8">
        <f>IF($AA1244="","",U1244*T1244)</f>
        <v/>
      </c>
      <c r="W1244" s="8">
        <f>IF($AA1244="","",V1244+S1244)</f>
        <v/>
      </c>
      <c r="X1244" s="8">
        <f>IF($AA1244="","",Y1244-W1244)</f>
        <v/>
      </c>
      <c r="Y1244" s="8">
        <f>IF($AA1244="","",R1244+U1244+P1244)</f>
        <v/>
      </c>
      <c r="Z1244" s="8">
        <f>IF($AA1244="","",Y1244-W1244-N1244)</f>
        <v/>
      </c>
      <c r="AA1244" s="16">
        <f>IF(ROWS($AA$2:$AA1244)&lt;=MAX('Per Line'!$AJ$2:$AJ$7001),MATCH(ROWS($AA$2:$AA1244),'Per Line'!$AJ$2:$AJ$7001,0),"")</f>
        <v/>
      </c>
      <c r="AB1244">
        <f>IF($AA1244="","",C1244&amp;"|"&amp;COUNTIF($C$2:$C1244,C1244))</f>
        <v/>
      </c>
    </row>
    <row r="1245">
      <c r="A1245">
        <f>IF($AA1245="","",INDEX('Per Line'!$C$2:$C$7001,$AA1245)&amp;"")</f>
        <v/>
      </c>
      <c r="B1245" s="15" t="n"/>
      <c r="C1245">
        <f>IF($AA1245="","",IF(COUNTIF($I$2:$I$1301,I1245)&lt;=Settings!$C$8,I1245,I1245&amp;" P"&amp;ROUNDUP(COUNTIF($I$2:$I1245,I1245)/Settings!$C$8,0)))</f>
        <v/>
      </c>
      <c r="D1245">
        <f>IF($AA1245="","",INDEX('Per Line'!$A$2:$A$7001,$AA1245)&amp;"")</f>
        <v/>
      </c>
      <c r="E1245">
        <f>IF($AA1245="","",INDEX('Per Line'!$B$2:$B$7001,$AA1245)&amp;"")</f>
        <v/>
      </c>
      <c r="F1245">
        <f>IF($AA1245="","",INDEX('Per Line'!$D$2:$D$7001,$AA1245)&amp;"")</f>
        <v/>
      </c>
      <c r="G1245" s="14">
        <f>IF($AA1245="","",INDEX('Per Line'!$E$2:$E$7001,$AA1245))</f>
        <v/>
      </c>
      <c r="H1245">
        <f>IF($AA1245="","",INDEX('Per Line'!$F$2:$F$7001,$AA1245)&amp;"")</f>
        <v/>
      </c>
      <c r="I1245">
        <f>IF($AA1245="","",INDEX('Per Line'!$I$2:$I$7001,$AA1245)&amp;"")</f>
        <v/>
      </c>
      <c r="J1245">
        <f>IF($AA1245="","",INDEX('Per Line'!$H$2:$H$7001,$AA1245)&amp;"")</f>
        <v/>
      </c>
      <c r="K1245">
        <f>IF($AA1245="","",INDEX('Per Line'!$J$2:$J$7001,$AA1245)&amp;"")</f>
        <v/>
      </c>
      <c r="L1245">
        <f>IF($AA1245="","",INDEX('Per Line'!$K$2:$K$7001,$AA1245)&amp;"")</f>
        <v/>
      </c>
      <c r="M1245">
        <f>IF($AA1245="","",INDEX('Per Line'!$L$2:$L$7001,$AA1245))</f>
        <v/>
      </c>
      <c r="N1245" s="8">
        <f>IF($AA1245="","",M1245*Y1245/100)</f>
        <v/>
      </c>
      <c r="O1245">
        <f>IF($AA1245="","",INDEX('Per Line'!$U$2:$U$7001,$AA1245)&amp;"")</f>
        <v/>
      </c>
      <c r="P1245" s="8">
        <f>IF($AA1245="","",SUMIFS('Per Line'!$T$2:$T$7001,'Per Line'!$C$2:$C$7001,$A1245,'Per Line'!$AL$2:$AL$7001,1))</f>
        <v/>
      </c>
      <c r="Q1245">
        <f>IF($AA1245="","",Settings!$C$7)</f>
        <v/>
      </c>
      <c r="R1245" s="8">
        <f>IF($AA1245="","",SUMIFS('Per Line'!$T$2:$T$7001,'Per Line'!$C$2:$C$7001,$A1245,'Per Line'!$AK$2:$AK$7001,0,'Per Line'!$AL$2:$AL$7001,0))</f>
        <v/>
      </c>
      <c r="S1245" s="8">
        <f>IF($AA1245="","",R1245*Q1245)</f>
        <v/>
      </c>
      <c r="T1245">
        <f>IF($AA1245="","",Settings!$C$6)</f>
        <v/>
      </c>
      <c r="U1245" s="8">
        <f>IF($AA1245="","",SUMIFS('Per Line'!$T$2:$T$7001,'Per Line'!$C$2:$C$7001,$A1245,'Per Line'!$AK$2:$AK$7001,1,'Per Line'!$AL$2:$AL$7001,0))</f>
        <v/>
      </c>
      <c r="V1245" s="8">
        <f>IF($AA1245="","",U1245*T1245)</f>
        <v/>
      </c>
      <c r="W1245" s="8">
        <f>IF($AA1245="","",V1245+S1245)</f>
        <v/>
      </c>
      <c r="X1245" s="8">
        <f>IF($AA1245="","",Y1245-W1245)</f>
        <v/>
      </c>
      <c r="Y1245" s="8">
        <f>IF($AA1245="","",R1245+U1245+P1245)</f>
        <v/>
      </c>
      <c r="Z1245" s="8">
        <f>IF($AA1245="","",Y1245-W1245-N1245)</f>
        <v/>
      </c>
      <c r="AA1245" s="16">
        <f>IF(ROWS($AA$2:$AA1245)&lt;=MAX('Per Line'!$AJ$2:$AJ$7001),MATCH(ROWS($AA$2:$AA1245),'Per Line'!$AJ$2:$AJ$7001,0),"")</f>
        <v/>
      </c>
      <c r="AB1245">
        <f>IF($AA1245="","",C1245&amp;"|"&amp;COUNTIF($C$2:$C1245,C1245))</f>
        <v/>
      </c>
    </row>
    <row r="1246">
      <c r="A1246">
        <f>IF($AA1246="","",INDEX('Per Line'!$C$2:$C$7001,$AA1246)&amp;"")</f>
        <v/>
      </c>
      <c r="B1246" s="15" t="n"/>
      <c r="C1246">
        <f>IF($AA1246="","",IF(COUNTIF($I$2:$I$1301,I1246)&lt;=Settings!$C$8,I1246,I1246&amp;" P"&amp;ROUNDUP(COUNTIF($I$2:$I1246,I1246)/Settings!$C$8,0)))</f>
        <v/>
      </c>
      <c r="D1246">
        <f>IF($AA1246="","",INDEX('Per Line'!$A$2:$A$7001,$AA1246)&amp;"")</f>
        <v/>
      </c>
      <c r="E1246">
        <f>IF($AA1246="","",INDEX('Per Line'!$B$2:$B$7001,$AA1246)&amp;"")</f>
        <v/>
      </c>
      <c r="F1246">
        <f>IF($AA1246="","",INDEX('Per Line'!$D$2:$D$7001,$AA1246)&amp;"")</f>
        <v/>
      </c>
      <c r="G1246" s="14">
        <f>IF($AA1246="","",INDEX('Per Line'!$E$2:$E$7001,$AA1246))</f>
        <v/>
      </c>
      <c r="H1246">
        <f>IF($AA1246="","",INDEX('Per Line'!$F$2:$F$7001,$AA1246)&amp;"")</f>
        <v/>
      </c>
      <c r="I1246">
        <f>IF($AA1246="","",INDEX('Per Line'!$I$2:$I$7001,$AA1246)&amp;"")</f>
        <v/>
      </c>
      <c r="J1246">
        <f>IF($AA1246="","",INDEX('Per Line'!$H$2:$H$7001,$AA1246)&amp;"")</f>
        <v/>
      </c>
      <c r="K1246">
        <f>IF($AA1246="","",INDEX('Per Line'!$J$2:$J$7001,$AA1246)&amp;"")</f>
        <v/>
      </c>
      <c r="L1246">
        <f>IF($AA1246="","",INDEX('Per Line'!$K$2:$K$7001,$AA1246)&amp;"")</f>
        <v/>
      </c>
      <c r="M1246">
        <f>IF($AA1246="","",INDEX('Per Line'!$L$2:$L$7001,$AA1246))</f>
        <v/>
      </c>
      <c r="N1246" s="8">
        <f>IF($AA1246="","",M1246*Y1246/100)</f>
        <v/>
      </c>
      <c r="O1246">
        <f>IF($AA1246="","",INDEX('Per Line'!$U$2:$U$7001,$AA1246)&amp;"")</f>
        <v/>
      </c>
      <c r="P1246" s="8">
        <f>IF($AA1246="","",SUMIFS('Per Line'!$T$2:$T$7001,'Per Line'!$C$2:$C$7001,$A1246,'Per Line'!$AL$2:$AL$7001,1))</f>
        <v/>
      </c>
      <c r="Q1246">
        <f>IF($AA1246="","",Settings!$C$7)</f>
        <v/>
      </c>
      <c r="R1246" s="8">
        <f>IF($AA1246="","",SUMIFS('Per Line'!$T$2:$T$7001,'Per Line'!$C$2:$C$7001,$A1246,'Per Line'!$AK$2:$AK$7001,0,'Per Line'!$AL$2:$AL$7001,0))</f>
        <v/>
      </c>
      <c r="S1246" s="8">
        <f>IF($AA1246="","",R1246*Q1246)</f>
        <v/>
      </c>
      <c r="T1246">
        <f>IF($AA1246="","",Settings!$C$6)</f>
        <v/>
      </c>
      <c r="U1246" s="8">
        <f>IF($AA1246="","",SUMIFS('Per Line'!$T$2:$T$7001,'Per Line'!$C$2:$C$7001,$A1246,'Per Line'!$AK$2:$AK$7001,1,'Per Line'!$AL$2:$AL$7001,0))</f>
        <v/>
      </c>
      <c r="V1246" s="8">
        <f>IF($AA1246="","",U1246*T1246)</f>
        <v/>
      </c>
      <c r="W1246" s="8">
        <f>IF($AA1246="","",V1246+S1246)</f>
        <v/>
      </c>
      <c r="X1246" s="8">
        <f>IF($AA1246="","",Y1246-W1246)</f>
        <v/>
      </c>
      <c r="Y1246" s="8">
        <f>IF($AA1246="","",R1246+U1246+P1246)</f>
        <v/>
      </c>
      <c r="Z1246" s="8">
        <f>IF($AA1246="","",Y1246-W1246-N1246)</f>
        <v/>
      </c>
      <c r="AA1246" s="16">
        <f>IF(ROWS($AA$2:$AA1246)&lt;=MAX('Per Line'!$AJ$2:$AJ$7001),MATCH(ROWS($AA$2:$AA1246),'Per Line'!$AJ$2:$AJ$7001,0),"")</f>
        <v/>
      </c>
      <c r="AB1246">
        <f>IF($AA1246="","",C1246&amp;"|"&amp;COUNTIF($C$2:$C1246,C1246))</f>
        <v/>
      </c>
    </row>
    <row r="1247">
      <c r="A1247">
        <f>IF($AA1247="","",INDEX('Per Line'!$C$2:$C$7001,$AA1247)&amp;"")</f>
        <v/>
      </c>
      <c r="B1247" s="15" t="n"/>
      <c r="C1247">
        <f>IF($AA1247="","",IF(COUNTIF($I$2:$I$1301,I1247)&lt;=Settings!$C$8,I1247,I1247&amp;" P"&amp;ROUNDUP(COUNTIF($I$2:$I1247,I1247)/Settings!$C$8,0)))</f>
        <v/>
      </c>
      <c r="D1247">
        <f>IF($AA1247="","",INDEX('Per Line'!$A$2:$A$7001,$AA1247)&amp;"")</f>
        <v/>
      </c>
      <c r="E1247">
        <f>IF($AA1247="","",INDEX('Per Line'!$B$2:$B$7001,$AA1247)&amp;"")</f>
        <v/>
      </c>
      <c r="F1247">
        <f>IF($AA1247="","",INDEX('Per Line'!$D$2:$D$7001,$AA1247)&amp;"")</f>
        <v/>
      </c>
      <c r="G1247" s="14">
        <f>IF($AA1247="","",INDEX('Per Line'!$E$2:$E$7001,$AA1247))</f>
        <v/>
      </c>
      <c r="H1247">
        <f>IF($AA1247="","",INDEX('Per Line'!$F$2:$F$7001,$AA1247)&amp;"")</f>
        <v/>
      </c>
      <c r="I1247">
        <f>IF($AA1247="","",INDEX('Per Line'!$I$2:$I$7001,$AA1247)&amp;"")</f>
        <v/>
      </c>
      <c r="J1247">
        <f>IF($AA1247="","",INDEX('Per Line'!$H$2:$H$7001,$AA1247)&amp;"")</f>
        <v/>
      </c>
      <c r="K1247">
        <f>IF($AA1247="","",INDEX('Per Line'!$J$2:$J$7001,$AA1247)&amp;"")</f>
        <v/>
      </c>
      <c r="L1247">
        <f>IF($AA1247="","",INDEX('Per Line'!$K$2:$K$7001,$AA1247)&amp;"")</f>
        <v/>
      </c>
      <c r="M1247">
        <f>IF($AA1247="","",INDEX('Per Line'!$L$2:$L$7001,$AA1247))</f>
        <v/>
      </c>
      <c r="N1247" s="8">
        <f>IF($AA1247="","",M1247*Y1247/100)</f>
        <v/>
      </c>
      <c r="O1247">
        <f>IF($AA1247="","",INDEX('Per Line'!$U$2:$U$7001,$AA1247)&amp;"")</f>
        <v/>
      </c>
      <c r="P1247" s="8">
        <f>IF($AA1247="","",SUMIFS('Per Line'!$T$2:$T$7001,'Per Line'!$C$2:$C$7001,$A1247,'Per Line'!$AL$2:$AL$7001,1))</f>
        <v/>
      </c>
      <c r="Q1247">
        <f>IF($AA1247="","",Settings!$C$7)</f>
        <v/>
      </c>
      <c r="R1247" s="8">
        <f>IF($AA1247="","",SUMIFS('Per Line'!$T$2:$T$7001,'Per Line'!$C$2:$C$7001,$A1247,'Per Line'!$AK$2:$AK$7001,0,'Per Line'!$AL$2:$AL$7001,0))</f>
        <v/>
      </c>
      <c r="S1247" s="8">
        <f>IF($AA1247="","",R1247*Q1247)</f>
        <v/>
      </c>
      <c r="T1247">
        <f>IF($AA1247="","",Settings!$C$6)</f>
        <v/>
      </c>
      <c r="U1247" s="8">
        <f>IF($AA1247="","",SUMIFS('Per Line'!$T$2:$T$7001,'Per Line'!$C$2:$C$7001,$A1247,'Per Line'!$AK$2:$AK$7001,1,'Per Line'!$AL$2:$AL$7001,0))</f>
        <v/>
      </c>
      <c r="V1247" s="8">
        <f>IF($AA1247="","",U1247*T1247)</f>
        <v/>
      </c>
      <c r="W1247" s="8">
        <f>IF($AA1247="","",V1247+S1247)</f>
        <v/>
      </c>
      <c r="X1247" s="8">
        <f>IF($AA1247="","",Y1247-W1247)</f>
        <v/>
      </c>
      <c r="Y1247" s="8">
        <f>IF($AA1247="","",R1247+U1247+P1247)</f>
        <v/>
      </c>
      <c r="Z1247" s="8">
        <f>IF($AA1247="","",Y1247-W1247-N1247)</f>
        <v/>
      </c>
      <c r="AA1247" s="16">
        <f>IF(ROWS($AA$2:$AA1247)&lt;=MAX('Per Line'!$AJ$2:$AJ$7001),MATCH(ROWS($AA$2:$AA1247),'Per Line'!$AJ$2:$AJ$7001,0),"")</f>
        <v/>
      </c>
      <c r="AB1247">
        <f>IF($AA1247="","",C1247&amp;"|"&amp;COUNTIF($C$2:$C1247,C1247))</f>
        <v/>
      </c>
    </row>
    <row r="1248">
      <c r="A1248">
        <f>IF($AA1248="","",INDEX('Per Line'!$C$2:$C$7001,$AA1248)&amp;"")</f>
        <v/>
      </c>
      <c r="B1248" s="15" t="n"/>
      <c r="C1248">
        <f>IF($AA1248="","",IF(COUNTIF($I$2:$I$1301,I1248)&lt;=Settings!$C$8,I1248,I1248&amp;" P"&amp;ROUNDUP(COUNTIF($I$2:$I1248,I1248)/Settings!$C$8,0)))</f>
        <v/>
      </c>
      <c r="D1248">
        <f>IF($AA1248="","",INDEX('Per Line'!$A$2:$A$7001,$AA1248)&amp;"")</f>
        <v/>
      </c>
      <c r="E1248">
        <f>IF($AA1248="","",INDEX('Per Line'!$B$2:$B$7001,$AA1248)&amp;"")</f>
        <v/>
      </c>
      <c r="F1248">
        <f>IF($AA1248="","",INDEX('Per Line'!$D$2:$D$7001,$AA1248)&amp;"")</f>
        <v/>
      </c>
      <c r="G1248" s="14">
        <f>IF($AA1248="","",INDEX('Per Line'!$E$2:$E$7001,$AA1248))</f>
        <v/>
      </c>
      <c r="H1248">
        <f>IF($AA1248="","",INDEX('Per Line'!$F$2:$F$7001,$AA1248)&amp;"")</f>
        <v/>
      </c>
      <c r="I1248">
        <f>IF($AA1248="","",INDEX('Per Line'!$I$2:$I$7001,$AA1248)&amp;"")</f>
        <v/>
      </c>
      <c r="J1248">
        <f>IF($AA1248="","",INDEX('Per Line'!$H$2:$H$7001,$AA1248)&amp;"")</f>
        <v/>
      </c>
      <c r="K1248">
        <f>IF($AA1248="","",INDEX('Per Line'!$J$2:$J$7001,$AA1248)&amp;"")</f>
        <v/>
      </c>
      <c r="L1248">
        <f>IF($AA1248="","",INDEX('Per Line'!$K$2:$K$7001,$AA1248)&amp;"")</f>
        <v/>
      </c>
      <c r="M1248">
        <f>IF($AA1248="","",INDEX('Per Line'!$L$2:$L$7001,$AA1248))</f>
        <v/>
      </c>
      <c r="N1248" s="8">
        <f>IF($AA1248="","",M1248*Y1248/100)</f>
        <v/>
      </c>
      <c r="O1248">
        <f>IF($AA1248="","",INDEX('Per Line'!$U$2:$U$7001,$AA1248)&amp;"")</f>
        <v/>
      </c>
      <c r="P1248" s="8">
        <f>IF($AA1248="","",SUMIFS('Per Line'!$T$2:$T$7001,'Per Line'!$C$2:$C$7001,$A1248,'Per Line'!$AL$2:$AL$7001,1))</f>
        <v/>
      </c>
      <c r="Q1248">
        <f>IF($AA1248="","",Settings!$C$7)</f>
        <v/>
      </c>
      <c r="R1248" s="8">
        <f>IF($AA1248="","",SUMIFS('Per Line'!$T$2:$T$7001,'Per Line'!$C$2:$C$7001,$A1248,'Per Line'!$AK$2:$AK$7001,0,'Per Line'!$AL$2:$AL$7001,0))</f>
        <v/>
      </c>
      <c r="S1248" s="8">
        <f>IF($AA1248="","",R1248*Q1248)</f>
        <v/>
      </c>
      <c r="T1248">
        <f>IF($AA1248="","",Settings!$C$6)</f>
        <v/>
      </c>
      <c r="U1248" s="8">
        <f>IF($AA1248="","",SUMIFS('Per Line'!$T$2:$T$7001,'Per Line'!$C$2:$C$7001,$A1248,'Per Line'!$AK$2:$AK$7001,1,'Per Line'!$AL$2:$AL$7001,0))</f>
        <v/>
      </c>
      <c r="V1248" s="8">
        <f>IF($AA1248="","",U1248*T1248)</f>
        <v/>
      </c>
      <c r="W1248" s="8">
        <f>IF($AA1248="","",V1248+S1248)</f>
        <v/>
      </c>
      <c r="X1248" s="8">
        <f>IF($AA1248="","",Y1248-W1248)</f>
        <v/>
      </c>
      <c r="Y1248" s="8">
        <f>IF($AA1248="","",R1248+U1248+P1248)</f>
        <v/>
      </c>
      <c r="Z1248" s="8">
        <f>IF($AA1248="","",Y1248-W1248-N1248)</f>
        <v/>
      </c>
      <c r="AA1248" s="16">
        <f>IF(ROWS($AA$2:$AA1248)&lt;=MAX('Per Line'!$AJ$2:$AJ$7001),MATCH(ROWS($AA$2:$AA1248),'Per Line'!$AJ$2:$AJ$7001,0),"")</f>
        <v/>
      </c>
      <c r="AB1248">
        <f>IF($AA1248="","",C1248&amp;"|"&amp;COUNTIF($C$2:$C1248,C1248))</f>
        <v/>
      </c>
    </row>
    <row r="1249">
      <c r="A1249">
        <f>IF($AA1249="","",INDEX('Per Line'!$C$2:$C$7001,$AA1249)&amp;"")</f>
        <v/>
      </c>
      <c r="B1249" s="15" t="n"/>
      <c r="C1249">
        <f>IF($AA1249="","",IF(COUNTIF($I$2:$I$1301,I1249)&lt;=Settings!$C$8,I1249,I1249&amp;" P"&amp;ROUNDUP(COUNTIF($I$2:$I1249,I1249)/Settings!$C$8,0)))</f>
        <v/>
      </c>
      <c r="D1249">
        <f>IF($AA1249="","",INDEX('Per Line'!$A$2:$A$7001,$AA1249)&amp;"")</f>
        <v/>
      </c>
      <c r="E1249">
        <f>IF($AA1249="","",INDEX('Per Line'!$B$2:$B$7001,$AA1249)&amp;"")</f>
        <v/>
      </c>
      <c r="F1249">
        <f>IF($AA1249="","",INDEX('Per Line'!$D$2:$D$7001,$AA1249)&amp;"")</f>
        <v/>
      </c>
      <c r="G1249" s="14">
        <f>IF($AA1249="","",INDEX('Per Line'!$E$2:$E$7001,$AA1249))</f>
        <v/>
      </c>
      <c r="H1249">
        <f>IF($AA1249="","",INDEX('Per Line'!$F$2:$F$7001,$AA1249)&amp;"")</f>
        <v/>
      </c>
      <c r="I1249">
        <f>IF($AA1249="","",INDEX('Per Line'!$I$2:$I$7001,$AA1249)&amp;"")</f>
        <v/>
      </c>
      <c r="J1249">
        <f>IF($AA1249="","",INDEX('Per Line'!$H$2:$H$7001,$AA1249)&amp;"")</f>
        <v/>
      </c>
      <c r="K1249">
        <f>IF($AA1249="","",INDEX('Per Line'!$J$2:$J$7001,$AA1249)&amp;"")</f>
        <v/>
      </c>
      <c r="L1249">
        <f>IF($AA1249="","",INDEX('Per Line'!$K$2:$K$7001,$AA1249)&amp;"")</f>
        <v/>
      </c>
      <c r="M1249">
        <f>IF($AA1249="","",INDEX('Per Line'!$L$2:$L$7001,$AA1249))</f>
        <v/>
      </c>
      <c r="N1249" s="8">
        <f>IF($AA1249="","",M1249*Y1249/100)</f>
        <v/>
      </c>
      <c r="O1249">
        <f>IF($AA1249="","",INDEX('Per Line'!$U$2:$U$7001,$AA1249)&amp;"")</f>
        <v/>
      </c>
      <c r="P1249" s="8">
        <f>IF($AA1249="","",SUMIFS('Per Line'!$T$2:$T$7001,'Per Line'!$C$2:$C$7001,$A1249,'Per Line'!$AL$2:$AL$7001,1))</f>
        <v/>
      </c>
      <c r="Q1249">
        <f>IF($AA1249="","",Settings!$C$7)</f>
        <v/>
      </c>
      <c r="R1249" s="8">
        <f>IF($AA1249="","",SUMIFS('Per Line'!$T$2:$T$7001,'Per Line'!$C$2:$C$7001,$A1249,'Per Line'!$AK$2:$AK$7001,0,'Per Line'!$AL$2:$AL$7001,0))</f>
        <v/>
      </c>
      <c r="S1249" s="8">
        <f>IF($AA1249="","",R1249*Q1249)</f>
        <v/>
      </c>
      <c r="T1249">
        <f>IF($AA1249="","",Settings!$C$6)</f>
        <v/>
      </c>
      <c r="U1249" s="8">
        <f>IF($AA1249="","",SUMIFS('Per Line'!$T$2:$T$7001,'Per Line'!$C$2:$C$7001,$A1249,'Per Line'!$AK$2:$AK$7001,1,'Per Line'!$AL$2:$AL$7001,0))</f>
        <v/>
      </c>
      <c r="V1249" s="8">
        <f>IF($AA1249="","",U1249*T1249)</f>
        <v/>
      </c>
      <c r="W1249" s="8">
        <f>IF($AA1249="","",V1249+S1249)</f>
        <v/>
      </c>
      <c r="X1249" s="8">
        <f>IF($AA1249="","",Y1249-W1249)</f>
        <v/>
      </c>
      <c r="Y1249" s="8">
        <f>IF($AA1249="","",R1249+U1249+P1249)</f>
        <v/>
      </c>
      <c r="Z1249" s="8">
        <f>IF($AA1249="","",Y1249-W1249-N1249)</f>
        <v/>
      </c>
      <c r="AA1249" s="16">
        <f>IF(ROWS($AA$2:$AA1249)&lt;=MAX('Per Line'!$AJ$2:$AJ$7001),MATCH(ROWS($AA$2:$AA1249),'Per Line'!$AJ$2:$AJ$7001,0),"")</f>
        <v/>
      </c>
      <c r="AB1249">
        <f>IF($AA1249="","",C1249&amp;"|"&amp;COUNTIF($C$2:$C1249,C1249))</f>
        <v/>
      </c>
    </row>
    <row r="1250">
      <c r="A1250">
        <f>IF($AA1250="","",INDEX('Per Line'!$C$2:$C$7001,$AA1250)&amp;"")</f>
        <v/>
      </c>
      <c r="B1250" s="15" t="n"/>
      <c r="C1250">
        <f>IF($AA1250="","",IF(COUNTIF($I$2:$I$1301,I1250)&lt;=Settings!$C$8,I1250,I1250&amp;" P"&amp;ROUNDUP(COUNTIF($I$2:$I1250,I1250)/Settings!$C$8,0)))</f>
        <v/>
      </c>
      <c r="D1250">
        <f>IF($AA1250="","",INDEX('Per Line'!$A$2:$A$7001,$AA1250)&amp;"")</f>
        <v/>
      </c>
      <c r="E1250">
        <f>IF($AA1250="","",INDEX('Per Line'!$B$2:$B$7001,$AA1250)&amp;"")</f>
        <v/>
      </c>
      <c r="F1250">
        <f>IF($AA1250="","",INDEX('Per Line'!$D$2:$D$7001,$AA1250)&amp;"")</f>
        <v/>
      </c>
      <c r="G1250" s="14">
        <f>IF($AA1250="","",INDEX('Per Line'!$E$2:$E$7001,$AA1250))</f>
        <v/>
      </c>
      <c r="H1250">
        <f>IF($AA1250="","",INDEX('Per Line'!$F$2:$F$7001,$AA1250)&amp;"")</f>
        <v/>
      </c>
      <c r="I1250">
        <f>IF($AA1250="","",INDEX('Per Line'!$I$2:$I$7001,$AA1250)&amp;"")</f>
        <v/>
      </c>
      <c r="J1250">
        <f>IF($AA1250="","",INDEX('Per Line'!$H$2:$H$7001,$AA1250)&amp;"")</f>
        <v/>
      </c>
      <c r="K1250">
        <f>IF($AA1250="","",INDEX('Per Line'!$J$2:$J$7001,$AA1250)&amp;"")</f>
        <v/>
      </c>
      <c r="L1250">
        <f>IF($AA1250="","",INDEX('Per Line'!$K$2:$K$7001,$AA1250)&amp;"")</f>
        <v/>
      </c>
      <c r="M1250">
        <f>IF($AA1250="","",INDEX('Per Line'!$L$2:$L$7001,$AA1250))</f>
        <v/>
      </c>
      <c r="N1250" s="8">
        <f>IF($AA1250="","",M1250*Y1250/100)</f>
        <v/>
      </c>
      <c r="O1250">
        <f>IF($AA1250="","",INDEX('Per Line'!$U$2:$U$7001,$AA1250)&amp;"")</f>
        <v/>
      </c>
      <c r="P1250" s="8">
        <f>IF($AA1250="","",SUMIFS('Per Line'!$T$2:$T$7001,'Per Line'!$C$2:$C$7001,$A1250,'Per Line'!$AL$2:$AL$7001,1))</f>
        <v/>
      </c>
      <c r="Q1250">
        <f>IF($AA1250="","",Settings!$C$7)</f>
        <v/>
      </c>
      <c r="R1250" s="8">
        <f>IF($AA1250="","",SUMIFS('Per Line'!$T$2:$T$7001,'Per Line'!$C$2:$C$7001,$A1250,'Per Line'!$AK$2:$AK$7001,0,'Per Line'!$AL$2:$AL$7001,0))</f>
        <v/>
      </c>
      <c r="S1250" s="8">
        <f>IF($AA1250="","",R1250*Q1250)</f>
        <v/>
      </c>
      <c r="T1250">
        <f>IF($AA1250="","",Settings!$C$6)</f>
        <v/>
      </c>
      <c r="U1250" s="8">
        <f>IF($AA1250="","",SUMIFS('Per Line'!$T$2:$T$7001,'Per Line'!$C$2:$C$7001,$A1250,'Per Line'!$AK$2:$AK$7001,1,'Per Line'!$AL$2:$AL$7001,0))</f>
        <v/>
      </c>
      <c r="V1250" s="8">
        <f>IF($AA1250="","",U1250*T1250)</f>
        <v/>
      </c>
      <c r="W1250" s="8">
        <f>IF($AA1250="","",V1250+S1250)</f>
        <v/>
      </c>
      <c r="X1250" s="8">
        <f>IF($AA1250="","",Y1250-W1250)</f>
        <v/>
      </c>
      <c r="Y1250" s="8">
        <f>IF($AA1250="","",R1250+U1250+P1250)</f>
        <v/>
      </c>
      <c r="Z1250" s="8">
        <f>IF($AA1250="","",Y1250-W1250-N1250)</f>
        <v/>
      </c>
      <c r="AA1250" s="16">
        <f>IF(ROWS($AA$2:$AA1250)&lt;=MAX('Per Line'!$AJ$2:$AJ$7001),MATCH(ROWS($AA$2:$AA1250),'Per Line'!$AJ$2:$AJ$7001,0),"")</f>
        <v/>
      </c>
      <c r="AB1250">
        <f>IF($AA1250="","",C1250&amp;"|"&amp;COUNTIF($C$2:$C1250,C1250))</f>
        <v/>
      </c>
    </row>
    <row r="1251">
      <c r="A1251">
        <f>IF($AA1251="","",INDEX('Per Line'!$C$2:$C$7001,$AA1251)&amp;"")</f>
        <v/>
      </c>
      <c r="B1251" s="15" t="n"/>
      <c r="C1251">
        <f>IF($AA1251="","",IF(COUNTIF($I$2:$I$1301,I1251)&lt;=Settings!$C$8,I1251,I1251&amp;" P"&amp;ROUNDUP(COUNTIF($I$2:$I1251,I1251)/Settings!$C$8,0)))</f>
        <v/>
      </c>
      <c r="D1251">
        <f>IF($AA1251="","",INDEX('Per Line'!$A$2:$A$7001,$AA1251)&amp;"")</f>
        <v/>
      </c>
      <c r="E1251">
        <f>IF($AA1251="","",INDEX('Per Line'!$B$2:$B$7001,$AA1251)&amp;"")</f>
        <v/>
      </c>
      <c r="F1251">
        <f>IF($AA1251="","",INDEX('Per Line'!$D$2:$D$7001,$AA1251)&amp;"")</f>
        <v/>
      </c>
      <c r="G1251" s="14">
        <f>IF($AA1251="","",INDEX('Per Line'!$E$2:$E$7001,$AA1251))</f>
        <v/>
      </c>
      <c r="H1251">
        <f>IF($AA1251="","",INDEX('Per Line'!$F$2:$F$7001,$AA1251)&amp;"")</f>
        <v/>
      </c>
      <c r="I1251">
        <f>IF($AA1251="","",INDEX('Per Line'!$I$2:$I$7001,$AA1251)&amp;"")</f>
        <v/>
      </c>
      <c r="J1251">
        <f>IF($AA1251="","",INDEX('Per Line'!$H$2:$H$7001,$AA1251)&amp;"")</f>
        <v/>
      </c>
      <c r="K1251">
        <f>IF($AA1251="","",INDEX('Per Line'!$J$2:$J$7001,$AA1251)&amp;"")</f>
        <v/>
      </c>
      <c r="L1251">
        <f>IF($AA1251="","",INDEX('Per Line'!$K$2:$K$7001,$AA1251)&amp;"")</f>
        <v/>
      </c>
      <c r="M1251">
        <f>IF($AA1251="","",INDEX('Per Line'!$L$2:$L$7001,$AA1251))</f>
        <v/>
      </c>
      <c r="N1251" s="8">
        <f>IF($AA1251="","",M1251*Y1251/100)</f>
        <v/>
      </c>
      <c r="O1251">
        <f>IF($AA1251="","",INDEX('Per Line'!$U$2:$U$7001,$AA1251)&amp;"")</f>
        <v/>
      </c>
      <c r="P1251" s="8">
        <f>IF($AA1251="","",SUMIFS('Per Line'!$T$2:$T$7001,'Per Line'!$C$2:$C$7001,$A1251,'Per Line'!$AL$2:$AL$7001,1))</f>
        <v/>
      </c>
      <c r="Q1251">
        <f>IF($AA1251="","",Settings!$C$7)</f>
        <v/>
      </c>
      <c r="R1251" s="8">
        <f>IF($AA1251="","",SUMIFS('Per Line'!$T$2:$T$7001,'Per Line'!$C$2:$C$7001,$A1251,'Per Line'!$AK$2:$AK$7001,0,'Per Line'!$AL$2:$AL$7001,0))</f>
        <v/>
      </c>
      <c r="S1251" s="8">
        <f>IF($AA1251="","",R1251*Q1251)</f>
        <v/>
      </c>
      <c r="T1251">
        <f>IF($AA1251="","",Settings!$C$6)</f>
        <v/>
      </c>
      <c r="U1251" s="8">
        <f>IF($AA1251="","",SUMIFS('Per Line'!$T$2:$T$7001,'Per Line'!$C$2:$C$7001,$A1251,'Per Line'!$AK$2:$AK$7001,1,'Per Line'!$AL$2:$AL$7001,0))</f>
        <v/>
      </c>
      <c r="V1251" s="8">
        <f>IF($AA1251="","",U1251*T1251)</f>
        <v/>
      </c>
      <c r="W1251" s="8">
        <f>IF($AA1251="","",V1251+S1251)</f>
        <v/>
      </c>
      <c r="X1251" s="8">
        <f>IF($AA1251="","",Y1251-W1251)</f>
        <v/>
      </c>
      <c r="Y1251" s="8">
        <f>IF($AA1251="","",R1251+U1251+P1251)</f>
        <v/>
      </c>
      <c r="Z1251" s="8">
        <f>IF($AA1251="","",Y1251-W1251-N1251)</f>
        <v/>
      </c>
      <c r="AA1251" s="16">
        <f>IF(ROWS($AA$2:$AA1251)&lt;=MAX('Per Line'!$AJ$2:$AJ$7001),MATCH(ROWS($AA$2:$AA1251),'Per Line'!$AJ$2:$AJ$7001,0),"")</f>
        <v/>
      </c>
      <c r="AB1251">
        <f>IF($AA1251="","",C1251&amp;"|"&amp;COUNTIF($C$2:$C1251,C1251))</f>
        <v/>
      </c>
    </row>
    <row r="1252">
      <c r="A1252">
        <f>IF($AA1252="","",INDEX('Per Line'!$C$2:$C$7001,$AA1252)&amp;"")</f>
        <v/>
      </c>
      <c r="B1252" s="15" t="n"/>
      <c r="C1252">
        <f>IF($AA1252="","",IF(COUNTIF($I$2:$I$1301,I1252)&lt;=Settings!$C$8,I1252,I1252&amp;" P"&amp;ROUNDUP(COUNTIF($I$2:$I1252,I1252)/Settings!$C$8,0)))</f>
        <v/>
      </c>
      <c r="D1252">
        <f>IF($AA1252="","",INDEX('Per Line'!$A$2:$A$7001,$AA1252)&amp;"")</f>
        <v/>
      </c>
      <c r="E1252">
        <f>IF($AA1252="","",INDEX('Per Line'!$B$2:$B$7001,$AA1252)&amp;"")</f>
        <v/>
      </c>
      <c r="F1252">
        <f>IF($AA1252="","",INDEX('Per Line'!$D$2:$D$7001,$AA1252)&amp;"")</f>
        <v/>
      </c>
      <c r="G1252" s="14">
        <f>IF($AA1252="","",INDEX('Per Line'!$E$2:$E$7001,$AA1252))</f>
        <v/>
      </c>
      <c r="H1252">
        <f>IF($AA1252="","",INDEX('Per Line'!$F$2:$F$7001,$AA1252)&amp;"")</f>
        <v/>
      </c>
      <c r="I1252">
        <f>IF($AA1252="","",INDEX('Per Line'!$I$2:$I$7001,$AA1252)&amp;"")</f>
        <v/>
      </c>
      <c r="J1252">
        <f>IF($AA1252="","",INDEX('Per Line'!$H$2:$H$7001,$AA1252)&amp;"")</f>
        <v/>
      </c>
      <c r="K1252">
        <f>IF($AA1252="","",INDEX('Per Line'!$J$2:$J$7001,$AA1252)&amp;"")</f>
        <v/>
      </c>
      <c r="L1252">
        <f>IF($AA1252="","",INDEX('Per Line'!$K$2:$K$7001,$AA1252)&amp;"")</f>
        <v/>
      </c>
      <c r="M1252">
        <f>IF($AA1252="","",INDEX('Per Line'!$L$2:$L$7001,$AA1252))</f>
        <v/>
      </c>
      <c r="N1252" s="8">
        <f>IF($AA1252="","",M1252*Y1252/100)</f>
        <v/>
      </c>
      <c r="O1252">
        <f>IF($AA1252="","",INDEX('Per Line'!$U$2:$U$7001,$AA1252)&amp;"")</f>
        <v/>
      </c>
      <c r="P1252" s="8">
        <f>IF($AA1252="","",SUMIFS('Per Line'!$T$2:$T$7001,'Per Line'!$C$2:$C$7001,$A1252,'Per Line'!$AL$2:$AL$7001,1))</f>
        <v/>
      </c>
      <c r="Q1252">
        <f>IF($AA1252="","",Settings!$C$7)</f>
        <v/>
      </c>
      <c r="R1252" s="8">
        <f>IF($AA1252="","",SUMIFS('Per Line'!$T$2:$T$7001,'Per Line'!$C$2:$C$7001,$A1252,'Per Line'!$AK$2:$AK$7001,0,'Per Line'!$AL$2:$AL$7001,0))</f>
        <v/>
      </c>
      <c r="S1252" s="8">
        <f>IF($AA1252="","",R1252*Q1252)</f>
        <v/>
      </c>
      <c r="T1252">
        <f>IF($AA1252="","",Settings!$C$6)</f>
        <v/>
      </c>
      <c r="U1252" s="8">
        <f>IF($AA1252="","",SUMIFS('Per Line'!$T$2:$T$7001,'Per Line'!$C$2:$C$7001,$A1252,'Per Line'!$AK$2:$AK$7001,1,'Per Line'!$AL$2:$AL$7001,0))</f>
        <v/>
      </c>
      <c r="V1252" s="8">
        <f>IF($AA1252="","",U1252*T1252)</f>
        <v/>
      </c>
      <c r="W1252" s="8">
        <f>IF($AA1252="","",V1252+S1252)</f>
        <v/>
      </c>
      <c r="X1252" s="8">
        <f>IF($AA1252="","",Y1252-W1252)</f>
        <v/>
      </c>
      <c r="Y1252" s="8">
        <f>IF($AA1252="","",R1252+U1252+P1252)</f>
        <v/>
      </c>
      <c r="Z1252" s="8">
        <f>IF($AA1252="","",Y1252-W1252-N1252)</f>
        <v/>
      </c>
      <c r="AA1252" s="16">
        <f>IF(ROWS($AA$2:$AA1252)&lt;=MAX('Per Line'!$AJ$2:$AJ$7001),MATCH(ROWS($AA$2:$AA1252),'Per Line'!$AJ$2:$AJ$7001,0),"")</f>
        <v/>
      </c>
      <c r="AB1252">
        <f>IF($AA1252="","",C1252&amp;"|"&amp;COUNTIF($C$2:$C1252,C1252))</f>
        <v/>
      </c>
    </row>
    <row r="1253">
      <c r="A1253">
        <f>IF($AA1253="","",INDEX('Per Line'!$C$2:$C$7001,$AA1253)&amp;"")</f>
        <v/>
      </c>
      <c r="B1253" s="15" t="n"/>
      <c r="C1253">
        <f>IF($AA1253="","",IF(COUNTIF($I$2:$I$1301,I1253)&lt;=Settings!$C$8,I1253,I1253&amp;" P"&amp;ROUNDUP(COUNTIF($I$2:$I1253,I1253)/Settings!$C$8,0)))</f>
        <v/>
      </c>
      <c r="D1253">
        <f>IF($AA1253="","",INDEX('Per Line'!$A$2:$A$7001,$AA1253)&amp;"")</f>
        <v/>
      </c>
      <c r="E1253">
        <f>IF($AA1253="","",INDEX('Per Line'!$B$2:$B$7001,$AA1253)&amp;"")</f>
        <v/>
      </c>
      <c r="F1253">
        <f>IF($AA1253="","",INDEX('Per Line'!$D$2:$D$7001,$AA1253)&amp;"")</f>
        <v/>
      </c>
      <c r="G1253" s="14">
        <f>IF($AA1253="","",INDEX('Per Line'!$E$2:$E$7001,$AA1253))</f>
        <v/>
      </c>
      <c r="H1253">
        <f>IF($AA1253="","",INDEX('Per Line'!$F$2:$F$7001,$AA1253)&amp;"")</f>
        <v/>
      </c>
      <c r="I1253">
        <f>IF($AA1253="","",INDEX('Per Line'!$I$2:$I$7001,$AA1253)&amp;"")</f>
        <v/>
      </c>
      <c r="J1253">
        <f>IF($AA1253="","",INDEX('Per Line'!$H$2:$H$7001,$AA1253)&amp;"")</f>
        <v/>
      </c>
      <c r="K1253">
        <f>IF($AA1253="","",INDEX('Per Line'!$J$2:$J$7001,$AA1253)&amp;"")</f>
        <v/>
      </c>
      <c r="L1253">
        <f>IF($AA1253="","",INDEX('Per Line'!$K$2:$K$7001,$AA1253)&amp;"")</f>
        <v/>
      </c>
      <c r="M1253">
        <f>IF($AA1253="","",INDEX('Per Line'!$L$2:$L$7001,$AA1253))</f>
        <v/>
      </c>
      <c r="N1253" s="8">
        <f>IF($AA1253="","",M1253*Y1253/100)</f>
        <v/>
      </c>
      <c r="O1253">
        <f>IF($AA1253="","",INDEX('Per Line'!$U$2:$U$7001,$AA1253)&amp;"")</f>
        <v/>
      </c>
      <c r="P1253" s="8">
        <f>IF($AA1253="","",SUMIFS('Per Line'!$T$2:$T$7001,'Per Line'!$C$2:$C$7001,$A1253,'Per Line'!$AL$2:$AL$7001,1))</f>
        <v/>
      </c>
      <c r="Q1253">
        <f>IF($AA1253="","",Settings!$C$7)</f>
        <v/>
      </c>
      <c r="R1253" s="8">
        <f>IF($AA1253="","",SUMIFS('Per Line'!$T$2:$T$7001,'Per Line'!$C$2:$C$7001,$A1253,'Per Line'!$AK$2:$AK$7001,0,'Per Line'!$AL$2:$AL$7001,0))</f>
        <v/>
      </c>
      <c r="S1253" s="8">
        <f>IF($AA1253="","",R1253*Q1253)</f>
        <v/>
      </c>
      <c r="T1253">
        <f>IF($AA1253="","",Settings!$C$6)</f>
        <v/>
      </c>
      <c r="U1253" s="8">
        <f>IF($AA1253="","",SUMIFS('Per Line'!$T$2:$T$7001,'Per Line'!$C$2:$C$7001,$A1253,'Per Line'!$AK$2:$AK$7001,1,'Per Line'!$AL$2:$AL$7001,0))</f>
        <v/>
      </c>
      <c r="V1253" s="8">
        <f>IF($AA1253="","",U1253*T1253)</f>
        <v/>
      </c>
      <c r="W1253" s="8">
        <f>IF($AA1253="","",V1253+S1253)</f>
        <v/>
      </c>
      <c r="X1253" s="8">
        <f>IF($AA1253="","",Y1253-W1253)</f>
        <v/>
      </c>
      <c r="Y1253" s="8">
        <f>IF($AA1253="","",R1253+U1253+P1253)</f>
        <v/>
      </c>
      <c r="Z1253" s="8">
        <f>IF($AA1253="","",Y1253-W1253-N1253)</f>
        <v/>
      </c>
      <c r="AA1253" s="16">
        <f>IF(ROWS($AA$2:$AA1253)&lt;=MAX('Per Line'!$AJ$2:$AJ$7001),MATCH(ROWS($AA$2:$AA1253),'Per Line'!$AJ$2:$AJ$7001,0),"")</f>
        <v/>
      </c>
      <c r="AB1253">
        <f>IF($AA1253="","",C1253&amp;"|"&amp;COUNTIF($C$2:$C1253,C1253))</f>
        <v/>
      </c>
    </row>
    <row r="1254">
      <c r="A1254">
        <f>IF($AA1254="","",INDEX('Per Line'!$C$2:$C$7001,$AA1254)&amp;"")</f>
        <v/>
      </c>
      <c r="B1254" s="15" t="n"/>
      <c r="C1254">
        <f>IF($AA1254="","",IF(COUNTIF($I$2:$I$1301,I1254)&lt;=Settings!$C$8,I1254,I1254&amp;" P"&amp;ROUNDUP(COUNTIF($I$2:$I1254,I1254)/Settings!$C$8,0)))</f>
        <v/>
      </c>
      <c r="D1254">
        <f>IF($AA1254="","",INDEX('Per Line'!$A$2:$A$7001,$AA1254)&amp;"")</f>
        <v/>
      </c>
      <c r="E1254">
        <f>IF($AA1254="","",INDEX('Per Line'!$B$2:$B$7001,$AA1254)&amp;"")</f>
        <v/>
      </c>
      <c r="F1254">
        <f>IF($AA1254="","",INDEX('Per Line'!$D$2:$D$7001,$AA1254)&amp;"")</f>
        <v/>
      </c>
      <c r="G1254" s="14">
        <f>IF($AA1254="","",INDEX('Per Line'!$E$2:$E$7001,$AA1254))</f>
        <v/>
      </c>
      <c r="H1254">
        <f>IF($AA1254="","",INDEX('Per Line'!$F$2:$F$7001,$AA1254)&amp;"")</f>
        <v/>
      </c>
      <c r="I1254">
        <f>IF($AA1254="","",INDEX('Per Line'!$I$2:$I$7001,$AA1254)&amp;"")</f>
        <v/>
      </c>
      <c r="J1254">
        <f>IF($AA1254="","",INDEX('Per Line'!$H$2:$H$7001,$AA1254)&amp;"")</f>
        <v/>
      </c>
      <c r="K1254">
        <f>IF($AA1254="","",INDEX('Per Line'!$J$2:$J$7001,$AA1254)&amp;"")</f>
        <v/>
      </c>
      <c r="L1254">
        <f>IF($AA1254="","",INDEX('Per Line'!$K$2:$K$7001,$AA1254)&amp;"")</f>
        <v/>
      </c>
      <c r="M1254">
        <f>IF($AA1254="","",INDEX('Per Line'!$L$2:$L$7001,$AA1254))</f>
        <v/>
      </c>
      <c r="N1254" s="8">
        <f>IF($AA1254="","",M1254*Y1254/100)</f>
        <v/>
      </c>
      <c r="O1254">
        <f>IF($AA1254="","",INDEX('Per Line'!$U$2:$U$7001,$AA1254)&amp;"")</f>
        <v/>
      </c>
      <c r="P1254" s="8">
        <f>IF($AA1254="","",SUMIFS('Per Line'!$T$2:$T$7001,'Per Line'!$C$2:$C$7001,$A1254,'Per Line'!$AL$2:$AL$7001,1))</f>
        <v/>
      </c>
      <c r="Q1254">
        <f>IF($AA1254="","",Settings!$C$7)</f>
        <v/>
      </c>
      <c r="R1254" s="8">
        <f>IF($AA1254="","",SUMIFS('Per Line'!$T$2:$T$7001,'Per Line'!$C$2:$C$7001,$A1254,'Per Line'!$AK$2:$AK$7001,0,'Per Line'!$AL$2:$AL$7001,0))</f>
        <v/>
      </c>
      <c r="S1254" s="8">
        <f>IF($AA1254="","",R1254*Q1254)</f>
        <v/>
      </c>
      <c r="T1254">
        <f>IF($AA1254="","",Settings!$C$6)</f>
        <v/>
      </c>
      <c r="U1254" s="8">
        <f>IF($AA1254="","",SUMIFS('Per Line'!$T$2:$T$7001,'Per Line'!$C$2:$C$7001,$A1254,'Per Line'!$AK$2:$AK$7001,1,'Per Line'!$AL$2:$AL$7001,0))</f>
        <v/>
      </c>
      <c r="V1254" s="8">
        <f>IF($AA1254="","",U1254*T1254)</f>
        <v/>
      </c>
      <c r="W1254" s="8">
        <f>IF($AA1254="","",V1254+S1254)</f>
        <v/>
      </c>
      <c r="X1254" s="8">
        <f>IF($AA1254="","",Y1254-W1254)</f>
        <v/>
      </c>
      <c r="Y1254" s="8">
        <f>IF($AA1254="","",R1254+U1254+P1254)</f>
        <v/>
      </c>
      <c r="Z1254" s="8">
        <f>IF($AA1254="","",Y1254-W1254-N1254)</f>
        <v/>
      </c>
      <c r="AA1254" s="16">
        <f>IF(ROWS($AA$2:$AA1254)&lt;=MAX('Per Line'!$AJ$2:$AJ$7001),MATCH(ROWS($AA$2:$AA1254),'Per Line'!$AJ$2:$AJ$7001,0),"")</f>
        <v/>
      </c>
      <c r="AB1254">
        <f>IF($AA1254="","",C1254&amp;"|"&amp;COUNTIF($C$2:$C1254,C1254))</f>
        <v/>
      </c>
    </row>
    <row r="1255">
      <c r="A1255">
        <f>IF($AA1255="","",INDEX('Per Line'!$C$2:$C$7001,$AA1255)&amp;"")</f>
        <v/>
      </c>
      <c r="B1255" s="15" t="n"/>
      <c r="C1255">
        <f>IF($AA1255="","",IF(COUNTIF($I$2:$I$1301,I1255)&lt;=Settings!$C$8,I1255,I1255&amp;" P"&amp;ROUNDUP(COUNTIF($I$2:$I1255,I1255)/Settings!$C$8,0)))</f>
        <v/>
      </c>
      <c r="D1255">
        <f>IF($AA1255="","",INDEX('Per Line'!$A$2:$A$7001,$AA1255)&amp;"")</f>
        <v/>
      </c>
      <c r="E1255">
        <f>IF($AA1255="","",INDEX('Per Line'!$B$2:$B$7001,$AA1255)&amp;"")</f>
        <v/>
      </c>
      <c r="F1255">
        <f>IF($AA1255="","",INDEX('Per Line'!$D$2:$D$7001,$AA1255)&amp;"")</f>
        <v/>
      </c>
      <c r="G1255" s="14">
        <f>IF($AA1255="","",INDEX('Per Line'!$E$2:$E$7001,$AA1255))</f>
        <v/>
      </c>
      <c r="H1255">
        <f>IF($AA1255="","",INDEX('Per Line'!$F$2:$F$7001,$AA1255)&amp;"")</f>
        <v/>
      </c>
      <c r="I1255">
        <f>IF($AA1255="","",INDEX('Per Line'!$I$2:$I$7001,$AA1255)&amp;"")</f>
        <v/>
      </c>
      <c r="J1255">
        <f>IF($AA1255="","",INDEX('Per Line'!$H$2:$H$7001,$AA1255)&amp;"")</f>
        <v/>
      </c>
      <c r="K1255">
        <f>IF($AA1255="","",INDEX('Per Line'!$J$2:$J$7001,$AA1255)&amp;"")</f>
        <v/>
      </c>
      <c r="L1255">
        <f>IF($AA1255="","",INDEX('Per Line'!$K$2:$K$7001,$AA1255)&amp;"")</f>
        <v/>
      </c>
      <c r="M1255">
        <f>IF($AA1255="","",INDEX('Per Line'!$L$2:$L$7001,$AA1255))</f>
        <v/>
      </c>
      <c r="N1255" s="8">
        <f>IF($AA1255="","",M1255*Y1255/100)</f>
        <v/>
      </c>
      <c r="O1255">
        <f>IF($AA1255="","",INDEX('Per Line'!$U$2:$U$7001,$AA1255)&amp;"")</f>
        <v/>
      </c>
      <c r="P1255" s="8">
        <f>IF($AA1255="","",SUMIFS('Per Line'!$T$2:$T$7001,'Per Line'!$C$2:$C$7001,$A1255,'Per Line'!$AL$2:$AL$7001,1))</f>
        <v/>
      </c>
      <c r="Q1255">
        <f>IF($AA1255="","",Settings!$C$7)</f>
        <v/>
      </c>
      <c r="R1255" s="8">
        <f>IF($AA1255="","",SUMIFS('Per Line'!$T$2:$T$7001,'Per Line'!$C$2:$C$7001,$A1255,'Per Line'!$AK$2:$AK$7001,0,'Per Line'!$AL$2:$AL$7001,0))</f>
        <v/>
      </c>
      <c r="S1255" s="8">
        <f>IF($AA1255="","",R1255*Q1255)</f>
        <v/>
      </c>
      <c r="T1255">
        <f>IF($AA1255="","",Settings!$C$6)</f>
        <v/>
      </c>
      <c r="U1255" s="8">
        <f>IF($AA1255="","",SUMIFS('Per Line'!$T$2:$T$7001,'Per Line'!$C$2:$C$7001,$A1255,'Per Line'!$AK$2:$AK$7001,1,'Per Line'!$AL$2:$AL$7001,0))</f>
        <v/>
      </c>
      <c r="V1255" s="8">
        <f>IF($AA1255="","",U1255*T1255)</f>
        <v/>
      </c>
      <c r="W1255" s="8">
        <f>IF($AA1255="","",V1255+S1255)</f>
        <v/>
      </c>
      <c r="X1255" s="8">
        <f>IF($AA1255="","",Y1255-W1255)</f>
        <v/>
      </c>
      <c r="Y1255" s="8">
        <f>IF($AA1255="","",R1255+U1255+P1255)</f>
        <v/>
      </c>
      <c r="Z1255" s="8">
        <f>IF($AA1255="","",Y1255-W1255-N1255)</f>
        <v/>
      </c>
      <c r="AA1255" s="16">
        <f>IF(ROWS($AA$2:$AA1255)&lt;=MAX('Per Line'!$AJ$2:$AJ$7001),MATCH(ROWS($AA$2:$AA1255),'Per Line'!$AJ$2:$AJ$7001,0),"")</f>
        <v/>
      </c>
      <c r="AB1255">
        <f>IF($AA1255="","",C1255&amp;"|"&amp;COUNTIF($C$2:$C1255,C1255))</f>
        <v/>
      </c>
    </row>
    <row r="1256">
      <c r="A1256">
        <f>IF($AA1256="","",INDEX('Per Line'!$C$2:$C$7001,$AA1256)&amp;"")</f>
        <v/>
      </c>
      <c r="B1256" s="15" t="n"/>
      <c r="C1256">
        <f>IF($AA1256="","",IF(COUNTIF($I$2:$I$1301,I1256)&lt;=Settings!$C$8,I1256,I1256&amp;" P"&amp;ROUNDUP(COUNTIF($I$2:$I1256,I1256)/Settings!$C$8,0)))</f>
        <v/>
      </c>
      <c r="D1256">
        <f>IF($AA1256="","",INDEX('Per Line'!$A$2:$A$7001,$AA1256)&amp;"")</f>
        <v/>
      </c>
      <c r="E1256">
        <f>IF($AA1256="","",INDEX('Per Line'!$B$2:$B$7001,$AA1256)&amp;"")</f>
        <v/>
      </c>
      <c r="F1256">
        <f>IF($AA1256="","",INDEX('Per Line'!$D$2:$D$7001,$AA1256)&amp;"")</f>
        <v/>
      </c>
      <c r="G1256" s="14">
        <f>IF($AA1256="","",INDEX('Per Line'!$E$2:$E$7001,$AA1256))</f>
        <v/>
      </c>
      <c r="H1256">
        <f>IF($AA1256="","",INDEX('Per Line'!$F$2:$F$7001,$AA1256)&amp;"")</f>
        <v/>
      </c>
      <c r="I1256">
        <f>IF($AA1256="","",INDEX('Per Line'!$I$2:$I$7001,$AA1256)&amp;"")</f>
        <v/>
      </c>
      <c r="J1256">
        <f>IF($AA1256="","",INDEX('Per Line'!$H$2:$H$7001,$AA1256)&amp;"")</f>
        <v/>
      </c>
      <c r="K1256">
        <f>IF($AA1256="","",INDEX('Per Line'!$J$2:$J$7001,$AA1256)&amp;"")</f>
        <v/>
      </c>
      <c r="L1256">
        <f>IF($AA1256="","",INDEX('Per Line'!$K$2:$K$7001,$AA1256)&amp;"")</f>
        <v/>
      </c>
      <c r="M1256">
        <f>IF($AA1256="","",INDEX('Per Line'!$L$2:$L$7001,$AA1256))</f>
        <v/>
      </c>
      <c r="N1256" s="8">
        <f>IF($AA1256="","",M1256*Y1256/100)</f>
        <v/>
      </c>
      <c r="O1256">
        <f>IF($AA1256="","",INDEX('Per Line'!$U$2:$U$7001,$AA1256)&amp;"")</f>
        <v/>
      </c>
      <c r="P1256" s="8">
        <f>IF($AA1256="","",SUMIFS('Per Line'!$T$2:$T$7001,'Per Line'!$C$2:$C$7001,$A1256,'Per Line'!$AL$2:$AL$7001,1))</f>
        <v/>
      </c>
      <c r="Q1256">
        <f>IF($AA1256="","",Settings!$C$7)</f>
        <v/>
      </c>
      <c r="R1256" s="8">
        <f>IF($AA1256="","",SUMIFS('Per Line'!$T$2:$T$7001,'Per Line'!$C$2:$C$7001,$A1256,'Per Line'!$AK$2:$AK$7001,0,'Per Line'!$AL$2:$AL$7001,0))</f>
        <v/>
      </c>
      <c r="S1256" s="8">
        <f>IF($AA1256="","",R1256*Q1256)</f>
        <v/>
      </c>
      <c r="T1256">
        <f>IF($AA1256="","",Settings!$C$6)</f>
        <v/>
      </c>
      <c r="U1256" s="8">
        <f>IF($AA1256="","",SUMIFS('Per Line'!$T$2:$T$7001,'Per Line'!$C$2:$C$7001,$A1256,'Per Line'!$AK$2:$AK$7001,1,'Per Line'!$AL$2:$AL$7001,0))</f>
        <v/>
      </c>
      <c r="V1256" s="8">
        <f>IF($AA1256="","",U1256*T1256)</f>
        <v/>
      </c>
      <c r="W1256" s="8">
        <f>IF($AA1256="","",V1256+S1256)</f>
        <v/>
      </c>
      <c r="X1256" s="8">
        <f>IF($AA1256="","",Y1256-W1256)</f>
        <v/>
      </c>
      <c r="Y1256" s="8">
        <f>IF($AA1256="","",R1256+U1256+P1256)</f>
        <v/>
      </c>
      <c r="Z1256" s="8">
        <f>IF($AA1256="","",Y1256-W1256-N1256)</f>
        <v/>
      </c>
      <c r="AA1256" s="16">
        <f>IF(ROWS($AA$2:$AA1256)&lt;=MAX('Per Line'!$AJ$2:$AJ$7001),MATCH(ROWS($AA$2:$AA1256),'Per Line'!$AJ$2:$AJ$7001,0),"")</f>
        <v/>
      </c>
      <c r="AB1256">
        <f>IF($AA1256="","",C1256&amp;"|"&amp;COUNTIF($C$2:$C1256,C1256))</f>
        <v/>
      </c>
    </row>
    <row r="1257">
      <c r="A1257">
        <f>IF($AA1257="","",INDEX('Per Line'!$C$2:$C$7001,$AA1257)&amp;"")</f>
        <v/>
      </c>
      <c r="B1257" s="15" t="n"/>
      <c r="C1257">
        <f>IF($AA1257="","",IF(COUNTIF($I$2:$I$1301,I1257)&lt;=Settings!$C$8,I1257,I1257&amp;" P"&amp;ROUNDUP(COUNTIF($I$2:$I1257,I1257)/Settings!$C$8,0)))</f>
        <v/>
      </c>
      <c r="D1257">
        <f>IF($AA1257="","",INDEX('Per Line'!$A$2:$A$7001,$AA1257)&amp;"")</f>
        <v/>
      </c>
      <c r="E1257">
        <f>IF($AA1257="","",INDEX('Per Line'!$B$2:$B$7001,$AA1257)&amp;"")</f>
        <v/>
      </c>
      <c r="F1257">
        <f>IF($AA1257="","",INDEX('Per Line'!$D$2:$D$7001,$AA1257)&amp;"")</f>
        <v/>
      </c>
      <c r="G1257" s="14">
        <f>IF($AA1257="","",INDEX('Per Line'!$E$2:$E$7001,$AA1257))</f>
        <v/>
      </c>
      <c r="H1257">
        <f>IF($AA1257="","",INDEX('Per Line'!$F$2:$F$7001,$AA1257)&amp;"")</f>
        <v/>
      </c>
      <c r="I1257">
        <f>IF($AA1257="","",INDEX('Per Line'!$I$2:$I$7001,$AA1257)&amp;"")</f>
        <v/>
      </c>
      <c r="J1257">
        <f>IF($AA1257="","",INDEX('Per Line'!$H$2:$H$7001,$AA1257)&amp;"")</f>
        <v/>
      </c>
      <c r="K1257">
        <f>IF($AA1257="","",INDEX('Per Line'!$J$2:$J$7001,$AA1257)&amp;"")</f>
        <v/>
      </c>
      <c r="L1257">
        <f>IF($AA1257="","",INDEX('Per Line'!$K$2:$K$7001,$AA1257)&amp;"")</f>
        <v/>
      </c>
      <c r="M1257">
        <f>IF($AA1257="","",INDEX('Per Line'!$L$2:$L$7001,$AA1257))</f>
        <v/>
      </c>
      <c r="N1257" s="8">
        <f>IF($AA1257="","",M1257*Y1257/100)</f>
        <v/>
      </c>
      <c r="O1257">
        <f>IF($AA1257="","",INDEX('Per Line'!$U$2:$U$7001,$AA1257)&amp;"")</f>
        <v/>
      </c>
      <c r="P1257" s="8">
        <f>IF($AA1257="","",SUMIFS('Per Line'!$T$2:$T$7001,'Per Line'!$C$2:$C$7001,$A1257,'Per Line'!$AL$2:$AL$7001,1))</f>
        <v/>
      </c>
      <c r="Q1257">
        <f>IF($AA1257="","",Settings!$C$7)</f>
        <v/>
      </c>
      <c r="R1257" s="8">
        <f>IF($AA1257="","",SUMIFS('Per Line'!$T$2:$T$7001,'Per Line'!$C$2:$C$7001,$A1257,'Per Line'!$AK$2:$AK$7001,0,'Per Line'!$AL$2:$AL$7001,0))</f>
        <v/>
      </c>
      <c r="S1257" s="8">
        <f>IF($AA1257="","",R1257*Q1257)</f>
        <v/>
      </c>
      <c r="T1257">
        <f>IF($AA1257="","",Settings!$C$6)</f>
        <v/>
      </c>
      <c r="U1257" s="8">
        <f>IF($AA1257="","",SUMIFS('Per Line'!$T$2:$T$7001,'Per Line'!$C$2:$C$7001,$A1257,'Per Line'!$AK$2:$AK$7001,1,'Per Line'!$AL$2:$AL$7001,0))</f>
        <v/>
      </c>
      <c r="V1257" s="8">
        <f>IF($AA1257="","",U1257*T1257)</f>
        <v/>
      </c>
      <c r="W1257" s="8">
        <f>IF($AA1257="","",V1257+S1257)</f>
        <v/>
      </c>
      <c r="X1257" s="8">
        <f>IF($AA1257="","",Y1257-W1257)</f>
        <v/>
      </c>
      <c r="Y1257" s="8">
        <f>IF($AA1257="","",R1257+U1257+P1257)</f>
        <v/>
      </c>
      <c r="Z1257" s="8">
        <f>IF($AA1257="","",Y1257-W1257-N1257)</f>
        <v/>
      </c>
      <c r="AA1257" s="16">
        <f>IF(ROWS($AA$2:$AA1257)&lt;=MAX('Per Line'!$AJ$2:$AJ$7001),MATCH(ROWS($AA$2:$AA1257),'Per Line'!$AJ$2:$AJ$7001,0),"")</f>
        <v/>
      </c>
      <c r="AB1257">
        <f>IF($AA1257="","",C1257&amp;"|"&amp;COUNTIF($C$2:$C1257,C1257))</f>
        <v/>
      </c>
    </row>
    <row r="1258">
      <c r="A1258">
        <f>IF($AA1258="","",INDEX('Per Line'!$C$2:$C$7001,$AA1258)&amp;"")</f>
        <v/>
      </c>
      <c r="B1258" s="15" t="n"/>
      <c r="C1258">
        <f>IF($AA1258="","",IF(COUNTIF($I$2:$I$1301,I1258)&lt;=Settings!$C$8,I1258,I1258&amp;" P"&amp;ROUNDUP(COUNTIF($I$2:$I1258,I1258)/Settings!$C$8,0)))</f>
        <v/>
      </c>
      <c r="D1258">
        <f>IF($AA1258="","",INDEX('Per Line'!$A$2:$A$7001,$AA1258)&amp;"")</f>
        <v/>
      </c>
      <c r="E1258">
        <f>IF($AA1258="","",INDEX('Per Line'!$B$2:$B$7001,$AA1258)&amp;"")</f>
        <v/>
      </c>
      <c r="F1258">
        <f>IF($AA1258="","",INDEX('Per Line'!$D$2:$D$7001,$AA1258)&amp;"")</f>
        <v/>
      </c>
      <c r="G1258" s="14">
        <f>IF($AA1258="","",INDEX('Per Line'!$E$2:$E$7001,$AA1258))</f>
        <v/>
      </c>
      <c r="H1258">
        <f>IF($AA1258="","",INDEX('Per Line'!$F$2:$F$7001,$AA1258)&amp;"")</f>
        <v/>
      </c>
      <c r="I1258">
        <f>IF($AA1258="","",INDEX('Per Line'!$I$2:$I$7001,$AA1258)&amp;"")</f>
        <v/>
      </c>
      <c r="J1258">
        <f>IF($AA1258="","",INDEX('Per Line'!$H$2:$H$7001,$AA1258)&amp;"")</f>
        <v/>
      </c>
      <c r="K1258">
        <f>IF($AA1258="","",INDEX('Per Line'!$J$2:$J$7001,$AA1258)&amp;"")</f>
        <v/>
      </c>
      <c r="L1258">
        <f>IF($AA1258="","",INDEX('Per Line'!$K$2:$K$7001,$AA1258)&amp;"")</f>
        <v/>
      </c>
      <c r="M1258">
        <f>IF($AA1258="","",INDEX('Per Line'!$L$2:$L$7001,$AA1258))</f>
        <v/>
      </c>
      <c r="N1258" s="8">
        <f>IF($AA1258="","",M1258*Y1258/100)</f>
        <v/>
      </c>
      <c r="O1258">
        <f>IF($AA1258="","",INDEX('Per Line'!$U$2:$U$7001,$AA1258)&amp;"")</f>
        <v/>
      </c>
      <c r="P1258" s="8">
        <f>IF($AA1258="","",SUMIFS('Per Line'!$T$2:$T$7001,'Per Line'!$C$2:$C$7001,$A1258,'Per Line'!$AL$2:$AL$7001,1))</f>
        <v/>
      </c>
      <c r="Q1258">
        <f>IF($AA1258="","",Settings!$C$7)</f>
        <v/>
      </c>
      <c r="R1258" s="8">
        <f>IF($AA1258="","",SUMIFS('Per Line'!$T$2:$T$7001,'Per Line'!$C$2:$C$7001,$A1258,'Per Line'!$AK$2:$AK$7001,0,'Per Line'!$AL$2:$AL$7001,0))</f>
        <v/>
      </c>
      <c r="S1258" s="8">
        <f>IF($AA1258="","",R1258*Q1258)</f>
        <v/>
      </c>
      <c r="T1258">
        <f>IF($AA1258="","",Settings!$C$6)</f>
        <v/>
      </c>
      <c r="U1258" s="8">
        <f>IF($AA1258="","",SUMIFS('Per Line'!$T$2:$T$7001,'Per Line'!$C$2:$C$7001,$A1258,'Per Line'!$AK$2:$AK$7001,1,'Per Line'!$AL$2:$AL$7001,0))</f>
        <v/>
      </c>
      <c r="V1258" s="8">
        <f>IF($AA1258="","",U1258*T1258)</f>
        <v/>
      </c>
      <c r="W1258" s="8">
        <f>IF($AA1258="","",V1258+S1258)</f>
        <v/>
      </c>
      <c r="X1258" s="8">
        <f>IF($AA1258="","",Y1258-W1258)</f>
        <v/>
      </c>
      <c r="Y1258" s="8">
        <f>IF($AA1258="","",R1258+U1258+P1258)</f>
        <v/>
      </c>
      <c r="Z1258" s="8">
        <f>IF($AA1258="","",Y1258-W1258-N1258)</f>
        <v/>
      </c>
      <c r="AA1258" s="16">
        <f>IF(ROWS($AA$2:$AA1258)&lt;=MAX('Per Line'!$AJ$2:$AJ$7001),MATCH(ROWS($AA$2:$AA1258),'Per Line'!$AJ$2:$AJ$7001,0),"")</f>
        <v/>
      </c>
      <c r="AB1258">
        <f>IF($AA1258="","",C1258&amp;"|"&amp;COUNTIF($C$2:$C1258,C1258))</f>
        <v/>
      </c>
    </row>
    <row r="1259">
      <c r="A1259">
        <f>IF($AA1259="","",INDEX('Per Line'!$C$2:$C$7001,$AA1259)&amp;"")</f>
        <v/>
      </c>
      <c r="B1259" s="15" t="n"/>
      <c r="C1259">
        <f>IF($AA1259="","",IF(COUNTIF($I$2:$I$1301,I1259)&lt;=Settings!$C$8,I1259,I1259&amp;" P"&amp;ROUNDUP(COUNTIF($I$2:$I1259,I1259)/Settings!$C$8,0)))</f>
        <v/>
      </c>
      <c r="D1259">
        <f>IF($AA1259="","",INDEX('Per Line'!$A$2:$A$7001,$AA1259)&amp;"")</f>
        <v/>
      </c>
      <c r="E1259">
        <f>IF($AA1259="","",INDEX('Per Line'!$B$2:$B$7001,$AA1259)&amp;"")</f>
        <v/>
      </c>
      <c r="F1259">
        <f>IF($AA1259="","",INDEX('Per Line'!$D$2:$D$7001,$AA1259)&amp;"")</f>
        <v/>
      </c>
      <c r="G1259" s="14">
        <f>IF($AA1259="","",INDEX('Per Line'!$E$2:$E$7001,$AA1259))</f>
        <v/>
      </c>
      <c r="H1259">
        <f>IF($AA1259="","",INDEX('Per Line'!$F$2:$F$7001,$AA1259)&amp;"")</f>
        <v/>
      </c>
      <c r="I1259">
        <f>IF($AA1259="","",INDEX('Per Line'!$I$2:$I$7001,$AA1259)&amp;"")</f>
        <v/>
      </c>
      <c r="J1259">
        <f>IF($AA1259="","",INDEX('Per Line'!$H$2:$H$7001,$AA1259)&amp;"")</f>
        <v/>
      </c>
      <c r="K1259">
        <f>IF($AA1259="","",INDEX('Per Line'!$J$2:$J$7001,$AA1259)&amp;"")</f>
        <v/>
      </c>
      <c r="L1259">
        <f>IF($AA1259="","",INDEX('Per Line'!$K$2:$K$7001,$AA1259)&amp;"")</f>
        <v/>
      </c>
      <c r="M1259">
        <f>IF($AA1259="","",INDEX('Per Line'!$L$2:$L$7001,$AA1259))</f>
        <v/>
      </c>
      <c r="N1259" s="8">
        <f>IF($AA1259="","",M1259*Y1259/100)</f>
        <v/>
      </c>
      <c r="O1259">
        <f>IF($AA1259="","",INDEX('Per Line'!$U$2:$U$7001,$AA1259)&amp;"")</f>
        <v/>
      </c>
      <c r="P1259" s="8">
        <f>IF($AA1259="","",SUMIFS('Per Line'!$T$2:$T$7001,'Per Line'!$C$2:$C$7001,$A1259,'Per Line'!$AL$2:$AL$7001,1))</f>
        <v/>
      </c>
      <c r="Q1259">
        <f>IF($AA1259="","",Settings!$C$7)</f>
        <v/>
      </c>
      <c r="R1259" s="8">
        <f>IF($AA1259="","",SUMIFS('Per Line'!$T$2:$T$7001,'Per Line'!$C$2:$C$7001,$A1259,'Per Line'!$AK$2:$AK$7001,0,'Per Line'!$AL$2:$AL$7001,0))</f>
        <v/>
      </c>
      <c r="S1259" s="8">
        <f>IF($AA1259="","",R1259*Q1259)</f>
        <v/>
      </c>
      <c r="T1259">
        <f>IF($AA1259="","",Settings!$C$6)</f>
        <v/>
      </c>
      <c r="U1259" s="8">
        <f>IF($AA1259="","",SUMIFS('Per Line'!$T$2:$T$7001,'Per Line'!$C$2:$C$7001,$A1259,'Per Line'!$AK$2:$AK$7001,1,'Per Line'!$AL$2:$AL$7001,0))</f>
        <v/>
      </c>
      <c r="V1259" s="8">
        <f>IF($AA1259="","",U1259*T1259)</f>
        <v/>
      </c>
      <c r="W1259" s="8">
        <f>IF($AA1259="","",V1259+S1259)</f>
        <v/>
      </c>
      <c r="X1259" s="8">
        <f>IF($AA1259="","",Y1259-W1259)</f>
        <v/>
      </c>
      <c r="Y1259" s="8">
        <f>IF($AA1259="","",R1259+U1259+P1259)</f>
        <v/>
      </c>
      <c r="Z1259" s="8">
        <f>IF($AA1259="","",Y1259-W1259-N1259)</f>
        <v/>
      </c>
      <c r="AA1259" s="16">
        <f>IF(ROWS($AA$2:$AA1259)&lt;=MAX('Per Line'!$AJ$2:$AJ$7001),MATCH(ROWS($AA$2:$AA1259),'Per Line'!$AJ$2:$AJ$7001,0),"")</f>
        <v/>
      </c>
      <c r="AB1259">
        <f>IF($AA1259="","",C1259&amp;"|"&amp;COUNTIF($C$2:$C1259,C1259))</f>
        <v/>
      </c>
    </row>
    <row r="1260">
      <c r="A1260">
        <f>IF($AA1260="","",INDEX('Per Line'!$C$2:$C$7001,$AA1260)&amp;"")</f>
        <v/>
      </c>
      <c r="B1260" s="15" t="n"/>
      <c r="C1260">
        <f>IF($AA1260="","",IF(COUNTIF($I$2:$I$1301,I1260)&lt;=Settings!$C$8,I1260,I1260&amp;" P"&amp;ROUNDUP(COUNTIF($I$2:$I1260,I1260)/Settings!$C$8,0)))</f>
        <v/>
      </c>
      <c r="D1260">
        <f>IF($AA1260="","",INDEX('Per Line'!$A$2:$A$7001,$AA1260)&amp;"")</f>
        <v/>
      </c>
      <c r="E1260">
        <f>IF($AA1260="","",INDEX('Per Line'!$B$2:$B$7001,$AA1260)&amp;"")</f>
        <v/>
      </c>
      <c r="F1260">
        <f>IF($AA1260="","",INDEX('Per Line'!$D$2:$D$7001,$AA1260)&amp;"")</f>
        <v/>
      </c>
      <c r="G1260" s="14">
        <f>IF($AA1260="","",INDEX('Per Line'!$E$2:$E$7001,$AA1260))</f>
        <v/>
      </c>
      <c r="H1260">
        <f>IF($AA1260="","",INDEX('Per Line'!$F$2:$F$7001,$AA1260)&amp;"")</f>
        <v/>
      </c>
      <c r="I1260">
        <f>IF($AA1260="","",INDEX('Per Line'!$I$2:$I$7001,$AA1260)&amp;"")</f>
        <v/>
      </c>
      <c r="J1260">
        <f>IF($AA1260="","",INDEX('Per Line'!$H$2:$H$7001,$AA1260)&amp;"")</f>
        <v/>
      </c>
      <c r="K1260">
        <f>IF($AA1260="","",INDEX('Per Line'!$J$2:$J$7001,$AA1260)&amp;"")</f>
        <v/>
      </c>
      <c r="L1260">
        <f>IF($AA1260="","",INDEX('Per Line'!$K$2:$K$7001,$AA1260)&amp;"")</f>
        <v/>
      </c>
      <c r="M1260">
        <f>IF($AA1260="","",INDEX('Per Line'!$L$2:$L$7001,$AA1260))</f>
        <v/>
      </c>
      <c r="N1260" s="8">
        <f>IF($AA1260="","",M1260*Y1260/100)</f>
        <v/>
      </c>
      <c r="O1260">
        <f>IF($AA1260="","",INDEX('Per Line'!$U$2:$U$7001,$AA1260)&amp;"")</f>
        <v/>
      </c>
      <c r="P1260" s="8">
        <f>IF($AA1260="","",SUMIFS('Per Line'!$T$2:$T$7001,'Per Line'!$C$2:$C$7001,$A1260,'Per Line'!$AL$2:$AL$7001,1))</f>
        <v/>
      </c>
      <c r="Q1260">
        <f>IF($AA1260="","",Settings!$C$7)</f>
        <v/>
      </c>
      <c r="R1260" s="8">
        <f>IF($AA1260="","",SUMIFS('Per Line'!$T$2:$T$7001,'Per Line'!$C$2:$C$7001,$A1260,'Per Line'!$AK$2:$AK$7001,0,'Per Line'!$AL$2:$AL$7001,0))</f>
        <v/>
      </c>
      <c r="S1260" s="8">
        <f>IF($AA1260="","",R1260*Q1260)</f>
        <v/>
      </c>
      <c r="T1260">
        <f>IF($AA1260="","",Settings!$C$6)</f>
        <v/>
      </c>
      <c r="U1260" s="8">
        <f>IF($AA1260="","",SUMIFS('Per Line'!$T$2:$T$7001,'Per Line'!$C$2:$C$7001,$A1260,'Per Line'!$AK$2:$AK$7001,1,'Per Line'!$AL$2:$AL$7001,0))</f>
        <v/>
      </c>
      <c r="V1260" s="8">
        <f>IF($AA1260="","",U1260*T1260)</f>
        <v/>
      </c>
      <c r="W1260" s="8">
        <f>IF($AA1260="","",V1260+S1260)</f>
        <v/>
      </c>
      <c r="X1260" s="8">
        <f>IF($AA1260="","",Y1260-W1260)</f>
        <v/>
      </c>
      <c r="Y1260" s="8">
        <f>IF($AA1260="","",R1260+U1260+P1260)</f>
        <v/>
      </c>
      <c r="Z1260" s="8">
        <f>IF($AA1260="","",Y1260-W1260-N1260)</f>
        <v/>
      </c>
      <c r="AA1260" s="16">
        <f>IF(ROWS($AA$2:$AA1260)&lt;=MAX('Per Line'!$AJ$2:$AJ$7001),MATCH(ROWS($AA$2:$AA1260),'Per Line'!$AJ$2:$AJ$7001,0),"")</f>
        <v/>
      </c>
      <c r="AB1260">
        <f>IF($AA1260="","",C1260&amp;"|"&amp;COUNTIF($C$2:$C1260,C1260))</f>
        <v/>
      </c>
    </row>
    <row r="1261">
      <c r="A1261">
        <f>IF($AA1261="","",INDEX('Per Line'!$C$2:$C$7001,$AA1261)&amp;"")</f>
        <v/>
      </c>
      <c r="B1261" s="15" t="n"/>
      <c r="C1261">
        <f>IF($AA1261="","",IF(COUNTIF($I$2:$I$1301,I1261)&lt;=Settings!$C$8,I1261,I1261&amp;" P"&amp;ROUNDUP(COUNTIF($I$2:$I1261,I1261)/Settings!$C$8,0)))</f>
        <v/>
      </c>
      <c r="D1261">
        <f>IF($AA1261="","",INDEX('Per Line'!$A$2:$A$7001,$AA1261)&amp;"")</f>
        <v/>
      </c>
      <c r="E1261">
        <f>IF($AA1261="","",INDEX('Per Line'!$B$2:$B$7001,$AA1261)&amp;"")</f>
        <v/>
      </c>
      <c r="F1261">
        <f>IF($AA1261="","",INDEX('Per Line'!$D$2:$D$7001,$AA1261)&amp;"")</f>
        <v/>
      </c>
      <c r="G1261" s="14">
        <f>IF($AA1261="","",INDEX('Per Line'!$E$2:$E$7001,$AA1261))</f>
        <v/>
      </c>
      <c r="H1261">
        <f>IF($AA1261="","",INDEX('Per Line'!$F$2:$F$7001,$AA1261)&amp;"")</f>
        <v/>
      </c>
      <c r="I1261">
        <f>IF($AA1261="","",INDEX('Per Line'!$I$2:$I$7001,$AA1261)&amp;"")</f>
        <v/>
      </c>
      <c r="J1261">
        <f>IF($AA1261="","",INDEX('Per Line'!$H$2:$H$7001,$AA1261)&amp;"")</f>
        <v/>
      </c>
      <c r="K1261">
        <f>IF($AA1261="","",INDEX('Per Line'!$J$2:$J$7001,$AA1261)&amp;"")</f>
        <v/>
      </c>
      <c r="L1261">
        <f>IF($AA1261="","",INDEX('Per Line'!$K$2:$K$7001,$AA1261)&amp;"")</f>
        <v/>
      </c>
      <c r="M1261">
        <f>IF($AA1261="","",INDEX('Per Line'!$L$2:$L$7001,$AA1261))</f>
        <v/>
      </c>
      <c r="N1261" s="8">
        <f>IF($AA1261="","",M1261*Y1261/100)</f>
        <v/>
      </c>
      <c r="O1261">
        <f>IF($AA1261="","",INDEX('Per Line'!$U$2:$U$7001,$AA1261)&amp;"")</f>
        <v/>
      </c>
      <c r="P1261" s="8">
        <f>IF($AA1261="","",SUMIFS('Per Line'!$T$2:$T$7001,'Per Line'!$C$2:$C$7001,$A1261,'Per Line'!$AL$2:$AL$7001,1))</f>
        <v/>
      </c>
      <c r="Q1261">
        <f>IF($AA1261="","",Settings!$C$7)</f>
        <v/>
      </c>
      <c r="R1261" s="8">
        <f>IF($AA1261="","",SUMIFS('Per Line'!$T$2:$T$7001,'Per Line'!$C$2:$C$7001,$A1261,'Per Line'!$AK$2:$AK$7001,0,'Per Line'!$AL$2:$AL$7001,0))</f>
        <v/>
      </c>
      <c r="S1261" s="8">
        <f>IF($AA1261="","",R1261*Q1261)</f>
        <v/>
      </c>
      <c r="T1261">
        <f>IF($AA1261="","",Settings!$C$6)</f>
        <v/>
      </c>
      <c r="U1261" s="8">
        <f>IF($AA1261="","",SUMIFS('Per Line'!$T$2:$T$7001,'Per Line'!$C$2:$C$7001,$A1261,'Per Line'!$AK$2:$AK$7001,1,'Per Line'!$AL$2:$AL$7001,0))</f>
        <v/>
      </c>
      <c r="V1261" s="8">
        <f>IF($AA1261="","",U1261*T1261)</f>
        <v/>
      </c>
      <c r="W1261" s="8">
        <f>IF($AA1261="","",V1261+S1261)</f>
        <v/>
      </c>
      <c r="X1261" s="8">
        <f>IF($AA1261="","",Y1261-W1261)</f>
        <v/>
      </c>
      <c r="Y1261" s="8">
        <f>IF($AA1261="","",R1261+U1261+P1261)</f>
        <v/>
      </c>
      <c r="Z1261" s="8">
        <f>IF($AA1261="","",Y1261-W1261-N1261)</f>
        <v/>
      </c>
      <c r="AA1261" s="16">
        <f>IF(ROWS($AA$2:$AA1261)&lt;=MAX('Per Line'!$AJ$2:$AJ$7001),MATCH(ROWS($AA$2:$AA1261),'Per Line'!$AJ$2:$AJ$7001,0),"")</f>
        <v/>
      </c>
      <c r="AB1261">
        <f>IF($AA1261="","",C1261&amp;"|"&amp;COUNTIF($C$2:$C1261,C1261))</f>
        <v/>
      </c>
    </row>
    <row r="1262">
      <c r="A1262">
        <f>IF($AA1262="","",INDEX('Per Line'!$C$2:$C$7001,$AA1262)&amp;"")</f>
        <v/>
      </c>
      <c r="B1262" s="15" t="n"/>
      <c r="C1262">
        <f>IF($AA1262="","",IF(COUNTIF($I$2:$I$1301,I1262)&lt;=Settings!$C$8,I1262,I1262&amp;" P"&amp;ROUNDUP(COUNTIF($I$2:$I1262,I1262)/Settings!$C$8,0)))</f>
        <v/>
      </c>
      <c r="D1262">
        <f>IF($AA1262="","",INDEX('Per Line'!$A$2:$A$7001,$AA1262)&amp;"")</f>
        <v/>
      </c>
      <c r="E1262">
        <f>IF($AA1262="","",INDEX('Per Line'!$B$2:$B$7001,$AA1262)&amp;"")</f>
        <v/>
      </c>
      <c r="F1262">
        <f>IF($AA1262="","",INDEX('Per Line'!$D$2:$D$7001,$AA1262)&amp;"")</f>
        <v/>
      </c>
      <c r="G1262" s="14">
        <f>IF($AA1262="","",INDEX('Per Line'!$E$2:$E$7001,$AA1262))</f>
        <v/>
      </c>
      <c r="H1262">
        <f>IF($AA1262="","",INDEX('Per Line'!$F$2:$F$7001,$AA1262)&amp;"")</f>
        <v/>
      </c>
      <c r="I1262">
        <f>IF($AA1262="","",INDEX('Per Line'!$I$2:$I$7001,$AA1262)&amp;"")</f>
        <v/>
      </c>
      <c r="J1262">
        <f>IF($AA1262="","",INDEX('Per Line'!$H$2:$H$7001,$AA1262)&amp;"")</f>
        <v/>
      </c>
      <c r="K1262">
        <f>IF($AA1262="","",INDEX('Per Line'!$J$2:$J$7001,$AA1262)&amp;"")</f>
        <v/>
      </c>
      <c r="L1262">
        <f>IF($AA1262="","",INDEX('Per Line'!$K$2:$K$7001,$AA1262)&amp;"")</f>
        <v/>
      </c>
      <c r="M1262">
        <f>IF($AA1262="","",INDEX('Per Line'!$L$2:$L$7001,$AA1262))</f>
        <v/>
      </c>
      <c r="N1262" s="8">
        <f>IF($AA1262="","",M1262*Y1262/100)</f>
        <v/>
      </c>
      <c r="O1262">
        <f>IF($AA1262="","",INDEX('Per Line'!$U$2:$U$7001,$AA1262)&amp;"")</f>
        <v/>
      </c>
      <c r="P1262" s="8">
        <f>IF($AA1262="","",SUMIFS('Per Line'!$T$2:$T$7001,'Per Line'!$C$2:$C$7001,$A1262,'Per Line'!$AL$2:$AL$7001,1))</f>
        <v/>
      </c>
      <c r="Q1262">
        <f>IF($AA1262="","",Settings!$C$7)</f>
        <v/>
      </c>
      <c r="R1262" s="8">
        <f>IF($AA1262="","",SUMIFS('Per Line'!$T$2:$T$7001,'Per Line'!$C$2:$C$7001,$A1262,'Per Line'!$AK$2:$AK$7001,0,'Per Line'!$AL$2:$AL$7001,0))</f>
        <v/>
      </c>
      <c r="S1262" s="8">
        <f>IF($AA1262="","",R1262*Q1262)</f>
        <v/>
      </c>
      <c r="T1262">
        <f>IF($AA1262="","",Settings!$C$6)</f>
        <v/>
      </c>
      <c r="U1262" s="8">
        <f>IF($AA1262="","",SUMIFS('Per Line'!$T$2:$T$7001,'Per Line'!$C$2:$C$7001,$A1262,'Per Line'!$AK$2:$AK$7001,1,'Per Line'!$AL$2:$AL$7001,0))</f>
        <v/>
      </c>
      <c r="V1262" s="8">
        <f>IF($AA1262="","",U1262*T1262)</f>
        <v/>
      </c>
      <c r="W1262" s="8">
        <f>IF($AA1262="","",V1262+S1262)</f>
        <v/>
      </c>
      <c r="X1262" s="8">
        <f>IF($AA1262="","",Y1262-W1262)</f>
        <v/>
      </c>
      <c r="Y1262" s="8">
        <f>IF($AA1262="","",R1262+U1262+P1262)</f>
        <v/>
      </c>
      <c r="Z1262" s="8">
        <f>IF($AA1262="","",Y1262-W1262-N1262)</f>
        <v/>
      </c>
      <c r="AA1262" s="16">
        <f>IF(ROWS($AA$2:$AA1262)&lt;=MAX('Per Line'!$AJ$2:$AJ$7001),MATCH(ROWS($AA$2:$AA1262),'Per Line'!$AJ$2:$AJ$7001,0),"")</f>
        <v/>
      </c>
      <c r="AB1262">
        <f>IF($AA1262="","",C1262&amp;"|"&amp;COUNTIF($C$2:$C1262,C1262))</f>
        <v/>
      </c>
    </row>
    <row r="1263">
      <c r="A1263">
        <f>IF($AA1263="","",INDEX('Per Line'!$C$2:$C$7001,$AA1263)&amp;"")</f>
        <v/>
      </c>
      <c r="B1263" s="15" t="n"/>
      <c r="C1263">
        <f>IF($AA1263="","",IF(COUNTIF($I$2:$I$1301,I1263)&lt;=Settings!$C$8,I1263,I1263&amp;" P"&amp;ROUNDUP(COUNTIF($I$2:$I1263,I1263)/Settings!$C$8,0)))</f>
        <v/>
      </c>
      <c r="D1263">
        <f>IF($AA1263="","",INDEX('Per Line'!$A$2:$A$7001,$AA1263)&amp;"")</f>
        <v/>
      </c>
      <c r="E1263">
        <f>IF($AA1263="","",INDEX('Per Line'!$B$2:$B$7001,$AA1263)&amp;"")</f>
        <v/>
      </c>
      <c r="F1263">
        <f>IF($AA1263="","",INDEX('Per Line'!$D$2:$D$7001,$AA1263)&amp;"")</f>
        <v/>
      </c>
      <c r="G1263" s="14">
        <f>IF($AA1263="","",INDEX('Per Line'!$E$2:$E$7001,$AA1263))</f>
        <v/>
      </c>
      <c r="H1263">
        <f>IF($AA1263="","",INDEX('Per Line'!$F$2:$F$7001,$AA1263)&amp;"")</f>
        <v/>
      </c>
      <c r="I1263">
        <f>IF($AA1263="","",INDEX('Per Line'!$I$2:$I$7001,$AA1263)&amp;"")</f>
        <v/>
      </c>
      <c r="J1263">
        <f>IF($AA1263="","",INDEX('Per Line'!$H$2:$H$7001,$AA1263)&amp;"")</f>
        <v/>
      </c>
      <c r="K1263">
        <f>IF($AA1263="","",INDEX('Per Line'!$J$2:$J$7001,$AA1263)&amp;"")</f>
        <v/>
      </c>
      <c r="L1263">
        <f>IF($AA1263="","",INDEX('Per Line'!$K$2:$K$7001,$AA1263)&amp;"")</f>
        <v/>
      </c>
      <c r="M1263">
        <f>IF($AA1263="","",INDEX('Per Line'!$L$2:$L$7001,$AA1263))</f>
        <v/>
      </c>
      <c r="N1263" s="8">
        <f>IF($AA1263="","",M1263*Y1263/100)</f>
        <v/>
      </c>
      <c r="O1263">
        <f>IF($AA1263="","",INDEX('Per Line'!$U$2:$U$7001,$AA1263)&amp;"")</f>
        <v/>
      </c>
      <c r="P1263" s="8">
        <f>IF($AA1263="","",SUMIFS('Per Line'!$T$2:$T$7001,'Per Line'!$C$2:$C$7001,$A1263,'Per Line'!$AL$2:$AL$7001,1))</f>
        <v/>
      </c>
      <c r="Q1263">
        <f>IF($AA1263="","",Settings!$C$7)</f>
        <v/>
      </c>
      <c r="R1263" s="8">
        <f>IF($AA1263="","",SUMIFS('Per Line'!$T$2:$T$7001,'Per Line'!$C$2:$C$7001,$A1263,'Per Line'!$AK$2:$AK$7001,0,'Per Line'!$AL$2:$AL$7001,0))</f>
        <v/>
      </c>
      <c r="S1263" s="8">
        <f>IF($AA1263="","",R1263*Q1263)</f>
        <v/>
      </c>
      <c r="T1263">
        <f>IF($AA1263="","",Settings!$C$6)</f>
        <v/>
      </c>
      <c r="U1263" s="8">
        <f>IF($AA1263="","",SUMIFS('Per Line'!$T$2:$T$7001,'Per Line'!$C$2:$C$7001,$A1263,'Per Line'!$AK$2:$AK$7001,1,'Per Line'!$AL$2:$AL$7001,0))</f>
        <v/>
      </c>
      <c r="V1263" s="8">
        <f>IF($AA1263="","",U1263*T1263)</f>
        <v/>
      </c>
      <c r="W1263" s="8">
        <f>IF($AA1263="","",V1263+S1263)</f>
        <v/>
      </c>
      <c r="X1263" s="8">
        <f>IF($AA1263="","",Y1263-W1263)</f>
        <v/>
      </c>
      <c r="Y1263" s="8">
        <f>IF($AA1263="","",R1263+U1263+P1263)</f>
        <v/>
      </c>
      <c r="Z1263" s="8">
        <f>IF($AA1263="","",Y1263-W1263-N1263)</f>
        <v/>
      </c>
      <c r="AA1263" s="16">
        <f>IF(ROWS($AA$2:$AA1263)&lt;=MAX('Per Line'!$AJ$2:$AJ$7001),MATCH(ROWS($AA$2:$AA1263),'Per Line'!$AJ$2:$AJ$7001,0),"")</f>
        <v/>
      </c>
      <c r="AB1263">
        <f>IF($AA1263="","",C1263&amp;"|"&amp;COUNTIF($C$2:$C1263,C1263))</f>
        <v/>
      </c>
    </row>
    <row r="1264">
      <c r="A1264">
        <f>IF($AA1264="","",INDEX('Per Line'!$C$2:$C$7001,$AA1264)&amp;"")</f>
        <v/>
      </c>
      <c r="B1264" s="15" t="n"/>
      <c r="C1264">
        <f>IF($AA1264="","",IF(COUNTIF($I$2:$I$1301,I1264)&lt;=Settings!$C$8,I1264,I1264&amp;" P"&amp;ROUNDUP(COUNTIF($I$2:$I1264,I1264)/Settings!$C$8,0)))</f>
        <v/>
      </c>
      <c r="D1264">
        <f>IF($AA1264="","",INDEX('Per Line'!$A$2:$A$7001,$AA1264)&amp;"")</f>
        <v/>
      </c>
      <c r="E1264">
        <f>IF($AA1264="","",INDEX('Per Line'!$B$2:$B$7001,$AA1264)&amp;"")</f>
        <v/>
      </c>
      <c r="F1264">
        <f>IF($AA1264="","",INDEX('Per Line'!$D$2:$D$7001,$AA1264)&amp;"")</f>
        <v/>
      </c>
      <c r="G1264" s="14">
        <f>IF($AA1264="","",INDEX('Per Line'!$E$2:$E$7001,$AA1264))</f>
        <v/>
      </c>
      <c r="H1264">
        <f>IF($AA1264="","",INDEX('Per Line'!$F$2:$F$7001,$AA1264)&amp;"")</f>
        <v/>
      </c>
      <c r="I1264">
        <f>IF($AA1264="","",INDEX('Per Line'!$I$2:$I$7001,$AA1264)&amp;"")</f>
        <v/>
      </c>
      <c r="J1264">
        <f>IF($AA1264="","",INDEX('Per Line'!$H$2:$H$7001,$AA1264)&amp;"")</f>
        <v/>
      </c>
      <c r="K1264">
        <f>IF($AA1264="","",INDEX('Per Line'!$J$2:$J$7001,$AA1264)&amp;"")</f>
        <v/>
      </c>
      <c r="L1264">
        <f>IF($AA1264="","",INDEX('Per Line'!$K$2:$K$7001,$AA1264)&amp;"")</f>
        <v/>
      </c>
      <c r="M1264">
        <f>IF($AA1264="","",INDEX('Per Line'!$L$2:$L$7001,$AA1264))</f>
        <v/>
      </c>
      <c r="N1264" s="8">
        <f>IF($AA1264="","",M1264*Y1264/100)</f>
        <v/>
      </c>
      <c r="O1264">
        <f>IF($AA1264="","",INDEX('Per Line'!$U$2:$U$7001,$AA1264)&amp;"")</f>
        <v/>
      </c>
      <c r="P1264" s="8">
        <f>IF($AA1264="","",SUMIFS('Per Line'!$T$2:$T$7001,'Per Line'!$C$2:$C$7001,$A1264,'Per Line'!$AL$2:$AL$7001,1))</f>
        <v/>
      </c>
      <c r="Q1264">
        <f>IF($AA1264="","",Settings!$C$7)</f>
        <v/>
      </c>
      <c r="R1264" s="8">
        <f>IF($AA1264="","",SUMIFS('Per Line'!$T$2:$T$7001,'Per Line'!$C$2:$C$7001,$A1264,'Per Line'!$AK$2:$AK$7001,0,'Per Line'!$AL$2:$AL$7001,0))</f>
        <v/>
      </c>
      <c r="S1264" s="8">
        <f>IF($AA1264="","",R1264*Q1264)</f>
        <v/>
      </c>
      <c r="T1264">
        <f>IF($AA1264="","",Settings!$C$6)</f>
        <v/>
      </c>
      <c r="U1264" s="8">
        <f>IF($AA1264="","",SUMIFS('Per Line'!$T$2:$T$7001,'Per Line'!$C$2:$C$7001,$A1264,'Per Line'!$AK$2:$AK$7001,1,'Per Line'!$AL$2:$AL$7001,0))</f>
        <v/>
      </c>
      <c r="V1264" s="8">
        <f>IF($AA1264="","",U1264*T1264)</f>
        <v/>
      </c>
      <c r="W1264" s="8">
        <f>IF($AA1264="","",V1264+S1264)</f>
        <v/>
      </c>
      <c r="X1264" s="8">
        <f>IF($AA1264="","",Y1264-W1264)</f>
        <v/>
      </c>
      <c r="Y1264" s="8">
        <f>IF($AA1264="","",R1264+U1264+P1264)</f>
        <v/>
      </c>
      <c r="Z1264" s="8">
        <f>IF($AA1264="","",Y1264-W1264-N1264)</f>
        <v/>
      </c>
      <c r="AA1264" s="16">
        <f>IF(ROWS($AA$2:$AA1264)&lt;=MAX('Per Line'!$AJ$2:$AJ$7001),MATCH(ROWS($AA$2:$AA1264),'Per Line'!$AJ$2:$AJ$7001,0),"")</f>
        <v/>
      </c>
      <c r="AB1264">
        <f>IF($AA1264="","",C1264&amp;"|"&amp;COUNTIF($C$2:$C1264,C1264))</f>
        <v/>
      </c>
    </row>
    <row r="1265">
      <c r="A1265">
        <f>IF($AA1265="","",INDEX('Per Line'!$C$2:$C$7001,$AA1265)&amp;"")</f>
        <v/>
      </c>
      <c r="B1265" s="15" t="n"/>
      <c r="C1265">
        <f>IF($AA1265="","",IF(COUNTIF($I$2:$I$1301,I1265)&lt;=Settings!$C$8,I1265,I1265&amp;" P"&amp;ROUNDUP(COUNTIF($I$2:$I1265,I1265)/Settings!$C$8,0)))</f>
        <v/>
      </c>
      <c r="D1265">
        <f>IF($AA1265="","",INDEX('Per Line'!$A$2:$A$7001,$AA1265)&amp;"")</f>
        <v/>
      </c>
      <c r="E1265">
        <f>IF($AA1265="","",INDEX('Per Line'!$B$2:$B$7001,$AA1265)&amp;"")</f>
        <v/>
      </c>
      <c r="F1265">
        <f>IF($AA1265="","",INDEX('Per Line'!$D$2:$D$7001,$AA1265)&amp;"")</f>
        <v/>
      </c>
      <c r="G1265" s="14">
        <f>IF($AA1265="","",INDEX('Per Line'!$E$2:$E$7001,$AA1265))</f>
        <v/>
      </c>
      <c r="H1265">
        <f>IF($AA1265="","",INDEX('Per Line'!$F$2:$F$7001,$AA1265)&amp;"")</f>
        <v/>
      </c>
      <c r="I1265">
        <f>IF($AA1265="","",INDEX('Per Line'!$I$2:$I$7001,$AA1265)&amp;"")</f>
        <v/>
      </c>
      <c r="J1265">
        <f>IF($AA1265="","",INDEX('Per Line'!$H$2:$H$7001,$AA1265)&amp;"")</f>
        <v/>
      </c>
      <c r="K1265">
        <f>IF($AA1265="","",INDEX('Per Line'!$J$2:$J$7001,$AA1265)&amp;"")</f>
        <v/>
      </c>
      <c r="L1265">
        <f>IF($AA1265="","",INDEX('Per Line'!$K$2:$K$7001,$AA1265)&amp;"")</f>
        <v/>
      </c>
      <c r="M1265">
        <f>IF($AA1265="","",INDEX('Per Line'!$L$2:$L$7001,$AA1265))</f>
        <v/>
      </c>
      <c r="N1265" s="8">
        <f>IF($AA1265="","",M1265*Y1265/100)</f>
        <v/>
      </c>
      <c r="O1265">
        <f>IF($AA1265="","",INDEX('Per Line'!$U$2:$U$7001,$AA1265)&amp;"")</f>
        <v/>
      </c>
      <c r="P1265" s="8">
        <f>IF($AA1265="","",SUMIFS('Per Line'!$T$2:$T$7001,'Per Line'!$C$2:$C$7001,$A1265,'Per Line'!$AL$2:$AL$7001,1))</f>
        <v/>
      </c>
      <c r="Q1265">
        <f>IF($AA1265="","",Settings!$C$7)</f>
        <v/>
      </c>
      <c r="R1265" s="8">
        <f>IF($AA1265="","",SUMIFS('Per Line'!$T$2:$T$7001,'Per Line'!$C$2:$C$7001,$A1265,'Per Line'!$AK$2:$AK$7001,0,'Per Line'!$AL$2:$AL$7001,0))</f>
        <v/>
      </c>
      <c r="S1265" s="8">
        <f>IF($AA1265="","",R1265*Q1265)</f>
        <v/>
      </c>
      <c r="T1265">
        <f>IF($AA1265="","",Settings!$C$6)</f>
        <v/>
      </c>
      <c r="U1265" s="8">
        <f>IF($AA1265="","",SUMIFS('Per Line'!$T$2:$T$7001,'Per Line'!$C$2:$C$7001,$A1265,'Per Line'!$AK$2:$AK$7001,1,'Per Line'!$AL$2:$AL$7001,0))</f>
        <v/>
      </c>
      <c r="V1265" s="8">
        <f>IF($AA1265="","",U1265*T1265)</f>
        <v/>
      </c>
      <c r="W1265" s="8">
        <f>IF($AA1265="","",V1265+S1265)</f>
        <v/>
      </c>
      <c r="X1265" s="8">
        <f>IF($AA1265="","",Y1265-W1265)</f>
        <v/>
      </c>
      <c r="Y1265" s="8">
        <f>IF($AA1265="","",R1265+U1265+P1265)</f>
        <v/>
      </c>
      <c r="Z1265" s="8">
        <f>IF($AA1265="","",Y1265-W1265-N1265)</f>
        <v/>
      </c>
      <c r="AA1265" s="16">
        <f>IF(ROWS($AA$2:$AA1265)&lt;=MAX('Per Line'!$AJ$2:$AJ$7001),MATCH(ROWS($AA$2:$AA1265),'Per Line'!$AJ$2:$AJ$7001,0),"")</f>
        <v/>
      </c>
      <c r="AB1265">
        <f>IF($AA1265="","",C1265&amp;"|"&amp;COUNTIF($C$2:$C1265,C1265))</f>
        <v/>
      </c>
    </row>
    <row r="1266">
      <c r="A1266">
        <f>IF($AA1266="","",INDEX('Per Line'!$C$2:$C$7001,$AA1266)&amp;"")</f>
        <v/>
      </c>
      <c r="B1266" s="15" t="n"/>
      <c r="C1266">
        <f>IF($AA1266="","",IF(COUNTIF($I$2:$I$1301,I1266)&lt;=Settings!$C$8,I1266,I1266&amp;" P"&amp;ROUNDUP(COUNTIF($I$2:$I1266,I1266)/Settings!$C$8,0)))</f>
        <v/>
      </c>
      <c r="D1266">
        <f>IF($AA1266="","",INDEX('Per Line'!$A$2:$A$7001,$AA1266)&amp;"")</f>
        <v/>
      </c>
      <c r="E1266">
        <f>IF($AA1266="","",INDEX('Per Line'!$B$2:$B$7001,$AA1266)&amp;"")</f>
        <v/>
      </c>
      <c r="F1266">
        <f>IF($AA1266="","",INDEX('Per Line'!$D$2:$D$7001,$AA1266)&amp;"")</f>
        <v/>
      </c>
      <c r="G1266" s="14">
        <f>IF($AA1266="","",INDEX('Per Line'!$E$2:$E$7001,$AA1266))</f>
        <v/>
      </c>
      <c r="H1266">
        <f>IF($AA1266="","",INDEX('Per Line'!$F$2:$F$7001,$AA1266)&amp;"")</f>
        <v/>
      </c>
      <c r="I1266">
        <f>IF($AA1266="","",INDEX('Per Line'!$I$2:$I$7001,$AA1266)&amp;"")</f>
        <v/>
      </c>
      <c r="J1266">
        <f>IF($AA1266="","",INDEX('Per Line'!$H$2:$H$7001,$AA1266)&amp;"")</f>
        <v/>
      </c>
      <c r="K1266">
        <f>IF($AA1266="","",INDEX('Per Line'!$J$2:$J$7001,$AA1266)&amp;"")</f>
        <v/>
      </c>
      <c r="L1266">
        <f>IF($AA1266="","",INDEX('Per Line'!$K$2:$K$7001,$AA1266)&amp;"")</f>
        <v/>
      </c>
      <c r="M1266">
        <f>IF($AA1266="","",INDEX('Per Line'!$L$2:$L$7001,$AA1266))</f>
        <v/>
      </c>
      <c r="N1266" s="8">
        <f>IF($AA1266="","",M1266*Y1266/100)</f>
        <v/>
      </c>
      <c r="O1266">
        <f>IF($AA1266="","",INDEX('Per Line'!$U$2:$U$7001,$AA1266)&amp;"")</f>
        <v/>
      </c>
      <c r="P1266" s="8">
        <f>IF($AA1266="","",SUMIFS('Per Line'!$T$2:$T$7001,'Per Line'!$C$2:$C$7001,$A1266,'Per Line'!$AL$2:$AL$7001,1))</f>
        <v/>
      </c>
      <c r="Q1266">
        <f>IF($AA1266="","",Settings!$C$7)</f>
        <v/>
      </c>
      <c r="R1266" s="8">
        <f>IF($AA1266="","",SUMIFS('Per Line'!$T$2:$T$7001,'Per Line'!$C$2:$C$7001,$A1266,'Per Line'!$AK$2:$AK$7001,0,'Per Line'!$AL$2:$AL$7001,0))</f>
        <v/>
      </c>
      <c r="S1266" s="8">
        <f>IF($AA1266="","",R1266*Q1266)</f>
        <v/>
      </c>
      <c r="T1266">
        <f>IF($AA1266="","",Settings!$C$6)</f>
        <v/>
      </c>
      <c r="U1266" s="8">
        <f>IF($AA1266="","",SUMIFS('Per Line'!$T$2:$T$7001,'Per Line'!$C$2:$C$7001,$A1266,'Per Line'!$AK$2:$AK$7001,1,'Per Line'!$AL$2:$AL$7001,0))</f>
        <v/>
      </c>
      <c r="V1266" s="8">
        <f>IF($AA1266="","",U1266*T1266)</f>
        <v/>
      </c>
      <c r="W1266" s="8">
        <f>IF($AA1266="","",V1266+S1266)</f>
        <v/>
      </c>
      <c r="X1266" s="8">
        <f>IF($AA1266="","",Y1266-W1266)</f>
        <v/>
      </c>
      <c r="Y1266" s="8">
        <f>IF($AA1266="","",R1266+U1266+P1266)</f>
        <v/>
      </c>
      <c r="Z1266" s="8">
        <f>IF($AA1266="","",Y1266-W1266-N1266)</f>
        <v/>
      </c>
      <c r="AA1266" s="16">
        <f>IF(ROWS($AA$2:$AA1266)&lt;=MAX('Per Line'!$AJ$2:$AJ$7001),MATCH(ROWS($AA$2:$AA1266),'Per Line'!$AJ$2:$AJ$7001,0),"")</f>
        <v/>
      </c>
      <c r="AB1266">
        <f>IF($AA1266="","",C1266&amp;"|"&amp;COUNTIF($C$2:$C1266,C1266))</f>
        <v/>
      </c>
    </row>
    <row r="1267">
      <c r="A1267">
        <f>IF($AA1267="","",INDEX('Per Line'!$C$2:$C$7001,$AA1267)&amp;"")</f>
        <v/>
      </c>
      <c r="B1267" s="15" t="n"/>
      <c r="C1267">
        <f>IF($AA1267="","",IF(COUNTIF($I$2:$I$1301,I1267)&lt;=Settings!$C$8,I1267,I1267&amp;" P"&amp;ROUNDUP(COUNTIF($I$2:$I1267,I1267)/Settings!$C$8,0)))</f>
        <v/>
      </c>
      <c r="D1267">
        <f>IF($AA1267="","",INDEX('Per Line'!$A$2:$A$7001,$AA1267)&amp;"")</f>
        <v/>
      </c>
      <c r="E1267">
        <f>IF($AA1267="","",INDEX('Per Line'!$B$2:$B$7001,$AA1267)&amp;"")</f>
        <v/>
      </c>
      <c r="F1267">
        <f>IF($AA1267="","",INDEX('Per Line'!$D$2:$D$7001,$AA1267)&amp;"")</f>
        <v/>
      </c>
      <c r="G1267" s="14">
        <f>IF($AA1267="","",INDEX('Per Line'!$E$2:$E$7001,$AA1267))</f>
        <v/>
      </c>
      <c r="H1267">
        <f>IF($AA1267="","",INDEX('Per Line'!$F$2:$F$7001,$AA1267)&amp;"")</f>
        <v/>
      </c>
      <c r="I1267">
        <f>IF($AA1267="","",INDEX('Per Line'!$I$2:$I$7001,$AA1267)&amp;"")</f>
        <v/>
      </c>
      <c r="J1267">
        <f>IF($AA1267="","",INDEX('Per Line'!$H$2:$H$7001,$AA1267)&amp;"")</f>
        <v/>
      </c>
      <c r="K1267">
        <f>IF($AA1267="","",INDEX('Per Line'!$J$2:$J$7001,$AA1267)&amp;"")</f>
        <v/>
      </c>
      <c r="L1267">
        <f>IF($AA1267="","",INDEX('Per Line'!$K$2:$K$7001,$AA1267)&amp;"")</f>
        <v/>
      </c>
      <c r="M1267">
        <f>IF($AA1267="","",INDEX('Per Line'!$L$2:$L$7001,$AA1267))</f>
        <v/>
      </c>
      <c r="N1267" s="8">
        <f>IF($AA1267="","",M1267*Y1267/100)</f>
        <v/>
      </c>
      <c r="O1267">
        <f>IF($AA1267="","",INDEX('Per Line'!$U$2:$U$7001,$AA1267)&amp;"")</f>
        <v/>
      </c>
      <c r="P1267" s="8">
        <f>IF($AA1267="","",SUMIFS('Per Line'!$T$2:$T$7001,'Per Line'!$C$2:$C$7001,$A1267,'Per Line'!$AL$2:$AL$7001,1))</f>
        <v/>
      </c>
      <c r="Q1267">
        <f>IF($AA1267="","",Settings!$C$7)</f>
        <v/>
      </c>
      <c r="R1267" s="8">
        <f>IF($AA1267="","",SUMIFS('Per Line'!$T$2:$T$7001,'Per Line'!$C$2:$C$7001,$A1267,'Per Line'!$AK$2:$AK$7001,0,'Per Line'!$AL$2:$AL$7001,0))</f>
        <v/>
      </c>
      <c r="S1267" s="8">
        <f>IF($AA1267="","",R1267*Q1267)</f>
        <v/>
      </c>
      <c r="T1267">
        <f>IF($AA1267="","",Settings!$C$6)</f>
        <v/>
      </c>
      <c r="U1267" s="8">
        <f>IF($AA1267="","",SUMIFS('Per Line'!$T$2:$T$7001,'Per Line'!$C$2:$C$7001,$A1267,'Per Line'!$AK$2:$AK$7001,1,'Per Line'!$AL$2:$AL$7001,0))</f>
        <v/>
      </c>
      <c r="V1267" s="8">
        <f>IF($AA1267="","",U1267*T1267)</f>
        <v/>
      </c>
      <c r="W1267" s="8">
        <f>IF($AA1267="","",V1267+S1267)</f>
        <v/>
      </c>
      <c r="X1267" s="8">
        <f>IF($AA1267="","",Y1267-W1267)</f>
        <v/>
      </c>
      <c r="Y1267" s="8">
        <f>IF($AA1267="","",R1267+U1267+P1267)</f>
        <v/>
      </c>
      <c r="Z1267" s="8">
        <f>IF($AA1267="","",Y1267-W1267-N1267)</f>
        <v/>
      </c>
      <c r="AA1267" s="16">
        <f>IF(ROWS($AA$2:$AA1267)&lt;=MAX('Per Line'!$AJ$2:$AJ$7001),MATCH(ROWS($AA$2:$AA1267),'Per Line'!$AJ$2:$AJ$7001,0),"")</f>
        <v/>
      </c>
      <c r="AB1267">
        <f>IF($AA1267="","",C1267&amp;"|"&amp;COUNTIF($C$2:$C1267,C1267))</f>
        <v/>
      </c>
    </row>
    <row r="1268">
      <c r="A1268">
        <f>IF($AA1268="","",INDEX('Per Line'!$C$2:$C$7001,$AA1268)&amp;"")</f>
        <v/>
      </c>
      <c r="B1268" s="15" t="n"/>
      <c r="C1268">
        <f>IF($AA1268="","",IF(COUNTIF($I$2:$I$1301,I1268)&lt;=Settings!$C$8,I1268,I1268&amp;" P"&amp;ROUNDUP(COUNTIF($I$2:$I1268,I1268)/Settings!$C$8,0)))</f>
        <v/>
      </c>
      <c r="D1268">
        <f>IF($AA1268="","",INDEX('Per Line'!$A$2:$A$7001,$AA1268)&amp;"")</f>
        <v/>
      </c>
      <c r="E1268">
        <f>IF($AA1268="","",INDEX('Per Line'!$B$2:$B$7001,$AA1268)&amp;"")</f>
        <v/>
      </c>
      <c r="F1268">
        <f>IF($AA1268="","",INDEX('Per Line'!$D$2:$D$7001,$AA1268)&amp;"")</f>
        <v/>
      </c>
      <c r="G1268" s="14">
        <f>IF($AA1268="","",INDEX('Per Line'!$E$2:$E$7001,$AA1268))</f>
        <v/>
      </c>
      <c r="H1268">
        <f>IF($AA1268="","",INDEX('Per Line'!$F$2:$F$7001,$AA1268)&amp;"")</f>
        <v/>
      </c>
      <c r="I1268">
        <f>IF($AA1268="","",INDEX('Per Line'!$I$2:$I$7001,$AA1268)&amp;"")</f>
        <v/>
      </c>
      <c r="J1268">
        <f>IF($AA1268="","",INDEX('Per Line'!$H$2:$H$7001,$AA1268)&amp;"")</f>
        <v/>
      </c>
      <c r="K1268">
        <f>IF($AA1268="","",INDEX('Per Line'!$J$2:$J$7001,$AA1268)&amp;"")</f>
        <v/>
      </c>
      <c r="L1268">
        <f>IF($AA1268="","",INDEX('Per Line'!$K$2:$K$7001,$AA1268)&amp;"")</f>
        <v/>
      </c>
      <c r="M1268">
        <f>IF($AA1268="","",INDEX('Per Line'!$L$2:$L$7001,$AA1268))</f>
        <v/>
      </c>
      <c r="N1268" s="8">
        <f>IF($AA1268="","",M1268*Y1268/100)</f>
        <v/>
      </c>
      <c r="O1268">
        <f>IF($AA1268="","",INDEX('Per Line'!$U$2:$U$7001,$AA1268)&amp;"")</f>
        <v/>
      </c>
      <c r="P1268" s="8">
        <f>IF($AA1268="","",SUMIFS('Per Line'!$T$2:$T$7001,'Per Line'!$C$2:$C$7001,$A1268,'Per Line'!$AL$2:$AL$7001,1))</f>
        <v/>
      </c>
      <c r="Q1268">
        <f>IF($AA1268="","",Settings!$C$7)</f>
        <v/>
      </c>
      <c r="R1268" s="8">
        <f>IF($AA1268="","",SUMIFS('Per Line'!$T$2:$T$7001,'Per Line'!$C$2:$C$7001,$A1268,'Per Line'!$AK$2:$AK$7001,0,'Per Line'!$AL$2:$AL$7001,0))</f>
        <v/>
      </c>
      <c r="S1268" s="8">
        <f>IF($AA1268="","",R1268*Q1268)</f>
        <v/>
      </c>
      <c r="T1268">
        <f>IF($AA1268="","",Settings!$C$6)</f>
        <v/>
      </c>
      <c r="U1268" s="8">
        <f>IF($AA1268="","",SUMIFS('Per Line'!$T$2:$T$7001,'Per Line'!$C$2:$C$7001,$A1268,'Per Line'!$AK$2:$AK$7001,1,'Per Line'!$AL$2:$AL$7001,0))</f>
        <v/>
      </c>
      <c r="V1268" s="8">
        <f>IF($AA1268="","",U1268*T1268)</f>
        <v/>
      </c>
      <c r="W1268" s="8">
        <f>IF($AA1268="","",V1268+S1268)</f>
        <v/>
      </c>
      <c r="X1268" s="8">
        <f>IF($AA1268="","",Y1268-W1268)</f>
        <v/>
      </c>
      <c r="Y1268" s="8">
        <f>IF($AA1268="","",R1268+U1268+P1268)</f>
        <v/>
      </c>
      <c r="Z1268" s="8">
        <f>IF($AA1268="","",Y1268-W1268-N1268)</f>
        <v/>
      </c>
      <c r="AA1268" s="16">
        <f>IF(ROWS($AA$2:$AA1268)&lt;=MAX('Per Line'!$AJ$2:$AJ$7001),MATCH(ROWS($AA$2:$AA1268),'Per Line'!$AJ$2:$AJ$7001,0),"")</f>
        <v/>
      </c>
      <c r="AB1268">
        <f>IF($AA1268="","",C1268&amp;"|"&amp;COUNTIF($C$2:$C1268,C1268))</f>
        <v/>
      </c>
    </row>
    <row r="1269">
      <c r="A1269">
        <f>IF($AA1269="","",INDEX('Per Line'!$C$2:$C$7001,$AA1269)&amp;"")</f>
        <v/>
      </c>
      <c r="B1269" s="15" t="n"/>
      <c r="C1269">
        <f>IF($AA1269="","",IF(COUNTIF($I$2:$I$1301,I1269)&lt;=Settings!$C$8,I1269,I1269&amp;" P"&amp;ROUNDUP(COUNTIF($I$2:$I1269,I1269)/Settings!$C$8,0)))</f>
        <v/>
      </c>
      <c r="D1269">
        <f>IF($AA1269="","",INDEX('Per Line'!$A$2:$A$7001,$AA1269)&amp;"")</f>
        <v/>
      </c>
      <c r="E1269">
        <f>IF($AA1269="","",INDEX('Per Line'!$B$2:$B$7001,$AA1269)&amp;"")</f>
        <v/>
      </c>
      <c r="F1269">
        <f>IF($AA1269="","",INDEX('Per Line'!$D$2:$D$7001,$AA1269)&amp;"")</f>
        <v/>
      </c>
      <c r="G1269" s="14">
        <f>IF($AA1269="","",INDEX('Per Line'!$E$2:$E$7001,$AA1269))</f>
        <v/>
      </c>
      <c r="H1269">
        <f>IF($AA1269="","",INDEX('Per Line'!$F$2:$F$7001,$AA1269)&amp;"")</f>
        <v/>
      </c>
      <c r="I1269">
        <f>IF($AA1269="","",INDEX('Per Line'!$I$2:$I$7001,$AA1269)&amp;"")</f>
        <v/>
      </c>
      <c r="J1269">
        <f>IF($AA1269="","",INDEX('Per Line'!$H$2:$H$7001,$AA1269)&amp;"")</f>
        <v/>
      </c>
      <c r="K1269">
        <f>IF($AA1269="","",INDEX('Per Line'!$J$2:$J$7001,$AA1269)&amp;"")</f>
        <v/>
      </c>
      <c r="L1269">
        <f>IF($AA1269="","",INDEX('Per Line'!$K$2:$K$7001,$AA1269)&amp;"")</f>
        <v/>
      </c>
      <c r="M1269">
        <f>IF($AA1269="","",INDEX('Per Line'!$L$2:$L$7001,$AA1269))</f>
        <v/>
      </c>
      <c r="N1269" s="8">
        <f>IF($AA1269="","",M1269*Y1269/100)</f>
        <v/>
      </c>
      <c r="O1269">
        <f>IF($AA1269="","",INDEX('Per Line'!$U$2:$U$7001,$AA1269)&amp;"")</f>
        <v/>
      </c>
      <c r="P1269" s="8">
        <f>IF($AA1269="","",SUMIFS('Per Line'!$T$2:$T$7001,'Per Line'!$C$2:$C$7001,$A1269,'Per Line'!$AL$2:$AL$7001,1))</f>
        <v/>
      </c>
      <c r="Q1269">
        <f>IF($AA1269="","",Settings!$C$7)</f>
        <v/>
      </c>
      <c r="R1269" s="8">
        <f>IF($AA1269="","",SUMIFS('Per Line'!$T$2:$T$7001,'Per Line'!$C$2:$C$7001,$A1269,'Per Line'!$AK$2:$AK$7001,0,'Per Line'!$AL$2:$AL$7001,0))</f>
        <v/>
      </c>
      <c r="S1269" s="8">
        <f>IF($AA1269="","",R1269*Q1269)</f>
        <v/>
      </c>
      <c r="T1269">
        <f>IF($AA1269="","",Settings!$C$6)</f>
        <v/>
      </c>
      <c r="U1269" s="8">
        <f>IF($AA1269="","",SUMIFS('Per Line'!$T$2:$T$7001,'Per Line'!$C$2:$C$7001,$A1269,'Per Line'!$AK$2:$AK$7001,1,'Per Line'!$AL$2:$AL$7001,0))</f>
        <v/>
      </c>
      <c r="V1269" s="8">
        <f>IF($AA1269="","",U1269*T1269)</f>
        <v/>
      </c>
      <c r="W1269" s="8">
        <f>IF($AA1269="","",V1269+S1269)</f>
        <v/>
      </c>
      <c r="X1269" s="8">
        <f>IF($AA1269="","",Y1269-W1269)</f>
        <v/>
      </c>
      <c r="Y1269" s="8">
        <f>IF($AA1269="","",R1269+U1269+P1269)</f>
        <v/>
      </c>
      <c r="Z1269" s="8">
        <f>IF($AA1269="","",Y1269-W1269-N1269)</f>
        <v/>
      </c>
      <c r="AA1269" s="16">
        <f>IF(ROWS($AA$2:$AA1269)&lt;=MAX('Per Line'!$AJ$2:$AJ$7001),MATCH(ROWS($AA$2:$AA1269),'Per Line'!$AJ$2:$AJ$7001,0),"")</f>
        <v/>
      </c>
      <c r="AB1269">
        <f>IF($AA1269="","",C1269&amp;"|"&amp;COUNTIF($C$2:$C1269,C1269))</f>
        <v/>
      </c>
    </row>
    <row r="1270">
      <c r="A1270">
        <f>IF($AA1270="","",INDEX('Per Line'!$C$2:$C$7001,$AA1270)&amp;"")</f>
        <v/>
      </c>
      <c r="B1270" s="15" t="n"/>
      <c r="C1270">
        <f>IF($AA1270="","",IF(COUNTIF($I$2:$I$1301,I1270)&lt;=Settings!$C$8,I1270,I1270&amp;" P"&amp;ROUNDUP(COUNTIF($I$2:$I1270,I1270)/Settings!$C$8,0)))</f>
        <v/>
      </c>
      <c r="D1270">
        <f>IF($AA1270="","",INDEX('Per Line'!$A$2:$A$7001,$AA1270)&amp;"")</f>
        <v/>
      </c>
      <c r="E1270">
        <f>IF($AA1270="","",INDEX('Per Line'!$B$2:$B$7001,$AA1270)&amp;"")</f>
        <v/>
      </c>
      <c r="F1270">
        <f>IF($AA1270="","",INDEX('Per Line'!$D$2:$D$7001,$AA1270)&amp;"")</f>
        <v/>
      </c>
      <c r="G1270" s="14">
        <f>IF($AA1270="","",INDEX('Per Line'!$E$2:$E$7001,$AA1270))</f>
        <v/>
      </c>
      <c r="H1270">
        <f>IF($AA1270="","",INDEX('Per Line'!$F$2:$F$7001,$AA1270)&amp;"")</f>
        <v/>
      </c>
      <c r="I1270">
        <f>IF($AA1270="","",INDEX('Per Line'!$I$2:$I$7001,$AA1270)&amp;"")</f>
        <v/>
      </c>
      <c r="J1270">
        <f>IF($AA1270="","",INDEX('Per Line'!$H$2:$H$7001,$AA1270)&amp;"")</f>
        <v/>
      </c>
      <c r="K1270">
        <f>IF($AA1270="","",INDEX('Per Line'!$J$2:$J$7001,$AA1270)&amp;"")</f>
        <v/>
      </c>
      <c r="L1270">
        <f>IF($AA1270="","",INDEX('Per Line'!$K$2:$K$7001,$AA1270)&amp;"")</f>
        <v/>
      </c>
      <c r="M1270">
        <f>IF($AA1270="","",INDEX('Per Line'!$L$2:$L$7001,$AA1270))</f>
        <v/>
      </c>
      <c r="N1270" s="8">
        <f>IF($AA1270="","",M1270*Y1270/100)</f>
        <v/>
      </c>
      <c r="O1270">
        <f>IF($AA1270="","",INDEX('Per Line'!$U$2:$U$7001,$AA1270)&amp;"")</f>
        <v/>
      </c>
      <c r="P1270" s="8">
        <f>IF($AA1270="","",SUMIFS('Per Line'!$T$2:$T$7001,'Per Line'!$C$2:$C$7001,$A1270,'Per Line'!$AL$2:$AL$7001,1))</f>
        <v/>
      </c>
      <c r="Q1270">
        <f>IF($AA1270="","",Settings!$C$7)</f>
        <v/>
      </c>
      <c r="R1270" s="8">
        <f>IF($AA1270="","",SUMIFS('Per Line'!$T$2:$T$7001,'Per Line'!$C$2:$C$7001,$A1270,'Per Line'!$AK$2:$AK$7001,0,'Per Line'!$AL$2:$AL$7001,0))</f>
        <v/>
      </c>
      <c r="S1270" s="8">
        <f>IF($AA1270="","",R1270*Q1270)</f>
        <v/>
      </c>
      <c r="T1270">
        <f>IF($AA1270="","",Settings!$C$6)</f>
        <v/>
      </c>
      <c r="U1270" s="8">
        <f>IF($AA1270="","",SUMIFS('Per Line'!$T$2:$T$7001,'Per Line'!$C$2:$C$7001,$A1270,'Per Line'!$AK$2:$AK$7001,1,'Per Line'!$AL$2:$AL$7001,0))</f>
        <v/>
      </c>
      <c r="V1270" s="8">
        <f>IF($AA1270="","",U1270*T1270)</f>
        <v/>
      </c>
      <c r="W1270" s="8">
        <f>IF($AA1270="","",V1270+S1270)</f>
        <v/>
      </c>
      <c r="X1270" s="8">
        <f>IF($AA1270="","",Y1270-W1270)</f>
        <v/>
      </c>
      <c r="Y1270" s="8">
        <f>IF($AA1270="","",R1270+U1270+P1270)</f>
        <v/>
      </c>
      <c r="Z1270" s="8">
        <f>IF($AA1270="","",Y1270-W1270-N1270)</f>
        <v/>
      </c>
      <c r="AA1270" s="16">
        <f>IF(ROWS($AA$2:$AA1270)&lt;=MAX('Per Line'!$AJ$2:$AJ$7001),MATCH(ROWS($AA$2:$AA1270),'Per Line'!$AJ$2:$AJ$7001,0),"")</f>
        <v/>
      </c>
      <c r="AB1270">
        <f>IF($AA1270="","",C1270&amp;"|"&amp;COUNTIF($C$2:$C1270,C1270))</f>
        <v/>
      </c>
    </row>
    <row r="1271">
      <c r="A1271">
        <f>IF($AA1271="","",INDEX('Per Line'!$C$2:$C$7001,$AA1271)&amp;"")</f>
        <v/>
      </c>
      <c r="B1271" s="15" t="n"/>
      <c r="C1271">
        <f>IF($AA1271="","",IF(COUNTIF($I$2:$I$1301,I1271)&lt;=Settings!$C$8,I1271,I1271&amp;" P"&amp;ROUNDUP(COUNTIF($I$2:$I1271,I1271)/Settings!$C$8,0)))</f>
        <v/>
      </c>
      <c r="D1271">
        <f>IF($AA1271="","",INDEX('Per Line'!$A$2:$A$7001,$AA1271)&amp;"")</f>
        <v/>
      </c>
      <c r="E1271">
        <f>IF($AA1271="","",INDEX('Per Line'!$B$2:$B$7001,$AA1271)&amp;"")</f>
        <v/>
      </c>
      <c r="F1271">
        <f>IF($AA1271="","",INDEX('Per Line'!$D$2:$D$7001,$AA1271)&amp;"")</f>
        <v/>
      </c>
      <c r="G1271" s="14">
        <f>IF($AA1271="","",INDEX('Per Line'!$E$2:$E$7001,$AA1271))</f>
        <v/>
      </c>
      <c r="H1271">
        <f>IF($AA1271="","",INDEX('Per Line'!$F$2:$F$7001,$AA1271)&amp;"")</f>
        <v/>
      </c>
      <c r="I1271">
        <f>IF($AA1271="","",INDEX('Per Line'!$I$2:$I$7001,$AA1271)&amp;"")</f>
        <v/>
      </c>
      <c r="J1271">
        <f>IF($AA1271="","",INDEX('Per Line'!$H$2:$H$7001,$AA1271)&amp;"")</f>
        <v/>
      </c>
      <c r="K1271">
        <f>IF($AA1271="","",INDEX('Per Line'!$J$2:$J$7001,$AA1271)&amp;"")</f>
        <v/>
      </c>
      <c r="L1271">
        <f>IF($AA1271="","",INDEX('Per Line'!$K$2:$K$7001,$AA1271)&amp;"")</f>
        <v/>
      </c>
      <c r="M1271">
        <f>IF($AA1271="","",INDEX('Per Line'!$L$2:$L$7001,$AA1271))</f>
        <v/>
      </c>
      <c r="N1271" s="8">
        <f>IF($AA1271="","",M1271*Y1271/100)</f>
        <v/>
      </c>
      <c r="O1271">
        <f>IF($AA1271="","",INDEX('Per Line'!$U$2:$U$7001,$AA1271)&amp;"")</f>
        <v/>
      </c>
      <c r="P1271" s="8">
        <f>IF($AA1271="","",SUMIFS('Per Line'!$T$2:$T$7001,'Per Line'!$C$2:$C$7001,$A1271,'Per Line'!$AL$2:$AL$7001,1))</f>
        <v/>
      </c>
      <c r="Q1271">
        <f>IF($AA1271="","",Settings!$C$7)</f>
        <v/>
      </c>
      <c r="R1271" s="8">
        <f>IF($AA1271="","",SUMIFS('Per Line'!$T$2:$T$7001,'Per Line'!$C$2:$C$7001,$A1271,'Per Line'!$AK$2:$AK$7001,0,'Per Line'!$AL$2:$AL$7001,0))</f>
        <v/>
      </c>
      <c r="S1271" s="8">
        <f>IF($AA1271="","",R1271*Q1271)</f>
        <v/>
      </c>
      <c r="T1271">
        <f>IF($AA1271="","",Settings!$C$6)</f>
        <v/>
      </c>
      <c r="U1271" s="8">
        <f>IF($AA1271="","",SUMIFS('Per Line'!$T$2:$T$7001,'Per Line'!$C$2:$C$7001,$A1271,'Per Line'!$AK$2:$AK$7001,1,'Per Line'!$AL$2:$AL$7001,0))</f>
        <v/>
      </c>
      <c r="V1271" s="8">
        <f>IF($AA1271="","",U1271*T1271)</f>
        <v/>
      </c>
      <c r="W1271" s="8">
        <f>IF($AA1271="","",V1271+S1271)</f>
        <v/>
      </c>
      <c r="X1271" s="8">
        <f>IF($AA1271="","",Y1271-W1271)</f>
        <v/>
      </c>
      <c r="Y1271" s="8">
        <f>IF($AA1271="","",R1271+U1271+P1271)</f>
        <v/>
      </c>
      <c r="Z1271" s="8">
        <f>IF($AA1271="","",Y1271-W1271-N1271)</f>
        <v/>
      </c>
      <c r="AA1271" s="16">
        <f>IF(ROWS($AA$2:$AA1271)&lt;=MAX('Per Line'!$AJ$2:$AJ$7001),MATCH(ROWS($AA$2:$AA1271),'Per Line'!$AJ$2:$AJ$7001,0),"")</f>
        <v/>
      </c>
      <c r="AB1271">
        <f>IF($AA1271="","",C1271&amp;"|"&amp;COUNTIF($C$2:$C1271,C1271))</f>
        <v/>
      </c>
    </row>
    <row r="1272">
      <c r="A1272">
        <f>IF($AA1272="","",INDEX('Per Line'!$C$2:$C$7001,$AA1272)&amp;"")</f>
        <v/>
      </c>
      <c r="B1272" s="15" t="n"/>
      <c r="C1272">
        <f>IF($AA1272="","",IF(COUNTIF($I$2:$I$1301,I1272)&lt;=Settings!$C$8,I1272,I1272&amp;" P"&amp;ROUNDUP(COUNTIF($I$2:$I1272,I1272)/Settings!$C$8,0)))</f>
        <v/>
      </c>
      <c r="D1272">
        <f>IF($AA1272="","",INDEX('Per Line'!$A$2:$A$7001,$AA1272)&amp;"")</f>
        <v/>
      </c>
      <c r="E1272">
        <f>IF($AA1272="","",INDEX('Per Line'!$B$2:$B$7001,$AA1272)&amp;"")</f>
        <v/>
      </c>
      <c r="F1272">
        <f>IF($AA1272="","",INDEX('Per Line'!$D$2:$D$7001,$AA1272)&amp;"")</f>
        <v/>
      </c>
      <c r="G1272" s="14">
        <f>IF($AA1272="","",INDEX('Per Line'!$E$2:$E$7001,$AA1272))</f>
        <v/>
      </c>
      <c r="H1272">
        <f>IF($AA1272="","",INDEX('Per Line'!$F$2:$F$7001,$AA1272)&amp;"")</f>
        <v/>
      </c>
      <c r="I1272">
        <f>IF($AA1272="","",INDEX('Per Line'!$I$2:$I$7001,$AA1272)&amp;"")</f>
        <v/>
      </c>
      <c r="J1272">
        <f>IF($AA1272="","",INDEX('Per Line'!$H$2:$H$7001,$AA1272)&amp;"")</f>
        <v/>
      </c>
      <c r="K1272">
        <f>IF($AA1272="","",INDEX('Per Line'!$J$2:$J$7001,$AA1272)&amp;"")</f>
        <v/>
      </c>
      <c r="L1272">
        <f>IF($AA1272="","",INDEX('Per Line'!$K$2:$K$7001,$AA1272)&amp;"")</f>
        <v/>
      </c>
      <c r="M1272">
        <f>IF($AA1272="","",INDEX('Per Line'!$L$2:$L$7001,$AA1272))</f>
        <v/>
      </c>
      <c r="N1272" s="8">
        <f>IF($AA1272="","",M1272*Y1272/100)</f>
        <v/>
      </c>
      <c r="O1272">
        <f>IF($AA1272="","",INDEX('Per Line'!$U$2:$U$7001,$AA1272)&amp;"")</f>
        <v/>
      </c>
      <c r="P1272" s="8">
        <f>IF($AA1272="","",SUMIFS('Per Line'!$T$2:$T$7001,'Per Line'!$C$2:$C$7001,$A1272,'Per Line'!$AL$2:$AL$7001,1))</f>
        <v/>
      </c>
      <c r="Q1272">
        <f>IF($AA1272="","",Settings!$C$7)</f>
        <v/>
      </c>
      <c r="R1272" s="8">
        <f>IF($AA1272="","",SUMIFS('Per Line'!$T$2:$T$7001,'Per Line'!$C$2:$C$7001,$A1272,'Per Line'!$AK$2:$AK$7001,0,'Per Line'!$AL$2:$AL$7001,0))</f>
        <v/>
      </c>
      <c r="S1272" s="8">
        <f>IF($AA1272="","",R1272*Q1272)</f>
        <v/>
      </c>
      <c r="T1272">
        <f>IF($AA1272="","",Settings!$C$6)</f>
        <v/>
      </c>
      <c r="U1272" s="8">
        <f>IF($AA1272="","",SUMIFS('Per Line'!$T$2:$T$7001,'Per Line'!$C$2:$C$7001,$A1272,'Per Line'!$AK$2:$AK$7001,1,'Per Line'!$AL$2:$AL$7001,0))</f>
        <v/>
      </c>
      <c r="V1272" s="8">
        <f>IF($AA1272="","",U1272*T1272)</f>
        <v/>
      </c>
      <c r="W1272" s="8">
        <f>IF($AA1272="","",V1272+S1272)</f>
        <v/>
      </c>
      <c r="X1272" s="8">
        <f>IF($AA1272="","",Y1272-W1272)</f>
        <v/>
      </c>
      <c r="Y1272" s="8">
        <f>IF($AA1272="","",R1272+U1272+P1272)</f>
        <v/>
      </c>
      <c r="Z1272" s="8">
        <f>IF($AA1272="","",Y1272-W1272-N1272)</f>
        <v/>
      </c>
      <c r="AA1272" s="16">
        <f>IF(ROWS($AA$2:$AA1272)&lt;=MAX('Per Line'!$AJ$2:$AJ$7001),MATCH(ROWS($AA$2:$AA1272),'Per Line'!$AJ$2:$AJ$7001,0),"")</f>
        <v/>
      </c>
      <c r="AB1272">
        <f>IF($AA1272="","",C1272&amp;"|"&amp;COUNTIF($C$2:$C1272,C1272))</f>
        <v/>
      </c>
    </row>
    <row r="1273">
      <c r="A1273">
        <f>IF($AA1273="","",INDEX('Per Line'!$C$2:$C$7001,$AA1273)&amp;"")</f>
        <v/>
      </c>
      <c r="B1273" s="15" t="n"/>
      <c r="C1273">
        <f>IF($AA1273="","",IF(COUNTIF($I$2:$I$1301,I1273)&lt;=Settings!$C$8,I1273,I1273&amp;" P"&amp;ROUNDUP(COUNTIF($I$2:$I1273,I1273)/Settings!$C$8,0)))</f>
        <v/>
      </c>
      <c r="D1273">
        <f>IF($AA1273="","",INDEX('Per Line'!$A$2:$A$7001,$AA1273)&amp;"")</f>
        <v/>
      </c>
      <c r="E1273">
        <f>IF($AA1273="","",INDEX('Per Line'!$B$2:$B$7001,$AA1273)&amp;"")</f>
        <v/>
      </c>
      <c r="F1273">
        <f>IF($AA1273="","",INDEX('Per Line'!$D$2:$D$7001,$AA1273)&amp;"")</f>
        <v/>
      </c>
      <c r="G1273" s="14">
        <f>IF($AA1273="","",INDEX('Per Line'!$E$2:$E$7001,$AA1273))</f>
        <v/>
      </c>
      <c r="H1273">
        <f>IF($AA1273="","",INDEX('Per Line'!$F$2:$F$7001,$AA1273)&amp;"")</f>
        <v/>
      </c>
      <c r="I1273">
        <f>IF($AA1273="","",INDEX('Per Line'!$I$2:$I$7001,$AA1273)&amp;"")</f>
        <v/>
      </c>
      <c r="J1273">
        <f>IF($AA1273="","",INDEX('Per Line'!$H$2:$H$7001,$AA1273)&amp;"")</f>
        <v/>
      </c>
      <c r="K1273">
        <f>IF($AA1273="","",INDEX('Per Line'!$J$2:$J$7001,$AA1273)&amp;"")</f>
        <v/>
      </c>
      <c r="L1273">
        <f>IF($AA1273="","",INDEX('Per Line'!$K$2:$K$7001,$AA1273)&amp;"")</f>
        <v/>
      </c>
      <c r="M1273">
        <f>IF($AA1273="","",INDEX('Per Line'!$L$2:$L$7001,$AA1273))</f>
        <v/>
      </c>
      <c r="N1273" s="8">
        <f>IF($AA1273="","",M1273*Y1273/100)</f>
        <v/>
      </c>
      <c r="O1273">
        <f>IF($AA1273="","",INDEX('Per Line'!$U$2:$U$7001,$AA1273)&amp;"")</f>
        <v/>
      </c>
      <c r="P1273" s="8">
        <f>IF($AA1273="","",SUMIFS('Per Line'!$T$2:$T$7001,'Per Line'!$C$2:$C$7001,$A1273,'Per Line'!$AL$2:$AL$7001,1))</f>
        <v/>
      </c>
      <c r="Q1273">
        <f>IF($AA1273="","",Settings!$C$7)</f>
        <v/>
      </c>
      <c r="R1273" s="8">
        <f>IF($AA1273="","",SUMIFS('Per Line'!$T$2:$T$7001,'Per Line'!$C$2:$C$7001,$A1273,'Per Line'!$AK$2:$AK$7001,0,'Per Line'!$AL$2:$AL$7001,0))</f>
        <v/>
      </c>
      <c r="S1273" s="8">
        <f>IF($AA1273="","",R1273*Q1273)</f>
        <v/>
      </c>
      <c r="T1273">
        <f>IF($AA1273="","",Settings!$C$6)</f>
        <v/>
      </c>
      <c r="U1273" s="8">
        <f>IF($AA1273="","",SUMIFS('Per Line'!$T$2:$T$7001,'Per Line'!$C$2:$C$7001,$A1273,'Per Line'!$AK$2:$AK$7001,1,'Per Line'!$AL$2:$AL$7001,0))</f>
        <v/>
      </c>
      <c r="V1273" s="8">
        <f>IF($AA1273="","",U1273*T1273)</f>
        <v/>
      </c>
      <c r="W1273" s="8">
        <f>IF($AA1273="","",V1273+S1273)</f>
        <v/>
      </c>
      <c r="X1273" s="8">
        <f>IF($AA1273="","",Y1273-W1273)</f>
        <v/>
      </c>
      <c r="Y1273" s="8">
        <f>IF($AA1273="","",R1273+U1273+P1273)</f>
        <v/>
      </c>
      <c r="Z1273" s="8">
        <f>IF($AA1273="","",Y1273-W1273-N1273)</f>
        <v/>
      </c>
      <c r="AA1273" s="16">
        <f>IF(ROWS($AA$2:$AA1273)&lt;=MAX('Per Line'!$AJ$2:$AJ$7001),MATCH(ROWS($AA$2:$AA1273),'Per Line'!$AJ$2:$AJ$7001,0),"")</f>
        <v/>
      </c>
      <c r="AB1273">
        <f>IF($AA1273="","",C1273&amp;"|"&amp;COUNTIF($C$2:$C1273,C1273))</f>
        <v/>
      </c>
    </row>
    <row r="1274">
      <c r="A1274">
        <f>IF($AA1274="","",INDEX('Per Line'!$C$2:$C$7001,$AA1274)&amp;"")</f>
        <v/>
      </c>
      <c r="B1274" s="15" t="n"/>
      <c r="C1274">
        <f>IF($AA1274="","",IF(COUNTIF($I$2:$I$1301,I1274)&lt;=Settings!$C$8,I1274,I1274&amp;" P"&amp;ROUNDUP(COUNTIF($I$2:$I1274,I1274)/Settings!$C$8,0)))</f>
        <v/>
      </c>
      <c r="D1274">
        <f>IF($AA1274="","",INDEX('Per Line'!$A$2:$A$7001,$AA1274)&amp;"")</f>
        <v/>
      </c>
      <c r="E1274">
        <f>IF($AA1274="","",INDEX('Per Line'!$B$2:$B$7001,$AA1274)&amp;"")</f>
        <v/>
      </c>
      <c r="F1274">
        <f>IF($AA1274="","",INDEX('Per Line'!$D$2:$D$7001,$AA1274)&amp;"")</f>
        <v/>
      </c>
      <c r="G1274" s="14">
        <f>IF($AA1274="","",INDEX('Per Line'!$E$2:$E$7001,$AA1274))</f>
        <v/>
      </c>
      <c r="H1274">
        <f>IF($AA1274="","",INDEX('Per Line'!$F$2:$F$7001,$AA1274)&amp;"")</f>
        <v/>
      </c>
      <c r="I1274">
        <f>IF($AA1274="","",INDEX('Per Line'!$I$2:$I$7001,$AA1274)&amp;"")</f>
        <v/>
      </c>
      <c r="J1274">
        <f>IF($AA1274="","",INDEX('Per Line'!$H$2:$H$7001,$AA1274)&amp;"")</f>
        <v/>
      </c>
      <c r="K1274">
        <f>IF($AA1274="","",INDEX('Per Line'!$J$2:$J$7001,$AA1274)&amp;"")</f>
        <v/>
      </c>
      <c r="L1274">
        <f>IF($AA1274="","",INDEX('Per Line'!$K$2:$K$7001,$AA1274)&amp;"")</f>
        <v/>
      </c>
      <c r="M1274">
        <f>IF($AA1274="","",INDEX('Per Line'!$L$2:$L$7001,$AA1274))</f>
        <v/>
      </c>
      <c r="N1274" s="8">
        <f>IF($AA1274="","",M1274*Y1274/100)</f>
        <v/>
      </c>
      <c r="O1274">
        <f>IF($AA1274="","",INDEX('Per Line'!$U$2:$U$7001,$AA1274)&amp;"")</f>
        <v/>
      </c>
      <c r="P1274" s="8">
        <f>IF($AA1274="","",SUMIFS('Per Line'!$T$2:$T$7001,'Per Line'!$C$2:$C$7001,$A1274,'Per Line'!$AL$2:$AL$7001,1))</f>
        <v/>
      </c>
      <c r="Q1274">
        <f>IF($AA1274="","",Settings!$C$7)</f>
        <v/>
      </c>
      <c r="R1274" s="8">
        <f>IF($AA1274="","",SUMIFS('Per Line'!$T$2:$T$7001,'Per Line'!$C$2:$C$7001,$A1274,'Per Line'!$AK$2:$AK$7001,0,'Per Line'!$AL$2:$AL$7001,0))</f>
        <v/>
      </c>
      <c r="S1274" s="8">
        <f>IF($AA1274="","",R1274*Q1274)</f>
        <v/>
      </c>
      <c r="T1274">
        <f>IF($AA1274="","",Settings!$C$6)</f>
        <v/>
      </c>
      <c r="U1274" s="8">
        <f>IF($AA1274="","",SUMIFS('Per Line'!$T$2:$T$7001,'Per Line'!$C$2:$C$7001,$A1274,'Per Line'!$AK$2:$AK$7001,1,'Per Line'!$AL$2:$AL$7001,0))</f>
        <v/>
      </c>
      <c r="V1274" s="8">
        <f>IF($AA1274="","",U1274*T1274)</f>
        <v/>
      </c>
      <c r="W1274" s="8">
        <f>IF($AA1274="","",V1274+S1274)</f>
        <v/>
      </c>
      <c r="X1274" s="8">
        <f>IF($AA1274="","",Y1274-W1274)</f>
        <v/>
      </c>
      <c r="Y1274" s="8">
        <f>IF($AA1274="","",R1274+U1274+P1274)</f>
        <v/>
      </c>
      <c r="Z1274" s="8">
        <f>IF($AA1274="","",Y1274-W1274-N1274)</f>
        <v/>
      </c>
      <c r="AA1274" s="16">
        <f>IF(ROWS($AA$2:$AA1274)&lt;=MAX('Per Line'!$AJ$2:$AJ$7001),MATCH(ROWS($AA$2:$AA1274),'Per Line'!$AJ$2:$AJ$7001,0),"")</f>
        <v/>
      </c>
      <c r="AB1274">
        <f>IF($AA1274="","",C1274&amp;"|"&amp;COUNTIF($C$2:$C1274,C1274))</f>
        <v/>
      </c>
    </row>
    <row r="1275">
      <c r="A1275">
        <f>IF($AA1275="","",INDEX('Per Line'!$C$2:$C$7001,$AA1275)&amp;"")</f>
        <v/>
      </c>
      <c r="B1275" s="15" t="n"/>
      <c r="C1275">
        <f>IF($AA1275="","",IF(COUNTIF($I$2:$I$1301,I1275)&lt;=Settings!$C$8,I1275,I1275&amp;" P"&amp;ROUNDUP(COUNTIF($I$2:$I1275,I1275)/Settings!$C$8,0)))</f>
        <v/>
      </c>
      <c r="D1275">
        <f>IF($AA1275="","",INDEX('Per Line'!$A$2:$A$7001,$AA1275)&amp;"")</f>
        <v/>
      </c>
      <c r="E1275">
        <f>IF($AA1275="","",INDEX('Per Line'!$B$2:$B$7001,$AA1275)&amp;"")</f>
        <v/>
      </c>
      <c r="F1275">
        <f>IF($AA1275="","",INDEX('Per Line'!$D$2:$D$7001,$AA1275)&amp;"")</f>
        <v/>
      </c>
      <c r="G1275" s="14">
        <f>IF($AA1275="","",INDEX('Per Line'!$E$2:$E$7001,$AA1275))</f>
        <v/>
      </c>
      <c r="H1275">
        <f>IF($AA1275="","",INDEX('Per Line'!$F$2:$F$7001,$AA1275)&amp;"")</f>
        <v/>
      </c>
      <c r="I1275">
        <f>IF($AA1275="","",INDEX('Per Line'!$I$2:$I$7001,$AA1275)&amp;"")</f>
        <v/>
      </c>
      <c r="J1275">
        <f>IF($AA1275="","",INDEX('Per Line'!$H$2:$H$7001,$AA1275)&amp;"")</f>
        <v/>
      </c>
      <c r="K1275">
        <f>IF($AA1275="","",INDEX('Per Line'!$J$2:$J$7001,$AA1275)&amp;"")</f>
        <v/>
      </c>
      <c r="L1275">
        <f>IF($AA1275="","",INDEX('Per Line'!$K$2:$K$7001,$AA1275)&amp;"")</f>
        <v/>
      </c>
      <c r="M1275">
        <f>IF($AA1275="","",INDEX('Per Line'!$L$2:$L$7001,$AA1275))</f>
        <v/>
      </c>
      <c r="N1275" s="8">
        <f>IF($AA1275="","",M1275*Y1275/100)</f>
        <v/>
      </c>
      <c r="O1275">
        <f>IF($AA1275="","",INDEX('Per Line'!$U$2:$U$7001,$AA1275)&amp;"")</f>
        <v/>
      </c>
      <c r="P1275" s="8">
        <f>IF($AA1275="","",SUMIFS('Per Line'!$T$2:$T$7001,'Per Line'!$C$2:$C$7001,$A1275,'Per Line'!$AL$2:$AL$7001,1))</f>
        <v/>
      </c>
      <c r="Q1275">
        <f>IF($AA1275="","",Settings!$C$7)</f>
        <v/>
      </c>
      <c r="R1275" s="8">
        <f>IF($AA1275="","",SUMIFS('Per Line'!$T$2:$T$7001,'Per Line'!$C$2:$C$7001,$A1275,'Per Line'!$AK$2:$AK$7001,0,'Per Line'!$AL$2:$AL$7001,0))</f>
        <v/>
      </c>
      <c r="S1275" s="8">
        <f>IF($AA1275="","",R1275*Q1275)</f>
        <v/>
      </c>
      <c r="T1275">
        <f>IF($AA1275="","",Settings!$C$6)</f>
        <v/>
      </c>
      <c r="U1275" s="8">
        <f>IF($AA1275="","",SUMIFS('Per Line'!$T$2:$T$7001,'Per Line'!$C$2:$C$7001,$A1275,'Per Line'!$AK$2:$AK$7001,1,'Per Line'!$AL$2:$AL$7001,0))</f>
        <v/>
      </c>
      <c r="V1275" s="8">
        <f>IF($AA1275="","",U1275*T1275)</f>
        <v/>
      </c>
      <c r="W1275" s="8">
        <f>IF($AA1275="","",V1275+S1275)</f>
        <v/>
      </c>
      <c r="X1275" s="8">
        <f>IF($AA1275="","",Y1275-W1275)</f>
        <v/>
      </c>
      <c r="Y1275" s="8">
        <f>IF($AA1275="","",R1275+U1275+P1275)</f>
        <v/>
      </c>
      <c r="Z1275" s="8">
        <f>IF($AA1275="","",Y1275-W1275-N1275)</f>
        <v/>
      </c>
      <c r="AA1275" s="16">
        <f>IF(ROWS($AA$2:$AA1275)&lt;=MAX('Per Line'!$AJ$2:$AJ$7001),MATCH(ROWS($AA$2:$AA1275),'Per Line'!$AJ$2:$AJ$7001,0),"")</f>
        <v/>
      </c>
      <c r="AB1275">
        <f>IF($AA1275="","",C1275&amp;"|"&amp;COUNTIF($C$2:$C1275,C1275))</f>
        <v/>
      </c>
    </row>
    <row r="1276">
      <c r="A1276">
        <f>IF($AA1276="","",INDEX('Per Line'!$C$2:$C$7001,$AA1276)&amp;"")</f>
        <v/>
      </c>
      <c r="B1276" s="15" t="n"/>
      <c r="C1276">
        <f>IF($AA1276="","",IF(COUNTIF($I$2:$I$1301,I1276)&lt;=Settings!$C$8,I1276,I1276&amp;" P"&amp;ROUNDUP(COUNTIF($I$2:$I1276,I1276)/Settings!$C$8,0)))</f>
        <v/>
      </c>
      <c r="D1276">
        <f>IF($AA1276="","",INDEX('Per Line'!$A$2:$A$7001,$AA1276)&amp;"")</f>
        <v/>
      </c>
      <c r="E1276">
        <f>IF($AA1276="","",INDEX('Per Line'!$B$2:$B$7001,$AA1276)&amp;"")</f>
        <v/>
      </c>
      <c r="F1276">
        <f>IF($AA1276="","",INDEX('Per Line'!$D$2:$D$7001,$AA1276)&amp;"")</f>
        <v/>
      </c>
      <c r="G1276" s="14">
        <f>IF($AA1276="","",INDEX('Per Line'!$E$2:$E$7001,$AA1276))</f>
        <v/>
      </c>
      <c r="H1276">
        <f>IF($AA1276="","",INDEX('Per Line'!$F$2:$F$7001,$AA1276)&amp;"")</f>
        <v/>
      </c>
      <c r="I1276">
        <f>IF($AA1276="","",INDEX('Per Line'!$I$2:$I$7001,$AA1276)&amp;"")</f>
        <v/>
      </c>
      <c r="J1276">
        <f>IF($AA1276="","",INDEX('Per Line'!$H$2:$H$7001,$AA1276)&amp;"")</f>
        <v/>
      </c>
      <c r="K1276">
        <f>IF($AA1276="","",INDEX('Per Line'!$J$2:$J$7001,$AA1276)&amp;"")</f>
        <v/>
      </c>
      <c r="L1276">
        <f>IF($AA1276="","",INDEX('Per Line'!$K$2:$K$7001,$AA1276)&amp;"")</f>
        <v/>
      </c>
      <c r="M1276">
        <f>IF($AA1276="","",INDEX('Per Line'!$L$2:$L$7001,$AA1276))</f>
        <v/>
      </c>
      <c r="N1276" s="8">
        <f>IF($AA1276="","",M1276*Y1276/100)</f>
        <v/>
      </c>
      <c r="O1276">
        <f>IF($AA1276="","",INDEX('Per Line'!$U$2:$U$7001,$AA1276)&amp;"")</f>
        <v/>
      </c>
      <c r="P1276" s="8">
        <f>IF($AA1276="","",SUMIFS('Per Line'!$T$2:$T$7001,'Per Line'!$C$2:$C$7001,$A1276,'Per Line'!$AL$2:$AL$7001,1))</f>
        <v/>
      </c>
      <c r="Q1276">
        <f>IF($AA1276="","",Settings!$C$7)</f>
        <v/>
      </c>
      <c r="R1276" s="8">
        <f>IF($AA1276="","",SUMIFS('Per Line'!$T$2:$T$7001,'Per Line'!$C$2:$C$7001,$A1276,'Per Line'!$AK$2:$AK$7001,0,'Per Line'!$AL$2:$AL$7001,0))</f>
        <v/>
      </c>
      <c r="S1276" s="8">
        <f>IF($AA1276="","",R1276*Q1276)</f>
        <v/>
      </c>
      <c r="T1276">
        <f>IF($AA1276="","",Settings!$C$6)</f>
        <v/>
      </c>
      <c r="U1276" s="8">
        <f>IF($AA1276="","",SUMIFS('Per Line'!$T$2:$T$7001,'Per Line'!$C$2:$C$7001,$A1276,'Per Line'!$AK$2:$AK$7001,1,'Per Line'!$AL$2:$AL$7001,0))</f>
        <v/>
      </c>
      <c r="V1276" s="8">
        <f>IF($AA1276="","",U1276*T1276)</f>
        <v/>
      </c>
      <c r="W1276" s="8">
        <f>IF($AA1276="","",V1276+S1276)</f>
        <v/>
      </c>
      <c r="X1276" s="8">
        <f>IF($AA1276="","",Y1276-W1276)</f>
        <v/>
      </c>
      <c r="Y1276" s="8">
        <f>IF($AA1276="","",R1276+U1276+P1276)</f>
        <v/>
      </c>
      <c r="Z1276" s="8">
        <f>IF($AA1276="","",Y1276-W1276-N1276)</f>
        <v/>
      </c>
      <c r="AA1276" s="16">
        <f>IF(ROWS($AA$2:$AA1276)&lt;=MAX('Per Line'!$AJ$2:$AJ$7001),MATCH(ROWS($AA$2:$AA1276),'Per Line'!$AJ$2:$AJ$7001,0),"")</f>
        <v/>
      </c>
      <c r="AB1276">
        <f>IF($AA1276="","",C1276&amp;"|"&amp;COUNTIF($C$2:$C1276,C1276))</f>
        <v/>
      </c>
    </row>
    <row r="1277">
      <c r="A1277">
        <f>IF($AA1277="","",INDEX('Per Line'!$C$2:$C$7001,$AA1277)&amp;"")</f>
        <v/>
      </c>
      <c r="B1277" s="15" t="n"/>
      <c r="C1277">
        <f>IF($AA1277="","",IF(COUNTIF($I$2:$I$1301,I1277)&lt;=Settings!$C$8,I1277,I1277&amp;" P"&amp;ROUNDUP(COUNTIF($I$2:$I1277,I1277)/Settings!$C$8,0)))</f>
        <v/>
      </c>
      <c r="D1277">
        <f>IF($AA1277="","",INDEX('Per Line'!$A$2:$A$7001,$AA1277)&amp;"")</f>
        <v/>
      </c>
      <c r="E1277">
        <f>IF($AA1277="","",INDEX('Per Line'!$B$2:$B$7001,$AA1277)&amp;"")</f>
        <v/>
      </c>
      <c r="F1277">
        <f>IF($AA1277="","",INDEX('Per Line'!$D$2:$D$7001,$AA1277)&amp;"")</f>
        <v/>
      </c>
      <c r="G1277" s="14">
        <f>IF($AA1277="","",INDEX('Per Line'!$E$2:$E$7001,$AA1277))</f>
        <v/>
      </c>
      <c r="H1277">
        <f>IF($AA1277="","",INDEX('Per Line'!$F$2:$F$7001,$AA1277)&amp;"")</f>
        <v/>
      </c>
      <c r="I1277">
        <f>IF($AA1277="","",INDEX('Per Line'!$I$2:$I$7001,$AA1277)&amp;"")</f>
        <v/>
      </c>
      <c r="J1277">
        <f>IF($AA1277="","",INDEX('Per Line'!$H$2:$H$7001,$AA1277)&amp;"")</f>
        <v/>
      </c>
      <c r="K1277">
        <f>IF($AA1277="","",INDEX('Per Line'!$J$2:$J$7001,$AA1277)&amp;"")</f>
        <v/>
      </c>
      <c r="L1277">
        <f>IF($AA1277="","",INDEX('Per Line'!$K$2:$K$7001,$AA1277)&amp;"")</f>
        <v/>
      </c>
      <c r="M1277">
        <f>IF($AA1277="","",INDEX('Per Line'!$L$2:$L$7001,$AA1277))</f>
        <v/>
      </c>
      <c r="N1277" s="8">
        <f>IF($AA1277="","",M1277*Y1277/100)</f>
        <v/>
      </c>
      <c r="O1277">
        <f>IF($AA1277="","",INDEX('Per Line'!$U$2:$U$7001,$AA1277)&amp;"")</f>
        <v/>
      </c>
      <c r="P1277" s="8">
        <f>IF($AA1277="","",SUMIFS('Per Line'!$T$2:$T$7001,'Per Line'!$C$2:$C$7001,$A1277,'Per Line'!$AL$2:$AL$7001,1))</f>
        <v/>
      </c>
      <c r="Q1277">
        <f>IF($AA1277="","",Settings!$C$7)</f>
        <v/>
      </c>
      <c r="R1277" s="8">
        <f>IF($AA1277="","",SUMIFS('Per Line'!$T$2:$T$7001,'Per Line'!$C$2:$C$7001,$A1277,'Per Line'!$AK$2:$AK$7001,0,'Per Line'!$AL$2:$AL$7001,0))</f>
        <v/>
      </c>
      <c r="S1277" s="8">
        <f>IF($AA1277="","",R1277*Q1277)</f>
        <v/>
      </c>
      <c r="T1277">
        <f>IF($AA1277="","",Settings!$C$6)</f>
        <v/>
      </c>
      <c r="U1277" s="8">
        <f>IF($AA1277="","",SUMIFS('Per Line'!$T$2:$T$7001,'Per Line'!$C$2:$C$7001,$A1277,'Per Line'!$AK$2:$AK$7001,1,'Per Line'!$AL$2:$AL$7001,0))</f>
        <v/>
      </c>
      <c r="V1277" s="8">
        <f>IF($AA1277="","",U1277*T1277)</f>
        <v/>
      </c>
      <c r="W1277" s="8">
        <f>IF($AA1277="","",V1277+S1277)</f>
        <v/>
      </c>
      <c r="X1277" s="8">
        <f>IF($AA1277="","",Y1277-W1277)</f>
        <v/>
      </c>
      <c r="Y1277" s="8">
        <f>IF($AA1277="","",R1277+U1277+P1277)</f>
        <v/>
      </c>
      <c r="Z1277" s="8">
        <f>IF($AA1277="","",Y1277-W1277-N1277)</f>
        <v/>
      </c>
      <c r="AA1277" s="16">
        <f>IF(ROWS($AA$2:$AA1277)&lt;=MAX('Per Line'!$AJ$2:$AJ$7001),MATCH(ROWS($AA$2:$AA1277),'Per Line'!$AJ$2:$AJ$7001,0),"")</f>
        <v/>
      </c>
      <c r="AB1277">
        <f>IF($AA1277="","",C1277&amp;"|"&amp;COUNTIF($C$2:$C1277,C1277))</f>
        <v/>
      </c>
    </row>
    <row r="1278">
      <c r="A1278">
        <f>IF($AA1278="","",INDEX('Per Line'!$C$2:$C$7001,$AA1278)&amp;"")</f>
        <v/>
      </c>
      <c r="B1278" s="15" t="n"/>
      <c r="C1278">
        <f>IF($AA1278="","",IF(COUNTIF($I$2:$I$1301,I1278)&lt;=Settings!$C$8,I1278,I1278&amp;" P"&amp;ROUNDUP(COUNTIF($I$2:$I1278,I1278)/Settings!$C$8,0)))</f>
        <v/>
      </c>
      <c r="D1278">
        <f>IF($AA1278="","",INDEX('Per Line'!$A$2:$A$7001,$AA1278)&amp;"")</f>
        <v/>
      </c>
      <c r="E1278">
        <f>IF($AA1278="","",INDEX('Per Line'!$B$2:$B$7001,$AA1278)&amp;"")</f>
        <v/>
      </c>
      <c r="F1278">
        <f>IF($AA1278="","",INDEX('Per Line'!$D$2:$D$7001,$AA1278)&amp;"")</f>
        <v/>
      </c>
      <c r="G1278" s="14">
        <f>IF($AA1278="","",INDEX('Per Line'!$E$2:$E$7001,$AA1278))</f>
        <v/>
      </c>
      <c r="H1278">
        <f>IF($AA1278="","",INDEX('Per Line'!$F$2:$F$7001,$AA1278)&amp;"")</f>
        <v/>
      </c>
      <c r="I1278">
        <f>IF($AA1278="","",INDEX('Per Line'!$I$2:$I$7001,$AA1278)&amp;"")</f>
        <v/>
      </c>
      <c r="J1278">
        <f>IF($AA1278="","",INDEX('Per Line'!$H$2:$H$7001,$AA1278)&amp;"")</f>
        <v/>
      </c>
      <c r="K1278">
        <f>IF($AA1278="","",INDEX('Per Line'!$J$2:$J$7001,$AA1278)&amp;"")</f>
        <v/>
      </c>
      <c r="L1278">
        <f>IF($AA1278="","",INDEX('Per Line'!$K$2:$K$7001,$AA1278)&amp;"")</f>
        <v/>
      </c>
      <c r="M1278">
        <f>IF($AA1278="","",INDEX('Per Line'!$L$2:$L$7001,$AA1278))</f>
        <v/>
      </c>
      <c r="N1278" s="8">
        <f>IF($AA1278="","",M1278*Y1278/100)</f>
        <v/>
      </c>
      <c r="O1278">
        <f>IF($AA1278="","",INDEX('Per Line'!$U$2:$U$7001,$AA1278)&amp;"")</f>
        <v/>
      </c>
      <c r="P1278" s="8">
        <f>IF($AA1278="","",SUMIFS('Per Line'!$T$2:$T$7001,'Per Line'!$C$2:$C$7001,$A1278,'Per Line'!$AL$2:$AL$7001,1))</f>
        <v/>
      </c>
      <c r="Q1278">
        <f>IF($AA1278="","",Settings!$C$7)</f>
        <v/>
      </c>
      <c r="R1278" s="8">
        <f>IF($AA1278="","",SUMIFS('Per Line'!$T$2:$T$7001,'Per Line'!$C$2:$C$7001,$A1278,'Per Line'!$AK$2:$AK$7001,0,'Per Line'!$AL$2:$AL$7001,0))</f>
        <v/>
      </c>
      <c r="S1278" s="8">
        <f>IF($AA1278="","",R1278*Q1278)</f>
        <v/>
      </c>
      <c r="T1278">
        <f>IF($AA1278="","",Settings!$C$6)</f>
        <v/>
      </c>
      <c r="U1278" s="8">
        <f>IF($AA1278="","",SUMIFS('Per Line'!$T$2:$T$7001,'Per Line'!$C$2:$C$7001,$A1278,'Per Line'!$AK$2:$AK$7001,1,'Per Line'!$AL$2:$AL$7001,0))</f>
        <v/>
      </c>
      <c r="V1278" s="8">
        <f>IF($AA1278="","",U1278*T1278)</f>
        <v/>
      </c>
      <c r="W1278" s="8">
        <f>IF($AA1278="","",V1278+S1278)</f>
        <v/>
      </c>
      <c r="X1278" s="8">
        <f>IF($AA1278="","",Y1278-W1278)</f>
        <v/>
      </c>
      <c r="Y1278" s="8">
        <f>IF($AA1278="","",R1278+U1278+P1278)</f>
        <v/>
      </c>
      <c r="Z1278" s="8">
        <f>IF($AA1278="","",Y1278-W1278-N1278)</f>
        <v/>
      </c>
      <c r="AA1278" s="16">
        <f>IF(ROWS($AA$2:$AA1278)&lt;=MAX('Per Line'!$AJ$2:$AJ$7001),MATCH(ROWS($AA$2:$AA1278),'Per Line'!$AJ$2:$AJ$7001,0),"")</f>
        <v/>
      </c>
      <c r="AB1278">
        <f>IF($AA1278="","",C1278&amp;"|"&amp;COUNTIF($C$2:$C1278,C1278))</f>
        <v/>
      </c>
    </row>
    <row r="1279">
      <c r="A1279">
        <f>IF($AA1279="","",INDEX('Per Line'!$C$2:$C$7001,$AA1279)&amp;"")</f>
        <v/>
      </c>
      <c r="B1279" s="15" t="n"/>
      <c r="C1279">
        <f>IF($AA1279="","",IF(COUNTIF($I$2:$I$1301,I1279)&lt;=Settings!$C$8,I1279,I1279&amp;" P"&amp;ROUNDUP(COUNTIF($I$2:$I1279,I1279)/Settings!$C$8,0)))</f>
        <v/>
      </c>
      <c r="D1279">
        <f>IF($AA1279="","",INDEX('Per Line'!$A$2:$A$7001,$AA1279)&amp;"")</f>
        <v/>
      </c>
      <c r="E1279">
        <f>IF($AA1279="","",INDEX('Per Line'!$B$2:$B$7001,$AA1279)&amp;"")</f>
        <v/>
      </c>
      <c r="F1279">
        <f>IF($AA1279="","",INDEX('Per Line'!$D$2:$D$7001,$AA1279)&amp;"")</f>
        <v/>
      </c>
      <c r="G1279" s="14">
        <f>IF($AA1279="","",INDEX('Per Line'!$E$2:$E$7001,$AA1279))</f>
        <v/>
      </c>
      <c r="H1279">
        <f>IF($AA1279="","",INDEX('Per Line'!$F$2:$F$7001,$AA1279)&amp;"")</f>
        <v/>
      </c>
      <c r="I1279">
        <f>IF($AA1279="","",INDEX('Per Line'!$I$2:$I$7001,$AA1279)&amp;"")</f>
        <v/>
      </c>
      <c r="J1279">
        <f>IF($AA1279="","",INDEX('Per Line'!$H$2:$H$7001,$AA1279)&amp;"")</f>
        <v/>
      </c>
      <c r="K1279">
        <f>IF($AA1279="","",INDEX('Per Line'!$J$2:$J$7001,$AA1279)&amp;"")</f>
        <v/>
      </c>
      <c r="L1279">
        <f>IF($AA1279="","",INDEX('Per Line'!$K$2:$K$7001,$AA1279)&amp;"")</f>
        <v/>
      </c>
      <c r="M1279">
        <f>IF($AA1279="","",INDEX('Per Line'!$L$2:$L$7001,$AA1279))</f>
        <v/>
      </c>
      <c r="N1279" s="8">
        <f>IF($AA1279="","",M1279*Y1279/100)</f>
        <v/>
      </c>
      <c r="O1279">
        <f>IF($AA1279="","",INDEX('Per Line'!$U$2:$U$7001,$AA1279)&amp;"")</f>
        <v/>
      </c>
      <c r="P1279" s="8">
        <f>IF($AA1279="","",SUMIFS('Per Line'!$T$2:$T$7001,'Per Line'!$C$2:$C$7001,$A1279,'Per Line'!$AL$2:$AL$7001,1))</f>
        <v/>
      </c>
      <c r="Q1279">
        <f>IF($AA1279="","",Settings!$C$7)</f>
        <v/>
      </c>
      <c r="R1279" s="8">
        <f>IF($AA1279="","",SUMIFS('Per Line'!$T$2:$T$7001,'Per Line'!$C$2:$C$7001,$A1279,'Per Line'!$AK$2:$AK$7001,0,'Per Line'!$AL$2:$AL$7001,0))</f>
        <v/>
      </c>
      <c r="S1279" s="8">
        <f>IF($AA1279="","",R1279*Q1279)</f>
        <v/>
      </c>
      <c r="T1279">
        <f>IF($AA1279="","",Settings!$C$6)</f>
        <v/>
      </c>
      <c r="U1279" s="8">
        <f>IF($AA1279="","",SUMIFS('Per Line'!$T$2:$T$7001,'Per Line'!$C$2:$C$7001,$A1279,'Per Line'!$AK$2:$AK$7001,1,'Per Line'!$AL$2:$AL$7001,0))</f>
        <v/>
      </c>
      <c r="V1279" s="8">
        <f>IF($AA1279="","",U1279*T1279)</f>
        <v/>
      </c>
      <c r="W1279" s="8">
        <f>IF($AA1279="","",V1279+S1279)</f>
        <v/>
      </c>
      <c r="X1279" s="8">
        <f>IF($AA1279="","",Y1279-W1279)</f>
        <v/>
      </c>
      <c r="Y1279" s="8">
        <f>IF($AA1279="","",R1279+U1279+P1279)</f>
        <v/>
      </c>
      <c r="Z1279" s="8">
        <f>IF($AA1279="","",Y1279-W1279-N1279)</f>
        <v/>
      </c>
      <c r="AA1279" s="16">
        <f>IF(ROWS($AA$2:$AA1279)&lt;=MAX('Per Line'!$AJ$2:$AJ$7001),MATCH(ROWS($AA$2:$AA1279),'Per Line'!$AJ$2:$AJ$7001,0),"")</f>
        <v/>
      </c>
      <c r="AB1279">
        <f>IF($AA1279="","",C1279&amp;"|"&amp;COUNTIF($C$2:$C1279,C1279))</f>
        <v/>
      </c>
    </row>
    <row r="1280">
      <c r="A1280">
        <f>IF($AA1280="","",INDEX('Per Line'!$C$2:$C$7001,$AA1280)&amp;"")</f>
        <v/>
      </c>
      <c r="B1280" s="15" t="n"/>
      <c r="C1280">
        <f>IF($AA1280="","",IF(COUNTIF($I$2:$I$1301,I1280)&lt;=Settings!$C$8,I1280,I1280&amp;" P"&amp;ROUNDUP(COUNTIF($I$2:$I1280,I1280)/Settings!$C$8,0)))</f>
        <v/>
      </c>
      <c r="D1280">
        <f>IF($AA1280="","",INDEX('Per Line'!$A$2:$A$7001,$AA1280)&amp;"")</f>
        <v/>
      </c>
      <c r="E1280">
        <f>IF($AA1280="","",INDEX('Per Line'!$B$2:$B$7001,$AA1280)&amp;"")</f>
        <v/>
      </c>
      <c r="F1280">
        <f>IF($AA1280="","",INDEX('Per Line'!$D$2:$D$7001,$AA1280)&amp;"")</f>
        <v/>
      </c>
      <c r="G1280" s="14">
        <f>IF($AA1280="","",INDEX('Per Line'!$E$2:$E$7001,$AA1280))</f>
        <v/>
      </c>
      <c r="H1280">
        <f>IF($AA1280="","",INDEX('Per Line'!$F$2:$F$7001,$AA1280)&amp;"")</f>
        <v/>
      </c>
      <c r="I1280">
        <f>IF($AA1280="","",INDEX('Per Line'!$I$2:$I$7001,$AA1280)&amp;"")</f>
        <v/>
      </c>
      <c r="J1280">
        <f>IF($AA1280="","",INDEX('Per Line'!$H$2:$H$7001,$AA1280)&amp;"")</f>
        <v/>
      </c>
      <c r="K1280">
        <f>IF($AA1280="","",INDEX('Per Line'!$J$2:$J$7001,$AA1280)&amp;"")</f>
        <v/>
      </c>
      <c r="L1280">
        <f>IF($AA1280="","",INDEX('Per Line'!$K$2:$K$7001,$AA1280)&amp;"")</f>
        <v/>
      </c>
      <c r="M1280">
        <f>IF($AA1280="","",INDEX('Per Line'!$L$2:$L$7001,$AA1280))</f>
        <v/>
      </c>
      <c r="N1280" s="8">
        <f>IF($AA1280="","",M1280*Y1280/100)</f>
        <v/>
      </c>
      <c r="O1280">
        <f>IF($AA1280="","",INDEX('Per Line'!$U$2:$U$7001,$AA1280)&amp;"")</f>
        <v/>
      </c>
      <c r="P1280" s="8">
        <f>IF($AA1280="","",SUMIFS('Per Line'!$T$2:$T$7001,'Per Line'!$C$2:$C$7001,$A1280,'Per Line'!$AL$2:$AL$7001,1))</f>
        <v/>
      </c>
      <c r="Q1280">
        <f>IF($AA1280="","",Settings!$C$7)</f>
        <v/>
      </c>
      <c r="R1280" s="8">
        <f>IF($AA1280="","",SUMIFS('Per Line'!$T$2:$T$7001,'Per Line'!$C$2:$C$7001,$A1280,'Per Line'!$AK$2:$AK$7001,0,'Per Line'!$AL$2:$AL$7001,0))</f>
        <v/>
      </c>
      <c r="S1280" s="8">
        <f>IF($AA1280="","",R1280*Q1280)</f>
        <v/>
      </c>
      <c r="T1280">
        <f>IF($AA1280="","",Settings!$C$6)</f>
        <v/>
      </c>
      <c r="U1280" s="8">
        <f>IF($AA1280="","",SUMIFS('Per Line'!$T$2:$T$7001,'Per Line'!$C$2:$C$7001,$A1280,'Per Line'!$AK$2:$AK$7001,1,'Per Line'!$AL$2:$AL$7001,0))</f>
        <v/>
      </c>
      <c r="V1280" s="8">
        <f>IF($AA1280="","",U1280*T1280)</f>
        <v/>
      </c>
      <c r="W1280" s="8">
        <f>IF($AA1280="","",V1280+S1280)</f>
        <v/>
      </c>
      <c r="X1280" s="8">
        <f>IF($AA1280="","",Y1280-W1280)</f>
        <v/>
      </c>
      <c r="Y1280" s="8">
        <f>IF($AA1280="","",R1280+U1280+P1280)</f>
        <v/>
      </c>
      <c r="Z1280" s="8">
        <f>IF($AA1280="","",Y1280-W1280-N1280)</f>
        <v/>
      </c>
      <c r="AA1280" s="16">
        <f>IF(ROWS($AA$2:$AA1280)&lt;=MAX('Per Line'!$AJ$2:$AJ$7001),MATCH(ROWS($AA$2:$AA1280),'Per Line'!$AJ$2:$AJ$7001,0),"")</f>
        <v/>
      </c>
      <c r="AB1280">
        <f>IF($AA1280="","",C1280&amp;"|"&amp;COUNTIF($C$2:$C1280,C1280))</f>
        <v/>
      </c>
    </row>
    <row r="1281">
      <c r="A1281">
        <f>IF($AA1281="","",INDEX('Per Line'!$C$2:$C$7001,$AA1281)&amp;"")</f>
        <v/>
      </c>
      <c r="B1281" s="15" t="n"/>
      <c r="C1281">
        <f>IF($AA1281="","",IF(COUNTIF($I$2:$I$1301,I1281)&lt;=Settings!$C$8,I1281,I1281&amp;" P"&amp;ROUNDUP(COUNTIF($I$2:$I1281,I1281)/Settings!$C$8,0)))</f>
        <v/>
      </c>
      <c r="D1281">
        <f>IF($AA1281="","",INDEX('Per Line'!$A$2:$A$7001,$AA1281)&amp;"")</f>
        <v/>
      </c>
      <c r="E1281">
        <f>IF($AA1281="","",INDEX('Per Line'!$B$2:$B$7001,$AA1281)&amp;"")</f>
        <v/>
      </c>
      <c r="F1281">
        <f>IF($AA1281="","",INDEX('Per Line'!$D$2:$D$7001,$AA1281)&amp;"")</f>
        <v/>
      </c>
      <c r="G1281" s="14">
        <f>IF($AA1281="","",INDEX('Per Line'!$E$2:$E$7001,$AA1281))</f>
        <v/>
      </c>
      <c r="H1281">
        <f>IF($AA1281="","",INDEX('Per Line'!$F$2:$F$7001,$AA1281)&amp;"")</f>
        <v/>
      </c>
      <c r="I1281">
        <f>IF($AA1281="","",INDEX('Per Line'!$I$2:$I$7001,$AA1281)&amp;"")</f>
        <v/>
      </c>
      <c r="J1281">
        <f>IF($AA1281="","",INDEX('Per Line'!$H$2:$H$7001,$AA1281)&amp;"")</f>
        <v/>
      </c>
      <c r="K1281">
        <f>IF($AA1281="","",INDEX('Per Line'!$J$2:$J$7001,$AA1281)&amp;"")</f>
        <v/>
      </c>
      <c r="L1281">
        <f>IF($AA1281="","",INDEX('Per Line'!$K$2:$K$7001,$AA1281)&amp;"")</f>
        <v/>
      </c>
      <c r="M1281">
        <f>IF($AA1281="","",INDEX('Per Line'!$L$2:$L$7001,$AA1281))</f>
        <v/>
      </c>
      <c r="N1281" s="8">
        <f>IF($AA1281="","",M1281*Y1281/100)</f>
        <v/>
      </c>
      <c r="O1281">
        <f>IF($AA1281="","",INDEX('Per Line'!$U$2:$U$7001,$AA1281)&amp;"")</f>
        <v/>
      </c>
      <c r="P1281" s="8">
        <f>IF($AA1281="","",SUMIFS('Per Line'!$T$2:$T$7001,'Per Line'!$C$2:$C$7001,$A1281,'Per Line'!$AL$2:$AL$7001,1))</f>
        <v/>
      </c>
      <c r="Q1281">
        <f>IF($AA1281="","",Settings!$C$7)</f>
        <v/>
      </c>
      <c r="R1281" s="8">
        <f>IF($AA1281="","",SUMIFS('Per Line'!$T$2:$T$7001,'Per Line'!$C$2:$C$7001,$A1281,'Per Line'!$AK$2:$AK$7001,0,'Per Line'!$AL$2:$AL$7001,0))</f>
        <v/>
      </c>
      <c r="S1281" s="8">
        <f>IF($AA1281="","",R1281*Q1281)</f>
        <v/>
      </c>
      <c r="T1281">
        <f>IF($AA1281="","",Settings!$C$6)</f>
        <v/>
      </c>
      <c r="U1281" s="8">
        <f>IF($AA1281="","",SUMIFS('Per Line'!$T$2:$T$7001,'Per Line'!$C$2:$C$7001,$A1281,'Per Line'!$AK$2:$AK$7001,1,'Per Line'!$AL$2:$AL$7001,0))</f>
        <v/>
      </c>
      <c r="V1281" s="8">
        <f>IF($AA1281="","",U1281*T1281)</f>
        <v/>
      </c>
      <c r="W1281" s="8">
        <f>IF($AA1281="","",V1281+S1281)</f>
        <v/>
      </c>
      <c r="X1281" s="8">
        <f>IF($AA1281="","",Y1281-W1281)</f>
        <v/>
      </c>
      <c r="Y1281" s="8">
        <f>IF($AA1281="","",R1281+U1281+P1281)</f>
        <v/>
      </c>
      <c r="Z1281" s="8">
        <f>IF($AA1281="","",Y1281-W1281-N1281)</f>
        <v/>
      </c>
      <c r="AA1281" s="16">
        <f>IF(ROWS($AA$2:$AA1281)&lt;=MAX('Per Line'!$AJ$2:$AJ$7001),MATCH(ROWS($AA$2:$AA1281),'Per Line'!$AJ$2:$AJ$7001,0),"")</f>
        <v/>
      </c>
      <c r="AB1281">
        <f>IF($AA1281="","",C1281&amp;"|"&amp;COUNTIF($C$2:$C1281,C1281))</f>
        <v/>
      </c>
    </row>
    <row r="1282">
      <c r="A1282">
        <f>IF($AA1282="","",INDEX('Per Line'!$C$2:$C$7001,$AA1282)&amp;"")</f>
        <v/>
      </c>
      <c r="B1282" s="15" t="n"/>
      <c r="C1282">
        <f>IF($AA1282="","",IF(COUNTIF($I$2:$I$1301,I1282)&lt;=Settings!$C$8,I1282,I1282&amp;" P"&amp;ROUNDUP(COUNTIF($I$2:$I1282,I1282)/Settings!$C$8,0)))</f>
        <v/>
      </c>
      <c r="D1282">
        <f>IF($AA1282="","",INDEX('Per Line'!$A$2:$A$7001,$AA1282)&amp;"")</f>
        <v/>
      </c>
      <c r="E1282">
        <f>IF($AA1282="","",INDEX('Per Line'!$B$2:$B$7001,$AA1282)&amp;"")</f>
        <v/>
      </c>
      <c r="F1282">
        <f>IF($AA1282="","",INDEX('Per Line'!$D$2:$D$7001,$AA1282)&amp;"")</f>
        <v/>
      </c>
      <c r="G1282" s="14">
        <f>IF($AA1282="","",INDEX('Per Line'!$E$2:$E$7001,$AA1282))</f>
        <v/>
      </c>
      <c r="H1282">
        <f>IF($AA1282="","",INDEX('Per Line'!$F$2:$F$7001,$AA1282)&amp;"")</f>
        <v/>
      </c>
      <c r="I1282">
        <f>IF($AA1282="","",INDEX('Per Line'!$I$2:$I$7001,$AA1282)&amp;"")</f>
        <v/>
      </c>
      <c r="J1282">
        <f>IF($AA1282="","",INDEX('Per Line'!$H$2:$H$7001,$AA1282)&amp;"")</f>
        <v/>
      </c>
      <c r="K1282">
        <f>IF($AA1282="","",INDEX('Per Line'!$J$2:$J$7001,$AA1282)&amp;"")</f>
        <v/>
      </c>
      <c r="L1282">
        <f>IF($AA1282="","",INDEX('Per Line'!$K$2:$K$7001,$AA1282)&amp;"")</f>
        <v/>
      </c>
      <c r="M1282">
        <f>IF($AA1282="","",INDEX('Per Line'!$L$2:$L$7001,$AA1282))</f>
        <v/>
      </c>
      <c r="N1282" s="8">
        <f>IF($AA1282="","",M1282*Y1282/100)</f>
        <v/>
      </c>
      <c r="O1282">
        <f>IF($AA1282="","",INDEX('Per Line'!$U$2:$U$7001,$AA1282)&amp;"")</f>
        <v/>
      </c>
      <c r="P1282" s="8">
        <f>IF($AA1282="","",SUMIFS('Per Line'!$T$2:$T$7001,'Per Line'!$C$2:$C$7001,$A1282,'Per Line'!$AL$2:$AL$7001,1))</f>
        <v/>
      </c>
      <c r="Q1282">
        <f>IF($AA1282="","",Settings!$C$7)</f>
        <v/>
      </c>
      <c r="R1282" s="8">
        <f>IF($AA1282="","",SUMIFS('Per Line'!$T$2:$T$7001,'Per Line'!$C$2:$C$7001,$A1282,'Per Line'!$AK$2:$AK$7001,0,'Per Line'!$AL$2:$AL$7001,0))</f>
        <v/>
      </c>
      <c r="S1282" s="8">
        <f>IF($AA1282="","",R1282*Q1282)</f>
        <v/>
      </c>
      <c r="T1282">
        <f>IF($AA1282="","",Settings!$C$6)</f>
        <v/>
      </c>
      <c r="U1282" s="8">
        <f>IF($AA1282="","",SUMIFS('Per Line'!$T$2:$T$7001,'Per Line'!$C$2:$C$7001,$A1282,'Per Line'!$AK$2:$AK$7001,1,'Per Line'!$AL$2:$AL$7001,0))</f>
        <v/>
      </c>
      <c r="V1282" s="8">
        <f>IF($AA1282="","",U1282*T1282)</f>
        <v/>
      </c>
      <c r="W1282" s="8">
        <f>IF($AA1282="","",V1282+S1282)</f>
        <v/>
      </c>
      <c r="X1282" s="8">
        <f>IF($AA1282="","",Y1282-W1282)</f>
        <v/>
      </c>
      <c r="Y1282" s="8">
        <f>IF($AA1282="","",R1282+U1282+P1282)</f>
        <v/>
      </c>
      <c r="Z1282" s="8">
        <f>IF($AA1282="","",Y1282-W1282-N1282)</f>
        <v/>
      </c>
      <c r="AA1282" s="16">
        <f>IF(ROWS($AA$2:$AA1282)&lt;=MAX('Per Line'!$AJ$2:$AJ$7001),MATCH(ROWS($AA$2:$AA1282),'Per Line'!$AJ$2:$AJ$7001,0),"")</f>
        <v/>
      </c>
      <c r="AB1282">
        <f>IF($AA1282="","",C1282&amp;"|"&amp;COUNTIF($C$2:$C1282,C1282))</f>
        <v/>
      </c>
    </row>
    <row r="1283">
      <c r="A1283">
        <f>IF($AA1283="","",INDEX('Per Line'!$C$2:$C$7001,$AA1283)&amp;"")</f>
        <v/>
      </c>
      <c r="B1283" s="15" t="n"/>
      <c r="C1283">
        <f>IF($AA1283="","",IF(COUNTIF($I$2:$I$1301,I1283)&lt;=Settings!$C$8,I1283,I1283&amp;" P"&amp;ROUNDUP(COUNTIF($I$2:$I1283,I1283)/Settings!$C$8,0)))</f>
        <v/>
      </c>
      <c r="D1283">
        <f>IF($AA1283="","",INDEX('Per Line'!$A$2:$A$7001,$AA1283)&amp;"")</f>
        <v/>
      </c>
      <c r="E1283">
        <f>IF($AA1283="","",INDEX('Per Line'!$B$2:$B$7001,$AA1283)&amp;"")</f>
        <v/>
      </c>
      <c r="F1283">
        <f>IF($AA1283="","",INDEX('Per Line'!$D$2:$D$7001,$AA1283)&amp;"")</f>
        <v/>
      </c>
      <c r="G1283" s="14">
        <f>IF($AA1283="","",INDEX('Per Line'!$E$2:$E$7001,$AA1283))</f>
        <v/>
      </c>
      <c r="H1283">
        <f>IF($AA1283="","",INDEX('Per Line'!$F$2:$F$7001,$AA1283)&amp;"")</f>
        <v/>
      </c>
      <c r="I1283">
        <f>IF($AA1283="","",INDEX('Per Line'!$I$2:$I$7001,$AA1283)&amp;"")</f>
        <v/>
      </c>
      <c r="J1283">
        <f>IF($AA1283="","",INDEX('Per Line'!$H$2:$H$7001,$AA1283)&amp;"")</f>
        <v/>
      </c>
      <c r="K1283">
        <f>IF($AA1283="","",INDEX('Per Line'!$J$2:$J$7001,$AA1283)&amp;"")</f>
        <v/>
      </c>
      <c r="L1283">
        <f>IF($AA1283="","",INDEX('Per Line'!$K$2:$K$7001,$AA1283)&amp;"")</f>
        <v/>
      </c>
      <c r="M1283">
        <f>IF($AA1283="","",INDEX('Per Line'!$L$2:$L$7001,$AA1283))</f>
        <v/>
      </c>
      <c r="N1283" s="8">
        <f>IF($AA1283="","",M1283*Y1283/100)</f>
        <v/>
      </c>
      <c r="O1283">
        <f>IF($AA1283="","",INDEX('Per Line'!$U$2:$U$7001,$AA1283)&amp;"")</f>
        <v/>
      </c>
      <c r="P1283" s="8">
        <f>IF($AA1283="","",SUMIFS('Per Line'!$T$2:$T$7001,'Per Line'!$C$2:$C$7001,$A1283,'Per Line'!$AL$2:$AL$7001,1))</f>
        <v/>
      </c>
      <c r="Q1283">
        <f>IF($AA1283="","",Settings!$C$7)</f>
        <v/>
      </c>
      <c r="R1283" s="8">
        <f>IF($AA1283="","",SUMIFS('Per Line'!$T$2:$T$7001,'Per Line'!$C$2:$C$7001,$A1283,'Per Line'!$AK$2:$AK$7001,0,'Per Line'!$AL$2:$AL$7001,0))</f>
        <v/>
      </c>
      <c r="S1283" s="8">
        <f>IF($AA1283="","",R1283*Q1283)</f>
        <v/>
      </c>
      <c r="T1283">
        <f>IF($AA1283="","",Settings!$C$6)</f>
        <v/>
      </c>
      <c r="U1283" s="8">
        <f>IF($AA1283="","",SUMIFS('Per Line'!$T$2:$T$7001,'Per Line'!$C$2:$C$7001,$A1283,'Per Line'!$AK$2:$AK$7001,1,'Per Line'!$AL$2:$AL$7001,0))</f>
        <v/>
      </c>
      <c r="V1283" s="8">
        <f>IF($AA1283="","",U1283*T1283)</f>
        <v/>
      </c>
      <c r="W1283" s="8">
        <f>IF($AA1283="","",V1283+S1283)</f>
        <v/>
      </c>
      <c r="X1283" s="8">
        <f>IF($AA1283="","",Y1283-W1283)</f>
        <v/>
      </c>
      <c r="Y1283" s="8">
        <f>IF($AA1283="","",R1283+U1283+P1283)</f>
        <v/>
      </c>
      <c r="Z1283" s="8">
        <f>IF($AA1283="","",Y1283-W1283-N1283)</f>
        <v/>
      </c>
      <c r="AA1283" s="16">
        <f>IF(ROWS($AA$2:$AA1283)&lt;=MAX('Per Line'!$AJ$2:$AJ$7001),MATCH(ROWS($AA$2:$AA1283),'Per Line'!$AJ$2:$AJ$7001,0),"")</f>
        <v/>
      </c>
      <c r="AB1283">
        <f>IF($AA1283="","",C1283&amp;"|"&amp;COUNTIF($C$2:$C1283,C1283))</f>
        <v/>
      </c>
    </row>
    <row r="1284">
      <c r="A1284">
        <f>IF($AA1284="","",INDEX('Per Line'!$C$2:$C$7001,$AA1284)&amp;"")</f>
        <v/>
      </c>
      <c r="B1284" s="15" t="n"/>
      <c r="C1284">
        <f>IF($AA1284="","",IF(COUNTIF($I$2:$I$1301,I1284)&lt;=Settings!$C$8,I1284,I1284&amp;" P"&amp;ROUNDUP(COUNTIF($I$2:$I1284,I1284)/Settings!$C$8,0)))</f>
        <v/>
      </c>
      <c r="D1284">
        <f>IF($AA1284="","",INDEX('Per Line'!$A$2:$A$7001,$AA1284)&amp;"")</f>
        <v/>
      </c>
      <c r="E1284">
        <f>IF($AA1284="","",INDEX('Per Line'!$B$2:$B$7001,$AA1284)&amp;"")</f>
        <v/>
      </c>
      <c r="F1284">
        <f>IF($AA1284="","",INDEX('Per Line'!$D$2:$D$7001,$AA1284)&amp;"")</f>
        <v/>
      </c>
      <c r="G1284" s="14">
        <f>IF($AA1284="","",INDEX('Per Line'!$E$2:$E$7001,$AA1284))</f>
        <v/>
      </c>
      <c r="H1284">
        <f>IF($AA1284="","",INDEX('Per Line'!$F$2:$F$7001,$AA1284)&amp;"")</f>
        <v/>
      </c>
      <c r="I1284">
        <f>IF($AA1284="","",INDEX('Per Line'!$I$2:$I$7001,$AA1284)&amp;"")</f>
        <v/>
      </c>
      <c r="J1284">
        <f>IF($AA1284="","",INDEX('Per Line'!$H$2:$H$7001,$AA1284)&amp;"")</f>
        <v/>
      </c>
      <c r="K1284">
        <f>IF($AA1284="","",INDEX('Per Line'!$J$2:$J$7001,$AA1284)&amp;"")</f>
        <v/>
      </c>
      <c r="L1284">
        <f>IF($AA1284="","",INDEX('Per Line'!$K$2:$K$7001,$AA1284)&amp;"")</f>
        <v/>
      </c>
      <c r="M1284">
        <f>IF($AA1284="","",INDEX('Per Line'!$L$2:$L$7001,$AA1284))</f>
        <v/>
      </c>
      <c r="N1284" s="8">
        <f>IF($AA1284="","",M1284*Y1284/100)</f>
        <v/>
      </c>
      <c r="O1284">
        <f>IF($AA1284="","",INDEX('Per Line'!$U$2:$U$7001,$AA1284)&amp;"")</f>
        <v/>
      </c>
      <c r="P1284" s="8">
        <f>IF($AA1284="","",SUMIFS('Per Line'!$T$2:$T$7001,'Per Line'!$C$2:$C$7001,$A1284,'Per Line'!$AL$2:$AL$7001,1))</f>
        <v/>
      </c>
      <c r="Q1284">
        <f>IF($AA1284="","",Settings!$C$7)</f>
        <v/>
      </c>
      <c r="R1284" s="8">
        <f>IF($AA1284="","",SUMIFS('Per Line'!$T$2:$T$7001,'Per Line'!$C$2:$C$7001,$A1284,'Per Line'!$AK$2:$AK$7001,0,'Per Line'!$AL$2:$AL$7001,0))</f>
        <v/>
      </c>
      <c r="S1284" s="8">
        <f>IF($AA1284="","",R1284*Q1284)</f>
        <v/>
      </c>
      <c r="T1284">
        <f>IF($AA1284="","",Settings!$C$6)</f>
        <v/>
      </c>
      <c r="U1284" s="8">
        <f>IF($AA1284="","",SUMIFS('Per Line'!$T$2:$T$7001,'Per Line'!$C$2:$C$7001,$A1284,'Per Line'!$AK$2:$AK$7001,1,'Per Line'!$AL$2:$AL$7001,0))</f>
        <v/>
      </c>
      <c r="V1284" s="8">
        <f>IF($AA1284="","",U1284*T1284)</f>
        <v/>
      </c>
      <c r="W1284" s="8">
        <f>IF($AA1284="","",V1284+S1284)</f>
        <v/>
      </c>
      <c r="X1284" s="8">
        <f>IF($AA1284="","",Y1284-W1284)</f>
        <v/>
      </c>
      <c r="Y1284" s="8">
        <f>IF($AA1284="","",R1284+U1284+P1284)</f>
        <v/>
      </c>
      <c r="Z1284" s="8">
        <f>IF($AA1284="","",Y1284-W1284-N1284)</f>
        <v/>
      </c>
      <c r="AA1284" s="16">
        <f>IF(ROWS($AA$2:$AA1284)&lt;=MAX('Per Line'!$AJ$2:$AJ$7001),MATCH(ROWS($AA$2:$AA1284),'Per Line'!$AJ$2:$AJ$7001,0),"")</f>
        <v/>
      </c>
      <c r="AB1284">
        <f>IF($AA1284="","",C1284&amp;"|"&amp;COUNTIF($C$2:$C1284,C1284))</f>
        <v/>
      </c>
    </row>
    <row r="1285">
      <c r="A1285">
        <f>IF($AA1285="","",INDEX('Per Line'!$C$2:$C$7001,$AA1285)&amp;"")</f>
        <v/>
      </c>
      <c r="B1285" s="15" t="n"/>
      <c r="C1285">
        <f>IF($AA1285="","",IF(COUNTIF($I$2:$I$1301,I1285)&lt;=Settings!$C$8,I1285,I1285&amp;" P"&amp;ROUNDUP(COUNTIF($I$2:$I1285,I1285)/Settings!$C$8,0)))</f>
        <v/>
      </c>
      <c r="D1285">
        <f>IF($AA1285="","",INDEX('Per Line'!$A$2:$A$7001,$AA1285)&amp;"")</f>
        <v/>
      </c>
      <c r="E1285">
        <f>IF($AA1285="","",INDEX('Per Line'!$B$2:$B$7001,$AA1285)&amp;"")</f>
        <v/>
      </c>
      <c r="F1285">
        <f>IF($AA1285="","",INDEX('Per Line'!$D$2:$D$7001,$AA1285)&amp;"")</f>
        <v/>
      </c>
      <c r="G1285" s="14">
        <f>IF($AA1285="","",INDEX('Per Line'!$E$2:$E$7001,$AA1285))</f>
        <v/>
      </c>
      <c r="H1285">
        <f>IF($AA1285="","",INDEX('Per Line'!$F$2:$F$7001,$AA1285)&amp;"")</f>
        <v/>
      </c>
      <c r="I1285">
        <f>IF($AA1285="","",INDEX('Per Line'!$I$2:$I$7001,$AA1285)&amp;"")</f>
        <v/>
      </c>
      <c r="J1285">
        <f>IF($AA1285="","",INDEX('Per Line'!$H$2:$H$7001,$AA1285)&amp;"")</f>
        <v/>
      </c>
      <c r="K1285">
        <f>IF($AA1285="","",INDEX('Per Line'!$J$2:$J$7001,$AA1285)&amp;"")</f>
        <v/>
      </c>
      <c r="L1285">
        <f>IF($AA1285="","",INDEX('Per Line'!$K$2:$K$7001,$AA1285)&amp;"")</f>
        <v/>
      </c>
      <c r="M1285">
        <f>IF($AA1285="","",INDEX('Per Line'!$L$2:$L$7001,$AA1285))</f>
        <v/>
      </c>
      <c r="N1285" s="8">
        <f>IF($AA1285="","",M1285*Y1285/100)</f>
        <v/>
      </c>
      <c r="O1285">
        <f>IF($AA1285="","",INDEX('Per Line'!$U$2:$U$7001,$AA1285)&amp;"")</f>
        <v/>
      </c>
      <c r="P1285" s="8">
        <f>IF($AA1285="","",SUMIFS('Per Line'!$T$2:$T$7001,'Per Line'!$C$2:$C$7001,$A1285,'Per Line'!$AL$2:$AL$7001,1))</f>
        <v/>
      </c>
      <c r="Q1285">
        <f>IF($AA1285="","",Settings!$C$7)</f>
        <v/>
      </c>
      <c r="R1285" s="8">
        <f>IF($AA1285="","",SUMIFS('Per Line'!$T$2:$T$7001,'Per Line'!$C$2:$C$7001,$A1285,'Per Line'!$AK$2:$AK$7001,0,'Per Line'!$AL$2:$AL$7001,0))</f>
        <v/>
      </c>
      <c r="S1285" s="8">
        <f>IF($AA1285="","",R1285*Q1285)</f>
        <v/>
      </c>
      <c r="T1285">
        <f>IF($AA1285="","",Settings!$C$6)</f>
        <v/>
      </c>
      <c r="U1285" s="8">
        <f>IF($AA1285="","",SUMIFS('Per Line'!$T$2:$T$7001,'Per Line'!$C$2:$C$7001,$A1285,'Per Line'!$AK$2:$AK$7001,1,'Per Line'!$AL$2:$AL$7001,0))</f>
        <v/>
      </c>
      <c r="V1285" s="8">
        <f>IF($AA1285="","",U1285*T1285)</f>
        <v/>
      </c>
      <c r="W1285" s="8">
        <f>IF($AA1285="","",V1285+S1285)</f>
        <v/>
      </c>
      <c r="X1285" s="8">
        <f>IF($AA1285="","",Y1285-W1285)</f>
        <v/>
      </c>
      <c r="Y1285" s="8">
        <f>IF($AA1285="","",R1285+U1285+P1285)</f>
        <v/>
      </c>
      <c r="Z1285" s="8">
        <f>IF($AA1285="","",Y1285-W1285-N1285)</f>
        <v/>
      </c>
      <c r="AA1285" s="16">
        <f>IF(ROWS($AA$2:$AA1285)&lt;=MAX('Per Line'!$AJ$2:$AJ$7001),MATCH(ROWS($AA$2:$AA1285),'Per Line'!$AJ$2:$AJ$7001,0),"")</f>
        <v/>
      </c>
      <c r="AB1285">
        <f>IF($AA1285="","",C1285&amp;"|"&amp;COUNTIF($C$2:$C1285,C1285))</f>
        <v/>
      </c>
    </row>
    <row r="1286">
      <c r="A1286">
        <f>IF($AA1286="","",INDEX('Per Line'!$C$2:$C$7001,$AA1286)&amp;"")</f>
        <v/>
      </c>
      <c r="B1286" s="15" t="n"/>
      <c r="C1286">
        <f>IF($AA1286="","",IF(COUNTIF($I$2:$I$1301,I1286)&lt;=Settings!$C$8,I1286,I1286&amp;" P"&amp;ROUNDUP(COUNTIF($I$2:$I1286,I1286)/Settings!$C$8,0)))</f>
        <v/>
      </c>
      <c r="D1286">
        <f>IF($AA1286="","",INDEX('Per Line'!$A$2:$A$7001,$AA1286)&amp;"")</f>
        <v/>
      </c>
      <c r="E1286">
        <f>IF($AA1286="","",INDEX('Per Line'!$B$2:$B$7001,$AA1286)&amp;"")</f>
        <v/>
      </c>
      <c r="F1286">
        <f>IF($AA1286="","",INDEX('Per Line'!$D$2:$D$7001,$AA1286)&amp;"")</f>
        <v/>
      </c>
      <c r="G1286" s="14">
        <f>IF($AA1286="","",INDEX('Per Line'!$E$2:$E$7001,$AA1286))</f>
        <v/>
      </c>
      <c r="H1286">
        <f>IF($AA1286="","",INDEX('Per Line'!$F$2:$F$7001,$AA1286)&amp;"")</f>
        <v/>
      </c>
      <c r="I1286">
        <f>IF($AA1286="","",INDEX('Per Line'!$I$2:$I$7001,$AA1286)&amp;"")</f>
        <v/>
      </c>
      <c r="J1286">
        <f>IF($AA1286="","",INDEX('Per Line'!$H$2:$H$7001,$AA1286)&amp;"")</f>
        <v/>
      </c>
      <c r="K1286">
        <f>IF($AA1286="","",INDEX('Per Line'!$J$2:$J$7001,$AA1286)&amp;"")</f>
        <v/>
      </c>
      <c r="L1286">
        <f>IF($AA1286="","",INDEX('Per Line'!$K$2:$K$7001,$AA1286)&amp;"")</f>
        <v/>
      </c>
      <c r="M1286">
        <f>IF($AA1286="","",INDEX('Per Line'!$L$2:$L$7001,$AA1286))</f>
        <v/>
      </c>
      <c r="N1286" s="8">
        <f>IF($AA1286="","",M1286*Y1286/100)</f>
        <v/>
      </c>
      <c r="O1286">
        <f>IF($AA1286="","",INDEX('Per Line'!$U$2:$U$7001,$AA1286)&amp;"")</f>
        <v/>
      </c>
      <c r="P1286" s="8">
        <f>IF($AA1286="","",SUMIFS('Per Line'!$T$2:$T$7001,'Per Line'!$C$2:$C$7001,$A1286,'Per Line'!$AL$2:$AL$7001,1))</f>
        <v/>
      </c>
      <c r="Q1286">
        <f>IF($AA1286="","",Settings!$C$7)</f>
        <v/>
      </c>
      <c r="R1286" s="8">
        <f>IF($AA1286="","",SUMIFS('Per Line'!$T$2:$T$7001,'Per Line'!$C$2:$C$7001,$A1286,'Per Line'!$AK$2:$AK$7001,0,'Per Line'!$AL$2:$AL$7001,0))</f>
        <v/>
      </c>
      <c r="S1286" s="8">
        <f>IF($AA1286="","",R1286*Q1286)</f>
        <v/>
      </c>
      <c r="T1286">
        <f>IF($AA1286="","",Settings!$C$6)</f>
        <v/>
      </c>
      <c r="U1286" s="8">
        <f>IF($AA1286="","",SUMIFS('Per Line'!$T$2:$T$7001,'Per Line'!$C$2:$C$7001,$A1286,'Per Line'!$AK$2:$AK$7001,1,'Per Line'!$AL$2:$AL$7001,0))</f>
        <v/>
      </c>
      <c r="V1286" s="8">
        <f>IF($AA1286="","",U1286*T1286)</f>
        <v/>
      </c>
      <c r="W1286" s="8">
        <f>IF($AA1286="","",V1286+S1286)</f>
        <v/>
      </c>
      <c r="X1286" s="8">
        <f>IF($AA1286="","",Y1286-W1286)</f>
        <v/>
      </c>
      <c r="Y1286" s="8">
        <f>IF($AA1286="","",R1286+U1286+P1286)</f>
        <v/>
      </c>
      <c r="Z1286" s="8">
        <f>IF($AA1286="","",Y1286-W1286-N1286)</f>
        <v/>
      </c>
      <c r="AA1286" s="16">
        <f>IF(ROWS($AA$2:$AA1286)&lt;=MAX('Per Line'!$AJ$2:$AJ$7001),MATCH(ROWS($AA$2:$AA1286),'Per Line'!$AJ$2:$AJ$7001,0),"")</f>
        <v/>
      </c>
      <c r="AB1286">
        <f>IF($AA1286="","",C1286&amp;"|"&amp;COUNTIF($C$2:$C1286,C1286))</f>
        <v/>
      </c>
    </row>
    <row r="1287">
      <c r="A1287">
        <f>IF($AA1287="","",INDEX('Per Line'!$C$2:$C$7001,$AA1287)&amp;"")</f>
        <v/>
      </c>
      <c r="B1287" s="15" t="n"/>
      <c r="C1287">
        <f>IF($AA1287="","",IF(COUNTIF($I$2:$I$1301,I1287)&lt;=Settings!$C$8,I1287,I1287&amp;" P"&amp;ROUNDUP(COUNTIF($I$2:$I1287,I1287)/Settings!$C$8,0)))</f>
        <v/>
      </c>
      <c r="D1287">
        <f>IF($AA1287="","",INDEX('Per Line'!$A$2:$A$7001,$AA1287)&amp;"")</f>
        <v/>
      </c>
      <c r="E1287">
        <f>IF($AA1287="","",INDEX('Per Line'!$B$2:$B$7001,$AA1287)&amp;"")</f>
        <v/>
      </c>
      <c r="F1287">
        <f>IF($AA1287="","",INDEX('Per Line'!$D$2:$D$7001,$AA1287)&amp;"")</f>
        <v/>
      </c>
      <c r="G1287" s="14">
        <f>IF($AA1287="","",INDEX('Per Line'!$E$2:$E$7001,$AA1287))</f>
        <v/>
      </c>
      <c r="H1287">
        <f>IF($AA1287="","",INDEX('Per Line'!$F$2:$F$7001,$AA1287)&amp;"")</f>
        <v/>
      </c>
      <c r="I1287">
        <f>IF($AA1287="","",INDEX('Per Line'!$I$2:$I$7001,$AA1287)&amp;"")</f>
        <v/>
      </c>
      <c r="J1287">
        <f>IF($AA1287="","",INDEX('Per Line'!$H$2:$H$7001,$AA1287)&amp;"")</f>
        <v/>
      </c>
      <c r="K1287">
        <f>IF($AA1287="","",INDEX('Per Line'!$J$2:$J$7001,$AA1287)&amp;"")</f>
        <v/>
      </c>
      <c r="L1287">
        <f>IF($AA1287="","",INDEX('Per Line'!$K$2:$K$7001,$AA1287)&amp;"")</f>
        <v/>
      </c>
      <c r="M1287">
        <f>IF($AA1287="","",INDEX('Per Line'!$L$2:$L$7001,$AA1287))</f>
        <v/>
      </c>
      <c r="N1287" s="8">
        <f>IF($AA1287="","",M1287*Y1287/100)</f>
        <v/>
      </c>
      <c r="O1287">
        <f>IF($AA1287="","",INDEX('Per Line'!$U$2:$U$7001,$AA1287)&amp;"")</f>
        <v/>
      </c>
      <c r="P1287" s="8">
        <f>IF($AA1287="","",SUMIFS('Per Line'!$T$2:$T$7001,'Per Line'!$C$2:$C$7001,$A1287,'Per Line'!$AL$2:$AL$7001,1))</f>
        <v/>
      </c>
      <c r="Q1287">
        <f>IF($AA1287="","",Settings!$C$7)</f>
        <v/>
      </c>
      <c r="R1287" s="8">
        <f>IF($AA1287="","",SUMIFS('Per Line'!$T$2:$T$7001,'Per Line'!$C$2:$C$7001,$A1287,'Per Line'!$AK$2:$AK$7001,0,'Per Line'!$AL$2:$AL$7001,0))</f>
        <v/>
      </c>
      <c r="S1287" s="8">
        <f>IF($AA1287="","",R1287*Q1287)</f>
        <v/>
      </c>
      <c r="T1287">
        <f>IF($AA1287="","",Settings!$C$6)</f>
        <v/>
      </c>
      <c r="U1287" s="8">
        <f>IF($AA1287="","",SUMIFS('Per Line'!$T$2:$T$7001,'Per Line'!$C$2:$C$7001,$A1287,'Per Line'!$AK$2:$AK$7001,1,'Per Line'!$AL$2:$AL$7001,0))</f>
        <v/>
      </c>
      <c r="V1287" s="8">
        <f>IF($AA1287="","",U1287*T1287)</f>
        <v/>
      </c>
      <c r="W1287" s="8">
        <f>IF($AA1287="","",V1287+S1287)</f>
        <v/>
      </c>
      <c r="X1287" s="8">
        <f>IF($AA1287="","",Y1287-W1287)</f>
        <v/>
      </c>
      <c r="Y1287" s="8">
        <f>IF($AA1287="","",R1287+U1287+P1287)</f>
        <v/>
      </c>
      <c r="Z1287" s="8">
        <f>IF($AA1287="","",Y1287-W1287-N1287)</f>
        <v/>
      </c>
      <c r="AA1287" s="16">
        <f>IF(ROWS($AA$2:$AA1287)&lt;=MAX('Per Line'!$AJ$2:$AJ$7001),MATCH(ROWS($AA$2:$AA1287),'Per Line'!$AJ$2:$AJ$7001,0),"")</f>
        <v/>
      </c>
      <c r="AB1287">
        <f>IF($AA1287="","",C1287&amp;"|"&amp;COUNTIF($C$2:$C1287,C1287))</f>
        <v/>
      </c>
    </row>
    <row r="1288">
      <c r="A1288">
        <f>IF($AA1288="","",INDEX('Per Line'!$C$2:$C$7001,$AA1288)&amp;"")</f>
        <v/>
      </c>
      <c r="B1288" s="15" t="n"/>
      <c r="C1288">
        <f>IF($AA1288="","",IF(COUNTIF($I$2:$I$1301,I1288)&lt;=Settings!$C$8,I1288,I1288&amp;" P"&amp;ROUNDUP(COUNTIF($I$2:$I1288,I1288)/Settings!$C$8,0)))</f>
        <v/>
      </c>
      <c r="D1288">
        <f>IF($AA1288="","",INDEX('Per Line'!$A$2:$A$7001,$AA1288)&amp;"")</f>
        <v/>
      </c>
      <c r="E1288">
        <f>IF($AA1288="","",INDEX('Per Line'!$B$2:$B$7001,$AA1288)&amp;"")</f>
        <v/>
      </c>
      <c r="F1288">
        <f>IF($AA1288="","",INDEX('Per Line'!$D$2:$D$7001,$AA1288)&amp;"")</f>
        <v/>
      </c>
      <c r="G1288" s="14">
        <f>IF($AA1288="","",INDEX('Per Line'!$E$2:$E$7001,$AA1288))</f>
        <v/>
      </c>
      <c r="H1288">
        <f>IF($AA1288="","",INDEX('Per Line'!$F$2:$F$7001,$AA1288)&amp;"")</f>
        <v/>
      </c>
      <c r="I1288">
        <f>IF($AA1288="","",INDEX('Per Line'!$I$2:$I$7001,$AA1288)&amp;"")</f>
        <v/>
      </c>
      <c r="J1288">
        <f>IF($AA1288="","",INDEX('Per Line'!$H$2:$H$7001,$AA1288)&amp;"")</f>
        <v/>
      </c>
      <c r="K1288">
        <f>IF($AA1288="","",INDEX('Per Line'!$J$2:$J$7001,$AA1288)&amp;"")</f>
        <v/>
      </c>
      <c r="L1288">
        <f>IF($AA1288="","",INDEX('Per Line'!$K$2:$K$7001,$AA1288)&amp;"")</f>
        <v/>
      </c>
      <c r="M1288">
        <f>IF($AA1288="","",INDEX('Per Line'!$L$2:$L$7001,$AA1288))</f>
        <v/>
      </c>
      <c r="N1288" s="8">
        <f>IF($AA1288="","",M1288*Y1288/100)</f>
        <v/>
      </c>
      <c r="O1288">
        <f>IF($AA1288="","",INDEX('Per Line'!$U$2:$U$7001,$AA1288)&amp;"")</f>
        <v/>
      </c>
      <c r="P1288" s="8">
        <f>IF($AA1288="","",SUMIFS('Per Line'!$T$2:$T$7001,'Per Line'!$C$2:$C$7001,$A1288,'Per Line'!$AL$2:$AL$7001,1))</f>
        <v/>
      </c>
      <c r="Q1288">
        <f>IF($AA1288="","",Settings!$C$7)</f>
        <v/>
      </c>
      <c r="R1288" s="8">
        <f>IF($AA1288="","",SUMIFS('Per Line'!$T$2:$T$7001,'Per Line'!$C$2:$C$7001,$A1288,'Per Line'!$AK$2:$AK$7001,0,'Per Line'!$AL$2:$AL$7001,0))</f>
        <v/>
      </c>
      <c r="S1288" s="8">
        <f>IF($AA1288="","",R1288*Q1288)</f>
        <v/>
      </c>
      <c r="T1288">
        <f>IF($AA1288="","",Settings!$C$6)</f>
        <v/>
      </c>
      <c r="U1288" s="8">
        <f>IF($AA1288="","",SUMIFS('Per Line'!$T$2:$T$7001,'Per Line'!$C$2:$C$7001,$A1288,'Per Line'!$AK$2:$AK$7001,1,'Per Line'!$AL$2:$AL$7001,0))</f>
        <v/>
      </c>
      <c r="V1288" s="8">
        <f>IF($AA1288="","",U1288*T1288)</f>
        <v/>
      </c>
      <c r="W1288" s="8">
        <f>IF($AA1288="","",V1288+S1288)</f>
        <v/>
      </c>
      <c r="X1288" s="8">
        <f>IF($AA1288="","",Y1288-W1288)</f>
        <v/>
      </c>
      <c r="Y1288" s="8">
        <f>IF($AA1288="","",R1288+U1288+P1288)</f>
        <v/>
      </c>
      <c r="Z1288" s="8">
        <f>IF($AA1288="","",Y1288-W1288-N1288)</f>
        <v/>
      </c>
      <c r="AA1288" s="16">
        <f>IF(ROWS($AA$2:$AA1288)&lt;=MAX('Per Line'!$AJ$2:$AJ$7001),MATCH(ROWS($AA$2:$AA1288),'Per Line'!$AJ$2:$AJ$7001,0),"")</f>
        <v/>
      </c>
      <c r="AB1288">
        <f>IF($AA1288="","",C1288&amp;"|"&amp;COUNTIF($C$2:$C1288,C1288))</f>
        <v/>
      </c>
    </row>
    <row r="1289">
      <c r="A1289">
        <f>IF($AA1289="","",INDEX('Per Line'!$C$2:$C$7001,$AA1289)&amp;"")</f>
        <v/>
      </c>
      <c r="B1289" s="15" t="n"/>
      <c r="C1289">
        <f>IF($AA1289="","",IF(COUNTIF($I$2:$I$1301,I1289)&lt;=Settings!$C$8,I1289,I1289&amp;" P"&amp;ROUNDUP(COUNTIF($I$2:$I1289,I1289)/Settings!$C$8,0)))</f>
        <v/>
      </c>
      <c r="D1289">
        <f>IF($AA1289="","",INDEX('Per Line'!$A$2:$A$7001,$AA1289)&amp;"")</f>
        <v/>
      </c>
      <c r="E1289">
        <f>IF($AA1289="","",INDEX('Per Line'!$B$2:$B$7001,$AA1289)&amp;"")</f>
        <v/>
      </c>
      <c r="F1289">
        <f>IF($AA1289="","",INDEX('Per Line'!$D$2:$D$7001,$AA1289)&amp;"")</f>
        <v/>
      </c>
      <c r="G1289" s="14">
        <f>IF($AA1289="","",INDEX('Per Line'!$E$2:$E$7001,$AA1289))</f>
        <v/>
      </c>
      <c r="H1289">
        <f>IF($AA1289="","",INDEX('Per Line'!$F$2:$F$7001,$AA1289)&amp;"")</f>
        <v/>
      </c>
      <c r="I1289">
        <f>IF($AA1289="","",INDEX('Per Line'!$I$2:$I$7001,$AA1289)&amp;"")</f>
        <v/>
      </c>
      <c r="J1289">
        <f>IF($AA1289="","",INDEX('Per Line'!$H$2:$H$7001,$AA1289)&amp;"")</f>
        <v/>
      </c>
      <c r="K1289">
        <f>IF($AA1289="","",INDEX('Per Line'!$J$2:$J$7001,$AA1289)&amp;"")</f>
        <v/>
      </c>
      <c r="L1289">
        <f>IF($AA1289="","",INDEX('Per Line'!$K$2:$K$7001,$AA1289)&amp;"")</f>
        <v/>
      </c>
      <c r="M1289">
        <f>IF($AA1289="","",INDEX('Per Line'!$L$2:$L$7001,$AA1289))</f>
        <v/>
      </c>
      <c r="N1289" s="8">
        <f>IF($AA1289="","",M1289*Y1289/100)</f>
        <v/>
      </c>
      <c r="O1289">
        <f>IF($AA1289="","",INDEX('Per Line'!$U$2:$U$7001,$AA1289)&amp;"")</f>
        <v/>
      </c>
      <c r="P1289" s="8">
        <f>IF($AA1289="","",SUMIFS('Per Line'!$T$2:$T$7001,'Per Line'!$C$2:$C$7001,$A1289,'Per Line'!$AL$2:$AL$7001,1))</f>
        <v/>
      </c>
      <c r="Q1289">
        <f>IF($AA1289="","",Settings!$C$7)</f>
        <v/>
      </c>
      <c r="R1289" s="8">
        <f>IF($AA1289="","",SUMIFS('Per Line'!$T$2:$T$7001,'Per Line'!$C$2:$C$7001,$A1289,'Per Line'!$AK$2:$AK$7001,0,'Per Line'!$AL$2:$AL$7001,0))</f>
        <v/>
      </c>
      <c r="S1289" s="8">
        <f>IF($AA1289="","",R1289*Q1289)</f>
        <v/>
      </c>
      <c r="T1289">
        <f>IF($AA1289="","",Settings!$C$6)</f>
        <v/>
      </c>
      <c r="U1289" s="8">
        <f>IF($AA1289="","",SUMIFS('Per Line'!$T$2:$T$7001,'Per Line'!$C$2:$C$7001,$A1289,'Per Line'!$AK$2:$AK$7001,1,'Per Line'!$AL$2:$AL$7001,0))</f>
        <v/>
      </c>
      <c r="V1289" s="8">
        <f>IF($AA1289="","",U1289*T1289)</f>
        <v/>
      </c>
      <c r="W1289" s="8">
        <f>IF($AA1289="","",V1289+S1289)</f>
        <v/>
      </c>
      <c r="X1289" s="8">
        <f>IF($AA1289="","",Y1289-W1289)</f>
        <v/>
      </c>
      <c r="Y1289" s="8">
        <f>IF($AA1289="","",R1289+U1289+P1289)</f>
        <v/>
      </c>
      <c r="Z1289" s="8">
        <f>IF($AA1289="","",Y1289-W1289-N1289)</f>
        <v/>
      </c>
      <c r="AA1289" s="16">
        <f>IF(ROWS($AA$2:$AA1289)&lt;=MAX('Per Line'!$AJ$2:$AJ$7001),MATCH(ROWS($AA$2:$AA1289),'Per Line'!$AJ$2:$AJ$7001,0),"")</f>
        <v/>
      </c>
      <c r="AB1289">
        <f>IF($AA1289="","",C1289&amp;"|"&amp;COUNTIF($C$2:$C1289,C1289))</f>
        <v/>
      </c>
    </row>
    <row r="1290">
      <c r="A1290">
        <f>IF($AA1290="","",INDEX('Per Line'!$C$2:$C$7001,$AA1290)&amp;"")</f>
        <v/>
      </c>
      <c r="B1290" s="15" t="n"/>
      <c r="C1290">
        <f>IF($AA1290="","",IF(COUNTIF($I$2:$I$1301,I1290)&lt;=Settings!$C$8,I1290,I1290&amp;" P"&amp;ROUNDUP(COUNTIF($I$2:$I1290,I1290)/Settings!$C$8,0)))</f>
        <v/>
      </c>
      <c r="D1290">
        <f>IF($AA1290="","",INDEX('Per Line'!$A$2:$A$7001,$AA1290)&amp;"")</f>
        <v/>
      </c>
      <c r="E1290">
        <f>IF($AA1290="","",INDEX('Per Line'!$B$2:$B$7001,$AA1290)&amp;"")</f>
        <v/>
      </c>
      <c r="F1290">
        <f>IF($AA1290="","",INDEX('Per Line'!$D$2:$D$7001,$AA1290)&amp;"")</f>
        <v/>
      </c>
      <c r="G1290" s="14">
        <f>IF($AA1290="","",INDEX('Per Line'!$E$2:$E$7001,$AA1290))</f>
        <v/>
      </c>
      <c r="H1290">
        <f>IF($AA1290="","",INDEX('Per Line'!$F$2:$F$7001,$AA1290)&amp;"")</f>
        <v/>
      </c>
      <c r="I1290">
        <f>IF($AA1290="","",INDEX('Per Line'!$I$2:$I$7001,$AA1290)&amp;"")</f>
        <v/>
      </c>
      <c r="J1290">
        <f>IF($AA1290="","",INDEX('Per Line'!$H$2:$H$7001,$AA1290)&amp;"")</f>
        <v/>
      </c>
      <c r="K1290">
        <f>IF($AA1290="","",INDEX('Per Line'!$J$2:$J$7001,$AA1290)&amp;"")</f>
        <v/>
      </c>
      <c r="L1290">
        <f>IF($AA1290="","",INDEX('Per Line'!$K$2:$K$7001,$AA1290)&amp;"")</f>
        <v/>
      </c>
      <c r="M1290">
        <f>IF($AA1290="","",INDEX('Per Line'!$L$2:$L$7001,$AA1290))</f>
        <v/>
      </c>
      <c r="N1290" s="8">
        <f>IF($AA1290="","",M1290*Y1290/100)</f>
        <v/>
      </c>
      <c r="O1290">
        <f>IF($AA1290="","",INDEX('Per Line'!$U$2:$U$7001,$AA1290)&amp;"")</f>
        <v/>
      </c>
      <c r="P1290" s="8">
        <f>IF($AA1290="","",SUMIFS('Per Line'!$T$2:$T$7001,'Per Line'!$C$2:$C$7001,$A1290,'Per Line'!$AL$2:$AL$7001,1))</f>
        <v/>
      </c>
      <c r="Q1290">
        <f>IF($AA1290="","",Settings!$C$7)</f>
        <v/>
      </c>
      <c r="R1290" s="8">
        <f>IF($AA1290="","",SUMIFS('Per Line'!$T$2:$T$7001,'Per Line'!$C$2:$C$7001,$A1290,'Per Line'!$AK$2:$AK$7001,0,'Per Line'!$AL$2:$AL$7001,0))</f>
        <v/>
      </c>
      <c r="S1290" s="8">
        <f>IF($AA1290="","",R1290*Q1290)</f>
        <v/>
      </c>
      <c r="T1290">
        <f>IF($AA1290="","",Settings!$C$6)</f>
        <v/>
      </c>
      <c r="U1290" s="8">
        <f>IF($AA1290="","",SUMIFS('Per Line'!$T$2:$T$7001,'Per Line'!$C$2:$C$7001,$A1290,'Per Line'!$AK$2:$AK$7001,1,'Per Line'!$AL$2:$AL$7001,0))</f>
        <v/>
      </c>
      <c r="V1290" s="8">
        <f>IF($AA1290="","",U1290*T1290)</f>
        <v/>
      </c>
      <c r="W1290" s="8">
        <f>IF($AA1290="","",V1290+S1290)</f>
        <v/>
      </c>
      <c r="X1290" s="8">
        <f>IF($AA1290="","",Y1290-W1290)</f>
        <v/>
      </c>
      <c r="Y1290" s="8">
        <f>IF($AA1290="","",R1290+U1290+P1290)</f>
        <v/>
      </c>
      <c r="Z1290" s="8">
        <f>IF($AA1290="","",Y1290-W1290-N1290)</f>
        <v/>
      </c>
      <c r="AA1290" s="16">
        <f>IF(ROWS($AA$2:$AA1290)&lt;=MAX('Per Line'!$AJ$2:$AJ$7001),MATCH(ROWS($AA$2:$AA1290),'Per Line'!$AJ$2:$AJ$7001,0),"")</f>
        <v/>
      </c>
      <c r="AB1290">
        <f>IF($AA1290="","",C1290&amp;"|"&amp;COUNTIF($C$2:$C1290,C1290))</f>
        <v/>
      </c>
    </row>
    <row r="1291">
      <c r="A1291">
        <f>IF($AA1291="","",INDEX('Per Line'!$C$2:$C$7001,$AA1291)&amp;"")</f>
        <v/>
      </c>
      <c r="B1291" s="15" t="n"/>
      <c r="C1291">
        <f>IF($AA1291="","",IF(COUNTIF($I$2:$I$1301,I1291)&lt;=Settings!$C$8,I1291,I1291&amp;" P"&amp;ROUNDUP(COUNTIF($I$2:$I1291,I1291)/Settings!$C$8,0)))</f>
        <v/>
      </c>
      <c r="D1291">
        <f>IF($AA1291="","",INDEX('Per Line'!$A$2:$A$7001,$AA1291)&amp;"")</f>
        <v/>
      </c>
      <c r="E1291">
        <f>IF($AA1291="","",INDEX('Per Line'!$B$2:$B$7001,$AA1291)&amp;"")</f>
        <v/>
      </c>
      <c r="F1291">
        <f>IF($AA1291="","",INDEX('Per Line'!$D$2:$D$7001,$AA1291)&amp;"")</f>
        <v/>
      </c>
      <c r="G1291" s="14">
        <f>IF($AA1291="","",INDEX('Per Line'!$E$2:$E$7001,$AA1291))</f>
        <v/>
      </c>
      <c r="H1291">
        <f>IF($AA1291="","",INDEX('Per Line'!$F$2:$F$7001,$AA1291)&amp;"")</f>
        <v/>
      </c>
      <c r="I1291">
        <f>IF($AA1291="","",INDEX('Per Line'!$I$2:$I$7001,$AA1291)&amp;"")</f>
        <v/>
      </c>
      <c r="J1291">
        <f>IF($AA1291="","",INDEX('Per Line'!$H$2:$H$7001,$AA1291)&amp;"")</f>
        <v/>
      </c>
      <c r="K1291">
        <f>IF($AA1291="","",INDEX('Per Line'!$J$2:$J$7001,$AA1291)&amp;"")</f>
        <v/>
      </c>
      <c r="L1291">
        <f>IF($AA1291="","",INDEX('Per Line'!$K$2:$K$7001,$AA1291)&amp;"")</f>
        <v/>
      </c>
      <c r="M1291">
        <f>IF($AA1291="","",INDEX('Per Line'!$L$2:$L$7001,$AA1291))</f>
        <v/>
      </c>
      <c r="N1291" s="8">
        <f>IF($AA1291="","",M1291*Y1291/100)</f>
        <v/>
      </c>
      <c r="O1291">
        <f>IF($AA1291="","",INDEX('Per Line'!$U$2:$U$7001,$AA1291)&amp;"")</f>
        <v/>
      </c>
      <c r="P1291" s="8">
        <f>IF($AA1291="","",SUMIFS('Per Line'!$T$2:$T$7001,'Per Line'!$C$2:$C$7001,$A1291,'Per Line'!$AL$2:$AL$7001,1))</f>
        <v/>
      </c>
      <c r="Q1291">
        <f>IF($AA1291="","",Settings!$C$7)</f>
        <v/>
      </c>
      <c r="R1291" s="8">
        <f>IF($AA1291="","",SUMIFS('Per Line'!$T$2:$T$7001,'Per Line'!$C$2:$C$7001,$A1291,'Per Line'!$AK$2:$AK$7001,0,'Per Line'!$AL$2:$AL$7001,0))</f>
        <v/>
      </c>
      <c r="S1291" s="8">
        <f>IF($AA1291="","",R1291*Q1291)</f>
        <v/>
      </c>
      <c r="T1291">
        <f>IF($AA1291="","",Settings!$C$6)</f>
        <v/>
      </c>
      <c r="U1291" s="8">
        <f>IF($AA1291="","",SUMIFS('Per Line'!$T$2:$T$7001,'Per Line'!$C$2:$C$7001,$A1291,'Per Line'!$AK$2:$AK$7001,1,'Per Line'!$AL$2:$AL$7001,0))</f>
        <v/>
      </c>
      <c r="V1291" s="8">
        <f>IF($AA1291="","",U1291*T1291)</f>
        <v/>
      </c>
      <c r="W1291" s="8">
        <f>IF($AA1291="","",V1291+S1291)</f>
        <v/>
      </c>
      <c r="X1291" s="8">
        <f>IF($AA1291="","",Y1291-W1291)</f>
        <v/>
      </c>
      <c r="Y1291" s="8">
        <f>IF($AA1291="","",R1291+U1291+P1291)</f>
        <v/>
      </c>
      <c r="Z1291" s="8">
        <f>IF($AA1291="","",Y1291-W1291-N1291)</f>
        <v/>
      </c>
      <c r="AA1291" s="16">
        <f>IF(ROWS($AA$2:$AA1291)&lt;=MAX('Per Line'!$AJ$2:$AJ$7001),MATCH(ROWS($AA$2:$AA1291),'Per Line'!$AJ$2:$AJ$7001,0),"")</f>
        <v/>
      </c>
      <c r="AB1291">
        <f>IF($AA1291="","",C1291&amp;"|"&amp;COUNTIF($C$2:$C1291,C1291))</f>
        <v/>
      </c>
    </row>
    <row r="1292">
      <c r="A1292">
        <f>IF($AA1292="","",INDEX('Per Line'!$C$2:$C$7001,$AA1292)&amp;"")</f>
        <v/>
      </c>
      <c r="B1292" s="15" t="n"/>
      <c r="C1292">
        <f>IF($AA1292="","",IF(COUNTIF($I$2:$I$1301,I1292)&lt;=Settings!$C$8,I1292,I1292&amp;" P"&amp;ROUNDUP(COUNTIF($I$2:$I1292,I1292)/Settings!$C$8,0)))</f>
        <v/>
      </c>
      <c r="D1292">
        <f>IF($AA1292="","",INDEX('Per Line'!$A$2:$A$7001,$AA1292)&amp;"")</f>
        <v/>
      </c>
      <c r="E1292">
        <f>IF($AA1292="","",INDEX('Per Line'!$B$2:$B$7001,$AA1292)&amp;"")</f>
        <v/>
      </c>
      <c r="F1292">
        <f>IF($AA1292="","",INDEX('Per Line'!$D$2:$D$7001,$AA1292)&amp;"")</f>
        <v/>
      </c>
      <c r="G1292" s="14">
        <f>IF($AA1292="","",INDEX('Per Line'!$E$2:$E$7001,$AA1292))</f>
        <v/>
      </c>
      <c r="H1292">
        <f>IF($AA1292="","",INDEX('Per Line'!$F$2:$F$7001,$AA1292)&amp;"")</f>
        <v/>
      </c>
      <c r="I1292">
        <f>IF($AA1292="","",INDEX('Per Line'!$I$2:$I$7001,$AA1292)&amp;"")</f>
        <v/>
      </c>
      <c r="J1292">
        <f>IF($AA1292="","",INDEX('Per Line'!$H$2:$H$7001,$AA1292)&amp;"")</f>
        <v/>
      </c>
      <c r="K1292">
        <f>IF($AA1292="","",INDEX('Per Line'!$J$2:$J$7001,$AA1292)&amp;"")</f>
        <v/>
      </c>
      <c r="L1292">
        <f>IF($AA1292="","",INDEX('Per Line'!$K$2:$K$7001,$AA1292)&amp;"")</f>
        <v/>
      </c>
      <c r="M1292">
        <f>IF($AA1292="","",INDEX('Per Line'!$L$2:$L$7001,$AA1292))</f>
        <v/>
      </c>
      <c r="N1292" s="8">
        <f>IF($AA1292="","",M1292*Y1292/100)</f>
        <v/>
      </c>
      <c r="O1292">
        <f>IF($AA1292="","",INDEX('Per Line'!$U$2:$U$7001,$AA1292)&amp;"")</f>
        <v/>
      </c>
      <c r="P1292" s="8">
        <f>IF($AA1292="","",SUMIFS('Per Line'!$T$2:$T$7001,'Per Line'!$C$2:$C$7001,$A1292,'Per Line'!$AL$2:$AL$7001,1))</f>
        <v/>
      </c>
      <c r="Q1292">
        <f>IF($AA1292="","",Settings!$C$7)</f>
        <v/>
      </c>
      <c r="R1292" s="8">
        <f>IF($AA1292="","",SUMIFS('Per Line'!$T$2:$T$7001,'Per Line'!$C$2:$C$7001,$A1292,'Per Line'!$AK$2:$AK$7001,0,'Per Line'!$AL$2:$AL$7001,0))</f>
        <v/>
      </c>
      <c r="S1292" s="8">
        <f>IF($AA1292="","",R1292*Q1292)</f>
        <v/>
      </c>
      <c r="T1292">
        <f>IF($AA1292="","",Settings!$C$6)</f>
        <v/>
      </c>
      <c r="U1292" s="8">
        <f>IF($AA1292="","",SUMIFS('Per Line'!$T$2:$T$7001,'Per Line'!$C$2:$C$7001,$A1292,'Per Line'!$AK$2:$AK$7001,1,'Per Line'!$AL$2:$AL$7001,0))</f>
        <v/>
      </c>
      <c r="V1292" s="8">
        <f>IF($AA1292="","",U1292*T1292)</f>
        <v/>
      </c>
      <c r="W1292" s="8">
        <f>IF($AA1292="","",V1292+S1292)</f>
        <v/>
      </c>
      <c r="X1292" s="8">
        <f>IF($AA1292="","",Y1292-W1292)</f>
        <v/>
      </c>
      <c r="Y1292" s="8">
        <f>IF($AA1292="","",R1292+U1292+P1292)</f>
        <v/>
      </c>
      <c r="Z1292" s="8">
        <f>IF($AA1292="","",Y1292-W1292-N1292)</f>
        <v/>
      </c>
      <c r="AA1292" s="16">
        <f>IF(ROWS($AA$2:$AA1292)&lt;=MAX('Per Line'!$AJ$2:$AJ$7001),MATCH(ROWS($AA$2:$AA1292),'Per Line'!$AJ$2:$AJ$7001,0),"")</f>
        <v/>
      </c>
      <c r="AB1292">
        <f>IF($AA1292="","",C1292&amp;"|"&amp;COUNTIF($C$2:$C1292,C1292))</f>
        <v/>
      </c>
    </row>
    <row r="1293">
      <c r="A1293">
        <f>IF($AA1293="","",INDEX('Per Line'!$C$2:$C$7001,$AA1293)&amp;"")</f>
        <v/>
      </c>
      <c r="B1293" s="15" t="n"/>
      <c r="C1293">
        <f>IF($AA1293="","",IF(COUNTIF($I$2:$I$1301,I1293)&lt;=Settings!$C$8,I1293,I1293&amp;" P"&amp;ROUNDUP(COUNTIF($I$2:$I1293,I1293)/Settings!$C$8,0)))</f>
        <v/>
      </c>
      <c r="D1293">
        <f>IF($AA1293="","",INDEX('Per Line'!$A$2:$A$7001,$AA1293)&amp;"")</f>
        <v/>
      </c>
      <c r="E1293">
        <f>IF($AA1293="","",INDEX('Per Line'!$B$2:$B$7001,$AA1293)&amp;"")</f>
        <v/>
      </c>
      <c r="F1293">
        <f>IF($AA1293="","",INDEX('Per Line'!$D$2:$D$7001,$AA1293)&amp;"")</f>
        <v/>
      </c>
      <c r="G1293" s="14">
        <f>IF($AA1293="","",INDEX('Per Line'!$E$2:$E$7001,$AA1293))</f>
        <v/>
      </c>
      <c r="H1293">
        <f>IF($AA1293="","",INDEX('Per Line'!$F$2:$F$7001,$AA1293)&amp;"")</f>
        <v/>
      </c>
      <c r="I1293">
        <f>IF($AA1293="","",INDEX('Per Line'!$I$2:$I$7001,$AA1293)&amp;"")</f>
        <v/>
      </c>
      <c r="J1293">
        <f>IF($AA1293="","",INDEX('Per Line'!$H$2:$H$7001,$AA1293)&amp;"")</f>
        <v/>
      </c>
      <c r="K1293">
        <f>IF($AA1293="","",INDEX('Per Line'!$J$2:$J$7001,$AA1293)&amp;"")</f>
        <v/>
      </c>
      <c r="L1293">
        <f>IF($AA1293="","",INDEX('Per Line'!$K$2:$K$7001,$AA1293)&amp;"")</f>
        <v/>
      </c>
      <c r="M1293">
        <f>IF($AA1293="","",INDEX('Per Line'!$L$2:$L$7001,$AA1293))</f>
        <v/>
      </c>
      <c r="N1293" s="8">
        <f>IF($AA1293="","",M1293*Y1293/100)</f>
        <v/>
      </c>
      <c r="O1293">
        <f>IF($AA1293="","",INDEX('Per Line'!$U$2:$U$7001,$AA1293)&amp;"")</f>
        <v/>
      </c>
      <c r="P1293" s="8">
        <f>IF($AA1293="","",SUMIFS('Per Line'!$T$2:$T$7001,'Per Line'!$C$2:$C$7001,$A1293,'Per Line'!$AL$2:$AL$7001,1))</f>
        <v/>
      </c>
      <c r="Q1293">
        <f>IF($AA1293="","",Settings!$C$7)</f>
        <v/>
      </c>
      <c r="R1293" s="8">
        <f>IF($AA1293="","",SUMIFS('Per Line'!$T$2:$T$7001,'Per Line'!$C$2:$C$7001,$A1293,'Per Line'!$AK$2:$AK$7001,0,'Per Line'!$AL$2:$AL$7001,0))</f>
        <v/>
      </c>
      <c r="S1293" s="8">
        <f>IF($AA1293="","",R1293*Q1293)</f>
        <v/>
      </c>
      <c r="T1293">
        <f>IF($AA1293="","",Settings!$C$6)</f>
        <v/>
      </c>
      <c r="U1293" s="8">
        <f>IF($AA1293="","",SUMIFS('Per Line'!$T$2:$T$7001,'Per Line'!$C$2:$C$7001,$A1293,'Per Line'!$AK$2:$AK$7001,1,'Per Line'!$AL$2:$AL$7001,0))</f>
        <v/>
      </c>
      <c r="V1293" s="8">
        <f>IF($AA1293="","",U1293*T1293)</f>
        <v/>
      </c>
      <c r="W1293" s="8">
        <f>IF($AA1293="","",V1293+S1293)</f>
        <v/>
      </c>
      <c r="X1293" s="8">
        <f>IF($AA1293="","",Y1293-W1293)</f>
        <v/>
      </c>
      <c r="Y1293" s="8">
        <f>IF($AA1293="","",R1293+U1293+P1293)</f>
        <v/>
      </c>
      <c r="Z1293" s="8">
        <f>IF($AA1293="","",Y1293-W1293-N1293)</f>
        <v/>
      </c>
      <c r="AA1293" s="16">
        <f>IF(ROWS($AA$2:$AA1293)&lt;=MAX('Per Line'!$AJ$2:$AJ$7001),MATCH(ROWS($AA$2:$AA1293),'Per Line'!$AJ$2:$AJ$7001,0),"")</f>
        <v/>
      </c>
      <c r="AB1293">
        <f>IF($AA1293="","",C1293&amp;"|"&amp;COUNTIF($C$2:$C1293,C1293))</f>
        <v/>
      </c>
    </row>
    <row r="1294">
      <c r="A1294">
        <f>IF($AA1294="","",INDEX('Per Line'!$C$2:$C$7001,$AA1294)&amp;"")</f>
        <v/>
      </c>
      <c r="B1294" s="15" t="n"/>
      <c r="C1294">
        <f>IF($AA1294="","",IF(COUNTIF($I$2:$I$1301,I1294)&lt;=Settings!$C$8,I1294,I1294&amp;" P"&amp;ROUNDUP(COUNTIF($I$2:$I1294,I1294)/Settings!$C$8,0)))</f>
        <v/>
      </c>
      <c r="D1294">
        <f>IF($AA1294="","",INDEX('Per Line'!$A$2:$A$7001,$AA1294)&amp;"")</f>
        <v/>
      </c>
      <c r="E1294">
        <f>IF($AA1294="","",INDEX('Per Line'!$B$2:$B$7001,$AA1294)&amp;"")</f>
        <v/>
      </c>
      <c r="F1294">
        <f>IF($AA1294="","",INDEX('Per Line'!$D$2:$D$7001,$AA1294)&amp;"")</f>
        <v/>
      </c>
      <c r="G1294" s="14">
        <f>IF($AA1294="","",INDEX('Per Line'!$E$2:$E$7001,$AA1294))</f>
        <v/>
      </c>
      <c r="H1294">
        <f>IF($AA1294="","",INDEX('Per Line'!$F$2:$F$7001,$AA1294)&amp;"")</f>
        <v/>
      </c>
      <c r="I1294">
        <f>IF($AA1294="","",INDEX('Per Line'!$I$2:$I$7001,$AA1294)&amp;"")</f>
        <v/>
      </c>
      <c r="J1294">
        <f>IF($AA1294="","",INDEX('Per Line'!$H$2:$H$7001,$AA1294)&amp;"")</f>
        <v/>
      </c>
      <c r="K1294">
        <f>IF($AA1294="","",INDEX('Per Line'!$J$2:$J$7001,$AA1294)&amp;"")</f>
        <v/>
      </c>
      <c r="L1294">
        <f>IF($AA1294="","",INDEX('Per Line'!$K$2:$K$7001,$AA1294)&amp;"")</f>
        <v/>
      </c>
      <c r="M1294">
        <f>IF($AA1294="","",INDEX('Per Line'!$L$2:$L$7001,$AA1294))</f>
        <v/>
      </c>
      <c r="N1294" s="8">
        <f>IF($AA1294="","",M1294*Y1294/100)</f>
        <v/>
      </c>
      <c r="O1294">
        <f>IF($AA1294="","",INDEX('Per Line'!$U$2:$U$7001,$AA1294)&amp;"")</f>
        <v/>
      </c>
      <c r="P1294" s="8">
        <f>IF($AA1294="","",SUMIFS('Per Line'!$T$2:$T$7001,'Per Line'!$C$2:$C$7001,$A1294,'Per Line'!$AL$2:$AL$7001,1))</f>
        <v/>
      </c>
      <c r="Q1294">
        <f>IF($AA1294="","",Settings!$C$7)</f>
        <v/>
      </c>
      <c r="R1294" s="8">
        <f>IF($AA1294="","",SUMIFS('Per Line'!$T$2:$T$7001,'Per Line'!$C$2:$C$7001,$A1294,'Per Line'!$AK$2:$AK$7001,0,'Per Line'!$AL$2:$AL$7001,0))</f>
        <v/>
      </c>
      <c r="S1294" s="8">
        <f>IF($AA1294="","",R1294*Q1294)</f>
        <v/>
      </c>
      <c r="T1294">
        <f>IF($AA1294="","",Settings!$C$6)</f>
        <v/>
      </c>
      <c r="U1294" s="8">
        <f>IF($AA1294="","",SUMIFS('Per Line'!$T$2:$T$7001,'Per Line'!$C$2:$C$7001,$A1294,'Per Line'!$AK$2:$AK$7001,1,'Per Line'!$AL$2:$AL$7001,0))</f>
        <v/>
      </c>
      <c r="V1294" s="8">
        <f>IF($AA1294="","",U1294*T1294)</f>
        <v/>
      </c>
      <c r="W1294" s="8">
        <f>IF($AA1294="","",V1294+S1294)</f>
        <v/>
      </c>
      <c r="X1294" s="8">
        <f>IF($AA1294="","",Y1294-W1294)</f>
        <v/>
      </c>
      <c r="Y1294" s="8">
        <f>IF($AA1294="","",R1294+U1294+P1294)</f>
        <v/>
      </c>
      <c r="Z1294" s="8">
        <f>IF($AA1294="","",Y1294-W1294-N1294)</f>
        <v/>
      </c>
      <c r="AA1294" s="16">
        <f>IF(ROWS($AA$2:$AA1294)&lt;=MAX('Per Line'!$AJ$2:$AJ$7001),MATCH(ROWS($AA$2:$AA1294),'Per Line'!$AJ$2:$AJ$7001,0),"")</f>
        <v/>
      </c>
      <c r="AB1294">
        <f>IF($AA1294="","",C1294&amp;"|"&amp;COUNTIF($C$2:$C1294,C1294))</f>
        <v/>
      </c>
    </row>
    <row r="1295">
      <c r="A1295">
        <f>IF($AA1295="","",INDEX('Per Line'!$C$2:$C$7001,$AA1295)&amp;"")</f>
        <v/>
      </c>
      <c r="B1295" s="15" t="n"/>
      <c r="C1295">
        <f>IF($AA1295="","",IF(COUNTIF($I$2:$I$1301,I1295)&lt;=Settings!$C$8,I1295,I1295&amp;" P"&amp;ROUNDUP(COUNTIF($I$2:$I1295,I1295)/Settings!$C$8,0)))</f>
        <v/>
      </c>
      <c r="D1295">
        <f>IF($AA1295="","",INDEX('Per Line'!$A$2:$A$7001,$AA1295)&amp;"")</f>
        <v/>
      </c>
      <c r="E1295">
        <f>IF($AA1295="","",INDEX('Per Line'!$B$2:$B$7001,$AA1295)&amp;"")</f>
        <v/>
      </c>
      <c r="F1295">
        <f>IF($AA1295="","",INDEX('Per Line'!$D$2:$D$7001,$AA1295)&amp;"")</f>
        <v/>
      </c>
      <c r="G1295" s="14">
        <f>IF($AA1295="","",INDEX('Per Line'!$E$2:$E$7001,$AA1295))</f>
        <v/>
      </c>
      <c r="H1295">
        <f>IF($AA1295="","",INDEX('Per Line'!$F$2:$F$7001,$AA1295)&amp;"")</f>
        <v/>
      </c>
      <c r="I1295">
        <f>IF($AA1295="","",INDEX('Per Line'!$I$2:$I$7001,$AA1295)&amp;"")</f>
        <v/>
      </c>
      <c r="J1295">
        <f>IF($AA1295="","",INDEX('Per Line'!$H$2:$H$7001,$AA1295)&amp;"")</f>
        <v/>
      </c>
      <c r="K1295">
        <f>IF($AA1295="","",INDEX('Per Line'!$J$2:$J$7001,$AA1295)&amp;"")</f>
        <v/>
      </c>
      <c r="L1295">
        <f>IF($AA1295="","",INDEX('Per Line'!$K$2:$K$7001,$AA1295)&amp;"")</f>
        <v/>
      </c>
      <c r="M1295">
        <f>IF($AA1295="","",INDEX('Per Line'!$L$2:$L$7001,$AA1295))</f>
        <v/>
      </c>
      <c r="N1295" s="8">
        <f>IF($AA1295="","",M1295*Y1295/100)</f>
        <v/>
      </c>
      <c r="O1295">
        <f>IF($AA1295="","",INDEX('Per Line'!$U$2:$U$7001,$AA1295)&amp;"")</f>
        <v/>
      </c>
      <c r="P1295" s="8">
        <f>IF($AA1295="","",SUMIFS('Per Line'!$T$2:$T$7001,'Per Line'!$C$2:$C$7001,$A1295,'Per Line'!$AL$2:$AL$7001,1))</f>
        <v/>
      </c>
      <c r="Q1295">
        <f>IF($AA1295="","",Settings!$C$7)</f>
        <v/>
      </c>
      <c r="R1295" s="8">
        <f>IF($AA1295="","",SUMIFS('Per Line'!$T$2:$T$7001,'Per Line'!$C$2:$C$7001,$A1295,'Per Line'!$AK$2:$AK$7001,0,'Per Line'!$AL$2:$AL$7001,0))</f>
        <v/>
      </c>
      <c r="S1295" s="8">
        <f>IF($AA1295="","",R1295*Q1295)</f>
        <v/>
      </c>
      <c r="T1295">
        <f>IF($AA1295="","",Settings!$C$6)</f>
        <v/>
      </c>
      <c r="U1295" s="8">
        <f>IF($AA1295="","",SUMIFS('Per Line'!$T$2:$T$7001,'Per Line'!$C$2:$C$7001,$A1295,'Per Line'!$AK$2:$AK$7001,1,'Per Line'!$AL$2:$AL$7001,0))</f>
        <v/>
      </c>
      <c r="V1295" s="8">
        <f>IF($AA1295="","",U1295*T1295)</f>
        <v/>
      </c>
      <c r="W1295" s="8">
        <f>IF($AA1295="","",V1295+S1295)</f>
        <v/>
      </c>
      <c r="X1295" s="8">
        <f>IF($AA1295="","",Y1295-W1295)</f>
        <v/>
      </c>
      <c r="Y1295" s="8">
        <f>IF($AA1295="","",R1295+U1295+P1295)</f>
        <v/>
      </c>
      <c r="Z1295" s="8">
        <f>IF($AA1295="","",Y1295-W1295-N1295)</f>
        <v/>
      </c>
      <c r="AA1295" s="16">
        <f>IF(ROWS($AA$2:$AA1295)&lt;=MAX('Per Line'!$AJ$2:$AJ$7001),MATCH(ROWS($AA$2:$AA1295),'Per Line'!$AJ$2:$AJ$7001,0),"")</f>
        <v/>
      </c>
      <c r="AB1295">
        <f>IF($AA1295="","",C1295&amp;"|"&amp;COUNTIF($C$2:$C1295,C1295))</f>
        <v/>
      </c>
    </row>
    <row r="1296">
      <c r="A1296">
        <f>IF($AA1296="","",INDEX('Per Line'!$C$2:$C$7001,$AA1296)&amp;"")</f>
        <v/>
      </c>
      <c r="B1296" s="15" t="n"/>
      <c r="C1296">
        <f>IF($AA1296="","",IF(COUNTIF($I$2:$I$1301,I1296)&lt;=Settings!$C$8,I1296,I1296&amp;" P"&amp;ROUNDUP(COUNTIF($I$2:$I1296,I1296)/Settings!$C$8,0)))</f>
        <v/>
      </c>
      <c r="D1296">
        <f>IF($AA1296="","",INDEX('Per Line'!$A$2:$A$7001,$AA1296)&amp;"")</f>
        <v/>
      </c>
      <c r="E1296">
        <f>IF($AA1296="","",INDEX('Per Line'!$B$2:$B$7001,$AA1296)&amp;"")</f>
        <v/>
      </c>
      <c r="F1296">
        <f>IF($AA1296="","",INDEX('Per Line'!$D$2:$D$7001,$AA1296)&amp;"")</f>
        <v/>
      </c>
      <c r="G1296" s="14">
        <f>IF($AA1296="","",INDEX('Per Line'!$E$2:$E$7001,$AA1296))</f>
        <v/>
      </c>
      <c r="H1296">
        <f>IF($AA1296="","",INDEX('Per Line'!$F$2:$F$7001,$AA1296)&amp;"")</f>
        <v/>
      </c>
      <c r="I1296">
        <f>IF($AA1296="","",INDEX('Per Line'!$I$2:$I$7001,$AA1296)&amp;"")</f>
        <v/>
      </c>
      <c r="J1296">
        <f>IF($AA1296="","",INDEX('Per Line'!$H$2:$H$7001,$AA1296)&amp;"")</f>
        <v/>
      </c>
      <c r="K1296">
        <f>IF($AA1296="","",INDEX('Per Line'!$J$2:$J$7001,$AA1296)&amp;"")</f>
        <v/>
      </c>
      <c r="L1296">
        <f>IF($AA1296="","",INDEX('Per Line'!$K$2:$K$7001,$AA1296)&amp;"")</f>
        <v/>
      </c>
      <c r="M1296">
        <f>IF($AA1296="","",INDEX('Per Line'!$L$2:$L$7001,$AA1296))</f>
        <v/>
      </c>
      <c r="N1296" s="8">
        <f>IF($AA1296="","",M1296*Y1296/100)</f>
        <v/>
      </c>
      <c r="O1296">
        <f>IF($AA1296="","",INDEX('Per Line'!$U$2:$U$7001,$AA1296)&amp;"")</f>
        <v/>
      </c>
      <c r="P1296" s="8">
        <f>IF($AA1296="","",SUMIFS('Per Line'!$T$2:$T$7001,'Per Line'!$C$2:$C$7001,$A1296,'Per Line'!$AL$2:$AL$7001,1))</f>
        <v/>
      </c>
      <c r="Q1296">
        <f>IF($AA1296="","",Settings!$C$7)</f>
        <v/>
      </c>
      <c r="R1296" s="8">
        <f>IF($AA1296="","",SUMIFS('Per Line'!$T$2:$T$7001,'Per Line'!$C$2:$C$7001,$A1296,'Per Line'!$AK$2:$AK$7001,0,'Per Line'!$AL$2:$AL$7001,0))</f>
        <v/>
      </c>
      <c r="S1296" s="8">
        <f>IF($AA1296="","",R1296*Q1296)</f>
        <v/>
      </c>
      <c r="T1296">
        <f>IF($AA1296="","",Settings!$C$6)</f>
        <v/>
      </c>
      <c r="U1296" s="8">
        <f>IF($AA1296="","",SUMIFS('Per Line'!$T$2:$T$7001,'Per Line'!$C$2:$C$7001,$A1296,'Per Line'!$AK$2:$AK$7001,1,'Per Line'!$AL$2:$AL$7001,0))</f>
        <v/>
      </c>
      <c r="V1296" s="8">
        <f>IF($AA1296="","",U1296*T1296)</f>
        <v/>
      </c>
      <c r="W1296" s="8">
        <f>IF($AA1296="","",V1296+S1296)</f>
        <v/>
      </c>
      <c r="X1296" s="8">
        <f>IF($AA1296="","",Y1296-W1296)</f>
        <v/>
      </c>
      <c r="Y1296" s="8">
        <f>IF($AA1296="","",R1296+U1296+P1296)</f>
        <v/>
      </c>
      <c r="Z1296" s="8">
        <f>IF($AA1296="","",Y1296-W1296-N1296)</f>
        <v/>
      </c>
      <c r="AA1296" s="16">
        <f>IF(ROWS($AA$2:$AA1296)&lt;=MAX('Per Line'!$AJ$2:$AJ$7001),MATCH(ROWS($AA$2:$AA1296),'Per Line'!$AJ$2:$AJ$7001,0),"")</f>
        <v/>
      </c>
      <c r="AB1296">
        <f>IF($AA1296="","",C1296&amp;"|"&amp;COUNTIF($C$2:$C1296,C1296))</f>
        <v/>
      </c>
    </row>
    <row r="1297">
      <c r="A1297">
        <f>IF($AA1297="","",INDEX('Per Line'!$C$2:$C$7001,$AA1297)&amp;"")</f>
        <v/>
      </c>
      <c r="B1297" s="15" t="n"/>
      <c r="C1297">
        <f>IF($AA1297="","",IF(COUNTIF($I$2:$I$1301,I1297)&lt;=Settings!$C$8,I1297,I1297&amp;" P"&amp;ROUNDUP(COUNTIF($I$2:$I1297,I1297)/Settings!$C$8,0)))</f>
        <v/>
      </c>
      <c r="D1297">
        <f>IF($AA1297="","",INDEX('Per Line'!$A$2:$A$7001,$AA1297)&amp;"")</f>
        <v/>
      </c>
      <c r="E1297">
        <f>IF($AA1297="","",INDEX('Per Line'!$B$2:$B$7001,$AA1297)&amp;"")</f>
        <v/>
      </c>
      <c r="F1297">
        <f>IF($AA1297="","",INDEX('Per Line'!$D$2:$D$7001,$AA1297)&amp;"")</f>
        <v/>
      </c>
      <c r="G1297" s="14">
        <f>IF($AA1297="","",INDEX('Per Line'!$E$2:$E$7001,$AA1297))</f>
        <v/>
      </c>
      <c r="H1297">
        <f>IF($AA1297="","",INDEX('Per Line'!$F$2:$F$7001,$AA1297)&amp;"")</f>
        <v/>
      </c>
      <c r="I1297">
        <f>IF($AA1297="","",INDEX('Per Line'!$I$2:$I$7001,$AA1297)&amp;"")</f>
        <v/>
      </c>
      <c r="J1297">
        <f>IF($AA1297="","",INDEX('Per Line'!$H$2:$H$7001,$AA1297)&amp;"")</f>
        <v/>
      </c>
      <c r="K1297">
        <f>IF($AA1297="","",INDEX('Per Line'!$J$2:$J$7001,$AA1297)&amp;"")</f>
        <v/>
      </c>
      <c r="L1297">
        <f>IF($AA1297="","",INDEX('Per Line'!$K$2:$K$7001,$AA1297)&amp;"")</f>
        <v/>
      </c>
      <c r="M1297">
        <f>IF($AA1297="","",INDEX('Per Line'!$L$2:$L$7001,$AA1297))</f>
        <v/>
      </c>
      <c r="N1297" s="8">
        <f>IF($AA1297="","",M1297*Y1297/100)</f>
        <v/>
      </c>
      <c r="O1297">
        <f>IF($AA1297="","",INDEX('Per Line'!$U$2:$U$7001,$AA1297)&amp;"")</f>
        <v/>
      </c>
      <c r="P1297" s="8">
        <f>IF($AA1297="","",SUMIFS('Per Line'!$T$2:$T$7001,'Per Line'!$C$2:$C$7001,$A1297,'Per Line'!$AL$2:$AL$7001,1))</f>
        <v/>
      </c>
      <c r="Q1297">
        <f>IF($AA1297="","",Settings!$C$7)</f>
        <v/>
      </c>
      <c r="R1297" s="8">
        <f>IF($AA1297="","",SUMIFS('Per Line'!$T$2:$T$7001,'Per Line'!$C$2:$C$7001,$A1297,'Per Line'!$AK$2:$AK$7001,0,'Per Line'!$AL$2:$AL$7001,0))</f>
        <v/>
      </c>
      <c r="S1297" s="8">
        <f>IF($AA1297="","",R1297*Q1297)</f>
        <v/>
      </c>
      <c r="T1297">
        <f>IF($AA1297="","",Settings!$C$6)</f>
        <v/>
      </c>
      <c r="U1297" s="8">
        <f>IF($AA1297="","",SUMIFS('Per Line'!$T$2:$T$7001,'Per Line'!$C$2:$C$7001,$A1297,'Per Line'!$AK$2:$AK$7001,1,'Per Line'!$AL$2:$AL$7001,0))</f>
        <v/>
      </c>
      <c r="V1297" s="8">
        <f>IF($AA1297="","",U1297*T1297)</f>
        <v/>
      </c>
      <c r="W1297" s="8">
        <f>IF($AA1297="","",V1297+S1297)</f>
        <v/>
      </c>
      <c r="X1297" s="8">
        <f>IF($AA1297="","",Y1297-W1297)</f>
        <v/>
      </c>
      <c r="Y1297" s="8">
        <f>IF($AA1297="","",R1297+U1297+P1297)</f>
        <v/>
      </c>
      <c r="Z1297" s="8">
        <f>IF($AA1297="","",Y1297-W1297-N1297)</f>
        <v/>
      </c>
      <c r="AA1297" s="16">
        <f>IF(ROWS($AA$2:$AA1297)&lt;=MAX('Per Line'!$AJ$2:$AJ$7001),MATCH(ROWS($AA$2:$AA1297),'Per Line'!$AJ$2:$AJ$7001,0),"")</f>
        <v/>
      </c>
      <c r="AB1297">
        <f>IF($AA1297="","",C1297&amp;"|"&amp;COUNTIF($C$2:$C1297,C1297))</f>
        <v/>
      </c>
    </row>
    <row r="1298">
      <c r="A1298">
        <f>IF($AA1298="","",INDEX('Per Line'!$C$2:$C$7001,$AA1298)&amp;"")</f>
        <v/>
      </c>
      <c r="B1298" s="15" t="n"/>
      <c r="C1298">
        <f>IF($AA1298="","",IF(COUNTIF($I$2:$I$1301,I1298)&lt;=Settings!$C$8,I1298,I1298&amp;" P"&amp;ROUNDUP(COUNTIF($I$2:$I1298,I1298)/Settings!$C$8,0)))</f>
        <v/>
      </c>
      <c r="D1298">
        <f>IF($AA1298="","",INDEX('Per Line'!$A$2:$A$7001,$AA1298)&amp;"")</f>
        <v/>
      </c>
      <c r="E1298">
        <f>IF($AA1298="","",INDEX('Per Line'!$B$2:$B$7001,$AA1298)&amp;"")</f>
        <v/>
      </c>
      <c r="F1298">
        <f>IF($AA1298="","",INDEX('Per Line'!$D$2:$D$7001,$AA1298)&amp;"")</f>
        <v/>
      </c>
      <c r="G1298" s="14">
        <f>IF($AA1298="","",INDEX('Per Line'!$E$2:$E$7001,$AA1298))</f>
        <v/>
      </c>
      <c r="H1298">
        <f>IF($AA1298="","",INDEX('Per Line'!$F$2:$F$7001,$AA1298)&amp;"")</f>
        <v/>
      </c>
      <c r="I1298">
        <f>IF($AA1298="","",INDEX('Per Line'!$I$2:$I$7001,$AA1298)&amp;"")</f>
        <v/>
      </c>
      <c r="J1298">
        <f>IF($AA1298="","",INDEX('Per Line'!$H$2:$H$7001,$AA1298)&amp;"")</f>
        <v/>
      </c>
      <c r="K1298">
        <f>IF($AA1298="","",INDEX('Per Line'!$J$2:$J$7001,$AA1298)&amp;"")</f>
        <v/>
      </c>
      <c r="L1298">
        <f>IF($AA1298="","",INDEX('Per Line'!$K$2:$K$7001,$AA1298)&amp;"")</f>
        <v/>
      </c>
      <c r="M1298">
        <f>IF($AA1298="","",INDEX('Per Line'!$L$2:$L$7001,$AA1298))</f>
        <v/>
      </c>
      <c r="N1298" s="8">
        <f>IF($AA1298="","",M1298*Y1298/100)</f>
        <v/>
      </c>
      <c r="O1298">
        <f>IF($AA1298="","",INDEX('Per Line'!$U$2:$U$7001,$AA1298)&amp;"")</f>
        <v/>
      </c>
      <c r="P1298" s="8">
        <f>IF($AA1298="","",SUMIFS('Per Line'!$T$2:$T$7001,'Per Line'!$C$2:$C$7001,$A1298,'Per Line'!$AL$2:$AL$7001,1))</f>
        <v/>
      </c>
      <c r="Q1298">
        <f>IF($AA1298="","",Settings!$C$7)</f>
        <v/>
      </c>
      <c r="R1298" s="8">
        <f>IF($AA1298="","",SUMIFS('Per Line'!$T$2:$T$7001,'Per Line'!$C$2:$C$7001,$A1298,'Per Line'!$AK$2:$AK$7001,0,'Per Line'!$AL$2:$AL$7001,0))</f>
        <v/>
      </c>
      <c r="S1298" s="8">
        <f>IF($AA1298="","",R1298*Q1298)</f>
        <v/>
      </c>
      <c r="T1298">
        <f>IF($AA1298="","",Settings!$C$6)</f>
        <v/>
      </c>
      <c r="U1298" s="8">
        <f>IF($AA1298="","",SUMIFS('Per Line'!$T$2:$T$7001,'Per Line'!$C$2:$C$7001,$A1298,'Per Line'!$AK$2:$AK$7001,1,'Per Line'!$AL$2:$AL$7001,0))</f>
        <v/>
      </c>
      <c r="V1298" s="8">
        <f>IF($AA1298="","",U1298*T1298)</f>
        <v/>
      </c>
      <c r="W1298" s="8">
        <f>IF($AA1298="","",V1298+S1298)</f>
        <v/>
      </c>
      <c r="X1298" s="8">
        <f>IF($AA1298="","",Y1298-W1298)</f>
        <v/>
      </c>
      <c r="Y1298" s="8">
        <f>IF($AA1298="","",R1298+U1298+P1298)</f>
        <v/>
      </c>
      <c r="Z1298" s="8">
        <f>IF($AA1298="","",Y1298-W1298-N1298)</f>
        <v/>
      </c>
      <c r="AA1298" s="16">
        <f>IF(ROWS($AA$2:$AA1298)&lt;=MAX('Per Line'!$AJ$2:$AJ$7001),MATCH(ROWS($AA$2:$AA1298),'Per Line'!$AJ$2:$AJ$7001,0),"")</f>
        <v/>
      </c>
      <c r="AB1298">
        <f>IF($AA1298="","",C1298&amp;"|"&amp;COUNTIF($C$2:$C1298,C1298))</f>
        <v/>
      </c>
    </row>
    <row r="1299">
      <c r="A1299">
        <f>IF($AA1299="","",INDEX('Per Line'!$C$2:$C$7001,$AA1299)&amp;"")</f>
        <v/>
      </c>
      <c r="B1299" s="15" t="n"/>
      <c r="C1299">
        <f>IF($AA1299="","",IF(COUNTIF($I$2:$I$1301,I1299)&lt;=Settings!$C$8,I1299,I1299&amp;" P"&amp;ROUNDUP(COUNTIF($I$2:$I1299,I1299)/Settings!$C$8,0)))</f>
        <v/>
      </c>
      <c r="D1299">
        <f>IF($AA1299="","",INDEX('Per Line'!$A$2:$A$7001,$AA1299)&amp;"")</f>
        <v/>
      </c>
      <c r="E1299">
        <f>IF($AA1299="","",INDEX('Per Line'!$B$2:$B$7001,$AA1299)&amp;"")</f>
        <v/>
      </c>
      <c r="F1299">
        <f>IF($AA1299="","",INDEX('Per Line'!$D$2:$D$7001,$AA1299)&amp;"")</f>
        <v/>
      </c>
      <c r="G1299" s="14">
        <f>IF($AA1299="","",INDEX('Per Line'!$E$2:$E$7001,$AA1299))</f>
        <v/>
      </c>
      <c r="H1299">
        <f>IF($AA1299="","",INDEX('Per Line'!$F$2:$F$7001,$AA1299)&amp;"")</f>
        <v/>
      </c>
      <c r="I1299">
        <f>IF($AA1299="","",INDEX('Per Line'!$I$2:$I$7001,$AA1299)&amp;"")</f>
        <v/>
      </c>
      <c r="J1299">
        <f>IF($AA1299="","",INDEX('Per Line'!$H$2:$H$7001,$AA1299)&amp;"")</f>
        <v/>
      </c>
      <c r="K1299">
        <f>IF($AA1299="","",INDEX('Per Line'!$J$2:$J$7001,$AA1299)&amp;"")</f>
        <v/>
      </c>
      <c r="L1299">
        <f>IF($AA1299="","",INDEX('Per Line'!$K$2:$K$7001,$AA1299)&amp;"")</f>
        <v/>
      </c>
      <c r="M1299">
        <f>IF($AA1299="","",INDEX('Per Line'!$L$2:$L$7001,$AA1299))</f>
        <v/>
      </c>
      <c r="N1299" s="8">
        <f>IF($AA1299="","",M1299*Y1299/100)</f>
        <v/>
      </c>
      <c r="O1299">
        <f>IF($AA1299="","",INDEX('Per Line'!$U$2:$U$7001,$AA1299)&amp;"")</f>
        <v/>
      </c>
      <c r="P1299" s="8">
        <f>IF($AA1299="","",SUMIFS('Per Line'!$T$2:$T$7001,'Per Line'!$C$2:$C$7001,$A1299,'Per Line'!$AL$2:$AL$7001,1))</f>
        <v/>
      </c>
      <c r="Q1299">
        <f>IF($AA1299="","",Settings!$C$7)</f>
        <v/>
      </c>
      <c r="R1299" s="8">
        <f>IF($AA1299="","",SUMIFS('Per Line'!$T$2:$T$7001,'Per Line'!$C$2:$C$7001,$A1299,'Per Line'!$AK$2:$AK$7001,0,'Per Line'!$AL$2:$AL$7001,0))</f>
        <v/>
      </c>
      <c r="S1299" s="8">
        <f>IF($AA1299="","",R1299*Q1299)</f>
        <v/>
      </c>
      <c r="T1299">
        <f>IF($AA1299="","",Settings!$C$6)</f>
        <v/>
      </c>
      <c r="U1299" s="8">
        <f>IF($AA1299="","",SUMIFS('Per Line'!$T$2:$T$7001,'Per Line'!$C$2:$C$7001,$A1299,'Per Line'!$AK$2:$AK$7001,1,'Per Line'!$AL$2:$AL$7001,0))</f>
        <v/>
      </c>
      <c r="V1299" s="8">
        <f>IF($AA1299="","",U1299*T1299)</f>
        <v/>
      </c>
      <c r="W1299" s="8">
        <f>IF($AA1299="","",V1299+S1299)</f>
        <v/>
      </c>
      <c r="X1299" s="8">
        <f>IF($AA1299="","",Y1299-W1299)</f>
        <v/>
      </c>
      <c r="Y1299" s="8">
        <f>IF($AA1299="","",R1299+U1299+P1299)</f>
        <v/>
      </c>
      <c r="Z1299" s="8">
        <f>IF($AA1299="","",Y1299-W1299-N1299)</f>
        <v/>
      </c>
      <c r="AA1299" s="16">
        <f>IF(ROWS($AA$2:$AA1299)&lt;=MAX('Per Line'!$AJ$2:$AJ$7001),MATCH(ROWS($AA$2:$AA1299),'Per Line'!$AJ$2:$AJ$7001,0),"")</f>
        <v/>
      </c>
      <c r="AB1299">
        <f>IF($AA1299="","",C1299&amp;"|"&amp;COUNTIF($C$2:$C1299,C1299))</f>
        <v/>
      </c>
    </row>
    <row r="1300">
      <c r="A1300">
        <f>IF($AA1300="","",INDEX('Per Line'!$C$2:$C$7001,$AA1300)&amp;"")</f>
        <v/>
      </c>
      <c r="B1300" s="15" t="n"/>
      <c r="C1300">
        <f>IF($AA1300="","",IF(COUNTIF($I$2:$I$1301,I1300)&lt;=Settings!$C$8,I1300,I1300&amp;" P"&amp;ROUNDUP(COUNTIF($I$2:$I1300,I1300)/Settings!$C$8,0)))</f>
        <v/>
      </c>
      <c r="D1300">
        <f>IF($AA1300="","",INDEX('Per Line'!$A$2:$A$7001,$AA1300)&amp;"")</f>
        <v/>
      </c>
      <c r="E1300">
        <f>IF($AA1300="","",INDEX('Per Line'!$B$2:$B$7001,$AA1300)&amp;"")</f>
        <v/>
      </c>
      <c r="F1300">
        <f>IF($AA1300="","",INDEX('Per Line'!$D$2:$D$7001,$AA1300)&amp;"")</f>
        <v/>
      </c>
      <c r="G1300" s="14">
        <f>IF($AA1300="","",INDEX('Per Line'!$E$2:$E$7001,$AA1300))</f>
        <v/>
      </c>
      <c r="H1300">
        <f>IF($AA1300="","",INDEX('Per Line'!$F$2:$F$7001,$AA1300)&amp;"")</f>
        <v/>
      </c>
      <c r="I1300">
        <f>IF($AA1300="","",INDEX('Per Line'!$I$2:$I$7001,$AA1300)&amp;"")</f>
        <v/>
      </c>
      <c r="J1300">
        <f>IF($AA1300="","",INDEX('Per Line'!$H$2:$H$7001,$AA1300)&amp;"")</f>
        <v/>
      </c>
      <c r="K1300">
        <f>IF($AA1300="","",INDEX('Per Line'!$J$2:$J$7001,$AA1300)&amp;"")</f>
        <v/>
      </c>
      <c r="L1300">
        <f>IF($AA1300="","",INDEX('Per Line'!$K$2:$K$7001,$AA1300)&amp;"")</f>
        <v/>
      </c>
      <c r="M1300">
        <f>IF($AA1300="","",INDEX('Per Line'!$L$2:$L$7001,$AA1300))</f>
        <v/>
      </c>
      <c r="N1300" s="8">
        <f>IF($AA1300="","",M1300*Y1300/100)</f>
        <v/>
      </c>
      <c r="O1300">
        <f>IF($AA1300="","",INDEX('Per Line'!$U$2:$U$7001,$AA1300)&amp;"")</f>
        <v/>
      </c>
      <c r="P1300" s="8">
        <f>IF($AA1300="","",SUMIFS('Per Line'!$T$2:$T$7001,'Per Line'!$C$2:$C$7001,$A1300,'Per Line'!$AL$2:$AL$7001,1))</f>
        <v/>
      </c>
      <c r="Q1300">
        <f>IF($AA1300="","",Settings!$C$7)</f>
        <v/>
      </c>
      <c r="R1300" s="8">
        <f>IF($AA1300="","",SUMIFS('Per Line'!$T$2:$T$7001,'Per Line'!$C$2:$C$7001,$A1300,'Per Line'!$AK$2:$AK$7001,0,'Per Line'!$AL$2:$AL$7001,0))</f>
        <v/>
      </c>
      <c r="S1300" s="8">
        <f>IF($AA1300="","",R1300*Q1300)</f>
        <v/>
      </c>
      <c r="T1300">
        <f>IF($AA1300="","",Settings!$C$6)</f>
        <v/>
      </c>
      <c r="U1300" s="8">
        <f>IF($AA1300="","",SUMIFS('Per Line'!$T$2:$T$7001,'Per Line'!$C$2:$C$7001,$A1300,'Per Line'!$AK$2:$AK$7001,1,'Per Line'!$AL$2:$AL$7001,0))</f>
        <v/>
      </c>
      <c r="V1300" s="8">
        <f>IF($AA1300="","",U1300*T1300)</f>
        <v/>
      </c>
      <c r="W1300" s="8">
        <f>IF($AA1300="","",V1300+S1300)</f>
        <v/>
      </c>
      <c r="X1300" s="8">
        <f>IF($AA1300="","",Y1300-W1300)</f>
        <v/>
      </c>
      <c r="Y1300" s="8">
        <f>IF($AA1300="","",R1300+U1300+P1300)</f>
        <v/>
      </c>
      <c r="Z1300" s="8">
        <f>IF($AA1300="","",Y1300-W1300-N1300)</f>
        <v/>
      </c>
      <c r="AA1300" s="16">
        <f>IF(ROWS($AA$2:$AA1300)&lt;=MAX('Per Line'!$AJ$2:$AJ$7001),MATCH(ROWS($AA$2:$AA1300),'Per Line'!$AJ$2:$AJ$7001,0),"")</f>
        <v/>
      </c>
      <c r="AB1300">
        <f>IF($AA1300="","",C1300&amp;"|"&amp;COUNTIF($C$2:$C1300,C1300))</f>
        <v/>
      </c>
    </row>
    <row r="1301">
      <c r="A1301">
        <f>IF($AA1301="","",INDEX('Per Line'!$C$2:$C$7001,$AA1301)&amp;"")</f>
        <v/>
      </c>
      <c r="B1301" s="15" t="n"/>
      <c r="C1301">
        <f>IF($AA1301="","",IF(COUNTIF($I$2:$I$1301,I1301)&lt;=Settings!$C$8,I1301,I1301&amp;" P"&amp;ROUNDUP(COUNTIF($I$2:$I1301,I1301)/Settings!$C$8,0)))</f>
        <v/>
      </c>
      <c r="D1301">
        <f>IF($AA1301="","",INDEX('Per Line'!$A$2:$A$7001,$AA1301)&amp;"")</f>
        <v/>
      </c>
      <c r="E1301">
        <f>IF($AA1301="","",INDEX('Per Line'!$B$2:$B$7001,$AA1301)&amp;"")</f>
        <v/>
      </c>
      <c r="F1301">
        <f>IF($AA1301="","",INDEX('Per Line'!$D$2:$D$7001,$AA1301)&amp;"")</f>
        <v/>
      </c>
      <c r="G1301" s="14">
        <f>IF($AA1301="","",INDEX('Per Line'!$E$2:$E$7001,$AA1301))</f>
        <v/>
      </c>
      <c r="H1301">
        <f>IF($AA1301="","",INDEX('Per Line'!$F$2:$F$7001,$AA1301)&amp;"")</f>
        <v/>
      </c>
      <c r="I1301">
        <f>IF($AA1301="","",INDEX('Per Line'!$I$2:$I$7001,$AA1301)&amp;"")</f>
        <v/>
      </c>
      <c r="J1301">
        <f>IF($AA1301="","",INDEX('Per Line'!$H$2:$H$7001,$AA1301)&amp;"")</f>
        <v/>
      </c>
      <c r="K1301">
        <f>IF($AA1301="","",INDEX('Per Line'!$J$2:$J$7001,$AA1301)&amp;"")</f>
        <v/>
      </c>
      <c r="L1301">
        <f>IF($AA1301="","",INDEX('Per Line'!$K$2:$K$7001,$AA1301)&amp;"")</f>
        <v/>
      </c>
      <c r="M1301">
        <f>IF($AA1301="","",INDEX('Per Line'!$L$2:$L$7001,$AA1301))</f>
        <v/>
      </c>
      <c r="N1301" s="8">
        <f>IF($AA1301="","",M1301*Y1301/100)</f>
        <v/>
      </c>
      <c r="O1301">
        <f>IF($AA1301="","",INDEX('Per Line'!$U$2:$U$7001,$AA1301)&amp;"")</f>
        <v/>
      </c>
      <c r="P1301" s="8">
        <f>IF($AA1301="","",SUMIFS('Per Line'!$T$2:$T$7001,'Per Line'!$C$2:$C$7001,$A1301,'Per Line'!$AL$2:$AL$7001,1))</f>
        <v/>
      </c>
      <c r="Q1301">
        <f>IF($AA1301="","",Settings!$C$7)</f>
        <v/>
      </c>
      <c r="R1301" s="8">
        <f>IF($AA1301="","",SUMIFS('Per Line'!$T$2:$T$7001,'Per Line'!$C$2:$C$7001,$A1301,'Per Line'!$AK$2:$AK$7001,0,'Per Line'!$AL$2:$AL$7001,0))</f>
        <v/>
      </c>
      <c r="S1301" s="8">
        <f>IF($AA1301="","",R1301*Q1301)</f>
        <v/>
      </c>
      <c r="T1301">
        <f>IF($AA1301="","",Settings!$C$6)</f>
        <v/>
      </c>
      <c r="U1301" s="8">
        <f>IF($AA1301="","",SUMIFS('Per Line'!$T$2:$T$7001,'Per Line'!$C$2:$C$7001,$A1301,'Per Line'!$AK$2:$AK$7001,1,'Per Line'!$AL$2:$AL$7001,0))</f>
        <v/>
      </c>
      <c r="V1301" s="8">
        <f>IF($AA1301="","",U1301*T1301)</f>
        <v/>
      </c>
      <c r="W1301" s="8">
        <f>IF($AA1301="","",V1301+S1301)</f>
        <v/>
      </c>
      <c r="X1301" s="8">
        <f>IF($AA1301="","",Y1301-W1301)</f>
        <v/>
      </c>
      <c r="Y1301" s="8">
        <f>IF($AA1301="","",R1301+U1301+P1301)</f>
        <v/>
      </c>
      <c r="Z1301" s="8">
        <f>IF($AA1301="","",Y1301-W1301-N1301)</f>
        <v/>
      </c>
      <c r="AA1301" s="16">
        <f>IF(ROWS($AA$2:$AA1301)&lt;=MAX('Per Line'!$AJ$2:$AJ$7001),MATCH(ROWS($AA$2:$AA1301),'Per Line'!$AJ$2:$AJ$7001,0),"")</f>
        <v/>
      </c>
      <c r="AB1301">
        <f>IF($AA1301="","",C1301&amp;"|"&amp;COUNTIF($C$2:$C1301,C1301))</f>
        <v/>
      </c>
    </row>
  </sheetData>
  <autoFilter ref="A1:AB1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IFERROR(MATCH(Settings!$C$26&amp;"|"&amp;ROWS($AA$2:$AA2),'Per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IFERROR(MATCH(Settings!$C$26&amp;"|"&amp;ROWS($AA$2:$AA3),'Per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IFERROR(MATCH(Settings!$C$26&amp;"|"&amp;ROWS($AA$2:$AA4),'Per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IFERROR(MATCH(Settings!$C$26&amp;"|"&amp;ROWS($AA$2:$AA5),'Per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IFERROR(MATCH(Settings!$C$26&amp;"|"&amp;ROWS($AA$2:$AA6),'Per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IFERROR(MATCH(Settings!$C$26&amp;"|"&amp;ROWS($AA$2:$AA7),'Per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IFERROR(MATCH(Settings!$C$26&amp;"|"&amp;ROWS($AA$2:$AA8),'Per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IFERROR(MATCH(Settings!$C$26&amp;"|"&amp;ROWS($AA$2:$AA9),'Per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IFERROR(MATCH(Settings!$C$26&amp;"|"&amp;ROWS($AA$2:$AA10),'Per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IFERROR(MATCH(Settings!$C$26&amp;"|"&amp;ROWS($AA$2:$AA11),'Per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IFERROR(MATCH(Settings!$C$26&amp;"|"&amp;ROWS($AA$2:$AA12),'Per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IFERROR(MATCH(Settings!$C$26&amp;"|"&amp;ROWS($AA$2:$AA13),'Per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IFERROR(MATCH(Settings!$C$26&amp;"|"&amp;ROWS($AA$2:$AA14),'Per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IFERROR(MATCH(Settings!$C$26&amp;"|"&amp;ROWS($AA$2:$AA15),'Per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IFERROR(MATCH(Settings!$C$26&amp;"|"&amp;ROWS($AA$2:$AA16),'Per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IFERROR(MATCH(Settings!$C$26&amp;"|"&amp;ROWS($AA$2:$AA17),'Per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IFERROR(MATCH(Settings!$C$26&amp;"|"&amp;ROWS($AA$2:$AA18),'Per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IFERROR(MATCH(Settings!$C$26&amp;"|"&amp;ROWS($AA$2:$AA19),'Per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IFERROR(MATCH(Settings!$C$26&amp;"|"&amp;ROWS($AA$2:$AA20),'Per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IFERROR(MATCH(Settings!$C$26&amp;"|"&amp;ROWS($AA$2:$AA21),'Per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IFERROR(MATCH(Settings!$C$26&amp;"|"&amp;ROWS($AA$2:$AA22),'Per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IFERROR(MATCH(Settings!$C$26&amp;"|"&amp;ROWS($AA$2:$AA23),'Per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IFERROR(MATCH(Settings!$C$26&amp;"|"&amp;ROWS($AA$2:$AA24),'Per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IFERROR(MATCH(Settings!$C$26&amp;"|"&amp;ROWS($AA$2:$AA25),'Per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IFERROR(MATCH(Settings!$C$26&amp;"|"&amp;ROWS($AA$2:$AA26),'Per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IFERROR(MATCH(Settings!$C$26&amp;"|"&amp;ROWS($AA$2:$AA27),'Per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IFERROR(MATCH(Settings!$C$26&amp;"|"&amp;ROWS($AA$2:$AA28),'Per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IFERROR(MATCH(Settings!$C$26&amp;"|"&amp;ROWS($AA$2:$AA29),'Per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IFERROR(MATCH(Settings!$C$26&amp;"|"&amp;ROWS($AA$2:$AA30),'Per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IFERROR(MATCH(Settings!$C$26&amp;"|"&amp;ROWS($AA$2:$AA31),'Per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IFERROR(MATCH(Settings!$C$26&amp;"|"&amp;ROWS($AA$2:$AA32),'Per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IFERROR(MATCH(Settings!$C$26&amp;"|"&amp;ROWS($AA$2:$AA33),'Per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IFERROR(MATCH(Settings!$C$26&amp;"|"&amp;ROWS($AA$2:$AA34),'Per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IFERROR(MATCH(Settings!$C$26&amp;"|"&amp;ROWS($AA$2:$AA35),'Per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IFERROR(MATCH(Settings!$C$26&amp;"|"&amp;ROWS($AA$2:$AA36),'Per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IFERROR(MATCH(Settings!$C$26&amp;"|"&amp;ROWS($AA$2:$AA37),'Per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IFERROR(MATCH(Settings!$C$26&amp;"|"&amp;ROWS($AA$2:$AA38),'Per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IFERROR(MATCH(Settings!$C$26&amp;"|"&amp;ROWS($AA$2:$AA39),'Per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IFERROR(MATCH(Settings!$C$26&amp;"|"&amp;ROWS($AA$2:$AA40),'Per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IFERROR(MATCH(Settings!$C$26&amp;"|"&amp;ROWS($AA$2:$AA41),'Per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IFERROR(MATCH(Settings!$C$26&amp;"|"&amp;ROWS($AA$2:$AA42),'Per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IFERROR(MATCH(Settings!$C$26&amp;"|"&amp;ROWS($AA$2:$AA43),'Per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IFERROR(MATCH(Settings!$C$26&amp;"|"&amp;ROWS($AA$2:$AA44),'Per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IFERROR(MATCH(Settings!$C$26&amp;"|"&amp;ROWS($AA$2:$AA45),'Per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IFERROR(MATCH(Settings!$C$26&amp;"|"&amp;ROWS($AA$2:$AA46),'Per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IFERROR(MATCH(Settings!$C$26&amp;"|"&amp;ROWS($AA$2:$AA47),'Per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IFERROR(MATCH(Settings!$C$26&amp;"|"&amp;ROWS($AA$2:$AA48),'Per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IFERROR(MATCH(Settings!$C$26&amp;"|"&amp;ROWS($AA$2:$AA49),'Per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IFERROR(MATCH(Settings!$C$26&amp;"|"&amp;ROWS($AA$2:$AA50),'Per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IFERROR(MATCH(Settings!$C$26&amp;"|"&amp;ROWS($AA$2:$AA51),'Per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IFERROR(MATCH(Settings!$C$26&amp;"|"&amp;ROWS($AA$2:$AA52),'Per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IFERROR(MATCH(Settings!$C$26&amp;"|"&amp;ROWS($AA$2:$AA53),'Per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IFERROR(MATCH(Settings!$C$26&amp;"|"&amp;ROWS($AA$2:$AA54),'Per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IFERROR(MATCH(Settings!$C$26&amp;"|"&amp;ROWS($AA$2:$AA55),'Per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IFERROR(MATCH(Settings!$C$26&amp;"|"&amp;ROWS($AA$2:$AA56),'Per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IFERROR(MATCH(Settings!$C$26&amp;"|"&amp;ROWS($AA$2:$AA57),'Per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IFERROR(MATCH(Settings!$C$26&amp;"|"&amp;ROWS($AA$2:$AA58),'Per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IFERROR(MATCH(Settings!$C$26&amp;"|"&amp;ROWS($AA$2:$AA59),'Per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IFERROR(MATCH(Settings!$C$26&amp;"|"&amp;ROWS($AA$2:$AA60),'Per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IFERROR(MATCH(Settings!$C$26&amp;"|"&amp;ROWS($AA$2:$AA61),'Per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IFERROR(MATCH(Settings!$C$26&amp;"|"&amp;ROWS($AA$2:$AA62),'Per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IFERROR(MATCH(Settings!$C$26&amp;"|"&amp;ROWS($AA$2:$AA63),'Per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IFERROR(MATCH(Settings!$C$26&amp;"|"&amp;ROWS($AA$2:$AA64),'Per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IFERROR(MATCH(Settings!$C$26&amp;"|"&amp;ROWS($AA$2:$AA65),'Per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IFERROR(MATCH(Settings!$C$26&amp;"|"&amp;ROWS($AA$2:$AA66),'Per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IFERROR(MATCH(Settings!$C$26&amp;"|"&amp;ROWS($AA$2:$AA67),'Per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IFERROR(MATCH(Settings!$C$26&amp;"|"&amp;ROWS($AA$2:$AA68),'Per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IFERROR(MATCH(Settings!$C$26&amp;"|"&amp;ROWS($AA$2:$AA69),'Per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IFERROR(MATCH(Settings!$C$26&amp;"|"&amp;ROWS($AA$2:$AA70),'Per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IFERROR(MATCH(Settings!$C$26&amp;"|"&amp;ROWS($AA$2:$AA71),'Per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IFERROR(MATCH(Settings!$C$26&amp;"|"&amp;ROWS($AA$2:$AA72),'Per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IFERROR(MATCH(Settings!$C$26&amp;"|"&amp;ROWS($AA$2:$AA73),'Per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IFERROR(MATCH(Settings!$C$26&amp;"|"&amp;ROWS($AA$2:$AA74),'Per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IFERROR(MATCH(Settings!$C$26&amp;"|"&amp;ROWS($AA$2:$AA75),'Per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IFERROR(MATCH(Settings!$C$26&amp;"|"&amp;ROWS($AA$2:$AA76),'Per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IFERROR(MATCH(Settings!$C$26&amp;"|"&amp;ROWS($AA$2:$AA77),'Per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IFERROR(MATCH(Settings!$C$26&amp;"|"&amp;ROWS($AA$2:$AA78),'Per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IFERROR(MATCH(Settings!$C$26&amp;"|"&amp;ROWS($AA$2:$AA79),'Per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IFERROR(MATCH(Settings!$C$26&amp;"|"&amp;ROWS($AA$2:$AA80),'Per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IFERROR(MATCH(Settings!$C$26&amp;"|"&amp;ROWS($AA$2:$AA81),'Per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IFERROR(MATCH(Settings!$C$26&amp;"|"&amp;ROWS($AA$2:$AA82),'Per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IFERROR(MATCH(Settings!$C$26&amp;"|"&amp;ROWS($AA$2:$AA83),'Per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IFERROR(MATCH(Settings!$C$26&amp;"|"&amp;ROWS($AA$2:$AA84),'Per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IFERROR(MATCH(Settings!$C$26&amp;"|"&amp;ROWS($AA$2:$AA85),'Per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IFERROR(MATCH(Settings!$C$26&amp;"|"&amp;ROWS($AA$2:$AA86),'Per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IFERROR(MATCH(Settings!$C$26&amp;"|"&amp;ROWS($AA$2:$AA87),'Per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IFERROR(MATCH(Settings!$C$26&amp;"|"&amp;ROWS($AA$2:$AA88),'Per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IFERROR(MATCH(Settings!$C$26&amp;"|"&amp;ROWS($AA$2:$AA89),'Per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IFERROR(MATCH(Settings!$C$26&amp;"|"&amp;ROWS($AA$2:$AA90),'Per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IFERROR(MATCH(Settings!$C$26&amp;"|"&amp;ROWS($AA$2:$AA91),'Per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IFERROR(MATCH(Settings!$C$26&amp;"|"&amp;ROWS($AA$2:$AA92),'Per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IFERROR(MATCH(Settings!$C$26&amp;"|"&amp;ROWS($AA$2:$AA93),'Per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IFERROR(MATCH(Settings!$C$26&amp;"|"&amp;ROWS($AA$2:$AA94),'Per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IFERROR(MATCH(Settings!$C$26&amp;"|"&amp;ROWS($AA$2:$AA95),'Per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IFERROR(MATCH(Settings!$C$26&amp;"|"&amp;ROWS($AA$2:$AA96),'Per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IFERROR(MATCH(Settings!$C$26&amp;"|"&amp;ROWS($AA$2:$AA97),'Per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IFERROR(MATCH(Settings!$C$26&amp;"|"&amp;ROWS($AA$2:$AA98),'Per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IFERROR(MATCH(Settings!$C$26&amp;"|"&amp;ROWS($AA$2:$AA99),'Per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IFERROR(MATCH(Settings!$C$26&amp;"|"&amp;ROWS($AA$2:$AA100),'Per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IFERROR(MATCH(Settings!$C$26&amp;"|"&amp;ROWS($AA$2:$AA101),'Per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IFERROR(MATCH(Settings!$C$27&amp;"|"&amp;ROWS($AA$2:$AA2),'Per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IFERROR(MATCH(Settings!$C$27&amp;"|"&amp;ROWS($AA$2:$AA3),'Per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IFERROR(MATCH(Settings!$C$27&amp;"|"&amp;ROWS($AA$2:$AA4),'Per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IFERROR(MATCH(Settings!$C$27&amp;"|"&amp;ROWS($AA$2:$AA5),'Per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IFERROR(MATCH(Settings!$C$27&amp;"|"&amp;ROWS($AA$2:$AA6),'Per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IFERROR(MATCH(Settings!$C$27&amp;"|"&amp;ROWS($AA$2:$AA7),'Per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IFERROR(MATCH(Settings!$C$27&amp;"|"&amp;ROWS($AA$2:$AA8),'Per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IFERROR(MATCH(Settings!$C$27&amp;"|"&amp;ROWS($AA$2:$AA9),'Per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IFERROR(MATCH(Settings!$C$27&amp;"|"&amp;ROWS($AA$2:$AA10),'Per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IFERROR(MATCH(Settings!$C$27&amp;"|"&amp;ROWS($AA$2:$AA11),'Per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IFERROR(MATCH(Settings!$C$27&amp;"|"&amp;ROWS($AA$2:$AA12),'Per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IFERROR(MATCH(Settings!$C$27&amp;"|"&amp;ROWS($AA$2:$AA13),'Per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IFERROR(MATCH(Settings!$C$27&amp;"|"&amp;ROWS($AA$2:$AA14),'Per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IFERROR(MATCH(Settings!$C$27&amp;"|"&amp;ROWS($AA$2:$AA15),'Per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IFERROR(MATCH(Settings!$C$27&amp;"|"&amp;ROWS($AA$2:$AA16),'Per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IFERROR(MATCH(Settings!$C$27&amp;"|"&amp;ROWS($AA$2:$AA17),'Per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IFERROR(MATCH(Settings!$C$27&amp;"|"&amp;ROWS($AA$2:$AA18),'Per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IFERROR(MATCH(Settings!$C$27&amp;"|"&amp;ROWS($AA$2:$AA19),'Per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IFERROR(MATCH(Settings!$C$27&amp;"|"&amp;ROWS($AA$2:$AA20),'Per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IFERROR(MATCH(Settings!$C$27&amp;"|"&amp;ROWS($AA$2:$AA21),'Per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IFERROR(MATCH(Settings!$C$27&amp;"|"&amp;ROWS($AA$2:$AA22),'Per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IFERROR(MATCH(Settings!$C$27&amp;"|"&amp;ROWS($AA$2:$AA23),'Per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IFERROR(MATCH(Settings!$C$27&amp;"|"&amp;ROWS($AA$2:$AA24),'Per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IFERROR(MATCH(Settings!$C$27&amp;"|"&amp;ROWS($AA$2:$AA25),'Per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IFERROR(MATCH(Settings!$C$27&amp;"|"&amp;ROWS($AA$2:$AA26),'Per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IFERROR(MATCH(Settings!$C$27&amp;"|"&amp;ROWS($AA$2:$AA27),'Per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IFERROR(MATCH(Settings!$C$27&amp;"|"&amp;ROWS($AA$2:$AA28),'Per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IFERROR(MATCH(Settings!$C$27&amp;"|"&amp;ROWS($AA$2:$AA29),'Per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IFERROR(MATCH(Settings!$C$27&amp;"|"&amp;ROWS($AA$2:$AA30),'Per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IFERROR(MATCH(Settings!$C$27&amp;"|"&amp;ROWS($AA$2:$AA31),'Per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IFERROR(MATCH(Settings!$C$27&amp;"|"&amp;ROWS($AA$2:$AA32),'Per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IFERROR(MATCH(Settings!$C$27&amp;"|"&amp;ROWS($AA$2:$AA33),'Per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IFERROR(MATCH(Settings!$C$27&amp;"|"&amp;ROWS($AA$2:$AA34),'Per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IFERROR(MATCH(Settings!$C$27&amp;"|"&amp;ROWS($AA$2:$AA35),'Per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IFERROR(MATCH(Settings!$C$27&amp;"|"&amp;ROWS($AA$2:$AA36),'Per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IFERROR(MATCH(Settings!$C$27&amp;"|"&amp;ROWS($AA$2:$AA37),'Per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IFERROR(MATCH(Settings!$C$27&amp;"|"&amp;ROWS($AA$2:$AA38),'Per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IFERROR(MATCH(Settings!$C$27&amp;"|"&amp;ROWS($AA$2:$AA39),'Per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IFERROR(MATCH(Settings!$C$27&amp;"|"&amp;ROWS($AA$2:$AA40),'Per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IFERROR(MATCH(Settings!$C$27&amp;"|"&amp;ROWS($AA$2:$AA41),'Per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IFERROR(MATCH(Settings!$C$27&amp;"|"&amp;ROWS($AA$2:$AA42),'Per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IFERROR(MATCH(Settings!$C$27&amp;"|"&amp;ROWS($AA$2:$AA43),'Per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IFERROR(MATCH(Settings!$C$27&amp;"|"&amp;ROWS($AA$2:$AA44),'Per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IFERROR(MATCH(Settings!$C$27&amp;"|"&amp;ROWS($AA$2:$AA45),'Per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IFERROR(MATCH(Settings!$C$27&amp;"|"&amp;ROWS($AA$2:$AA46),'Per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IFERROR(MATCH(Settings!$C$27&amp;"|"&amp;ROWS($AA$2:$AA47),'Per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IFERROR(MATCH(Settings!$C$27&amp;"|"&amp;ROWS($AA$2:$AA48),'Per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IFERROR(MATCH(Settings!$C$27&amp;"|"&amp;ROWS($AA$2:$AA49),'Per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IFERROR(MATCH(Settings!$C$27&amp;"|"&amp;ROWS($AA$2:$AA50),'Per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IFERROR(MATCH(Settings!$C$27&amp;"|"&amp;ROWS($AA$2:$AA51),'Per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IFERROR(MATCH(Settings!$C$27&amp;"|"&amp;ROWS($AA$2:$AA52),'Per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IFERROR(MATCH(Settings!$C$27&amp;"|"&amp;ROWS($AA$2:$AA53),'Per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IFERROR(MATCH(Settings!$C$27&amp;"|"&amp;ROWS($AA$2:$AA54),'Per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IFERROR(MATCH(Settings!$C$27&amp;"|"&amp;ROWS($AA$2:$AA55),'Per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IFERROR(MATCH(Settings!$C$27&amp;"|"&amp;ROWS($AA$2:$AA56),'Per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IFERROR(MATCH(Settings!$C$27&amp;"|"&amp;ROWS($AA$2:$AA57),'Per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IFERROR(MATCH(Settings!$C$27&amp;"|"&amp;ROWS($AA$2:$AA58),'Per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IFERROR(MATCH(Settings!$C$27&amp;"|"&amp;ROWS($AA$2:$AA59),'Per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IFERROR(MATCH(Settings!$C$27&amp;"|"&amp;ROWS($AA$2:$AA60),'Per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IFERROR(MATCH(Settings!$C$27&amp;"|"&amp;ROWS($AA$2:$AA61),'Per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IFERROR(MATCH(Settings!$C$27&amp;"|"&amp;ROWS($AA$2:$AA62),'Per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IFERROR(MATCH(Settings!$C$27&amp;"|"&amp;ROWS($AA$2:$AA63),'Per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IFERROR(MATCH(Settings!$C$27&amp;"|"&amp;ROWS($AA$2:$AA64),'Per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IFERROR(MATCH(Settings!$C$27&amp;"|"&amp;ROWS($AA$2:$AA65),'Per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IFERROR(MATCH(Settings!$C$27&amp;"|"&amp;ROWS($AA$2:$AA66),'Per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IFERROR(MATCH(Settings!$C$27&amp;"|"&amp;ROWS($AA$2:$AA67),'Per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IFERROR(MATCH(Settings!$C$27&amp;"|"&amp;ROWS($AA$2:$AA68),'Per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IFERROR(MATCH(Settings!$C$27&amp;"|"&amp;ROWS($AA$2:$AA69),'Per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IFERROR(MATCH(Settings!$C$27&amp;"|"&amp;ROWS($AA$2:$AA70),'Per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IFERROR(MATCH(Settings!$C$27&amp;"|"&amp;ROWS($AA$2:$AA71),'Per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IFERROR(MATCH(Settings!$C$27&amp;"|"&amp;ROWS($AA$2:$AA72),'Per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IFERROR(MATCH(Settings!$C$27&amp;"|"&amp;ROWS($AA$2:$AA73),'Per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IFERROR(MATCH(Settings!$C$27&amp;"|"&amp;ROWS($AA$2:$AA74),'Per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IFERROR(MATCH(Settings!$C$27&amp;"|"&amp;ROWS($AA$2:$AA75),'Per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IFERROR(MATCH(Settings!$C$27&amp;"|"&amp;ROWS($AA$2:$AA76),'Per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IFERROR(MATCH(Settings!$C$27&amp;"|"&amp;ROWS($AA$2:$AA77),'Per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IFERROR(MATCH(Settings!$C$27&amp;"|"&amp;ROWS($AA$2:$AA78),'Per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IFERROR(MATCH(Settings!$C$27&amp;"|"&amp;ROWS($AA$2:$AA79),'Per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IFERROR(MATCH(Settings!$C$27&amp;"|"&amp;ROWS($AA$2:$AA80),'Per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IFERROR(MATCH(Settings!$C$27&amp;"|"&amp;ROWS($AA$2:$AA81),'Per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IFERROR(MATCH(Settings!$C$27&amp;"|"&amp;ROWS($AA$2:$AA82),'Per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IFERROR(MATCH(Settings!$C$27&amp;"|"&amp;ROWS($AA$2:$AA83),'Per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IFERROR(MATCH(Settings!$C$27&amp;"|"&amp;ROWS($AA$2:$AA84),'Per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IFERROR(MATCH(Settings!$C$27&amp;"|"&amp;ROWS($AA$2:$AA85),'Per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IFERROR(MATCH(Settings!$C$27&amp;"|"&amp;ROWS($AA$2:$AA86),'Per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IFERROR(MATCH(Settings!$C$27&amp;"|"&amp;ROWS($AA$2:$AA87),'Per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IFERROR(MATCH(Settings!$C$27&amp;"|"&amp;ROWS($AA$2:$AA88),'Per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IFERROR(MATCH(Settings!$C$27&amp;"|"&amp;ROWS($AA$2:$AA89),'Per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IFERROR(MATCH(Settings!$C$27&amp;"|"&amp;ROWS($AA$2:$AA90),'Per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IFERROR(MATCH(Settings!$C$27&amp;"|"&amp;ROWS($AA$2:$AA91),'Per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IFERROR(MATCH(Settings!$C$27&amp;"|"&amp;ROWS($AA$2:$AA92),'Per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IFERROR(MATCH(Settings!$C$27&amp;"|"&amp;ROWS($AA$2:$AA93),'Per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IFERROR(MATCH(Settings!$C$27&amp;"|"&amp;ROWS($AA$2:$AA94),'Per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IFERROR(MATCH(Settings!$C$27&amp;"|"&amp;ROWS($AA$2:$AA95),'Per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IFERROR(MATCH(Settings!$C$27&amp;"|"&amp;ROWS($AA$2:$AA96),'Per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IFERROR(MATCH(Settings!$C$27&amp;"|"&amp;ROWS($AA$2:$AA97),'Per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IFERROR(MATCH(Settings!$C$27&amp;"|"&amp;ROWS($AA$2:$AA98),'Per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IFERROR(MATCH(Settings!$C$27&amp;"|"&amp;ROWS($AA$2:$AA99),'Per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IFERROR(MATCH(Settings!$C$27&amp;"|"&amp;ROWS($AA$2:$AA100),'Per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IFERROR(MATCH(Settings!$C$27&amp;"|"&amp;ROWS($AA$2:$AA101),'Per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IFERROR(MATCH(Settings!$C$28&amp;"|"&amp;ROWS($AA$2:$AA2),'Per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IFERROR(MATCH(Settings!$C$28&amp;"|"&amp;ROWS($AA$2:$AA3),'Per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IFERROR(MATCH(Settings!$C$28&amp;"|"&amp;ROWS($AA$2:$AA4),'Per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IFERROR(MATCH(Settings!$C$28&amp;"|"&amp;ROWS($AA$2:$AA5),'Per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IFERROR(MATCH(Settings!$C$28&amp;"|"&amp;ROWS($AA$2:$AA6),'Per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IFERROR(MATCH(Settings!$C$28&amp;"|"&amp;ROWS($AA$2:$AA7),'Per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IFERROR(MATCH(Settings!$C$28&amp;"|"&amp;ROWS($AA$2:$AA8),'Per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IFERROR(MATCH(Settings!$C$28&amp;"|"&amp;ROWS($AA$2:$AA9),'Per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IFERROR(MATCH(Settings!$C$28&amp;"|"&amp;ROWS($AA$2:$AA10),'Per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IFERROR(MATCH(Settings!$C$28&amp;"|"&amp;ROWS($AA$2:$AA11),'Per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IFERROR(MATCH(Settings!$C$28&amp;"|"&amp;ROWS($AA$2:$AA12),'Per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IFERROR(MATCH(Settings!$C$28&amp;"|"&amp;ROWS($AA$2:$AA13),'Per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IFERROR(MATCH(Settings!$C$28&amp;"|"&amp;ROWS($AA$2:$AA14),'Per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IFERROR(MATCH(Settings!$C$28&amp;"|"&amp;ROWS($AA$2:$AA15),'Per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IFERROR(MATCH(Settings!$C$28&amp;"|"&amp;ROWS($AA$2:$AA16),'Per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IFERROR(MATCH(Settings!$C$28&amp;"|"&amp;ROWS($AA$2:$AA17),'Per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IFERROR(MATCH(Settings!$C$28&amp;"|"&amp;ROWS($AA$2:$AA18),'Per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IFERROR(MATCH(Settings!$C$28&amp;"|"&amp;ROWS($AA$2:$AA19),'Per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IFERROR(MATCH(Settings!$C$28&amp;"|"&amp;ROWS($AA$2:$AA20),'Per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IFERROR(MATCH(Settings!$C$28&amp;"|"&amp;ROWS($AA$2:$AA21),'Per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IFERROR(MATCH(Settings!$C$28&amp;"|"&amp;ROWS($AA$2:$AA22),'Per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IFERROR(MATCH(Settings!$C$28&amp;"|"&amp;ROWS($AA$2:$AA23),'Per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IFERROR(MATCH(Settings!$C$28&amp;"|"&amp;ROWS($AA$2:$AA24),'Per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IFERROR(MATCH(Settings!$C$28&amp;"|"&amp;ROWS($AA$2:$AA25),'Per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IFERROR(MATCH(Settings!$C$28&amp;"|"&amp;ROWS($AA$2:$AA26),'Per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IFERROR(MATCH(Settings!$C$28&amp;"|"&amp;ROWS($AA$2:$AA27),'Per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IFERROR(MATCH(Settings!$C$28&amp;"|"&amp;ROWS($AA$2:$AA28),'Per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IFERROR(MATCH(Settings!$C$28&amp;"|"&amp;ROWS($AA$2:$AA29),'Per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IFERROR(MATCH(Settings!$C$28&amp;"|"&amp;ROWS($AA$2:$AA30),'Per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IFERROR(MATCH(Settings!$C$28&amp;"|"&amp;ROWS($AA$2:$AA31),'Per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IFERROR(MATCH(Settings!$C$28&amp;"|"&amp;ROWS($AA$2:$AA32),'Per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IFERROR(MATCH(Settings!$C$28&amp;"|"&amp;ROWS($AA$2:$AA33),'Per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IFERROR(MATCH(Settings!$C$28&amp;"|"&amp;ROWS($AA$2:$AA34),'Per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IFERROR(MATCH(Settings!$C$28&amp;"|"&amp;ROWS($AA$2:$AA35),'Per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IFERROR(MATCH(Settings!$C$28&amp;"|"&amp;ROWS($AA$2:$AA36),'Per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IFERROR(MATCH(Settings!$C$28&amp;"|"&amp;ROWS($AA$2:$AA37),'Per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IFERROR(MATCH(Settings!$C$28&amp;"|"&amp;ROWS($AA$2:$AA38),'Per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IFERROR(MATCH(Settings!$C$28&amp;"|"&amp;ROWS($AA$2:$AA39),'Per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IFERROR(MATCH(Settings!$C$28&amp;"|"&amp;ROWS($AA$2:$AA40),'Per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IFERROR(MATCH(Settings!$C$28&amp;"|"&amp;ROWS($AA$2:$AA41),'Per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IFERROR(MATCH(Settings!$C$28&amp;"|"&amp;ROWS($AA$2:$AA42),'Per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IFERROR(MATCH(Settings!$C$28&amp;"|"&amp;ROWS($AA$2:$AA43),'Per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IFERROR(MATCH(Settings!$C$28&amp;"|"&amp;ROWS($AA$2:$AA44),'Per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IFERROR(MATCH(Settings!$C$28&amp;"|"&amp;ROWS($AA$2:$AA45),'Per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IFERROR(MATCH(Settings!$C$28&amp;"|"&amp;ROWS($AA$2:$AA46),'Per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IFERROR(MATCH(Settings!$C$28&amp;"|"&amp;ROWS($AA$2:$AA47),'Per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IFERROR(MATCH(Settings!$C$28&amp;"|"&amp;ROWS($AA$2:$AA48),'Per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IFERROR(MATCH(Settings!$C$28&amp;"|"&amp;ROWS($AA$2:$AA49),'Per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IFERROR(MATCH(Settings!$C$28&amp;"|"&amp;ROWS($AA$2:$AA50),'Per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IFERROR(MATCH(Settings!$C$28&amp;"|"&amp;ROWS($AA$2:$AA51),'Per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IFERROR(MATCH(Settings!$C$28&amp;"|"&amp;ROWS($AA$2:$AA52),'Per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IFERROR(MATCH(Settings!$C$28&amp;"|"&amp;ROWS($AA$2:$AA53),'Per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IFERROR(MATCH(Settings!$C$28&amp;"|"&amp;ROWS($AA$2:$AA54),'Per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IFERROR(MATCH(Settings!$C$28&amp;"|"&amp;ROWS($AA$2:$AA55),'Per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IFERROR(MATCH(Settings!$C$28&amp;"|"&amp;ROWS($AA$2:$AA56),'Per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IFERROR(MATCH(Settings!$C$28&amp;"|"&amp;ROWS($AA$2:$AA57),'Per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IFERROR(MATCH(Settings!$C$28&amp;"|"&amp;ROWS($AA$2:$AA58),'Per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IFERROR(MATCH(Settings!$C$28&amp;"|"&amp;ROWS($AA$2:$AA59),'Per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IFERROR(MATCH(Settings!$C$28&amp;"|"&amp;ROWS($AA$2:$AA60),'Per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IFERROR(MATCH(Settings!$C$28&amp;"|"&amp;ROWS($AA$2:$AA61),'Per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IFERROR(MATCH(Settings!$C$28&amp;"|"&amp;ROWS($AA$2:$AA62),'Per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IFERROR(MATCH(Settings!$C$28&amp;"|"&amp;ROWS($AA$2:$AA63),'Per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IFERROR(MATCH(Settings!$C$28&amp;"|"&amp;ROWS($AA$2:$AA64),'Per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IFERROR(MATCH(Settings!$C$28&amp;"|"&amp;ROWS($AA$2:$AA65),'Per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IFERROR(MATCH(Settings!$C$28&amp;"|"&amp;ROWS($AA$2:$AA66),'Per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IFERROR(MATCH(Settings!$C$28&amp;"|"&amp;ROWS($AA$2:$AA67),'Per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IFERROR(MATCH(Settings!$C$28&amp;"|"&amp;ROWS($AA$2:$AA68),'Per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IFERROR(MATCH(Settings!$C$28&amp;"|"&amp;ROWS($AA$2:$AA69),'Per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IFERROR(MATCH(Settings!$C$28&amp;"|"&amp;ROWS($AA$2:$AA70),'Per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IFERROR(MATCH(Settings!$C$28&amp;"|"&amp;ROWS($AA$2:$AA71),'Per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IFERROR(MATCH(Settings!$C$28&amp;"|"&amp;ROWS($AA$2:$AA72),'Per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IFERROR(MATCH(Settings!$C$28&amp;"|"&amp;ROWS($AA$2:$AA73),'Per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IFERROR(MATCH(Settings!$C$28&amp;"|"&amp;ROWS($AA$2:$AA74),'Per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IFERROR(MATCH(Settings!$C$28&amp;"|"&amp;ROWS($AA$2:$AA75),'Per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IFERROR(MATCH(Settings!$C$28&amp;"|"&amp;ROWS($AA$2:$AA76),'Per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IFERROR(MATCH(Settings!$C$28&amp;"|"&amp;ROWS($AA$2:$AA77),'Per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IFERROR(MATCH(Settings!$C$28&amp;"|"&amp;ROWS($AA$2:$AA78),'Per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IFERROR(MATCH(Settings!$C$28&amp;"|"&amp;ROWS($AA$2:$AA79),'Per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IFERROR(MATCH(Settings!$C$28&amp;"|"&amp;ROWS($AA$2:$AA80),'Per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IFERROR(MATCH(Settings!$C$28&amp;"|"&amp;ROWS($AA$2:$AA81),'Per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IFERROR(MATCH(Settings!$C$28&amp;"|"&amp;ROWS($AA$2:$AA82),'Per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IFERROR(MATCH(Settings!$C$28&amp;"|"&amp;ROWS($AA$2:$AA83),'Per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IFERROR(MATCH(Settings!$C$28&amp;"|"&amp;ROWS($AA$2:$AA84),'Per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IFERROR(MATCH(Settings!$C$28&amp;"|"&amp;ROWS($AA$2:$AA85),'Per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IFERROR(MATCH(Settings!$C$28&amp;"|"&amp;ROWS($AA$2:$AA86),'Per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IFERROR(MATCH(Settings!$C$28&amp;"|"&amp;ROWS($AA$2:$AA87),'Per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IFERROR(MATCH(Settings!$C$28&amp;"|"&amp;ROWS($AA$2:$AA88),'Per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IFERROR(MATCH(Settings!$C$28&amp;"|"&amp;ROWS($AA$2:$AA89),'Per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IFERROR(MATCH(Settings!$C$28&amp;"|"&amp;ROWS($AA$2:$AA90),'Per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IFERROR(MATCH(Settings!$C$28&amp;"|"&amp;ROWS($AA$2:$AA91),'Per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IFERROR(MATCH(Settings!$C$28&amp;"|"&amp;ROWS($AA$2:$AA92),'Per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IFERROR(MATCH(Settings!$C$28&amp;"|"&amp;ROWS($AA$2:$AA93),'Per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IFERROR(MATCH(Settings!$C$28&amp;"|"&amp;ROWS($AA$2:$AA94),'Per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IFERROR(MATCH(Settings!$C$28&amp;"|"&amp;ROWS($AA$2:$AA95),'Per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IFERROR(MATCH(Settings!$C$28&amp;"|"&amp;ROWS($AA$2:$AA96),'Per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IFERROR(MATCH(Settings!$C$28&amp;"|"&amp;ROWS($AA$2:$AA97),'Per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IFERROR(MATCH(Settings!$C$28&amp;"|"&amp;ROWS($AA$2:$AA98),'Per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IFERROR(MATCH(Settings!$C$28&amp;"|"&amp;ROWS($AA$2:$AA99),'Per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IFERROR(MATCH(Settings!$C$28&amp;"|"&amp;ROWS($AA$2:$AA100),'Per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IFERROR(MATCH(Settings!$C$28&amp;"|"&amp;ROWS($AA$2:$AA101),'Per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IFERROR(MATCH(Settings!$C$29&amp;"|"&amp;ROWS($AA$2:$AA2),'Per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IFERROR(MATCH(Settings!$C$29&amp;"|"&amp;ROWS($AA$2:$AA3),'Per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IFERROR(MATCH(Settings!$C$29&amp;"|"&amp;ROWS($AA$2:$AA4),'Per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IFERROR(MATCH(Settings!$C$29&amp;"|"&amp;ROWS($AA$2:$AA5),'Per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IFERROR(MATCH(Settings!$C$29&amp;"|"&amp;ROWS($AA$2:$AA6),'Per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IFERROR(MATCH(Settings!$C$29&amp;"|"&amp;ROWS($AA$2:$AA7),'Per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IFERROR(MATCH(Settings!$C$29&amp;"|"&amp;ROWS($AA$2:$AA8),'Per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IFERROR(MATCH(Settings!$C$29&amp;"|"&amp;ROWS($AA$2:$AA9),'Per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IFERROR(MATCH(Settings!$C$29&amp;"|"&amp;ROWS($AA$2:$AA10),'Per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IFERROR(MATCH(Settings!$C$29&amp;"|"&amp;ROWS($AA$2:$AA11),'Per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IFERROR(MATCH(Settings!$C$29&amp;"|"&amp;ROWS($AA$2:$AA12),'Per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IFERROR(MATCH(Settings!$C$29&amp;"|"&amp;ROWS($AA$2:$AA13),'Per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IFERROR(MATCH(Settings!$C$29&amp;"|"&amp;ROWS($AA$2:$AA14),'Per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IFERROR(MATCH(Settings!$C$29&amp;"|"&amp;ROWS($AA$2:$AA15),'Per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IFERROR(MATCH(Settings!$C$29&amp;"|"&amp;ROWS($AA$2:$AA16),'Per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IFERROR(MATCH(Settings!$C$29&amp;"|"&amp;ROWS($AA$2:$AA17),'Per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IFERROR(MATCH(Settings!$C$29&amp;"|"&amp;ROWS($AA$2:$AA18),'Per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IFERROR(MATCH(Settings!$C$29&amp;"|"&amp;ROWS($AA$2:$AA19),'Per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IFERROR(MATCH(Settings!$C$29&amp;"|"&amp;ROWS($AA$2:$AA20),'Per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IFERROR(MATCH(Settings!$C$29&amp;"|"&amp;ROWS($AA$2:$AA21),'Per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IFERROR(MATCH(Settings!$C$29&amp;"|"&amp;ROWS($AA$2:$AA22),'Per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IFERROR(MATCH(Settings!$C$29&amp;"|"&amp;ROWS($AA$2:$AA23),'Per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IFERROR(MATCH(Settings!$C$29&amp;"|"&amp;ROWS($AA$2:$AA24),'Per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IFERROR(MATCH(Settings!$C$29&amp;"|"&amp;ROWS($AA$2:$AA25),'Per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IFERROR(MATCH(Settings!$C$29&amp;"|"&amp;ROWS($AA$2:$AA26),'Per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IFERROR(MATCH(Settings!$C$29&amp;"|"&amp;ROWS($AA$2:$AA27),'Per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IFERROR(MATCH(Settings!$C$29&amp;"|"&amp;ROWS($AA$2:$AA28),'Per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IFERROR(MATCH(Settings!$C$29&amp;"|"&amp;ROWS($AA$2:$AA29),'Per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IFERROR(MATCH(Settings!$C$29&amp;"|"&amp;ROWS($AA$2:$AA30),'Per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IFERROR(MATCH(Settings!$C$29&amp;"|"&amp;ROWS($AA$2:$AA31),'Per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IFERROR(MATCH(Settings!$C$29&amp;"|"&amp;ROWS($AA$2:$AA32),'Per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IFERROR(MATCH(Settings!$C$29&amp;"|"&amp;ROWS($AA$2:$AA33),'Per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IFERROR(MATCH(Settings!$C$29&amp;"|"&amp;ROWS($AA$2:$AA34),'Per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IFERROR(MATCH(Settings!$C$29&amp;"|"&amp;ROWS($AA$2:$AA35),'Per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IFERROR(MATCH(Settings!$C$29&amp;"|"&amp;ROWS($AA$2:$AA36),'Per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IFERROR(MATCH(Settings!$C$29&amp;"|"&amp;ROWS($AA$2:$AA37),'Per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IFERROR(MATCH(Settings!$C$29&amp;"|"&amp;ROWS($AA$2:$AA38),'Per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IFERROR(MATCH(Settings!$C$29&amp;"|"&amp;ROWS($AA$2:$AA39),'Per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IFERROR(MATCH(Settings!$C$29&amp;"|"&amp;ROWS($AA$2:$AA40),'Per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IFERROR(MATCH(Settings!$C$29&amp;"|"&amp;ROWS($AA$2:$AA41),'Per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IFERROR(MATCH(Settings!$C$29&amp;"|"&amp;ROWS($AA$2:$AA42),'Per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IFERROR(MATCH(Settings!$C$29&amp;"|"&amp;ROWS($AA$2:$AA43),'Per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IFERROR(MATCH(Settings!$C$29&amp;"|"&amp;ROWS($AA$2:$AA44),'Per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IFERROR(MATCH(Settings!$C$29&amp;"|"&amp;ROWS($AA$2:$AA45),'Per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IFERROR(MATCH(Settings!$C$29&amp;"|"&amp;ROWS($AA$2:$AA46),'Per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IFERROR(MATCH(Settings!$C$29&amp;"|"&amp;ROWS($AA$2:$AA47),'Per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IFERROR(MATCH(Settings!$C$29&amp;"|"&amp;ROWS($AA$2:$AA48),'Per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IFERROR(MATCH(Settings!$C$29&amp;"|"&amp;ROWS($AA$2:$AA49),'Per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IFERROR(MATCH(Settings!$C$29&amp;"|"&amp;ROWS($AA$2:$AA50),'Per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IFERROR(MATCH(Settings!$C$29&amp;"|"&amp;ROWS($AA$2:$AA51),'Per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IFERROR(MATCH(Settings!$C$29&amp;"|"&amp;ROWS($AA$2:$AA52),'Per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IFERROR(MATCH(Settings!$C$29&amp;"|"&amp;ROWS($AA$2:$AA53),'Per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IFERROR(MATCH(Settings!$C$29&amp;"|"&amp;ROWS($AA$2:$AA54),'Per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IFERROR(MATCH(Settings!$C$29&amp;"|"&amp;ROWS($AA$2:$AA55),'Per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IFERROR(MATCH(Settings!$C$29&amp;"|"&amp;ROWS($AA$2:$AA56),'Per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IFERROR(MATCH(Settings!$C$29&amp;"|"&amp;ROWS($AA$2:$AA57),'Per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IFERROR(MATCH(Settings!$C$29&amp;"|"&amp;ROWS($AA$2:$AA58),'Per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IFERROR(MATCH(Settings!$C$29&amp;"|"&amp;ROWS($AA$2:$AA59),'Per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IFERROR(MATCH(Settings!$C$29&amp;"|"&amp;ROWS($AA$2:$AA60),'Per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IFERROR(MATCH(Settings!$C$29&amp;"|"&amp;ROWS($AA$2:$AA61),'Per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IFERROR(MATCH(Settings!$C$29&amp;"|"&amp;ROWS($AA$2:$AA62),'Per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IFERROR(MATCH(Settings!$C$29&amp;"|"&amp;ROWS($AA$2:$AA63),'Per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IFERROR(MATCH(Settings!$C$29&amp;"|"&amp;ROWS($AA$2:$AA64),'Per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IFERROR(MATCH(Settings!$C$29&amp;"|"&amp;ROWS($AA$2:$AA65),'Per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IFERROR(MATCH(Settings!$C$29&amp;"|"&amp;ROWS($AA$2:$AA66),'Per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IFERROR(MATCH(Settings!$C$29&amp;"|"&amp;ROWS($AA$2:$AA67),'Per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IFERROR(MATCH(Settings!$C$29&amp;"|"&amp;ROWS($AA$2:$AA68),'Per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IFERROR(MATCH(Settings!$C$29&amp;"|"&amp;ROWS($AA$2:$AA69),'Per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IFERROR(MATCH(Settings!$C$29&amp;"|"&amp;ROWS($AA$2:$AA70),'Per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IFERROR(MATCH(Settings!$C$29&amp;"|"&amp;ROWS($AA$2:$AA71),'Per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IFERROR(MATCH(Settings!$C$29&amp;"|"&amp;ROWS($AA$2:$AA72),'Per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IFERROR(MATCH(Settings!$C$29&amp;"|"&amp;ROWS($AA$2:$AA73),'Per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IFERROR(MATCH(Settings!$C$29&amp;"|"&amp;ROWS($AA$2:$AA74),'Per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IFERROR(MATCH(Settings!$C$29&amp;"|"&amp;ROWS($AA$2:$AA75),'Per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IFERROR(MATCH(Settings!$C$29&amp;"|"&amp;ROWS($AA$2:$AA76),'Per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IFERROR(MATCH(Settings!$C$29&amp;"|"&amp;ROWS($AA$2:$AA77),'Per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IFERROR(MATCH(Settings!$C$29&amp;"|"&amp;ROWS($AA$2:$AA78),'Per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IFERROR(MATCH(Settings!$C$29&amp;"|"&amp;ROWS($AA$2:$AA79),'Per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IFERROR(MATCH(Settings!$C$29&amp;"|"&amp;ROWS($AA$2:$AA80),'Per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IFERROR(MATCH(Settings!$C$29&amp;"|"&amp;ROWS($AA$2:$AA81),'Per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IFERROR(MATCH(Settings!$C$29&amp;"|"&amp;ROWS($AA$2:$AA82),'Per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IFERROR(MATCH(Settings!$C$29&amp;"|"&amp;ROWS($AA$2:$AA83),'Per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IFERROR(MATCH(Settings!$C$29&amp;"|"&amp;ROWS($AA$2:$AA84),'Per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IFERROR(MATCH(Settings!$C$29&amp;"|"&amp;ROWS($AA$2:$AA85),'Per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IFERROR(MATCH(Settings!$C$29&amp;"|"&amp;ROWS($AA$2:$AA86),'Per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IFERROR(MATCH(Settings!$C$29&amp;"|"&amp;ROWS($AA$2:$AA87),'Per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IFERROR(MATCH(Settings!$C$29&amp;"|"&amp;ROWS($AA$2:$AA88),'Per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IFERROR(MATCH(Settings!$C$29&amp;"|"&amp;ROWS($AA$2:$AA89),'Per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IFERROR(MATCH(Settings!$C$29&amp;"|"&amp;ROWS($AA$2:$AA90),'Per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IFERROR(MATCH(Settings!$C$29&amp;"|"&amp;ROWS($AA$2:$AA91),'Per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IFERROR(MATCH(Settings!$C$29&amp;"|"&amp;ROWS($AA$2:$AA92),'Per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IFERROR(MATCH(Settings!$C$29&amp;"|"&amp;ROWS($AA$2:$AA93),'Per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IFERROR(MATCH(Settings!$C$29&amp;"|"&amp;ROWS($AA$2:$AA94),'Per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IFERROR(MATCH(Settings!$C$29&amp;"|"&amp;ROWS($AA$2:$AA95),'Per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IFERROR(MATCH(Settings!$C$29&amp;"|"&amp;ROWS($AA$2:$AA96),'Per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IFERROR(MATCH(Settings!$C$29&amp;"|"&amp;ROWS($AA$2:$AA97),'Per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IFERROR(MATCH(Settings!$C$29&amp;"|"&amp;ROWS($AA$2:$AA98),'Per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IFERROR(MATCH(Settings!$C$29&amp;"|"&amp;ROWS($AA$2:$AA99),'Per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IFERROR(MATCH(Settings!$C$29&amp;"|"&amp;ROWS($AA$2:$AA100),'Per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IFERROR(MATCH(Settings!$C$29&amp;"|"&amp;ROWS($AA$2:$AA101),'Per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IFERROR(MATCH(Settings!$C$30&amp;"|"&amp;ROWS($AA$2:$AA2),'Per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IFERROR(MATCH(Settings!$C$30&amp;"|"&amp;ROWS($AA$2:$AA3),'Per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IFERROR(MATCH(Settings!$C$30&amp;"|"&amp;ROWS($AA$2:$AA4),'Per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IFERROR(MATCH(Settings!$C$30&amp;"|"&amp;ROWS($AA$2:$AA5),'Per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IFERROR(MATCH(Settings!$C$30&amp;"|"&amp;ROWS($AA$2:$AA6),'Per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IFERROR(MATCH(Settings!$C$30&amp;"|"&amp;ROWS($AA$2:$AA7),'Per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IFERROR(MATCH(Settings!$C$30&amp;"|"&amp;ROWS($AA$2:$AA8),'Per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IFERROR(MATCH(Settings!$C$30&amp;"|"&amp;ROWS($AA$2:$AA9),'Per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IFERROR(MATCH(Settings!$C$30&amp;"|"&amp;ROWS($AA$2:$AA10),'Per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IFERROR(MATCH(Settings!$C$30&amp;"|"&amp;ROWS($AA$2:$AA11),'Per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IFERROR(MATCH(Settings!$C$30&amp;"|"&amp;ROWS($AA$2:$AA12),'Per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IFERROR(MATCH(Settings!$C$30&amp;"|"&amp;ROWS($AA$2:$AA13),'Per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IFERROR(MATCH(Settings!$C$30&amp;"|"&amp;ROWS($AA$2:$AA14),'Per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IFERROR(MATCH(Settings!$C$30&amp;"|"&amp;ROWS($AA$2:$AA15),'Per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IFERROR(MATCH(Settings!$C$30&amp;"|"&amp;ROWS($AA$2:$AA16),'Per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IFERROR(MATCH(Settings!$C$30&amp;"|"&amp;ROWS($AA$2:$AA17),'Per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IFERROR(MATCH(Settings!$C$30&amp;"|"&amp;ROWS($AA$2:$AA18),'Per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IFERROR(MATCH(Settings!$C$30&amp;"|"&amp;ROWS($AA$2:$AA19),'Per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IFERROR(MATCH(Settings!$C$30&amp;"|"&amp;ROWS($AA$2:$AA20),'Per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IFERROR(MATCH(Settings!$C$30&amp;"|"&amp;ROWS($AA$2:$AA21),'Per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IFERROR(MATCH(Settings!$C$30&amp;"|"&amp;ROWS($AA$2:$AA22),'Per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IFERROR(MATCH(Settings!$C$30&amp;"|"&amp;ROWS($AA$2:$AA23),'Per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IFERROR(MATCH(Settings!$C$30&amp;"|"&amp;ROWS($AA$2:$AA24),'Per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IFERROR(MATCH(Settings!$C$30&amp;"|"&amp;ROWS($AA$2:$AA25),'Per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IFERROR(MATCH(Settings!$C$30&amp;"|"&amp;ROWS($AA$2:$AA26),'Per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IFERROR(MATCH(Settings!$C$30&amp;"|"&amp;ROWS($AA$2:$AA27),'Per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IFERROR(MATCH(Settings!$C$30&amp;"|"&amp;ROWS($AA$2:$AA28),'Per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IFERROR(MATCH(Settings!$C$30&amp;"|"&amp;ROWS($AA$2:$AA29),'Per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IFERROR(MATCH(Settings!$C$30&amp;"|"&amp;ROWS($AA$2:$AA30),'Per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IFERROR(MATCH(Settings!$C$30&amp;"|"&amp;ROWS($AA$2:$AA31),'Per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IFERROR(MATCH(Settings!$C$30&amp;"|"&amp;ROWS($AA$2:$AA32),'Per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IFERROR(MATCH(Settings!$C$30&amp;"|"&amp;ROWS($AA$2:$AA33),'Per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IFERROR(MATCH(Settings!$C$30&amp;"|"&amp;ROWS($AA$2:$AA34),'Per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IFERROR(MATCH(Settings!$C$30&amp;"|"&amp;ROWS($AA$2:$AA35),'Per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IFERROR(MATCH(Settings!$C$30&amp;"|"&amp;ROWS($AA$2:$AA36),'Per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IFERROR(MATCH(Settings!$C$30&amp;"|"&amp;ROWS($AA$2:$AA37),'Per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IFERROR(MATCH(Settings!$C$30&amp;"|"&amp;ROWS($AA$2:$AA38),'Per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IFERROR(MATCH(Settings!$C$30&amp;"|"&amp;ROWS($AA$2:$AA39),'Per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IFERROR(MATCH(Settings!$C$30&amp;"|"&amp;ROWS($AA$2:$AA40),'Per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IFERROR(MATCH(Settings!$C$30&amp;"|"&amp;ROWS($AA$2:$AA41),'Per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IFERROR(MATCH(Settings!$C$30&amp;"|"&amp;ROWS($AA$2:$AA42),'Per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IFERROR(MATCH(Settings!$C$30&amp;"|"&amp;ROWS($AA$2:$AA43),'Per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IFERROR(MATCH(Settings!$C$30&amp;"|"&amp;ROWS($AA$2:$AA44),'Per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IFERROR(MATCH(Settings!$C$30&amp;"|"&amp;ROWS($AA$2:$AA45),'Per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IFERROR(MATCH(Settings!$C$30&amp;"|"&amp;ROWS($AA$2:$AA46),'Per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IFERROR(MATCH(Settings!$C$30&amp;"|"&amp;ROWS($AA$2:$AA47),'Per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IFERROR(MATCH(Settings!$C$30&amp;"|"&amp;ROWS($AA$2:$AA48),'Per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IFERROR(MATCH(Settings!$C$30&amp;"|"&amp;ROWS($AA$2:$AA49),'Per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IFERROR(MATCH(Settings!$C$30&amp;"|"&amp;ROWS($AA$2:$AA50),'Per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IFERROR(MATCH(Settings!$C$30&amp;"|"&amp;ROWS($AA$2:$AA51),'Per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IFERROR(MATCH(Settings!$C$30&amp;"|"&amp;ROWS($AA$2:$AA52),'Per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IFERROR(MATCH(Settings!$C$30&amp;"|"&amp;ROWS($AA$2:$AA53),'Per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IFERROR(MATCH(Settings!$C$30&amp;"|"&amp;ROWS($AA$2:$AA54),'Per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IFERROR(MATCH(Settings!$C$30&amp;"|"&amp;ROWS($AA$2:$AA55),'Per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IFERROR(MATCH(Settings!$C$30&amp;"|"&amp;ROWS($AA$2:$AA56),'Per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IFERROR(MATCH(Settings!$C$30&amp;"|"&amp;ROWS($AA$2:$AA57),'Per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IFERROR(MATCH(Settings!$C$30&amp;"|"&amp;ROWS($AA$2:$AA58),'Per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IFERROR(MATCH(Settings!$C$30&amp;"|"&amp;ROWS($AA$2:$AA59),'Per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IFERROR(MATCH(Settings!$C$30&amp;"|"&amp;ROWS($AA$2:$AA60),'Per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IFERROR(MATCH(Settings!$C$30&amp;"|"&amp;ROWS($AA$2:$AA61),'Per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IFERROR(MATCH(Settings!$C$30&amp;"|"&amp;ROWS($AA$2:$AA62),'Per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IFERROR(MATCH(Settings!$C$30&amp;"|"&amp;ROWS($AA$2:$AA63),'Per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IFERROR(MATCH(Settings!$C$30&amp;"|"&amp;ROWS($AA$2:$AA64),'Per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IFERROR(MATCH(Settings!$C$30&amp;"|"&amp;ROWS($AA$2:$AA65),'Per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IFERROR(MATCH(Settings!$C$30&amp;"|"&amp;ROWS($AA$2:$AA66),'Per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IFERROR(MATCH(Settings!$C$30&amp;"|"&amp;ROWS($AA$2:$AA67),'Per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IFERROR(MATCH(Settings!$C$30&amp;"|"&amp;ROWS($AA$2:$AA68),'Per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IFERROR(MATCH(Settings!$C$30&amp;"|"&amp;ROWS($AA$2:$AA69),'Per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IFERROR(MATCH(Settings!$C$30&amp;"|"&amp;ROWS($AA$2:$AA70),'Per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IFERROR(MATCH(Settings!$C$30&amp;"|"&amp;ROWS($AA$2:$AA71),'Per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IFERROR(MATCH(Settings!$C$30&amp;"|"&amp;ROWS($AA$2:$AA72),'Per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IFERROR(MATCH(Settings!$C$30&amp;"|"&amp;ROWS($AA$2:$AA73),'Per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IFERROR(MATCH(Settings!$C$30&amp;"|"&amp;ROWS($AA$2:$AA74),'Per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IFERROR(MATCH(Settings!$C$30&amp;"|"&amp;ROWS($AA$2:$AA75),'Per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IFERROR(MATCH(Settings!$C$30&amp;"|"&amp;ROWS($AA$2:$AA76),'Per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IFERROR(MATCH(Settings!$C$30&amp;"|"&amp;ROWS($AA$2:$AA77),'Per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IFERROR(MATCH(Settings!$C$30&amp;"|"&amp;ROWS($AA$2:$AA78),'Per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IFERROR(MATCH(Settings!$C$30&amp;"|"&amp;ROWS($AA$2:$AA79),'Per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IFERROR(MATCH(Settings!$C$30&amp;"|"&amp;ROWS($AA$2:$AA80),'Per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IFERROR(MATCH(Settings!$C$30&amp;"|"&amp;ROWS($AA$2:$AA81),'Per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IFERROR(MATCH(Settings!$C$30&amp;"|"&amp;ROWS($AA$2:$AA82),'Per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IFERROR(MATCH(Settings!$C$30&amp;"|"&amp;ROWS($AA$2:$AA83),'Per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IFERROR(MATCH(Settings!$C$30&amp;"|"&amp;ROWS($AA$2:$AA84),'Per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IFERROR(MATCH(Settings!$C$30&amp;"|"&amp;ROWS($AA$2:$AA85),'Per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IFERROR(MATCH(Settings!$C$30&amp;"|"&amp;ROWS($AA$2:$AA86),'Per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IFERROR(MATCH(Settings!$C$30&amp;"|"&amp;ROWS($AA$2:$AA87),'Per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IFERROR(MATCH(Settings!$C$30&amp;"|"&amp;ROWS($AA$2:$AA88),'Per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IFERROR(MATCH(Settings!$C$30&amp;"|"&amp;ROWS($AA$2:$AA89),'Per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IFERROR(MATCH(Settings!$C$30&amp;"|"&amp;ROWS($AA$2:$AA90),'Per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IFERROR(MATCH(Settings!$C$30&amp;"|"&amp;ROWS($AA$2:$AA91),'Per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IFERROR(MATCH(Settings!$C$30&amp;"|"&amp;ROWS($AA$2:$AA92),'Per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IFERROR(MATCH(Settings!$C$30&amp;"|"&amp;ROWS($AA$2:$AA93),'Per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IFERROR(MATCH(Settings!$C$30&amp;"|"&amp;ROWS($AA$2:$AA94),'Per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IFERROR(MATCH(Settings!$C$30&amp;"|"&amp;ROWS($AA$2:$AA95),'Per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IFERROR(MATCH(Settings!$C$30&amp;"|"&amp;ROWS($AA$2:$AA96),'Per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IFERROR(MATCH(Settings!$C$30&amp;"|"&amp;ROWS($AA$2:$AA97),'Per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IFERROR(MATCH(Settings!$C$30&amp;"|"&amp;ROWS($AA$2:$AA98),'Per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IFERROR(MATCH(Settings!$C$30&amp;"|"&amp;ROWS($AA$2:$AA99),'Per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IFERROR(MATCH(Settings!$C$30&amp;"|"&amp;ROWS($AA$2:$AA100),'Per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IFERROR(MATCH(Settings!$C$30&amp;"|"&amp;ROWS($AA$2:$AA101),'Per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IFERROR(MATCH(Settings!$C$31&amp;"|"&amp;ROWS($AA$2:$AA2),'Per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IFERROR(MATCH(Settings!$C$31&amp;"|"&amp;ROWS($AA$2:$AA3),'Per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IFERROR(MATCH(Settings!$C$31&amp;"|"&amp;ROWS($AA$2:$AA4),'Per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IFERROR(MATCH(Settings!$C$31&amp;"|"&amp;ROWS($AA$2:$AA5),'Per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IFERROR(MATCH(Settings!$C$31&amp;"|"&amp;ROWS($AA$2:$AA6),'Per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IFERROR(MATCH(Settings!$C$31&amp;"|"&amp;ROWS($AA$2:$AA7),'Per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IFERROR(MATCH(Settings!$C$31&amp;"|"&amp;ROWS($AA$2:$AA8),'Per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IFERROR(MATCH(Settings!$C$31&amp;"|"&amp;ROWS($AA$2:$AA9),'Per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IFERROR(MATCH(Settings!$C$31&amp;"|"&amp;ROWS($AA$2:$AA10),'Per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IFERROR(MATCH(Settings!$C$31&amp;"|"&amp;ROWS($AA$2:$AA11),'Per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IFERROR(MATCH(Settings!$C$31&amp;"|"&amp;ROWS($AA$2:$AA12),'Per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IFERROR(MATCH(Settings!$C$31&amp;"|"&amp;ROWS($AA$2:$AA13),'Per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IFERROR(MATCH(Settings!$C$31&amp;"|"&amp;ROWS($AA$2:$AA14),'Per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IFERROR(MATCH(Settings!$C$31&amp;"|"&amp;ROWS($AA$2:$AA15),'Per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IFERROR(MATCH(Settings!$C$31&amp;"|"&amp;ROWS($AA$2:$AA16),'Per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IFERROR(MATCH(Settings!$C$31&amp;"|"&amp;ROWS($AA$2:$AA17),'Per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IFERROR(MATCH(Settings!$C$31&amp;"|"&amp;ROWS($AA$2:$AA18),'Per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IFERROR(MATCH(Settings!$C$31&amp;"|"&amp;ROWS($AA$2:$AA19),'Per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IFERROR(MATCH(Settings!$C$31&amp;"|"&amp;ROWS($AA$2:$AA20),'Per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IFERROR(MATCH(Settings!$C$31&amp;"|"&amp;ROWS($AA$2:$AA21),'Per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IFERROR(MATCH(Settings!$C$31&amp;"|"&amp;ROWS($AA$2:$AA22),'Per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IFERROR(MATCH(Settings!$C$31&amp;"|"&amp;ROWS($AA$2:$AA23),'Per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IFERROR(MATCH(Settings!$C$31&amp;"|"&amp;ROWS($AA$2:$AA24),'Per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IFERROR(MATCH(Settings!$C$31&amp;"|"&amp;ROWS($AA$2:$AA25),'Per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IFERROR(MATCH(Settings!$C$31&amp;"|"&amp;ROWS($AA$2:$AA26),'Per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IFERROR(MATCH(Settings!$C$31&amp;"|"&amp;ROWS($AA$2:$AA27),'Per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IFERROR(MATCH(Settings!$C$31&amp;"|"&amp;ROWS($AA$2:$AA28),'Per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IFERROR(MATCH(Settings!$C$31&amp;"|"&amp;ROWS($AA$2:$AA29),'Per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IFERROR(MATCH(Settings!$C$31&amp;"|"&amp;ROWS($AA$2:$AA30),'Per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IFERROR(MATCH(Settings!$C$31&amp;"|"&amp;ROWS($AA$2:$AA31),'Per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IFERROR(MATCH(Settings!$C$31&amp;"|"&amp;ROWS($AA$2:$AA32),'Per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IFERROR(MATCH(Settings!$C$31&amp;"|"&amp;ROWS($AA$2:$AA33),'Per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IFERROR(MATCH(Settings!$C$31&amp;"|"&amp;ROWS($AA$2:$AA34),'Per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IFERROR(MATCH(Settings!$C$31&amp;"|"&amp;ROWS($AA$2:$AA35),'Per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IFERROR(MATCH(Settings!$C$31&amp;"|"&amp;ROWS($AA$2:$AA36),'Per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IFERROR(MATCH(Settings!$C$31&amp;"|"&amp;ROWS($AA$2:$AA37),'Per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IFERROR(MATCH(Settings!$C$31&amp;"|"&amp;ROWS($AA$2:$AA38),'Per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IFERROR(MATCH(Settings!$C$31&amp;"|"&amp;ROWS($AA$2:$AA39),'Per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IFERROR(MATCH(Settings!$C$31&amp;"|"&amp;ROWS($AA$2:$AA40),'Per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IFERROR(MATCH(Settings!$C$31&amp;"|"&amp;ROWS($AA$2:$AA41),'Per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IFERROR(MATCH(Settings!$C$31&amp;"|"&amp;ROWS($AA$2:$AA42),'Per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IFERROR(MATCH(Settings!$C$31&amp;"|"&amp;ROWS($AA$2:$AA43),'Per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IFERROR(MATCH(Settings!$C$31&amp;"|"&amp;ROWS($AA$2:$AA44),'Per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IFERROR(MATCH(Settings!$C$31&amp;"|"&amp;ROWS($AA$2:$AA45),'Per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IFERROR(MATCH(Settings!$C$31&amp;"|"&amp;ROWS($AA$2:$AA46),'Per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IFERROR(MATCH(Settings!$C$31&amp;"|"&amp;ROWS($AA$2:$AA47),'Per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IFERROR(MATCH(Settings!$C$31&amp;"|"&amp;ROWS($AA$2:$AA48),'Per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IFERROR(MATCH(Settings!$C$31&amp;"|"&amp;ROWS($AA$2:$AA49),'Per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IFERROR(MATCH(Settings!$C$31&amp;"|"&amp;ROWS($AA$2:$AA50),'Per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IFERROR(MATCH(Settings!$C$31&amp;"|"&amp;ROWS($AA$2:$AA51),'Per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IFERROR(MATCH(Settings!$C$31&amp;"|"&amp;ROWS($AA$2:$AA52),'Per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IFERROR(MATCH(Settings!$C$31&amp;"|"&amp;ROWS($AA$2:$AA53),'Per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IFERROR(MATCH(Settings!$C$31&amp;"|"&amp;ROWS($AA$2:$AA54),'Per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IFERROR(MATCH(Settings!$C$31&amp;"|"&amp;ROWS($AA$2:$AA55),'Per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IFERROR(MATCH(Settings!$C$31&amp;"|"&amp;ROWS($AA$2:$AA56),'Per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IFERROR(MATCH(Settings!$C$31&amp;"|"&amp;ROWS($AA$2:$AA57),'Per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IFERROR(MATCH(Settings!$C$31&amp;"|"&amp;ROWS($AA$2:$AA58),'Per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IFERROR(MATCH(Settings!$C$31&amp;"|"&amp;ROWS($AA$2:$AA59),'Per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IFERROR(MATCH(Settings!$C$31&amp;"|"&amp;ROWS($AA$2:$AA60),'Per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IFERROR(MATCH(Settings!$C$31&amp;"|"&amp;ROWS($AA$2:$AA61),'Per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IFERROR(MATCH(Settings!$C$31&amp;"|"&amp;ROWS($AA$2:$AA62),'Per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IFERROR(MATCH(Settings!$C$31&amp;"|"&amp;ROWS($AA$2:$AA63),'Per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IFERROR(MATCH(Settings!$C$31&amp;"|"&amp;ROWS($AA$2:$AA64),'Per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IFERROR(MATCH(Settings!$C$31&amp;"|"&amp;ROWS($AA$2:$AA65),'Per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IFERROR(MATCH(Settings!$C$31&amp;"|"&amp;ROWS($AA$2:$AA66),'Per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IFERROR(MATCH(Settings!$C$31&amp;"|"&amp;ROWS($AA$2:$AA67),'Per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IFERROR(MATCH(Settings!$C$31&amp;"|"&amp;ROWS($AA$2:$AA68),'Per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IFERROR(MATCH(Settings!$C$31&amp;"|"&amp;ROWS($AA$2:$AA69),'Per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IFERROR(MATCH(Settings!$C$31&amp;"|"&amp;ROWS($AA$2:$AA70),'Per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IFERROR(MATCH(Settings!$C$31&amp;"|"&amp;ROWS($AA$2:$AA71),'Per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IFERROR(MATCH(Settings!$C$31&amp;"|"&amp;ROWS($AA$2:$AA72),'Per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IFERROR(MATCH(Settings!$C$31&amp;"|"&amp;ROWS($AA$2:$AA73),'Per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IFERROR(MATCH(Settings!$C$31&amp;"|"&amp;ROWS($AA$2:$AA74),'Per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IFERROR(MATCH(Settings!$C$31&amp;"|"&amp;ROWS($AA$2:$AA75),'Per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IFERROR(MATCH(Settings!$C$31&amp;"|"&amp;ROWS($AA$2:$AA76),'Per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IFERROR(MATCH(Settings!$C$31&amp;"|"&amp;ROWS($AA$2:$AA77),'Per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IFERROR(MATCH(Settings!$C$31&amp;"|"&amp;ROWS($AA$2:$AA78),'Per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IFERROR(MATCH(Settings!$C$31&amp;"|"&amp;ROWS($AA$2:$AA79),'Per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IFERROR(MATCH(Settings!$C$31&amp;"|"&amp;ROWS($AA$2:$AA80),'Per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IFERROR(MATCH(Settings!$C$31&amp;"|"&amp;ROWS($AA$2:$AA81),'Per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IFERROR(MATCH(Settings!$C$31&amp;"|"&amp;ROWS($AA$2:$AA82),'Per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IFERROR(MATCH(Settings!$C$31&amp;"|"&amp;ROWS($AA$2:$AA83),'Per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IFERROR(MATCH(Settings!$C$31&amp;"|"&amp;ROWS($AA$2:$AA84),'Per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IFERROR(MATCH(Settings!$C$31&amp;"|"&amp;ROWS($AA$2:$AA85),'Per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IFERROR(MATCH(Settings!$C$31&amp;"|"&amp;ROWS($AA$2:$AA86),'Per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IFERROR(MATCH(Settings!$C$31&amp;"|"&amp;ROWS($AA$2:$AA87),'Per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IFERROR(MATCH(Settings!$C$31&amp;"|"&amp;ROWS($AA$2:$AA88),'Per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IFERROR(MATCH(Settings!$C$31&amp;"|"&amp;ROWS($AA$2:$AA89),'Per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IFERROR(MATCH(Settings!$C$31&amp;"|"&amp;ROWS($AA$2:$AA90),'Per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IFERROR(MATCH(Settings!$C$31&amp;"|"&amp;ROWS($AA$2:$AA91),'Per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IFERROR(MATCH(Settings!$C$31&amp;"|"&amp;ROWS($AA$2:$AA92),'Per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IFERROR(MATCH(Settings!$C$31&amp;"|"&amp;ROWS($AA$2:$AA93),'Per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IFERROR(MATCH(Settings!$C$31&amp;"|"&amp;ROWS($AA$2:$AA94),'Per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IFERROR(MATCH(Settings!$C$31&amp;"|"&amp;ROWS($AA$2:$AA95),'Per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IFERROR(MATCH(Settings!$C$31&amp;"|"&amp;ROWS($AA$2:$AA96),'Per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IFERROR(MATCH(Settings!$C$31&amp;"|"&amp;ROWS($AA$2:$AA97),'Per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IFERROR(MATCH(Settings!$C$31&amp;"|"&amp;ROWS($AA$2:$AA98),'Per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IFERROR(MATCH(Settings!$C$31&amp;"|"&amp;ROWS($AA$2:$AA99),'Per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IFERROR(MATCH(Settings!$C$31&amp;"|"&amp;ROWS($AA$2:$AA100),'Per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IFERROR(MATCH(Settings!$C$31&amp;"|"&amp;ROWS($AA$2:$AA101),'Per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IFERROR(MATCH(Settings!$C$32&amp;"|"&amp;ROWS($AA$2:$AA2),'Per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IFERROR(MATCH(Settings!$C$32&amp;"|"&amp;ROWS($AA$2:$AA3),'Per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IFERROR(MATCH(Settings!$C$32&amp;"|"&amp;ROWS($AA$2:$AA4),'Per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IFERROR(MATCH(Settings!$C$32&amp;"|"&amp;ROWS($AA$2:$AA5),'Per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IFERROR(MATCH(Settings!$C$32&amp;"|"&amp;ROWS($AA$2:$AA6),'Per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IFERROR(MATCH(Settings!$C$32&amp;"|"&amp;ROWS($AA$2:$AA7),'Per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IFERROR(MATCH(Settings!$C$32&amp;"|"&amp;ROWS($AA$2:$AA8),'Per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IFERROR(MATCH(Settings!$C$32&amp;"|"&amp;ROWS($AA$2:$AA9),'Per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IFERROR(MATCH(Settings!$C$32&amp;"|"&amp;ROWS($AA$2:$AA10),'Per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IFERROR(MATCH(Settings!$C$32&amp;"|"&amp;ROWS($AA$2:$AA11),'Per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IFERROR(MATCH(Settings!$C$32&amp;"|"&amp;ROWS($AA$2:$AA12),'Per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IFERROR(MATCH(Settings!$C$32&amp;"|"&amp;ROWS($AA$2:$AA13),'Per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IFERROR(MATCH(Settings!$C$32&amp;"|"&amp;ROWS($AA$2:$AA14),'Per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IFERROR(MATCH(Settings!$C$32&amp;"|"&amp;ROWS($AA$2:$AA15),'Per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IFERROR(MATCH(Settings!$C$32&amp;"|"&amp;ROWS($AA$2:$AA16),'Per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IFERROR(MATCH(Settings!$C$32&amp;"|"&amp;ROWS($AA$2:$AA17),'Per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IFERROR(MATCH(Settings!$C$32&amp;"|"&amp;ROWS($AA$2:$AA18),'Per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IFERROR(MATCH(Settings!$C$32&amp;"|"&amp;ROWS($AA$2:$AA19),'Per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IFERROR(MATCH(Settings!$C$32&amp;"|"&amp;ROWS($AA$2:$AA20),'Per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IFERROR(MATCH(Settings!$C$32&amp;"|"&amp;ROWS($AA$2:$AA21),'Per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IFERROR(MATCH(Settings!$C$32&amp;"|"&amp;ROWS($AA$2:$AA22),'Per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IFERROR(MATCH(Settings!$C$32&amp;"|"&amp;ROWS($AA$2:$AA23),'Per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IFERROR(MATCH(Settings!$C$32&amp;"|"&amp;ROWS($AA$2:$AA24),'Per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IFERROR(MATCH(Settings!$C$32&amp;"|"&amp;ROWS($AA$2:$AA25),'Per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IFERROR(MATCH(Settings!$C$32&amp;"|"&amp;ROWS($AA$2:$AA26),'Per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IFERROR(MATCH(Settings!$C$32&amp;"|"&amp;ROWS($AA$2:$AA27),'Per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IFERROR(MATCH(Settings!$C$32&amp;"|"&amp;ROWS($AA$2:$AA28),'Per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IFERROR(MATCH(Settings!$C$32&amp;"|"&amp;ROWS($AA$2:$AA29),'Per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IFERROR(MATCH(Settings!$C$32&amp;"|"&amp;ROWS($AA$2:$AA30),'Per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IFERROR(MATCH(Settings!$C$32&amp;"|"&amp;ROWS($AA$2:$AA31),'Per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IFERROR(MATCH(Settings!$C$32&amp;"|"&amp;ROWS($AA$2:$AA32),'Per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IFERROR(MATCH(Settings!$C$32&amp;"|"&amp;ROWS($AA$2:$AA33),'Per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IFERROR(MATCH(Settings!$C$32&amp;"|"&amp;ROWS($AA$2:$AA34),'Per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IFERROR(MATCH(Settings!$C$32&amp;"|"&amp;ROWS($AA$2:$AA35),'Per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IFERROR(MATCH(Settings!$C$32&amp;"|"&amp;ROWS($AA$2:$AA36),'Per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IFERROR(MATCH(Settings!$C$32&amp;"|"&amp;ROWS($AA$2:$AA37),'Per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IFERROR(MATCH(Settings!$C$32&amp;"|"&amp;ROWS($AA$2:$AA38),'Per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IFERROR(MATCH(Settings!$C$32&amp;"|"&amp;ROWS($AA$2:$AA39),'Per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IFERROR(MATCH(Settings!$C$32&amp;"|"&amp;ROWS($AA$2:$AA40),'Per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IFERROR(MATCH(Settings!$C$32&amp;"|"&amp;ROWS($AA$2:$AA41),'Per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IFERROR(MATCH(Settings!$C$32&amp;"|"&amp;ROWS($AA$2:$AA42),'Per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IFERROR(MATCH(Settings!$C$32&amp;"|"&amp;ROWS($AA$2:$AA43),'Per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IFERROR(MATCH(Settings!$C$32&amp;"|"&amp;ROWS($AA$2:$AA44),'Per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IFERROR(MATCH(Settings!$C$32&amp;"|"&amp;ROWS($AA$2:$AA45),'Per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IFERROR(MATCH(Settings!$C$32&amp;"|"&amp;ROWS($AA$2:$AA46),'Per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IFERROR(MATCH(Settings!$C$32&amp;"|"&amp;ROWS($AA$2:$AA47),'Per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IFERROR(MATCH(Settings!$C$32&amp;"|"&amp;ROWS($AA$2:$AA48),'Per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IFERROR(MATCH(Settings!$C$32&amp;"|"&amp;ROWS($AA$2:$AA49),'Per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IFERROR(MATCH(Settings!$C$32&amp;"|"&amp;ROWS($AA$2:$AA50),'Per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IFERROR(MATCH(Settings!$C$32&amp;"|"&amp;ROWS($AA$2:$AA51),'Per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IFERROR(MATCH(Settings!$C$32&amp;"|"&amp;ROWS($AA$2:$AA52),'Per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IFERROR(MATCH(Settings!$C$32&amp;"|"&amp;ROWS($AA$2:$AA53),'Per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IFERROR(MATCH(Settings!$C$32&amp;"|"&amp;ROWS($AA$2:$AA54),'Per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IFERROR(MATCH(Settings!$C$32&amp;"|"&amp;ROWS($AA$2:$AA55),'Per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IFERROR(MATCH(Settings!$C$32&amp;"|"&amp;ROWS($AA$2:$AA56),'Per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IFERROR(MATCH(Settings!$C$32&amp;"|"&amp;ROWS($AA$2:$AA57),'Per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IFERROR(MATCH(Settings!$C$32&amp;"|"&amp;ROWS($AA$2:$AA58),'Per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IFERROR(MATCH(Settings!$C$32&amp;"|"&amp;ROWS($AA$2:$AA59),'Per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IFERROR(MATCH(Settings!$C$32&amp;"|"&amp;ROWS($AA$2:$AA60),'Per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IFERROR(MATCH(Settings!$C$32&amp;"|"&amp;ROWS($AA$2:$AA61),'Per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IFERROR(MATCH(Settings!$C$32&amp;"|"&amp;ROWS($AA$2:$AA62),'Per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IFERROR(MATCH(Settings!$C$32&amp;"|"&amp;ROWS($AA$2:$AA63),'Per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IFERROR(MATCH(Settings!$C$32&amp;"|"&amp;ROWS($AA$2:$AA64),'Per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IFERROR(MATCH(Settings!$C$32&amp;"|"&amp;ROWS($AA$2:$AA65),'Per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IFERROR(MATCH(Settings!$C$32&amp;"|"&amp;ROWS($AA$2:$AA66),'Per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IFERROR(MATCH(Settings!$C$32&amp;"|"&amp;ROWS($AA$2:$AA67),'Per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IFERROR(MATCH(Settings!$C$32&amp;"|"&amp;ROWS($AA$2:$AA68),'Per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IFERROR(MATCH(Settings!$C$32&amp;"|"&amp;ROWS($AA$2:$AA69),'Per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IFERROR(MATCH(Settings!$C$32&amp;"|"&amp;ROWS($AA$2:$AA70),'Per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IFERROR(MATCH(Settings!$C$32&amp;"|"&amp;ROWS($AA$2:$AA71),'Per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IFERROR(MATCH(Settings!$C$32&amp;"|"&amp;ROWS($AA$2:$AA72),'Per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IFERROR(MATCH(Settings!$C$32&amp;"|"&amp;ROWS($AA$2:$AA73),'Per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IFERROR(MATCH(Settings!$C$32&amp;"|"&amp;ROWS($AA$2:$AA74),'Per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IFERROR(MATCH(Settings!$C$32&amp;"|"&amp;ROWS($AA$2:$AA75),'Per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IFERROR(MATCH(Settings!$C$32&amp;"|"&amp;ROWS($AA$2:$AA76),'Per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IFERROR(MATCH(Settings!$C$32&amp;"|"&amp;ROWS($AA$2:$AA77),'Per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IFERROR(MATCH(Settings!$C$32&amp;"|"&amp;ROWS($AA$2:$AA78),'Per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IFERROR(MATCH(Settings!$C$32&amp;"|"&amp;ROWS($AA$2:$AA79),'Per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IFERROR(MATCH(Settings!$C$32&amp;"|"&amp;ROWS($AA$2:$AA80),'Per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IFERROR(MATCH(Settings!$C$32&amp;"|"&amp;ROWS($AA$2:$AA81),'Per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IFERROR(MATCH(Settings!$C$32&amp;"|"&amp;ROWS($AA$2:$AA82),'Per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IFERROR(MATCH(Settings!$C$32&amp;"|"&amp;ROWS($AA$2:$AA83),'Per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IFERROR(MATCH(Settings!$C$32&amp;"|"&amp;ROWS($AA$2:$AA84),'Per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IFERROR(MATCH(Settings!$C$32&amp;"|"&amp;ROWS($AA$2:$AA85),'Per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IFERROR(MATCH(Settings!$C$32&amp;"|"&amp;ROWS($AA$2:$AA86),'Per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IFERROR(MATCH(Settings!$C$32&amp;"|"&amp;ROWS($AA$2:$AA87),'Per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IFERROR(MATCH(Settings!$C$32&amp;"|"&amp;ROWS($AA$2:$AA88),'Per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IFERROR(MATCH(Settings!$C$32&amp;"|"&amp;ROWS($AA$2:$AA89),'Per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IFERROR(MATCH(Settings!$C$32&amp;"|"&amp;ROWS($AA$2:$AA90),'Per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IFERROR(MATCH(Settings!$C$32&amp;"|"&amp;ROWS($AA$2:$AA91),'Per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IFERROR(MATCH(Settings!$C$32&amp;"|"&amp;ROWS($AA$2:$AA92),'Per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IFERROR(MATCH(Settings!$C$32&amp;"|"&amp;ROWS($AA$2:$AA93),'Per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IFERROR(MATCH(Settings!$C$32&amp;"|"&amp;ROWS($AA$2:$AA94),'Per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IFERROR(MATCH(Settings!$C$32&amp;"|"&amp;ROWS($AA$2:$AA95),'Per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IFERROR(MATCH(Settings!$C$32&amp;"|"&amp;ROWS($AA$2:$AA96),'Per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IFERROR(MATCH(Settings!$C$32&amp;"|"&amp;ROWS($AA$2:$AA97),'Per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IFERROR(MATCH(Settings!$C$32&amp;"|"&amp;ROWS($AA$2:$AA98),'Per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IFERROR(MATCH(Settings!$C$32&amp;"|"&amp;ROWS($AA$2:$AA99),'Per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IFERROR(MATCH(Settings!$C$32&amp;"|"&amp;ROWS($AA$2:$AA100),'Per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IFERROR(MATCH(Settings!$C$32&amp;"|"&amp;ROWS($AA$2:$AA101),'Per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IFERROR(MATCH(Settings!$C$33&amp;"|"&amp;ROWS($AA$2:$AA2),'Per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IFERROR(MATCH(Settings!$C$33&amp;"|"&amp;ROWS($AA$2:$AA3),'Per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IFERROR(MATCH(Settings!$C$33&amp;"|"&amp;ROWS($AA$2:$AA4),'Per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IFERROR(MATCH(Settings!$C$33&amp;"|"&amp;ROWS($AA$2:$AA5),'Per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IFERROR(MATCH(Settings!$C$33&amp;"|"&amp;ROWS($AA$2:$AA6),'Per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IFERROR(MATCH(Settings!$C$33&amp;"|"&amp;ROWS($AA$2:$AA7),'Per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IFERROR(MATCH(Settings!$C$33&amp;"|"&amp;ROWS($AA$2:$AA8),'Per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IFERROR(MATCH(Settings!$C$33&amp;"|"&amp;ROWS($AA$2:$AA9),'Per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IFERROR(MATCH(Settings!$C$33&amp;"|"&amp;ROWS($AA$2:$AA10),'Per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IFERROR(MATCH(Settings!$C$33&amp;"|"&amp;ROWS($AA$2:$AA11),'Per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IFERROR(MATCH(Settings!$C$33&amp;"|"&amp;ROWS($AA$2:$AA12),'Per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IFERROR(MATCH(Settings!$C$33&amp;"|"&amp;ROWS($AA$2:$AA13),'Per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IFERROR(MATCH(Settings!$C$33&amp;"|"&amp;ROWS($AA$2:$AA14),'Per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IFERROR(MATCH(Settings!$C$33&amp;"|"&amp;ROWS($AA$2:$AA15),'Per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IFERROR(MATCH(Settings!$C$33&amp;"|"&amp;ROWS($AA$2:$AA16),'Per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IFERROR(MATCH(Settings!$C$33&amp;"|"&amp;ROWS($AA$2:$AA17),'Per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IFERROR(MATCH(Settings!$C$33&amp;"|"&amp;ROWS($AA$2:$AA18),'Per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IFERROR(MATCH(Settings!$C$33&amp;"|"&amp;ROWS($AA$2:$AA19),'Per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IFERROR(MATCH(Settings!$C$33&amp;"|"&amp;ROWS($AA$2:$AA20),'Per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IFERROR(MATCH(Settings!$C$33&amp;"|"&amp;ROWS($AA$2:$AA21),'Per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IFERROR(MATCH(Settings!$C$33&amp;"|"&amp;ROWS($AA$2:$AA22),'Per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IFERROR(MATCH(Settings!$C$33&amp;"|"&amp;ROWS($AA$2:$AA23),'Per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IFERROR(MATCH(Settings!$C$33&amp;"|"&amp;ROWS($AA$2:$AA24),'Per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IFERROR(MATCH(Settings!$C$33&amp;"|"&amp;ROWS($AA$2:$AA25),'Per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IFERROR(MATCH(Settings!$C$33&amp;"|"&amp;ROWS($AA$2:$AA26),'Per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IFERROR(MATCH(Settings!$C$33&amp;"|"&amp;ROWS($AA$2:$AA27),'Per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IFERROR(MATCH(Settings!$C$33&amp;"|"&amp;ROWS($AA$2:$AA28),'Per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IFERROR(MATCH(Settings!$C$33&amp;"|"&amp;ROWS($AA$2:$AA29),'Per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IFERROR(MATCH(Settings!$C$33&amp;"|"&amp;ROWS($AA$2:$AA30),'Per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IFERROR(MATCH(Settings!$C$33&amp;"|"&amp;ROWS($AA$2:$AA31),'Per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IFERROR(MATCH(Settings!$C$33&amp;"|"&amp;ROWS($AA$2:$AA32),'Per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IFERROR(MATCH(Settings!$C$33&amp;"|"&amp;ROWS($AA$2:$AA33),'Per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IFERROR(MATCH(Settings!$C$33&amp;"|"&amp;ROWS($AA$2:$AA34),'Per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IFERROR(MATCH(Settings!$C$33&amp;"|"&amp;ROWS($AA$2:$AA35),'Per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IFERROR(MATCH(Settings!$C$33&amp;"|"&amp;ROWS($AA$2:$AA36),'Per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IFERROR(MATCH(Settings!$C$33&amp;"|"&amp;ROWS($AA$2:$AA37),'Per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IFERROR(MATCH(Settings!$C$33&amp;"|"&amp;ROWS($AA$2:$AA38),'Per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IFERROR(MATCH(Settings!$C$33&amp;"|"&amp;ROWS($AA$2:$AA39),'Per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IFERROR(MATCH(Settings!$C$33&amp;"|"&amp;ROWS($AA$2:$AA40),'Per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IFERROR(MATCH(Settings!$C$33&amp;"|"&amp;ROWS($AA$2:$AA41),'Per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IFERROR(MATCH(Settings!$C$33&amp;"|"&amp;ROWS($AA$2:$AA42),'Per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IFERROR(MATCH(Settings!$C$33&amp;"|"&amp;ROWS($AA$2:$AA43),'Per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IFERROR(MATCH(Settings!$C$33&amp;"|"&amp;ROWS($AA$2:$AA44),'Per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IFERROR(MATCH(Settings!$C$33&amp;"|"&amp;ROWS($AA$2:$AA45),'Per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IFERROR(MATCH(Settings!$C$33&amp;"|"&amp;ROWS($AA$2:$AA46),'Per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IFERROR(MATCH(Settings!$C$33&amp;"|"&amp;ROWS($AA$2:$AA47),'Per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IFERROR(MATCH(Settings!$C$33&amp;"|"&amp;ROWS($AA$2:$AA48),'Per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IFERROR(MATCH(Settings!$C$33&amp;"|"&amp;ROWS($AA$2:$AA49),'Per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IFERROR(MATCH(Settings!$C$33&amp;"|"&amp;ROWS($AA$2:$AA50),'Per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IFERROR(MATCH(Settings!$C$33&amp;"|"&amp;ROWS($AA$2:$AA51),'Per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IFERROR(MATCH(Settings!$C$33&amp;"|"&amp;ROWS($AA$2:$AA52),'Per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IFERROR(MATCH(Settings!$C$33&amp;"|"&amp;ROWS($AA$2:$AA53),'Per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IFERROR(MATCH(Settings!$C$33&amp;"|"&amp;ROWS($AA$2:$AA54),'Per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IFERROR(MATCH(Settings!$C$33&amp;"|"&amp;ROWS($AA$2:$AA55),'Per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IFERROR(MATCH(Settings!$C$33&amp;"|"&amp;ROWS($AA$2:$AA56),'Per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IFERROR(MATCH(Settings!$C$33&amp;"|"&amp;ROWS($AA$2:$AA57),'Per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IFERROR(MATCH(Settings!$C$33&amp;"|"&amp;ROWS($AA$2:$AA58),'Per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IFERROR(MATCH(Settings!$C$33&amp;"|"&amp;ROWS($AA$2:$AA59),'Per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IFERROR(MATCH(Settings!$C$33&amp;"|"&amp;ROWS($AA$2:$AA60),'Per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IFERROR(MATCH(Settings!$C$33&amp;"|"&amp;ROWS($AA$2:$AA61),'Per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IFERROR(MATCH(Settings!$C$33&amp;"|"&amp;ROWS($AA$2:$AA62),'Per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IFERROR(MATCH(Settings!$C$33&amp;"|"&amp;ROWS($AA$2:$AA63),'Per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IFERROR(MATCH(Settings!$C$33&amp;"|"&amp;ROWS($AA$2:$AA64),'Per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IFERROR(MATCH(Settings!$C$33&amp;"|"&amp;ROWS($AA$2:$AA65),'Per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IFERROR(MATCH(Settings!$C$33&amp;"|"&amp;ROWS($AA$2:$AA66),'Per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IFERROR(MATCH(Settings!$C$33&amp;"|"&amp;ROWS($AA$2:$AA67),'Per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IFERROR(MATCH(Settings!$C$33&amp;"|"&amp;ROWS($AA$2:$AA68),'Per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IFERROR(MATCH(Settings!$C$33&amp;"|"&amp;ROWS($AA$2:$AA69),'Per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IFERROR(MATCH(Settings!$C$33&amp;"|"&amp;ROWS($AA$2:$AA70),'Per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IFERROR(MATCH(Settings!$C$33&amp;"|"&amp;ROWS($AA$2:$AA71),'Per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IFERROR(MATCH(Settings!$C$33&amp;"|"&amp;ROWS($AA$2:$AA72),'Per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IFERROR(MATCH(Settings!$C$33&amp;"|"&amp;ROWS($AA$2:$AA73),'Per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IFERROR(MATCH(Settings!$C$33&amp;"|"&amp;ROWS($AA$2:$AA74),'Per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IFERROR(MATCH(Settings!$C$33&amp;"|"&amp;ROWS($AA$2:$AA75),'Per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IFERROR(MATCH(Settings!$C$33&amp;"|"&amp;ROWS($AA$2:$AA76),'Per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IFERROR(MATCH(Settings!$C$33&amp;"|"&amp;ROWS($AA$2:$AA77),'Per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IFERROR(MATCH(Settings!$C$33&amp;"|"&amp;ROWS($AA$2:$AA78),'Per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IFERROR(MATCH(Settings!$C$33&amp;"|"&amp;ROWS($AA$2:$AA79),'Per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IFERROR(MATCH(Settings!$C$33&amp;"|"&amp;ROWS($AA$2:$AA80),'Per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IFERROR(MATCH(Settings!$C$33&amp;"|"&amp;ROWS($AA$2:$AA81),'Per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IFERROR(MATCH(Settings!$C$33&amp;"|"&amp;ROWS($AA$2:$AA82),'Per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IFERROR(MATCH(Settings!$C$33&amp;"|"&amp;ROWS($AA$2:$AA83),'Per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IFERROR(MATCH(Settings!$C$33&amp;"|"&amp;ROWS($AA$2:$AA84),'Per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IFERROR(MATCH(Settings!$C$33&amp;"|"&amp;ROWS($AA$2:$AA85),'Per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IFERROR(MATCH(Settings!$C$33&amp;"|"&amp;ROWS($AA$2:$AA86),'Per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IFERROR(MATCH(Settings!$C$33&amp;"|"&amp;ROWS($AA$2:$AA87),'Per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IFERROR(MATCH(Settings!$C$33&amp;"|"&amp;ROWS($AA$2:$AA88),'Per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IFERROR(MATCH(Settings!$C$33&amp;"|"&amp;ROWS($AA$2:$AA89),'Per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IFERROR(MATCH(Settings!$C$33&amp;"|"&amp;ROWS($AA$2:$AA90),'Per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IFERROR(MATCH(Settings!$C$33&amp;"|"&amp;ROWS($AA$2:$AA91),'Per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IFERROR(MATCH(Settings!$C$33&amp;"|"&amp;ROWS($AA$2:$AA92),'Per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IFERROR(MATCH(Settings!$C$33&amp;"|"&amp;ROWS($AA$2:$AA93),'Per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IFERROR(MATCH(Settings!$C$33&amp;"|"&amp;ROWS($AA$2:$AA94),'Per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IFERROR(MATCH(Settings!$C$33&amp;"|"&amp;ROWS($AA$2:$AA95),'Per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IFERROR(MATCH(Settings!$C$33&amp;"|"&amp;ROWS($AA$2:$AA96),'Per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IFERROR(MATCH(Settings!$C$33&amp;"|"&amp;ROWS($AA$2:$AA97),'Per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IFERROR(MATCH(Settings!$C$33&amp;"|"&amp;ROWS($AA$2:$AA98),'Per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IFERROR(MATCH(Settings!$C$33&amp;"|"&amp;ROWS($AA$2:$AA99),'Per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IFERROR(MATCH(Settings!$C$33&amp;"|"&amp;ROWS($AA$2:$AA100),'Per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IFERROR(MATCH(Settings!$C$33&amp;"|"&amp;ROWS($AA$2:$AA101),'Per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IFERROR(MATCH(Settings!$C$34&amp;"|"&amp;ROWS($AA$2:$AA2),'Per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IFERROR(MATCH(Settings!$C$34&amp;"|"&amp;ROWS($AA$2:$AA3),'Per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IFERROR(MATCH(Settings!$C$34&amp;"|"&amp;ROWS($AA$2:$AA4),'Per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IFERROR(MATCH(Settings!$C$34&amp;"|"&amp;ROWS($AA$2:$AA5),'Per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IFERROR(MATCH(Settings!$C$34&amp;"|"&amp;ROWS($AA$2:$AA6),'Per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IFERROR(MATCH(Settings!$C$34&amp;"|"&amp;ROWS($AA$2:$AA7),'Per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IFERROR(MATCH(Settings!$C$34&amp;"|"&amp;ROWS($AA$2:$AA8),'Per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IFERROR(MATCH(Settings!$C$34&amp;"|"&amp;ROWS($AA$2:$AA9),'Per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IFERROR(MATCH(Settings!$C$34&amp;"|"&amp;ROWS($AA$2:$AA10),'Per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IFERROR(MATCH(Settings!$C$34&amp;"|"&amp;ROWS($AA$2:$AA11),'Per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IFERROR(MATCH(Settings!$C$34&amp;"|"&amp;ROWS($AA$2:$AA12),'Per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IFERROR(MATCH(Settings!$C$34&amp;"|"&amp;ROWS($AA$2:$AA13),'Per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IFERROR(MATCH(Settings!$C$34&amp;"|"&amp;ROWS($AA$2:$AA14),'Per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IFERROR(MATCH(Settings!$C$34&amp;"|"&amp;ROWS($AA$2:$AA15),'Per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IFERROR(MATCH(Settings!$C$34&amp;"|"&amp;ROWS($AA$2:$AA16),'Per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IFERROR(MATCH(Settings!$C$34&amp;"|"&amp;ROWS($AA$2:$AA17),'Per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IFERROR(MATCH(Settings!$C$34&amp;"|"&amp;ROWS($AA$2:$AA18),'Per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IFERROR(MATCH(Settings!$C$34&amp;"|"&amp;ROWS($AA$2:$AA19),'Per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IFERROR(MATCH(Settings!$C$34&amp;"|"&amp;ROWS($AA$2:$AA20),'Per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IFERROR(MATCH(Settings!$C$34&amp;"|"&amp;ROWS($AA$2:$AA21),'Per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IFERROR(MATCH(Settings!$C$34&amp;"|"&amp;ROWS($AA$2:$AA22),'Per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IFERROR(MATCH(Settings!$C$34&amp;"|"&amp;ROWS($AA$2:$AA23),'Per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IFERROR(MATCH(Settings!$C$34&amp;"|"&amp;ROWS($AA$2:$AA24),'Per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IFERROR(MATCH(Settings!$C$34&amp;"|"&amp;ROWS($AA$2:$AA25),'Per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IFERROR(MATCH(Settings!$C$34&amp;"|"&amp;ROWS($AA$2:$AA26),'Per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IFERROR(MATCH(Settings!$C$34&amp;"|"&amp;ROWS($AA$2:$AA27),'Per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IFERROR(MATCH(Settings!$C$34&amp;"|"&amp;ROWS($AA$2:$AA28),'Per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IFERROR(MATCH(Settings!$C$34&amp;"|"&amp;ROWS($AA$2:$AA29),'Per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IFERROR(MATCH(Settings!$C$34&amp;"|"&amp;ROWS($AA$2:$AA30),'Per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IFERROR(MATCH(Settings!$C$34&amp;"|"&amp;ROWS($AA$2:$AA31),'Per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IFERROR(MATCH(Settings!$C$34&amp;"|"&amp;ROWS($AA$2:$AA32),'Per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IFERROR(MATCH(Settings!$C$34&amp;"|"&amp;ROWS($AA$2:$AA33),'Per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IFERROR(MATCH(Settings!$C$34&amp;"|"&amp;ROWS($AA$2:$AA34),'Per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IFERROR(MATCH(Settings!$C$34&amp;"|"&amp;ROWS($AA$2:$AA35),'Per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IFERROR(MATCH(Settings!$C$34&amp;"|"&amp;ROWS($AA$2:$AA36),'Per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IFERROR(MATCH(Settings!$C$34&amp;"|"&amp;ROWS($AA$2:$AA37),'Per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IFERROR(MATCH(Settings!$C$34&amp;"|"&amp;ROWS($AA$2:$AA38),'Per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IFERROR(MATCH(Settings!$C$34&amp;"|"&amp;ROWS($AA$2:$AA39),'Per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IFERROR(MATCH(Settings!$C$34&amp;"|"&amp;ROWS($AA$2:$AA40),'Per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IFERROR(MATCH(Settings!$C$34&amp;"|"&amp;ROWS($AA$2:$AA41),'Per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IFERROR(MATCH(Settings!$C$34&amp;"|"&amp;ROWS($AA$2:$AA42),'Per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IFERROR(MATCH(Settings!$C$34&amp;"|"&amp;ROWS($AA$2:$AA43),'Per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IFERROR(MATCH(Settings!$C$34&amp;"|"&amp;ROWS($AA$2:$AA44),'Per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IFERROR(MATCH(Settings!$C$34&amp;"|"&amp;ROWS($AA$2:$AA45),'Per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IFERROR(MATCH(Settings!$C$34&amp;"|"&amp;ROWS($AA$2:$AA46),'Per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IFERROR(MATCH(Settings!$C$34&amp;"|"&amp;ROWS($AA$2:$AA47),'Per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IFERROR(MATCH(Settings!$C$34&amp;"|"&amp;ROWS($AA$2:$AA48),'Per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IFERROR(MATCH(Settings!$C$34&amp;"|"&amp;ROWS($AA$2:$AA49),'Per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IFERROR(MATCH(Settings!$C$34&amp;"|"&amp;ROWS($AA$2:$AA50),'Per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IFERROR(MATCH(Settings!$C$34&amp;"|"&amp;ROWS($AA$2:$AA51),'Per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IFERROR(MATCH(Settings!$C$34&amp;"|"&amp;ROWS($AA$2:$AA52),'Per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IFERROR(MATCH(Settings!$C$34&amp;"|"&amp;ROWS($AA$2:$AA53),'Per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IFERROR(MATCH(Settings!$C$34&amp;"|"&amp;ROWS($AA$2:$AA54),'Per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IFERROR(MATCH(Settings!$C$34&amp;"|"&amp;ROWS($AA$2:$AA55),'Per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IFERROR(MATCH(Settings!$C$34&amp;"|"&amp;ROWS($AA$2:$AA56),'Per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IFERROR(MATCH(Settings!$C$34&amp;"|"&amp;ROWS($AA$2:$AA57),'Per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IFERROR(MATCH(Settings!$C$34&amp;"|"&amp;ROWS($AA$2:$AA58),'Per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IFERROR(MATCH(Settings!$C$34&amp;"|"&amp;ROWS($AA$2:$AA59),'Per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IFERROR(MATCH(Settings!$C$34&amp;"|"&amp;ROWS($AA$2:$AA60),'Per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IFERROR(MATCH(Settings!$C$34&amp;"|"&amp;ROWS($AA$2:$AA61),'Per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IFERROR(MATCH(Settings!$C$34&amp;"|"&amp;ROWS($AA$2:$AA62),'Per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IFERROR(MATCH(Settings!$C$34&amp;"|"&amp;ROWS($AA$2:$AA63),'Per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IFERROR(MATCH(Settings!$C$34&amp;"|"&amp;ROWS($AA$2:$AA64),'Per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IFERROR(MATCH(Settings!$C$34&amp;"|"&amp;ROWS($AA$2:$AA65),'Per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IFERROR(MATCH(Settings!$C$34&amp;"|"&amp;ROWS($AA$2:$AA66),'Per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IFERROR(MATCH(Settings!$C$34&amp;"|"&amp;ROWS($AA$2:$AA67),'Per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IFERROR(MATCH(Settings!$C$34&amp;"|"&amp;ROWS($AA$2:$AA68),'Per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IFERROR(MATCH(Settings!$C$34&amp;"|"&amp;ROWS($AA$2:$AA69),'Per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IFERROR(MATCH(Settings!$C$34&amp;"|"&amp;ROWS($AA$2:$AA70),'Per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IFERROR(MATCH(Settings!$C$34&amp;"|"&amp;ROWS($AA$2:$AA71),'Per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IFERROR(MATCH(Settings!$C$34&amp;"|"&amp;ROWS($AA$2:$AA72),'Per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IFERROR(MATCH(Settings!$C$34&amp;"|"&amp;ROWS($AA$2:$AA73),'Per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IFERROR(MATCH(Settings!$C$34&amp;"|"&amp;ROWS($AA$2:$AA74),'Per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IFERROR(MATCH(Settings!$C$34&amp;"|"&amp;ROWS($AA$2:$AA75),'Per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IFERROR(MATCH(Settings!$C$34&amp;"|"&amp;ROWS($AA$2:$AA76),'Per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IFERROR(MATCH(Settings!$C$34&amp;"|"&amp;ROWS($AA$2:$AA77),'Per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IFERROR(MATCH(Settings!$C$34&amp;"|"&amp;ROWS($AA$2:$AA78),'Per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IFERROR(MATCH(Settings!$C$34&amp;"|"&amp;ROWS($AA$2:$AA79),'Per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IFERROR(MATCH(Settings!$C$34&amp;"|"&amp;ROWS($AA$2:$AA80),'Per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IFERROR(MATCH(Settings!$C$34&amp;"|"&amp;ROWS($AA$2:$AA81),'Per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IFERROR(MATCH(Settings!$C$34&amp;"|"&amp;ROWS($AA$2:$AA82),'Per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IFERROR(MATCH(Settings!$C$34&amp;"|"&amp;ROWS($AA$2:$AA83),'Per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IFERROR(MATCH(Settings!$C$34&amp;"|"&amp;ROWS($AA$2:$AA84),'Per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IFERROR(MATCH(Settings!$C$34&amp;"|"&amp;ROWS($AA$2:$AA85),'Per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IFERROR(MATCH(Settings!$C$34&amp;"|"&amp;ROWS($AA$2:$AA86),'Per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IFERROR(MATCH(Settings!$C$34&amp;"|"&amp;ROWS($AA$2:$AA87),'Per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IFERROR(MATCH(Settings!$C$34&amp;"|"&amp;ROWS($AA$2:$AA88),'Per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IFERROR(MATCH(Settings!$C$34&amp;"|"&amp;ROWS($AA$2:$AA89),'Per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IFERROR(MATCH(Settings!$C$34&amp;"|"&amp;ROWS($AA$2:$AA90),'Per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IFERROR(MATCH(Settings!$C$34&amp;"|"&amp;ROWS($AA$2:$AA91),'Per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IFERROR(MATCH(Settings!$C$34&amp;"|"&amp;ROWS($AA$2:$AA92),'Per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IFERROR(MATCH(Settings!$C$34&amp;"|"&amp;ROWS($AA$2:$AA93),'Per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IFERROR(MATCH(Settings!$C$34&amp;"|"&amp;ROWS($AA$2:$AA94),'Per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IFERROR(MATCH(Settings!$C$34&amp;"|"&amp;ROWS($AA$2:$AA95),'Per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IFERROR(MATCH(Settings!$C$34&amp;"|"&amp;ROWS($AA$2:$AA96),'Per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IFERROR(MATCH(Settings!$C$34&amp;"|"&amp;ROWS($AA$2:$AA97),'Per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IFERROR(MATCH(Settings!$C$34&amp;"|"&amp;ROWS($AA$2:$AA98),'Per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IFERROR(MATCH(Settings!$C$34&amp;"|"&amp;ROWS($AA$2:$AA99),'Per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IFERROR(MATCH(Settings!$C$34&amp;"|"&amp;ROWS($AA$2:$AA100),'Per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IFERROR(MATCH(Settings!$C$34&amp;"|"&amp;ROWS($AA$2:$AA101),'Per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IFERROR(MATCH(Settings!$C$35&amp;"|"&amp;ROWS($AA$2:$AA2),'Per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IFERROR(MATCH(Settings!$C$35&amp;"|"&amp;ROWS($AA$2:$AA3),'Per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IFERROR(MATCH(Settings!$C$35&amp;"|"&amp;ROWS($AA$2:$AA4),'Per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IFERROR(MATCH(Settings!$C$35&amp;"|"&amp;ROWS($AA$2:$AA5),'Per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IFERROR(MATCH(Settings!$C$35&amp;"|"&amp;ROWS($AA$2:$AA6),'Per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IFERROR(MATCH(Settings!$C$35&amp;"|"&amp;ROWS($AA$2:$AA7),'Per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IFERROR(MATCH(Settings!$C$35&amp;"|"&amp;ROWS($AA$2:$AA8),'Per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IFERROR(MATCH(Settings!$C$35&amp;"|"&amp;ROWS($AA$2:$AA9),'Per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IFERROR(MATCH(Settings!$C$35&amp;"|"&amp;ROWS($AA$2:$AA10),'Per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IFERROR(MATCH(Settings!$C$35&amp;"|"&amp;ROWS($AA$2:$AA11),'Per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IFERROR(MATCH(Settings!$C$35&amp;"|"&amp;ROWS($AA$2:$AA12),'Per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IFERROR(MATCH(Settings!$C$35&amp;"|"&amp;ROWS($AA$2:$AA13),'Per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IFERROR(MATCH(Settings!$C$35&amp;"|"&amp;ROWS($AA$2:$AA14),'Per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IFERROR(MATCH(Settings!$C$35&amp;"|"&amp;ROWS($AA$2:$AA15),'Per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IFERROR(MATCH(Settings!$C$35&amp;"|"&amp;ROWS($AA$2:$AA16),'Per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IFERROR(MATCH(Settings!$C$35&amp;"|"&amp;ROWS($AA$2:$AA17),'Per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IFERROR(MATCH(Settings!$C$35&amp;"|"&amp;ROWS($AA$2:$AA18),'Per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IFERROR(MATCH(Settings!$C$35&amp;"|"&amp;ROWS($AA$2:$AA19),'Per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IFERROR(MATCH(Settings!$C$35&amp;"|"&amp;ROWS($AA$2:$AA20),'Per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IFERROR(MATCH(Settings!$C$35&amp;"|"&amp;ROWS($AA$2:$AA21),'Per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IFERROR(MATCH(Settings!$C$35&amp;"|"&amp;ROWS($AA$2:$AA22),'Per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IFERROR(MATCH(Settings!$C$35&amp;"|"&amp;ROWS($AA$2:$AA23),'Per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IFERROR(MATCH(Settings!$C$35&amp;"|"&amp;ROWS($AA$2:$AA24),'Per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IFERROR(MATCH(Settings!$C$35&amp;"|"&amp;ROWS($AA$2:$AA25),'Per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IFERROR(MATCH(Settings!$C$35&amp;"|"&amp;ROWS($AA$2:$AA26),'Per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IFERROR(MATCH(Settings!$C$35&amp;"|"&amp;ROWS($AA$2:$AA27),'Per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IFERROR(MATCH(Settings!$C$35&amp;"|"&amp;ROWS($AA$2:$AA28),'Per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IFERROR(MATCH(Settings!$C$35&amp;"|"&amp;ROWS($AA$2:$AA29),'Per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IFERROR(MATCH(Settings!$C$35&amp;"|"&amp;ROWS($AA$2:$AA30),'Per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IFERROR(MATCH(Settings!$C$35&amp;"|"&amp;ROWS($AA$2:$AA31),'Per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IFERROR(MATCH(Settings!$C$35&amp;"|"&amp;ROWS($AA$2:$AA32),'Per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IFERROR(MATCH(Settings!$C$35&amp;"|"&amp;ROWS($AA$2:$AA33),'Per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IFERROR(MATCH(Settings!$C$35&amp;"|"&amp;ROWS($AA$2:$AA34),'Per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IFERROR(MATCH(Settings!$C$35&amp;"|"&amp;ROWS($AA$2:$AA35),'Per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IFERROR(MATCH(Settings!$C$35&amp;"|"&amp;ROWS($AA$2:$AA36),'Per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IFERROR(MATCH(Settings!$C$35&amp;"|"&amp;ROWS($AA$2:$AA37),'Per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IFERROR(MATCH(Settings!$C$35&amp;"|"&amp;ROWS($AA$2:$AA38),'Per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IFERROR(MATCH(Settings!$C$35&amp;"|"&amp;ROWS($AA$2:$AA39),'Per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IFERROR(MATCH(Settings!$C$35&amp;"|"&amp;ROWS($AA$2:$AA40),'Per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IFERROR(MATCH(Settings!$C$35&amp;"|"&amp;ROWS($AA$2:$AA41),'Per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IFERROR(MATCH(Settings!$C$35&amp;"|"&amp;ROWS($AA$2:$AA42),'Per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IFERROR(MATCH(Settings!$C$35&amp;"|"&amp;ROWS($AA$2:$AA43),'Per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IFERROR(MATCH(Settings!$C$35&amp;"|"&amp;ROWS($AA$2:$AA44),'Per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IFERROR(MATCH(Settings!$C$35&amp;"|"&amp;ROWS($AA$2:$AA45),'Per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IFERROR(MATCH(Settings!$C$35&amp;"|"&amp;ROWS($AA$2:$AA46),'Per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IFERROR(MATCH(Settings!$C$35&amp;"|"&amp;ROWS($AA$2:$AA47),'Per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IFERROR(MATCH(Settings!$C$35&amp;"|"&amp;ROWS($AA$2:$AA48),'Per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IFERROR(MATCH(Settings!$C$35&amp;"|"&amp;ROWS($AA$2:$AA49),'Per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IFERROR(MATCH(Settings!$C$35&amp;"|"&amp;ROWS($AA$2:$AA50),'Per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IFERROR(MATCH(Settings!$C$35&amp;"|"&amp;ROWS($AA$2:$AA51),'Per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IFERROR(MATCH(Settings!$C$35&amp;"|"&amp;ROWS($AA$2:$AA52),'Per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IFERROR(MATCH(Settings!$C$35&amp;"|"&amp;ROWS($AA$2:$AA53),'Per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IFERROR(MATCH(Settings!$C$35&amp;"|"&amp;ROWS($AA$2:$AA54),'Per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IFERROR(MATCH(Settings!$C$35&amp;"|"&amp;ROWS($AA$2:$AA55),'Per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IFERROR(MATCH(Settings!$C$35&amp;"|"&amp;ROWS($AA$2:$AA56),'Per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IFERROR(MATCH(Settings!$C$35&amp;"|"&amp;ROWS($AA$2:$AA57),'Per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IFERROR(MATCH(Settings!$C$35&amp;"|"&amp;ROWS($AA$2:$AA58),'Per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IFERROR(MATCH(Settings!$C$35&amp;"|"&amp;ROWS($AA$2:$AA59),'Per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IFERROR(MATCH(Settings!$C$35&amp;"|"&amp;ROWS($AA$2:$AA60),'Per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IFERROR(MATCH(Settings!$C$35&amp;"|"&amp;ROWS($AA$2:$AA61),'Per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IFERROR(MATCH(Settings!$C$35&amp;"|"&amp;ROWS($AA$2:$AA62),'Per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IFERROR(MATCH(Settings!$C$35&amp;"|"&amp;ROWS($AA$2:$AA63),'Per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IFERROR(MATCH(Settings!$C$35&amp;"|"&amp;ROWS($AA$2:$AA64),'Per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IFERROR(MATCH(Settings!$C$35&amp;"|"&amp;ROWS($AA$2:$AA65),'Per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IFERROR(MATCH(Settings!$C$35&amp;"|"&amp;ROWS($AA$2:$AA66),'Per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IFERROR(MATCH(Settings!$C$35&amp;"|"&amp;ROWS($AA$2:$AA67),'Per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IFERROR(MATCH(Settings!$C$35&amp;"|"&amp;ROWS($AA$2:$AA68),'Per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IFERROR(MATCH(Settings!$C$35&amp;"|"&amp;ROWS($AA$2:$AA69),'Per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IFERROR(MATCH(Settings!$C$35&amp;"|"&amp;ROWS($AA$2:$AA70),'Per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IFERROR(MATCH(Settings!$C$35&amp;"|"&amp;ROWS($AA$2:$AA71),'Per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IFERROR(MATCH(Settings!$C$35&amp;"|"&amp;ROWS($AA$2:$AA72),'Per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IFERROR(MATCH(Settings!$C$35&amp;"|"&amp;ROWS($AA$2:$AA73),'Per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IFERROR(MATCH(Settings!$C$35&amp;"|"&amp;ROWS($AA$2:$AA74),'Per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IFERROR(MATCH(Settings!$C$35&amp;"|"&amp;ROWS($AA$2:$AA75),'Per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IFERROR(MATCH(Settings!$C$35&amp;"|"&amp;ROWS($AA$2:$AA76),'Per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IFERROR(MATCH(Settings!$C$35&amp;"|"&amp;ROWS($AA$2:$AA77),'Per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IFERROR(MATCH(Settings!$C$35&amp;"|"&amp;ROWS($AA$2:$AA78),'Per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IFERROR(MATCH(Settings!$C$35&amp;"|"&amp;ROWS($AA$2:$AA79),'Per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IFERROR(MATCH(Settings!$C$35&amp;"|"&amp;ROWS($AA$2:$AA80),'Per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IFERROR(MATCH(Settings!$C$35&amp;"|"&amp;ROWS($AA$2:$AA81),'Per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IFERROR(MATCH(Settings!$C$35&amp;"|"&amp;ROWS($AA$2:$AA82),'Per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IFERROR(MATCH(Settings!$C$35&amp;"|"&amp;ROWS($AA$2:$AA83),'Per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IFERROR(MATCH(Settings!$C$35&amp;"|"&amp;ROWS($AA$2:$AA84),'Per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IFERROR(MATCH(Settings!$C$35&amp;"|"&amp;ROWS($AA$2:$AA85),'Per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IFERROR(MATCH(Settings!$C$35&amp;"|"&amp;ROWS($AA$2:$AA86),'Per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IFERROR(MATCH(Settings!$C$35&amp;"|"&amp;ROWS($AA$2:$AA87),'Per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IFERROR(MATCH(Settings!$C$35&amp;"|"&amp;ROWS($AA$2:$AA88),'Per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IFERROR(MATCH(Settings!$C$35&amp;"|"&amp;ROWS($AA$2:$AA89),'Per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IFERROR(MATCH(Settings!$C$35&amp;"|"&amp;ROWS($AA$2:$AA90),'Per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IFERROR(MATCH(Settings!$C$35&amp;"|"&amp;ROWS($AA$2:$AA91),'Per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IFERROR(MATCH(Settings!$C$35&amp;"|"&amp;ROWS($AA$2:$AA92),'Per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IFERROR(MATCH(Settings!$C$35&amp;"|"&amp;ROWS($AA$2:$AA93),'Per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IFERROR(MATCH(Settings!$C$35&amp;"|"&amp;ROWS($AA$2:$AA94),'Per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IFERROR(MATCH(Settings!$C$35&amp;"|"&amp;ROWS($AA$2:$AA95),'Per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IFERROR(MATCH(Settings!$C$35&amp;"|"&amp;ROWS($AA$2:$AA96),'Per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IFERROR(MATCH(Settings!$C$35&amp;"|"&amp;ROWS($AA$2:$AA97),'Per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IFERROR(MATCH(Settings!$C$35&amp;"|"&amp;ROWS($AA$2:$AA98),'Per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IFERROR(MATCH(Settings!$C$35&amp;"|"&amp;ROWS($AA$2:$AA99),'Per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IFERROR(MATCH(Settings!$C$35&amp;"|"&amp;ROWS($AA$2:$AA100),'Per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IFERROR(MATCH(Settings!$C$35&amp;"|"&amp;ROWS($AA$2:$AA101),'Per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IFERROR(MATCH(Settings!$C$36&amp;"|"&amp;ROWS($AA$2:$AA2),'Per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IFERROR(MATCH(Settings!$C$36&amp;"|"&amp;ROWS($AA$2:$AA3),'Per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IFERROR(MATCH(Settings!$C$36&amp;"|"&amp;ROWS($AA$2:$AA4),'Per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IFERROR(MATCH(Settings!$C$36&amp;"|"&amp;ROWS($AA$2:$AA5),'Per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IFERROR(MATCH(Settings!$C$36&amp;"|"&amp;ROWS($AA$2:$AA6),'Per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IFERROR(MATCH(Settings!$C$36&amp;"|"&amp;ROWS($AA$2:$AA7),'Per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IFERROR(MATCH(Settings!$C$36&amp;"|"&amp;ROWS($AA$2:$AA8),'Per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IFERROR(MATCH(Settings!$C$36&amp;"|"&amp;ROWS($AA$2:$AA9),'Per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IFERROR(MATCH(Settings!$C$36&amp;"|"&amp;ROWS($AA$2:$AA10),'Per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IFERROR(MATCH(Settings!$C$36&amp;"|"&amp;ROWS($AA$2:$AA11),'Per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IFERROR(MATCH(Settings!$C$36&amp;"|"&amp;ROWS($AA$2:$AA12),'Per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IFERROR(MATCH(Settings!$C$36&amp;"|"&amp;ROWS($AA$2:$AA13),'Per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IFERROR(MATCH(Settings!$C$36&amp;"|"&amp;ROWS($AA$2:$AA14),'Per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IFERROR(MATCH(Settings!$C$36&amp;"|"&amp;ROWS($AA$2:$AA15),'Per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IFERROR(MATCH(Settings!$C$36&amp;"|"&amp;ROWS($AA$2:$AA16),'Per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IFERROR(MATCH(Settings!$C$36&amp;"|"&amp;ROWS($AA$2:$AA17),'Per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IFERROR(MATCH(Settings!$C$36&amp;"|"&amp;ROWS($AA$2:$AA18),'Per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IFERROR(MATCH(Settings!$C$36&amp;"|"&amp;ROWS($AA$2:$AA19),'Per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IFERROR(MATCH(Settings!$C$36&amp;"|"&amp;ROWS($AA$2:$AA20),'Per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IFERROR(MATCH(Settings!$C$36&amp;"|"&amp;ROWS($AA$2:$AA21),'Per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IFERROR(MATCH(Settings!$C$36&amp;"|"&amp;ROWS($AA$2:$AA22),'Per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IFERROR(MATCH(Settings!$C$36&amp;"|"&amp;ROWS($AA$2:$AA23),'Per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IFERROR(MATCH(Settings!$C$36&amp;"|"&amp;ROWS($AA$2:$AA24),'Per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IFERROR(MATCH(Settings!$C$36&amp;"|"&amp;ROWS($AA$2:$AA25),'Per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IFERROR(MATCH(Settings!$C$36&amp;"|"&amp;ROWS($AA$2:$AA26),'Per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IFERROR(MATCH(Settings!$C$36&amp;"|"&amp;ROWS($AA$2:$AA27),'Per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IFERROR(MATCH(Settings!$C$36&amp;"|"&amp;ROWS($AA$2:$AA28),'Per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IFERROR(MATCH(Settings!$C$36&amp;"|"&amp;ROWS($AA$2:$AA29),'Per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IFERROR(MATCH(Settings!$C$36&amp;"|"&amp;ROWS($AA$2:$AA30),'Per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IFERROR(MATCH(Settings!$C$36&amp;"|"&amp;ROWS($AA$2:$AA31),'Per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IFERROR(MATCH(Settings!$C$36&amp;"|"&amp;ROWS($AA$2:$AA32),'Per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IFERROR(MATCH(Settings!$C$36&amp;"|"&amp;ROWS($AA$2:$AA33),'Per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IFERROR(MATCH(Settings!$C$36&amp;"|"&amp;ROWS($AA$2:$AA34),'Per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IFERROR(MATCH(Settings!$C$36&amp;"|"&amp;ROWS($AA$2:$AA35),'Per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IFERROR(MATCH(Settings!$C$36&amp;"|"&amp;ROWS($AA$2:$AA36),'Per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IFERROR(MATCH(Settings!$C$36&amp;"|"&amp;ROWS($AA$2:$AA37),'Per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IFERROR(MATCH(Settings!$C$36&amp;"|"&amp;ROWS($AA$2:$AA38),'Per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IFERROR(MATCH(Settings!$C$36&amp;"|"&amp;ROWS($AA$2:$AA39),'Per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IFERROR(MATCH(Settings!$C$36&amp;"|"&amp;ROWS($AA$2:$AA40),'Per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IFERROR(MATCH(Settings!$C$36&amp;"|"&amp;ROWS($AA$2:$AA41),'Per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IFERROR(MATCH(Settings!$C$36&amp;"|"&amp;ROWS($AA$2:$AA42),'Per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IFERROR(MATCH(Settings!$C$36&amp;"|"&amp;ROWS($AA$2:$AA43),'Per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IFERROR(MATCH(Settings!$C$36&amp;"|"&amp;ROWS($AA$2:$AA44),'Per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IFERROR(MATCH(Settings!$C$36&amp;"|"&amp;ROWS($AA$2:$AA45),'Per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IFERROR(MATCH(Settings!$C$36&amp;"|"&amp;ROWS($AA$2:$AA46),'Per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IFERROR(MATCH(Settings!$C$36&amp;"|"&amp;ROWS($AA$2:$AA47),'Per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IFERROR(MATCH(Settings!$C$36&amp;"|"&amp;ROWS($AA$2:$AA48),'Per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IFERROR(MATCH(Settings!$C$36&amp;"|"&amp;ROWS($AA$2:$AA49),'Per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IFERROR(MATCH(Settings!$C$36&amp;"|"&amp;ROWS($AA$2:$AA50),'Per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IFERROR(MATCH(Settings!$C$36&amp;"|"&amp;ROWS($AA$2:$AA51),'Per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IFERROR(MATCH(Settings!$C$36&amp;"|"&amp;ROWS($AA$2:$AA52),'Per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IFERROR(MATCH(Settings!$C$36&amp;"|"&amp;ROWS($AA$2:$AA53),'Per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IFERROR(MATCH(Settings!$C$36&amp;"|"&amp;ROWS($AA$2:$AA54),'Per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IFERROR(MATCH(Settings!$C$36&amp;"|"&amp;ROWS($AA$2:$AA55),'Per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IFERROR(MATCH(Settings!$C$36&amp;"|"&amp;ROWS($AA$2:$AA56),'Per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IFERROR(MATCH(Settings!$C$36&amp;"|"&amp;ROWS($AA$2:$AA57),'Per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IFERROR(MATCH(Settings!$C$36&amp;"|"&amp;ROWS($AA$2:$AA58),'Per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IFERROR(MATCH(Settings!$C$36&amp;"|"&amp;ROWS($AA$2:$AA59),'Per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IFERROR(MATCH(Settings!$C$36&amp;"|"&amp;ROWS($AA$2:$AA60),'Per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IFERROR(MATCH(Settings!$C$36&amp;"|"&amp;ROWS($AA$2:$AA61),'Per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IFERROR(MATCH(Settings!$C$36&amp;"|"&amp;ROWS($AA$2:$AA62),'Per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IFERROR(MATCH(Settings!$C$36&amp;"|"&amp;ROWS($AA$2:$AA63),'Per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IFERROR(MATCH(Settings!$C$36&amp;"|"&amp;ROWS($AA$2:$AA64),'Per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IFERROR(MATCH(Settings!$C$36&amp;"|"&amp;ROWS($AA$2:$AA65),'Per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IFERROR(MATCH(Settings!$C$36&amp;"|"&amp;ROWS($AA$2:$AA66),'Per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IFERROR(MATCH(Settings!$C$36&amp;"|"&amp;ROWS($AA$2:$AA67),'Per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IFERROR(MATCH(Settings!$C$36&amp;"|"&amp;ROWS($AA$2:$AA68),'Per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IFERROR(MATCH(Settings!$C$36&amp;"|"&amp;ROWS($AA$2:$AA69),'Per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IFERROR(MATCH(Settings!$C$36&amp;"|"&amp;ROWS($AA$2:$AA70),'Per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IFERROR(MATCH(Settings!$C$36&amp;"|"&amp;ROWS($AA$2:$AA71),'Per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IFERROR(MATCH(Settings!$C$36&amp;"|"&amp;ROWS($AA$2:$AA72),'Per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IFERROR(MATCH(Settings!$C$36&amp;"|"&amp;ROWS($AA$2:$AA73),'Per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IFERROR(MATCH(Settings!$C$36&amp;"|"&amp;ROWS($AA$2:$AA74),'Per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IFERROR(MATCH(Settings!$C$36&amp;"|"&amp;ROWS($AA$2:$AA75),'Per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IFERROR(MATCH(Settings!$C$36&amp;"|"&amp;ROWS($AA$2:$AA76),'Per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IFERROR(MATCH(Settings!$C$36&amp;"|"&amp;ROWS($AA$2:$AA77),'Per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IFERROR(MATCH(Settings!$C$36&amp;"|"&amp;ROWS($AA$2:$AA78),'Per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IFERROR(MATCH(Settings!$C$36&amp;"|"&amp;ROWS($AA$2:$AA79),'Per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IFERROR(MATCH(Settings!$C$36&amp;"|"&amp;ROWS($AA$2:$AA80),'Per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IFERROR(MATCH(Settings!$C$36&amp;"|"&amp;ROWS($AA$2:$AA81),'Per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IFERROR(MATCH(Settings!$C$36&amp;"|"&amp;ROWS($AA$2:$AA82),'Per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IFERROR(MATCH(Settings!$C$36&amp;"|"&amp;ROWS($AA$2:$AA83),'Per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IFERROR(MATCH(Settings!$C$36&amp;"|"&amp;ROWS($AA$2:$AA84),'Per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IFERROR(MATCH(Settings!$C$36&amp;"|"&amp;ROWS($AA$2:$AA85),'Per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IFERROR(MATCH(Settings!$C$36&amp;"|"&amp;ROWS($AA$2:$AA86),'Per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IFERROR(MATCH(Settings!$C$36&amp;"|"&amp;ROWS($AA$2:$AA87),'Per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IFERROR(MATCH(Settings!$C$36&amp;"|"&amp;ROWS($AA$2:$AA88),'Per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IFERROR(MATCH(Settings!$C$36&amp;"|"&amp;ROWS($AA$2:$AA89),'Per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IFERROR(MATCH(Settings!$C$36&amp;"|"&amp;ROWS($AA$2:$AA90),'Per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IFERROR(MATCH(Settings!$C$36&amp;"|"&amp;ROWS($AA$2:$AA91),'Per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IFERROR(MATCH(Settings!$C$36&amp;"|"&amp;ROWS($AA$2:$AA92),'Per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IFERROR(MATCH(Settings!$C$36&amp;"|"&amp;ROWS($AA$2:$AA93),'Per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IFERROR(MATCH(Settings!$C$36&amp;"|"&amp;ROWS($AA$2:$AA94),'Per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IFERROR(MATCH(Settings!$C$36&amp;"|"&amp;ROWS($AA$2:$AA95),'Per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IFERROR(MATCH(Settings!$C$36&amp;"|"&amp;ROWS($AA$2:$AA96),'Per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IFERROR(MATCH(Settings!$C$36&amp;"|"&amp;ROWS($AA$2:$AA97),'Per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IFERROR(MATCH(Settings!$C$36&amp;"|"&amp;ROWS($AA$2:$AA98),'Per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IFERROR(MATCH(Settings!$C$36&amp;"|"&amp;ROWS($AA$2:$AA99),'Per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IFERROR(MATCH(Settings!$C$36&amp;"|"&amp;ROWS($AA$2:$AA100),'Per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IFERROR(MATCH(Settings!$C$36&amp;"|"&amp;ROWS($AA$2:$AA101),'Per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IFERROR(MATCH(Settings!$C$37&amp;"|"&amp;ROWS($AA$2:$AA2),'Per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IFERROR(MATCH(Settings!$C$37&amp;"|"&amp;ROWS($AA$2:$AA3),'Per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IFERROR(MATCH(Settings!$C$37&amp;"|"&amp;ROWS($AA$2:$AA4),'Per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IFERROR(MATCH(Settings!$C$37&amp;"|"&amp;ROWS($AA$2:$AA5),'Per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IFERROR(MATCH(Settings!$C$37&amp;"|"&amp;ROWS($AA$2:$AA6),'Per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IFERROR(MATCH(Settings!$C$37&amp;"|"&amp;ROWS($AA$2:$AA7),'Per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IFERROR(MATCH(Settings!$C$37&amp;"|"&amp;ROWS($AA$2:$AA8),'Per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IFERROR(MATCH(Settings!$C$37&amp;"|"&amp;ROWS($AA$2:$AA9),'Per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IFERROR(MATCH(Settings!$C$37&amp;"|"&amp;ROWS($AA$2:$AA10),'Per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IFERROR(MATCH(Settings!$C$37&amp;"|"&amp;ROWS($AA$2:$AA11),'Per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IFERROR(MATCH(Settings!$C$37&amp;"|"&amp;ROWS($AA$2:$AA12),'Per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IFERROR(MATCH(Settings!$C$37&amp;"|"&amp;ROWS($AA$2:$AA13),'Per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IFERROR(MATCH(Settings!$C$37&amp;"|"&amp;ROWS($AA$2:$AA14),'Per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IFERROR(MATCH(Settings!$C$37&amp;"|"&amp;ROWS($AA$2:$AA15),'Per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IFERROR(MATCH(Settings!$C$37&amp;"|"&amp;ROWS($AA$2:$AA16),'Per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IFERROR(MATCH(Settings!$C$37&amp;"|"&amp;ROWS($AA$2:$AA17),'Per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IFERROR(MATCH(Settings!$C$37&amp;"|"&amp;ROWS($AA$2:$AA18),'Per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IFERROR(MATCH(Settings!$C$37&amp;"|"&amp;ROWS($AA$2:$AA19),'Per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IFERROR(MATCH(Settings!$C$37&amp;"|"&amp;ROWS($AA$2:$AA20),'Per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IFERROR(MATCH(Settings!$C$37&amp;"|"&amp;ROWS($AA$2:$AA21),'Per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IFERROR(MATCH(Settings!$C$37&amp;"|"&amp;ROWS($AA$2:$AA22),'Per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IFERROR(MATCH(Settings!$C$37&amp;"|"&amp;ROWS($AA$2:$AA23),'Per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IFERROR(MATCH(Settings!$C$37&amp;"|"&amp;ROWS($AA$2:$AA24),'Per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IFERROR(MATCH(Settings!$C$37&amp;"|"&amp;ROWS($AA$2:$AA25),'Per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IFERROR(MATCH(Settings!$C$37&amp;"|"&amp;ROWS($AA$2:$AA26),'Per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IFERROR(MATCH(Settings!$C$37&amp;"|"&amp;ROWS($AA$2:$AA27),'Per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IFERROR(MATCH(Settings!$C$37&amp;"|"&amp;ROWS($AA$2:$AA28),'Per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IFERROR(MATCH(Settings!$C$37&amp;"|"&amp;ROWS($AA$2:$AA29),'Per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IFERROR(MATCH(Settings!$C$37&amp;"|"&amp;ROWS($AA$2:$AA30),'Per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IFERROR(MATCH(Settings!$C$37&amp;"|"&amp;ROWS($AA$2:$AA31),'Per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IFERROR(MATCH(Settings!$C$37&amp;"|"&amp;ROWS($AA$2:$AA32),'Per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IFERROR(MATCH(Settings!$C$37&amp;"|"&amp;ROWS($AA$2:$AA33),'Per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IFERROR(MATCH(Settings!$C$37&amp;"|"&amp;ROWS($AA$2:$AA34),'Per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IFERROR(MATCH(Settings!$C$37&amp;"|"&amp;ROWS($AA$2:$AA35),'Per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IFERROR(MATCH(Settings!$C$37&amp;"|"&amp;ROWS($AA$2:$AA36),'Per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IFERROR(MATCH(Settings!$C$37&amp;"|"&amp;ROWS($AA$2:$AA37),'Per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IFERROR(MATCH(Settings!$C$37&amp;"|"&amp;ROWS($AA$2:$AA38),'Per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IFERROR(MATCH(Settings!$C$37&amp;"|"&amp;ROWS($AA$2:$AA39),'Per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IFERROR(MATCH(Settings!$C$37&amp;"|"&amp;ROWS($AA$2:$AA40),'Per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IFERROR(MATCH(Settings!$C$37&amp;"|"&amp;ROWS($AA$2:$AA41),'Per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IFERROR(MATCH(Settings!$C$37&amp;"|"&amp;ROWS($AA$2:$AA42),'Per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IFERROR(MATCH(Settings!$C$37&amp;"|"&amp;ROWS($AA$2:$AA43),'Per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IFERROR(MATCH(Settings!$C$37&amp;"|"&amp;ROWS($AA$2:$AA44),'Per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IFERROR(MATCH(Settings!$C$37&amp;"|"&amp;ROWS($AA$2:$AA45),'Per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IFERROR(MATCH(Settings!$C$37&amp;"|"&amp;ROWS($AA$2:$AA46),'Per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IFERROR(MATCH(Settings!$C$37&amp;"|"&amp;ROWS($AA$2:$AA47),'Per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IFERROR(MATCH(Settings!$C$37&amp;"|"&amp;ROWS($AA$2:$AA48),'Per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IFERROR(MATCH(Settings!$C$37&amp;"|"&amp;ROWS($AA$2:$AA49),'Per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IFERROR(MATCH(Settings!$C$37&amp;"|"&amp;ROWS($AA$2:$AA50),'Per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IFERROR(MATCH(Settings!$C$37&amp;"|"&amp;ROWS($AA$2:$AA51),'Per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IFERROR(MATCH(Settings!$C$37&amp;"|"&amp;ROWS($AA$2:$AA52),'Per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IFERROR(MATCH(Settings!$C$37&amp;"|"&amp;ROWS($AA$2:$AA53),'Per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IFERROR(MATCH(Settings!$C$37&amp;"|"&amp;ROWS($AA$2:$AA54),'Per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IFERROR(MATCH(Settings!$C$37&amp;"|"&amp;ROWS($AA$2:$AA55),'Per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IFERROR(MATCH(Settings!$C$37&amp;"|"&amp;ROWS($AA$2:$AA56),'Per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IFERROR(MATCH(Settings!$C$37&amp;"|"&amp;ROWS($AA$2:$AA57),'Per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IFERROR(MATCH(Settings!$C$37&amp;"|"&amp;ROWS($AA$2:$AA58),'Per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IFERROR(MATCH(Settings!$C$37&amp;"|"&amp;ROWS($AA$2:$AA59),'Per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IFERROR(MATCH(Settings!$C$37&amp;"|"&amp;ROWS($AA$2:$AA60),'Per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IFERROR(MATCH(Settings!$C$37&amp;"|"&amp;ROWS($AA$2:$AA61),'Per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IFERROR(MATCH(Settings!$C$37&amp;"|"&amp;ROWS($AA$2:$AA62),'Per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IFERROR(MATCH(Settings!$C$37&amp;"|"&amp;ROWS($AA$2:$AA63),'Per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IFERROR(MATCH(Settings!$C$37&amp;"|"&amp;ROWS($AA$2:$AA64),'Per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IFERROR(MATCH(Settings!$C$37&amp;"|"&amp;ROWS($AA$2:$AA65),'Per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IFERROR(MATCH(Settings!$C$37&amp;"|"&amp;ROWS($AA$2:$AA66),'Per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IFERROR(MATCH(Settings!$C$37&amp;"|"&amp;ROWS($AA$2:$AA67),'Per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IFERROR(MATCH(Settings!$C$37&amp;"|"&amp;ROWS($AA$2:$AA68),'Per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IFERROR(MATCH(Settings!$C$37&amp;"|"&amp;ROWS($AA$2:$AA69),'Per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IFERROR(MATCH(Settings!$C$37&amp;"|"&amp;ROWS($AA$2:$AA70),'Per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IFERROR(MATCH(Settings!$C$37&amp;"|"&amp;ROWS($AA$2:$AA71),'Per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IFERROR(MATCH(Settings!$C$37&amp;"|"&amp;ROWS($AA$2:$AA72),'Per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IFERROR(MATCH(Settings!$C$37&amp;"|"&amp;ROWS($AA$2:$AA73),'Per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IFERROR(MATCH(Settings!$C$37&amp;"|"&amp;ROWS($AA$2:$AA74),'Per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IFERROR(MATCH(Settings!$C$37&amp;"|"&amp;ROWS($AA$2:$AA75),'Per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IFERROR(MATCH(Settings!$C$37&amp;"|"&amp;ROWS($AA$2:$AA76),'Per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IFERROR(MATCH(Settings!$C$37&amp;"|"&amp;ROWS($AA$2:$AA77),'Per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IFERROR(MATCH(Settings!$C$37&amp;"|"&amp;ROWS($AA$2:$AA78),'Per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IFERROR(MATCH(Settings!$C$37&amp;"|"&amp;ROWS($AA$2:$AA79),'Per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IFERROR(MATCH(Settings!$C$37&amp;"|"&amp;ROWS($AA$2:$AA80),'Per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IFERROR(MATCH(Settings!$C$37&amp;"|"&amp;ROWS($AA$2:$AA81),'Per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IFERROR(MATCH(Settings!$C$37&amp;"|"&amp;ROWS($AA$2:$AA82),'Per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IFERROR(MATCH(Settings!$C$37&amp;"|"&amp;ROWS($AA$2:$AA83),'Per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IFERROR(MATCH(Settings!$C$37&amp;"|"&amp;ROWS($AA$2:$AA84),'Per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IFERROR(MATCH(Settings!$C$37&amp;"|"&amp;ROWS($AA$2:$AA85),'Per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IFERROR(MATCH(Settings!$C$37&amp;"|"&amp;ROWS($AA$2:$AA86),'Per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IFERROR(MATCH(Settings!$C$37&amp;"|"&amp;ROWS($AA$2:$AA87),'Per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IFERROR(MATCH(Settings!$C$37&amp;"|"&amp;ROWS($AA$2:$AA88),'Per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IFERROR(MATCH(Settings!$C$37&amp;"|"&amp;ROWS($AA$2:$AA89),'Per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IFERROR(MATCH(Settings!$C$37&amp;"|"&amp;ROWS($AA$2:$AA90),'Per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IFERROR(MATCH(Settings!$C$37&amp;"|"&amp;ROWS($AA$2:$AA91),'Per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IFERROR(MATCH(Settings!$C$37&amp;"|"&amp;ROWS($AA$2:$AA92),'Per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IFERROR(MATCH(Settings!$C$37&amp;"|"&amp;ROWS($AA$2:$AA93),'Per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IFERROR(MATCH(Settings!$C$37&amp;"|"&amp;ROWS($AA$2:$AA94),'Per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IFERROR(MATCH(Settings!$C$37&amp;"|"&amp;ROWS($AA$2:$AA95),'Per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IFERROR(MATCH(Settings!$C$37&amp;"|"&amp;ROWS($AA$2:$AA96),'Per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IFERROR(MATCH(Settings!$C$37&amp;"|"&amp;ROWS($AA$2:$AA97),'Per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IFERROR(MATCH(Settings!$C$37&amp;"|"&amp;ROWS($AA$2:$AA98),'Per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IFERROR(MATCH(Settings!$C$37&amp;"|"&amp;ROWS($AA$2:$AA99),'Per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IFERROR(MATCH(Settings!$C$37&amp;"|"&amp;ROWS($AA$2:$AA100),'Per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IFERROR(MATCH(Settings!$C$37&amp;"|"&amp;ROWS($AA$2:$AA101),'Per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IFERROR(MATCH(Settings!$C$38&amp;"|"&amp;ROWS($AA$2:$AA2),'Per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IFERROR(MATCH(Settings!$C$38&amp;"|"&amp;ROWS($AA$2:$AA3),'Per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IFERROR(MATCH(Settings!$C$38&amp;"|"&amp;ROWS($AA$2:$AA4),'Per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IFERROR(MATCH(Settings!$C$38&amp;"|"&amp;ROWS($AA$2:$AA5),'Per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IFERROR(MATCH(Settings!$C$38&amp;"|"&amp;ROWS($AA$2:$AA6),'Per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IFERROR(MATCH(Settings!$C$38&amp;"|"&amp;ROWS($AA$2:$AA7),'Per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IFERROR(MATCH(Settings!$C$38&amp;"|"&amp;ROWS($AA$2:$AA8),'Per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IFERROR(MATCH(Settings!$C$38&amp;"|"&amp;ROWS($AA$2:$AA9),'Per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IFERROR(MATCH(Settings!$C$38&amp;"|"&amp;ROWS($AA$2:$AA10),'Per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IFERROR(MATCH(Settings!$C$38&amp;"|"&amp;ROWS($AA$2:$AA11),'Per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IFERROR(MATCH(Settings!$C$38&amp;"|"&amp;ROWS($AA$2:$AA12),'Per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IFERROR(MATCH(Settings!$C$38&amp;"|"&amp;ROWS($AA$2:$AA13),'Per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IFERROR(MATCH(Settings!$C$38&amp;"|"&amp;ROWS($AA$2:$AA14),'Per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IFERROR(MATCH(Settings!$C$38&amp;"|"&amp;ROWS($AA$2:$AA15),'Per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IFERROR(MATCH(Settings!$C$38&amp;"|"&amp;ROWS($AA$2:$AA16),'Per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IFERROR(MATCH(Settings!$C$38&amp;"|"&amp;ROWS($AA$2:$AA17),'Per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IFERROR(MATCH(Settings!$C$38&amp;"|"&amp;ROWS($AA$2:$AA18),'Per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IFERROR(MATCH(Settings!$C$38&amp;"|"&amp;ROWS($AA$2:$AA19),'Per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IFERROR(MATCH(Settings!$C$38&amp;"|"&amp;ROWS($AA$2:$AA20),'Per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IFERROR(MATCH(Settings!$C$38&amp;"|"&amp;ROWS($AA$2:$AA21),'Per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IFERROR(MATCH(Settings!$C$38&amp;"|"&amp;ROWS($AA$2:$AA22),'Per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IFERROR(MATCH(Settings!$C$38&amp;"|"&amp;ROWS($AA$2:$AA23),'Per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IFERROR(MATCH(Settings!$C$38&amp;"|"&amp;ROWS($AA$2:$AA24),'Per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IFERROR(MATCH(Settings!$C$38&amp;"|"&amp;ROWS($AA$2:$AA25),'Per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IFERROR(MATCH(Settings!$C$38&amp;"|"&amp;ROWS($AA$2:$AA26),'Per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IFERROR(MATCH(Settings!$C$38&amp;"|"&amp;ROWS($AA$2:$AA27),'Per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IFERROR(MATCH(Settings!$C$38&amp;"|"&amp;ROWS($AA$2:$AA28),'Per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IFERROR(MATCH(Settings!$C$38&amp;"|"&amp;ROWS($AA$2:$AA29),'Per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IFERROR(MATCH(Settings!$C$38&amp;"|"&amp;ROWS($AA$2:$AA30),'Per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IFERROR(MATCH(Settings!$C$38&amp;"|"&amp;ROWS($AA$2:$AA31),'Per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IFERROR(MATCH(Settings!$C$38&amp;"|"&amp;ROWS($AA$2:$AA32),'Per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IFERROR(MATCH(Settings!$C$38&amp;"|"&amp;ROWS($AA$2:$AA33),'Per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IFERROR(MATCH(Settings!$C$38&amp;"|"&amp;ROWS($AA$2:$AA34),'Per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IFERROR(MATCH(Settings!$C$38&amp;"|"&amp;ROWS($AA$2:$AA35),'Per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IFERROR(MATCH(Settings!$C$38&amp;"|"&amp;ROWS($AA$2:$AA36),'Per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IFERROR(MATCH(Settings!$C$38&amp;"|"&amp;ROWS($AA$2:$AA37),'Per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IFERROR(MATCH(Settings!$C$38&amp;"|"&amp;ROWS($AA$2:$AA38),'Per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IFERROR(MATCH(Settings!$C$38&amp;"|"&amp;ROWS($AA$2:$AA39),'Per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IFERROR(MATCH(Settings!$C$38&amp;"|"&amp;ROWS($AA$2:$AA40),'Per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IFERROR(MATCH(Settings!$C$38&amp;"|"&amp;ROWS($AA$2:$AA41),'Per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IFERROR(MATCH(Settings!$C$38&amp;"|"&amp;ROWS($AA$2:$AA42),'Per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IFERROR(MATCH(Settings!$C$38&amp;"|"&amp;ROWS($AA$2:$AA43),'Per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IFERROR(MATCH(Settings!$C$38&amp;"|"&amp;ROWS($AA$2:$AA44),'Per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IFERROR(MATCH(Settings!$C$38&amp;"|"&amp;ROWS($AA$2:$AA45),'Per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IFERROR(MATCH(Settings!$C$38&amp;"|"&amp;ROWS($AA$2:$AA46),'Per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IFERROR(MATCH(Settings!$C$38&amp;"|"&amp;ROWS($AA$2:$AA47),'Per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IFERROR(MATCH(Settings!$C$38&amp;"|"&amp;ROWS($AA$2:$AA48),'Per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IFERROR(MATCH(Settings!$C$38&amp;"|"&amp;ROWS($AA$2:$AA49),'Per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IFERROR(MATCH(Settings!$C$38&amp;"|"&amp;ROWS($AA$2:$AA50),'Per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IFERROR(MATCH(Settings!$C$38&amp;"|"&amp;ROWS($AA$2:$AA51),'Per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IFERROR(MATCH(Settings!$C$38&amp;"|"&amp;ROWS($AA$2:$AA52),'Per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IFERROR(MATCH(Settings!$C$38&amp;"|"&amp;ROWS($AA$2:$AA53),'Per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IFERROR(MATCH(Settings!$C$38&amp;"|"&amp;ROWS($AA$2:$AA54),'Per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IFERROR(MATCH(Settings!$C$38&amp;"|"&amp;ROWS($AA$2:$AA55),'Per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IFERROR(MATCH(Settings!$C$38&amp;"|"&amp;ROWS($AA$2:$AA56),'Per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IFERROR(MATCH(Settings!$C$38&amp;"|"&amp;ROWS($AA$2:$AA57),'Per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IFERROR(MATCH(Settings!$C$38&amp;"|"&amp;ROWS($AA$2:$AA58),'Per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IFERROR(MATCH(Settings!$C$38&amp;"|"&amp;ROWS($AA$2:$AA59),'Per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IFERROR(MATCH(Settings!$C$38&amp;"|"&amp;ROWS($AA$2:$AA60),'Per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IFERROR(MATCH(Settings!$C$38&amp;"|"&amp;ROWS($AA$2:$AA61),'Per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IFERROR(MATCH(Settings!$C$38&amp;"|"&amp;ROWS($AA$2:$AA62),'Per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IFERROR(MATCH(Settings!$C$38&amp;"|"&amp;ROWS($AA$2:$AA63),'Per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IFERROR(MATCH(Settings!$C$38&amp;"|"&amp;ROWS($AA$2:$AA64),'Per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IFERROR(MATCH(Settings!$C$38&amp;"|"&amp;ROWS($AA$2:$AA65),'Per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IFERROR(MATCH(Settings!$C$38&amp;"|"&amp;ROWS($AA$2:$AA66),'Per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IFERROR(MATCH(Settings!$C$38&amp;"|"&amp;ROWS($AA$2:$AA67),'Per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IFERROR(MATCH(Settings!$C$38&amp;"|"&amp;ROWS($AA$2:$AA68),'Per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IFERROR(MATCH(Settings!$C$38&amp;"|"&amp;ROWS($AA$2:$AA69),'Per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IFERROR(MATCH(Settings!$C$38&amp;"|"&amp;ROWS($AA$2:$AA70),'Per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IFERROR(MATCH(Settings!$C$38&amp;"|"&amp;ROWS($AA$2:$AA71),'Per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IFERROR(MATCH(Settings!$C$38&amp;"|"&amp;ROWS($AA$2:$AA72),'Per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IFERROR(MATCH(Settings!$C$38&amp;"|"&amp;ROWS($AA$2:$AA73),'Per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IFERROR(MATCH(Settings!$C$38&amp;"|"&amp;ROWS($AA$2:$AA74),'Per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IFERROR(MATCH(Settings!$C$38&amp;"|"&amp;ROWS($AA$2:$AA75),'Per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IFERROR(MATCH(Settings!$C$38&amp;"|"&amp;ROWS($AA$2:$AA76),'Per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IFERROR(MATCH(Settings!$C$38&amp;"|"&amp;ROWS($AA$2:$AA77),'Per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IFERROR(MATCH(Settings!$C$38&amp;"|"&amp;ROWS($AA$2:$AA78),'Per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IFERROR(MATCH(Settings!$C$38&amp;"|"&amp;ROWS($AA$2:$AA79),'Per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IFERROR(MATCH(Settings!$C$38&amp;"|"&amp;ROWS($AA$2:$AA80),'Per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IFERROR(MATCH(Settings!$C$38&amp;"|"&amp;ROWS($AA$2:$AA81),'Per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IFERROR(MATCH(Settings!$C$38&amp;"|"&amp;ROWS($AA$2:$AA82),'Per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IFERROR(MATCH(Settings!$C$38&amp;"|"&amp;ROWS($AA$2:$AA83),'Per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IFERROR(MATCH(Settings!$C$38&amp;"|"&amp;ROWS($AA$2:$AA84),'Per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IFERROR(MATCH(Settings!$C$38&amp;"|"&amp;ROWS($AA$2:$AA85),'Per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IFERROR(MATCH(Settings!$C$38&amp;"|"&amp;ROWS($AA$2:$AA86),'Per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IFERROR(MATCH(Settings!$C$38&amp;"|"&amp;ROWS($AA$2:$AA87),'Per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IFERROR(MATCH(Settings!$C$38&amp;"|"&amp;ROWS($AA$2:$AA88),'Per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IFERROR(MATCH(Settings!$C$38&amp;"|"&amp;ROWS($AA$2:$AA89),'Per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IFERROR(MATCH(Settings!$C$38&amp;"|"&amp;ROWS($AA$2:$AA90),'Per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IFERROR(MATCH(Settings!$C$38&amp;"|"&amp;ROWS($AA$2:$AA91),'Per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IFERROR(MATCH(Settings!$C$38&amp;"|"&amp;ROWS($AA$2:$AA92),'Per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IFERROR(MATCH(Settings!$C$38&amp;"|"&amp;ROWS($AA$2:$AA93),'Per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IFERROR(MATCH(Settings!$C$38&amp;"|"&amp;ROWS($AA$2:$AA94),'Per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IFERROR(MATCH(Settings!$C$38&amp;"|"&amp;ROWS($AA$2:$AA95),'Per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IFERROR(MATCH(Settings!$C$38&amp;"|"&amp;ROWS($AA$2:$AA96),'Per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IFERROR(MATCH(Settings!$C$38&amp;"|"&amp;ROWS($AA$2:$AA97),'Per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IFERROR(MATCH(Settings!$C$38&amp;"|"&amp;ROWS($AA$2:$AA98),'Per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IFERROR(MATCH(Settings!$C$38&amp;"|"&amp;ROWS($AA$2:$AA99),'Per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IFERROR(MATCH(Settings!$C$38&amp;"|"&amp;ROWS($AA$2:$AA100),'Per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IFERROR(MATCH(Settings!$C$38&amp;"|"&amp;ROWS($AA$2:$AA101),'Per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IFERROR(MATCH(Settings!$C$39&amp;"|"&amp;ROWS($AA$2:$AA2),'Per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IFERROR(MATCH(Settings!$C$39&amp;"|"&amp;ROWS($AA$2:$AA3),'Per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IFERROR(MATCH(Settings!$C$39&amp;"|"&amp;ROWS($AA$2:$AA4),'Per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IFERROR(MATCH(Settings!$C$39&amp;"|"&amp;ROWS($AA$2:$AA5),'Per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IFERROR(MATCH(Settings!$C$39&amp;"|"&amp;ROWS($AA$2:$AA6),'Per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IFERROR(MATCH(Settings!$C$39&amp;"|"&amp;ROWS($AA$2:$AA7),'Per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IFERROR(MATCH(Settings!$C$39&amp;"|"&amp;ROWS($AA$2:$AA8),'Per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IFERROR(MATCH(Settings!$C$39&amp;"|"&amp;ROWS($AA$2:$AA9),'Per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IFERROR(MATCH(Settings!$C$39&amp;"|"&amp;ROWS($AA$2:$AA10),'Per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IFERROR(MATCH(Settings!$C$39&amp;"|"&amp;ROWS($AA$2:$AA11),'Per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IFERROR(MATCH(Settings!$C$39&amp;"|"&amp;ROWS($AA$2:$AA12),'Per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IFERROR(MATCH(Settings!$C$39&amp;"|"&amp;ROWS($AA$2:$AA13),'Per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IFERROR(MATCH(Settings!$C$39&amp;"|"&amp;ROWS($AA$2:$AA14),'Per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IFERROR(MATCH(Settings!$C$39&amp;"|"&amp;ROWS($AA$2:$AA15),'Per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IFERROR(MATCH(Settings!$C$39&amp;"|"&amp;ROWS($AA$2:$AA16),'Per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IFERROR(MATCH(Settings!$C$39&amp;"|"&amp;ROWS($AA$2:$AA17),'Per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IFERROR(MATCH(Settings!$C$39&amp;"|"&amp;ROWS($AA$2:$AA18),'Per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IFERROR(MATCH(Settings!$C$39&amp;"|"&amp;ROWS($AA$2:$AA19),'Per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IFERROR(MATCH(Settings!$C$39&amp;"|"&amp;ROWS($AA$2:$AA20),'Per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IFERROR(MATCH(Settings!$C$39&amp;"|"&amp;ROWS($AA$2:$AA21),'Per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IFERROR(MATCH(Settings!$C$39&amp;"|"&amp;ROWS($AA$2:$AA22),'Per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IFERROR(MATCH(Settings!$C$39&amp;"|"&amp;ROWS($AA$2:$AA23),'Per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IFERROR(MATCH(Settings!$C$39&amp;"|"&amp;ROWS($AA$2:$AA24),'Per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IFERROR(MATCH(Settings!$C$39&amp;"|"&amp;ROWS($AA$2:$AA25),'Per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IFERROR(MATCH(Settings!$C$39&amp;"|"&amp;ROWS($AA$2:$AA26),'Per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IFERROR(MATCH(Settings!$C$39&amp;"|"&amp;ROWS($AA$2:$AA27),'Per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IFERROR(MATCH(Settings!$C$39&amp;"|"&amp;ROWS($AA$2:$AA28),'Per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IFERROR(MATCH(Settings!$C$39&amp;"|"&amp;ROWS($AA$2:$AA29),'Per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IFERROR(MATCH(Settings!$C$39&amp;"|"&amp;ROWS($AA$2:$AA30),'Per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IFERROR(MATCH(Settings!$C$39&amp;"|"&amp;ROWS($AA$2:$AA31),'Per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IFERROR(MATCH(Settings!$C$39&amp;"|"&amp;ROWS($AA$2:$AA32),'Per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IFERROR(MATCH(Settings!$C$39&amp;"|"&amp;ROWS($AA$2:$AA33),'Per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IFERROR(MATCH(Settings!$C$39&amp;"|"&amp;ROWS($AA$2:$AA34),'Per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IFERROR(MATCH(Settings!$C$39&amp;"|"&amp;ROWS($AA$2:$AA35),'Per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IFERROR(MATCH(Settings!$C$39&amp;"|"&amp;ROWS($AA$2:$AA36),'Per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IFERROR(MATCH(Settings!$C$39&amp;"|"&amp;ROWS($AA$2:$AA37),'Per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IFERROR(MATCH(Settings!$C$39&amp;"|"&amp;ROWS($AA$2:$AA38),'Per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IFERROR(MATCH(Settings!$C$39&amp;"|"&amp;ROWS($AA$2:$AA39),'Per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IFERROR(MATCH(Settings!$C$39&amp;"|"&amp;ROWS($AA$2:$AA40),'Per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IFERROR(MATCH(Settings!$C$39&amp;"|"&amp;ROWS($AA$2:$AA41),'Per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IFERROR(MATCH(Settings!$C$39&amp;"|"&amp;ROWS($AA$2:$AA42),'Per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IFERROR(MATCH(Settings!$C$39&amp;"|"&amp;ROWS($AA$2:$AA43),'Per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IFERROR(MATCH(Settings!$C$39&amp;"|"&amp;ROWS($AA$2:$AA44),'Per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IFERROR(MATCH(Settings!$C$39&amp;"|"&amp;ROWS($AA$2:$AA45),'Per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IFERROR(MATCH(Settings!$C$39&amp;"|"&amp;ROWS($AA$2:$AA46),'Per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IFERROR(MATCH(Settings!$C$39&amp;"|"&amp;ROWS($AA$2:$AA47),'Per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IFERROR(MATCH(Settings!$C$39&amp;"|"&amp;ROWS($AA$2:$AA48),'Per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IFERROR(MATCH(Settings!$C$39&amp;"|"&amp;ROWS($AA$2:$AA49),'Per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IFERROR(MATCH(Settings!$C$39&amp;"|"&amp;ROWS($AA$2:$AA50),'Per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IFERROR(MATCH(Settings!$C$39&amp;"|"&amp;ROWS($AA$2:$AA51),'Per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IFERROR(MATCH(Settings!$C$39&amp;"|"&amp;ROWS($AA$2:$AA52),'Per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IFERROR(MATCH(Settings!$C$39&amp;"|"&amp;ROWS($AA$2:$AA53),'Per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IFERROR(MATCH(Settings!$C$39&amp;"|"&amp;ROWS($AA$2:$AA54),'Per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IFERROR(MATCH(Settings!$C$39&amp;"|"&amp;ROWS($AA$2:$AA55),'Per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IFERROR(MATCH(Settings!$C$39&amp;"|"&amp;ROWS($AA$2:$AA56),'Per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IFERROR(MATCH(Settings!$C$39&amp;"|"&amp;ROWS($AA$2:$AA57),'Per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IFERROR(MATCH(Settings!$C$39&amp;"|"&amp;ROWS($AA$2:$AA58),'Per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IFERROR(MATCH(Settings!$C$39&amp;"|"&amp;ROWS($AA$2:$AA59),'Per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IFERROR(MATCH(Settings!$C$39&amp;"|"&amp;ROWS($AA$2:$AA60),'Per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IFERROR(MATCH(Settings!$C$39&amp;"|"&amp;ROWS($AA$2:$AA61),'Per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IFERROR(MATCH(Settings!$C$39&amp;"|"&amp;ROWS($AA$2:$AA62),'Per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IFERROR(MATCH(Settings!$C$39&amp;"|"&amp;ROWS($AA$2:$AA63),'Per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IFERROR(MATCH(Settings!$C$39&amp;"|"&amp;ROWS($AA$2:$AA64),'Per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IFERROR(MATCH(Settings!$C$39&amp;"|"&amp;ROWS($AA$2:$AA65),'Per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IFERROR(MATCH(Settings!$C$39&amp;"|"&amp;ROWS($AA$2:$AA66),'Per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IFERROR(MATCH(Settings!$C$39&amp;"|"&amp;ROWS($AA$2:$AA67),'Per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IFERROR(MATCH(Settings!$C$39&amp;"|"&amp;ROWS($AA$2:$AA68),'Per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IFERROR(MATCH(Settings!$C$39&amp;"|"&amp;ROWS($AA$2:$AA69),'Per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IFERROR(MATCH(Settings!$C$39&amp;"|"&amp;ROWS($AA$2:$AA70),'Per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IFERROR(MATCH(Settings!$C$39&amp;"|"&amp;ROWS($AA$2:$AA71),'Per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IFERROR(MATCH(Settings!$C$39&amp;"|"&amp;ROWS($AA$2:$AA72),'Per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IFERROR(MATCH(Settings!$C$39&amp;"|"&amp;ROWS($AA$2:$AA73),'Per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IFERROR(MATCH(Settings!$C$39&amp;"|"&amp;ROWS($AA$2:$AA74),'Per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IFERROR(MATCH(Settings!$C$39&amp;"|"&amp;ROWS($AA$2:$AA75),'Per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IFERROR(MATCH(Settings!$C$39&amp;"|"&amp;ROWS($AA$2:$AA76),'Per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IFERROR(MATCH(Settings!$C$39&amp;"|"&amp;ROWS($AA$2:$AA77),'Per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IFERROR(MATCH(Settings!$C$39&amp;"|"&amp;ROWS($AA$2:$AA78),'Per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IFERROR(MATCH(Settings!$C$39&amp;"|"&amp;ROWS($AA$2:$AA79),'Per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IFERROR(MATCH(Settings!$C$39&amp;"|"&amp;ROWS($AA$2:$AA80),'Per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IFERROR(MATCH(Settings!$C$39&amp;"|"&amp;ROWS($AA$2:$AA81),'Per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IFERROR(MATCH(Settings!$C$39&amp;"|"&amp;ROWS($AA$2:$AA82),'Per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IFERROR(MATCH(Settings!$C$39&amp;"|"&amp;ROWS($AA$2:$AA83),'Per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IFERROR(MATCH(Settings!$C$39&amp;"|"&amp;ROWS($AA$2:$AA84),'Per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IFERROR(MATCH(Settings!$C$39&amp;"|"&amp;ROWS($AA$2:$AA85),'Per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IFERROR(MATCH(Settings!$C$39&amp;"|"&amp;ROWS($AA$2:$AA86),'Per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IFERROR(MATCH(Settings!$C$39&amp;"|"&amp;ROWS($AA$2:$AA87),'Per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IFERROR(MATCH(Settings!$C$39&amp;"|"&amp;ROWS($AA$2:$AA88),'Per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IFERROR(MATCH(Settings!$C$39&amp;"|"&amp;ROWS($AA$2:$AA89),'Per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IFERROR(MATCH(Settings!$C$39&amp;"|"&amp;ROWS($AA$2:$AA90),'Per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IFERROR(MATCH(Settings!$C$39&amp;"|"&amp;ROWS($AA$2:$AA91),'Per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IFERROR(MATCH(Settings!$C$39&amp;"|"&amp;ROWS($AA$2:$AA92),'Per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IFERROR(MATCH(Settings!$C$39&amp;"|"&amp;ROWS($AA$2:$AA93),'Per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IFERROR(MATCH(Settings!$C$39&amp;"|"&amp;ROWS($AA$2:$AA94),'Per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IFERROR(MATCH(Settings!$C$39&amp;"|"&amp;ROWS($AA$2:$AA95),'Per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IFERROR(MATCH(Settings!$C$39&amp;"|"&amp;ROWS($AA$2:$AA96),'Per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IFERROR(MATCH(Settings!$C$39&amp;"|"&amp;ROWS($AA$2:$AA97),'Per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IFERROR(MATCH(Settings!$C$39&amp;"|"&amp;ROWS($AA$2:$AA98),'Per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IFERROR(MATCH(Settings!$C$39&amp;"|"&amp;ROWS($AA$2:$AA99),'Per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IFERROR(MATCH(Settings!$C$39&amp;"|"&amp;ROWS($AA$2:$AA100),'Per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IFERROR(MATCH(Settings!$C$39&amp;"|"&amp;ROWS($AA$2:$AA101),'Per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IFERROR(MATCH(Settings!$C$40&amp;"|"&amp;ROWS($AA$2:$AA2),'Per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IFERROR(MATCH(Settings!$C$40&amp;"|"&amp;ROWS($AA$2:$AA3),'Per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IFERROR(MATCH(Settings!$C$40&amp;"|"&amp;ROWS($AA$2:$AA4),'Per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IFERROR(MATCH(Settings!$C$40&amp;"|"&amp;ROWS($AA$2:$AA5),'Per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IFERROR(MATCH(Settings!$C$40&amp;"|"&amp;ROWS($AA$2:$AA6),'Per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IFERROR(MATCH(Settings!$C$40&amp;"|"&amp;ROWS($AA$2:$AA7),'Per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IFERROR(MATCH(Settings!$C$40&amp;"|"&amp;ROWS($AA$2:$AA8),'Per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IFERROR(MATCH(Settings!$C$40&amp;"|"&amp;ROWS($AA$2:$AA9),'Per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IFERROR(MATCH(Settings!$C$40&amp;"|"&amp;ROWS($AA$2:$AA10),'Per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IFERROR(MATCH(Settings!$C$40&amp;"|"&amp;ROWS($AA$2:$AA11),'Per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IFERROR(MATCH(Settings!$C$40&amp;"|"&amp;ROWS($AA$2:$AA12),'Per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IFERROR(MATCH(Settings!$C$40&amp;"|"&amp;ROWS($AA$2:$AA13),'Per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IFERROR(MATCH(Settings!$C$40&amp;"|"&amp;ROWS($AA$2:$AA14),'Per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IFERROR(MATCH(Settings!$C$40&amp;"|"&amp;ROWS($AA$2:$AA15),'Per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IFERROR(MATCH(Settings!$C$40&amp;"|"&amp;ROWS($AA$2:$AA16),'Per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IFERROR(MATCH(Settings!$C$40&amp;"|"&amp;ROWS($AA$2:$AA17),'Per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IFERROR(MATCH(Settings!$C$40&amp;"|"&amp;ROWS($AA$2:$AA18),'Per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IFERROR(MATCH(Settings!$C$40&amp;"|"&amp;ROWS($AA$2:$AA19),'Per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IFERROR(MATCH(Settings!$C$40&amp;"|"&amp;ROWS($AA$2:$AA20),'Per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IFERROR(MATCH(Settings!$C$40&amp;"|"&amp;ROWS($AA$2:$AA21),'Per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IFERROR(MATCH(Settings!$C$40&amp;"|"&amp;ROWS($AA$2:$AA22),'Per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IFERROR(MATCH(Settings!$C$40&amp;"|"&amp;ROWS($AA$2:$AA23),'Per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IFERROR(MATCH(Settings!$C$40&amp;"|"&amp;ROWS($AA$2:$AA24),'Per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IFERROR(MATCH(Settings!$C$40&amp;"|"&amp;ROWS($AA$2:$AA25),'Per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IFERROR(MATCH(Settings!$C$40&amp;"|"&amp;ROWS($AA$2:$AA26),'Per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IFERROR(MATCH(Settings!$C$40&amp;"|"&amp;ROWS($AA$2:$AA27),'Per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IFERROR(MATCH(Settings!$C$40&amp;"|"&amp;ROWS($AA$2:$AA28),'Per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IFERROR(MATCH(Settings!$C$40&amp;"|"&amp;ROWS($AA$2:$AA29),'Per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IFERROR(MATCH(Settings!$C$40&amp;"|"&amp;ROWS($AA$2:$AA30),'Per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IFERROR(MATCH(Settings!$C$40&amp;"|"&amp;ROWS($AA$2:$AA31),'Per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IFERROR(MATCH(Settings!$C$40&amp;"|"&amp;ROWS($AA$2:$AA32),'Per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IFERROR(MATCH(Settings!$C$40&amp;"|"&amp;ROWS($AA$2:$AA33),'Per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IFERROR(MATCH(Settings!$C$40&amp;"|"&amp;ROWS($AA$2:$AA34),'Per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IFERROR(MATCH(Settings!$C$40&amp;"|"&amp;ROWS($AA$2:$AA35),'Per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IFERROR(MATCH(Settings!$C$40&amp;"|"&amp;ROWS($AA$2:$AA36),'Per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IFERROR(MATCH(Settings!$C$40&amp;"|"&amp;ROWS($AA$2:$AA37),'Per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IFERROR(MATCH(Settings!$C$40&amp;"|"&amp;ROWS($AA$2:$AA38),'Per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IFERROR(MATCH(Settings!$C$40&amp;"|"&amp;ROWS($AA$2:$AA39),'Per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IFERROR(MATCH(Settings!$C$40&amp;"|"&amp;ROWS($AA$2:$AA40),'Per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IFERROR(MATCH(Settings!$C$40&amp;"|"&amp;ROWS($AA$2:$AA41),'Per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IFERROR(MATCH(Settings!$C$40&amp;"|"&amp;ROWS($AA$2:$AA42),'Per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IFERROR(MATCH(Settings!$C$40&amp;"|"&amp;ROWS($AA$2:$AA43),'Per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IFERROR(MATCH(Settings!$C$40&amp;"|"&amp;ROWS($AA$2:$AA44),'Per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IFERROR(MATCH(Settings!$C$40&amp;"|"&amp;ROWS($AA$2:$AA45),'Per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IFERROR(MATCH(Settings!$C$40&amp;"|"&amp;ROWS($AA$2:$AA46),'Per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IFERROR(MATCH(Settings!$C$40&amp;"|"&amp;ROWS($AA$2:$AA47),'Per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IFERROR(MATCH(Settings!$C$40&amp;"|"&amp;ROWS($AA$2:$AA48),'Per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IFERROR(MATCH(Settings!$C$40&amp;"|"&amp;ROWS($AA$2:$AA49),'Per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IFERROR(MATCH(Settings!$C$40&amp;"|"&amp;ROWS($AA$2:$AA50),'Per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IFERROR(MATCH(Settings!$C$40&amp;"|"&amp;ROWS($AA$2:$AA51),'Per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IFERROR(MATCH(Settings!$C$40&amp;"|"&amp;ROWS($AA$2:$AA52),'Per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IFERROR(MATCH(Settings!$C$40&amp;"|"&amp;ROWS($AA$2:$AA53),'Per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IFERROR(MATCH(Settings!$C$40&amp;"|"&amp;ROWS($AA$2:$AA54),'Per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IFERROR(MATCH(Settings!$C$40&amp;"|"&amp;ROWS($AA$2:$AA55),'Per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IFERROR(MATCH(Settings!$C$40&amp;"|"&amp;ROWS($AA$2:$AA56),'Per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IFERROR(MATCH(Settings!$C$40&amp;"|"&amp;ROWS($AA$2:$AA57),'Per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IFERROR(MATCH(Settings!$C$40&amp;"|"&amp;ROWS($AA$2:$AA58),'Per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IFERROR(MATCH(Settings!$C$40&amp;"|"&amp;ROWS($AA$2:$AA59),'Per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IFERROR(MATCH(Settings!$C$40&amp;"|"&amp;ROWS($AA$2:$AA60),'Per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IFERROR(MATCH(Settings!$C$40&amp;"|"&amp;ROWS($AA$2:$AA61),'Per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IFERROR(MATCH(Settings!$C$40&amp;"|"&amp;ROWS($AA$2:$AA62),'Per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IFERROR(MATCH(Settings!$C$40&amp;"|"&amp;ROWS($AA$2:$AA63),'Per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IFERROR(MATCH(Settings!$C$40&amp;"|"&amp;ROWS($AA$2:$AA64),'Per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IFERROR(MATCH(Settings!$C$40&amp;"|"&amp;ROWS($AA$2:$AA65),'Per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IFERROR(MATCH(Settings!$C$40&amp;"|"&amp;ROWS($AA$2:$AA66),'Per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IFERROR(MATCH(Settings!$C$40&amp;"|"&amp;ROWS($AA$2:$AA67),'Per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IFERROR(MATCH(Settings!$C$40&amp;"|"&amp;ROWS($AA$2:$AA68),'Per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IFERROR(MATCH(Settings!$C$40&amp;"|"&amp;ROWS($AA$2:$AA69),'Per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IFERROR(MATCH(Settings!$C$40&amp;"|"&amp;ROWS($AA$2:$AA70),'Per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IFERROR(MATCH(Settings!$C$40&amp;"|"&amp;ROWS($AA$2:$AA71),'Per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IFERROR(MATCH(Settings!$C$40&amp;"|"&amp;ROWS($AA$2:$AA72),'Per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IFERROR(MATCH(Settings!$C$40&amp;"|"&amp;ROWS($AA$2:$AA73),'Per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IFERROR(MATCH(Settings!$C$40&amp;"|"&amp;ROWS($AA$2:$AA74),'Per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IFERROR(MATCH(Settings!$C$40&amp;"|"&amp;ROWS($AA$2:$AA75),'Per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IFERROR(MATCH(Settings!$C$40&amp;"|"&amp;ROWS($AA$2:$AA76),'Per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IFERROR(MATCH(Settings!$C$40&amp;"|"&amp;ROWS($AA$2:$AA77),'Per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IFERROR(MATCH(Settings!$C$40&amp;"|"&amp;ROWS($AA$2:$AA78),'Per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IFERROR(MATCH(Settings!$C$40&amp;"|"&amp;ROWS($AA$2:$AA79),'Per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IFERROR(MATCH(Settings!$C$40&amp;"|"&amp;ROWS($AA$2:$AA80),'Per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IFERROR(MATCH(Settings!$C$40&amp;"|"&amp;ROWS($AA$2:$AA81),'Per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IFERROR(MATCH(Settings!$C$40&amp;"|"&amp;ROWS($AA$2:$AA82),'Per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IFERROR(MATCH(Settings!$C$40&amp;"|"&amp;ROWS($AA$2:$AA83),'Per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IFERROR(MATCH(Settings!$C$40&amp;"|"&amp;ROWS($AA$2:$AA84),'Per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IFERROR(MATCH(Settings!$C$40&amp;"|"&amp;ROWS($AA$2:$AA85),'Per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IFERROR(MATCH(Settings!$C$40&amp;"|"&amp;ROWS($AA$2:$AA86),'Per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IFERROR(MATCH(Settings!$C$40&amp;"|"&amp;ROWS($AA$2:$AA87),'Per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IFERROR(MATCH(Settings!$C$40&amp;"|"&amp;ROWS($AA$2:$AA88),'Per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IFERROR(MATCH(Settings!$C$40&amp;"|"&amp;ROWS($AA$2:$AA89),'Per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IFERROR(MATCH(Settings!$C$40&amp;"|"&amp;ROWS($AA$2:$AA90),'Per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IFERROR(MATCH(Settings!$C$40&amp;"|"&amp;ROWS($AA$2:$AA91),'Per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IFERROR(MATCH(Settings!$C$40&amp;"|"&amp;ROWS($AA$2:$AA92),'Per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IFERROR(MATCH(Settings!$C$40&amp;"|"&amp;ROWS($AA$2:$AA93),'Per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IFERROR(MATCH(Settings!$C$40&amp;"|"&amp;ROWS($AA$2:$AA94),'Per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IFERROR(MATCH(Settings!$C$40&amp;"|"&amp;ROWS($AA$2:$AA95),'Per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IFERROR(MATCH(Settings!$C$40&amp;"|"&amp;ROWS($AA$2:$AA96),'Per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IFERROR(MATCH(Settings!$C$40&amp;"|"&amp;ROWS($AA$2:$AA97),'Per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IFERROR(MATCH(Settings!$C$40&amp;"|"&amp;ROWS($AA$2:$AA98),'Per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IFERROR(MATCH(Settings!$C$40&amp;"|"&amp;ROWS($AA$2:$AA99),'Per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IFERROR(MATCH(Settings!$C$40&amp;"|"&amp;ROWS($AA$2:$AA100),'Per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IFERROR(MATCH(Settings!$C$40&amp;"|"&amp;ROWS($AA$2:$AA101),'Per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IFERROR(MATCH(Settings!$C$41&amp;"|"&amp;ROWS($AA$2:$AA2),'Per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IFERROR(MATCH(Settings!$C$41&amp;"|"&amp;ROWS($AA$2:$AA3),'Per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IFERROR(MATCH(Settings!$C$41&amp;"|"&amp;ROWS($AA$2:$AA4),'Per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IFERROR(MATCH(Settings!$C$41&amp;"|"&amp;ROWS($AA$2:$AA5),'Per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IFERROR(MATCH(Settings!$C$41&amp;"|"&amp;ROWS($AA$2:$AA6),'Per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IFERROR(MATCH(Settings!$C$41&amp;"|"&amp;ROWS($AA$2:$AA7),'Per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IFERROR(MATCH(Settings!$C$41&amp;"|"&amp;ROWS($AA$2:$AA8),'Per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IFERROR(MATCH(Settings!$C$41&amp;"|"&amp;ROWS($AA$2:$AA9),'Per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IFERROR(MATCH(Settings!$C$41&amp;"|"&amp;ROWS($AA$2:$AA10),'Per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IFERROR(MATCH(Settings!$C$41&amp;"|"&amp;ROWS($AA$2:$AA11),'Per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IFERROR(MATCH(Settings!$C$41&amp;"|"&amp;ROWS($AA$2:$AA12),'Per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IFERROR(MATCH(Settings!$C$41&amp;"|"&amp;ROWS($AA$2:$AA13),'Per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IFERROR(MATCH(Settings!$C$41&amp;"|"&amp;ROWS($AA$2:$AA14),'Per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IFERROR(MATCH(Settings!$C$41&amp;"|"&amp;ROWS($AA$2:$AA15),'Per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IFERROR(MATCH(Settings!$C$41&amp;"|"&amp;ROWS($AA$2:$AA16),'Per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IFERROR(MATCH(Settings!$C$41&amp;"|"&amp;ROWS($AA$2:$AA17),'Per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IFERROR(MATCH(Settings!$C$41&amp;"|"&amp;ROWS($AA$2:$AA18),'Per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IFERROR(MATCH(Settings!$C$41&amp;"|"&amp;ROWS($AA$2:$AA19),'Per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IFERROR(MATCH(Settings!$C$41&amp;"|"&amp;ROWS($AA$2:$AA20),'Per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IFERROR(MATCH(Settings!$C$41&amp;"|"&amp;ROWS($AA$2:$AA21),'Per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IFERROR(MATCH(Settings!$C$41&amp;"|"&amp;ROWS($AA$2:$AA22),'Per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IFERROR(MATCH(Settings!$C$41&amp;"|"&amp;ROWS($AA$2:$AA23),'Per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IFERROR(MATCH(Settings!$C$41&amp;"|"&amp;ROWS($AA$2:$AA24),'Per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IFERROR(MATCH(Settings!$C$41&amp;"|"&amp;ROWS($AA$2:$AA25),'Per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IFERROR(MATCH(Settings!$C$41&amp;"|"&amp;ROWS($AA$2:$AA26),'Per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IFERROR(MATCH(Settings!$C$41&amp;"|"&amp;ROWS($AA$2:$AA27),'Per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IFERROR(MATCH(Settings!$C$41&amp;"|"&amp;ROWS($AA$2:$AA28),'Per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IFERROR(MATCH(Settings!$C$41&amp;"|"&amp;ROWS($AA$2:$AA29),'Per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IFERROR(MATCH(Settings!$C$41&amp;"|"&amp;ROWS($AA$2:$AA30),'Per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IFERROR(MATCH(Settings!$C$41&amp;"|"&amp;ROWS($AA$2:$AA31),'Per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IFERROR(MATCH(Settings!$C$41&amp;"|"&amp;ROWS($AA$2:$AA32),'Per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IFERROR(MATCH(Settings!$C$41&amp;"|"&amp;ROWS($AA$2:$AA33),'Per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IFERROR(MATCH(Settings!$C$41&amp;"|"&amp;ROWS($AA$2:$AA34),'Per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IFERROR(MATCH(Settings!$C$41&amp;"|"&amp;ROWS($AA$2:$AA35),'Per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IFERROR(MATCH(Settings!$C$41&amp;"|"&amp;ROWS($AA$2:$AA36),'Per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IFERROR(MATCH(Settings!$C$41&amp;"|"&amp;ROWS($AA$2:$AA37),'Per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IFERROR(MATCH(Settings!$C$41&amp;"|"&amp;ROWS($AA$2:$AA38),'Per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IFERROR(MATCH(Settings!$C$41&amp;"|"&amp;ROWS($AA$2:$AA39),'Per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IFERROR(MATCH(Settings!$C$41&amp;"|"&amp;ROWS($AA$2:$AA40),'Per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IFERROR(MATCH(Settings!$C$41&amp;"|"&amp;ROWS($AA$2:$AA41),'Per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IFERROR(MATCH(Settings!$C$41&amp;"|"&amp;ROWS($AA$2:$AA42),'Per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IFERROR(MATCH(Settings!$C$41&amp;"|"&amp;ROWS($AA$2:$AA43),'Per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IFERROR(MATCH(Settings!$C$41&amp;"|"&amp;ROWS($AA$2:$AA44),'Per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IFERROR(MATCH(Settings!$C$41&amp;"|"&amp;ROWS($AA$2:$AA45),'Per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IFERROR(MATCH(Settings!$C$41&amp;"|"&amp;ROWS($AA$2:$AA46),'Per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IFERROR(MATCH(Settings!$C$41&amp;"|"&amp;ROWS($AA$2:$AA47),'Per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IFERROR(MATCH(Settings!$C$41&amp;"|"&amp;ROWS($AA$2:$AA48),'Per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IFERROR(MATCH(Settings!$C$41&amp;"|"&amp;ROWS($AA$2:$AA49),'Per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IFERROR(MATCH(Settings!$C$41&amp;"|"&amp;ROWS($AA$2:$AA50),'Per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IFERROR(MATCH(Settings!$C$41&amp;"|"&amp;ROWS($AA$2:$AA51),'Per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IFERROR(MATCH(Settings!$C$41&amp;"|"&amp;ROWS($AA$2:$AA52),'Per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IFERROR(MATCH(Settings!$C$41&amp;"|"&amp;ROWS($AA$2:$AA53),'Per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IFERROR(MATCH(Settings!$C$41&amp;"|"&amp;ROWS($AA$2:$AA54),'Per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IFERROR(MATCH(Settings!$C$41&amp;"|"&amp;ROWS($AA$2:$AA55),'Per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IFERROR(MATCH(Settings!$C$41&amp;"|"&amp;ROWS($AA$2:$AA56),'Per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IFERROR(MATCH(Settings!$C$41&amp;"|"&amp;ROWS($AA$2:$AA57),'Per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IFERROR(MATCH(Settings!$C$41&amp;"|"&amp;ROWS($AA$2:$AA58),'Per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IFERROR(MATCH(Settings!$C$41&amp;"|"&amp;ROWS($AA$2:$AA59),'Per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IFERROR(MATCH(Settings!$C$41&amp;"|"&amp;ROWS($AA$2:$AA60),'Per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IFERROR(MATCH(Settings!$C$41&amp;"|"&amp;ROWS($AA$2:$AA61),'Per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IFERROR(MATCH(Settings!$C$41&amp;"|"&amp;ROWS($AA$2:$AA62),'Per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IFERROR(MATCH(Settings!$C$41&amp;"|"&amp;ROWS($AA$2:$AA63),'Per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IFERROR(MATCH(Settings!$C$41&amp;"|"&amp;ROWS($AA$2:$AA64),'Per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IFERROR(MATCH(Settings!$C$41&amp;"|"&amp;ROWS($AA$2:$AA65),'Per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IFERROR(MATCH(Settings!$C$41&amp;"|"&amp;ROWS($AA$2:$AA66),'Per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IFERROR(MATCH(Settings!$C$41&amp;"|"&amp;ROWS($AA$2:$AA67),'Per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IFERROR(MATCH(Settings!$C$41&amp;"|"&amp;ROWS($AA$2:$AA68),'Per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IFERROR(MATCH(Settings!$C$41&amp;"|"&amp;ROWS($AA$2:$AA69),'Per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IFERROR(MATCH(Settings!$C$41&amp;"|"&amp;ROWS($AA$2:$AA70),'Per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IFERROR(MATCH(Settings!$C$41&amp;"|"&amp;ROWS($AA$2:$AA71),'Per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IFERROR(MATCH(Settings!$C$41&amp;"|"&amp;ROWS($AA$2:$AA72),'Per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IFERROR(MATCH(Settings!$C$41&amp;"|"&amp;ROWS($AA$2:$AA73),'Per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IFERROR(MATCH(Settings!$C$41&amp;"|"&amp;ROWS($AA$2:$AA74),'Per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IFERROR(MATCH(Settings!$C$41&amp;"|"&amp;ROWS($AA$2:$AA75),'Per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IFERROR(MATCH(Settings!$C$41&amp;"|"&amp;ROWS($AA$2:$AA76),'Per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IFERROR(MATCH(Settings!$C$41&amp;"|"&amp;ROWS($AA$2:$AA77),'Per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IFERROR(MATCH(Settings!$C$41&amp;"|"&amp;ROWS($AA$2:$AA78),'Per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IFERROR(MATCH(Settings!$C$41&amp;"|"&amp;ROWS($AA$2:$AA79),'Per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IFERROR(MATCH(Settings!$C$41&amp;"|"&amp;ROWS($AA$2:$AA80),'Per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IFERROR(MATCH(Settings!$C$41&amp;"|"&amp;ROWS($AA$2:$AA81),'Per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IFERROR(MATCH(Settings!$C$41&amp;"|"&amp;ROWS($AA$2:$AA82),'Per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IFERROR(MATCH(Settings!$C$41&amp;"|"&amp;ROWS($AA$2:$AA83),'Per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IFERROR(MATCH(Settings!$C$41&amp;"|"&amp;ROWS($AA$2:$AA84),'Per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IFERROR(MATCH(Settings!$C$41&amp;"|"&amp;ROWS($AA$2:$AA85),'Per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IFERROR(MATCH(Settings!$C$41&amp;"|"&amp;ROWS($AA$2:$AA86),'Per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IFERROR(MATCH(Settings!$C$41&amp;"|"&amp;ROWS($AA$2:$AA87),'Per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IFERROR(MATCH(Settings!$C$41&amp;"|"&amp;ROWS($AA$2:$AA88),'Per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IFERROR(MATCH(Settings!$C$41&amp;"|"&amp;ROWS($AA$2:$AA89),'Per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IFERROR(MATCH(Settings!$C$41&amp;"|"&amp;ROWS($AA$2:$AA90),'Per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IFERROR(MATCH(Settings!$C$41&amp;"|"&amp;ROWS($AA$2:$AA91),'Per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IFERROR(MATCH(Settings!$C$41&amp;"|"&amp;ROWS($AA$2:$AA92),'Per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IFERROR(MATCH(Settings!$C$41&amp;"|"&amp;ROWS($AA$2:$AA93),'Per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IFERROR(MATCH(Settings!$C$41&amp;"|"&amp;ROWS($AA$2:$AA94),'Per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IFERROR(MATCH(Settings!$C$41&amp;"|"&amp;ROWS($AA$2:$AA95),'Per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IFERROR(MATCH(Settings!$C$41&amp;"|"&amp;ROWS($AA$2:$AA96),'Per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IFERROR(MATCH(Settings!$C$41&amp;"|"&amp;ROWS($AA$2:$AA97),'Per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IFERROR(MATCH(Settings!$C$41&amp;"|"&amp;ROWS($AA$2:$AA98),'Per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IFERROR(MATCH(Settings!$C$41&amp;"|"&amp;ROWS($AA$2:$AA99),'Per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IFERROR(MATCH(Settings!$C$41&amp;"|"&amp;ROWS($AA$2:$AA100),'Per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IFERROR(MATCH(Settings!$C$41&amp;"|"&amp;ROWS($AA$2:$AA101),'Per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IFERROR(MATCH(Settings!$C$42&amp;"|"&amp;ROWS($AA$2:$AA2),'Per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IFERROR(MATCH(Settings!$C$42&amp;"|"&amp;ROWS($AA$2:$AA3),'Per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IFERROR(MATCH(Settings!$C$42&amp;"|"&amp;ROWS($AA$2:$AA4),'Per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IFERROR(MATCH(Settings!$C$42&amp;"|"&amp;ROWS($AA$2:$AA5),'Per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IFERROR(MATCH(Settings!$C$42&amp;"|"&amp;ROWS($AA$2:$AA6),'Per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IFERROR(MATCH(Settings!$C$42&amp;"|"&amp;ROWS($AA$2:$AA7),'Per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IFERROR(MATCH(Settings!$C$42&amp;"|"&amp;ROWS($AA$2:$AA8),'Per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IFERROR(MATCH(Settings!$C$42&amp;"|"&amp;ROWS($AA$2:$AA9),'Per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IFERROR(MATCH(Settings!$C$42&amp;"|"&amp;ROWS($AA$2:$AA10),'Per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IFERROR(MATCH(Settings!$C$42&amp;"|"&amp;ROWS($AA$2:$AA11),'Per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IFERROR(MATCH(Settings!$C$42&amp;"|"&amp;ROWS($AA$2:$AA12),'Per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IFERROR(MATCH(Settings!$C$42&amp;"|"&amp;ROWS($AA$2:$AA13),'Per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IFERROR(MATCH(Settings!$C$42&amp;"|"&amp;ROWS($AA$2:$AA14),'Per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IFERROR(MATCH(Settings!$C$42&amp;"|"&amp;ROWS($AA$2:$AA15),'Per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IFERROR(MATCH(Settings!$C$42&amp;"|"&amp;ROWS($AA$2:$AA16),'Per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IFERROR(MATCH(Settings!$C$42&amp;"|"&amp;ROWS($AA$2:$AA17),'Per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IFERROR(MATCH(Settings!$C$42&amp;"|"&amp;ROWS($AA$2:$AA18),'Per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IFERROR(MATCH(Settings!$C$42&amp;"|"&amp;ROWS($AA$2:$AA19),'Per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IFERROR(MATCH(Settings!$C$42&amp;"|"&amp;ROWS($AA$2:$AA20),'Per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IFERROR(MATCH(Settings!$C$42&amp;"|"&amp;ROWS($AA$2:$AA21),'Per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IFERROR(MATCH(Settings!$C$42&amp;"|"&amp;ROWS($AA$2:$AA22),'Per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IFERROR(MATCH(Settings!$C$42&amp;"|"&amp;ROWS($AA$2:$AA23),'Per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IFERROR(MATCH(Settings!$C$42&amp;"|"&amp;ROWS($AA$2:$AA24),'Per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IFERROR(MATCH(Settings!$C$42&amp;"|"&amp;ROWS($AA$2:$AA25),'Per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IFERROR(MATCH(Settings!$C$42&amp;"|"&amp;ROWS($AA$2:$AA26),'Per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IFERROR(MATCH(Settings!$C$42&amp;"|"&amp;ROWS($AA$2:$AA27),'Per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IFERROR(MATCH(Settings!$C$42&amp;"|"&amp;ROWS($AA$2:$AA28),'Per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IFERROR(MATCH(Settings!$C$42&amp;"|"&amp;ROWS($AA$2:$AA29),'Per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IFERROR(MATCH(Settings!$C$42&amp;"|"&amp;ROWS($AA$2:$AA30),'Per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IFERROR(MATCH(Settings!$C$42&amp;"|"&amp;ROWS($AA$2:$AA31),'Per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IFERROR(MATCH(Settings!$C$42&amp;"|"&amp;ROWS($AA$2:$AA32),'Per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IFERROR(MATCH(Settings!$C$42&amp;"|"&amp;ROWS($AA$2:$AA33),'Per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IFERROR(MATCH(Settings!$C$42&amp;"|"&amp;ROWS($AA$2:$AA34),'Per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IFERROR(MATCH(Settings!$C$42&amp;"|"&amp;ROWS($AA$2:$AA35),'Per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IFERROR(MATCH(Settings!$C$42&amp;"|"&amp;ROWS($AA$2:$AA36),'Per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IFERROR(MATCH(Settings!$C$42&amp;"|"&amp;ROWS($AA$2:$AA37),'Per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IFERROR(MATCH(Settings!$C$42&amp;"|"&amp;ROWS($AA$2:$AA38),'Per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IFERROR(MATCH(Settings!$C$42&amp;"|"&amp;ROWS($AA$2:$AA39),'Per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IFERROR(MATCH(Settings!$C$42&amp;"|"&amp;ROWS($AA$2:$AA40),'Per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IFERROR(MATCH(Settings!$C$42&amp;"|"&amp;ROWS($AA$2:$AA41),'Per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IFERROR(MATCH(Settings!$C$42&amp;"|"&amp;ROWS($AA$2:$AA42),'Per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IFERROR(MATCH(Settings!$C$42&amp;"|"&amp;ROWS($AA$2:$AA43),'Per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IFERROR(MATCH(Settings!$C$42&amp;"|"&amp;ROWS($AA$2:$AA44),'Per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IFERROR(MATCH(Settings!$C$42&amp;"|"&amp;ROWS($AA$2:$AA45),'Per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IFERROR(MATCH(Settings!$C$42&amp;"|"&amp;ROWS($AA$2:$AA46),'Per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IFERROR(MATCH(Settings!$C$42&amp;"|"&amp;ROWS($AA$2:$AA47),'Per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IFERROR(MATCH(Settings!$C$42&amp;"|"&amp;ROWS($AA$2:$AA48),'Per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IFERROR(MATCH(Settings!$C$42&amp;"|"&amp;ROWS($AA$2:$AA49),'Per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IFERROR(MATCH(Settings!$C$42&amp;"|"&amp;ROWS($AA$2:$AA50),'Per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IFERROR(MATCH(Settings!$C$42&amp;"|"&amp;ROWS($AA$2:$AA51),'Per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IFERROR(MATCH(Settings!$C$42&amp;"|"&amp;ROWS($AA$2:$AA52),'Per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IFERROR(MATCH(Settings!$C$42&amp;"|"&amp;ROWS($AA$2:$AA53),'Per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IFERROR(MATCH(Settings!$C$42&amp;"|"&amp;ROWS($AA$2:$AA54),'Per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IFERROR(MATCH(Settings!$C$42&amp;"|"&amp;ROWS($AA$2:$AA55),'Per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IFERROR(MATCH(Settings!$C$42&amp;"|"&amp;ROWS($AA$2:$AA56),'Per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IFERROR(MATCH(Settings!$C$42&amp;"|"&amp;ROWS($AA$2:$AA57),'Per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IFERROR(MATCH(Settings!$C$42&amp;"|"&amp;ROWS($AA$2:$AA58),'Per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IFERROR(MATCH(Settings!$C$42&amp;"|"&amp;ROWS($AA$2:$AA59),'Per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IFERROR(MATCH(Settings!$C$42&amp;"|"&amp;ROWS($AA$2:$AA60),'Per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IFERROR(MATCH(Settings!$C$42&amp;"|"&amp;ROWS($AA$2:$AA61),'Per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IFERROR(MATCH(Settings!$C$42&amp;"|"&amp;ROWS($AA$2:$AA62),'Per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IFERROR(MATCH(Settings!$C$42&amp;"|"&amp;ROWS($AA$2:$AA63),'Per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IFERROR(MATCH(Settings!$C$42&amp;"|"&amp;ROWS($AA$2:$AA64),'Per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IFERROR(MATCH(Settings!$C$42&amp;"|"&amp;ROWS($AA$2:$AA65),'Per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IFERROR(MATCH(Settings!$C$42&amp;"|"&amp;ROWS($AA$2:$AA66),'Per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IFERROR(MATCH(Settings!$C$42&amp;"|"&amp;ROWS($AA$2:$AA67),'Per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IFERROR(MATCH(Settings!$C$42&amp;"|"&amp;ROWS($AA$2:$AA68),'Per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IFERROR(MATCH(Settings!$C$42&amp;"|"&amp;ROWS($AA$2:$AA69),'Per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IFERROR(MATCH(Settings!$C$42&amp;"|"&amp;ROWS($AA$2:$AA70),'Per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IFERROR(MATCH(Settings!$C$42&amp;"|"&amp;ROWS($AA$2:$AA71),'Per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IFERROR(MATCH(Settings!$C$42&amp;"|"&amp;ROWS($AA$2:$AA72),'Per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IFERROR(MATCH(Settings!$C$42&amp;"|"&amp;ROWS($AA$2:$AA73),'Per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IFERROR(MATCH(Settings!$C$42&amp;"|"&amp;ROWS($AA$2:$AA74),'Per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IFERROR(MATCH(Settings!$C$42&amp;"|"&amp;ROWS($AA$2:$AA75),'Per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IFERROR(MATCH(Settings!$C$42&amp;"|"&amp;ROWS($AA$2:$AA76),'Per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IFERROR(MATCH(Settings!$C$42&amp;"|"&amp;ROWS($AA$2:$AA77),'Per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IFERROR(MATCH(Settings!$C$42&amp;"|"&amp;ROWS($AA$2:$AA78),'Per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IFERROR(MATCH(Settings!$C$42&amp;"|"&amp;ROWS($AA$2:$AA79),'Per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IFERROR(MATCH(Settings!$C$42&amp;"|"&amp;ROWS($AA$2:$AA80),'Per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IFERROR(MATCH(Settings!$C$42&amp;"|"&amp;ROWS($AA$2:$AA81),'Per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IFERROR(MATCH(Settings!$C$42&amp;"|"&amp;ROWS($AA$2:$AA82),'Per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IFERROR(MATCH(Settings!$C$42&amp;"|"&amp;ROWS($AA$2:$AA83),'Per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IFERROR(MATCH(Settings!$C$42&amp;"|"&amp;ROWS($AA$2:$AA84),'Per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IFERROR(MATCH(Settings!$C$42&amp;"|"&amp;ROWS($AA$2:$AA85),'Per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IFERROR(MATCH(Settings!$C$42&amp;"|"&amp;ROWS($AA$2:$AA86),'Per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IFERROR(MATCH(Settings!$C$42&amp;"|"&amp;ROWS($AA$2:$AA87),'Per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IFERROR(MATCH(Settings!$C$42&amp;"|"&amp;ROWS($AA$2:$AA88),'Per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IFERROR(MATCH(Settings!$C$42&amp;"|"&amp;ROWS($AA$2:$AA89),'Per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IFERROR(MATCH(Settings!$C$42&amp;"|"&amp;ROWS($AA$2:$AA90),'Per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IFERROR(MATCH(Settings!$C$42&amp;"|"&amp;ROWS($AA$2:$AA91),'Per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IFERROR(MATCH(Settings!$C$42&amp;"|"&amp;ROWS($AA$2:$AA92),'Per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IFERROR(MATCH(Settings!$C$42&amp;"|"&amp;ROWS($AA$2:$AA93),'Per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IFERROR(MATCH(Settings!$C$42&amp;"|"&amp;ROWS($AA$2:$AA94),'Per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IFERROR(MATCH(Settings!$C$42&amp;"|"&amp;ROWS($AA$2:$AA95),'Per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IFERROR(MATCH(Settings!$C$42&amp;"|"&amp;ROWS($AA$2:$AA96),'Per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IFERROR(MATCH(Settings!$C$42&amp;"|"&amp;ROWS($AA$2:$AA97),'Per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IFERROR(MATCH(Settings!$C$42&amp;"|"&amp;ROWS($AA$2:$AA98),'Per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IFERROR(MATCH(Settings!$C$42&amp;"|"&amp;ROWS($AA$2:$AA99),'Per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IFERROR(MATCH(Settings!$C$42&amp;"|"&amp;ROWS($AA$2:$AA100),'Per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IFERROR(MATCH(Settings!$C$42&amp;"|"&amp;ROWS($AA$2:$AA101),'Per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IFERROR(MATCH(Settings!$C$43&amp;"|"&amp;ROWS($AA$2:$AA2),'Per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IFERROR(MATCH(Settings!$C$43&amp;"|"&amp;ROWS($AA$2:$AA3),'Per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IFERROR(MATCH(Settings!$C$43&amp;"|"&amp;ROWS($AA$2:$AA4),'Per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IFERROR(MATCH(Settings!$C$43&amp;"|"&amp;ROWS($AA$2:$AA5),'Per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IFERROR(MATCH(Settings!$C$43&amp;"|"&amp;ROWS($AA$2:$AA6),'Per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IFERROR(MATCH(Settings!$C$43&amp;"|"&amp;ROWS($AA$2:$AA7),'Per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IFERROR(MATCH(Settings!$C$43&amp;"|"&amp;ROWS($AA$2:$AA8),'Per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IFERROR(MATCH(Settings!$C$43&amp;"|"&amp;ROWS($AA$2:$AA9),'Per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IFERROR(MATCH(Settings!$C$43&amp;"|"&amp;ROWS($AA$2:$AA10),'Per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IFERROR(MATCH(Settings!$C$43&amp;"|"&amp;ROWS($AA$2:$AA11),'Per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IFERROR(MATCH(Settings!$C$43&amp;"|"&amp;ROWS($AA$2:$AA12),'Per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IFERROR(MATCH(Settings!$C$43&amp;"|"&amp;ROWS($AA$2:$AA13),'Per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IFERROR(MATCH(Settings!$C$43&amp;"|"&amp;ROWS($AA$2:$AA14),'Per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IFERROR(MATCH(Settings!$C$43&amp;"|"&amp;ROWS($AA$2:$AA15),'Per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IFERROR(MATCH(Settings!$C$43&amp;"|"&amp;ROWS($AA$2:$AA16),'Per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IFERROR(MATCH(Settings!$C$43&amp;"|"&amp;ROWS($AA$2:$AA17),'Per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IFERROR(MATCH(Settings!$C$43&amp;"|"&amp;ROWS($AA$2:$AA18),'Per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IFERROR(MATCH(Settings!$C$43&amp;"|"&amp;ROWS($AA$2:$AA19),'Per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IFERROR(MATCH(Settings!$C$43&amp;"|"&amp;ROWS($AA$2:$AA20),'Per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IFERROR(MATCH(Settings!$C$43&amp;"|"&amp;ROWS($AA$2:$AA21),'Per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IFERROR(MATCH(Settings!$C$43&amp;"|"&amp;ROWS($AA$2:$AA22),'Per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IFERROR(MATCH(Settings!$C$43&amp;"|"&amp;ROWS($AA$2:$AA23),'Per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IFERROR(MATCH(Settings!$C$43&amp;"|"&amp;ROWS($AA$2:$AA24),'Per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IFERROR(MATCH(Settings!$C$43&amp;"|"&amp;ROWS($AA$2:$AA25),'Per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IFERROR(MATCH(Settings!$C$43&amp;"|"&amp;ROWS($AA$2:$AA26),'Per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IFERROR(MATCH(Settings!$C$43&amp;"|"&amp;ROWS($AA$2:$AA27),'Per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IFERROR(MATCH(Settings!$C$43&amp;"|"&amp;ROWS($AA$2:$AA28),'Per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IFERROR(MATCH(Settings!$C$43&amp;"|"&amp;ROWS($AA$2:$AA29),'Per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IFERROR(MATCH(Settings!$C$43&amp;"|"&amp;ROWS($AA$2:$AA30),'Per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IFERROR(MATCH(Settings!$C$43&amp;"|"&amp;ROWS($AA$2:$AA31),'Per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IFERROR(MATCH(Settings!$C$43&amp;"|"&amp;ROWS($AA$2:$AA32),'Per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IFERROR(MATCH(Settings!$C$43&amp;"|"&amp;ROWS($AA$2:$AA33),'Per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IFERROR(MATCH(Settings!$C$43&amp;"|"&amp;ROWS($AA$2:$AA34),'Per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IFERROR(MATCH(Settings!$C$43&amp;"|"&amp;ROWS($AA$2:$AA35),'Per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IFERROR(MATCH(Settings!$C$43&amp;"|"&amp;ROWS($AA$2:$AA36),'Per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IFERROR(MATCH(Settings!$C$43&amp;"|"&amp;ROWS($AA$2:$AA37),'Per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IFERROR(MATCH(Settings!$C$43&amp;"|"&amp;ROWS($AA$2:$AA38),'Per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IFERROR(MATCH(Settings!$C$43&amp;"|"&amp;ROWS($AA$2:$AA39),'Per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IFERROR(MATCH(Settings!$C$43&amp;"|"&amp;ROWS($AA$2:$AA40),'Per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IFERROR(MATCH(Settings!$C$43&amp;"|"&amp;ROWS($AA$2:$AA41),'Per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IFERROR(MATCH(Settings!$C$43&amp;"|"&amp;ROWS($AA$2:$AA42),'Per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IFERROR(MATCH(Settings!$C$43&amp;"|"&amp;ROWS($AA$2:$AA43),'Per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IFERROR(MATCH(Settings!$C$43&amp;"|"&amp;ROWS($AA$2:$AA44),'Per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IFERROR(MATCH(Settings!$C$43&amp;"|"&amp;ROWS($AA$2:$AA45),'Per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IFERROR(MATCH(Settings!$C$43&amp;"|"&amp;ROWS($AA$2:$AA46),'Per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IFERROR(MATCH(Settings!$C$43&amp;"|"&amp;ROWS($AA$2:$AA47),'Per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IFERROR(MATCH(Settings!$C$43&amp;"|"&amp;ROWS($AA$2:$AA48),'Per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IFERROR(MATCH(Settings!$C$43&amp;"|"&amp;ROWS($AA$2:$AA49),'Per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IFERROR(MATCH(Settings!$C$43&amp;"|"&amp;ROWS($AA$2:$AA50),'Per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IFERROR(MATCH(Settings!$C$43&amp;"|"&amp;ROWS($AA$2:$AA51),'Per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IFERROR(MATCH(Settings!$C$43&amp;"|"&amp;ROWS($AA$2:$AA52),'Per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IFERROR(MATCH(Settings!$C$43&amp;"|"&amp;ROWS($AA$2:$AA53),'Per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IFERROR(MATCH(Settings!$C$43&amp;"|"&amp;ROWS($AA$2:$AA54),'Per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IFERROR(MATCH(Settings!$C$43&amp;"|"&amp;ROWS($AA$2:$AA55),'Per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IFERROR(MATCH(Settings!$C$43&amp;"|"&amp;ROWS($AA$2:$AA56),'Per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IFERROR(MATCH(Settings!$C$43&amp;"|"&amp;ROWS($AA$2:$AA57),'Per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IFERROR(MATCH(Settings!$C$43&amp;"|"&amp;ROWS($AA$2:$AA58),'Per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IFERROR(MATCH(Settings!$C$43&amp;"|"&amp;ROWS($AA$2:$AA59),'Per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IFERROR(MATCH(Settings!$C$43&amp;"|"&amp;ROWS($AA$2:$AA60),'Per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IFERROR(MATCH(Settings!$C$43&amp;"|"&amp;ROWS($AA$2:$AA61),'Per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IFERROR(MATCH(Settings!$C$43&amp;"|"&amp;ROWS($AA$2:$AA62),'Per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IFERROR(MATCH(Settings!$C$43&amp;"|"&amp;ROWS($AA$2:$AA63),'Per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IFERROR(MATCH(Settings!$C$43&amp;"|"&amp;ROWS($AA$2:$AA64),'Per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IFERROR(MATCH(Settings!$C$43&amp;"|"&amp;ROWS($AA$2:$AA65),'Per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IFERROR(MATCH(Settings!$C$43&amp;"|"&amp;ROWS($AA$2:$AA66),'Per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IFERROR(MATCH(Settings!$C$43&amp;"|"&amp;ROWS($AA$2:$AA67),'Per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IFERROR(MATCH(Settings!$C$43&amp;"|"&amp;ROWS($AA$2:$AA68),'Per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IFERROR(MATCH(Settings!$C$43&amp;"|"&amp;ROWS($AA$2:$AA69),'Per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IFERROR(MATCH(Settings!$C$43&amp;"|"&amp;ROWS($AA$2:$AA70),'Per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IFERROR(MATCH(Settings!$C$43&amp;"|"&amp;ROWS($AA$2:$AA71),'Per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IFERROR(MATCH(Settings!$C$43&amp;"|"&amp;ROWS($AA$2:$AA72),'Per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IFERROR(MATCH(Settings!$C$43&amp;"|"&amp;ROWS($AA$2:$AA73),'Per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IFERROR(MATCH(Settings!$C$43&amp;"|"&amp;ROWS($AA$2:$AA74),'Per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IFERROR(MATCH(Settings!$C$43&amp;"|"&amp;ROWS($AA$2:$AA75),'Per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IFERROR(MATCH(Settings!$C$43&amp;"|"&amp;ROWS($AA$2:$AA76),'Per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IFERROR(MATCH(Settings!$C$43&amp;"|"&amp;ROWS($AA$2:$AA77),'Per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IFERROR(MATCH(Settings!$C$43&amp;"|"&amp;ROWS($AA$2:$AA78),'Per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IFERROR(MATCH(Settings!$C$43&amp;"|"&amp;ROWS($AA$2:$AA79),'Per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IFERROR(MATCH(Settings!$C$43&amp;"|"&amp;ROWS($AA$2:$AA80),'Per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IFERROR(MATCH(Settings!$C$43&amp;"|"&amp;ROWS($AA$2:$AA81),'Per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IFERROR(MATCH(Settings!$C$43&amp;"|"&amp;ROWS($AA$2:$AA82),'Per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IFERROR(MATCH(Settings!$C$43&amp;"|"&amp;ROWS($AA$2:$AA83),'Per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IFERROR(MATCH(Settings!$C$43&amp;"|"&amp;ROWS($AA$2:$AA84),'Per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IFERROR(MATCH(Settings!$C$43&amp;"|"&amp;ROWS($AA$2:$AA85),'Per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IFERROR(MATCH(Settings!$C$43&amp;"|"&amp;ROWS($AA$2:$AA86),'Per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IFERROR(MATCH(Settings!$C$43&amp;"|"&amp;ROWS($AA$2:$AA87),'Per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IFERROR(MATCH(Settings!$C$43&amp;"|"&amp;ROWS($AA$2:$AA88),'Per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IFERROR(MATCH(Settings!$C$43&amp;"|"&amp;ROWS($AA$2:$AA89),'Per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IFERROR(MATCH(Settings!$C$43&amp;"|"&amp;ROWS($AA$2:$AA90),'Per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IFERROR(MATCH(Settings!$C$43&amp;"|"&amp;ROWS($AA$2:$AA91),'Per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IFERROR(MATCH(Settings!$C$43&amp;"|"&amp;ROWS($AA$2:$AA92),'Per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IFERROR(MATCH(Settings!$C$43&amp;"|"&amp;ROWS($AA$2:$AA93),'Per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IFERROR(MATCH(Settings!$C$43&amp;"|"&amp;ROWS($AA$2:$AA94),'Per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IFERROR(MATCH(Settings!$C$43&amp;"|"&amp;ROWS($AA$2:$AA95),'Per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IFERROR(MATCH(Settings!$C$43&amp;"|"&amp;ROWS($AA$2:$AA96),'Per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IFERROR(MATCH(Settings!$C$43&amp;"|"&amp;ROWS($AA$2:$AA97),'Per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IFERROR(MATCH(Settings!$C$43&amp;"|"&amp;ROWS($AA$2:$AA98),'Per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IFERROR(MATCH(Settings!$C$43&amp;"|"&amp;ROWS($AA$2:$AA99),'Per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IFERROR(MATCH(Settings!$C$43&amp;"|"&amp;ROWS($AA$2:$AA100),'Per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IFERROR(MATCH(Settings!$C$43&amp;"|"&amp;ROWS($AA$2:$AA101),'Per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IFERROR(MATCH(Settings!$C$44&amp;"|"&amp;ROWS($AA$2:$AA2),'Per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IFERROR(MATCH(Settings!$C$44&amp;"|"&amp;ROWS($AA$2:$AA3),'Per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IFERROR(MATCH(Settings!$C$44&amp;"|"&amp;ROWS($AA$2:$AA4),'Per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IFERROR(MATCH(Settings!$C$44&amp;"|"&amp;ROWS($AA$2:$AA5),'Per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IFERROR(MATCH(Settings!$C$44&amp;"|"&amp;ROWS($AA$2:$AA6),'Per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IFERROR(MATCH(Settings!$C$44&amp;"|"&amp;ROWS($AA$2:$AA7),'Per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IFERROR(MATCH(Settings!$C$44&amp;"|"&amp;ROWS($AA$2:$AA8),'Per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IFERROR(MATCH(Settings!$C$44&amp;"|"&amp;ROWS($AA$2:$AA9),'Per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IFERROR(MATCH(Settings!$C$44&amp;"|"&amp;ROWS($AA$2:$AA10),'Per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IFERROR(MATCH(Settings!$C$44&amp;"|"&amp;ROWS($AA$2:$AA11),'Per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IFERROR(MATCH(Settings!$C$44&amp;"|"&amp;ROWS($AA$2:$AA12),'Per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IFERROR(MATCH(Settings!$C$44&amp;"|"&amp;ROWS($AA$2:$AA13),'Per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IFERROR(MATCH(Settings!$C$44&amp;"|"&amp;ROWS($AA$2:$AA14),'Per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IFERROR(MATCH(Settings!$C$44&amp;"|"&amp;ROWS($AA$2:$AA15),'Per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IFERROR(MATCH(Settings!$C$44&amp;"|"&amp;ROWS($AA$2:$AA16),'Per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IFERROR(MATCH(Settings!$C$44&amp;"|"&amp;ROWS($AA$2:$AA17),'Per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IFERROR(MATCH(Settings!$C$44&amp;"|"&amp;ROWS($AA$2:$AA18),'Per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IFERROR(MATCH(Settings!$C$44&amp;"|"&amp;ROWS($AA$2:$AA19),'Per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IFERROR(MATCH(Settings!$C$44&amp;"|"&amp;ROWS($AA$2:$AA20),'Per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IFERROR(MATCH(Settings!$C$44&amp;"|"&amp;ROWS($AA$2:$AA21),'Per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IFERROR(MATCH(Settings!$C$44&amp;"|"&amp;ROWS($AA$2:$AA22),'Per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IFERROR(MATCH(Settings!$C$44&amp;"|"&amp;ROWS($AA$2:$AA23),'Per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IFERROR(MATCH(Settings!$C$44&amp;"|"&amp;ROWS($AA$2:$AA24),'Per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IFERROR(MATCH(Settings!$C$44&amp;"|"&amp;ROWS($AA$2:$AA25),'Per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IFERROR(MATCH(Settings!$C$44&amp;"|"&amp;ROWS($AA$2:$AA26),'Per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IFERROR(MATCH(Settings!$C$44&amp;"|"&amp;ROWS($AA$2:$AA27),'Per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IFERROR(MATCH(Settings!$C$44&amp;"|"&amp;ROWS($AA$2:$AA28),'Per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IFERROR(MATCH(Settings!$C$44&amp;"|"&amp;ROWS($AA$2:$AA29),'Per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IFERROR(MATCH(Settings!$C$44&amp;"|"&amp;ROWS($AA$2:$AA30),'Per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IFERROR(MATCH(Settings!$C$44&amp;"|"&amp;ROWS($AA$2:$AA31),'Per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IFERROR(MATCH(Settings!$C$44&amp;"|"&amp;ROWS($AA$2:$AA32),'Per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IFERROR(MATCH(Settings!$C$44&amp;"|"&amp;ROWS($AA$2:$AA33),'Per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IFERROR(MATCH(Settings!$C$44&amp;"|"&amp;ROWS($AA$2:$AA34),'Per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IFERROR(MATCH(Settings!$C$44&amp;"|"&amp;ROWS($AA$2:$AA35),'Per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IFERROR(MATCH(Settings!$C$44&amp;"|"&amp;ROWS($AA$2:$AA36),'Per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IFERROR(MATCH(Settings!$C$44&amp;"|"&amp;ROWS($AA$2:$AA37),'Per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IFERROR(MATCH(Settings!$C$44&amp;"|"&amp;ROWS($AA$2:$AA38),'Per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IFERROR(MATCH(Settings!$C$44&amp;"|"&amp;ROWS($AA$2:$AA39),'Per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IFERROR(MATCH(Settings!$C$44&amp;"|"&amp;ROWS($AA$2:$AA40),'Per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IFERROR(MATCH(Settings!$C$44&amp;"|"&amp;ROWS($AA$2:$AA41),'Per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IFERROR(MATCH(Settings!$C$44&amp;"|"&amp;ROWS($AA$2:$AA42),'Per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IFERROR(MATCH(Settings!$C$44&amp;"|"&amp;ROWS($AA$2:$AA43),'Per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IFERROR(MATCH(Settings!$C$44&amp;"|"&amp;ROWS($AA$2:$AA44),'Per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IFERROR(MATCH(Settings!$C$44&amp;"|"&amp;ROWS($AA$2:$AA45),'Per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IFERROR(MATCH(Settings!$C$44&amp;"|"&amp;ROWS($AA$2:$AA46),'Per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IFERROR(MATCH(Settings!$C$44&amp;"|"&amp;ROWS($AA$2:$AA47),'Per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IFERROR(MATCH(Settings!$C$44&amp;"|"&amp;ROWS($AA$2:$AA48),'Per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IFERROR(MATCH(Settings!$C$44&amp;"|"&amp;ROWS($AA$2:$AA49),'Per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IFERROR(MATCH(Settings!$C$44&amp;"|"&amp;ROWS($AA$2:$AA50),'Per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IFERROR(MATCH(Settings!$C$44&amp;"|"&amp;ROWS($AA$2:$AA51),'Per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IFERROR(MATCH(Settings!$C$44&amp;"|"&amp;ROWS($AA$2:$AA52),'Per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IFERROR(MATCH(Settings!$C$44&amp;"|"&amp;ROWS($AA$2:$AA53),'Per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IFERROR(MATCH(Settings!$C$44&amp;"|"&amp;ROWS($AA$2:$AA54),'Per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IFERROR(MATCH(Settings!$C$44&amp;"|"&amp;ROWS($AA$2:$AA55),'Per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IFERROR(MATCH(Settings!$C$44&amp;"|"&amp;ROWS($AA$2:$AA56),'Per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IFERROR(MATCH(Settings!$C$44&amp;"|"&amp;ROWS($AA$2:$AA57),'Per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IFERROR(MATCH(Settings!$C$44&amp;"|"&amp;ROWS($AA$2:$AA58),'Per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IFERROR(MATCH(Settings!$C$44&amp;"|"&amp;ROWS($AA$2:$AA59),'Per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IFERROR(MATCH(Settings!$C$44&amp;"|"&amp;ROWS($AA$2:$AA60),'Per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IFERROR(MATCH(Settings!$C$44&amp;"|"&amp;ROWS($AA$2:$AA61),'Per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IFERROR(MATCH(Settings!$C$44&amp;"|"&amp;ROWS($AA$2:$AA62),'Per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IFERROR(MATCH(Settings!$C$44&amp;"|"&amp;ROWS($AA$2:$AA63),'Per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IFERROR(MATCH(Settings!$C$44&amp;"|"&amp;ROWS($AA$2:$AA64),'Per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IFERROR(MATCH(Settings!$C$44&amp;"|"&amp;ROWS($AA$2:$AA65),'Per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IFERROR(MATCH(Settings!$C$44&amp;"|"&amp;ROWS($AA$2:$AA66),'Per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IFERROR(MATCH(Settings!$C$44&amp;"|"&amp;ROWS($AA$2:$AA67),'Per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IFERROR(MATCH(Settings!$C$44&amp;"|"&amp;ROWS($AA$2:$AA68),'Per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IFERROR(MATCH(Settings!$C$44&amp;"|"&amp;ROWS($AA$2:$AA69),'Per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IFERROR(MATCH(Settings!$C$44&amp;"|"&amp;ROWS($AA$2:$AA70),'Per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IFERROR(MATCH(Settings!$C$44&amp;"|"&amp;ROWS($AA$2:$AA71),'Per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IFERROR(MATCH(Settings!$C$44&amp;"|"&amp;ROWS($AA$2:$AA72),'Per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IFERROR(MATCH(Settings!$C$44&amp;"|"&amp;ROWS($AA$2:$AA73),'Per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IFERROR(MATCH(Settings!$C$44&amp;"|"&amp;ROWS($AA$2:$AA74),'Per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IFERROR(MATCH(Settings!$C$44&amp;"|"&amp;ROWS($AA$2:$AA75),'Per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IFERROR(MATCH(Settings!$C$44&amp;"|"&amp;ROWS($AA$2:$AA76),'Per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IFERROR(MATCH(Settings!$C$44&amp;"|"&amp;ROWS($AA$2:$AA77),'Per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IFERROR(MATCH(Settings!$C$44&amp;"|"&amp;ROWS($AA$2:$AA78),'Per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IFERROR(MATCH(Settings!$C$44&amp;"|"&amp;ROWS($AA$2:$AA79),'Per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IFERROR(MATCH(Settings!$C$44&amp;"|"&amp;ROWS($AA$2:$AA80),'Per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IFERROR(MATCH(Settings!$C$44&amp;"|"&amp;ROWS($AA$2:$AA81),'Per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IFERROR(MATCH(Settings!$C$44&amp;"|"&amp;ROWS($AA$2:$AA82),'Per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IFERROR(MATCH(Settings!$C$44&amp;"|"&amp;ROWS($AA$2:$AA83),'Per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IFERROR(MATCH(Settings!$C$44&amp;"|"&amp;ROWS($AA$2:$AA84),'Per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IFERROR(MATCH(Settings!$C$44&amp;"|"&amp;ROWS($AA$2:$AA85),'Per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IFERROR(MATCH(Settings!$C$44&amp;"|"&amp;ROWS($AA$2:$AA86),'Per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IFERROR(MATCH(Settings!$C$44&amp;"|"&amp;ROWS($AA$2:$AA87),'Per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IFERROR(MATCH(Settings!$C$44&amp;"|"&amp;ROWS($AA$2:$AA88),'Per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IFERROR(MATCH(Settings!$C$44&amp;"|"&amp;ROWS($AA$2:$AA89),'Per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IFERROR(MATCH(Settings!$C$44&amp;"|"&amp;ROWS($AA$2:$AA90),'Per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IFERROR(MATCH(Settings!$C$44&amp;"|"&amp;ROWS($AA$2:$AA91),'Per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IFERROR(MATCH(Settings!$C$44&amp;"|"&amp;ROWS($AA$2:$AA92),'Per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IFERROR(MATCH(Settings!$C$44&amp;"|"&amp;ROWS($AA$2:$AA93),'Per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IFERROR(MATCH(Settings!$C$44&amp;"|"&amp;ROWS($AA$2:$AA94),'Per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IFERROR(MATCH(Settings!$C$44&amp;"|"&amp;ROWS($AA$2:$AA95),'Per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IFERROR(MATCH(Settings!$C$44&amp;"|"&amp;ROWS($AA$2:$AA96),'Per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IFERROR(MATCH(Settings!$C$44&amp;"|"&amp;ROWS($AA$2:$AA97),'Per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IFERROR(MATCH(Settings!$C$44&amp;"|"&amp;ROWS($AA$2:$AA98),'Per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IFERROR(MATCH(Settings!$C$44&amp;"|"&amp;ROWS($AA$2:$AA99),'Per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IFERROR(MATCH(Settings!$C$44&amp;"|"&amp;ROWS($AA$2:$AA100),'Per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IFERROR(MATCH(Settings!$C$44&amp;"|"&amp;ROWS($AA$2:$AA101),'Per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IFERROR(MATCH(Settings!$C$45&amp;"|"&amp;ROWS($AA$2:$AA2),'Per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IFERROR(MATCH(Settings!$C$45&amp;"|"&amp;ROWS($AA$2:$AA3),'Per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IFERROR(MATCH(Settings!$C$45&amp;"|"&amp;ROWS($AA$2:$AA4),'Per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IFERROR(MATCH(Settings!$C$45&amp;"|"&amp;ROWS($AA$2:$AA5),'Per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IFERROR(MATCH(Settings!$C$45&amp;"|"&amp;ROWS($AA$2:$AA6),'Per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IFERROR(MATCH(Settings!$C$45&amp;"|"&amp;ROWS($AA$2:$AA7),'Per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IFERROR(MATCH(Settings!$C$45&amp;"|"&amp;ROWS($AA$2:$AA8),'Per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IFERROR(MATCH(Settings!$C$45&amp;"|"&amp;ROWS($AA$2:$AA9),'Per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IFERROR(MATCH(Settings!$C$45&amp;"|"&amp;ROWS($AA$2:$AA10),'Per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IFERROR(MATCH(Settings!$C$45&amp;"|"&amp;ROWS($AA$2:$AA11),'Per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IFERROR(MATCH(Settings!$C$45&amp;"|"&amp;ROWS($AA$2:$AA12),'Per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IFERROR(MATCH(Settings!$C$45&amp;"|"&amp;ROWS($AA$2:$AA13),'Per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IFERROR(MATCH(Settings!$C$45&amp;"|"&amp;ROWS($AA$2:$AA14),'Per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IFERROR(MATCH(Settings!$C$45&amp;"|"&amp;ROWS($AA$2:$AA15),'Per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IFERROR(MATCH(Settings!$C$45&amp;"|"&amp;ROWS($AA$2:$AA16),'Per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IFERROR(MATCH(Settings!$C$45&amp;"|"&amp;ROWS($AA$2:$AA17),'Per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IFERROR(MATCH(Settings!$C$45&amp;"|"&amp;ROWS($AA$2:$AA18),'Per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IFERROR(MATCH(Settings!$C$45&amp;"|"&amp;ROWS($AA$2:$AA19),'Per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IFERROR(MATCH(Settings!$C$45&amp;"|"&amp;ROWS($AA$2:$AA20),'Per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IFERROR(MATCH(Settings!$C$45&amp;"|"&amp;ROWS($AA$2:$AA21),'Per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IFERROR(MATCH(Settings!$C$45&amp;"|"&amp;ROWS($AA$2:$AA22),'Per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IFERROR(MATCH(Settings!$C$45&amp;"|"&amp;ROWS($AA$2:$AA23),'Per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IFERROR(MATCH(Settings!$C$45&amp;"|"&amp;ROWS($AA$2:$AA24),'Per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IFERROR(MATCH(Settings!$C$45&amp;"|"&amp;ROWS($AA$2:$AA25),'Per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IFERROR(MATCH(Settings!$C$45&amp;"|"&amp;ROWS($AA$2:$AA26),'Per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IFERROR(MATCH(Settings!$C$45&amp;"|"&amp;ROWS($AA$2:$AA27),'Per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IFERROR(MATCH(Settings!$C$45&amp;"|"&amp;ROWS($AA$2:$AA28),'Per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IFERROR(MATCH(Settings!$C$45&amp;"|"&amp;ROWS($AA$2:$AA29),'Per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IFERROR(MATCH(Settings!$C$45&amp;"|"&amp;ROWS($AA$2:$AA30),'Per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IFERROR(MATCH(Settings!$C$45&amp;"|"&amp;ROWS($AA$2:$AA31),'Per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IFERROR(MATCH(Settings!$C$45&amp;"|"&amp;ROWS($AA$2:$AA32),'Per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IFERROR(MATCH(Settings!$C$45&amp;"|"&amp;ROWS($AA$2:$AA33),'Per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IFERROR(MATCH(Settings!$C$45&amp;"|"&amp;ROWS($AA$2:$AA34),'Per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IFERROR(MATCH(Settings!$C$45&amp;"|"&amp;ROWS($AA$2:$AA35),'Per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IFERROR(MATCH(Settings!$C$45&amp;"|"&amp;ROWS($AA$2:$AA36),'Per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IFERROR(MATCH(Settings!$C$45&amp;"|"&amp;ROWS($AA$2:$AA37),'Per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IFERROR(MATCH(Settings!$C$45&amp;"|"&amp;ROWS($AA$2:$AA38),'Per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IFERROR(MATCH(Settings!$C$45&amp;"|"&amp;ROWS($AA$2:$AA39),'Per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IFERROR(MATCH(Settings!$C$45&amp;"|"&amp;ROWS($AA$2:$AA40),'Per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IFERROR(MATCH(Settings!$C$45&amp;"|"&amp;ROWS($AA$2:$AA41),'Per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IFERROR(MATCH(Settings!$C$45&amp;"|"&amp;ROWS($AA$2:$AA42),'Per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IFERROR(MATCH(Settings!$C$45&amp;"|"&amp;ROWS($AA$2:$AA43),'Per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IFERROR(MATCH(Settings!$C$45&amp;"|"&amp;ROWS($AA$2:$AA44),'Per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IFERROR(MATCH(Settings!$C$45&amp;"|"&amp;ROWS($AA$2:$AA45),'Per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IFERROR(MATCH(Settings!$C$45&amp;"|"&amp;ROWS($AA$2:$AA46),'Per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IFERROR(MATCH(Settings!$C$45&amp;"|"&amp;ROWS($AA$2:$AA47),'Per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IFERROR(MATCH(Settings!$C$45&amp;"|"&amp;ROWS($AA$2:$AA48),'Per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IFERROR(MATCH(Settings!$C$45&amp;"|"&amp;ROWS($AA$2:$AA49),'Per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IFERROR(MATCH(Settings!$C$45&amp;"|"&amp;ROWS($AA$2:$AA50),'Per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IFERROR(MATCH(Settings!$C$45&amp;"|"&amp;ROWS($AA$2:$AA51),'Per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IFERROR(MATCH(Settings!$C$45&amp;"|"&amp;ROWS($AA$2:$AA52),'Per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IFERROR(MATCH(Settings!$C$45&amp;"|"&amp;ROWS($AA$2:$AA53),'Per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IFERROR(MATCH(Settings!$C$45&amp;"|"&amp;ROWS($AA$2:$AA54),'Per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IFERROR(MATCH(Settings!$C$45&amp;"|"&amp;ROWS($AA$2:$AA55),'Per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IFERROR(MATCH(Settings!$C$45&amp;"|"&amp;ROWS($AA$2:$AA56),'Per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IFERROR(MATCH(Settings!$C$45&amp;"|"&amp;ROWS($AA$2:$AA57),'Per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IFERROR(MATCH(Settings!$C$45&amp;"|"&amp;ROWS($AA$2:$AA58),'Per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IFERROR(MATCH(Settings!$C$45&amp;"|"&amp;ROWS($AA$2:$AA59),'Per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IFERROR(MATCH(Settings!$C$45&amp;"|"&amp;ROWS($AA$2:$AA60),'Per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IFERROR(MATCH(Settings!$C$45&amp;"|"&amp;ROWS($AA$2:$AA61),'Per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IFERROR(MATCH(Settings!$C$45&amp;"|"&amp;ROWS($AA$2:$AA62),'Per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IFERROR(MATCH(Settings!$C$45&amp;"|"&amp;ROWS($AA$2:$AA63),'Per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IFERROR(MATCH(Settings!$C$45&amp;"|"&amp;ROWS($AA$2:$AA64),'Per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IFERROR(MATCH(Settings!$C$45&amp;"|"&amp;ROWS($AA$2:$AA65),'Per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IFERROR(MATCH(Settings!$C$45&amp;"|"&amp;ROWS($AA$2:$AA66),'Per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IFERROR(MATCH(Settings!$C$45&amp;"|"&amp;ROWS($AA$2:$AA67),'Per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IFERROR(MATCH(Settings!$C$45&amp;"|"&amp;ROWS($AA$2:$AA68),'Per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IFERROR(MATCH(Settings!$C$45&amp;"|"&amp;ROWS($AA$2:$AA69),'Per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IFERROR(MATCH(Settings!$C$45&amp;"|"&amp;ROWS($AA$2:$AA70),'Per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IFERROR(MATCH(Settings!$C$45&amp;"|"&amp;ROWS($AA$2:$AA71),'Per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IFERROR(MATCH(Settings!$C$45&amp;"|"&amp;ROWS($AA$2:$AA72),'Per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IFERROR(MATCH(Settings!$C$45&amp;"|"&amp;ROWS($AA$2:$AA73),'Per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IFERROR(MATCH(Settings!$C$45&amp;"|"&amp;ROWS($AA$2:$AA74),'Per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IFERROR(MATCH(Settings!$C$45&amp;"|"&amp;ROWS($AA$2:$AA75),'Per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IFERROR(MATCH(Settings!$C$45&amp;"|"&amp;ROWS($AA$2:$AA76),'Per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IFERROR(MATCH(Settings!$C$45&amp;"|"&amp;ROWS($AA$2:$AA77),'Per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IFERROR(MATCH(Settings!$C$45&amp;"|"&amp;ROWS($AA$2:$AA78),'Per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IFERROR(MATCH(Settings!$C$45&amp;"|"&amp;ROWS($AA$2:$AA79),'Per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IFERROR(MATCH(Settings!$C$45&amp;"|"&amp;ROWS($AA$2:$AA80),'Per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IFERROR(MATCH(Settings!$C$45&amp;"|"&amp;ROWS($AA$2:$AA81),'Per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IFERROR(MATCH(Settings!$C$45&amp;"|"&amp;ROWS($AA$2:$AA82),'Per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IFERROR(MATCH(Settings!$C$45&amp;"|"&amp;ROWS($AA$2:$AA83),'Per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IFERROR(MATCH(Settings!$C$45&amp;"|"&amp;ROWS($AA$2:$AA84),'Per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IFERROR(MATCH(Settings!$C$45&amp;"|"&amp;ROWS($AA$2:$AA85),'Per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IFERROR(MATCH(Settings!$C$45&amp;"|"&amp;ROWS($AA$2:$AA86),'Per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IFERROR(MATCH(Settings!$C$45&amp;"|"&amp;ROWS($AA$2:$AA87),'Per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IFERROR(MATCH(Settings!$C$45&amp;"|"&amp;ROWS($AA$2:$AA88),'Per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IFERROR(MATCH(Settings!$C$45&amp;"|"&amp;ROWS($AA$2:$AA89),'Per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IFERROR(MATCH(Settings!$C$45&amp;"|"&amp;ROWS($AA$2:$AA90),'Per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IFERROR(MATCH(Settings!$C$45&amp;"|"&amp;ROWS($AA$2:$AA91),'Per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IFERROR(MATCH(Settings!$C$45&amp;"|"&amp;ROWS($AA$2:$AA92),'Per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IFERROR(MATCH(Settings!$C$45&amp;"|"&amp;ROWS($AA$2:$AA93),'Per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IFERROR(MATCH(Settings!$C$45&amp;"|"&amp;ROWS($AA$2:$AA94),'Per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IFERROR(MATCH(Settings!$C$45&amp;"|"&amp;ROWS($AA$2:$AA95),'Per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IFERROR(MATCH(Settings!$C$45&amp;"|"&amp;ROWS($AA$2:$AA96),'Per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IFERROR(MATCH(Settings!$C$45&amp;"|"&amp;ROWS($AA$2:$AA97),'Per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IFERROR(MATCH(Settings!$C$45&amp;"|"&amp;ROWS($AA$2:$AA98),'Per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IFERROR(MATCH(Settings!$C$45&amp;"|"&amp;ROWS($AA$2:$AA99),'Per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IFERROR(MATCH(Settings!$C$45&amp;"|"&amp;ROWS($AA$2:$AA100),'Per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IFERROR(MATCH(Settings!$C$45&amp;"|"&amp;ROWS($AA$2:$AA101),'Per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IFERROR(MATCH(Settings!$C$46&amp;"|"&amp;ROWS($AA$2:$AA2),'Per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IFERROR(MATCH(Settings!$C$46&amp;"|"&amp;ROWS($AA$2:$AA3),'Per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IFERROR(MATCH(Settings!$C$46&amp;"|"&amp;ROWS($AA$2:$AA4),'Per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IFERROR(MATCH(Settings!$C$46&amp;"|"&amp;ROWS($AA$2:$AA5),'Per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IFERROR(MATCH(Settings!$C$46&amp;"|"&amp;ROWS($AA$2:$AA6),'Per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IFERROR(MATCH(Settings!$C$46&amp;"|"&amp;ROWS($AA$2:$AA7),'Per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IFERROR(MATCH(Settings!$C$46&amp;"|"&amp;ROWS($AA$2:$AA8),'Per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IFERROR(MATCH(Settings!$C$46&amp;"|"&amp;ROWS($AA$2:$AA9),'Per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IFERROR(MATCH(Settings!$C$46&amp;"|"&amp;ROWS($AA$2:$AA10),'Per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IFERROR(MATCH(Settings!$C$46&amp;"|"&amp;ROWS($AA$2:$AA11),'Per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IFERROR(MATCH(Settings!$C$46&amp;"|"&amp;ROWS($AA$2:$AA12),'Per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IFERROR(MATCH(Settings!$C$46&amp;"|"&amp;ROWS($AA$2:$AA13),'Per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IFERROR(MATCH(Settings!$C$46&amp;"|"&amp;ROWS($AA$2:$AA14),'Per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IFERROR(MATCH(Settings!$C$46&amp;"|"&amp;ROWS($AA$2:$AA15),'Per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IFERROR(MATCH(Settings!$C$46&amp;"|"&amp;ROWS($AA$2:$AA16),'Per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IFERROR(MATCH(Settings!$C$46&amp;"|"&amp;ROWS($AA$2:$AA17),'Per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IFERROR(MATCH(Settings!$C$46&amp;"|"&amp;ROWS($AA$2:$AA18),'Per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IFERROR(MATCH(Settings!$C$46&amp;"|"&amp;ROWS($AA$2:$AA19),'Per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IFERROR(MATCH(Settings!$C$46&amp;"|"&amp;ROWS($AA$2:$AA20),'Per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IFERROR(MATCH(Settings!$C$46&amp;"|"&amp;ROWS($AA$2:$AA21),'Per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IFERROR(MATCH(Settings!$C$46&amp;"|"&amp;ROWS($AA$2:$AA22),'Per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IFERROR(MATCH(Settings!$C$46&amp;"|"&amp;ROWS($AA$2:$AA23),'Per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IFERROR(MATCH(Settings!$C$46&amp;"|"&amp;ROWS($AA$2:$AA24),'Per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IFERROR(MATCH(Settings!$C$46&amp;"|"&amp;ROWS($AA$2:$AA25),'Per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IFERROR(MATCH(Settings!$C$46&amp;"|"&amp;ROWS($AA$2:$AA26),'Per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IFERROR(MATCH(Settings!$C$46&amp;"|"&amp;ROWS($AA$2:$AA27),'Per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IFERROR(MATCH(Settings!$C$46&amp;"|"&amp;ROWS($AA$2:$AA28),'Per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IFERROR(MATCH(Settings!$C$46&amp;"|"&amp;ROWS($AA$2:$AA29),'Per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IFERROR(MATCH(Settings!$C$46&amp;"|"&amp;ROWS($AA$2:$AA30),'Per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IFERROR(MATCH(Settings!$C$46&amp;"|"&amp;ROWS($AA$2:$AA31),'Per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IFERROR(MATCH(Settings!$C$46&amp;"|"&amp;ROWS($AA$2:$AA32),'Per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IFERROR(MATCH(Settings!$C$46&amp;"|"&amp;ROWS($AA$2:$AA33),'Per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IFERROR(MATCH(Settings!$C$46&amp;"|"&amp;ROWS($AA$2:$AA34),'Per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IFERROR(MATCH(Settings!$C$46&amp;"|"&amp;ROWS($AA$2:$AA35),'Per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IFERROR(MATCH(Settings!$C$46&amp;"|"&amp;ROWS($AA$2:$AA36),'Per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IFERROR(MATCH(Settings!$C$46&amp;"|"&amp;ROWS($AA$2:$AA37),'Per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IFERROR(MATCH(Settings!$C$46&amp;"|"&amp;ROWS($AA$2:$AA38),'Per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IFERROR(MATCH(Settings!$C$46&amp;"|"&amp;ROWS($AA$2:$AA39),'Per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IFERROR(MATCH(Settings!$C$46&amp;"|"&amp;ROWS($AA$2:$AA40),'Per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IFERROR(MATCH(Settings!$C$46&amp;"|"&amp;ROWS($AA$2:$AA41),'Per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IFERROR(MATCH(Settings!$C$46&amp;"|"&amp;ROWS($AA$2:$AA42),'Per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IFERROR(MATCH(Settings!$C$46&amp;"|"&amp;ROWS($AA$2:$AA43),'Per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IFERROR(MATCH(Settings!$C$46&amp;"|"&amp;ROWS($AA$2:$AA44),'Per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IFERROR(MATCH(Settings!$C$46&amp;"|"&amp;ROWS($AA$2:$AA45),'Per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IFERROR(MATCH(Settings!$C$46&amp;"|"&amp;ROWS($AA$2:$AA46),'Per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IFERROR(MATCH(Settings!$C$46&amp;"|"&amp;ROWS($AA$2:$AA47),'Per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IFERROR(MATCH(Settings!$C$46&amp;"|"&amp;ROWS($AA$2:$AA48),'Per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IFERROR(MATCH(Settings!$C$46&amp;"|"&amp;ROWS($AA$2:$AA49),'Per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IFERROR(MATCH(Settings!$C$46&amp;"|"&amp;ROWS($AA$2:$AA50),'Per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IFERROR(MATCH(Settings!$C$46&amp;"|"&amp;ROWS($AA$2:$AA51),'Per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IFERROR(MATCH(Settings!$C$46&amp;"|"&amp;ROWS($AA$2:$AA52),'Per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IFERROR(MATCH(Settings!$C$46&amp;"|"&amp;ROWS($AA$2:$AA53),'Per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IFERROR(MATCH(Settings!$C$46&amp;"|"&amp;ROWS($AA$2:$AA54),'Per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IFERROR(MATCH(Settings!$C$46&amp;"|"&amp;ROWS($AA$2:$AA55),'Per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IFERROR(MATCH(Settings!$C$46&amp;"|"&amp;ROWS($AA$2:$AA56),'Per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IFERROR(MATCH(Settings!$C$46&amp;"|"&amp;ROWS($AA$2:$AA57),'Per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IFERROR(MATCH(Settings!$C$46&amp;"|"&amp;ROWS($AA$2:$AA58),'Per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IFERROR(MATCH(Settings!$C$46&amp;"|"&amp;ROWS($AA$2:$AA59),'Per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IFERROR(MATCH(Settings!$C$46&amp;"|"&amp;ROWS($AA$2:$AA60),'Per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IFERROR(MATCH(Settings!$C$46&amp;"|"&amp;ROWS($AA$2:$AA61),'Per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IFERROR(MATCH(Settings!$C$46&amp;"|"&amp;ROWS($AA$2:$AA62),'Per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IFERROR(MATCH(Settings!$C$46&amp;"|"&amp;ROWS($AA$2:$AA63),'Per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IFERROR(MATCH(Settings!$C$46&amp;"|"&amp;ROWS($AA$2:$AA64),'Per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IFERROR(MATCH(Settings!$C$46&amp;"|"&amp;ROWS($AA$2:$AA65),'Per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IFERROR(MATCH(Settings!$C$46&amp;"|"&amp;ROWS($AA$2:$AA66),'Per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IFERROR(MATCH(Settings!$C$46&amp;"|"&amp;ROWS($AA$2:$AA67),'Per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IFERROR(MATCH(Settings!$C$46&amp;"|"&amp;ROWS($AA$2:$AA68),'Per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IFERROR(MATCH(Settings!$C$46&amp;"|"&amp;ROWS($AA$2:$AA69),'Per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IFERROR(MATCH(Settings!$C$46&amp;"|"&amp;ROWS($AA$2:$AA70),'Per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IFERROR(MATCH(Settings!$C$46&amp;"|"&amp;ROWS($AA$2:$AA71),'Per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IFERROR(MATCH(Settings!$C$46&amp;"|"&amp;ROWS($AA$2:$AA72),'Per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IFERROR(MATCH(Settings!$C$46&amp;"|"&amp;ROWS($AA$2:$AA73),'Per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IFERROR(MATCH(Settings!$C$46&amp;"|"&amp;ROWS($AA$2:$AA74),'Per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IFERROR(MATCH(Settings!$C$46&amp;"|"&amp;ROWS($AA$2:$AA75),'Per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IFERROR(MATCH(Settings!$C$46&amp;"|"&amp;ROWS($AA$2:$AA76),'Per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IFERROR(MATCH(Settings!$C$46&amp;"|"&amp;ROWS($AA$2:$AA77),'Per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IFERROR(MATCH(Settings!$C$46&amp;"|"&amp;ROWS($AA$2:$AA78),'Per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IFERROR(MATCH(Settings!$C$46&amp;"|"&amp;ROWS($AA$2:$AA79),'Per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IFERROR(MATCH(Settings!$C$46&amp;"|"&amp;ROWS($AA$2:$AA80),'Per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IFERROR(MATCH(Settings!$C$46&amp;"|"&amp;ROWS($AA$2:$AA81),'Per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IFERROR(MATCH(Settings!$C$46&amp;"|"&amp;ROWS($AA$2:$AA82),'Per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IFERROR(MATCH(Settings!$C$46&amp;"|"&amp;ROWS($AA$2:$AA83),'Per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IFERROR(MATCH(Settings!$C$46&amp;"|"&amp;ROWS($AA$2:$AA84),'Per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IFERROR(MATCH(Settings!$C$46&amp;"|"&amp;ROWS($AA$2:$AA85),'Per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IFERROR(MATCH(Settings!$C$46&amp;"|"&amp;ROWS($AA$2:$AA86),'Per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IFERROR(MATCH(Settings!$C$46&amp;"|"&amp;ROWS($AA$2:$AA87),'Per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IFERROR(MATCH(Settings!$C$46&amp;"|"&amp;ROWS($AA$2:$AA88),'Per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IFERROR(MATCH(Settings!$C$46&amp;"|"&amp;ROWS($AA$2:$AA89),'Per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IFERROR(MATCH(Settings!$C$46&amp;"|"&amp;ROWS($AA$2:$AA90),'Per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IFERROR(MATCH(Settings!$C$46&amp;"|"&amp;ROWS($AA$2:$AA91),'Per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IFERROR(MATCH(Settings!$C$46&amp;"|"&amp;ROWS($AA$2:$AA92),'Per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IFERROR(MATCH(Settings!$C$46&amp;"|"&amp;ROWS($AA$2:$AA93),'Per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IFERROR(MATCH(Settings!$C$46&amp;"|"&amp;ROWS($AA$2:$AA94),'Per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IFERROR(MATCH(Settings!$C$46&amp;"|"&amp;ROWS($AA$2:$AA95),'Per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IFERROR(MATCH(Settings!$C$46&amp;"|"&amp;ROWS($AA$2:$AA96),'Per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IFERROR(MATCH(Settings!$C$46&amp;"|"&amp;ROWS($AA$2:$AA97),'Per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IFERROR(MATCH(Settings!$C$46&amp;"|"&amp;ROWS($AA$2:$AA98),'Per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IFERROR(MATCH(Settings!$C$46&amp;"|"&amp;ROWS($AA$2:$AA99),'Per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IFERROR(MATCH(Settings!$C$46&amp;"|"&amp;ROWS($AA$2:$AA100),'Per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IFERROR(MATCH(Settings!$C$46&amp;"|"&amp;ROWS($AA$2:$AA101),'Per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IFERROR(MATCH(Settings!$C$47&amp;"|"&amp;ROWS($AA$2:$AA2),'Per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IFERROR(MATCH(Settings!$C$47&amp;"|"&amp;ROWS($AA$2:$AA3),'Per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IFERROR(MATCH(Settings!$C$47&amp;"|"&amp;ROWS($AA$2:$AA4),'Per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IFERROR(MATCH(Settings!$C$47&amp;"|"&amp;ROWS($AA$2:$AA5),'Per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IFERROR(MATCH(Settings!$C$47&amp;"|"&amp;ROWS($AA$2:$AA6),'Per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IFERROR(MATCH(Settings!$C$47&amp;"|"&amp;ROWS($AA$2:$AA7),'Per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IFERROR(MATCH(Settings!$C$47&amp;"|"&amp;ROWS($AA$2:$AA8),'Per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IFERROR(MATCH(Settings!$C$47&amp;"|"&amp;ROWS($AA$2:$AA9),'Per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IFERROR(MATCH(Settings!$C$47&amp;"|"&amp;ROWS($AA$2:$AA10),'Per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IFERROR(MATCH(Settings!$C$47&amp;"|"&amp;ROWS($AA$2:$AA11),'Per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IFERROR(MATCH(Settings!$C$47&amp;"|"&amp;ROWS($AA$2:$AA12),'Per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IFERROR(MATCH(Settings!$C$47&amp;"|"&amp;ROWS($AA$2:$AA13),'Per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IFERROR(MATCH(Settings!$C$47&amp;"|"&amp;ROWS($AA$2:$AA14),'Per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IFERROR(MATCH(Settings!$C$47&amp;"|"&amp;ROWS($AA$2:$AA15),'Per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IFERROR(MATCH(Settings!$C$47&amp;"|"&amp;ROWS($AA$2:$AA16),'Per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IFERROR(MATCH(Settings!$C$47&amp;"|"&amp;ROWS($AA$2:$AA17),'Per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IFERROR(MATCH(Settings!$C$47&amp;"|"&amp;ROWS($AA$2:$AA18),'Per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IFERROR(MATCH(Settings!$C$47&amp;"|"&amp;ROWS($AA$2:$AA19),'Per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IFERROR(MATCH(Settings!$C$47&amp;"|"&amp;ROWS($AA$2:$AA20),'Per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IFERROR(MATCH(Settings!$C$47&amp;"|"&amp;ROWS($AA$2:$AA21),'Per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IFERROR(MATCH(Settings!$C$47&amp;"|"&amp;ROWS($AA$2:$AA22),'Per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IFERROR(MATCH(Settings!$C$47&amp;"|"&amp;ROWS($AA$2:$AA23),'Per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IFERROR(MATCH(Settings!$C$47&amp;"|"&amp;ROWS($AA$2:$AA24),'Per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IFERROR(MATCH(Settings!$C$47&amp;"|"&amp;ROWS($AA$2:$AA25),'Per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IFERROR(MATCH(Settings!$C$47&amp;"|"&amp;ROWS($AA$2:$AA26),'Per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IFERROR(MATCH(Settings!$C$47&amp;"|"&amp;ROWS($AA$2:$AA27),'Per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IFERROR(MATCH(Settings!$C$47&amp;"|"&amp;ROWS($AA$2:$AA28),'Per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IFERROR(MATCH(Settings!$C$47&amp;"|"&amp;ROWS($AA$2:$AA29),'Per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IFERROR(MATCH(Settings!$C$47&amp;"|"&amp;ROWS($AA$2:$AA30),'Per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IFERROR(MATCH(Settings!$C$47&amp;"|"&amp;ROWS($AA$2:$AA31),'Per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IFERROR(MATCH(Settings!$C$47&amp;"|"&amp;ROWS($AA$2:$AA32),'Per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IFERROR(MATCH(Settings!$C$47&amp;"|"&amp;ROWS($AA$2:$AA33),'Per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IFERROR(MATCH(Settings!$C$47&amp;"|"&amp;ROWS($AA$2:$AA34),'Per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IFERROR(MATCH(Settings!$C$47&amp;"|"&amp;ROWS($AA$2:$AA35),'Per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IFERROR(MATCH(Settings!$C$47&amp;"|"&amp;ROWS($AA$2:$AA36),'Per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IFERROR(MATCH(Settings!$C$47&amp;"|"&amp;ROWS($AA$2:$AA37),'Per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IFERROR(MATCH(Settings!$C$47&amp;"|"&amp;ROWS($AA$2:$AA38),'Per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IFERROR(MATCH(Settings!$C$47&amp;"|"&amp;ROWS($AA$2:$AA39),'Per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IFERROR(MATCH(Settings!$C$47&amp;"|"&amp;ROWS($AA$2:$AA40),'Per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IFERROR(MATCH(Settings!$C$47&amp;"|"&amp;ROWS($AA$2:$AA41),'Per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IFERROR(MATCH(Settings!$C$47&amp;"|"&amp;ROWS($AA$2:$AA42),'Per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IFERROR(MATCH(Settings!$C$47&amp;"|"&amp;ROWS($AA$2:$AA43),'Per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IFERROR(MATCH(Settings!$C$47&amp;"|"&amp;ROWS($AA$2:$AA44),'Per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IFERROR(MATCH(Settings!$C$47&amp;"|"&amp;ROWS($AA$2:$AA45),'Per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IFERROR(MATCH(Settings!$C$47&amp;"|"&amp;ROWS($AA$2:$AA46),'Per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IFERROR(MATCH(Settings!$C$47&amp;"|"&amp;ROWS($AA$2:$AA47),'Per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IFERROR(MATCH(Settings!$C$47&amp;"|"&amp;ROWS($AA$2:$AA48),'Per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IFERROR(MATCH(Settings!$C$47&amp;"|"&amp;ROWS($AA$2:$AA49),'Per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IFERROR(MATCH(Settings!$C$47&amp;"|"&amp;ROWS($AA$2:$AA50),'Per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IFERROR(MATCH(Settings!$C$47&amp;"|"&amp;ROWS($AA$2:$AA51),'Per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IFERROR(MATCH(Settings!$C$47&amp;"|"&amp;ROWS($AA$2:$AA52),'Per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IFERROR(MATCH(Settings!$C$47&amp;"|"&amp;ROWS($AA$2:$AA53),'Per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IFERROR(MATCH(Settings!$C$47&amp;"|"&amp;ROWS($AA$2:$AA54),'Per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IFERROR(MATCH(Settings!$C$47&amp;"|"&amp;ROWS($AA$2:$AA55),'Per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IFERROR(MATCH(Settings!$C$47&amp;"|"&amp;ROWS($AA$2:$AA56),'Per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IFERROR(MATCH(Settings!$C$47&amp;"|"&amp;ROWS($AA$2:$AA57),'Per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IFERROR(MATCH(Settings!$C$47&amp;"|"&amp;ROWS($AA$2:$AA58),'Per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IFERROR(MATCH(Settings!$C$47&amp;"|"&amp;ROWS($AA$2:$AA59),'Per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IFERROR(MATCH(Settings!$C$47&amp;"|"&amp;ROWS($AA$2:$AA60),'Per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IFERROR(MATCH(Settings!$C$47&amp;"|"&amp;ROWS($AA$2:$AA61),'Per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IFERROR(MATCH(Settings!$C$47&amp;"|"&amp;ROWS($AA$2:$AA62),'Per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IFERROR(MATCH(Settings!$C$47&amp;"|"&amp;ROWS($AA$2:$AA63),'Per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IFERROR(MATCH(Settings!$C$47&amp;"|"&amp;ROWS($AA$2:$AA64),'Per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IFERROR(MATCH(Settings!$C$47&amp;"|"&amp;ROWS($AA$2:$AA65),'Per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IFERROR(MATCH(Settings!$C$47&amp;"|"&amp;ROWS($AA$2:$AA66),'Per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IFERROR(MATCH(Settings!$C$47&amp;"|"&amp;ROWS($AA$2:$AA67),'Per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IFERROR(MATCH(Settings!$C$47&amp;"|"&amp;ROWS($AA$2:$AA68),'Per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IFERROR(MATCH(Settings!$C$47&amp;"|"&amp;ROWS($AA$2:$AA69),'Per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IFERROR(MATCH(Settings!$C$47&amp;"|"&amp;ROWS($AA$2:$AA70),'Per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IFERROR(MATCH(Settings!$C$47&amp;"|"&amp;ROWS($AA$2:$AA71),'Per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IFERROR(MATCH(Settings!$C$47&amp;"|"&amp;ROWS($AA$2:$AA72),'Per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IFERROR(MATCH(Settings!$C$47&amp;"|"&amp;ROWS($AA$2:$AA73),'Per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IFERROR(MATCH(Settings!$C$47&amp;"|"&amp;ROWS($AA$2:$AA74),'Per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IFERROR(MATCH(Settings!$C$47&amp;"|"&amp;ROWS($AA$2:$AA75),'Per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IFERROR(MATCH(Settings!$C$47&amp;"|"&amp;ROWS($AA$2:$AA76),'Per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IFERROR(MATCH(Settings!$C$47&amp;"|"&amp;ROWS($AA$2:$AA77),'Per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IFERROR(MATCH(Settings!$C$47&amp;"|"&amp;ROWS($AA$2:$AA78),'Per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IFERROR(MATCH(Settings!$C$47&amp;"|"&amp;ROWS($AA$2:$AA79),'Per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IFERROR(MATCH(Settings!$C$47&amp;"|"&amp;ROWS($AA$2:$AA80),'Per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IFERROR(MATCH(Settings!$C$47&amp;"|"&amp;ROWS($AA$2:$AA81),'Per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IFERROR(MATCH(Settings!$C$47&amp;"|"&amp;ROWS($AA$2:$AA82),'Per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IFERROR(MATCH(Settings!$C$47&amp;"|"&amp;ROWS($AA$2:$AA83),'Per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IFERROR(MATCH(Settings!$C$47&amp;"|"&amp;ROWS($AA$2:$AA84),'Per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IFERROR(MATCH(Settings!$C$47&amp;"|"&amp;ROWS($AA$2:$AA85),'Per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IFERROR(MATCH(Settings!$C$47&amp;"|"&amp;ROWS($AA$2:$AA86),'Per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IFERROR(MATCH(Settings!$C$47&amp;"|"&amp;ROWS($AA$2:$AA87),'Per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IFERROR(MATCH(Settings!$C$47&amp;"|"&amp;ROWS($AA$2:$AA88),'Per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IFERROR(MATCH(Settings!$C$47&amp;"|"&amp;ROWS($AA$2:$AA89),'Per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IFERROR(MATCH(Settings!$C$47&amp;"|"&amp;ROWS($AA$2:$AA90),'Per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IFERROR(MATCH(Settings!$C$47&amp;"|"&amp;ROWS($AA$2:$AA91),'Per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IFERROR(MATCH(Settings!$C$47&amp;"|"&amp;ROWS($AA$2:$AA92),'Per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IFERROR(MATCH(Settings!$C$47&amp;"|"&amp;ROWS($AA$2:$AA93),'Per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IFERROR(MATCH(Settings!$C$47&amp;"|"&amp;ROWS($AA$2:$AA94),'Per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IFERROR(MATCH(Settings!$C$47&amp;"|"&amp;ROWS($AA$2:$AA95),'Per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IFERROR(MATCH(Settings!$C$47&amp;"|"&amp;ROWS($AA$2:$AA96),'Per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IFERROR(MATCH(Settings!$C$47&amp;"|"&amp;ROWS($AA$2:$AA97),'Per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IFERROR(MATCH(Settings!$C$47&amp;"|"&amp;ROWS($AA$2:$AA98),'Per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IFERROR(MATCH(Settings!$C$47&amp;"|"&amp;ROWS($AA$2:$AA99),'Per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IFERROR(MATCH(Settings!$C$47&amp;"|"&amp;ROWS($AA$2:$AA100),'Per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IFERROR(MATCH(Settings!$C$47&amp;"|"&amp;ROWS($AA$2:$AA101),'Per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IFERROR(MATCH(Settings!$C$48&amp;"|"&amp;ROWS($AA$2:$AA2),'Per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IFERROR(MATCH(Settings!$C$48&amp;"|"&amp;ROWS($AA$2:$AA3),'Per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IFERROR(MATCH(Settings!$C$48&amp;"|"&amp;ROWS($AA$2:$AA4),'Per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IFERROR(MATCH(Settings!$C$48&amp;"|"&amp;ROWS($AA$2:$AA5),'Per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IFERROR(MATCH(Settings!$C$48&amp;"|"&amp;ROWS($AA$2:$AA6),'Per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IFERROR(MATCH(Settings!$C$48&amp;"|"&amp;ROWS($AA$2:$AA7),'Per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IFERROR(MATCH(Settings!$C$48&amp;"|"&amp;ROWS($AA$2:$AA8),'Per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IFERROR(MATCH(Settings!$C$48&amp;"|"&amp;ROWS($AA$2:$AA9),'Per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IFERROR(MATCH(Settings!$C$48&amp;"|"&amp;ROWS($AA$2:$AA10),'Per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IFERROR(MATCH(Settings!$C$48&amp;"|"&amp;ROWS($AA$2:$AA11),'Per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IFERROR(MATCH(Settings!$C$48&amp;"|"&amp;ROWS($AA$2:$AA12),'Per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IFERROR(MATCH(Settings!$C$48&amp;"|"&amp;ROWS($AA$2:$AA13),'Per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IFERROR(MATCH(Settings!$C$48&amp;"|"&amp;ROWS($AA$2:$AA14),'Per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IFERROR(MATCH(Settings!$C$48&amp;"|"&amp;ROWS($AA$2:$AA15),'Per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IFERROR(MATCH(Settings!$C$48&amp;"|"&amp;ROWS($AA$2:$AA16),'Per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IFERROR(MATCH(Settings!$C$48&amp;"|"&amp;ROWS($AA$2:$AA17),'Per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IFERROR(MATCH(Settings!$C$48&amp;"|"&amp;ROWS($AA$2:$AA18),'Per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IFERROR(MATCH(Settings!$C$48&amp;"|"&amp;ROWS($AA$2:$AA19),'Per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IFERROR(MATCH(Settings!$C$48&amp;"|"&amp;ROWS($AA$2:$AA20),'Per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IFERROR(MATCH(Settings!$C$48&amp;"|"&amp;ROWS($AA$2:$AA21),'Per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IFERROR(MATCH(Settings!$C$48&amp;"|"&amp;ROWS($AA$2:$AA22),'Per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IFERROR(MATCH(Settings!$C$48&amp;"|"&amp;ROWS($AA$2:$AA23),'Per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IFERROR(MATCH(Settings!$C$48&amp;"|"&amp;ROWS($AA$2:$AA24),'Per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IFERROR(MATCH(Settings!$C$48&amp;"|"&amp;ROWS($AA$2:$AA25),'Per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IFERROR(MATCH(Settings!$C$48&amp;"|"&amp;ROWS($AA$2:$AA26),'Per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IFERROR(MATCH(Settings!$C$48&amp;"|"&amp;ROWS($AA$2:$AA27),'Per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IFERROR(MATCH(Settings!$C$48&amp;"|"&amp;ROWS($AA$2:$AA28),'Per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IFERROR(MATCH(Settings!$C$48&amp;"|"&amp;ROWS($AA$2:$AA29),'Per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IFERROR(MATCH(Settings!$C$48&amp;"|"&amp;ROWS($AA$2:$AA30),'Per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IFERROR(MATCH(Settings!$C$48&amp;"|"&amp;ROWS($AA$2:$AA31),'Per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IFERROR(MATCH(Settings!$C$48&amp;"|"&amp;ROWS($AA$2:$AA32),'Per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IFERROR(MATCH(Settings!$C$48&amp;"|"&amp;ROWS($AA$2:$AA33),'Per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IFERROR(MATCH(Settings!$C$48&amp;"|"&amp;ROWS($AA$2:$AA34),'Per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IFERROR(MATCH(Settings!$C$48&amp;"|"&amp;ROWS($AA$2:$AA35),'Per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IFERROR(MATCH(Settings!$C$48&amp;"|"&amp;ROWS($AA$2:$AA36),'Per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IFERROR(MATCH(Settings!$C$48&amp;"|"&amp;ROWS($AA$2:$AA37),'Per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IFERROR(MATCH(Settings!$C$48&amp;"|"&amp;ROWS($AA$2:$AA38),'Per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IFERROR(MATCH(Settings!$C$48&amp;"|"&amp;ROWS($AA$2:$AA39),'Per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IFERROR(MATCH(Settings!$C$48&amp;"|"&amp;ROWS($AA$2:$AA40),'Per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IFERROR(MATCH(Settings!$C$48&amp;"|"&amp;ROWS($AA$2:$AA41),'Per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IFERROR(MATCH(Settings!$C$48&amp;"|"&amp;ROWS($AA$2:$AA42),'Per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IFERROR(MATCH(Settings!$C$48&amp;"|"&amp;ROWS($AA$2:$AA43),'Per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IFERROR(MATCH(Settings!$C$48&amp;"|"&amp;ROWS($AA$2:$AA44),'Per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IFERROR(MATCH(Settings!$C$48&amp;"|"&amp;ROWS($AA$2:$AA45),'Per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IFERROR(MATCH(Settings!$C$48&amp;"|"&amp;ROWS($AA$2:$AA46),'Per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IFERROR(MATCH(Settings!$C$48&amp;"|"&amp;ROWS($AA$2:$AA47),'Per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IFERROR(MATCH(Settings!$C$48&amp;"|"&amp;ROWS($AA$2:$AA48),'Per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IFERROR(MATCH(Settings!$C$48&amp;"|"&amp;ROWS($AA$2:$AA49),'Per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IFERROR(MATCH(Settings!$C$48&amp;"|"&amp;ROWS($AA$2:$AA50),'Per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IFERROR(MATCH(Settings!$C$48&amp;"|"&amp;ROWS($AA$2:$AA51),'Per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IFERROR(MATCH(Settings!$C$48&amp;"|"&amp;ROWS($AA$2:$AA52),'Per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IFERROR(MATCH(Settings!$C$48&amp;"|"&amp;ROWS($AA$2:$AA53),'Per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IFERROR(MATCH(Settings!$C$48&amp;"|"&amp;ROWS($AA$2:$AA54),'Per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IFERROR(MATCH(Settings!$C$48&amp;"|"&amp;ROWS($AA$2:$AA55),'Per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IFERROR(MATCH(Settings!$C$48&amp;"|"&amp;ROWS($AA$2:$AA56),'Per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IFERROR(MATCH(Settings!$C$48&amp;"|"&amp;ROWS($AA$2:$AA57),'Per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IFERROR(MATCH(Settings!$C$48&amp;"|"&amp;ROWS($AA$2:$AA58),'Per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IFERROR(MATCH(Settings!$C$48&amp;"|"&amp;ROWS($AA$2:$AA59),'Per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IFERROR(MATCH(Settings!$C$48&amp;"|"&amp;ROWS($AA$2:$AA60),'Per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IFERROR(MATCH(Settings!$C$48&amp;"|"&amp;ROWS($AA$2:$AA61),'Per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IFERROR(MATCH(Settings!$C$48&amp;"|"&amp;ROWS($AA$2:$AA62),'Per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IFERROR(MATCH(Settings!$C$48&amp;"|"&amp;ROWS($AA$2:$AA63),'Per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IFERROR(MATCH(Settings!$C$48&amp;"|"&amp;ROWS($AA$2:$AA64),'Per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IFERROR(MATCH(Settings!$C$48&amp;"|"&amp;ROWS($AA$2:$AA65),'Per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IFERROR(MATCH(Settings!$C$48&amp;"|"&amp;ROWS($AA$2:$AA66),'Per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IFERROR(MATCH(Settings!$C$48&amp;"|"&amp;ROWS($AA$2:$AA67),'Per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IFERROR(MATCH(Settings!$C$48&amp;"|"&amp;ROWS($AA$2:$AA68),'Per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IFERROR(MATCH(Settings!$C$48&amp;"|"&amp;ROWS($AA$2:$AA69),'Per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IFERROR(MATCH(Settings!$C$48&amp;"|"&amp;ROWS($AA$2:$AA70),'Per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IFERROR(MATCH(Settings!$C$48&amp;"|"&amp;ROWS($AA$2:$AA71),'Per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IFERROR(MATCH(Settings!$C$48&amp;"|"&amp;ROWS($AA$2:$AA72),'Per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IFERROR(MATCH(Settings!$C$48&amp;"|"&amp;ROWS($AA$2:$AA73),'Per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IFERROR(MATCH(Settings!$C$48&amp;"|"&amp;ROWS($AA$2:$AA74),'Per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IFERROR(MATCH(Settings!$C$48&amp;"|"&amp;ROWS($AA$2:$AA75),'Per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IFERROR(MATCH(Settings!$C$48&amp;"|"&amp;ROWS($AA$2:$AA76),'Per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IFERROR(MATCH(Settings!$C$48&amp;"|"&amp;ROWS($AA$2:$AA77),'Per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IFERROR(MATCH(Settings!$C$48&amp;"|"&amp;ROWS($AA$2:$AA78),'Per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IFERROR(MATCH(Settings!$C$48&amp;"|"&amp;ROWS($AA$2:$AA79),'Per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IFERROR(MATCH(Settings!$C$48&amp;"|"&amp;ROWS($AA$2:$AA80),'Per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IFERROR(MATCH(Settings!$C$48&amp;"|"&amp;ROWS($AA$2:$AA81),'Per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IFERROR(MATCH(Settings!$C$48&amp;"|"&amp;ROWS($AA$2:$AA82),'Per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IFERROR(MATCH(Settings!$C$48&amp;"|"&amp;ROWS($AA$2:$AA83),'Per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IFERROR(MATCH(Settings!$C$48&amp;"|"&amp;ROWS($AA$2:$AA84),'Per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IFERROR(MATCH(Settings!$C$48&amp;"|"&amp;ROWS($AA$2:$AA85),'Per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IFERROR(MATCH(Settings!$C$48&amp;"|"&amp;ROWS($AA$2:$AA86),'Per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IFERROR(MATCH(Settings!$C$48&amp;"|"&amp;ROWS($AA$2:$AA87),'Per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IFERROR(MATCH(Settings!$C$48&amp;"|"&amp;ROWS($AA$2:$AA88),'Per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IFERROR(MATCH(Settings!$C$48&amp;"|"&amp;ROWS($AA$2:$AA89),'Per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IFERROR(MATCH(Settings!$C$48&amp;"|"&amp;ROWS($AA$2:$AA90),'Per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IFERROR(MATCH(Settings!$C$48&amp;"|"&amp;ROWS($AA$2:$AA91),'Per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IFERROR(MATCH(Settings!$C$48&amp;"|"&amp;ROWS($AA$2:$AA92),'Per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IFERROR(MATCH(Settings!$C$48&amp;"|"&amp;ROWS($AA$2:$AA93),'Per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IFERROR(MATCH(Settings!$C$48&amp;"|"&amp;ROWS($AA$2:$AA94),'Per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IFERROR(MATCH(Settings!$C$48&amp;"|"&amp;ROWS($AA$2:$AA95),'Per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IFERROR(MATCH(Settings!$C$48&amp;"|"&amp;ROWS($AA$2:$AA96),'Per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IFERROR(MATCH(Settings!$C$48&amp;"|"&amp;ROWS($AA$2:$AA97),'Per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IFERROR(MATCH(Settings!$C$48&amp;"|"&amp;ROWS($AA$2:$AA98),'Per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IFERROR(MATCH(Settings!$C$48&amp;"|"&amp;ROWS($AA$2:$AA99),'Per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IFERROR(MATCH(Settings!$C$48&amp;"|"&amp;ROWS($AA$2:$AA100),'Per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IFERROR(MATCH(Settings!$C$48&amp;"|"&amp;ROWS($AA$2:$AA101),'Per Invoice'!$AB$2:$AB$1301,0),"")</f>
        <v/>
      </c>
    </row>
  </sheetData>
  <autoFilter ref="A1:AA1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Stage</t>
        </is>
      </c>
      <c r="F1" s="10" t="inlineStr">
        <is>
          <t>Channel</t>
        </is>
      </c>
      <c r="G1" s="10" t="inlineStr">
        <is>
          <t>Create At</t>
        </is>
      </c>
      <c r="H1" s="10" t="inlineStr">
        <is>
          <t>Insurance Company</t>
        </is>
      </c>
      <c r="I1" s="10" t="inlineStr">
        <is>
          <t>Corporate</t>
        </is>
      </c>
      <c r="J1" s="10" t="inlineStr">
        <is>
          <t>card</t>
        </is>
      </c>
      <c r="K1" s="10" t="inlineStr">
        <is>
          <t>Name</t>
        </is>
      </c>
      <c r="L1" s="10" t="inlineStr">
        <is>
          <t>Status</t>
        </is>
      </c>
      <c r="M1" s="10" t="inlineStr">
        <is>
          <t>Order Co Payment</t>
        </is>
      </c>
      <c r="N1" s="10" t="inlineStr">
        <is>
          <t>Co val</t>
        </is>
      </c>
      <c r="O1" s="10" t="inlineStr">
        <is>
          <t>ERX ID</t>
        </is>
      </c>
      <c r="P1" s="10" t="inlineStr">
        <is>
          <t>SP</t>
        </is>
      </c>
      <c r="Q1" s="10" t="inlineStr">
        <is>
          <t>IMP%</t>
        </is>
      </c>
      <c r="R1" s="10" t="inlineStr">
        <is>
          <t>IMP</t>
        </is>
      </c>
      <c r="S1" s="10" t="inlineStr">
        <is>
          <t>IMP VAL</t>
        </is>
      </c>
      <c r="T1" s="10" t="inlineStr">
        <is>
          <t>LOCAL%</t>
        </is>
      </c>
      <c r="U1" s="10" t="inlineStr">
        <is>
          <t>LOCAL</t>
        </is>
      </c>
      <c r="V1" s="10" t="inlineStr">
        <is>
          <t>LOCAL VAL</t>
        </is>
      </c>
      <c r="W1" s="10" t="inlineStr">
        <is>
          <t>TOTAL VAL</t>
        </is>
      </c>
      <c r="X1" s="10" t="inlineStr">
        <is>
          <t>SUBTOTAL</t>
        </is>
      </c>
      <c r="Y1" s="10" t="inlineStr">
        <is>
          <t>Grand Total</t>
        </is>
      </c>
      <c r="Z1" s="10" t="inlineStr">
        <is>
          <t>NET</t>
        </is>
      </c>
      <c r="AA1" s="13" t="inlineStr">
        <is>
          <t>Src Row (helper)</t>
        </is>
      </c>
    </row>
    <row r="2">
      <c r="A2">
        <f>IF($AA2="","",IF(INDEX('Per Invoice'!A$2:A$1301,$AA2)="","",INDEX('Per Invoice'!A$2:A$1301,$AA2)))</f>
        <v/>
      </c>
      <c r="B2">
        <f>IF($AA2="","",IF(INDEX('Per Invoice'!B$2:B$1301,$AA2)="","",INDEX('Per Invoice'!B$2:B$1301,$AA2)))</f>
        <v/>
      </c>
      <c r="C2">
        <f>IF($AA2="","",IF(INDEX('Per Invoice'!C$2:C$1301,$AA2)="","",INDEX('Per Invoice'!C$2:C$1301,$AA2)))</f>
        <v/>
      </c>
      <c r="D2">
        <f>IF($AA2="","",IF(INDEX('Per Invoice'!D$2:D$1301,$AA2)="","",INDEX('Per Invoice'!D$2:D$1301,$AA2)))</f>
        <v/>
      </c>
      <c r="E2">
        <f>IF($AA2="","",IF(INDEX('Per Invoice'!E$2:E$1301,$AA2)="","",INDEX('Per Invoice'!E$2:E$1301,$AA2)))</f>
        <v/>
      </c>
      <c r="F2">
        <f>IF($AA2="","",IF(INDEX('Per Invoice'!F$2:F$1301,$AA2)="","",INDEX('Per Invoice'!F$2:F$1301,$AA2)))</f>
        <v/>
      </c>
      <c r="G2" s="14">
        <f>IF($AA2="","",IF(INDEX('Per Invoice'!G$2:G$1301,$AA2)="","",INDEX('Per Invoice'!G$2:G$1301,$AA2)))</f>
        <v/>
      </c>
      <c r="H2">
        <f>IF($AA2="","",IF(INDEX('Per Invoice'!H$2:H$1301,$AA2)="","",INDEX('Per Invoice'!H$2:H$1301,$AA2)))</f>
        <v/>
      </c>
      <c r="I2">
        <f>IF($AA2="","",IF(INDEX('Per Invoice'!I$2:I$1301,$AA2)="","",INDEX('Per Invoice'!I$2:I$1301,$AA2)))</f>
        <v/>
      </c>
      <c r="J2">
        <f>IF($AA2="","",IF(INDEX('Per Invoice'!J$2:J$1301,$AA2)="","",INDEX('Per Invoice'!J$2:J$1301,$AA2)))</f>
        <v/>
      </c>
      <c r="K2">
        <f>IF($AA2="","",IF(INDEX('Per Invoice'!K$2:K$1301,$AA2)="","",INDEX('Per Invoice'!K$2:K$1301,$AA2)))</f>
        <v/>
      </c>
      <c r="L2">
        <f>IF($AA2="","",IF(INDEX('Per Invoice'!L$2:L$1301,$AA2)="","",INDEX('Per Invoice'!L$2:L$1301,$AA2)))</f>
        <v/>
      </c>
      <c r="M2">
        <f>IF($AA2="","",IF(INDEX('Per Invoice'!M$2:M$1301,$AA2)="","",INDEX('Per Invoice'!M$2:M$1301,$AA2)))</f>
        <v/>
      </c>
      <c r="N2" s="8">
        <f>IF($AA2="","",IF(INDEX('Per Invoice'!N$2:N$1301,$AA2)="","",INDEX('Per Invoice'!N$2:N$1301,$AA2)))</f>
        <v/>
      </c>
      <c r="O2">
        <f>IF($AA2="","",IF(INDEX('Per Invoice'!O$2:O$1301,$AA2)="","",INDEX('Per Invoice'!O$2:O$1301,$AA2)))</f>
        <v/>
      </c>
      <c r="P2" s="8">
        <f>IF($AA2="","",IF(INDEX('Per Invoice'!P$2:P$1301,$AA2)="","",INDEX('Per Invoice'!P$2:P$1301,$AA2)))</f>
        <v/>
      </c>
      <c r="Q2">
        <f>IF($AA2="","",IF(INDEX('Per Invoice'!Q$2:Q$1301,$AA2)="","",INDEX('Per Invoice'!Q$2:Q$1301,$AA2)))</f>
        <v/>
      </c>
      <c r="R2" s="8">
        <f>IF($AA2="","",IF(INDEX('Per Invoice'!R$2:R$1301,$AA2)="","",INDEX('Per Invoice'!R$2:R$1301,$AA2)))</f>
        <v/>
      </c>
      <c r="S2" s="8">
        <f>IF($AA2="","",IF(INDEX('Per Invoice'!S$2:S$1301,$AA2)="","",INDEX('Per Invoice'!S$2:S$1301,$AA2)))</f>
        <v/>
      </c>
      <c r="T2">
        <f>IF($AA2="","",IF(INDEX('Per Invoice'!T$2:T$1301,$AA2)="","",INDEX('Per Invoice'!T$2:T$1301,$AA2)))</f>
        <v/>
      </c>
      <c r="U2" s="8">
        <f>IF($AA2="","",IF(INDEX('Per Invoice'!U$2:U$1301,$AA2)="","",INDEX('Per Invoice'!U$2:U$1301,$AA2)))</f>
        <v/>
      </c>
      <c r="V2" s="8">
        <f>IF($AA2="","",IF(INDEX('Per Invoice'!V$2:V$1301,$AA2)="","",INDEX('Per Invoice'!V$2:V$1301,$AA2)))</f>
        <v/>
      </c>
      <c r="W2" s="8">
        <f>IF($AA2="","",IF(INDEX('Per Invoice'!W$2:W$1301,$AA2)="","",INDEX('Per Invoice'!W$2:W$1301,$AA2)))</f>
        <v/>
      </c>
      <c r="X2" s="8">
        <f>IF($AA2="","",IF(INDEX('Per Invoice'!X$2:X$1301,$AA2)="","",INDEX('Per Invoice'!X$2:X$1301,$AA2)))</f>
        <v/>
      </c>
      <c r="Y2" s="8">
        <f>IF($AA2="","",IF(INDEX('Per Invoice'!Y$2:Y$1301,$AA2)="","",INDEX('Per Invoice'!Y$2:Y$1301,$AA2)))</f>
        <v/>
      </c>
      <c r="Z2" s="8">
        <f>IF($AA2="","",IF(INDEX('Per Invoice'!Z$2:Z$1301,$AA2)="","",INDEX('Per Invoice'!Z$2:Z$1301,$AA2)))</f>
        <v/>
      </c>
      <c r="AA2" s="16">
        <f>IFERROR(MATCH(Settings!$C$49&amp;"|"&amp;ROWS($AA$2:$AA2),'Per Invoice'!$AB$2:$AB$1301,0),"")</f>
        <v/>
      </c>
    </row>
    <row r="3">
      <c r="A3">
        <f>IF($AA3="","",IF(INDEX('Per Invoice'!A$2:A$1301,$AA3)="","",INDEX('Per Invoice'!A$2:A$1301,$AA3)))</f>
        <v/>
      </c>
      <c r="B3">
        <f>IF($AA3="","",IF(INDEX('Per Invoice'!B$2:B$1301,$AA3)="","",INDEX('Per Invoice'!B$2:B$1301,$AA3)))</f>
        <v/>
      </c>
      <c r="C3">
        <f>IF($AA3="","",IF(INDEX('Per Invoice'!C$2:C$1301,$AA3)="","",INDEX('Per Invoice'!C$2:C$1301,$AA3)))</f>
        <v/>
      </c>
      <c r="D3">
        <f>IF($AA3="","",IF(INDEX('Per Invoice'!D$2:D$1301,$AA3)="","",INDEX('Per Invoice'!D$2:D$1301,$AA3)))</f>
        <v/>
      </c>
      <c r="E3">
        <f>IF($AA3="","",IF(INDEX('Per Invoice'!E$2:E$1301,$AA3)="","",INDEX('Per Invoice'!E$2:E$1301,$AA3)))</f>
        <v/>
      </c>
      <c r="F3">
        <f>IF($AA3="","",IF(INDEX('Per Invoice'!F$2:F$1301,$AA3)="","",INDEX('Per Invoice'!F$2:F$1301,$AA3)))</f>
        <v/>
      </c>
      <c r="G3" s="14">
        <f>IF($AA3="","",IF(INDEX('Per Invoice'!G$2:G$1301,$AA3)="","",INDEX('Per Invoice'!G$2:G$1301,$AA3)))</f>
        <v/>
      </c>
      <c r="H3">
        <f>IF($AA3="","",IF(INDEX('Per Invoice'!H$2:H$1301,$AA3)="","",INDEX('Per Invoice'!H$2:H$1301,$AA3)))</f>
        <v/>
      </c>
      <c r="I3">
        <f>IF($AA3="","",IF(INDEX('Per Invoice'!I$2:I$1301,$AA3)="","",INDEX('Per Invoice'!I$2:I$1301,$AA3)))</f>
        <v/>
      </c>
      <c r="J3">
        <f>IF($AA3="","",IF(INDEX('Per Invoice'!J$2:J$1301,$AA3)="","",INDEX('Per Invoice'!J$2:J$1301,$AA3)))</f>
        <v/>
      </c>
      <c r="K3">
        <f>IF($AA3="","",IF(INDEX('Per Invoice'!K$2:K$1301,$AA3)="","",INDEX('Per Invoice'!K$2:K$1301,$AA3)))</f>
        <v/>
      </c>
      <c r="L3">
        <f>IF($AA3="","",IF(INDEX('Per Invoice'!L$2:L$1301,$AA3)="","",INDEX('Per Invoice'!L$2:L$1301,$AA3)))</f>
        <v/>
      </c>
      <c r="M3">
        <f>IF($AA3="","",IF(INDEX('Per Invoice'!M$2:M$1301,$AA3)="","",INDEX('Per Invoice'!M$2:M$1301,$AA3)))</f>
        <v/>
      </c>
      <c r="N3" s="8">
        <f>IF($AA3="","",IF(INDEX('Per Invoice'!N$2:N$1301,$AA3)="","",INDEX('Per Invoice'!N$2:N$1301,$AA3)))</f>
        <v/>
      </c>
      <c r="O3">
        <f>IF($AA3="","",IF(INDEX('Per Invoice'!O$2:O$1301,$AA3)="","",INDEX('Per Invoice'!O$2:O$1301,$AA3)))</f>
        <v/>
      </c>
      <c r="P3" s="8">
        <f>IF($AA3="","",IF(INDEX('Per Invoice'!P$2:P$1301,$AA3)="","",INDEX('Per Invoice'!P$2:P$1301,$AA3)))</f>
        <v/>
      </c>
      <c r="Q3">
        <f>IF($AA3="","",IF(INDEX('Per Invoice'!Q$2:Q$1301,$AA3)="","",INDEX('Per Invoice'!Q$2:Q$1301,$AA3)))</f>
        <v/>
      </c>
      <c r="R3" s="8">
        <f>IF($AA3="","",IF(INDEX('Per Invoice'!R$2:R$1301,$AA3)="","",INDEX('Per Invoice'!R$2:R$1301,$AA3)))</f>
        <v/>
      </c>
      <c r="S3" s="8">
        <f>IF($AA3="","",IF(INDEX('Per Invoice'!S$2:S$1301,$AA3)="","",INDEX('Per Invoice'!S$2:S$1301,$AA3)))</f>
        <v/>
      </c>
      <c r="T3">
        <f>IF($AA3="","",IF(INDEX('Per Invoice'!T$2:T$1301,$AA3)="","",INDEX('Per Invoice'!T$2:T$1301,$AA3)))</f>
        <v/>
      </c>
      <c r="U3" s="8">
        <f>IF($AA3="","",IF(INDEX('Per Invoice'!U$2:U$1301,$AA3)="","",INDEX('Per Invoice'!U$2:U$1301,$AA3)))</f>
        <v/>
      </c>
      <c r="V3" s="8">
        <f>IF($AA3="","",IF(INDEX('Per Invoice'!V$2:V$1301,$AA3)="","",INDEX('Per Invoice'!V$2:V$1301,$AA3)))</f>
        <v/>
      </c>
      <c r="W3" s="8">
        <f>IF($AA3="","",IF(INDEX('Per Invoice'!W$2:W$1301,$AA3)="","",INDEX('Per Invoice'!W$2:W$1301,$AA3)))</f>
        <v/>
      </c>
      <c r="X3" s="8">
        <f>IF($AA3="","",IF(INDEX('Per Invoice'!X$2:X$1301,$AA3)="","",INDEX('Per Invoice'!X$2:X$1301,$AA3)))</f>
        <v/>
      </c>
      <c r="Y3" s="8">
        <f>IF($AA3="","",IF(INDEX('Per Invoice'!Y$2:Y$1301,$AA3)="","",INDEX('Per Invoice'!Y$2:Y$1301,$AA3)))</f>
        <v/>
      </c>
      <c r="Z3" s="8">
        <f>IF($AA3="","",IF(INDEX('Per Invoice'!Z$2:Z$1301,$AA3)="","",INDEX('Per Invoice'!Z$2:Z$1301,$AA3)))</f>
        <v/>
      </c>
      <c r="AA3" s="16">
        <f>IFERROR(MATCH(Settings!$C$49&amp;"|"&amp;ROWS($AA$2:$AA3),'Per Invoice'!$AB$2:$AB$1301,0),"")</f>
        <v/>
      </c>
    </row>
    <row r="4">
      <c r="A4">
        <f>IF($AA4="","",IF(INDEX('Per Invoice'!A$2:A$1301,$AA4)="","",INDEX('Per Invoice'!A$2:A$1301,$AA4)))</f>
        <v/>
      </c>
      <c r="B4">
        <f>IF($AA4="","",IF(INDEX('Per Invoice'!B$2:B$1301,$AA4)="","",INDEX('Per Invoice'!B$2:B$1301,$AA4)))</f>
        <v/>
      </c>
      <c r="C4">
        <f>IF($AA4="","",IF(INDEX('Per Invoice'!C$2:C$1301,$AA4)="","",INDEX('Per Invoice'!C$2:C$1301,$AA4)))</f>
        <v/>
      </c>
      <c r="D4">
        <f>IF($AA4="","",IF(INDEX('Per Invoice'!D$2:D$1301,$AA4)="","",INDEX('Per Invoice'!D$2:D$1301,$AA4)))</f>
        <v/>
      </c>
      <c r="E4">
        <f>IF($AA4="","",IF(INDEX('Per Invoice'!E$2:E$1301,$AA4)="","",INDEX('Per Invoice'!E$2:E$1301,$AA4)))</f>
        <v/>
      </c>
      <c r="F4">
        <f>IF($AA4="","",IF(INDEX('Per Invoice'!F$2:F$1301,$AA4)="","",INDEX('Per Invoice'!F$2:F$1301,$AA4)))</f>
        <v/>
      </c>
      <c r="G4" s="14">
        <f>IF($AA4="","",IF(INDEX('Per Invoice'!G$2:G$1301,$AA4)="","",INDEX('Per Invoice'!G$2:G$1301,$AA4)))</f>
        <v/>
      </c>
      <c r="H4">
        <f>IF($AA4="","",IF(INDEX('Per Invoice'!H$2:H$1301,$AA4)="","",INDEX('Per Invoice'!H$2:H$1301,$AA4)))</f>
        <v/>
      </c>
      <c r="I4">
        <f>IF($AA4="","",IF(INDEX('Per Invoice'!I$2:I$1301,$AA4)="","",INDEX('Per Invoice'!I$2:I$1301,$AA4)))</f>
        <v/>
      </c>
      <c r="J4">
        <f>IF($AA4="","",IF(INDEX('Per Invoice'!J$2:J$1301,$AA4)="","",INDEX('Per Invoice'!J$2:J$1301,$AA4)))</f>
        <v/>
      </c>
      <c r="K4">
        <f>IF($AA4="","",IF(INDEX('Per Invoice'!K$2:K$1301,$AA4)="","",INDEX('Per Invoice'!K$2:K$1301,$AA4)))</f>
        <v/>
      </c>
      <c r="L4">
        <f>IF($AA4="","",IF(INDEX('Per Invoice'!L$2:L$1301,$AA4)="","",INDEX('Per Invoice'!L$2:L$1301,$AA4)))</f>
        <v/>
      </c>
      <c r="M4">
        <f>IF($AA4="","",IF(INDEX('Per Invoice'!M$2:M$1301,$AA4)="","",INDEX('Per Invoice'!M$2:M$1301,$AA4)))</f>
        <v/>
      </c>
      <c r="N4" s="8">
        <f>IF($AA4="","",IF(INDEX('Per Invoice'!N$2:N$1301,$AA4)="","",INDEX('Per Invoice'!N$2:N$1301,$AA4)))</f>
        <v/>
      </c>
      <c r="O4">
        <f>IF($AA4="","",IF(INDEX('Per Invoice'!O$2:O$1301,$AA4)="","",INDEX('Per Invoice'!O$2:O$1301,$AA4)))</f>
        <v/>
      </c>
      <c r="P4" s="8">
        <f>IF($AA4="","",IF(INDEX('Per Invoice'!P$2:P$1301,$AA4)="","",INDEX('Per Invoice'!P$2:P$1301,$AA4)))</f>
        <v/>
      </c>
      <c r="Q4">
        <f>IF($AA4="","",IF(INDEX('Per Invoice'!Q$2:Q$1301,$AA4)="","",INDEX('Per Invoice'!Q$2:Q$1301,$AA4)))</f>
        <v/>
      </c>
      <c r="R4" s="8">
        <f>IF($AA4="","",IF(INDEX('Per Invoice'!R$2:R$1301,$AA4)="","",INDEX('Per Invoice'!R$2:R$1301,$AA4)))</f>
        <v/>
      </c>
      <c r="S4" s="8">
        <f>IF($AA4="","",IF(INDEX('Per Invoice'!S$2:S$1301,$AA4)="","",INDEX('Per Invoice'!S$2:S$1301,$AA4)))</f>
        <v/>
      </c>
      <c r="T4">
        <f>IF($AA4="","",IF(INDEX('Per Invoice'!T$2:T$1301,$AA4)="","",INDEX('Per Invoice'!T$2:T$1301,$AA4)))</f>
        <v/>
      </c>
      <c r="U4" s="8">
        <f>IF($AA4="","",IF(INDEX('Per Invoice'!U$2:U$1301,$AA4)="","",INDEX('Per Invoice'!U$2:U$1301,$AA4)))</f>
        <v/>
      </c>
      <c r="V4" s="8">
        <f>IF($AA4="","",IF(INDEX('Per Invoice'!V$2:V$1301,$AA4)="","",INDEX('Per Invoice'!V$2:V$1301,$AA4)))</f>
        <v/>
      </c>
      <c r="W4" s="8">
        <f>IF($AA4="","",IF(INDEX('Per Invoice'!W$2:W$1301,$AA4)="","",INDEX('Per Invoice'!W$2:W$1301,$AA4)))</f>
        <v/>
      </c>
      <c r="X4" s="8">
        <f>IF($AA4="","",IF(INDEX('Per Invoice'!X$2:X$1301,$AA4)="","",INDEX('Per Invoice'!X$2:X$1301,$AA4)))</f>
        <v/>
      </c>
      <c r="Y4" s="8">
        <f>IF($AA4="","",IF(INDEX('Per Invoice'!Y$2:Y$1301,$AA4)="","",INDEX('Per Invoice'!Y$2:Y$1301,$AA4)))</f>
        <v/>
      </c>
      <c r="Z4" s="8">
        <f>IF($AA4="","",IF(INDEX('Per Invoice'!Z$2:Z$1301,$AA4)="","",INDEX('Per Invoice'!Z$2:Z$1301,$AA4)))</f>
        <v/>
      </c>
      <c r="AA4" s="16">
        <f>IFERROR(MATCH(Settings!$C$49&amp;"|"&amp;ROWS($AA$2:$AA4),'Per Invoice'!$AB$2:$AB$1301,0),"")</f>
        <v/>
      </c>
    </row>
    <row r="5">
      <c r="A5">
        <f>IF($AA5="","",IF(INDEX('Per Invoice'!A$2:A$1301,$AA5)="","",INDEX('Per Invoice'!A$2:A$1301,$AA5)))</f>
        <v/>
      </c>
      <c r="B5">
        <f>IF($AA5="","",IF(INDEX('Per Invoice'!B$2:B$1301,$AA5)="","",INDEX('Per Invoice'!B$2:B$1301,$AA5)))</f>
        <v/>
      </c>
      <c r="C5">
        <f>IF($AA5="","",IF(INDEX('Per Invoice'!C$2:C$1301,$AA5)="","",INDEX('Per Invoice'!C$2:C$1301,$AA5)))</f>
        <v/>
      </c>
      <c r="D5">
        <f>IF($AA5="","",IF(INDEX('Per Invoice'!D$2:D$1301,$AA5)="","",INDEX('Per Invoice'!D$2:D$1301,$AA5)))</f>
        <v/>
      </c>
      <c r="E5">
        <f>IF($AA5="","",IF(INDEX('Per Invoice'!E$2:E$1301,$AA5)="","",INDEX('Per Invoice'!E$2:E$1301,$AA5)))</f>
        <v/>
      </c>
      <c r="F5">
        <f>IF($AA5="","",IF(INDEX('Per Invoice'!F$2:F$1301,$AA5)="","",INDEX('Per Invoice'!F$2:F$1301,$AA5)))</f>
        <v/>
      </c>
      <c r="G5" s="14">
        <f>IF($AA5="","",IF(INDEX('Per Invoice'!G$2:G$1301,$AA5)="","",INDEX('Per Invoice'!G$2:G$1301,$AA5)))</f>
        <v/>
      </c>
      <c r="H5">
        <f>IF($AA5="","",IF(INDEX('Per Invoice'!H$2:H$1301,$AA5)="","",INDEX('Per Invoice'!H$2:H$1301,$AA5)))</f>
        <v/>
      </c>
      <c r="I5">
        <f>IF($AA5="","",IF(INDEX('Per Invoice'!I$2:I$1301,$AA5)="","",INDEX('Per Invoice'!I$2:I$1301,$AA5)))</f>
        <v/>
      </c>
      <c r="J5">
        <f>IF($AA5="","",IF(INDEX('Per Invoice'!J$2:J$1301,$AA5)="","",INDEX('Per Invoice'!J$2:J$1301,$AA5)))</f>
        <v/>
      </c>
      <c r="K5">
        <f>IF($AA5="","",IF(INDEX('Per Invoice'!K$2:K$1301,$AA5)="","",INDEX('Per Invoice'!K$2:K$1301,$AA5)))</f>
        <v/>
      </c>
      <c r="L5">
        <f>IF($AA5="","",IF(INDEX('Per Invoice'!L$2:L$1301,$AA5)="","",INDEX('Per Invoice'!L$2:L$1301,$AA5)))</f>
        <v/>
      </c>
      <c r="M5">
        <f>IF($AA5="","",IF(INDEX('Per Invoice'!M$2:M$1301,$AA5)="","",INDEX('Per Invoice'!M$2:M$1301,$AA5)))</f>
        <v/>
      </c>
      <c r="N5" s="8">
        <f>IF($AA5="","",IF(INDEX('Per Invoice'!N$2:N$1301,$AA5)="","",INDEX('Per Invoice'!N$2:N$1301,$AA5)))</f>
        <v/>
      </c>
      <c r="O5">
        <f>IF($AA5="","",IF(INDEX('Per Invoice'!O$2:O$1301,$AA5)="","",INDEX('Per Invoice'!O$2:O$1301,$AA5)))</f>
        <v/>
      </c>
      <c r="P5" s="8">
        <f>IF($AA5="","",IF(INDEX('Per Invoice'!P$2:P$1301,$AA5)="","",INDEX('Per Invoice'!P$2:P$1301,$AA5)))</f>
        <v/>
      </c>
      <c r="Q5">
        <f>IF($AA5="","",IF(INDEX('Per Invoice'!Q$2:Q$1301,$AA5)="","",INDEX('Per Invoice'!Q$2:Q$1301,$AA5)))</f>
        <v/>
      </c>
      <c r="R5" s="8">
        <f>IF($AA5="","",IF(INDEX('Per Invoice'!R$2:R$1301,$AA5)="","",INDEX('Per Invoice'!R$2:R$1301,$AA5)))</f>
        <v/>
      </c>
      <c r="S5" s="8">
        <f>IF($AA5="","",IF(INDEX('Per Invoice'!S$2:S$1301,$AA5)="","",INDEX('Per Invoice'!S$2:S$1301,$AA5)))</f>
        <v/>
      </c>
      <c r="T5">
        <f>IF($AA5="","",IF(INDEX('Per Invoice'!T$2:T$1301,$AA5)="","",INDEX('Per Invoice'!T$2:T$1301,$AA5)))</f>
        <v/>
      </c>
      <c r="U5" s="8">
        <f>IF($AA5="","",IF(INDEX('Per Invoice'!U$2:U$1301,$AA5)="","",INDEX('Per Invoice'!U$2:U$1301,$AA5)))</f>
        <v/>
      </c>
      <c r="V5" s="8">
        <f>IF($AA5="","",IF(INDEX('Per Invoice'!V$2:V$1301,$AA5)="","",INDEX('Per Invoice'!V$2:V$1301,$AA5)))</f>
        <v/>
      </c>
      <c r="W5" s="8">
        <f>IF($AA5="","",IF(INDEX('Per Invoice'!W$2:W$1301,$AA5)="","",INDEX('Per Invoice'!W$2:W$1301,$AA5)))</f>
        <v/>
      </c>
      <c r="X5" s="8">
        <f>IF($AA5="","",IF(INDEX('Per Invoice'!X$2:X$1301,$AA5)="","",INDEX('Per Invoice'!X$2:X$1301,$AA5)))</f>
        <v/>
      </c>
      <c r="Y5" s="8">
        <f>IF($AA5="","",IF(INDEX('Per Invoice'!Y$2:Y$1301,$AA5)="","",INDEX('Per Invoice'!Y$2:Y$1301,$AA5)))</f>
        <v/>
      </c>
      <c r="Z5" s="8">
        <f>IF($AA5="","",IF(INDEX('Per Invoice'!Z$2:Z$1301,$AA5)="","",INDEX('Per Invoice'!Z$2:Z$1301,$AA5)))</f>
        <v/>
      </c>
      <c r="AA5" s="16">
        <f>IFERROR(MATCH(Settings!$C$49&amp;"|"&amp;ROWS($AA$2:$AA5),'Per Invoice'!$AB$2:$AB$1301,0),"")</f>
        <v/>
      </c>
    </row>
    <row r="6">
      <c r="A6">
        <f>IF($AA6="","",IF(INDEX('Per Invoice'!A$2:A$1301,$AA6)="","",INDEX('Per Invoice'!A$2:A$1301,$AA6)))</f>
        <v/>
      </c>
      <c r="B6">
        <f>IF($AA6="","",IF(INDEX('Per Invoice'!B$2:B$1301,$AA6)="","",INDEX('Per Invoice'!B$2:B$1301,$AA6)))</f>
        <v/>
      </c>
      <c r="C6">
        <f>IF($AA6="","",IF(INDEX('Per Invoice'!C$2:C$1301,$AA6)="","",INDEX('Per Invoice'!C$2:C$1301,$AA6)))</f>
        <v/>
      </c>
      <c r="D6">
        <f>IF($AA6="","",IF(INDEX('Per Invoice'!D$2:D$1301,$AA6)="","",INDEX('Per Invoice'!D$2:D$1301,$AA6)))</f>
        <v/>
      </c>
      <c r="E6">
        <f>IF($AA6="","",IF(INDEX('Per Invoice'!E$2:E$1301,$AA6)="","",INDEX('Per Invoice'!E$2:E$1301,$AA6)))</f>
        <v/>
      </c>
      <c r="F6">
        <f>IF($AA6="","",IF(INDEX('Per Invoice'!F$2:F$1301,$AA6)="","",INDEX('Per Invoice'!F$2:F$1301,$AA6)))</f>
        <v/>
      </c>
      <c r="G6" s="14">
        <f>IF($AA6="","",IF(INDEX('Per Invoice'!G$2:G$1301,$AA6)="","",INDEX('Per Invoice'!G$2:G$1301,$AA6)))</f>
        <v/>
      </c>
      <c r="H6">
        <f>IF($AA6="","",IF(INDEX('Per Invoice'!H$2:H$1301,$AA6)="","",INDEX('Per Invoice'!H$2:H$1301,$AA6)))</f>
        <v/>
      </c>
      <c r="I6">
        <f>IF($AA6="","",IF(INDEX('Per Invoice'!I$2:I$1301,$AA6)="","",INDEX('Per Invoice'!I$2:I$1301,$AA6)))</f>
        <v/>
      </c>
      <c r="J6">
        <f>IF($AA6="","",IF(INDEX('Per Invoice'!J$2:J$1301,$AA6)="","",INDEX('Per Invoice'!J$2:J$1301,$AA6)))</f>
        <v/>
      </c>
      <c r="K6">
        <f>IF($AA6="","",IF(INDEX('Per Invoice'!K$2:K$1301,$AA6)="","",INDEX('Per Invoice'!K$2:K$1301,$AA6)))</f>
        <v/>
      </c>
      <c r="L6">
        <f>IF($AA6="","",IF(INDEX('Per Invoice'!L$2:L$1301,$AA6)="","",INDEX('Per Invoice'!L$2:L$1301,$AA6)))</f>
        <v/>
      </c>
      <c r="M6">
        <f>IF($AA6="","",IF(INDEX('Per Invoice'!M$2:M$1301,$AA6)="","",INDEX('Per Invoice'!M$2:M$1301,$AA6)))</f>
        <v/>
      </c>
      <c r="N6" s="8">
        <f>IF($AA6="","",IF(INDEX('Per Invoice'!N$2:N$1301,$AA6)="","",INDEX('Per Invoice'!N$2:N$1301,$AA6)))</f>
        <v/>
      </c>
      <c r="O6">
        <f>IF($AA6="","",IF(INDEX('Per Invoice'!O$2:O$1301,$AA6)="","",INDEX('Per Invoice'!O$2:O$1301,$AA6)))</f>
        <v/>
      </c>
      <c r="P6" s="8">
        <f>IF($AA6="","",IF(INDEX('Per Invoice'!P$2:P$1301,$AA6)="","",INDEX('Per Invoice'!P$2:P$1301,$AA6)))</f>
        <v/>
      </c>
      <c r="Q6">
        <f>IF($AA6="","",IF(INDEX('Per Invoice'!Q$2:Q$1301,$AA6)="","",INDEX('Per Invoice'!Q$2:Q$1301,$AA6)))</f>
        <v/>
      </c>
      <c r="R6" s="8">
        <f>IF($AA6="","",IF(INDEX('Per Invoice'!R$2:R$1301,$AA6)="","",INDEX('Per Invoice'!R$2:R$1301,$AA6)))</f>
        <v/>
      </c>
      <c r="S6" s="8">
        <f>IF($AA6="","",IF(INDEX('Per Invoice'!S$2:S$1301,$AA6)="","",INDEX('Per Invoice'!S$2:S$1301,$AA6)))</f>
        <v/>
      </c>
      <c r="T6">
        <f>IF($AA6="","",IF(INDEX('Per Invoice'!T$2:T$1301,$AA6)="","",INDEX('Per Invoice'!T$2:T$1301,$AA6)))</f>
        <v/>
      </c>
      <c r="U6" s="8">
        <f>IF($AA6="","",IF(INDEX('Per Invoice'!U$2:U$1301,$AA6)="","",INDEX('Per Invoice'!U$2:U$1301,$AA6)))</f>
        <v/>
      </c>
      <c r="V6" s="8">
        <f>IF($AA6="","",IF(INDEX('Per Invoice'!V$2:V$1301,$AA6)="","",INDEX('Per Invoice'!V$2:V$1301,$AA6)))</f>
        <v/>
      </c>
      <c r="W6" s="8">
        <f>IF($AA6="","",IF(INDEX('Per Invoice'!W$2:W$1301,$AA6)="","",INDEX('Per Invoice'!W$2:W$1301,$AA6)))</f>
        <v/>
      </c>
      <c r="X6" s="8">
        <f>IF($AA6="","",IF(INDEX('Per Invoice'!X$2:X$1301,$AA6)="","",INDEX('Per Invoice'!X$2:X$1301,$AA6)))</f>
        <v/>
      </c>
      <c r="Y6" s="8">
        <f>IF($AA6="","",IF(INDEX('Per Invoice'!Y$2:Y$1301,$AA6)="","",INDEX('Per Invoice'!Y$2:Y$1301,$AA6)))</f>
        <v/>
      </c>
      <c r="Z6" s="8">
        <f>IF($AA6="","",IF(INDEX('Per Invoice'!Z$2:Z$1301,$AA6)="","",INDEX('Per Invoice'!Z$2:Z$1301,$AA6)))</f>
        <v/>
      </c>
      <c r="AA6" s="16">
        <f>IFERROR(MATCH(Settings!$C$49&amp;"|"&amp;ROWS($AA$2:$AA6),'Per Invoice'!$AB$2:$AB$1301,0),"")</f>
        <v/>
      </c>
    </row>
    <row r="7">
      <c r="A7">
        <f>IF($AA7="","",IF(INDEX('Per Invoice'!A$2:A$1301,$AA7)="","",INDEX('Per Invoice'!A$2:A$1301,$AA7)))</f>
        <v/>
      </c>
      <c r="B7">
        <f>IF($AA7="","",IF(INDEX('Per Invoice'!B$2:B$1301,$AA7)="","",INDEX('Per Invoice'!B$2:B$1301,$AA7)))</f>
        <v/>
      </c>
      <c r="C7">
        <f>IF($AA7="","",IF(INDEX('Per Invoice'!C$2:C$1301,$AA7)="","",INDEX('Per Invoice'!C$2:C$1301,$AA7)))</f>
        <v/>
      </c>
      <c r="D7">
        <f>IF($AA7="","",IF(INDEX('Per Invoice'!D$2:D$1301,$AA7)="","",INDEX('Per Invoice'!D$2:D$1301,$AA7)))</f>
        <v/>
      </c>
      <c r="E7">
        <f>IF($AA7="","",IF(INDEX('Per Invoice'!E$2:E$1301,$AA7)="","",INDEX('Per Invoice'!E$2:E$1301,$AA7)))</f>
        <v/>
      </c>
      <c r="F7">
        <f>IF($AA7="","",IF(INDEX('Per Invoice'!F$2:F$1301,$AA7)="","",INDEX('Per Invoice'!F$2:F$1301,$AA7)))</f>
        <v/>
      </c>
      <c r="G7" s="14">
        <f>IF($AA7="","",IF(INDEX('Per Invoice'!G$2:G$1301,$AA7)="","",INDEX('Per Invoice'!G$2:G$1301,$AA7)))</f>
        <v/>
      </c>
      <c r="H7">
        <f>IF($AA7="","",IF(INDEX('Per Invoice'!H$2:H$1301,$AA7)="","",INDEX('Per Invoice'!H$2:H$1301,$AA7)))</f>
        <v/>
      </c>
      <c r="I7">
        <f>IF($AA7="","",IF(INDEX('Per Invoice'!I$2:I$1301,$AA7)="","",INDEX('Per Invoice'!I$2:I$1301,$AA7)))</f>
        <v/>
      </c>
      <c r="J7">
        <f>IF($AA7="","",IF(INDEX('Per Invoice'!J$2:J$1301,$AA7)="","",INDEX('Per Invoice'!J$2:J$1301,$AA7)))</f>
        <v/>
      </c>
      <c r="K7">
        <f>IF($AA7="","",IF(INDEX('Per Invoice'!K$2:K$1301,$AA7)="","",INDEX('Per Invoice'!K$2:K$1301,$AA7)))</f>
        <v/>
      </c>
      <c r="L7">
        <f>IF($AA7="","",IF(INDEX('Per Invoice'!L$2:L$1301,$AA7)="","",INDEX('Per Invoice'!L$2:L$1301,$AA7)))</f>
        <v/>
      </c>
      <c r="M7">
        <f>IF($AA7="","",IF(INDEX('Per Invoice'!M$2:M$1301,$AA7)="","",INDEX('Per Invoice'!M$2:M$1301,$AA7)))</f>
        <v/>
      </c>
      <c r="N7" s="8">
        <f>IF($AA7="","",IF(INDEX('Per Invoice'!N$2:N$1301,$AA7)="","",INDEX('Per Invoice'!N$2:N$1301,$AA7)))</f>
        <v/>
      </c>
      <c r="O7">
        <f>IF($AA7="","",IF(INDEX('Per Invoice'!O$2:O$1301,$AA7)="","",INDEX('Per Invoice'!O$2:O$1301,$AA7)))</f>
        <v/>
      </c>
      <c r="P7" s="8">
        <f>IF($AA7="","",IF(INDEX('Per Invoice'!P$2:P$1301,$AA7)="","",INDEX('Per Invoice'!P$2:P$1301,$AA7)))</f>
        <v/>
      </c>
      <c r="Q7">
        <f>IF($AA7="","",IF(INDEX('Per Invoice'!Q$2:Q$1301,$AA7)="","",INDEX('Per Invoice'!Q$2:Q$1301,$AA7)))</f>
        <v/>
      </c>
      <c r="R7" s="8">
        <f>IF($AA7="","",IF(INDEX('Per Invoice'!R$2:R$1301,$AA7)="","",INDEX('Per Invoice'!R$2:R$1301,$AA7)))</f>
        <v/>
      </c>
      <c r="S7" s="8">
        <f>IF($AA7="","",IF(INDEX('Per Invoice'!S$2:S$1301,$AA7)="","",INDEX('Per Invoice'!S$2:S$1301,$AA7)))</f>
        <v/>
      </c>
      <c r="T7">
        <f>IF($AA7="","",IF(INDEX('Per Invoice'!T$2:T$1301,$AA7)="","",INDEX('Per Invoice'!T$2:T$1301,$AA7)))</f>
        <v/>
      </c>
      <c r="U7" s="8">
        <f>IF($AA7="","",IF(INDEX('Per Invoice'!U$2:U$1301,$AA7)="","",INDEX('Per Invoice'!U$2:U$1301,$AA7)))</f>
        <v/>
      </c>
      <c r="V7" s="8">
        <f>IF($AA7="","",IF(INDEX('Per Invoice'!V$2:V$1301,$AA7)="","",INDEX('Per Invoice'!V$2:V$1301,$AA7)))</f>
        <v/>
      </c>
      <c r="W7" s="8">
        <f>IF($AA7="","",IF(INDEX('Per Invoice'!W$2:W$1301,$AA7)="","",INDEX('Per Invoice'!W$2:W$1301,$AA7)))</f>
        <v/>
      </c>
      <c r="X7" s="8">
        <f>IF($AA7="","",IF(INDEX('Per Invoice'!X$2:X$1301,$AA7)="","",INDEX('Per Invoice'!X$2:X$1301,$AA7)))</f>
        <v/>
      </c>
      <c r="Y7" s="8">
        <f>IF($AA7="","",IF(INDEX('Per Invoice'!Y$2:Y$1301,$AA7)="","",INDEX('Per Invoice'!Y$2:Y$1301,$AA7)))</f>
        <v/>
      </c>
      <c r="Z7" s="8">
        <f>IF($AA7="","",IF(INDEX('Per Invoice'!Z$2:Z$1301,$AA7)="","",INDEX('Per Invoice'!Z$2:Z$1301,$AA7)))</f>
        <v/>
      </c>
      <c r="AA7" s="16">
        <f>IFERROR(MATCH(Settings!$C$49&amp;"|"&amp;ROWS($AA$2:$AA7),'Per Invoice'!$AB$2:$AB$1301,0),"")</f>
        <v/>
      </c>
    </row>
    <row r="8">
      <c r="A8">
        <f>IF($AA8="","",IF(INDEX('Per Invoice'!A$2:A$1301,$AA8)="","",INDEX('Per Invoice'!A$2:A$1301,$AA8)))</f>
        <v/>
      </c>
      <c r="B8">
        <f>IF($AA8="","",IF(INDEX('Per Invoice'!B$2:B$1301,$AA8)="","",INDEX('Per Invoice'!B$2:B$1301,$AA8)))</f>
        <v/>
      </c>
      <c r="C8">
        <f>IF($AA8="","",IF(INDEX('Per Invoice'!C$2:C$1301,$AA8)="","",INDEX('Per Invoice'!C$2:C$1301,$AA8)))</f>
        <v/>
      </c>
      <c r="D8">
        <f>IF($AA8="","",IF(INDEX('Per Invoice'!D$2:D$1301,$AA8)="","",INDEX('Per Invoice'!D$2:D$1301,$AA8)))</f>
        <v/>
      </c>
      <c r="E8">
        <f>IF($AA8="","",IF(INDEX('Per Invoice'!E$2:E$1301,$AA8)="","",INDEX('Per Invoice'!E$2:E$1301,$AA8)))</f>
        <v/>
      </c>
      <c r="F8">
        <f>IF($AA8="","",IF(INDEX('Per Invoice'!F$2:F$1301,$AA8)="","",INDEX('Per Invoice'!F$2:F$1301,$AA8)))</f>
        <v/>
      </c>
      <c r="G8" s="14">
        <f>IF($AA8="","",IF(INDEX('Per Invoice'!G$2:G$1301,$AA8)="","",INDEX('Per Invoice'!G$2:G$1301,$AA8)))</f>
        <v/>
      </c>
      <c r="H8">
        <f>IF($AA8="","",IF(INDEX('Per Invoice'!H$2:H$1301,$AA8)="","",INDEX('Per Invoice'!H$2:H$1301,$AA8)))</f>
        <v/>
      </c>
      <c r="I8">
        <f>IF($AA8="","",IF(INDEX('Per Invoice'!I$2:I$1301,$AA8)="","",INDEX('Per Invoice'!I$2:I$1301,$AA8)))</f>
        <v/>
      </c>
      <c r="J8">
        <f>IF($AA8="","",IF(INDEX('Per Invoice'!J$2:J$1301,$AA8)="","",INDEX('Per Invoice'!J$2:J$1301,$AA8)))</f>
        <v/>
      </c>
      <c r="K8">
        <f>IF($AA8="","",IF(INDEX('Per Invoice'!K$2:K$1301,$AA8)="","",INDEX('Per Invoice'!K$2:K$1301,$AA8)))</f>
        <v/>
      </c>
      <c r="L8">
        <f>IF($AA8="","",IF(INDEX('Per Invoice'!L$2:L$1301,$AA8)="","",INDEX('Per Invoice'!L$2:L$1301,$AA8)))</f>
        <v/>
      </c>
      <c r="M8">
        <f>IF($AA8="","",IF(INDEX('Per Invoice'!M$2:M$1301,$AA8)="","",INDEX('Per Invoice'!M$2:M$1301,$AA8)))</f>
        <v/>
      </c>
      <c r="N8" s="8">
        <f>IF($AA8="","",IF(INDEX('Per Invoice'!N$2:N$1301,$AA8)="","",INDEX('Per Invoice'!N$2:N$1301,$AA8)))</f>
        <v/>
      </c>
      <c r="O8">
        <f>IF($AA8="","",IF(INDEX('Per Invoice'!O$2:O$1301,$AA8)="","",INDEX('Per Invoice'!O$2:O$1301,$AA8)))</f>
        <v/>
      </c>
      <c r="P8" s="8">
        <f>IF($AA8="","",IF(INDEX('Per Invoice'!P$2:P$1301,$AA8)="","",INDEX('Per Invoice'!P$2:P$1301,$AA8)))</f>
        <v/>
      </c>
      <c r="Q8">
        <f>IF($AA8="","",IF(INDEX('Per Invoice'!Q$2:Q$1301,$AA8)="","",INDEX('Per Invoice'!Q$2:Q$1301,$AA8)))</f>
        <v/>
      </c>
      <c r="R8" s="8">
        <f>IF($AA8="","",IF(INDEX('Per Invoice'!R$2:R$1301,$AA8)="","",INDEX('Per Invoice'!R$2:R$1301,$AA8)))</f>
        <v/>
      </c>
      <c r="S8" s="8">
        <f>IF($AA8="","",IF(INDEX('Per Invoice'!S$2:S$1301,$AA8)="","",INDEX('Per Invoice'!S$2:S$1301,$AA8)))</f>
        <v/>
      </c>
      <c r="T8">
        <f>IF($AA8="","",IF(INDEX('Per Invoice'!T$2:T$1301,$AA8)="","",INDEX('Per Invoice'!T$2:T$1301,$AA8)))</f>
        <v/>
      </c>
      <c r="U8" s="8">
        <f>IF($AA8="","",IF(INDEX('Per Invoice'!U$2:U$1301,$AA8)="","",INDEX('Per Invoice'!U$2:U$1301,$AA8)))</f>
        <v/>
      </c>
      <c r="V8" s="8">
        <f>IF($AA8="","",IF(INDEX('Per Invoice'!V$2:V$1301,$AA8)="","",INDEX('Per Invoice'!V$2:V$1301,$AA8)))</f>
        <v/>
      </c>
      <c r="W8" s="8">
        <f>IF($AA8="","",IF(INDEX('Per Invoice'!W$2:W$1301,$AA8)="","",INDEX('Per Invoice'!W$2:W$1301,$AA8)))</f>
        <v/>
      </c>
      <c r="X8" s="8">
        <f>IF($AA8="","",IF(INDEX('Per Invoice'!X$2:X$1301,$AA8)="","",INDEX('Per Invoice'!X$2:X$1301,$AA8)))</f>
        <v/>
      </c>
      <c r="Y8" s="8">
        <f>IF($AA8="","",IF(INDEX('Per Invoice'!Y$2:Y$1301,$AA8)="","",INDEX('Per Invoice'!Y$2:Y$1301,$AA8)))</f>
        <v/>
      </c>
      <c r="Z8" s="8">
        <f>IF($AA8="","",IF(INDEX('Per Invoice'!Z$2:Z$1301,$AA8)="","",INDEX('Per Invoice'!Z$2:Z$1301,$AA8)))</f>
        <v/>
      </c>
      <c r="AA8" s="16">
        <f>IFERROR(MATCH(Settings!$C$49&amp;"|"&amp;ROWS($AA$2:$AA8),'Per Invoice'!$AB$2:$AB$1301,0),"")</f>
        <v/>
      </c>
    </row>
    <row r="9">
      <c r="A9">
        <f>IF($AA9="","",IF(INDEX('Per Invoice'!A$2:A$1301,$AA9)="","",INDEX('Per Invoice'!A$2:A$1301,$AA9)))</f>
        <v/>
      </c>
      <c r="B9">
        <f>IF($AA9="","",IF(INDEX('Per Invoice'!B$2:B$1301,$AA9)="","",INDEX('Per Invoice'!B$2:B$1301,$AA9)))</f>
        <v/>
      </c>
      <c r="C9">
        <f>IF($AA9="","",IF(INDEX('Per Invoice'!C$2:C$1301,$AA9)="","",INDEX('Per Invoice'!C$2:C$1301,$AA9)))</f>
        <v/>
      </c>
      <c r="D9">
        <f>IF($AA9="","",IF(INDEX('Per Invoice'!D$2:D$1301,$AA9)="","",INDEX('Per Invoice'!D$2:D$1301,$AA9)))</f>
        <v/>
      </c>
      <c r="E9">
        <f>IF($AA9="","",IF(INDEX('Per Invoice'!E$2:E$1301,$AA9)="","",INDEX('Per Invoice'!E$2:E$1301,$AA9)))</f>
        <v/>
      </c>
      <c r="F9">
        <f>IF($AA9="","",IF(INDEX('Per Invoice'!F$2:F$1301,$AA9)="","",INDEX('Per Invoice'!F$2:F$1301,$AA9)))</f>
        <v/>
      </c>
      <c r="G9" s="14">
        <f>IF($AA9="","",IF(INDEX('Per Invoice'!G$2:G$1301,$AA9)="","",INDEX('Per Invoice'!G$2:G$1301,$AA9)))</f>
        <v/>
      </c>
      <c r="H9">
        <f>IF($AA9="","",IF(INDEX('Per Invoice'!H$2:H$1301,$AA9)="","",INDEX('Per Invoice'!H$2:H$1301,$AA9)))</f>
        <v/>
      </c>
      <c r="I9">
        <f>IF($AA9="","",IF(INDEX('Per Invoice'!I$2:I$1301,$AA9)="","",INDEX('Per Invoice'!I$2:I$1301,$AA9)))</f>
        <v/>
      </c>
      <c r="J9">
        <f>IF($AA9="","",IF(INDEX('Per Invoice'!J$2:J$1301,$AA9)="","",INDEX('Per Invoice'!J$2:J$1301,$AA9)))</f>
        <v/>
      </c>
      <c r="K9">
        <f>IF($AA9="","",IF(INDEX('Per Invoice'!K$2:K$1301,$AA9)="","",INDEX('Per Invoice'!K$2:K$1301,$AA9)))</f>
        <v/>
      </c>
      <c r="L9">
        <f>IF($AA9="","",IF(INDEX('Per Invoice'!L$2:L$1301,$AA9)="","",INDEX('Per Invoice'!L$2:L$1301,$AA9)))</f>
        <v/>
      </c>
      <c r="M9">
        <f>IF($AA9="","",IF(INDEX('Per Invoice'!M$2:M$1301,$AA9)="","",INDEX('Per Invoice'!M$2:M$1301,$AA9)))</f>
        <v/>
      </c>
      <c r="N9" s="8">
        <f>IF($AA9="","",IF(INDEX('Per Invoice'!N$2:N$1301,$AA9)="","",INDEX('Per Invoice'!N$2:N$1301,$AA9)))</f>
        <v/>
      </c>
      <c r="O9">
        <f>IF($AA9="","",IF(INDEX('Per Invoice'!O$2:O$1301,$AA9)="","",INDEX('Per Invoice'!O$2:O$1301,$AA9)))</f>
        <v/>
      </c>
      <c r="P9" s="8">
        <f>IF($AA9="","",IF(INDEX('Per Invoice'!P$2:P$1301,$AA9)="","",INDEX('Per Invoice'!P$2:P$1301,$AA9)))</f>
        <v/>
      </c>
      <c r="Q9">
        <f>IF($AA9="","",IF(INDEX('Per Invoice'!Q$2:Q$1301,$AA9)="","",INDEX('Per Invoice'!Q$2:Q$1301,$AA9)))</f>
        <v/>
      </c>
      <c r="R9" s="8">
        <f>IF($AA9="","",IF(INDEX('Per Invoice'!R$2:R$1301,$AA9)="","",INDEX('Per Invoice'!R$2:R$1301,$AA9)))</f>
        <v/>
      </c>
      <c r="S9" s="8">
        <f>IF($AA9="","",IF(INDEX('Per Invoice'!S$2:S$1301,$AA9)="","",INDEX('Per Invoice'!S$2:S$1301,$AA9)))</f>
        <v/>
      </c>
      <c r="T9">
        <f>IF($AA9="","",IF(INDEX('Per Invoice'!T$2:T$1301,$AA9)="","",INDEX('Per Invoice'!T$2:T$1301,$AA9)))</f>
        <v/>
      </c>
      <c r="U9" s="8">
        <f>IF($AA9="","",IF(INDEX('Per Invoice'!U$2:U$1301,$AA9)="","",INDEX('Per Invoice'!U$2:U$1301,$AA9)))</f>
        <v/>
      </c>
      <c r="V9" s="8">
        <f>IF($AA9="","",IF(INDEX('Per Invoice'!V$2:V$1301,$AA9)="","",INDEX('Per Invoice'!V$2:V$1301,$AA9)))</f>
        <v/>
      </c>
      <c r="W9" s="8">
        <f>IF($AA9="","",IF(INDEX('Per Invoice'!W$2:W$1301,$AA9)="","",INDEX('Per Invoice'!W$2:W$1301,$AA9)))</f>
        <v/>
      </c>
      <c r="X9" s="8">
        <f>IF($AA9="","",IF(INDEX('Per Invoice'!X$2:X$1301,$AA9)="","",INDEX('Per Invoice'!X$2:X$1301,$AA9)))</f>
        <v/>
      </c>
      <c r="Y9" s="8">
        <f>IF($AA9="","",IF(INDEX('Per Invoice'!Y$2:Y$1301,$AA9)="","",INDEX('Per Invoice'!Y$2:Y$1301,$AA9)))</f>
        <v/>
      </c>
      <c r="Z9" s="8">
        <f>IF($AA9="","",IF(INDEX('Per Invoice'!Z$2:Z$1301,$AA9)="","",INDEX('Per Invoice'!Z$2:Z$1301,$AA9)))</f>
        <v/>
      </c>
      <c r="AA9" s="16">
        <f>IFERROR(MATCH(Settings!$C$49&amp;"|"&amp;ROWS($AA$2:$AA9),'Per Invoice'!$AB$2:$AB$1301,0),"")</f>
        <v/>
      </c>
    </row>
    <row r="10">
      <c r="A10">
        <f>IF($AA10="","",IF(INDEX('Per Invoice'!A$2:A$1301,$AA10)="","",INDEX('Per Invoice'!A$2:A$1301,$AA10)))</f>
        <v/>
      </c>
      <c r="B10">
        <f>IF($AA10="","",IF(INDEX('Per Invoice'!B$2:B$1301,$AA10)="","",INDEX('Per Invoice'!B$2:B$1301,$AA10)))</f>
        <v/>
      </c>
      <c r="C10">
        <f>IF($AA10="","",IF(INDEX('Per Invoice'!C$2:C$1301,$AA10)="","",INDEX('Per Invoice'!C$2:C$1301,$AA10)))</f>
        <v/>
      </c>
      <c r="D10">
        <f>IF($AA10="","",IF(INDEX('Per Invoice'!D$2:D$1301,$AA10)="","",INDEX('Per Invoice'!D$2:D$1301,$AA10)))</f>
        <v/>
      </c>
      <c r="E10">
        <f>IF($AA10="","",IF(INDEX('Per Invoice'!E$2:E$1301,$AA10)="","",INDEX('Per Invoice'!E$2:E$1301,$AA10)))</f>
        <v/>
      </c>
      <c r="F10">
        <f>IF($AA10="","",IF(INDEX('Per Invoice'!F$2:F$1301,$AA10)="","",INDEX('Per Invoice'!F$2:F$1301,$AA10)))</f>
        <v/>
      </c>
      <c r="G10" s="14">
        <f>IF($AA10="","",IF(INDEX('Per Invoice'!G$2:G$1301,$AA10)="","",INDEX('Per Invoice'!G$2:G$1301,$AA10)))</f>
        <v/>
      </c>
      <c r="H10">
        <f>IF($AA10="","",IF(INDEX('Per Invoice'!H$2:H$1301,$AA10)="","",INDEX('Per Invoice'!H$2:H$1301,$AA10)))</f>
        <v/>
      </c>
      <c r="I10">
        <f>IF($AA10="","",IF(INDEX('Per Invoice'!I$2:I$1301,$AA10)="","",INDEX('Per Invoice'!I$2:I$1301,$AA10)))</f>
        <v/>
      </c>
      <c r="J10">
        <f>IF($AA10="","",IF(INDEX('Per Invoice'!J$2:J$1301,$AA10)="","",INDEX('Per Invoice'!J$2:J$1301,$AA10)))</f>
        <v/>
      </c>
      <c r="K10">
        <f>IF($AA10="","",IF(INDEX('Per Invoice'!K$2:K$1301,$AA10)="","",INDEX('Per Invoice'!K$2:K$1301,$AA10)))</f>
        <v/>
      </c>
      <c r="L10">
        <f>IF($AA10="","",IF(INDEX('Per Invoice'!L$2:L$1301,$AA10)="","",INDEX('Per Invoice'!L$2:L$1301,$AA10)))</f>
        <v/>
      </c>
      <c r="M10">
        <f>IF($AA10="","",IF(INDEX('Per Invoice'!M$2:M$1301,$AA10)="","",INDEX('Per Invoice'!M$2:M$1301,$AA10)))</f>
        <v/>
      </c>
      <c r="N10" s="8">
        <f>IF($AA10="","",IF(INDEX('Per Invoice'!N$2:N$1301,$AA10)="","",INDEX('Per Invoice'!N$2:N$1301,$AA10)))</f>
        <v/>
      </c>
      <c r="O10">
        <f>IF($AA10="","",IF(INDEX('Per Invoice'!O$2:O$1301,$AA10)="","",INDEX('Per Invoice'!O$2:O$1301,$AA10)))</f>
        <v/>
      </c>
      <c r="P10" s="8">
        <f>IF($AA10="","",IF(INDEX('Per Invoice'!P$2:P$1301,$AA10)="","",INDEX('Per Invoice'!P$2:P$1301,$AA10)))</f>
        <v/>
      </c>
      <c r="Q10">
        <f>IF($AA10="","",IF(INDEX('Per Invoice'!Q$2:Q$1301,$AA10)="","",INDEX('Per Invoice'!Q$2:Q$1301,$AA10)))</f>
        <v/>
      </c>
      <c r="R10" s="8">
        <f>IF($AA10="","",IF(INDEX('Per Invoice'!R$2:R$1301,$AA10)="","",INDEX('Per Invoice'!R$2:R$1301,$AA10)))</f>
        <v/>
      </c>
      <c r="S10" s="8">
        <f>IF($AA10="","",IF(INDEX('Per Invoice'!S$2:S$1301,$AA10)="","",INDEX('Per Invoice'!S$2:S$1301,$AA10)))</f>
        <v/>
      </c>
      <c r="T10">
        <f>IF($AA10="","",IF(INDEX('Per Invoice'!T$2:T$1301,$AA10)="","",INDEX('Per Invoice'!T$2:T$1301,$AA10)))</f>
        <v/>
      </c>
      <c r="U10" s="8">
        <f>IF($AA10="","",IF(INDEX('Per Invoice'!U$2:U$1301,$AA10)="","",INDEX('Per Invoice'!U$2:U$1301,$AA10)))</f>
        <v/>
      </c>
      <c r="V10" s="8">
        <f>IF($AA10="","",IF(INDEX('Per Invoice'!V$2:V$1301,$AA10)="","",INDEX('Per Invoice'!V$2:V$1301,$AA10)))</f>
        <v/>
      </c>
      <c r="W10" s="8">
        <f>IF($AA10="","",IF(INDEX('Per Invoice'!W$2:W$1301,$AA10)="","",INDEX('Per Invoice'!W$2:W$1301,$AA10)))</f>
        <v/>
      </c>
      <c r="X10" s="8">
        <f>IF($AA10="","",IF(INDEX('Per Invoice'!X$2:X$1301,$AA10)="","",INDEX('Per Invoice'!X$2:X$1301,$AA10)))</f>
        <v/>
      </c>
      <c r="Y10" s="8">
        <f>IF($AA10="","",IF(INDEX('Per Invoice'!Y$2:Y$1301,$AA10)="","",INDEX('Per Invoice'!Y$2:Y$1301,$AA10)))</f>
        <v/>
      </c>
      <c r="Z10" s="8">
        <f>IF($AA10="","",IF(INDEX('Per Invoice'!Z$2:Z$1301,$AA10)="","",INDEX('Per Invoice'!Z$2:Z$1301,$AA10)))</f>
        <v/>
      </c>
      <c r="AA10" s="16">
        <f>IFERROR(MATCH(Settings!$C$49&amp;"|"&amp;ROWS($AA$2:$AA10),'Per Invoice'!$AB$2:$AB$1301,0),"")</f>
        <v/>
      </c>
    </row>
    <row r="11">
      <c r="A11">
        <f>IF($AA11="","",IF(INDEX('Per Invoice'!A$2:A$1301,$AA11)="","",INDEX('Per Invoice'!A$2:A$1301,$AA11)))</f>
        <v/>
      </c>
      <c r="B11">
        <f>IF($AA11="","",IF(INDEX('Per Invoice'!B$2:B$1301,$AA11)="","",INDEX('Per Invoice'!B$2:B$1301,$AA11)))</f>
        <v/>
      </c>
      <c r="C11">
        <f>IF($AA11="","",IF(INDEX('Per Invoice'!C$2:C$1301,$AA11)="","",INDEX('Per Invoice'!C$2:C$1301,$AA11)))</f>
        <v/>
      </c>
      <c r="D11">
        <f>IF($AA11="","",IF(INDEX('Per Invoice'!D$2:D$1301,$AA11)="","",INDEX('Per Invoice'!D$2:D$1301,$AA11)))</f>
        <v/>
      </c>
      <c r="E11">
        <f>IF($AA11="","",IF(INDEX('Per Invoice'!E$2:E$1301,$AA11)="","",INDEX('Per Invoice'!E$2:E$1301,$AA11)))</f>
        <v/>
      </c>
      <c r="F11">
        <f>IF($AA11="","",IF(INDEX('Per Invoice'!F$2:F$1301,$AA11)="","",INDEX('Per Invoice'!F$2:F$1301,$AA11)))</f>
        <v/>
      </c>
      <c r="G11" s="14">
        <f>IF($AA11="","",IF(INDEX('Per Invoice'!G$2:G$1301,$AA11)="","",INDEX('Per Invoice'!G$2:G$1301,$AA11)))</f>
        <v/>
      </c>
      <c r="H11">
        <f>IF($AA11="","",IF(INDEX('Per Invoice'!H$2:H$1301,$AA11)="","",INDEX('Per Invoice'!H$2:H$1301,$AA11)))</f>
        <v/>
      </c>
      <c r="I11">
        <f>IF($AA11="","",IF(INDEX('Per Invoice'!I$2:I$1301,$AA11)="","",INDEX('Per Invoice'!I$2:I$1301,$AA11)))</f>
        <v/>
      </c>
      <c r="J11">
        <f>IF($AA11="","",IF(INDEX('Per Invoice'!J$2:J$1301,$AA11)="","",INDEX('Per Invoice'!J$2:J$1301,$AA11)))</f>
        <v/>
      </c>
      <c r="K11">
        <f>IF($AA11="","",IF(INDEX('Per Invoice'!K$2:K$1301,$AA11)="","",INDEX('Per Invoice'!K$2:K$1301,$AA11)))</f>
        <v/>
      </c>
      <c r="L11">
        <f>IF($AA11="","",IF(INDEX('Per Invoice'!L$2:L$1301,$AA11)="","",INDEX('Per Invoice'!L$2:L$1301,$AA11)))</f>
        <v/>
      </c>
      <c r="M11">
        <f>IF($AA11="","",IF(INDEX('Per Invoice'!M$2:M$1301,$AA11)="","",INDEX('Per Invoice'!M$2:M$1301,$AA11)))</f>
        <v/>
      </c>
      <c r="N11" s="8">
        <f>IF($AA11="","",IF(INDEX('Per Invoice'!N$2:N$1301,$AA11)="","",INDEX('Per Invoice'!N$2:N$1301,$AA11)))</f>
        <v/>
      </c>
      <c r="O11">
        <f>IF($AA11="","",IF(INDEX('Per Invoice'!O$2:O$1301,$AA11)="","",INDEX('Per Invoice'!O$2:O$1301,$AA11)))</f>
        <v/>
      </c>
      <c r="P11" s="8">
        <f>IF($AA11="","",IF(INDEX('Per Invoice'!P$2:P$1301,$AA11)="","",INDEX('Per Invoice'!P$2:P$1301,$AA11)))</f>
        <v/>
      </c>
      <c r="Q11">
        <f>IF($AA11="","",IF(INDEX('Per Invoice'!Q$2:Q$1301,$AA11)="","",INDEX('Per Invoice'!Q$2:Q$1301,$AA11)))</f>
        <v/>
      </c>
      <c r="R11" s="8">
        <f>IF($AA11="","",IF(INDEX('Per Invoice'!R$2:R$1301,$AA11)="","",INDEX('Per Invoice'!R$2:R$1301,$AA11)))</f>
        <v/>
      </c>
      <c r="S11" s="8">
        <f>IF($AA11="","",IF(INDEX('Per Invoice'!S$2:S$1301,$AA11)="","",INDEX('Per Invoice'!S$2:S$1301,$AA11)))</f>
        <v/>
      </c>
      <c r="T11">
        <f>IF($AA11="","",IF(INDEX('Per Invoice'!T$2:T$1301,$AA11)="","",INDEX('Per Invoice'!T$2:T$1301,$AA11)))</f>
        <v/>
      </c>
      <c r="U11" s="8">
        <f>IF($AA11="","",IF(INDEX('Per Invoice'!U$2:U$1301,$AA11)="","",INDEX('Per Invoice'!U$2:U$1301,$AA11)))</f>
        <v/>
      </c>
      <c r="V11" s="8">
        <f>IF($AA11="","",IF(INDEX('Per Invoice'!V$2:V$1301,$AA11)="","",INDEX('Per Invoice'!V$2:V$1301,$AA11)))</f>
        <v/>
      </c>
      <c r="W11" s="8">
        <f>IF($AA11="","",IF(INDEX('Per Invoice'!W$2:W$1301,$AA11)="","",INDEX('Per Invoice'!W$2:W$1301,$AA11)))</f>
        <v/>
      </c>
      <c r="X11" s="8">
        <f>IF($AA11="","",IF(INDEX('Per Invoice'!X$2:X$1301,$AA11)="","",INDEX('Per Invoice'!X$2:X$1301,$AA11)))</f>
        <v/>
      </c>
      <c r="Y11" s="8">
        <f>IF($AA11="","",IF(INDEX('Per Invoice'!Y$2:Y$1301,$AA11)="","",INDEX('Per Invoice'!Y$2:Y$1301,$AA11)))</f>
        <v/>
      </c>
      <c r="Z11" s="8">
        <f>IF($AA11="","",IF(INDEX('Per Invoice'!Z$2:Z$1301,$AA11)="","",INDEX('Per Invoice'!Z$2:Z$1301,$AA11)))</f>
        <v/>
      </c>
      <c r="AA11" s="16">
        <f>IFERROR(MATCH(Settings!$C$49&amp;"|"&amp;ROWS($AA$2:$AA11),'Per Invoice'!$AB$2:$AB$1301,0),"")</f>
        <v/>
      </c>
    </row>
    <row r="12">
      <c r="A12">
        <f>IF($AA12="","",IF(INDEX('Per Invoice'!A$2:A$1301,$AA12)="","",INDEX('Per Invoice'!A$2:A$1301,$AA12)))</f>
        <v/>
      </c>
      <c r="B12">
        <f>IF($AA12="","",IF(INDEX('Per Invoice'!B$2:B$1301,$AA12)="","",INDEX('Per Invoice'!B$2:B$1301,$AA12)))</f>
        <v/>
      </c>
      <c r="C12">
        <f>IF($AA12="","",IF(INDEX('Per Invoice'!C$2:C$1301,$AA12)="","",INDEX('Per Invoice'!C$2:C$1301,$AA12)))</f>
        <v/>
      </c>
      <c r="D12">
        <f>IF($AA12="","",IF(INDEX('Per Invoice'!D$2:D$1301,$AA12)="","",INDEX('Per Invoice'!D$2:D$1301,$AA12)))</f>
        <v/>
      </c>
      <c r="E12">
        <f>IF($AA12="","",IF(INDEX('Per Invoice'!E$2:E$1301,$AA12)="","",INDEX('Per Invoice'!E$2:E$1301,$AA12)))</f>
        <v/>
      </c>
      <c r="F12">
        <f>IF($AA12="","",IF(INDEX('Per Invoice'!F$2:F$1301,$AA12)="","",INDEX('Per Invoice'!F$2:F$1301,$AA12)))</f>
        <v/>
      </c>
      <c r="G12" s="14">
        <f>IF($AA12="","",IF(INDEX('Per Invoice'!G$2:G$1301,$AA12)="","",INDEX('Per Invoice'!G$2:G$1301,$AA12)))</f>
        <v/>
      </c>
      <c r="H12">
        <f>IF($AA12="","",IF(INDEX('Per Invoice'!H$2:H$1301,$AA12)="","",INDEX('Per Invoice'!H$2:H$1301,$AA12)))</f>
        <v/>
      </c>
      <c r="I12">
        <f>IF($AA12="","",IF(INDEX('Per Invoice'!I$2:I$1301,$AA12)="","",INDEX('Per Invoice'!I$2:I$1301,$AA12)))</f>
        <v/>
      </c>
      <c r="J12">
        <f>IF($AA12="","",IF(INDEX('Per Invoice'!J$2:J$1301,$AA12)="","",INDEX('Per Invoice'!J$2:J$1301,$AA12)))</f>
        <v/>
      </c>
      <c r="K12">
        <f>IF($AA12="","",IF(INDEX('Per Invoice'!K$2:K$1301,$AA12)="","",INDEX('Per Invoice'!K$2:K$1301,$AA12)))</f>
        <v/>
      </c>
      <c r="L12">
        <f>IF($AA12="","",IF(INDEX('Per Invoice'!L$2:L$1301,$AA12)="","",INDEX('Per Invoice'!L$2:L$1301,$AA12)))</f>
        <v/>
      </c>
      <c r="M12">
        <f>IF($AA12="","",IF(INDEX('Per Invoice'!M$2:M$1301,$AA12)="","",INDEX('Per Invoice'!M$2:M$1301,$AA12)))</f>
        <v/>
      </c>
      <c r="N12" s="8">
        <f>IF($AA12="","",IF(INDEX('Per Invoice'!N$2:N$1301,$AA12)="","",INDEX('Per Invoice'!N$2:N$1301,$AA12)))</f>
        <v/>
      </c>
      <c r="O12">
        <f>IF($AA12="","",IF(INDEX('Per Invoice'!O$2:O$1301,$AA12)="","",INDEX('Per Invoice'!O$2:O$1301,$AA12)))</f>
        <v/>
      </c>
      <c r="P12" s="8">
        <f>IF($AA12="","",IF(INDEX('Per Invoice'!P$2:P$1301,$AA12)="","",INDEX('Per Invoice'!P$2:P$1301,$AA12)))</f>
        <v/>
      </c>
      <c r="Q12">
        <f>IF($AA12="","",IF(INDEX('Per Invoice'!Q$2:Q$1301,$AA12)="","",INDEX('Per Invoice'!Q$2:Q$1301,$AA12)))</f>
        <v/>
      </c>
      <c r="R12" s="8">
        <f>IF($AA12="","",IF(INDEX('Per Invoice'!R$2:R$1301,$AA12)="","",INDEX('Per Invoice'!R$2:R$1301,$AA12)))</f>
        <v/>
      </c>
      <c r="S12" s="8">
        <f>IF($AA12="","",IF(INDEX('Per Invoice'!S$2:S$1301,$AA12)="","",INDEX('Per Invoice'!S$2:S$1301,$AA12)))</f>
        <v/>
      </c>
      <c r="T12">
        <f>IF($AA12="","",IF(INDEX('Per Invoice'!T$2:T$1301,$AA12)="","",INDEX('Per Invoice'!T$2:T$1301,$AA12)))</f>
        <v/>
      </c>
      <c r="U12" s="8">
        <f>IF($AA12="","",IF(INDEX('Per Invoice'!U$2:U$1301,$AA12)="","",INDEX('Per Invoice'!U$2:U$1301,$AA12)))</f>
        <v/>
      </c>
      <c r="V12" s="8">
        <f>IF($AA12="","",IF(INDEX('Per Invoice'!V$2:V$1301,$AA12)="","",INDEX('Per Invoice'!V$2:V$1301,$AA12)))</f>
        <v/>
      </c>
      <c r="W12" s="8">
        <f>IF($AA12="","",IF(INDEX('Per Invoice'!W$2:W$1301,$AA12)="","",INDEX('Per Invoice'!W$2:W$1301,$AA12)))</f>
        <v/>
      </c>
      <c r="X12" s="8">
        <f>IF($AA12="","",IF(INDEX('Per Invoice'!X$2:X$1301,$AA12)="","",INDEX('Per Invoice'!X$2:X$1301,$AA12)))</f>
        <v/>
      </c>
      <c r="Y12" s="8">
        <f>IF($AA12="","",IF(INDEX('Per Invoice'!Y$2:Y$1301,$AA12)="","",INDEX('Per Invoice'!Y$2:Y$1301,$AA12)))</f>
        <v/>
      </c>
      <c r="Z12" s="8">
        <f>IF($AA12="","",IF(INDEX('Per Invoice'!Z$2:Z$1301,$AA12)="","",INDEX('Per Invoice'!Z$2:Z$1301,$AA12)))</f>
        <v/>
      </c>
      <c r="AA12" s="16">
        <f>IFERROR(MATCH(Settings!$C$49&amp;"|"&amp;ROWS($AA$2:$AA12),'Per Invoice'!$AB$2:$AB$1301,0),"")</f>
        <v/>
      </c>
    </row>
    <row r="13">
      <c r="A13">
        <f>IF($AA13="","",IF(INDEX('Per Invoice'!A$2:A$1301,$AA13)="","",INDEX('Per Invoice'!A$2:A$1301,$AA13)))</f>
        <v/>
      </c>
      <c r="B13">
        <f>IF($AA13="","",IF(INDEX('Per Invoice'!B$2:B$1301,$AA13)="","",INDEX('Per Invoice'!B$2:B$1301,$AA13)))</f>
        <v/>
      </c>
      <c r="C13">
        <f>IF($AA13="","",IF(INDEX('Per Invoice'!C$2:C$1301,$AA13)="","",INDEX('Per Invoice'!C$2:C$1301,$AA13)))</f>
        <v/>
      </c>
      <c r="D13">
        <f>IF($AA13="","",IF(INDEX('Per Invoice'!D$2:D$1301,$AA13)="","",INDEX('Per Invoice'!D$2:D$1301,$AA13)))</f>
        <v/>
      </c>
      <c r="E13">
        <f>IF($AA13="","",IF(INDEX('Per Invoice'!E$2:E$1301,$AA13)="","",INDEX('Per Invoice'!E$2:E$1301,$AA13)))</f>
        <v/>
      </c>
      <c r="F13">
        <f>IF($AA13="","",IF(INDEX('Per Invoice'!F$2:F$1301,$AA13)="","",INDEX('Per Invoice'!F$2:F$1301,$AA13)))</f>
        <v/>
      </c>
      <c r="G13" s="14">
        <f>IF($AA13="","",IF(INDEX('Per Invoice'!G$2:G$1301,$AA13)="","",INDEX('Per Invoice'!G$2:G$1301,$AA13)))</f>
        <v/>
      </c>
      <c r="H13">
        <f>IF($AA13="","",IF(INDEX('Per Invoice'!H$2:H$1301,$AA13)="","",INDEX('Per Invoice'!H$2:H$1301,$AA13)))</f>
        <v/>
      </c>
      <c r="I13">
        <f>IF($AA13="","",IF(INDEX('Per Invoice'!I$2:I$1301,$AA13)="","",INDEX('Per Invoice'!I$2:I$1301,$AA13)))</f>
        <v/>
      </c>
      <c r="J13">
        <f>IF($AA13="","",IF(INDEX('Per Invoice'!J$2:J$1301,$AA13)="","",INDEX('Per Invoice'!J$2:J$1301,$AA13)))</f>
        <v/>
      </c>
      <c r="K13">
        <f>IF($AA13="","",IF(INDEX('Per Invoice'!K$2:K$1301,$AA13)="","",INDEX('Per Invoice'!K$2:K$1301,$AA13)))</f>
        <v/>
      </c>
      <c r="L13">
        <f>IF($AA13="","",IF(INDEX('Per Invoice'!L$2:L$1301,$AA13)="","",INDEX('Per Invoice'!L$2:L$1301,$AA13)))</f>
        <v/>
      </c>
      <c r="M13">
        <f>IF($AA13="","",IF(INDEX('Per Invoice'!M$2:M$1301,$AA13)="","",INDEX('Per Invoice'!M$2:M$1301,$AA13)))</f>
        <v/>
      </c>
      <c r="N13" s="8">
        <f>IF($AA13="","",IF(INDEX('Per Invoice'!N$2:N$1301,$AA13)="","",INDEX('Per Invoice'!N$2:N$1301,$AA13)))</f>
        <v/>
      </c>
      <c r="O13">
        <f>IF($AA13="","",IF(INDEX('Per Invoice'!O$2:O$1301,$AA13)="","",INDEX('Per Invoice'!O$2:O$1301,$AA13)))</f>
        <v/>
      </c>
      <c r="P13" s="8">
        <f>IF($AA13="","",IF(INDEX('Per Invoice'!P$2:P$1301,$AA13)="","",INDEX('Per Invoice'!P$2:P$1301,$AA13)))</f>
        <v/>
      </c>
      <c r="Q13">
        <f>IF($AA13="","",IF(INDEX('Per Invoice'!Q$2:Q$1301,$AA13)="","",INDEX('Per Invoice'!Q$2:Q$1301,$AA13)))</f>
        <v/>
      </c>
      <c r="R13" s="8">
        <f>IF($AA13="","",IF(INDEX('Per Invoice'!R$2:R$1301,$AA13)="","",INDEX('Per Invoice'!R$2:R$1301,$AA13)))</f>
        <v/>
      </c>
      <c r="S13" s="8">
        <f>IF($AA13="","",IF(INDEX('Per Invoice'!S$2:S$1301,$AA13)="","",INDEX('Per Invoice'!S$2:S$1301,$AA13)))</f>
        <v/>
      </c>
      <c r="T13">
        <f>IF($AA13="","",IF(INDEX('Per Invoice'!T$2:T$1301,$AA13)="","",INDEX('Per Invoice'!T$2:T$1301,$AA13)))</f>
        <v/>
      </c>
      <c r="U13" s="8">
        <f>IF($AA13="","",IF(INDEX('Per Invoice'!U$2:U$1301,$AA13)="","",INDEX('Per Invoice'!U$2:U$1301,$AA13)))</f>
        <v/>
      </c>
      <c r="V13" s="8">
        <f>IF($AA13="","",IF(INDEX('Per Invoice'!V$2:V$1301,$AA13)="","",INDEX('Per Invoice'!V$2:V$1301,$AA13)))</f>
        <v/>
      </c>
      <c r="W13" s="8">
        <f>IF($AA13="","",IF(INDEX('Per Invoice'!W$2:W$1301,$AA13)="","",INDEX('Per Invoice'!W$2:W$1301,$AA13)))</f>
        <v/>
      </c>
      <c r="X13" s="8">
        <f>IF($AA13="","",IF(INDEX('Per Invoice'!X$2:X$1301,$AA13)="","",INDEX('Per Invoice'!X$2:X$1301,$AA13)))</f>
        <v/>
      </c>
      <c r="Y13" s="8">
        <f>IF($AA13="","",IF(INDEX('Per Invoice'!Y$2:Y$1301,$AA13)="","",INDEX('Per Invoice'!Y$2:Y$1301,$AA13)))</f>
        <v/>
      </c>
      <c r="Z13" s="8">
        <f>IF($AA13="","",IF(INDEX('Per Invoice'!Z$2:Z$1301,$AA13)="","",INDEX('Per Invoice'!Z$2:Z$1301,$AA13)))</f>
        <v/>
      </c>
      <c r="AA13" s="16">
        <f>IFERROR(MATCH(Settings!$C$49&amp;"|"&amp;ROWS($AA$2:$AA13),'Per Invoice'!$AB$2:$AB$1301,0),"")</f>
        <v/>
      </c>
    </row>
    <row r="14">
      <c r="A14">
        <f>IF($AA14="","",IF(INDEX('Per Invoice'!A$2:A$1301,$AA14)="","",INDEX('Per Invoice'!A$2:A$1301,$AA14)))</f>
        <v/>
      </c>
      <c r="B14">
        <f>IF($AA14="","",IF(INDEX('Per Invoice'!B$2:B$1301,$AA14)="","",INDEX('Per Invoice'!B$2:B$1301,$AA14)))</f>
        <v/>
      </c>
      <c r="C14">
        <f>IF($AA14="","",IF(INDEX('Per Invoice'!C$2:C$1301,$AA14)="","",INDEX('Per Invoice'!C$2:C$1301,$AA14)))</f>
        <v/>
      </c>
      <c r="D14">
        <f>IF($AA14="","",IF(INDEX('Per Invoice'!D$2:D$1301,$AA14)="","",INDEX('Per Invoice'!D$2:D$1301,$AA14)))</f>
        <v/>
      </c>
      <c r="E14">
        <f>IF($AA14="","",IF(INDEX('Per Invoice'!E$2:E$1301,$AA14)="","",INDEX('Per Invoice'!E$2:E$1301,$AA14)))</f>
        <v/>
      </c>
      <c r="F14">
        <f>IF($AA14="","",IF(INDEX('Per Invoice'!F$2:F$1301,$AA14)="","",INDEX('Per Invoice'!F$2:F$1301,$AA14)))</f>
        <v/>
      </c>
      <c r="G14" s="14">
        <f>IF($AA14="","",IF(INDEX('Per Invoice'!G$2:G$1301,$AA14)="","",INDEX('Per Invoice'!G$2:G$1301,$AA14)))</f>
        <v/>
      </c>
      <c r="H14">
        <f>IF($AA14="","",IF(INDEX('Per Invoice'!H$2:H$1301,$AA14)="","",INDEX('Per Invoice'!H$2:H$1301,$AA14)))</f>
        <v/>
      </c>
      <c r="I14">
        <f>IF($AA14="","",IF(INDEX('Per Invoice'!I$2:I$1301,$AA14)="","",INDEX('Per Invoice'!I$2:I$1301,$AA14)))</f>
        <v/>
      </c>
      <c r="J14">
        <f>IF($AA14="","",IF(INDEX('Per Invoice'!J$2:J$1301,$AA14)="","",INDEX('Per Invoice'!J$2:J$1301,$AA14)))</f>
        <v/>
      </c>
      <c r="K14">
        <f>IF($AA14="","",IF(INDEX('Per Invoice'!K$2:K$1301,$AA14)="","",INDEX('Per Invoice'!K$2:K$1301,$AA14)))</f>
        <v/>
      </c>
      <c r="L14">
        <f>IF($AA14="","",IF(INDEX('Per Invoice'!L$2:L$1301,$AA14)="","",INDEX('Per Invoice'!L$2:L$1301,$AA14)))</f>
        <v/>
      </c>
      <c r="M14">
        <f>IF($AA14="","",IF(INDEX('Per Invoice'!M$2:M$1301,$AA14)="","",INDEX('Per Invoice'!M$2:M$1301,$AA14)))</f>
        <v/>
      </c>
      <c r="N14" s="8">
        <f>IF($AA14="","",IF(INDEX('Per Invoice'!N$2:N$1301,$AA14)="","",INDEX('Per Invoice'!N$2:N$1301,$AA14)))</f>
        <v/>
      </c>
      <c r="O14">
        <f>IF($AA14="","",IF(INDEX('Per Invoice'!O$2:O$1301,$AA14)="","",INDEX('Per Invoice'!O$2:O$1301,$AA14)))</f>
        <v/>
      </c>
      <c r="P14" s="8">
        <f>IF($AA14="","",IF(INDEX('Per Invoice'!P$2:P$1301,$AA14)="","",INDEX('Per Invoice'!P$2:P$1301,$AA14)))</f>
        <v/>
      </c>
      <c r="Q14">
        <f>IF($AA14="","",IF(INDEX('Per Invoice'!Q$2:Q$1301,$AA14)="","",INDEX('Per Invoice'!Q$2:Q$1301,$AA14)))</f>
        <v/>
      </c>
      <c r="R14" s="8">
        <f>IF($AA14="","",IF(INDEX('Per Invoice'!R$2:R$1301,$AA14)="","",INDEX('Per Invoice'!R$2:R$1301,$AA14)))</f>
        <v/>
      </c>
      <c r="S14" s="8">
        <f>IF($AA14="","",IF(INDEX('Per Invoice'!S$2:S$1301,$AA14)="","",INDEX('Per Invoice'!S$2:S$1301,$AA14)))</f>
        <v/>
      </c>
      <c r="T14">
        <f>IF($AA14="","",IF(INDEX('Per Invoice'!T$2:T$1301,$AA14)="","",INDEX('Per Invoice'!T$2:T$1301,$AA14)))</f>
        <v/>
      </c>
      <c r="U14" s="8">
        <f>IF($AA14="","",IF(INDEX('Per Invoice'!U$2:U$1301,$AA14)="","",INDEX('Per Invoice'!U$2:U$1301,$AA14)))</f>
        <v/>
      </c>
      <c r="V14" s="8">
        <f>IF($AA14="","",IF(INDEX('Per Invoice'!V$2:V$1301,$AA14)="","",INDEX('Per Invoice'!V$2:V$1301,$AA14)))</f>
        <v/>
      </c>
      <c r="W14" s="8">
        <f>IF($AA14="","",IF(INDEX('Per Invoice'!W$2:W$1301,$AA14)="","",INDEX('Per Invoice'!W$2:W$1301,$AA14)))</f>
        <v/>
      </c>
      <c r="X14" s="8">
        <f>IF($AA14="","",IF(INDEX('Per Invoice'!X$2:X$1301,$AA14)="","",INDEX('Per Invoice'!X$2:X$1301,$AA14)))</f>
        <v/>
      </c>
      <c r="Y14" s="8">
        <f>IF($AA14="","",IF(INDEX('Per Invoice'!Y$2:Y$1301,$AA14)="","",INDEX('Per Invoice'!Y$2:Y$1301,$AA14)))</f>
        <v/>
      </c>
      <c r="Z14" s="8">
        <f>IF($AA14="","",IF(INDEX('Per Invoice'!Z$2:Z$1301,$AA14)="","",INDEX('Per Invoice'!Z$2:Z$1301,$AA14)))</f>
        <v/>
      </c>
      <c r="AA14" s="16">
        <f>IFERROR(MATCH(Settings!$C$49&amp;"|"&amp;ROWS($AA$2:$AA14),'Per Invoice'!$AB$2:$AB$1301,0),"")</f>
        <v/>
      </c>
    </row>
    <row r="15">
      <c r="A15">
        <f>IF($AA15="","",IF(INDEX('Per Invoice'!A$2:A$1301,$AA15)="","",INDEX('Per Invoice'!A$2:A$1301,$AA15)))</f>
        <v/>
      </c>
      <c r="B15">
        <f>IF($AA15="","",IF(INDEX('Per Invoice'!B$2:B$1301,$AA15)="","",INDEX('Per Invoice'!B$2:B$1301,$AA15)))</f>
        <v/>
      </c>
      <c r="C15">
        <f>IF($AA15="","",IF(INDEX('Per Invoice'!C$2:C$1301,$AA15)="","",INDEX('Per Invoice'!C$2:C$1301,$AA15)))</f>
        <v/>
      </c>
      <c r="D15">
        <f>IF($AA15="","",IF(INDEX('Per Invoice'!D$2:D$1301,$AA15)="","",INDEX('Per Invoice'!D$2:D$1301,$AA15)))</f>
        <v/>
      </c>
      <c r="E15">
        <f>IF($AA15="","",IF(INDEX('Per Invoice'!E$2:E$1301,$AA15)="","",INDEX('Per Invoice'!E$2:E$1301,$AA15)))</f>
        <v/>
      </c>
      <c r="F15">
        <f>IF($AA15="","",IF(INDEX('Per Invoice'!F$2:F$1301,$AA15)="","",INDEX('Per Invoice'!F$2:F$1301,$AA15)))</f>
        <v/>
      </c>
      <c r="G15" s="14">
        <f>IF($AA15="","",IF(INDEX('Per Invoice'!G$2:G$1301,$AA15)="","",INDEX('Per Invoice'!G$2:G$1301,$AA15)))</f>
        <v/>
      </c>
      <c r="H15">
        <f>IF($AA15="","",IF(INDEX('Per Invoice'!H$2:H$1301,$AA15)="","",INDEX('Per Invoice'!H$2:H$1301,$AA15)))</f>
        <v/>
      </c>
      <c r="I15">
        <f>IF($AA15="","",IF(INDEX('Per Invoice'!I$2:I$1301,$AA15)="","",INDEX('Per Invoice'!I$2:I$1301,$AA15)))</f>
        <v/>
      </c>
      <c r="J15">
        <f>IF($AA15="","",IF(INDEX('Per Invoice'!J$2:J$1301,$AA15)="","",INDEX('Per Invoice'!J$2:J$1301,$AA15)))</f>
        <v/>
      </c>
      <c r="K15">
        <f>IF($AA15="","",IF(INDEX('Per Invoice'!K$2:K$1301,$AA15)="","",INDEX('Per Invoice'!K$2:K$1301,$AA15)))</f>
        <v/>
      </c>
      <c r="L15">
        <f>IF($AA15="","",IF(INDEX('Per Invoice'!L$2:L$1301,$AA15)="","",INDEX('Per Invoice'!L$2:L$1301,$AA15)))</f>
        <v/>
      </c>
      <c r="M15">
        <f>IF($AA15="","",IF(INDEX('Per Invoice'!M$2:M$1301,$AA15)="","",INDEX('Per Invoice'!M$2:M$1301,$AA15)))</f>
        <v/>
      </c>
      <c r="N15" s="8">
        <f>IF($AA15="","",IF(INDEX('Per Invoice'!N$2:N$1301,$AA15)="","",INDEX('Per Invoice'!N$2:N$1301,$AA15)))</f>
        <v/>
      </c>
      <c r="O15">
        <f>IF($AA15="","",IF(INDEX('Per Invoice'!O$2:O$1301,$AA15)="","",INDEX('Per Invoice'!O$2:O$1301,$AA15)))</f>
        <v/>
      </c>
      <c r="P15" s="8">
        <f>IF($AA15="","",IF(INDEX('Per Invoice'!P$2:P$1301,$AA15)="","",INDEX('Per Invoice'!P$2:P$1301,$AA15)))</f>
        <v/>
      </c>
      <c r="Q15">
        <f>IF($AA15="","",IF(INDEX('Per Invoice'!Q$2:Q$1301,$AA15)="","",INDEX('Per Invoice'!Q$2:Q$1301,$AA15)))</f>
        <v/>
      </c>
      <c r="R15" s="8">
        <f>IF($AA15="","",IF(INDEX('Per Invoice'!R$2:R$1301,$AA15)="","",INDEX('Per Invoice'!R$2:R$1301,$AA15)))</f>
        <v/>
      </c>
      <c r="S15" s="8">
        <f>IF($AA15="","",IF(INDEX('Per Invoice'!S$2:S$1301,$AA15)="","",INDEX('Per Invoice'!S$2:S$1301,$AA15)))</f>
        <v/>
      </c>
      <c r="T15">
        <f>IF($AA15="","",IF(INDEX('Per Invoice'!T$2:T$1301,$AA15)="","",INDEX('Per Invoice'!T$2:T$1301,$AA15)))</f>
        <v/>
      </c>
      <c r="U15" s="8">
        <f>IF($AA15="","",IF(INDEX('Per Invoice'!U$2:U$1301,$AA15)="","",INDEX('Per Invoice'!U$2:U$1301,$AA15)))</f>
        <v/>
      </c>
      <c r="V15" s="8">
        <f>IF($AA15="","",IF(INDEX('Per Invoice'!V$2:V$1301,$AA15)="","",INDEX('Per Invoice'!V$2:V$1301,$AA15)))</f>
        <v/>
      </c>
      <c r="W15" s="8">
        <f>IF($AA15="","",IF(INDEX('Per Invoice'!W$2:W$1301,$AA15)="","",INDEX('Per Invoice'!W$2:W$1301,$AA15)))</f>
        <v/>
      </c>
      <c r="X15" s="8">
        <f>IF($AA15="","",IF(INDEX('Per Invoice'!X$2:X$1301,$AA15)="","",INDEX('Per Invoice'!X$2:X$1301,$AA15)))</f>
        <v/>
      </c>
      <c r="Y15" s="8">
        <f>IF($AA15="","",IF(INDEX('Per Invoice'!Y$2:Y$1301,$AA15)="","",INDEX('Per Invoice'!Y$2:Y$1301,$AA15)))</f>
        <v/>
      </c>
      <c r="Z15" s="8">
        <f>IF($AA15="","",IF(INDEX('Per Invoice'!Z$2:Z$1301,$AA15)="","",INDEX('Per Invoice'!Z$2:Z$1301,$AA15)))</f>
        <v/>
      </c>
      <c r="AA15" s="16">
        <f>IFERROR(MATCH(Settings!$C$49&amp;"|"&amp;ROWS($AA$2:$AA15),'Per Invoice'!$AB$2:$AB$1301,0),"")</f>
        <v/>
      </c>
    </row>
    <row r="16">
      <c r="A16">
        <f>IF($AA16="","",IF(INDEX('Per Invoice'!A$2:A$1301,$AA16)="","",INDEX('Per Invoice'!A$2:A$1301,$AA16)))</f>
        <v/>
      </c>
      <c r="B16">
        <f>IF($AA16="","",IF(INDEX('Per Invoice'!B$2:B$1301,$AA16)="","",INDEX('Per Invoice'!B$2:B$1301,$AA16)))</f>
        <v/>
      </c>
      <c r="C16">
        <f>IF($AA16="","",IF(INDEX('Per Invoice'!C$2:C$1301,$AA16)="","",INDEX('Per Invoice'!C$2:C$1301,$AA16)))</f>
        <v/>
      </c>
      <c r="D16">
        <f>IF($AA16="","",IF(INDEX('Per Invoice'!D$2:D$1301,$AA16)="","",INDEX('Per Invoice'!D$2:D$1301,$AA16)))</f>
        <v/>
      </c>
      <c r="E16">
        <f>IF($AA16="","",IF(INDEX('Per Invoice'!E$2:E$1301,$AA16)="","",INDEX('Per Invoice'!E$2:E$1301,$AA16)))</f>
        <v/>
      </c>
      <c r="F16">
        <f>IF($AA16="","",IF(INDEX('Per Invoice'!F$2:F$1301,$AA16)="","",INDEX('Per Invoice'!F$2:F$1301,$AA16)))</f>
        <v/>
      </c>
      <c r="G16" s="14">
        <f>IF($AA16="","",IF(INDEX('Per Invoice'!G$2:G$1301,$AA16)="","",INDEX('Per Invoice'!G$2:G$1301,$AA16)))</f>
        <v/>
      </c>
      <c r="H16">
        <f>IF($AA16="","",IF(INDEX('Per Invoice'!H$2:H$1301,$AA16)="","",INDEX('Per Invoice'!H$2:H$1301,$AA16)))</f>
        <v/>
      </c>
      <c r="I16">
        <f>IF($AA16="","",IF(INDEX('Per Invoice'!I$2:I$1301,$AA16)="","",INDEX('Per Invoice'!I$2:I$1301,$AA16)))</f>
        <v/>
      </c>
      <c r="J16">
        <f>IF($AA16="","",IF(INDEX('Per Invoice'!J$2:J$1301,$AA16)="","",INDEX('Per Invoice'!J$2:J$1301,$AA16)))</f>
        <v/>
      </c>
      <c r="K16">
        <f>IF($AA16="","",IF(INDEX('Per Invoice'!K$2:K$1301,$AA16)="","",INDEX('Per Invoice'!K$2:K$1301,$AA16)))</f>
        <v/>
      </c>
      <c r="L16">
        <f>IF($AA16="","",IF(INDEX('Per Invoice'!L$2:L$1301,$AA16)="","",INDEX('Per Invoice'!L$2:L$1301,$AA16)))</f>
        <v/>
      </c>
      <c r="M16">
        <f>IF($AA16="","",IF(INDEX('Per Invoice'!M$2:M$1301,$AA16)="","",INDEX('Per Invoice'!M$2:M$1301,$AA16)))</f>
        <v/>
      </c>
      <c r="N16" s="8">
        <f>IF($AA16="","",IF(INDEX('Per Invoice'!N$2:N$1301,$AA16)="","",INDEX('Per Invoice'!N$2:N$1301,$AA16)))</f>
        <v/>
      </c>
      <c r="O16">
        <f>IF($AA16="","",IF(INDEX('Per Invoice'!O$2:O$1301,$AA16)="","",INDEX('Per Invoice'!O$2:O$1301,$AA16)))</f>
        <v/>
      </c>
      <c r="P16" s="8">
        <f>IF($AA16="","",IF(INDEX('Per Invoice'!P$2:P$1301,$AA16)="","",INDEX('Per Invoice'!P$2:P$1301,$AA16)))</f>
        <v/>
      </c>
      <c r="Q16">
        <f>IF($AA16="","",IF(INDEX('Per Invoice'!Q$2:Q$1301,$AA16)="","",INDEX('Per Invoice'!Q$2:Q$1301,$AA16)))</f>
        <v/>
      </c>
      <c r="R16" s="8">
        <f>IF($AA16="","",IF(INDEX('Per Invoice'!R$2:R$1301,$AA16)="","",INDEX('Per Invoice'!R$2:R$1301,$AA16)))</f>
        <v/>
      </c>
      <c r="S16" s="8">
        <f>IF($AA16="","",IF(INDEX('Per Invoice'!S$2:S$1301,$AA16)="","",INDEX('Per Invoice'!S$2:S$1301,$AA16)))</f>
        <v/>
      </c>
      <c r="T16">
        <f>IF($AA16="","",IF(INDEX('Per Invoice'!T$2:T$1301,$AA16)="","",INDEX('Per Invoice'!T$2:T$1301,$AA16)))</f>
        <v/>
      </c>
      <c r="U16" s="8">
        <f>IF($AA16="","",IF(INDEX('Per Invoice'!U$2:U$1301,$AA16)="","",INDEX('Per Invoice'!U$2:U$1301,$AA16)))</f>
        <v/>
      </c>
      <c r="V16" s="8">
        <f>IF($AA16="","",IF(INDEX('Per Invoice'!V$2:V$1301,$AA16)="","",INDEX('Per Invoice'!V$2:V$1301,$AA16)))</f>
        <v/>
      </c>
      <c r="W16" s="8">
        <f>IF($AA16="","",IF(INDEX('Per Invoice'!W$2:W$1301,$AA16)="","",INDEX('Per Invoice'!W$2:W$1301,$AA16)))</f>
        <v/>
      </c>
      <c r="X16" s="8">
        <f>IF($AA16="","",IF(INDEX('Per Invoice'!X$2:X$1301,$AA16)="","",INDEX('Per Invoice'!X$2:X$1301,$AA16)))</f>
        <v/>
      </c>
      <c r="Y16" s="8">
        <f>IF($AA16="","",IF(INDEX('Per Invoice'!Y$2:Y$1301,$AA16)="","",INDEX('Per Invoice'!Y$2:Y$1301,$AA16)))</f>
        <v/>
      </c>
      <c r="Z16" s="8">
        <f>IF($AA16="","",IF(INDEX('Per Invoice'!Z$2:Z$1301,$AA16)="","",INDEX('Per Invoice'!Z$2:Z$1301,$AA16)))</f>
        <v/>
      </c>
      <c r="AA16" s="16">
        <f>IFERROR(MATCH(Settings!$C$49&amp;"|"&amp;ROWS($AA$2:$AA16),'Per Invoice'!$AB$2:$AB$1301,0),"")</f>
        <v/>
      </c>
    </row>
    <row r="17">
      <c r="A17">
        <f>IF($AA17="","",IF(INDEX('Per Invoice'!A$2:A$1301,$AA17)="","",INDEX('Per Invoice'!A$2:A$1301,$AA17)))</f>
        <v/>
      </c>
      <c r="B17">
        <f>IF($AA17="","",IF(INDEX('Per Invoice'!B$2:B$1301,$AA17)="","",INDEX('Per Invoice'!B$2:B$1301,$AA17)))</f>
        <v/>
      </c>
      <c r="C17">
        <f>IF($AA17="","",IF(INDEX('Per Invoice'!C$2:C$1301,$AA17)="","",INDEX('Per Invoice'!C$2:C$1301,$AA17)))</f>
        <v/>
      </c>
      <c r="D17">
        <f>IF($AA17="","",IF(INDEX('Per Invoice'!D$2:D$1301,$AA17)="","",INDEX('Per Invoice'!D$2:D$1301,$AA17)))</f>
        <v/>
      </c>
      <c r="E17">
        <f>IF($AA17="","",IF(INDEX('Per Invoice'!E$2:E$1301,$AA17)="","",INDEX('Per Invoice'!E$2:E$1301,$AA17)))</f>
        <v/>
      </c>
      <c r="F17">
        <f>IF($AA17="","",IF(INDEX('Per Invoice'!F$2:F$1301,$AA17)="","",INDEX('Per Invoice'!F$2:F$1301,$AA17)))</f>
        <v/>
      </c>
      <c r="G17" s="14">
        <f>IF($AA17="","",IF(INDEX('Per Invoice'!G$2:G$1301,$AA17)="","",INDEX('Per Invoice'!G$2:G$1301,$AA17)))</f>
        <v/>
      </c>
      <c r="H17">
        <f>IF($AA17="","",IF(INDEX('Per Invoice'!H$2:H$1301,$AA17)="","",INDEX('Per Invoice'!H$2:H$1301,$AA17)))</f>
        <v/>
      </c>
      <c r="I17">
        <f>IF($AA17="","",IF(INDEX('Per Invoice'!I$2:I$1301,$AA17)="","",INDEX('Per Invoice'!I$2:I$1301,$AA17)))</f>
        <v/>
      </c>
      <c r="J17">
        <f>IF($AA17="","",IF(INDEX('Per Invoice'!J$2:J$1301,$AA17)="","",INDEX('Per Invoice'!J$2:J$1301,$AA17)))</f>
        <v/>
      </c>
      <c r="K17">
        <f>IF($AA17="","",IF(INDEX('Per Invoice'!K$2:K$1301,$AA17)="","",INDEX('Per Invoice'!K$2:K$1301,$AA17)))</f>
        <v/>
      </c>
      <c r="L17">
        <f>IF($AA17="","",IF(INDEX('Per Invoice'!L$2:L$1301,$AA17)="","",INDEX('Per Invoice'!L$2:L$1301,$AA17)))</f>
        <v/>
      </c>
      <c r="M17">
        <f>IF($AA17="","",IF(INDEX('Per Invoice'!M$2:M$1301,$AA17)="","",INDEX('Per Invoice'!M$2:M$1301,$AA17)))</f>
        <v/>
      </c>
      <c r="N17" s="8">
        <f>IF($AA17="","",IF(INDEX('Per Invoice'!N$2:N$1301,$AA17)="","",INDEX('Per Invoice'!N$2:N$1301,$AA17)))</f>
        <v/>
      </c>
      <c r="O17">
        <f>IF($AA17="","",IF(INDEX('Per Invoice'!O$2:O$1301,$AA17)="","",INDEX('Per Invoice'!O$2:O$1301,$AA17)))</f>
        <v/>
      </c>
      <c r="P17" s="8">
        <f>IF($AA17="","",IF(INDEX('Per Invoice'!P$2:P$1301,$AA17)="","",INDEX('Per Invoice'!P$2:P$1301,$AA17)))</f>
        <v/>
      </c>
      <c r="Q17">
        <f>IF($AA17="","",IF(INDEX('Per Invoice'!Q$2:Q$1301,$AA17)="","",INDEX('Per Invoice'!Q$2:Q$1301,$AA17)))</f>
        <v/>
      </c>
      <c r="R17" s="8">
        <f>IF($AA17="","",IF(INDEX('Per Invoice'!R$2:R$1301,$AA17)="","",INDEX('Per Invoice'!R$2:R$1301,$AA17)))</f>
        <v/>
      </c>
      <c r="S17" s="8">
        <f>IF($AA17="","",IF(INDEX('Per Invoice'!S$2:S$1301,$AA17)="","",INDEX('Per Invoice'!S$2:S$1301,$AA17)))</f>
        <v/>
      </c>
      <c r="T17">
        <f>IF($AA17="","",IF(INDEX('Per Invoice'!T$2:T$1301,$AA17)="","",INDEX('Per Invoice'!T$2:T$1301,$AA17)))</f>
        <v/>
      </c>
      <c r="U17" s="8">
        <f>IF($AA17="","",IF(INDEX('Per Invoice'!U$2:U$1301,$AA17)="","",INDEX('Per Invoice'!U$2:U$1301,$AA17)))</f>
        <v/>
      </c>
      <c r="V17" s="8">
        <f>IF($AA17="","",IF(INDEX('Per Invoice'!V$2:V$1301,$AA17)="","",INDEX('Per Invoice'!V$2:V$1301,$AA17)))</f>
        <v/>
      </c>
      <c r="W17" s="8">
        <f>IF($AA17="","",IF(INDEX('Per Invoice'!W$2:W$1301,$AA17)="","",INDEX('Per Invoice'!W$2:W$1301,$AA17)))</f>
        <v/>
      </c>
      <c r="X17" s="8">
        <f>IF($AA17="","",IF(INDEX('Per Invoice'!X$2:X$1301,$AA17)="","",INDEX('Per Invoice'!X$2:X$1301,$AA17)))</f>
        <v/>
      </c>
      <c r="Y17" s="8">
        <f>IF($AA17="","",IF(INDEX('Per Invoice'!Y$2:Y$1301,$AA17)="","",INDEX('Per Invoice'!Y$2:Y$1301,$AA17)))</f>
        <v/>
      </c>
      <c r="Z17" s="8">
        <f>IF($AA17="","",IF(INDEX('Per Invoice'!Z$2:Z$1301,$AA17)="","",INDEX('Per Invoice'!Z$2:Z$1301,$AA17)))</f>
        <v/>
      </c>
      <c r="AA17" s="16">
        <f>IFERROR(MATCH(Settings!$C$49&amp;"|"&amp;ROWS($AA$2:$AA17),'Per Invoice'!$AB$2:$AB$1301,0),"")</f>
        <v/>
      </c>
    </row>
    <row r="18">
      <c r="A18">
        <f>IF($AA18="","",IF(INDEX('Per Invoice'!A$2:A$1301,$AA18)="","",INDEX('Per Invoice'!A$2:A$1301,$AA18)))</f>
        <v/>
      </c>
      <c r="B18">
        <f>IF($AA18="","",IF(INDEX('Per Invoice'!B$2:B$1301,$AA18)="","",INDEX('Per Invoice'!B$2:B$1301,$AA18)))</f>
        <v/>
      </c>
      <c r="C18">
        <f>IF($AA18="","",IF(INDEX('Per Invoice'!C$2:C$1301,$AA18)="","",INDEX('Per Invoice'!C$2:C$1301,$AA18)))</f>
        <v/>
      </c>
      <c r="D18">
        <f>IF($AA18="","",IF(INDEX('Per Invoice'!D$2:D$1301,$AA18)="","",INDEX('Per Invoice'!D$2:D$1301,$AA18)))</f>
        <v/>
      </c>
      <c r="E18">
        <f>IF($AA18="","",IF(INDEX('Per Invoice'!E$2:E$1301,$AA18)="","",INDEX('Per Invoice'!E$2:E$1301,$AA18)))</f>
        <v/>
      </c>
      <c r="F18">
        <f>IF($AA18="","",IF(INDEX('Per Invoice'!F$2:F$1301,$AA18)="","",INDEX('Per Invoice'!F$2:F$1301,$AA18)))</f>
        <v/>
      </c>
      <c r="G18" s="14">
        <f>IF($AA18="","",IF(INDEX('Per Invoice'!G$2:G$1301,$AA18)="","",INDEX('Per Invoice'!G$2:G$1301,$AA18)))</f>
        <v/>
      </c>
      <c r="H18">
        <f>IF($AA18="","",IF(INDEX('Per Invoice'!H$2:H$1301,$AA18)="","",INDEX('Per Invoice'!H$2:H$1301,$AA18)))</f>
        <v/>
      </c>
      <c r="I18">
        <f>IF($AA18="","",IF(INDEX('Per Invoice'!I$2:I$1301,$AA18)="","",INDEX('Per Invoice'!I$2:I$1301,$AA18)))</f>
        <v/>
      </c>
      <c r="J18">
        <f>IF($AA18="","",IF(INDEX('Per Invoice'!J$2:J$1301,$AA18)="","",INDEX('Per Invoice'!J$2:J$1301,$AA18)))</f>
        <v/>
      </c>
      <c r="K18">
        <f>IF($AA18="","",IF(INDEX('Per Invoice'!K$2:K$1301,$AA18)="","",INDEX('Per Invoice'!K$2:K$1301,$AA18)))</f>
        <v/>
      </c>
      <c r="L18">
        <f>IF($AA18="","",IF(INDEX('Per Invoice'!L$2:L$1301,$AA18)="","",INDEX('Per Invoice'!L$2:L$1301,$AA18)))</f>
        <v/>
      </c>
      <c r="M18">
        <f>IF($AA18="","",IF(INDEX('Per Invoice'!M$2:M$1301,$AA18)="","",INDEX('Per Invoice'!M$2:M$1301,$AA18)))</f>
        <v/>
      </c>
      <c r="N18" s="8">
        <f>IF($AA18="","",IF(INDEX('Per Invoice'!N$2:N$1301,$AA18)="","",INDEX('Per Invoice'!N$2:N$1301,$AA18)))</f>
        <v/>
      </c>
      <c r="O18">
        <f>IF($AA18="","",IF(INDEX('Per Invoice'!O$2:O$1301,$AA18)="","",INDEX('Per Invoice'!O$2:O$1301,$AA18)))</f>
        <v/>
      </c>
      <c r="P18" s="8">
        <f>IF($AA18="","",IF(INDEX('Per Invoice'!P$2:P$1301,$AA18)="","",INDEX('Per Invoice'!P$2:P$1301,$AA18)))</f>
        <v/>
      </c>
      <c r="Q18">
        <f>IF($AA18="","",IF(INDEX('Per Invoice'!Q$2:Q$1301,$AA18)="","",INDEX('Per Invoice'!Q$2:Q$1301,$AA18)))</f>
        <v/>
      </c>
      <c r="R18" s="8">
        <f>IF($AA18="","",IF(INDEX('Per Invoice'!R$2:R$1301,$AA18)="","",INDEX('Per Invoice'!R$2:R$1301,$AA18)))</f>
        <v/>
      </c>
      <c r="S18" s="8">
        <f>IF($AA18="","",IF(INDEX('Per Invoice'!S$2:S$1301,$AA18)="","",INDEX('Per Invoice'!S$2:S$1301,$AA18)))</f>
        <v/>
      </c>
      <c r="T18">
        <f>IF($AA18="","",IF(INDEX('Per Invoice'!T$2:T$1301,$AA18)="","",INDEX('Per Invoice'!T$2:T$1301,$AA18)))</f>
        <v/>
      </c>
      <c r="U18" s="8">
        <f>IF($AA18="","",IF(INDEX('Per Invoice'!U$2:U$1301,$AA18)="","",INDEX('Per Invoice'!U$2:U$1301,$AA18)))</f>
        <v/>
      </c>
      <c r="V18" s="8">
        <f>IF($AA18="","",IF(INDEX('Per Invoice'!V$2:V$1301,$AA18)="","",INDEX('Per Invoice'!V$2:V$1301,$AA18)))</f>
        <v/>
      </c>
      <c r="W18" s="8">
        <f>IF($AA18="","",IF(INDEX('Per Invoice'!W$2:W$1301,$AA18)="","",INDEX('Per Invoice'!W$2:W$1301,$AA18)))</f>
        <v/>
      </c>
      <c r="X18" s="8">
        <f>IF($AA18="","",IF(INDEX('Per Invoice'!X$2:X$1301,$AA18)="","",INDEX('Per Invoice'!X$2:X$1301,$AA18)))</f>
        <v/>
      </c>
      <c r="Y18" s="8">
        <f>IF($AA18="","",IF(INDEX('Per Invoice'!Y$2:Y$1301,$AA18)="","",INDEX('Per Invoice'!Y$2:Y$1301,$AA18)))</f>
        <v/>
      </c>
      <c r="Z18" s="8">
        <f>IF($AA18="","",IF(INDEX('Per Invoice'!Z$2:Z$1301,$AA18)="","",INDEX('Per Invoice'!Z$2:Z$1301,$AA18)))</f>
        <v/>
      </c>
      <c r="AA18" s="16">
        <f>IFERROR(MATCH(Settings!$C$49&amp;"|"&amp;ROWS($AA$2:$AA18),'Per Invoice'!$AB$2:$AB$1301,0),"")</f>
        <v/>
      </c>
    </row>
    <row r="19">
      <c r="A19">
        <f>IF($AA19="","",IF(INDEX('Per Invoice'!A$2:A$1301,$AA19)="","",INDEX('Per Invoice'!A$2:A$1301,$AA19)))</f>
        <v/>
      </c>
      <c r="B19">
        <f>IF($AA19="","",IF(INDEX('Per Invoice'!B$2:B$1301,$AA19)="","",INDEX('Per Invoice'!B$2:B$1301,$AA19)))</f>
        <v/>
      </c>
      <c r="C19">
        <f>IF($AA19="","",IF(INDEX('Per Invoice'!C$2:C$1301,$AA19)="","",INDEX('Per Invoice'!C$2:C$1301,$AA19)))</f>
        <v/>
      </c>
      <c r="D19">
        <f>IF($AA19="","",IF(INDEX('Per Invoice'!D$2:D$1301,$AA19)="","",INDEX('Per Invoice'!D$2:D$1301,$AA19)))</f>
        <v/>
      </c>
      <c r="E19">
        <f>IF($AA19="","",IF(INDEX('Per Invoice'!E$2:E$1301,$AA19)="","",INDEX('Per Invoice'!E$2:E$1301,$AA19)))</f>
        <v/>
      </c>
      <c r="F19">
        <f>IF($AA19="","",IF(INDEX('Per Invoice'!F$2:F$1301,$AA19)="","",INDEX('Per Invoice'!F$2:F$1301,$AA19)))</f>
        <v/>
      </c>
      <c r="G19" s="14">
        <f>IF($AA19="","",IF(INDEX('Per Invoice'!G$2:G$1301,$AA19)="","",INDEX('Per Invoice'!G$2:G$1301,$AA19)))</f>
        <v/>
      </c>
      <c r="H19">
        <f>IF($AA19="","",IF(INDEX('Per Invoice'!H$2:H$1301,$AA19)="","",INDEX('Per Invoice'!H$2:H$1301,$AA19)))</f>
        <v/>
      </c>
      <c r="I19">
        <f>IF($AA19="","",IF(INDEX('Per Invoice'!I$2:I$1301,$AA19)="","",INDEX('Per Invoice'!I$2:I$1301,$AA19)))</f>
        <v/>
      </c>
      <c r="J19">
        <f>IF($AA19="","",IF(INDEX('Per Invoice'!J$2:J$1301,$AA19)="","",INDEX('Per Invoice'!J$2:J$1301,$AA19)))</f>
        <v/>
      </c>
      <c r="K19">
        <f>IF($AA19="","",IF(INDEX('Per Invoice'!K$2:K$1301,$AA19)="","",INDEX('Per Invoice'!K$2:K$1301,$AA19)))</f>
        <v/>
      </c>
      <c r="L19">
        <f>IF($AA19="","",IF(INDEX('Per Invoice'!L$2:L$1301,$AA19)="","",INDEX('Per Invoice'!L$2:L$1301,$AA19)))</f>
        <v/>
      </c>
      <c r="M19">
        <f>IF($AA19="","",IF(INDEX('Per Invoice'!M$2:M$1301,$AA19)="","",INDEX('Per Invoice'!M$2:M$1301,$AA19)))</f>
        <v/>
      </c>
      <c r="N19" s="8">
        <f>IF($AA19="","",IF(INDEX('Per Invoice'!N$2:N$1301,$AA19)="","",INDEX('Per Invoice'!N$2:N$1301,$AA19)))</f>
        <v/>
      </c>
      <c r="O19">
        <f>IF($AA19="","",IF(INDEX('Per Invoice'!O$2:O$1301,$AA19)="","",INDEX('Per Invoice'!O$2:O$1301,$AA19)))</f>
        <v/>
      </c>
      <c r="P19" s="8">
        <f>IF($AA19="","",IF(INDEX('Per Invoice'!P$2:P$1301,$AA19)="","",INDEX('Per Invoice'!P$2:P$1301,$AA19)))</f>
        <v/>
      </c>
      <c r="Q19">
        <f>IF($AA19="","",IF(INDEX('Per Invoice'!Q$2:Q$1301,$AA19)="","",INDEX('Per Invoice'!Q$2:Q$1301,$AA19)))</f>
        <v/>
      </c>
      <c r="R19" s="8">
        <f>IF($AA19="","",IF(INDEX('Per Invoice'!R$2:R$1301,$AA19)="","",INDEX('Per Invoice'!R$2:R$1301,$AA19)))</f>
        <v/>
      </c>
      <c r="S19" s="8">
        <f>IF($AA19="","",IF(INDEX('Per Invoice'!S$2:S$1301,$AA19)="","",INDEX('Per Invoice'!S$2:S$1301,$AA19)))</f>
        <v/>
      </c>
      <c r="T19">
        <f>IF($AA19="","",IF(INDEX('Per Invoice'!T$2:T$1301,$AA19)="","",INDEX('Per Invoice'!T$2:T$1301,$AA19)))</f>
        <v/>
      </c>
      <c r="U19" s="8">
        <f>IF($AA19="","",IF(INDEX('Per Invoice'!U$2:U$1301,$AA19)="","",INDEX('Per Invoice'!U$2:U$1301,$AA19)))</f>
        <v/>
      </c>
      <c r="V19" s="8">
        <f>IF($AA19="","",IF(INDEX('Per Invoice'!V$2:V$1301,$AA19)="","",INDEX('Per Invoice'!V$2:V$1301,$AA19)))</f>
        <v/>
      </c>
      <c r="W19" s="8">
        <f>IF($AA19="","",IF(INDEX('Per Invoice'!W$2:W$1301,$AA19)="","",INDEX('Per Invoice'!W$2:W$1301,$AA19)))</f>
        <v/>
      </c>
      <c r="X19" s="8">
        <f>IF($AA19="","",IF(INDEX('Per Invoice'!X$2:X$1301,$AA19)="","",INDEX('Per Invoice'!X$2:X$1301,$AA19)))</f>
        <v/>
      </c>
      <c r="Y19" s="8">
        <f>IF($AA19="","",IF(INDEX('Per Invoice'!Y$2:Y$1301,$AA19)="","",INDEX('Per Invoice'!Y$2:Y$1301,$AA19)))</f>
        <v/>
      </c>
      <c r="Z19" s="8">
        <f>IF($AA19="","",IF(INDEX('Per Invoice'!Z$2:Z$1301,$AA19)="","",INDEX('Per Invoice'!Z$2:Z$1301,$AA19)))</f>
        <v/>
      </c>
      <c r="AA19" s="16">
        <f>IFERROR(MATCH(Settings!$C$49&amp;"|"&amp;ROWS($AA$2:$AA19),'Per Invoice'!$AB$2:$AB$1301,0),"")</f>
        <v/>
      </c>
    </row>
    <row r="20">
      <c r="A20">
        <f>IF($AA20="","",IF(INDEX('Per Invoice'!A$2:A$1301,$AA20)="","",INDEX('Per Invoice'!A$2:A$1301,$AA20)))</f>
        <v/>
      </c>
      <c r="B20">
        <f>IF($AA20="","",IF(INDEX('Per Invoice'!B$2:B$1301,$AA20)="","",INDEX('Per Invoice'!B$2:B$1301,$AA20)))</f>
        <v/>
      </c>
      <c r="C20">
        <f>IF($AA20="","",IF(INDEX('Per Invoice'!C$2:C$1301,$AA20)="","",INDEX('Per Invoice'!C$2:C$1301,$AA20)))</f>
        <v/>
      </c>
      <c r="D20">
        <f>IF($AA20="","",IF(INDEX('Per Invoice'!D$2:D$1301,$AA20)="","",INDEX('Per Invoice'!D$2:D$1301,$AA20)))</f>
        <v/>
      </c>
      <c r="E20">
        <f>IF($AA20="","",IF(INDEX('Per Invoice'!E$2:E$1301,$AA20)="","",INDEX('Per Invoice'!E$2:E$1301,$AA20)))</f>
        <v/>
      </c>
      <c r="F20">
        <f>IF($AA20="","",IF(INDEX('Per Invoice'!F$2:F$1301,$AA20)="","",INDEX('Per Invoice'!F$2:F$1301,$AA20)))</f>
        <v/>
      </c>
      <c r="G20" s="14">
        <f>IF($AA20="","",IF(INDEX('Per Invoice'!G$2:G$1301,$AA20)="","",INDEX('Per Invoice'!G$2:G$1301,$AA20)))</f>
        <v/>
      </c>
      <c r="H20">
        <f>IF($AA20="","",IF(INDEX('Per Invoice'!H$2:H$1301,$AA20)="","",INDEX('Per Invoice'!H$2:H$1301,$AA20)))</f>
        <v/>
      </c>
      <c r="I20">
        <f>IF($AA20="","",IF(INDEX('Per Invoice'!I$2:I$1301,$AA20)="","",INDEX('Per Invoice'!I$2:I$1301,$AA20)))</f>
        <v/>
      </c>
      <c r="J20">
        <f>IF($AA20="","",IF(INDEX('Per Invoice'!J$2:J$1301,$AA20)="","",INDEX('Per Invoice'!J$2:J$1301,$AA20)))</f>
        <v/>
      </c>
      <c r="K20">
        <f>IF($AA20="","",IF(INDEX('Per Invoice'!K$2:K$1301,$AA20)="","",INDEX('Per Invoice'!K$2:K$1301,$AA20)))</f>
        <v/>
      </c>
      <c r="L20">
        <f>IF($AA20="","",IF(INDEX('Per Invoice'!L$2:L$1301,$AA20)="","",INDEX('Per Invoice'!L$2:L$1301,$AA20)))</f>
        <v/>
      </c>
      <c r="M20">
        <f>IF($AA20="","",IF(INDEX('Per Invoice'!M$2:M$1301,$AA20)="","",INDEX('Per Invoice'!M$2:M$1301,$AA20)))</f>
        <v/>
      </c>
      <c r="N20" s="8">
        <f>IF($AA20="","",IF(INDEX('Per Invoice'!N$2:N$1301,$AA20)="","",INDEX('Per Invoice'!N$2:N$1301,$AA20)))</f>
        <v/>
      </c>
      <c r="O20">
        <f>IF($AA20="","",IF(INDEX('Per Invoice'!O$2:O$1301,$AA20)="","",INDEX('Per Invoice'!O$2:O$1301,$AA20)))</f>
        <v/>
      </c>
      <c r="P20" s="8">
        <f>IF($AA20="","",IF(INDEX('Per Invoice'!P$2:P$1301,$AA20)="","",INDEX('Per Invoice'!P$2:P$1301,$AA20)))</f>
        <v/>
      </c>
      <c r="Q20">
        <f>IF($AA20="","",IF(INDEX('Per Invoice'!Q$2:Q$1301,$AA20)="","",INDEX('Per Invoice'!Q$2:Q$1301,$AA20)))</f>
        <v/>
      </c>
      <c r="R20" s="8">
        <f>IF($AA20="","",IF(INDEX('Per Invoice'!R$2:R$1301,$AA20)="","",INDEX('Per Invoice'!R$2:R$1301,$AA20)))</f>
        <v/>
      </c>
      <c r="S20" s="8">
        <f>IF($AA20="","",IF(INDEX('Per Invoice'!S$2:S$1301,$AA20)="","",INDEX('Per Invoice'!S$2:S$1301,$AA20)))</f>
        <v/>
      </c>
      <c r="T20">
        <f>IF($AA20="","",IF(INDEX('Per Invoice'!T$2:T$1301,$AA20)="","",INDEX('Per Invoice'!T$2:T$1301,$AA20)))</f>
        <v/>
      </c>
      <c r="U20" s="8">
        <f>IF($AA20="","",IF(INDEX('Per Invoice'!U$2:U$1301,$AA20)="","",INDEX('Per Invoice'!U$2:U$1301,$AA20)))</f>
        <v/>
      </c>
      <c r="V20" s="8">
        <f>IF($AA20="","",IF(INDEX('Per Invoice'!V$2:V$1301,$AA20)="","",INDEX('Per Invoice'!V$2:V$1301,$AA20)))</f>
        <v/>
      </c>
      <c r="W20" s="8">
        <f>IF($AA20="","",IF(INDEX('Per Invoice'!W$2:W$1301,$AA20)="","",INDEX('Per Invoice'!W$2:W$1301,$AA20)))</f>
        <v/>
      </c>
      <c r="X20" s="8">
        <f>IF($AA20="","",IF(INDEX('Per Invoice'!X$2:X$1301,$AA20)="","",INDEX('Per Invoice'!X$2:X$1301,$AA20)))</f>
        <v/>
      </c>
      <c r="Y20" s="8">
        <f>IF($AA20="","",IF(INDEX('Per Invoice'!Y$2:Y$1301,$AA20)="","",INDEX('Per Invoice'!Y$2:Y$1301,$AA20)))</f>
        <v/>
      </c>
      <c r="Z20" s="8">
        <f>IF($AA20="","",IF(INDEX('Per Invoice'!Z$2:Z$1301,$AA20)="","",INDEX('Per Invoice'!Z$2:Z$1301,$AA20)))</f>
        <v/>
      </c>
      <c r="AA20" s="16">
        <f>IFERROR(MATCH(Settings!$C$49&amp;"|"&amp;ROWS($AA$2:$AA20),'Per Invoice'!$AB$2:$AB$1301,0),"")</f>
        <v/>
      </c>
    </row>
    <row r="21">
      <c r="A21">
        <f>IF($AA21="","",IF(INDEX('Per Invoice'!A$2:A$1301,$AA21)="","",INDEX('Per Invoice'!A$2:A$1301,$AA21)))</f>
        <v/>
      </c>
      <c r="B21">
        <f>IF($AA21="","",IF(INDEX('Per Invoice'!B$2:B$1301,$AA21)="","",INDEX('Per Invoice'!B$2:B$1301,$AA21)))</f>
        <v/>
      </c>
      <c r="C21">
        <f>IF($AA21="","",IF(INDEX('Per Invoice'!C$2:C$1301,$AA21)="","",INDEX('Per Invoice'!C$2:C$1301,$AA21)))</f>
        <v/>
      </c>
      <c r="D21">
        <f>IF($AA21="","",IF(INDEX('Per Invoice'!D$2:D$1301,$AA21)="","",INDEX('Per Invoice'!D$2:D$1301,$AA21)))</f>
        <v/>
      </c>
      <c r="E21">
        <f>IF($AA21="","",IF(INDEX('Per Invoice'!E$2:E$1301,$AA21)="","",INDEX('Per Invoice'!E$2:E$1301,$AA21)))</f>
        <v/>
      </c>
      <c r="F21">
        <f>IF($AA21="","",IF(INDEX('Per Invoice'!F$2:F$1301,$AA21)="","",INDEX('Per Invoice'!F$2:F$1301,$AA21)))</f>
        <v/>
      </c>
      <c r="G21" s="14">
        <f>IF($AA21="","",IF(INDEX('Per Invoice'!G$2:G$1301,$AA21)="","",INDEX('Per Invoice'!G$2:G$1301,$AA21)))</f>
        <v/>
      </c>
      <c r="H21">
        <f>IF($AA21="","",IF(INDEX('Per Invoice'!H$2:H$1301,$AA21)="","",INDEX('Per Invoice'!H$2:H$1301,$AA21)))</f>
        <v/>
      </c>
      <c r="I21">
        <f>IF($AA21="","",IF(INDEX('Per Invoice'!I$2:I$1301,$AA21)="","",INDEX('Per Invoice'!I$2:I$1301,$AA21)))</f>
        <v/>
      </c>
      <c r="J21">
        <f>IF($AA21="","",IF(INDEX('Per Invoice'!J$2:J$1301,$AA21)="","",INDEX('Per Invoice'!J$2:J$1301,$AA21)))</f>
        <v/>
      </c>
      <c r="K21">
        <f>IF($AA21="","",IF(INDEX('Per Invoice'!K$2:K$1301,$AA21)="","",INDEX('Per Invoice'!K$2:K$1301,$AA21)))</f>
        <v/>
      </c>
      <c r="L21">
        <f>IF($AA21="","",IF(INDEX('Per Invoice'!L$2:L$1301,$AA21)="","",INDEX('Per Invoice'!L$2:L$1301,$AA21)))</f>
        <v/>
      </c>
      <c r="M21">
        <f>IF($AA21="","",IF(INDEX('Per Invoice'!M$2:M$1301,$AA21)="","",INDEX('Per Invoice'!M$2:M$1301,$AA21)))</f>
        <v/>
      </c>
      <c r="N21" s="8">
        <f>IF($AA21="","",IF(INDEX('Per Invoice'!N$2:N$1301,$AA21)="","",INDEX('Per Invoice'!N$2:N$1301,$AA21)))</f>
        <v/>
      </c>
      <c r="O21">
        <f>IF($AA21="","",IF(INDEX('Per Invoice'!O$2:O$1301,$AA21)="","",INDEX('Per Invoice'!O$2:O$1301,$AA21)))</f>
        <v/>
      </c>
      <c r="P21" s="8">
        <f>IF($AA21="","",IF(INDEX('Per Invoice'!P$2:P$1301,$AA21)="","",INDEX('Per Invoice'!P$2:P$1301,$AA21)))</f>
        <v/>
      </c>
      <c r="Q21">
        <f>IF($AA21="","",IF(INDEX('Per Invoice'!Q$2:Q$1301,$AA21)="","",INDEX('Per Invoice'!Q$2:Q$1301,$AA21)))</f>
        <v/>
      </c>
      <c r="R21" s="8">
        <f>IF($AA21="","",IF(INDEX('Per Invoice'!R$2:R$1301,$AA21)="","",INDEX('Per Invoice'!R$2:R$1301,$AA21)))</f>
        <v/>
      </c>
      <c r="S21" s="8">
        <f>IF($AA21="","",IF(INDEX('Per Invoice'!S$2:S$1301,$AA21)="","",INDEX('Per Invoice'!S$2:S$1301,$AA21)))</f>
        <v/>
      </c>
      <c r="T21">
        <f>IF($AA21="","",IF(INDEX('Per Invoice'!T$2:T$1301,$AA21)="","",INDEX('Per Invoice'!T$2:T$1301,$AA21)))</f>
        <v/>
      </c>
      <c r="U21" s="8">
        <f>IF($AA21="","",IF(INDEX('Per Invoice'!U$2:U$1301,$AA21)="","",INDEX('Per Invoice'!U$2:U$1301,$AA21)))</f>
        <v/>
      </c>
      <c r="V21" s="8">
        <f>IF($AA21="","",IF(INDEX('Per Invoice'!V$2:V$1301,$AA21)="","",INDEX('Per Invoice'!V$2:V$1301,$AA21)))</f>
        <v/>
      </c>
      <c r="W21" s="8">
        <f>IF($AA21="","",IF(INDEX('Per Invoice'!W$2:W$1301,$AA21)="","",INDEX('Per Invoice'!W$2:W$1301,$AA21)))</f>
        <v/>
      </c>
      <c r="X21" s="8">
        <f>IF($AA21="","",IF(INDEX('Per Invoice'!X$2:X$1301,$AA21)="","",INDEX('Per Invoice'!X$2:X$1301,$AA21)))</f>
        <v/>
      </c>
      <c r="Y21" s="8">
        <f>IF($AA21="","",IF(INDEX('Per Invoice'!Y$2:Y$1301,$AA21)="","",INDEX('Per Invoice'!Y$2:Y$1301,$AA21)))</f>
        <v/>
      </c>
      <c r="Z21" s="8">
        <f>IF($AA21="","",IF(INDEX('Per Invoice'!Z$2:Z$1301,$AA21)="","",INDEX('Per Invoice'!Z$2:Z$1301,$AA21)))</f>
        <v/>
      </c>
      <c r="AA21" s="16">
        <f>IFERROR(MATCH(Settings!$C$49&amp;"|"&amp;ROWS($AA$2:$AA21),'Per Invoice'!$AB$2:$AB$1301,0),"")</f>
        <v/>
      </c>
    </row>
    <row r="22">
      <c r="A22">
        <f>IF($AA22="","",IF(INDEX('Per Invoice'!A$2:A$1301,$AA22)="","",INDEX('Per Invoice'!A$2:A$1301,$AA22)))</f>
        <v/>
      </c>
      <c r="B22">
        <f>IF($AA22="","",IF(INDEX('Per Invoice'!B$2:B$1301,$AA22)="","",INDEX('Per Invoice'!B$2:B$1301,$AA22)))</f>
        <v/>
      </c>
      <c r="C22">
        <f>IF($AA22="","",IF(INDEX('Per Invoice'!C$2:C$1301,$AA22)="","",INDEX('Per Invoice'!C$2:C$1301,$AA22)))</f>
        <v/>
      </c>
      <c r="D22">
        <f>IF($AA22="","",IF(INDEX('Per Invoice'!D$2:D$1301,$AA22)="","",INDEX('Per Invoice'!D$2:D$1301,$AA22)))</f>
        <v/>
      </c>
      <c r="E22">
        <f>IF($AA22="","",IF(INDEX('Per Invoice'!E$2:E$1301,$AA22)="","",INDEX('Per Invoice'!E$2:E$1301,$AA22)))</f>
        <v/>
      </c>
      <c r="F22">
        <f>IF($AA22="","",IF(INDEX('Per Invoice'!F$2:F$1301,$AA22)="","",INDEX('Per Invoice'!F$2:F$1301,$AA22)))</f>
        <v/>
      </c>
      <c r="G22" s="14">
        <f>IF($AA22="","",IF(INDEX('Per Invoice'!G$2:G$1301,$AA22)="","",INDEX('Per Invoice'!G$2:G$1301,$AA22)))</f>
        <v/>
      </c>
      <c r="H22">
        <f>IF($AA22="","",IF(INDEX('Per Invoice'!H$2:H$1301,$AA22)="","",INDEX('Per Invoice'!H$2:H$1301,$AA22)))</f>
        <v/>
      </c>
      <c r="I22">
        <f>IF($AA22="","",IF(INDEX('Per Invoice'!I$2:I$1301,$AA22)="","",INDEX('Per Invoice'!I$2:I$1301,$AA22)))</f>
        <v/>
      </c>
      <c r="J22">
        <f>IF($AA22="","",IF(INDEX('Per Invoice'!J$2:J$1301,$AA22)="","",INDEX('Per Invoice'!J$2:J$1301,$AA22)))</f>
        <v/>
      </c>
      <c r="K22">
        <f>IF($AA22="","",IF(INDEX('Per Invoice'!K$2:K$1301,$AA22)="","",INDEX('Per Invoice'!K$2:K$1301,$AA22)))</f>
        <v/>
      </c>
      <c r="L22">
        <f>IF($AA22="","",IF(INDEX('Per Invoice'!L$2:L$1301,$AA22)="","",INDEX('Per Invoice'!L$2:L$1301,$AA22)))</f>
        <v/>
      </c>
      <c r="M22">
        <f>IF($AA22="","",IF(INDEX('Per Invoice'!M$2:M$1301,$AA22)="","",INDEX('Per Invoice'!M$2:M$1301,$AA22)))</f>
        <v/>
      </c>
      <c r="N22" s="8">
        <f>IF($AA22="","",IF(INDEX('Per Invoice'!N$2:N$1301,$AA22)="","",INDEX('Per Invoice'!N$2:N$1301,$AA22)))</f>
        <v/>
      </c>
      <c r="O22">
        <f>IF($AA22="","",IF(INDEX('Per Invoice'!O$2:O$1301,$AA22)="","",INDEX('Per Invoice'!O$2:O$1301,$AA22)))</f>
        <v/>
      </c>
      <c r="P22" s="8">
        <f>IF($AA22="","",IF(INDEX('Per Invoice'!P$2:P$1301,$AA22)="","",INDEX('Per Invoice'!P$2:P$1301,$AA22)))</f>
        <v/>
      </c>
      <c r="Q22">
        <f>IF($AA22="","",IF(INDEX('Per Invoice'!Q$2:Q$1301,$AA22)="","",INDEX('Per Invoice'!Q$2:Q$1301,$AA22)))</f>
        <v/>
      </c>
      <c r="R22" s="8">
        <f>IF($AA22="","",IF(INDEX('Per Invoice'!R$2:R$1301,$AA22)="","",INDEX('Per Invoice'!R$2:R$1301,$AA22)))</f>
        <v/>
      </c>
      <c r="S22" s="8">
        <f>IF($AA22="","",IF(INDEX('Per Invoice'!S$2:S$1301,$AA22)="","",INDEX('Per Invoice'!S$2:S$1301,$AA22)))</f>
        <v/>
      </c>
      <c r="T22">
        <f>IF($AA22="","",IF(INDEX('Per Invoice'!T$2:T$1301,$AA22)="","",INDEX('Per Invoice'!T$2:T$1301,$AA22)))</f>
        <v/>
      </c>
      <c r="U22" s="8">
        <f>IF($AA22="","",IF(INDEX('Per Invoice'!U$2:U$1301,$AA22)="","",INDEX('Per Invoice'!U$2:U$1301,$AA22)))</f>
        <v/>
      </c>
      <c r="V22" s="8">
        <f>IF($AA22="","",IF(INDEX('Per Invoice'!V$2:V$1301,$AA22)="","",INDEX('Per Invoice'!V$2:V$1301,$AA22)))</f>
        <v/>
      </c>
      <c r="W22" s="8">
        <f>IF($AA22="","",IF(INDEX('Per Invoice'!W$2:W$1301,$AA22)="","",INDEX('Per Invoice'!W$2:W$1301,$AA22)))</f>
        <v/>
      </c>
      <c r="X22" s="8">
        <f>IF($AA22="","",IF(INDEX('Per Invoice'!X$2:X$1301,$AA22)="","",INDEX('Per Invoice'!X$2:X$1301,$AA22)))</f>
        <v/>
      </c>
      <c r="Y22" s="8">
        <f>IF($AA22="","",IF(INDEX('Per Invoice'!Y$2:Y$1301,$AA22)="","",INDEX('Per Invoice'!Y$2:Y$1301,$AA22)))</f>
        <v/>
      </c>
      <c r="Z22" s="8">
        <f>IF($AA22="","",IF(INDEX('Per Invoice'!Z$2:Z$1301,$AA22)="","",INDEX('Per Invoice'!Z$2:Z$1301,$AA22)))</f>
        <v/>
      </c>
      <c r="AA22" s="16">
        <f>IFERROR(MATCH(Settings!$C$49&amp;"|"&amp;ROWS($AA$2:$AA22),'Per Invoice'!$AB$2:$AB$1301,0),"")</f>
        <v/>
      </c>
    </row>
    <row r="23">
      <c r="A23">
        <f>IF($AA23="","",IF(INDEX('Per Invoice'!A$2:A$1301,$AA23)="","",INDEX('Per Invoice'!A$2:A$1301,$AA23)))</f>
        <v/>
      </c>
      <c r="B23">
        <f>IF($AA23="","",IF(INDEX('Per Invoice'!B$2:B$1301,$AA23)="","",INDEX('Per Invoice'!B$2:B$1301,$AA23)))</f>
        <v/>
      </c>
      <c r="C23">
        <f>IF($AA23="","",IF(INDEX('Per Invoice'!C$2:C$1301,$AA23)="","",INDEX('Per Invoice'!C$2:C$1301,$AA23)))</f>
        <v/>
      </c>
      <c r="D23">
        <f>IF($AA23="","",IF(INDEX('Per Invoice'!D$2:D$1301,$AA23)="","",INDEX('Per Invoice'!D$2:D$1301,$AA23)))</f>
        <v/>
      </c>
      <c r="E23">
        <f>IF($AA23="","",IF(INDEX('Per Invoice'!E$2:E$1301,$AA23)="","",INDEX('Per Invoice'!E$2:E$1301,$AA23)))</f>
        <v/>
      </c>
      <c r="F23">
        <f>IF($AA23="","",IF(INDEX('Per Invoice'!F$2:F$1301,$AA23)="","",INDEX('Per Invoice'!F$2:F$1301,$AA23)))</f>
        <v/>
      </c>
      <c r="G23" s="14">
        <f>IF($AA23="","",IF(INDEX('Per Invoice'!G$2:G$1301,$AA23)="","",INDEX('Per Invoice'!G$2:G$1301,$AA23)))</f>
        <v/>
      </c>
      <c r="H23">
        <f>IF($AA23="","",IF(INDEX('Per Invoice'!H$2:H$1301,$AA23)="","",INDEX('Per Invoice'!H$2:H$1301,$AA23)))</f>
        <v/>
      </c>
      <c r="I23">
        <f>IF($AA23="","",IF(INDEX('Per Invoice'!I$2:I$1301,$AA23)="","",INDEX('Per Invoice'!I$2:I$1301,$AA23)))</f>
        <v/>
      </c>
      <c r="J23">
        <f>IF($AA23="","",IF(INDEX('Per Invoice'!J$2:J$1301,$AA23)="","",INDEX('Per Invoice'!J$2:J$1301,$AA23)))</f>
        <v/>
      </c>
      <c r="K23">
        <f>IF($AA23="","",IF(INDEX('Per Invoice'!K$2:K$1301,$AA23)="","",INDEX('Per Invoice'!K$2:K$1301,$AA23)))</f>
        <v/>
      </c>
      <c r="L23">
        <f>IF($AA23="","",IF(INDEX('Per Invoice'!L$2:L$1301,$AA23)="","",INDEX('Per Invoice'!L$2:L$1301,$AA23)))</f>
        <v/>
      </c>
      <c r="M23">
        <f>IF($AA23="","",IF(INDEX('Per Invoice'!M$2:M$1301,$AA23)="","",INDEX('Per Invoice'!M$2:M$1301,$AA23)))</f>
        <v/>
      </c>
      <c r="N23" s="8">
        <f>IF($AA23="","",IF(INDEX('Per Invoice'!N$2:N$1301,$AA23)="","",INDEX('Per Invoice'!N$2:N$1301,$AA23)))</f>
        <v/>
      </c>
      <c r="O23">
        <f>IF($AA23="","",IF(INDEX('Per Invoice'!O$2:O$1301,$AA23)="","",INDEX('Per Invoice'!O$2:O$1301,$AA23)))</f>
        <v/>
      </c>
      <c r="P23" s="8">
        <f>IF($AA23="","",IF(INDEX('Per Invoice'!P$2:P$1301,$AA23)="","",INDEX('Per Invoice'!P$2:P$1301,$AA23)))</f>
        <v/>
      </c>
      <c r="Q23">
        <f>IF($AA23="","",IF(INDEX('Per Invoice'!Q$2:Q$1301,$AA23)="","",INDEX('Per Invoice'!Q$2:Q$1301,$AA23)))</f>
        <v/>
      </c>
      <c r="R23" s="8">
        <f>IF($AA23="","",IF(INDEX('Per Invoice'!R$2:R$1301,$AA23)="","",INDEX('Per Invoice'!R$2:R$1301,$AA23)))</f>
        <v/>
      </c>
      <c r="S23" s="8">
        <f>IF($AA23="","",IF(INDEX('Per Invoice'!S$2:S$1301,$AA23)="","",INDEX('Per Invoice'!S$2:S$1301,$AA23)))</f>
        <v/>
      </c>
      <c r="T23">
        <f>IF($AA23="","",IF(INDEX('Per Invoice'!T$2:T$1301,$AA23)="","",INDEX('Per Invoice'!T$2:T$1301,$AA23)))</f>
        <v/>
      </c>
      <c r="U23" s="8">
        <f>IF($AA23="","",IF(INDEX('Per Invoice'!U$2:U$1301,$AA23)="","",INDEX('Per Invoice'!U$2:U$1301,$AA23)))</f>
        <v/>
      </c>
      <c r="V23" s="8">
        <f>IF($AA23="","",IF(INDEX('Per Invoice'!V$2:V$1301,$AA23)="","",INDEX('Per Invoice'!V$2:V$1301,$AA23)))</f>
        <v/>
      </c>
      <c r="W23" s="8">
        <f>IF($AA23="","",IF(INDEX('Per Invoice'!W$2:W$1301,$AA23)="","",INDEX('Per Invoice'!W$2:W$1301,$AA23)))</f>
        <v/>
      </c>
      <c r="X23" s="8">
        <f>IF($AA23="","",IF(INDEX('Per Invoice'!X$2:X$1301,$AA23)="","",INDEX('Per Invoice'!X$2:X$1301,$AA23)))</f>
        <v/>
      </c>
      <c r="Y23" s="8">
        <f>IF($AA23="","",IF(INDEX('Per Invoice'!Y$2:Y$1301,$AA23)="","",INDEX('Per Invoice'!Y$2:Y$1301,$AA23)))</f>
        <v/>
      </c>
      <c r="Z23" s="8">
        <f>IF($AA23="","",IF(INDEX('Per Invoice'!Z$2:Z$1301,$AA23)="","",INDEX('Per Invoice'!Z$2:Z$1301,$AA23)))</f>
        <v/>
      </c>
      <c r="AA23" s="16">
        <f>IFERROR(MATCH(Settings!$C$49&amp;"|"&amp;ROWS($AA$2:$AA23),'Per Invoice'!$AB$2:$AB$1301,0),"")</f>
        <v/>
      </c>
    </row>
    <row r="24">
      <c r="A24">
        <f>IF($AA24="","",IF(INDEX('Per Invoice'!A$2:A$1301,$AA24)="","",INDEX('Per Invoice'!A$2:A$1301,$AA24)))</f>
        <v/>
      </c>
      <c r="B24">
        <f>IF($AA24="","",IF(INDEX('Per Invoice'!B$2:B$1301,$AA24)="","",INDEX('Per Invoice'!B$2:B$1301,$AA24)))</f>
        <v/>
      </c>
      <c r="C24">
        <f>IF($AA24="","",IF(INDEX('Per Invoice'!C$2:C$1301,$AA24)="","",INDEX('Per Invoice'!C$2:C$1301,$AA24)))</f>
        <v/>
      </c>
      <c r="D24">
        <f>IF($AA24="","",IF(INDEX('Per Invoice'!D$2:D$1301,$AA24)="","",INDEX('Per Invoice'!D$2:D$1301,$AA24)))</f>
        <v/>
      </c>
      <c r="E24">
        <f>IF($AA24="","",IF(INDEX('Per Invoice'!E$2:E$1301,$AA24)="","",INDEX('Per Invoice'!E$2:E$1301,$AA24)))</f>
        <v/>
      </c>
      <c r="F24">
        <f>IF($AA24="","",IF(INDEX('Per Invoice'!F$2:F$1301,$AA24)="","",INDEX('Per Invoice'!F$2:F$1301,$AA24)))</f>
        <v/>
      </c>
      <c r="G24" s="14">
        <f>IF($AA24="","",IF(INDEX('Per Invoice'!G$2:G$1301,$AA24)="","",INDEX('Per Invoice'!G$2:G$1301,$AA24)))</f>
        <v/>
      </c>
      <c r="H24">
        <f>IF($AA24="","",IF(INDEX('Per Invoice'!H$2:H$1301,$AA24)="","",INDEX('Per Invoice'!H$2:H$1301,$AA24)))</f>
        <v/>
      </c>
      <c r="I24">
        <f>IF($AA24="","",IF(INDEX('Per Invoice'!I$2:I$1301,$AA24)="","",INDEX('Per Invoice'!I$2:I$1301,$AA24)))</f>
        <v/>
      </c>
      <c r="J24">
        <f>IF($AA24="","",IF(INDEX('Per Invoice'!J$2:J$1301,$AA24)="","",INDEX('Per Invoice'!J$2:J$1301,$AA24)))</f>
        <v/>
      </c>
      <c r="K24">
        <f>IF($AA24="","",IF(INDEX('Per Invoice'!K$2:K$1301,$AA24)="","",INDEX('Per Invoice'!K$2:K$1301,$AA24)))</f>
        <v/>
      </c>
      <c r="L24">
        <f>IF($AA24="","",IF(INDEX('Per Invoice'!L$2:L$1301,$AA24)="","",INDEX('Per Invoice'!L$2:L$1301,$AA24)))</f>
        <v/>
      </c>
      <c r="M24">
        <f>IF($AA24="","",IF(INDEX('Per Invoice'!M$2:M$1301,$AA24)="","",INDEX('Per Invoice'!M$2:M$1301,$AA24)))</f>
        <v/>
      </c>
      <c r="N24" s="8">
        <f>IF($AA24="","",IF(INDEX('Per Invoice'!N$2:N$1301,$AA24)="","",INDEX('Per Invoice'!N$2:N$1301,$AA24)))</f>
        <v/>
      </c>
      <c r="O24">
        <f>IF($AA24="","",IF(INDEX('Per Invoice'!O$2:O$1301,$AA24)="","",INDEX('Per Invoice'!O$2:O$1301,$AA24)))</f>
        <v/>
      </c>
      <c r="P24" s="8">
        <f>IF($AA24="","",IF(INDEX('Per Invoice'!P$2:P$1301,$AA24)="","",INDEX('Per Invoice'!P$2:P$1301,$AA24)))</f>
        <v/>
      </c>
      <c r="Q24">
        <f>IF($AA24="","",IF(INDEX('Per Invoice'!Q$2:Q$1301,$AA24)="","",INDEX('Per Invoice'!Q$2:Q$1301,$AA24)))</f>
        <v/>
      </c>
      <c r="R24" s="8">
        <f>IF($AA24="","",IF(INDEX('Per Invoice'!R$2:R$1301,$AA24)="","",INDEX('Per Invoice'!R$2:R$1301,$AA24)))</f>
        <v/>
      </c>
      <c r="S24" s="8">
        <f>IF($AA24="","",IF(INDEX('Per Invoice'!S$2:S$1301,$AA24)="","",INDEX('Per Invoice'!S$2:S$1301,$AA24)))</f>
        <v/>
      </c>
      <c r="T24">
        <f>IF($AA24="","",IF(INDEX('Per Invoice'!T$2:T$1301,$AA24)="","",INDEX('Per Invoice'!T$2:T$1301,$AA24)))</f>
        <v/>
      </c>
      <c r="U24" s="8">
        <f>IF($AA24="","",IF(INDEX('Per Invoice'!U$2:U$1301,$AA24)="","",INDEX('Per Invoice'!U$2:U$1301,$AA24)))</f>
        <v/>
      </c>
      <c r="V24" s="8">
        <f>IF($AA24="","",IF(INDEX('Per Invoice'!V$2:V$1301,$AA24)="","",INDEX('Per Invoice'!V$2:V$1301,$AA24)))</f>
        <v/>
      </c>
      <c r="W24" s="8">
        <f>IF($AA24="","",IF(INDEX('Per Invoice'!W$2:W$1301,$AA24)="","",INDEX('Per Invoice'!W$2:W$1301,$AA24)))</f>
        <v/>
      </c>
      <c r="X24" s="8">
        <f>IF($AA24="","",IF(INDEX('Per Invoice'!X$2:X$1301,$AA24)="","",INDEX('Per Invoice'!X$2:X$1301,$AA24)))</f>
        <v/>
      </c>
      <c r="Y24" s="8">
        <f>IF($AA24="","",IF(INDEX('Per Invoice'!Y$2:Y$1301,$AA24)="","",INDEX('Per Invoice'!Y$2:Y$1301,$AA24)))</f>
        <v/>
      </c>
      <c r="Z24" s="8">
        <f>IF($AA24="","",IF(INDEX('Per Invoice'!Z$2:Z$1301,$AA24)="","",INDEX('Per Invoice'!Z$2:Z$1301,$AA24)))</f>
        <v/>
      </c>
      <c r="AA24" s="16">
        <f>IFERROR(MATCH(Settings!$C$49&amp;"|"&amp;ROWS($AA$2:$AA24),'Per Invoice'!$AB$2:$AB$1301,0),"")</f>
        <v/>
      </c>
    </row>
    <row r="25">
      <c r="A25">
        <f>IF($AA25="","",IF(INDEX('Per Invoice'!A$2:A$1301,$AA25)="","",INDEX('Per Invoice'!A$2:A$1301,$AA25)))</f>
        <v/>
      </c>
      <c r="B25">
        <f>IF($AA25="","",IF(INDEX('Per Invoice'!B$2:B$1301,$AA25)="","",INDEX('Per Invoice'!B$2:B$1301,$AA25)))</f>
        <v/>
      </c>
      <c r="C25">
        <f>IF($AA25="","",IF(INDEX('Per Invoice'!C$2:C$1301,$AA25)="","",INDEX('Per Invoice'!C$2:C$1301,$AA25)))</f>
        <v/>
      </c>
      <c r="D25">
        <f>IF($AA25="","",IF(INDEX('Per Invoice'!D$2:D$1301,$AA25)="","",INDEX('Per Invoice'!D$2:D$1301,$AA25)))</f>
        <v/>
      </c>
      <c r="E25">
        <f>IF($AA25="","",IF(INDEX('Per Invoice'!E$2:E$1301,$AA25)="","",INDEX('Per Invoice'!E$2:E$1301,$AA25)))</f>
        <v/>
      </c>
      <c r="F25">
        <f>IF($AA25="","",IF(INDEX('Per Invoice'!F$2:F$1301,$AA25)="","",INDEX('Per Invoice'!F$2:F$1301,$AA25)))</f>
        <v/>
      </c>
      <c r="G25" s="14">
        <f>IF($AA25="","",IF(INDEX('Per Invoice'!G$2:G$1301,$AA25)="","",INDEX('Per Invoice'!G$2:G$1301,$AA25)))</f>
        <v/>
      </c>
      <c r="H25">
        <f>IF($AA25="","",IF(INDEX('Per Invoice'!H$2:H$1301,$AA25)="","",INDEX('Per Invoice'!H$2:H$1301,$AA25)))</f>
        <v/>
      </c>
      <c r="I25">
        <f>IF($AA25="","",IF(INDEX('Per Invoice'!I$2:I$1301,$AA25)="","",INDEX('Per Invoice'!I$2:I$1301,$AA25)))</f>
        <v/>
      </c>
      <c r="J25">
        <f>IF($AA25="","",IF(INDEX('Per Invoice'!J$2:J$1301,$AA25)="","",INDEX('Per Invoice'!J$2:J$1301,$AA25)))</f>
        <v/>
      </c>
      <c r="K25">
        <f>IF($AA25="","",IF(INDEX('Per Invoice'!K$2:K$1301,$AA25)="","",INDEX('Per Invoice'!K$2:K$1301,$AA25)))</f>
        <v/>
      </c>
      <c r="L25">
        <f>IF($AA25="","",IF(INDEX('Per Invoice'!L$2:L$1301,$AA25)="","",INDEX('Per Invoice'!L$2:L$1301,$AA25)))</f>
        <v/>
      </c>
      <c r="M25">
        <f>IF($AA25="","",IF(INDEX('Per Invoice'!M$2:M$1301,$AA25)="","",INDEX('Per Invoice'!M$2:M$1301,$AA25)))</f>
        <v/>
      </c>
      <c r="N25" s="8">
        <f>IF($AA25="","",IF(INDEX('Per Invoice'!N$2:N$1301,$AA25)="","",INDEX('Per Invoice'!N$2:N$1301,$AA25)))</f>
        <v/>
      </c>
      <c r="O25">
        <f>IF($AA25="","",IF(INDEX('Per Invoice'!O$2:O$1301,$AA25)="","",INDEX('Per Invoice'!O$2:O$1301,$AA25)))</f>
        <v/>
      </c>
      <c r="P25" s="8">
        <f>IF($AA25="","",IF(INDEX('Per Invoice'!P$2:P$1301,$AA25)="","",INDEX('Per Invoice'!P$2:P$1301,$AA25)))</f>
        <v/>
      </c>
      <c r="Q25">
        <f>IF($AA25="","",IF(INDEX('Per Invoice'!Q$2:Q$1301,$AA25)="","",INDEX('Per Invoice'!Q$2:Q$1301,$AA25)))</f>
        <v/>
      </c>
      <c r="R25" s="8">
        <f>IF($AA25="","",IF(INDEX('Per Invoice'!R$2:R$1301,$AA25)="","",INDEX('Per Invoice'!R$2:R$1301,$AA25)))</f>
        <v/>
      </c>
      <c r="S25" s="8">
        <f>IF($AA25="","",IF(INDEX('Per Invoice'!S$2:S$1301,$AA25)="","",INDEX('Per Invoice'!S$2:S$1301,$AA25)))</f>
        <v/>
      </c>
      <c r="T25">
        <f>IF($AA25="","",IF(INDEX('Per Invoice'!T$2:T$1301,$AA25)="","",INDEX('Per Invoice'!T$2:T$1301,$AA25)))</f>
        <v/>
      </c>
      <c r="U25" s="8">
        <f>IF($AA25="","",IF(INDEX('Per Invoice'!U$2:U$1301,$AA25)="","",INDEX('Per Invoice'!U$2:U$1301,$AA25)))</f>
        <v/>
      </c>
      <c r="V25" s="8">
        <f>IF($AA25="","",IF(INDEX('Per Invoice'!V$2:V$1301,$AA25)="","",INDEX('Per Invoice'!V$2:V$1301,$AA25)))</f>
        <v/>
      </c>
      <c r="W25" s="8">
        <f>IF($AA25="","",IF(INDEX('Per Invoice'!W$2:W$1301,$AA25)="","",INDEX('Per Invoice'!W$2:W$1301,$AA25)))</f>
        <v/>
      </c>
      <c r="X25" s="8">
        <f>IF($AA25="","",IF(INDEX('Per Invoice'!X$2:X$1301,$AA25)="","",INDEX('Per Invoice'!X$2:X$1301,$AA25)))</f>
        <v/>
      </c>
      <c r="Y25" s="8">
        <f>IF($AA25="","",IF(INDEX('Per Invoice'!Y$2:Y$1301,$AA25)="","",INDEX('Per Invoice'!Y$2:Y$1301,$AA25)))</f>
        <v/>
      </c>
      <c r="Z25" s="8">
        <f>IF($AA25="","",IF(INDEX('Per Invoice'!Z$2:Z$1301,$AA25)="","",INDEX('Per Invoice'!Z$2:Z$1301,$AA25)))</f>
        <v/>
      </c>
      <c r="AA25" s="16">
        <f>IFERROR(MATCH(Settings!$C$49&amp;"|"&amp;ROWS($AA$2:$AA25),'Per Invoice'!$AB$2:$AB$1301,0),"")</f>
        <v/>
      </c>
    </row>
    <row r="26">
      <c r="A26">
        <f>IF($AA26="","",IF(INDEX('Per Invoice'!A$2:A$1301,$AA26)="","",INDEX('Per Invoice'!A$2:A$1301,$AA26)))</f>
        <v/>
      </c>
      <c r="B26">
        <f>IF($AA26="","",IF(INDEX('Per Invoice'!B$2:B$1301,$AA26)="","",INDEX('Per Invoice'!B$2:B$1301,$AA26)))</f>
        <v/>
      </c>
      <c r="C26">
        <f>IF($AA26="","",IF(INDEX('Per Invoice'!C$2:C$1301,$AA26)="","",INDEX('Per Invoice'!C$2:C$1301,$AA26)))</f>
        <v/>
      </c>
      <c r="D26">
        <f>IF($AA26="","",IF(INDEX('Per Invoice'!D$2:D$1301,$AA26)="","",INDEX('Per Invoice'!D$2:D$1301,$AA26)))</f>
        <v/>
      </c>
      <c r="E26">
        <f>IF($AA26="","",IF(INDEX('Per Invoice'!E$2:E$1301,$AA26)="","",INDEX('Per Invoice'!E$2:E$1301,$AA26)))</f>
        <v/>
      </c>
      <c r="F26">
        <f>IF($AA26="","",IF(INDEX('Per Invoice'!F$2:F$1301,$AA26)="","",INDEX('Per Invoice'!F$2:F$1301,$AA26)))</f>
        <v/>
      </c>
      <c r="G26" s="14">
        <f>IF($AA26="","",IF(INDEX('Per Invoice'!G$2:G$1301,$AA26)="","",INDEX('Per Invoice'!G$2:G$1301,$AA26)))</f>
        <v/>
      </c>
      <c r="H26">
        <f>IF($AA26="","",IF(INDEX('Per Invoice'!H$2:H$1301,$AA26)="","",INDEX('Per Invoice'!H$2:H$1301,$AA26)))</f>
        <v/>
      </c>
      <c r="I26">
        <f>IF($AA26="","",IF(INDEX('Per Invoice'!I$2:I$1301,$AA26)="","",INDEX('Per Invoice'!I$2:I$1301,$AA26)))</f>
        <v/>
      </c>
      <c r="J26">
        <f>IF($AA26="","",IF(INDEX('Per Invoice'!J$2:J$1301,$AA26)="","",INDEX('Per Invoice'!J$2:J$1301,$AA26)))</f>
        <v/>
      </c>
      <c r="K26">
        <f>IF($AA26="","",IF(INDEX('Per Invoice'!K$2:K$1301,$AA26)="","",INDEX('Per Invoice'!K$2:K$1301,$AA26)))</f>
        <v/>
      </c>
      <c r="L26">
        <f>IF($AA26="","",IF(INDEX('Per Invoice'!L$2:L$1301,$AA26)="","",INDEX('Per Invoice'!L$2:L$1301,$AA26)))</f>
        <v/>
      </c>
      <c r="M26">
        <f>IF($AA26="","",IF(INDEX('Per Invoice'!M$2:M$1301,$AA26)="","",INDEX('Per Invoice'!M$2:M$1301,$AA26)))</f>
        <v/>
      </c>
      <c r="N26" s="8">
        <f>IF($AA26="","",IF(INDEX('Per Invoice'!N$2:N$1301,$AA26)="","",INDEX('Per Invoice'!N$2:N$1301,$AA26)))</f>
        <v/>
      </c>
      <c r="O26">
        <f>IF($AA26="","",IF(INDEX('Per Invoice'!O$2:O$1301,$AA26)="","",INDEX('Per Invoice'!O$2:O$1301,$AA26)))</f>
        <v/>
      </c>
      <c r="P26" s="8">
        <f>IF($AA26="","",IF(INDEX('Per Invoice'!P$2:P$1301,$AA26)="","",INDEX('Per Invoice'!P$2:P$1301,$AA26)))</f>
        <v/>
      </c>
      <c r="Q26">
        <f>IF($AA26="","",IF(INDEX('Per Invoice'!Q$2:Q$1301,$AA26)="","",INDEX('Per Invoice'!Q$2:Q$1301,$AA26)))</f>
        <v/>
      </c>
      <c r="R26" s="8">
        <f>IF($AA26="","",IF(INDEX('Per Invoice'!R$2:R$1301,$AA26)="","",INDEX('Per Invoice'!R$2:R$1301,$AA26)))</f>
        <v/>
      </c>
      <c r="S26" s="8">
        <f>IF($AA26="","",IF(INDEX('Per Invoice'!S$2:S$1301,$AA26)="","",INDEX('Per Invoice'!S$2:S$1301,$AA26)))</f>
        <v/>
      </c>
      <c r="T26">
        <f>IF($AA26="","",IF(INDEX('Per Invoice'!T$2:T$1301,$AA26)="","",INDEX('Per Invoice'!T$2:T$1301,$AA26)))</f>
        <v/>
      </c>
      <c r="U26" s="8">
        <f>IF($AA26="","",IF(INDEX('Per Invoice'!U$2:U$1301,$AA26)="","",INDEX('Per Invoice'!U$2:U$1301,$AA26)))</f>
        <v/>
      </c>
      <c r="V26" s="8">
        <f>IF($AA26="","",IF(INDEX('Per Invoice'!V$2:V$1301,$AA26)="","",INDEX('Per Invoice'!V$2:V$1301,$AA26)))</f>
        <v/>
      </c>
      <c r="W26" s="8">
        <f>IF($AA26="","",IF(INDEX('Per Invoice'!W$2:W$1301,$AA26)="","",INDEX('Per Invoice'!W$2:W$1301,$AA26)))</f>
        <v/>
      </c>
      <c r="X26" s="8">
        <f>IF($AA26="","",IF(INDEX('Per Invoice'!X$2:X$1301,$AA26)="","",INDEX('Per Invoice'!X$2:X$1301,$AA26)))</f>
        <v/>
      </c>
      <c r="Y26" s="8">
        <f>IF($AA26="","",IF(INDEX('Per Invoice'!Y$2:Y$1301,$AA26)="","",INDEX('Per Invoice'!Y$2:Y$1301,$AA26)))</f>
        <v/>
      </c>
      <c r="Z26" s="8">
        <f>IF($AA26="","",IF(INDEX('Per Invoice'!Z$2:Z$1301,$AA26)="","",INDEX('Per Invoice'!Z$2:Z$1301,$AA26)))</f>
        <v/>
      </c>
      <c r="AA26" s="16">
        <f>IFERROR(MATCH(Settings!$C$49&amp;"|"&amp;ROWS($AA$2:$AA26),'Per Invoice'!$AB$2:$AB$1301,0),"")</f>
        <v/>
      </c>
    </row>
    <row r="27">
      <c r="A27">
        <f>IF($AA27="","",IF(INDEX('Per Invoice'!A$2:A$1301,$AA27)="","",INDEX('Per Invoice'!A$2:A$1301,$AA27)))</f>
        <v/>
      </c>
      <c r="B27">
        <f>IF($AA27="","",IF(INDEX('Per Invoice'!B$2:B$1301,$AA27)="","",INDEX('Per Invoice'!B$2:B$1301,$AA27)))</f>
        <v/>
      </c>
      <c r="C27">
        <f>IF($AA27="","",IF(INDEX('Per Invoice'!C$2:C$1301,$AA27)="","",INDEX('Per Invoice'!C$2:C$1301,$AA27)))</f>
        <v/>
      </c>
      <c r="D27">
        <f>IF($AA27="","",IF(INDEX('Per Invoice'!D$2:D$1301,$AA27)="","",INDEX('Per Invoice'!D$2:D$1301,$AA27)))</f>
        <v/>
      </c>
      <c r="E27">
        <f>IF($AA27="","",IF(INDEX('Per Invoice'!E$2:E$1301,$AA27)="","",INDEX('Per Invoice'!E$2:E$1301,$AA27)))</f>
        <v/>
      </c>
      <c r="F27">
        <f>IF($AA27="","",IF(INDEX('Per Invoice'!F$2:F$1301,$AA27)="","",INDEX('Per Invoice'!F$2:F$1301,$AA27)))</f>
        <v/>
      </c>
      <c r="G27" s="14">
        <f>IF($AA27="","",IF(INDEX('Per Invoice'!G$2:G$1301,$AA27)="","",INDEX('Per Invoice'!G$2:G$1301,$AA27)))</f>
        <v/>
      </c>
      <c r="H27">
        <f>IF($AA27="","",IF(INDEX('Per Invoice'!H$2:H$1301,$AA27)="","",INDEX('Per Invoice'!H$2:H$1301,$AA27)))</f>
        <v/>
      </c>
      <c r="I27">
        <f>IF($AA27="","",IF(INDEX('Per Invoice'!I$2:I$1301,$AA27)="","",INDEX('Per Invoice'!I$2:I$1301,$AA27)))</f>
        <v/>
      </c>
      <c r="J27">
        <f>IF($AA27="","",IF(INDEX('Per Invoice'!J$2:J$1301,$AA27)="","",INDEX('Per Invoice'!J$2:J$1301,$AA27)))</f>
        <v/>
      </c>
      <c r="K27">
        <f>IF($AA27="","",IF(INDEX('Per Invoice'!K$2:K$1301,$AA27)="","",INDEX('Per Invoice'!K$2:K$1301,$AA27)))</f>
        <v/>
      </c>
      <c r="L27">
        <f>IF($AA27="","",IF(INDEX('Per Invoice'!L$2:L$1301,$AA27)="","",INDEX('Per Invoice'!L$2:L$1301,$AA27)))</f>
        <v/>
      </c>
      <c r="M27">
        <f>IF($AA27="","",IF(INDEX('Per Invoice'!M$2:M$1301,$AA27)="","",INDEX('Per Invoice'!M$2:M$1301,$AA27)))</f>
        <v/>
      </c>
      <c r="N27" s="8">
        <f>IF($AA27="","",IF(INDEX('Per Invoice'!N$2:N$1301,$AA27)="","",INDEX('Per Invoice'!N$2:N$1301,$AA27)))</f>
        <v/>
      </c>
      <c r="O27">
        <f>IF($AA27="","",IF(INDEX('Per Invoice'!O$2:O$1301,$AA27)="","",INDEX('Per Invoice'!O$2:O$1301,$AA27)))</f>
        <v/>
      </c>
      <c r="P27" s="8">
        <f>IF($AA27="","",IF(INDEX('Per Invoice'!P$2:P$1301,$AA27)="","",INDEX('Per Invoice'!P$2:P$1301,$AA27)))</f>
        <v/>
      </c>
      <c r="Q27">
        <f>IF($AA27="","",IF(INDEX('Per Invoice'!Q$2:Q$1301,$AA27)="","",INDEX('Per Invoice'!Q$2:Q$1301,$AA27)))</f>
        <v/>
      </c>
      <c r="R27" s="8">
        <f>IF($AA27="","",IF(INDEX('Per Invoice'!R$2:R$1301,$AA27)="","",INDEX('Per Invoice'!R$2:R$1301,$AA27)))</f>
        <v/>
      </c>
      <c r="S27" s="8">
        <f>IF($AA27="","",IF(INDEX('Per Invoice'!S$2:S$1301,$AA27)="","",INDEX('Per Invoice'!S$2:S$1301,$AA27)))</f>
        <v/>
      </c>
      <c r="T27">
        <f>IF($AA27="","",IF(INDEX('Per Invoice'!T$2:T$1301,$AA27)="","",INDEX('Per Invoice'!T$2:T$1301,$AA27)))</f>
        <v/>
      </c>
      <c r="U27" s="8">
        <f>IF($AA27="","",IF(INDEX('Per Invoice'!U$2:U$1301,$AA27)="","",INDEX('Per Invoice'!U$2:U$1301,$AA27)))</f>
        <v/>
      </c>
      <c r="V27" s="8">
        <f>IF($AA27="","",IF(INDEX('Per Invoice'!V$2:V$1301,$AA27)="","",INDEX('Per Invoice'!V$2:V$1301,$AA27)))</f>
        <v/>
      </c>
      <c r="W27" s="8">
        <f>IF($AA27="","",IF(INDEX('Per Invoice'!W$2:W$1301,$AA27)="","",INDEX('Per Invoice'!W$2:W$1301,$AA27)))</f>
        <v/>
      </c>
      <c r="X27" s="8">
        <f>IF($AA27="","",IF(INDEX('Per Invoice'!X$2:X$1301,$AA27)="","",INDEX('Per Invoice'!X$2:X$1301,$AA27)))</f>
        <v/>
      </c>
      <c r="Y27" s="8">
        <f>IF($AA27="","",IF(INDEX('Per Invoice'!Y$2:Y$1301,$AA27)="","",INDEX('Per Invoice'!Y$2:Y$1301,$AA27)))</f>
        <v/>
      </c>
      <c r="Z27" s="8">
        <f>IF($AA27="","",IF(INDEX('Per Invoice'!Z$2:Z$1301,$AA27)="","",INDEX('Per Invoice'!Z$2:Z$1301,$AA27)))</f>
        <v/>
      </c>
      <c r="AA27" s="16">
        <f>IFERROR(MATCH(Settings!$C$49&amp;"|"&amp;ROWS($AA$2:$AA27),'Per Invoice'!$AB$2:$AB$1301,0),"")</f>
        <v/>
      </c>
    </row>
    <row r="28">
      <c r="A28">
        <f>IF($AA28="","",IF(INDEX('Per Invoice'!A$2:A$1301,$AA28)="","",INDEX('Per Invoice'!A$2:A$1301,$AA28)))</f>
        <v/>
      </c>
      <c r="B28">
        <f>IF($AA28="","",IF(INDEX('Per Invoice'!B$2:B$1301,$AA28)="","",INDEX('Per Invoice'!B$2:B$1301,$AA28)))</f>
        <v/>
      </c>
      <c r="C28">
        <f>IF($AA28="","",IF(INDEX('Per Invoice'!C$2:C$1301,$AA28)="","",INDEX('Per Invoice'!C$2:C$1301,$AA28)))</f>
        <v/>
      </c>
      <c r="D28">
        <f>IF($AA28="","",IF(INDEX('Per Invoice'!D$2:D$1301,$AA28)="","",INDEX('Per Invoice'!D$2:D$1301,$AA28)))</f>
        <v/>
      </c>
      <c r="E28">
        <f>IF($AA28="","",IF(INDEX('Per Invoice'!E$2:E$1301,$AA28)="","",INDEX('Per Invoice'!E$2:E$1301,$AA28)))</f>
        <v/>
      </c>
      <c r="F28">
        <f>IF($AA28="","",IF(INDEX('Per Invoice'!F$2:F$1301,$AA28)="","",INDEX('Per Invoice'!F$2:F$1301,$AA28)))</f>
        <v/>
      </c>
      <c r="G28" s="14">
        <f>IF($AA28="","",IF(INDEX('Per Invoice'!G$2:G$1301,$AA28)="","",INDEX('Per Invoice'!G$2:G$1301,$AA28)))</f>
        <v/>
      </c>
      <c r="H28">
        <f>IF($AA28="","",IF(INDEX('Per Invoice'!H$2:H$1301,$AA28)="","",INDEX('Per Invoice'!H$2:H$1301,$AA28)))</f>
        <v/>
      </c>
      <c r="I28">
        <f>IF($AA28="","",IF(INDEX('Per Invoice'!I$2:I$1301,$AA28)="","",INDEX('Per Invoice'!I$2:I$1301,$AA28)))</f>
        <v/>
      </c>
      <c r="J28">
        <f>IF($AA28="","",IF(INDEX('Per Invoice'!J$2:J$1301,$AA28)="","",INDEX('Per Invoice'!J$2:J$1301,$AA28)))</f>
        <v/>
      </c>
      <c r="K28">
        <f>IF($AA28="","",IF(INDEX('Per Invoice'!K$2:K$1301,$AA28)="","",INDEX('Per Invoice'!K$2:K$1301,$AA28)))</f>
        <v/>
      </c>
      <c r="L28">
        <f>IF($AA28="","",IF(INDEX('Per Invoice'!L$2:L$1301,$AA28)="","",INDEX('Per Invoice'!L$2:L$1301,$AA28)))</f>
        <v/>
      </c>
      <c r="M28">
        <f>IF($AA28="","",IF(INDEX('Per Invoice'!M$2:M$1301,$AA28)="","",INDEX('Per Invoice'!M$2:M$1301,$AA28)))</f>
        <v/>
      </c>
      <c r="N28" s="8">
        <f>IF($AA28="","",IF(INDEX('Per Invoice'!N$2:N$1301,$AA28)="","",INDEX('Per Invoice'!N$2:N$1301,$AA28)))</f>
        <v/>
      </c>
      <c r="O28">
        <f>IF($AA28="","",IF(INDEX('Per Invoice'!O$2:O$1301,$AA28)="","",INDEX('Per Invoice'!O$2:O$1301,$AA28)))</f>
        <v/>
      </c>
      <c r="P28" s="8">
        <f>IF($AA28="","",IF(INDEX('Per Invoice'!P$2:P$1301,$AA28)="","",INDEX('Per Invoice'!P$2:P$1301,$AA28)))</f>
        <v/>
      </c>
      <c r="Q28">
        <f>IF($AA28="","",IF(INDEX('Per Invoice'!Q$2:Q$1301,$AA28)="","",INDEX('Per Invoice'!Q$2:Q$1301,$AA28)))</f>
        <v/>
      </c>
      <c r="R28" s="8">
        <f>IF($AA28="","",IF(INDEX('Per Invoice'!R$2:R$1301,$AA28)="","",INDEX('Per Invoice'!R$2:R$1301,$AA28)))</f>
        <v/>
      </c>
      <c r="S28" s="8">
        <f>IF($AA28="","",IF(INDEX('Per Invoice'!S$2:S$1301,$AA28)="","",INDEX('Per Invoice'!S$2:S$1301,$AA28)))</f>
        <v/>
      </c>
      <c r="T28">
        <f>IF($AA28="","",IF(INDEX('Per Invoice'!T$2:T$1301,$AA28)="","",INDEX('Per Invoice'!T$2:T$1301,$AA28)))</f>
        <v/>
      </c>
      <c r="U28" s="8">
        <f>IF($AA28="","",IF(INDEX('Per Invoice'!U$2:U$1301,$AA28)="","",INDEX('Per Invoice'!U$2:U$1301,$AA28)))</f>
        <v/>
      </c>
      <c r="V28" s="8">
        <f>IF($AA28="","",IF(INDEX('Per Invoice'!V$2:V$1301,$AA28)="","",INDEX('Per Invoice'!V$2:V$1301,$AA28)))</f>
        <v/>
      </c>
      <c r="W28" s="8">
        <f>IF($AA28="","",IF(INDEX('Per Invoice'!W$2:W$1301,$AA28)="","",INDEX('Per Invoice'!W$2:W$1301,$AA28)))</f>
        <v/>
      </c>
      <c r="X28" s="8">
        <f>IF($AA28="","",IF(INDEX('Per Invoice'!X$2:X$1301,$AA28)="","",INDEX('Per Invoice'!X$2:X$1301,$AA28)))</f>
        <v/>
      </c>
      <c r="Y28" s="8">
        <f>IF($AA28="","",IF(INDEX('Per Invoice'!Y$2:Y$1301,$AA28)="","",INDEX('Per Invoice'!Y$2:Y$1301,$AA28)))</f>
        <v/>
      </c>
      <c r="Z28" s="8">
        <f>IF($AA28="","",IF(INDEX('Per Invoice'!Z$2:Z$1301,$AA28)="","",INDEX('Per Invoice'!Z$2:Z$1301,$AA28)))</f>
        <v/>
      </c>
      <c r="AA28" s="16">
        <f>IFERROR(MATCH(Settings!$C$49&amp;"|"&amp;ROWS($AA$2:$AA28),'Per Invoice'!$AB$2:$AB$1301,0),"")</f>
        <v/>
      </c>
    </row>
    <row r="29">
      <c r="A29">
        <f>IF($AA29="","",IF(INDEX('Per Invoice'!A$2:A$1301,$AA29)="","",INDEX('Per Invoice'!A$2:A$1301,$AA29)))</f>
        <v/>
      </c>
      <c r="B29">
        <f>IF($AA29="","",IF(INDEX('Per Invoice'!B$2:B$1301,$AA29)="","",INDEX('Per Invoice'!B$2:B$1301,$AA29)))</f>
        <v/>
      </c>
      <c r="C29">
        <f>IF($AA29="","",IF(INDEX('Per Invoice'!C$2:C$1301,$AA29)="","",INDEX('Per Invoice'!C$2:C$1301,$AA29)))</f>
        <v/>
      </c>
      <c r="D29">
        <f>IF($AA29="","",IF(INDEX('Per Invoice'!D$2:D$1301,$AA29)="","",INDEX('Per Invoice'!D$2:D$1301,$AA29)))</f>
        <v/>
      </c>
      <c r="E29">
        <f>IF($AA29="","",IF(INDEX('Per Invoice'!E$2:E$1301,$AA29)="","",INDEX('Per Invoice'!E$2:E$1301,$AA29)))</f>
        <v/>
      </c>
      <c r="F29">
        <f>IF($AA29="","",IF(INDEX('Per Invoice'!F$2:F$1301,$AA29)="","",INDEX('Per Invoice'!F$2:F$1301,$AA29)))</f>
        <v/>
      </c>
      <c r="G29" s="14">
        <f>IF($AA29="","",IF(INDEX('Per Invoice'!G$2:G$1301,$AA29)="","",INDEX('Per Invoice'!G$2:G$1301,$AA29)))</f>
        <v/>
      </c>
      <c r="H29">
        <f>IF($AA29="","",IF(INDEX('Per Invoice'!H$2:H$1301,$AA29)="","",INDEX('Per Invoice'!H$2:H$1301,$AA29)))</f>
        <v/>
      </c>
      <c r="I29">
        <f>IF($AA29="","",IF(INDEX('Per Invoice'!I$2:I$1301,$AA29)="","",INDEX('Per Invoice'!I$2:I$1301,$AA29)))</f>
        <v/>
      </c>
      <c r="J29">
        <f>IF($AA29="","",IF(INDEX('Per Invoice'!J$2:J$1301,$AA29)="","",INDEX('Per Invoice'!J$2:J$1301,$AA29)))</f>
        <v/>
      </c>
      <c r="K29">
        <f>IF($AA29="","",IF(INDEX('Per Invoice'!K$2:K$1301,$AA29)="","",INDEX('Per Invoice'!K$2:K$1301,$AA29)))</f>
        <v/>
      </c>
      <c r="L29">
        <f>IF($AA29="","",IF(INDEX('Per Invoice'!L$2:L$1301,$AA29)="","",INDEX('Per Invoice'!L$2:L$1301,$AA29)))</f>
        <v/>
      </c>
      <c r="M29">
        <f>IF($AA29="","",IF(INDEX('Per Invoice'!M$2:M$1301,$AA29)="","",INDEX('Per Invoice'!M$2:M$1301,$AA29)))</f>
        <v/>
      </c>
      <c r="N29" s="8">
        <f>IF($AA29="","",IF(INDEX('Per Invoice'!N$2:N$1301,$AA29)="","",INDEX('Per Invoice'!N$2:N$1301,$AA29)))</f>
        <v/>
      </c>
      <c r="O29">
        <f>IF($AA29="","",IF(INDEX('Per Invoice'!O$2:O$1301,$AA29)="","",INDEX('Per Invoice'!O$2:O$1301,$AA29)))</f>
        <v/>
      </c>
      <c r="P29" s="8">
        <f>IF($AA29="","",IF(INDEX('Per Invoice'!P$2:P$1301,$AA29)="","",INDEX('Per Invoice'!P$2:P$1301,$AA29)))</f>
        <v/>
      </c>
      <c r="Q29">
        <f>IF($AA29="","",IF(INDEX('Per Invoice'!Q$2:Q$1301,$AA29)="","",INDEX('Per Invoice'!Q$2:Q$1301,$AA29)))</f>
        <v/>
      </c>
      <c r="R29" s="8">
        <f>IF($AA29="","",IF(INDEX('Per Invoice'!R$2:R$1301,$AA29)="","",INDEX('Per Invoice'!R$2:R$1301,$AA29)))</f>
        <v/>
      </c>
      <c r="S29" s="8">
        <f>IF($AA29="","",IF(INDEX('Per Invoice'!S$2:S$1301,$AA29)="","",INDEX('Per Invoice'!S$2:S$1301,$AA29)))</f>
        <v/>
      </c>
      <c r="T29">
        <f>IF($AA29="","",IF(INDEX('Per Invoice'!T$2:T$1301,$AA29)="","",INDEX('Per Invoice'!T$2:T$1301,$AA29)))</f>
        <v/>
      </c>
      <c r="U29" s="8">
        <f>IF($AA29="","",IF(INDEX('Per Invoice'!U$2:U$1301,$AA29)="","",INDEX('Per Invoice'!U$2:U$1301,$AA29)))</f>
        <v/>
      </c>
      <c r="V29" s="8">
        <f>IF($AA29="","",IF(INDEX('Per Invoice'!V$2:V$1301,$AA29)="","",INDEX('Per Invoice'!V$2:V$1301,$AA29)))</f>
        <v/>
      </c>
      <c r="W29" s="8">
        <f>IF($AA29="","",IF(INDEX('Per Invoice'!W$2:W$1301,$AA29)="","",INDEX('Per Invoice'!W$2:W$1301,$AA29)))</f>
        <v/>
      </c>
      <c r="X29" s="8">
        <f>IF($AA29="","",IF(INDEX('Per Invoice'!X$2:X$1301,$AA29)="","",INDEX('Per Invoice'!X$2:X$1301,$AA29)))</f>
        <v/>
      </c>
      <c r="Y29" s="8">
        <f>IF($AA29="","",IF(INDEX('Per Invoice'!Y$2:Y$1301,$AA29)="","",INDEX('Per Invoice'!Y$2:Y$1301,$AA29)))</f>
        <v/>
      </c>
      <c r="Z29" s="8">
        <f>IF($AA29="","",IF(INDEX('Per Invoice'!Z$2:Z$1301,$AA29)="","",INDEX('Per Invoice'!Z$2:Z$1301,$AA29)))</f>
        <v/>
      </c>
      <c r="AA29" s="16">
        <f>IFERROR(MATCH(Settings!$C$49&amp;"|"&amp;ROWS($AA$2:$AA29),'Per Invoice'!$AB$2:$AB$1301,0),"")</f>
        <v/>
      </c>
    </row>
    <row r="30">
      <c r="A30">
        <f>IF($AA30="","",IF(INDEX('Per Invoice'!A$2:A$1301,$AA30)="","",INDEX('Per Invoice'!A$2:A$1301,$AA30)))</f>
        <v/>
      </c>
      <c r="B30">
        <f>IF($AA30="","",IF(INDEX('Per Invoice'!B$2:B$1301,$AA30)="","",INDEX('Per Invoice'!B$2:B$1301,$AA30)))</f>
        <v/>
      </c>
      <c r="C30">
        <f>IF($AA30="","",IF(INDEX('Per Invoice'!C$2:C$1301,$AA30)="","",INDEX('Per Invoice'!C$2:C$1301,$AA30)))</f>
        <v/>
      </c>
      <c r="D30">
        <f>IF($AA30="","",IF(INDEX('Per Invoice'!D$2:D$1301,$AA30)="","",INDEX('Per Invoice'!D$2:D$1301,$AA30)))</f>
        <v/>
      </c>
      <c r="E30">
        <f>IF($AA30="","",IF(INDEX('Per Invoice'!E$2:E$1301,$AA30)="","",INDEX('Per Invoice'!E$2:E$1301,$AA30)))</f>
        <v/>
      </c>
      <c r="F30">
        <f>IF($AA30="","",IF(INDEX('Per Invoice'!F$2:F$1301,$AA30)="","",INDEX('Per Invoice'!F$2:F$1301,$AA30)))</f>
        <v/>
      </c>
      <c r="G30" s="14">
        <f>IF($AA30="","",IF(INDEX('Per Invoice'!G$2:G$1301,$AA30)="","",INDEX('Per Invoice'!G$2:G$1301,$AA30)))</f>
        <v/>
      </c>
      <c r="H30">
        <f>IF($AA30="","",IF(INDEX('Per Invoice'!H$2:H$1301,$AA30)="","",INDEX('Per Invoice'!H$2:H$1301,$AA30)))</f>
        <v/>
      </c>
      <c r="I30">
        <f>IF($AA30="","",IF(INDEX('Per Invoice'!I$2:I$1301,$AA30)="","",INDEX('Per Invoice'!I$2:I$1301,$AA30)))</f>
        <v/>
      </c>
      <c r="J30">
        <f>IF($AA30="","",IF(INDEX('Per Invoice'!J$2:J$1301,$AA30)="","",INDEX('Per Invoice'!J$2:J$1301,$AA30)))</f>
        <v/>
      </c>
      <c r="K30">
        <f>IF($AA30="","",IF(INDEX('Per Invoice'!K$2:K$1301,$AA30)="","",INDEX('Per Invoice'!K$2:K$1301,$AA30)))</f>
        <v/>
      </c>
      <c r="L30">
        <f>IF($AA30="","",IF(INDEX('Per Invoice'!L$2:L$1301,$AA30)="","",INDEX('Per Invoice'!L$2:L$1301,$AA30)))</f>
        <v/>
      </c>
      <c r="M30">
        <f>IF($AA30="","",IF(INDEX('Per Invoice'!M$2:M$1301,$AA30)="","",INDEX('Per Invoice'!M$2:M$1301,$AA30)))</f>
        <v/>
      </c>
      <c r="N30" s="8">
        <f>IF($AA30="","",IF(INDEX('Per Invoice'!N$2:N$1301,$AA30)="","",INDEX('Per Invoice'!N$2:N$1301,$AA30)))</f>
        <v/>
      </c>
      <c r="O30">
        <f>IF($AA30="","",IF(INDEX('Per Invoice'!O$2:O$1301,$AA30)="","",INDEX('Per Invoice'!O$2:O$1301,$AA30)))</f>
        <v/>
      </c>
      <c r="P30" s="8">
        <f>IF($AA30="","",IF(INDEX('Per Invoice'!P$2:P$1301,$AA30)="","",INDEX('Per Invoice'!P$2:P$1301,$AA30)))</f>
        <v/>
      </c>
      <c r="Q30">
        <f>IF($AA30="","",IF(INDEX('Per Invoice'!Q$2:Q$1301,$AA30)="","",INDEX('Per Invoice'!Q$2:Q$1301,$AA30)))</f>
        <v/>
      </c>
      <c r="R30" s="8">
        <f>IF($AA30="","",IF(INDEX('Per Invoice'!R$2:R$1301,$AA30)="","",INDEX('Per Invoice'!R$2:R$1301,$AA30)))</f>
        <v/>
      </c>
      <c r="S30" s="8">
        <f>IF($AA30="","",IF(INDEX('Per Invoice'!S$2:S$1301,$AA30)="","",INDEX('Per Invoice'!S$2:S$1301,$AA30)))</f>
        <v/>
      </c>
      <c r="T30">
        <f>IF($AA30="","",IF(INDEX('Per Invoice'!T$2:T$1301,$AA30)="","",INDEX('Per Invoice'!T$2:T$1301,$AA30)))</f>
        <v/>
      </c>
      <c r="U30" s="8">
        <f>IF($AA30="","",IF(INDEX('Per Invoice'!U$2:U$1301,$AA30)="","",INDEX('Per Invoice'!U$2:U$1301,$AA30)))</f>
        <v/>
      </c>
      <c r="V30" s="8">
        <f>IF($AA30="","",IF(INDEX('Per Invoice'!V$2:V$1301,$AA30)="","",INDEX('Per Invoice'!V$2:V$1301,$AA30)))</f>
        <v/>
      </c>
      <c r="W30" s="8">
        <f>IF($AA30="","",IF(INDEX('Per Invoice'!W$2:W$1301,$AA30)="","",INDEX('Per Invoice'!W$2:W$1301,$AA30)))</f>
        <v/>
      </c>
      <c r="X30" s="8">
        <f>IF($AA30="","",IF(INDEX('Per Invoice'!X$2:X$1301,$AA30)="","",INDEX('Per Invoice'!X$2:X$1301,$AA30)))</f>
        <v/>
      </c>
      <c r="Y30" s="8">
        <f>IF($AA30="","",IF(INDEX('Per Invoice'!Y$2:Y$1301,$AA30)="","",INDEX('Per Invoice'!Y$2:Y$1301,$AA30)))</f>
        <v/>
      </c>
      <c r="Z30" s="8">
        <f>IF($AA30="","",IF(INDEX('Per Invoice'!Z$2:Z$1301,$AA30)="","",INDEX('Per Invoice'!Z$2:Z$1301,$AA30)))</f>
        <v/>
      </c>
      <c r="AA30" s="16">
        <f>IFERROR(MATCH(Settings!$C$49&amp;"|"&amp;ROWS($AA$2:$AA30),'Per Invoice'!$AB$2:$AB$1301,0),"")</f>
        <v/>
      </c>
    </row>
    <row r="31">
      <c r="A31">
        <f>IF($AA31="","",IF(INDEX('Per Invoice'!A$2:A$1301,$AA31)="","",INDEX('Per Invoice'!A$2:A$1301,$AA31)))</f>
        <v/>
      </c>
      <c r="B31">
        <f>IF($AA31="","",IF(INDEX('Per Invoice'!B$2:B$1301,$AA31)="","",INDEX('Per Invoice'!B$2:B$1301,$AA31)))</f>
        <v/>
      </c>
      <c r="C31">
        <f>IF($AA31="","",IF(INDEX('Per Invoice'!C$2:C$1301,$AA31)="","",INDEX('Per Invoice'!C$2:C$1301,$AA31)))</f>
        <v/>
      </c>
      <c r="D31">
        <f>IF($AA31="","",IF(INDEX('Per Invoice'!D$2:D$1301,$AA31)="","",INDEX('Per Invoice'!D$2:D$1301,$AA31)))</f>
        <v/>
      </c>
      <c r="E31">
        <f>IF($AA31="","",IF(INDEX('Per Invoice'!E$2:E$1301,$AA31)="","",INDEX('Per Invoice'!E$2:E$1301,$AA31)))</f>
        <v/>
      </c>
      <c r="F31">
        <f>IF($AA31="","",IF(INDEX('Per Invoice'!F$2:F$1301,$AA31)="","",INDEX('Per Invoice'!F$2:F$1301,$AA31)))</f>
        <v/>
      </c>
      <c r="G31" s="14">
        <f>IF($AA31="","",IF(INDEX('Per Invoice'!G$2:G$1301,$AA31)="","",INDEX('Per Invoice'!G$2:G$1301,$AA31)))</f>
        <v/>
      </c>
      <c r="H31">
        <f>IF($AA31="","",IF(INDEX('Per Invoice'!H$2:H$1301,$AA31)="","",INDEX('Per Invoice'!H$2:H$1301,$AA31)))</f>
        <v/>
      </c>
      <c r="I31">
        <f>IF($AA31="","",IF(INDEX('Per Invoice'!I$2:I$1301,$AA31)="","",INDEX('Per Invoice'!I$2:I$1301,$AA31)))</f>
        <v/>
      </c>
      <c r="J31">
        <f>IF($AA31="","",IF(INDEX('Per Invoice'!J$2:J$1301,$AA31)="","",INDEX('Per Invoice'!J$2:J$1301,$AA31)))</f>
        <v/>
      </c>
      <c r="K31">
        <f>IF($AA31="","",IF(INDEX('Per Invoice'!K$2:K$1301,$AA31)="","",INDEX('Per Invoice'!K$2:K$1301,$AA31)))</f>
        <v/>
      </c>
      <c r="L31">
        <f>IF($AA31="","",IF(INDEX('Per Invoice'!L$2:L$1301,$AA31)="","",INDEX('Per Invoice'!L$2:L$1301,$AA31)))</f>
        <v/>
      </c>
      <c r="M31">
        <f>IF($AA31="","",IF(INDEX('Per Invoice'!M$2:M$1301,$AA31)="","",INDEX('Per Invoice'!M$2:M$1301,$AA31)))</f>
        <v/>
      </c>
      <c r="N31" s="8">
        <f>IF($AA31="","",IF(INDEX('Per Invoice'!N$2:N$1301,$AA31)="","",INDEX('Per Invoice'!N$2:N$1301,$AA31)))</f>
        <v/>
      </c>
      <c r="O31">
        <f>IF($AA31="","",IF(INDEX('Per Invoice'!O$2:O$1301,$AA31)="","",INDEX('Per Invoice'!O$2:O$1301,$AA31)))</f>
        <v/>
      </c>
      <c r="P31" s="8">
        <f>IF($AA31="","",IF(INDEX('Per Invoice'!P$2:P$1301,$AA31)="","",INDEX('Per Invoice'!P$2:P$1301,$AA31)))</f>
        <v/>
      </c>
      <c r="Q31">
        <f>IF($AA31="","",IF(INDEX('Per Invoice'!Q$2:Q$1301,$AA31)="","",INDEX('Per Invoice'!Q$2:Q$1301,$AA31)))</f>
        <v/>
      </c>
      <c r="R31" s="8">
        <f>IF($AA31="","",IF(INDEX('Per Invoice'!R$2:R$1301,$AA31)="","",INDEX('Per Invoice'!R$2:R$1301,$AA31)))</f>
        <v/>
      </c>
      <c r="S31" s="8">
        <f>IF($AA31="","",IF(INDEX('Per Invoice'!S$2:S$1301,$AA31)="","",INDEX('Per Invoice'!S$2:S$1301,$AA31)))</f>
        <v/>
      </c>
      <c r="T31">
        <f>IF($AA31="","",IF(INDEX('Per Invoice'!T$2:T$1301,$AA31)="","",INDEX('Per Invoice'!T$2:T$1301,$AA31)))</f>
        <v/>
      </c>
      <c r="U31" s="8">
        <f>IF($AA31="","",IF(INDEX('Per Invoice'!U$2:U$1301,$AA31)="","",INDEX('Per Invoice'!U$2:U$1301,$AA31)))</f>
        <v/>
      </c>
      <c r="V31" s="8">
        <f>IF($AA31="","",IF(INDEX('Per Invoice'!V$2:V$1301,$AA31)="","",INDEX('Per Invoice'!V$2:V$1301,$AA31)))</f>
        <v/>
      </c>
      <c r="W31" s="8">
        <f>IF($AA31="","",IF(INDEX('Per Invoice'!W$2:W$1301,$AA31)="","",INDEX('Per Invoice'!W$2:W$1301,$AA31)))</f>
        <v/>
      </c>
      <c r="X31" s="8">
        <f>IF($AA31="","",IF(INDEX('Per Invoice'!X$2:X$1301,$AA31)="","",INDEX('Per Invoice'!X$2:X$1301,$AA31)))</f>
        <v/>
      </c>
      <c r="Y31" s="8">
        <f>IF($AA31="","",IF(INDEX('Per Invoice'!Y$2:Y$1301,$AA31)="","",INDEX('Per Invoice'!Y$2:Y$1301,$AA31)))</f>
        <v/>
      </c>
      <c r="Z31" s="8">
        <f>IF($AA31="","",IF(INDEX('Per Invoice'!Z$2:Z$1301,$AA31)="","",INDEX('Per Invoice'!Z$2:Z$1301,$AA31)))</f>
        <v/>
      </c>
      <c r="AA31" s="16">
        <f>IFERROR(MATCH(Settings!$C$49&amp;"|"&amp;ROWS($AA$2:$AA31),'Per Invoice'!$AB$2:$AB$1301,0),"")</f>
        <v/>
      </c>
    </row>
    <row r="32">
      <c r="A32">
        <f>IF($AA32="","",IF(INDEX('Per Invoice'!A$2:A$1301,$AA32)="","",INDEX('Per Invoice'!A$2:A$1301,$AA32)))</f>
        <v/>
      </c>
      <c r="B32">
        <f>IF($AA32="","",IF(INDEX('Per Invoice'!B$2:B$1301,$AA32)="","",INDEX('Per Invoice'!B$2:B$1301,$AA32)))</f>
        <v/>
      </c>
      <c r="C32">
        <f>IF($AA32="","",IF(INDEX('Per Invoice'!C$2:C$1301,$AA32)="","",INDEX('Per Invoice'!C$2:C$1301,$AA32)))</f>
        <v/>
      </c>
      <c r="D32">
        <f>IF($AA32="","",IF(INDEX('Per Invoice'!D$2:D$1301,$AA32)="","",INDEX('Per Invoice'!D$2:D$1301,$AA32)))</f>
        <v/>
      </c>
      <c r="E32">
        <f>IF($AA32="","",IF(INDEX('Per Invoice'!E$2:E$1301,$AA32)="","",INDEX('Per Invoice'!E$2:E$1301,$AA32)))</f>
        <v/>
      </c>
      <c r="F32">
        <f>IF($AA32="","",IF(INDEX('Per Invoice'!F$2:F$1301,$AA32)="","",INDEX('Per Invoice'!F$2:F$1301,$AA32)))</f>
        <v/>
      </c>
      <c r="G32" s="14">
        <f>IF($AA32="","",IF(INDEX('Per Invoice'!G$2:G$1301,$AA32)="","",INDEX('Per Invoice'!G$2:G$1301,$AA32)))</f>
        <v/>
      </c>
      <c r="H32">
        <f>IF($AA32="","",IF(INDEX('Per Invoice'!H$2:H$1301,$AA32)="","",INDEX('Per Invoice'!H$2:H$1301,$AA32)))</f>
        <v/>
      </c>
      <c r="I32">
        <f>IF($AA32="","",IF(INDEX('Per Invoice'!I$2:I$1301,$AA32)="","",INDEX('Per Invoice'!I$2:I$1301,$AA32)))</f>
        <v/>
      </c>
      <c r="J32">
        <f>IF($AA32="","",IF(INDEX('Per Invoice'!J$2:J$1301,$AA32)="","",INDEX('Per Invoice'!J$2:J$1301,$AA32)))</f>
        <v/>
      </c>
      <c r="K32">
        <f>IF($AA32="","",IF(INDEX('Per Invoice'!K$2:K$1301,$AA32)="","",INDEX('Per Invoice'!K$2:K$1301,$AA32)))</f>
        <v/>
      </c>
      <c r="L32">
        <f>IF($AA32="","",IF(INDEX('Per Invoice'!L$2:L$1301,$AA32)="","",INDEX('Per Invoice'!L$2:L$1301,$AA32)))</f>
        <v/>
      </c>
      <c r="M32">
        <f>IF($AA32="","",IF(INDEX('Per Invoice'!M$2:M$1301,$AA32)="","",INDEX('Per Invoice'!M$2:M$1301,$AA32)))</f>
        <v/>
      </c>
      <c r="N32" s="8">
        <f>IF($AA32="","",IF(INDEX('Per Invoice'!N$2:N$1301,$AA32)="","",INDEX('Per Invoice'!N$2:N$1301,$AA32)))</f>
        <v/>
      </c>
      <c r="O32">
        <f>IF($AA32="","",IF(INDEX('Per Invoice'!O$2:O$1301,$AA32)="","",INDEX('Per Invoice'!O$2:O$1301,$AA32)))</f>
        <v/>
      </c>
      <c r="P32" s="8">
        <f>IF($AA32="","",IF(INDEX('Per Invoice'!P$2:P$1301,$AA32)="","",INDEX('Per Invoice'!P$2:P$1301,$AA32)))</f>
        <v/>
      </c>
      <c r="Q32">
        <f>IF($AA32="","",IF(INDEX('Per Invoice'!Q$2:Q$1301,$AA32)="","",INDEX('Per Invoice'!Q$2:Q$1301,$AA32)))</f>
        <v/>
      </c>
      <c r="R32" s="8">
        <f>IF($AA32="","",IF(INDEX('Per Invoice'!R$2:R$1301,$AA32)="","",INDEX('Per Invoice'!R$2:R$1301,$AA32)))</f>
        <v/>
      </c>
      <c r="S32" s="8">
        <f>IF($AA32="","",IF(INDEX('Per Invoice'!S$2:S$1301,$AA32)="","",INDEX('Per Invoice'!S$2:S$1301,$AA32)))</f>
        <v/>
      </c>
      <c r="T32">
        <f>IF($AA32="","",IF(INDEX('Per Invoice'!T$2:T$1301,$AA32)="","",INDEX('Per Invoice'!T$2:T$1301,$AA32)))</f>
        <v/>
      </c>
      <c r="U32" s="8">
        <f>IF($AA32="","",IF(INDEX('Per Invoice'!U$2:U$1301,$AA32)="","",INDEX('Per Invoice'!U$2:U$1301,$AA32)))</f>
        <v/>
      </c>
      <c r="V32" s="8">
        <f>IF($AA32="","",IF(INDEX('Per Invoice'!V$2:V$1301,$AA32)="","",INDEX('Per Invoice'!V$2:V$1301,$AA32)))</f>
        <v/>
      </c>
      <c r="W32" s="8">
        <f>IF($AA32="","",IF(INDEX('Per Invoice'!W$2:W$1301,$AA32)="","",INDEX('Per Invoice'!W$2:W$1301,$AA32)))</f>
        <v/>
      </c>
      <c r="X32" s="8">
        <f>IF($AA32="","",IF(INDEX('Per Invoice'!X$2:X$1301,$AA32)="","",INDEX('Per Invoice'!X$2:X$1301,$AA32)))</f>
        <v/>
      </c>
      <c r="Y32" s="8">
        <f>IF($AA32="","",IF(INDEX('Per Invoice'!Y$2:Y$1301,$AA32)="","",INDEX('Per Invoice'!Y$2:Y$1301,$AA32)))</f>
        <v/>
      </c>
      <c r="Z32" s="8">
        <f>IF($AA32="","",IF(INDEX('Per Invoice'!Z$2:Z$1301,$AA32)="","",INDEX('Per Invoice'!Z$2:Z$1301,$AA32)))</f>
        <v/>
      </c>
      <c r="AA32" s="16">
        <f>IFERROR(MATCH(Settings!$C$49&amp;"|"&amp;ROWS($AA$2:$AA32),'Per Invoice'!$AB$2:$AB$1301,0),"")</f>
        <v/>
      </c>
    </row>
    <row r="33">
      <c r="A33">
        <f>IF($AA33="","",IF(INDEX('Per Invoice'!A$2:A$1301,$AA33)="","",INDEX('Per Invoice'!A$2:A$1301,$AA33)))</f>
        <v/>
      </c>
      <c r="B33">
        <f>IF($AA33="","",IF(INDEX('Per Invoice'!B$2:B$1301,$AA33)="","",INDEX('Per Invoice'!B$2:B$1301,$AA33)))</f>
        <v/>
      </c>
      <c r="C33">
        <f>IF($AA33="","",IF(INDEX('Per Invoice'!C$2:C$1301,$AA33)="","",INDEX('Per Invoice'!C$2:C$1301,$AA33)))</f>
        <v/>
      </c>
      <c r="D33">
        <f>IF($AA33="","",IF(INDEX('Per Invoice'!D$2:D$1301,$AA33)="","",INDEX('Per Invoice'!D$2:D$1301,$AA33)))</f>
        <v/>
      </c>
      <c r="E33">
        <f>IF($AA33="","",IF(INDEX('Per Invoice'!E$2:E$1301,$AA33)="","",INDEX('Per Invoice'!E$2:E$1301,$AA33)))</f>
        <v/>
      </c>
      <c r="F33">
        <f>IF($AA33="","",IF(INDEX('Per Invoice'!F$2:F$1301,$AA33)="","",INDEX('Per Invoice'!F$2:F$1301,$AA33)))</f>
        <v/>
      </c>
      <c r="G33" s="14">
        <f>IF($AA33="","",IF(INDEX('Per Invoice'!G$2:G$1301,$AA33)="","",INDEX('Per Invoice'!G$2:G$1301,$AA33)))</f>
        <v/>
      </c>
      <c r="H33">
        <f>IF($AA33="","",IF(INDEX('Per Invoice'!H$2:H$1301,$AA33)="","",INDEX('Per Invoice'!H$2:H$1301,$AA33)))</f>
        <v/>
      </c>
      <c r="I33">
        <f>IF($AA33="","",IF(INDEX('Per Invoice'!I$2:I$1301,$AA33)="","",INDEX('Per Invoice'!I$2:I$1301,$AA33)))</f>
        <v/>
      </c>
      <c r="J33">
        <f>IF($AA33="","",IF(INDEX('Per Invoice'!J$2:J$1301,$AA33)="","",INDEX('Per Invoice'!J$2:J$1301,$AA33)))</f>
        <v/>
      </c>
      <c r="K33">
        <f>IF($AA33="","",IF(INDEX('Per Invoice'!K$2:K$1301,$AA33)="","",INDEX('Per Invoice'!K$2:K$1301,$AA33)))</f>
        <v/>
      </c>
      <c r="L33">
        <f>IF($AA33="","",IF(INDEX('Per Invoice'!L$2:L$1301,$AA33)="","",INDEX('Per Invoice'!L$2:L$1301,$AA33)))</f>
        <v/>
      </c>
      <c r="M33">
        <f>IF($AA33="","",IF(INDEX('Per Invoice'!M$2:M$1301,$AA33)="","",INDEX('Per Invoice'!M$2:M$1301,$AA33)))</f>
        <v/>
      </c>
      <c r="N33" s="8">
        <f>IF($AA33="","",IF(INDEX('Per Invoice'!N$2:N$1301,$AA33)="","",INDEX('Per Invoice'!N$2:N$1301,$AA33)))</f>
        <v/>
      </c>
      <c r="O33">
        <f>IF($AA33="","",IF(INDEX('Per Invoice'!O$2:O$1301,$AA33)="","",INDEX('Per Invoice'!O$2:O$1301,$AA33)))</f>
        <v/>
      </c>
      <c r="P33" s="8">
        <f>IF($AA33="","",IF(INDEX('Per Invoice'!P$2:P$1301,$AA33)="","",INDEX('Per Invoice'!P$2:P$1301,$AA33)))</f>
        <v/>
      </c>
      <c r="Q33">
        <f>IF($AA33="","",IF(INDEX('Per Invoice'!Q$2:Q$1301,$AA33)="","",INDEX('Per Invoice'!Q$2:Q$1301,$AA33)))</f>
        <v/>
      </c>
      <c r="R33" s="8">
        <f>IF($AA33="","",IF(INDEX('Per Invoice'!R$2:R$1301,$AA33)="","",INDEX('Per Invoice'!R$2:R$1301,$AA33)))</f>
        <v/>
      </c>
      <c r="S33" s="8">
        <f>IF($AA33="","",IF(INDEX('Per Invoice'!S$2:S$1301,$AA33)="","",INDEX('Per Invoice'!S$2:S$1301,$AA33)))</f>
        <v/>
      </c>
      <c r="T33">
        <f>IF($AA33="","",IF(INDEX('Per Invoice'!T$2:T$1301,$AA33)="","",INDEX('Per Invoice'!T$2:T$1301,$AA33)))</f>
        <v/>
      </c>
      <c r="U33" s="8">
        <f>IF($AA33="","",IF(INDEX('Per Invoice'!U$2:U$1301,$AA33)="","",INDEX('Per Invoice'!U$2:U$1301,$AA33)))</f>
        <v/>
      </c>
      <c r="V33" s="8">
        <f>IF($AA33="","",IF(INDEX('Per Invoice'!V$2:V$1301,$AA33)="","",INDEX('Per Invoice'!V$2:V$1301,$AA33)))</f>
        <v/>
      </c>
      <c r="W33" s="8">
        <f>IF($AA33="","",IF(INDEX('Per Invoice'!W$2:W$1301,$AA33)="","",INDEX('Per Invoice'!W$2:W$1301,$AA33)))</f>
        <v/>
      </c>
      <c r="X33" s="8">
        <f>IF($AA33="","",IF(INDEX('Per Invoice'!X$2:X$1301,$AA33)="","",INDEX('Per Invoice'!X$2:X$1301,$AA33)))</f>
        <v/>
      </c>
      <c r="Y33" s="8">
        <f>IF($AA33="","",IF(INDEX('Per Invoice'!Y$2:Y$1301,$AA33)="","",INDEX('Per Invoice'!Y$2:Y$1301,$AA33)))</f>
        <v/>
      </c>
      <c r="Z33" s="8">
        <f>IF($AA33="","",IF(INDEX('Per Invoice'!Z$2:Z$1301,$AA33)="","",INDEX('Per Invoice'!Z$2:Z$1301,$AA33)))</f>
        <v/>
      </c>
      <c r="AA33" s="16">
        <f>IFERROR(MATCH(Settings!$C$49&amp;"|"&amp;ROWS($AA$2:$AA33),'Per Invoice'!$AB$2:$AB$1301,0),"")</f>
        <v/>
      </c>
    </row>
    <row r="34">
      <c r="A34">
        <f>IF($AA34="","",IF(INDEX('Per Invoice'!A$2:A$1301,$AA34)="","",INDEX('Per Invoice'!A$2:A$1301,$AA34)))</f>
        <v/>
      </c>
      <c r="B34">
        <f>IF($AA34="","",IF(INDEX('Per Invoice'!B$2:B$1301,$AA34)="","",INDEX('Per Invoice'!B$2:B$1301,$AA34)))</f>
        <v/>
      </c>
      <c r="C34">
        <f>IF($AA34="","",IF(INDEX('Per Invoice'!C$2:C$1301,$AA34)="","",INDEX('Per Invoice'!C$2:C$1301,$AA34)))</f>
        <v/>
      </c>
      <c r="D34">
        <f>IF($AA34="","",IF(INDEX('Per Invoice'!D$2:D$1301,$AA34)="","",INDEX('Per Invoice'!D$2:D$1301,$AA34)))</f>
        <v/>
      </c>
      <c r="E34">
        <f>IF($AA34="","",IF(INDEX('Per Invoice'!E$2:E$1301,$AA34)="","",INDEX('Per Invoice'!E$2:E$1301,$AA34)))</f>
        <v/>
      </c>
      <c r="F34">
        <f>IF($AA34="","",IF(INDEX('Per Invoice'!F$2:F$1301,$AA34)="","",INDEX('Per Invoice'!F$2:F$1301,$AA34)))</f>
        <v/>
      </c>
      <c r="G34" s="14">
        <f>IF($AA34="","",IF(INDEX('Per Invoice'!G$2:G$1301,$AA34)="","",INDEX('Per Invoice'!G$2:G$1301,$AA34)))</f>
        <v/>
      </c>
      <c r="H34">
        <f>IF($AA34="","",IF(INDEX('Per Invoice'!H$2:H$1301,$AA34)="","",INDEX('Per Invoice'!H$2:H$1301,$AA34)))</f>
        <v/>
      </c>
      <c r="I34">
        <f>IF($AA34="","",IF(INDEX('Per Invoice'!I$2:I$1301,$AA34)="","",INDEX('Per Invoice'!I$2:I$1301,$AA34)))</f>
        <v/>
      </c>
      <c r="J34">
        <f>IF($AA34="","",IF(INDEX('Per Invoice'!J$2:J$1301,$AA34)="","",INDEX('Per Invoice'!J$2:J$1301,$AA34)))</f>
        <v/>
      </c>
      <c r="K34">
        <f>IF($AA34="","",IF(INDEX('Per Invoice'!K$2:K$1301,$AA34)="","",INDEX('Per Invoice'!K$2:K$1301,$AA34)))</f>
        <v/>
      </c>
      <c r="L34">
        <f>IF($AA34="","",IF(INDEX('Per Invoice'!L$2:L$1301,$AA34)="","",INDEX('Per Invoice'!L$2:L$1301,$AA34)))</f>
        <v/>
      </c>
      <c r="M34">
        <f>IF($AA34="","",IF(INDEX('Per Invoice'!M$2:M$1301,$AA34)="","",INDEX('Per Invoice'!M$2:M$1301,$AA34)))</f>
        <v/>
      </c>
      <c r="N34" s="8">
        <f>IF($AA34="","",IF(INDEX('Per Invoice'!N$2:N$1301,$AA34)="","",INDEX('Per Invoice'!N$2:N$1301,$AA34)))</f>
        <v/>
      </c>
      <c r="O34">
        <f>IF($AA34="","",IF(INDEX('Per Invoice'!O$2:O$1301,$AA34)="","",INDEX('Per Invoice'!O$2:O$1301,$AA34)))</f>
        <v/>
      </c>
      <c r="P34" s="8">
        <f>IF($AA34="","",IF(INDEX('Per Invoice'!P$2:P$1301,$AA34)="","",INDEX('Per Invoice'!P$2:P$1301,$AA34)))</f>
        <v/>
      </c>
      <c r="Q34">
        <f>IF($AA34="","",IF(INDEX('Per Invoice'!Q$2:Q$1301,$AA34)="","",INDEX('Per Invoice'!Q$2:Q$1301,$AA34)))</f>
        <v/>
      </c>
      <c r="R34" s="8">
        <f>IF($AA34="","",IF(INDEX('Per Invoice'!R$2:R$1301,$AA34)="","",INDEX('Per Invoice'!R$2:R$1301,$AA34)))</f>
        <v/>
      </c>
      <c r="S34" s="8">
        <f>IF($AA34="","",IF(INDEX('Per Invoice'!S$2:S$1301,$AA34)="","",INDEX('Per Invoice'!S$2:S$1301,$AA34)))</f>
        <v/>
      </c>
      <c r="T34">
        <f>IF($AA34="","",IF(INDEX('Per Invoice'!T$2:T$1301,$AA34)="","",INDEX('Per Invoice'!T$2:T$1301,$AA34)))</f>
        <v/>
      </c>
      <c r="U34" s="8">
        <f>IF($AA34="","",IF(INDEX('Per Invoice'!U$2:U$1301,$AA34)="","",INDEX('Per Invoice'!U$2:U$1301,$AA34)))</f>
        <v/>
      </c>
      <c r="V34" s="8">
        <f>IF($AA34="","",IF(INDEX('Per Invoice'!V$2:V$1301,$AA34)="","",INDEX('Per Invoice'!V$2:V$1301,$AA34)))</f>
        <v/>
      </c>
      <c r="W34" s="8">
        <f>IF($AA34="","",IF(INDEX('Per Invoice'!W$2:W$1301,$AA34)="","",INDEX('Per Invoice'!W$2:W$1301,$AA34)))</f>
        <v/>
      </c>
      <c r="X34" s="8">
        <f>IF($AA34="","",IF(INDEX('Per Invoice'!X$2:X$1301,$AA34)="","",INDEX('Per Invoice'!X$2:X$1301,$AA34)))</f>
        <v/>
      </c>
      <c r="Y34" s="8">
        <f>IF($AA34="","",IF(INDEX('Per Invoice'!Y$2:Y$1301,$AA34)="","",INDEX('Per Invoice'!Y$2:Y$1301,$AA34)))</f>
        <v/>
      </c>
      <c r="Z34" s="8">
        <f>IF($AA34="","",IF(INDEX('Per Invoice'!Z$2:Z$1301,$AA34)="","",INDEX('Per Invoice'!Z$2:Z$1301,$AA34)))</f>
        <v/>
      </c>
      <c r="AA34" s="16">
        <f>IFERROR(MATCH(Settings!$C$49&amp;"|"&amp;ROWS($AA$2:$AA34),'Per Invoice'!$AB$2:$AB$1301,0),"")</f>
        <v/>
      </c>
    </row>
    <row r="35">
      <c r="A35">
        <f>IF($AA35="","",IF(INDEX('Per Invoice'!A$2:A$1301,$AA35)="","",INDEX('Per Invoice'!A$2:A$1301,$AA35)))</f>
        <v/>
      </c>
      <c r="B35">
        <f>IF($AA35="","",IF(INDEX('Per Invoice'!B$2:B$1301,$AA35)="","",INDEX('Per Invoice'!B$2:B$1301,$AA35)))</f>
        <v/>
      </c>
      <c r="C35">
        <f>IF($AA35="","",IF(INDEX('Per Invoice'!C$2:C$1301,$AA35)="","",INDEX('Per Invoice'!C$2:C$1301,$AA35)))</f>
        <v/>
      </c>
      <c r="D35">
        <f>IF($AA35="","",IF(INDEX('Per Invoice'!D$2:D$1301,$AA35)="","",INDEX('Per Invoice'!D$2:D$1301,$AA35)))</f>
        <v/>
      </c>
      <c r="E35">
        <f>IF($AA35="","",IF(INDEX('Per Invoice'!E$2:E$1301,$AA35)="","",INDEX('Per Invoice'!E$2:E$1301,$AA35)))</f>
        <v/>
      </c>
      <c r="F35">
        <f>IF($AA35="","",IF(INDEX('Per Invoice'!F$2:F$1301,$AA35)="","",INDEX('Per Invoice'!F$2:F$1301,$AA35)))</f>
        <v/>
      </c>
      <c r="G35" s="14">
        <f>IF($AA35="","",IF(INDEX('Per Invoice'!G$2:G$1301,$AA35)="","",INDEX('Per Invoice'!G$2:G$1301,$AA35)))</f>
        <v/>
      </c>
      <c r="H35">
        <f>IF($AA35="","",IF(INDEX('Per Invoice'!H$2:H$1301,$AA35)="","",INDEX('Per Invoice'!H$2:H$1301,$AA35)))</f>
        <v/>
      </c>
      <c r="I35">
        <f>IF($AA35="","",IF(INDEX('Per Invoice'!I$2:I$1301,$AA35)="","",INDEX('Per Invoice'!I$2:I$1301,$AA35)))</f>
        <v/>
      </c>
      <c r="J35">
        <f>IF($AA35="","",IF(INDEX('Per Invoice'!J$2:J$1301,$AA35)="","",INDEX('Per Invoice'!J$2:J$1301,$AA35)))</f>
        <v/>
      </c>
      <c r="K35">
        <f>IF($AA35="","",IF(INDEX('Per Invoice'!K$2:K$1301,$AA35)="","",INDEX('Per Invoice'!K$2:K$1301,$AA35)))</f>
        <v/>
      </c>
      <c r="L35">
        <f>IF($AA35="","",IF(INDEX('Per Invoice'!L$2:L$1301,$AA35)="","",INDEX('Per Invoice'!L$2:L$1301,$AA35)))</f>
        <v/>
      </c>
      <c r="M35">
        <f>IF($AA35="","",IF(INDEX('Per Invoice'!M$2:M$1301,$AA35)="","",INDEX('Per Invoice'!M$2:M$1301,$AA35)))</f>
        <v/>
      </c>
      <c r="N35" s="8">
        <f>IF($AA35="","",IF(INDEX('Per Invoice'!N$2:N$1301,$AA35)="","",INDEX('Per Invoice'!N$2:N$1301,$AA35)))</f>
        <v/>
      </c>
      <c r="O35">
        <f>IF($AA35="","",IF(INDEX('Per Invoice'!O$2:O$1301,$AA35)="","",INDEX('Per Invoice'!O$2:O$1301,$AA35)))</f>
        <v/>
      </c>
      <c r="P35" s="8">
        <f>IF($AA35="","",IF(INDEX('Per Invoice'!P$2:P$1301,$AA35)="","",INDEX('Per Invoice'!P$2:P$1301,$AA35)))</f>
        <v/>
      </c>
      <c r="Q35">
        <f>IF($AA35="","",IF(INDEX('Per Invoice'!Q$2:Q$1301,$AA35)="","",INDEX('Per Invoice'!Q$2:Q$1301,$AA35)))</f>
        <v/>
      </c>
      <c r="R35" s="8">
        <f>IF($AA35="","",IF(INDEX('Per Invoice'!R$2:R$1301,$AA35)="","",INDEX('Per Invoice'!R$2:R$1301,$AA35)))</f>
        <v/>
      </c>
      <c r="S35" s="8">
        <f>IF($AA35="","",IF(INDEX('Per Invoice'!S$2:S$1301,$AA35)="","",INDEX('Per Invoice'!S$2:S$1301,$AA35)))</f>
        <v/>
      </c>
      <c r="T35">
        <f>IF($AA35="","",IF(INDEX('Per Invoice'!T$2:T$1301,$AA35)="","",INDEX('Per Invoice'!T$2:T$1301,$AA35)))</f>
        <v/>
      </c>
      <c r="U35" s="8">
        <f>IF($AA35="","",IF(INDEX('Per Invoice'!U$2:U$1301,$AA35)="","",INDEX('Per Invoice'!U$2:U$1301,$AA35)))</f>
        <v/>
      </c>
      <c r="V35" s="8">
        <f>IF($AA35="","",IF(INDEX('Per Invoice'!V$2:V$1301,$AA35)="","",INDEX('Per Invoice'!V$2:V$1301,$AA35)))</f>
        <v/>
      </c>
      <c r="W35" s="8">
        <f>IF($AA35="","",IF(INDEX('Per Invoice'!W$2:W$1301,$AA35)="","",INDEX('Per Invoice'!W$2:W$1301,$AA35)))</f>
        <v/>
      </c>
      <c r="X35" s="8">
        <f>IF($AA35="","",IF(INDEX('Per Invoice'!X$2:X$1301,$AA35)="","",INDEX('Per Invoice'!X$2:X$1301,$AA35)))</f>
        <v/>
      </c>
      <c r="Y35" s="8">
        <f>IF($AA35="","",IF(INDEX('Per Invoice'!Y$2:Y$1301,$AA35)="","",INDEX('Per Invoice'!Y$2:Y$1301,$AA35)))</f>
        <v/>
      </c>
      <c r="Z35" s="8">
        <f>IF($AA35="","",IF(INDEX('Per Invoice'!Z$2:Z$1301,$AA35)="","",INDEX('Per Invoice'!Z$2:Z$1301,$AA35)))</f>
        <v/>
      </c>
      <c r="AA35" s="16">
        <f>IFERROR(MATCH(Settings!$C$49&amp;"|"&amp;ROWS($AA$2:$AA35),'Per Invoice'!$AB$2:$AB$1301,0),"")</f>
        <v/>
      </c>
    </row>
    <row r="36">
      <c r="A36">
        <f>IF($AA36="","",IF(INDEX('Per Invoice'!A$2:A$1301,$AA36)="","",INDEX('Per Invoice'!A$2:A$1301,$AA36)))</f>
        <v/>
      </c>
      <c r="B36">
        <f>IF($AA36="","",IF(INDEX('Per Invoice'!B$2:B$1301,$AA36)="","",INDEX('Per Invoice'!B$2:B$1301,$AA36)))</f>
        <v/>
      </c>
      <c r="C36">
        <f>IF($AA36="","",IF(INDEX('Per Invoice'!C$2:C$1301,$AA36)="","",INDEX('Per Invoice'!C$2:C$1301,$AA36)))</f>
        <v/>
      </c>
      <c r="D36">
        <f>IF($AA36="","",IF(INDEX('Per Invoice'!D$2:D$1301,$AA36)="","",INDEX('Per Invoice'!D$2:D$1301,$AA36)))</f>
        <v/>
      </c>
      <c r="E36">
        <f>IF($AA36="","",IF(INDEX('Per Invoice'!E$2:E$1301,$AA36)="","",INDEX('Per Invoice'!E$2:E$1301,$AA36)))</f>
        <v/>
      </c>
      <c r="F36">
        <f>IF($AA36="","",IF(INDEX('Per Invoice'!F$2:F$1301,$AA36)="","",INDEX('Per Invoice'!F$2:F$1301,$AA36)))</f>
        <v/>
      </c>
      <c r="G36" s="14">
        <f>IF($AA36="","",IF(INDEX('Per Invoice'!G$2:G$1301,$AA36)="","",INDEX('Per Invoice'!G$2:G$1301,$AA36)))</f>
        <v/>
      </c>
      <c r="H36">
        <f>IF($AA36="","",IF(INDEX('Per Invoice'!H$2:H$1301,$AA36)="","",INDEX('Per Invoice'!H$2:H$1301,$AA36)))</f>
        <v/>
      </c>
      <c r="I36">
        <f>IF($AA36="","",IF(INDEX('Per Invoice'!I$2:I$1301,$AA36)="","",INDEX('Per Invoice'!I$2:I$1301,$AA36)))</f>
        <v/>
      </c>
      <c r="J36">
        <f>IF($AA36="","",IF(INDEX('Per Invoice'!J$2:J$1301,$AA36)="","",INDEX('Per Invoice'!J$2:J$1301,$AA36)))</f>
        <v/>
      </c>
      <c r="K36">
        <f>IF($AA36="","",IF(INDEX('Per Invoice'!K$2:K$1301,$AA36)="","",INDEX('Per Invoice'!K$2:K$1301,$AA36)))</f>
        <v/>
      </c>
      <c r="L36">
        <f>IF($AA36="","",IF(INDEX('Per Invoice'!L$2:L$1301,$AA36)="","",INDEX('Per Invoice'!L$2:L$1301,$AA36)))</f>
        <v/>
      </c>
      <c r="M36">
        <f>IF($AA36="","",IF(INDEX('Per Invoice'!M$2:M$1301,$AA36)="","",INDEX('Per Invoice'!M$2:M$1301,$AA36)))</f>
        <v/>
      </c>
      <c r="N36" s="8">
        <f>IF($AA36="","",IF(INDEX('Per Invoice'!N$2:N$1301,$AA36)="","",INDEX('Per Invoice'!N$2:N$1301,$AA36)))</f>
        <v/>
      </c>
      <c r="O36">
        <f>IF($AA36="","",IF(INDEX('Per Invoice'!O$2:O$1301,$AA36)="","",INDEX('Per Invoice'!O$2:O$1301,$AA36)))</f>
        <v/>
      </c>
      <c r="P36" s="8">
        <f>IF($AA36="","",IF(INDEX('Per Invoice'!P$2:P$1301,$AA36)="","",INDEX('Per Invoice'!P$2:P$1301,$AA36)))</f>
        <v/>
      </c>
      <c r="Q36">
        <f>IF($AA36="","",IF(INDEX('Per Invoice'!Q$2:Q$1301,$AA36)="","",INDEX('Per Invoice'!Q$2:Q$1301,$AA36)))</f>
        <v/>
      </c>
      <c r="R36" s="8">
        <f>IF($AA36="","",IF(INDEX('Per Invoice'!R$2:R$1301,$AA36)="","",INDEX('Per Invoice'!R$2:R$1301,$AA36)))</f>
        <v/>
      </c>
      <c r="S36" s="8">
        <f>IF($AA36="","",IF(INDEX('Per Invoice'!S$2:S$1301,$AA36)="","",INDEX('Per Invoice'!S$2:S$1301,$AA36)))</f>
        <v/>
      </c>
      <c r="T36">
        <f>IF($AA36="","",IF(INDEX('Per Invoice'!T$2:T$1301,$AA36)="","",INDEX('Per Invoice'!T$2:T$1301,$AA36)))</f>
        <v/>
      </c>
      <c r="U36" s="8">
        <f>IF($AA36="","",IF(INDEX('Per Invoice'!U$2:U$1301,$AA36)="","",INDEX('Per Invoice'!U$2:U$1301,$AA36)))</f>
        <v/>
      </c>
      <c r="V36" s="8">
        <f>IF($AA36="","",IF(INDEX('Per Invoice'!V$2:V$1301,$AA36)="","",INDEX('Per Invoice'!V$2:V$1301,$AA36)))</f>
        <v/>
      </c>
      <c r="W36" s="8">
        <f>IF($AA36="","",IF(INDEX('Per Invoice'!W$2:W$1301,$AA36)="","",INDEX('Per Invoice'!W$2:W$1301,$AA36)))</f>
        <v/>
      </c>
      <c r="X36" s="8">
        <f>IF($AA36="","",IF(INDEX('Per Invoice'!X$2:X$1301,$AA36)="","",INDEX('Per Invoice'!X$2:X$1301,$AA36)))</f>
        <v/>
      </c>
      <c r="Y36" s="8">
        <f>IF($AA36="","",IF(INDEX('Per Invoice'!Y$2:Y$1301,$AA36)="","",INDEX('Per Invoice'!Y$2:Y$1301,$AA36)))</f>
        <v/>
      </c>
      <c r="Z36" s="8">
        <f>IF($AA36="","",IF(INDEX('Per Invoice'!Z$2:Z$1301,$AA36)="","",INDEX('Per Invoice'!Z$2:Z$1301,$AA36)))</f>
        <v/>
      </c>
      <c r="AA36" s="16">
        <f>IFERROR(MATCH(Settings!$C$49&amp;"|"&amp;ROWS($AA$2:$AA36),'Per Invoice'!$AB$2:$AB$1301,0),"")</f>
        <v/>
      </c>
    </row>
    <row r="37">
      <c r="A37">
        <f>IF($AA37="","",IF(INDEX('Per Invoice'!A$2:A$1301,$AA37)="","",INDEX('Per Invoice'!A$2:A$1301,$AA37)))</f>
        <v/>
      </c>
      <c r="B37">
        <f>IF($AA37="","",IF(INDEX('Per Invoice'!B$2:B$1301,$AA37)="","",INDEX('Per Invoice'!B$2:B$1301,$AA37)))</f>
        <v/>
      </c>
      <c r="C37">
        <f>IF($AA37="","",IF(INDEX('Per Invoice'!C$2:C$1301,$AA37)="","",INDEX('Per Invoice'!C$2:C$1301,$AA37)))</f>
        <v/>
      </c>
      <c r="D37">
        <f>IF($AA37="","",IF(INDEX('Per Invoice'!D$2:D$1301,$AA37)="","",INDEX('Per Invoice'!D$2:D$1301,$AA37)))</f>
        <v/>
      </c>
      <c r="E37">
        <f>IF($AA37="","",IF(INDEX('Per Invoice'!E$2:E$1301,$AA37)="","",INDEX('Per Invoice'!E$2:E$1301,$AA37)))</f>
        <v/>
      </c>
      <c r="F37">
        <f>IF($AA37="","",IF(INDEX('Per Invoice'!F$2:F$1301,$AA37)="","",INDEX('Per Invoice'!F$2:F$1301,$AA37)))</f>
        <v/>
      </c>
      <c r="G37" s="14">
        <f>IF($AA37="","",IF(INDEX('Per Invoice'!G$2:G$1301,$AA37)="","",INDEX('Per Invoice'!G$2:G$1301,$AA37)))</f>
        <v/>
      </c>
      <c r="H37">
        <f>IF($AA37="","",IF(INDEX('Per Invoice'!H$2:H$1301,$AA37)="","",INDEX('Per Invoice'!H$2:H$1301,$AA37)))</f>
        <v/>
      </c>
      <c r="I37">
        <f>IF($AA37="","",IF(INDEX('Per Invoice'!I$2:I$1301,$AA37)="","",INDEX('Per Invoice'!I$2:I$1301,$AA37)))</f>
        <v/>
      </c>
      <c r="J37">
        <f>IF($AA37="","",IF(INDEX('Per Invoice'!J$2:J$1301,$AA37)="","",INDEX('Per Invoice'!J$2:J$1301,$AA37)))</f>
        <v/>
      </c>
      <c r="K37">
        <f>IF($AA37="","",IF(INDEX('Per Invoice'!K$2:K$1301,$AA37)="","",INDEX('Per Invoice'!K$2:K$1301,$AA37)))</f>
        <v/>
      </c>
      <c r="L37">
        <f>IF($AA37="","",IF(INDEX('Per Invoice'!L$2:L$1301,$AA37)="","",INDEX('Per Invoice'!L$2:L$1301,$AA37)))</f>
        <v/>
      </c>
      <c r="M37">
        <f>IF($AA37="","",IF(INDEX('Per Invoice'!M$2:M$1301,$AA37)="","",INDEX('Per Invoice'!M$2:M$1301,$AA37)))</f>
        <v/>
      </c>
      <c r="N37" s="8">
        <f>IF($AA37="","",IF(INDEX('Per Invoice'!N$2:N$1301,$AA37)="","",INDEX('Per Invoice'!N$2:N$1301,$AA37)))</f>
        <v/>
      </c>
      <c r="O37">
        <f>IF($AA37="","",IF(INDEX('Per Invoice'!O$2:O$1301,$AA37)="","",INDEX('Per Invoice'!O$2:O$1301,$AA37)))</f>
        <v/>
      </c>
      <c r="P37" s="8">
        <f>IF($AA37="","",IF(INDEX('Per Invoice'!P$2:P$1301,$AA37)="","",INDEX('Per Invoice'!P$2:P$1301,$AA37)))</f>
        <v/>
      </c>
      <c r="Q37">
        <f>IF($AA37="","",IF(INDEX('Per Invoice'!Q$2:Q$1301,$AA37)="","",INDEX('Per Invoice'!Q$2:Q$1301,$AA37)))</f>
        <v/>
      </c>
      <c r="R37" s="8">
        <f>IF($AA37="","",IF(INDEX('Per Invoice'!R$2:R$1301,$AA37)="","",INDEX('Per Invoice'!R$2:R$1301,$AA37)))</f>
        <v/>
      </c>
      <c r="S37" s="8">
        <f>IF($AA37="","",IF(INDEX('Per Invoice'!S$2:S$1301,$AA37)="","",INDEX('Per Invoice'!S$2:S$1301,$AA37)))</f>
        <v/>
      </c>
      <c r="T37">
        <f>IF($AA37="","",IF(INDEX('Per Invoice'!T$2:T$1301,$AA37)="","",INDEX('Per Invoice'!T$2:T$1301,$AA37)))</f>
        <v/>
      </c>
      <c r="U37" s="8">
        <f>IF($AA37="","",IF(INDEX('Per Invoice'!U$2:U$1301,$AA37)="","",INDEX('Per Invoice'!U$2:U$1301,$AA37)))</f>
        <v/>
      </c>
      <c r="V37" s="8">
        <f>IF($AA37="","",IF(INDEX('Per Invoice'!V$2:V$1301,$AA37)="","",INDEX('Per Invoice'!V$2:V$1301,$AA37)))</f>
        <v/>
      </c>
      <c r="W37" s="8">
        <f>IF($AA37="","",IF(INDEX('Per Invoice'!W$2:W$1301,$AA37)="","",INDEX('Per Invoice'!W$2:W$1301,$AA37)))</f>
        <v/>
      </c>
      <c r="X37" s="8">
        <f>IF($AA37="","",IF(INDEX('Per Invoice'!X$2:X$1301,$AA37)="","",INDEX('Per Invoice'!X$2:X$1301,$AA37)))</f>
        <v/>
      </c>
      <c r="Y37" s="8">
        <f>IF($AA37="","",IF(INDEX('Per Invoice'!Y$2:Y$1301,$AA37)="","",INDEX('Per Invoice'!Y$2:Y$1301,$AA37)))</f>
        <v/>
      </c>
      <c r="Z37" s="8">
        <f>IF($AA37="","",IF(INDEX('Per Invoice'!Z$2:Z$1301,$AA37)="","",INDEX('Per Invoice'!Z$2:Z$1301,$AA37)))</f>
        <v/>
      </c>
      <c r="AA37" s="16">
        <f>IFERROR(MATCH(Settings!$C$49&amp;"|"&amp;ROWS($AA$2:$AA37),'Per Invoice'!$AB$2:$AB$1301,0),"")</f>
        <v/>
      </c>
    </row>
    <row r="38">
      <c r="A38">
        <f>IF($AA38="","",IF(INDEX('Per Invoice'!A$2:A$1301,$AA38)="","",INDEX('Per Invoice'!A$2:A$1301,$AA38)))</f>
        <v/>
      </c>
      <c r="B38">
        <f>IF($AA38="","",IF(INDEX('Per Invoice'!B$2:B$1301,$AA38)="","",INDEX('Per Invoice'!B$2:B$1301,$AA38)))</f>
        <v/>
      </c>
      <c r="C38">
        <f>IF($AA38="","",IF(INDEX('Per Invoice'!C$2:C$1301,$AA38)="","",INDEX('Per Invoice'!C$2:C$1301,$AA38)))</f>
        <v/>
      </c>
      <c r="D38">
        <f>IF($AA38="","",IF(INDEX('Per Invoice'!D$2:D$1301,$AA38)="","",INDEX('Per Invoice'!D$2:D$1301,$AA38)))</f>
        <v/>
      </c>
      <c r="E38">
        <f>IF($AA38="","",IF(INDEX('Per Invoice'!E$2:E$1301,$AA38)="","",INDEX('Per Invoice'!E$2:E$1301,$AA38)))</f>
        <v/>
      </c>
      <c r="F38">
        <f>IF($AA38="","",IF(INDEX('Per Invoice'!F$2:F$1301,$AA38)="","",INDEX('Per Invoice'!F$2:F$1301,$AA38)))</f>
        <v/>
      </c>
      <c r="G38" s="14">
        <f>IF($AA38="","",IF(INDEX('Per Invoice'!G$2:G$1301,$AA38)="","",INDEX('Per Invoice'!G$2:G$1301,$AA38)))</f>
        <v/>
      </c>
      <c r="H38">
        <f>IF($AA38="","",IF(INDEX('Per Invoice'!H$2:H$1301,$AA38)="","",INDEX('Per Invoice'!H$2:H$1301,$AA38)))</f>
        <v/>
      </c>
      <c r="I38">
        <f>IF($AA38="","",IF(INDEX('Per Invoice'!I$2:I$1301,$AA38)="","",INDEX('Per Invoice'!I$2:I$1301,$AA38)))</f>
        <v/>
      </c>
      <c r="J38">
        <f>IF($AA38="","",IF(INDEX('Per Invoice'!J$2:J$1301,$AA38)="","",INDEX('Per Invoice'!J$2:J$1301,$AA38)))</f>
        <v/>
      </c>
      <c r="K38">
        <f>IF($AA38="","",IF(INDEX('Per Invoice'!K$2:K$1301,$AA38)="","",INDEX('Per Invoice'!K$2:K$1301,$AA38)))</f>
        <v/>
      </c>
      <c r="L38">
        <f>IF($AA38="","",IF(INDEX('Per Invoice'!L$2:L$1301,$AA38)="","",INDEX('Per Invoice'!L$2:L$1301,$AA38)))</f>
        <v/>
      </c>
      <c r="M38">
        <f>IF($AA38="","",IF(INDEX('Per Invoice'!M$2:M$1301,$AA38)="","",INDEX('Per Invoice'!M$2:M$1301,$AA38)))</f>
        <v/>
      </c>
      <c r="N38" s="8">
        <f>IF($AA38="","",IF(INDEX('Per Invoice'!N$2:N$1301,$AA38)="","",INDEX('Per Invoice'!N$2:N$1301,$AA38)))</f>
        <v/>
      </c>
      <c r="O38">
        <f>IF($AA38="","",IF(INDEX('Per Invoice'!O$2:O$1301,$AA38)="","",INDEX('Per Invoice'!O$2:O$1301,$AA38)))</f>
        <v/>
      </c>
      <c r="P38" s="8">
        <f>IF($AA38="","",IF(INDEX('Per Invoice'!P$2:P$1301,$AA38)="","",INDEX('Per Invoice'!P$2:P$1301,$AA38)))</f>
        <v/>
      </c>
      <c r="Q38">
        <f>IF($AA38="","",IF(INDEX('Per Invoice'!Q$2:Q$1301,$AA38)="","",INDEX('Per Invoice'!Q$2:Q$1301,$AA38)))</f>
        <v/>
      </c>
      <c r="R38" s="8">
        <f>IF($AA38="","",IF(INDEX('Per Invoice'!R$2:R$1301,$AA38)="","",INDEX('Per Invoice'!R$2:R$1301,$AA38)))</f>
        <v/>
      </c>
      <c r="S38" s="8">
        <f>IF($AA38="","",IF(INDEX('Per Invoice'!S$2:S$1301,$AA38)="","",INDEX('Per Invoice'!S$2:S$1301,$AA38)))</f>
        <v/>
      </c>
      <c r="T38">
        <f>IF($AA38="","",IF(INDEX('Per Invoice'!T$2:T$1301,$AA38)="","",INDEX('Per Invoice'!T$2:T$1301,$AA38)))</f>
        <v/>
      </c>
      <c r="U38" s="8">
        <f>IF($AA38="","",IF(INDEX('Per Invoice'!U$2:U$1301,$AA38)="","",INDEX('Per Invoice'!U$2:U$1301,$AA38)))</f>
        <v/>
      </c>
      <c r="V38" s="8">
        <f>IF($AA38="","",IF(INDEX('Per Invoice'!V$2:V$1301,$AA38)="","",INDEX('Per Invoice'!V$2:V$1301,$AA38)))</f>
        <v/>
      </c>
      <c r="W38" s="8">
        <f>IF($AA38="","",IF(INDEX('Per Invoice'!W$2:W$1301,$AA38)="","",INDEX('Per Invoice'!W$2:W$1301,$AA38)))</f>
        <v/>
      </c>
      <c r="X38" s="8">
        <f>IF($AA38="","",IF(INDEX('Per Invoice'!X$2:X$1301,$AA38)="","",INDEX('Per Invoice'!X$2:X$1301,$AA38)))</f>
        <v/>
      </c>
      <c r="Y38" s="8">
        <f>IF($AA38="","",IF(INDEX('Per Invoice'!Y$2:Y$1301,$AA38)="","",INDEX('Per Invoice'!Y$2:Y$1301,$AA38)))</f>
        <v/>
      </c>
      <c r="Z38" s="8">
        <f>IF($AA38="","",IF(INDEX('Per Invoice'!Z$2:Z$1301,$AA38)="","",INDEX('Per Invoice'!Z$2:Z$1301,$AA38)))</f>
        <v/>
      </c>
      <c r="AA38" s="16">
        <f>IFERROR(MATCH(Settings!$C$49&amp;"|"&amp;ROWS($AA$2:$AA38),'Per Invoice'!$AB$2:$AB$1301,0),"")</f>
        <v/>
      </c>
    </row>
    <row r="39">
      <c r="A39">
        <f>IF($AA39="","",IF(INDEX('Per Invoice'!A$2:A$1301,$AA39)="","",INDEX('Per Invoice'!A$2:A$1301,$AA39)))</f>
        <v/>
      </c>
      <c r="B39">
        <f>IF($AA39="","",IF(INDEX('Per Invoice'!B$2:B$1301,$AA39)="","",INDEX('Per Invoice'!B$2:B$1301,$AA39)))</f>
        <v/>
      </c>
      <c r="C39">
        <f>IF($AA39="","",IF(INDEX('Per Invoice'!C$2:C$1301,$AA39)="","",INDEX('Per Invoice'!C$2:C$1301,$AA39)))</f>
        <v/>
      </c>
      <c r="D39">
        <f>IF($AA39="","",IF(INDEX('Per Invoice'!D$2:D$1301,$AA39)="","",INDEX('Per Invoice'!D$2:D$1301,$AA39)))</f>
        <v/>
      </c>
      <c r="E39">
        <f>IF($AA39="","",IF(INDEX('Per Invoice'!E$2:E$1301,$AA39)="","",INDEX('Per Invoice'!E$2:E$1301,$AA39)))</f>
        <v/>
      </c>
      <c r="F39">
        <f>IF($AA39="","",IF(INDEX('Per Invoice'!F$2:F$1301,$AA39)="","",INDEX('Per Invoice'!F$2:F$1301,$AA39)))</f>
        <v/>
      </c>
      <c r="G39" s="14">
        <f>IF($AA39="","",IF(INDEX('Per Invoice'!G$2:G$1301,$AA39)="","",INDEX('Per Invoice'!G$2:G$1301,$AA39)))</f>
        <v/>
      </c>
      <c r="H39">
        <f>IF($AA39="","",IF(INDEX('Per Invoice'!H$2:H$1301,$AA39)="","",INDEX('Per Invoice'!H$2:H$1301,$AA39)))</f>
        <v/>
      </c>
      <c r="I39">
        <f>IF($AA39="","",IF(INDEX('Per Invoice'!I$2:I$1301,$AA39)="","",INDEX('Per Invoice'!I$2:I$1301,$AA39)))</f>
        <v/>
      </c>
      <c r="J39">
        <f>IF($AA39="","",IF(INDEX('Per Invoice'!J$2:J$1301,$AA39)="","",INDEX('Per Invoice'!J$2:J$1301,$AA39)))</f>
        <v/>
      </c>
      <c r="K39">
        <f>IF($AA39="","",IF(INDEX('Per Invoice'!K$2:K$1301,$AA39)="","",INDEX('Per Invoice'!K$2:K$1301,$AA39)))</f>
        <v/>
      </c>
      <c r="L39">
        <f>IF($AA39="","",IF(INDEX('Per Invoice'!L$2:L$1301,$AA39)="","",INDEX('Per Invoice'!L$2:L$1301,$AA39)))</f>
        <v/>
      </c>
      <c r="M39">
        <f>IF($AA39="","",IF(INDEX('Per Invoice'!M$2:M$1301,$AA39)="","",INDEX('Per Invoice'!M$2:M$1301,$AA39)))</f>
        <v/>
      </c>
      <c r="N39" s="8">
        <f>IF($AA39="","",IF(INDEX('Per Invoice'!N$2:N$1301,$AA39)="","",INDEX('Per Invoice'!N$2:N$1301,$AA39)))</f>
        <v/>
      </c>
      <c r="O39">
        <f>IF($AA39="","",IF(INDEX('Per Invoice'!O$2:O$1301,$AA39)="","",INDEX('Per Invoice'!O$2:O$1301,$AA39)))</f>
        <v/>
      </c>
      <c r="P39" s="8">
        <f>IF($AA39="","",IF(INDEX('Per Invoice'!P$2:P$1301,$AA39)="","",INDEX('Per Invoice'!P$2:P$1301,$AA39)))</f>
        <v/>
      </c>
      <c r="Q39">
        <f>IF($AA39="","",IF(INDEX('Per Invoice'!Q$2:Q$1301,$AA39)="","",INDEX('Per Invoice'!Q$2:Q$1301,$AA39)))</f>
        <v/>
      </c>
      <c r="R39" s="8">
        <f>IF($AA39="","",IF(INDEX('Per Invoice'!R$2:R$1301,$AA39)="","",INDEX('Per Invoice'!R$2:R$1301,$AA39)))</f>
        <v/>
      </c>
      <c r="S39" s="8">
        <f>IF($AA39="","",IF(INDEX('Per Invoice'!S$2:S$1301,$AA39)="","",INDEX('Per Invoice'!S$2:S$1301,$AA39)))</f>
        <v/>
      </c>
      <c r="T39">
        <f>IF($AA39="","",IF(INDEX('Per Invoice'!T$2:T$1301,$AA39)="","",INDEX('Per Invoice'!T$2:T$1301,$AA39)))</f>
        <v/>
      </c>
      <c r="U39" s="8">
        <f>IF($AA39="","",IF(INDEX('Per Invoice'!U$2:U$1301,$AA39)="","",INDEX('Per Invoice'!U$2:U$1301,$AA39)))</f>
        <v/>
      </c>
      <c r="V39" s="8">
        <f>IF($AA39="","",IF(INDEX('Per Invoice'!V$2:V$1301,$AA39)="","",INDEX('Per Invoice'!V$2:V$1301,$AA39)))</f>
        <v/>
      </c>
      <c r="W39" s="8">
        <f>IF($AA39="","",IF(INDEX('Per Invoice'!W$2:W$1301,$AA39)="","",INDEX('Per Invoice'!W$2:W$1301,$AA39)))</f>
        <v/>
      </c>
      <c r="X39" s="8">
        <f>IF($AA39="","",IF(INDEX('Per Invoice'!X$2:X$1301,$AA39)="","",INDEX('Per Invoice'!X$2:X$1301,$AA39)))</f>
        <v/>
      </c>
      <c r="Y39" s="8">
        <f>IF($AA39="","",IF(INDEX('Per Invoice'!Y$2:Y$1301,$AA39)="","",INDEX('Per Invoice'!Y$2:Y$1301,$AA39)))</f>
        <v/>
      </c>
      <c r="Z39" s="8">
        <f>IF($AA39="","",IF(INDEX('Per Invoice'!Z$2:Z$1301,$AA39)="","",INDEX('Per Invoice'!Z$2:Z$1301,$AA39)))</f>
        <v/>
      </c>
      <c r="AA39" s="16">
        <f>IFERROR(MATCH(Settings!$C$49&amp;"|"&amp;ROWS($AA$2:$AA39),'Per Invoice'!$AB$2:$AB$1301,0),"")</f>
        <v/>
      </c>
    </row>
    <row r="40">
      <c r="A40">
        <f>IF($AA40="","",IF(INDEX('Per Invoice'!A$2:A$1301,$AA40)="","",INDEX('Per Invoice'!A$2:A$1301,$AA40)))</f>
        <v/>
      </c>
      <c r="B40">
        <f>IF($AA40="","",IF(INDEX('Per Invoice'!B$2:B$1301,$AA40)="","",INDEX('Per Invoice'!B$2:B$1301,$AA40)))</f>
        <v/>
      </c>
      <c r="C40">
        <f>IF($AA40="","",IF(INDEX('Per Invoice'!C$2:C$1301,$AA40)="","",INDEX('Per Invoice'!C$2:C$1301,$AA40)))</f>
        <v/>
      </c>
      <c r="D40">
        <f>IF($AA40="","",IF(INDEX('Per Invoice'!D$2:D$1301,$AA40)="","",INDEX('Per Invoice'!D$2:D$1301,$AA40)))</f>
        <v/>
      </c>
      <c r="E40">
        <f>IF($AA40="","",IF(INDEX('Per Invoice'!E$2:E$1301,$AA40)="","",INDEX('Per Invoice'!E$2:E$1301,$AA40)))</f>
        <v/>
      </c>
      <c r="F40">
        <f>IF($AA40="","",IF(INDEX('Per Invoice'!F$2:F$1301,$AA40)="","",INDEX('Per Invoice'!F$2:F$1301,$AA40)))</f>
        <v/>
      </c>
      <c r="G40" s="14">
        <f>IF($AA40="","",IF(INDEX('Per Invoice'!G$2:G$1301,$AA40)="","",INDEX('Per Invoice'!G$2:G$1301,$AA40)))</f>
        <v/>
      </c>
      <c r="H40">
        <f>IF($AA40="","",IF(INDEX('Per Invoice'!H$2:H$1301,$AA40)="","",INDEX('Per Invoice'!H$2:H$1301,$AA40)))</f>
        <v/>
      </c>
      <c r="I40">
        <f>IF($AA40="","",IF(INDEX('Per Invoice'!I$2:I$1301,$AA40)="","",INDEX('Per Invoice'!I$2:I$1301,$AA40)))</f>
        <v/>
      </c>
      <c r="J40">
        <f>IF($AA40="","",IF(INDEX('Per Invoice'!J$2:J$1301,$AA40)="","",INDEX('Per Invoice'!J$2:J$1301,$AA40)))</f>
        <v/>
      </c>
      <c r="K40">
        <f>IF($AA40="","",IF(INDEX('Per Invoice'!K$2:K$1301,$AA40)="","",INDEX('Per Invoice'!K$2:K$1301,$AA40)))</f>
        <v/>
      </c>
      <c r="L40">
        <f>IF($AA40="","",IF(INDEX('Per Invoice'!L$2:L$1301,$AA40)="","",INDEX('Per Invoice'!L$2:L$1301,$AA40)))</f>
        <v/>
      </c>
      <c r="M40">
        <f>IF($AA40="","",IF(INDEX('Per Invoice'!M$2:M$1301,$AA40)="","",INDEX('Per Invoice'!M$2:M$1301,$AA40)))</f>
        <v/>
      </c>
      <c r="N40" s="8">
        <f>IF($AA40="","",IF(INDEX('Per Invoice'!N$2:N$1301,$AA40)="","",INDEX('Per Invoice'!N$2:N$1301,$AA40)))</f>
        <v/>
      </c>
      <c r="O40">
        <f>IF($AA40="","",IF(INDEX('Per Invoice'!O$2:O$1301,$AA40)="","",INDEX('Per Invoice'!O$2:O$1301,$AA40)))</f>
        <v/>
      </c>
      <c r="P40" s="8">
        <f>IF($AA40="","",IF(INDEX('Per Invoice'!P$2:P$1301,$AA40)="","",INDEX('Per Invoice'!P$2:P$1301,$AA40)))</f>
        <v/>
      </c>
      <c r="Q40">
        <f>IF($AA40="","",IF(INDEX('Per Invoice'!Q$2:Q$1301,$AA40)="","",INDEX('Per Invoice'!Q$2:Q$1301,$AA40)))</f>
        <v/>
      </c>
      <c r="R40" s="8">
        <f>IF($AA40="","",IF(INDEX('Per Invoice'!R$2:R$1301,$AA40)="","",INDEX('Per Invoice'!R$2:R$1301,$AA40)))</f>
        <v/>
      </c>
      <c r="S40" s="8">
        <f>IF($AA40="","",IF(INDEX('Per Invoice'!S$2:S$1301,$AA40)="","",INDEX('Per Invoice'!S$2:S$1301,$AA40)))</f>
        <v/>
      </c>
      <c r="T40">
        <f>IF($AA40="","",IF(INDEX('Per Invoice'!T$2:T$1301,$AA40)="","",INDEX('Per Invoice'!T$2:T$1301,$AA40)))</f>
        <v/>
      </c>
      <c r="U40" s="8">
        <f>IF($AA40="","",IF(INDEX('Per Invoice'!U$2:U$1301,$AA40)="","",INDEX('Per Invoice'!U$2:U$1301,$AA40)))</f>
        <v/>
      </c>
      <c r="V40" s="8">
        <f>IF($AA40="","",IF(INDEX('Per Invoice'!V$2:V$1301,$AA40)="","",INDEX('Per Invoice'!V$2:V$1301,$AA40)))</f>
        <v/>
      </c>
      <c r="W40" s="8">
        <f>IF($AA40="","",IF(INDEX('Per Invoice'!W$2:W$1301,$AA40)="","",INDEX('Per Invoice'!W$2:W$1301,$AA40)))</f>
        <v/>
      </c>
      <c r="X40" s="8">
        <f>IF($AA40="","",IF(INDEX('Per Invoice'!X$2:X$1301,$AA40)="","",INDEX('Per Invoice'!X$2:X$1301,$AA40)))</f>
        <v/>
      </c>
      <c r="Y40" s="8">
        <f>IF($AA40="","",IF(INDEX('Per Invoice'!Y$2:Y$1301,$AA40)="","",INDEX('Per Invoice'!Y$2:Y$1301,$AA40)))</f>
        <v/>
      </c>
      <c r="Z40" s="8">
        <f>IF($AA40="","",IF(INDEX('Per Invoice'!Z$2:Z$1301,$AA40)="","",INDEX('Per Invoice'!Z$2:Z$1301,$AA40)))</f>
        <v/>
      </c>
      <c r="AA40" s="16">
        <f>IFERROR(MATCH(Settings!$C$49&amp;"|"&amp;ROWS($AA$2:$AA40),'Per Invoice'!$AB$2:$AB$1301,0),"")</f>
        <v/>
      </c>
    </row>
    <row r="41">
      <c r="A41">
        <f>IF($AA41="","",IF(INDEX('Per Invoice'!A$2:A$1301,$AA41)="","",INDEX('Per Invoice'!A$2:A$1301,$AA41)))</f>
        <v/>
      </c>
      <c r="B41">
        <f>IF($AA41="","",IF(INDEX('Per Invoice'!B$2:B$1301,$AA41)="","",INDEX('Per Invoice'!B$2:B$1301,$AA41)))</f>
        <v/>
      </c>
      <c r="C41">
        <f>IF($AA41="","",IF(INDEX('Per Invoice'!C$2:C$1301,$AA41)="","",INDEX('Per Invoice'!C$2:C$1301,$AA41)))</f>
        <v/>
      </c>
      <c r="D41">
        <f>IF($AA41="","",IF(INDEX('Per Invoice'!D$2:D$1301,$AA41)="","",INDEX('Per Invoice'!D$2:D$1301,$AA41)))</f>
        <v/>
      </c>
      <c r="E41">
        <f>IF($AA41="","",IF(INDEX('Per Invoice'!E$2:E$1301,$AA41)="","",INDEX('Per Invoice'!E$2:E$1301,$AA41)))</f>
        <v/>
      </c>
      <c r="F41">
        <f>IF($AA41="","",IF(INDEX('Per Invoice'!F$2:F$1301,$AA41)="","",INDEX('Per Invoice'!F$2:F$1301,$AA41)))</f>
        <v/>
      </c>
      <c r="G41" s="14">
        <f>IF($AA41="","",IF(INDEX('Per Invoice'!G$2:G$1301,$AA41)="","",INDEX('Per Invoice'!G$2:G$1301,$AA41)))</f>
        <v/>
      </c>
      <c r="H41">
        <f>IF($AA41="","",IF(INDEX('Per Invoice'!H$2:H$1301,$AA41)="","",INDEX('Per Invoice'!H$2:H$1301,$AA41)))</f>
        <v/>
      </c>
      <c r="I41">
        <f>IF($AA41="","",IF(INDEX('Per Invoice'!I$2:I$1301,$AA41)="","",INDEX('Per Invoice'!I$2:I$1301,$AA41)))</f>
        <v/>
      </c>
      <c r="J41">
        <f>IF($AA41="","",IF(INDEX('Per Invoice'!J$2:J$1301,$AA41)="","",INDEX('Per Invoice'!J$2:J$1301,$AA41)))</f>
        <v/>
      </c>
      <c r="K41">
        <f>IF($AA41="","",IF(INDEX('Per Invoice'!K$2:K$1301,$AA41)="","",INDEX('Per Invoice'!K$2:K$1301,$AA41)))</f>
        <v/>
      </c>
      <c r="L41">
        <f>IF($AA41="","",IF(INDEX('Per Invoice'!L$2:L$1301,$AA41)="","",INDEX('Per Invoice'!L$2:L$1301,$AA41)))</f>
        <v/>
      </c>
      <c r="M41">
        <f>IF($AA41="","",IF(INDEX('Per Invoice'!M$2:M$1301,$AA41)="","",INDEX('Per Invoice'!M$2:M$1301,$AA41)))</f>
        <v/>
      </c>
      <c r="N41" s="8">
        <f>IF($AA41="","",IF(INDEX('Per Invoice'!N$2:N$1301,$AA41)="","",INDEX('Per Invoice'!N$2:N$1301,$AA41)))</f>
        <v/>
      </c>
      <c r="O41">
        <f>IF($AA41="","",IF(INDEX('Per Invoice'!O$2:O$1301,$AA41)="","",INDEX('Per Invoice'!O$2:O$1301,$AA41)))</f>
        <v/>
      </c>
      <c r="P41" s="8">
        <f>IF($AA41="","",IF(INDEX('Per Invoice'!P$2:P$1301,$AA41)="","",INDEX('Per Invoice'!P$2:P$1301,$AA41)))</f>
        <v/>
      </c>
      <c r="Q41">
        <f>IF($AA41="","",IF(INDEX('Per Invoice'!Q$2:Q$1301,$AA41)="","",INDEX('Per Invoice'!Q$2:Q$1301,$AA41)))</f>
        <v/>
      </c>
      <c r="R41" s="8">
        <f>IF($AA41="","",IF(INDEX('Per Invoice'!R$2:R$1301,$AA41)="","",INDEX('Per Invoice'!R$2:R$1301,$AA41)))</f>
        <v/>
      </c>
      <c r="S41" s="8">
        <f>IF($AA41="","",IF(INDEX('Per Invoice'!S$2:S$1301,$AA41)="","",INDEX('Per Invoice'!S$2:S$1301,$AA41)))</f>
        <v/>
      </c>
      <c r="T41">
        <f>IF($AA41="","",IF(INDEX('Per Invoice'!T$2:T$1301,$AA41)="","",INDEX('Per Invoice'!T$2:T$1301,$AA41)))</f>
        <v/>
      </c>
      <c r="U41" s="8">
        <f>IF($AA41="","",IF(INDEX('Per Invoice'!U$2:U$1301,$AA41)="","",INDEX('Per Invoice'!U$2:U$1301,$AA41)))</f>
        <v/>
      </c>
      <c r="V41" s="8">
        <f>IF($AA41="","",IF(INDEX('Per Invoice'!V$2:V$1301,$AA41)="","",INDEX('Per Invoice'!V$2:V$1301,$AA41)))</f>
        <v/>
      </c>
      <c r="W41" s="8">
        <f>IF($AA41="","",IF(INDEX('Per Invoice'!W$2:W$1301,$AA41)="","",INDEX('Per Invoice'!W$2:W$1301,$AA41)))</f>
        <v/>
      </c>
      <c r="X41" s="8">
        <f>IF($AA41="","",IF(INDEX('Per Invoice'!X$2:X$1301,$AA41)="","",INDEX('Per Invoice'!X$2:X$1301,$AA41)))</f>
        <v/>
      </c>
      <c r="Y41" s="8">
        <f>IF($AA41="","",IF(INDEX('Per Invoice'!Y$2:Y$1301,$AA41)="","",INDEX('Per Invoice'!Y$2:Y$1301,$AA41)))</f>
        <v/>
      </c>
      <c r="Z41" s="8">
        <f>IF($AA41="","",IF(INDEX('Per Invoice'!Z$2:Z$1301,$AA41)="","",INDEX('Per Invoice'!Z$2:Z$1301,$AA41)))</f>
        <v/>
      </c>
      <c r="AA41" s="16">
        <f>IFERROR(MATCH(Settings!$C$49&amp;"|"&amp;ROWS($AA$2:$AA41),'Per Invoice'!$AB$2:$AB$1301,0),"")</f>
        <v/>
      </c>
    </row>
    <row r="42">
      <c r="A42">
        <f>IF($AA42="","",IF(INDEX('Per Invoice'!A$2:A$1301,$AA42)="","",INDEX('Per Invoice'!A$2:A$1301,$AA42)))</f>
        <v/>
      </c>
      <c r="B42">
        <f>IF($AA42="","",IF(INDEX('Per Invoice'!B$2:B$1301,$AA42)="","",INDEX('Per Invoice'!B$2:B$1301,$AA42)))</f>
        <v/>
      </c>
      <c r="C42">
        <f>IF($AA42="","",IF(INDEX('Per Invoice'!C$2:C$1301,$AA42)="","",INDEX('Per Invoice'!C$2:C$1301,$AA42)))</f>
        <v/>
      </c>
      <c r="D42">
        <f>IF($AA42="","",IF(INDEX('Per Invoice'!D$2:D$1301,$AA42)="","",INDEX('Per Invoice'!D$2:D$1301,$AA42)))</f>
        <v/>
      </c>
      <c r="E42">
        <f>IF($AA42="","",IF(INDEX('Per Invoice'!E$2:E$1301,$AA42)="","",INDEX('Per Invoice'!E$2:E$1301,$AA42)))</f>
        <v/>
      </c>
      <c r="F42">
        <f>IF($AA42="","",IF(INDEX('Per Invoice'!F$2:F$1301,$AA42)="","",INDEX('Per Invoice'!F$2:F$1301,$AA42)))</f>
        <v/>
      </c>
      <c r="G42" s="14">
        <f>IF($AA42="","",IF(INDEX('Per Invoice'!G$2:G$1301,$AA42)="","",INDEX('Per Invoice'!G$2:G$1301,$AA42)))</f>
        <v/>
      </c>
      <c r="H42">
        <f>IF($AA42="","",IF(INDEX('Per Invoice'!H$2:H$1301,$AA42)="","",INDEX('Per Invoice'!H$2:H$1301,$AA42)))</f>
        <v/>
      </c>
      <c r="I42">
        <f>IF($AA42="","",IF(INDEX('Per Invoice'!I$2:I$1301,$AA42)="","",INDEX('Per Invoice'!I$2:I$1301,$AA42)))</f>
        <v/>
      </c>
      <c r="J42">
        <f>IF($AA42="","",IF(INDEX('Per Invoice'!J$2:J$1301,$AA42)="","",INDEX('Per Invoice'!J$2:J$1301,$AA42)))</f>
        <v/>
      </c>
      <c r="K42">
        <f>IF($AA42="","",IF(INDEX('Per Invoice'!K$2:K$1301,$AA42)="","",INDEX('Per Invoice'!K$2:K$1301,$AA42)))</f>
        <v/>
      </c>
      <c r="L42">
        <f>IF($AA42="","",IF(INDEX('Per Invoice'!L$2:L$1301,$AA42)="","",INDEX('Per Invoice'!L$2:L$1301,$AA42)))</f>
        <v/>
      </c>
      <c r="M42">
        <f>IF($AA42="","",IF(INDEX('Per Invoice'!M$2:M$1301,$AA42)="","",INDEX('Per Invoice'!M$2:M$1301,$AA42)))</f>
        <v/>
      </c>
      <c r="N42" s="8">
        <f>IF($AA42="","",IF(INDEX('Per Invoice'!N$2:N$1301,$AA42)="","",INDEX('Per Invoice'!N$2:N$1301,$AA42)))</f>
        <v/>
      </c>
      <c r="O42">
        <f>IF($AA42="","",IF(INDEX('Per Invoice'!O$2:O$1301,$AA42)="","",INDEX('Per Invoice'!O$2:O$1301,$AA42)))</f>
        <v/>
      </c>
      <c r="P42" s="8">
        <f>IF($AA42="","",IF(INDEX('Per Invoice'!P$2:P$1301,$AA42)="","",INDEX('Per Invoice'!P$2:P$1301,$AA42)))</f>
        <v/>
      </c>
      <c r="Q42">
        <f>IF($AA42="","",IF(INDEX('Per Invoice'!Q$2:Q$1301,$AA42)="","",INDEX('Per Invoice'!Q$2:Q$1301,$AA42)))</f>
        <v/>
      </c>
      <c r="R42" s="8">
        <f>IF($AA42="","",IF(INDEX('Per Invoice'!R$2:R$1301,$AA42)="","",INDEX('Per Invoice'!R$2:R$1301,$AA42)))</f>
        <v/>
      </c>
      <c r="S42" s="8">
        <f>IF($AA42="","",IF(INDEX('Per Invoice'!S$2:S$1301,$AA42)="","",INDEX('Per Invoice'!S$2:S$1301,$AA42)))</f>
        <v/>
      </c>
      <c r="T42">
        <f>IF($AA42="","",IF(INDEX('Per Invoice'!T$2:T$1301,$AA42)="","",INDEX('Per Invoice'!T$2:T$1301,$AA42)))</f>
        <v/>
      </c>
      <c r="U42" s="8">
        <f>IF($AA42="","",IF(INDEX('Per Invoice'!U$2:U$1301,$AA42)="","",INDEX('Per Invoice'!U$2:U$1301,$AA42)))</f>
        <v/>
      </c>
      <c r="V42" s="8">
        <f>IF($AA42="","",IF(INDEX('Per Invoice'!V$2:V$1301,$AA42)="","",INDEX('Per Invoice'!V$2:V$1301,$AA42)))</f>
        <v/>
      </c>
      <c r="W42" s="8">
        <f>IF($AA42="","",IF(INDEX('Per Invoice'!W$2:W$1301,$AA42)="","",INDEX('Per Invoice'!W$2:W$1301,$AA42)))</f>
        <v/>
      </c>
      <c r="X42" s="8">
        <f>IF($AA42="","",IF(INDEX('Per Invoice'!X$2:X$1301,$AA42)="","",INDEX('Per Invoice'!X$2:X$1301,$AA42)))</f>
        <v/>
      </c>
      <c r="Y42" s="8">
        <f>IF($AA42="","",IF(INDEX('Per Invoice'!Y$2:Y$1301,$AA42)="","",INDEX('Per Invoice'!Y$2:Y$1301,$AA42)))</f>
        <v/>
      </c>
      <c r="Z42" s="8">
        <f>IF($AA42="","",IF(INDEX('Per Invoice'!Z$2:Z$1301,$AA42)="","",INDEX('Per Invoice'!Z$2:Z$1301,$AA42)))</f>
        <v/>
      </c>
      <c r="AA42" s="16">
        <f>IFERROR(MATCH(Settings!$C$49&amp;"|"&amp;ROWS($AA$2:$AA42),'Per Invoice'!$AB$2:$AB$1301,0),"")</f>
        <v/>
      </c>
    </row>
    <row r="43">
      <c r="A43">
        <f>IF($AA43="","",IF(INDEX('Per Invoice'!A$2:A$1301,$AA43)="","",INDEX('Per Invoice'!A$2:A$1301,$AA43)))</f>
        <v/>
      </c>
      <c r="B43">
        <f>IF($AA43="","",IF(INDEX('Per Invoice'!B$2:B$1301,$AA43)="","",INDEX('Per Invoice'!B$2:B$1301,$AA43)))</f>
        <v/>
      </c>
      <c r="C43">
        <f>IF($AA43="","",IF(INDEX('Per Invoice'!C$2:C$1301,$AA43)="","",INDEX('Per Invoice'!C$2:C$1301,$AA43)))</f>
        <v/>
      </c>
      <c r="D43">
        <f>IF($AA43="","",IF(INDEX('Per Invoice'!D$2:D$1301,$AA43)="","",INDEX('Per Invoice'!D$2:D$1301,$AA43)))</f>
        <v/>
      </c>
      <c r="E43">
        <f>IF($AA43="","",IF(INDEX('Per Invoice'!E$2:E$1301,$AA43)="","",INDEX('Per Invoice'!E$2:E$1301,$AA43)))</f>
        <v/>
      </c>
      <c r="F43">
        <f>IF($AA43="","",IF(INDEX('Per Invoice'!F$2:F$1301,$AA43)="","",INDEX('Per Invoice'!F$2:F$1301,$AA43)))</f>
        <v/>
      </c>
      <c r="G43" s="14">
        <f>IF($AA43="","",IF(INDEX('Per Invoice'!G$2:G$1301,$AA43)="","",INDEX('Per Invoice'!G$2:G$1301,$AA43)))</f>
        <v/>
      </c>
      <c r="H43">
        <f>IF($AA43="","",IF(INDEX('Per Invoice'!H$2:H$1301,$AA43)="","",INDEX('Per Invoice'!H$2:H$1301,$AA43)))</f>
        <v/>
      </c>
      <c r="I43">
        <f>IF($AA43="","",IF(INDEX('Per Invoice'!I$2:I$1301,$AA43)="","",INDEX('Per Invoice'!I$2:I$1301,$AA43)))</f>
        <v/>
      </c>
      <c r="J43">
        <f>IF($AA43="","",IF(INDEX('Per Invoice'!J$2:J$1301,$AA43)="","",INDEX('Per Invoice'!J$2:J$1301,$AA43)))</f>
        <v/>
      </c>
      <c r="K43">
        <f>IF($AA43="","",IF(INDEX('Per Invoice'!K$2:K$1301,$AA43)="","",INDEX('Per Invoice'!K$2:K$1301,$AA43)))</f>
        <v/>
      </c>
      <c r="L43">
        <f>IF($AA43="","",IF(INDEX('Per Invoice'!L$2:L$1301,$AA43)="","",INDEX('Per Invoice'!L$2:L$1301,$AA43)))</f>
        <v/>
      </c>
      <c r="M43">
        <f>IF($AA43="","",IF(INDEX('Per Invoice'!M$2:M$1301,$AA43)="","",INDEX('Per Invoice'!M$2:M$1301,$AA43)))</f>
        <v/>
      </c>
      <c r="N43" s="8">
        <f>IF($AA43="","",IF(INDEX('Per Invoice'!N$2:N$1301,$AA43)="","",INDEX('Per Invoice'!N$2:N$1301,$AA43)))</f>
        <v/>
      </c>
      <c r="O43">
        <f>IF($AA43="","",IF(INDEX('Per Invoice'!O$2:O$1301,$AA43)="","",INDEX('Per Invoice'!O$2:O$1301,$AA43)))</f>
        <v/>
      </c>
      <c r="P43" s="8">
        <f>IF($AA43="","",IF(INDEX('Per Invoice'!P$2:P$1301,$AA43)="","",INDEX('Per Invoice'!P$2:P$1301,$AA43)))</f>
        <v/>
      </c>
      <c r="Q43">
        <f>IF($AA43="","",IF(INDEX('Per Invoice'!Q$2:Q$1301,$AA43)="","",INDEX('Per Invoice'!Q$2:Q$1301,$AA43)))</f>
        <v/>
      </c>
      <c r="R43" s="8">
        <f>IF($AA43="","",IF(INDEX('Per Invoice'!R$2:R$1301,$AA43)="","",INDEX('Per Invoice'!R$2:R$1301,$AA43)))</f>
        <v/>
      </c>
      <c r="S43" s="8">
        <f>IF($AA43="","",IF(INDEX('Per Invoice'!S$2:S$1301,$AA43)="","",INDEX('Per Invoice'!S$2:S$1301,$AA43)))</f>
        <v/>
      </c>
      <c r="T43">
        <f>IF($AA43="","",IF(INDEX('Per Invoice'!T$2:T$1301,$AA43)="","",INDEX('Per Invoice'!T$2:T$1301,$AA43)))</f>
        <v/>
      </c>
      <c r="U43" s="8">
        <f>IF($AA43="","",IF(INDEX('Per Invoice'!U$2:U$1301,$AA43)="","",INDEX('Per Invoice'!U$2:U$1301,$AA43)))</f>
        <v/>
      </c>
      <c r="V43" s="8">
        <f>IF($AA43="","",IF(INDEX('Per Invoice'!V$2:V$1301,$AA43)="","",INDEX('Per Invoice'!V$2:V$1301,$AA43)))</f>
        <v/>
      </c>
      <c r="W43" s="8">
        <f>IF($AA43="","",IF(INDEX('Per Invoice'!W$2:W$1301,$AA43)="","",INDEX('Per Invoice'!W$2:W$1301,$AA43)))</f>
        <v/>
      </c>
      <c r="X43" s="8">
        <f>IF($AA43="","",IF(INDEX('Per Invoice'!X$2:X$1301,$AA43)="","",INDEX('Per Invoice'!X$2:X$1301,$AA43)))</f>
        <v/>
      </c>
      <c r="Y43" s="8">
        <f>IF($AA43="","",IF(INDEX('Per Invoice'!Y$2:Y$1301,$AA43)="","",INDEX('Per Invoice'!Y$2:Y$1301,$AA43)))</f>
        <v/>
      </c>
      <c r="Z43" s="8">
        <f>IF($AA43="","",IF(INDEX('Per Invoice'!Z$2:Z$1301,$AA43)="","",INDEX('Per Invoice'!Z$2:Z$1301,$AA43)))</f>
        <v/>
      </c>
      <c r="AA43" s="16">
        <f>IFERROR(MATCH(Settings!$C$49&amp;"|"&amp;ROWS($AA$2:$AA43),'Per Invoice'!$AB$2:$AB$1301,0),"")</f>
        <v/>
      </c>
    </row>
    <row r="44">
      <c r="A44">
        <f>IF($AA44="","",IF(INDEX('Per Invoice'!A$2:A$1301,$AA44)="","",INDEX('Per Invoice'!A$2:A$1301,$AA44)))</f>
        <v/>
      </c>
      <c r="B44">
        <f>IF($AA44="","",IF(INDEX('Per Invoice'!B$2:B$1301,$AA44)="","",INDEX('Per Invoice'!B$2:B$1301,$AA44)))</f>
        <v/>
      </c>
      <c r="C44">
        <f>IF($AA44="","",IF(INDEX('Per Invoice'!C$2:C$1301,$AA44)="","",INDEX('Per Invoice'!C$2:C$1301,$AA44)))</f>
        <v/>
      </c>
      <c r="D44">
        <f>IF($AA44="","",IF(INDEX('Per Invoice'!D$2:D$1301,$AA44)="","",INDEX('Per Invoice'!D$2:D$1301,$AA44)))</f>
        <v/>
      </c>
      <c r="E44">
        <f>IF($AA44="","",IF(INDEX('Per Invoice'!E$2:E$1301,$AA44)="","",INDEX('Per Invoice'!E$2:E$1301,$AA44)))</f>
        <v/>
      </c>
      <c r="F44">
        <f>IF($AA44="","",IF(INDEX('Per Invoice'!F$2:F$1301,$AA44)="","",INDEX('Per Invoice'!F$2:F$1301,$AA44)))</f>
        <v/>
      </c>
      <c r="G44" s="14">
        <f>IF($AA44="","",IF(INDEX('Per Invoice'!G$2:G$1301,$AA44)="","",INDEX('Per Invoice'!G$2:G$1301,$AA44)))</f>
        <v/>
      </c>
      <c r="H44">
        <f>IF($AA44="","",IF(INDEX('Per Invoice'!H$2:H$1301,$AA44)="","",INDEX('Per Invoice'!H$2:H$1301,$AA44)))</f>
        <v/>
      </c>
      <c r="I44">
        <f>IF($AA44="","",IF(INDEX('Per Invoice'!I$2:I$1301,$AA44)="","",INDEX('Per Invoice'!I$2:I$1301,$AA44)))</f>
        <v/>
      </c>
      <c r="J44">
        <f>IF($AA44="","",IF(INDEX('Per Invoice'!J$2:J$1301,$AA44)="","",INDEX('Per Invoice'!J$2:J$1301,$AA44)))</f>
        <v/>
      </c>
      <c r="K44">
        <f>IF($AA44="","",IF(INDEX('Per Invoice'!K$2:K$1301,$AA44)="","",INDEX('Per Invoice'!K$2:K$1301,$AA44)))</f>
        <v/>
      </c>
      <c r="L44">
        <f>IF($AA44="","",IF(INDEX('Per Invoice'!L$2:L$1301,$AA44)="","",INDEX('Per Invoice'!L$2:L$1301,$AA44)))</f>
        <v/>
      </c>
      <c r="M44">
        <f>IF($AA44="","",IF(INDEX('Per Invoice'!M$2:M$1301,$AA44)="","",INDEX('Per Invoice'!M$2:M$1301,$AA44)))</f>
        <v/>
      </c>
      <c r="N44" s="8">
        <f>IF($AA44="","",IF(INDEX('Per Invoice'!N$2:N$1301,$AA44)="","",INDEX('Per Invoice'!N$2:N$1301,$AA44)))</f>
        <v/>
      </c>
      <c r="O44">
        <f>IF($AA44="","",IF(INDEX('Per Invoice'!O$2:O$1301,$AA44)="","",INDEX('Per Invoice'!O$2:O$1301,$AA44)))</f>
        <v/>
      </c>
      <c r="P44" s="8">
        <f>IF($AA44="","",IF(INDEX('Per Invoice'!P$2:P$1301,$AA44)="","",INDEX('Per Invoice'!P$2:P$1301,$AA44)))</f>
        <v/>
      </c>
      <c r="Q44">
        <f>IF($AA44="","",IF(INDEX('Per Invoice'!Q$2:Q$1301,$AA44)="","",INDEX('Per Invoice'!Q$2:Q$1301,$AA44)))</f>
        <v/>
      </c>
      <c r="R44" s="8">
        <f>IF($AA44="","",IF(INDEX('Per Invoice'!R$2:R$1301,$AA44)="","",INDEX('Per Invoice'!R$2:R$1301,$AA44)))</f>
        <v/>
      </c>
      <c r="S44" s="8">
        <f>IF($AA44="","",IF(INDEX('Per Invoice'!S$2:S$1301,$AA44)="","",INDEX('Per Invoice'!S$2:S$1301,$AA44)))</f>
        <v/>
      </c>
      <c r="T44">
        <f>IF($AA44="","",IF(INDEX('Per Invoice'!T$2:T$1301,$AA44)="","",INDEX('Per Invoice'!T$2:T$1301,$AA44)))</f>
        <v/>
      </c>
      <c r="U44" s="8">
        <f>IF($AA44="","",IF(INDEX('Per Invoice'!U$2:U$1301,$AA44)="","",INDEX('Per Invoice'!U$2:U$1301,$AA44)))</f>
        <v/>
      </c>
      <c r="V44" s="8">
        <f>IF($AA44="","",IF(INDEX('Per Invoice'!V$2:V$1301,$AA44)="","",INDEX('Per Invoice'!V$2:V$1301,$AA44)))</f>
        <v/>
      </c>
      <c r="W44" s="8">
        <f>IF($AA44="","",IF(INDEX('Per Invoice'!W$2:W$1301,$AA44)="","",INDEX('Per Invoice'!W$2:W$1301,$AA44)))</f>
        <v/>
      </c>
      <c r="X44" s="8">
        <f>IF($AA44="","",IF(INDEX('Per Invoice'!X$2:X$1301,$AA44)="","",INDEX('Per Invoice'!X$2:X$1301,$AA44)))</f>
        <v/>
      </c>
      <c r="Y44" s="8">
        <f>IF($AA44="","",IF(INDEX('Per Invoice'!Y$2:Y$1301,$AA44)="","",INDEX('Per Invoice'!Y$2:Y$1301,$AA44)))</f>
        <v/>
      </c>
      <c r="Z44" s="8">
        <f>IF($AA44="","",IF(INDEX('Per Invoice'!Z$2:Z$1301,$AA44)="","",INDEX('Per Invoice'!Z$2:Z$1301,$AA44)))</f>
        <v/>
      </c>
      <c r="AA44" s="16">
        <f>IFERROR(MATCH(Settings!$C$49&amp;"|"&amp;ROWS($AA$2:$AA44),'Per Invoice'!$AB$2:$AB$1301,0),"")</f>
        <v/>
      </c>
    </row>
    <row r="45">
      <c r="A45">
        <f>IF($AA45="","",IF(INDEX('Per Invoice'!A$2:A$1301,$AA45)="","",INDEX('Per Invoice'!A$2:A$1301,$AA45)))</f>
        <v/>
      </c>
      <c r="B45">
        <f>IF($AA45="","",IF(INDEX('Per Invoice'!B$2:B$1301,$AA45)="","",INDEX('Per Invoice'!B$2:B$1301,$AA45)))</f>
        <v/>
      </c>
      <c r="C45">
        <f>IF($AA45="","",IF(INDEX('Per Invoice'!C$2:C$1301,$AA45)="","",INDEX('Per Invoice'!C$2:C$1301,$AA45)))</f>
        <v/>
      </c>
      <c r="D45">
        <f>IF($AA45="","",IF(INDEX('Per Invoice'!D$2:D$1301,$AA45)="","",INDEX('Per Invoice'!D$2:D$1301,$AA45)))</f>
        <v/>
      </c>
      <c r="E45">
        <f>IF($AA45="","",IF(INDEX('Per Invoice'!E$2:E$1301,$AA45)="","",INDEX('Per Invoice'!E$2:E$1301,$AA45)))</f>
        <v/>
      </c>
      <c r="F45">
        <f>IF($AA45="","",IF(INDEX('Per Invoice'!F$2:F$1301,$AA45)="","",INDEX('Per Invoice'!F$2:F$1301,$AA45)))</f>
        <v/>
      </c>
      <c r="G45" s="14">
        <f>IF($AA45="","",IF(INDEX('Per Invoice'!G$2:G$1301,$AA45)="","",INDEX('Per Invoice'!G$2:G$1301,$AA45)))</f>
        <v/>
      </c>
      <c r="H45">
        <f>IF($AA45="","",IF(INDEX('Per Invoice'!H$2:H$1301,$AA45)="","",INDEX('Per Invoice'!H$2:H$1301,$AA45)))</f>
        <v/>
      </c>
      <c r="I45">
        <f>IF($AA45="","",IF(INDEX('Per Invoice'!I$2:I$1301,$AA45)="","",INDEX('Per Invoice'!I$2:I$1301,$AA45)))</f>
        <v/>
      </c>
      <c r="J45">
        <f>IF($AA45="","",IF(INDEX('Per Invoice'!J$2:J$1301,$AA45)="","",INDEX('Per Invoice'!J$2:J$1301,$AA45)))</f>
        <v/>
      </c>
      <c r="K45">
        <f>IF($AA45="","",IF(INDEX('Per Invoice'!K$2:K$1301,$AA45)="","",INDEX('Per Invoice'!K$2:K$1301,$AA45)))</f>
        <v/>
      </c>
      <c r="L45">
        <f>IF($AA45="","",IF(INDEX('Per Invoice'!L$2:L$1301,$AA45)="","",INDEX('Per Invoice'!L$2:L$1301,$AA45)))</f>
        <v/>
      </c>
      <c r="M45">
        <f>IF($AA45="","",IF(INDEX('Per Invoice'!M$2:M$1301,$AA45)="","",INDEX('Per Invoice'!M$2:M$1301,$AA45)))</f>
        <v/>
      </c>
      <c r="N45" s="8">
        <f>IF($AA45="","",IF(INDEX('Per Invoice'!N$2:N$1301,$AA45)="","",INDEX('Per Invoice'!N$2:N$1301,$AA45)))</f>
        <v/>
      </c>
      <c r="O45">
        <f>IF($AA45="","",IF(INDEX('Per Invoice'!O$2:O$1301,$AA45)="","",INDEX('Per Invoice'!O$2:O$1301,$AA45)))</f>
        <v/>
      </c>
      <c r="P45" s="8">
        <f>IF($AA45="","",IF(INDEX('Per Invoice'!P$2:P$1301,$AA45)="","",INDEX('Per Invoice'!P$2:P$1301,$AA45)))</f>
        <v/>
      </c>
      <c r="Q45">
        <f>IF($AA45="","",IF(INDEX('Per Invoice'!Q$2:Q$1301,$AA45)="","",INDEX('Per Invoice'!Q$2:Q$1301,$AA45)))</f>
        <v/>
      </c>
      <c r="R45" s="8">
        <f>IF($AA45="","",IF(INDEX('Per Invoice'!R$2:R$1301,$AA45)="","",INDEX('Per Invoice'!R$2:R$1301,$AA45)))</f>
        <v/>
      </c>
      <c r="S45" s="8">
        <f>IF($AA45="","",IF(INDEX('Per Invoice'!S$2:S$1301,$AA45)="","",INDEX('Per Invoice'!S$2:S$1301,$AA45)))</f>
        <v/>
      </c>
      <c r="T45">
        <f>IF($AA45="","",IF(INDEX('Per Invoice'!T$2:T$1301,$AA45)="","",INDEX('Per Invoice'!T$2:T$1301,$AA45)))</f>
        <v/>
      </c>
      <c r="U45" s="8">
        <f>IF($AA45="","",IF(INDEX('Per Invoice'!U$2:U$1301,$AA45)="","",INDEX('Per Invoice'!U$2:U$1301,$AA45)))</f>
        <v/>
      </c>
      <c r="V45" s="8">
        <f>IF($AA45="","",IF(INDEX('Per Invoice'!V$2:V$1301,$AA45)="","",INDEX('Per Invoice'!V$2:V$1301,$AA45)))</f>
        <v/>
      </c>
      <c r="W45" s="8">
        <f>IF($AA45="","",IF(INDEX('Per Invoice'!W$2:W$1301,$AA45)="","",INDEX('Per Invoice'!W$2:W$1301,$AA45)))</f>
        <v/>
      </c>
      <c r="X45" s="8">
        <f>IF($AA45="","",IF(INDEX('Per Invoice'!X$2:X$1301,$AA45)="","",INDEX('Per Invoice'!X$2:X$1301,$AA45)))</f>
        <v/>
      </c>
      <c r="Y45" s="8">
        <f>IF($AA45="","",IF(INDEX('Per Invoice'!Y$2:Y$1301,$AA45)="","",INDEX('Per Invoice'!Y$2:Y$1301,$AA45)))</f>
        <v/>
      </c>
      <c r="Z45" s="8">
        <f>IF($AA45="","",IF(INDEX('Per Invoice'!Z$2:Z$1301,$AA45)="","",INDEX('Per Invoice'!Z$2:Z$1301,$AA45)))</f>
        <v/>
      </c>
      <c r="AA45" s="16">
        <f>IFERROR(MATCH(Settings!$C$49&amp;"|"&amp;ROWS($AA$2:$AA45),'Per Invoice'!$AB$2:$AB$1301,0),"")</f>
        <v/>
      </c>
    </row>
    <row r="46">
      <c r="A46">
        <f>IF($AA46="","",IF(INDEX('Per Invoice'!A$2:A$1301,$AA46)="","",INDEX('Per Invoice'!A$2:A$1301,$AA46)))</f>
        <v/>
      </c>
      <c r="B46">
        <f>IF($AA46="","",IF(INDEX('Per Invoice'!B$2:B$1301,$AA46)="","",INDEX('Per Invoice'!B$2:B$1301,$AA46)))</f>
        <v/>
      </c>
      <c r="C46">
        <f>IF($AA46="","",IF(INDEX('Per Invoice'!C$2:C$1301,$AA46)="","",INDEX('Per Invoice'!C$2:C$1301,$AA46)))</f>
        <v/>
      </c>
      <c r="D46">
        <f>IF($AA46="","",IF(INDEX('Per Invoice'!D$2:D$1301,$AA46)="","",INDEX('Per Invoice'!D$2:D$1301,$AA46)))</f>
        <v/>
      </c>
      <c r="E46">
        <f>IF($AA46="","",IF(INDEX('Per Invoice'!E$2:E$1301,$AA46)="","",INDEX('Per Invoice'!E$2:E$1301,$AA46)))</f>
        <v/>
      </c>
      <c r="F46">
        <f>IF($AA46="","",IF(INDEX('Per Invoice'!F$2:F$1301,$AA46)="","",INDEX('Per Invoice'!F$2:F$1301,$AA46)))</f>
        <v/>
      </c>
      <c r="G46" s="14">
        <f>IF($AA46="","",IF(INDEX('Per Invoice'!G$2:G$1301,$AA46)="","",INDEX('Per Invoice'!G$2:G$1301,$AA46)))</f>
        <v/>
      </c>
      <c r="H46">
        <f>IF($AA46="","",IF(INDEX('Per Invoice'!H$2:H$1301,$AA46)="","",INDEX('Per Invoice'!H$2:H$1301,$AA46)))</f>
        <v/>
      </c>
      <c r="I46">
        <f>IF($AA46="","",IF(INDEX('Per Invoice'!I$2:I$1301,$AA46)="","",INDEX('Per Invoice'!I$2:I$1301,$AA46)))</f>
        <v/>
      </c>
      <c r="J46">
        <f>IF($AA46="","",IF(INDEX('Per Invoice'!J$2:J$1301,$AA46)="","",INDEX('Per Invoice'!J$2:J$1301,$AA46)))</f>
        <v/>
      </c>
      <c r="K46">
        <f>IF($AA46="","",IF(INDEX('Per Invoice'!K$2:K$1301,$AA46)="","",INDEX('Per Invoice'!K$2:K$1301,$AA46)))</f>
        <v/>
      </c>
      <c r="L46">
        <f>IF($AA46="","",IF(INDEX('Per Invoice'!L$2:L$1301,$AA46)="","",INDEX('Per Invoice'!L$2:L$1301,$AA46)))</f>
        <v/>
      </c>
      <c r="M46">
        <f>IF($AA46="","",IF(INDEX('Per Invoice'!M$2:M$1301,$AA46)="","",INDEX('Per Invoice'!M$2:M$1301,$AA46)))</f>
        <v/>
      </c>
      <c r="N46" s="8">
        <f>IF($AA46="","",IF(INDEX('Per Invoice'!N$2:N$1301,$AA46)="","",INDEX('Per Invoice'!N$2:N$1301,$AA46)))</f>
        <v/>
      </c>
      <c r="O46">
        <f>IF($AA46="","",IF(INDEX('Per Invoice'!O$2:O$1301,$AA46)="","",INDEX('Per Invoice'!O$2:O$1301,$AA46)))</f>
        <v/>
      </c>
      <c r="P46" s="8">
        <f>IF($AA46="","",IF(INDEX('Per Invoice'!P$2:P$1301,$AA46)="","",INDEX('Per Invoice'!P$2:P$1301,$AA46)))</f>
        <v/>
      </c>
      <c r="Q46">
        <f>IF($AA46="","",IF(INDEX('Per Invoice'!Q$2:Q$1301,$AA46)="","",INDEX('Per Invoice'!Q$2:Q$1301,$AA46)))</f>
        <v/>
      </c>
      <c r="R46" s="8">
        <f>IF($AA46="","",IF(INDEX('Per Invoice'!R$2:R$1301,$AA46)="","",INDEX('Per Invoice'!R$2:R$1301,$AA46)))</f>
        <v/>
      </c>
      <c r="S46" s="8">
        <f>IF($AA46="","",IF(INDEX('Per Invoice'!S$2:S$1301,$AA46)="","",INDEX('Per Invoice'!S$2:S$1301,$AA46)))</f>
        <v/>
      </c>
      <c r="T46">
        <f>IF($AA46="","",IF(INDEX('Per Invoice'!T$2:T$1301,$AA46)="","",INDEX('Per Invoice'!T$2:T$1301,$AA46)))</f>
        <v/>
      </c>
      <c r="U46" s="8">
        <f>IF($AA46="","",IF(INDEX('Per Invoice'!U$2:U$1301,$AA46)="","",INDEX('Per Invoice'!U$2:U$1301,$AA46)))</f>
        <v/>
      </c>
      <c r="V46" s="8">
        <f>IF($AA46="","",IF(INDEX('Per Invoice'!V$2:V$1301,$AA46)="","",INDEX('Per Invoice'!V$2:V$1301,$AA46)))</f>
        <v/>
      </c>
      <c r="W46" s="8">
        <f>IF($AA46="","",IF(INDEX('Per Invoice'!W$2:W$1301,$AA46)="","",INDEX('Per Invoice'!W$2:W$1301,$AA46)))</f>
        <v/>
      </c>
      <c r="X46" s="8">
        <f>IF($AA46="","",IF(INDEX('Per Invoice'!X$2:X$1301,$AA46)="","",INDEX('Per Invoice'!X$2:X$1301,$AA46)))</f>
        <v/>
      </c>
      <c r="Y46" s="8">
        <f>IF($AA46="","",IF(INDEX('Per Invoice'!Y$2:Y$1301,$AA46)="","",INDEX('Per Invoice'!Y$2:Y$1301,$AA46)))</f>
        <v/>
      </c>
      <c r="Z46" s="8">
        <f>IF($AA46="","",IF(INDEX('Per Invoice'!Z$2:Z$1301,$AA46)="","",INDEX('Per Invoice'!Z$2:Z$1301,$AA46)))</f>
        <v/>
      </c>
      <c r="AA46" s="16">
        <f>IFERROR(MATCH(Settings!$C$49&amp;"|"&amp;ROWS($AA$2:$AA46),'Per Invoice'!$AB$2:$AB$1301,0),"")</f>
        <v/>
      </c>
    </row>
    <row r="47">
      <c r="A47">
        <f>IF($AA47="","",IF(INDEX('Per Invoice'!A$2:A$1301,$AA47)="","",INDEX('Per Invoice'!A$2:A$1301,$AA47)))</f>
        <v/>
      </c>
      <c r="B47">
        <f>IF($AA47="","",IF(INDEX('Per Invoice'!B$2:B$1301,$AA47)="","",INDEX('Per Invoice'!B$2:B$1301,$AA47)))</f>
        <v/>
      </c>
      <c r="C47">
        <f>IF($AA47="","",IF(INDEX('Per Invoice'!C$2:C$1301,$AA47)="","",INDEX('Per Invoice'!C$2:C$1301,$AA47)))</f>
        <v/>
      </c>
      <c r="D47">
        <f>IF($AA47="","",IF(INDEX('Per Invoice'!D$2:D$1301,$AA47)="","",INDEX('Per Invoice'!D$2:D$1301,$AA47)))</f>
        <v/>
      </c>
      <c r="E47">
        <f>IF($AA47="","",IF(INDEX('Per Invoice'!E$2:E$1301,$AA47)="","",INDEX('Per Invoice'!E$2:E$1301,$AA47)))</f>
        <v/>
      </c>
      <c r="F47">
        <f>IF($AA47="","",IF(INDEX('Per Invoice'!F$2:F$1301,$AA47)="","",INDEX('Per Invoice'!F$2:F$1301,$AA47)))</f>
        <v/>
      </c>
      <c r="G47" s="14">
        <f>IF($AA47="","",IF(INDEX('Per Invoice'!G$2:G$1301,$AA47)="","",INDEX('Per Invoice'!G$2:G$1301,$AA47)))</f>
        <v/>
      </c>
      <c r="H47">
        <f>IF($AA47="","",IF(INDEX('Per Invoice'!H$2:H$1301,$AA47)="","",INDEX('Per Invoice'!H$2:H$1301,$AA47)))</f>
        <v/>
      </c>
      <c r="I47">
        <f>IF($AA47="","",IF(INDEX('Per Invoice'!I$2:I$1301,$AA47)="","",INDEX('Per Invoice'!I$2:I$1301,$AA47)))</f>
        <v/>
      </c>
      <c r="J47">
        <f>IF($AA47="","",IF(INDEX('Per Invoice'!J$2:J$1301,$AA47)="","",INDEX('Per Invoice'!J$2:J$1301,$AA47)))</f>
        <v/>
      </c>
      <c r="K47">
        <f>IF($AA47="","",IF(INDEX('Per Invoice'!K$2:K$1301,$AA47)="","",INDEX('Per Invoice'!K$2:K$1301,$AA47)))</f>
        <v/>
      </c>
      <c r="L47">
        <f>IF($AA47="","",IF(INDEX('Per Invoice'!L$2:L$1301,$AA47)="","",INDEX('Per Invoice'!L$2:L$1301,$AA47)))</f>
        <v/>
      </c>
      <c r="M47">
        <f>IF($AA47="","",IF(INDEX('Per Invoice'!M$2:M$1301,$AA47)="","",INDEX('Per Invoice'!M$2:M$1301,$AA47)))</f>
        <v/>
      </c>
      <c r="N47" s="8">
        <f>IF($AA47="","",IF(INDEX('Per Invoice'!N$2:N$1301,$AA47)="","",INDEX('Per Invoice'!N$2:N$1301,$AA47)))</f>
        <v/>
      </c>
      <c r="O47">
        <f>IF($AA47="","",IF(INDEX('Per Invoice'!O$2:O$1301,$AA47)="","",INDEX('Per Invoice'!O$2:O$1301,$AA47)))</f>
        <v/>
      </c>
      <c r="P47" s="8">
        <f>IF($AA47="","",IF(INDEX('Per Invoice'!P$2:P$1301,$AA47)="","",INDEX('Per Invoice'!P$2:P$1301,$AA47)))</f>
        <v/>
      </c>
      <c r="Q47">
        <f>IF($AA47="","",IF(INDEX('Per Invoice'!Q$2:Q$1301,$AA47)="","",INDEX('Per Invoice'!Q$2:Q$1301,$AA47)))</f>
        <v/>
      </c>
      <c r="R47" s="8">
        <f>IF($AA47="","",IF(INDEX('Per Invoice'!R$2:R$1301,$AA47)="","",INDEX('Per Invoice'!R$2:R$1301,$AA47)))</f>
        <v/>
      </c>
      <c r="S47" s="8">
        <f>IF($AA47="","",IF(INDEX('Per Invoice'!S$2:S$1301,$AA47)="","",INDEX('Per Invoice'!S$2:S$1301,$AA47)))</f>
        <v/>
      </c>
      <c r="T47">
        <f>IF($AA47="","",IF(INDEX('Per Invoice'!T$2:T$1301,$AA47)="","",INDEX('Per Invoice'!T$2:T$1301,$AA47)))</f>
        <v/>
      </c>
      <c r="U47" s="8">
        <f>IF($AA47="","",IF(INDEX('Per Invoice'!U$2:U$1301,$AA47)="","",INDEX('Per Invoice'!U$2:U$1301,$AA47)))</f>
        <v/>
      </c>
      <c r="V47" s="8">
        <f>IF($AA47="","",IF(INDEX('Per Invoice'!V$2:V$1301,$AA47)="","",INDEX('Per Invoice'!V$2:V$1301,$AA47)))</f>
        <v/>
      </c>
      <c r="W47" s="8">
        <f>IF($AA47="","",IF(INDEX('Per Invoice'!W$2:W$1301,$AA47)="","",INDEX('Per Invoice'!W$2:W$1301,$AA47)))</f>
        <v/>
      </c>
      <c r="X47" s="8">
        <f>IF($AA47="","",IF(INDEX('Per Invoice'!X$2:X$1301,$AA47)="","",INDEX('Per Invoice'!X$2:X$1301,$AA47)))</f>
        <v/>
      </c>
      <c r="Y47" s="8">
        <f>IF($AA47="","",IF(INDEX('Per Invoice'!Y$2:Y$1301,$AA47)="","",INDEX('Per Invoice'!Y$2:Y$1301,$AA47)))</f>
        <v/>
      </c>
      <c r="Z47" s="8">
        <f>IF($AA47="","",IF(INDEX('Per Invoice'!Z$2:Z$1301,$AA47)="","",INDEX('Per Invoice'!Z$2:Z$1301,$AA47)))</f>
        <v/>
      </c>
      <c r="AA47" s="16">
        <f>IFERROR(MATCH(Settings!$C$49&amp;"|"&amp;ROWS($AA$2:$AA47),'Per Invoice'!$AB$2:$AB$1301,0),"")</f>
        <v/>
      </c>
    </row>
    <row r="48">
      <c r="A48">
        <f>IF($AA48="","",IF(INDEX('Per Invoice'!A$2:A$1301,$AA48)="","",INDEX('Per Invoice'!A$2:A$1301,$AA48)))</f>
        <v/>
      </c>
      <c r="B48">
        <f>IF($AA48="","",IF(INDEX('Per Invoice'!B$2:B$1301,$AA48)="","",INDEX('Per Invoice'!B$2:B$1301,$AA48)))</f>
        <v/>
      </c>
      <c r="C48">
        <f>IF($AA48="","",IF(INDEX('Per Invoice'!C$2:C$1301,$AA48)="","",INDEX('Per Invoice'!C$2:C$1301,$AA48)))</f>
        <v/>
      </c>
      <c r="D48">
        <f>IF($AA48="","",IF(INDEX('Per Invoice'!D$2:D$1301,$AA48)="","",INDEX('Per Invoice'!D$2:D$1301,$AA48)))</f>
        <v/>
      </c>
      <c r="E48">
        <f>IF($AA48="","",IF(INDEX('Per Invoice'!E$2:E$1301,$AA48)="","",INDEX('Per Invoice'!E$2:E$1301,$AA48)))</f>
        <v/>
      </c>
      <c r="F48">
        <f>IF($AA48="","",IF(INDEX('Per Invoice'!F$2:F$1301,$AA48)="","",INDEX('Per Invoice'!F$2:F$1301,$AA48)))</f>
        <v/>
      </c>
      <c r="G48" s="14">
        <f>IF($AA48="","",IF(INDEX('Per Invoice'!G$2:G$1301,$AA48)="","",INDEX('Per Invoice'!G$2:G$1301,$AA48)))</f>
        <v/>
      </c>
      <c r="H48">
        <f>IF($AA48="","",IF(INDEX('Per Invoice'!H$2:H$1301,$AA48)="","",INDEX('Per Invoice'!H$2:H$1301,$AA48)))</f>
        <v/>
      </c>
      <c r="I48">
        <f>IF($AA48="","",IF(INDEX('Per Invoice'!I$2:I$1301,$AA48)="","",INDEX('Per Invoice'!I$2:I$1301,$AA48)))</f>
        <v/>
      </c>
      <c r="J48">
        <f>IF($AA48="","",IF(INDEX('Per Invoice'!J$2:J$1301,$AA48)="","",INDEX('Per Invoice'!J$2:J$1301,$AA48)))</f>
        <v/>
      </c>
      <c r="K48">
        <f>IF($AA48="","",IF(INDEX('Per Invoice'!K$2:K$1301,$AA48)="","",INDEX('Per Invoice'!K$2:K$1301,$AA48)))</f>
        <v/>
      </c>
      <c r="L48">
        <f>IF($AA48="","",IF(INDEX('Per Invoice'!L$2:L$1301,$AA48)="","",INDEX('Per Invoice'!L$2:L$1301,$AA48)))</f>
        <v/>
      </c>
      <c r="M48">
        <f>IF($AA48="","",IF(INDEX('Per Invoice'!M$2:M$1301,$AA48)="","",INDEX('Per Invoice'!M$2:M$1301,$AA48)))</f>
        <v/>
      </c>
      <c r="N48" s="8">
        <f>IF($AA48="","",IF(INDEX('Per Invoice'!N$2:N$1301,$AA48)="","",INDEX('Per Invoice'!N$2:N$1301,$AA48)))</f>
        <v/>
      </c>
      <c r="O48">
        <f>IF($AA48="","",IF(INDEX('Per Invoice'!O$2:O$1301,$AA48)="","",INDEX('Per Invoice'!O$2:O$1301,$AA48)))</f>
        <v/>
      </c>
      <c r="P48" s="8">
        <f>IF($AA48="","",IF(INDEX('Per Invoice'!P$2:P$1301,$AA48)="","",INDEX('Per Invoice'!P$2:P$1301,$AA48)))</f>
        <v/>
      </c>
      <c r="Q48">
        <f>IF($AA48="","",IF(INDEX('Per Invoice'!Q$2:Q$1301,$AA48)="","",INDEX('Per Invoice'!Q$2:Q$1301,$AA48)))</f>
        <v/>
      </c>
      <c r="R48" s="8">
        <f>IF($AA48="","",IF(INDEX('Per Invoice'!R$2:R$1301,$AA48)="","",INDEX('Per Invoice'!R$2:R$1301,$AA48)))</f>
        <v/>
      </c>
      <c r="S48" s="8">
        <f>IF($AA48="","",IF(INDEX('Per Invoice'!S$2:S$1301,$AA48)="","",INDEX('Per Invoice'!S$2:S$1301,$AA48)))</f>
        <v/>
      </c>
      <c r="T48">
        <f>IF($AA48="","",IF(INDEX('Per Invoice'!T$2:T$1301,$AA48)="","",INDEX('Per Invoice'!T$2:T$1301,$AA48)))</f>
        <v/>
      </c>
      <c r="U48" s="8">
        <f>IF($AA48="","",IF(INDEX('Per Invoice'!U$2:U$1301,$AA48)="","",INDEX('Per Invoice'!U$2:U$1301,$AA48)))</f>
        <v/>
      </c>
      <c r="V48" s="8">
        <f>IF($AA48="","",IF(INDEX('Per Invoice'!V$2:V$1301,$AA48)="","",INDEX('Per Invoice'!V$2:V$1301,$AA48)))</f>
        <v/>
      </c>
      <c r="W48" s="8">
        <f>IF($AA48="","",IF(INDEX('Per Invoice'!W$2:W$1301,$AA48)="","",INDEX('Per Invoice'!W$2:W$1301,$AA48)))</f>
        <v/>
      </c>
      <c r="X48" s="8">
        <f>IF($AA48="","",IF(INDEX('Per Invoice'!X$2:X$1301,$AA48)="","",INDEX('Per Invoice'!X$2:X$1301,$AA48)))</f>
        <v/>
      </c>
      <c r="Y48" s="8">
        <f>IF($AA48="","",IF(INDEX('Per Invoice'!Y$2:Y$1301,$AA48)="","",INDEX('Per Invoice'!Y$2:Y$1301,$AA48)))</f>
        <v/>
      </c>
      <c r="Z48" s="8">
        <f>IF($AA48="","",IF(INDEX('Per Invoice'!Z$2:Z$1301,$AA48)="","",INDEX('Per Invoice'!Z$2:Z$1301,$AA48)))</f>
        <v/>
      </c>
      <c r="AA48" s="16">
        <f>IFERROR(MATCH(Settings!$C$49&amp;"|"&amp;ROWS($AA$2:$AA48),'Per Invoice'!$AB$2:$AB$1301,0),"")</f>
        <v/>
      </c>
    </row>
    <row r="49">
      <c r="A49">
        <f>IF($AA49="","",IF(INDEX('Per Invoice'!A$2:A$1301,$AA49)="","",INDEX('Per Invoice'!A$2:A$1301,$AA49)))</f>
        <v/>
      </c>
      <c r="B49">
        <f>IF($AA49="","",IF(INDEX('Per Invoice'!B$2:B$1301,$AA49)="","",INDEX('Per Invoice'!B$2:B$1301,$AA49)))</f>
        <v/>
      </c>
      <c r="C49">
        <f>IF($AA49="","",IF(INDEX('Per Invoice'!C$2:C$1301,$AA49)="","",INDEX('Per Invoice'!C$2:C$1301,$AA49)))</f>
        <v/>
      </c>
      <c r="D49">
        <f>IF($AA49="","",IF(INDEX('Per Invoice'!D$2:D$1301,$AA49)="","",INDEX('Per Invoice'!D$2:D$1301,$AA49)))</f>
        <v/>
      </c>
      <c r="E49">
        <f>IF($AA49="","",IF(INDEX('Per Invoice'!E$2:E$1301,$AA49)="","",INDEX('Per Invoice'!E$2:E$1301,$AA49)))</f>
        <v/>
      </c>
      <c r="F49">
        <f>IF($AA49="","",IF(INDEX('Per Invoice'!F$2:F$1301,$AA49)="","",INDEX('Per Invoice'!F$2:F$1301,$AA49)))</f>
        <v/>
      </c>
      <c r="G49" s="14">
        <f>IF($AA49="","",IF(INDEX('Per Invoice'!G$2:G$1301,$AA49)="","",INDEX('Per Invoice'!G$2:G$1301,$AA49)))</f>
        <v/>
      </c>
      <c r="H49">
        <f>IF($AA49="","",IF(INDEX('Per Invoice'!H$2:H$1301,$AA49)="","",INDEX('Per Invoice'!H$2:H$1301,$AA49)))</f>
        <v/>
      </c>
      <c r="I49">
        <f>IF($AA49="","",IF(INDEX('Per Invoice'!I$2:I$1301,$AA49)="","",INDEX('Per Invoice'!I$2:I$1301,$AA49)))</f>
        <v/>
      </c>
      <c r="J49">
        <f>IF($AA49="","",IF(INDEX('Per Invoice'!J$2:J$1301,$AA49)="","",INDEX('Per Invoice'!J$2:J$1301,$AA49)))</f>
        <v/>
      </c>
      <c r="K49">
        <f>IF($AA49="","",IF(INDEX('Per Invoice'!K$2:K$1301,$AA49)="","",INDEX('Per Invoice'!K$2:K$1301,$AA49)))</f>
        <v/>
      </c>
      <c r="L49">
        <f>IF($AA49="","",IF(INDEX('Per Invoice'!L$2:L$1301,$AA49)="","",INDEX('Per Invoice'!L$2:L$1301,$AA49)))</f>
        <v/>
      </c>
      <c r="M49">
        <f>IF($AA49="","",IF(INDEX('Per Invoice'!M$2:M$1301,$AA49)="","",INDEX('Per Invoice'!M$2:M$1301,$AA49)))</f>
        <v/>
      </c>
      <c r="N49" s="8">
        <f>IF($AA49="","",IF(INDEX('Per Invoice'!N$2:N$1301,$AA49)="","",INDEX('Per Invoice'!N$2:N$1301,$AA49)))</f>
        <v/>
      </c>
      <c r="O49">
        <f>IF($AA49="","",IF(INDEX('Per Invoice'!O$2:O$1301,$AA49)="","",INDEX('Per Invoice'!O$2:O$1301,$AA49)))</f>
        <v/>
      </c>
      <c r="P49" s="8">
        <f>IF($AA49="","",IF(INDEX('Per Invoice'!P$2:P$1301,$AA49)="","",INDEX('Per Invoice'!P$2:P$1301,$AA49)))</f>
        <v/>
      </c>
      <c r="Q49">
        <f>IF($AA49="","",IF(INDEX('Per Invoice'!Q$2:Q$1301,$AA49)="","",INDEX('Per Invoice'!Q$2:Q$1301,$AA49)))</f>
        <v/>
      </c>
      <c r="R49" s="8">
        <f>IF($AA49="","",IF(INDEX('Per Invoice'!R$2:R$1301,$AA49)="","",INDEX('Per Invoice'!R$2:R$1301,$AA49)))</f>
        <v/>
      </c>
      <c r="S49" s="8">
        <f>IF($AA49="","",IF(INDEX('Per Invoice'!S$2:S$1301,$AA49)="","",INDEX('Per Invoice'!S$2:S$1301,$AA49)))</f>
        <v/>
      </c>
      <c r="T49">
        <f>IF($AA49="","",IF(INDEX('Per Invoice'!T$2:T$1301,$AA49)="","",INDEX('Per Invoice'!T$2:T$1301,$AA49)))</f>
        <v/>
      </c>
      <c r="U49" s="8">
        <f>IF($AA49="","",IF(INDEX('Per Invoice'!U$2:U$1301,$AA49)="","",INDEX('Per Invoice'!U$2:U$1301,$AA49)))</f>
        <v/>
      </c>
      <c r="V49" s="8">
        <f>IF($AA49="","",IF(INDEX('Per Invoice'!V$2:V$1301,$AA49)="","",INDEX('Per Invoice'!V$2:V$1301,$AA49)))</f>
        <v/>
      </c>
      <c r="W49" s="8">
        <f>IF($AA49="","",IF(INDEX('Per Invoice'!W$2:W$1301,$AA49)="","",INDEX('Per Invoice'!W$2:W$1301,$AA49)))</f>
        <v/>
      </c>
      <c r="X49" s="8">
        <f>IF($AA49="","",IF(INDEX('Per Invoice'!X$2:X$1301,$AA49)="","",INDEX('Per Invoice'!X$2:X$1301,$AA49)))</f>
        <v/>
      </c>
      <c r="Y49" s="8">
        <f>IF($AA49="","",IF(INDEX('Per Invoice'!Y$2:Y$1301,$AA49)="","",INDEX('Per Invoice'!Y$2:Y$1301,$AA49)))</f>
        <v/>
      </c>
      <c r="Z49" s="8">
        <f>IF($AA49="","",IF(INDEX('Per Invoice'!Z$2:Z$1301,$AA49)="","",INDEX('Per Invoice'!Z$2:Z$1301,$AA49)))</f>
        <v/>
      </c>
      <c r="AA49" s="16">
        <f>IFERROR(MATCH(Settings!$C$49&amp;"|"&amp;ROWS($AA$2:$AA49),'Per Invoice'!$AB$2:$AB$1301,0),"")</f>
        <v/>
      </c>
    </row>
    <row r="50">
      <c r="A50">
        <f>IF($AA50="","",IF(INDEX('Per Invoice'!A$2:A$1301,$AA50)="","",INDEX('Per Invoice'!A$2:A$1301,$AA50)))</f>
        <v/>
      </c>
      <c r="B50">
        <f>IF($AA50="","",IF(INDEX('Per Invoice'!B$2:B$1301,$AA50)="","",INDEX('Per Invoice'!B$2:B$1301,$AA50)))</f>
        <v/>
      </c>
      <c r="C50">
        <f>IF($AA50="","",IF(INDEX('Per Invoice'!C$2:C$1301,$AA50)="","",INDEX('Per Invoice'!C$2:C$1301,$AA50)))</f>
        <v/>
      </c>
      <c r="D50">
        <f>IF($AA50="","",IF(INDEX('Per Invoice'!D$2:D$1301,$AA50)="","",INDEX('Per Invoice'!D$2:D$1301,$AA50)))</f>
        <v/>
      </c>
      <c r="E50">
        <f>IF($AA50="","",IF(INDEX('Per Invoice'!E$2:E$1301,$AA50)="","",INDEX('Per Invoice'!E$2:E$1301,$AA50)))</f>
        <v/>
      </c>
      <c r="F50">
        <f>IF($AA50="","",IF(INDEX('Per Invoice'!F$2:F$1301,$AA50)="","",INDEX('Per Invoice'!F$2:F$1301,$AA50)))</f>
        <v/>
      </c>
      <c r="G50" s="14">
        <f>IF($AA50="","",IF(INDEX('Per Invoice'!G$2:G$1301,$AA50)="","",INDEX('Per Invoice'!G$2:G$1301,$AA50)))</f>
        <v/>
      </c>
      <c r="H50">
        <f>IF($AA50="","",IF(INDEX('Per Invoice'!H$2:H$1301,$AA50)="","",INDEX('Per Invoice'!H$2:H$1301,$AA50)))</f>
        <v/>
      </c>
      <c r="I50">
        <f>IF($AA50="","",IF(INDEX('Per Invoice'!I$2:I$1301,$AA50)="","",INDEX('Per Invoice'!I$2:I$1301,$AA50)))</f>
        <v/>
      </c>
      <c r="J50">
        <f>IF($AA50="","",IF(INDEX('Per Invoice'!J$2:J$1301,$AA50)="","",INDEX('Per Invoice'!J$2:J$1301,$AA50)))</f>
        <v/>
      </c>
      <c r="K50">
        <f>IF($AA50="","",IF(INDEX('Per Invoice'!K$2:K$1301,$AA50)="","",INDEX('Per Invoice'!K$2:K$1301,$AA50)))</f>
        <v/>
      </c>
      <c r="L50">
        <f>IF($AA50="","",IF(INDEX('Per Invoice'!L$2:L$1301,$AA50)="","",INDEX('Per Invoice'!L$2:L$1301,$AA50)))</f>
        <v/>
      </c>
      <c r="M50">
        <f>IF($AA50="","",IF(INDEX('Per Invoice'!M$2:M$1301,$AA50)="","",INDEX('Per Invoice'!M$2:M$1301,$AA50)))</f>
        <v/>
      </c>
      <c r="N50" s="8">
        <f>IF($AA50="","",IF(INDEX('Per Invoice'!N$2:N$1301,$AA50)="","",INDEX('Per Invoice'!N$2:N$1301,$AA50)))</f>
        <v/>
      </c>
      <c r="O50">
        <f>IF($AA50="","",IF(INDEX('Per Invoice'!O$2:O$1301,$AA50)="","",INDEX('Per Invoice'!O$2:O$1301,$AA50)))</f>
        <v/>
      </c>
      <c r="P50" s="8">
        <f>IF($AA50="","",IF(INDEX('Per Invoice'!P$2:P$1301,$AA50)="","",INDEX('Per Invoice'!P$2:P$1301,$AA50)))</f>
        <v/>
      </c>
      <c r="Q50">
        <f>IF($AA50="","",IF(INDEX('Per Invoice'!Q$2:Q$1301,$AA50)="","",INDEX('Per Invoice'!Q$2:Q$1301,$AA50)))</f>
        <v/>
      </c>
      <c r="R50" s="8">
        <f>IF($AA50="","",IF(INDEX('Per Invoice'!R$2:R$1301,$AA50)="","",INDEX('Per Invoice'!R$2:R$1301,$AA50)))</f>
        <v/>
      </c>
      <c r="S50" s="8">
        <f>IF($AA50="","",IF(INDEX('Per Invoice'!S$2:S$1301,$AA50)="","",INDEX('Per Invoice'!S$2:S$1301,$AA50)))</f>
        <v/>
      </c>
      <c r="T50">
        <f>IF($AA50="","",IF(INDEX('Per Invoice'!T$2:T$1301,$AA50)="","",INDEX('Per Invoice'!T$2:T$1301,$AA50)))</f>
        <v/>
      </c>
      <c r="U50" s="8">
        <f>IF($AA50="","",IF(INDEX('Per Invoice'!U$2:U$1301,$AA50)="","",INDEX('Per Invoice'!U$2:U$1301,$AA50)))</f>
        <v/>
      </c>
      <c r="V50" s="8">
        <f>IF($AA50="","",IF(INDEX('Per Invoice'!V$2:V$1301,$AA50)="","",INDEX('Per Invoice'!V$2:V$1301,$AA50)))</f>
        <v/>
      </c>
      <c r="W50" s="8">
        <f>IF($AA50="","",IF(INDEX('Per Invoice'!W$2:W$1301,$AA50)="","",INDEX('Per Invoice'!W$2:W$1301,$AA50)))</f>
        <v/>
      </c>
      <c r="X50" s="8">
        <f>IF($AA50="","",IF(INDEX('Per Invoice'!X$2:X$1301,$AA50)="","",INDEX('Per Invoice'!X$2:X$1301,$AA50)))</f>
        <v/>
      </c>
      <c r="Y50" s="8">
        <f>IF($AA50="","",IF(INDEX('Per Invoice'!Y$2:Y$1301,$AA50)="","",INDEX('Per Invoice'!Y$2:Y$1301,$AA50)))</f>
        <v/>
      </c>
      <c r="Z50" s="8">
        <f>IF($AA50="","",IF(INDEX('Per Invoice'!Z$2:Z$1301,$AA50)="","",INDEX('Per Invoice'!Z$2:Z$1301,$AA50)))</f>
        <v/>
      </c>
      <c r="AA50" s="16">
        <f>IFERROR(MATCH(Settings!$C$49&amp;"|"&amp;ROWS($AA$2:$AA50),'Per Invoice'!$AB$2:$AB$1301,0),"")</f>
        <v/>
      </c>
    </row>
    <row r="51">
      <c r="A51">
        <f>IF($AA51="","",IF(INDEX('Per Invoice'!A$2:A$1301,$AA51)="","",INDEX('Per Invoice'!A$2:A$1301,$AA51)))</f>
        <v/>
      </c>
      <c r="B51">
        <f>IF($AA51="","",IF(INDEX('Per Invoice'!B$2:B$1301,$AA51)="","",INDEX('Per Invoice'!B$2:B$1301,$AA51)))</f>
        <v/>
      </c>
      <c r="C51">
        <f>IF($AA51="","",IF(INDEX('Per Invoice'!C$2:C$1301,$AA51)="","",INDEX('Per Invoice'!C$2:C$1301,$AA51)))</f>
        <v/>
      </c>
      <c r="D51">
        <f>IF($AA51="","",IF(INDEX('Per Invoice'!D$2:D$1301,$AA51)="","",INDEX('Per Invoice'!D$2:D$1301,$AA51)))</f>
        <v/>
      </c>
      <c r="E51">
        <f>IF($AA51="","",IF(INDEX('Per Invoice'!E$2:E$1301,$AA51)="","",INDEX('Per Invoice'!E$2:E$1301,$AA51)))</f>
        <v/>
      </c>
      <c r="F51">
        <f>IF($AA51="","",IF(INDEX('Per Invoice'!F$2:F$1301,$AA51)="","",INDEX('Per Invoice'!F$2:F$1301,$AA51)))</f>
        <v/>
      </c>
      <c r="G51" s="14">
        <f>IF($AA51="","",IF(INDEX('Per Invoice'!G$2:G$1301,$AA51)="","",INDEX('Per Invoice'!G$2:G$1301,$AA51)))</f>
        <v/>
      </c>
      <c r="H51">
        <f>IF($AA51="","",IF(INDEX('Per Invoice'!H$2:H$1301,$AA51)="","",INDEX('Per Invoice'!H$2:H$1301,$AA51)))</f>
        <v/>
      </c>
      <c r="I51">
        <f>IF($AA51="","",IF(INDEX('Per Invoice'!I$2:I$1301,$AA51)="","",INDEX('Per Invoice'!I$2:I$1301,$AA51)))</f>
        <v/>
      </c>
      <c r="J51">
        <f>IF($AA51="","",IF(INDEX('Per Invoice'!J$2:J$1301,$AA51)="","",INDEX('Per Invoice'!J$2:J$1301,$AA51)))</f>
        <v/>
      </c>
      <c r="K51">
        <f>IF($AA51="","",IF(INDEX('Per Invoice'!K$2:K$1301,$AA51)="","",INDEX('Per Invoice'!K$2:K$1301,$AA51)))</f>
        <v/>
      </c>
      <c r="L51">
        <f>IF($AA51="","",IF(INDEX('Per Invoice'!L$2:L$1301,$AA51)="","",INDEX('Per Invoice'!L$2:L$1301,$AA51)))</f>
        <v/>
      </c>
      <c r="M51">
        <f>IF($AA51="","",IF(INDEX('Per Invoice'!M$2:M$1301,$AA51)="","",INDEX('Per Invoice'!M$2:M$1301,$AA51)))</f>
        <v/>
      </c>
      <c r="N51" s="8">
        <f>IF($AA51="","",IF(INDEX('Per Invoice'!N$2:N$1301,$AA51)="","",INDEX('Per Invoice'!N$2:N$1301,$AA51)))</f>
        <v/>
      </c>
      <c r="O51">
        <f>IF($AA51="","",IF(INDEX('Per Invoice'!O$2:O$1301,$AA51)="","",INDEX('Per Invoice'!O$2:O$1301,$AA51)))</f>
        <v/>
      </c>
      <c r="P51" s="8">
        <f>IF($AA51="","",IF(INDEX('Per Invoice'!P$2:P$1301,$AA51)="","",INDEX('Per Invoice'!P$2:P$1301,$AA51)))</f>
        <v/>
      </c>
      <c r="Q51">
        <f>IF($AA51="","",IF(INDEX('Per Invoice'!Q$2:Q$1301,$AA51)="","",INDEX('Per Invoice'!Q$2:Q$1301,$AA51)))</f>
        <v/>
      </c>
      <c r="R51" s="8">
        <f>IF($AA51="","",IF(INDEX('Per Invoice'!R$2:R$1301,$AA51)="","",INDEX('Per Invoice'!R$2:R$1301,$AA51)))</f>
        <v/>
      </c>
      <c r="S51" s="8">
        <f>IF($AA51="","",IF(INDEX('Per Invoice'!S$2:S$1301,$AA51)="","",INDEX('Per Invoice'!S$2:S$1301,$AA51)))</f>
        <v/>
      </c>
      <c r="T51">
        <f>IF($AA51="","",IF(INDEX('Per Invoice'!T$2:T$1301,$AA51)="","",INDEX('Per Invoice'!T$2:T$1301,$AA51)))</f>
        <v/>
      </c>
      <c r="U51" s="8">
        <f>IF($AA51="","",IF(INDEX('Per Invoice'!U$2:U$1301,$AA51)="","",INDEX('Per Invoice'!U$2:U$1301,$AA51)))</f>
        <v/>
      </c>
      <c r="V51" s="8">
        <f>IF($AA51="","",IF(INDEX('Per Invoice'!V$2:V$1301,$AA51)="","",INDEX('Per Invoice'!V$2:V$1301,$AA51)))</f>
        <v/>
      </c>
      <c r="W51" s="8">
        <f>IF($AA51="","",IF(INDEX('Per Invoice'!W$2:W$1301,$AA51)="","",INDEX('Per Invoice'!W$2:W$1301,$AA51)))</f>
        <v/>
      </c>
      <c r="X51" s="8">
        <f>IF($AA51="","",IF(INDEX('Per Invoice'!X$2:X$1301,$AA51)="","",INDEX('Per Invoice'!X$2:X$1301,$AA51)))</f>
        <v/>
      </c>
      <c r="Y51" s="8">
        <f>IF($AA51="","",IF(INDEX('Per Invoice'!Y$2:Y$1301,$AA51)="","",INDEX('Per Invoice'!Y$2:Y$1301,$AA51)))</f>
        <v/>
      </c>
      <c r="Z51" s="8">
        <f>IF($AA51="","",IF(INDEX('Per Invoice'!Z$2:Z$1301,$AA51)="","",INDEX('Per Invoice'!Z$2:Z$1301,$AA51)))</f>
        <v/>
      </c>
      <c r="AA51" s="16">
        <f>IFERROR(MATCH(Settings!$C$49&amp;"|"&amp;ROWS($AA$2:$AA51),'Per Invoice'!$AB$2:$AB$1301,0),"")</f>
        <v/>
      </c>
    </row>
    <row r="52">
      <c r="A52">
        <f>IF($AA52="","",IF(INDEX('Per Invoice'!A$2:A$1301,$AA52)="","",INDEX('Per Invoice'!A$2:A$1301,$AA52)))</f>
        <v/>
      </c>
      <c r="B52">
        <f>IF($AA52="","",IF(INDEX('Per Invoice'!B$2:B$1301,$AA52)="","",INDEX('Per Invoice'!B$2:B$1301,$AA52)))</f>
        <v/>
      </c>
      <c r="C52">
        <f>IF($AA52="","",IF(INDEX('Per Invoice'!C$2:C$1301,$AA52)="","",INDEX('Per Invoice'!C$2:C$1301,$AA52)))</f>
        <v/>
      </c>
      <c r="D52">
        <f>IF($AA52="","",IF(INDEX('Per Invoice'!D$2:D$1301,$AA52)="","",INDEX('Per Invoice'!D$2:D$1301,$AA52)))</f>
        <v/>
      </c>
      <c r="E52">
        <f>IF($AA52="","",IF(INDEX('Per Invoice'!E$2:E$1301,$AA52)="","",INDEX('Per Invoice'!E$2:E$1301,$AA52)))</f>
        <v/>
      </c>
      <c r="F52">
        <f>IF($AA52="","",IF(INDEX('Per Invoice'!F$2:F$1301,$AA52)="","",INDEX('Per Invoice'!F$2:F$1301,$AA52)))</f>
        <v/>
      </c>
      <c r="G52" s="14">
        <f>IF($AA52="","",IF(INDEX('Per Invoice'!G$2:G$1301,$AA52)="","",INDEX('Per Invoice'!G$2:G$1301,$AA52)))</f>
        <v/>
      </c>
      <c r="H52">
        <f>IF($AA52="","",IF(INDEX('Per Invoice'!H$2:H$1301,$AA52)="","",INDEX('Per Invoice'!H$2:H$1301,$AA52)))</f>
        <v/>
      </c>
      <c r="I52">
        <f>IF($AA52="","",IF(INDEX('Per Invoice'!I$2:I$1301,$AA52)="","",INDEX('Per Invoice'!I$2:I$1301,$AA52)))</f>
        <v/>
      </c>
      <c r="J52">
        <f>IF($AA52="","",IF(INDEX('Per Invoice'!J$2:J$1301,$AA52)="","",INDEX('Per Invoice'!J$2:J$1301,$AA52)))</f>
        <v/>
      </c>
      <c r="K52">
        <f>IF($AA52="","",IF(INDEX('Per Invoice'!K$2:K$1301,$AA52)="","",INDEX('Per Invoice'!K$2:K$1301,$AA52)))</f>
        <v/>
      </c>
      <c r="L52">
        <f>IF($AA52="","",IF(INDEX('Per Invoice'!L$2:L$1301,$AA52)="","",INDEX('Per Invoice'!L$2:L$1301,$AA52)))</f>
        <v/>
      </c>
      <c r="M52">
        <f>IF($AA52="","",IF(INDEX('Per Invoice'!M$2:M$1301,$AA52)="","",INDEX('Per Invoice'!M$2:M$1301,$AA52)))</f>
        <v/>
      </c>
      <c r="N52" s="8">
        <f>IF($AA52="","",IF(INDEX('Per Invoice'!N$2:N$1301,$AA52)="","",INDEX('Per Invoice'!N$2:N$1301,$AA52)))</f>
        <v/>
      </c>
      <c r="O52">
        <f>IF($AA52="","",IF(INDEX('Per Invoice'!O$2:O$1301,$AA52)="","",INDEX('Per Invoice'!O$2:O$1301,$AA52)))</f>
        <v/>
      </c>
      <c r="P52" s="8">
        <f>IF($AA52="","",IF(INDEX('Per Invoice'!P$2:P$1301,$AA52)="","",INDEX('Per Invoice'!P$2:P$1301,$AA52)))</f>
        <v/>
      </c>
      <c r="Q52">
        <f>IF($AA52="","",IF(INDEX('Per Invoice'!Q$2:Q$1301,$AA52)="","",INDEX('Per Invoice'!Q$2:Q$1301,$AA52)))</f>
        <v/>
      </c>
      <c r="R52" s="8">
        <f>IF($AA52="","",IF(INDEX('Per Invoice'!R$2:R$1301,$AA52)="","",INDEX('Per Invoice'!R$2:R$1301,$AA52)))</f>
        <v/>
      </c>
      <c r="S52" s="8">
        <f>IF($AA52="","",IF(INDEX('Per Invoice'!S$2:S$1301,$AA52)="","",INDEX('Per Invoice'!S$2:S$1301,$AA52)))</f>
        <v/>
      </c>
      <c r="T52">
        <f>IF($AA52="","",IF(INDEX('Per Invoice'!T$2:T$1301,$AA52)="","",INDEX('Per Invoice'!T$2:T$1301,$AA52)))</f>
        <v/>
      </c>
      <c r="U52" s="8">
        <f>IF($AA52="","",IF(INDEX('Per Invoice'!U$2:U$1301,$AA52)="","",INDEX('Per Invoice'!U$2:U$1301,$AA52)))</f>
        <v/>
      </c>
      <c r="V52" s="8">
        <f>IF($AA52="","",IF(INDEX('Per Invoice'!V$2:V$1301,$AA52)="","",INDEX('Per Invoice'!V$2:V$1301,$AA52)))</f>
        <v/>
      </c>
      <c r="W52" s="8">
        <f>IF($AA52="","",IF(INDEX('Per Invoice'!W$2:W$1301,$AA52)="","",INDEX('Per Invoice'!W$2:W$1301,$AA52)))</f>
        <v/>
      </c>
      <c r="X52" s="8">
        <f>IF($AA52="","",IF(INDEX('Per Invoice'!X$2:X$1301,$AA52)="","",INDEX('Per Invoice'!X$2:X$1301,$AA52)))</f>
        <v/>
      </c>
      <c r="Y52" s="8">
        <f>IF($AA52="","",IF(INDEX('Per Invoice'!Y$2:Y$1301,$AA52)="","",INDEX('Per Invoice'!Y$2:Y$1301,$AA52)))</f>
        <v/>
      </c>
      <c r="Z52" s="8">
        <f>IF($AA52="","",IF(INDEX('Per Invoice'!Z$2:Z$1301,$AA52)="","",INDEX('Per Invoice'!Z$2:Z$1301,$AA52)))</f>
        <v/>
      </c>
      <c r="AA52" s="16">
        <f>IFERROR(MATCH(Settings!$C$49&amp;"|"&amp;ROWS($AA$2:$AA52),'Per Invoice'!$AB$2:$AB$1301,0),"")</f>
        <v/>
      </c>
    </row>
    <row r="53">
      <c r="A53">
        <f>IF($AA53="","",IF(INDEX('Per Invoice'!A$2:A$1301,$AA53)="","",INDEX('Per Invoice'!A$2:A$1301,$AA53)))</f>
        <v/>
      </c>
      <c r="B53">
        <f>IF($AA53="","",IF(INDEX('Per Invoice'!B$2:B$1301,$AA53)="","",INDEX('Per Invoice'!B$2:B$1301,$AA53)))</f>
        <v/>
      </c>
      <c r="C53">
        <f>IF($AA53="","",IF(INDEX('Per Invoice'!C$2:C$1301,$AA53)="","",INDEX('Per Invoice'!C$2:C$1301,$AA53)))</f>
        <v/>
      </c>
      <c r="D53">
        <f>IF($AA53="","",IF(INDEX('Per Invoice'!D$2:D$1301,$AA53)="","",INDEX('Per Invoice'!D$2:D$1301,$AA53)))</f>
        <v/>
      </c>
      <c r="E53">
        <f>IF($AA53="","",IF(INDEX('Per Invoice'!E$2:E$1301,$AA53)="","",INDEX('Per Invoice'!E$2:E$1301,$AA53)))</f>
        <v/>
      </c>
      <c r="F53">
        <f>IF($AA53="","",IF(INDEX('Per Invoice'!F$2:F$1301,$AA53)="","",INDEX('Per Invoice'!F$2:F$1301,$AA53)))</f>
        <v/>
      </c>
      <c r="G53" s="14">
        <f>IF($AA53="","",IF(INDEX('Per Invoice'!G$2:G$1301,$AA53)="","",INDEX('Per Invoice'!G$2:G$1301,$AA53)))</f>
        <v/>
      </c>
      <c r="H53">
        <f>IF($AA53="","",IF(INDEX('Per Invoice'!H$2:H$1301,$AA53)="","",INDEX('Per Invoice'!H$2:H$1301,$AA53)))</f>
        <v/>
      </c>
      <c r="I53">
        <f>IF($AA53="","",IF(INDEX('Per Invoice'!I$2:I$1301,$AA53)="","",INDEX('Per Invoice'!I$2:I$1301,$AA53)))</f>
        <v/>
      </c>
      <c r="J53">
        <f>IF($AA53="","",IF(INDEX('Per Invoice'!J$2:J$1301,$AA53)="","",INDEX('Per Invoice'!J$2:J$1301,$AA53)))</f>
        <v/>
      </c>
      <c r="K53">
        <f>IF($AA53="","",IF(INDEX('Per Invoice'!K$2:K$1301,$AA53)="","",INDEX('Per Invoice'!K$2:K$1301,$AA53)))</f>
        <v/>
      </c>
      <c r="L53">
        <f>IF($AA53="","",IF(INDEX('Per Invoice'!L$2:L$1301,$AA53)="","",INDEX('Per Invoice'!L$2:L$1301,$AA53)))</f>
        <v/>
      </c>
      <c r="M53">
        <f>IF($AA53="","",IF(INDEX('Per Invoice'!M$2:M$1301,$AA53)="","",INDEX('Per Invoice'!M$2:M$1301,$AA53)))</f>
        <v/>
      </c>
      <c r="N53" s="8">
        <f>IF($AA53="","",IF(INDEX('Per Invoice'!N$2:N$1301,$AA53)="","",INDEX('Per Invoice'!N$2:N$1301,$AA53)))</f>
        <v/>
      </c>
      <c r="O53">
        <f>IF($AA53="","",IF(INDEX('Per Invoice'!O$2:O$1301,$AA53)="","",INDEX('Per Invoice'!O$2:O$1301,$AA53)))</f>
        <v/>
      </c>
      <c r="P53" s="8">
        <f>IF($AA53="","",IF(INDEX('Per Invoice'!P$2:P$1301,$AA53)="","",INDEX('Per Invoice'!P$2:P$1301,$AA53)))</f>
        <v/>
      </c>
      <c r="Q53">
        <f>IF($AA53="","",IF(INDEX('Per Invoice'!Q$2:Q$1301,$AA53)="","",INDEX('Per Invoice'!Q$2:Q$1301,$AA53)))</f>
        <v/>
      </c>
      <c r="R53" s="8">
        <f>IF($AA53="","",IF(INDEX('Per Invoice'!R$2:R$1301,$AA53)="","",INDEX('Per Invoice'!R$2:R$1301,$AA53)))</f>
        <v/>
      </c>
      <c r="S53" s="8">
        <f>IF($AA53="","",IF(INDEX('Per Invoice'!S$2:S$1301,$AA53)="","",INDEX('Per Invoice'!S$2:S$1301,$AA53)))</f>
        <v/>
      </c>
      <c r="T53">
        <f>IF($AA53="","",IF(INDEX('Per Invoice'!T$2:T$1301,$AA53)="","",INDEX('Per Invoice'!T$2:T$1301,$AA53)))</f>
        <v/>
      </c>
      <c r="U53" s="8">
        <f>IF($AA53="","",IF(INDEX('Per Invoice'!U$2:U$1301,$AA53)="","",INDEX('Per Invoice'!U$2:U$1301,$AA53)))</f>
        <v/>
      </c>
      <c r="V53" s="8">
        <f>IF($AA53="","",IF(INDEX('Per Invoice'!V$2:V$1301,$AA53)="","",INDEX('Per Invoice'!V$2:V$1301,$AA53)))</f>
        <v/>
      </c>
      <c r="W53" s="8">
        <f>IF($AA53="","",IF(INDEX('Per Invoice'!W$2:W$1301,$AA53)="","",INDEX('Per Invoice'!W$2:W$1301,$AA53)))</f>
        <v/>
      </c>
      <c r="X53" s="8">
        <f>IF($AA53="","",IF(INDEX('Per Invoice'!X$2:X$1301,$AA53)="","",INDEX('Per Invoice'!X$2:X$1301,$AA53)))</f>
        <v/>
      </c>
      <c r="Y53" s="8">
        <f>IF($AA53="","",IF(INDEX('Per Invoice'!Y$2:Y$1301,$AA53)="","",INDEX('Per Invoice'!Y$2:Y$1301,$AA53)))</f>
        <v/>
      </c>
      <c r="Z53" s="8">
        <f>IF($AA53="","",IF(INDEX('Per Invoice'!Z$2:Z$1301,$AA53)="","",INDEX('Per Invoice'!Z$2:Z$1301,$AA53)))</f>
        <v/>
      </c>
      <c r="AA53" s="16">
        <f>IFERROR(MATCH(Settings!$C$49&amp;"|"&amp;ROWS($AA$2:$AA53),'Per Invoice'!$AB$2:$AB$1301,0),"")</f>
        <v/>
      </c>
    </row>
    <row r="54">
      <c r="A54">
        <f>IF($AA54="","",IF(INDEX('Per Invoice'!A$2:A$1301,$AA54)="","",INDEX('Per Invoice'!A$2:A$1301,$AA54)))</f>
        <v/>
      </c>
      <c r="B54">
        <f>IF($AA54="","",IF(INDEX('Per Invoice'!B$2:B$1301,$AA54)="","",INDEX('Per Invoice'!B$2:B$1301,$AA54)))</f>
        <v/>
      </c>
      <c r="C54">
        <f>IF($AA54="","",IF(INDEX('Per Invoice'!C$2:C$1301,$AA54)="","",INDEX('Per Invoice'!C$2:C$1301,$AA54)))</f>
        <v/>
      </c>
      <c r="D54">
        <f>IF($AA54="","",IF(INDEX('Per Invoice'!D$2:D$1301,$AA54)="","",INDEX('Per Invoice'!D$2:D$1301,$AA54)))</f>
        <v/>
      </c>
      <c r="E54">
        <f>IF($AA54="","",IF(INDEX('Per Invoice'!E$2:E$1301,$AA54)="","",INDEX('Per Invoice'!E$2:E$1301,$AA54)))</f>
        <v/>
      </c>
      <c r="F54">
        <f>IF($AA54="","",IF(INDEX('Per Invoice'!F$2:F$1301,$AA54)="","",INDEX('Per Invoice'!F$2:F$1301,$AA54)))</f>
        <v/>
      </c>
      <c r="G54" s="14">
        <f>IF($AA54="","",IF(INDEX('Per Invoice'!G$2:G$1301,$AA54)="","",INDEX('Per Invoice'!G$2:G$1301,$AA54)))</f>
        <v/>
      </c>
      <c r="H54">
        <f>IF($AA54="","",IF(INDEX('Per Invoice'!H$2:H$1301,$AA54)="","",INDEX('Per Invoice'!H$2:H$1301,$AA54)))</f>
        <v/>
      </c>
      <c r="I54">
        <f>IF($AA54="","",IF(INDEX('Per Invoice'!I$2:I$1301,$AA54)="","",INDEX('Per Invoice'!I$2:I$1301,$AA54)))</f>
        <v/>
      </c>
      <c r="J54">
        <f>IF($AA54="","",IF(INDEX('Per Invoice'!J$2:J$1301,$AA54)="","",INDEX('Per Invoice'!J$2:J$1301,$AA54)))</f>
        <v/>
      </c>
      <c r="K54">
        <f>IF($AA54="","",IF(INDEX('Per Invoice'!K$2:K$1301,$AA54)="","",INDEX('Per Invoice'!K$2:K$1301,$AA54)))</f>
        <v/>
      </c>
      <c r="L54">
        <f>IF($AA54="","",IF(INDEX('Per Invoice'!L$2:L$1301,$AA54)="","",INDEX('Per Invoice'!L$2:L$1301,$AA54)))</f>
        <v/>
      </c>
      <c r="M54">
        <f>IF($AA54="","",IF(INDEX('Per Invoice'!M$2:M$1301,$AA54)="","",INDEX('Per Invoice'!M$2:M$1301,$AA54)))</f>
        <v/>
      </c>
      <c r="N54" s="8">
        <f>IF($AA54="","",IF(INDEX('Per Invoice'!N$2:N$1301,$AA54)="","",INDEX('Per Invoice'!N$2:N$1301,$AA54)))</f>
        <v/>
      </c>
      <c r="O54">
        <f>IF($AA54="","",IF(INDEX('Per Invoice'!O$2:O$1301,$AA54)="","",INDEX('Per Invoice'!O$2:O$1301,$AA54)))</f>
        <v/>
      </c>
      <c r="P54" s="8">
        <f>IF($AA54="","",IF(INDEX('Per Invoice'!P$2:P$1301,$AA54)="","",INDEX('Per Invoice'!P$2:P$1301,$AA54)))</f>
        <v/>
      </c>
      <c r="Q54">
        <f>IF($AA54="","",IF(INDEX('Per Invoice'!Q$2:Q$1301,$AA54)="","",INDEX('Per Invoice'!Q$2:Q$1301,$AA54)))</f>
        <v/>
      </c>
      <c r="R54" s="8">
        <f>IF($AA54="","",IF(INDEX('Per Invoice'!R$2:R$1301,$AA54)="","",INDEX('Per Invoice'!R$2:R$1301,$AA54)))</f>
        <v/>
      </c>
      <c r="S54" s="8">
        <f>IF($AA54="","",IF(INDEX('Per Invoice'!S$2:S$1301,$AA54)="","",INDEX('Per Invoice'!S$2:S$1301,$AA54)))</f>
        <v/>
      </c>
      <c r="T54">
        <f>IF($AA54="","",IF(INDEX('Per Invoice'!T$2:T$1301,$AA54)="","",INDEX('Per Invoice'!T$2:T$1301,$AA54)))</f>
        <v/>
      </c>
      <c r="U54" s="8">
        <f>IF($AA54="","",IF(INDEX('Per Invoice'!U$2:U$1301,$AA54)="","",INDEX('Per Invoice'!U$2:U$1301,$AA54)))</f>
        <v/>
      </c>
      <c r="V54" s="8">
        <f>IF($AA54="","",IF(INDEX('Per Invoice'!V$2:V$1301,$AA54)="","",INDEX('Per Invoice'!V$2:V$1301,$AA54)))</f>
        <v/>
      </c>
      <c r="W54" s="8">
        <f>IF($AA54="","",IF(INDEX('Per Invoice'!W$2:W$1301,$AA54)="","",INDEX('Per Invoice'!W$2:W$1301,$AA54)))</f>
        <v/>
      </c>
      <c r="X54" s="8">
        <f>IF($AA54="","",IF(INDEX('Per Invoice'!X$2:X$1301,$AA54)="","",INDEX('Per Invoice'!X$2:X$1301,$AA54)))</f>
        <v/>
      </c>
      <c r="Y54" s="8">
        <f>IF($AA54="","",IF(INDEX('Per Invoice'!Y$2:Y$1301,$AA54)="","",INDEX('Per Invoice'!Y$2:Y$1301,$AA54)))</f>
        <v/>
      </c>
      <c r="Z54" s="8">
        <f>IF($AA54="","",IF(INDEX('Per Invoice'!Z$2:Z$1301,$AA54)="","",INDEX('Per Invoice'!Z$2:Z$1301,$AA54)))</f>
        <v/>
      </c>
      <c r="AA54" s="16">
        <f>IFERROR(MATCH(Settings!$C$49&amp;"|"&amp;ROWS($AA$2:$AA54),'Per Invoice'!$AB$2:$AB$1301,0),"")</f>
        <v/>
      </c>
    </row>
    <row r="55">
      <c r="A55">
        <f>IF($AA55="","",IF(INDEX('Per Invoice'!A$2:A$1301,$AA55)="","",INDEX('Per Invoice'!A$2:A$1301,$AA55)))</f>
        <v/>
      </c>
      <c r="B55">
        <f>IF($AA55="","",IF(INDEX('Per Invoice'!B$2:B$1301,$AA55)="","",INDEX('Per Invoice'!B$2:B$1301,$AA55)))</f>
        <v/>
      </c>
      <c r="C55">
        <f>IF($AA55="","",IF(INDEX('Per Invoice'!C$2:C$1301,$AA55)="","",INDEX('Per Invoice'!C$2:C$1301,$AA55)))</f>
        <v/>
      </c>
      <c r="D55">
        <f>IF($AA55="","",IF(INDEX('Per Invoice'!D$2:D$1301,$AA55)="","",INDEX('Per Invoice'!D$2:D$1301,$AA55)))</f>
        <v/>
      </c>
      <c r="E55">
        <f>IF($AA55="","",IF(INDEX('Per Invoice'!E$2:E$1301,$AA55)="","",INDEX('Per Invoice'!E$2:E$1301,$AA55)))</f>
        <v/>
      </c>
      <c r="F55">
        <f>IF($AA55="","",IF(INDEX('Per Invoice'!F$2:F$1301,$AA55)="","",INDEX('Per Invoice'!F$2:F$1301,$AA55)))</f>
        <v/>
      </c>
      <c r="G55" s="14">
        <f>IF($AA55="","",IF(INDEX('Per Invoice'!G$2:G$1301,$AA55)="","",INDEX('Per Invoice'!G$2:G$1301,$AA55)))</f>
        <v/>
      </c>
      <c r="H55">
        <f>IF($AA55="","",IF(INDEX('Per Invoice'!H$2:H$1301,$AA55)="","",INDEX('Per Invoice'!H$2:H$1301,$AA55)))</f>
        <v/>
      </c>
      <c r="I55">
        <f>IF($AA55="","",IF(INDEX('Per Invoice'!I$2:I$1301,$AA55)="","",INDEX('Per Invoice'!I$2:I$1301,$AA55)))</f>
        <v/>
      </c>
      <c r="J55">
        <f>IF($AA55="","",IF(INDEX('Per Invoice'!J$2:J$1301,$AA55)="","",INDEX('Per Invoice'!J$2:J$1301,$AA55)))</f>
        <v/>
      </c>
      <c r="K55">
        <f>IF($AA55="","",IF(INDEX('Per Invoice'!K$2:K$1301,$AA55)="","",INDEX('Per Invoice'!K$2:K$1301,$AA55)))</f>
        <v/>
      </c>
      <c r="L55">
        <f>IF($AA55="","",IF(INDEX('Per Invoice'!L$2:L$1301,$AA55)="","",INDEX('Per Invoice'!L$2:L$1301,$AA55)))</f>
        <v/>
      </c>
      <c r="M55">
        <f>IF($AA55="","",IF(INDEX('Per Invoice'!M$2:M$1301,$AA55)="","",INDEX('Per Invoice'!M$2:M$1301,$AA55)))</f>
        <v/>
      </c>
      <c r="N55" s="8">
        <f>IF($AA55="","",IF(INDEX('Per Invoice'!N$2:N$1301,$AA55)="","",INDEX('Per Invoice'!N$2:N$1301,$AA55)))</f>
        <v/>
      </c>
      <c r="O55">
        <f>IF($AA55="","",IF(INDEX('Per Invoice'!O$2:O$1301,$AA55)="","",INDEX('Per Invoice'!O$2:O$1301,$AA55)))</f>
        <v/>
      </c>
      <c r="P55" s="8">
        <f>IF($AA55="","",IF(INDEX('Per Invoice'!P$2:P$1301,$AA55)="","",INDEX('Per Invoice'!P$2:P$1301,$AA55)))</f>
        <v/>
      </c>
      <c r="Q55">
        <f>IF($AA55="","",IF(INDEX('Per Invoice'!Q$2:Q$1301,$AA55)="","",INDEX('Per Invoice'!Q$2:Q$1301,$AA55)))</f>
        <v/>
      </c>
      <c r="R55" s="8">
        <f>IF($AA55="","",IF(INDEX('Per Invoice'!R$2:R$1301,$AA55)="","",INDEX('Per Invoice'!R$2:R$1301,$AA55)))</f>
        <v/>
      </c>
      <c r="S55" s="8">
        <f>IF($AA55="","",IF(INDEX('Per Invoice'!S$2:S$1301,$AA55)="","",INDEX('Per Invoice'!S$2:S$1301,$AA55)))</f>
        <v/>
      </c>
      <c r="T55">
        <f>IF($AA55="","",IF(INDEX('Per Invoice'!T$2:T$1301,$AA55)="","",INDEX('Per Invoice'!T$2:T$1301,$AA55)))</f>
        <v/>
      </c>
      <c r="U55" s="8">
        <f>IF($AA55="","",IF(INDEX('Per Invoice'!U$2:U$1301,$AA55)="","",INDEX('Per Invoice'!U$2:U$1301,$AA55)))</f>
        <v/>
      </c>
      <c r="V55" s="8">
        <f>IF($AA55="","",IF(INDEX('Per Invoice'!V$2:V$1301,$AA55)="","",INDEX('Per Invoice'!V$2:V$1301,$AA55)))</f>
        <v/>
      </c>
      <c r="W55" s="8">
        <f>IF($AA55="","",IF(INDEX('Per Invoice'!W$2:W$1301,$AA55)="","",INDEX('Per Invoice'!W$2:W$1301,$AA55)))</f>
        <v/>
      </c>
      <c r="X55" s="8">
        <f>IF($AA55="","",IF(INDEX('Per Invoice'!X$2:X$1301,$AA55)="","",INDEX('Per Invoice'!X$2:X$1301,$AA55)))</f>
        <v/>
      </c>
      <c r="Y55" s="8">
        <f>IF($AA55="","",IF(INDEX('Per Invoice'!Y$2:Y$1301,$AA55)="","",INDEX('Per Invoice'!Y$2:Y$1301,$AA55)))</f>
        <v/>
      </c>
      <c r="Z55" s="8">
        <f>IF($AA55="","",IF(INDEX('Per Invoice'!Z$2:Z$1301,$AA55)="","",INDEX('Per Invoice'!Z$2:Z$1301,$AA55)))</f>
        <v/>
      </c>
      <c r="AA55" s="16">
        <f>IFERROR(MATCH(Settings!$C$49&amp;"|"&amp;ROWS($AA$2:$AA55),'Per Invoice'!$AB$2:$AB$1301,0),"")</f>
        <v/>
      </c>
    </row>
    <row r="56">
      <c r="A56">
        <f>IF($AA56="","",IF(INDEX('Per Invoice'!A$2:A$1301,$AA56)="","",INDEX('Per Invoice'!A$2:A$1301,$AA56)))</f>
        <v/>
      </c>
      <c r="B56">
        <f>IF($AA56="","",IF(INDEX('Per Invoice'!B$2:B$1301,$AA56)="","",INDEX('Per Invoice'!B$2:B$1301,$AA56)))</f>
        <v/>
      </c>
      <c r="C56">
        <f>IF($AA56="","",IF(INDEX('Per Invoice'!C$2:C$1301,$AA56)="","",INDEX('Per Invoice'!C$2:C$1301,$AA56)))</f>
        <v/>
      </c>
      <c r="D56">
        <f>IF($AA56="","",IF(INDEX('Per Invoice'!D$2:D$1301,$AA56)="","",INDEX('Per Invoice'!D$2:D$1301,$AA56)))</f>
        <v/>
      </c>
      <c r="E56">
        <f>IF($AA56="","",IF(INDEX('Per Invoice'!E$2:E$1301,$AA56)="","",INDEX('Per Invoice'!E$2:E$1301,$AA56)))</f>
        <v/>
      </c>
      <c r="F56">
        <f>IF($AA56="","",IF(INDEX('Per Invoice'!F$2:F$1301,$AA56)="","",INDEX('Per Invoice'!F$2:F$1301,$AA56)))</f>
        <v/>
      </c>
      <c r="G56" s="14">
        <f>IF($AA56="","",IF(INDEX('Per Invoice'!G$2:G$1301,$AA56)="","",INDEX('Per Invoice'!G$2:G$1301,$AA56)))</f>
        <v/>
      </c>
      <c r="H56">
        <f>IF($AA56="","",IF(INDEX('Per Invoice'!H$2:H$1301,$AA56)="","",INDEX('Per Invoice'!H$2:H$1301,$AA56)))</f>
        <v/>
      </c>
      <c r="I56">
        <f>IF($AA56="","",IF(INDEX('Per Invoice'!I$2:I$1301,$AA56)="","",INDEX('Per Invoice'!I$2:I$1301,$AA56)))</f>
        <v/>
      </c>
      <c r="J56">
        <f>IF($AA56="","",IF(INDEX('Per Invoice'!J$2:J$1301,$AA56)="","",INDEX('Per Invoice'!J$2:J$1301,$AA56)))</f>
        <v/>
      </c>
      <c r="K56">
        <f>IF($AA56="","",IF(INDEX('Per Invoice'!K$2:K$1301,$AA56)="","",INDEX('Per Invoice'!K$2:K$1301,$AA56)))</f>
        <v/>
      </c>
      <c r="L56">
        <f>IF($AA56="","",IF(INDEX('Per Invoice'!L$2:L$1301,$AA56)="","",INDEX('Per Invoice'!L$2:L$1301,$AA56)))</f>
        <v/>
      </c>
      <c r="M56">
        <f>IF($AA56="","",IF(INDEX('Per Invoice'!M$2:M$1301,$AA56)="","",INDEX('Per Invoice'!M$2:M$1301,$AA56)))</f>
        <v/>
      </c>
      <c r="N56" s="8">
        <f>IF($AA56="","",IF(INDEX('Per Invoice'!N$2:N$1301,$AA56)="","",INDEX('Per Invoice'!N$2:N$1301,$AA56)))</f>
        <v/>
      </c>
      <c r="O56">
        <f>IF($AA56="","",IF(INDEX('Per Invoice'!O$2:O$1301,$AA56)="","",INDEX('Per Invoice'!O$2:O$1301,$AA56)))</f>
        <v/>
      </c>
      <c r="P56" s="8">
        <f>IF($AA56="","",IF(INDEX('Per Invoice'!P$2:P$1301,$AA56)="","",INDEX('Per Invoice'!P$2:P$1301,$AA56)))</f>
        <v/>
      </c>
      <c r="Q56">
        <f>IF($AA56="","",IF(INDEX('Per Invoice'!Q$2:Q$1301,$AA56)="","",INDEX('Per Invoice'!Q$2:Q$1301,$AA56)))</f>
        <v/>
      </c>
      <c r="R56" s="8">
        <f>IF($AA56="","",IF(INDEX('Per Invoice'!R$2:R$1301,$AA56)="","",INDEX('Per Invoice'!R$2:R$1301,$AA56)))</f>
        <v/>
      </c>
      <c r="S56" s="8">
        <f>IF($AA56="","",IF(INDEX('Per Invoice'!S$2:S$1301,$AA56)="","",INDEX('Per Invoice'!S$2:S$1301,$AA56)))</f>
        <v/>
      </c>
      <c r="T56">
        <f>IF($AA56="","",IF(INDEX('Per Invoice'!T$2:T$1301,$AA56)="","",INDEX('Per Invoice'!T$2:T$1301,$AA56)))</f>
        <v/>
      </c>
      <c r="U56" s="8">
        <f>IF($AA56="","",IF(INDEX('Per Invoice'!U$2:U$1301,$AA56)="","",INDEX('Per Invoice'!U$2:U$1301,$AA56)))</f>
        <v/>
      </c>
      <c r="V56" s="8">
        <f>IF($AA56="","",IF(INDEX('Per Invoice'!V$2:V$1301,$AA56)="","",INDEX('Per Invoice'!V$2:V$1301,$AA56)))</f>
        <v/>
      </c>
      <c r="W56" s="8">
        <f>IF($AA56="","",IF(INDEX('Per Invoice'!W$2:W$1301,$AA56)="","",INDEX('Per Invoice'!W$2:W$1301,$AA56)))</f>
        <v/>
      </c>
      <c r="X56" s="8">
        <f>IF($AA56="","",IF(INDEX('Per Invoice'!X$2:X$1301,$AA56)="","",INDEX('Per Invoice'!X$2:X$1301,$AA56)))</f>
        <v/>
      </c>
      <c r="Y56" s="8">
        <f>IF($AA56="","",IF(INDEX('Per Invoice'!Y$2:Y$1301,$AA56)="","",INDEX('Per Invoice'!Y$2:Y$1301,$AA56)))</f>
        <v/>
      </c>
      <c r="Z56" s="8">
        <f>IF($AA56="","",IF(INDEX('Per Invoice'!Z$2:Z$1301,$AA56)="","",INDEX('Per Invoice'!Z$2:Z$1301,$AA56)))</f>
        <v/>
      </c>
      <c r="AA56" s="16">
        <f>IFERROR(MATCH(Settings!$C$49&amp;"|"&amp;ROWS($AA$2:$AA56),'Per Invoice'!$AB$2:$AB$1301,0),"")</f>
        <v/>
      </c>
    </row>
    <row r="57">
      <c r="A57">
        <f>IF($AA57="","",IF(INDEX('Per Invoice'!A$2:A$1301,$AA57)="","",INDEX('Per Invoice'!A$2:A$1301,$AA57)))</f>
        <v/>
      </c>
      <c r="B57">
        <f>IF($AA57="","",IF(INDEX('Per Invoice'!B$2:B$1301,$AA57)="","",INDEX('Per Invoice'!B$2:B$1301,$AA57)))</f>
        <v/>
      </c>
      <c r="C57">
        <f>IF($AA57="","",IF(INDEX('Per Invoice'!C$2:C$1301,$AA57)="","",INDEX('Per Invoice'!C$2:C$1301,$AA57)))</f>
        <v/>
      </c>
      <c r="D57">
        <f>IF($AA57="","",IF(INDEX('Per Invoice'!D$2:D$1301,$AA57)="","",INDEX('Per Invoice'!D$2:D$1301,$AA57)))</f>
        <v/>
      </c>
      <c r="E57">
        <f>IF($AA57="","",IF(INDEX('Per Invoice'!E$2:E$1301,$AA57)="","",INDEX('Per Invoice'!E$2:E$1301,$AA57)))</f>
        <v/>
      </c>
      <c r="F57">
        <f>IF($AA57="","",IF(INDEX('Per Invoice'!F$2:F$1301,$AA57)="","",INDEX('Per Invoice'!F$2:F$1301,$AA57)))</f>
        <v/>
      </c>
      <c r="G57" s="14">
        <f>IF($AA57="","",IF(INDEX('Per Invoice'!G$2:G$1301,$AA57)="","",INDEX('Per Invoice'!G$2:G$1301,$AA57)))</f>
        <v/>
      </c>
      <c r="H57">
        <f>IF($AA57="","",IF(INDEX('Per Invoice'!H$2:H$1301,$AA57)="","",INDEX('Per Invoice'!H$2:H$1301,$AA57)))</f>
        <v/>
      </c>
      <c r="I57">
        <f>IF($AA57="","",IF(INDEX('Per Invoice'!I$2:I$1301,$AA57)="","",INDEX('Per Invoice'!I$2:I$1301,$AA57)))</f>
        <v/>
      </c>
      <c r="J57">
        <f>IF($AA57="","",IF(INDEX('Per Invoice'!J$2:J$1301,$AA57)="","",INDEX('Per Invoice'!J$2:J$1301,$AA57)))</f>
        <v/>
      </c>
      <c r="K57">
        <f>IF($AA57="","",IF(INDEX('Per Invoice'!K$2:K$1301,$AA57)="","",INDEX('Per Invoice'!K$2:K$1301,$AA57)))</f>
        <v/>
      </c>
      <c r="L57">
        <f>IF($AA57="","",IF(INDEX('Per Invoice'!L$2:L$1301,$AA57)="","",INDEX('Per Invoice'!L$2:L$1301,$AA57)))</f>
        <v/>
      </c>
      <c r="M57">
        <f>IF($AA57="","",IF(INDEX('Per Invoice'!M$2:M$1301,$AA57)="","",INDEX('Per Invoice'!M$2:M$1301,$AA57)))</f>
        <v/>
      </c>
      <c r="N57" s="8">
        <f>IF($AA57="","",IF(INDEX('Per Invoice'!N$2:N$1301,$AA57)="","",INDEX('Per Invoice'!N$2:N$1301,$AA57)))</f>
        <v/>
      </c>
      <c r="O57">
        <f>IF($AA57="","",IF(INDEX('Per Invoice'!O$2:O$1301,$AA57)="","",INDEX('Per Invoice'!O$2:O$1301,$AA57)))</f>
        <v/>
      </c>
      <c r="P57" s="8">
        <f>IF($AA57="","",IF(INDEX('Per Invoice'!P$2:P$1301,$AA57)="","",INDEX('Per Invoice'!P$2:P$1301,$AA57)))</f>
        <v/>
      </c>
      <c r="Q57">
        <f>IF($AA57="","",IF(INDEX('Per Invoice'!Q$2:Q$1301,$AA57)="","",INDEX('Per Invoice'!Q$2:Q$1301,$AA57)))</f>
        <v/>
      </c>
      <c r="R57" s="8">
        <f>IF($AA57="","",IF(INDEX('Per Invoice'!R$2:R$1301,$AA57)="","",INDEX('Per Invoice'!R$2:R$1301,$AA57)))</f>
        <v/>
      </c>
      <c r="S57" s="8">
        <f>IF($AA57="","",IF(INDEX('Per Invoice'!S$2:S$1301,$AA57)="","",INDEX('Per Invoice'!S$2:S$1301,$AA57)))</f>
        <v/>
      </c>
      <c r="T57">
        <f>IF($AA57="","",IF(INDEX('Per Invoice'!T$2:T$1301,$AA57)="","",INDEX('Per Invoice'!T$2:T$1301,$AA57)))</f>
        <v/>
      </c>
      <c r="U57" s="8">
        <f>IF($AA57="","",IF(INDEX('Per Invoice'!U$2:U$1301,$AA57)="","",INDEX('Per Invoice'!U$2:U$1301,$AA57)))</f>
        <v/>
      </c>
      <c r="V57" s="8">
        <f>IF($AA57="","",IF(INDEX('Per Invoice'!V$2:V$1301,$AA57)="","",INDEX('Per Invoice'!V$2:V$1301,$AA57)))</f>
        <v/>
      </c>
      <c r="W57" s="8">
        <f>IF($AA57="","",IF(INDEX('Per Invoice'!W$2:W$1301,$AA57)="","",INDEX('Per Invoice'!W$2:W$1301,$AA57)))</f>
        <v/>
      </c>
      <c r="X57" s="8">
        <f>IF($AA57="","",IF(INDEX('Per Invoice'!X$2:X$1301,$AA57)="","",INDEX('Per Invoice'!X$2:X$1301,$AA57)))</f>
        <v/>
      </c>
      <c r="Y57" s="8">
        <f>IF($AA57="","",IF(INDEX('Per Invoice'!Y$2:Y$1301,$AA57)="","",INDEX('Per Invoice'!Y$2:Y$1301,$AA57)))</f>
        <v/>
      </c>
      <c r="Z57" s="8">
        <f>IF($AA57="","",IF(INDEX('Per Invoice'!Z$2:Z$1301,$AA57)="","",INDEX('Per Invoice'!Z$2:Z$1301,$AA57)))</f>
        <v/>
      </c>
      <c r="AA57" s="16">
        <f>IFERROR(MATCH(Settings!$C$49&amp;"|"&amp;ROWS($AA$2:$AA57),'Per Invoice'!$AB$2:$AB$1301,0),"")</f>
        <v/>
      </c>
    </row>
    <row r="58">
      <c r="A58">
        <f>IF($AA58="","",IF(INDEX('Per Invoice'!A$2:A$1301,$AA58)="","",INDEX('Per Invoice'!A$2:A$1301,$AA58)))</f>
        <v/>
      </c>
      <c r="B58">
        <f>IF($AA58="","",IF(INDEX('Per Invoice'!B$2:B$1301,$AA58)="","",INDEX('Per Invoice'!B$2:B$1301,$AA58)))</f>
        <v/>
      </c>
      <c r="C58">
        <f>IF($AA58="","",IF(INDEX('Per Invoice'!C$2:C$1301,$AA58)="","",INDEX('Per Invoice'!C$2:C$1301,$AA58)))</f>
        <v/>
      </c>
      <c r="D58">
        <f>IF($AA58="","",IF(INDEX('Per Invoice'!D$2:D$1301,$AA58)="","",INDEX('Per Invoice'!D$2:D$1301,$AA58)))</f>
        <v/>
      </c>
      <c r="E58">
        <f>IF($AA58="","",IF(INDEX('Per Invoice'!E$2:E$1301,$AA58)="","",INDEX('Per Invoice'!E$2:E$1301,$AA58)))</f>
        <v/>
      </c>
      <c r="F58">
        <f>IF($AA58="","",IF(INDEX('Per Invoice'!F$2:F$1301,$AA58)="","",INDEX('Per Invoice'!F$2:F$1301,$AA58)))</f>
        <v/>
      </c>
      <c r="G58" s="14">
        <f>IF($AA58="","",IF(INDEX('Per Invoice'!G$2:G$1301,$AA58)="","",INDEX('Per Invoice'!G$2:G$1301,$AA58)))</f>
        <v/>
      </c>
      <c r="H58">
        <f>IF($AA58="","",IF(INDEX('Per Invoice'!H$2:H$1301,$AA58)="","",INDEX('Per Invoice'!H$2:H$1301,$AA58)))</f>
        <v/>
      </c>
      <c r="I58">
        <f>IF($AA58="","",IF(INDEX('Per Invoice'!I$2:I$1301,$AA58)="","",INDEX('Per Invoice'!I$2:I$1301,$AA58)))</f>
        <v/>
      </c>
      <c r="J58">
        <f>IF($AA58="","",IF(INDEX('Per Invoice'!J$2:J$1301,$AA58)="","",INDEX('Per Invoice'!J$2:J$1301,$AA58)))</f>
        <v/>
      </c>
      <c r="K58">
        <f>IF($AA58="","",IF(INDEX('Per Invoice'!K$2:K$1301,$AA58)="","",INDEX('Per Invoice'!K$2:K$1301,$AA58)))</f>
        <v/>
      </c>
      <c r="L58">
        <f>IF($AA58="","",IF(INDEX('Per Invoice'!L$2:L$1301,$AA58)="","",INDEX('Per Invoice'!L$2:L$1301,$AA58)))</f>
        <v/>
      </c>
      <c r="M58">
        <f>IF($AA58="","",IF(INDEX('Per Invoice'!M$2:M$1301,$AA58)="","",INDEX('Per Invoice'!M$2:M$1301,$AA58)))</f>
        <v/>
      </c>
      <c r="N58" s="8">
        <f>IF($AA58="","",IF(INDEX('Per Invoice'!N$2:N$1301,$AA58)="","",INDEX('Per Invoice'!N$2:N$1301,$AA58)))</f>
        <v/>
      </c>
      <c r="O58">
        <f>IF($AA58="","",IF(INDEX('Per Invoice'!O$2:O$1301,$AA58)="","",INDEX('Per Invoice'!O$2:O$1301,$AA58)))</f>
        <v/>
      </c>
      <c r="P58" s="8">
        <f>IF($AA58="","",IF(INDEX('Per Invoice'!P$2:P$1301,$AA58)="","",INDEX('Per Invoice'!P$2:P$1301,$AA58)))</f>
        <v/>
      </c>
      <c r="Q58">
        <f>IF($AA58="","",IF(INDEX('Per Invoice'!Q$2:Q$1301,$AA58)="","",INDEX('Per Invoice'!Q$2:Q$1301,$AA58)))</f>
        <v/>
      </c>
      <c r="R58" s="8">
        <f>IF($AA58="","",IF(INDEX('Per Invoice'!R$2:R$1301,$AA58)="","",INDEX('Per Invoice'!R$2:R$1301,$AA58)))</f>
        <v/>
      </c>
      <c r="S58" s="8">
        <f>IF($AA58="","",IF(INDEX('Per Invoice'!S$2:S$1301,$AA58)="","",INDEX('Per Invoice'!S$2:S$1301,$AA58)))</f>
        <v/>
      </c>
      <c r="T58">
        <f>IF($AA58="","",IF(INDEX('Per Invoice'!T$2:T$1301,$AA58)="","",INDEX('Per Invoice'!T$2:T$1301,$AA58)))</f>
        <v/>
      </c>
      <c r="U58" s="8">
        <f>IF($AA58="","",IF(INDEX('Per Invoice'!U$2:U$1301,$AA58)="","",INDEX('Per Invoice'!U$2:U$1301,$AA58)))</f>
        <v/>
      </c>
      <c r="V58" s="8">
        <f>IF($AA58="","",IF(INDEX('Per Invoice'!V$2:V$1301,$AA58)="","",INDEX('Per Invoice'!V$2:V$1301,$AA58)))</f>
        <v/>
      </c>
      <c r="W58" s="8">
        <f>IF($AA58="","",IF(INDEX('Per Invoice'!W$2:W$1301,$AA58)="","",INDEX('Per Invoice'!W$2:W$1301,$AA58)))</f>
        <v/>
      </c>
      <c r="X58" s="8">
        <f>IF($AA58="","",IF(INDEX('Per Invoice'!X$2:X$1301,$AA58)="","",INDEX('Per Invoice'!X$2:X$1301,$AA58)))</f>
        <v/>
      </c>
      <c r="Y58" s="8">
        <f>IF($AA58="","",IF(INDEX('Per Invoice'!Y$2:Y$1301,$AA58)="","",INDEX('Per Invoice'!Y$2:Y$1301,$AA58)))</f>
        <v/>
      </c>
      <c r="Z58" s="8">
        <f>IF($AA58="","",IF(INDEX('Per Invoice'!Z$2:Z$1301,$AA58)="","",INDEX('Per Invoice'!Z$2:Z$1301,$AA58)))</f>
        <v/>
      </c>
      <c r="AA58" s="16">
        <f>IFERROR(MATCH(Settings!$C$49&amp;"|"&amp;ROWS($AA$2:$AA58),'Per Invoice'!$AB$2:$AB$1301,0),"")</f>
        <v/>
      </c>
    </row>
    <row r="59">
      <c r="A59">
        <f>IF($AA59="","",IF(INDEX('Per Invoice'!A$2:A$1301,$AA59)="","",INDEX('Per Invoice'!A$2:A$1301,$AA59)))</f>
        <v/>
      </c>
      <c r="B59">
        <f>IF($AA59="","",IF(INDEX('Per Invoice'!B$2:B$1301,$AA59)="","",INDEX('Per Invoice'!B$2:B$1301,$AA59)))</f>
        <v/>
      </c>
      <c r="C59">
        <f>IF($AA59="","",IF(INDEX('Per Invoice'!C$2:C$1301,$AA59)="","",INDEX('Per Invoice'!C$2:C$1301,$AA59)))</f>
        <v/>
      </c>
      <c r="D59">
        <f>IF($AA59="","",IF(INDEX('Per Invoice'!D$2:D$1301,$AA59)="","",INDEX('Per Invoice'!D$2:D$1301,$AA59)))</f>
        <v/>
      </c>
      <c r="E59">
        <f>IF($AA59="","",IF(INDEX('Per Invoice'!E$2:E$1301,$AA59)="","",INDEX('Per Invoice'!E$2:E$1301,$AA59)))</f>
        <v/>
      </c>
      <c r="F59">
        <f>IF($AA59="","",IF(INDEX('Per Invoice'!F$2:F$1301,$AA59)="","",INDEX('Per Invoice'!F$2:F$1301,$AA59)))</f>
        <v/>
      </c>
      <c r="G59" s="14">
        <f>IF($AA59="","",IF(INDEX('Per Invoice'!G$2:G$1301,$AA59)="","",INDEX('Per Invoice'!G$2:G$1301,$AA59)))</f>
        <v/>
      </c>
      <c r="H59">
        <f>IF($AA59="","",IF(INDEX('Per Invoice'!H$2:H$1301,$AA59)="","",INDEX('Per Invoice'!H$2:H$1301,$AA59)))</f>
        <v/>
      </c>
      <c r="I59">
        <f>IF($AA59="","",IF(INDEX('Per Invoice'!I$2:I$1301,$AA59)="","",INDEX('Per Invoice'!I$2:I$1301,$AA59)))</f>
        <v/>
      </c>
      <c r="J59">
        <f>IF($AA59="","",IF(INDEX('Per Invoice'!J$2:J$1301,$AA59)="","",INDEX('Per Invoice'!J$2:J$1301,$AA59)))</f>
        <v/>
      </c>
      <c r="K59">
        <f>IF($AA59="","",IF(INDEX('Per Invoice'!K$2:K$1301,$AA59)="","",INDEX('Per Invoice'!K$2:K$1301,$AA59)))</f>
        <v/>
      </c>
      <c r="L59">
        <f>IF($AA59="","",IF(INDEX('Per Invoice'!L$2:L$1301,$AA59)="","",INDEX('Per Invoice'!L$2:L$1301,$AA59)))</f>
        <v/>
      </c>
      <c r="M59">
        <f>IF($AA59="","",IF(INDEX('Per Invoice'!M$2:M$1301,$AA59)="","",INDEX('Per Invoice'!M$2:M$1301,$AA59)))</f>
        <v/>
      </c>
      <c r="N59" s="8">
        <f>IF($AA59="","",IF(INDEX('Per Invoice'!N$2:N$1301,$AA59)="","",INDEX('Per Invoice'!N$2:N$1301,$AA59)))</f>
        <v/>
      </c>
      <c r="O59">
        <f>IF($AA59="","",IF(INDEX('Per Invoice'!O$2:O$1301,$AA59)="","",INDEX('Per Invoice'!O$2:O$1301,$AA59)))</f>
        <v/>
      </c>
      <c r="P59" s="8">
        <f>IF($AA59="","",IF(INDEX('Per Invoice'!P$2:P$1301,$AA59)="","",INDEX('Per Invoice'!P$2:P$1301,$AA59)))</f>
        <v/>
      </c>
      <c r="Q59">
        <f>IF($AA59="","",IF(INDEX('Per Invoice'!Q$2:Q$1301,$AA59)="","",INDEX('Per Invoice'!Q$2:Q$1301,$AA59)))</f>
        <v/>
      </c>
      <c r="R59" s="8">
        <f>IF($AA59="","",IF(INDEX('Per Invoice'!R$2:R$1301,$AA59)="","",INDEX('Per Invoice'!R$2:R$1301,$AA59)))</f>
        <v/>
      </c>
      <c r="S59" s="8">
        <f>IF($AA59="","",IF(INDEX('Per Invoice'!S$2:S$1301,$AA59)="","",INDEX('Per Invoice'!S$2:S$1301,$AA59)))</f>
        <v/>
      </c>
      <c r="T59">
        <f>IF($AA59="","",IF(INDEX('Per Invoice'!T$2:T$1301,$AA59)="","",INDEX('Per Invoice'!T$2:T$1301,$AA59)))</f>
        <v/>
      </c>
      <c r="U59" s="8">
        <f>IF($AA59="","",IF(INDEX('Per Invoice'!U$2:U$1301,$AA59)="","",INDEX('Per Invoice'!U$2:U$1301,$AA59)))</f>
        <v/>
      </c>
      <c r="V59" s="8">
        <f>IF($AA59="","",IF(INDEX('Per Invoice'!V$2:V$1301,$AA59)="","",INDEX('Per Invoice'!V$2:V$1301,$AA59)))</f>
        <v/>
      </c>
      <c r="W59" s="8">
        <f>IF($AA59="","",IF(INDEX('Per Invoice'!W$2:W$1301,$AA59)="","",INDEX('Per Invoice'!W$2:W$1301,$AA59)))</f>
        <v/>
      </c>
      <c r="X59" s="8">
        <f>IF($AA59="","",IF(INDEX('Per Invoice'!X$2:X$1301,$AA59)="","",INDEX('Per Invoice'!X$2:X$1301,$AA59)))</f>
        <v/>
      </c>
      <c r="Y59" s="8">
        <f>IF($AA59="","",IF(INDEX('Per Invoice'!Y$2:Y$1301,$AA59)="","",INDEX('Per Invoice'!Y$2:Y$1301,$AA59)))</f>
        <v/>
      </c>
      <c r="Z59" s="8">
        <f>IF($AA59="","",IF(INDEX('Per Invoice'!Z$2:Z$1301,$AA59)="","",INDEX('Per Invoice'!Z$2:Z$1301,$AA59)))</f>
        <v/>
      </c>
      <c r="AA59" s="16">
        <f>IFERROR(MATCH(Settings!$C$49&amp;"|"&amp;ROWS($AA$2:$AA59),'Per Invoice'!$AB$2:$AB$1301,0),"")</f>
        <v/>
      </c>
    </row>
    <row r="60">
      <c r="A60">
        <f>IF($AA60="","",IF(INDEX('Per Invoice'!A$2:A$1301,$AA60)="","",INDEX('Per Invoice'!A$2:A$1301,$AA60)))</f>
        <v/>
      </c>
      <c r="B60">
        <f>IF($AA60="","",IF(INDEX('Per Invoice'!B$2:B$1301,$AA60)="","",INDEX('Per Invoice'!B$2:B$1301,$AA60)))</f>
        <v/>
      </c>
      <c r="C60">
        <f>IF($AA60="","",IF(INDEX('Per Invoice'!C$2:C$1301,$AA60)="","",INDEX('Per Invoice'!C$2:C$1301,$AA60)))</f>
        <v/>
      </c>
      <c r="D60">
        <f>IF($AA60="","",IF(INDEX('Per Invoice'!D$2:D$1301,$AA60)="","",INDEX('Per Invoice'!D$2:D$1301,$AA60)))</f>
        <v/>
      </c>
      <c r="E60">
        <f>IF($AA60="","",IF(INDEX('Per Invoice'!E$2:E$1301,$AA60)="","",INDEX('Per Invoice'!E$2:E$1301,$AA60)))</f>
        <v/>
      </c>
      <c r="F60">
        <f>IF($AA60="","",IF(INDEX('Per Invoice'!F$2:F$1301,$AA60)="","",INDEX('Per Invoice'!F$2:F$1301,$AA60)))</f>
        <v/>
      </c>
      <c r="G60" s="14">
        <f>IF($AA60="","",IF(INDEX('Per Invoice'!G$2:G$1301,$AA60)="","",INDEX('Per Invoice'!G$2:G$1301,$AA60)))</f>
        <v/>
      </c>
      <c r="H60">
        <f>IF($AA60="","",IF(INDEX('Per Invoice'!H$2:H$1301,$AA60)="","",INDEX('Per Invoice'!H$2:H$1301,$AA60)))</f>
        <v/>
      </c>
      <c r="I60">
        <f>IF($AA60="","",IF(INDEX('Per Invoice'!I$2:I$1301,$AA60)="","",INDEX('Per Invoice'!I$2:I$1301,$AA60)))</f>
        <v/>
      </c>
      <c r="J60">
        <f>IF($AA60="","",IF(INDEX('Per Invoice'!J$2:J$1301,$AA60)="","",INDEX('Per Invoice'!J$2:J$1301,$AA60)))</f>
        <v/>
      </c>
      <c r="K60">
        <f>IF($AA60="","",IF(INDEX('Per Invoice'!K$2:K$1301,$AA60)="","",INDEX('Per Invoice'!K$2:K$1301,$AA60)))</f>
        <v/>
      </c>
      <c r="L60">
        <f>IF($AA60="","",IF(INDEX('Per Invoice'!L$2:L$1301,$AA60)="","",INDEX('Per Invoice'!L$2:L$1301,$AA60)))</f>
        <v/>
      </c>
      <c r="M60">
        <f>IF($AA60="","",IF(INDEX('Per Invoice'!M$2:M$1301,$AA60)="","",INDEX('Per Invoice'!M$2:M$1301,$AA60)))</f>
        <v/>
      </c>
      <c r="N60" s="8">
        <f>IF($AA60="","",IF(INDEX('Per Invoice'!N$2:N$1301,$AA60)="","",INDEX('Per Invoice'!N$2:N$1301,$AA60)))</f>
        <v/>
      </c>
      <c r="O60">
        <f>IF($AA60="","",IF(INDEX('Per Invoice'!O$2:O$1301,$AA60)="","",INDEX('Per Invoice'!O$2:O$1301,$AA60)))</f>
        <v/>
      </c>
      <c r="P60" s="8">
        <f>IF($AA60="","",IF(INDEX('Per Invoice'!P$2:P$1301,$AA60)="","",INDEX('Per Invoice'!P$2:P$1301,$AA60)))</f>
        <v/>
      </c>
      <c r="Q60">
        <f>IF($AA60="","",IF(INDEX('Per Invoice'!Q$2:Q$1301,$AA60)="","",INDEX('Per Invoice'!Q$2:Q$1301,$AA60)))</f>
        <v/>
      </c>
      <c r="R60" s="8">
        <f>IF($AA60="","",IF(INDEX('Per Invoice'!R$2:R$1301,$AA60)="","",INDEX('Per Invoice'!R$2:R$1301,$AA60)))</f>
        <v/>
      </c>
      <c r="S60" s="8">
        <f>IF($AA60="","",IF(INDEX('Per Invoice'!S$2:S$1301,$AA60)="","",INDEX('Per Invoice'!S$2:S$1301,$AA60)))</f>
        <v/>
      </c>
      <c r="T60">
        <f>IF($AA60="","",IF(INDEX('Per Invoice'!T$2:T$1301,$AA60)="","",INDEX('Per Invoice'!T$2:T$1301,$AA60)))</f>
        <v/>
      </c>
      <c r="U60" s="8">
        <f>IF($AA60="","",IF(INDEX('Per Invoice'!U$2:U$1301,$AA60)="","",INDEX('Per Invoice'!U$2:U$1301,$AA60)))</f>
        <v/>
      </c>
      <c r="V60" s="8">
        <f>IF($AA60="","",IF(INDEX('Per Invoice'!V$2:V$1301,$AA60)="","",INDEX('Per Invoice'!V$2:V$1301,$AA60)))</f>
        <v/>
      </c>
      <c r="W60" s="8">
        <f>IF($AA60="","",IF(INDEX('Per Invoice'!W$2:W$1301,$AA60)="","",INDEX('Per Invoice'!W$2:W$1301,$AA60)))</f>
        <v/>
      </c>
      <c r="X60" s="8">
        <f>IF($AA60="","",IF(INDEX('Per Invoice'!X$2:X$1301,$AA60)="","",INDEX('Per Invoice'!X$2:X$1301,$AA60)))</f>
        <v/>
      </c>
      <c r="Y60" s="8">
        <f>IF($AA60="","",IF(INDEX('Per Invoice'!Y$2:Y$1301,$AA60)="","",INDEX('Per Invoice'!Y$2:Y$1301,$AA60)))</f>
        <v/>
      </c>
      <c r="Z60" s="8">
        <f>IF($AA60="","",IF(INDEX('Per Invoice'!Z$2:Z$1301,$AA60)="","",INDEX('Per Invoice'!Z$2:Z$1301,$AA60)))</f>
        <v/>
      </c>
      <c r="AA60" s="16">
        <f>IFERROR(MATCH(Settings!$C$49&amp;"|"&amp;ROWS($AA$2:$AA60),'Per Invoice'!$AB$2:$AB$1301,0),"")</f>
        <v/>
      </c>
    </row>
    <row r="61">
      <c r="A61">
        <f>IF($AA61="","",IF(INDEX('Per Invoice'!A$2:A$1301,$AA61)="","",INDEX('Per Invoice'!A$2:A$1301,$AA61)))</f>
        <v/>
      </c>
      <c r="B61">
        <f>IF($AA61="","",IF(INDEX('Per Invoice'!B$2:B$1301,$AA61)="","",INDEX('Per Invoice'!B$2:B$1301,$AA61)))</f>
        <v/>
      </c>
      <c r="C61">
        <f>IF($AA61="","",IF(INDEX('Per Invoice'!C$2:C$1301,$AA61)="","",INDEX('Per Invoice'!C$2:C$1301,$AA61)))</f>
        <v/>
      </c>
      <c r="D61">
        <f>IF($AA61="","",IF(INDEX('Per Invoice'!D$2:D$1301,$AA61)="","",INDEX('Per Invoice'!D$2:D$1301,$AA61)))</f>
        <v/>
      </c>
      <c r="E61">
        <f>IF($AA61="","",IF(INDEX('Per Invoice'!E$2:E$1301,$AA61)="","",INDEX('Per Invoice'!E$2:E$1301,$AA61)))</f>
        <v/>
      </c>
      <c r="F61">
        <f>IF($AA61="","",IF(INDEX('Per Invoice'!F$2:F$1301,$AA61)="","",INDEX('Per Invoice'!F$2:F$1301,$AA61)))</f>
        <v/>
      </c>
      <c r="G61" s="14">
        <f>IF($AA61="","",IF(INDEX('Per Invoice'!G$2:G$1301,$AA61)="","",INDEX('Per Invoice'!G$2:G$1301,$AA61)))</f>
        <v/>
      </c>
      <c r="H61">
        <f>IF($AA61="","",IF(INDEX('Per Invoice'!H$2:H$1301,$AA61)="","",INDEX('Per Invoice'!H$2:H$1301,$AA61)))</f>
        <v/>
      </c>
      <c r="I61">
        <f>IF($AA61="","",IF(INDEX('Per Invoice'!I$2:I$1301,$AA61)="","",INDEX('Per Invoice'!I$2:I$1301,$AA61)))</f>
        <v/>
      </c>
      <c r="J61">
        <f>IF($AA61="","",IF(INDEX('Per Invoice'!J$2:J$1301,$AA61)="","",INDEX('Per Invoice'!J$2:J$1301,$AA61)))</f>
        <v/>
      </c>
      <c r="K61">
        <f>IF($AA61="","",IF(INDEX('Per Invoice'!K$2:K$1301,$AA61)="","",INDEX('Per Invoice'!K$2:K$1301,$AA61)))</f>
        <v/>
      </c>
      <c r="L61">
        <f>IF($AA61="","",IF(INDEX('Per Invoice'!L$2:L$1301,$AA61)="","",INDEX('Per Invoice'!L$2:L$1301,$AA61)))</f>
        <v/>
      </c>
      <c r="M61">
        <f>IF($AA61="","",IF(INDEX('Per Invoice'!M$2:M$1301,$AA61)="","",INDEX('Per Invoice'!M$2:M$1301,$AA61)))</f>
        <v/>
      </c>
      <c r="N61" s="8">
        <f>IF($AA61="","",IF(INDEX('Per Invoice'!N$2:N$1301,$AA61)="","",INDEX('Per Invoice'!N$2:N$1301,$AA61)))</f>
        <v/>
      </c>
      <c r="O61">
        <f>IF($AA61="","",IF(INDEX('Per Invoice'!O$2:O$1301,$AA61)="","",INDEX('Per Invoice'!O$2:O$1301,$AA61)))</f>
        <v/>
      </c>
      <c r="P61" s="8">
        <f>IF($AA61="","",IF(INDEX('Per Invoice'!P$2:P$1301,$AA61)="","",INDEX('Per Invoice'!P$2:P$1301,$AA61)))</f>
        <v/>
      </c>
      <c r="Q61">
        <f>IF($AA61="","",IF(INDEX('Per Invoice'!Q$2:Q$1301,$AA61)="","",INDEX('Per Invoice'!Q$2:Q$1301,$AA61)))</f>
        <v/>
      </c>
      <c r="R61" s="8">
        <f>IF($AA61="","",IF(INDEX('Per Invoice'!R$2:R$1301,$AA61)="","",INDEX('Per Invoice'!R$2:R$1301,$AA61)))</f>
        <v/>
      </c>
      <c r="S61" s="8">
        <f>IF($AA61="","",IF(INDEX('Per Invoice'!S$2:S$1301,$AA61)="","",INDEX('Per Invoice'!S$2:S$1301,$AA61)))</f>
        <v/>
      </c>
      <c r="T61">
        <f>IF($AA61="","",IF(INDEX('Per Invoice'!T$2:T$1301,$AA61)="","",INDEX('Per Invoice'!T$2:T$1301,$AA61)))</f>
        <v/>
      </c>
      <c r="U61" s="8">
        <f>IF($AA61="","",IF(INDEX('Per Invoice'!U$2:U$1301,$AA61)="","",INDEX('Per Invoice'!U$2:U$1301,$AA61)))</f>
        <v/>
      </c>
      <c r="V61" s="8">
        <f>IF($AA61="","",IF(INDEX('Per Invoice'!V$2:V$1301,$AA61)="","",INDEX('Per Invoice'!V$2:V$1301,$AA61)))</f>
        <v/>
      </c>
      <c r="W61" s="8">
        <f>IF($AA61="","",IF(INDEX('Per Invoice'!W$2:W$1301,$AA61)="","",INDEX('Per Invoice'!W$2:W$1301,$AA61)))</f>
        <v/>
      </c>
      <c r="X61" s="8">
        <f>IF($AA61="","",IF(INDEX('Per Invoice'!X$2:X$1301,$AA61)="","",INDEX('Per Invoice'!X$2:X$1301,$AA61)))</f>
        <v/>
      </c>
      <c r="Y61" s="8">
        <f>IF($AA61="","",IF(INDEX('Per Invoice'!Y$2:Y$1301,$AA61)="","",INDEX('Per Invoice'!Y$2:Y$1301,$AA61)))</f>
        <v/>
      </c>
      <c r="Z61" s="8">
        <f>IF($AA61="","",IF(INDEX('Per Invoice'!Z$2:Z$1301,$AA61)="","",INDEX('Per Invoice'!Z$2:Z$1301,$AA61)))</f>
        <v/>
      </c>
      <c r="AA61" s="16">
        <f>IFERROR(MATCH(Settings!$C$49&amp;"|"&amp;ROWS($AA$2:$AA61),'Per Invoice'!$AB$2:$AB$1301,0),"")</f>
        <v/>
      </c>
    </row>
    <row r="62">
      <c r="A62">
        <f>IF($AA62="","",IF(INDEX('Per Invoice'!A$2:A$1301,$AA62)="","",INDEX('Per Invoice'!A$2:A$1301,$AA62)))</f>
        <v/>
      </c>
      <c r="B62">
        <f>IF($AA62="","",IF(INDEX('Per Invoice'!B$2:B$1301,$AA62)="","",INDEX('Per Invoice'!B$2:B$1301,$AA62)))</f>
        <v/>
      </c>
      <c r="C62">
        <f>IF($AA62="","",IF(INDEX('Per Invoice'!C$2:C$1301,$AA62)="","",INDEX('Per Invoice'!C$2:C$1301,$AA62)))</f>
        <v/>
      </c>
      <c r="D62">
        <f>IF($AA62="","",IF(INDEX('Per Invoice'!D$2:D$1301,$AA62)="","",INDEX('Per Invoice'!D$2:D$1301,$AA62)))</f>
        <v/>
      </c>
      <c r="E62">
        <f>IF($AA62="","",IF(INDEX('Per Invoice'!E$2:E$1301,$AA62)="","",INDEX('Per Invoice'!E$2:E$1301,$AA62)))</f>
        <v/>
      </c>
      <c r="F62">
        <f>IF($AA62="","",IF(INDEX('Per Invoice'!F$2:F$1301,$AA62)="","",INDEX('Per Invoice'!F$2:F$1301,$AA62)))</f>
        <v/>
      </c>
      <c r="G62" s="14">
        <f>IF($AA62="","",IF(INDEX('Per Invoice'!G$2:G$1301,$AA62)="","",INDEX('Per Invoice'!G$2:G$1301,$AA62)))</f>
        <v/>
      </c>
      <c r="H62">
        <f>IF($AA62="","",IF(INDEX('Per Invoice'!H$2:H$1301,$AA62)="","",INDEX('Per Invoice'!H$2:H$1301,$AA62)))</f>
        <v/>
      </c>
      <c r="I62">
        <f>IF($AA62="","",IF(INDEX('Per Invoice'!I$2:I$1301,$AA62)="","",INDEX('Per Invoice'!I$2:I$1301,$AA62)))</f>
        <v/>
      </c>
      <c r="J62">
        <f>IF($AA62="","",IF(INDEX('Per Invoice'!J$2:J$1301,$AA62)="","",INDEX('Per Invoice'!J$2:J$1301,$AA62)))</f>
        <v/>
      </c>
      <c r="K62">
        <f>IF($AA62="","",IF(INDEX('Per Invoice'!K$2:K$1301,$AA62)="","",INDEX('Per Invoice'!K$2:K$1301,$AA62)))</f>
        <v/>
      </c>
      <c r="L62">
        <f>IF($AA62="","",IF(INDEX('Per Invoice'!L$2:L$1301,$AA62)="","",INDEX('Per Invoice'!L$2:L$1301,$AA62)))</f>
        <v/>
      </c>
      <c r="M62">
        <f>IF($AA62="","",IF(INDEX('Per Invoice'!M$2:M$1301,$AA62)="","",INDEX('Per Invoice'!M$2:M$1301,$AA62)))</f>
        <v/>
      </c>
      <c r="N62" s="8">
        <f>IF($AA62="","",IF(INDEX('Per Invoice'!N$2:N$1301,$AA62)="","",INDEX('Per Invoice'!N$2:N$1301,$AA62)))</f>
        <v/>
      </c>
      <c r="O62">
        <f>IF($AA62="","",IF(INDEX('Per Invoice'!O$2:O$1301,$AA62)="","",INDEX('Per Invoice'!O$2:O$1301,$AA62)))</f>
        <v/>
      </c>
      <c r="P62" s="8">
        <f>IF($AA62="","",IF(INDEX('Per Invoice'!P$2:P$1301,$AA62)="","",INDEX('Per Invoice'!P$2:P$1301,$AA62)))</f>
        <v/>
      </c>
      <c r="Q62">
        <f>IF($AA62="","",IF(INDEX('Per Invoice'!Q$2:Q$1301,$AA62)="","",INDEX('Per Invoice'!Q$2:Q$1301,$AA62)))</f>
        <v/>
      </c>
      <c r="R62" s="8">
        <f>IF($AA62="","",IF(INDEX('Per Invoice'!R$2:R$1301,$AA62)="","",INDEX('Per Invoice'!R$2:R$1301,$AA62)))</f>
        <v/>
      </c>
      <c r="S62" s="8">
        <f>IF($AA62="","",IF(INDEX('Per Invoice'!S$2:S$1301,$AA62)="","",INDEX('Per Invoice'!S$2:S$1301,$AA62)))</f>
        <v/>
      </c>
      <c r="T62">
        <f>IF($AA62="","",IF(INDEX('Per Invoice'!T$2:T$1301,$AA62)="","",INDEX('Per Invoice'!T$2:T$1301,$AA62)))</f>
        <v/>
      </c>
      <c r="U62" s="8">
        <f>IF($AA62="","",IF(INDEX('Per Invoice'!U$2:U$1301,$AA62)="","",INDEX('Per Invoice'!U$2:U$1301,$AA62)))</f>
        <v/>
      </c>
      <c r="V62" s="8">
        <f>IF($AA62="","",IF(INDEX('Per Invoice'!V$2:V$1301,$AA62)="","",INDEX('Per Invoice'!V$2:V$1301,$AA62)))</f>
        <v/>
      </c>
      <c r="W62" s="8">
        <f>IF($AA62="","",IF(INDEX('Per Invoice'!W$2:W$1301,$AA62)="","",INDEX('Per Invoice'!W$2:W$1301,$AA62)))</f>
        <v/>
      </c>
      <c r="X62" s="8">
        <f>IF($AA62="","",IF(INDEX('Per Invoice'!X$2:X$1301,$AA62)="","",INDEX('Per Invoice'!X$2:X$1301,$AA62)))</f>
        <v/>
      </c>
      <c r="Y62" s="8">
        <f>IF($AA62="","",IF(INDEX('Per Invoice'!Y$2:Y$1301,$AA62)="","",INDEX('Per Invoice'!Y$2:Y$1301,$AA62)))</f>
        <v/>
      </c>
      <c r="Z62" s="8">
        <f>IF($AA62="","",IF(INDEX('Per Invoice'!Z$2:Z$1301,$AA62)="","",INDEX('Per Invoice'!Z$2:Z$1301,$AA62)))</f>
        <v/>
      </c>
      <c r="AA62" s="16">
        <f>IFERROR(MATCH(Settings!$C$49&amp;"|"&amp;ROWS($AA$2:$AA62),'Per Invoice'!$AB$2:$AB$1301,0),"")</f>
        <v/>
      </c>
    </row>
    <row r="63">
      <c r="A63">
        <f>IF($AA63="","",IF(INDEX('Per Invoice'!A$2:A$1301,$AA63)="","",INDEX('Per Invoice'!A$2:A$1301,$AA63)))</f>
        <v/>
      </c>
      <c r="B63">
        <f>IF($AA63="","",IF(INDEX('Per Invoice'!B$2:B$1301,$AA63)="","",INDEX('Per Invoice'!B$2:B$1301,$AA63)))</f>
        <v/>
      </c>
      <c r="C63">
        <f>IF($AA63="","",IF(INDEX('Per Invoice'!C$2:C$1301,$AA63)="","",INDEX('Per Invoice'!C$2:C$1301,$AA63)))</f>
        <v/>
      </c>
      <c r="D63">
        <f>IF($AA63="","",IF(INDEX('Per Invoice'!D$2:D$1301,$AA63)="","",INDEX('Per Invoice'!D$2:D$1301,$AA63)))</f>
        <v/>
      </c>
      <c r="E63">
        <f>IF($AA63="","",IF(INDEX('Per Invoice'!E$2:E$1301,$AA63)="","",INDEX('Per Invoice'!E$2:E$1301,$AA63)))</f>
        <v/>
      </c>
      <c r="F63">
        <f>IF($AA63="","",IF(INDEX('Per Invoice'!F$2:F$1301,$AA63)="","",INDEX('Per Invoice'!F$2:F$1301,$AA63)))</f>
        <v/>
      </c>
      <c r="G63" s="14">
        <f>IF($AA63="","",IF(INDEX('Per Invoice'!G$2:G$1301,$AA63)="","",INDEX('Per Invoice'!G$2:G$1301,$AA63)))</f>
        <v/>
      </c>
      <c r="H63">
        <f>IF($AA63="","",IF(INDEX('Per Invoice'!H$2:H$1301,$AA63)="","",INDEX('Per Invoice'!H$2:H$1301,$AA63)))</f>
        <v/>
      </c>
      <c r="I63">
        <f>IF($AA63="","",IF(INDEX('Per Invoice'!I$2:I$1301,$AA63)="","",INDEX('Per Invoice'!I$2:I$1301,$AA63)))</f>
        <v/>
      </c>
      <c r="J63">
        <f>IF($AA63="","",IF(INDEX('Per Invoice'!J$2:J$1301,$AA63)="","",INDEX('Per Invoice'!J$2:J$1301,$AA63)))</f>
        <v/>
      </c>
      <c r="K63">
        <f>IF($AA63="","",IF(INDEX('Per Invoice'!K$2:K$1301,$AA63)="","",INDEX('Per Invoice'!K$2:K$1301,$AA63)))</f>
        <v/>
      </c>
      <c r="L63">
        <f>IF($AA63="","",IF(INDEX('Per Invoice'!L$2:L$1301,$AA63)="","",INDEX('Per Invoice'!L$2:L$1301,$AA63)))</f>
        <v/>
      </c>
      <c r="M63">
        <f>IF($AA63="","",IF(INDEX('Per Invoice'!M$2:M$1301,$AA63)="","",INDEX('Per Invoice'!M$2:M$1301,$AA63)))</f>
        <v/>
      </c>
      <c r="N63" s="8">
        <f>IF($AA63="","",IF(INDEX('Per Invoice'!N$2:N$1301,$AA63)="","",INDEX('Per Invoice'!N$2:N$1301,$AA63)))</f>
        <v/>
      </c>
      <c r="O63">
        <f>IF($AA63="","",IF(INDEX('Per Invoice'!O$2:O$1301,$AA63)="","",INDEX('Per Invoice'!O$2:O$1301,$AA63)))</f>
        <v/>
      </c>
      <c r="P63" s="8">
        <f>IF($AA63="","",IF(INDEX('Per Invoice'!P$2:P$1301,$AA63)="","",INDEX('Per Invoice'!P$2:P$1301,$AA63)))</f>
        <v/>
      </c>
      <c r="Q63">
        <f>IF($AA63="","",IF(INDEX('Per Invoice'!Q$2:Q$1301,$AA63)="","",INDEX('Per Invoice'!Q$2:Q$1301,$AA63)))</f>
        <v/>
      </c>
      <c r="R63" s="8">
        <f>IF($AA63="","",IF(INDEX('Per Invoice'!R$2:R$1301,$AA63)="","",INDEX('Per Invoice'!R$2:R$1301,$AA63)))</f>
        <v/>
      </c>
      <c r="S63" s="8">
        <f>IF($AA63="","",IF(INDEX('Per Invoice'!S$2:S$1301,$AA63)="","",INDEX('Per Invoice'!S$2:S$1301,$AA63)))</f>
        <v/>
      </c>
      <c r="T63">
        <f>IF($AA63="","",IF(INDEX('Per Invoice'!T$2:T$1301,$AA63)="","",INDEX('Per Invoice'!T$2:T$1301,$AA63)))</f>
        <v/>
      </c>
      <c r="U63" s="8">
        <f>IF($AA63="","",IF(INDEX('Per Invoice'!U$2:U$1301,$AA63)="","",INDEX('Per Invoice'!U$2:U$1301,$AA63)))</f>
        <v/>
      </c>
      <c r="V63" s="8">
        <f>IF($AA63="","",IF(INDEX('Per Invoice'!V$2:V$1301,$AA63)="","",INDEX('Per Invoice'!V$2:V$1301,$AA63)))</f>
        <v/>
      </c>
      <c r="W63" s="8">
        <f>IF($AA63="","",IF(INDEX('Per Invoice'!W$2:W$1301,$AA63)="","",INDEX('Per Invoice'!W$2:W$1301,$AA63)))</f>
        <v/>
      </c>
      <c r="X63" s="8">
        <f>IF($AA63="","",IF(INDEX('Per Invoice'!X$2:X$1301,$AA63)="","",INDEX('Per Invoice'!X$2:X$1301,$AA63)))</f>
        <v/>
      </c>
      <c r="Y63" s="8">
        <f>IF($AA63="","",IF(INDEX('Per Invoice'!Y$2:Y$1301,$AA63)="","",INDEX('Per Invoice'!Y$2:Y$1301,$AA63)))</f>
        <v/>
      </c>
      <c r="Z63" s="8">
        <f>IF($AA63="","",IF(INDEX('Per Invoice'!Z$2:Z$1301,$AA63)="","",INDEX('Per Invoice'!Z$2:Z$1301,$AA63)))</f>
        <v/>
      </c>
      <c r="AA63" s="16">
        <f>IFERROR(MATCH(Settings!$C$49&amp;"|"&amp;ROWS($AA$2:$AA63),'Per Invoice'!$AB$2:$AB$1301,0),"")</f>
        <v/>
      </c>
    </row>
    <row r="64">
      <c r="A64">
        <f>IF($AA64="","",IF(INDEX('Per Invoice'!A$2:A$1301,$AA64)="","",INDEX('Per Invoice'!A$2:A$1301,$AA64)))</f>
        <v/>
      </c>
      <c r="B64">
        <f>IF($AA64="","",IF(INDEX('Per Invoice'!B$2:B$1301,$AA64)="","",INDEX('Per Invoice'!B$2:B$1301,$AA64)))</f>
        <v/>
      </c>
      <c r="C64">
        <f>IF($AA64="","",IF(INDEX('Per Invoice'!C$2:C$1301,$AA64)="","",INDEX('Per Invoice'!C$2:C$1301,$AA64)))</f>
        <v/>
      </c>
      <c r="D64">
        <f>IF($AA64="","",IF(INDEX('Per Invoice'!D$2:D$1301,$AA64)="","",INDEX('Per Invoice'!D$2:D$1301,$AA64)))</f>
        <v/>
      </c>
      <c r="E64">
        <f>IF($AA64="","",IF(INDEX('Per Invoice'!E$2:E$1301,$AA64)="","",INDEX('Per Invoice'!E$2:E$1301,$AA64)))</f>
        <v/>
      </c>
      <c r="F64">
        <f>IF($AA64="","",IF(INDEX('Per Invoice'!F$2:F$1301,$AA64)="","",INDEX('Per Invoice'!F$2:F$1301,$AA64)))</f>
        <v/>
      </c>
      <c r="G64" s="14">
        <f>IF($AA64="","",IF(INDEX('Per Invoice'!G$2:G$1301,$AA64)="","",INDEX('Per Invoice'!G$2:G$1301,$AA64)))</f>
        <v/>
      </c>
      <c r="H64">
        <f>IF($AA64="","",IF(INDEX('Per Invoice'!H$2:H$1301,$AA64)="","",INDEX('Per Invoice'!H$2:H$1301,$AA64)))</f>
        <v/>
      </c>
      <c r="I64">
        <f>IF($AA64="","",IF(INDEX('Per Invoice'!I$2:I$1301,$AA64)="","",INDEX('Per Invoice'!I$2:I$1301,$AA64)))</f>
        <v/>
      </c>
      <c r="J64">
        <f>IF($AA64="","",IF(INDEX('Per Invoice'!J$2:J$1301,$AA64)="","",INDEX('Per Invoice'!J$2:J$1301,$AA64)))</f>
        <v/>
      </c>
      <c r="K64">
        <f>IF($AA64="","",IF(INDEX('Per Invoice'!K$2:K$1301,$AA64)="","",INDEX('Per Invoice'!K$2:K$1301,$AA64)))</f>
        <v/>
      </c>
      <c r="L64">
        <f>IF($AA64="","",IF(INDEX('Per Invoice'!L$2:L$1301,$AA64)="","",INDEX('Per Invoice'!L$2:L$1301,$AA64)))</f>
        <v/>
      </c>
      <c r="M64">
        <f>IF($AA64="","",IF(INDEX('Per Invoice'!M$2:M$1301,$AA64)="","",INDEX('Per Invoice'!M$2:M$1301,$AA64)))</f>
        <v/>
      </c>
      <c r="N64" s="8">
        <f>IF($AA64="","",IF(INDEX('Per Invoice'!N$2:N$1301,$AA64)="","",INDEX('Per Invoice'!N$2:N$1301,$AA64)))</f>
        <v/>
      </c>
      <c r="O64">
        <f>IF($AA64="","",IF(INDEX('Per Invoice'!O$2:O$1301,$AA64)="","",INDEX('Per Invoice'!O$2:O$1301,$AA64)))</f>
        <v/>
      </c>
      <c r="P64" s="8">
        <f>IF($AA64="","",IF(INDEX('Per Invoice'!P$2:P$1301,$AA64)="","",INDEX('Per Invoice'!P$2:P$1301,$AA64)))</f>
        <v/>
      </c>
      <c r="Q64">
        <f>IF($AA64="","",IF(INDEX('Per Invoice'!Q$2:Q$1301,$AA64)="","",INDEX('Per Invoice'!Q$2:Q$1301,$AA64)))</f>
        <v/>
      </c>
      <c r="R64" s="8">
        <f>IF($AA64="","",IF(INDEX('Per Invoice'!R$2:R$1301,$AA64)="","",INDEX('Per Invoice'!R$2:R$1301,$AA64)))</f>
        <v/>
      </c>
      <c r="S64" s="8">
        <f>IF($AA64="","",IF(INDEX('Per Invoice'!S$2:S$1301,$AA64)="","",INDEX('Per Invoice'!S$2:S$1301,$AA64)))</f>
        <v/>
      </c>
      <c r="T64">
        <f>IF($AA64="","",IF(INDEX('Per Invoice'!T$2:T$1301,$AA64)="","",INDEX('Per Invoice'!T$2:T$1301,$AA64)))</f>
        <v/>
      </c>
      <c r="U64" s="8">
        <f>IF($AA64="","",IF(INDEX('Per Invoice'!U$2:U$1301,$AA64)="","",INDEX('Per Invoice'!U$2:U$1301,$AA64)))</f>
        <v/>
      </c>
      <c r="V64" s="8">
        <f>IF($AA64="","",IF(INDEX('Per Invoice'!V$2:V$1301,$AA64)="","",INDEX('Per Invoice'!V$2:V$1301,$AA64)))</f>
        <v/>
      </c>
      <c r="W64" s="8">
        <f>IF($AA64="","",IF(INDEX('Per Invoice'!W$2:W$1301,$AA64)="","",INDEX('Per Invoice'!W$2:W$1301,$AA64)))</f>
        <v/>
      </c>
      <c r="X64" s="8">
        <f>IF($AA64="","",IF(INDEX('Per Invoice'!X$2:X$1301,$AA64)="","",INDEX('Per Invoice'!X$2:X$1301,$AA64)))</f>
        <v/>
      </c>
      <c r="Y64" s="8">
        <f>IF($AA64="","",IF(INDEX('Per Invoice'!Y$2:Y$1301,$AA64)="","",INDEX('Per Invoice'!Y$2:Y$1301,$AA64)))</f>
        <v/>
      </c>
      <c r="Z64" s="8">
        <f>IF($AA64="","",IF(INDEX('Per Invoice'!Z$2:Z$1301,$AA64)="","",INDEX('Per Invoice'!Z$2:Z$1301,$AA64)))</f>
        <v/>
      </c>
      <c r="AA64" s="16">
        <f>IFERROR(MATCH(Settings!$C$49&amp;"|"&amp;ROWS($AA$2:$AA64),'Per Invoice'!$AB$2:$AB$1301,0),"")</f>
        <v/>
      </c>
    </row>
    <row r="65">
      <c r="A65">
        <f>IF($AA65="","",IF(INDEX('Per Invoice'!A$2:A$1301,$AA65)="","",INDEX('Per Invoice'!A$2:A$1301,$AA65)))</f>
        <v/>
      </c>
      <c r="B65">
        <f>IF($AA65="","",IF(INDEX('Per Invoice'!B$2:B$1301,$AA65)="","",INDEX('Per Invoice'!B$2:B$1301,$AA65)))</f>
        <v/>
      </c>
      <c r="C65">
        <f>IF($AA65="","",IF(INDEX('Per Invoice'!C$2:C$1301,$AA65)="","",INDEX('Per Invoice'!C$2:C$1301,$AA65)))</f>
        <v/>
      </c>
      <c r="D65">
        <f>IF($AA65="","",IF(INDEX('Per Invoice'!D$2:D$1301,$AA65)="","",INDEX('Per Invoice'!D$2:D$1301,$AA65)))</f>
        <v/>
      </c>
      <c r="E65">
        <f>IF($AA65="","",IF(INDEX('Per Invoice'!E$2:E$1301,$AA65)="","",INDEX('Per Invoice'!E$2:E$1301,$AA65)))</f>
        <v/>
      </c>
      <c r="F65">
        <f>IF($AA65="","",IF(INDEX('Per Invoice'!F$2:F$1301,$AA65)="","",INDEX('Per Invoice'!F$2:F$1301,$AA65)))</f>
        <v/>
      </c>
      <c r="G65" s="14">
        <f>IF($AA65="","",IF(INDEX('Per Invoice'!G$2:G$1301,$AA65)="","",INDEX('Per Invoice'!G$2:G$1301,$AA65)))</f>
        <v/>
      </c>
      <c r="H65">
        <f>IF($AA65="","",IF(INDEX('Per Invoice'!H$2:H$1301,$AA65)="","",INDEX('Per Invoice'!H$2:H$1301,$AA65)))</f>
        <v/>
      </c>
      <c r="I65">
        <f>IF($AA65="","",IF(INDEX('Per Invoice'!I$2:I$1301,$AA65)="","",INDEX('Per Invoice'!I$2:I$1301,$AA65)))</f>
        <v/>
      </c>
      <c r="J65">
        <f>IF($AA65="","",IF(INDEX('Per Invoice'!J$2:J$1301,$AA65)="","",INDEX('Per Invoice'!J$2:J$1301,$AA65)))</f>
        <v/>
      </c>
      <c r="K65">
        <f>IF($AA65="","",IF(INDEX('Per Invoice'!K$2:K$1301,$AA65)="","",INDEX('Per Invoice'!K$2:K$1301,$AA65)))</f>
        <v/>
      </c>
      <c r="L65">
        <f>IF($AA65="","",IF(INDEX('Per Invoice'!L$2:L$1301,$AA65)="","",INDEX('Per Invoice'!L$2:L$1301,$AA65)))</f>
        <v/>
      </c>
      <c r="M65">
        <f>IF($AA65="","",IF(INDEX('Per Invoice'!M$2:M$1301,$AA65)="","",INDEX('Per Invoice'!M$2:M$1301,$AA65)))</f>
        <v/>
      </c>
      <c r="N65" s="8">
        <f>IF($AA65="","",IF(INDEX('Per Invoice'!N$2:N$1301,$AA65)="","",INDEX('Per Invoice'!N$2:N$1301,$AA65)))</f>
        <v/>
      </c>
      <c r="O65">
        <f>IF($AA65="","",IF(INDEX('Per Invoice'!O$2:O$1301,$AA65)="","",INDEX('Per Invoice'!O$2:O$1301,$AA65)))</f>
        <v/>
      </c>
      <c r="P65" s="8">
        <f>IF($AA65="","",IF(INDEX('Per Invoice'!P$2:P$1301,$AA65)="","",INDEX('Per Invoice'!P$2:P$1301,$AA65)))</f>
        <v/>
      </c>
      <c r="Q65">
        <f>IF($AA65="","",IF(INDEX('Per Invoice'!Q$2:Q$1301,$AA65)="","",INDEX('Per Invoice'!Q$2:Q$1301,$AA65)))</f>
        <v/>
      </c>
      <c r="R65" s="8">
        <f>IF($AA65="","",IF(INDEX('Per Invoice'!R$2:R$1301,$AA65)="","",INDEX('Per Invoice'!R$2:R$1301,$AA65)))</f>
        <v/>
      </c>
      <c r="S65" s="8">
        <f>IF($AA65="","",IF(INDEX('Per Invoice'!S$2:S$1301,$AA65)="","",INDEX('Per Invoice'!S$2:S$1301,$AA65)))</f>
        <v/>
      </c>
      <c r="T65">
        <f>IF($AA65="","",IF(INDEX('Per Invoice'!T$2:T$1301,$AA65)="","",INDEX('Per Invoice'!T$2:T$1301,$AA65)))</f>
        <v/>
      </c>
      <c r="U65" s="8">
        <f>IF($AA65="","",IF(INDEX('Per Invoice'!U$2:U$1301,$AA65)="","",INDEX('Per Invoice'!U$2:U$1301,$AA65)))</f>
        <v/>
      </c>
      <c r="V65" s="8">
        <f>IF($AA65="","",IF(INDEX('Per Invoice'!V$2:V$1301,$AA65)="","",INDEX('Per Invoice'!V$2:V$1301,$AA65)))</f>
        <v/>
      </c>
      <c r="W65" s="8">
        <f>IF($AA65="","",IF(INDEX('Per Invoice'!W$2:W$1301,$AA65)="","",INDEX('Per Invoice'!W$2:W$1301,$AA65)))</f>
        <v/>
      </c>
      <c r="X65" s="8">
        <f>IF($AA65="","",IF(INDEX('Per Invoice'!X$2:X$1301,$AA65)="","",INDEX('Per Invoice'!X$2:X$1301,$AA65)))</f>
        <v/>
      </c>
      <c r="Y65" s="8">
        <f>IF($AA65="","",IF(INDEX('Per Invoice'!Y$2:Y$1301,$AA65)="","",INDEX('Per Invoice'!Y$2:Y$1301,$AA65)))</f>
        <v/>
      </c>
      <c r="Z65" s="8">
        <f>IF($AA65="","",IF(INDEX('Per Invoice'!Z$2:Z$1301,$AA65)="","",INDEX('Per Invoice'!Z$2:Z$1301,$AA65)))</f>
        <v/>
      </c>
      <c r="AA65" s="16">
        <f>IFERROR(MATCH(Settings!$C$49&amp;"|"&amp;ROWS($AA$2:$AA65),'Per Invoice'!$AB$2:$AB$1301,0),"")</f>
        <v/>
      </c>
    </row>
    <row r="66">
      <c r="A66">
        <f>IF($AA66="","",IF(INDEX('Per Invoice'!A$2:A$1301,$AA66)="","",INDEX('Per Invoice'!A$2:A$1301,$AA66)))</f>
        <v/>
      </c>
      <c r="B66">
        <f>IF($AA66="","",IF(INDEX('Per Invoice'!B$2:B$1301,$AA66)="","",INDEX('Per Invoice'!B$2:B$1301,$AA66)))</f>
        <v/>
      </c>
      <c r="C66">
        <f>IF($AA66="","",IF(INDEX('Per Invoice'!C$2:C$1301,$AA66)="","",INDEX('Per Invoice'!C$2:C$1301,$AA66)))</f>
        <v/>
      </c>
      <c r="D66">
        <f>IF($AA66="","",IF(INDEX('Per Invoice'!D$2:D$1301,$AA66)="","",INDEX('Per Invoice'!D$2:D$1301,$AA66)))</f>
        <v/>
      </c>
      <c r="E66">
        <f>IF($AA66="","",IF(INDEX('Per Invoice'!E$2:E$1301,$AA66)="","",INDEX('Per Invoice'!E$2:E$1301,$AA66)))</f>
        <v/>
      </c>
      <c r="F66">
        <f>IF($AA66="","",IF(INDEX('Per Invoice'!F$2:F$1301,$AA66)="","",INDEX('Per Invoice'!F$2:F$1301,$AA66)))</f>
        <v/>
      </c>
      <c r="G66" s="14">
        <f>IF($AA66="","",IF(INDEX('Per Invoice'!G$2:G$1301,$AA66)="","",INDEX('Per Invoice'!G$2:G$1301,$AA66)))</f>
        <v/>
      </c>
      <c r="H66">
        <f>IF($AA66="","",IF(INDEX('Per Invoice'!H$2:H$1301,$AA66)="","",INDEX('Per Invoice'!H$2:H$1301,$AA66)))</f>
        <v/>
      </c>
      <c r="I66">
        <f>IF($AA66="","",IF(INDEX('Per Invoice'!I$2:I$1301,$AA66)="","",INDEX('Per Invoice'!I$2:I$1301,$AA66)))</f>
        <v/>
      </c>
      <c r="J66">
        <f>IF($AA66="","",IF(INDEX('Per Invoice'!J$2:J$1301,$AA66)="","",INDEX('Per Invoice'!J$2:J$1301,$AA66)))</f>
        <v/>
      </c>
      <c r="K66">
        <f>IF($AA66="","",IF(INDEX('Per Invoice'!K$2:K$1301,$AA66)="","",INDEX('Per Invoice'!K$2:K$1301,$AA66)))</f>
        <v/>
      </c>
      <c r="L66">
        <f>IF($AA66="","",IF(INDEX('Per Invoice'!L$2:L$1301,$AA66)="","",INDEX('Per Invoice'!L$2:L$1301,$AA66)))</f>
        <v/>
      </c>
      <c r="M66">
        <f>IF($AA66="","",IF(INDEX('Per Invoice'!M$2:M$1301,$AA66)="","",INDEX('Per Invoice'!M$2:M$1301,$AA66)))</f>
        <v/>
      </c>
      <c r="N66" s="8">
        <f>IF($AA66="","",IF(INDEX('Per Invoice'!N$2:N$1301,$AA66)="","",INDEX('Per Invoice'!N$2:N$1301,$AA66)))</f>
        <v/>
      </c>
      <c r="O66">
        <f>IF($AA66="","",IF(INDEX('Per Invoice'!O$2:O$1301,$AA66)="","",INDEX('Per Invoice'!O$2:O$1301,$AA66)))</f>
        <v/>
      </c>
      <c r="P66" s="8">
        <f>IF($AA66="","",IF(INDEX('Per Invoice'!P$2:P$1301,$AA66)="","",INDEX('Per Invoice'!P$2:P$1301,$AA66)))</f>
        <v/>
      </c>
      <c r="Q66">
        <f>IF($AA66="","",IF(INDEX('Per Invoice'!Q$2:Q$1301,$AA66)="","",INDEX('Per Invoice'!Q$2:Q$1301,$AA66)))</f>
        <v/>
      </c>
      <c r="R66" s="8">
        <f>IF($AA66="","",IF(INDEX('Per Invoice'!R$2:R$1301,$AA66)="","",INDEX('Per Invoice'!R$2:R$1301,$AA66)))</f>
        <v/>
      </c>
      <c r="S66" s="8">
        <f>IF($AA66="","",IF(INDEX('Per Invoice'!S$2:S$1301,$AA66)="","",INDEX('Per Invoice'!S$2:S$1301,$AA66)))</f>
        <v/>
      </c>
      <c r="T66">
        <f>IF($AA66="","",IF(INDEX('Per Invoice'!T$2:T$1301,$AA66)="","",INDEX('Per Invoice'!T$2:T$1301,$AA66)))</f>
        <v/>
      </c>
      <c r="U66" s="8">
        <f>IF($AA66="","",IF(INDEX('Per Invoice'!U$2:U$1301,$AA66)="","",INDEX('Per Invoice'!U$2:U$1301,$AA66)))</f>
        <v/>
      </c>
      <c r="V66" s="8">
        <f>IF($AA66="","",IF(INDEX('Per Invoice'!V$2:V$1301,$AA66)="","",INDEX('Per Invoice'!V$2:V$1301,$AA66)))</f>
        <v/>
      </c>
      <c r="W66" s="8">
        <f>IF($AA66="","",IF(INDEX('Per Invoice'!W$2:W$1301,$AA66)="","",INDEX('Per Invoice'!W$2:W$1301,$AA66)))</f>
        <v/>
      </c>
      <c r="X66" s="8">
        <f>IF($AA66="","",IF(INDEX('Per Invoice'!X$2:X$1301,$AA66)="","",INDEX('Per Invoice'!X$2:X$1301,$AA66)))</f>
        <v/>
      </c>
      <c r="Y66" s="8">
        <f>IF($AA66="","",IF(INDEX('Per Invoice'!Y$2:Y$1301,$AA66)="","",INDEX('Per Invoice'!Y$2:Y$1301,$AA66)))</f>
        <v/>
      </c>
      <c r="Z66" s="8">
        <f>IF($AA66="","",IF(INDEX('Per Invoice'!Z$2:Z$1301,$AA66)="","",INDEX('Per Invoice'!Z$2:Z$1301,$AA66)))</f>
        <v/>
      </c>
      <c r="AA66" s="16">
        <f>IFERROR(MATCH(Settings!$C$49&amp;"|"&amp;ROWS($AA$2:$AA66),'Per Invoice'!$AB$2:$AB$1301,0),"")</f>
        <v/>
      </c>
    </row>
    <row r="67">
      <c r="A67">
        <f>IF($AA67="","",IF(INDEX('Per Invoice'!A$2:A$1301,$AA67)="","",INDEX('Per Invoice'!A$2:A$1301,$AA67)))</f>
        <v/>
      </c>
      <c r="B67">
        <f>IF($AA67="","",IF(INDEX('Per Invoice'!B$2:B$1301,$AA67)="","",INDEX('Per Invoice'!B$2:B$1301,$AA67)))</f>
        <v/>
      </c>
      <c r="C67">
        <f>IF($AA67="","",IF(INDEX('Per Invoice'!C$2:C$1301,$AA67)="","",INDEX('Per Invoice'!C$2:C$1301,$AA67)))</f>
        <v/>
      </c>
      <c r="D67">
        <f>IF($AA67="","",IF(INDEX('Per Invoice'!D$2:D$1301,$AA67)="","",INDEX('Per Invoice'!D$2:D$1301,$AA67)))</f>
        <v/>
      </c>
      <c r="E67">
        <f>IF($AA67="","",IF(INDEX('Per Invoice'!E$2:E$1301,$AA67)="","",INDEX('Per Invoice'!E$2:E$1301,$AA67)))</f>
        <v/>
      </c>
      <c r="F67">
        <f>IF($AA67="","",IF(INDEX('Per Invoice'!F$2:F$1301,$AA67)="","",INDEX('Per Invoice'!F$2:F$1301,$AA67)))</f>
        <v/>
      </c>
      <c r="G67" s="14">
        <f>IF($AA67="","",IF(INDEX('Per Invoice'!G$2:G$1301,$AA67)="","",INDEX('Per Invoice'!G$2:G$1301,$AA67)))</f>
        <v/>
      </c>
      <c r="H67">
        <f>IF($AA67="","",IF(INDEX('Per Invoice'!H$2:H$1301,$AA67)="","",INDEX('Per Invoice'!H$2:H$1301,$AA67)))</f>
        <v/>
      </c>
      <c r="I67">
        <f>IF($AA67="","",IF(INDEX('Per Invoice'!I$2:I$1301,$AA67)="","",INDEX('Per Invoice'!I$2:I$1301,$AA67)))</f>
        <v/>
      </c>
      <c r="J67">
        <f>IF($AA67="","",IF(INDEX('Per Invoice'!J$2:J$1301,$AA67)="","",INDEX('Per Invoice'!J$2:J$1301,$AA67)))</f>
        <v/>
      </c>
      <c r="K67">
        <f>IF($AA67="","",IF(INDEX('Per Invoice'!K$2:K$1301,$AA67)="","",INDEX('Per Invoice'!K$2:K$1301,$AA67)))</f>
        <v/>
      </c>
      <c r="L67">
        <f>IF($AA67="","",IF(INDEX('Per Invoice'!L$2:L$1301,$AA67)="","",INDEX('Per Invoice'!L$2:L$1301,$AA67)))</f>
        <v/>
      </c>
      <c r="M67">
        <f>IF($AA67="","",IF(INDEX('Per Invoice'!M$2:M$1301,$AA67)="","",INDEX('Per Invoice'!M$2:M$1301,$AA67)))</f>
        <v/>
      </c>
      <c r="N67" s="8">
        <f>IF($AA67="","",IF(INDEX('Per Invoice'!N$2:N$1301,$AA67)="","",INDEX('Per Invoice'!N$2:N$1301,$AA67)))</f>
        <v/>
      </c>
      <c r="O67">
        <f>IF($AA67="","",IF(INDEX('Per Invoice'!O$2:O$1301,$AA67)="","",INDEX('Per Invoice'!O$2:O$1301,$AA67)))</f>
        <v/>
      </c>
      <c r="P67" s="8">
        <f>IF($AA67="","",IF(INDEX('Per Invoice'!P$2:P$1301,$AA67)="","",INDEX('Per Invoice'!P$2:P$1301,$AA67)))</f>
        <v/>
      </c>
      <c r="Q67">
        <f>IF($AA67="","",IF(INDEX('Per Invoice'!Q$2:Q$1301,$AA67)="","",INDEX('Per Invoice'!Q$2:Q$1301,$AA67)))</f>
        <v/>
      </c>
      <c r="R67" s="8">
        <f>IF($AA67="","",IF(INDEX('Per Invoice'!R$2:R$1301,$AA67)="","",INDEX('Per Invoice'!R$2:R$1301,$AA67)))</f>
        <v/>
      </c>
      <c r="S67" s="8">
        <f>IF($AA67="","",IF(INDEX('Per Invoice'!S$2:S$1301,$AA67)="","",INDEX('Per Invoice'!S$2:S$1301,$AA67)))</f>
        <v/>
      </c>
      <c r="T67">
        <f>IF($AA67="","",IF(INDEX('Per Invoice'!T$2:T$1301,$AA67)="","",INDEX('Per Invoice'!T$2:T$1301,$AA67)))</f>
        <v/>
      </c>
      <c r="U67" s="8">
        <f>IF($AA67="","",IF(INDEX('Per Invoice'!U$2:U$1301,$AA67)="","",INDEX('Per Invoice'!U$2:U$1301,$AA67)))</f>
        <v/>
      </c>
      <c r="V67" s="8">
        <f>IF($AA67="","",IF(INDEX('Per Invoice'!V$2:V$1301,$AA67)="","",INDEX('Per Invoice'!V$2:V$1301,$AA67)))</f>
        <v/>
      </c>
      <c r="W67" s="8">
        <f>IF($AA67="","",IF(INDEX('Per Invoice'!W$2:W$1301,$AA67)="","",INDEX('Per Invoice'!W$2:W$1301,$AA67)))</f>
        <v/>
      </c>
      <c r="X67" s="8">
        <f>IF($AA67="","",IF(INDEX('Per Invoice'!X$2:X$1301,$AA67)="","",INDEX('Per Invoice'!X$2:X$1301,$AA67)))</f>
        <v/>
      </c>
      <c r="Y67" s="8">
        <f>IF($AA67="","",IF(INDEX('Per Invoice'!Y$2:Y$1301,$AA67)="","",INDEX('Per Invoice'!Y$2:Y$1301,$AA67)))</f>
        <v/>
      </c>
      <c r="Z67" s="8">
        <f>IF($AA67="","",IF(INDEX('Per Invoice'!Z$2:Z$1301,$AA67)="","",INDEX('Per Invoice'!Z$2:Z$1301,$AA67)))</f>
        <v/>
      </c>
      <c r="AA67" s="16">
        <f>IFERROR(MATCH(Settings!$C$49&amp;"|"&amp;ROWS($AA$2:$AA67),'Per Invoice'!$AB$2:$AB$1301,0),"")</f>
        <v/>
      </c>
    </row>
    <row r="68">
      <c r="A68">
        <f>IF($AA68="","",IF(INDEX('Per Invoice'!A$2:A$1301,$AA68)="","",INDEX('Per Invoice'!A$2:A$1301,$AA68)))</f>
        <v/>
      </c>
      <c r="B68">
        <f>IF($AA68="","",IF(INDEX('Per Invoice'!B$2:B$1301,$AA68)="","",INDEX('Per Invoice'!B$2:B$1301,$AA68)))</f>
        <v/>
      </c>
      <c r="C68">
        <f>IF($AA68="","",IF(INDEX('Per Invoice'!C$2:C$1301,$AA68)="","",INDEX('Per Invoice'!C$2:C$1301,$AA68)))</f>
        <v/>
      </c>
      <c r="D68">
        <f>IF($AA68="","",IF(INDEX('Per Invoice'!D$2:D$1301,$AA68)="","",INDEX('Per Invoice'!D$2:D$1301,$AA68)))</f>
        <v/>
      </c>
      <c r="E68">
        <f>IF($AA68="","",IF(INDEX('Per Invoice'!E$2:E$1301,$AA68)="","",INDEX('Per Invoice'!E$2:E$1301,$AA68)))</f>
        <v/>
      </c>
      <c r="F68">
        <f>IF($AA68="","",IF(INDEX('Per Invoice'!F$2:F$1301,$AA68)="","",INDEX('Per Invoice'!F$2:F$1301,$AA68)))</f>
        <v/>
      </c>
      <c r="G68" s="14">
        <f>IF($AA68="","",IF(INDEX('Per Invoice'!G$2:G$1301,$AA68)="","",INDEX('Per Invoice'!G$2:G$1301,$AA68)))</f>
        <v/>
      </c>
      <c r="H68">
        <f>IF($AA68="","",IF(INDEX('Per Invoice'!H$2:H$1301,$AA68)="","",INDEX('Per Invoice'!H$2:H$1301,$AA68)))</f>
        <v/>
      </c>
      <c r="I68">
        <f>IF($AA68="","",IF(INDEX('Per Invoice'!I$2:I$1301,$AA68)="","",INDEX('Per Invoice'!I$2:I$1301,$AA68)))</f>
        <v/>
      </c>
      <c r="J68">
        <f>IF($AA68="","",IF(INDEX('Per Invoice'!J$2:J$1301,$AA68)="","",INDEX('Per Invoice'!J$2:J$1301,$AA68)))</f>
        <v/>
      </c>
      <c r="K68">
        <f>IF($AA68="","",IF(INDEX('Per Invoice'!K$2:K$1301,$AA68)="","",INDEX('Per Invoice'!K$2:K$1301,$AA68)))</f>
        <v/>
      </c>
      <c r="L68">
        <f>IF($AA68="","",IF(INDEX('Per Invoice'!L$2:L$1301,$AA68)="","",INDEX('Per Invoice'!L$2:L$1301,$AA68)))</f>
        <v/>
      </c>
      <c r="M68">
        <f>IF($AA68="","",IF(INDEX('Per Invoice'!M$2:M$1301,$AA68)="","",INDEX('Per Invoice'!M$2:M$1301,$AA68)))</f>
        <v/>
      </c>
      <c r="N68" s="8">
        <f>IF($AA68="","",IF(INDEX('Per Invoice'!N$2:N$1301,$AA68)="","",INDEX('Per Invoice'!N$2:N$1301,$AA68)))</f>
        <v/>
      </c>
      <c r="O68">
        <f>IF($AA68="","",IF(INDEX('Per Invoice'!O$2:O$1301,$AA68)="","",INDEX('Per Invoice'!O$2:O$1301,$AA68)))</f>
        <v/>
      </c>
      <c r="P68" s="8">
        <f>IF($AA68="","",IF(INDEX('Per Invoice'!P$2:P$1301,$AA68)="","",INDEX('Per Invoice'!P$2:P$1301,$AA68)))</f>
        <v/>
      </c>
      <c r="Q68">
        <f>IF($AA68="","",IF(INDEX('Per Invoice'!Q$2:Q$1301,$AA68)="","",INDEX('Per Invoice'!Q$2:Q$1301,$AA68)))</f>
        <v/>
      </c>
      <c r="R68" s="8">
        <f>IF($AA68="","",IF(INDEX('Per Invoice'!R$2:R$1301,$AA68)="","",INDEX('Per Invoice'!R$2:R$1301,$AA68)))</f>
        <v/>
      </c>
      <c r="S68" s="8">
        <f>IF($AA68="","",IF(INDEX('Per Invoice'!S$2:S$1301,$AA68)="","",INDEX('Per Invoice'!S$2:S$1301,$AA68)))</f>
        <v/>
      </c>
      <c r="T68">
        <f>IF($AA68="","",IF(INDEX('Per Invoice'!T$2:T$1301,$AA68)="","",INDEX('Per Invoice'!T$2:T$1301,$AA68)))</f>
        <v/>
      </c>
      <c r="U68" s="8">
        <f>IF($AA68="","",IF(INDEX('Per Invoice'!U$2:U$1301,$AA68)="","",INDEX('Per Invoice'!U$2:U$1301,$AA68)))</f>
        <v/>
      </c>
      <c r="V68" s="8">
        <f>IF($AA68="","",IF(INDEX('Per Invoice'!V$2:V$1301,$AA68)="","",INDEX('Per Invoice'!V$2:V$1301,$AA68)))</f>
        <v/>
      </c>
      <c r="W68" s="8">
        <f>IF($AA68="","",IF(INDEX('Per Invoice'!W$2:W$1301,$AA68)="","",INDEX('Per Invoice'!W$2:W$1301,$AA68)))</f>
        <v/>
      </c>
      <c r="X68" s="8">
        <f>IF($AA68="","",IF(INDEX('Per Invoice'!X$2:X$1301,$AA68)="","",INDEX('Per Invoice'!X$2:X$1301,$AA68)))</f>
        <v/>
      </c>
      <c r="Y68" s="8">
        <f>IF($AA68="","",IF(INDEX('Per Invoice'!Y$2:Y$1301,$AA68)="","",INDEX('Per Invoice'!Y$2:Y$1301,$AA68)))</f>
        <v/>
      </c>
      <c r="Z68" s="8">
        <f>IF($AA68="","",IF(INDEX('Per Invoice'!Z$2:Z$1301,$AA68)="","",INDEX('Per Invoice'!Z$2:Z$1301,$AA68)))</f>
        <v/>
      </c>
      <c r="AA68" s="16">
        <f>IFERROR(MATCH(Settings!$C$49&amp;"|"&amp;ROWS($AA$2:$AA68),'Per Invoice'!$AB$2:$AB$1301,0),"")</f>
        <v/>
      </c>
    </row>
    <row r="69">
      <c r="A69">
        <f>IF($AA69="","",IF(INDEX('Per Invoice'!A$2:A$1301,$AA69)="","",INDEX('Per Invoice'!A$2:A$1301,$AA69)))</f>
        <v/>
      </c>
      <c r="B69">
        <f>IF($AA69="","",IF(INDEX('Per Invoice'!B$2:B$1301,$AA69)="","",INDEX('Per Invoice'!B$2:B$1301,$AA69)))</f>
        <v/>
      </c>
      <c r="C69">
        <f>IF($AA69="","",IF(INDEX('Per Invoice'!C$2:C$1301,$AA69)="","",INDEX('Per Invoice'!C$2:C$1301,$AA69)))</f>
        <v/>
      </c>
      <c r="D69">
        <f>IF($AA69="","",IF(INDEX('Per Invoice'!D$2:D$1301,$AA69)="","",INDEX('Per Invoice'!D$2:D$1301,$AA69)))</f>
        <v/>
      </c>
      <c r="E69">
        <f>IF($AA69="","",IF(INDEX('Per Invoice'!E$2:E$1301,$AA69)="","",INDEX('Per Invoice'!E$2:E$1301,$AA69)))</f>
        <v/>
      </c>
      <c r="F69">
        <f>IF($AA69="","",IF(INDEX('Per Invoice'!F$2:F$1301,$AA69)="","",INDEX('Per Invoice'!F$2:F$1301,$AA69)))</f>
        <v/>
      </c>
      <c r="G69" s="14">
        <f>IF($AA69="","",IF(INDEX('Per Invoice'!G$2:G$1301,$AA69)="","",INDEX('Per Invoice'!G$2:G$1301,$AA69)))</f>
        <v/>
      </c>
      <c r="H69">
        <f>IF($AA69="","",IF(INDEX('Per Invoice'!H$2:H$1301,$AA69)="","",INDEX('Per Invoice'!H$2:H$1301,$AA69)))</f>
        <v/>
      </c>
      <c r="I69">
        <f>IF($AA69="","",IF(INDEX('Per Invoice'!I$2:I$1301,$AA69)="","",INDEX('Per Invoice'!I$2:I$1301,$AA69)))</f>
        <v/>
      </c>
      <c r="J69">
        <f>IF($AA69="","",IF(INDEX('Per Invoice'!J$2:J$1301,$AA69)="","",INDEX('Per Invoice'!J$2:J$1301,$AA69)))</f>
        <v/>
      </c>
      <c r="K69">
        <f>IF($AA69="","",IF(INDEX('Per Invoice'!K$2:K$1301,$AA69)="","",INDEX('Per Invoice'!K$2:K$1301,$AA69)))</f>
        <v/>
      </c>
      <c r="L69">
        <f>IF($AA69="","",IF(INDEX('Per Invoice'!L$2:L$1301,$AA69)="","",INDEX('Per Invoice'!L$2:L$1301,$AA69)))</f>
        <v/>
      </c>
      <c r="M69">
        <f>IF($AA69="","",IF(INDEX('Per Invoice'!M$2:M$1301,$AA69)="","",INDEX('Per Invoice'!M$2:M$1301,$AA69)))</f>
        <v/>
      </c>
      <c r="N69" s="8">
        <f>IF($AA69="","",IF(INDEX('Per Invoice'!N$2:N$1301,$AA69)="","",INDEX('Per Invoice'!N$2:N$1301,$AA69)))</f>
        <v/>
      </c>
      <c r="O69">
        <f>IF($AA69="","",IF(INDEX('Per Invoice'!O$2:O$1301,$AA69)="","",INDEX('Per Invoice'!O$2:O$1301,$AA69)))</f>
        <v/>
      </c>
      <c r="P69" s="8">
        <f>IF($AA69="","",IF(INDEX('Per Invoice'!P$2:P$1301,$AA69)="","",INDEX('Per Invoice'!P$2:P$1301,$AA69)))</f>
        <v/>
      </c>
      <c r="Q69">
        <f>IF($AA69="","",IF(INDEX('Per Invoice'!Q$2:Q$1301,$AA69)="","",INDEX('Per Invoice'!Q$2:Q$1301,$AA69)))</f>
        <v/>
      </c>
      <c r="R69" s="8">
        <f>IF($AA69="","",IF(INDEX('Per Invoice'!R$2:R$1301,$AA69)="","",INDEX('Per Invoice'!R$2:R$1301,$AA69)))</f>
        <v/>
      </c>
      <c r="S69" s="8">
        <f>IF($AA69="","",IF(INDEX('Per Invoice'!S$2:S$1301,$AA69)="","",INDEX('Per Invoice'!S$2:S$1301,$AA69)))</f>
        <v/>
      </c>
      <c r="T69">
        <f>IF($AA69="","",IF(INDEX('Per Invoice'!T$2:T$1301,$AA69)="","",INDEX('Per Invoice'!T$2:T$1301,$AA69)))</f>
        <v/>
      </c>
      <c r="U69" s="8">
        <f>IF($AA69="","",IF(INDEX('Per Invoice'!U$2:U$1301,$AA69)="","",INDEX('Per Invoice'!U$2:U$1301,$AA69)))</f>
        <v/>
      </c>
      <c r="V69" s="8">
        <f>IF($AA69="","",IF(INDEX('Per Invoice'!V$2:V$1301,$AA69)="","",INDEX('Per Invoice'!V$2:V$1301,$AA69)))</f>
        <v/>
      </c>
      <c r="W69" s="8">
        <f>IF($AA69="","",IF(INDEX('Per Invoice'!W$2:W$1301,$AA69)="","",INDEX('Per Invoice'!W$2:W$1301,$AA69)))</f>
        <v/>
      </c>
      <c r="X69" s="8">
        <f>IF($AA69="","",IF(INDEX('Per Invoice'!X$2:X$1301,$AA69)="","",INDEX('Per Invoice'!X$2:X$1301,$AA69)))</f>
        <v/>
      </c>
      <c r="Y69" s="8">
        <f>IF($AA69="","",IF(INDEX('Per Invoice'!Y$2:Y$1301,$AA69)="","",INDEX('Per Invoice'!Y$2:Y$1301,$AA69)))</f>
        <v/>
      </c>
      <c r="Z69" s="8">
        <f>IF($AA69="","",IF(INDEX('Per Invoice'!Z$2:Z$1301,$AA69)="","",INDEX('Per Invoice'!Z$2:Z$1301,$AA69)))</f>
        <v/>
      </c>
      <c r="AA69" s="16">
        <f>IFERROR(MATCH(Settings!$C$49&amp;"|"&amp;ROWS($AA$2:$AA69),'Per Invoice'!$AB$2:$AB$1301,0),"")</f>
        <v/>
      </c>
    </row>
    <row r="70">
      <c r="A70">
        <f>IF($AA70="","",IF(INDEX('Per Invoice'!A$2:A$1301,$AA70)="","",INDEX('Per Invoice'!A$2:A$1301,$AA70)))</f>
        <v/>
      </c>
      <c r="B70">
        <f>IF($AA70="","",IF(INDEX('Per Invoice'!B$2:B$1301,$AA70)="","",INDEX('Per Invoice'!B$2:B$1301,$AA70)))</f>
        <v/>
      </c>
      <c r="C70">
        <f>IF($AA70="","",IF(INDEX('Per Invoice'!C$2:C$1301,$AA70)="","",INDEX('Per Invoice'!C$2:C$1301,$AA70)))</f>
        <v/>
      </c>
      <c r="D70">
        <f>IF($AA70="","",IF(INDEX('Per Invoice'!D$2:D$1301,$AA70)="","",INDEX('Per Invoice'!D$2:D$1301,$AA70)))</f>
        <v/>
      </c>
      <c r="E70">
        <f>IF($AA70="","",IF(INDEX('Per Invoice'!E$2:E$1301,$AA70)="","",INDEX('Per Invoice'!E$2:E$1301,$AA70)))</f>
        <v/>
      </c>
      <c r="F70">
        <f>IF($AA70="","",IF(INDEX('Per Invoice'!F$2:F$1301,$AA70)="","",INDEX('Per Invoice'!F$2:F$1301,$AA70)))</f>
        <v/>
      </c>
      <c r="G70" s="14">
        <f>IF($AA70="","",IF(INDEX('Per Invoice'!G$2:G$1301,$AA70)="","",INDEX('Per Invoice'!G$2:G$1301,$AA70)))</f>
        <v/>
      </c>
      <c r="H70">
        <f>IF($AA70="","",IF(INDEX('Per Invoice'!H$2:H$1301,$AA70)="","",INDEX('Per Invoice'!H$2:H$1301,$AA70)))</f>
        <v/>
      </c>
      <c r="I70">
        <f>IF($AA70="","",IF(INDEX('Per Invoice'!I$2:I$1301,$AA70)="","",INDEX('Per Invoice'!I$2:I$1301,$AA70)))</f>
        <v/>
      </c>
      <c r="J70">
        <f>IF($AA70="","",IF(INDEX('Per Invoice'!J$2:J$1301,$AA70)="","",INDEX('Per Invoice'!J$2:J$1301,$AA70)))</f>
        <v/>
      </c>
      <c r="K70">
        <f>IF($AA70="","",IF(INDEX('Per Invoice'!K$2:K$1301,$AA70)="","",INDEX('Per Invoice'!K$2:K$1301,$AA70)))</f>
        <v/>
      </c>
      <c r="L70">
        <f>IF($AA70="","",IF(INDEX('Per Invoice'!L$2:L$1301,$AA70)="","",INDEX('Per Invoice'!L$2:L$1301,$AA70)))</f>
        <v/>
      </c>
      <c r="M70">
        <f>IF($AA70="","",IF(INDEX('Per Invoice'!M$2:M$1301,$AA70)="","",INDEX('Per Invoice'!M$2:M$1301,$AA70)))</f>
        <v/>
      </c>
      <c r="N70" s="8">
        <f>IF($AA70="","",IF(INDEX('Per Invoice'!N$2:N$1301,$AA70)="","",INDEX('Per Invoice'!N$2:N$1301,$AA70)))</f>
        <v/>
      </c>
      <c r="O70">
        <f>IF($AA70="","",IF(INDEX('Per Invoice'!O$2:O$1301,$AA70)="","",INDEX('Per Invoice'!O$2:O$1301,$AA70)))</f>
        <v/>
      </c>
      <c r="P70" s="8">
        <f>IF($AA70="","",IF(INDEX('Per Invoice'!P$2:P$1301,$AA70)="","",INDEX('Per Invoice'!P$2:P$1301,$AA70)))</f>
        <v/>
      </c>
      <c r="Q70">
        <f>IF($AA70="","",IF(INDEX('Per Invoice'!Q$2:Q$1301,$AA70)="","",INDEX('Per Invoice'!Q$2:Q$1301,$AA70)))</f>
        <v/>
      </c>
      <c r="R70" s="8">
        <f>IF($AA70="","",IF(INDEX('Per Invoice'!R$2:R$1301,$AA70)="","",INDEX('Per Invoice'!R$2:R$1301,$AA70)))</f>
        <v/>
      </c>
      <c r="S70" s="8">
        <f>IF($AA70="","",IF(INDEX('Per Invoice'!S$2:S$1301,$AA70)="","",INDEX('Per Invoice'!S$2:S$1301,$AA70)))</f>
        <v/>
      </c>
      <c r="T70">
        <f>IF($AA70="","",IF(INDEX('Per Invoice'!T$2:T$1301,$AA70)="","",INDEX('Per Invoice'!T$2:T$1301,$AA70)))</f>
        <v/>
      </c>
      <c r="U70" s="8">
        <f>IF($AA70="","",IF(INDEX('Per Invoice'!U$2:U$1301,$AA70)="","",INDEX('Per Invoice'!U$2:U$1301,$AA70)))</f>
        <v/>
      </c>
      <c r="V70" s="8">
        <f>IF($AA70="","",IF(INDEX('Per Invoice'!V$2:V$1301,$AA70)="","",INDEX('Per Invoice'!V$2:V$1301,$AA70)))</f>
        <v/>
      </c>
      <c r="W70" s="8">
        <f>IF($AA70="","",IF(INDEX('Per Invoice'!W$2:W$1301,$AA70)="","",INDEX('Per Invoice'!W$2:W$1301,$AA70)))</f>
        <v/>
      </c>
      <c r="X70" s="8">
        <f>IF($AA70="","",IF(INDEX('Per Invoice'!X$2:X$1301,$AA70)="","",INDEX('Per Invoice'!X$2:X$1301,$AA70)))</f>
        <v/>
      </c>
      <c r="Y70" s="8">
        <f>IF($AA70="","",IF(INDEX('Per Invoice'!Y$2:Y$1301,$AA70)="","",INDEX('Per Invoice'!Y$2:Y$1301,$AA70)))</f>
        <v/>
      </c>
      <c r="Z70" s="8">
        <f>IF($AA70="","",IF(INDEX('Per Invoice'!Z$2:Z$1301,$AA70)="","",INDEX('Per Invoice'!Z$2:Z$1301,$AA70)))</f>
        <v/>
      </c>
      <c r="AA70" s="16">
        <f>IFERROR(MATCH(Settings!$C$49&amp;"|"&amp;ROWS($AA$2:$AA70),'Per Invoice'!$AB$2:$AB$1301,0),"")</f>
        <v/>
      </c>
    </row>
    <row r="71">
      <c r="A71">
        <f>IF($AA71="","",IF(INDEX('Per Invoice'!A$2:A$1301,$AA71)="","",INDEX('Per Invoice'!A$2:A$1301,$AA71)))</f>
        <v/>
      </c>
      <c r="B71">
        <f>IF($AA71="","",IF(INDEX('Per Invoice'!B$2:B$1301,$AA71)="","",INDEX('Per Invoice'!B$2:B$1301,$AA71)))</f>
        <v/>
      </c>
      <c r="C71">
        <f>IF($AA71="","",IF(INDEX('Per Invoice'!C$2:C$1301,$AA71)="","",INDEX('Per Invoice'!C$2:C$1301,$AA71)))</f>
        <v/>
      </c>
      <c r="D71">
        <f>IF($AA71="","",IF(INDEX('Per Invoice'!D$2:D$1301,$AA71)="","",INDEX('Per Invoice'!D$2:D$1301,$AA71)))</f>
        <v/>
      </c>
      <c r="E71">
        <f>IF($AA71="","",IF(INDEX('Per Invoice'!E$2:E$1301,$AA71)="","",INDEX('Per Invoice'!E$2:E$1301,$AA71)))</f>
        <v/>
      </c>
      <c r="F71">
        <f>IF($AA71="","",IF(INDEX('Per Invoice'!F$2:F$1301,$AA71)="","",INDEX('Per Invoice'!F$2:F$1301,$AA71)))</f>
        <v/>
      </c>
      <c r="G71" s="14">
        <f>IF($AA71="","",IF(INDEX('Per Invoice'!G$2:G$1301,$AA71)="","",INDEX('Per Invoice'!G$2:G$1301,$AA71)))</f>
        <v/>
      </c>
      <c r="H71">
        <f>IF($AA71="","",IF(INDEX('Per Invoice'!H$2:H$1301,$AA71)="","",INDEX('Per Invoice'!H$2:H$1301,$AA71)))</f>
        <v/>
      </c>
      <c r="I71">
        <f>IF($AA71="","",IF(INDEX('Per Invoice'!I$2:I$1301,$AA71)="","",INDEX('Per Invoice'!I$2:I$1301,$AA71)))</f>
        <v/>
      </c>
      <c r="J71">
        <f>IF($AA71="","",IF(INDEX('Per Invoice'!J$2:J$1301,$AA71)="","",INDEX('Per Invoice'!J$2:J$1301,$AA71)))</f>
        <v/>
      </c>
      <c r="K71">
        <f>IF($AA71="","",IF(INDEX('Per Invoice'!K$2:K$1301,$AA71)="","",INDEX('Per Invoice'!K$2:K$1301,$AA71)))</f>
        <v/>
      </c>
      <c r="L71">
        <f>IF($AA71="","",IF(INDEX('Per Invoice'!L$2:L$1301,$AA71)="","",INDEX('Per Invoice'!L$2:L$1301,$AA71)))</f>
        <v/>
      </c>
      <c r="M71">
        <f>IF($AA71="","",IF(INDEX('Per Invoice'!M$2:M$1301,$AA71)="","",INDEX('Per Invoice'!M$2:M$1301,$AA71)))</f>
        <v/>
      </c>
      <c r="N71" s="8">
        <f>IF($AA71="","",IF(INDEX('Per Invoice'!N$2:N$1301,$AA71)="","",INDEX('Per Invoice'!N$2:N$1301,$AA71)))</f>
        <v/>
      </c>
      <c r="O71">
        <f>IF($AA71="","",IF(INDEX('Per Invoice'!O$2:O$1301,$AA71)="","",INDEX('Per Invoice'!O$2:O$1301,$AA71)))</f>
        <v/>
      </c>
      <c r="P71" s="8">
        <f>IF($AA71="","",IF(INDEX('Per Invoice'!P$2:P$1301,$AA71)="","",INDEX('Per Invoice'!P$2:P$1301,$AA71)))</f>
        <v/>
      </c>
      <c r="Q71">
        <f>IF($AA71="","",IF(INDEX('Per Invoice'!Q$2:Q$1301,$AA71)="","",INDEX('Per Invoice'!Q$2:Q$1301,$AA71)))</f>
        <v/>
      </c>
      <c r="R71" s="8">
        <f>IF($AA71="","",IF(INDEX('Per Invoice'!R$2:R$1301,$AA71)="","",INDEX('Per Invoice'!R$2:R$1301,$AA71)))</f>
        <v/>
      </c>
      <c r="S71" s="8">
        <f>IF($AA71="","",IF(INDEX('Per Invoice'!S$2:S$1301,$AA71)="","",INDEX('Per Invoice'!S$2:S$1301,$AA71)))</f>
        <v/>
      </c>
      <c r="T71">
        <f>IF($AA71="","",IF(INDEX('Per Invoice'!T$2:T$1301,$AA71)="","",INDEX('Per Invoice'!T$2:T$1301,$AA71)))</f>
        <v/>
      </c>
      <c r="U71" s="8">
        <f>IF($AA71="","",IF(INDEX('Per Invoice'!U$2:U$1301,$AA71)="","",INDEX('Per Invoice'!U$2:U$1301,$AA71)))</f>
        <v/>
      </c>
      <c r="V71" s="8">
        <f>IF($AA71="","",IF(INDEX('Per Invoice'!V$2:V$1301,$AA71)="","",INDEX('Per Invoice'!V$2:V$1301,$AA71)))</f>
        <v/>
      </c>
      <c r="W71" s="8">
        <f>IF($AA71="","",IF(INDEX('Per Invoice'!W$2:W$1301,$AA71)="","",INDEX('Per Invoice'!W$2:W$1301,$AA71)))</f>
        <v/>
      </c>
      <c r="X71" s="8">
        <f>IF($AA71="","",IF(INDEX('Per Invoice'!X$2:X$1301,$AA71)="","",INDEX('Per Invoice'!X$2:X$1301,$AA71)))</f>
        <v/>
      </c>
      <c r="Y71" s="8">
        <f>IF($AA71="","",IF(INDEX('Per Invoice'!Y$2:Y$1301,$AA71)="","",INDEX('Per Invoice'!Y$2:Y$1301,$AA71)))</f>
        <v/>
      </c>
      <c r="Z71" s="8">
        <f>IF($AA71="","",IF(INDEX('Per Invoice'!Z$2:Z$1301,$AA71)="","",INDEX('Per Invoice'!Z$2:Z$1301,$AA71)))</f>
        <v/>
      </c>
      <c r="AA71" s="16">
        <f>IFERROR(MATCH(Settings!$C$49&amp;"|"&amp;ROWS($AA$2:$AA71),'Per Invoice'!$AB$2:$AB$1301,0),"")</f>
        <v/>
      </c>
    </row>
    <row r="72">
      <c r="A72">
        <f>IF($AA72="","",IF(INDEX('Per Invoice'!A$2:A$1301,$AA72)="","",INDEX('Per Invoice'!A$2:A$1301,$AA72)))</f>
        <v/>
      </c>
      <c r="B72">
        <f>IF($AA72="","",IF(INDEX('Per Invoice'!B$2:B$1301,$AA72)="","",INDEX('Per Invoice'!B$2:B$1301,$AA72)))</f>
        <v/>
      </c>
      <c r="C72">
        <f>IF($AA72="","",IF(INDEX('Per Invoice'!C$2:C$1301,$AA72)="","",INDEX('Per Invoice'!C$2:C$1301,$AA72)))</f>
        <v/>
      </c>
      <c r="D72">
        <f>IF($AA72="","",IF(INDEX('Per Invoice'!D$2:D$1301,$AA72)="","",INDEX('Per Invoice'!D$2:D$1301,$AA72)))</f>
        <v/>
      </c>
      <c r="E72">
        <f>IF($AA72="","",IF(INDEX('Per Invoice'!E$2:E$1301,$AA72)="","",INDEX('Per Invoice'!E$2:E$1301,$AA72)))</f>
        <v/>
      </c>
      <c r="F72">
        <f>IF($AA72="","",IF(INDEX('Per Invoice'!F$2:F$1301,$AA72)="","",INDEX('Per Invoice'!F$2:F$1301,$AA72)))</f>
        <v/>
      </c>
      <c r="G72" s="14">
        <f>IF($AA72="","",IF(INDEX('Per Invoice'!G$2:G$1301,$AA72)="","",INDEX('Per Invoice'!G$2:G$1301,$AA72)))</f>
        <v/>
      </c>
      <c r="H72">
        <f>IF($AA72="","",IF(INDEX('Per Invoice'!H$2:H$1301,$AA72)="","",INDEX('Per Invoice'!H$2:H$1301,$AA72)))</f>
        <v/>
      </c>
      <c r="I72">
        <f>IF($AA72="","",IF(INDEX('Per Invoice'!I$2:I$1301,$AA72)="","",INDEX('Per Invoice'!I$2:I$1301,$AA72)))</f>
        <v/>
      </c>
      <c r="J72">
        <f>IF($AA72="","",IF(INDEX('Per Invoice'!J$2:J$1301,$AA72)="","",INDEX('Per Invoice'!J$2:J$1301,$AA72)))</f>
        <v/>
      </c>
      <c r="K72">
        <f>IF($AA72="","",IF(INDEX('Per Invoice'!K$2:K$1301,$AA72)="","",INDEX('Per Invoice'!K$2:K$1301,$AA72)))</f>
        <v/>
      </c>
      <c r="L72">
        <f>IF($AA72="","",IF(INDEX('Per Invoice'!L$2:L$1301,$AA72)="","",INDEX('Per Invoice'!L$2:L$1301,$AA72)))</f>
        <v/>
      </c>
      <c r="M72">
        <f>IF($AA72="","",IF(INDEX('Per Invoice'!M$2:M$1301,$AA72)="","",INDEX('Per Invoice'!M$2:M$1301,$AA72)))</f>
        <v/>
      </c>
      <c r="N72" s="8">
        <f>IF($AA72="","",IF(INDEX('Per Invoice'!N$2:N$1301,$AA72)="","",INDEX('Per Invoice'!N$2:N$1301,$AA72)))</f>
        <v/>
      </c>
      <c r="O72">
        <f>IF($AA72="","",IF(INDEX('Per Invoice'!O$2:O$1301,$AA72)="","",INDEX('Per Invoice'!O$2:O$1301,$AA72)))</f>
        <v/>
      </c>
      <c r="P72" s="8">
        <f>IF($AA72="","",IF(INDEX('Per Invoice'!P$2:P$1301,$AA72)="","",INDEX('Per Invoice'!P$2:P$1301,$AA72)))</f>
        <v/>
      </c>
      <c r="Q72">
        <f>IF($AA72="","",IF(INDEX('Per Invoice'!Q$2:Q$1301,$AA72)="","",INDEX('Per Invoice'!Q$2:Q$1301,$AA72)))</f>
        <v/>
      </c>
      <c r="R72" s="8">
        <f>IF($AA72="","",IF(INDEX('Per Invoice'!R$2:R$1301,$AA72)="","",INDEX('Per Invoice'!R$2:R$1301,$AA72)))</f>
        <v/>
      </c>
      <c r="S72" s="8">
        <f>IF($AA72="","",IF(INDEX('Per Invoice'!S$2:S$1301,$AA72)="","",INDEX('Per Invoice'!S$2:S$1301,$AA72)))</f>
        <v/>
      </c>
      <c r="T72">
        <f>IF($AA72="","",IF(INDEX('Per Invoice'!T$2:T$1301,$AA72)="","",INDEX('Per Invoice'!T$2:T$1301,$AA72)))</f>
        <v/>
      </c>
      <c r="U72" s="8">
        <f>IF($AA72="","",IF(INDEX('Per Invoice'!U$2:U$1301,$AA72)="","",INDEX('Per Invoice'!U$2:U$1301,$AA72)))</f>
        <v/>
      </c>
      <c r="V72" s="8">
        <f>IF($AA72="","",IF(INDEX('Per Invoice'!V$2:V$1301,$AA72)="","",INDEX('Per Invoice'!V$2:V$1301,$AA72)))</f>
        <v/>
      </c>
      <c r="W72" s="8">
        <f>IF($AA72="","",IF(INDEX('Per Invoice'!W$2:W$1301,$AA72)="","",INDEX('Per Invoice'!W$2:W$1301,$AA72)))</f>
        <v/>
      </c>
      <c r="X72" s="8">
        <f>IF($AA72="","",IF(INDEX('Per Invoice'!X$2:X$1301,$AA72)="","",INDEX('Per Invoice'!X$2:X$1301,$AA72)))</f>
        <v/>
      </c>
      <c r="Y72" s="8">
        <f>IF($AA72="","",IF(INDEX('Per Invoice'!Y$2:Y$1301,$AA72)="","",INDEX('Per Invoice'!Y$2:Y$1301,$AA72)))</f>
        <v/>
      </c>
      <c r="Z72" s="8">
        <f>IF($AA72="","",IF(INDEX('Per Invoice'!Z$2:Z$1301,$AA72)="","",INDEX('Per Invoice'!Z$2:Z$1301,$AA72)))</f>
        <v/>
      </c>
      <c r="AA72" s="16">
        <f>IFERROR(MATCH(Settings!$C$49&amp;"|"&amp;ROWS($AA$2:$AA72),'Per Invoice'!$AB$2:$AB$1301,0),"")</f>
        <v/>
      </c>
    </row>
    <row r="73">
      <c r="A73">
        <f>IF($AA73="","",IF(INDEX('Per Invoice'!A$2:A$1301,$AA73)="","",INDEX('Per Invoice'!A$2:A$1301,$AA73)))</f>
        <v/>
      </c>
      <c r="B73">
        <f>IF($AA73="","",IF(INDEX('Per Invoice'!B$2:B$1301,$AA73)="","",INDEX('Per Invoice'!B$2:B$1301,$AA73)))</f>
        <v/>
      </c>
      <c r="C73">
        <f>IF($AA73="","",IF(INDEX('Per Invoice'!C$2:C$1301,$AA73)="","",INDEX('Per Invoice'!C$2:C$1301,$AA73)))</f>
        <v/>
      </c>
      <c r="D73">
        <f>IF($AA73="","",IF(INDEX('Per Invoice'!D$2:D$1301,$AA73)="","",INDEX('Per Invoice'!D$2:D$1301,$AA73)))</f>
        <v/>
      </c>
      <c r="E73">
        <f>IF($AA73="","",IF(INDEX('Per Invoice'!E$2:E$1301,$AA73)="","",INDEX('Per Invoice'!E$2:E$1301,$AA73)))</f>
        <v/>
      </c>
      <c r="F73">
        <f>IF($AA73="","",IF(INDEX('Per Invoice'!F$2:F$1301,$AA73)="","",INDEX('Per Invoice'!F$2:F$1301,$AA73)))</f>
        <v/>
      </c>
      <c r="G73" s="14">
        <f>IF($AA73="","",IF(INDEX('Per Invoice'!G$2:G$1301,$AA73)="","",INDEX('Per Invoice'!G$2:G$1301,$AA73)))</f>
        <v/>
      </c>
      <c r="H73">
        <f>IF($AA73="","",IF(INDEX('Per Invoice'!H$2:H$1301,$AA73)="","",INDEX('Per Invoice'!H$2:H$1301,$AA73)))</f>
        <v/>
      </c>
      <c r="I73">
        <f>IF($AA73="","",IF(INDEX('Per Invoice'!I$2:I$1301,$AA73)="","",INDEX('Per Invoice'!I$2:I$1301,$AA73)))</f>
        <v/>
      </c>
      <c r="J73">
        <f>IF($AA73="","",IF(INDEX('Per Invoice'!J$2:J$1301,$AA73)="","",INDEX('Per Invoice'!J$2:J$1301,$AA73)))</f>
        <v/>
      </c>
      <c r="K73">
        <f>IF($AA73="","",IF(INDEX('Per Invoice'!K$2:K$1301,$AA73)="","",INDEX('Per Invoice'!K$2:K$1301,$AA73)))</f>
        <v/>
      </c>
      <c r="L73">
        <f>IF($AA73="","",IF(INDEX('Per Invoice'!L$2:L$1301,$AA73)="","",INDEX('Per Invoice'!L$2:L$1301,$AA73)))</f>
        <v/>
      </c>
      <c r="M73">
        <f>IF($AA73="","",IF(INDEX('Per Invoice'!M$2:M$1301,$AA73)="","",INDEX('Per Invoice'!M$2:M$1301,$AA73)))</f>
        <v/>
      </c>
      <c r="N73" s="8">
        <f>IF($AA73="","",IF(INDEX('Per Invoice'!N$2:N$1301,$AA73)="","",INDEX('Per Invoice'!N$2:N$1301,$AA73)))</f>
        <v/>
      </c>
      <c r="O73">
        <f>IF($AA73="","",IF(INDEX('Per Invoice'!O$2:O$1301,$AA73)="","",INDEX('Per Invoice'!O$2:O$1301,$AA73)))</f>
        <v/>
      </c>
      <c r="P73" s="8">
        <f>IF($AA73="","",IF(INDEX('Per Invoice'!P$2:P$1301,$AA73)="","",INDEX('Per Invoice'!P$2:P$1301,$AA73)))</f>
        <v/>
      </c>
      <c r="Q73">
        <f>IF($AA73="","",IF(INDEX('Per Invoice'!Q$2:Q$1301,$AA73)="","",INDEX('Per Invoice'!Q$2:Q$1301,$AA73)))</f>
        <v/>
      </c>
      <c r="R73" s="8">
        <f>IF($AA73="","",IF(INDEX('Per Invoice'!R$2:R$1301,$AA73)="","",INDEX('Per Invoice'!R$2:R$1301,$AA73)))</f>
        <v/>
      </c>
      <c r="S73" s="8">
        <f>IF($AA73="","",IF(INDEX('Per Invoice'!S$2:S$1301,$AA73)="","",INDEX('Per Invoice'!S$2:S$1301,$AA73)))</f>
        <v/>
      </c>
      <c r="T73">
        <f>IF($AA73="","",IF(INDEX('Per Invoice'!T$2:T$1301,$AA73)="","",INDEX('Per Invoice'!T$2:T$1301,$AA73)))</f>
        <v/>
      </c>
      <c r="U73" s="8">
        <f>IF($AA73="","",IF(INDEX('Per Invoice'!U$2:U$1301,$AA73)="","",INDEX('Per Invoice'!U$2:U$1301,$AA73)))</f>
        <v/>
      </c>
      <c r="V73" s="8">
        <f>IF($AA73="","",IF(INDEX('Per Invoice'!V$2:V$1301,$AA73)="","",INDEX('Per Invoice'!V$2:V$1301,$AA73)))</f>
        <v/>
      </c>
      <c r="W73" s="8">
        <f>IF($AA73="","",IF(INDEX('Per Invoice'!W$2:W$1301,$AA73)="","",INDEX('Per Invoice'!W$2:W$1301,$AA73)))</f>
        <v/>
      </c>
      <c r="X73" s="8">
        <f>IF($AA73="","",IF(INDEX('Per Invoice'!X$2:X$1301,$AA73)="","",INDEX('Per Invoice'!X$2:X$1301,$AA73)))</f>
        <v/>
      </c>
      <c r="Y73" s="8">
        <f>IF($AA73="","",IF(INDEX('Per Invoice'!Y$2:Y$1301,$AA73)="","",INDEX('Per Invoice'!Y$2:Y$1301,$AA73)))</f>
        <v/>
      </c>
      <c r="Z73" s="8">
        <f>IF($AA73="","",IF(INDEX('Per Invoice'!Z$2:Z$1301,$AA73)="","",INDEX('Per Invoice'!Z$2:Z$1301,$AA73)))</f>
        <v/>
      </c>
      <c r="AA73" s="16">
        <f>IFERROR(MATCH(Settings!$C$49&amp;"|"&amp;ROWS($AA$2:$AA73),'Per Invoice'!$AB$2:$AB$1301,0),"")</f>
        <v/>
      </c>
    </row>
    <row r="74">
      <c r="A74">
        <f>IF($AA74="","",IF(INDEX('Per Invoice'!A$2:A$1301,$AA74)="","",INDEX('Per Invoice'!A$2:A$1301,$AA74)))</f>
        <v/>
      </c>
      <c r="B74">
        <f>IF($AA74="","",IF(INDEX('Per Invoice'!B$2:B$1301,$AA74)="","",INDEX('Per Invoice'!B$2:B$1301,$AA74)))</f>
        <v/>
      </c>
      <c r="C74">
        <f>IF($AA74="","",IF(INDEX('Per Invoice'!C$2:C$1301,$AA74)="","",INDEX('Per Invoice'!C$2:C$1301,$AA74)))</f>
        <v/>
      </c>
      <c r="D74">
        <f>IF($AA74="","",IF(INDEX('Per Invoice'!D$2:D$1301,$AA74)="","",INDEX('Per Invoice'!D$2:D$1301,$AA74)))</f>
        <v/>
      </c>
      <c r="E74">
        <f>IF($AA74="","",IF(INDEX('Per Invoice'!E$2:E$1301,$AA74)="","",INDEX('Per Invoice'!E$2:E$1301,$AA74)))</f>
        <v/>
      </c>
      <c r="F74">
        <f>IF($AA74="","",IF(INDEX('Per Invoice'!F$2:F$1301,$AA74)="","",INDEX('Per Invoice'!F$2:F$1301,$AA74)))</f>
        <v/>
      </c>
      <c r="G74" s="14">
        <f>IF($AA74="","",IF(INDEX('Per Invoice'!G$2:G$1301,$AA74)="","",INDEX('Per Invoice'!G$2:G$1301,$AA74)))</f>
        <v/>
      </c>
      <c r="H74">
        <f>IF($AA74="","",IF(INDEX('Per Invoice'!H$2:H$1301,$AA74)="","",INDEX('Per Invoice'!H$2:H$1301,$AA74)))</f>
        <v/>
      </c>
      <c r="I74">
        <f>IF($AA74="","",IF(INDEX('Per Invoice'!I$2:I$1301,$AA74)="","",INDEX('Per Invoice'!I$2:I$1301,$AA74)))</f>
        <v/>
      </c>
      <c r="J74">
        <f>IF($AA74="","",IF(INDEX('Per Invoice'!J$2:J$1301,$AA74)="","",INDEX('Per Invoice'!J$2:J$1301,$AA74)))</f>
        <v/>
      </c>
      <c r="K74">
        <f>IF($AA74="","",IF(INDEX('Per Invoice'!K$2:K$1301,$AA74)="","",INDEX('Per Invoice'!K$2:K$1301,$AA74)))</f>
        <v/>
      </c>
      <c r="L74">
        <f>IF($AA74="","",IF(INDEX('Per Invoice'!L$2:L$1301,$AA74)="","",INDEX('Per Invoice'!L$2:L$1301,$AA74)))</f>
        <v/>
      </c>
      <c r="M74">
        <f>IF($AA74="","",IF(INDEX('Per Invoice'!M$2:M$1301,$AA74)="","",INDEX('Per Invoice'!M$2:M$1301,$AA74)))</f>
        <v/>
      </c>
      <c r="N74" s="8">
        <f>IF($AA74="","",IF(INDEX('Per Invoice'!N$2:N$1301,$AA74)="","",INDEX('Per Invoice'!N$2:N$1301,$AA74)))</f>
        <v/>
      </c>
      <c r="O74">
        <f>IF($AA74="","",IF(INDEX('Per Invoice'!O$2:O$1301,$AA74)="","",INDEX('Per Invoice'!O$2:O$1301,$AA74)))</f>
        <v/>
      </c>
      <c r="P74" s="8">
        <f>IF($AA74="","",IF(INDEX('Per Invoice'!P$2:P$1301,$AA74)="","",INDEX('Per Invoice'!P$2:P$1301,$AA74)))</f>
        <v/>
      </c>
      <c r="Q74">
        <f>IF($AA74="","",IF(INDEX('Per Invoice'!Q$2:Q$1301,$AA74)="","",INDEX('Per Invoice'!Q$2:Q$1301,$AA74)))</f>
        <v/>
      </c>
      <c r="R74" s="8">
        <f>IF($AA74="","",IF(INDEX('Per Invoice'!R$2:R$1301,$AA74)="","",INDEX('Per Invoice'!R$2:R$1301,$AA74)))</f>
        <v/>
      </c>
      <c r="S74" s="8">
        <f>IF($AA74="","",IF(INDEX('Per Invoice'!S$2:S$1301,$AA74)="","",INDEX('Per Invoice'!S$2:S$1301,$AA74)))</f>
        <v/>
      </c>
      <c r="T74">
        <f>IF($AA74="","",IF(INDEX('Per Invoice'!T$2:T$1301,$AA74)="","",INDEX('Per Invoice'!T$2:T$1301,$AA74)))</f>
        <v/>
      </c>
      <c r="U74" s="8">
        <f>IF($AA74="","",IF(INDEX('Per Invoice'!U$2:U$1301,$AA74)="","",INDEX('Per Invoice'!U$2:U$1301,$AA74)))</f>
        <v/>
      </c>
      <c r="V74" s="8">
        <f>IF($AA74="","",IF(INDEX('Per Invoice'!V$2:V$1301,$AA74)="","",INDEX('Per Invoice'!V$2:V$1301,$AA74)))</f>
        <v/>
      </c>
      <c r="W74" s="8">
        <f>IF($AA74="","",IF(INDEX('Per Invoice'!W$2:W$1301,$AA74)="","",INDEX('Per Invoice'!W$2:W$1301,$AA74)))</f>
        <v/>
      </c>
      <c r="X74" s="8">
        <f>IF($AA74="","",IF(INDEX('Per Invoice'!X$2:X$1301,$AA74)="","",INDEX('Per Invoice'!X$2:X$1301,$AA74)))</f>
        <v/>
      </c>
      <c r="Y74" s="8">
        <f>IF($AA74="","",IF(INDEX('Per Invoice'!Y$2:Y$1301,$AA74)="","",INDEX('Per Invoice'!Y$2:Y$1301,$AA74)))</f>
        <v/>
      </c>
      <c r="Z74" s="8">
        <f>IF($AA74="","",IF(INDEX('Per Invoice'!Z$2:Z$1301,$AA74)="","",INDEX('Per Invoice'!Z$2:Z$1301,$AA74)))</f>
        <v/>
      </c>
      <c r="AA74" s="16">
        <f>IFERROR(MATCH(Settings!$C$49&amp;"|"&amp;ROWS($AA$2:$AA74),'Per Invoice'!$AB$2:$AB$1301,0),"")</f>
        <v/>
      </c>
    </row>
    <row r="75">
      <c r="A75">
        <f>IF($AA75="","",IF(INDEX('Per Invoice'!A$2:A$1301,$AA75)="","",INDEX('Per Invoice'!A$2:A$1301,$AA75)))</f>
        <v/>
      </c>
      <c r="B75">
        <f>IF($AA75="","",IF(INDEX('Per Invoice'!B$2:B$1301,$AA75)="","",INDEX('Per Invoice'!B$2:B$1301,$AA75)))</f>
        <v/>
      </c>
      <c r="C75">
        <f>IF($AA75="","",IF(INDEX('Per Invoice'!C$2:C$1301,$AA75)="","",INDEX('Per Invoice'!C$2:C$1301,$AA75)))</f>
        <v/>
      </c>
      <c r="D75">
        <f>IF($AA75="","",IF(INDEX('Per Invoice'!D$2:D$1301,$AA75)="","",INDEX('Per Invoice'!D$2:D$1301,$AA75)))</f>
        <v/>
      </c>
      <c r="E75">
        <f>IF($AA75="","",IF(INDEX('Per Invoice'!E$2:E$1301,$AA75)="","",INDEX('Per Invoice'!E$2:E$1301,$AA75)))</f>
        <v/>
      </c>
      <c r="F75">
        <f>IF($AA75="","",IF(INDEX('Per Invoice'!F$2:F$1301,$AA75)="","",INDEX('Per Invoice'!F$2:F$1301,$AA75)))</f>
        <v/>
      </c>
      <c r="G75" s="14">
        <f>IF($AA75="","",IF(INDEX('Per Invoice'!G$2:G$1301,$AA75)="","",INDEX('Per Invoice'!G$2:G$1301,$AA75)))</f>
        <v/>
      </c>
      <c r="H75">
        <f>IF($AA75="","",IF(INDEX('Per Invoice'!H$2:H$1301,$AA75)="","",INDEX('Per Invoice'!H$2:H$1301,$AA75)))</f>
        <v/>
      </c>
      <c r="I75">
        <f>IF($AA75="","",IF(INDEX('Per Invoice'!I$2:I$1301,$AA75)="","",INDEX('Per Invoice'!I$2:I$1301,$AA75)))</f>
        <v/>
      </c>
      <c r="J75">
        <f>IF($AA75="","",IF(INDEX('Per Invoice'!J$2:J$1301,$AA75)="","",INDEX('Per Invoice'!J$2:J$1301,$AA75)))</f>
        <v/>
      </c>
      <c r="K75">
        <f>IF($AA75="","",IF(INDEX('Per Invoice'!K$2:K$1301,$AA75)="","",INDEX('Per Invoice'!K$2:K$1301,$AA75)))</f>
        <v/>
      </c>
      <c r="L75">
        <f>IF($AA75="","",IF(INDEX('Per Invoice'!L$2:L$1301,$AA75)="","",INDEX('Per Invoice'!L$2:L$1301,$AA75)))</f>
        <v/>
      </c>
      <c r="M75">
        <f>IF($AA75="","",IF(INDEX('Per Invoice'!M$2:M$1301,$AA75)="","",INDEX('Per Invoice'!M$2:M$1301,$AA75)))</f>
        <v/>
      </c>
      <c r="N75" s="8">
        <f>IF($AA75="","",IF(INDEX('Per Invoice'!N$2:N$1301,$AA75)="","",INDEX('Per Invoice'!N$2:N$1301,$AA75)))</f>
        <v/>
      </c>
      <c r="O75">
        <f>IF($AA75="","",IF(INDEX('Per Invoice'!O$2:O$1301,$AA75)="","",INDEX('Per Invoice'!O$2:O$1301,$AA75)))</f>
        <v/>
      </c>
      <c r="P75" s="8">
        <f>IF($AA75="","",IF(INDEX('Per Invoice'!P$2:P$1301,$AA75)="","",INDEX('Per Invoice'!P$2:P$1301,$AA75)))</f>
        <v/>
      </c>
      <c r="Q75">
        <f>IF($AA75="","",IF(INDEX('Per Invoice'!Q$2:Q$1301,$AA75)="","",INDEX('Per Invoice'!Q$2:Q$1301,$AA75)))</f>
        <v/>
      </c>
      <c r="R75" s="8">
        <f>IF($AA75="","",IF(INDEX('Per Invoice'!R$2:R$1301,$AA75)="","",INDEX('Per Invoice'!R$2:R$1301,$AA75)))</f>
        <v/>
      </c>
      <c r="S75" s="8">
        <f>IF($AA75="","",IF(INDEX('Per Invoice'!S$2:S$1301,$AA75)="","",INDEX('Per Invoice'!S$2:S$1301,$AA75)))</f>
        <v/>
      </c>
      <c r="T75">
        <f>IF($AA75="","",IF(INDEX('Per Invoice'!T$2:T$1301,$AA75)="","",INDEX('Per Invoice'!T$2:T$1301,$AA75)))</f>
        <v/>
      </c>
      <c r="U75" s="8">
        <f>IF($AA75="","",IF(INDEX('Per Invoice'!U$2:U$1301,$AA75)="","",INDEX('Per Invoice'!U$2:U$1301,$AA75)))</f>
        <v/>
      </c>
      <c r="V75" s="8">
        <f>IF($AA75="","",IF(INDEX('Per Invoice'!V$2:V$1301,$AA75)="","",INDEX('Per Invoice'!V$2:V$1301,$AA75)))</f>
        <v/>
      </c>
      <c r="W75" s="8">
        <f>IF($AA75="","",IF(INDEX('Per Invoice'!W$2:W$1301,$AA75)="","",INDEX('Per Invoice'!W$2:W$1301,$AA75)))</f>
        <v/>
      </c>
      <c r="X75" s="8">
        <f>IF($AA75="","",IF(INDEX('Per Invoice'!X$2:X$1301,$AA75)="","",INDEX('Per Invoice'!X$2:X$1301,$AA75)))</f>
        <v/>
      </c>
      <c r="Y75" s="8">
        <f>IF($AA75="","",IF(INDEX('Per Invoice'!Y$2:Y$1301,$AA75)="","",INDEX('Per Invoice'!Y$2:Y$1301,$AA75)))</f>
        <v/>
      </c>
      <c r="Z75" s="8">
        <f>IF($AA75="","",IF(INDEX('Per Invoice'!Z$2:Z$1301,$AA75)="","",INDEX('Per Invoice'!Z$2:Z$1301,$AA75)))</f>
        <v/>
      </c>
      <c r="AA75" s="16">
        <f>IFERROR(MATCH(Settings!$C$49&amp;"|"&amp;ROWS($AA$2:$AA75),'Per Invoice'!$AB$2:$AB$1301,0),"")</f>
        <v/>
      </c>
    </row>
    <row r="76">
      <c r="A76">
        <f>IF($AA76="","",IF(INDEX('Per Invoice'!A$2:A$1301,$AA76)="","",INDEX('Per Invoice'!A$2:A$1301,$AA76)))</f>
        <v/>
      </c>
      <c r="B76">
        <f>IF($AA76="","",IF(INDEX('Per Invoice'!B$2:B$1301,$AA76)="","",INDEX('Per Invoice'!B$2:B$1301,$AA76)))</f>
        <v/>
      </c>
      <c r="C76">
        <f>IF($AA76="","",IF(INDEX('Per Invoice'!C$2:C$1301,$AA76)="","",INDEX('Per Invoice'!C$2:C$1301,$AA76)))</f>
        <v/>
      </c>
      <c r="D76">
        <f>IF($AA76="","",IF(INDEX('Per Invoice'!D$2:D$1301,$AA76)="","",INDEX('Per Invoice'!D$2:D$1301,$AA76)))</f>
        <v/>
      </c>
      <c r="E76">
        <f>IF($AA76="","",IF(INDEX('Per Invoice'!E$2:E$1301,$AA76)="","",INDEX('Per Invoice'!E$2:E$1301,$AA76)))</f>
        <v/>
      </c>
      <c r="F76">
        <f>IF($AA76="","",IF(INDEX('Per Invoice'!F$2:F$1301,$AA76)="","",INDEX('Per Invoice'!F$2:F$1301,$AA76)))</f>
        <v/>
      </c>
      <c r="G76" s="14">
        <f>IF($AA76="","",IF(INDEX('Per Invoice'!G$2:G$1301,$AA76)="","",INDEX('Per Invoice'!G$2:G$1301,$AA76)))</f>
        <v/>
      </c>
      <c r="H76">
        <f>IF($AA76="","",IF(INDEX('Per Invoice'!H$2:H$1301,$AA76)="","",INDEX('Per Invoice'!H$2:H$1301,$AA76)))</f>
        <v/>
      </c>
      <c r="I76">
        <f>IF($AA76="","",IF(INDEX('Per Invoice'!I$2:I$1301,$AA76)="","",INDEX('Per Invoice'!I$2:I$1301,$AA76)))</f>
        <v/>
      </c>
      <c r="J76">
        <f>IF($AA76="","",IF(INDEX('Per Invoice'!J$2:J$1301,$AA76)="","",INDEX('Per Invoice'!J$2:J$1301,$AA76)))</f>
        <v/>
      </c>
      <c r="K76">
        <f>IF($AA76="","",IF(INDEX('Per Invoice'!K$2:K$1301,$AA76)="","",INDEX('Per Invoice'!K$2:K$1301,$AA76)))</f>
        <v/>
      </c>
      <c r="L76">
        <f>IF($AA76="","",IF(INDEX('Per Invoice'!L$2:L$1301,$AA76)="","",INDEX('Per Invoice'!L$2:L$1301,$AA76)))</f>
        <v/>
      </c>
      <c r="M76">
        <f>IF($AA76="","",IF(INDEX('Per Invoice'!M$2:M$1301,$AA76)="","",INDEX('Per Invoice'!M$2:M$1301,$AA76)))</f>
        <v/>
      </c>
      <c r="N76" s="8">
        <f>IF($AA76="","",IF(INDEX('Per Invoice'!N$2:N$1301,$AA76)="","",INDEX('Per Invoice'!N$2:N$1301,$AA76)))</f>
        <v/>
      </c>
      <c r="O76">
        <f>IF($AA76="","",IF(INDEX('Per Invoice'!O$2:O$1301,$AA76)="","",INDEX('Per Invoice'!O$2:O$1301,$AA76)))</f>
        <v/>
      </c>
      <c r="P76" s="8">
        <f>IF($AA76="","",IF(INDEX('Per Invoice'!P$2:P$1301,$AA76)="","",INDEX('Per Invoice'!P$2:P$1301,$AA76)))</f>
        <v/>
      </c>
      <c r="Q76">
        <f>IF($AA76="","",IF(INDEX('Per Invoice'!Q$2:Q$1301,$AA76)="","",INDEX('Per Invoice'!Q$2:Q$1301,$AA76)))</f>
        <v/>
      </c>
      <c r="R76" s="8">
        <f>IF($AA76="","",IF(INDEX('Per Invoice'!R$2:R$1301,$AA76)="","",INDEX('Per Invoice'!R$2:R$1301,$AA76)))</f>
        <v/>
      </c>
      <c r="S76" s="8">
        <f>IF($AA76="","",IF(INDEX('Per Invoice'!S$2:S$1301,$AA76)="","",INDEX('Per Invoice'!S$2:S$1301,$AA76)))</f>
        <v/>
      </c>
      <c r="T76">
        <f>IF($AA76="","",IF(INDEX('Per Invoice'!T$2:T$1301,$AA76)="","",INDEX('Per Invoice'!T$2:T$1301,$AA76)))</f>
        <v/>
      </c>
      <c r="U76" s="8">
        <f>IF($AA76="","",IF(INDEX('Per Invoice'!U$2:U$1301,$AA76)="","",INDEX('Per Invoice'!U$2:U$1301,$AA76)))</f>
        <v/>
      </c>
      <c r="V76" s="8">
        <f>IF($AA76="","",IF(INDEX('Per Invoice'!V$2:V$1301,$AA76)="","",INDEX('Per Invoice'!V$2:V$1301,$AA76)))</f>
        <v/>
      </c>
      <c r="W76" s="8">
        <f>IF($AA76="","",IF(INDEX('Per Invoice'!W$2:W$1301,$AA76)="","",INDEX('Per Invoice'!W$2:W$1301,$AA76)))</f>
        <v/>
      </c>
      <c r="X76" s="8">
        <f>IF($AA76="","",IF(INDEX('Per Invoice'!X$2:X$1301,$AA76)="","",INDEX('Per Invoice'!X$2:X$1301,$AA76)))</f>
        <v/>
      </c>
      <c r="Y76" s="8">
        <f>IF($AA76="","",IF(INDEX('Per Invoice'!Y$2:Y$1301,$AA76)="","",INDEX('Per Invoice'!Y$2:Y$1301,$AA76)))</f>
        <v/>
      </c>
      <c r="Z76" s="8">
        <f>IF($AA76="","",IF(INDEX('Per Invoice'!Z$2:Z$1301,$AA76)="","",INDEX('Per Invoice'!Z$2:Z$1301,$AA76)))</f>
        <v/>
      </c>
      <c r="AA76" s="16">
        <f>IFERROR(MATCH(Settings!$C$49&amp;"|"&amp;ROWS($AA$2:$AA76),'Per Invoice'!$AB$2:$AB$1301,0),"")</f>
        <v/>
      </c>
    </row>
    <row r="77">
      <c r="A77">
        <f>IF($AA77="","",IF(INDEX('Per Invoice'!A$2:A$1301,$AA77)="","",INDEX('Per Invoice'!A$2:A$1301,$AA77)))</f>
        <v/>
      </c>
      <c r="B77">
        <f>IF($AA77="","",IF(INDEX('Per Invoice'!B$2:B$1301,$AA77)="","",INDEX('Per Invoice'!B$2:B$1301,$AA77)))</f>
        <v/>
      </c>
      <c r="C77">
        <f>IF($AA77="","",IF(INDEX('Per Invoice'!C$2:C$1301,$AA77)="","",INDEX('Per Invoice'!C$2:C$1301,$AA77)))</f>
        <v/>
      </c>
      <c r="D77">
        <f>IF($AA77="","",IF(INDEX('Per Invoice'!D$2:D$1301,$AA77)="","",INDEX('Per Invoice'!D$2:D$1301,$AA77)))</f>
        <v/>
      </c>
      <c r="E77">
        <f>IF($AA77="","",IF(INDEX('Per Invoice'!E$2:E$1301,$AA77)="","",INDEX('Per Invoice'!E$2:E$1301,$AA77)))</f>
        <v/>
      </c>
      <c r="F77">
        <f>IF($AA77="","",IF(INDEX('Per Invoice'!F$2:F$1301,$AA77)="","",INDEX('Per Invoice'!F$2:F$1301,$AA77)))</f>
        <v/>
      </c>
      <c r="G77" s="14">
        <f>IF($AA77="","",IF(INDEX('Per Invoice'!G$2:G$1301,$AA77)="","",INDEX('Per Invoice'!G$2:G$1301,$AA77)))</f>
        <v/>
      </c>
      <c r="H77">
        <f>IF($AA77="","",IF(INDEX('Per Invoice'!H$2:H$1301,$AA77)="","",INDEX('Per Invoice'!H$2:H$1301,$AA77)))</f>
        <v/>
      </c>
      <c r="I77">
        <f>IF($AA77="","",IF(INDEX('Per Invoice'!I$2:I$1301,$AA77)="","",INDEX('Per Invoice'!I$2:I$1301,$AA77)))</f>
        <v/>
      </c>
      <c r="J77">
        <f>IF($AA77="","",IF(INDEX('Per Invoice'!J$2:J$1301,$AA77)="","",INDEX('Per Invoice'!J$2:J$1301,$AA77)))</f>
        <v/>
      </c>
      <c r="K77">
        <f>IF($AA77="","",IF(INDEX('Per Invoice'!K$2:K$1301,$AA77)="","",INDEX('Per Invoice'!K$2:K$1301,$AA77)))</f>
        <v/>
      </c>
      <c r="L77">
        <f>IF($AA77="","",IF(INDEX('Per Invoice'!L$2:L$1301,$AA77)="","",INDEX('Per Invoice'!L$2:L$1301,$AA77)))</f>
        <v/>
      </c>
      <c r="M77">
        <f>IF($AA77="","",IF(INDEX('Per Invoice'!M$2:M$1301,$AA77)="","",INDEX('Per Invoice'!M$2:M$1301,$AA77)))</f>
        <v/>
      </c>
      <c r="N77" s="8">
        <f>IF($AA77="","",IF(INDEX('Per Invoice'!N$2:N$1301,$AA77)="","",INDEX('Per Invoice'!N$2:N$1301,$AA77)))</f>
        <v/>
      </c>
      <c r="O77">
        <f>IF($AA77="","",IF(INDEX('Per Invoice'!O$2:O$1301,$AA77)="","",INDEX('Per Invoice'!O$2:O$1301,$AA77)))</f>
        <v/>
      </c>
      <c r="P77" s="8">
        <f>IF($AA77="","",IF(INDEX('Per Invoice'!P$2:P$1301,$AA77)="","",INDEX('Per Invoice'!P$2:P$1301,$AA77)))</f>
        <v/>
      </c>
      <c r="Q77">
        <f>IF($AA77="","",IF(INDEX('Per Invoice'!Q$2:Q$1301,$AA77)="","",INDEX('Per Invoice'!Q$2:Q$1301,$AA77)))</f>
        <v/>
      </c>
      <c r="R77" s="8">
        <f>IF($AA77="","",IF(INDEX('Per Invoice'!R$2:R$1301,$AA77)="","",INDEX('Per Invoice'!R$2:R$1301,$AA77)))</f>
        <v/>
      </c>
      <c r="S77" s="8">
        <f>IF($AA77="","",IF(INDEX('Per Invoice'!S$2:S$1301,$AA77)="","",INDEX('Per Invoice'!S$2:S$1301,$AA77)))</f>
        <v/>
      </c>
      <c r="T77">
        <f>IF($AA77="","",IF(INDEX('Per Invoice'!T$2:T$1301,$AA77)="","",INDEX('Per Invoice'!T$2:T$1301,$AA77)))</f>
        <v/>
      </c>
      <c r="U77" s="8">
        <f>IF($AA77="","",IF(INDEX('Per Invoice'!U$2:U$1301,$AA77)="","",INDEX('Per Invoice'!U$2:U$1301,$AA77)))</f>
        <v/>
      </c>
      <c r="V77" s="8">
        <f>IF($AA77="","",IF(INDEX('Per Invoice'!V$2:V$1301,$AA77)="","",INDEX('Per Invoice'!V$2:V$1301,$AA77)))</f>
        <v/>
      </c>
      <c r="W77" s="8">
        <f>IF($AA77="","",IF(INDEX('Per Invoice'!W$2:W$1301,$AA77)="","",INDEX('Per Invoice'!W$2:W$1301,$AA77)))</f>
        <v/>
      </c>
      <c r="X77" s="8">
        <f>IF($AA77="","",IF(INDEX('Per Invoice'!X$2:X$1301,$AA77)="","",INDEX('Per Invoice'!X$2:X$1301,$AA77)))</f>
        <v/>
      </c>
      <c r="Y77" s="8">
        <f>IF($AA77="","",IF(INDEX('Per Invoice'!Y$2:Y$1301,$AA77)="","",INDEX('Per Invoice'!Y$2:Y$1301,$AA77)))</f>
        <v/>
      </c>
      <c r="Z77" s="8">
        <f>IF($AA77="","",IF(INDEX('Per Invoice'!Z$2:Z$1301,$AA77)="","",INDEX('Per Invoice'!Z$2:Z$1301,$AA77)))</f>
        <v/>
      </c>
      <c r="AA77" s="16">
        <f>IFERROR(MATCH(Settings!$C$49&amp;"|"&amp;ROWS($AA$2:$AA77),'Per Invoice'!$AB$2:$AB$1301,0),"")</f>
        <v/>
      </c>
    </row>
    <row r="78">
      <c r="A78">
        <f>IF($AA78="","",IF(INDEX('Per Invoice'!A$2:A$1301,$AA78)="","",INDEX('Per Invoice'!A$2:A$1301,$AA78)))</f>
        <v/>
      </c>
      <c r="B78">
        <f>IF($AA78="","",IF(INDEX('Per Invoice'!B$2:B$1301,$AA78)="","",INDEX('Per Invoice'!B$2:B$1301,$AA78)))</f>
        <v/>
      </c>
      <c r="C78">
        <f>IF($AA78="","",IF(INDEX('Per Invoice'!C$2:C$1301,$AA78)="","",INDEX('Per Invoice'!C$2:C$1301,$AA78)))</f>
        <v/>
      </c>
      <c r="D78">
        <f>IF($AA78="","",IF(INDEX('Per Invoice'!D$2:D$1301,$AA78)="","",INDEX('Per Invoice'!D$2:D$1301,$AA78)))</f>
        <v/>
      </c>
      <c r="E78">
        <f>IF($AA78="","",IF(INDEX('Per Invoice'!E$2:E$1301,$AA78)="","",INDEX('Per Invoice'!E$2:E$1301,$AA78)))</f>
        <v/>
      </c>
      <c r="F78">
        <f>IF($AA78="","",IF(INDEX('Per Invoice'!F$2:F$1301,$AA78)="","",INDEX('Per Invoice'!F$2:F$1301,$AA78)))</f>
        <v/>
      </c>
      <c r="G78" s="14">
        <f>IF($AA78="","",IF(INDEX('Per Invoice'!G$2:G$1301,$AA78)="","",INDEX('Per Invoice'!G$2:G$1301,$AA78)))</f>
        <v/>
      </c>
      <c r="H78">
        <f>IF($AA78="","",IF(INDEX('Per Invoice'!H$2:H$1301,$AA78)="","",INDEX('Per Invoice'!H$2:H$1301,$AA78)))</f>
        <v/>
      </c>
      <c r="I78">
        <f>IF($AA78="","",IF(INDEX('Per Invoice'!I$2:I$1301,$AA78)="","",INDEX('Per Invoice'!I$2:I$1301,$AA78)))</f>
        <v/>
      </c>
      <c r="J78">
        <f>IF($AA78="","",IF(INDEX('Per Invoice'!J$2:J$1301,$AA78)="","",INDEX('Per Invoice'!J$2:J$1301,$AA78)))</f>
        <v/>
      </c>
      <c r="K78">
        <f>IF($AA78="","",IF(INDEX('Per Invoice'!K$2:K$1301,$AA78)="","",INDEX('Per Invoice'!K$2:K$1301,$AA78)))</f>
        <v/>
      </c>
      <c r="L78">
        <f>IF($AA78="","",IF(INDEX('Per Invoice'!L$2:L$1301,$AA78)="","",INDEX('Per Invoice'!L$2:L$1301,$AA78)))</f>
        <v/>
      </c>
      <c r="M78">
        <f>IF($AA78="","",IF(INDEX('Per Invoice'!M$2:M$1301,$AA78)="","",INDEX('Per Invoice'!M$2:M$1301,$AA78)))</f>
        <v/>
      </c>
      <c r="N78" s="8">
        <f>IF($AA78="","",IF(INDEX('Per Invoice'!N$2:N$1301,$AA78)="","",INDEX('Per Invoice'!N$2:N$1301,$AA78)))</f>
        <v/>
      </c>
      <c r="O78">
        <f>IF($AA78="","",IF(INDEX('Per Invoice'!O$2:O$1301,$AA78)="","",INDEX('Per Invoice'!O$2:O$1301,$AA78)))</f>
        <v/>
      </c>
      <c r="P78" s="8">
        <f>IF($AA78="","",IF(INDEX('Per Invoice'!P$2:P$1301,$AA78)="","",INDEX('Per Invoice'!P$2:P$1301,$AA78)))</f>
        <v/>
      </c>
      <c r="Q78">
        <f>IF($AA78="","",IF(INDEX('Per Invoice'!Q$2:Q$1301,$AA78)="","",INDEX('Per Invoice'!Q$2:Q$1301,$AA78)))</f>
        <v/>
      </c>
      <c r="R78" s="8">
        <f>IF($AA78="","",IF(INDEX('Per Invoice'!R$2:R$1301,$AA78)="","",INDEX('Per Invoice'!R$2:R$1301,$AA78)))</f>
        <v/>
      </c>
      <c r="S78" s="8">
        <f>IF($AA78="","",IF(INDEX('Per Invoice'!S$2:S$1301,$AA78)="","",INDEX('Per Invoice'!S$2:S$1301,$AA78)))</f>
        <v/>
      </c>
      <c r="T78">
        <f>IF($AA78="","",IF(INDEX('Per Invoice'!T$2:T$1301,$AA78)="","",INDEX('Per Invoice'!T$2:T$1301,$AA78)))</f>
        <v/>
      </c>
      <c r="U78" s="8">
        <f>IF($AA78="","",IF(INDEX('Per Invoice'!U$2:U$1301,$AA78)="","",INDEX('Per Invoice'!U$2:U$1301,$AA78)))</f>
        <v/>
      </c>
      <c r="V78" s="8">
        <f>IF($AA78="","",IF(INDEX('Per Invoice'!V$2:V$1301,$AA78)="","",INDEX('Per Invoice'!V$2:V$1301,$AA78)))</f>
        <v/>
      </c>
      <c r="W78" s="8">
        <f>IF($AA78="","",IF(INDEX('Per Invoice'!W$2:W$1301,$AA78)="","",INDEX('Per Invoice'!W$2:W$1301,$AA78)))</f>
        <v/>
      </c>
      <c r="X78" s="8">
        <f>IF($AA78="","",IF(INDEX('Per Invoice'!X$2:X$1301,$AA78)="","",INDEX('Per Invoice'!X$2:X$1301,$AA78)))</f>
        <v/>
      </c>
      <c r="Y78" s="8">
        <f>IF($AA78="","",IF(INDEX('Per Invoice'!Y$2:Y$1301,$AA78)="","",INDEX('Per Invoice'!Y$2:Y$1301,$AA78)))</f>
        <v/>
      </c>
      <c r="Z78" s="8">
        <f>IF($AA78="","",IF(INDEX('Per Invoice'!Z$2:Z$1301,$AA78)="","",INDEX('Per Invoice'!Z$2:Z$1301,$AA78)))</f>
        <v/>
      </c>
      <c r="AA78" s="16">
        <f>IFERROR(MATCH(Settings!$C$49&amp;"|"&amp;ROWS($AA$2:$AA78),'Per Invoice'!$AB$2:$AB$1301,0),"")</f>
        <v/>
      </c>
    </row>
    <row r="79">
      <c r="A79">
        <f>IF($AA79="","",IF(INDEX('Per Invoice'!A$2:A$1301,$AA79)="","",INDEX('Per Invoice'!A$2:A$1301,$AA79)))</f>
        <v/>
      </c>
      <c r="B79">
        <f>IF($AA79="","",IF(INDEX('Per Invoice'!B$2:B$1301,$AA79)="","",INDEX('Per Invoice'!B$2:B$1301,$AA79)))</f>
        <v/>
      </c>
      <c r="C79">
        <f>IF($AA79="","",IF(INDEX('Per Invoice'!C$2:C$1301,$AA79)="","",INDEX('Per Invoice'!C$2:C$1301,$AA79)))</f>
        <v/>
      </c>
      <c r="D79">
        <f>IF($AA79="","",IF(INDEX('Per Invoice'!D$2:D$1301,$AA79)="","",INDEX('Per Invoice'!D$2:D$1301,$AA79)))</f>
        <v/>
      </c>
      <c r="E79">
        <f>IF($AA79="","",IF(INDEX('Per Invoice'!E$2:E$1301,$AA79)="","",INDEX('Per Invoice'!E$2:E$1301,$AA79)))</f>
        <v/>
      </c>
      <c r="F79">
        <f>IF($AA79="","",IF(INDEX('Per Invoice'!F$2:F$1301,$AA79)="","",INDEX('Per Invoice'!F$2:F$1301,$AA79)))</f>
        <v/>
      </c>
      <c r="G79" s="14">
        <f>IF($AA79="","",IF(INDEX('Per Invoice'!G$2:G$1301,$AA79)="","",INDEX('Per Invoice'!G$2:G$1301,$AA79)))</f>
        <v/>
      </c>
      <c r="H79">
        <f>IF($AA79="","",IF(INDEX('Per Invoice'!H$2:H$1301,$AA79)="","",INDEX('Per Invoice'!H$2:H$1301,$AA79)))</f>
        <v/>
      </c>
      <c r="I79">
        <f>IF($AA79="","",IF(INDEX('Per Invoice'!I$2:I$1301,$AA79)="","",INDEX('Per Invoice'!I$2:I$1301,$AA79)))</f>
        <v/>
      </c>
      <c r="J79">
        <f>IF($AA79="","",IF(INDEX('Per Invoice'!J$2:J$1301,$AA79)="","",INDEX('Per Invoice'!J$2:J$1301,$AA79)))</f>
        <v/>
      </c>
      <c r="K79">
        <f>IF($AA79="","",IF(INDEX('Per Invoice'!K$2:K$1301,$AA79)="","",INDEX('Per Invoice'!K$2:K$1301,$AA79)))</f>
        <v/>
      </c>
      <c r="L79">
        <f>IF($AA79="","",IF(INDEX('Per Invoice'!L$2:L$1301,$AA79)="","",INDEX('Per Invoice'!L$2:L$1301,$AA79)))</f>
        <v/>
      </c>
      <c r="M79">
        <f>IF($AA79="","",IF(INDEX('Per Invoice'!M$2:M$1301,$AA79)="","",INDEX('Per Invoice'!M$2:M$1301,$AA79)))</f>
        <v/>
      </c>
      <c r="N79" s="8">
        <f>IF($AA79="","",IF(INDEX('Per Invoice'!N$2:N$1301,$AA79)="","",INDEX('Per Invoice'!N$2:N$1301,$AA79)))</f>
        <v/>
      </c>
      <c r="O79">
        <f>IF($AA79="","",IF(INDEX('Per Invoice'!O$2:O$1301,$AA79)="","",INDEX('Per Invoice'!O$2:O$1301,$AA79)))</f>
        <v/>
      </c>
      <c r="P79" s="8">
        <f>IF($AA79="","",IF(INDEX('Per Invoice'!P$2:P$1301,$AA79)="","",INDEX('Per Invoice'!P$2:P$1301,$AA79)))</f>
        <v/>
      </c>
      <c r="Q79">
        <f>IF($AA79="","",IF(INDEX('Per Invoice'!Q$2:Q$1301,$AA79)="","",INDEX('Per Invoice'!Q$2:Q$1301,$AA79)))</f>
        <v/>
      </c>
      <c r="R79" s="8">
        <f>IF($AA79="","",IF(INDEX('Per Invoice'!R$2:R$1301,$AA79)="","",INDEX('Per Invoice'!R$2:R$1301,$AA79)))</f>
        <v/>
      </c>
      <c r="S79" s="8">
        <f>IF($AA79="","",IF(INDEX('Per Invoice'!S$2:S$1301,$AA79)="","",INDEX('Per Invoice'!S$2:S$1301,$AA79)))</f>
        <v/>
      </c>
      <c r="T79">
        <f>IF($AA79="","",IF(INDEX('Per Invoice'!T$2:T$1301,$AA79)="","",INDEX('Per Invoice'!T$2:T$1301,$AA79)))</f>
        <v/>
      </c>
      <c r="U79" s="8">
        <f>IF($AA79="","",IF(INDEX('Per Invoice'!U$2:U$1301,$AA79)="","",INDEX('Per Invoice'!U$2:U$1301,$AA79)))</f>
        <v/>
      </c>
      <c r="V79" s="8">
        <f>IF($AA79="","",IF(INDEX('Per Invoice'!V$2:V$1301,$AA79)="","",INDEX('Per Invoice'!V$2:V$1301,$AA79)))</f>
        <v/>
      </c>
      <c r="W79" s="8">
        <f>IF($AA79="","",IF(INDEX('Per Invoice'!W$2:W$1301,$AA79)="","",INDEX('Per Invoice'!W$2:W$1301,$AA79)))</f>
        <v/>
      </c>
      <c r="X79" s="8">
        <f>IF($AA79="","",IF(INDEX('Per Invoice'!X$2:X$1301,$AA79)="","",INDEX('Per Invoice'!X$2:X$1301,$AA79)))</f>
        <v/>
      </c>
      <c r="Y79" s="8">
        <f>IF($AA79="","",IF(INDEX('Per Invoice'!Y$2:Y$1301,$AA79)="","",INDEX('Per Invoice'!Y$2:Y$1301,$AA79)))</f>
        <v/>
      </c>
      <c r="Z79" s="8">
        <f>IF($AA79="","",IF(INDEX('Per Invoice'!Z$2:Z$1301,$AA79)="","",INDEX('Per Invoice'!Z$2:Z$1301,$AA79)))</f>
        <v/>
      </c>
      <c r="AA79" s="16">
        <f>IFERROR(MATCH(Settings!$C$49&amp;"|"&amp;ROWS($AA$2:$AA79),'Per Invoice'!$AB$2:$AB$1301,0),"")</f>
        <v/>
      </c>
    </row>
    <row r="80">
      <c r="A80">
        <f>IF($AA80="","",IF(INDEX('Per Invoice'!A$2:A$1301,$AA80)="","",INDEX('Per Invoice'!A$2:A$1301,$AA80)))</f>
        <v/>
      </c>
      <c r="B80">
        <f>IF($AA80="","",IF(INDEX('Per Invoice'!B$2:B$1301,$AA80)="","",INDEX('Per Invoice'!B$2:B$1301,$AA80)))</f>
        <v/>
      </c>
      <c r="C80">
        <f>IF($AA80="","",IF(INDEX('Per Invoice'!C$2:C$1301,$AA80)="","",INDEX('Per Invoice'!C$2:C$1301,$AA80)))</f>
        <v/>
      </c>
      <c r="D80">
        <f>IF($AA80="","",IF(INDEX('Per Invoice'!D$2:D$1301,$AA80)="","",INDEX('Per Invoice'!D$2:D$1301,$AA80)))</f>
        <v/>
      </c>
      <c r="E80">
        <f>IF($AA80="","",IF(INDEX('Per Invoice'!E$2:E$1301,$AA80)="","",INDEX('Per Invoice'!E$2:E$1301,$AA80)))</f>
        <v/>
      </c>
      <c r="F80">
        <f>IF($AA80="","",IF(INDEX('Per Invoice'!F$2:F$1301,$AA80)="","",INDEX('Per Invoice'!F$2:F$1301,$AA80)))</f>
        <v/>
      </c>
      <c r="G80" s="14">
        <f>IF($AA80="","",IF(INDEX('Per Invoice'!G$2:G$1301,$AA80)="","",INDEX('Per Invoice'!G$2:G$1301,$AA80)))</f>
        <v/>
      </c>
      <c r="H80">
        <f>IF($AA80="","",IF(INDEX('Per Invoice'!H$2:H$1301,$AA80)="","",INDEX('Per Invoice'!H$2:H$1301,$AA80)))</f>
        <v/>
      </c>
      <c r="I80">
        <f>IF($AA80="","",IF(INDEX('Per Invoice'!I$2:I$1301,$AA80)="","",INDEX('Per Invoice'!I$2:I$1301,$AA80)))</f>
        <v/>
      </c>
      <c r="J80">
        <f>IF($AA80="","",IF(INDEX('Per Invoice'!J$2:J$1301,$AA80)="","",INDEX('Per Invoice'!J$2:J$1301,$AA80)))</f>
        <v/>
      </c>
      <c r="K80">
        <f>IF($AA80="","",IF(INDEX('Per Invoice'!K$2:K$1301,$AA80)="","",INDEX('Per Invoice'!K$2:K$1301,$AA80)))</f>
        <v/>
      </c>
      <c r="L80">
        <f>IF($AA80="","",IF(INDEX('Per Invoice'!L$2:L$1301,$AA80)="","",INDEX('Per Invoice'!L$2:L$1301,$AA80)))</f>
        <v/>
      </c>
      <c r="M80">
        <f>IF($AA80="","",IF(INDEX('Per Invoice'!M$2:M$1301,$AA80)="","",INDEX('Per Invoice'!M$2:M$1301,$AA80)))</f>
        <v/>
      </c>
      <c r="N80" s="8">
        <f>IF($AA80="","",IF(INDEX('Per Invoice'!N$2:N$1301,$AA80)="","",INDEX('Per Invoice'!N$2:N$1301,$AA80)))</f>
        <v/>
      </c>
      <c r="O80">
        <f>IF($AA80="","",IF(INDEX('Per Invoice'!O$2:O$1301,$AA80)="","",INDEX('Per Invoice'!O$2:O$1301,$AA80)))</f>
        <v/>
      </c>
      <c r="P80" s="8">
        <f>IF($AA80="","",IF(INDEX('Per Invoice'!P$2:P$1301,$AA80)="","",INDEX('Per Invoice'!P$2:P$1301,$AA80)))</f>
        <v/>
      </c>
      <c r="Q80">
        <f>IF($AA80="","",IF(INDEX('Per Invoice'!Q$2:Q$1301,$AA80)="","",INDEX('Per Invoice'!Q$2:Q$1301,$AA80)))</f>
        <v/>
      </c>
      <c r="R80" s="8">
        <f>IF($AA80="","",IF(INDEX('Per Invoice'!R$2:R$1301,$AA80)="","",INDEX('Per Invoice'!R$2:R$1301,$AA80)))</f>
        <v/>
      </c>
      <c r="S80" s="8">
        <f>IF($AA80="","",IF(INDEX('Per Invoice'!S$2:S$1301,$AA80)="","",INDEX('Per Invoice'!S$2:S$1301,$AA80)))</f>
        <v/>
      </c>
      <c r="T80">
        <f>IF($AA80="","",IF(INDEX('Per Invoice'!T$2:T$1301,$AA80)="","",INDEX('Per Invoice'!T$2:T$1301,$AA80)))</f>
        <v/>
      </c>
      <c r="U80" s="8">
        <f>IF($AA80="","",IF(INDEX('Per Invoice'!U$2:U$1301,$AA80)="","",INDEX('Per Invoice'!U$2:U$1301,$AA80)))</f>
        <v/>
      </c>
      <c r="V80" s="8">
        <f>IF($AA80="","",IF(INDEX('Per Invoice'!V$2:V$1301,$AA80)="","",INDEX('Per Invoice'!V$2:V$1301,$AA80)))</f>
        <v/>
      </c>
      <c r="W80" s="8">
        <f>IF($AA80="","",IF(INDEX('Per Invoice'!W$2:W$1301,$AA80)="","",INDEX('Per Invoice'!W$2:W$1301,$AA80)))</f>
        <v/>
      </c>
      <c r="X80" s="8">
        <f>IF($AA80="","",IF(INDEX('Per Invoice'!X$2:X$1301,$AA80)="","",INDEX('Per Invoice'!X$2:X$1301,$AA80)))</f>
        <v/>
      </c>
      <c r="Y80" s="8">
        <f>IF($AA80="","",IF(INDEX('Per Invoice'!Y$2:Y$1301,$AA80)="","",INDEX('Per Invoice'!Y$2:Y$1301,$AA80)))</f>
        <v/>
      </c>
      <c r="Z80" s="8">
        <f>IF($AA80="","",IF(INDEX('Per Invoice'!Z$2:Z$1301,$AA80)="","",INDEX('Per Invoice'!Z$2:Z$1301,$AA80)))</f>
        <v/>
      </c>
      <c r="AA80" s="16">
        <f>IFERROR(MATCH(Settings!$C$49&amp;"|"&amp;ROWS($AA$2:$AA80),'Per Invoice'!$AB$2:$AB$1301,0),"")</f>
        <v/>
      </c>
    </row>
    <row r="81">
      <c r="A81">
        <f>IF($AA81="","",IF(INDEX('Per Invoice'!A$2:A$1301,$AA81)="","",INDEX('Per Invoice'!A$2:A$1301,$AA81)))</f>
        <v/>
      </c>
      <c r="B81">
        <f>IF($AA81="","",IF(INDEX('Per Invoice'!B$2:B$1301,$AA81)="","",INDEX('Per Invoice'!B$2:B$1301,$AA81)))</f>
        <v/>
      </c>
      <c r="C81">
        <f>IF($AA81="","",IF(INDEX('Per Invoice'!C$2:C$1301,$AA81)="","",INDEX('Per Invoice'!C$2:C$1301,$AA81)))</f>
        <v/>
      </c>
      <c r="D81">
        <f>IF($AA81="","",IF(INDEX('Per Invoice'!D$2:D$1301,$AA81)="","",INDEX('Per Invoice'!D$2:D$1301,$AA81)))</f>
        <v/>
      </c>
      <c r="E81">
        <f>IF($AA81="","",IF(INDEX('Per Invoice'!E$2:E$1301,$AA81)="","",INDEX('Per Invoice'!E$2:E$1301,$AA81)))</f>
        <v/>
      </c>
      <c r="F81">
        <f>IF($AA81="","",IF(INDEX('Per Invoice'!F$2:F$1301,$AA81)="","",INDEX('Per Invoice'!F$2:F$1301,$AA81)))</f>
        <v/>
      </c>
      <c r="G81" s="14">
        <f>IF($AA81="","",IF(INDEX('Per Invoice'!G$2:G$1301,$AA81)="","",INDEX('Per Invoice'!G$2:G$1301,$AA81)))</f>
        <v/>
      </c>
      <c r="H81">
        <f>IF($AA81="","",IF(INDEX('Per Invoice'!H$2:H$1301,$AA81)="","",INDEX('Per Invoice'!H$2:H$1301,$AA81)))</f>
        <v/>
      </c>
      <c r="I81">
        <f>IF($AA81="","",IF(INDEX('Per Invoice'!I$2:I$1301,$AA81)="","",INDEX('Per Invoice'!I$2:I$1301,$AA81)))</f>
        <v/>
      </c>
      <c r="J81">
        <f>IF($AA81="","",IF(INDEX('Per Invoice'!J$2:J$1301,$AA81)="","",INDEX('Per Invoice'!J$2:J$1301,$AA81)))</f>
        <v/>
      </c>
      <c r="K81">
        <f>IF($AA81="","",IF(INDEX('Per Invoice'!K$2:K$1301,$AA81)="","",INDEX('Per Invoice'!K$2:K$1301,$AA81)))</f>
        <v/>
      </c>
      <c r="L81">
        <f>IF($AA81="","",IF(INDEX('Per Invoice'!L$2:L$1301,$AA81)="","",INDEX('Per Invoice'!L$2:L$1301,$AA81)))</f>
        <v/>
      </c>
      <c r="M81">
        <f>IF($AA81="","",IF(INDEX('Per Invoice'!M$2:M$1301,$AA81)="","",INDEX('Per Invoice'!M$2:M$1301,$AA81)))</f>
        <v/>
      </c>
      <c r="N81" s="8">
        <f>IF($AA81="","",IF(INDEX('Per Invoice'!N$2:N$1301,$AA81)="","",INDEX('Per Invoice'!N$2:N$1301,$AA81)))</f>
        <v/>
      </c>
      <c r="O81">
        <f>IF($AA81="","",IF(INDEX('Per Invoice'!O$2:O$1301,$AA81)="","",INDEX('Per Invoice'!O$2:O$1301,$AA81)))</f>
        <v/>
      </c>
      <c r="P81" s="8">
        <f>IF($AA81="","",IF(INDEX('Per Invoice'!P$2:P$1301,$AA81)="","",INDEX('Per Invoice'!P$2:P$1301,$AA81)))</f>
        <v/>
      </c>
      <c r="Q81">
        <f>IF($AA81="","",IF(INDEX('Per Invoice'!Q$2:Q$1301,$AA81)="","",INDEX('Per Invoice'!Q$2:Q$1301,$AA81)))</f>
        <v/>
      </c>
      <c r="R81" s="8">
        <f>IF($AA81="","",IF(INDEX('Per Invoice'!R$2:R$1301,$AA81)="","",INDEX('Per Invoice'!R$2:R$1301,$AA81)))</f>
        <v/>
      </c>
      <c r="S81" s="8">
        <f>IF($AA81="","",IF(INDEX('Per Invoice'!S$2:S$1301,$AA81)="","",INDEX('Per Invoice'!S$2:S$1301,$AA81)))</f>
        <v/>
      </c>
      <c r="T81">
        <f>IF($AA81="","",IF(INDEX('Per Invoice'!T$2:T$1301,$AA81)="","",INDEX('Per Invoice'!T$2:T$1301,$AA81)))</f>
        <v/>
      </c>
      <c r="U81" s="8">
        <f>IF($AA81="","",IF(INDEX('Per Invoice'!U$2:U$1301,$AA81)="","",INDEX('Per Invoice'!U$2:U$1301,$AA81)))</f>
        <v/>
      </c>
      <c r="V81" s="8">
        <f>IF($AA81="","",IF(INDEX('Per Invoice'!V$2:V$1301,$AA81)="","",INDEX('Per Invoice'!V$2:V$1301,$AA81)))</f>
        <v/>
      </c>
      <c r="W81" s="8">
        <f>IF($AA81="","",IF(INDEX('Per Invoice'!W$2:W$1301,$AA81)="","",INDEX('Per Invoice'!W$2:W$1301,$AA81)))</f>
        <v/>
      </c>
      <c r="X81" s="8">
        <f>IF($AA81="","",IF(INDEX('Per Invoice'!X$2:X$1301,$AA81)="","",INDEX('Per Invoice'!X$2:X$1301,$AA81)))</f>
        <v/>
      </c>
      <c r="Y81" s="8">
        <f>IF($AA81="","",IF(INDEX('Per Invoice'!Y$2:Y$1301,$AA81)="","",INDEX('Per Invoice'!Y$2:Y$1301,$AA81)))</f>
        <v/>
      </c>
      <c r="Z81" s="8">
        <f>IF($AA81="","",IF(INDEX('Per Invoice'!Z$2:Z$1301,$AA81)="","",INDEX('Per Invoice'!Z$2:Z$1301,$AA81)))</f>
        <v/>
      </c>
      <c r="AA81" s="16">
        <f>IFERROR(MATCH(Settings!$C$49&amp;"|"&amp;ROWS($AA$2:$AA81),'Per Invoice'!$AB$2:$AB$1301,0),"")</f>
        <v/>
      </c>
    </row>
    <row r="82">
      <c r="A82">
        <f>IF($AA82="","",IF(INDEX('Per Invoice'!A$2:A$1301,$AA82)="","",INDEX('Per Invoice'!A$2:A$1301,$AA82)))</f>
        <v/>
      </c>
      <c r="B82">
        <f>IF($AA82="","",IF(INDEX('Per Invoice'!B$2:B$1301,$AA82)="","",INDEX('Per Invoice'!B$2:B$1301,$AA82)))</f>
        <v/>
      </c>
      <c r="C82">
        <f>IF($AA82="","",IF(INDEX('Per Invoice'!C$2:C$1301,$AA82)="","",INDEX('Per Invoice'!C$2:C$1301,$AA82)))</f>
        <v/>
      </c>
      <c r="D82">
        <f>IF($AA82="","",IF(INDEX('Per Invoice'!D$2:D$1301,$AA82)="","",INDEX('Per Invoice'!D$2:D$1301,$AA82)))</f>
        <v/>
      </c>
      <c r="E82">
        <f>IF($AA82="","",IF(INDEX('Per Invoice'!E$2:E$1301,$AA82)="","",INDEX('Per Invoice'!E$2:E$1301,$AA82)))</f>
        <v/>
      </c>
      <c r="F82">
        <f>IF($AA82="","",IF(INDEX('Per Invoice'!F$2:F$1301,$AA82)="","",INDEX('Per Invoice'!F$2:F$1301,$AA82)))</f>
        <v/>
      </c>
      <c r="G82" s="14">
        <f>IF($AA82="","",IF(INDEX('Per Invoice'!G$2:G$1301,$AA82)="","",INDEX('Per Invoice'!G$2:G$1301,$AA82)))</f>
        <v/>
      </c>
      <c r="H82">
        <f>IF($AA82="","",IF(INDEX('Per Invoice'!H$2:H$1301,$AA82)="","",INDEX('Per Invoice'!H$2:H$1301,$AA82)))</f>
        <v/>
      </c>
      <c r="I82">
        <f>IF($AA82="","",IF(INDEX('Per Invoice'!I$2:I$1301,$AA82)="","",INDEX('Per Invoice'!I$2:I$1301,$AA82)))</f>
        <v/>
      </c>
      <c r="J82">
        <f>IF($AA82="","",IF(INDEX('Per Invoice'!J$2:J$1301,$AA82)="","",INDEX('Per Invoice'!J$2:J$1301,$AA82)))</f>
        <v/>
      </c>
      <c r="K82">
        <f>IF($AA82="","",IF(INDEX('Per Invoice'!K$2:K$1301,$AA82)="","",INDEX('Per Invoice'!K$2:K$1301,$AA82)))</f>
        <v/>
      </c>
      <c r="L82">
        <f>IF($AA82="","",IF(INDEX('Per Invoice'!L$2:L$1301,$AA82)="","",INDEX('Per Invoice'!L$2:L$1301,$AA82)))</f>
        <v/>
      </c>
      <c r="M82">
        <f>IF($AA82="","",IF(INDEX('Per Invoice'!M$2:M$1301,$AA82)="","",INDEX('Per Invoice'!M$2:M$1301,$AA82)))</f>
        <v/>
      </c>
      <c r="N82" s="8">
        <f>IF($AA82="","",IF(INDEX('Per Invoice'!N$2:N$1301,$AA82)="","",INDEX('Per Invoice'!N$2:N$1301,$AA82)))</f>
        <v/>
      </c>
      <c r="O82">
        <f>IF($AA82="","",IF(INDEX('Per Invoice'!O$2:O$1301,$AA82)="","",INDEX('Per Invoice'!O$2:O$1301,$AA82)))</f>
        <v/>
      </c>
      <c r="P82" s="8">
        <f>IF($AA82="","",IF(INDEX('Per Invoice'!P$2:P$1301,$AA82)="","",INDEX('Per Invoice'!P$2:P$1301,$AA82)))</f>
        <v/>
      </c>
      <c r="Q82">
        <f>IF($AA82="","",IF(INDEX('Per Invoice'!Q$2:Q$1301,$AA82)="","",INDEX('Per Invoice'!Q$2:Q$1301,$AA82)))</f>
        <v/>
      </c>
      <c r="R82" s="8">
        <f>IF($AA82="","",IF(INDEX('Per Invoice'!R$2:R$1301,$AA82)="","",INDEX('Per Invoice'!R$2:R$1301,$AA82)))</f>
        <v/>
      </c>
      <c r="S82" s="8">
        <f>IF($AA82="","",IF(INDEX('Per Invoice'!S$2:S$1301,$AA82)="","",INDEX('Per Invoice'!S$2:S$1301,$AA82)))</f>
        <v/>
      </c>
      <c r="T82">
        <f>IF($AA82="","",IF(INDEX('Per Invoice'!T$2:T$1301,$AA82)="","",INDEX('Per Invoice'!T$2:T$1301,$AA82)))</f>
        <v/>
      </c>
      <c r="U82" s="8">
        <f>IF($AA82="","",IF(INDEX('Per Invoice'!U$2:U$1301,$AA82)="","",INDEX('Per Invoice'!U$2:U$1301,$AA82)))</f>
        <v/>
      </c>
      <c r="V82" s="8">
        <f>IF($AA82="","",IF(INDEX('Per Invoice'!V$2:V$1301,$AA82)="","",INDEX('Per Invoice'!V$2:V$1301,$AA82)))</f>
        <v/>
      </c>
      <c r="W82" s="8">
        <f>IF($AA82="","",IF(INDEX('Per Invoice'!W$2:W$1301,$AA82)="","",INDEX('Per Invoice'!W$2:W$1301,$AA82)))</f>
        <v/>
      </c>
      <c r="X82" s="8">
        <f>IF($AA82="","",IF(INDEX('Per Invoice'!X$2:X$1301,$AA82)="","",INDEX('Per Invoice'!X$2:X$1301,$AA82)))</f>
        <v/>
      </c>
      <c r="Y82" s="8">
        <f>IF($AA82="","",IF(INDEX('Per Invoice'!Y$2:Y$1301,$AA82)="","",INDEX('Per Invoice'!Y$2:Y$1301,$AA82)))</f>
        <v/>
      </c>
      <c r="Z82" s="8">
        <f>IF($AA82="","",IF(INDEX('Per Invoice'!Z$2:Z$1301,$AA82)="","",INDEX('Per Invoice'!Z$2:Z$1301,$AA82)))</f>
        <v/>
      </c>
      <c r="AA82" s="16">
        <f>IFERROR(MATCH(Settings!$C$49&amp;"|"&amp;ROWS($AA$2:$AA82),'Per Invoice'!$AB$2:$AB$1301,0),"")</f>
        <v/>
      </c>
    </row>
    <row r="83">
      <c r="A83">
        <f>IF($AA83="","",IF(INDEX('Per Invoice'!A$2:A$1301,$AA83)="","",INDEX('Per Invoice'!A$2:A$1301,$AA83)))</f>
        <v/>
      </c>
      <c r="B83">
        <f>IF($AA83="","",IF(INDEX('Per Invoice'!B$2:B$1301,$AA83)="","",INDEX('Per Invoice'!B$2:B$1301,$AA83)))</f>
        <v/>
      </c>
      <c r="C83">
        <f>IF($AA83="","",IF(INDEX('Per Invoice'!C$2:C$1301,$AA83)="","",INDEX('Per Invoice'!C$2:C$1301,$AA83)))</f>
        <v/>
      </c>
      <c r="D83">
        <f>IF($AA83="","",IF(INDEX('Per Invoice'!D$2:D$1301,$AA83)="","",INDEX('Per Invoice'!D$2:D$1301,$AA83)))</f>
        <v/>
      </c>
      <c r="E83">
        <f>IF($AA83="","",IF(INDEX('Per Invoice'!E$2:E$1301,$AA83)="","",INDEX('Per Invoice'!E$2:E$1301,$AA83)))</f>
        <v/>
      </c>
      <c r="F83">
        <f>IF($AA83="","",IF(INDEX('Per Invoice'!F$2:F$1301,$AA83)="","",INDEX('Per Invoice'!F$2:F$1301,$AA83)))</f>
        <v/>
      </c>
      <c r="G83" s="14">
        <f>IF($AA83="","",IF(INDEX('Per Invoice'!G$2:G$1301,$AA83)="","",INDEX('Per Invoice'!G$2:G$1301,$AA83)))</f>
        <v/>
      </c>
      <c r="H83">
        <f>IF($AA83="","",IF(INDEX('Per Invoice'!H$2:H$1301,$AA83)="","",INDEX('Per Invoice'!H$2:H$1301,$AA83)))</f>
        <v/>
      </c>
      <c r="I83">
        <f>IF($AA83="","",IF(INDEX('Per Invoice'!I$2:I$1301,$AA83)="","",INDEX('Per Invoice'!I$2:I$1301,$AA83)))</f>
        <v/>
      </c>
      <c r="J83">
        <f>IF($AA83="","",IF(INDEX('Per Invoice'!J$2:J$1301,$AA83)="","",INDEX('Per Invoice'!J$2:J$1301,$AA83)))</f>
        <v/>
      </c>
      <c r="K83">
        <f>IF($AA83="","",IF(INDEX('Per Invoice'!K$2:K$1301,$AA83)="","",INDEX('Per Invoice'!K$2:K$1301,$AA83)))</f>
        <v/>
      </c>
      <c r="L83">
        <f>IF($AA83="","",IF(INDEX('Per Invoice'!L$2:L$1301,$AA83)="","",INDEX('Per Invoice'!L$2:L$1301,$AA83)))</f>
        <v/>
      </c>
      <c r="M83">
        <f>IF($AA83="","",IF(INDEX('Per Invoice'!M$2:M$1301,$AA83)="","",INDEX('Per Invoice'!M$2:M$1301,$AA83)))</f>
        <v/>
      </c>
      <c r="N83" s="8">
        <f>IF($AA83="","",IF(INDEX('Per Invoice'!N$2:N$1301,$AA83)="","",INDEX('Per Invoice'!N$2:N$1301,$AA83)))</f>
        <v/>
      </c>
      <c r="O83">
        <f>IF($AA83="","",IF(INDEX('Per Invoice'!O$2:O$1301,$AA83)="","",INDEX('Per Invoice'!O$2:O$1301,$AA83)))</f>
        <v/>
      </c>
      <c r="P83" s="8">
        <f>IF($AA83="","",IF(INDEX('Per Invoice'!P$2:P$1301,$AA83)="","",INDEX('Per Invoice'!P$2:P$1301,$AA83)))</f>
        <v/>
      </c>
      <c r="Q83">
        <f>IF($AA83="","",IF(INDEX('Per Invoice'!Q$2:Q$1301,$AA83)="","",INDEX('Per Invoice'!Q$2:Q$1301,$AA83)))</f>
        <v/>
      </c>
      <c r="R83" s="8">
        <f>IF($AA83="","",IF(INDEX('Per Invoice'!R$2:R$1301,$AA83)="","",INDEX('Per Invoice'!R$2:R$1301,$AA83)))</f>
        <v/>
      </c>
      <c r="S83" s="8">
        <f>IF($AA83="","",IF(INDEX('Per Invoice'!S$2:S$1301,$AA83)="","",INDEX('Per Invoice'!S$2:S$1301,$AA83)))</f>
        <v/>
      </c>
      <c r="T83">
        <f>IF($AA83="","",IF(INDEX('Per Invoice'!T$2:T$1301,$AA83)="","",INDEX('Per Invoice'!T$2:T$1301,$AA83)))</f>
        <v/>
      </c>
      <c r="U83" s="8">
        <f>IF($AA83="","",IF(INDEX('Per Invoice'!U$2:U$1301,$AA83)="","",INDEX('Per Invoice'!U$2:U$1301,$AA83)))</f>
        <v/>
      </c>
      <c r="V83" s="8">
        <f>IF($AA83="","",IF(INDEX('Per Invoice'!V$2:V$1301,$AA83)="","",INDEX('Per Invoice'!V$2:V$1301,$AA83)))</f>
        <v/>
      </c>
      <c r="W83" s="8">
        <f>IF($AA83="","",IF(INDEX('Per Invoice'!W$2:W$1301,$AA83)="","",INDEX('Per Invoice'!W$2:W$1301,$AA83)))</f>
        <v/>
      </c>
      <c r="X83" s="8">
        <f>IF($AA83="","",IF(INDEX('Per Invoice'!X$2:X$1301,$AA83)="","",INDEX('Per Invoice'!X$2:X$1301,$AA83)))</f>
        <v/>
      </c>
      <c r="Y83" s="8">
        <f>IF($AA83="","",IF(INDEX('Per Invoice'!Y$2:Y$1301,$AA83)="","",INDEX('Per Invoice'!Y$2:Y$1301,$AA83)))</f>
        <v/>
      </c>
      <c r="Z83" s="8">
        <f>IF($AA83="","",IF(INDEX('Per Invoice'!Z$2:Z$1301,$AA83)="","",INDEX('Per Invoice'!Z$2:Z$1301,$AA83)))</f>
        <v/>
      </c>
      <c r="AA83" s="16">
        <f>IFERROR(MATCH(Settings!$C$49&amp;"|"&amp;ROWS($AA$2:$AA83),'Per Invoice'!$AB$2:$AB$1301,0),"")</f>
        <v/>
      </c>
    </row>
    <row r="84">
      <c r="A84">
        <f>IF($AA84="","",IF(INDEX('Per Invoice'!A$2:A$1301,$AA84)="","",INDEX('Per Invoice'!A$2:A$1301,$AA84)))</f>
        <v/>
      </c>
      <c r="B84">
        <f>IF($AA84="","",IF(INDEX('Per Invoice'!B$2:B$1301,$AA84)="","",INDEX('Per Invoice'!B$2:B$1301,$AA84)))</f>
        <v/>
      </c>
      <c r="C84">
        <f>IF($AA84="","",IF(INDEX('Per Invoice'!C$2:C$1301,$AA84)="","",INDEX('Per Invoice'!C$2:C$1301,$AA84)))</f>
        <v/>
      </c>
      <c r="D84">
        <f>IF($AA84="","",IF(INDEX('Per Invoice'!D$2:D$1301,$AA84)="","",INDEX('Per Invoice'!D$2:D$1301,$AA84)))</f>
        <v/>
      </c>
      <c r="E84">
        <f>IF($AA84="","",IF(INDEX('Per Invoice'!E$2:E$1301,$AA84)="","",INDEX('Per Invoice'!E$2:E$1301,$AA84)))</f>
        <v/>
      </c>
      <c r="F84">
        <f>IF($AA84="","",IF(INDEX('Per Invoice'!F$2:F$1301,$AA84)="","",INDEX('Per Invoice'!F$2:F$1301,$AA84)))</f>
        <v/>
      </c>
      <c r="G84" s="14">
        <f>IF($AA84="","",IF(INDEX('Per Invoice'!G$2:G$1301,$AA84)="","",INDEX('Per Invoice'!G$2:G$1301,$AA84)))</f>
        <v/>
      </c>
      <c r="H84">
        <f>IF($AA84="","",IF(INDEX('Per Invoice'!H$2:H$1301,$AA84)="","",INDEX('Per Invoice'!H$2:H$1301,$AA84)))</f>
        <v/>
      </c>
      <c r="I84">
        <f>IF($AA84="","",IF(INDEX('Per Invoice'!I$2:I$1301,$AA84)="","",INDEX('Per Invoice'!I$2:I$1301,$AA84)))</f>
        <v/>
      </c>
      <c r="J84">
        <f>IF($AA84="","",IF(INDEX('Per Invoice'!J$2:J$1301,$AA84)="","",INDEX('Per Invoice'!J$2:J$1301,$AA84)))</f>
        <v/>
      </c>
      <c r="K84">
        <f>IF($AA84="","",IF(INDEX('Per Invoice'!K$2:K$1301,$AA84)="","",INDEX('Per Invoice'!K$2:K$1301,$AA84)))</f>
        <v/>
      </c>
      <c r="L84">
        <f>IF($AA84="","",IF(INDEX('Per Invoice'!L$2:L$1301,$AA84)="","",INDEX('Per Invoice'!L$2:L$1301,$AA84)))</f>
        <v/>
      </c>
      <c r="M84">
        <f>IF($AA84="","",IF(INDEX('Per Invoice'!M$2:M$1301,$AA84)="","",INDEX('Per Invoice'!M$2:M$1301,$AA84)))</f>
        <v/>
      </c>
      <c r="N84" s="8">
        <f>IF($AA84="","",IF(INDEX('Per Invoice'!N$2:N$1301,$AA84)="","",INDEX('Per Invoice'!N$2:N$1301,$AA84)))</f>
        <v/>
      </c>
      <c r="O84">
        <f>IF($AA84="","",IF(INDEX('Per Invoice'!O$2:O$1301,$AA84)="","",INDEX('Per Invoice'!O$2:O$1301,$AA84)))</f>
        <v/>
      </c>
      <c r="P84" s="8">
        <f>IF($AA84="","",IF(INDEX('Per Invoice'!P$2:P$1301,$AA84)="","",INDEX('Per Invoice'!P$2:P$1301,$AA84)))</f>
        <v/>
      </c>
      <c r="Q84">
        <f>IF($AA84="","",IF(INDEX('Per Invoice'!Q$2:Q$1301,$AA84)="","",INDEX('Per Invoice'!Q$2:Q$1301,$AA84)))</f>
        <v/>
      </c>
      <c r="R84" s="8">
        <f>IF($AA84="","",IF(INDEX('Per Invoice'!R$2:R$1301,$AA84)="","",INDEX('Per Invoice'!R$2:R$1301,$AA84)))</f>
        <v/>
      </c>
      <c r="S84" s="8">
        <f>IF($AA84="","",IF(INDEX('Per Invoice'!S$2:S$1301,$AA84)="","",INDEX('Per Invoice'!S$2:S$1301,$AA84)))</f>
        <v/>
      </c>
      <c r="T84">
        <f>IF($AA84="","",IF(INDEX('Per Invoice'!T$2:T$1301,$AA84)="","",INDEX('Per Invoice'!T$2:T$1301,$AA84)))</f>
        <v/>
      </c>
      <c r="U84" s="8">
        <f>IF($AA84="","",IF(INDEX('Per Invoice'!U$2:U$1301,$AA84)="","",INDEX('Per Invoice'!U$2:U$1301,$AA84)))</f>
        <v/>
      </c>
      <c r="V84" s="8">
        <f>IF($AA84="","",IF(INDEX('Per Invoice'!V$2:V$1301,$AA84)="","",INDEX('Per Invoice'!V$2:V$1301,$AA84)))</f>
        <v/>
      </c>
      <c r="W84" s="8">
        <f>IF($AA84="","",IF(INDEX('Per Invoice'!W$2:W$1301,$AA84)="","",INDEX('Per Invoice'!W$2:W$1301,$AA84)))</f>
        <v/>
      </c>
      <c r="X84" s="8">
        <f>IF($AA84="","",IF(INDEX('Per Invoice'!X$2:X$1301,$AA84)="","",INDEX('Per Invoice'!X$2:X$1301,$AA84)))</f>
        <v/>
      </c>
      <c r="Y84" s="8">
        <f>IF($AA84="","",IF(INDEX('Per Invoice'!Y$2:Y$1301,$AA84)="","",INDEX('Per Invoice'!Y$2:Y$1301,$AA84)))</f>
        <v/>
      </c>
      <c r="Z84" s="8">
        <f>IF($AA84="","",IF(INDEX('Per Invoice'!Z$2:Z$1301,$AA84)="","",INDEX('Per Invoice'!Z$2:Z$1301,$AA84)))</f>
        <v/>
      </c>
      <c r="AA84" s="16">
        <f>IFERROR(MATCH(Settings!$C$49&amp;"|"&amp;ROWS($AA$2:$AA84),'Per Invoice'!$AB$2:$AB$1301,0),"")</f>
        <v/>
      </c>
    </row>
    <row r="85">
      <c r="A85">
        <f>IF($AA85="","",IF(INDEX('Per Invoice'!A$2:A$1301,$AA85)="","",INDEX('Per Invoice'!A$2:A$1301,$AA85)))</f>
        <v/>
      </c>
      <c r="B85">
        <f>IF($AA85="","",IF(INDEX('Per Invoice'!B$2:B$1301,$AA85)="","",INDEX('Per Invoice'!B$2:B$1301,$AA85)))</f>
        <v/>
      </c>
      <c r="C85">
        <f>IF($AA85="","",IF(INDEX('Per Invoice'!C$2:C$1301,$AA85)="","",INDEX('Per Invoice'!C$2:C$1301,$AA85)))</f>
        <v/>
      </c>
      <c r="D85">
        <f>IF($AA85="","",IF(INDEX('Per Invoice'!D$2:D$1301,$AA85)="","",INDEX('Per Invoice'!D$2:D$1301,$AA85)))</f>
        <v/>
      </c>
      <c r="E85">
        <f>IF($AA85="","",IF(INDEX('Per Invoice'!E$2:E$1301,$AA85)="","",INDEX('Per Invoice'!E$2:E$1301,$AA85)))</f>
        <v/>
      </c>
      <c r="F85">
        <f>IF($AA85="","",IF(INDEX('Per Invoice'!F$2:F$1301,$AA85)="","",INDEX('Per Invoice'!F$2:F$1301,$AA85)))</f>
        <v/>
      </c>
      <c r="G85" s="14">
        <f>IF($AA85="","",IF(INDEX('Per Invoice'!G$2:G$1301,$AA85)="","",INDEX('Per Invoice'!G$2:G$1301,$AA85)))</f>
        <v/>
      </c>
      <c r="H85">
        <f>IF($AA85="","",IF(INDEX('Per Invoice'!H$2:H$1301,$AA85)="","",INDEX('Per Invoice'!H$2:H$1301,$AA85)))</f>
        <v/>
      </c>
      <c r="I85">
        <f>IF($AA85="","",IF(INDEX('Per Invoice'!I$2:I$1301,$AA85)="","",INDEX('Per Invoice'!I$2:I$1301,$AA85)))</f>
        <v/>
      </c>
      <c r="J85">
        <f>IF($AA85="","",IF(INDEX('Per Invoice'!J$2:J$1301,$AA85)="","",INDEX('Per Invoice'!J$2:J$1301,$AA85)))</f>
        <v/>
      </c>
      <c r="K85">
        <f>IF($AA85="","",IF(INDEX('Per Invoice'!K$2:K$1301,$AA85)="","",INDEX('Per Invoice'!K$2:K$1301,$AA85)))</f>
        <v/>
      </c>
      <c r="L85">
        <f>IF($AA85="","",IF(INDEX('Per Invoice'!L$2:L$1301,$AA85)="","",INDEX('Per Invoice'!L$2:L$1301,$AA85)))</f>
        <v/>
      </c>
      <c r="M85">
        <f>IF($AA85="","",IF(INDEX('Per Invoice'!M$2:M$1301,$AA85)="","",INDEX('Per Invoice'!M$2:M$1301,$AA85)))</f>
        <v/>
      </c>
      <c r="N85" s="8">
        <f>IF($AA85="","",IF(INDEX('Per Invoice'!N$2:N$1301,$AA85)="","",INDEX('Per Invoice'!N$2:N$1301,$AA85)))</f>
        <v/>
      </c>
      <c r="O85">
        <f>IF($AA85="","",IF(INDEX('Per Invoice'!O$2:O$1301,$AA85)="","",INDEX('Per Invoice'!O$2:O$1301,$AA85)))</f>
        <v/>
      </c>
      <c r="P85" s="8">
        <f>IF($AA85="","",IF(INDEX('Per Invoice'!P$2:P$1301,$AA85)="","",INDEX('Per Invoice'!P$2:P$1301,$AA85)))</f>
        <v/>
      </c>
      <c r="Q85">
        <f>IF($AA85="","",IF(INDEX('Per Invoice'!Q$2:Q$1301,$AA85)="","",INDEX('Per Invoice'!Q$2:Q$1301,$AA85)))</f>
        <v/>
      </c>
      <c r="R85" s="8">
        <f>IF($AA85="","",IF(INDEX('Per Invoice'!R$2:R$1301,$AA85)="","",INDEX('Per Invoice'!R$2:R$1301,$AA85)))</f>
        <v/>
      </c>
      <c r="S85" s="8">
        <f>IF($AA85="","",IF(INDEX('Per Invoice'!S$2:S$1301,$AA85)="","",INDEX('Per Invoice'!S$2:S$1301,$AA85)))</f>
        <v/>
      </c>
      <c r="T85">
        <f>IF($AA85="","",IF(INDEX('Per Invoice'!T$2:T$1301,$AA85)="","",INDEX('Per Invoice'!T$2:T$1301,$AA85)))</f>
        <v/>
      </c>
      <c r="U85" s="8">
        <f>IF($AA85="","",IF(INDEX('Per Invoice'!U$2:U$1301,$AA85)="","",INDEX('Per Invoice'!U$2:U$1301,$AA85)))</f>
        <v/>
      </c>
      <c r="V85" s="8">
        <f>IF($AA85="","",IF(INDEX('Per Invoice'!V$2:V$1301,$AA85)="","",INDEX('Per Invoice'!V$2:V$1301,$AA85)))</f>
        <v/>
      </c>
      <c r="W85" s="8">
        <f>IF($AA85="","",IF(INDEX('Per Invoice'!W$2:W$1301,$AA85)="","",INDEX('Per Invoice'!W$2:W$1301,$AA85)))</f>
        <v/>
      </c>
      <c r="X85" s="8">
        <f>IF($AA85="","",IF(INDEX('Per Invoice'!X$2:X$1301,$AA85)="","",INDEX('Per Invoice'!X$2:X$1301,$AA85)))</f>
        <v/>
      </c>
      <c r="Y85" s="8">
        <f>IF($AA85="","",IF(INDEX('Per Invoice'!Y$2:Y$1301,$AA85)="","",INDEX('Per Invoice'!Y$2:Y$1301,$AA85)))</f>
        <v/>
      </c>
      <c r="Z85" s="8">
        <f>IF($AA85="","",IF(INDEX('Per Invoice'!Z$2:Z$1301,$AA85)="","",INDEX('Per Invoice'!Z$2:Z$1301,$AA85)))</f>
        <v/>
      </c>
      <c r="AA85" s="16">
        <f>IFERROR(MATCH(Settings!$C$49&amp;"|"&amp;ROWS($AA$2:$AA85),'Per Invoice'!$AB$2:$AB$1301,0),"")</f>
        <v/>
      </c>
    </row>
    <row r="86">
      <c r="A86">
        <f>IF($AA86="","",IF(INDEX('Per Invoice'!A$2:A$1301,$AA86)="","",INDEX('Per Invoice'!A$2:A$1301,$AA86)))</f>
        <v/>
      </c>
      <c r="B86">
        <f>IF($AA86="","",IF(INDEX('Per Invoice'!B$2:B$1301,$AA86)="","",INDEX('Per Invoice'!B$2:B$1301,$AA86)))</f>
        <v/>
      </c>
      <c r="C86">
        <f>IF($AA86="","",IF(INDEX('Per Invoice'!C$2:C$1301,$AA86)="","",INDEX('Per Invoice'!C$2:C$1301,$AA86)))</f>
        <v/>
      </c>
      <c r="D86">
        <f>IF($AA86="","",IF(INDEX('Per Invoice'!D$2:D$1301,$AA86)="","",INDEX('Per Invoice'!D$2:D$1301,$AA86)))</f>
        <v/>
      </c>
      <c r="E86">
        <f>IF($AA86="","",IF(INDEX('Per Invoice'!E$2:E$1301,$AA86)="","",INDEX('Per Invoice'!E$2:E$1301,$AA86)))</f>
        <v/>
      </c>
      <c r="F86">
        <f>IF($AA86="","",IF(INDEX('Per Invoice'!F$2:F$1301,$AA86)="","",INDEX('Per Invoice'!F$2:F$1301,$AA86)))</f>
        <v/>
      </c>
      <c r="G86" s="14">
        <f>IF($AA86="","",IF(INDEX('Per Invoice'!G$2:G$1301,$AA86)="","",INDEX('Per Invoice'!G$2:G$1301,$AA86)))</f>
        <v/>
      </c>
      <c r="H86">
        <f>IF($AA86="","",IF(INDEX('Per Invoice'!H$2:H$1301,$AA86)="","",INDEX('Per Invoice'!H$2:H$1301,$AA86)))</f>
        <v/>
      </c>
      <c r="I86">
        <f>IF($AA86="","",IF(INDEX('Per Invoice'!I$2:I$1301,$AA86)="","",INDEX('Per Invoice'!I$2:I$1301,$AA86)))</f>
        <v/>
      </c>
      <c r="J86">
        <f>IF($AA86="","",IF(INDEX('Per Invoice'!J$2:J$1301,$AA86)="","",INDEX('Per Invoice'!J$2:J$1301,$AA86)))</f>
        <v/>
      </c>
      <c r="K86">
        <f>IF($AA86="","",IF(INDEX('Per Invoice'!K$2:K$1301,$AA86)="","",INDEX('Per Invoice'!K$2:K$1301,$AA86)))</f>
        <v/>
      </c>
      <c r="L86">
        <f>IF($AA86="","",IF(INDEX('Per Invoice'!L$2:L$1301,$AA86)="","",INDEX('Per Invoice'!L$2:L$1301,$AA86)))</f>
        <v/>
      </c>
      <c r="M86">
        <f>IF($AA86="","",IF(INDEX('Per Invoice'!M$2:M$1301,$AA86)="","",INDEX('Per Invoice'!M$2:M$1301,$AA86)))</f>
        <v/>
      </c>
      <c r="N86" s="8">
        <f>IF($AA86="","",IF(INDEX('Per Invoice'!N$2:N$1301,$AA86)="","",INDEX('Per Invoice'!N$2:N$1301,$AA86)))</f>
        <v/>
      </c>
      <c r="O86">
        <f>IF($AA86="","",IF(INDEX('Per Invoice'!O$2:O$1301,$AA86)="","",INDEX('Per Invoice'!O$2:O$1301,$AA86)))</f>
        <v/>
      </c>
      <c r="P86" s="8">
        <f>IF($AA86="","",IF(INDEX('Per Invoice'!P$2:P$1301,$AA86)="","",INDEX('Per Invoice'!P$2:P$1301,$AA86)))</f>
        <v/>
      </c>
      <c r="Q86">
        <f>IF($AA86="","",IF(INDEX('Per Invoice'!Q$2:Q$1301,$AA86)="","",INDEX('Per Invoice'!Q$2:Q$1301,$AA86)))</f>
        <v/>
      </c>
      <c r="R86" s="8">
        <f>IF($AA86="","",IF(INDEX('Per Invoice'!R$2:R$1301,$AA86)="","",INDEX('Per Invoice'!R$2:R$1301,$AA86)))</f>
        <v/>
      </c>
      <c r="S86" s="8">
        <f>IF($AA86="","",IF(INDEX('Per Invoice'!S$2:S$1301,$AA86)="","",INDEX('Per Invoice'!S$2:S$1301,$AA86)))</f>
        <v/>
      </c>
      <c r="T86">
        <f>IF($AA86="","",IF(INDEX('Per Invoice'!T$2:T$1301,$AA86)="","",INDEX('Per Invoice'!T$2:T$1301,$AA86)))</f>
        <v/>
      </c>
      <c r="U86" s="8">
        <f>IF($AA86="","",IF(INDEX('Per Invoice'!U$2:U$1301,$AA86)="","",INDEX('Per Invoice'!U$2:U$1301,$AA86)))</f>
        <v/>
      </c>
      <c r="V86" s="8">
        <f>IF($AA86="","",IF(INDEX('Per Invoice'!V$2:V$1301,$AA86)="","",INDEX('Per Invoice'!V$2:V$1301,$AA86)))</f>
        <v/>
      </c>
      <c r="W86" s="8">
        <f>IF($AA86="","",IF(INDEX('Per Invoice'!W$2:W$1301,$AA86)="","",INDEX('Per Invoice'!W$2:W$1301,$AA86)))</f>
        <v/>
      </c>
      <c r="X86" s="8">
        <f>IF($AA86="","",IF(INDEX('Per Invoice'!X$2:X$1301,$AA86)="","",INDEX('Per Invoice'!X$2:X$1301,$AA86)))</f>
        <v/>
      </c>
      <c r="Y86" s="8">
        <f>IF($AA86="","",IF(INDEX('Per Invoice'!Y$2:Y$1301,$AA86)="","",INDEX('Per Invoice'!Y$2:Y$1301,$AA86)))</f>
        <v/>
      </c>
      <c r="Z86" s="8">
        <f>IF($AA86="","",IF(INDEX('Per Invoice'!Z$2:Z$1301,$AA86)="","",INDEX('Per Invoice'!Z$2:Z$1301,$AA86)))</f>
        <v/>
      </c>
      <c r="AA86" s="16">
        <f>IFERROR(MATCH(Settings!$C$49&amp;"|"&amp;ROWS($AA$2:$AA86),'Per Invoice'!$AB$2:$AB$1301,0),"")</f>
        <v/>
      </c>
    </row>
    <row r="87">
      <c r="A87">
        <f>IF($AA87="","",IF(INDEX('Per Invoice'!A$2:A$1301,$AA87)="","",INDEX('Per Invoice'!A$2:A$1301,$AA87)))</f>
        <v/>
      </c>
      <c r="B87">
        <f>IF($AA87="","",IF(INDEX('Per Invoice'!B$2:B$1301,$AA87)="","",INDEX('Per Invoice'!B$2:B$1301,$AA87)))</f>
        <v/>
      </c>
      <c r="C87">
        <f>IF($AA87="","",IF(INDEX('Per Invoice'!C$2:C$1301,$AA87)="","",INDEX('Per Invoice'!C$2:C$1301,$AA87)))</f>
        <v/>
      </c>
      <c r="D87">
        <f>IF($AA87="","",IF(INDEX('Per Invoice'!D$2:D$1301,$AA87)="","",INDEX('Per Invoice'!D$2:D$1301,$AA87)))</f>
        <v/>
      </c>
      <c r="E87">
        <f>IF($AA87="","",IF(INDEX('Per Invoice'!E$2:E$1301,$AA87)="","",INDEX('Per Invoice'!E$2:E$1301,$AA87)))</f>
        <v/>
      </c>
      <c r="F87">
        <f>IF($AA87="","",IF(INDEX('Per Invoice'!F$2:F$1301,$AA87)="","",INDEX('Per Invoice'!F$2:F$1301,$AA87)))</f>
        <v/>
      </c>
      <c r="G87" s="14">
        <f>IF($AA87="","",IF(INDEX('Per Invoice'!G$2:G$1301,$AA87)="","",INDEX('Per Invoice'!G$2:G$1301,$AA87)))</f>
        <v/>
      </c>
      <c r="H87">
        <f>IF($AA87="","",IF(INDEX('Per Invoice'!H$2:H$1301,$AA87)="","",INDEX('Per Invoice'!H$2:H$1301,$AA87)))</f>
        <v/>
      </c>
      <c r="I87">
        <f>IF($AA87="","",IF(INDEX('Per Invoice'!I$2:I$1301,$AA87)="","",INDEX('Per Invoice'!I$2:I$1301,$AA87)))</f>
        <v/>
      </c>
      <c r="J87">
        <f>IF($AA87="","",IF(INDEX('Per Invoice'!J$2:J$1301,$AA87)="","",INDEX('Per Invoice'!J$2:J$1301,$AA87)))</f>
        <v/>
      </c>
      <c r="K87">
        <f>IF($AA87="","",IF(INDEX('Per Invoice'!K$2:K$1301,$AA87)="","",INDEX('Per Invoice'!K$2:K$1301,$AA87)))</f>
        <v/>
      </c>
      <c r="L87">
        <f>IF($AA87="","",IF(INDEX('Per Invoice'!L$2:L$1301,$AA87)="","",INDEX('Per Invoice'!L$2:L$1301,$AA87)))</f>
        <v/>
      </c>
      <c r="M87">
        <f>IF($AA87="","",IF(INDEX('Per Invoice'!M$2:M$1301,$AA87)="","",INDEX('Per Invoice'!M$2:M$1301,$AA87)))</f>
        <v/>
      </c>
      <c r="N87" s="8">
        <f>IF($AA87="","",IF(INDEX('Per Invoice'!N$2:N$1301,$AA87)="","",INDEX('Per Invoice'!N$2:N$1301,$AA87)))</f>
        <v/>
      </c>
      <c r="O87">
        <f>IF($AA87="","",IF(INDEX('Per Invoice'!O$2:O$1301,$AA87)="","",INDEX('Per Invoice'!O$2:O$1301,$AA87)))</f>
        <v/>
      </c>
      <c r="P87" s="8">
        <f>IF($AA87="","",IF(INDEX('Per Invoice'!P$2:P$1301,$AA87)="","",INDEX('Per Invoice'!P$2:P$1301,$AA87)))</f>
        <v/>
      </c>
      <c r="Q87">
        <f>IF($AA87="","",IF(INDEX('Per Invoice'!Q$2:Q$1301,$AA87)="","",INDEX('Per Invoice'!Q$2:Q$1301,$AA87)))</f>
        <v/>
      </c>
      <c r="R87" s="8">
        <f>IF($AA87="","",IF(INDEX('Per Invoice'!R$2:R$1301,$AA87)="","",INDEX('Per Invoice'!R$2:R$1301,$AA87)))</f>
        <v/>
      </c>
      <c r="S87" s="8">
        <f>IF($AA87="","",IF(INDEX('Per Invoice'!S$2:S$1301,$AA87)="","",INDEX('Per Invoice'!S$2:S$1301,$AA87)))</f>
        <v/>
      </c>
      <c r="T87">
        <f>IF($AA87="","",IF(INDEX('Per Invoice'!T$2:T$1301,$AA87)="","",INDEX('Per Invoice'!T$2:T$1301,$AA87)))</f>
        <v/>
      </c>
      <c r="U87" s="8">
        <f>IF($AA87="","",IF(INDEX('Per Invoice'!U$2:U$1301,$AA87)="","",INDEX('Per Invoice'!U$2:U$1301,$AA87)))</f>
        <v/>
      </c>
      <c r="V87" s="8">
        <f>IF($AA87="","",IF(INDEX('Per Invoice'!V$2:V$1301,$AA87)="","",INDEX('Per Invoice'!V$2:V$1301,$AA87)))</f>
        <v/>
      </c>
      <c r="W87" s="8">
        <f>IF($AA87="","",IF(INDEX('Per Invoice'!W$2:W$1301,$AA87)="","",INDEX('Per Invoice'!W$2:W$1301,$AA87)))</f>
        <v/>
      </c>
      <c r="X87" s="8">
        <f>IF($AA87="","",IF(INDEX('Per Invoice'!X$2:X$1301,$AA87)="","",INDEX('Per Invoice'!X$2:X$1301,$AA87)))</f>
        <v/>
      </c>
      <c r="Y87" s="8">
        <f>IF($AA87="","",IF(INDEX('Per Invoice'!Y$2:Y$1301,$AA87)="","",INDEX('Per Invoice'!Y$2:Y$1301,$AA87)))</f>
        <v/>
      </c>
      <c r="Z87" s="8">
        <f>IF($AA87="","",IF(INDEX('Per Invoice'!Z$2:Z$1301,$AA87)="","",INDEX('Per Invoice'!Z$2:Z$1301,$AA87)))</f>
        <v/>
      </c>
      <c r="AA87" s="16">
        <f>IFERROR(MATCH(Settings!$C$49&amp;"|"&amp;ROWS($AA$2:$AA87),'Per Invoice'!$AB$2:$AB$1301,0),"")</f>
        <v/>
      </c>
    </row>
    <row r="88">
      <c r="A88">
        <f>IF($AA88="","",IF(INDEX('Per Invoice'!A$2:A$1301,$AA88)="","",INDEX('Per Invoice'!A$2:A$1301,$AA88)))</f>
        <v/>
      </c>
      <c r="B88">
        <f>IF($AA88="","",IF(INDEX('Per Invoice'!B$2:B$1301,$AA88)="","",INDEX('Per Invoice'!B$2:B$1301,$AA88)))</f>
        <v/>
      </c>
      <c r="C88">
        <f>IF($AA88="","",IF(INDEX('Per Invoice'!C$2:C$1301,$AA88)="","",INDEX('Per Invoice'!C$2:C$1301,$AA88)))</f>
        <v/>
      </c>
      <c r="D88">
        <f>IF($AA88="","",IF(INDEX('Per Invoice'!D$2:D$1301,$AA88)="","",INDEX('Per Invoice'!D$2:D$1301,$AA88)))</f>
        <v/>
      </c>
      <c r="E88">
        <f>IF($AA88="","",IF(INDEX('Per Invoice'!E$2:E$1301,$AA88)="","",INDEX('Per Invoice'!E$2:E$1301,$AA88)))</f>
        <v/>
      </c>
      <c r="F88">
        <f>IF($AA88="","",IF(INDEX('Per Invoice'!F$2:F$1301,$AA88)="","",INDEX('Per Invoice'!F$2:F$1301,$AA88)))</f>
        <v/>
      </c>
      <c r="G88" s="14">
        <f>IF($AA88="","",IF(INDEX('Per Invoice'!G$2:G$1301,$AA88)="","",INDEX('Per Invoice'!G$2:G$1301,$AA88)))</f>
        <v/>
      </c>
      <c r="H88">
        <f>IF($AA88="","",IF(INDEX('Per Invoice'!H$2:H$1301,$AA88)="","",INDEX('Per Invoice'!H$2:H$1301,$AA88)))</f>
        <v/>
      </c>
      <c r="I88">
        <f>IF($AA88="","",IF(INDEX('Per Invoice'!I$2:I$1301,$AA88)="","",INDEX('Per Invoice'!I$2:I$1301,$AA88)))</f>
        <v/>
      </c>
      <c r="J88">
        <f>IF($AA88="","",IF(INDEX('Per Invoice'!J$2:J$1301,$AA88)="","",INDEX('Per Invoice'!J$2:J$1301,$AA88)))</f>
        <v/>
      </c>
      <c r="K88">
        <f>IF($AA88="","",IF(INDEX('Per Invoice'!K$2:K$1301,$AA88)="","",INDEX('Per Invoice'!K$2:K$1301,$AA88)))</f>
        <v/>
      </c>
      <c r="L88">
        <f>IF($AA88="","",IF(INDEX('Per Invoice'!L$2:L$1301,$AA88)="","",INDEX('Per Invoice'!L$2:L$1301,$AA88)))</f>
        <v/>
      </c>
      <c r="M88">
        <f>IF($AA88="","",IF(INDEX('Per Invoice'!M$2:M$1301,$AA88)="","",INDEX('Per Invoice'!M$2:M$1301,$AA88)))</f>
        <v/>
      </c>
      <c r="N88" s="8">
        <f>IF($AA88="","",IF(INDEX('Per Invoice'!N$2:N$1301,$AA88)="","",INDEX('Per Invoice'!N$2:N$1301,$AA88)))</f>
        <v/>
      </c>
      <c r="O88">
        <f>IF($AA88="","",IF(INDEX('Per Invoice'!O$2:O$1301,$AA88)="","",INDEX('Per Invoice'!O$2:O$1301,$AA88)))</f>
        <v/>
      </c>
      <c r="P88" s="8">
        <f>IF($AA88="","",IF(INDEX('Per Invoice'!P$2:P$1301,$AA88)="","",INDEX('Per Invoice'!P$2:P$1301,$AA88)))</f>
        <v/>
      </c>
      <c r="Q88">
        <f>IF($AA88="","",IF(INDEX('Per Invoice'!Q$2:Q$1301,$AA88)="","",INDEX('Per Invoice'!Q$2:Q$1301,$AA88)))</f>
        <v/>
      </c>
      <c r="R88" s="8">
        <f>IF($AA88="","",IF(INDEX('Per Invoice'!R$2:R$1301,$AA88)="","",INDEX('Per Invoice'!R$2:R$1301,$AA88)))</f>
        <v/>
      </c>
      <c r="S88" s="8">
        <f>IF($AA88="","",IF(INDEX('Per Invoice'!S$2:S$1301,$AA88)="","",INDEX('Per Invoice'!S$2:S$1301,$AA88)))</f>
        <v/>
      </c>
      <c r="T88">
        <f>IF($AA88="","",IF(INDEX('Per Invoice'!T$2:T$1301,$AA88)="","",INDEX('Per Invoice'!T$2:T$1301,$AA88)))</f>
        <v/>
      </c>
      <c r="U88" s="8">
        <f>IF($AA88="","",IF(INDEX('Per Invoice'!U$2:U$1301,$AA88)="","",INDEX('Per Invoice'!U$2:U$1301,$AA88)))</f>
        <v/>
      </c>
      <c r="V88" s="8">
        <f>IF($AA88="","",IF(INDEX('Per Invoice'!V$2:V$1301,$AA88)="","",INDEX('Per Invoice'!V$2:V$1301,$AA88)))</f>
        <v/>
      </c>
      <c r="W88" s="8">
        <f>IF($AA88="","",IF(INDEX('Per Invoice'!W$2:W$1301,$AA88)="","",INDEX('Per Invoice'!W$2:W$1301,$AA88)))</f>
        <v/>
      </c>
      <c r="X88" s="8">
        <f>IF($AA88="","",IF(INDEX('Per Invoice'!X$2:X$1301,$AA88)="","",INDEX('Per Invoice'!X$2:X$1301,$AA88)))</f>
        <v/>
      </c>
      <c r="Y88" s="8">
        <f>IF($AA88="","",IF(INDEX('Per Invoice'!Y$2:Y$1301,$AA88)="","",INDEX('Per Invoice'!Y$2:Y$1301,$AA88)))</f>
        <v/>
      </c>
      <c r="Z88" s="8">
        <f>IF($AA88="","",IF(INDEX('Per Invoice'!Z$2:Z$1301,$AA88)="","",INDEX('Per Invoice'!Z$2:Z$1301,$AA88)))</f>
        <v/>
      </c>
      <c r="AA88" s="16">
        <f>IFERROR(MATCH(Settings!$C$49&amp;"|"&amp;ROWS($AA$2:$AA88),'Per Invoice'!$AB$2:$AB$1301,0),"")</f>
        <v/>
      </c>
    </row>
    <row r="89">
      <c r="A89">
        <f>IF($AA89="","",IF(INDEX('Per Invoice'!A$2:A$1301,$AA89)="","",INDEX('Per Invoice'!A$2:A$1301,$AA89)))</f>
        <v/>
      </c>
      <c r="B89">
        <f>IF($AA89="","",IF(INDEX('Per Invoice'!B$2:B$1301,$AA89)="","",INDEX('Per Invoice'!B$2:B$1301,$AA89)))</f>
        <v/>
      </c>
      <c r="C89">
        <f>IF($AA89="","",IF(INDEX('Per Invoice'!C$2:C$1301,$AA89)="","",INDEX('Per Invoice'!C$2:C$1301,$AA89)))</f>
        <v/>
      </c>
      <c r="D89">
        <f>IF($AA89="","",IF(INDEX('Per Invoice'!D$2:D$1301,$AA89)="","",INDEX('Per Invoice'!D$2:D$1301,$AA89)))</f>
        <v/>
      </c>
      <c r="E89">
        <f>IF($AA89="","",IF(INDEX('Per Invoice'!E$2:E$1301,$AA89)="","",INDEX('Per Invoice'!E$2:E$1301,$AA89)))</f>
        <v/>
      </c>
      <c r="F89">
        <f>IF($AA89="","",IF(INDEX('Per Invoice'!F$2:F$1301,$AA89)="","",INDEX('Per Invoice'!F$2:F$1301,$AA89)))</f>
        <v/>
      </c>
      <c r="G89" s="14">
        <f>IF($AA89="","",IF(INDEX('Per Invoice'!G$2:G$1301,$AA89)="","",INDEX('Per Invoice'!G$2:G$1301,$AA89)))</f>
        <v/>
      </c>
      <c r="H89">
        <f>IF($AA89="","",IF(INDEX('Per Invoice'!H$2:H$1301,$AA89)="","",INDEX('Per Invoice'!H$2:H$1301,$AA89)))</f>
        <v/>
      </c>
      <c r="I89">
        <f>IF($AA89="","",IF(INDEX('Per Invoice'!I$2:I$1301,$AA89)="","",INDEX('Per Invoice'!I$2:I$1301,$AA89)))</f>
        <v/>
      </c>
      <c r="J89">
        <f>IF($AA89="","",IF(INDEX('Per Invoice'!J$2:J$1301,$AA89)="","",INDEX('Per Invoice'!J$2:J$1301,$AA89)))</f>
        <v/>
      </c>
      <c r="K89">
        <f>IF($AA89="","",IF(INDEX('Per Invoice'!K$2:K$1301,$AA89)="","",INDEX('Per Invoice'!K$2:K$1301,$AA89)))</f>
        <v/>
      </c>
      <c r="L89">
        <f>IF($AA89="","",IF(INDEX('Per Invoice'!L$2:L$1301,$AA89)="","",INDEX('Per Invoice'!L$2:L$1301,$AA89)))</f>
        <v/>
      </c>
      <c r="M89">
        <f>IF($AA89="","",IF(INDEX('Per Invoice'!M$2:M$1301,$AA89)="","",INDEX('Per Invoice'!M$2:M$1301,$AA89)))</f>
        <v/>
      </c>
      <c r="N89" s="8">
        <f>IF($AA89="","",IF(INDEX('Per Invoice'!N$2:N$1301,$AA89)="","",INDEX('Per Invoice'!N$2:N$1301,$AA89)))</f>
        <v/>
      </c>
      <c r="O89">
        <f>IF($AA89="","",IF(INDEX('Per Invoice'!O$2:O$1301,$AA89)="","",INDEX('Per Invoice'!O$2:O$1301,$AA89)))</f>
        <v/>
      </c>
      <c r="P89" s="8">
        <f>IF($AA89="","",IF(INDEX('Per Invoice'!P$2:P$1301,$AA89)="","",INDEX('Per Invoice'!P$2:P$1301,$AA89)))</f>
        <v/>
      </c>
      <c r="Q89">
        <f>IF($AA89="","",IF(INDEX('Per Invoice'!Q$2:Q$1301,$AA89)="","",INDEX('Per Invoice'!Q$2:Q$1301,$AA89)))</f>
        <v/>
      </c>
      <c r="R89" s="8">
        <f>IF($AA89="","",IF(INDEX('Per Invoice'!R$2:R$1301,$AA89)="","",INDEX('Per Invoice'!R$2:R$1301,$AA89)))</f>
        <v/>
      </c>
      <c r="S89" s="8">
        <f>IF($AA89="","",IF(INDEX('Per Invoice'!S$2:S$1301,$AA89)="","",INDEX('Per Invoice'!S$2:S$1301,$AA89)))</f>
        <v/>
      </c>
      <c r="T89">
        <f>IF($AA89="","",IF(INDEX('Per Invoice'!T$2:T$1301,$AA89)="","",INDEX('Per Invoice'!T$2:T$1301,$AA89)))</f>
        <v/>
      </c>
      <c r="U89" s="8">
        <f>IF($AA89="","",IF(INDEX('Per Invoice'!U$2:U$1301,$AA89)="","",INDEX('Per Invoice'!U$2:U$1301,$AA89)))</f>
        <v/>
      </c>
      <c r="V89" s="8">
        <f>IF($AA89="","",IF(INDEX('Per Invoice'!V$2:V$1301,$AA89)="","",INDEX('Per Invoice'!V$2:V$1301,$AA89)))</f>
        <v/>
      </c>
      <c r="W89" s="8">
        <f>IF($AA89="","",IF(INDEX('Per Invoice'!W$2:W$1301,$AA89)="","",INDEX('Per Invoice'!W$2:W$1301,$AA89)))</f>
        <v/>
      </c>
      <c r="X89" s="8">
        <f>IF($AA89="","",IF(INDEX('Per Invoice'!X$2:X$1301,$AA89)="","",INDEX('Per Invoice'!X$2:X$1301,$AA89)))</f>
        <v/>
      </c>
      <c r="Y89" s="8">
        <f>IF($AA89="","",IF(INDEX('Per Invoice'!Y$2:Y$1301,$AA89)="","",INDEX('Per Invoice'!Y$2:Y$1301,$AA89)))</f>
        <v/>
      </c>
      <c r="Z89" s="8">
        <f>IF($AA89="","",IF(INDEX('Per Invoice'!Z$2:Z$1301,$AA89)="","",INDEX('Per Invoice'!Z$2:Z$1301,$AA89)))</f>
        <v/>
      </c>
      <c r="AA89" s="16">
        <f>IFERROR(MATCH(Settings!$C$49&amp;"|"&amp;ROWS($AA$2:$AA89),'Per Invoice'!$AB$2:$AB$1301,0),"")</f>
        <v/>
      </c>
    </row>
    <row r="90">
      <c r="A90">
        <f>IF($AA90="","",IF(INDEX('Per Invoice'!A$2:A$1301,$AA90)="","",INDEX('Per Invoice'!A$2:A$1301,$AA90)))</f>
        <v/>
      </c>
      <c r="B90">
        <f>IF($AA90="","",IF(INDEX('Per Invoice'!B$2:B$1301,$AA90)="","",INDEX('Per Invoice'!B$2:B$1301,$AA90)))</f>
        <v/>
      </c>
      <c r="C90">
        <f>IF($AA90="","",IF(INDEX('Per Invoice'!C$2:C$1301,$AA90)="","",INDEX('Per Invoice'!C$2:C$1301,$AA90)))</f>
        <v/>
      </c>
      <c r="D90">
        <f>IF($AA90="","",IF(INDEX('Per Invoice'!D$2:D$1301,$AA90)="","",INDEX('Per Invoice'!D$2:D$1301,$AA90)))</f>
        <v/>
      </c>
      <c r="E90">
        <f>IF($AA90="","",IF(INDEX('Per Invoice'!E$2:E$1301,$AA90)="","",INDEX('Per Invoice'!E$2:E$1301,$AA90)))</f>
        <v/>
      </c>
      <c r="F90">
        <f>IF($AA90="","",IF(INDEX('Per Invoice'!F$2:F$1301,$AA90)="","",INDEX('Per Invoice'!F$2:F$1301,$AA90)))</f>
        <v/>
      </c>
      <c r="G90" s="14">
        <f>IF($AA90="","",IF(INDEX('Per Invoice'!G$2:G$1301,$AA90)="","",INDEX('Per Invoice'!G$2:G$1301,$AA90)))</f>
        <v/>
      </c>
      <c r="H90">
        <f>IF($AA90="","",IF(INDEX('Per Invoice'!H$2:H$1301,$AA90)="","",INDEX('Per Invoice'!H$2:H$1301,$AA90)))</f>
        <v/>
      </c>
      <c r="I90">
        <f>IF($AA90="","",IF(INDEX('Per Invoice'!I$2:I$1301,$AA90)="","",INDEX('Per Invoice'!I$2:I$1301,$AA90)))</f>
        <v/>
      </c>
      <c r="J90">
        <f>IF($AA90="","",IF(INDEX('Per Invoice'!J$2:J$1301,$AA90)="","",INDEX('Per Invoice'!J$2:J$1301,$AA90)))</f>
        <v/>
      </c>
      <c r="K90">
        <f>IF($AA90="","",IF(INDEX('Per Invoice'!K$2:K$1301,$AA90)="","",INDEX('Per Invoice'!K$2:K$1301,$AA90)))</f>
        <v/>
      </c>
      <c r="L90">
        <f>IF($AA90="","",IF(INDEX('Per Invoice'!L$2:L$1301,$AA90)="","",INDEX('Per Invoice'!L$2:L$1301,$AA90)))</f>
        <v/>
      </c>
      <c r="M90">
        <f>IF($AA90="","",IF(INDEX('Per Invoice'!M$2:M$1301,$AA90)="","",INDEX('Per Invoice'!M$2:M$1301,$AA90)))</f>
        <v/>
      </c>
      <c r="N90" s="8">
        <f>IF($AA90="","",IF(INDEX('Per Invoice'!N$2:N$1301,$AA90)="","",INDEX('Per Invoice'!N$2:N$1301,$AA90)))</f>
        <v/>
      </c>
      <c r="O90">
        <f>IF($AA90="","",IF(INDEX('Per Invoice'!O$2:O$1301,$AA90)="","",INDEX('Per Invoice'!O$2:O$1301,$AA90)))</f>
        <v/>
      </c>
      <c r="P90" s="8">
        <f>IF($AA90="","",IF(INDEX('Per Invoice'!P$2:P$1301,$AA90)="","",INDEX('Per Invoice'!P$2:P$1301,$AA90)))</f>
        <v/>
      </c>
      <c r="Q90">
        <f>IF($AA90="","",IF(INDEX('Per Invoice'!Q$2:Q$1301,$AA90)="","",INDEX('Per Invoice'!Q$2:Q$1301,$AA90)))</f>
        <v/>
      </c>
      <c r="R90" s="8">
        <f>IF($AA90="","",IF(INDEX('Per Invoice'!R$2:R$1301,$AA90)="","",INDEX('Per Invoice'!R$2:R$1301,$AA90)))</f>
        <v/>
      </c>
      <c r="S90" s="8">
        <f>IF($AA90="","",IF(INDEX('Per Invoice'!S$2:S$1301,$AA90)="","",INDEX('Per Invoice'!S$2:S$1301,$AA90)))</f>
        <v/>
      </c>
      <c r="T90">
        <f>IF($AA90="","",IF(INDEX('Per Invoice'!T$2:T$1301,$AA90)="","",INDEX('Per Invoice'!T$2:T$1301,$AA90)))</f>
        <v/>
      </c>
      <c r="U90" s="8">
        <f>IF($AA90="","",IF(INDEX('Per Invoice'!U$2:U$1301,$AA90)="","",INDEX('Per Invoice'!U$2:U$1301,$AA90)))</f>
        <v/>
      </c>
      <c r="V90" s="8">
        <f>IF($AA90="","",IF(INDEX('Per Invoice'!V$2:V$1301,$AA90)="","",INDEX('Per Invoice'!V$2:V$1301,$AA90)))</f>
        <v/>
      </c>
      <c r="W90" s="8">
        <f>IF($AA90="","",IF(INDEX('Per Invoice'!W$2:W$1301,$AA90)="","",INDEX('Per Invoice'!W$2:W$1301,$AA90)))</f>
        <v/>
      </c>
      <c r="X90" s="8">
        <f>IF($AA90="","",IF(INDEX('Per Invoice'!X$2:X$1301,$AA90)="","",INDEX('Per Invoice'!X$2:X$1301,$AA90)))</f>
        <v/>
      </c>
      <c r="Y90" s="8">
        <f>IF($AA90="","",IF(INDEX('Per Invoice'!Y$2:Y$1301,$AA90)="","",INDEX('Per Invoice'!Y$2:Y$1301,$AA90)))</f>
        <v/>
      </c>
      <c r="Z90" s="8">
        <f>IF($AA90="","",IF(INDEX('Per Invoice'!Z$2:Z$1301,$AA90)="","",INDEX('Per Invoice'!Z$2:Z$1301,$AA90)))</f>
        <v/>
      </c>
      <c r="AA90" s="16">
        <f>IFERROR(MATCH(Settings!$C$49&amp;"|"&amp;ROWS($AA$2:$AA90),'Per Invoice'!$AB$2:$AB$1301,0),"")</f>
        <v/>
      </c>
    </row>
    <row r="91">
      <c r="A91">
        <f>IF($AA91="","",IF(INDEX('Per Invoice'!A$2:A$1301,$AA91)="","",INDEX('Per Invoice'!A$2:A$1301,$AA91)))</f>
        <v/>
      </c>
      <c r="B91">
        <f>IF($AA91="","",IF(INDEX('Per Invoice'!B$2:B$1301,$AA91)="","",INDEX('Per Invoice'!B$2:B$1301,$AA91)))</f>
        <v/>
      </c>
      <c r="C91">
        <f>IF($AA91="","",IF(INDEX('Per Invoice'!C$2:C$1301,$AA91)="","",INDEX('Per Invoice'!C$2:C$1301,$AA91)))</f>
        <v/>
      </c>
      <c r="D91">
        <f>IF($AA91="","",IF(INDEX('Per Invoice'!D$2:D$1301,$AA91)="","",INDEX('Per Invoice'!D$2:D$1301,$AA91)))</f>
        <v/>
      </c>
      <c r="E91">
        <f>IF($AA91="","",IF(INDEX('Per Invoice'!E$2:E$1301,$AA91)="","",INDEX('Per Invoice'!E$2:E$1301,$AA91)))</f>
        <v/>
      </c>
      <c r="F91">
        <f>IF($AA91="","",IF(INDEX('Per Invoice'!F$2:F$1301,$AA91)="","",INDEX('Per Invoice'!F$2:F$1301,$AA91)))</f>
        <v/>
      </c>
      <c r="G91" s="14">
        <f>IF($AA91="","",IF(INDEX('Per Invoice'!G$2:G$1301,$AA91)="","",INDEX('Per Invoice'!G$2:G$1301,$AA91)))</f>
        <v/>
      </c>
      <c r="H91">
        <f>IF($AA91="","",IF(INDEX('Per Invoice'!H$2:H$1301,$AA91)="","",INDEX('Per Invoice'!H$2:H$1301,$AA91)))</f>
        <v/>
      </c>
      <c r="I91">
        <f>IF($AA91="","",IF(INDEX('Per Invoice'!I$2:I$1301,$AA91)="","",INDEX('Per Invoice'!I$2:I$1301,$AA91)))</f>
        <v/>
      </c>
      <c r="J91">
        <f>IF($AA91="","",IF(INDEX('Per Invoice'!J$2:J$1301,$AA91)="","",INDEX('Per Invoice'!J$2:J$1301,$AA91)))</f>
        <v/>
      </c>
      <c r="K91">
        <f>IF($AA91="","",IF(INDEX('Per Invoice'!K$2:K$1301,$AA91)="","",INDEX('Per Invoice'!K$2:K$1301,$AA91)))</f>
        <v/>
      </c>
      <c r="L91">
        <f>IF($AA91="","",IF(INDEX('Per Invoice'!L$2:L$1301,$AA91)="","",INDEX('Per Invoice'!L$2:L$1301,$AA91)))</f>
        <v/>
      </c>
      <c r="M91">
        <f>IF($AA91="","",IF(INDEX('Per Invoice'!M$2:M$1301,$AA91)="","",INDEX('Per Invoice'!M$2:M$1301,$AA91)))</f>
        <v/>
      </c>
      <c r="N91" s="8">
        <f>IF($AA91="","",IF(INDEX('Per Invoice'!N$2:N$1301,$AA91)="","",INDEX('Per Invoice'!N$2:N$1301,$AA91)))</f>
        <v/>
      </c>
      <c r="O91">
        <f>IF($AA91="","",IF(INDEX('Per Invoice'!O$2:O$1301,$AA91)="","",INDEX('Per Invoice'!O$2:O$1301,$AA91)))</f>
        <v/>
      </c>
      <c r="P91" s="8">
        <f>IF($AA91="","",IF(INDEX('Per Invoice'!P$2:P$1301,$AA91)="","",INDEX('Per Invoice'!P$2:P$1301,$AA91)))</f>
        <v/>
      </c>
      <c r="Q91">
        <f>IF($AA91="","",IF(INDEX('Per Invoice'!Q$2:Q$1301,$AA91)="","",INDEX('Per Invoice'!Q$2:Q$1301,$AA91)))</f>
        <v/>
      </c>
      <c r="R91" s="8">
        <f>IF($AA91="","",IF(INDEX('Per Invoice'!R$2:R$1301,$AA91)="","",INDEX('Per Invoice'!R$2:R$1301,$AA91)))</f>
        <v/>
      </c>
      <c r="S91" s="8">
        <f>IF($AA91="","",IF(INDEX('Per Invoice'!S$2:S$1301,$AA91)="","",INDEX('Per Invoice'!S$2:S$1301,$AA91)))</f>
        <v/>
      </c>
      <c r="T91">
        <f>IF($AA91="","",IF(INDEX('Per Invoice'!T$2:T$1301,$AA91)="","",INDEX('Per Invoice'!T$2:T$1301,$AA91)))</f>
        <v/>
      </c>
      <c r="U91" s="8">
        <f>IF($AA91="","",IF(INDEX('Per Invoice'!U$2:U$1301,$AA91)="","",INDEX('Per Invoice'!U$2:U$1301,$AA91)))</f>
        <v/>
      </c>
      <c r="V91" s="8">
        <f>IF($AA91="","",IF(INDEX('Per Invoice'!V$2:V$1301,$AA91)="","",INDEX('Per Invoice'!V$2:V$1301,$AA91)))</f>
        <v/>
      </c>
      <c r="W91" s="8">
        <f>IF($AA91="","",IF(INDEX('Per Invoice'!W$2:W$1301,$AA91)="","",INDEX('Per Invoice'!W$2:W$1301,$AA91)))</f>
        <v/>
      </c>
      <c r="X91" s="8">
        <f>IF($AA91="","",IF(INDEX('Per Invoice'!X$2:X$1301,$AA91)="","",INDEX('Per Invoice'!X$2:X$1301,$AA91)))</f>
        <v/>
      </c>
      <c r="Y91" s="8">
        <f>IF($AA91="","",IF(INDEX('Per Invoice'!Y$2:Y$1301,$AA91)="","",INDEX('Per Invoice'!Y$2:Y$1301,$AA91)))</f>
        <v/>
      </c>
      <c r="Z91" s="8">
        <f>IF($AA91="","",IF(INDEX('Per Invoice'!Z$2:Z$1301,$AA91)="","",INDEX('Per Invoice'!Z$2:Z$1301,$AA91)))</f>
        <v/>
      </c>
      <c r="AA91" s="16">
        <f>IFERROR(MATCH(Settings!$C$49&amp;"|"&amp;ROWS($AA$2:$AA91),'Per Invoice'!$AB$2:$AB$1301,0),"")</f>
        <v/>
      </c>
    </row>
    <row r="92">
      <c r="A92">
        <f>IF($AA92="","",IF(INDEX('Per Invoice'!A$2:A$1301,$AA92)="","",INDEX('Per Invoice'!A$2:A$1301,$AA92)))</f>
        <v/>
      </c>
      <c r="B92">
        <f>IF($AA92="","",IF(INDEX('Per Invoice'!B$2:B$1301,$AA92)="","",INDEX('Per Invoice'!B$2:B$1301,$AA92)))</f>
        <v/>
      </c>
      <c r="C92">
        <f>IF($AA92="","",IF(INDEX('Per Invoice'!C$2:C$1301,$AA92)="","",INDEX('Per Invoice'!C$2:C$1301,$AA92)))</f>
        <v/>
      </c>
      <c r="D92">
        <f>IF($AA92="","",IF(INDEX('Per Invoice'!D$2:D$1301,$AA92)="","",INDEX('Per Invoice'!D$2:D$1301,$AA92)))</f>
        <v/>
      </c>
      <c r="E92">
        <f>IF($AA92="","",IF(INDEX('Per Invoice'!E$2:E$1301,$AA92)="","",INDEX('Per Invoice'!E$2:E$1301,$AA92)))</f>
        <v/>
      </c>
      <c r="F92">
        <f>IF($AA92="","",IF(INDEX('Per Invoice'!F$2:F$1301,$AA92)="","",INDEX('Per Invoice'!F$2:F$1301,$AA92)))</f>
        <v/>
      </c>
      <c r="G92" s="14">
        <f>IF($AA92="","",IF(INDEX('Per Invoice'!G$2:G$1301,$AA92)="","",INDEX('Per Invoice'!G$2:G$1301,$AA92)))</f>
        <v/>
      </c>
      <c r="H92">
        <f>IF($AA92="","",IF(INDEX('Per Invoice'!H$2:H$1301,$AA92)="","",INDEX('Per Invoice'!H$2:H$1301,$AA92)))</f>
        <v/>
      </c>
      <c r="I92">
        <f>IF($AA92="","",IF(INDEX('Per Invoice'!I$2:I$1301,$AA92)="","",INDEX('Per Invoice'!I$2:I$1301,$AA92)))</f>
        <v/>
      </c>
      <c r="J92">
        <f>IF($AA92="","",IF(INDEX('Per Invoice'!J$2:J$1301,$AA92)="","",INDEX('Per Invoice'!J$2:J$1301,$AA92)))</f>
        <v/>
      </c>
      <c r="K92">
        <f>IF($AA92="","",IF(INDEX('Per Invoice'!K$2:K$1301,$AA92)="","",INDEX('Per Invoice'!K$2:K$1301,$AA92)))</f>
        <v/>
      </c>
      <c r="L92">
        <f>IF($AA92="","",IF(INDEX('Per Invoice'!L$2:L$1301,$AA92)="","",INDEX('Per Invoice'!L$2:L$1301,$AA92)))</f>
        <v/>
      </c>
      <c r="M92">
        <f>IF($AA92="","",IF(INDEX('Per Invoice'!M$2:M$1301,$AA92)="","",INDEX('Per Invoice'!M$2:M$1301,$AA92)))</f>
        <v/>
      </c>
      <c r="N92" s="8">
        <f>IF($AA92="","",IF(INDEX('Per Invoice'!N$2:N$1301,$AA92)="","",INDEX('Per Invoice'!N$2:N$1301,$AA92)))</f>
        <v/>
      </c>
      <c r="O92">
        <f>IF($AA92="","",IF(INDEX('Per Invoice'!O$2:O$1301,$AA92)="","",INDEX('Per Invoice'!O$2:O$1301,$AA92)))</f>
        <v/>
      </c>
      <c r="P92" s="8">
        <f>IF($AA92="","",IF(INDEX('Per Invoice'!P$2:P$1301,$AA92)="","",INDEX('Per Invoice'!P$2:P$1301,$AA92)))</f>
        <v/>
      </c>
      <c r="Q92">
        <f>IF($AA92="","",IF(INDEX('Per Invoice'!Q$2:Q$1301,$AA92)="","",INDEX('Per Invoice'!Q$2:Q$1301,$AA92)))</f>
        <v/>
      </c>
      <c r="R92" s="8">
        <f>IF($AA92="","",IF(INDEX('Per Invoice'!R$2:R$1301,$AA92)="","",INDEX('Per Invoice'!R$2:R$1301,$AA92)))</f>
        <v/>
      </c>
      <c r="S92" s="8">
        <f>IF($AA92="","",IF(INDEX('Per Invoice'!S$2:S$1301,$AA92)="","",INDEX('Per Invoice'!S$2:S$1301,$AA92)))</f>
        <v/>
      </c>
      <c r="T92">
        <f>IF($AA92="","",IF(INDEX('Per Invoice'!T$2:T$1301,$AA92)="","",INDEX('Per Invoice'!T$2:T$1301,$AA92)))</f>
        <v/>
      </c>
      <c r="U92" s="8">
        <f>IF($AA92="","",IF(INDEX('Per Invoice'!U$2:U$1301,$AA92)="","",INDEX('Per Invoice'!U$2:U$1301,$AA92)))</f>
        <v/>
      </c>
      <c r="V92" s="8">
        <f>IF($AA92="","",IF(INDEX('Per Invoice'!V$2:V$1301,$AA92)="","",INDEX('Per Invoice'!V$2:V$1301,$AA92)))</f>
        <v/>
      </c>
      <c r="W92" s="8">
        <f>IF($AA92="","",IF(INDEX('Per Invoice'!W$2:W$1301,$AA92)="","",INDEX('Per Invoice'!W$2:W$1301,$AA92)))</f>
        <v/>
      </c>
      <c r="X92" s="8">
        <f>IF($AA92="","",IF(INDEX('Per Invoice'!X$2:X$1301,$AA92)="","",INDEX('Per Invoice'!X$2:X$1301,$AA92)))</f>
        <v/>
      </c>
      <c r="Y92" s="8">
        <f>IF($AA92="","",IF(INDEX('Per Invoice'!Y$2:Y$1301,$AA92)="","",INDEX('Per Invoice'!Y$2:Y$1301,$AA92)))</f>
        <v/>
      </c>
      <c r="Z92" s="8">
        <f>IF($AA92="","",IF(INDEX('Per Invoice'!Z$2:Z$1301,$AA92)="","",INDEX('Per Invoice'!Z$2:Z$1301,$AA92)))</f>
        <v/>
      </c>
      <c r="AA92" s="16">
        <f>IFERROR(MATCH(Settings!$C$49&amp;"|"&amp;ROWS($AA$2:$AA92),'Per Invoice'!$AB$2:$AB$1301,0),"")</f>
        <v/>
      </c>
    </row>
    <row r="93">
      <c r="A93">
        <f>IF($AA93="","",IF(INDEX('Per Invoice'!A$2:A$1301,$AA93)="","",INDEX('Per Invoice'!A$2:A$1301,$AA93)))</f>
        <v/>
      </c>
      <c r="B93">
        <f>IF($AA93="","",IF(INDEX('Per Invoice'!B$2:B$1301,$AA93)="","",INDEX('Per Invoice'!B$2:B$1301,$AA93)))</f>
        <v/>
      </c>
      <c r="C93">
        <f>IF($AA93="","",IF(INDEX('Per Invoice'!C$2:C$1301,$AA93)="","",INDEX('Per Invoice'!C$2:C$1301,$AA93)))</f>
        <v/>
      </c>
      <c r="D93">
        <f>IF($AA93="","",IF(INDEX('Per Invoice'!D$2:D$1301,$AA93)="","",INDEX('Per Invoice'!D$2:D$1301,$AA93)))</f>
        <v/>
      </c>
      <c r="E93">
        <f>IF($AA93="","",IF(INDEX('Per Invoice'!E$2:E$1301,$AA93)="","",INDEX('Per Invoice'!E$2:E$1301,$AA93)))</f>
        <v/>
      </c>
      <c r="F93">
        <f>IF($AA93="","",IF(INDEX('Per Invoice'!F$2:F$1301,$AA93)="","",INDEX('Per Invoice'!F$2:F$1301,$AA93)))</f>
        <v/>
      </c>
      <c r="G93" s="14">
        <f>IF($AA93="","",IF(INDEX('Per Invoice'!G$2:G$1301,$AA93)="","",INDEX('Per Invoice'!G$2:G$1301,$AA93)))</f>
        <v/>
      </c>
      <c r="H93">
        <f>IF($AA93="","",IF(INDEX('Per Invoice'!H$2:H$1301,$AA93)="","",INDEX('Per Invoice'!H$2:H$1301,$AA93)))</f>
        <v/>
      </c>
      <c r="I93">
        <f>IF($AA93="","",IF(INDEX('Per Invoice'!I$2:I$1301,$AA93)="","",INDEX('Per Invoice'!I$2:I$1301,$AA93)))</f>
        <v/>
      </c>
      <c r="J93">
        <f>IF($AA93="","",IF(INDEX('Per Invoice'!J$2:J$1301,$AA93)="","",INDEX('Per Invoice'!J$2:J$1301,$AA93)))</f>
        <v/>
      </c>
      <c r="K93">
        <f>IF($AA93="","",IF(INDEX('Per Invoice'!K$2:K$1301,$AA93)="","",INDEX('Per Invoice'!K$2:K$1301,$AA93)))</f>
        <v/>
      </c>
      <c r="L93">
        <f>IF($AA93="","",IF(INDEX('Per Invoice'!L$2:L$1301,$AA93)="","",INDEX('Per Invoice'!L$2:L$1301,$AA93)))</f>
        <v/>
      </c>
      <c r="M93">
        <f>IF($AA93="","",IF(INDEX('Per Invoice'!M$2:M$1301,$AA93)="","",INDEX('Per Invoice'!M$2:M$1301,$AA93)))</f>
        <v/>
      </c>
      <c r="N93" s="8">
        <f>IF($AA93="","",IF(INDEX('Per Invoice'!N$2:N$1301,$AA93)="","",INDEX('Per Invoice'!N$2:N$1301,$AA93)))</f>
        <v/>
      </c>
      <c r="O93">
        <f>IF($AA93="","",IF(INDEX('Per Invoice'!O$2:O$1301,$AA93)="","",INDEX('Per Invoice'!O$2:O$1301,$AA93)))</f>
        <v/>
      </c>
      <c r="P93" s="8">
        <f>IF($AA93="","",IF(INDEX('Per Invoice'!P$2:P$1301,$AA93)="","",INDEX('Per Invoice'!P$2:P$1301,$AA93)))</f>
        <v/>
      </c>
      <c r="Q93">
        <f>IF($AA93="","",IF(INDEX('Per Invoice'!Q$2:Q$1301,$AA93)="","",INDEX('Per Invoice'!Q$2:Q$1301,$AA93)))</f>
        <v/>
      </c>
      <c r="R93" s="8">
        <f>IF($AA93="","",IF(INDEX('Per Invoice'!R$2:R$1301,$AA93)="","",INDEX('Per Invoice'!R$2:R$1301,$AA93)))</f>
        <v/>
      </c>
      <c r="S93" s="8">
        <f>IF($AA93="","",IF(INDEX('Per Invoice'!S$2:S$1301,$AA93)="","",INDEX('Per Invoice'!S$2:S$1301,$AA93)))</f>
        <v/>
      </c>
      <c r="T93">
        <f>IF($AA93="","",IF(INDEX('Per Invoice'!T$2:T$1301,$AA93)="","",INDEX('Per Invoice'!T$2:T$1301,$AA93)))</f>
        <v/>
      </c>
      <c r="U93" s="8">
        <f>IF($AA93="","",IF(INDEX('Per Invoice'!U$2:U$1301,$AA93)="","",INDEX('Per Invoice'!U$2:U$1301,$AA93)))</f>
        <v/>
      </c>
      <c r="V93" s="8">
        <f>IF($AA93="","",IF(INDEX('Per Invoice'!V$2:V$1301,$AA93)="","",INDEX('Per Invoice'!V$2:V$1301,$AA93)))</f>
        <v/>
      </c>
      <c r="W93" s="8">
        <f>IF($AA93="","",IF(INDEX('Per Invoice'!W$2:W$1301,$AA93)="","",INDEX('Per Invoice'!W$2:W$1301,$AA93)))</f>
        <v/>
      </c>
      <c r="X93" s="8">
        <f>IF($AA93="","",IF(INDEX('Per Invoice'!X$2:X$1301,$AA93)="","",INDEX('Per Invoice'!X$2:X$1301,$AA93)))</f>
        <v/>
      </c>
      <c r="Y93" s="8">
        <f>IF($AA93="","",IF(INDEX('Per Invoice'!Y$2:Y$1301,$AA93)="","",INDEX('Per Invoice'!Y$2:Y$1301,$AA93)))</f>
        <v/>
      </c>
      <c r="Z93" s="8">
        <f>IF($AA93="","",IF(INDEX('Per Invoice'!Z$2:Z$1301,$AA93)="","",INDEX('Per Invoice'!Z$2:Z$1301,$AA93)))</f>
        <v/>
      </c>
      <c r="AA93" s="16">
        <f>IFERROR(MATCH(Settings!$C$49&amp;"|"&amp;ROWS($AA$2:$AA93),'Per Invoice'!$AB$2:$AB$1301,0),"")</f>
        <v/>
      </c>
    </row>
    <row r="94">
      <c r="A94">
        <f>IF($AA94="","",IF(INDEX('Per Invoice'!A$2:A$1301,$AA94)="","",INDEX('Per Invoice'!A$2:A$1301,$AA94)))</f>
        <v/>
      </c>
      <c r="B94">
        <f>IF($AA94="","",IF(INDEX('Per Invoice'!B$2:B$1301,$AA94)="","",INDEX('Per Invoice'!B$2:B$1301,$AA94)))</f>
        <v/>
      </c>
      <c r="C94">
        <f>IF($AA94="","",IF(INDEX('Per Invoice'!C$2:C$1301,$AA94)="","",INDEX('Per Invoice'!C$2:C$1301,$AA94)))</f>
        <v/>
      </c>
      <c r="D94">
        <f>IF($AA94="","",IF(INDEX('Per Invoice'!D$2:D$1301,$AA94)="","",INDEX('Per Invoice'!D$2:D$1301,$AA94)))</f>
        <v/>
      </c>
      <c r="E94">
        <f>IF($AA94="","",IF(INDEX('Per Invoice'!E$2:E$1301,$AA94)="","",INDEX('Per Invoice'!E$2:E$1301,$AA94)))</f>
        <v/>
      </c>
      <c r="F94">
        <f>IF($AA94="","",IF(INDEX('Per Invoice'!F$2:F$1301,$AA94)="","",INDEX('Per Invoice'!F$2:F$1301,$AA94)))</f>
        <v/>
      </c>
      <c r="G94" s="14">
        <f>IF($AA94="","",IF(INDEX('Per Invoice'!G$2:G$1301,$AA94)="","",INDEX('Per Invoice'!G$2:G$1301,$AA94)))</f>
        <v/>
      </c>
      <c r="H94">
        <f>IF($AA94="","",IF(INDEX('Per Invoice'!H$2:H$1301,$AA94)="","",INDEX('Per Invoice'!H$2:H$1301,$AA94)))</f>
        <v/>
      </c>
      <c r="I94">
        <f>IF($AA94="","",IF(INDEX('Per Invoice'!I$2:I$1301,$AA94)="","",INDEX('Per Invoice'!I$2:I$1301,$AA94)))</f>
        <v/>
      </c>
      <c r="J94">
        <f>IF($AA94="","",IF(INDEX('Per Invoice'!J$2:J$1301,$AA94)="","",INDEX('Per Invoice'!J$2:J$1301,$AA94)))</f>
        <v/>
      </c>
      <c r="K94">
        <f>IF($AA94="","",IF(INDEX('Per Invoice'!K$2:K$1301,$AA94)="","",INDEX('Per Invoice'!K$2:K$1301,$AA94)))</f>
        <v/>
      </c>
      <c r="L94">
        <f>IF($AA94="","",IF(INDEX('Per Invoice'!L$2:L$1301,$AA94)="","",INDEX('Per Invoice'!L$2:L$1301,$AA94)))</f>
        <v/>
      </c>
      <c r="M94">
        <f>IF($AA94="","",IF(INDEX('Per Invoice'!M$2:M$1301,$AA94)="","",INDEX('Per Invoice'!M$2:M$1301,$AA94)))</f>
        <v/>
      </c>
      <c r="N94" s="8">
        <f>IF($AA94="","",IF(INDEX('Per Invoice'!N$2:N$1301,$AA94)="","",INDEX('Per Invoice'!N$2:N$1301,$AA94)))</f>
        <v/>
      </c>
      <c r="O94">
        <f>IF($AA94="","",IF(INDEX('Per Invoice'!O$2:O$1301,$AA94)="","",INDEX('Per Invoice'!O$2:O$1301,$AA94)))</f>
        <v/>
      </c>
      <c r="P94" s="8">
        <f>IF($AA94="","",IF(INDEX('Per Invoice'!P$2:P$1301,$AA94)="","",INDEX('Per Invoice'!P$2:P$1301,$AA94)))</f>
        <v/>
      </c>
      <c r="Q94">
        <f>IF($AA94="","",IF(INDEX('Per Invoice'!Q$2:Q$1301,$AA94)="","",INDEX('Per Invoice'!Q$2:Q$1301,$AA94)))</f>
        <v/>
      </c>
      <c r="R94" s="8">
        <f>IF($AA94="","",IF(INDEX('Per Invoice'!R$2:R$1301,$AA94)="","",INDEX('Per Invoice'!R$2:R$1301,$AA94)))</f>
        <v/>
      </c>
      <c r="S94" s="8">
        <f>IF($AA94="","",IF(INDEX('Per Invoice'!S$2:S$1301,$AA94)="","",INDEX('Per Invoice'!S$2:S$1301,$AA94)))</f>
        <v/>
      </c>
      <c r="T94">
        <f>IF($AA94="","",IF(INDEX('Per Invoice'!T$2:T$1301,$AA94)="","",INDEX('Per Invoice'!T$2:T$1301,$AA94)))</f>
        <v/>
      </c>
      <c r="U94" s="8">
        <f>IF($AA94="","",IF(INDEX('Per Invoice'!U$2:U$1301,$AA94)="","",INDEX('Per Invoice'!U$2:U$1301,$AA94)))</f>
        <v/>
      </c>
      <c r="V94" s="8">
        <f>IF($AA94="","",IF(INDEX('Per Invoice'!V$2:V$1301,$AA94)="","",INDEX('Per Invoice'!V$2:V$1301,$AA94)))</f>
        <v/>
      </c>
      <c r="W94" s="8">
        <f>IF($AA94="","",IF(INDEX('Per Invoice'!W$2:W$1301,$AA94)="","",INDEX('Per Invoice'!W$2:W$1301,$AA94)))</f>
        <v/>
      </c>
      <c r="X94" s="8">
        <f>IF($AA94="","",IF(INDEX('Per Invoice'!X$2:X$1301,$AA94)="","",INDEX('Per Invoice'!X$2:X$1301,$AA94)))</f>
        <v/>
      </c>
      <c r="Y94" s="8">
        <f>IF($AA94="","",IF(INDEX('Per Invoice'!Y$2:Y$1301,$AA94)="","",INDEX('Per Invoice'!Y$2:Y$1301,$AA94)))</f>
        <v/>
      </c>
      <c r="Z94" s="8">
        <f>IF($AA94="","",IF(INDEX('Per Invoice'!Z$2:Z$1301,$AA94)="","",INDEX('Per Invoice'!Z$2:Z$1301,$AA94)))</f>
        <v/>
      </c>
      <c r="AA94" s="16">
        <f>IFERROR(MATCH(Settings!$C$49&amp;"|"&amp;ROWS($AA$2:$AA94),'Per Invoice'!$AB$2:$AB$1301,0),"")</f>
        <v/>
      </c>
    </row>
    <row r="95">
      <c r="A95">
        <f>IF($AA95="","",IF(INDEX('Per Invoice'!A$2:A$1301,$AA95)="","",INDEX('Per Invoice'!A$2:A$1301,$AA95)))</f>
        <v/>
      </c>
      <c r="B95">
        <f>IF($AA95="","",IF(INDEX('Per Invoice'!B$2:B$1301,$AA95)="","",INDEX('Per Invoice'!B$2:B$1301,$AA95)))</f>
        <v/>
      </c>
      <c r="C95">
        <f>IF($AA95="","",IF(INDEX('Per Invoice'!C$2:C$1301,$AA95)="","",INDEX('Per Invoice'!C$2:C$1301,$AA95)))</f>
        <v/>
      </c>
      <c r="D95">
        <f>IF($AA95="","",IF(INDEX('Per Invoice'!D$2:D$1301,$AA95)="","",INDEX('Per Invoice'!D$2:D$1301,$AA95)))</f>
        <v/>
      </c>
      <c r="E95">
        <f>IF($AA95="","",IF(INDEX('Per Invoice'!E$2:E$1301,$AA95)="","",INDEX('Per Invoice'!E$2:E$1301,$AA95)))</f>
        <v/>
      </c>
      <c r="F95">
        <f>IF($AA95="","",IF(INDEX('Per Invoice'!F$2:F$1301,$AA95)="","",INDEX('Per Invoice'!F$2:F$1301,$AA95)))</f>
        <v/>
      </c>
      <c r="G95" s="14">
        <f>IF($AA95="","",IF(INDEX('Per Invoice'!G$2:G$1301,$AA95)="","",INDEX('Per Invoice'!G$2:G$1301,$AA95)))</f>
        <v/>
      </c>
      <c r="H95">
        <f>IF($AA95="","",IF(INDEX('Per Invoice'!H$2:H$1301,$AA95)="","",INDEX('Per Invoice'!H$2:H$1301,$AA95)))</f>
        <v/>
      </c>
      <c r="I95">
        <f>IF($AA95="","",IF(INDEX('Per Invoice'!I$2:I$1301,$AA95)="","",INDEX('Per Invoice'!I$2:I$1301,$AA95)))</f>
        <v/>
      </c>
      <c r="J95">
        <f>IF($AA95="","",IF(INDEX('Per Invoice'!J$2:J$1301,$AA95)="","",INDEX('Per Invoice'!J$2:J$1301,$AA95)))</f>
        <v/>
      </c>
      <c r="K95">
        <f>IF($AA95="","",IF(INDEX('Per Invoice'!K$2:K$1301,$AA95)="","",INDEX('Per Invoice'!K$2:K$1301,$AA95)))</f>
        <v/>
      </c>
      <c r="L95">
        <f>IF($AA95="","",IF(INDEX('Per Invoice'!L$2:L$1301,$AA95)="","",INDEX('Per Invoice'!L$2:L$1301,$AA95)))</f>
        <v/>
      </c>
      <c r="M95">
        <f>IF($AA95="","",IF(INDEX('Per Invoice'!M$2:M$1301,$AA95)="","",INDEX('Per Invoice'!M$2:M$1301,$AA95)))</f>
        <v/>
      </c>
      <c r="N95" s="8">
        <f>IF($AA95="","",IF(INDEX('Per Invoice'!N$2:N$1301,$AA95)="","",INDEX('Per Invoice'!N$2:N$1301,$AA95)))</f>
        <v/>
      </c>
      <c r="O95">
        <f>IF($AA95="","",IF(INDEX('Per Invoice'!O$2:O$1301,$AA95)="","",INDEX('Per Invoice'!O$2:O$1301,$AA95)))</f>
        <v/>
      </c>
      <c r="P95" s="8">
        <f>IF($AA95="","",IF(INDEX('Per Invoice'!P$2:P$1301,$AA95)="","",INDEX('Per Invoice'!P$2:P$1301,$AA95)))</f>
        <v/>
      </c>
      <c r="Q95">
        <f>IF($AA95="","",IF(INDEX('Per Invoice'!Q$2:Q$1301,$AA95)="","",INDEX('Per Invoice'!Q$2:Q$1301,$AA95)))</f>
        <v/>
      </c>
      <c r="R95" s="8">
        <f>IF($AA95="","",IF(INDEX('Per Invoice'!R$2:R$1301,$AA95)="","",INDEX('Per Invoice'!R$2:R$1301,$AA95)))</f>
        <v/>
      </c>
      <c r="S95" s="8">
        <f>IF($AA95="","",IF(INDEX('Per Invoice'!S$2:S$1301,$AA95)="","",INDEX('Per Invoice'!S$2:S$1301,$AA95)))</f>
        <v/>
      </c>
      <c r="T95">
        <f>IF($AA95="","",IF(INDEX('Per Invoice'!T$2:T$1301,$AA95)="","",INDEX('Per Invoice'!T$2:T$1301,$AA95)))</f>
        <v/>
      </c>
      <c r="U95" s="8">
        <f>IF($AA95="","",IF(INDEX('Per Invoice'!U$2:U$1301,$AA95)="","",INDEX('Per Invoice'!U$2:U$1301,$AA95)))</f>
        <v/>
      </c>
      <c r="V95" s="8">
        <f>IF($AA95="","",IF(INDEX('Per Invoice'!V$2:V$1301,$AA95)="","",INDEX('Per Invoice'!V$2:V$1301,$AA95)))</f>
        <v/>
      </c>
      <c r="W95" s="8">
        <f>IF($AA95="","",IF(INDEX('Per Invoice'!W$2:W$1301,$AA95)="","",INDEX('Per Invoice'!W$2:W$1301,$AA95)))</f>
        <v/>
      </c>
      <c r="X95" s="8">
        <f>IF($AA95="","",IF(INDEX('Per Invoice'!X$2:X$1301,$AA95)="","",INDEX('Per Invoice'!X$2:X$1301,$AA95)))</f>
        <v/>
      </c>
      <c r="Y95" s="8">
        <f>IF($AA95="","",IF(INDEX('Per Invoice'!Y$2:Y$1301,$AA95)="","",INDEX('Per Invoice'!Y$2:Y$1301,$AA95)))</f>
        <v/>
      </c>
      <c r="Z95" s="8">
        <f>IF($AA95="","",IF(INDEX('Per Invoice'!Z$2:Z$1301,$AA95)="","",INDEX('Per Invoice'!Z$2:Z$1301,$AA95)))</f>
        <v/>
      </c>
      <c r="AA95" s="16">
        <f>IFERROR(MATCH(Settings!$C$49&amp;"|"&amp;ROWS($AA$2:$AA95),'Per Invoice'!$AB$2:$AB$1301,0),"")</f>
        <v/>
      </c>
    </row>
    <row r="96">
      <c r="A96">
        <f>IF($AA96="","",IF(INDEX('Per Invoice'!A$2:A$1301,$AA96)="","",INDEX('Per Invoice'!A$2:A$1301,$AA96)))</f>
        <v/>
      </c>
      <c r="B96">
        <f>IF($AA96="","",IF(INDEX('Per Invoice'!B$2:B$1301,$AA96)="","",INDEX('Per Invoice'!B$2:B$1301,$AA96)))</f>
        <v/>
      </c>
      <c r="C96">
        <f>IF($AA96="","",IF(INDEX('Per Invoice'!C$2:C$1301,$AA96)="","",INDEX('Per Invoice'!C$2:C$1301,$AA96)))</f>
        <v/>
      </c>
      <c r="D96">
        <f>IF($AA96="","",IF(INDEX('Per Invoice'!D$2:D$1301,$AA96)="","",INDEX('Per Invoice'!D$2:D$1301,$AA96)))</f>
        <v/>
      </c>
      <c r="E96">
        <f>IF($AA96="","",IF(INDEX('Per Invoice'!E$2:E$1301,$AA96)="","",INDEX('Per Invoice'!E$2:E$1301,$AA96)))</f>
        <v/>
      </c>
      <c r="F96">
        <f>IF($AA96="","",IF(INDEX('Per Invoice'!F$2:F$1301,$AA96)="","",INDEX('Per Invoice'!F$2:F$1301,$AA96)))</f>
        <v/>
      </c>
      <c r="G96" s="14">
        <f>IF($AA96="","",IF(INDEX('Per Invoice'!G$2:G$1301,$AA96)="","",INDEX('Per Invoice'!G$2:G$1301,$AA96)))</f>
        <v/>
      </c>
      <c r="H96">
        <f>IF($AA96="","",IF(INDEX('Per Invoice'!H$2:H$1301,$AA96)="","",INDEX('Per Invoice'!H$2:H$1301,$AA96)))</f>
        <v/>
      </c>
      <c r="I96">
        <f>IF($AA96="","",IF(INDEX('Per Invoice'!I$2:I$1301,$AA96)="","",INDEX('Per Invoice'!I$2:I$1301,$AA96)))</f>
        <v/>
      </c>
      <c r="J96">
        <f>IF($AA96="","",IF(INDEX('Per Invoice'!J$2:J$1301,$AA96)="","",INDEX('Per Invoice'!J$2:J$1301,$AA96)))</f>
        <v/>
      </c>
      <c r="K96">
        <f>IF($AA96="","",IF(INDEX('Per Invoice'!K$2:K$1301,$AA96)="","",INDEX('Per Invoice'!K$2:K$1301,$AA96)))</f>
        <v/>
      </c>
      <c r="L96">
        <f>IF($AA96="","",IF(INDEX('Per Invoice'!L$2:L$1301,$AA96)="","",INDEX('Per Invoice'!L$2:L$1301,$AA96)))</f>
        <v/>
      </c>
      <c r="M96">
        <f>IF($AA96="","",IF(INDEX('Per Invoice'!M$2:M$1301,$AA96)="","",INDEX('Per Invoice'!M$2:M$1301,$AA96)))</f>
        <v/>
      </c>
      <c r="N96" s="8">
        <f>IF($AA96="","",IF(INDEX('Per Invoice'!N$2:N$1301,$AA96)="","",INDEX('Per Invoice'!N$2:N$1301,$AA96)))</f>
        <v/>
      </c>
      <c r="O96">
        <f>IF($AA96="","",IF(INDEX('Per Invoice'!O$2:O$1301,$AA96)="","",INDEX('Per Invoice'!O$2:O$1301,$AA96)))</f>
        <v/>
      </c>
      <c r="P96" s="8">
        <f>IF($AA96="","",IF(INDEX('Per Invoice'!P$2:P$1301,$AA96)="","",INDEX('Per Invoice'!P$2:P$1301,$AA96)))</f>
        <v/>
      </c>
      <c r="Q96">
        <f>IF($AA96="","",IF(INDEX('Per Invoice'!Q$2:Q$1301,$AA96)="","",INDEX('Per Invoice'!Q$2:Q$1301,$AA96)))</f>
        <v/>
      </c>
      <c r="R96" s="8">
        <f>IF($AA96="","",IF(INDEX('Per Invoice'!R$2:R$1301,$AA96)="","",INDEX('Per Invoice'!R$2:R$1301,$AA96)))</f>
        <v/>
      </c>
      <c r="S96" s="8">
        <f>IF($AA96="","",IF(INDEX('Per Invoice'!S$2:S$1301,$AA96)="","",INDEX('Per Invoice'!S$2:S$1301,$AA96)))</f>
        <v/>
      </c>
      <c r="T96">
        <f>IF($AA96="","",IF(INDEX('Per Invoice'!T$2:T$1301,$AA96)="","",INDEX('Per Invoice'!T$2:T$1301,$AA96)))</f>
        <v/>
      </c>
      <c r="U96" s="8">
        <f>IF($AA96="","",IF(INDEX('Per Invoice'!U$2:U$1301,$AA96)="","",INDEX('Per Invoice'!U$2:U$1301,$AA96)))</f>
        <v/>
      </c>
      <c r="V96" s="8">
        <f>IF($AA96="","",IF(INDEX('Per Invoice'!V$2:V$1301,$AA96)="","",INDEX('Per Invoice'!V$2:V$1301,$AA96)))</f>
        <v/>
      </c>
      <c r="W96" s="8">
        <f>IF($AA96="","",IF(INDEX('Per Invoice'!W$2:W$1301,$AA96)="","",INDEX('Per Invoice'!W$2:W$1301,$AA96)))</f>
        <v/>
      </c>
      <c r="X96" s="8">
        <f>IF($AA96="","",IF(INDEX('Per Invoice'!X$2:X$1301,$AA96)="","",INDEX('Per Invoice'!X$2:X$1301,$AA96)))</f>
        <v/>
      </c>
      <c r="Y96" s="8">
        <f>IF($AA96="","",IF(INDEX('Per Invoice'!Y$2:Y$1301,$AA96)="","",INDEX('Per Invoice'!Y$2:Y$1301,$AA96)))</f>
        <v/>
      </c>
      <c r="Z96" s="8">
        <f>IF($AA96="","",IF(INDEX('Per Invoice'!Z$2:Z$1301,$AA96)="","",INDEX('Per Invoice'!Z$2:Z$1301,$AA96)))</f>
        <v/>
      </c>
      <c r="AA96" s="16">
        <f>IFERROR(MATCH(Settings!$C$49&amp;"|"&amp;ROWS($AA$2:$AA96),'Per Invoice'!$AB$2:$AB$1301,0),"")</f>
        <v/>
      </c>
    </row>
    <row r="97">
      <c r="A97">
        <f>IF($AA97="","",IF(INDEX('Per Invoice'!A$2:A$1301,$AA97)="","",INDEX('Per Invoice'!A$2:A$1301,$AA97)))</f>
        <v/>
      </c>
      <c r="B97">
        <f>IF($AA97="","",IF(INDEX('Per Invoice'!B$2:B$1301,$AA97)="","",INDEX('Per Invoice'!B$2:B$1301,$AA97)))</f>
        <v/>
      </c>
      <c r="C97">
        <f>IF($AA97="","",IF(INDEX('Per Invoice'!C$2:C$1301,$AA97)="","",INDEX('Per Invoice'!C$2:C$1301,$AA97)))</f>
        <v/>
      </c>
      <c r="D97">
        <f>IF($AA97="","",IF(INDEX('Per Invoice'!D$2:D$1301,$AA97)="","",INDEX('Per Invoice'!D$2:D$1301,$AA97)))</f>
        <v/>
      </c>
      <c r="E97">
        <f>IF($AA97="","",IF(INDEX('Per Invoice'!E$2:E$1301,$AA97)="","",INDEX('Per Invoice'!E$2:E$1301,$AA97)))</f>
        <v/>
      </c>
      <c r="F97">
        <f>IF($AA97="","",IF(INDEX('Per Invoice'!F$2:F$1301,$AA97)="","",INDEX('Per Invoice'!F$2:F$1301,$AA97)))</f>
        <v/>
      </c>
      <c r="G97" s="14">
        <f>IF($AA97="","",IF(INDEX('Per Invoice'!G$2:G$1301,$AA97)="","",INDEX('Per Invoice'!G$2:G$1301,$AA97)))</f>
        <v/>
      </c>
      <c r="H97">
        <f>IF($AA97="","",IF(INDEX('Per Invoice'!H$2:H$1301,$AA97)="","",INDEX('Per Invoice'!H$2:H$1301,$AA97)))</f>
        <v/>
      </c>
      <c r="I97">
        <f>IF($AA97="","",IF(INDEX('Per Invoice'!I$2:I$1301,$AA97)="","",INDEX('Per Invoice'!I$2:I$1301,$AA97)))</f>
        <v/>
      </c>
      <c r="J97">
        <f>IF($AA97="","",IF(INDEX('Per Invoice'!J$2:J$1301,$AA97)="","",INDEX('Per Invoice'!J$2:J$1301,$AA97)))</f>
        <v/>
      </c>
      <c r="K97">
        <f>IF($AA97="","",IF(INDEX('Per Invoice'!K$2:K$1301,$AA97)="","",INDEX('Per Invoice'!K$2:K$1301,$AA97)))</f>
        <v/>
      </c>
      <c r="L97">
        <f>IF($AA97="","",IF(INDEX('Per Invoice'!L$2:L$1301,$AA97)="","",INDEX('Per Invoice'!L$2:L$1301,$AA97)))</f>
        <v/>
      </c>
      <c r="M97">
        <f>IF($AA97="","",IF(INDEX('Per Invoice'!M$2:M$1301,$AA97)="","",INDEX('Per Invoice'!M$2:M$1301,$AA97)))</f>
        <v/>
      </c>
      <c r="N97" s="8">
        <f>IF($AA97="","",IF(INDEX('Per Invoice'!N$2:N$1301,$AA97)="","",INDEX('Per Invoice'!N$2:N$1301,$AA97)))</f>
        <v/>
      </c>
      <c r="O97">
        <f>IF($AA97="","",IF(INDEX('Per Invoice'!O$2:O$1301,$AA97)="","",INDEX('Per Invoice'!O$2:O$1301,$AA97)))</f>
        <v/>
      </c>
      <c r="P97" s="8">
        <f>IF($AA97="","",IF(INDEX('Per Invoice'!P$2:P$1301,$AA97)="","",INDEX('Per Invoice'!P$2:P$1301,$AA97)))</f>
        <v/>
      </c>
      <c r="Q97">
        <f>IF($AA97="","",IF(INDEX('Per Invoice'!Q$2:Q$1301,$AA97)="","",INDEX('Per Invoice'!Q$2:Q$1301,$AA97)))</f>
        <v/>
      </c>
      <c r="R97" s="8">
        <f>IF($AA97="","",IF(INDEX('Per Invoice'!R$2:R$1301,$AA97)="","",INDEX('Per Invoice'!R$2:R$1301,$AA97)))</f>
        <v/>
      </c>
      <c r="S97" s="8">
        <f>IF($AA97="","",IF(INDEX('Per Invoice'!S$2:S$1301,$AA97)="","",INDEX('Per Invoice'!S$2:S$1301,$AA97)))</f>
        <v/>
      </c>
      <c r="T97">
        <f>IF($AA97="","",IF(INDEX('Per Invoice'!T$2:T$1301,$AA97)="","",INDEX('Per Invoice'!T$2:T$1301,$AA97)))</f>
        <v/>
      </c>
      <c r="U97" s="8">
        <f>IF($AA97="","",IF(INDEX('Per Invoice'!U$2:U$1301,$AA97)="","",INDEX('Per Invoice'!U$2:U$1301,$AA97)))</f>
        <v/>
      </c>
      <c r="V97" s="8">
        <f>IF($AA97="","",IF(INDEX('Per Invoice'!V$2:V$1301,$AA97)="","",INDEX('Per Invoice'!V$2:V$1301,$AA97)))</f>
        <v/>
      </c>
      <c r="W97" s="8">
        <f>IF($AA97="","",IF(INDEX('Per Invoice'!W$2:W$1301,$AA97)="","",INDEX('Per Invoice'!W$2:W$1301,$AA97)))</f>
        <v/>
      </c>
      <c r="X97" s="8">
        <f>IF($AA97="","",IF(INDEX('Per Invoice'!X$2:X$1301,$AA97)="","",INDEX('Per Invoice'!X$2:X$1301,$AA97)))</f>
        <v/>
      </c>
      <c r="Y97" s="8">
        <f>IF($AA97="","",IF(INDEX('Per Invoice'!Y$2:Y$1301,$AA97)="","",INDEX('Per Invoice'!Y$2:Y$1301,$AA97)))</f>
        <v/>
      </c>
      <c r="Z97" s="8">
        <f>IF($AA97="","",IF(INDEX('Per Invoice'!Z$2:Z$1301,$AA97)="","",INDEX('Per Invoice'!Z$2:Z$1301,$AA97)))</f>
        <v/>
      </c>
      <c r="AA97" s="16">
        <f>IFERROR(MATCH(Settings!$C$49&amp;"|"&amp;ROWS($AA$2:$AA97),'Per Invoice'!$AB$2:$AB$1301,0),"")</f>
        <v/>
      </c>
    </row>
    <row r="98">
      <c r="A98">
        <f>IF($AA98="","",IF(INDEX('Per Invoice'!A$2:A$1301,$AA98)="","",INDEX('Per Invoice'!A$2:A$1301,$AA98)))</f>
        <v/>
      </c>
      <c r="B98">
        <f>IF($AA98="","",IF(INDEX('Per Invoice'!B$2:B$1301,$AA98)="","",INDEX('Per Invoice'!B$2:B$1301,$AA98)))</f>
        <v/>
      </c>
      <c r="C98">
        <f>IF($AA98="","",IF(INDEX('Per Invoice'!C$2:C$1301,$AA98)="","",INDEX('Per Invoice'!C$2:C$1301,$AA98)))</f>
        <v/>
      </c>
      <c r="D98">
        <f>IF($AA98="","",IF(INDEX('Per Invoice'!D$2:D$1301,$AA98)="","",INDEX('Per Invoice'!D$2:D$1301,$AA98)))</f>
        <v/>
      </c>
      <c r="E98">
        <f>IF($AA98="","",IF(INDEX('Per Invoice'!E$2:E$1301,$AA98)="","",INDEX('Per Invoice'!E$2:E$1301,$AA98)))</f>
        <v/>
      </c>
      <c r="F98">
        <f>IF($AA98="","",IF(INDEX('Per Invoice'!F$2:F$1301,$AA98)="","",INDEX('Per Invoice'!F$2:F$1301,$AA98)))</f>
        <v/>
      </c>
      <c r="G98" s="14">
        <f>IF($AA98="","",IF(INDEX('Per Invoice'!G$2:G$1301,$AA98)="","",INDEX('Per Invoice'!G$2:G$1301,$AA98)))</f>
        <v/>
      </c>
      <c r="H98">
        <f>IF($AA98="","",IF(INDEX('Per Invoice'!H$2:H$1301,$AA98)="","",INDEX('Per Invoice'!H$2:H$1301,$AA98)))</f>
        <v/>
      </c>
      <c r="I98">
        <f>IF($AA98="","",IF(INDEX('Per Invoice'!I$2:I$1301,$AA98)="","",INDEX('Per Invoice'!I$2:I$1301,$AA98)))</f>
        <v/>
      </c>
      <c r="J98">
        <f>IF($AA98="","",IF(INDEX('Per Invoice'!J$2:J$1301,$AA98)="","",INDEX('Per Invoice'!J$2:J$1301,$AA98)))</f>
        <v/>
      </c>
      <c r="K98">
        <f>IF($AA98="","",IF(INDEX('Per Invoice'!K$2:K$1301,$AA98)="","",INDEX('Per Invoice'!K$2:K$1301,$AA98)))</f>
        <v/>
      </c>
      <c r="L98">
        <f>IF($AA98="","",IF(INDEX('Per Invoice'!L$2:L$1301,$AA98)="","",INDEX('Per Invoice'!L$2:L$1301,$AA98)))</f>
        <v/>
      </c>
      <c r="M98">
        <f>IF($AA98="","",IF(INDEX('Per Invoice'!M$2:M$1301,$AA98)="","",INDEX('Per Invoice'!M$2:M$1301,$AA98)))</f>
        <v/>
      </c>
      <c r="N98" s="8">
        <f>IF($AA98="","",IF(INDEX('Per Invoice'!N$2:N$1301,$AA98)="","",INDEX('Per Invoice'!N$2:N$1301,$AA98)))</f>
        <v/>
      </c>
      <c r="O98">
        <f>IF($AA98="","",IF(INDEX('Per Invoice'!O$2:O$1301,$AA98)="","",INDEX('Per Invoice'!O$2:O$1301,$AA98)))</f>
        <v/>
      </c>
      <c r="P98" s="8">
        <f>IF($AA98="","",IF(INDEX('Per Invoice'!P$2:P$1301,$AA98)="","",INDEX('Per Invoice'!P$2:P$1301,$AA98)))</f>
        <v/>
      </c>
      <c r="Q98">
        <f>IF($AA98="","",IF(INDEX('Per Invoice'!Q$2:Q$1301,$AA98)="","",INDEX('Per Invoice'!Q$2:Q$1301,$AA98)))</f>
        <v/>
      </c>
      <c r="R98" s="8">
        <f>IF($AA98="","",IF(INDEX('Per Invoice'!R$2:R$1301,$AA98)="","",INDEX('Per Invoice'!R$2:R$1301,$AA98)))</f>
        <v/>
      </c>
      <c r="S98" s="8">
        <f>IF($AA98="","",IF(INDEX('Per Invoice'!S$2:S$1301,$AA98)="","",INDEX('Per Invoice'!S$2:S$1301,$AA98)))</f>
        <v/>
      </c>
      <c r="T98">
        <f>IF($AA98="","",IF(INDEX('Per Invoice'!T$2:T$1301,$AA98)="","",INDEX('Per Invoice'!T$2:T$1301,$AA98)))</f>
        <v/>
      </c>
      <c r="U98" s="8">
        <f>IF($AA98="","",IF(INDEX('Per Invoice'!U$2:U$1301,$AA98)="","",INDEX('Per Invoice'!U$2:U$1301,$AA98)))</f>
        <v/>
      </c>
      <c r="V98" s="8">
        <f>IF($AA98="","",IF(INDEX('Per Invoice'!V$2:V$1301,$AA98)="","",INDEX('Per Invoice'!V$2:V$1301,$AA98)))</f>
        <v/>
      </c>
      <c r="W98" s="8">
        <f>IF($AA98="","",IF(INDEX('Per Invoice'!W$2:W$1301,$AA98)="","",INDEX('Per Invoice'!W$2:W$1301,$AA98)))</f>
        <v/>
      </c>
      <c r="X98" s="8">
        <f>IF($AA98="","",IF(INDEX('Per Invoice'!X$2:X$1301,$AA98)="","",INDEX('Per Invoice'!X$2:X$1301,$AA98)))</f>
        <v/>
      </c>
      <c r="Y98" s="8">
        <f>IF($AA98="","",IF(INDEX('Per Invoice'!Y$2:Y$1301,$AA98)="","",INDEX('Per Invoice'!Y$2:Y$1301,$AA98)))</f>
        <v/>
      </c>
      <c r="Z98" s="8">
        <f>IF($AA98="","",IF(INDEX('Per Invoice'!Z$2:Z$1301,$AA98)="","",INDEX('Per Invoice'!Z$2:Z$1301,$AA98)))</f>
        <v/>
      </c>
      <c r="AA98" s="16">
        <f>IFERROR(MATCH(Settings!$C$49&amp;"|"&amp;ROWS($AA$2:$AA98),'Per Invoice'!$AB$2:$AB$1301,0),"")</f>
        <v/>
      </c>
    </row>
    <row r="99">
      <c r="A99">
        <f>IF($AA99="","",IF(INDEX('Per Invoice'!A$2:A$1301,$AA99)="","",INDEX('Per Invoice'!A$2:A$1301,$AA99)))</f>
        <v/>
      </c>
      <c r="B99">
        <f>IF($AA99="","",IF(INDEX('Per Invoice'!B$2:B$1301,$AA99)="","",INDEX('Per Invoice'!B$2:B$1301,$AA99)))</f>
        <v/>
      </c>
      <c r="C99">
        <f>IF($AA99="","",IF(INDEX('Per Invoice'!C$2:C$1301,$AA99)="","",INDEX('Per Invoice'!C$2:C$1301,$AA99)))</f>
        <v/>
      </c>
      <c r="D99">
        <f>IF($AA99="","",IF(INDEX('Per Invoice'!D$2:D$1301,$AA99)="","",INDEX('Per Invoice'!D$2:D$1301,$AA99)))</f>
        <v/>
      </c>
      <c r="E99">
        <f>IF($AA99="","",IF(INDEX('Per Invoice'!E$2:E$1301,$AA99)="","",INDEX('Per Invoice'!E$2:E$1301,$AA99)))</f>
        <v/>
      </c>
      <c r="F99">
        <f>IF($AA99="","",IF(INDEX('Per Invoice'!F$2:F$1301,$AA99)="","",INDEX('Per Invoice'!F$2:F$1301,$AA99)))</f>
        <v/>
      </c>
      <c r="G99" s="14">
        <f>IF($AA99="","",IF(INDEX('Per Invoice'!G$2:G$1301,$AA99)="","",INDEX('Per Invoice'!G$2:G$1301,$AA99)))</f>
        <v/>
      </c>
      <c r="H99">
        <f>IF($AA99="","",IF(INDEX('Per Invoice'!H$2:H$1301,$AA99)="","",INDEX('Per Invoice'!H$2:H$1301,$AA99)))</f>
        <v/>
      </c>
      <c r="I99">
        <f>IF($AA99="","",IF(INDEX('Per Invoice'!I$2:I$1301,$AA99)="","",INDEX('Per Invoice'!I$2:I$1301,$AA99)))</f>
        <v/>
      </c>
      <c r="J99">
        <f>IF($AA99="","",IF(INDEX('Per Invoice'!J$2:J$1301,$AA99)="","",INDEX('Per Invoice'!J$2:J$1301,$AA99)))</f>
        <v/>
      </c>
      <c r="K99">
        <f>IF($AA99="","",IF(INDEX('Per Invoice'!K$2:K$1301,$AA99)="","",INDEX('Per Invoice'!K$2:K$1301,$AA99)))</f>
        <v/>
      </c>
      <c r="L99">
        <f>IF($AA99="","",IF(INDEX('Per Invoice'!L$2:L$1301,$AA99)="","",INDEX('Per Invoice'!L$2:L$1301,$AA99)))</f>
        <v/>
      </c>
      <c r="M99">
        <f>IF($AA99="","",IF(INDEX('Per Invoice'!M$2:M$1301,$AA99)="","",INDEX('Per Invoice'!M$2:M$1301,$AA99)))</f>
        <v/>
      </c>
      <c r="N99" s="8">
        <f>IF($AA99="","",IF(INDEX('Per Invoice'!N$2:N$1301,$AA99)="","",INDEX('Per Invoice'!N$2:N$1301,$AA99)))</f>
        <v/>
      </c>
      <c r="O99">
        <f>IF($AA99="","",IF(INDEX('Per Invoice'!O$2:O$1301,$AA99)="","",INDEX('Per Invoice'!O$2:O$1301,$AA99)))</f>
        <v/>
      </c>
      <c r="P99" s="8">
        <f>IF($AA99="","",IF(INDEX('Per Invoice'!P$2:P$1301,$AA99)="","",INDEX('Per Invoice'!P$2:P$1301,$AA99)))</f>
        <v/>
      </c>
      <c r="Q99">
        <f>IF($AA99="","",IF(INDEX('Per Invoice'!Q$2:Q$1301,$AA99)="","",INDEX('Per Invoice'!Q$2:Q$1301,$AA99)))</f>
        <v/>
      </c>
      <c r="R99" s="8">
        <f>IF($AA99="","",IF(INDEX('Per Invoice'!R$2:R$1301,$AA99)="","",INDEX('Per Invoice'!R$2:R$1301,$AA99)))</f>
        <v/>
      </c>
      <c r="S99" s="8">
        <f>IF($AA99="","",IF(INDEX('Per Invoice'!S$2:S$1301,$AA99)="","",INDEX('Per Invoice'!S$2:S$1301,$AA99)))</f>
        <v/>
      </c>
      <c r="T99">
        <f>IF($AA99="","",IF(INDEX('Per Invoice'!T$2:T$1301,$AA99)="","",INDEX('Per Invoice'!T$2:T$1301,$AA99)))</f>
        <v/>
      </c>
      <c r="U99" s="8">
        <f>IF($AA99="","",IF(INDEX('Per Invoice'!U$2:U$1301,$AA99)="","",INDEX('Per Invoice'!U$2:U$1301,$AA99)))</f>
        <v/>
      </c>
      <c r="V99" s="8">
        <f>IF($AA99="","",IF(INDEX('Per Invoice'!V$2:V$1301,$AA99)="","",INDEX('Per Invoice'!V$2:V$1301,$AA99)))</f>
        <v/>
      </c>
      <c r="W99" s="8">
        <f>IF($AA99="","",IF(INDEX('Per Invoice'!W$2:W$1301,$AA99)="","",INDEX('Per Invoice'!W$2:W$1301,$AA99)))</f>
        <v/>
      </c>
      <c r="X99" s="8">
        <f>IF($AA99="","",IF(INDEX('Per Invoice'!X$2:X$1301,$AA99)="","",INDEX('Per Invoice'!X$2:X$1301,$AA99)))</f>
        <v/>
      </c>
      <c r="Y99" s="8">
        <f>IF($AA99="","",IF(INDEX('Per Invoice'!Y$2:Y$1301,$AA99)="","",INDEX('Per Invoice'!Y$2:Y$1301,$AA99)))</f>
        <v/>
      </c>
      <c r="Z99" s="8">
        <f>IF($AA99="","",IF(INDEX('Per Invoice'!Z$2:Z$1301,$AA99)="","",INDEX('Per Invoice'!Z$2:Z$1301,$AA99)))</f>
        <v/>
      </c>
      <c r="AA99" s="16">
        <f>IFERROR(MATCH(Settings!$C$49&amp;"|"&amp;ROWS($AA$2:$AA99),'Per Invoice'!$AB$2:$AB$1301,0),"")</f>
        <v/>
      </c>
    </row>
    <row r="100">
      <c r="A100">
        <f>IF($AA100="","",IF(INDEX('Per Invoice'!A$2:A$1301,$AA100)="","",INDEX('Per Invoice'!A$2:A$1301,$AA100)))</f>
        <v/>
      </c>
      <c r="B100">
        <f>IF($AA100="","",IF(INDEX('Per Invoice'!B$2:B$1301,$AA100)="","",INDEX('Per Invoice'!B$2:B$1301,$AA100)))</f>
        <v/>
      </c>
      <c r="C100">
        <f>IF($AA100="","",IF(INDEX('Per Invoice'!C$2:C$1301,$AA100)="","",INDEX('Per Invoice'!C$2:C$1301,$AA100)))</f>
        <v/>
      </c>
      <c r="D100">
        <f>IF($AA100="","",IF(INDEX('Per Invoice'!D$2:D$1301,$AA100)="","",INDEX('Per Invoice'!D$2:D$1301,$AA100)))</f>
        <v/>
      </c>
      <c r="E100">
        <f>IF($AA100="","",IF(INDEX('Per Invoice'!E$2:E$1301,$AA100)="","",INDEX('Per Invoice'!E$2:E$1301,$AA100)))</f>
        <v/>
      </c>
      <c r="F100">
        <f>IF($AA100="","",IF(INDEX('Per Invoice'!F$2:F$1301,$AA100)="","",INDEX('Per Invoice'!F$2:F$1301,$AA100)))</f>
        <v/>
      </c>
      <c r="G100" s="14">
        <f>IF($AA100="","",IF(INDEX('Per Invoice'!G$2:G$1301,$AA100)="","",INDEX('Per Invoice'!G$2:G$1301,$AA100)))</f>
        <v/>
      </c>
      <c r="H100">
        <f>IF($AA100="","",IF(INDEX('Per Invoice'!H$2:H$1301,$AA100)="","",INDEX('Per Invoice'!H$2:H$1301,$AA100)))</f>
        <v/>
      </c>
      <c r="I100">
        <f>IF($AA100="","",IF(INDEX('Per Invoice'!I$2:I$1301,$AA100)="","",INDEX('Per Invoice'!I$2:I$1301,$AA100)))</f>
        <v/>
      </c>
      <c r="J100">
        <f>IF($AA100="","",IF(INDEX('Per Invoice'!J$2:J$1301,$AA100)="","",INDEX('Per Invoice'!J$2:J$1301,$AA100)))</f>
        <v/>
      </c>
      <c r="K100">
        <f>IF($AA100="","",IF(INDEX('Per Invoice'!K$2:K$1301,$AA100)="","",INDEX('Per Invoice'!K$2:K$1301,$AA100)))</f>
        <v/>
      </c>
      <c r="L100">
        <f>IF($AA100="","",IF(INDEX('Per Invoice'!L$2:L$1301,$AA100)="","",INDEX('Per Invoice'!L$2:L$1301,$AA100)))</f>
        <v/>
      </c>
      <c r="M100">
        <f>IF($AA100="","",IF(INDEX('Per Invoice'!M$2:M$1301,$AA100)="","",INDEX('Per Invoice'!M$2:M$1301,$AA100)))</f>
        <v/>
      </c>
      <c r="N100" s="8">
        <f>IF($AA100="","",IF(INDEX('Per Invoice'!N$2:N$1301,$AA100)="","",INDEX('Per Invoice'!N$2:N$1301,$AA100)))</f>
        <v/>
      </c>
      <c r="O100">
        <f>IF($AA100="","",IF(INDEX('Per Invoice'!O$2:O$1301,$AA100)="","",INDEX('Per Invoice'!O$2:O$1301,$AA100)))</f>
        <v/>
      </c>
      <c r="P100" s="8">
        <f>IF($AA100="","",IF(INDEX('Per Invoice'!P$2:P$1301,$AA100)="","",INDEX('Per Invoice'!P$2:P$1301,$AA100)))</f>
        <v/>
      </c>
      <c r="Q100">
        <f>IF($AA100="","",IF(INDEX('Per Invoice'!Q$2:Q$1301,$AA100)="","",INDEX('Per Invoice'!Q$2:Q$1301,$AA100)))</f>
        <v/>
      </c>
      <c r="R100" s="8">
        <f>IF($AA100="","",IF(INDEX('Per Invoice'!R$2:R$1301,$AA100)="","",INDEX('Per Invoice'!R$2:R$1301,$AA100)))</f>
        <v/>
      </c>
      <c r="S100" s="8">
        <f>IF($AA100="","",IF(INDEX('Per Invoice'!S$2:S$1301,$AA100)="","",INDEX('Per Invoice'!S$2:S$1301,$AA100)))</f>
        <v/>
      </c>
      <c r="T100">
        <f>IF($AA100="","",IF(INDEX('Per Invoice'!T$2:T$1301,$AA100)="","",INDEX('Per Invoice'!T$2:T$1301,$AA100)))</f>
        <v/>
      </c>
      <c r="U100" s="8">
        <f>IF($AA100="","",IF(INDEX('Per Invoice'!U$2:U$1301,$AA100)="","",INDEX('Per Invoice'!U$2:U$1301,$AA100)))</f>
        <v/>
      </c>
      <c r="V100" s="8">
        <f>IF($AA100="","",IF(INDEX('Per Invoice'!V$2:V$1301,$AA100)="","",INDEX('Per Invoice'!V$2:V$1301,$AA100)))</f>
        <v/>
      </c>
      <c r="W100" s="8">
        <f>IF($AA100="","",IF(INDEX('Per Invoice'!W$2:W$1301,$AA100)="","",INDEX('Per Invoice'!W$2:W$1301,$AA100)))</f>
        <v/>
      </c>
      <c r="X100" s="8">
        <f>IF($AA100="","",IF(INDEX('Per Invoice'!X$2:X$1301,$AA100)="","",INDEX('Per Invoice'!X$2:X$1301,$AA100)))</f>
        <v/>
      </c>
      <c r="Y100" s="8">
        <f>IF($AA100="","",IF(INDEX('Per Invoice'!Y$2:Y$1301,$AA100)="","",INDEX('Per Invoice'!Y$2:Y$1301,$AA100)))</f>
        <v/>
      </c>
      <c r="Z100" s="8">
        <f>IF($AA100="","",IF(INDEX('Per Invoice'!Z$2:Z$1301,$AA100)="","",INDEX('Per Invoice'!Z$2:Z$1301,$AA100)))</f>
        <v/>
      </c>
      <c r="AA100" s="16">
        <f>IFERROR(MATCH(Settings!$C$49&amp;"|"&amp;ROWS($AA$2:$AA100),'Per Invoice'!$AB$2:$AB$1301,0),"")</f>
        <v/>
      </c>
    </row>
    <row r="101">
      <c r="A101">
        <f>IF($AA101="","",IF(INDEX('Per Invoice'!A$2:A$1301,$AA101)="","",INDEX('Per Invoice'!A$2:A$1301,$AA101)))</f>
        <v/>
      </c>
      <c r="B101">
        <f>IF($AA101="","",IF(INDEX('Per Invoice'!B$2:B$1301,$AA101)="","",INDEX('Per Invoice'!B$2:B$1301,$AA101)))</f>
        <v/>
      </c>
      <c r="C101">
        <f>IF($AA101="","",IF(INDEX('Per Invoice'!C$2:C$1301,$AA101)="","",INDEX('Per Invoice'!C$2:C$1301,$AA101)))</f>
        <v/>
      </c>
      <c r="D101">
        <f>IF($AA101="","",IF(INDEX('Per Invoice'!D$2:D$1301,$AA101)="","",INDEX('Per Invoice'!D$2:D$1301,$AA101)))</f>
        <v/>
      </c>
      <c r="E101">
        <f>IF($AA101="","",IF(INDEX('Per Invoice'!E$2:E$1301,$AA101)="","",INDEX('Per Invoice'!E$2:E$1301,$AA101)))</f>
        <v/>
      </c>
      <c r="F101">
        <f>IF($AA101="","",IF(INDEX('Per Invoice'!F$2:F$1301,$AA101)="","",INDEX('Per Invoice'!F$2:F$1301,$AA101)))</f>
        <v/>
      </c>
      <c r="G101" s="14">
        <f>IF($AA101="","",IF(INDEX('Per Invoice'!G$2:G$1301,$AA101)="","",INDEX('Per Invoice'!G$2:G$1301,$AA101)))</f>
        <v/>
      </c>
      <c r="H101">
        <f>IF($AA101="","",IF(INDEX('Per Invoice'!H$2:H$1301,$AA101)="","",INDEX('Per Invoice'!H$2:H$1301,$AA101)))</f>
        <v/>
      </c>
      <c r="I101">
        <f>IF($AA101="","",IF(INDEX('Per Invoice'!I$2:I$1301,$AA101)="","",INDEX('Per Invoice'!I$2:I$1301,$AA101)))</f>
        <v/>
      </c>
      <c r="J101">
        <f>IF($AA101="","",IF(INDEX('Per Invoice'!J$2:J$1301,$AA101)="","",INDEX('Per Invoice'!J$2:J$1301,$AA101)))</f>
        <v/>
      </c>
      <c r="K101">
        <f>IF($AA101="","",IF(INDEX('Per Invoice'!K$2:K$1301,$AA101)="","",INDEX('Per Invoice'!K$2:K$1301,$AA101)))</f>
        <v/>
      </c>
      <c r="L101">
        <f>IF($AA101="","",IF(INDEX('Per Invoice'!L$2:L$1301,$AA101)="","",INDEX('Per Invoice'!L$2:L$1301,$AA101)))</f>
        <v/>
      </c>
      <c r="M101">
        <f>IF($AA101="","",IF(INDEX('Per Invoice'!M$2:M$1301,$AA101)="","",INDEX('Per Invoice'!M$2:M$1301,$AA101)))</f>
        <v/>
      </c>
      <c r="N101" s="8">
        <f>IF($AA101="","",IF(INDEX('Per Invoice'!N$2:N$1301,$AA101)="","",INDEX('Per Invoice'!N$2:N$1301,$AA101)))</f>
        <v/>
      </c>
      <c r="O101">
        <f>IF($AA101="","",IF(INDEX('Per Invoice'!O$2:O$1301,$AA101)="","",INDEX('Per Invoice'!O$2:O$1301,$AA101)))</f>
        <v/>
      </c>
      <c r="P101" s="8">
        <f>IF($AA101="","",IF(INDEX('Per Invoice'!P$2:P$1301,$AA101)="","",INDEX('Per Invoice'!P$2:P$1301,$AA101)))</f>
        <v/>
      </c>
      <c r="Q101">
        <f>IF($AA101="","",IF(INDEX('Per Invoice'!Q$2:Q$1301,$AA101)="","",INDEX('Per Invoice'!Q$2:Q$1301,$AA101)))</f>
        <v/>
      </c>
      <c r="R101" s="8">
        <f>IF($AA101="","",IF(INDEX('Per Invoice'!R$2:R$1301,$AA101)="","",INDEX('Per Invoice'!R$2:R$1301,$AA101)))</f>
        <v/>
      </c>
      <c r="S101" s="8">
        <f>IF($AA101="","",IF(INDEX('Per Invoice'!S$2:S$1301,$AA101)="","",INDEX('Per Invoice'!S$2:S$1301,$AA101)))</f>
        <v/>
      </c>
      <c r="T101">
        <f>IF($AA101="","",IF(INDEX('Per Invoice'!T$2:T$1301,$AA101)="","",INDEX('Per Invoice'!T$2:T$1301,$AA101)))</f>
        <v/>
      </c>
      <c r="U101" s="8">
        <f>IF($AA101="","",IF(INDEX('Per Invoice'!U$2:U$1301,$AA101)="","",INDEX('Per Invoice'!U$2:U$1301,$AA101)))</f>
        <v/>
      </c>
      <c r="V101" s="8">
        <f>IF($AA101="","",IF(INDEX('Per Invoice'!V$2:V$1301,$AA101)="","",INDEX('Per Invoice'!V$2:V$1301,$AA101)))</f>
        <v/>
      </c>
      <c r="W101" s="8">
        <f>IF($AA101="","",IF(INDEX('Per Invoice'!W$2:W$1301,$AA101)="","",INDEX('Per Invoice'!W$2:W$1301,$AA101)))</f>
        <v/>
      </c>
      <c r="X101" s="8">
        <f>IF($AA101="","",IF(INDEX('Per Invoice'!X$2:X$1301,$AA101)="","",INDEX('Per Invoice'!X$2:X$1301,$AA101)))</f>
        <v/>
      </c>
      <c r="Y101" s="8">
        <f>IF($AA101="","",IF(INDEX('Per Invoice'!Y$2:Y$1301,$AA101)="","",INDEX('Per Invoice'!Y$2:Y$1301,$AA101)))</f>
        <v/>
      </c>
      <c r="Z101" s="8">
        <f>IF($AA101="","",IF(INDEX('Per Invoice'!Z$2:Z$1301,$AA101)="","",INDEX('Per Invoice'!Z$2:Z$1301,$AA101)))</f>
        <v/>
      </c>
      <c r="AA101" s="16">
        <f>IFERROR(MATCH(Settings!$C$49&amp;"|"&amp;ROWS($AA$2:$AA101),'Per Invoice'!$AB$2:$AB$1301,0),"")</f>
        <v/>
      </c>
    </row>
  </sheetData>
  <autoFilter ref="A1:AA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2026-10-12T11:14:17Z</dcterms:created>
  <dcterms:modified xmlns:dcterms="http://purl.org/dc/terms/" xmlns:xsi="http://www.w3.org/2001/XMLSchema-instance" xsi:type="dcterms:W3CDTF">2026-10-12T11:14:18Z</dcterms:modified>
</cp:coreProperties>
</file>